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S(102520)\"/>
    </mc:Choice>
  </mc:AlternateContent>
  <xr:revisionPtr revIDLastSave="0" documentId="13_ncr:1_{8E9E192C-E579-4765-8687-4FCAF98419C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Key" sheetId="1" r:id="rId1"/>
    <sheet name="17.1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2" i="2"/>
  <c r="V10" i="2"/>
  <c r="V42" i="2"/>
  <c r="V58" i="2"/>
  <c r="V60" i="2"/>
  <c r="V66" i="2"/>
  <c r="V68" i="2"/>
  <c r="V72" i="2"/>
  <c r="V74" i="2"/>
  <c r="V75" i="2"/>
  <c r="V76" i="2"/>
  <c r="V80" i="2"/>
  <c r="V82" i="2"/>
  <c r="V83" i="2"/>
  <c r="V84" i="2"/>
  <c r="V88" i="2"/>
  <c r="V90" i="2"/>
  <c r="V91" i="2"/>
  <c r="V92" i="2"/>
  <c r="V95" i="2"/>
  <c r="V96" i="2"/>
  <c r="V98" i="2"/>
  <c r="V99" i="2"/>
  <c r="V100" i="2"/>
  <c r="V103" i="2"/>
  <c r="V104" i="2"/>
  <c r="V106" i="2"/>
  <c r="V107" i="2"/>
  <c r="V108" i="2"/>
  <c r="V111" i="2"/>
  <c r="V112" i="2"/>
  <c r="V114" i="2"/>
  <c r="V115" i="2"/>
  <c r="V116" i="2"/>
  <c r="V119" i="2"/>
  <c r="V120" i="2"/>
  <c r="V122" i="2"/>
  <c r="V123" i="2"/>
  <c r="V124" i="2"/>
  <c r="V127" i="2"/>
  <c r="V128" i="2"/>
  <c r="V130" i="2"/>
  <c r="V131" i="2"/>
  <c r="V132" i="2"/>
  <c r="V134" i="2"/>
  <c r="V135" i="2"/>
  <c r="V136" i="2"/>
  <c r="V138" i="2"/>
  <c r="V139" i="2"/>
  <c r="V140" i="2"/>
  <c r="V142" i="2"/>
  <c r="V143" i="2"/>
  <c r="V144" i="2"/>
  <c r="V146" i="2"/>
  <c r="V147" i="2"/>
  <c r="V148" i="2"/>
  <c r="V150" i="2"/>
  <c r="V151" i="2"/>
  <c r="V152" i="2"/>
  <c r="V154" i="2"/>
  <c r="V155" i="2"/>
  <c r="V156" i="2"/>
  <c r="V158" i="2"/>
  <c r="V159" i="2"/>
  <c r="V160" i="2"/>
  <c r="V162" i="2"/>
  <c r="V163" i="2"/>
  <c r="V164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T7162" i="2"/>
  <c r="T7163" i="2"/>
  <c r="T7164" i="2"/>
  <c r="T7165" i="2"/>
  <c r="T7166" i="2"/>
  <c r="T7167" i="2"/>
  <c r="T7168" i="2"/>
  <c r="T7169" i="2"/>
  <c r="T7170" i="2"/>
  <c r="T7171" i="2"/>
  <c r="T7172" i="2"/>
  <c r="T7173" i="2"/>
  <c r="T7174" i="2"/>
  <c r="T7175" i="2"/>
  <c r="T7176" i="2"/>
  <c r="T7177" i="2"/>
  <c r="T7178" i="2"/>
  <c r="T7179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7193" i="2"/>
  <c r="T7194" i="2"/>
  <c r="T7195" i="2"/>
  <c r="T7196" i="2"/>
  <c r="T7197" i="2"/>
  <c r="T7198" i="2"/>
  <c r="T7199" i="2"/>
  <c r="T7200" i="2"/>
  <c r="T7201" i="2"/>
  <c r="T7202" i="2"/>
  <c r="T7203" i="2"/>
  <c r="T7204" i="2"/>
  <c r="T7205" i="2"/>
  <c r="T7206" i="2"/>
  <c r="T7207" i="2"/>
  <c r="T7208" i="2"/>
  <c r="T7209" i="2"/>
  <c r="T7210" i="2"/>
  <c r="T7211" i="2"/>
  <c r="T7212" i="2"/>
  <c r="T7213" i="2"/>
  <c r="T7214" i="2"/>
  <c r="T7215" i="2"/>
  <c r="T7216" i="2"/>
  <c r="T7217" i="2"/>
  <c r="T7218" i="2"/>
  <c r="T7219" i="2"/>
  <c r="T7220" i="2"/>
  <c r="T7221" i="2"/>
  <c r="T7222" i="2"/>
  <c r="T7223" i="2"/>
  <c r="T7224" i="2"/>
  <c r="T7225" i="2"/>
  <c r="T7226" i="2"/>
  <c r="T7227" i="2"/>
  <c r="T7228" i="2"/>
  <c r="T7229" i="2"/>
  <c r="T7230" i="2"/>
  <c r="T7231" i="2"/>
  <c r="T7232" i="2"/>
  <c r="T7233" i="2"/>
  <c r="T7234" i="2"/>
  <c r="T7235" i="2"/>
  <c r="T7236" i="2"/>
  <c r="T7237" i="2"/>
  <c r="T7238" i="2"/>
  <c r="T7239" i="2"/>
  <c r="T7240" i="2"/>
  <c r="T7241" i="2"/>
  <c r="T7242" i="2"/>
  <c r="T7243" i="2"/>
  <c r="T7244" i="2"/>
  <c r="T7245" i="2"/>
  <c r="T7246" i="2"/>
  <c r="T7247" i="2"/>
  <c r="T7248" i="2"/>
  <c r="T7249" i="2"/>
  <c r="T7250" i="2"/>
  <c r="T7251" i="2"/>
  <c r="T7252" i="2"/>
  <c r="T7253" i="2"/>
  <c r="T7254" i="2"/>
  <c r="T7255" i="2"/>
  <c r="T7256" i="2"/>
  <c r="T7257" i="2"/>
  <c r="T7258" i="2"/>
  <c r="T7259" i="2"/>
  <c r="T7260" i="2"/>
  <c r="T7261" i="2"/>
  <c r="T7262" i="2"/>
  <c r="T7263" i="2"/>
  <c r="T7264" i="2"/>
  <c r="T7265" i="2"/>
  <c r="T7266" i="2"/>
  <c r="T7267" i="2"/>
  <c r="T7268" i="2"/>
  <c r="T7269" i="2"/>
  <c r="T7270" i="2"/>
  <c r="T7271" i="2"/>
  <c r="T7272" i="2"/>
  <c r="T7273" i="2"/>
  <c r="T7274" i="2"/>
  <c r="T7275" i="2"/>
  <c r="T7276" i="2"/>
  <c r="T7277" i="2"/>
  <c r="T7278" i="2"/>
  <c r="T7279" i="2"/>
  <c r="T7280" i="2"/>
  <c r="T7281" i="2"/>
  <c r="T7282" i="2"/>
  <c r="T7283" i="2"/>
  <c r="T7284" i="2"/>
  <c r="T7285" i="2"/>
  <c r="T7286" i="2"/>
  <c r="T7287" i="2"/>
  <c r="T7288" i="2"/>
  <c r="T7289" i="2"/>
  <c r="T7290" i="2"/>
  <c r="T7291" i="2"/>
  <c r="T7292" i="2"/>
  <c r="T7293" i="2"/>
  <c r="T7294" i="2"/>
  <c r="T7295" i="2"/>
  <c r="T7296" i="2"/>
  <c r="T7297" i="2"/>
  <c r="T7298" i="2"/>
  <c r="T7299" i="2"/>
  <c r="T7300" i="2"/>
  <c r="T7301" i="2"/>
  <c r="T7302" i="2"/>
  <c r="T7303" i="2"/>
  <c r="T7304" i="2"/>
  <c r="T7305" i="2"/>
  <c r="T7306" i="2"/>
  <c r="T7307" i="2"/>
  <c r="T7308" i="2"/>
  <c r="T7309" i="2"/>
  <c r="T7310" i="2"/>
  <c r="T7311" i="2"/>
  <c r="T7312" i="2"/>
  <c r="T7313" i="2"/>
  <c r="T7314" i="2"/>
  <c r="T7315" i="2"/>
  <c r="T7316" i="2"/>
  <c r="T7317" i="2"/>
  <c r="T7318" i="2"/>
  <c r="T7319" i="2"/>
  <c r="T7320" i="2"/>
  <c r="T7321" i="2"/>
  <c r="T7322" i="2"/>
  <c r="T7323" i="2"/>
  <c r="T7324" i="2"/>
  <c r="T7325" i="2"/>
  <c r="T7326" i="2"/>
  <c r="T7327" i="2"/>
  <c r="T7328" i="2"/>
  <c r="T7329" i="2"/>
  <c r="T7330" i="2"/>
  <c r="T7331" i="2"/>
  <c r="T7332" i="2"/>
  <c r="T7333" i="2"/>
  <c r="T7334" i="2"/>
  <c r="T7335" i="2"/>
  <c r="T7336" i="2"/>
  <c r="T7337" i="2"/>
  <c r="T7338" i="2"/>
  <c r="T7339" i="2"/>
  <c r="T7340" i="2"/>
  <c r="T7341" i="2"/>
  <c r="T7342" i="2"/>
  <c r="T7343" i="2"/>
  <c r="T7344" i="2"/>
  <c r="T7345" i="2"/>
  <c r="T7346" i="2"/>
  <c r="T7347" i="2"/>
  <c r="T7348" i="2"/>
  <c r="T7349" i="2"/>
  <c r="T7350" i="2"/>
  <c r="T7351" i="2"/>
  <c r="T7352" i="2"/>
  <c r="T7353" i="2"/>
  <c r="T7354" i="2"/>
  <c r="T7355" i="2"/>
  <c r="T7356" i="2"/>
  <c r="T7357" i="2"/>
  <c r="T7358" i="2"/>
  <c r="T7359" i="2"/>
  <c r="T7360" i="2"/>
  <c r="T7361" i="2"/>
  <c r="T7362" i="2"/>
  <c r="T7363" i="2"/>
  <c r="T7364" i="2"/>
  <c r="T7365" i="2"/>
  <c r="T7366" i="2"/>
  <c r="T7367" i="2"/>
  <c r="T7368" i="2"/>
  <c r="T7369" i="2"/>
  <c r="T7370" i="2"/>
  <c r="T7371" i="2"/>
  <c r="T7372" i="2"/>
  <c r="T7373" i="2"/>
  <c r="T7374" i="2"/>
  <c r="T7375" i="2"/>
  <c r="T7376" i="2"/>
  <c r="T7377" i="2"/>
  <c r="T7378" i="2"/>
  <c r="T7379" i="2"/>
  <c r="T7380" i="2"/>
  <c r="T7381" i="2"/>
  <c r="T7382" i="2"/>
  <c r="T7383" i="2"/>
  <c r="T7384" i="2"/>
  <c r="T7385" i="2"/>
  <c r="T7386" i="2"/>
  <c r="T7387" i="2"/>
  <c r="T7388" i="2"/>
  <c r="T7389" i="2"/>
  <c r="T7390" i="2"/>
  <c r="T7391" i="2"/>
  <c r="T7392" i="2"/>
  <c r="T7393" i="2"/>
  <c r="T7394" i="2"/>
  <c r="T7395" i="2"/>
  <c r="T7396" i="2"/>
  <c r="T7397" i="2"/>
  <c r="T7398" i="2"/>
  <c r="T7399" i="2"/>
  <c r="T7400" i="2"/>
  <c r="T7401" i="2"/>
  <c r="T7402" i="2"/>
  <c r="T7403" i="2"/>
  <c r="T7404" i="2"/>
  <c r="T7405" i="2"/>
  <c r="T7406" i="2"/>
  <c r="T7407" i="2"/>
  <c r="T7408" i="2"/>
  <c r="T7409" i="2"/>
  <c r="T7410" i="2"/>
  <c r="T7411" i="2"/>
  <c r="T7412" i="2"/>
  <c r="T7413" i="2"/>
  <c r="T7414" i="2"/>
  <c r="T7415" i="2"/>
  <c r="T7416" i="2"/>
  <c r="T7417" i="2"/>
  <c r="T7418" i="2"/>
  <c r="T7419" i="2"/>
  <c r="T7420" i="2"/>
  <c r="T7421" i="2"/>
  <c r="T7422" i="2"/>
  <c r="T7423" i="2"/>
  <c r="T7424" i="2"/>
  <c r="T7425" i="2"/>
  <c r="T7426" i="2"/>
  <c r="T7427" i="2"/>
  <c r="T7428" i="2"/>
  <c r="T7429" i="2"/>
  <c r="T7430" i="2"/>
  <c r="T7431" i="2"/>
  <c r="T7432" i="2"/>
  <c r="T7433" i="2"/>
  <c r="T7434" i="2"/>
  <c r="T7435" i="2"/>
  <c r="T7436" i="2"/>
  <c r="T7437" i="2"/>
  <c r="T7438" i="2"/>
  <c r="T7439" i="2"/>
  <c r="T7440" i="2"/>
  <c r="T7441" i="2"/>
  <c r="T7442" i="2"/>
  <c r="T7443" i="2"/>
  <c r="T7444" i="2"/>
  <c r="T7445" i="2"/>
  <c r="T7446" i="2"/>
  <c r="T7447" i="2"/>
  <c r="T7448" i="2"/>
  <c r="T7449" i="2"/>
  <c r="T7450" i="2"/>
  <c r="T7451" i="2"/>
  <c r="T7452" i="2"/>
  <c r="T7453" i="2"/>
  <c r="T7454" i="2"/>
  <c r="T7455" i="2"/>
  <c r="T7456" i="2"/>
  <c r="T7457" i="2"/>
  <c r="T7458" i="2"/>
  <c r="T7459" i="2"/>
  <c r="T7460" i="2"/>
  <c r="T7461" i="2"/>
  <c r="T7462" i="2"/>
  <c r="T7463" i="2"/>
  <c r="T7464" i="2"/>
  <c r="T7465" i="2"/>
  <c r="T7466" i="2"/>
  <c r="T7467" i="2"/>
  <c r="T7468" i="2"/>
  <c r="T7469" i="2"/>
  <c r="T7470" i="2"/>
  <c r="T7471" i="2"/>
  <c r="T7472" i="2"/>
  <c r="T7473" i="2"/>
  <c r="T7474" i="2"/>
  <c r="T7475" i="2"/>
  <c r="T7476" i="2"/>
  <c r="T7477" i="2"/>
  <c r="T7478" i="2"/>
  <c r="T7479" i="2"/>
  <c r="T7480" i="2"/>
  <c r="T7481" i="2"/>
  <c r="T7482" i="2"/>
  <c r="T7483" i="2"/>
  <c r="T7484" i="2"/>
  <c r="T7485" i="2"/>
  <c r="T7486" i="2"/>
  <c r="T7487" i="2"/>
  <c r="T7488" i="2"/>
  <c r="T7489" i="2"/>
  <c r="T7490" i="2"/>
  <c r="T7491" i="2"/>
  <c r="T7492" i="2"/>
  <c r="T7493" i="2"/>
  <c r="T7494" i="2"/>
  <c r="T7495" i="2"/>
  <c r="T7496" i="2"/>
  <c r="T7497" i="2"/>
  <c r="T7498" i="2"/>
  <c r="T7499" i="2"/>
  <c r="T7500" i="2"/>
  <c r="T7501" i="2"/>
  <c r="T7502" i="2"/>
  <c r="T7503" i="2"/>
  <c r="T7504" i="2"/>
  <c r="T7505" i="2"/>
  <c r="T7506" i="2"/>
  <c r="T7507" i="2"/>
  <c r="T7508" i="2"/>
  <c r="T7509" i="2"/>
  <c r="T7510" i="2"/>
  <c r="T7511" i="2"/>
  <c r="T7512" i="2"/>
  <c r="T7513" i="2"/>
  <c r="T7514" i="2"/>
  <c r="T7515" i="2"/>
  <c r="T7516" i="2"/>
  <c r="T7517" i="2"/>
  <c r="T7518" i="2"/>
  <c r="T7519" i="2"/>
  <c r="T7520" i="2"/>
  <c r="T7521" i="2"/>
  <c r="T7522" i="2"/>
  <c r="T7523" i="2"/>
  <c r="T7524" i="2"/>
  <c r="T7525" i="2"/>
  <c r="T7526" i="2"/>
  <c r="T7527" i="2"/>
  <c r="T7528" i="2"/>
  <c r="T7529" i="2"/>
  <c r="T7530" i="2"/>
  <c r="T7531" i="2"/>
  <c r="T7532" i="2"/>
  <c r="T7533" i="2"/>
  <c r="T7534" i="2"/>
  <c r="T7535" i="2"/>
  <c r="T7536" i="2"/>
  <c r="T7537" i="2"/>
  <c r="T7538" i="2"/>
  <c r="T7539" i="2"/>
  <c r="T7540" i="2"/>
  <c r="T7541" i="2"/>
  <c r="T7542" i="2"/>
  <c r="T7543" i="2"/>
  <c r="T7544" i="2"/>
  <c r="T7545" i="2"/>
  <c r="T7546" i="2"/>
  <c r="T7547" i="2"/>
  <c r="T7548" i="2"/>
  <c r="T7549" i="2"/>
  <c r="T7550" i="2"/>
  <c r="T7551" i="2"/>
  <c r="T7552" i="2"/>
  <c r="T7553" i="2"/>
  <c r="T7554" i="2"/>
  <c r="T7555" i="2"/>
  <c r="T7556" i="2"/>
  <c r="T7557" i="2"/>
  <c r="T7558" i="2"/>
  <c r="T7559" i="2"/>
  <c r="T7560" i="2"/>
  <c r="T7561" i="2"/>
  <c r="T7562" i="2"/>
  <c r="T7563" i="2"/>
  <c r="T7564" i="2"/>
  <c r="T7565" i="2"/>
  <c r="T7566" i="2"/>
  <c r="T7567" i="2"/>
  <c r="T7568" i="2"/>
  <c r="T7569" i="2"/>
  <c r="T7570" i="2"/>
  <c r="T7571" i="2"/>
  <c r="T7572" i="2"/>
  <c r="T7573" i="2"/>
  <c r="T7574" i="2"/>
  <c r="T7575" i="2"/>
  <c r="T7576" i="2"/>
  <c r="T7577" i="2"/>
  <c r="T7578" i="2"/>
  <c r="T7579" i="2"/>
  <c r="T7580" i="2"/>
  <c r="T7581" i="2"/>
  <c r="T7582" i="2"/>
  <c r="T7583" i="2"/>
  <c r="T7584" i="2"/>
  <c r="T7585" i="2"/>
  <c r="T7586" i="2"/>
  <c r="T7587" i="2"/>
  <c r="T7588" i="2"/>
  <c r="T7589" i="2"/>
  <c r="T7590" i="2"/>
  <c r="T7591" i="2"/>
  <c r="T7592" i="2"/>
  <c r="T7593" i="2"/>
  <c r="T7594" i="2"/>
  <c r="T7595" i="2"/>
  <c r="T7596" i="2"/>
  <c r="T7597" i="2"/>
  <c r="T7598" i="2"/>
  <c r="T7599" i="2"/>
  <c r="T7600" i="2"/>
  <c r="T7601" i="2"/>
  <c r="T7602" i="2"/>
  <c r="T7603" i="2"/>
  <c r="T7604" i="2"/>
  <c r="T7605" i="2"/>
  <c r="T7606" i="2"/>
  <c r="T7607" i="2"/>
  <c r="T7608" i="2"/>
  <c r="T7609" i="2"/>
  <c r="T7610" i="2"/>
  <c r="T7611" i="2"/>
  <c r="T7612" i="2"/>
  <c r="T7613" i="2"/>
  <c r="T7614" i="2"/>
  <c r="T7615" i="2"/>
  <c r="T7616" i="2"/>
  <c r="T7617" i="2"/>
  <c r="T7618" i="2"/>
  <c r="T7619" i="2"/>
  <c r="T7620" i="2"/>
  <c r="T7621" i="2"/>
  <c r="T7622" i="2"/>
  <c r="T7623" i="2"/>
  <c r="T7624" i="2"/>
  <c r="T7625" i="2"/>
  <c r="T7626" i="2"/>
  <c r="T7627" i="2"/>
  <c r="T7628" i="2"/>
  <c r="T7629" i="2"/>
  <c r="T7630" i="2"/>
  <c r="T7631" i="2"/>
  <c r="T7632" i="2"/>
  <c r="T7633" i="2"/>
  <c r="T7634" i="2"/>
  <c r="T7635" i="2"/>
  <c r="T7636" i="2"/>
  <c r="T7637" i="2"/>
  <c r="T7638" i="2"/>
  <c r="T7639" i="2"/>
  <c r="T7640" i="2"/>
  <c r="T7641" i="2"/>
  <c r="T7642" i="2"/>
  <c r="T7643" i="2"/>
  <c r="T7644" i="2"/>
  <c r="T7645" i="2"/>
  <c r="T7646" i="2"/>
  <c r="T7647" i="2"/>
  <c r="T7648" i="2"/>
  <c r="T7649" i="2"/>
  <c r="T7650" i="2"/>
  <c r="T7651" i="2"/>
  <c r="T7652" i="2"/>
  <c r="T7653" i="2"/>
  <c r="T7654" i="2"/>
  <c r="T7655" i="2"/>
  <c r="T7656" i="2"/>
  <c r="T7657" i="2"/>
  <c r="T7658" i="2"/>
  <c r="T7659" i="2"/>
  <c r="T7660" i="2"/>
  <c r="T7661" i="2"/>
  <c r="T7662" i="2"/>
  <c r="T7663" i="2"/>
  <c r="T7664" i="2"/>
  <c r="T7665" i="2"/>
  <c r="T7666" i="2"/>
  <c r="T7667" i="2"/>
  <c r="T7668" i="2"/>
  <c r="T7669" i="2"/>
  <c r="T7670" i="2"/>
  <c r="T7671" i="2"/>
  <c r="T7672" i="2"/>
  <c r="T7673" i="2"/>
  <c r="T7674" i="2"/>
  <c r="T7675" i="2"/>
  <c r="T7676" i="2"/>
  <c r="T7677" i="2"/>
  <c r="T7678" i="2"/>
  <c r="T7679" i="2"/>
  <c r="T7680" i="2"/>
  <c r="T7681" i="2"/>
  <c r="T7682" i="2"/>
  <c r="T7683" i="2"/>
  <c r="T7684" i="2"/>
  <c r="T7685" i="2"/>
  <c r="T7686" i="2"/>
  <c r="T7687" i="2"/>
  <c r="T7688" i="2"/>
  <c r="T7689" i="2"/>
  <c r="T7690" i="2"/>
  <c r="T7691" i="2"/>
  <c r="T7692" i="2"/>
  <c r="T7693" i="2"/>
  <c r="T7694" i="2"/>
  <c r="T7695" i="2"/>
  <c r="T7696" i="2"/>
  <c r="T7697" i="2"/>
  <c r="T7698" i="2"/>
  <c r="T7699" i="2"/>
  <c r="T7700" i="2"/>
  <c r="T7701" i="2"/>
  <c r="T7702" i="2"/>
  <c r="T7703" i="2"/>
  <c r="T7704" i="2"/>
  <c r="T7705" i="2"/>
  <c r="T7706" i="2"/>
  <c r="T7707" i="2"/>
  <c r="T7708" i="2"/>
  <c r="T7709" i="2"/>
  <c r="T7710" i="2"/>
  <c r="T7711" i="2"/>
  <c r="T7712" i="2"/>
  <c r="T7713" i="2"/>
  <c r="T7714" i="2"/>
  <c r="T7715" i="2"/>
  <c r="T7716" i="2"/>
  <c r="T7717" i="2"/>
  <c r="T7718" i="2"/>
  <c r="T7719" i="2"/>
  <c r="T7720" i="2"/>
  <c r="T7721" i="2"/>
  <c r="T7722" i="2"/>
  <c r="T7723" i="2"/>
  <c r="T7724" i="2"/>
  <c r="T7725" i="2"/>
  <c r="T7726" i="2"/>
  <c r="T7727" i="2"/>
  <c r="T7728" i="2"/>
  <c r="T7729" i="2"/>
  <c r="T7730" i="2"/>
  <c r="T7731" i="2"/>
  <c r="T7732" i="2"/>
  <c r="T7733" i="2"/>
  <c r="T7734" i="2"/>
  <c r="T7735" i="2"/>
  <c r="T7736" i="2"/>
  <c r="T7737" i="2"/>
  <c r="T7738" i="2"/>
  <c r="T7739" i="2"/>
  <c r="T7740" i="2"/>
  <c r="T7741" i="2"/>
  <c r="T7742" i="2"/>
  <c r="T7743" i="2"/>
  <c r="T7744" i="2"/>
  <c r="T7745" i="2"/>
  <c r="T7746" i="2"/>
  <c r="T7747" i="2"/>
  <c r="T7748" i="2"/>
  <c r="T7749" i="2"/>
  <c r="T7750" i="2"/>
  <c r="T7751" i="2"/>
  <c r="T7752" i="2"/>
  <c r="T7753" i="2"/>
  <c r="T7754" i="2"/>
  <c r="T7755" i="2"/>
  <c r="T7756" i="2"/>
  <c r="T7757" i="2"/>
  <c r="T7758" i="2"/>
  <c r="T7759" i="2"/>
  <c r="T7760" i="2"/>
  <c r="T7761" i="2"/>
  <c r="T7762" i="2"/>
  <c r="T7763" i="2"/>
  <c r="T7764" i="2"/>
  <c r="T7765" i="2"/>
  <c r="T7766" i="2"/>
  <c r="T7767" i="2"/>
  <c r="T7768" i="2"/>
  <c r="T7769" i="2"/>
  <c r="T7770" i="2"/>
  <c r="T7771" i="2"/>
  <c r="T7772" i="2"/>
  <c r="T7773" i="2"/>
  <c r="T7774" i="2"/>
  <c r="T7775" i="2"/>
  <c r="T7776" i="2"/>
  <c r="T7777" i="2"/>
  <c r="T7778" i="2"/>
  <c r="T7779" i="2"/>
  <c r="T7780" i="2"/>
  <c r="T7781" i="2"/>
  <c r="T7782" i="2"/>
  <c r="T7783" i="2"/>
  <c r="T7784" i="2"/>
  <c r="T7785" i="2"/>
  <c r="T7786" i="2"/>
  <c r="T7787" i="2"/>
  <c r="T7788" i="2"/>
  <c r="T7789" i="2"/>
  <c r="T7790" i="2"/>
  <c r="T7791" i="2"/>
  <c r="T7792" i="2"/>
  <c r="T7793" i="2"/>
  <c r="T7794" i="2"/>
  <c r="T7795" i="2"/>
  <c r="T7796" i="2"/>
  <c r="T7797" i="2"/>
  <c r="T7798" i="2"/>
  <c r="T7799" i="2"/>
  <c r="T7800" i="2"/>
  <c r="T7801" i="2"/>
  <c r="T7802" i="2"/>
  <c r="T7803" i="2"/>
  <c r="T7804" i="2"/>
  <c r="T7805" i="2"/>
  <c r="T7806" i="2"/>
  <c r="T7807" i="2"/>
  <c r="T7808" i="2"/>
  <c r="T7809" i="2"/>
  <c r="T7810" i="2"/>
  <c r="T7811" i="2"/>
  <c r="T7812" i="2"/>
  <c r="T7813" i="2"/>
  <c r="T7814" i="2"/>
  <c r="T7815" i="2"/>
  <c r="T7816" i="2"/>
  <c r="T7817" i="2"/>
  <c r="T7818" i="2"/>
  <c r="T7819" i="2"/>
  <c r="T7820" i="2"/>
  <c r="T7821" i="2"/>
  <c r="T7822" i="2"/>
  <c r="T7823" i="2"/>
  <c r="T7824" i="2"/>
  <c r="T7825" i="2"/>
  <c r="T7826" i="2"/>
  <c r="T7827" i="2"/>
  <c r="T7828" i="2"/>
  <c r="T7829" i="2"/>
  <c r="T7830" i="2"/>
  <c r="T7831" i="2"/>
  <c r="T7832" i="2"/>
  <c r="T7833" i="2"/>
  <c r="T7834" i="2"/>
  <c r="T7835" i="2"/>
  <c r="T7836" i="2"/>
  <c r="T7837" i="2"/>
  <c r="T7838" i="2"/>
  <c r="T7839" i="2"/>
  <c r="T7840" i="2"/>
  <c r="T7841" i="2"/>
  <c r="T7842" i="2"/>
  <c r="T7843" i="2"/>
  <c r="T7844" i="2"/>
  <c r="T7845" i="2"/>
  <c r="T7846" i="2"/>
  <c r="T7847" i="2"/>
  <c r="T7848" i="2"/>
  <c r="T7849" i="2"/>
  <c r="T7850" i="2"/>
  <c r="T7851" i="2"/>
  <c r="T7852" i="2"/>
  <c r="T7853" i="2"/>
  <c r="T7854" i="2"/>
  <c r="T7855" i="2"/>
  <c r="T7856" i="2"/>
  <c r="T7857" i="2"/>
  <c r="T7858" i="2"/>
  <c r="T7859" i="2"/>
  <c r="T7860" i="2"/>
  <c r="T7861" i="2"/>
  <c r="T7862" i="2"/>
  <c r="T7863" i="2"/>
  <c r="T7864" i="2"/>
  <c r="T7865" i="2"/>
  <c r="T7866" i="2"/>
  <c r="T7867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7880" i="2"/>
  <c r="T7881" i="2"/>
  <c r="T7882" i="2"/>
  <c r="T7883" i="2"/>
  <c r="T7884" i="2"/>
  <c r="T7885" i="2"/>
  <c r="T7886" i="2"/>
  <c r="T7887" i="2"/>
  <c r="T7888" i="2"/>
  <c r="T7889" i="2"/>
  <c r="T7890" i="2"/>
  <c r="T7891" i="2"/>
  <c r="T7892" i="2"/>
  <c r="T7893" i="2"/>
  <c r="T7894" i="2"/>
  <c r="T7895" i="2"/>
  <c r="T7896" i="2"/>
  <c r="T7897" i="2"/>
  <c r="T7898" i="2"/>
  <c r="T7899" i="2"/>
  <c r="T7900" i="2"/>
  <c r="T7901" i="2"/>
  <c r="T7902" i="2"/>
  <c r="T7903" i="2"/>
  <c r="T7904" i="2"/>
  <c r="T7905" i="2"/>
  <c r="T7906" i="2"/>
  <c r="T7907" i="2"/>
  <c r="T7908" i="2"/>
  <c r="T7909" i="2"/>
  <c r="T7910" i="2"/>
  <c r="T7911" i="2"/>
  <c r="T7912" i="2"/>
  <c r="T7913" i="2"/>
  <c r="T7914" i="2"/>
  <c r="T7915" i="2"/>
  <c r="T7916" i="2"/>
  <c r="T7917" i="2"/>
  <c r="T7918" i="2"/>
  <c r="T7919" i="2"/>
  <c r="T7920" i="2"/>
  <c r="T7921" i="2"/>
  <c r="T7922" i="2"/>
  <c r="T7923" i="2"/>
  <c r="T7924" i="2"/>
  <c r="T7925" i="2"/>
  <c r="T7926" i="2"/>
  <c r="T7927" i="2"/>
  <c r="T7928" i="2"/>
  <c r="T7929" i="2"/>
  <c r="T7930" i="2"/>
  <c r="T7931" i="2"/>
  <c r="T7932" i="2"/>
  <c r="T7933" i="2"/>
  <c r="T7934" i="2"/>
  <c r="T7935" i="2"/>
  <c r="T7936" i="2"/>
  <c r="T7937" i="2"/>
  <c r="T7938" i="2"/>
  <c r="T7939" i="2"/>
  <c r="T7940" i="2"/>
  <c r="T7941" i="2"/>
  <c r="T7942" i="2"/>
  <c r="T7943" i="2"/>
  <c r="T7944" i="2"/>
  <c r="T7945" i="2"/>
  <c r="T7946" i="2"/>
  <c r="T7947" i="2"/>
  <c r="T7948" i="2"/>
  <c r="T7949" i="2"/>
  <c r="T7950" i="2"/>
  <c r="T7951" i="2"/>
  <c r="T7952" i="2"/>
  <c r="T7953" i="2"/>
  <c r="T7954" i="2"/>
  <c r="T7955" i="2"/>
  <c r="T7956" i="2"/>
  <c r="T7957" i="2"/>
  <c r="T7958" i="2"/>
  <c r="T7959" i="2"/>
  <c r="T7960" i="2"/>
  <c r="T7961" i="2"/>
  <c r="T7962" i="2"/>
  <c r="T7963" i="2"/>
  <c r="T7964" i="2"/>
  <c r="T7965" i="2"/>
  <c r="T7966" i="2"/>
  <c r="T7967" i="2"/>
  <c r="T7968" i="2"/>
  <c r="T7969" i="2"/>
  <c r="T7970" i="2"/>
  <c r="T7971" i="2"/>
  <c r="T7972" i="2"/>
  <c r="T7973" i="2"/>
  <c r="T7974" i="2"/>
  <c r="T7975" i="2"/>
  <c r="T7976" i="2"/>
  <c r="T7977" i="2"/>
  <c r="T7978" i="2"/>
  <c r="T7979" i="2"/>
  <c r="T7980" i="2"/>
  <c r="T7981" i="2"/>
  <c r="T7982" i="2"/>
  <c r="T7983" i="2"/>
  <c r="T7984" i="2"/>
  <c r="T7985" i="2"/>
  <c r="T7986" i="2"/>
  <c r="T7987" i="2"/>
  <c r="T7988" i="2"/>
  <c r="T7989" i="2"/>
  <c r="T7990" i="2"/>
  <c r="T7991" i="2"/>
  <c r="T7992" i="2"/>
  <c r="T7993" i="2"/>
  <c r="T7994" i="2"/>
  <c r="T7995" i="2"/>
  <c r="T7996" i="2"/>
  <c r="T7997" i="2"/>
  <c r="T7998" i="2"/>
  <c r="T7999" i="2"/>
  <c r="T8000" i="2"/>
  <c r="T8001" i="2"/>
  <c r="T8002" i="2"/>
  <c r="T8003" i="2"/>
  <c r="T8004" i="2"/>
  <c r="T8005" i="2"/>
  <c r="T8006" i="2"/>
  <c r="T8007" i="2"/>
  <c r="T8008" i="2"/>
  <c r="T8009" i="2"/>
  <c r="T8010" i="2"/>
  <c r="T8011" i="2"/>
  <c r="T8012" i="2"/>
  <c r="T8013" i="2"/>
  <c r="T8014" i="2"/>
  <c r="T8015" i="2"/>
  <c r="T8016" i="2"/>
  <c r="T8017" i="2"/>
  <c r="T8018" i="2"/>
  <c r="T8019" i="2"/>
  <c r="T8020" i="2"/>
  <c r="T8021" i="2"/>
  <c r="T8022" i="2"/>
  <c r="T8023" i="2"/>
  <c r="T8024" i="2"/>
  <c r="T8025" i="2"/>
  <c r="T8026" i="2"/>
  <c r="T8027" i="2"/>
  <c r="T8028" i="2"/>
  <c r="T8029" i="2"/>
  <c r="T8030" i="2"/>
  <c r="T8031" i="2"/>
  <c r="T8032" i="2"/>
  <c r="T8033" i="2"/>
  <c r="T8034" i="2"/>
  <c r="T8035" i="2"/>
  <c r="T8036" i="2"/>
  <c r="T8037" i="2"/>
  <c r="T8038" i="2"/>
  <c r="T8039" i="2"/>
  <c r="T8040" i="2"/>
  <c r="T8041" i="2"/>
  <c r="T8042" i="2"/>
  <c r="T8043" i="2"/>
  <c r="T8044" i="2"/>
  <c r="T8045" i="2"/>
  <c r="T8046" i="2"/>
  <c r="T8047" i="2"/>
  <c r="T8048" i="2"/>
  <c r="T8049" i="2"/>
  <c r="T8050" i="2"/>
  <c r="T8051" i="2"/>
  <c r="T8052" i="2"/>
  <c r="T8053" i="2"/>
  <c r="T8054" i="2"/>
  <c r="T8055" i="2"/>
  <c r="T8056" i="2"/>
  <c r="T8057" i="2"/>
  <c r="T8058" i="2"/>
  <c r="T8059" i="2"/>
  <c r="T8060" i="2"/>
  <c r="T8061" i="2"/>
  <c r="T8062" i="2"/>
  <c r="T8063" i="2"/>
  <c r="T8064" i="2"/>
  <c r="T8065" i="2"/>
  <c r="T8066" i="2"/>
  <c r="T8067" i="2"/>
  <c r="T8068" i="2"/>
  <c r="T8069" i="2"/>
  <c r="T8070" i="2"/>
  <c r="T8071" i="2"/>
  <c r="T8072" i="2"/>
  <c r="T8073" i="2"/>
  <c r="T8074" i="2"/>
  <c r="T8075" i="2"/>
  <c r="T8076" i="2"/>
  <c r="T8077" i="2"/>
  <c r="T8078" i="2"/>
  <c r="T8079" i="2"/>
  <c r="T8080" i="2"/>
  <c r="T8081" i="2"/>
  <c r="T8082" i="2"/>
  <c r="T8083" i="2"/>
  <c r="T8084" i="2"/>
  <c r="T8085" i="2"/>
  <c r="T8086" i="2"/>
  <c r="T8087" i="2"/>
  <c r="T8088" i="2"/>
  <c r="T8089" i="2"/>
  <c r="T8090" i="2"/>
  <c r="T8091" i="2"/>
  <c r="T8092" i="2"/>
  <c r="T8093" i="2"/>
  <c r="T8094" i="2"/>
  <c r="T8095" i="2"/>
  <c r="T8096" i="2"/>
  <c r="T8097" i="2"/>
  <c r="T8098" i="2"/>
  <c r="T8099" i="2"/>
  <c r="T8100" i="2"/>
  <c r="T8101" i="2"/>
  <c r="T8102" i="2"/>
  <c r="T8103" i="2"/>
  <c r="T8104" i="2"/>
  <c r="T8105" i="2"/>
  <c r="T8106" i="2"/>
  <c r="T8107" i="2"/>
  <c r="T8108" i="2"/>
  <c r="T8109" i="2"/>
  <c r="T8110" i="2"/>
  <c r="T8111" i="2"/>
  <c r="T8112" i="2"/>
  <c r="T8113" i="2"/>
  <c r="T8114" i="2"/>
  <c r="T8115" i="2"/>
  <c r="T8116" i="2"/>
  <c r="T8117" i="2"/>
  <c r="T8118" i="2"/>
  <c r="T8119" i="2"/>
  <c r="T8120" i="2"/>
  <c r="T8121" i="2"/>
  <c r="T8122" i="2"/>
  <c r="T8123" i="2"/>
  <c r="T8124" i="2"/>
  <c r="T8125" i="2"/>
  <c r="T8126" i="2"/>
  <c r="T8127" i="2"/>
  <c r="T8128" i="2"/>
  <c r="T8129" i="2"/>
  <c r="T8130" i="2"/>
  <c r="T8131" i="2"/>
  <c r="T8132" i="2"/>
  <c r="T8133" i="2"/>
  <c r="T8134" i="2"/>
  <c r="T8135" i="2"/>
  <c r="T8136" i="2"/>
  <c r="T8137" i="2"/>
  <c r="T8138" i="2"/>
  <c r="T8139" i="2"/>
  <c r="T8140" i="2"/>
  <c r="T8141" i="2"/>
  <c r="T8142" i="2"/>
  <c r="T8143" i="2"/>
  <c r="T8144" i="2"/>
  <c r="T8145" i="2"/>
  <c r="T8146" i="2"/>
  <c r="T8147" i="2"/>
  <c r="T8148" i="2"/>
  <c r="T8149" i="2"/>
  <c r="T8150" i="2"/>
  <c r="T8151" i="2"/>
  <c r="T8152" i="2"/>
  <c r="T8153" i="2"/>
  <c r="T8154" i="2"/>
  <c r="T8155" i="2"/>
  <c r="T8156" i="2"/>
  <c r="T8157" i="2"/>
  <c r="T8158" i="2"/>
  <c r="T8159" i="2"/>
  <c r="T8160" i="2"/>
  <c r="T8161" i="2"/>
  <c r="T8162" i="2"/>
  <c r="T8163" i="2"/>
  <c r="T8164" i="2"/>
  <c r="T8165" i="2"/>
  <c r="T8166" i="2"/>
  <c r="T8167" i="2"/>
  <c r="T8168" i="2"/>
  <c r="T8169" i="2"/>
  <c r="T8170" i="2"/>
  <c r="T8171" i="2"/>
  <c r="T8172" i="2"/>
  <c r="T8173" i="2"/>
  <c r="T8174" i="2"/>
  <c r="T8175" i="2"/>
  <c r="T8176" i="2"/>
  <c r="T8177" i="2"/>
  <c r="T8178" i="2"/>
  <c r="T8179" i="2"/>
  <c r="T8180" i="2"/>
  <c r="T8181" i="2"/>
  <c r="T8182" i="2"/>
  <c r="T8183" i="2"/>
  <c r="T8184" i="2"/>
  <c r="T8185" i="2"/>
  <c r="T8186" i="2"/>
  <c r="T8187" i="2"/>
  <c r="T8188" i="2"/>
  <c r="T8189" i="2"/>
  <c r="T8190" i="2"/>
  <c r="T8191" i="2"/>
  <c r="T8192" i="2"/>
  <c r="T8193" i="2"/>
  <c r="T8194" i="2"/>
  <c r="T8195" i="2"/>
  <c r="T8196" i="2"/>
  <c r="T8197" i="2"/>
  <c r="T8198" i="2"/>
  <c r="T8199" i="2"/>
  <c r="T8200" i="2"/>
  <c r="T8201" i="2"/>
  <c r="T8202" i="2"/>
  <c r="T8203" i="2"/>
  <c r="T8204" i="2"/>
  <c r="T8205" i="2"/>
  <c r="T8206" i="2"/>
  <c r="T8207" i="2"/>
  <c r="T8208" i="2"/>
  <c r="T8209" i="2"/>
  <c r="T8210" i="2"/>
  <c r="T8211" i="2"/>
  <c r="T8212" i="2"/>
  <c r="T8213" i="2"/>
  <c r="T8214" i="2"/>
  <c r="T8215" i="2"/>
  <c r="T8216" i="2"/>
  <c r="T8217" i="2"/>
  <c r="T8218" i="2"/>
  <c r="T8219" i="2"/>
  <c r="T8220" i="2"/>
  <c r="T8221" i="2"/>
  <c r="T8222" i="2"/>
  <c r="T8223" i="2"/>
  <c r="T8224" i="2"/>
  <c r="T8225" i="2"/>
  <c r="T8226" i="2"/>
  <c r="T8227" i="2"/>
  <c r="T8228" i="2"/>
  <c r="T8229" i="2"/>
  <c r="T8230" i="2"/>
  <c r="T8231" i="2"/>
  <c r="T8232" i="2"/>
  <c r="T8233" i="2"/>
  <c r="T8234" i="2"/>
  <c r="T8235" i="2"/>
  <c r="T8236" i="2"/>
  <c r="T8237" i="2"/>
  <c r="T8238" i="2"/>
  <c r="T8239" i="2"/>
  <c r="T8240" i="2"/>
  <c r="T8241" i="2"/>
  <c r="T8242" i="2"/>
  <c r="T8243" i="2"/>
  <c r="T8244" i="2"/>
  <c r="T8245" i="2"/>
  <c r="T8246" i="2"/>
  <c r="T8247" i="2"/>
  <c r="T8248" i="2"/>
  <c r="T8249" i="2"/>
  <c r="T8250" i="2"/>
  <c r="T8251" i="2"/>
  <c r="T8252" i="2"/>
  <c r="T8253" i="2"/>
  <c r="T8254" i="2"/>
  <c r="T8255" i="2"/>
  <c r="T8256" i="2"/>
  <c r="T8257" i="2"/>
  <c r="T8258" i="2"/>
  <c r="T8259" i="2"/>
  <c r="T8260" i="2"/>
  <c r="T8261" i="2"/>
  <c r="T8262" i="2"/>
  <c r="T8263" i="2"/>
  <c r="T8264" i="2"/>
  <c r="T8265" i="2"/>
  <c r="T8266" i="2"/>
  <c r="T8267" i="2"/>
  <c r="T8268" i="2"/>
  <c r="T8269" i="2"/>
  <c r="T8270" i="2"/>
  <c r="T8271" i="2"/>
  <c r="T8272" i="2"/>
  <c r="T8273" i="2"/>
  <c r="T8274" i="2"/>
  <c r="T8275" i="2"/>
  <c r="T8276" i="2"/>
  <c r="T8277" i="2"/>
  <c r="T8278" i="2"/>
  <c r="T8279" i="2"/>
  <c r="T8280" i="2"/>
  <c r="T8281" i="2"/>
  <c r="T8282" i="2"/>
  <c r="T8283" i="2"/>
  <c r="T8284" i="2"/>
  <c r="T8285" i="2"/>
  <c r="T8286" i="2"/>
  <c r="T8287" i="2"/>
  <c r="T8288" i="2"/>
  <c r="T8289" i="2"/>
  <c r="T8290" i="2"/>
  <c r="T8291" i="2"/>
  <c r="T8292" i="2"/>
  <c r="T8293" i="2"/>
  <c r="T8294" i="2"/>
  <c r="T8295" i="2"/>
  <c r="T8296" i="2"/>
  <c r="T8297" i="2"/>
  <c r="T8298" i="2"/>
  <c r="T8299" i="2"/>
  <c r="T8300" i="2"/>
  <c r="T8301" i="2"/>
  <c r="T8302" i="2"/>
  <c r="T8303" i="2"/>
  <c r="T8304" i="2"/>
  <c r="T8305" i="2"/>
  <c r="T8306" i="2"/>
  <c r="T8307" i="2"/>
  <c r="T8308" i="2"/>
  <c r="T8309" i="2"/>
  <c r="T8310" i="2"/>
  <c r="T8311" i="2"/>
  <c r="T8312" i="2"/>
  <c r="T8313" i="2"/>
  <c r="T8314" i="2"/>
  <c r="T8315" i="2"/>
  <c r="T8316" i="2"/>
  <c r="T8317" i="2"/>
  <c r="T8318" i="2"/>
  <c r="T8319" i="2"/>
  <c r="T8320" i="2"/>
  <c r="T8321" i="2"/>
  <c r="T8322" i="2"/>
  <c r="T8323" i="2"/>
  <c r="T8324" i="2"/>
  <c r="T8325" i="2"/>
  <c r="T8326" i="2"/>
  <c r="T8327" i="2"/>
  <c r="T8328" i="2"/>
  <c r="T8329" i="2"/>
  <c r="T8330" i="2"/>
  <c r="T8331" i="2"/>
  <c r="T8332" i="2"/>
  <c r="T8333" i="2"/>
  <c r="T8334" i="2"/>
  <c r="T8335" i="2"/>
  <c r="T8336" i="2"/>
  <c r="T8337" i="2"/>
  <c r="T8338" i="2"/>
  <c r="T8339" i="2"/>
  <c r="T8340" i="2"/>
  <c r="T8341" i="2"/>
  <c r="T8342" i="2"/>
  <c r="T8343" i="2"/>
  <c r="T8344" i="2"/>
  <c r="T8345" i="2"/>
  <c r="T8346" i="2"/>
  <c r="T8347" i="2"/>
  <c r="T8348" i="2"/>
  <c r="T8349" i="2"/>
  <c r="T8350" i="2"/>
  <c r="T8351" i="2"/>
  <c r="T8352" i="2"/>
  <c r="T8353" i="2"/>
  <c r="T8354" i="2"/>
  <c r="T8355" i="2"/>
  <c r="T8356" i="2"/>
  <c r="T8357" i="2"/>
  <c r="T8358" i="2"/>
  <c r="T8359" i="2"/>
  <c r="T8360" i="2"/>
  <c r="T8361" i="2"/>
  <c r="T8362" i="2"/>
  <c r="T8363" i="2"/>
  <c r="T8364" i="2"/>
  <c r="T8365" i="2"/>
  <c r="T8366" i="2"/>
  <c r="T8367" i="2"/>
  <c r="T8368" i="2"/>
  <c r="T8369" i="2"/>
  <c r="T8370" i="2"/>
  <c r="T8371" i="2"/>
  <c r="T8372" i="2"/>
  <c r="T8373" i="2"/>
  <c r="T8374" i="2"/>
  <c r="T8375" i="2"/>
  <c r="T8376" i="2"/>
  <c r="T8377" i="2"/>
  <c r="T8378" i="2"/>
  <c r="T8379" i="2"/>
  <c r="T8380" i="2"/>
  <c r="T8381" i="2"/>
  <c r="T8382" i="2"/>
  <c r="T8383" i="2"/>
  <c r="T8384" i="2"/>
  <c r="T8385" i="2"/>
  <c r="T8386" i="2"/>
  <c r="T8387" i="2"/>
  <c r="T8388" i="2"/>
  <c r="T8389" i="2"/>
  <c r="T8390" i="2"/>
  <c r="T8391" i="2"/>
  <c r="T8392" i="2"/>
  <c r="T8393" i="2"/>
  <c r="T8394" i="2"/>
  <c r="T8395" i="2"/>
  <c r="T8396" i="2"/>
  <c r="T8397" i="2"/>
  <c r="T8398" i="2"/>
  <c r="T8399" i="2"/>
  <c r="T8400" i="2"/>
  <c r="T8401" i="2"/>
  <c r="T8402" i="2"/>
  <c r="T8403" i="2"/>
  <c r="T8404" i="2"/>
  <c r="T8405" i="2"/>
  <c r="T8406" i="2"/>
  <c r="T8407" i="2"/>
  <c r="T8408" i="2"/>
  <c r="T8409" i="2"/>
  <c r="T8410" i="2"/>
  <c r="T8411" i="2"/>
  <c r="T8412" i="2"/>
  <c r="T8413" i="2"/>
  <c r="T8414" i="2"/>
  <c r="T8415" i="2"/>
  <c r="T8416" i="2"/>
  <c r="T8417" i="2"/>
  <c r="T8418" i="2"/>
  <c r="T8419" i="2"/>
  <c r="T8420" i="2"/>
  <c r="T8421" i="2"/>
  <c r="T8422" i="2"/>
  <c r="T8423" i="2"/>
  <c r="T8424" i="2"/>
  <c r="T8425" i="2"/>
  <c r="T8426" i="2"/>
  <c r="T8427" i="2"/>
  <c r="T8428" i="2"/>
  <c r="T8429" i="2"/>
  <c r="T8430" i="2"/>
  <c r="T8431" i="2"/>
  <c r="T8432" i="2"/>
  <c r="T8433" i="2"/>
  <c r="T8434" i="2"/>
  <c r="T8435" i="2"/>
  <c r="T8436" i="2"/>
  <c r="T8437" i="2"/>
  <c r="T8438" i="2"/>
  <c r="T8439" i="2"/>
  <c r="T8440" i="2"/>
  <c r="T8441" i="2"/>
  <c r="T8442" i="2"/>
  <c r="T8443" i="2"/>
  <c r="T8444" i="2"/>
  <c r="T8445" i="2"/>
  <c r="T8446" i="2"/>
  <c r="T8447" i="2"/>
  <c r="T8448" i="2"/>
  <c r="T8449" i="2"/>
  <c r="T8450" i="2"/>
  <c r="T8451" i="2"/>
  <c r="T8452" i="2"/>
  <c r="T8453" i="2"/>
  <c r="T8454" i="2"/>
  <c r="T8455" i="2"/>
  <c r="T8456" i="2"/>
  <c r="T8457" i="2"/>
  <c r="T8458" i="2"/>
  <c r="T8459" i="2"/>
  <c r="T8460" i="2"/>
  <c r="T8461" i="2"/>
  <c r="T8462" i="2"/>
  <c r="T8463" i="2"/>
  <c r="T8464" i="2"/>
  <c r="T8465" i="2"/>
  <c r="T8466" i="2"/>
  <c r="T8467" i="2"/>
  <c r="T8468" i="2"/>
  <c r="T8469" i="2"/>
  <c r="T8470" i="2"/>
  <c r="T8471" i="2"/>
  <c r="T8472" i="2"/>
  <c r="T8473" i="2"/>
  <c r="T8474" i="2"/>
  <c r="T8475" i="2"/>
  <c r="T8476" i="2"/>
  <c r="T8477" i="2"/>
  <c r="T8478" i="2"/>
  <c r="T8479" i="2"/>
  <c r="T8480" i="2"/>
  <c r="T8481" i="2"/>
  <c r="T8482" i="2"/>
  <c r="T8483" i="2"/>
  <c r="T8484" i="2"/>
  <c r="T8485" i="2"/>
  <c r="T8486" i="2"/>
  <c r="T8487" i="2"/>
  <c r="T8488" i="2"/>
  <c r="T8489" i="2"/>
  <c r="T8490" i="2"/>
  <c r="T8491" i="2"/>
  <c r="T8492" i="2"/>
  <c r="T8493" i="2"/>
  <c r="T8494" i="2"/>
  <c r="T8495" i="2"/>
  <c r="T8496" i="2"/>
  <c r="T8497" i="2"/>
  <c r="T8498" i="2"/>
  <c r="T8499" i="2"/>
  <c r="T8500" i="2"/>
  <c r="T8501" i="2"/>
  <c r="T8502" i="2"/>
  <c r="T8503" i="2"/>
  <c r="T8504" i="2"/>
  <c r="T8505" i="2"/>
  <c r="T8506" i="2"/>
  <c r="T8507" i="2"/>
  <c r="T8508" i="2"/>
  <c r="T8509" i="2"/>
  <c r="T8510" i="2"/>
  <c r="T8511" i="2"/>
  <c r="T8512" i="2"/>
  <c r="T8513" i="2"/>
  <c r="T8514" i="2"/>
  <c r="T8515" i="2"/>
  <c r="T8516" i="2"/>
  <c r="T8517" i="2"/>
  <c r="T8518" i="2"/>
  <c r="T8519" i="2"/>
  <c r="T8520" i="2"/>
  <c r="T8521" i="2"/>
  <c r="T8522" i="2"/>
  <c r="T8523" i="2"/>
  <c r="T8524" i="2"/>
  <c r="T8525" i="2"/>
  <c r="T8526" i="2"/>
  <c r="T8527" i="2"/>
  <c r="T8528" i="2"/>
  <c r="T8529" i="2"/>
  <c r="T8530" i="2"/>
  <c r="T8531" i="2"/>
  <c r="T8532" i="2"/>
  <c r="T8533" i="2"/>
  <c r="T8534" i="2"/>
  <c r="T8535" i="2"/>
  <c r="T8536" i="2"/>
  <c r="T8537" i="2"/>
  <c r="T8538" i="2"/>
  <c r="T8539" i="2"/>
  <c r="T8540" i="2"/>
  <c r="T8541" i="2"/>
  <c r="T8542" i="2"/>
  <c r="T8543" i="2"/>
  <c r="T8544" i="2"/>
  <c r="T8545" i="2"/>
  <c r="T8546" i="2"/>
  <c r="T8547" i="2"/>
  <c r="T8548" i="2"/>
  <c r="T8549" i="2"/>
  <c r="T8550" i="2"/>
  <c r="T8551" i="2"/>
  <c r="T8552" i="2"/>
  <c r="T8553" i="2"/>
  <c r="T8554" i="2"/>
  <c r="T8555" i="2"/>
  <c r="T8556" i="2"/>
  <c r="T8557" i="2"/>
  <c r="T8558" i="2"/>
  <c r="T8559" i="2"/>
  <c r="T8560" i="2"/>
  <c r="T8561" i="2"/>
  <c r="T8562" i="2"/>
  <c r="T8563" i="2"/>
  <c r="T8564" i="2"/>
  <c r="T8565" i="2"/>
  <c r="T8566" i="2"/>
  <c r="T8567" i="2"/>
  <c r="T8568" i="2"/>
  <c r="T8569" i="2"/>
  <c r="T8570" i="2"/>
  <c r="T8571" i="2"/>
  <c r="T8572" i="2"/>
  <c r="T8573" i="2"/>
  <c r="T8574" i="2"/>
  <c r="T8575" i="2"/>
  <c r="T8576" i="2"/>
  <c r="T8577" i="2"/>
  <c r="T8578" i="2"/>
  <c r="T8579" i="2"/>
  <c r="T8580" i="2"/>
  <c r="T8581" i="2"/>
  <c r="T8582" i="2"/>
  <c r="T8583" i="2"/>
  <c r="T8584" i="2"/>
  <c r="T8585" i="2"/>
  <c r="T8586" i="2"/>
  <c r="T8587" i="2"/>
  <c r="T8588" i="2"/>
  <c r="T8589" i="2"/>
  <c r="T8590" i="2"/>
  <c r="T8591" i="2"/>
  <c r="T8592" i="2"/>
  <c r="T8593" i="2"/>
  <c r="T8594" i="2"/>
  <c r="T8595" i="2"/>
  <c r="T8596" i="2"/>
  <c r="T8597" i="2"/>
  <c r="T8598" i="2"/>
  <c r="T8599" i="2"/>
  <c r="T8600" i="2"/>
  <c r="T8601" i="2"/>
  <c r="T8602" i="2"/>
  <c r="T8603" i="2"/>
  <c r="T8604" i="2"/>
  <c r="T8605" i="2"/>
  <c r="T8606" i="2"/>
  <c r="T8607" i="2"/>
  <c r="T8608" i="2"/>
  <c r="T8609" i="2"/>
  <c r="T8610" i="2"/>
  <c r="T8611" i="2"/>
  <c r="T8612" i="2"/>
  <c r="T8613" i="2"/>
  <c r="T8614" i="2"/>
  <c r="T8615" i="2"/>
  <c r="T8616" i="2"/>
  <c r="T8617" i="2"/>
  <c r="T8618" i="2"/>
  <c r="T8619" i="2"/>
  <c r="T8620" i="2"/>
  <c r="T8621" i="2"/>
  <c r="T8622" i="2"/>
  <c r="T8623" i="2"/>
  <c r="T8624" i="2"/>
  <c r="T8625" i="2"/>
  <c r="T8626" i="2"/>
  <c r="T8627" i="2"/>
  <c r="T8628" i="2"/>
  <c r="T8629" i="2"/>
  <c r="T8630" i="2"/>
  <c r="T8631" i="2"/>
  <c r="T8632" i="2"/>
  <c r="T8633" i="2"/>
  <c r="T8634" i="2"/>
  <c r="T8635" i="2"/>
  <c r="T8636" i="2"/>
  <c r="T8637" i="2"/>
  <c r="T8638" i="2"/>
  <c r="T8639" i="2"/>
  <c r="T8640" i="2"/>
  <c r="T8641" i="2"/>
  <c r="T8642" i="2"/>
  <c r="T8643" i="2"/>
  <c r="T8644" i="2"/>
  <c r="T8645" i="2"/>
  <c r="T8646" i="2"/>
  <c r="T8647" i="2"/>
  <c r="T8648" i="2"/>
  <c r="T8649" i="2"/>
  <c r="T8650" i="2"/>
  <c r="T8651" i="2"/>
  <c r="T8652" i="2"/>
  <c r="T8653" i="2"/>
  <c r="T8654" i="2"/>
  <c r="T8655" i="2"/>
  <c r="T8656" i="2"/>
  <c r="T8657" i="2"/>
  <c r="T8658" i="2"/>
  <c r="T8659" i="2"/>
  <c r="T8660" i="2"/>
  <c r="T8661" i="2"/>
  <c r="T8662" i="2"/>
  <c r="T8663" i="2"/>
  <c r="T8664" i="2"/>
  <c r="T8665" i="2"/>
  <c r="T8666" i="2"/>
  <c r="T8667" i="2"/>
  <c r="T8668" i="2"/>
  <c r="T8669" i="2"/>
  <c r="T8670" i="2"/>
  <c r="T8671" i="2"/>
  <c r="T8672" i="2"/>
  <c r="T8673" i="2"/>
  <c r="T8674" i="2"/>
  <c r="T8675" i="2"/>
  <c r="T8676" i="2"/>
  <c r="T8677" i="2"/>
  <c r="T8678" i="2"/>
  <c r="T8679" i="2"/>
  <c r="T8680" i="2"/>
  <c r="T8681" i="2"/>
  <c r="T8682" i="2"/>
  <c r="T8683" i="2"/>
  <c r="T8684" i="2"/>
  <c r="T8685" i="2"/>
  <c r="T8686" i="2"/>
  <c r="T8687" i="2"/>
  <c r="T8688" i="2"/>
  <c r="T8689" i="2"/>
  <c r="T8690" i="2"/>
  <c r="T8691" i="2"/>
  <c r="T8692" i="2"/>
  <c r="T8693" i="2"/>
  <c r="T8694" i="2"/>
  <c r="T8695" i="2"/>
  <c r="T8696" i="2"/>
  <c r="T8697" i="2"/>
  <c r="T8698" i="2"/>
  <c r="T8699" i="2"/>
  <c r="T8700" i="2"/>
  <c r="T8701" i="2"/>
  <c r="T8702" i="2"/>
  <c r="T8703" i="2"/>
  <c r="T8704" i="2"/>
  <c r="T8705" i="2"/>
  <c r="T8706" i="2"/>
  <c r="T8707" i="2"/>
  <c r="T8708" i="2"/>
  <c r="T8709" i="2"/>
  <c r="T8710" i="2"/>
  <c r="T8711" i="2"/>
  <c r="T8712" i="2"/>
  <c r="T8713" i="2"/>
  <c r="T8714" i="2"/>
  <c r="T8715" i="2"/>
  <c r="T8716" i="2"/>
  <c r="T8717" i="2"/>
  <c r="T8718" i="2"/>
  <c r="T8719" i="2"/>
  <c r="T8720" i="2"/>
  <c r="T8721" i="2"/>
  <c r="T8722" i="2"/>
  <c r="T8723" i="2"/>
  <c r="T8724" i="2"/>
  <c r="T8725" i="2"/>
  <c r="T8726" i="2"/>
  <c r="T8727" i="2"/>
  <c r="T8728" i="2"/>
  <c r="T8729" i="2"/>
  <c r="T8730" i="2"/>
  <c r="T8731" i="2"/>
  <c r="T8732" i="2"/>
  <c r="T8733" i="2"/>
  <c r="T8734" i="2"/>
  <c r="T8735" i="2"/>
  <c r="T8736" i="2"/>
  <c r="T8737" i="2"/>
  <c r="T8738" i="2"/>
  <c r="T8739" i="2"/>
  <c r="T8740" i="2"/>
  <c r="T8741" i="2"/>
  <c r="T8742" i="2"/>
  <c r="T8743" i="2"/>
  <c r="T8744" i="2"/>
  <c r="T8745" i="2"/>
  <c r="T8746" i="2"/>
  <c r="T8747" i="2"/>
  <c r="T8748" i="2"/>
  <c r="T8749" i="2"/>
  <c r="T8750" i="2"/>
  <c r="T8751" i="2"/>
  <c r="T8752" i="2"/>
  <c r="T8753" i="2"/>
  <c r="T8754" i="2"/>
  <c r="T8755" i="2"/>
  <c r="T8756" i="2"/>
  <c r="T8757" i="2"/>
  <c r="T8758" i="2"/>
  <c r="T8759" i="2"/>
  <c r="T8760" i="2"/>
  <c r="T8761" i="2"/>
  <c r="T8762" i="2"/>
  <c r="T8763" i="2"/>
  <c r="T8764" i="2"/>
  <c r="T8765" i="2"/>
  <c r="T8766" i="2"/>
  <c r="T8767" i="2"/>
  <c r="T8768" i="2"/>
  <c r="T8769" i="2"/>
  <c r="T8770" i="2"/>
  <c r="T8771" i="2"/>
  <c r="T8772" i="2"/>
  <c r="T8773" i="2"/>
  <c r="T8774" i="2"/>
  <c r="T8775" i="2"/>
  <c r="T8776" i="2"/>
  <c r="T8777" i="2"/>
  <c r="T8778" i="2"/>
  <c r="T8779" i="2"/>
  <c r="T8780" i="2"/>
  <c r="T8781" i="2"/>
  <c r="T8782" i="2"/>
  <c r="T8783" i="2"/>
  <c r="T8784" i="2"/>
  <c r="T8785" i="2"/>
  <c r="T8786" i="2"/>
  <c r="T8787" i="2"/>
  <c r="T8788" i="2"/>
  <c r="T8789" i="2"/>
  <c r="T8790" i="2"/>
  <c r="T8791" i="2"/>
  <c r="T8792" i="2"/>
  <c r="T8793" i="2"/>
  <c r="T8794" i="2"/>
  <c r="T8795" i="2"/>
  <c r="T8796" i="2"/>
  <c r="T8797" i="2"/>
  <c r="T8798" i="2"/>
  <c r="T8799" i="2"/>
  <c r="T8800" i="2"/>
  <c r="T8801" i="2"/>
  <c r="T8802" i="2"/>
  <c r="T8803" i="2"/>
  <c r="T8804" i="2"/>
  <c r="T8805" i="2"/>
  <c r="T8806" i="2"/>
  <c r="T8807" i="2"/>
  <c r="T8808" i="2"/>
  <c r="T8809" i="2"/>
  <c r="T8810" i="2"/>
  <c r="T8811" i="2"/>
  <c r="T8812" i="2"/>
  <c r="T8813" i="2"/>
  <c r="T8814" i="2"/>
  <c r="T8815" i="2"/>
  <c r="T8816" i="2"/>
  <c r="T8817" i="2"/>
  <c r="T8818" i="2"/>
  <c r="T8819" i="2"/>
  <c r="T8820" i="2"/>
  <c r="T8821" i="2"/>
  <c r="T8822" i="2"/>
  <c r="T8823" i="2"/>
  <c r="T8824" i="2"/>
  <c r="T8825" i="2"/>
  <c r="T8826" i="2"/>
  <c r="T8827" i="2"/>
  <c r="T8828" i="2"/>
  <c r="T8829" i="2"/>
  <c r="T8830" i="2"/>
  <c r="T8831" i="2"/>
  <c r="T8832" i="2"/>
  <c r="T8833" i="2"/>
  <c r="T8834" i="2"/>
  <c r="T8835" i="2"/>
  <c r="T8836" i="2"/>
  <c r="T8837" i="2"/>
  <c r="T8838" i="2"/>
  <c r="T8839" i="2"/>
  <c r="T8840" i="2"/>
  <c r="T8841" i="2"/>
  <c r="T8842" i="2"/>
  <c r="T8843" i="2"/>
  <c r="T8844" i="2"/>
  <c r="T8845" i="2"/>
  <c r="T8846" i="2"/>
  <c r="T8847" i="2"/>
  <c r="T8848" i="2"/>
  <c r="T8849" i="2"/>
  <c r="T8850" i="2"/>
  <c r="T8851" i="2"/>
  <c r="T8852" i="2"/>
  <c r="T8853" i="2"/>
  <c r="T8854" i="2"/>
  <c r="T8855" i="2"/>
  <c r="T8856" i="2"/>
  <c r="T8857" i="2"/>
  <c r="T8858" i="2"/>
  <c r="T8859" i="2"/>
  <c r="T8860" i="2"/>
  <c r="T8861" i="2"/>
  <c r="T8862" i="2"/>
  <c r="T8863" i="2"/>
  <c r="T8864" i="2"/>
  <c r="T8865" i="2"/>
  <c r="T8866" i="2"/>
  <c r="T8867" i="2"/>
  <c r="T8868" i="2"/>
  <c r="T8869" i="2"/>
  <c r="T8870" i="2"/>
  <c r="T8871" i="2"/>
  <c r="T8872" i="2"/>
  <c r="T8873" i="2"/>
  <c r="T8874" i="2"/>
  <c r="T8875" i="2"/>
  <c r="T8876" i="2"/>
  <c r="T8877" i="2"/>
  <c r="T8878" i="2"/>
  <c r="T8879" i="2"/>
  <c r="T8880" i="2"/>
  <c r="T8881" i="2"/>
  <c r="T8882" i="2"/>
  <c r="T8883" i="2"/>
  <c r="T8884" i="2"/>
  <c r="T8885" i="2"/>
  <c r="T8886" i="2"/>
  <c r="T8887" i="2"/>
  <c r="T8888" i="2"/>
  <c r="T8889" i="2"/>
  <c r="T8890" i="2"/>
  <c r="T8891" i="2"/>
  <c r="T8892" i="2"/>
  <c r="T8893" i="2"/>
  <c r="T8894" i="2"/>
  <c r="T8895" i="2"/>
  <c r="T8896" i="2"/>
  <c r="T8897" i="2"/>
  <c r="T8898" i="2"/>
  <c r="T8899" i="2"/>
  <c r="T8900" i="2"/>
  <c r="T8901" i="2"/>
  <c r="T8902" i="2"/>
  <c r="T8903" i="2"/>
  <c r="T8904" i="2"/>
  <c r="T8905" i="2"/>
  <c r="T8906" i="2"/>
  <c r="T8907" i="2"/>
  <c r="T8908" i="2"/>
  <c r="T8909" i="2"/>
  <c r="T8910" i="2"/>
  <c r="T8911" i="2"/>
  <c r="T8912" i="2"/>
  <c r="T8913" i="2"/>
  <c r="T8914" i="2"/>
  <c r="T8915" i="2"/>
  <c r="T8916" i="2"/>
  <c r="T8917" i="2"/>
  <c r="T8918" i="2"/>
  <c r="T8919" i="2"/>
  <c r="T8920" i="2"/>
  <c r="T8921" i="2"/>
  <c r="T8922" i="2"/>
  <c r="T8923" i="2"/>
  <c r="T8924" i="2"/>
  <c r="T8925" i="2"/>
  <c r="T8926" i="2"/>
  <c r="T8927" i="2"/>
  <c r="T8928" i="2"/>
  <c r="T8929" i="2"/>
  <c r="T8930" i="2"/>
  <c r="T8931" i="2"/>
  <c r="T8932" i="2"/>
  <c r="T8933" i="2"/>
  <c r="T8934" i="2"/>
  <c r="T8935" i="2"/>
  <c r="T8936" i="2"/>
  <c r="T8937" i="2"/>
  <c r="T8938" i="2"/>
  <c r="T8939" i="2"/>
  <c r="T8940" i="2"/>
  <c r="T8941" i="2"/>
  <c r="T8942" i="2"/>
  <c r="T8943" i="2"/>
  <c r="T8944" i="2"/>
  <c r="T8945" i="2"/>
  <c r="T8946" i="2"/>
  <c r="T8947" i="2"/>
  <c r="T8948" i="2"/>
  <c r="T8949" i="2"/>
  <c r="T8950" i="2"/>
  <c r="T8951" i="2"/>
  <c r="T8952" i="2"/>
  <c r="T8953" i="2"/>
  <c r="T8954" i="2"/>
  <c r="T8955" i="2"/>
  <c r="T8956" i="2"/>
  <c r="T8957" i="2"/>
  <c r="T8958" i="2"/>
  <c r="T8959" i="2"/>
  <c r="T8960" i="2"/>
  <c r="T8961" i="2"/>
  <c r="T8962" i="2"/>
  <c r="T8963" i="2"/>
  <c r="T8964" i="2"/>
  <c r="T8965" i="2"/>
  <c r="T8966" i="2"/>
  <c r="T8967" i="2"/>
  <c r="T8968" i="2"/>
  <c r="T8969" i="2"/>
  <c r="T8970" i="2"/>
  <c r="T8971" i="2"/>
  <c r="T8972" i="2"/>
  <c r="T8973" i="2"/>
  <c r="T8974" i="2"/>
  <c r="T8975" i="2"/>
  <c r="T8976" i="2"/>
  <c r="T8977" i="2"/>
  <c r="T8978" i="2"/>
  <c r="T8979" i="2"/>
  <c r="T8980" i="2"/>
  <c r="T8981" i="2"/>
  <c r="T8982" i="2"/>
  <c r="T8983" i="2"/>
  <c r="T8984" i="2"/>
  <c r="T8985" i="2"/>
  <c r="T8986" i="2"/>
  <c r="T8987" i="2"/>
  <c r="T8988" i="2"/>
  <c r="T8989" i="2"/>
  <c r="T8990" i="2"/>
  <c r="T8991" i="2"/>
  <c r="T8992" i="2"/>
  <c r="T8993" i="2"/>
  <c r="T8994" i="2"/>
  <c r="T8995" i="2"/>
  <c r="T8996" i="2"/>
  <c r="T8997" i="2"/>
  <c r="T8998" i="2"/>
  <c r="T8999" i="2"/>
  <c r="T9000" i="2"/>
  <c r="T9001" i="2"/>
  <c r="T9002" i="2"/>
  <c r="T9003" i="2"/>
  <c r="T9004" i="2"/>
  <c r="T9005" i="2"/>
  <c r="T9006" i="2"/>
  <c r="T9007" i="2"/>
  <c r="T9008" i="2"/>
  <c r="T9009" i="2"/>
  <c r="T9010" i="2"/>
  <c r="T9011" i="2"/>
  <c r="T9012" i="2"/>
  <c r="T9013" i="2"/>
  <c r="T9014" i="2"/>
  <c r="T9015" i="2"/>
  <c r="T9016" i="2"/>
  <c r="T9017" i="2"/>
  <c r="T9018" i="2"/>
  <c r="T9019" i="2"/>
  <c r="T9020" i="2"/>
  <c r="T9021" i="2"/>
  <c r="T9022" i="2"/>
  <c r="T9023" i="2"/>
  <c r="T9024" i="2"/>
  <c r="T9025" i="2"/>
  <c r="T9026" i="2"/>
  <c r="T9027" i="2"/>
  <c r="T9028" i="2"/>
  <c r="T9029" i="2"/>
  <c r="T9030" i="2"/>
  <c r="T9031" i="2"/>
  <c r="T9032" i="2"/>
  <c r="T9033" i="2"/>
  <c r="T9034" i="2"/>
  <c r="T9035" i="2"/>
  <c r="T9036" i="2"/>
  <c r="T9037" i="2"/>
  <c r="T9038" i="2"/>
  <c r="T9039" i="2"/>
  <c r="T9040" i="2"/>
  <c r="T9041" i="2"/>
  <c r="T9042" i="2"/>
  <c r="T9043" i="2"/>
  <c r="T9044" i="2"/>
  <c r="T9045" i="2"/>
  <c r="T9046" i="2"/>
  <c r="T9047" i="2"/>
  <c r="T9048" i="2"/>
  <c r="T9049" i="2"/>
  <c r="T9050" i="2"/>
  <c r="T9051" i="2"/>
  <c r="T9052" i="2"/>
  <c r="T9053" i="2"/>
  <c r="T9054" i="2"/>
  <c r="T9055" i="2"/>
  <c r="T9056" i="2"/>
  <c r="T9057" i="2"/>
  <c r="T9058" i="2"/>
  <c r="T9059" i="2"/>
  <c r="T9060" i="2"/>
  <c r="T9061" i="2"/>
  <c r="T9062" i="2"/>
  <c r="T9063" i="2"/>
  <c r="T9064" i="2"/>
  <c r="T9065" i="2"/>
  <c r="T9066" i="2"/>
  <c r="T9067" i="2"/>
  <c r="T9068" i="2"/>
  <c r="T9069" i="2"/>
  <c r="T9070" i="2"/>
  <c r="T9071" i="2"/>
  <c r="T9072" i="2"/>
  <c r="T9073" i="2"/>
  <c r="T9074" i="2"/>
  <c r="T9075" i="2"/>
  <c r="T9076" i="2"/>
  <c r="T9077" i="2"/>
  <c r="T9078" i="2"/>
  <c r="T9079" i="2"/>
  <c r="T9080" i="2"/>
  <c r="T9081" i="2"/>
  <c r="T9082" i="2"/>
  <c r="T9083" i="2"/>
  <c r="T9084" i="2"/>
  <c r="T9085" i="2"/>
  <c r="T9086" i="2"/>
  <c r="T9087" i="2"/>
  <c r="T9088" i="2"/>
  <c r="T9089" i="2"/>
  <c r="T9090" i="2"/>
  <c r="T9091" i="2"/>
  <c r="T9092" i="2"/>
  <c r="T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6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6379" i="2"/>
  <c r="Z6380" i="2"/>
  <c r="Z6381" i="2"/>
  <c r="Z6382" i="2"/>
  <c r="Z6383" i="2"/>
  <c r="Z6384" i="2"/>
  <c r="Z6385" i="2"/>
  <c r="Z6386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415" i="2"/>
  <c r="Z6416" i="2"/>
  <c r="Z6417" i="2"/>
  <c r="Z6418" i="2"/>
  <c r="Z6419" i="2"/>
  <c r="Z6420" i="2"/>
  <c r="Z6421" i="2"/>
  <c r="Z6422" i="2"/>
  <c r="Z6423" i="2"/>
  <c r="Z6424" i="2"/>
  <c r="Z6425" i="2"/>
  <c r="Z6426" i="2"/>
  <c r="Z6427" i="2"/>
  <c r="Z6428" i="2"/>
  <c r="Z6429" i="2"/>
  <c r="Z6430" i="2"/>
  <c r="Z6431" i="2"/>
  <c r="Z6432" i="2"/>
  <c r="Z6433" i="2"/>
  <c r="Z6434" i="2"/>
  <c r="Z6435" i="2"/>
  <c r="Z6436" i="2"/>
  <c r="Z6437" i="2"/>
  <c r="Z6438" i="2"/>
  <c r="Z6439" i="2"/>
  <c r="Z6440" i="2"/>
  <c r="Z6441" i="2"/>
  <c r="Z6442" i="2"/>
  <c r="Z6443" i="2"/>
  <c r="Z6444" i="2"/>
  <c r="Z6445" i="2"/>
  <c r="Z6446" i="2"/>
  <c r="Z6447" i="2"/>
  <c r="Z6448" i="2"/>
  <c r="Z6449" i="2"/>
  <c r="Z6450" i="2"/>
  <c r="Z6451" i="2"/>
  <c r="Z6452" i="2"/>
  <c r="Z6453" i="2"/>
  <c r="Z6454" i="2"/>
  <c r="Z6455" i="2"/>
  <c r="Z6456" i="2"/>
  <c r="Z6457" i="2"/>
  <c r="Z6458" i="2"/>
  <c r="Z6459" i="2"/>
  <c r="Z6460" i="2"/>
  <c r="Z6461" i="2"/>
  <c r="Z6462" i="2"/>
  <c r="Z6463" i="2"/>
  <c r="Z6464" i="2"/>
  <c r="Z6465" i="2"/>
  <c r="Z6466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481" i="2"/>
  <c r="Z6482" i="2"/>
  <c r="Z6483" i="2"/>
  <c r="Z6484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Z6515" i="2"/>
  <c r="Z6516" i="2"/>
  <c r="Z6517" i="2"/>
  <c r="Z6518" i="2"/>
  <c r="Z6519" i="2"/>
  <c r="Z6520" i="2"/>
  <c r="Z6521" i="2"/>
  <c r="Z6522" i="2"/>
  <c r="Z6523" i="2"/>
  <c r="Z6524" i="2"/>
  <c r="Z6525" i="2"/>
  <c r="Z6526" i="2"/>
  <c r="Z6527" i="2"/>
  <c r="Z6528" i="2"/>
  <c r="Z6529" i="2"/>
  <c r="Z6530" i="2"/>
  <c r="Z6531" i="2"/>
  <c r="Z6532" i="2"/>
  <c r="Z6533" i="2"/>
  <c r="Z6534" i="2"/>
  <c r="Z6535" i="2"/>
  <c r="Z6536" i="2"/>
  <c r="Z6537" i="2"/>
  <c r="Z6538" i="2"/>
  <c r="Z6539" i="2"/>
  <c r="Z6540" i="2"/>
  <c r="Z6541" i="2"/>
  <c r="Z6542" i="2"/>
  <c r="Z6543" i="2"/>
  <c r="Z6544" i="2"/>
  <c r="Z6545" i="2"/>
  <c r="Z6546" i="2"/>
  <c r="Z6547" i="2"/>
  <c r="Z6548" i="2"/>
  <c r="Z6549" i="2"/>
  <c r="Z6550" i="2"/>
  <c r="Z6551" i="2"/>
  <c r="Z6552" i="2"/>
  <c r="Z6553" i="2"/>
  <c r="Z6554" i="2"/>
  <c r="Z6555" i="2"/>
  <c r="Z6556" i="2"/>
  <c r="Z6557" i="2"/>
  <c r="Z6558" i="2"/>
  <c r="Z6559" i="2"/>
  <c r="Z6560" i="2"/>
  <c r="Z6561" i="2"/>
  <c r="Z6562" i="2"/>
  <c r="Z6563" i="2"/>
  <c r="Z6564" i="2"/>
  <c r="Z6565" i="2"/>
  <c r="Z6566" i="2"/>
  <c r="Z6567" i="2"/>
  <c r="Z6568" i="2"/>
  <c r="Z6569" i="2"/>
  <c r="Z6570" i="2"/>
  <c r="Z6571" i="2"/>
  <c r="Z6572" i="2"/>
  <c r="Z6573" i="2"/>
  <c r="Z6574" i="2"/>
  <c r="Z6575" i="2"/>
  <c r="Z6576" i="2"/>
  <c r="Z6577" i="2"/>
  <c r="Z6578" i="2"/>
  <c r="Z6579" i="2"/>
  <c r="Z6580" i="2"/>
  <c r="Z6581" i="2"/>
  <c r="Z6582" i="2"/>
  <c r="Z6583" i="2"/>
  <c r="Z6584" i="2"/>
  <c r="Z6585" i="2"/>
  <c r="Z6586" i="2"/>
  <c r="Z6587" i="2"/>
  <c r="Z6588" i="2"/>
  <c r="Z6589" i="2"/>
  <c r="Z6590" i="2"/>
  <c r="Z6591" i="2"/>
  <c r="Z6592" i="2"/>
  <c r="Z6593" i="2"/>
  <c r="Z6594" i="2"/>
  <c r="Z6595" i="2"/>
  <c r="Z6596" i="2"/>
  <c r="Z6597" i="2"/>
  <c r="Z6598" i="2"/>
  <c r="Z6599" i="2"/>
  <c r="Z6600" i="2"/>
  <c r="Z6601" i="2"/>
  <c r="Z6602" i="2"/>
  <c r="Z6603" i="2"/>
  <c r="Z6604" i="2"/>
  <c r="Z6605" i="2"/>
  <c r="Z6606" i="2"/>
  <c r="Z6607" i="2"/>
  <c r="Z6608" i="2"/>
  <c r="Z6609" i="2"/>
  <c r="Z6610" i="2"/>
  <c r="Z6611" i="2"/>
  <c r="Z6612" i="2"/>
  <c r="Z6613" i="2"/>
  <c r="Z6614" i="2"/>
  <c r="Z6615" i="2"/>
  <c r="Z6616" i="2"/>
  <c r="Z6617" i="2"/>
  <c r="Z6618" i="2"/>
  <c r="Z6619" i="2"/>
  <c r="Z6620" i="2"/>
  <c r="Z6621" i="2"/>
  <c r="Z6622" i="2"/>
  <c r="Z6623" i="2"/>
  <c r="Z6624" i="2"/>
  <c r="Z6625" i="2"/>
  <c r="Z6626" i="2"/>
  <c r="Z6627" i="2"/>
  <c r="Z6628" i="2"/>
  <c r="Z6629" i="2"/>
  <c r="Z6630" i="2"/>
  <c r="Z6631" i="2"/>
  <c r="Z6632" i="2"/>
  <c r="Z6633" i="2"/>
  <c r="Z6634" i="2"/>
  <c r="Z6635" i="2"/>
  <c r="Z6636" i="2"/>
  <c r="Z663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Z6654" i="2"/>
  <c r="Z6655" i="2"/>
  <c r="Z6656" i="2"/>
  <c r="Z6657" i="2"/>
  <c r="Z6658" i="2"/>
  <c r="Z6659" i="2"/>
  <c r="Z6660" i="2"/>
  <c r="Z6661" i="2"/>
  <c r="Z6662" i="2"/>
  <c r="Z6663" i="2"/>
  <c r="Z6664" i="2"/>
  <c r="Z6665" i="2"/>
  <c r="Z6666" i="2"/>
  <c r="Z6667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734" i="2"/>
  <c r="Z6735" i="2"/>
  <c r="Z6736" i="2"/>
  <c r="Z6737" i="2"/>
  <c r="Z6738" i="2"/>
  <c r="Z6739" i="2"/>
  <c r="Z6740" i="2"/>
  <c r="Z6741" i="2"/>
  <c r="Z6742" i="2"/>
  <c r="Z6743" i="2"/>
  <c r="Z6744" i="2"/>
  <c r="Z6745" i="2"/>
  <c r="Z6746" i="2"/>
  <c r="Z6747" i="2"/>
  <c r="Z6748" i="2"/>
  <c r="Z6749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774" i="2"/>
  <c r="Z6775" i="2"/>
  <c r="Z6776" i="2"/>
  <c r="Z6777" i="2"/>
  <c r="Z6778" i="2"/>
  <c r="Z6779" i="2"/>
  <c r="Z6780" i="2"/>
  <c r="Z6781" i="2"/>
  <c r="Z6782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848" i="2"/>
  <c r="Z6849" i="2"/>
  <c r="Z6850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Z6865" i="2"/>
  <c r="Z6866" i="2"/>
  <c r="Z6867" i="2"/>
  <c r="Z6868" i="2"/>
  <c r="Z6869" i="2"/>
  <c r="Z6870" i="2"/>
  <c r="Z6871" i="2"/>
  <c r="Z6872" i="2"/>
  <c r="Z6873" i="2"/>
  <c r="Z6874" i="2"/>
  <c r="Z6875" i="2"/>
  <c r="Z6876" i="2"/>
  <c r="Z6877" i="2"/>
  <c r="Z6878" i="2"/>
  <c r="Z6879" i="2"/>
  <c r="Z6880" i="2"/>
  <c r="Z6881" i="2"/>
  <c r="Z6882" i="2"/>
  <c r="Z6883" i="2"/>
  <c r="Z6884" i="2"/>
  <c r="Z6885" i="2"/>
  <c r="Z6886" i="2"/>
  <c r="Z6887" i="2"/>
  <c r="Z6888" i="2"/>
  <c r="Z6889" i="2"/>
  <c r="Z6890" i="2"/>
  <c r="Z6891" i="2"/>
  <c r="Z6892" i="2"/>
  <c r="Z6893" i="2"/>
  <c r="Z6894" i="2"/>
  <c r="Z6895" i="2"/>
  <c r="Z6896" i="2"/>
  <c r="Z6897" i="2"/>
  <c r="Z6898" i="2"/>
  <c r="Z6899" i="2"/>
  <c r="Z6900" i="2"/>
  <c r="Z6901" i="2"/>
  <c r="Z6902" i="2"/>
  <c r="Z6903" i="2"/>
  <c r="Z6904" i="2"/>
  <c r="Z6905" i="2"/>
  <c r="Z6906" i="2"/>
  <c r="Z6907" i="2"/>
  <c r="Z6908" i="2"/>
  <c r="Z6909" i="2"/>
  <c r="Z6910" i="2"/>
  <c r="Z6911" i="2"/>
  <c r="Z6912" i="2"/>
  <c r="Z6913" i="2"/>
  <c r="Z6914" i="2"/>
  <c r="Z6915" i="2"/>
  <c r="Z6916" i="2"/>
  <c r="Z6917" i="2"/>
  <c r="Z6918" i="2"/>
  <c r="Z6919" i="2"/>
  <c r="Z6920" i="2"/>
  <c r="Z6921" i="2"/>
  <c r="Z6922" i="2"/>
  <c r="Z6923" i="2"/>
  <c r="Z6924" i="2"/>
  <c r="Z6925" i="2"/>
  <c r="Z6926" i="2"/>
  <c r="Z6927" i="2"/>
  <c r="Z6928" i="2"/>
  <c r="Z6929" i="2"/>
  <c r="Z6930" i="2"/>
  <c r="Z6931" i="2"/>
  <c r="Z6932" i="2"/>
  <c r="Z6933" i="2"/>
  <c r="Z6934" i="2"/>
  <c r="Z6935" i="2"/>
  <c r="Z6936" i="2"/>
  <c r="Z6937" i="2"/>
  <c r="Z6938" i="2"/>
  <c r="Z6939" i="2"/>
  <c r="Z6940" i="2"/>
  <c r="Z6941" i="2"/>
  <c r="Z6942" i="2"/>
  <c r="Z6943" i="2"/>
  <c r="Z6944" i="2"/>
  <c r="Z6945" i="2"/>
  <c r="Z6946" i="2"/>
  <c r="Z6947" i="2"/>
  <c r="Z6948" i="2"/>
  <c r="Z6949" i="2"/>
  <c r="Z6950" i="2"/>
  <c r="Z6951" i="2"/>
  <c r="Z6952" i="2"/>
  <c r="Z6953" i="2"/>
  <c r="Z6954" i="2"/>
  <c r="Z6955" i="2"/>
  <c r="Z6956" i="2"/>
  <c r="Z6957" i="2"/>
  <c r="Z6958" i="2"/>
  <c r="Z6959" i="2"/>
  <c r="Z6960" i="2"/>
  <c r="Z6961" i="2"/>
  <c r="Z6962" i="2"/>
  <c r="Z6963" i="2"/>
  <c r="Z6964" i="2"/>
  <c r="Z6965" i="2"/>
  <c r="Z6966" i="2"/>
  <c r="Z6967" i="2"/>
  <c r="Z6968" i="2"/>
  <c r="Z6969" i="2"/>
  <c r="Z6970" i="2"/>
  <c r="Z6971" i="2"/>
  <c r="Z6972" i="2"/>
  <c r="Z6973" i="2"/>
  <c r="Z6974" i="2"/>
  <c r="Z6975" i="2"/>
  <c r="Z6976" i="2"/>
  <c r="Z6977" i="2"/>
  <c r="Z6978" i="2"/>
  <c r="Z6979" i="2"/>
  <c r="Z6980" i="2"/>
  <c r="Z6981" i="2"/>
  <c r="Z6982" i="2"/>
  <c r="Z6983" i="2"/>
  <c r="Z6984" i="2"/>
  <c r="Z6985" i="2"/>
  <c r="Z6986" i="2"/>
  <c r="Z6987" i="2"/>
  <c r="Z6988" i="2"/>
  <c r="Z6989" i="2"/>
  <c r="Z6990" i="2"/>
  <c r="Z6991" i="2"/>
  <c r="Z6992" i="2"/>
  <c r="Z6993" i="2"/>
  <c r="Z6994" i="2"/>
  <c r="Z6995" i="2"/>
  <c r="Z6996" i="2"/>
  <c r="Z6997" i="2"/>
  <c r="Z6998" i="2"/>
  <c r="Z6999" i="2"/>
  <c r="Z7000" i="2"/>
  <c r="Z7001" i="2"/>
  <c r="Z7002" i="2"/>
  <c r="Z7003" i="2"/>
  <c r="Z7004" i="2"/>
  <c r="Z7005" i="2"/>
  <c r="Z7006" i="2"/>
  <c r="Z7007" i="2"/>
  <c r="Z7008" i="2"/>
  <c r="Z7009" i="2"/>
  <c r="Z7010" i="2"/>
  <c r="Z7011" i="2"/>
  <c r="Z7012" i="2"/>
  <c r="Z7013" i="2"/>
  <c r="Z7014" i="2"/>
  <c r="Z7015" i="2"/>
  <c r="Z7016" i="2"/>
  <c r="Z7017" i="2"/>
  <c r="Z7018" i="2"/>
  <c r="Z7019" i="2"/>
  <c r="Z7020" i="2"/>
  <c r="Z7021" i="2"/>
  <c r="Z7022" i="2"/>
  <c r="Z7023" i="2"/>
  <c r="Z7024" i="2"/>
  <c r="Z7025" i="2"/>
  <c r="Z7026" i="2"/>
  <c r="Z7027" i="2"/>
  <c r="Z7028" i="2"/>
  <c r="Z7029" i="2"/>
  <c r="Z7030" i="2"/>
  <c r="Z7031" i="2"/>
  <c r="Z7032" i="2"/>
  <c r="Z7033" i="2"/>
  <c r="Z7034" i="2"/>
  <c r="Z7035" i="2"/>
  <c r="Z7036" i="2"/>
  <c r="Z7037" i="2"/>
  <c r="Z7038" i="2"/>
  <c r="Z7039" i="2"/>
  <c r="Z7040" i="2"/>
  <c r="Z7041" i="2"/>
  <c r="Z7042" i="2"/>
  <c r="Z7043" i="2"/>
  <c r="Z7044" i="2"/>
  <c r="Z7045" i="2"/>
  <c r="Z7046" i="2"/>
  <c r="Z7047" i="2"/>
  <c r="Z7048" i="2"/>
  <c r="Z7049" i="2"/>
  <c r="Z7050" i="2"/>
  <c r="Z7051" i="2"/>
  <c r="Z7052" i="2"/>
  <c r="Z7053" i="2"/>
  <c r="Z7054" i="2"/>
  <c r="Z7055" i="2"/>
  <c r="Z7056" i="2"/>
  <c r="Z7057" i="2"/>
  <c r="Z7058" i="2"/>
  <c r="Z7059" i="2"/>
  <c r="Z7060" i="2"/>
  <c r="Z7061" i="2"/>
  <c r="Z7062" i="2"/>
  <c r="Z7063" i="2"/>
  <c r="Z7064" i="2"/>
  <c r="Z7065" i="2"/>
  <c r="Z7066" i="2"/>
  <c r="Z7067" i="2"/>
  <c r="Z7068" i="2"/>
  <c r="Z7069" i="2"/>
  <c r="Z7070" i="2"/>
  <c r="Z7071" i="2"/>
  <c r="Z7072" i="2"/>
  <c r="Z7073" i="2"/>
  <c r="Z7074" i="2"/>
  <c r="Z7075" i="2"/>
  <c r="Z7076" i="2"/>
  <c r="Z7077" i="2"/>
  <c r="Z7078" i="2"/>
  <c r="Z7079" i="2"/>
  <c r="Z7080" i="2"/>
  <c r="Z7081" i="2"/>
  <c r="Z7082" i="2"/>
  <c r="Z7083" i="2"/>
  <c r="Z7084" i="2"/>
  <c r="Z7085" i="2"/>
  <c r="Z7086" i="2"/>
  <c r="Z7087" i="2"/>
  <c r="Z7088" i="2"/>
  <c r="Z7089" i="2"/>
  <c r="Z7090" i="2"/>
  <c r="Z7091" i="2"/>
  <c r="Z7092" i="2"/>
  <c r="Z7093" i="2"/>
  <c r="Z7094" i="2"/>
  <c r="Z7095" i="2"/>
  <c r="Z7096" i="2"/>
  <c r="Z7097" i="2"/>
  <c r="Z7098" i="2"/>
  <c r="Z7099" i="2"/>
  <c r="Z7100" i="2"/>
  <c r="Z7101" i="2"/>
  <c r="Z7102" i="2"/>
  <c r="Z7103" i="2"/>
  <c r="Z7104" i="2"/>
  <c r="Z7105" i="2"/>
  <c r="Z7106" i="2"/>
  <c r="Z7107" i="2"/>
  <c r="Z7108" i="2"/>
  <c r="Z7109" i="2"/>
  <c r="Z7110" i="2"/>
  <c r="Z7111" i="2"/>
  <c r="Z7112" i="2"/>
  <c r="Z7113" i="2"/>
  <c r="Z7114" i="2"/>
  <c r="Z7115" i="2"/>
  <c r="Z7116" i="2"/>
  <c r="Z7117" i="2"/>
  <c r="Z7118" i="2"/>
  <c r="Z7119" i="2"/>
  <c r="Z7120" i="2"/>
  <c r="Z7121" i="2"/>
  <c r="Z7122" i="2"/>
  <c r="Z7123" i="2"/>
  <c r="Z7124" i="2"/>
  <c r="Z7125" i="2"/>
  <c r="Z7126" i="2"/>
  <c r="Z7127" i="2"/>
  <c r="Z7128" i="2"/>
  <c r="Z7129" i="2"/>
  <c r="Z7130" i="2"/>
  <c r="Z7131" i="2"/>
  <c r="Z7132" i="2"/>
  <c r="Z7133" i="2"/>
  <c r="Z7134" i="2"/>
  <c r="Z7135" i="2"/>
  <c r="Z7136" i="2"/>
  <c r="Z7137" i="2"/>
  <c r="Z7138" i="2"/>
  <c r="Z7139" i="2"/>
  <c r="Z7140" i="2"/>
  <c r="Z7141" i="2"/>
  <c r="Z7142" i="2"/>
  <c r="Z7143" i="2"/>
  <c r="Z7144" i="2"/>
  <c r="Z7145" i="2"/>
  <c r="Z7146" i="2"/>
  <c r="Z7147" i="2"/>
  <c r="Z7148" i="2"/>
  <c r="Z7149" i="2"/>
  <c r="Z7150" i="2"/>
  <c r="Z7151" i="2"/>
  <c r="Z7152" i="2"/>
  <c r="Z7153" i="2"/>
  <c r="Z7154" i="2"/>
  <c r="Z7155" i="2"/>
  <c r="Z7156" i="2"/>
  <c r="Z7157" i="2"/>
  <c r="Z7158" i="2"/>
  <c r="Z7159" i="2"/>
  <c r="Z7160" i="2"/>
  <c r="Z7161" i="2"/>
  <c r="Z7162" i="2"/>
  <c r="Z7163" i="2"/>
  <c r="Z7164" i="2"/>
  <c r="Z7165" i="2"/>
  <c r="Z7166" i="2"/>
  <c r="Z7167" i="2"/>
  <c r="Z7168" i="2"/>
  <c r="Z7169" i="2"/>
  <c r="Z7170" i="2"/>
  <c r="Z7171" i="2"/>
  <c r="Z7172" i="2"/>
  <c r="Z7173" i="2"/>
  <c r="Z7174" i="2"/>
  <c r="Z7175" i="2"/>
  <c r="Z7176" i="2"/>
  <c r="Z7177" i="2"/>
  <c r="Z7178" i="2"/>
  <c r="Z7179" i="2"/>
  <c r="Z7180" i="2"/>
  <c r="Z7181" i="2"/>
  <c r="Z7182" i="2"/>
  <c r="Z7183" i="2"/>
  <c r="Z7184" i="2"/>
  <c r="Z7185" i="2"/>
  <c r="Z7186" i="2"/>
  <c r="Z7187" i="2"/>
  <c r="Z7188" i="2"/>
  <c r="Z7189" i="2"/>
  <c r="Z7190" i="2"/>
  <c r="Z7191" i="2"/>
  <c r="Z7192" i="2"/>
  <c r="Z7193" i="2"/>
  <c r="Z7194" i="2"/>
  <c r="Z7195" i="2"/>
  <c r="Z7196" i="2"/>
  <c r="Z7197" i="2"/>
  <c r="Z7198" i="2"/>
  <c r="Z7199" i="2"/>
  <c r="Z7200" i="2"/>
  <c r="Z7201" i="2"/>
  <c r="Z7202" i="2"/>
  <c r="Z7203" i="2"/>
  <c r="Z7204" i="2"/>
  <c r="Z7205" i="2"/>
  <c r="Z7206" i="2"/>
  <c r="Z7207" i="2"/>
  <c r="Z7208" i="2"/>
  <c r="Z7209" i="2"/>
  <c r="Z7210" i="2"/>
  <c r="Z7211" i="2"/>
  <c r="Z7212" i="2"/>
  <c r="Z7213" i="2"/>
  <c r="Z7214" i="2"/>
  <c r="Z7215" i="2"/>
  <c r="Z7216" i="2"/>
  <c r="Z7217" i="2"/>
  <c r="Z7218" i="2"/>
  <c r="Z7219" i="2"/>
  <c r="Z7220" i="2"/>
  <c r="Z7221" i="2"/>
  <c r="Z7222" i="2"/>
  <c r="Z7223" i="2"/>
  <c r="Z7224" i="2"/>
  <c r="Z7225" i="2"/>
  <c r="Z7226" i="2"/>
  <c r="Z7227" i="2"/>
  <c r="Z7228" i="2"/>
  <c r="Z7229" i="2"/>
  <c r="Z7230" i="2"/>
  <c r="Z7231" i="2"/>
  <c r="Z7232" i="2"/>
  <c r="Z7233" i="2"/>
  <c r="Z7234" i="2"/>
  <c r="Z7235" i="2"/>
  <c r="Z7236" i="2"/>
  <c r="Z7237" i="2"/>
  <c r="Z7238" i="2"/>
  <c r="Z7239" i="2"/>
  <c r="Z7240" i="2"/>
  <c r="Z7241" i="2"/>
  <c r="Z7242" i="2"/>
  <c r="Z7243" i="2"/>
  <c r="Z7244" i="2"/>
  <c r="Z7245" i="2"/>
  <c r="Z7246" i="2"/>
  <c r="Z7247" i="2"/>
  <c r="Z7248" i="2"/>
  <c r="Z7249" i="2"/>
  <c r="Z7250" i="2"/>
  <c r="Z7251" i="2"/>
  <c r="Z7252" i="2"/>
  <c r="Z7253" i="2"/>
  <c r="Z7254" i="2"/>
  <c r="Z7255" i="2"/>
  <c r="Z7256" i="2"/>
  <c r="Z7257" i="2"/>
  <c r="Z7258" i="2"/>
  <c r="Z7259" i="2"/>
  <c r="Z7260" i="2"/>
  <c r="Z7261" i="2"/>
  <c r="Z7262" i="2"/>
  <c r="Z7263" i="2"/>
  <c r="Z7264" i="2"/>
  <c r="Z7265" i="2"/>
  <c r="Z7266" i="2"/>
  <c r="Z7267" i="2"/>
  <c r="Z7268" i="2"/>
  <c r="Z7269" i="2"/>
  <c r="Z7270" i="2"/>
  <c r="Z7271" i="2"/>
  <c r="Z7272" i="2"/>
  <c r="Z7273" i="2"/>
  <c r="Z7274" i="2"/>
  <c r="Z7275" i="2"/>
  <c r="Z7276" i="2"/>
  <c r="Z7277" i="2"/>
  <c r="Z7278" i="2"/>
  <c r="Z7279" i="2"/>
  <c r="Z7280" i="2"/>
  <c r="Z7281" i="2"/>
  <c r="Z7282" i="2"/>
  <c r="Z7283" i="2"/>
  <c r="Z7284" i="2"/>
  <c r="Z7285" i="2"/>
  <c r="Z7286" i="2"/>
  <c r="Z7287" i="2"/>
  <c r="Z7288" i="2"/>
  <c r="Z7289" i="2"/>
  <c r="Z7290" i="2"/>
  <c r="Z7291" i="2"/>
  <c r="Z7292" i="2"/>
  <c r="Z7293" i="2"/>
  <c r="Z7294" i="2"/>
  <c r="Z7295" i="2"/>
  <c r="Z7296" i="2"/>
  <c r="Z7297" i="2"/>
  <c r="Z7298" i="2"/>
  <c r="Z7299" i="2"/>
  <c r="Z7300" i="2"/>
  <c r="Z7301" i="2"/>
  <c r="Z7302" i="2"/>
  <c r="Z7303" i="2"/>
  <c r="Z7304" i="2"/>
  <c r="Z7305" i="2"/>
  <c r="Z7306" i="2"/>
  <c r="Z7307" i="2"/>
  <c r="Z7308" i="2"/>
  <c r="Z7309" i="2"/>
  <c r="Z7310" i="2"/>
  <c r="Z7311" i="2"/>
  <c r="Z7312" i="2"/>
  <c r="Z7313" i="2"/>
  <c r="Z7314" i="2"/>
  <c r="Z7315" i="2"/>
  <c r="Z7316" i="2"/>
  <c r="Z7317" i="2"/>
  <c r="Z7318" i="2"/>
  <c r="Z7319" i="2"/>
  <c r="Z7320" i="2"/>
  <c r="Z7321" i="2"/>
  <c r="Z7322" i="2"/>
  <c r="Z7323" i="2"/>
  <c r="Z7324" i="2"/>
  <c r="Z7325" i="2"/>
  <c r="Z7326" i="2"/>
  <c r="Z7327" i="2"/>
  <c r="Z7328" i="2"/>
  <c r="Z7329" i="2"/>
  <c r="Z7330" i="2"/>
  <c r="Z7331" i="2"/>
  <c r="Z7332" i="2"/>
  <c r="Z7333" i="2"/>
  <c r="Z7334" i="2"/>
  <c r="Z7335" i="2"/>
  <c r="Z7336" i="2"/>
  <c r="Z7337" i="2"/>
  <c r="Z7338" i="2"/>
  <c r="Z7339" i="2"/>
  <c r="Z7340" i="2"/>
  <c r="Z7341" i="2"/>
  <c r="Z7342" i="2"/>
  <c r="Z7343" i="2"/>
  <c r="Z7344" i="2"/>
  <c r="Z7345" i="2"/>
  <c r="Z7346" i="2"/>
  <c r="Z7347" i="2"/>
  <c r="Z7348" i="2"/>
  <c r="Z7349" i="2"/>
  <c r="Z7350" i="2"/>
  <c r="Z7351" i="2"/>
  <c r="Z7352" i="2"/>
  <c r="Z7353" i="2"/>
  <c r="Z7354" i="2"/>
  <c r="Z7355" i="2"/>
  <c r="Z7356" i="2"/>
  <c r="Z7357" i="2"/>
  <c r="Z7358" i="2"/>
  <c r="Z7359" i="2"/>
  <c r="Z7360" i="2"/>
  <c r="Z7361" i="2"/>
  <c r="Z7362" i="2"/>
  <c r="Z7363" i="2"/>
  <c r="Z7364" i="2"/>
  <c r="Z7365" i="2"/>
  <c r="Z7366" i="2"/>
  <c r="Z7367" i="2"/>
  <c r="Z7368" i="2"/>
  <c r="Z7369" i="2"/>
  <c r="Z7370" i="2"/>
  <c r="Z7371" i="2"/>
  <c r="Z7372" i="2"/>
  <c r="Z7373" i="2"/>
  <c r="Z7374" i="2"/>
  <c r="Z7375" i="2"/>
  <c r="Z7376" i="2"/>
  <c r="Z7377" i="2"/>
  <c r="Z7378" i="2"/>
  <c r="Z7379" i="2"/>
  <c r="Z7380" i="2"/>
  <c r="Z7381" i="2"/>
  <c r="Z7382" i="2"/>
  <c r="Z7383" i="2"/>
  <c r="Z7384" i="2"/>
  <c r="Z7385" i="2"/>
  <c r="Z7386" i="2"/>
  <c r="Z7387" i="2"/>
  <c r="Z7388" i="2"/>
  <c r="Z7389" i="2"/>
  <c r="Z7390" i="2"/>
  <c r="Z7391" i="2"/>
  <c r="Z7392" i="2"/>
  <c r="Z7393" i="2"/>
  <c r="Z7394" i="2"/>
  <c r="Z7395" i="2"/>
  <c r="Z7396" i="2"/>
  <c r="Z7397" i="2"/>
  <c r="Z7398" i="2"/>
  <c r="Z7399" i="2"/>
  <c r="Z7400" i="2"/>
  <c r="Z7401" i="2"/>
  <c r="Z7402" i="2"/>
  <c r="Z7403" i="2"/>
  <c r="Z7404" i="2"/>
  <c r="Z7405" i="2"/>
  <c r="Z7406" i="2"/>
  <c r="Z7407" i="2"/>
  <c r="Z7408" i="2"/>
  <c r="Z7409" i="2"/>
  <c r="Z7410" i="2"/>
  <c r="Z7411" i="2"/>
  <c r="Z7412" i="2"/>
  <c r="Z7413" i="2"/>
  <c r="Z7414" i="2"/>
  <c r="Z7415" i="2"/>
  <c r="Z7416" i="2"/>
  <c r="Z7417" i="2"/>
  <c r="Z7418" i="2"/>
  <c r="Z7419" i="2"/>
  <c r="Z7420" i="2"/>
  <c r="Z7421" i="2"/>
  <c r="Z7422" i="2"/>
  <c r="Z7423" i="2"/>
  <c r="Z7424" i="2"/>
  <c r="Z7425" i="2"/>
  <c r="Z7426" i="2"/>
  <c r="Z7427" i="2"/>
  <c r="Z7428" i="2"/>
  <c r="Z7429" i="2"/>
  <c r="Z7430" i="2"/>
  <c r="Z7431" i="2"/>
  <c r="Z7432" i="2"/>
  <c r="Z7433" i="2"/>
  <c r="Z7434" i="2"/>
  <c r="Z7435" i="2"/>
  <c r="Z7436" i="2"/>
  <c r="Z7437" i="2"/>
  <c r="Z7438" i="2"/>
  <c r="Z7439" i="2"/>
  <c r="Z7440" i="2"/>
  <c r="Z7441" i="2"/>
  <c r="Z7442" i="2"/>
  <c r="Z7443" i="2"/>
  <c r="Z7444" i="2"/>
  <c r="Z7445" i="2"/>
  <c r="Z7446" i="2"/>
  <c r="Z7447" i="2"/>
  <c r="Z7448" i="2"/>
  <c r="Z7449" i="2"/>
  <c r="Z7450" i="2"/>
  <c r="Z7451" i="2"/>
  <c r="Z7452" i="2"/>
  <c r="Z7453" i="2"/>
  <c r="Z7454" i="2"/>
  <c r="Z7455" i="2"/>
  <c r="Z7456" i="2"/>
  <c r="Z7457" i="2"/>
  <c r="Z7458" i="2"/>
  <c r="Z7459" i="2"/>
  <c r="Z7460" i="2"/>
  <c r="Z7461" i="2"/>
  <c r="Z7462" i="2"/>
  <c r="Z7463" i="2"/>
  <c r="Z7464" i="2"/>
  <c r="Z7465" i="2"/>
  <c r="Z7466" i="2"/>
  <c r="Z7467" i="2"/>
  <c r="Z7468" i="2"/>
  <c r="Z7469" i="2"/>
  <c r="Z7470" i="2"/>
  <c r="Z7471" i="2"/>
  <c r="Z7472" i="2"/>
  <c r="Z7473" i="2"/>
  <c r="Z7474" i="2"/>
  <c r="Z7475" i="2"/>
  <c r="Z7476" i="2"/>
  <c r="Z7477" i="2"/>
  <c r="Z7478" i="2"/>
  <c r="Z7479" i="2"/>
  <c r="Z7480" i="2"/>
  <c r="Z7481" i="2"/>
  <c r="Z7482" i="2"/>
  <c r="Z7483" i="2"/>
  <c r="Z7484" i="2"/>
  <c r="Z7485" i="2"/>
  <c r="Z7486" i="2"/>
  <c r="Z7487" i="2"/>
  <c r="Z7488" i="2"/>
  <c r="Z7489" i="2"/>
  <c r="Z7490" i="2"/>
  <c r="Z7491" i="2"/>
  <c r="Z7492" i="2"/>
  <c r="Z7493" i="2"/>
  <c r="Z7494" i="2"/>
  <c r="Z7495" i="2"/>
  <c r="Z7496" i="2"/>
  <c r="Z7497" i="2"/>
  <c r="Z7498" i="2"/>
  <c r="Z7499" i="2"/>
  <c r="Z7500" i="2"/>
  <c r="Z7501" i="2"/>
  <c r="Z7502" i="2"/>
  <c r="Z7503" i="2"/>
  <c r="Z7504" i="2"/>
  <c r="Z7505" i="2"/>
  <c r="Z7506" i="2"/>
  <c r="Z7507" i="2"/>
  <c r="Z7508" i="2"/>
  <c r="Z7509" i="2"/>
  <c r="Z7510" i="2"/>
  <c r="Z7511" i="2"/>
  <c r="Z7512" i="2"/>
  <c r="Z7513" i="2"/>
  <c r="Z7514" i="2"/>
  <c r="Z7515" i="2"/>
  <c r="Z7516" i="2"/>
  <c r="Z7517" i="2"/>
  <c r="Z7518" i="2"/>
  <c r="Z7519" i="2"/>
  <c r="Z7520" i="2"/>
  <c r="Z7521" i="2"/>
  <c r="Z7522" i="2"/>
  <c r="Z7523" i="2"/>
  <c r="Z7524" i="2"/>
  <c r="Z7525" i="2"/>
  <c r="Z7526" i="2"/>
  <c r="Z7527" i="2"/>
  <c r="Z7528" i="2"/>
  <c r="Z7529" i="2"/>
  <c r="Z7530" i="2"/>
  <c r="Z7531" i="2"/>
  <c r="Z7532" i="2"/>
  <c r="Z7533" i="2"/>
  <c r="Z7534" i="2"/>
  <c r="Z7535" i="2"/>
  <c r="Z7536" i="2"/>
  <c r="Z7537" i="2"/>
  <c r="Z7538" i="2"/>
  <c r="Z7539" i="2"/>
  <c r="Z7540" i="2"/>
  <c r="Z7541" i="2"/>
  <c r="Z7542" i="2"/>
  <c r="Z7543" i="2"/>
  <c r="Z7544" i="2"/>
  <c r="Z7545" i="2"/>
  <c r="Z7546" i="2"/>
  <c r="Z7547" i="2"/>
  <c r="Z7548" i="2"/>
  <c r="Z7549" i="2"/>
  <c r="Z7550" i="2"/>
  <c r="Z7551" i="2"/>
  <c r="Z7552" i="2"/>
  <c r="Z7553" i="2"/>
  <c r="Z7554" i="2"/>
  <c r="Z7555" i="2"/>
  <c r="Z7556" i="2"/>
  <c r="Z7557" i="2"/>
  <c r="Z7558" i="2"/>
  <c r="Z7559" i="2"/>
  <c r="Z7560" i="2"/>
  <c r="Z7561" i="2"/>
  <c r="Z7562" i="2"/>
  <c r="Z7563" i="2"/>
  <c r="Z7564" i="2"/>
  <c r="Z7565" i="2"/>
  <c r="Z7566" i="2"/>
  <c r="Z7567" i="2"/>
  <c r="Z7568" i="2"/>
  <c r="Z7569" i="2"/>
  <c r="Z7570" i="2"/>
  <c r="Z7571" i="2"/>
  <c r="Z7572" i="2"/>
  <c r="Z7573" i="2"/>
  <c r="Z7574" i="2"/>
  <c r="Z7575" i="2"/>
  <c r="Z7576" i="2"/>
  <c r="Z7577" i="2"/>
  <c r="Z7578" i="2"/>
  <c r="Z7579" i="2"/>
  <c r="Z7580" i="2"/>
  <c r="Z7581" i="2"/>
  <c r="Z7582" i="2"/>
  <c r="Z7583" i="2"/>
  <c r="Z7584" i="2"/>
  <c r="Z7585" i="2"/>
  <c r="Z7586" i="2"/>
  <c r="Z7587" i="2"/>
  <c r="Z7588" i="2"/>
  <c r="Z7589" i="2"/>
  <c r="Z7590" i="2"/>
  <c r="Z7591" i="2"/>
  <c r="Z7592" i="2"/>
  <c r="Z7593" i="2"/>
  <c r="Z7594" i="2"/>
  <c r="Z7595" i="2"/>
  <c r="Z7596" i="2"/>
  <c r="Z7597" i="2"/>
  <c r="Z7598" i="2"/>
  <c r="Z7599" i="2"/>
  <c r="Z7600" i="2"/>
  <c r="Z7601" i="2"/>
  <c r="Z7602" i="2"/>
  <c r="Z7603" i="2"/>
  <c r="Z7604" i="2"/>
  <c r="Z7605" i="2"/>
  <c r="Z7606" i="2"/>
  <c r="Z7607" i="2"/>
  <c r="Z7608" i="2"/>
  <c r="Z7609" i="2"/>
  <c r="Z7610" i="2"/>
  <c r="Z7611" i="2"/>
  <c r="Z7612" i="2"/>
  <c r="Z7613" i="2"/>
  <c r="Z7614" i="2"/>
  <c r="Z7615" i="2"/>
  <c r="Z7616" i="2"/>
  <c r="Z7617" i="2"/>
  <c r="Z7618" i="2"/>
  <c r="Z7619" i="2"/>
  <c r="Z7620" i="2"/>
  <c r="Z7621" i="2"/>
  <c r="Z7622" i="2"/>
  <c r="Z7623" i="2"/>
  <c r="Z7624" i="2"/>
  <c r="Z7625" i="2"/>
  <c r="Z7626" i="2"/>
  <c r="Z7627" i="2"/>
  <c r="Z7628" i="2"/>
  <c r="Z7629" i="2"/>
  <c r="Z7630" i="2"/>
  <c r="Z7631" i="2"/>
  <c r="Z7632" i="2"/>
  <c r="Z7633" i="2"/>
  <c r="Z7634" i="2"/>
  <c r="Z7635" i="2"/>
  <c r="Z7636" i="2"/>
  <c r="Z7637" i="2"/>
  <c r="Z7638" i="2"/>
  <c r="Z7639" i="2"/>
  <c r="Z7640" i="2"/>
  <c r="Z7641" i="2"/>
  <c r="Z7642" i="2"/>
  <c r="Z7643" i="2"/>
  <c r="Z7644" i="2"/>
  <c r="Z7645" i="2"/>
  <c r="Z7646" i="2"/>
  <c r="Z7647" i="2"/>
  <c r="Z7648" i="2"/>
  <c r="Z7649" i="2"/>
  <c r="Z7650" i="2"/>
  <c r="Z7651" i="2"/>
  <c r="Z7652" i="2"/>
  <c r="Z7653" i="2"/>
  <c r="Z7654" i="2"/>
  <c r="Z7655" i="2"/>
  <c r="Z7656" i="2"/>
  <c r="Z7657" i="2"/>
  <c r="Z7658" i="2"/>
  <c r="Z7659" i="2"/>
  <c r="Z7660" i="2"/>
  <c r="Z7661" i="2"/>
  <c r="Z7662" i="2"/>
  <c r="Z7663" i="2"/>
  <c r="Z7664" i="2"/>
  <c r="Z7665" i="2"/>
  <c r="Z7666" i="2"/>
  <c r="Z7667" i="2"/>
  <c r="Z7668" i="2"/>
  <c r="Z7669" i="2"/>
  <c r="Z7670" i="2"/>
  <c r="Z7671" i="2"/>
  <c r="Z7672" i="2"/>
  <c r="Z7673" i="2"/>
  <c r="Z7674" i="2"/>
  <c r="Z7675" i="2"/>
  <c r="Z7676" i="2"/>
  <c r="Z7677" i="2"/>
  <c r="Z7678" i="2"/>
  <c r="Z7679" i="2"/>
  <c r="Z7680" i="2"/>
  <c r="Z7681" i="2"/>
  <c r="Z7682" i="2"/>
  <c r="Z7683" i="2"/>
  <c r="Z7684" i="2"/>
  <c r="Z7685" i="2"/>
  <c r="Z7686" i="2"/>
  <c r="Z7687" i="2"/>
  <c r="Z7688" i="2"/>
  <c r="Z7689" i="2"/>
  <c r="Z7690" i="2"/>
  <c r="Z7691" i="2"/>
  <c r="Z7692" i="2"/>
  <c r="Z7693" i="2"/>
  <c r="Z7694" i="2"/>
  <c r="Z7695" i="2"/>
  <c r="Z7696" i="2"/>
  <c r="Z7697" i="2"/>
  <c r="Z7698" i="2"/>
  <c r="Z7699" i="2"/>
  <c r="Z7700" i="2"/>
  <c r="Z7701" i="2"/>
  <c r="Z7702" i="2"/>
  <c r="Z7703" i="2"/>
  <c r="Z7704" i="2"/>
  <c r="Z7705" i="2"/>
  <c r="Z7706" i="2"/>
  <c r="Z7707" i="2"/>
  <c r="Z7708" i="2"/>
  <c r="Z7709" i="2"/>
  <c r="Z7710" i="2"/>
  <c r="Z7711" i="2"/>
  <c r="Z7712" i="2"/>
  <c r="Z7713" i="2"/>
  <c r="Z7714" i="2"/>
  <c r="Z7715" i="2"/>
  <c r="Z7716" i="2"/>
  <c r="Z7717" i="2"/>
  <c r="Z7718" i="2"/>
  <c r="Z7719" i="2"/>
  <c r="Z7720" i="2"/>
  <c r="Z7721" i="2"/>
  <c r="Z7722" i="2"/>
  <c r="Z7723" i="2"/>
  <c r="Z7724" i="2"/>
  <c r="Z7725" i="2"/>
  <c r="Z7726" i="2"/>
  <c r="Z7727" i="2"/>
  <c r="Z7728" i="2"/>
  <c r="Z7729" i="2"/>
  <c r="Z7730" i="2"/>
  <c r="Z7731" i="2"/>
  <c r="Z7732" i="2"/>
  <c r="Z7733" i="2"/>
  <c r="Z7734" i="2"/>
  <c r="Z7735" i="2"/>
  <c r="Z7736" i="2"/>
  <c r="Z7737" i="2"/>
  <c r="Z7738" i="2"/>
  <c r="Z7739" i="2"/>
  <c r="Z7740" i="2"/>
  <c r="Z7741" i="2"/>
  <c r="Z7742" i="2"/>
  <c r="Z7743" i="2"/>
  <c r="Z7744" i="2"/>
  <c r="Z7745" i="2"/>
  <c r="Z7746" i="2"/>
  <c r="Z7747" i="2"/>
  <c r="Z7748" i="2"/>
  <c r="Z7749" i="2"/>
  <c r="Z7750" i="2"/>
  <c r="Z7751" i="2"/>
  <c r="Z7752" i="2"/>
  <c r="Z7753" i="2"/>
  <c r="Z7754" i="2"/>
  <c r="Z7755" i="2"/>
  <c r="Z7756" i="2"/>
  <c r="Z7757" i="2"/>
  <c r="Z7758" i="2"/>
  <c r="Z7759" i="2"/>
  <c r="Z7760" i="2"/>
  <c r="Z7761" i="2"/>
  <c r="Z7762" i="2"/>
  <c r="Z7763" i="2"/>
  <c r="Z7764" i="2"/>
  <c r="Z7765" i="2"/>
  <c r="Z7766" i="2"/>
  <c r="Z7767" i="2"/>
  <c r="Z7768" i="2"/>
  <c r="Z7769" i="2"/>
  <c r="Z7770" i="2"/>
  <c r="Z7771" i="2"/>
  <c r="Z7772" i="2"/>
  <c r="Z7773" i="2"/>
  <c r="Z7774" i="2"/>
  <c r="Z7775" i="2"/>
  <c r="Z7776" i="2"/>
  <c r="Z7777" i="2"/>
  <c r="Z7778" i="2"/>
  <c r="Z7779" i="2"/>
  <c r="Z7780" i="2"/>
  <c r="Z7781" i="2"/>
  <c r="Z7782" i="2"/>
  <c r="Z7783" i="2"/>
  <c r="Z7784" i="2"/>
  <c r="Z7785" i="2"/>
  <c r="Z7786" i="2"/>
  <c r="Z7787" i="2"/>
  <c r="Z7788" i="2"/>
  <c r="Z7789" i="2"/>
  <c r="Z7790" i="2"/>
  <c r="Z7791" i="2"/>
  <c r="Z7792" i="2"/>
  <c r="Z7793" i="2"/>
  <c r="Z7794" i="2"/>
  <c r="Z7795" i="2"/>
  <c r="Z7796" i="2"/>
  <c r="Z7797" i="2"/>
  <c r="Z7798" i="2"/>
  <c r="Z7799" i="2"/>
  <c r="Z7800" i="2"/>
  <c r="Z7801" i="2"/>
  <c r="Z7802" i="2"/>
  <c r="Z7803" i="2"/>
  <c r="Z7804" i="2"/>
  <c r="Z7805" i="2"/>
  <c r="Z7806" i="2"/>
  <c r="Z7807" i="2"/>
  <c r="Z7808" i="2"/>
  <c r="Z7809" i="2"/>
  <c r="Z7810" i="2"/>
  <c r="Z7811" i="2"/>
  <c r="Z7812" i="2"/>
  <c r="Z7813" i="2"/>
  <c r="Z7814" i="2"/>
  <c r="Z7815" i="2"/>
  <c r="Z7816" i="2"/>
  <c r="Z7817" i="2"/>
  <c r="Z7818" i="2"/>
  <c r="Z7819" i="2"/>
  <c r="Z7820" i="2"/>
  <c r="Z7821" i="2"/>
  <c r="Z7822" i="2"/>
  <c r="Z7823" i="2"/>
  <c r="Z7824" i="2"/>
  <c r="Z7825" i="2"/>
  <c r="Z7826" i="2"/>
  <c r="Z7827" i="2"/>
  <c r="Z7828" i="2"/>
  <c r="Z7829" i="2"/>
  <c r="Z7830" i="2"/>
  <c r="Z7831" i="2"/>
  <c r="Z7832" i="2"/>
  <c r="Z7833" i="2"/>
  <c r="Z7834" i="2"/>
  <c r="Z7835" i="2"/>
  <c r="Z7836" i="2"/>
  <c r="Z7837" i="2"/>
  <c r="Z7838" i="2"/>
  <c r="Z7839" i="2"/>
  <c r="Z7840" i="2"/>
  <c r="Z7841" i="2"/>
  <c r="Z7842" i="2"/>
  <c r="Z7843" i="2"/>
  <c r="Z7844" i="2"/>
  <c r="Z7845" i="2"/>
  <c r="Z7846" i="2"/>
  <c r="Z7847" i="2"/>
  <c r="Z7848" i="2"/>
  <c r="Z7849" i="2"/>
  <c r="Z7850" i="2"/>
  <c r="Z7851" i="2"/>
  <c r="Z7852" i="2"/>
  <c r="Z7853" i="2"/>
  <c r="Z7854" i="2"/>
  <c r="Z7855" i="2"/>
  <c r="Z7856" i="2"/>
  <c r="Z7857" i="2"/>
  <c r="Z7858" i="2"/>
  <c r="Z7859" i="2"/>
  <c r="Z7860" i="2"/>
  <c r="Z7861" i="2"/>
  <c r="Z7862" i="2"/>
  <c r="Z7863" i="2"/>
  <c r="Z7864" i="2"/>
  <c r="Z7865" i="2"/>
  <c r="Z7866" i="2"/>
  <c r="Z7867" i="2"/>
  <c r="Z7868" i="2"/>
  <c r="Z7869" i="2"/>
  <c r="Z7870" i="2"/>
  <c r="Z7871" i="2"/>
  <c r="Z7872" i="2"/>
  <c r="Z7873" i="2"/>
  <c r="Z7874" i="2"/>
  <c r="Z7875" i="2"/>
  <c r="Z7876" i="2"/>
  <c r="Z7877" i="2"/>
  <c r="Z7878" i="2"/>
  <c r="Z7879" i="2"/>
  <c r="Z7880" i="2"/>
  <c r="Z7881" i="2"/>
  <c r="Z7882" i="2"/>
  <c r="Z7883" i="2"/>
  <c r="Z7884" i="2"/>
  <c r="Z7885" i="2"/>
  <c r="Z7886" i="2"/>
  <c r="Z7887" i="2"/>
  <c r="Z7888" i="2"/>
  <c r="Z7889" i="2"/>
  <c r="Z7890" i="2"/>
  <c r="Z7891" i="2"/>
  <c r="Z7892" i="2"/>
  <c r="Z7893" i="2"/>
  <c r="Z7894" i="2"/>
  <c r="Z7895" i="2"/>
  <c r="Z7896" i="2"/>
  <c r="Z7897" i="2"/>
  <c r="Z7898" i="2"/>
  <c r="Z7899" i="2"/>
  <c r="Z7900" i="2"/>
  <c r="Z7901" i="2"/>
  <c r="Z7902" i="2"/>
  <c r="Z7903" i="2"/>
  <c r="Z7904" i="2"/>
  <c r="Z7905" i="2"/>
  <c r="Z7906" i="2"/>
  <c r="Z7907" i="2"/>
  <c r="Z7908" i="2"/>
  <c r="Z7909" i="2"/>
  <c r="Z7910" i="2"/>
  <c r="Z7911" i="2"/>
  <c r="Z7912" i="2"/>
  <c r="Z7913" i="2"/>
  <c r="Z7914" i="2"/>
  <c r="Z7915" i="2"/>
  <c r="Z7916" i="2"/>
  <c r="Z7917" i="2"/>
  <c r="Z7918" i="2"/>
  <c r="Z7919" i="2"/>
  <c r="Z7920" i="2"/>
  <c r="Z7921" i="2"/>
  <c r="Z7922" i="2"/>
  <c r="Z7923" i="2"/>
  <c r="Z7924" i="2"/>
  <c r="Z7925" i="2"/>
  <c r="Z7926" i="2"/>
  <c r="Z7927" i="2"/>
  <c r="Z7928" i="2"/>
  <c r="Z7929" i="2"/>
  <c r="Z7930" i="2"/>
  <c r="Z7931" i="2"/>
  <c r="Z7932" i="2"/>
  <c r="Z7933" i="2"/>
  <c r="Z7934" i="2"/>
  <c r="Z7935" i="2"/>
  <c r="Z7936" i="2"/>
  <c r="Z7937" i="2"/>
  <c r="Z7938" i="2"/>
  <c r="Z7939" i="2"/>
  <c r="Z7940" i="2"/>
  <c r="Z7941" i="2"/>
  <c r="Z7942" i="2"/>
  <c r="Z7943" i="2"/>
  <c r="Z7944" i="2"/>
  <c r="Z7945" i="2"/>
  <c r="Z7946" i="2"/>
  <c r="Z7947" i="2"/>
  <c r="Z7948" i="2"/>
  <c r="Z7949" i="2"/>
  <c r="Z7950" i="2"/>
  <c r="Z7951" i="2"/>
  <c r="Z7952" i="2"/>
  <c r="Z7953" i="2"/>
  <c r="Z7954" i="2"/>
  <c r="Z7955" i="2"/>
  <c r="Z7956" i="2"/>
  <c r="Z7957" i="2"/>
  <c r="Z7958" i="2"/>
  <c r="Z7959" i="2"/>
  <c r="Z7960" i="2"/>
  <c r="Z7961" i="2"/>
  <c r="Z7962" i="2"/>
  <c r="Z7963" i="2"/>
  <c r="Z7964" i="2"/>
  <c r="Z7965" i="2"/>
  <c r="Z7966" i="2"/>
  <c r="Z7967" i="2"/>
  <c r="Z7968" i="2"/>
  <c r="Z7969" i="2"/>
  <c r="Z7970" i="2"/>
  <c r="Z7971" i="2"/>
  <c r="Z7972" i="2"/>
  <c r="Z7973" i="2"/>
  <c r="Z7974" i="2"/>
  <c r="Z7975" i="2"/>
  <c r="Z7976" i="2"/>
  <c r="Z7977" i="2"/>
  <c r="Z7978" i="2"/>
  <c r="Z7979" i="2"/>
  <c r="Z7980" i="2"/>
  <c r="Z7981" i="2"/>
  <c r="Z7982" i="2"/>
  <c r="Z7983" i="2"/>
  <c r="Z7984" i="2"/>
  <c r="Z7985" i="2"/>
  <c r="Z7986" i="2"/>
  <c r="Z7987" i="2"/>
  <c r="Z7988" i="2"/>
  <c r="Z7989" i="2"/>
  <c r="Z7990" i="2"/>
  <c r="Z7991" i="2"/>
  <c r="Z7992" i="2"/>
  <c r="Z7993" i="2"/>
  <c r="Z7994" i="2"/>
  <c r="Z7995" i="2"/>
  <c r="Z7996" i="2"/>
  <c r="Z7997" i="2"/>
  <c r="Z7998" i="2"/>
  <c r="Z7999" i="2"/>
  <c r="Z8000" i="2"/>
  <c r="Z8001" i="2"/>
  <c r="Z8002" i="2"/>
  <c r="Z8003" i="2"/>
  <c r="Z8004" i="2"/>
  <c r="Z8005" i="2"/>
  <c r="Z8006" i="2"/>
  <c r="Z8007" i="2"/>
  <c r="Z8008" i="2"/>
  <c r="Z8009" i="2"/>
  <c r="Z8010" i="2"/>
  <c r="Z8011" i="2"/>
  <c r="Z8012" i="2"/>
  <c r="Z8013" i="2"/>
  <c r="Z8014" i="2"/>
  <c r="Z8015" i="2"/>
  <c r="Z8016" i="2"/>
  <c r="Z8017" i="2"/>
  <c r="Z8018" i="2"/>
  <c r="Z8019" i="2"/>
  <c r="Z8020" i="2"/>
  <c r="Z8021" i="2"/>
  <c r="Z8022" i="2"/>
  <c r="Z8023" i="2"/>
  <c r="Z8024" i="2"/>
  <c r="Z8025" i="2"/>
  <c r="Z8026" i="2"/>
  <c r="Z8027" i="2"/>
  <c r="Z8028" i="2"/>
  <c r="Z8029" i="2"/>
  <c r="Z8030" i="2"/>
  <c r="Z8031" i="2"/>
  <c r="Z8032" i="2"/>
  <c r="Z8033" i="2"/>
  <c r="Z8034" i="2"/>
  <c r="Z8035" i="2"/>
  <c r="Z8036" i="2"/>
  <c r="Z8037" i="2"/>
  <c r="Z8038" i="2"/>
  <c r="Z8039" i="2"/>
  <c r="Z8040" i="2"/>
  <c r="Z8041" i="2"/>
  <c r="Z8042" i="2"/>
  <c r="Z8043" i="2"/>
  <c r="Z8044" i="2"/>
  <c r="Z8045" i="2"/>
  <c r="Z8046" i="2"/>
  <c r="Z8047" i="2"/>
  <c r="Z8048" i="2"/>
  <c r="Z8049" i="2"/>
  <c r="Z8050" i="2"/>
  <c r="Z8051" i="2"/>
  <c r="Z8052" i="2"/>
  <c r="Z8053" i="2"/>
  <c r="Z8054" i="2"/>
  <c r="Z8055" i="2"/>
  <c r="Z8056" i="2"/>
  <c r="Z8057" i="2"/>
  <c r="Z8058" i="2"/>
  <c r="Z8059" i="2"/>
  <c r="Z8060" i="2"/>
  <c r="Z8061" i="2"/>
  <c r="Z8062" i="2"/>
  <c r="Z8063" i="2"/>
  <c r="Z8064" i="2"/>
  <c r="Z8065" i="2"/>
  <c r="Z8066" i="2"/>
  <c r="Z8067" i="2"/>
  <c r="Z8068" i="2"/>
  <c r="Z8069" i="2"/>
  <c r="Z8070" i="2"/>
  <c r="Z8071" i="2"/>
  <c r="Z8072" i="2"/>
  <c r="Z8073" i="2"/>
  <c r="Z8074" i="2"/>
  <c r="Z8075" i="2"/>
  <c r="Z8076" i="2"/>
  <c r="Z8077" i="2"/>
  <c r="Z8078" i="2"/>
  <c r="Z8079" i="2"/>
  <c r="Z8080" i="2"/>
  <c r="Z8081" i="2"/>
  <c r="Z8082" i="2"/>
  <c r="Z8083" i="2"/>
  <c r="Z8084" i="2"/>
  <c r="Z8085" i="2"/>
  <c r="Z8086" i="2"/>
  <c r="Z8087" i="2"/>
  <c r="Z8088" i="2"/>
  <c r="Z8089" i="2"/>
  <c r="Z8090" i="2"/>
  <c r="Z8091" i="2"/>
  <c r="Z8092" i="2"/>
  <c r="Z8093" i="2"/>
  <c r="Z8094" i="2"/>
  <c r="Z8095" i="2"/>
  <c r="Z8096" i="2"/>
  <c r="Z8097" i="2"/>
  <c r="Z8098" i="2"/>
  <c r="Z8099" i="2"/>
  <c r="Z8100" i="2"/>
  <c r="Z8101" i="2"/>
  <c r="Z8102" i="2"/>
  <c r="Z8103" i="2"/>
  <c r="Z8104" i="2"/>
  <c r="Z8105" i="2"/>
  <c r="Z8106" i="2"/>
  <c r="Z8107" i="2"/>
  <c r="Z8108" i="2"/>
  <c r="Z8109" i="2"/>
  <c r="Z8110" i="2"/>
  <c r="Z8111" i="2"/>
  <c r="Z8112" i="2"/>
  <c r="Z8113" i="2"/>
  <c r="Z8114" i="2"/>
  <c r="Z8115" i="2"/>
  <c r="Z8116" i="2"/>
  <c r="Z8117" i="2"/>
  <c r="Z8118" i="2"/>
  <c r="Z8119" i="2"/>
  <c r="Z8120" i="2"/>
  <c r="Z8121" i="2"/>
  <c r="Z8122" i="2"/>
  <c r="Z8123" i="2"/>
  <c r="Z8124" i="2"/>
  <c r="Z8125" i="2"/>
  <c r="Z8126" i="2"/>
  <c r="Z8127" i="2"/>
  <c r="Z8128" i="2"/>
  <c r="Z8129" i="2"/>
  <c r="Z8130" i="2"/>
  <c r="Z8131" i="2"/>
  <c r="Z8132" i="2"/>
  <c r="Z8133" i="2"/>
  <c r="Z8134" i="2"/>
  <c r="Z8135" i="2"/>
  <c r="Z8136" i="2"/>
  <c r="Z8137" i="2"/>
  <c r="Z8138" i="2"/>
  <c r="Z8139" i="2"/>
  <c r="Z8140" i="2"/>
  <c r="Z8141" i="2"/>
  <c r="Z8142" i="2"/>
  <c r="Z8143" i="2"/>
  <c r="Z8144" i="2"/>
  <c r="Z8145" i="2"/>
  <c r="Z8146" i="2"/>
  <c r="Z8147" i="2"/>
  <c r="Z8148" i="2"/>
  <c r="Z8149" i="2"/>
  <c r="Z8150" i="2"/>
  <c r="Z8151" i="2"/>
  <c r="Z8152" i="2"/>
  <c r="Z8153" i="2"/>
  <c r="Z8154" i="2"/>
  <c r="Z8155" i="2"/>
  <c r="Z8156" i="2"/>
  <c r="Z8157" i="2"/>
  <c r="Z8158" i="2"/>
  <c r="Z8159" i="2"/>
  <c r="Z8160" i="2"/>
  <c r="Z8161" i="2"/>
  <c r="Z8162" i="2"/>
  <c r="Z8163" i="2"/>
  <c r="Z8164" i="2"/>
  <c r="Z8165" i="2"/>
  <c r="Z8166" i="2"/>
  <c r="Z8167" i="2"/>
  <c r="Z8168" i="2"/>
  <c r="Z8169" i="2"/>
  <c r="Z8170" i="2"/>
  <c r="Z8171" i="2"/>
  <c r="Z8172" i="2"/>
  <c r="Z8173" i="2"/>
  <c r="Z8174" i="2"/>
  <c r="Z8175" i="2"/>
  <c r="Z8176" i="2"/>
  <c r="Z8177" i="2"/>
  <c r="Z8178" i="2"/>
  <c r="Z8179" i="2"/>
  <c r="Z8180" i="2"/>
  <c r="Z8181" i="2"/>
  <c r="Z8182" i="2"/>
  <c r="Z8183" i="2"/>
  <c r="Z8184" i="2"/>
  <c r="Z8185" i="2"/>
  <c r="Z8186" i="2"/>
  <c r="Z8187" i="2"/>
  <c r="Z8188" i="2"/>
  <c r="Z8189" i="2"/>
  <c r="Z8190" i="2"/>
  <c r="Z8191" i="2"/>
  <c r="Z8192" i="2"/>
  <c r="Z8193" i="2"/>
  <c r="Z8194" i="2"/>
  <c r="Z8195" i="2"/>
  <c r="Z8196" i="2"/>
  <c r="Z8197" i="2"/>
  <c r="Z8198" i="2"/>
  <c r="Z8199" i="2"/>
  <c r="Z8200" i="2"/>
  <c r="Z8201" i="2"/>
  <c r="Z8202" i="2"/>
  <c r="Z8203" i="2"/>
  <c r="Z8204" i="2"/>
  <c r="Z8205" i="2"/>
  <c r="Z8206" i="2"/>
  <c r="Z8207" i="2"/>
  <c r="Z8208" i="2"/>
  <c r="Z8209" i="2"/>
  <c r="Z8210" i="2"/>
  <c r="Z8211" i="2"/>
  <c r="Z8212" i="2"/>
  <c r="Z8213" i="2"/>
  <c r="Z8214" i="2"/>
  <c r="Z8215" i="2"/>
  <c r="Z8216" i="2"/>
  <c r="Z8217" i="2"/>
  <c r="Z8218" i="2"/>
  <c r="Z8219" i="2"/>
  <c r="Z8220" i="2"/>
  <c r="Z8221" i="2"/>
  <c r="Z8222" i="2"/>
  <c r="Z8223" i="2"/>
  <c r="Z8224" i="2"/>
  <c r="Z8225" i="2"/>
  <c r="Z8226" i="2"/>
  <c r="Z8227" i="2"/>
  <c r="Z8228" i="2"/>
  <c r="Z8229" i="2"/>
  <c r="Z8230" i="2"/>
  <c r="Z8231" i="2"/>
  <c r="Z8232" i="2"/>
  <c r="Z8233" i="2"/>
  <c r="Z8234" i="2"/>
  <c r="Z8235" i="2"/>
  <c r="Z8236" i="2"/>
  <c r="Z8237" i="2"/>
  <c r="Z8238" i="2"/>
  <c r="Z8239" i="2"/>
  <c r="Z8240" i="2"/>
  <c r="Z8241" i="2"/>
  <c r="Z8242" i="2"/>
  <c r="Z8243" i="2"/>
  <c r="Z8244" i="2"/>
  <c r="Z8245" i="2"/>
  <c r="Z8246" i="2"/>
  <c r="Z8247" i="2"/>
  <c r="Z8248" i="2"/>
  <c r="Z8249" i="2"/>
  <c r="Z8250" i="2"/>
  <c r="Z8251" i="2"/>
  <c r="Z8252" i="2"/>
  <c r="Z8253" i="2"/>
  <c r="Z8254" i="2"/>
  <c r="Z8255" i="2"/>
  <c r="Z8256" i="2"/>
  <c r="Z8257" i="2"/>
  <c r="Z8258" i="2"/>
  <c r="Z8259" i="2"/>
  <c r="Z8260" i="2"/>
  <c r="Z8261" i="2"/>
  <c r="Z8262" i="2"/>
  <c r="Z8263" i="2"/>
  <c r="Z8264" i="2"/>
  <c r="Z8265" i="2"/>
  <c r="Z8266" i="2"/>
  <c r="Z8267" i="2"/>
  <c r="Z8268" i="2"/>
  <c r="Z8269" i="2"/>
  <c r="Z8270" i="2"/>
  <c r="Z8271" i="2"/>
  <c r="Z8272" i="2"/>
  <c r="Z8273" i="2"/>
  <c r="Z8274" i="2"/>
  <c r="Z8275" i="2"/>
  <c r="Z8276" i="2"/>
  <c r="Z8277" i="2"/>
  <c r="Z8278" i="2"/>
  <c r="Z8279" i="2"/>
  <c r="Z8280" i="2"/>
  <c r="Z8281" i="2"/>
  <c r="Z8282" i="2"/>
  <c r="Z8283" i="2"/>
  <c r="Z8284" i="2"/>
  <c r="Z8285" i="2"/>
  <c r="Z8286" i="2"/>
  <c r="Z8287" i="2"/>
  <c r="Z8288" i="2"/>
  <c r="Z8289" i="2"/>
  <c r="Z8290" i="2"/>
  <c r="Z8291" i="2"/>
  <c r="Z8292" i="2"/>
  <c r="Z8293" i="2"/>
  <c r="Z8294" i="2"/>
  <c r="Z8295" i="2"/>
  <c r="Z8296" i="2"/>
  <c r="Z8297" i="2"/>
  <c r="Z8298" i="2"/>
  <c r="Z8299" i="2"/>
  <c r="Z8300" i="2"/>
  <c r="Z8301" i="2"/>
  <c r="Z8302" i="2"/>
  <c r="Z8303" i="2"/>
  <c r="Z8304" i="2"/>
  <c r="Z8305" i="2"/>
  <c r="Z8306" i="2"/>
  <c r="Z8307" i="2"/>
  <c r="Z8308" i="2"/>
  <c r="Z8309" i="2"/>
  <c r="Z8310" i="2"/>
  <c r="Z8311" i="2"/>
  <c r="Z8312" i="2"/>
  <c r="Z8313" i="2"/>
  <c r="Z8314" i="2"/>
  <c r="Z8315" i="2"/>
  <c r="Z8316" i="2"/>
  <c r="Z8317" i="2"/>
  <c r="Z8318" i="2"/>
  <c r="Z8319" i="2"/>
  <c r="Z8320" i="2"/>
  <c r="Z8321" i="2"/>
  <c r="Z8322" i="2"/>
  <c r="Z8323" i="2"/>
  <c r="Z8324" i="2"/>
  <c r="Z8325" i="2"/>
  <c r="Z8326" i="2"/>
  <c r="Z8327" i="2"/>
  <c r="Z8328" i="2"/>
  <c r="Z8329" i="2"/>
  <c r="Z8330" i="2"/>
  <c r="Z8331" i="2"/>
  <c r="Z8332" i="2"/>
  <c r="Z8333" i="2"/>
  <c r="Z8334" i="2"/>
  <c r="Z8335" i="2"/>
  <c r="Z8336" i="2"/>
  <c r="Z8337" i="2"/>
  <c r="Z8338" i="2"/>
  <c r="Z8339" i="2"/>
  <c r="Z8340" i="2"/>
  <c r="Z8341" i="2"/>
  <c r="Z8342" i="2"/>
  <c r="Z8343" i="2"/>
  <c r="Z8344" i="2"/>
  <c r="Z8345" i="2"/>
  <c r="Z8346" i="2"/>
  <c r="Z8347" i="2"/>
  <c r="Z8348" i="2"/>
  <c r="Z8349" i="2"/>
  <c r="Z8350" i="2"/>
  <c r="Z8351" i="2"/>
  <c r="Z8352" i="2"/>
  <c r="Z8353" i="2"/>
  <c r="Z8354" i="2"/>
  <c r="Z8355" i="2"/>
  <c r="Z8356" i="2"/>
  <c r="Z8357" i="2"/>
  <c r="Z8358" i="2"/>
  <c r="Z8359" i="2"/>
  <c r="Z8360" i="2"/>
  <c r="Z8361" i="2"/>
  <c r="Z8362" i="2"/>
  <c r="Z8363" i="2"/>
  <c r="Z8364" i="2"/>
  <c r="Z8365" i="2"/>
  <c r="Z8366" i="2"/>
  <c r="Z8367" i="2"/>
  <c r="Z8368" i="2"/>
  <c r="Z8369" i="2"/>
  <c r="Z8370" i="2"/>
  <c r="Z8371" i="2"/>
  <c r="Z8372" i="2"/>
  <c r="Z8373" i="2"/>
  <c r="Z8374" i="2"/>
  <c r="Z8375" i="2"/>
  <c r="Z8376" i="2"/>
  <c r="Z8377" i="2"/>
  <c r="Z8378" i="2"/>
  <c r="Z8379" i="2"/>
  <c r="Z8380" i="2"/>
  <c r="Z8381" i="2"/>
  <c r="Z8382" i="2"/>
  <c r="Z8383" i="2"/>
  <c r="Z8384" i="2"/>
  <c r="Z8385" i="2"/>
  <c r="Z8386" i="2"/>
  <c r="Z8387" i="2"/>
  <c r="Z8388" i="2"/>
  <c r="Z8389" i="2"/>
  <c r="Z8390" i="2"/>
  <c r="Z8391" i="2"/>
  <c r="Z8392" i="2"/>
  <c r="Z8393" i="2"/>
  <c r="Z8394" i="2"/>
  <c r="Z8395" i="2"/>
  <c r="Z8396" i="2"/>
  <c r="Z8397" i="2"/>
  <c r="Z8398" i="2"/>
  <c r="Z8399" i="2"/>
  <c r="Z8400" i="2"/>
  <c r="Z8401" i="2"/>
  <c r="Z8402" i="2"/>
  <c r="Z8403" i="2"/>
  <c r="Z8404" i="2"/>
  <c r="Z8405" i="2"/>
  <c r="Z8406" i="2"/>
  <c r="Z8407" i="2"/>
  <c r="Z8408" i="2"/>
  <c r="Z8409" i="2"/>
  <c r="Z8410" i="2"/>
  <c r="Z8411" i="2"/>
  <c r="Z8412" i="2"/>
  <c r="Z8413" i="2"/>
  <c r="Z8414" i="2"/>
  <c r="Z8415" i="2"/>
  <c r="Z8416" i="2"/>
  <c r="Z8417" i="2"/>
  <c r="Z8418" i="2"/>
  <c r="Z8419" i="2"/>
  <c r="Z8420" i="2"/>
  <c r="Z8421" i="2"/>
  <c r="Z8422" i="2"/>
  <c r="Z8423" i="2"/>
  <c r="Z8424" i="2"/>
  <c r="Z8425" i="2"/>
  <c r="Z8426" i="2"/>
  <c r="Z8427" i="2"/>
  <c r="Z8428" i="2"/>
  <c r="Z8429" i="2"/>
  <c r="Z8430" i="2"/>
  <c r="Z8431" i="2"/>
  <c r="Z8432" i="2"/>
  <c r="Z8433" i="2"/>
  <c r="Z8434" i="2"/>
  <c r="Z8435" i="2"/>
  <c r="Z8436" i="2"/>
  <c r="Z8437" i="2"/>
  <c r="Z8438" i="2"/>
  <c r="Z8439" i="2"/>
  <c r="Z8440" i="2"/>
  <c r="Z8441" i="2"/>
  <c r="Z8442" i="2"/>
  <c r="Z8443" i="2"/>
  <c r="Z8444" i="2"/>
  <c r="Z8445" i="2"/>
  <c r="Z8446" i="2"/>
  <c r="Z8447" i="2"/>
  <c r="Z8448" i="2"/>
  <c r="Z8449" i="2"/>
  <c r="Z8450" i="2"/>
  <c r="Z8451" i="2"/>
  <c r="Z8452" i="2"/>
  <c r="Z8453" i="2"/>
  <c r="Z8454" i="2"/>
  <c r="Z8455" i="2"/>
  <c r="Z8456" i="2"/>
  <c r="Z8457" i="2"/>
  <c r="Z8458" i="2"/>
  <c r="Z8459" i="2"/>
  <c r="Z8460" i="2"/>
  <c r="Z8461" i="2"/>
  <c r="Z8462" i="2"/>
  <c r="Z8463" i="2"/>
  <c r="Z8464" i="2"/>
  <c r="Z8465" i="2"/>
  <c r="Z8466" i="2"/>
  <c r="Z8467" i="2"/>
  <c r="Z8468" i="2"/>
  <c r="Z8469" i="2"/>
  <c r="Z8470" i="2"/>
  <c r="Z8471" i="2"/>
  <c r="Z8472" i="2"/>
  <c r="Z8473" i="2"/>
  <c r="Z8474" i="2"/>
  <c r="Z8475" i="2"/>
  <c r="Z8476" i="2"/>
  <c r="Z8477" i="2"/>
  <c r="Z8478" i="2"/>
  <c r="Z8479" i="2"/>
  <c r="Z8480" i="2"/>
  <c r="Z8481" i="2"/>
  <c r="Z8482" i="2"/>
  <c r="Z8483" i="2"/>
  <c r="Z8484" i="2"/>
  <c r="Z8485" i="2"/>
  <c r="Z8486" i="2"/>
  <c r="Z8487" i="2"/>
  <c r="Z8488" i="2"/>
  <c r="Z8489" i="2"/>
  <c r="Z8490" i="2"/>
  <c r="Z8491" i="2"/>
  <c r="Z8492" i="2"/>
  <c r="Z8493" i="2"/>
  <c r="Z8494" i="2"/>
  <c r="Z8495" i="2"/>
  <c r="Z8496" i="2"/>
  <c r="Z8497" i="2"/>
  <c r="Z8498" i="2"/>
  <c r="Z8499" i="2"/>
  <c r="Z8500" i="2"/>
  <c r="Z8501" i="2"/>
  <c r="Z8502" i="2"/>
  <c r="Z8503" i="2"/>
  <c r="Z8504" i="2"/>
  <c r="Z8505" i="2"/>
  <c r="Z8506" i="2"/>
  <c r="Z8507" i="2"/>
  <c r="Z8508" i="2"/>
  <c r="Z8509" i="2"/>
  <c r="Z8510" i="2"/>
  <c r="Z8511" i="2"/>
  <c r="Z8512" i="2"/>
  <c r="Z8513" i="2"/>
  <c r="Z8514" i="2"/>
  <c r="Z8515" i="2"/>
  <c r="Z8516" i="2"/>
  <c r="Z8517" i="2"/>
  <c r="Z8518" i="2"/>
  <c r="Z8519" i="2"/>
  <c r="Z8520" i="2"/>
  <c r="Z8521" i="2"/>
  <c r="Z8522" i="2"/>
  <c r="Z8523" i="2"/>
  <c r="Z8524" i="2"/>
  <c r="Z8525" i="2"/>
  <c r="Z8526" i="2"/>
  <c r="Z8527" i="2"/>
  <c r="Z8528" i="2"/>
  <c r="Z8529" i="2"/>
  <c r="Z8530" i="2"/>
  <c r="Z8531" i="2"/>
  <c r="Z8532" i="2"/>
  <c r="Z8533" i="2"/>
  <c r="Z8534" i="2"/>
  <c r="Z8535" i="2"/>
  <c r="Z8536" i="2"/>
  <c r="Z8537" i="2"/>
  <c r="Z8538" i="2"/>
  <c r="Z8539" i="2"/>
  <c r="Z8540" i="2"/>
  <c r="Z8541" i="2"/>
  <c r="Z8542" i="2"/>
  <c r="Z8543" i="2"/>
  <c r="Z8544" i="2"/>
  <c r="Z8545" i="2"/>
  <c r="Z8546" i="2"/>
  <c r="Z8547" i="2"/>
  <c r="Z8548" i="2"/>
  <c r="Z8549" i="2"/>
  <c r="Z8550" i="2"/>
  <c r="Z8551" i="2"/>
  <c r="Z8552" i="2"/>
  <c r="Z8553" i="2"/>
  <c r="Z8554" i="2"/>
  <c r="Z8555" i="2"/>
  <c r="Z8556" i="2"/>
  <c r="Z8557" i="2"/>
  <c r="Z8558" i="2"/>
  <c r="Z8559" i="2"/>
  <c r="Z8560" i="2"/>
  <c r="Z8561" i="2"/>
  <c r="Z8562" i="2"/>
  <c r="Z8563" i="2"/>
  <c r="Z8564" i="2"/>
  <c r="Z8565" i="2"/>
  <c r="Z8566" i="2"/>
  <c r="Z8567" i="2"/>
  <c r="Z8568" i="2"/>
  <c r="Z8569" i="2"/>
  <c r="Z8570" i="2"/>
  <c r="Z8571" i="2"/>
  <c r="Z8572" i="2"/>
  <c r="Z8573" i="2"/>
  <c r="Z8574" i="2"/>
  <c r="Z8575" i="2"/>
  <c r="Z8576" i="2"/>
  <c r="Z8577" i="2"/>
  <c r="Z8578" i="2"/>
  <c r="Z8579" i="2"/>
  <c r="Z8580" i="2"/>
  <c r="Z8581" i="2"/>
  <c r="Z8582" i="2"/>
  <c r="Z8583" i="2"/>
  <c r="Z8584" i="2"/>
  <c r="Z8585" i="2"/>
  <c r="Z8586" i="2"/>
  <c r="Z8587" i="2"/>
  <c r="Z8588" i="2"/>
  <c r="Z8589" i="2"/>
  <c r="Z8590" i="2"/>
  <c r="Z8591" i="2"/>
  <c r="Z8592" i="2"/>
  <c r="Z8593" i="2"/>
  <c r="Z8594" i="2"/>
  <c r="Z8595" i="2"/>
  <c r="Z8596" i="2"/>
  <c r="Z8597" i="2"/>
  <c r="Z8598" i="2"/>
  <c r="Z8599" i="2"/>
  <c r="Z8600" i="2"/>
  <c r="Z8601" i="2"/>
  <c r="Z8602" i="2"/>
  <c r="Z8603" i="2"/>
  <c r="Z8604" i="2"/>
  <c r="Z8605" i="2"/>
  <c r="Z8606" i="2"/>
  <c r="Z8607" i="2"/>
  <c r="Z8608" i="2"/>
  <c r="Z8609" i="2"/>
  <c r="Z8610" i="2"/>
  <c r="Z8611" i="2"/>
  <c r="Z8612" i="2"/>
  <c r="Z8613" i="2"/>
  <c r="Z8614" i="2"/>
  <c r="Z8615" i="2"/>
  <c r="Z8616" i="2"/>
  <c r="Z8617" i="2"/>
  <c r="Z8618" i="2"/>
  <c r="Z8619" i="2"/>
  <c r="Z8620" i="2"/>
  <c r="Z8621" i="2"/>
  <c r="Z8622" i="2"/>
  <c r="Z8623" i="2"/>
  <c r="Z8624" i="2"/>
  <c r="Z8625" i="2"/>
  <c r="Z8626" i="2"/>
  <c r="Z8627" i="2"/>
  <c r="Z8628" i="2"/>
  <c r="Z8629" i="2"/>
  <c r="Z8630" i="2"/>
  <c r="Z8631" i="2"/>
  <c r="Z8632" i="2"/>
  <c r="Z8633" i="2"/>
  <c r="Z8634" i="2"/>
  <c r="Z8635" i="2"/>
  <c r="Z8636" i="2"/>
  <c r="Z8637" i="2"/>
  <c r="Z8638" i="2"/>
  <c r="Z8639" i="2"/>
  <c r="Z8640" i="2"/>
  <c r="Z8641" i="2"/>
  <c r="Z8642" i="2"/>
  <c r="Z8643" i="2"/>
  <c r="Z8644" i="2"/>
  <c r="Z8645" i="2"/>
  <c r="Z8646" i="2"/>
  <c r="Z8647" i="2"/>
  <c r="Z8648" i="2"/>
  <c r="Z8649" i="2"/>
  <c r="Z8650" i="2"/>
  <c r="Z8651" i="2"/>
  <c r="Z8652" i="2"/>
  <c r="Z8653" i="2"/>
  <c r="Z8654" i="2"/>
  <c r="Z8655" i="2"/>
  <c r="Z8656" i="2"/>
  <c r="Z8657" i="2"/>
  <c r="Z8658" i="2"/>
  <c r="Z8659" i="2"/>
  <c r="Z8660" i="2"/>
  <c r="Z8661" i="2"/>
  <c r="Z8662" i="2"/>
  <c r="Z8663" i="2"/>
  <c r="Z8664" i="2"/>
  <c r="Z8665" i="2"/>
  <c r="Z8666" i="2"/>
  <c r="Z8667" i="2"/>
  <c r="Z8668" i="2"/>
  <c r="Z8669" i="2"/>
  <c r="Z8670" i="2"/>
  <c r="Z8671" i="2"/>
  <c r="Z8672" i="2"/>
  <c r="Z8673" i="2"/>
  <c r="Z8674" i="2"/>
  <c r="Z8675" i="2"/>
  <c r="Z8676" i="2"/>
  <c r="Z8677" i="2"/>
  <c r="Z8678" i="2"/>
  <c r="Z8679" i="2"/>
  <c r="Z8680" i="2"/>
  <c r="Z8681" i="2"/>
  <c r="Z8682" i="2"/>
  <c r="Z8683" i="2"/>
  <c r="Z8684" i="2"/>
  <c r="Z8685" i="2"/>
  <c r="Z8686" i="2"/>
  <c r="Z8687" i="2"/>
  <c r="Z8688" i="2"/>
  <c r="Z8689" i="2"/>
  <c r="Z8690" i="2"/>
  <c r="Z8691" i="2"/>
  <c r="Z8692" i="2"/>
  <c r="Z8693" i="2"/>
  <c r="Z8694" i="2"/>
  <c r="Z8695" i="2"/>
  <c r="Z8696" i="2"/>
  <c r="Z8697" i="2"/>
  <c r="Z8698" i="2"/>
  <c r="Z8699" i="2"/>
  <c r="Z8700" i="2"/>
  <c r="Z8701" i="2"/>
  <c r="Z8702" i="2"/>
  <c r="Z8703" i="2"/>
  <c r="Z8704" i="2"/>
  <c r="Z8705" i="2"/>
  <c r="Z8706" i="2"/>
  <c r="Z8707" i="2"/>
  <c r="Z8708" i="2"/>
  <c r="Z8709" i="2"/>
  <c r="Z8710" i="2"/>
  <c r="Z8711" i="2"/>
  <c r="Z8712" i="2"/>
  <c r="Z8713" i="2"/>
  <c r="Z8714" i="2"/>
  <c r="Z8715" i="2"/>
  <c r="Z8716" i="2"/>
  <c r="Z8717" i="2"/>
  <c r="Z8718" i="2"/>
  <c r="Z8719" i="2"/>
  <c r="Z8720" i="2"/>
  <c r="Z8721" i="2"/>
  <c r="Z8722" i="2"/>
  <c r="Z8723" i="2"/>
  <c r="Z8724" i="2"/>
  <c r="Z8725" i="2"/>
  <c r="Z8726" i="2"/>
  <c r="Z8727" i="2"/>
  <c r="Z8728" i="2"/>
  <c r="Z8729" i="2"/>
  <c r="Z8730" i="2"/>
  <c r="Z8731" i="2"/>
  <c r="Z8732" i="2"/>
  <c r="Z8733" i="2"/>
  <c r="Z8734" i="2"/>
  <c r="Z8735" i="2"/>
  <c r="Z8736" i="2"/>
  <c r="Z8737" i="2"/>
  <c r="Z8738" i="2"/>
  <c r="Z8739" i="2"/>
  <c r="Z8740" i="2"/>
  <c r="Z8741" i="2"/>
  <c r="Z8742" i="2"/>
  <c r="Z8743" i="2"/>
  <c r="Z8744" i="2"/>
  <c r="Z8745" i="2"/>
  <c r="Z8746" i="2"/>
  <c r="Z8747" i="2"/>
  <c r="Z8748" i="2"/>
  <c r="Z8749" i="2"/>
  <c r="Z8750" i="2"/>
  <c r="Z8751" i="2"/>
  <c r="Z8752" i="2"/>
  <c r="Z8753" i="2"/>
  <c r="Z8754" i="2"/>
  <c r="Z8755" i="2"/>
  <c r="Z8756" i="2"/>
  <c r="Z8757" i="2"/>
  <c r="Z8758" i="2"/>
  <c r="Z8759" i="2"/>
  <c r="Z8760" i="2"/>
  <c r="Z8761" i="2"/>
  <c r="Z8762" i="2"/>
  <c r="Z8763" i="2"/>
  <c r="Z8764" i="2"/>
  <c r="Z8765" i="2"/>
  <c r="Z8766" i="2"/>
  <c r="Z8767" i="2"/>
  <c r="Z8768" i="2"/>
  <c r="Z8769" i="2"/>
  <c r="Z8770" i="2"/>
  <c r="Z8771" i="2"/>
  <c r="Z8772" i="2"/>
  <c r="Z8773" i="2"/>
  <c r="Z8774" i="2"/>
  <c r="Z8775" i="2"/>
  <c r="Z8776" i="2"/>
  <c r="Z8777" i="2"/>
  <c r="Z8778" i="2"/>
  <c r="Z8779" i="2"/>
  <c r="Z8780" i="2"/>
  <c r="Z8781" i="2"/>
  <c r="Z8782" i="2"/>
  <c r="Z8783" i="2"/>
  <c r="Z8784" i="2"/>
  <c r="Z8785" i="2"/>
  <c r="Z8786" i="2"/>
  <c r="Z8787" i="2"/>
  <c r="Z8788" i="2"/>
  <c r="Z8789" i="2"/>
  <c r="Z8790" i="2"/>
  <c r="Z8791" i="2"/>
  <c r="Z8792" i="2"/>
  <c r="Z8793" i="2"/>
  <c r="Z8794" i="2"/>
  <c r="Z8795" i="2"/>
  <c r="Z8796" i="2"/>
  <c r="Z8797" i="2"/>
  <c r="Z8798" i="2"/>
  <c r="Z8799" i="2"/>
  <c r="Z8800" i="2"/>
  <c r="Z8801" i="2"/>
  <c r="Z8802" i="2"/>
  <c r="Z8803" i="2"/>
  <c r="Z8804" i="2"/>
  <c r="Z8805" i="2"/>
  <c r="Z8806" i="2"/>
  <c r="Z8807" i="2"/>
  <c r="Z8808" i="2"/>
  <c r="Z8809" i="2"/>
  <c r="Z8810" i="2"/>
  <c r="Z8811" i="2"/>
  <c r="Z8812" i="2"/>
  <c r="Z8813" i="2"/>
  <c r="Z8814" i="2"/>
  <c r="Z8815" i="2"/>
  <c r="Z8816" i="2"/>
  <c r="Z8817" i="2"/>
  <c r="Z8818" i="2"/>
  <c r="Z8819" i="2"/>
  <c r="Z8820" i="2"/>
  <c r="Z8821" i="2"/>
  <c r="Z8822" i="2"/>
  <c r="Z8823" i="2"/>
  <c r="Z8824" i="2"/>
  <c r="Z8825" i="2"/>
  <c r="Z8826" i="2"/>
  <c r="Z8827" i="2"/>
  <c r="Z8828" i="2"/>
  <c r="Z8829" i="2"/>
  <c r="Z8830" i="2"/>
  <c r="Z8831" i="2"/>
  <c r="Z8832" i="2"/>
  <c r="Z8833" i="2"/>
  <c r="Z8834" i="2"/>
  <c r="Z8835" i="2"/>
  <c r="Z8836" i="2"/>
  <c r="Z8837" i="2"/>
  <c r="Z8838" i="2"/>
  <c r="Z8839" i="2"/>
  <c r="Z8840" i="2"/>
  <c r="Z8841" i="2"/>
  <c r="Z8842" i="2"/>
  <c r="Z8843" i="2"/>
  <c r="Z8844" i="2"/>
  <c r="Z8845" i="2"/>
  <c r="Z8846" i="2"/>
  <c r="Z8847" i="2"/>
  <c r="Z8848" i="2"/>
  <c r="Z8849" i="2"/>
  <c r="Z8850" i="2"/>
  <c r="Z8851" i="2"/>
  <c r="Z8852" i="2"/>
  <c r="Z8853" i="2"/>
  <c r="Z8854" i="2"/>
  <c r="Z8855" i="2"/>
  <c r="Z8856" i="2"/>
  <c r="Z8857" i="2"/>
  <c r="Z8858" i="2"/>
  <c r="Z8859" i="2"/>
  <c r="Z8860" i="2"/>
  <c r="Z8861" i="2"/>
  <c r="Z8862" i="2"/>
  <c r="Z8863" i="2"/>
  <c r="Z8864" i="2"/>
  <c r="Z8865" i="2"/>
  <c r="Z8866" i="2"/>
  <c r="Z8867" i="2"/>
  <c r="Z8868" i="2"/>
  <c r="Z8869" i="2"/>
  <c r="Z8870" i="2"/>
  <c r="Z8871" i="2"/>
  <c r="Z8872" i="2"/>
  <c r="Z8873" i="2"/>
  <c r="Z8874" i="2"/>
  <c r="Z8875" i="2"/>
  <c r="Z8876" i="2"/>
  <c r="Z8877" i="2"/>
  <c r="Z8878" i="2"/>
  <c r="Z8879" i="2"/>
  <c r="Z8880" i="2"/>
  <c r="Z8881" i="2"/>
  <c r="Z8882" i="2"/>
  <c r="Z8883" i="2"/>
  <c r="Z8884" i="2"/>
  <c r="Z8885" i="2"/>
  <c r="Z8886" i="2"/>
  <c r="Z8887" i="2"/>
  <c r="Z8888" i="2"/>
  <c r="Z8889" i="2"/>
  <c r="Z8890" i="2"/>
  <c r="Z8891" i="2"/>
  <c r="Z8892" i="2"/>
  <c r="Z8893" i="2"/>
  <c r="Z8894" i="2"/>
  <c r="Z8895" i="2"/>
  <c r="Z8896" i="2"/>
  <c r="Z8897" i="2"/>
  <c r="Z8898" i="2"/>
  <c r="Z8899" i="2"/>
  <c r="Z8900" i="2"/>
  <c r="Z8901" i="2"/>
  <c r="Z8902" i="2"/>
  <c r="Z8903" i="2"/>
  <c r="Z8904" i="2"/>
  <c r="Z8905" i="2"/>
  <c r="Z8906" i="2"/>
  <c r="Z8907" i="2"/>
  <c r="Z8908" i="2"/>
  <c r="Z8909" i="2"/>
  <c r="Z8910" i="2"/>
  <c r="Z8911" i="2"/>
  <c r="Z8912" i="2"/>
  <c r="Z8913" i="2"/>
  <c r="Z8914" i="2"/>
  <c r="Z8915" i="2"/>
  <c r="Z8916" i="2"/>
  <c r="Z8917" i="2"/>
  <c r="Z8918" i="2"/>
  <c r="Z8919" i="2"/>
  <c r="Z8920" i="2"/>
  <c r="Z8921" i="2"/>
  <c r="Z8922" i="2"/>
  <c r="Z8923" i="2"/>
  <c r="Z8924" i="2"/>
  <c r="Z8925" i="2"/>
  <c r="Z8926" i="2"/>
  <c r="Z8927" i="2"/>
  <c r="Z8928" i="2"/>
  <c r="Z8929" i="2"/>
  <c r="Z8930" i="2"/>
  <c r="Z8931" i="2"/>
  <c r="Z8932" i="2"/>
  <c r="Z8933" i="2"/>
  <c r="Z8934" i="2"/>
  <c r="Z8935" i="2"/>
  <c r="Z8936" i="2"/>
  <c r="Z8937" i="2"/>
  <c r="Z8938" i="2"/>
  <c r="Z8939" i="2"/>
  <c r="Z8940" i="2"/>
  <c r="Z8941" i="2"/>
  <c r="Z8942" i="2"/>
  <c r="Z8943" i="2"/>
  <c r="Z8944" i="2"/>
  <c r="Z8945" i="2"/>
  <c r="Z8946" i="2"/>
  <c r="Z8947" i="2"/>
  <c r="Z8948" i="2"/>
  <c r="Z8949" i="2"/>
  <c r="Z8950" i="2"/>
  <c r="Z8951" i="2"/>
  <c r="Z8952" i="2"/>
  <c r="Z8953" i="2"/>
  <c r="Z8954" i="2"/>
  <c r="Z8955" i="2"/>
  <c r="Z8956" i="2"/>
  <c r="Z8957" i="2"/>
  <c r="Z8958" i="2"/>
  <c r="Z8959" i="2"/>
  <c r="Z8960" i="2"/>
  <c r="Z8961" i="2"/>
  <c r="Z8962" i="2"/>
  <c r="Z8963" i="2"/>
  <c r="Z8964" i="2"/>
  <c r="Z8965" i="2"/>
  <c r="Z8966" i="2"/>
  <c r="Z8967" i="2"/>
  <c r="Z8968" i="2"/>
  <c r="Z8969" i="2"/>
  <c r="Z8970" i="2"/>
  <c r="Z8971" i="2"/>
  <c r="Z8972" i="2"/>
  <c r="Z8973" i="2"/>
  <c r="Z8974" i="2"/>
  <c r="Z8975" i="2"/>
  <c r="Z8976" i="2"/>
  <c r="Z8977" i="2"/>
  <c r="Z8978" i="2"/>
  <c r="Z8979" i="2"/>
  <c r="Z8980" i="2"/>
  <c r="Z8981" i="2"/>
  <c r="Z8982" i="2"/>
  <c r="Z8983" i="2"/>
  <c r="Z8984" i="2"/>
  <c r="Z8985" i="2"/>
  <c r="Z8986" i="2"/>
  <c r="Z8987" i="2"/>
  <c r="Z8988" i="2"/>
  <c r="Z8989" i="2"/>
  <c r="Z8990" i="2"/>
  <c r="Z8991" i="2"/>
  <c r="Z8992" i="2"/>
  <c r="Z8993" i="2"/>
  <c r="Z8994" i="2"/>
  <c r="Z8995" i="2"/>
  <c r="Z8996" i="2"/>
  <c r="Z8997" i="2"/>
  <c r="Z8998" i="2"/>
  <c r="Z8999" i="2"/>
  <c r="Z9000" i="2"/>
  <c r="Z9001" i="2"/>
  <c r="Z9002" i="2"/>
  <c r="Z9003" i="2"/>
  <c r="Z9004" i="2"/>
  <c r="Z9005" i="2"/>
  <c r="Z9006" i="2"/>
  <c r="Z9007" i="2"/>
  <c r="Z9008" i="2"/>
  <c r="Z9009" i="2"/>
  <c r="Z9010" i="2"/>
  <c r="Z9011" i="2"/>
  <c r="Z9012" i="2"/>
  <c r="Z9013" i="2"/>
  <c r="Z9014" i="2"/>
  <c r="Z9015" i="2"/>
  <c r="Z9016" i="2"/>
  <c r="Z9017" i="2"/>
  <c r="Z9018" i="2"/>
  <c r="Z9019" i="2"/>
  <c r="Z9020" i="2"/>
  <c r="Z9021" i="2"/>
  <c r="Z9022" i="2"/>
  <c r="Z9023" i="2"/>
  <c r="Z9024" i="2"/>
  <c r="Z9025" i="2"/>
  <c r="Z9026" i="2"/>
  <c r="Z9027" i="2"/>
  <c r="Z9028" i="2"/>
  <c r="Z9029" i="2"/>
  <c r="Z9030" i="2"/>
  <c r="Z9031" i="2"/>
  <c r="Z9032" i="2"/>
  <c r="Z9033" i="2"/>
  <c r="Z9034" i="2"/>
  <c r="Z9035" i="2"/>
  <c r="Z9036" i="2"/>
  <c r="Z9037" i="2"/>
  <c r="Z9038" i="2"/>
  <c r="Z9039" i="2"/>
  <c r="Z9040" i="2"/>
  <c r="Z9041" i="2"/>
  <c r="Z9042" i="2"/>
  <c r="Z9043" i="2"/>
  <c r="Z9044" i="2"/>
  <c r="Z9045" i="2"/>
  <c r="Z9046" i="2"/>
  <c r="Z9047" i="2"/>
  <c r="Z9048" i="2"/>
  <c r="Z9049" i="2"/>
  <c r="Z9050" i="2"/>
  <c r="Z9051" i="2"/>
  <c r="Z9052" i="2"/>
  <c r="Z9053" i="2"/>
  <c r="Z9054" i="2"/>
  <c r="Z9055" i="2"/>
  <c r="Z9056" i="2"/>
  <c r="Z9057" i="2"/>
  <c r="Z9058" i="2"/>
  <c r="Z9059" i="2"/>
  <c r="Z9060" i="2"/>
  <c r="Z9061" i="2"/>
  <c r="Z9062" i="2"/>
  <c r="Z9063" i="2"/>
  <c r="Z9064" i="2"/>
  <c r="Z9065" i="2"/>
  <c r="Z9066" i="2"/>
  <c r="Z9067" i="2"/>
  <c r="Z9068" i="2"/>
  <c r="Z9069" i="2"/>
  <c r="Z9070" i="2"/>
  <c r="Z9071" i="2"/>
  <c r="Z9072" i="2"/>
  <c r="Z9073" i="2"/>
  <c r="Z9074" i="2"/>
  <c r="Z9075" i="2"/>
  <c r="Z9076" i="2"/>
  <c r="Z9077" i="2"/>
  <c r="Z9078" i="2"/>
  <c r="Z9079" i="2"/>
  <c r="Z9080" i="2"/>
  <c r="Z9081" i="2"/>
  <c r="Z9082" i="2"/>
  <c r="Z9083" i="2"/>
  <c r="Z9084" i="2"/>
  <c r="Z9085" i="2"/>
  <c r="Z9086" i="2"/>
  <c r="Z9087" i="2"/>
  <c r="Z9088" i="2"/>
  <c r="Z9089" i="2"/>
  <c r="Z9090" i="2"/>
  <c r="Z9091" i="2"/>
  <c r="Z9092" i="2"/>
  <c r="Z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8240" i="2"/>
  <c r="Y8241" i="2"/>
  <c r="Y8242" i="2"/>
  <c r="Y8243" i="2"/>
  <c r="Y8244" i="2"/>
  <c r="Y8245" i="2"/>
  <c r="Y8246" i="2"/>
  <c r="Y8247" i="2"/>
  <c r="Y8248" i="2"/>
  <c r="Y8249" i="2"/>
  <c r="Y8250" i="2"/>
  <c r="Y8251" i="2"/>
  <c r="Y8252" i="2"/>
  <c r="Y8253" i="2"/>
  <c r="Y8254" i="2"/>
  <c r="Y8255" i="2"/>
  <c r="Y8256" i="2"/>
  <c r="Y8257" i="2"/>
  <c r="Y8258" i="2"/>
  <c r="Y8259" i="2"/>
  <c r="Y8260" i="2"/>
  <c r="Y8261" i="2"/>
  <c r="Y8262" i="2"/>
  <c r="Y8263" i="2"/>
  <c r="Y8264" i="2"/>
  <c r="Y8265" i="2"/>
  <c r="Y8266" i="2"/>
  <c r="Y8267" i="2"/>
  <c r="Y8268" i="2"/>
  <c r="Y8269" i="2"/>
  <c r="Y8270" i="2"/>
  <c r="Y8271" i="2"/>
  <c r="Y8272" i="2"/>
  <c r="Y8273" i="2"/>
  <c r="Y8274" i="2"/>
  <c r="Y8275" i="2"/>
  <c r="Y8276" i="2"/>
  <c r="Y8277" i="2"/>
  <c r="Y8278" i="2"/>
  <c r="Y8279" i="2"/>
  <c r="Y8280" i="2"/>
  <c r="Y8281" i="2"/>
  <c r="Y8282" i="2"/>
  <c r="Y8283" i="2"/>
  <c r="Y8284" i="2"/>
  <c r="Y8285" i="2"/>
  <c r="Y8286" i="2"/>
  <c r="Y8287" i="2"/>
  <c r="Y8288" i="2"/>
  <c r="Y8289" i="2"/>
  <c r="Y8290" i="2"/>
  <c r="Y8291" i="2"/>
  <c r="Y8292" i="2"/>
  <c r="Y8293" i="2"/>
  <c r="Y8294" i="2"/>
  <c r="Y8295" i="2"/>
  <c r="Y8296" i="2"/>
  <c r="Y8297" i="2"/>
  <c r="Y8298" i="2"/>
  <c r="Y8299" i="2"/>
  <c r="Y8300" i="2"/>
  <c r="Y8301" i="2"/>
  <c r="Y8302" i="2"/>
  <c r="Y8303" i="2"/>
  <c r="Y8304" i="2"/>
  <c r="Y8305" i="2"/>
  <c r="Y8306" i="2"/>
  <c r="Y8307" i="2"/>
  <c r="Y8308" i="2"/>
  <c r="Y8309" i="2"/>
  <c r="Y8310" i="2"/>
  <c r="Y8311" i="2"/>
  <c r="Y8312" i="2"/>
  <c r="Y8313" i="2"/>
  <c r="Y8314" i="2"/>
  <c r="Y8315" i="2"/>
  <c r="Y8316" i="2"/>
  <c r="Y8317" i="2"/>
  <c r="Y8318" i="2"/>
  <c r="Y8319" i="2"/>
  <c r="Y8320" i="2"/>
  <c r="Y8321" i="2"/>
  <c r="Y8322" i="2"/>
  <c r="Y8323" i="2"/>
  <c r="Y8324" i="2"/>
  <c r="Y8325" i="2"/>
  <c r="Y8326" i="2"/>
  <c r="Y8327" i="2"/>
  <c r="Y8328" i="2"/>
  <c r="Y8329" i="2"/>
  <c r="Y8330" i="2"/>
  <c r="Y8331" i="2"/>
  <c r="Y8332" i="2"/>
  <c r="Y8333" i="2"/>
  <c r="Y8334" i="2"/>
  <c r="Y8335" i="2"/>
  <c r="Y8336" i="2"/>
  <c r="Y8337" i="2"/>
  <c r="Y8338" i="2"/>
  <c r="Y8339" i="2"/>
  <c r="Y8340" i="2"/>
  <c r="Y8341" i="2"/>
  <c r="Y8342" i="2"/>
  <c r="Y8343" i="2"/>
  <c r="Y8344" i="2"/>
  <c r="Y8345" i="2"/>
  <c r="Y8346" i="2"/>
  <c r="Y8347" i="2"/>
  <c r="Y8348" i="2"/>
  <c r="Y8349" i="2"/>
  <c r="Y8350" i="2"/>
  <c r="Y8351" i="2"/>
  <c r="Y8352" i="2"/>
  <c r="Y8353" i="2"/>
  <c r="Y8354" i="2"/>
  <c r="Y8355" i="2"/>
  <c r="Y8356" i="2"/>
  <c r="Y8357" i="2"/>
  <c r="Y8358" i="2"/>
  <c r="Y8359" i="2"/>
  <c r="Y8360" i="2"/>
  <c r="Y8361" i="2"/>
  <c r="Y8362" i="2"/>
  <c r="Y8363" i="2"/>
  <c r="Y8364" i="2"/>
  <c r="Y8365" i="2"/>
  <c r="Y8366" i="2"/>
  <c r="Y8367" i="2"/>
  <c r="Y8368" i="2"/>
  <c r="Y8369" i="2"/>
  <c r="Y8370" i="2"/>
  <c r="Y8371" i="2"/>
  <c r="Y8372" i="2"/>
  <c r="Y8373" i="2"/>
  <c r="Y8374" i="2"/>
  <c r="Y8375" i="2"/>
  <c r="Y8376" i="2"/>
  <c r="Y8377" i="2"/>
  <c r="Y8378" i="2"/>
  <c r="Y8379" i="2"/>
  <c r="Y8380" i="2"/>
  <c r="Y8381" i="2"/>
  <c r="Y8382" i="2"/>
  <c r="Y8383" i="2"/>
  <c r="Y8384" i="2"/>
  <c r="Y8385" i="2"/>
  <c r="Y8386" i="2"/>
  <c r="Y8387" i="2"/>
  <c r="Y8388" i="2"/>
  <c r="Y8389" i="2"/>
  <c r="Y8390" i="2"/>
  <c r="Y8391" i="2"/>
  <c r="Y8392" i="2"/>
  <c r="Y8393" i="2"/>
  <c r="Y8394" i="2"/>
  <c r="Y8395" i="2"/>
  <c r="Y8396" i="2"/>
  <c r="Y8397" i="2"/>
  <c r="Y8398" i="2"/>
  <c r="Y8399" i="2"/>
  <c r="Y8400" i="2"/>
  <c r="Y8401" i="2"/>
  <c r="Y840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418" i="2"/>
  <c r="Y8419" i="2"/>
  <c r="Y8420" i="2"/>
  <c r="Y8421" i="2"/>
  <c r="Y8422" i="2"/>
  <c r="Y8423" i="2"/>
  <c r="Y8424" i="2"/>
  <c r="Y8425" i="2"/>
  <c r="Y8426" i="2"/>
  <c r="Y8427" i="2"/>
  <c r="Y8428" i="2"/>
  <c r="Y8429" i="2"/>
  <c r="Y8430" i="2"/>
  <c r="Y8431" i="2"/>
  <c r="Y8432" i="2"/>
  <c r="Y8433" i="2"/>
  <c r="Y8434" i="2"/>
  <c r="Y8435" i="2"/>
  <c r="Y8436" i="2"/>
  <c r="Y8437" i="2"/>
  <c r="Y8438" i="2"/>
  <c r="Y8439" i="2"/>
  <c r="Y8440" i="2"/>
  <c r="Y8441" i="2"/>
  <c r="Y8442" i="2"/>
  <c r="Y8443" i="2"/>
  <c r="Y8444" i="2"/>
  <c r="Y8445" i="2"/>
  <c r="Y8446" i="2"/>
  <c r="Y8447" i="2"/>
  <c r="Y8448" i="2"/>
  <c r="Y8449" i="2"/>
  <c r="Y8450" i="2"/>
  <c r="Y8451" i="2"/>
  <c r="Y8452" i="2"/>
  <c r="Y8453" i="2"/>
  <c r="Y8454" i="2"/>
  <c r="Y8455" i="2"/>
  <c r="Y8456" i="2"/>
  <c r="Y8457" i="2"/>
  <c r="Y8458" i="2"/>
  <c r="Y8459" i="2"/>
  <c r="Y8460" i="2"/>
  <c r="Y8461" i="2"/>
  <c r="Y8462" i="2"/>
  <c r="Y8463" i="2"/>
  <c r="Y8464" i="2"/>
  <c r="Y8465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79" i="2"/>
  <c r="Y8480" i="2"/>
  <c r="Y8481" i="2"/>
  <c r="Y8482" i="2"/>
  <c r="Y8483" i="2"/>
  <c r="Y8484" i="2"/>
  <c r="Y8485" i="2"/>
  <c r="Y8486" i="2"/>
  <c r="Y8487" i="2"/>
  <c r="Y8488" i="2"/>
  <c r="Y8489" i="2"/>
  <c r="Y8490" i="2"/>
  <c r="Y8491" i="2"/>
  <c r="Y8492" i="2"/>
  <c r="Y8493" i="2"/>
  <c r="Y8494" i="2"/>
  <c r="Y8495" i="2"/>
  <c r="Y8496" i="2"/>
  <c r="Y8497" i="2"/>
  <c r="Y8498" i="2"/>
  <c r="Y8499" i="2"/>
  <c r="Y8500" i="2"/>
  <c r="Y8501" i="2"/>
  <c r="Y8502" i="2"/>
  <c r="Y8503" i="2"/>
  <c r="Y8504" i="2"/>
  <c r="Y8505" i="2"/>
  <c r="Y8506" i="2"/>
  <c r="Y8507" i="2"/>
  <c r="Y8508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3" i="2"/>
  <c r="Y8524" i="2"/>
  <c r="Y8525" i="2"/>
  <c r="Y8526" i="2"/>
  <c r="Y8527" i="2"/>
  <c r="Y8528" i="2"/>
  <c r="Y8529" i="2"/>
  <c r="Y8530" i="2"/>
  <c r="Y8531" i="2"/>
  <c r="Y8532" i="2"/>
  <c r="Y8533" i="2"/>
  <c r="Y8534" i="2"/>
  <c r="Y8535" i="2"/>
  <c r="Y8536" i="2"/>
  <c r="Y8537" i="2"/>
  <c r="Y8538" i="2"/>
  <c r="Y8539" i="2"/>
  <c r="Y8540" i="2"/>
  <c r="Y8541" i="2"/>
  <c r="Y8542" i="2"/>
  <c r="Y8543" i="2"/>
  <c r="Y8544" i="2"/>
  <c r="Y8545" i="2"/>
  <c r="Y8546" i="2"/>
  <c r="Y8547" i="2"/>
  <c r="Y8548" i="2"/>
  <c r="Y8549" i="2"/>
  <c r="Y8550" i="2"/>
  <c r="Y8551" i="2"/>
  <c r="Y8552" i="2"/>
  <c r="Y8553" i="2"/>
  <c r="Y8554" i="2"/>
  <c r="Y8555" i="2"/>
  <c r="Y8556" i="2"/>
  <c r="Y8557" i="2"/>
  <c r="Y8558" i="2"/>
  <c r="Y8559" i="2"/>
  <c r="Y8560" i="2"/>
  <c r="Y8561" i="2"/>
  <c r="Y8562" i="2"/>
  <c r="Y8563" i="2"/>
  <c r="Y8564" i="2"/>
  <c r="Y8565" i="2"/>
  <c r="Y8566" i="2"/>
  <c r="Y8567" i="2"/>
  <c r="Y8568" i="2"/>
  <c r="Y8569" i="2"/>
  <c r="Y8570" i="2"/>
  <c r="Y8571" i="2"/>
  <c r="Y8572" i="2"/>
  <c r="Y8573" i="2"/>
  <c r="Y8574" i="2"/>
  <c r="Y8575" i="2"/>
  <c r="Y8576" i="2"/>
  <c r="Y8577" i="2"/>
  <c r="Y8578" i="2"/>
  <c r="Y8579" i="2"/>
  <c r="Y8580" i="2"/>
  <c r="Y8581" i="2"/>
  <c r="Y8582" i="2"/>
  <c r="Y8583" i="2"/>
  <c r="Y8584" i="2"/>
  <c r="Y8585" i="2"/>
  <c r="Y8586" i="2"/>
  <c r="Y8587" i="2"/>
  <c r="Y8588" i="2"/>
  <c r="Y8589" i="2"/>
  <c r="Y8590" i="2"/>
  <c r="Y8591" i="2"/>
  <c r="Y8592" i="2"/>
  <c r="Y8593" i="2"/>
  <c r="Y8594" i="2"/>
  <c r="Y8595" i="2"/>
  <c r="Y8596" i="2"/>
  <c r="Y8597" i="2"/>
  <c r="Y8598" i="2"/>
  <c r="Y8599" i="2"/>
  <c r="Y8600" i="2"/>
  <c r="Y8601" i="2"/>
  <c r="Y8602" i="2"/>
  <c r="Y8603" i="2"/>
  <c r="Y8604" i="2"/>
  <c r="Y8605" i="2"/>
  <c r="Y8606" i="2"/>
  <c r="Y8607" i="2"/>
  <c r="Y8608" i="2"/>
  <c r="Y8609" i="2"/>
  <c r="Y8610" i="2"/>
  <c r="Y8611" i="2"/>
  <c r="Y8612" i="2"/>
  <c r="Y8613" i="2"/>
  <c r="Y8614" i="2"/>
  <c r="Y8615" i="2"/>
  <c r="Y8616" i="2"/>
  <c r="Y8617" i="2"/>
  <c r="Y8618" i="2"/>
  <c r="Y8619" i="2"/>
  <c r="Y8620" i="2"/>
  <c r="Y8621" i="2"/>
  <c r="Y8622" i="2"/>
  <c r="Y8623" i="2"/>
  <c r="Y8624" i="2"/>
  <c r="Y8625" i="2"/>
  <c r="Y8626" i="2"/>
  <c r="Y8627" i="2"/>
  <c r="Y8628" i="2"/>
  <c r="Y8629" i="2"/>
  <c r="Y8630" i="2"/>
  <c r="Y8631" i="2"/>
  <c r="Y8632" i="2"/>
  <c r="Y8633" i="2"/>
  <c r="Y8634" i="2"/>
  <c r="Y8635" i="2"/>
  <c r="Y8636" i="2"/>
  <c r="Y8637" i="2"/>
  <c r="Y8638" i="2"/>
  <c r="Y8639" i="2"/>
  <c r="Y8640" i="2"/>
  <c r="Y8641" i="2"/>
  <c r="Y8642" i="2"/>
  <c r="Y8643" i="2"/>
  <c r="Y8644" i="2"/>
  <c r="Y8645" i="2"/>
  <c r="Y8646" i="2"/>
  <c r="Y8647" i="2"/>
  <c r="Y8648" i="2"/>
  <c r="Y8649" i="2"/>
  <c r="Y8650" i="2"/>
  <c r="Y8651" i="2"/>
  <c r="Y8652" i="2"/>
  <c r="Y8653" i="2"/>
  <c r="Y8654" i="2"/>
  <c r="Y8655" i="2"/>
  <c r="Y8656" i="2"/>
  <c r="Y8657" i="2"/>
  <c r="Y8658" i="2"/>
  <c r="Y8659" i="2"/>
  <c r="Y8660" i="2"/>
  <c r="Y8661" i="2"/>
  <c r="Y8662" i="2"/>
  <c r="Y8663" i="2"/>
  <c r="Y8664" i="2"/>
  <c r="Y8665" i="2"/>
  <c r="Y8666" i="2"/>
  <c r="Y8667" i="2"/>
  <c r="Y8668" i="2"/>
  <c r="Y8669" i="2"/>
  <c r="Y8670" i="2"/>
  <c r="Y8671" i="2"/>
  <c r="Y8672" i="2"/>
  <c r="Y8673" i="2"/>
  <c r="Y8674" i="2"/>
  <c r="Y8675" i="2"/>
  <c r="Y8676" i="2"/>
  <c r="Y8677" i="2"/>
  <c r="Y8678" i="2"/>
  <c r="Y8679" i="2"/>
  <c r="Y8680" i="2"/>
  <c r="Y8681" i="2"/>
  <c r="Y8682" i="2"/>
  <c r="Y8683" i="2"/>
  <c r="Y8684" i="2"/>
  <c r="Y8685" i="2"/>
  <c r="Y8686" i="2"/>
  <c r="Y8687" i="2"/>
  <c r="Y8688" i="2"/>
  <c r="Y8689" i="2"/>
  <c r="Y8690" i="2"/>
  <c r="Y8691" i="2"/>
  <c r="Y8692" i="2"/>
  <c r="Y8693" i="2"/>
  <c r="Y8694" i="2"/>
  <c r="Y8695" i="2"/>
  <c r="Y8696" i="2"/>
  <c r="Y8697" i="2"/>
  <c r="Y8698" i="2"/>
  <c r="Y8699" i="2"/>
  <c r="Y8700" i="2"/>
  <c r="Y8701" i="2"/>
  <c r="Y8702" i="2"/>
  <c r="Y8703" i="2"/>
  <c r="Y8704" i="2"/>
  <c r="Y8705" i="2"/>
  <c r="Y8706" i="2"/>
  <c r="Y8707" i="2"/>
  <c r="Y8708" i="2"/>
  <c r="Y8709" i="2"/>
  <c r="Y8710" i="2"/>
  <c r="Y8711" i="2"/>
  <c r="Y8712" i="2"/>
  <c r="Y8713" i="2"/>
  <c r="Y8714" i="2"/>
  <c r="Y8715" i="2"/>
  <c r="Y8716" i="2"/>
  <c r="Y8717" i="2"/>
  <c r="Y8718" i="2"/>
  <c r="Y8719" i="2"/>
  <c r="Y8720" i="2"/>
  <c r="Y8721" i="2"/>
  <c r="Y8722" i="2"/>
  <c r="Y8723" i="2"/>
  <c r="Y8724" i="2"/>
  <c r="Y8725" i="2"/>
  <c r="Y8726" i="2"/>
  <c r="Y8727" i="2"/>
  <c r="Y8728" i="2"/>
  <c r="Y8729" i="2"/>
  <c r="Y8730" i="2"/>
  <c r="Y8731" i="2"/>
  <c r="Y8732" i="2"/>
  <c r="Y8733" i="2"/>
  <c r="Y8734" i="2"/>
  <c r="Y8735" i="2"/>
  <c r="Y8736" i="2"/>
  <c r="Y8737" i="2"/>
  <c r="Y8738" i="2"/>
  <c r="Y8739" i="2"/>
  <c r="Y8740" i="2"/>
  <c r="Y8741" i="2"/>
  <c r="Y8742" i="2"/>
  <c r="Y8743" i="2"/>
  <c r="Y8744" i="2"/>
  <c r="Y8745" i="2"/>
  <c r="Y8746" i="2"/>
  <c r="Y8747" i="2"/>
  <c r="Y8748" i="2"/>
  <c r="Y8749" i="2"/>
  <c r="Y8750" i="2"/>
  <c r="Y8751" i="2"/>
  <c r="Y8752" i="2"/>
  <c r="Y8753" i="2"/>
  <c r="Y8754" i="2"/>
  <c r="Y8755" i="2"/>
  <c r="Y8756" i="2"/>
  <c r="Y8757" i="2"/>
  <c r="Y8758" i="2"/>
  <c r="Y8759" i="2"/>
  <c r="Y8760" i="2"/>
  <c r="Y8761" i="2"/>
  <c r="Y8762" i="2"/>
  <c r="Y8763" i="2"/>
  <c r="Y8764" i="2"/>
  <c r="Y8765" i="2"/>
  <c r="Y8766" i="2"/>
  <c r="Y8767" i="2"/>
  <c r="Y8768" i="2"/>
  <c r="Y8769" i="2"/>
  <c r="Y8770" i="2"/>
  <c r="Y8771" i="2"/>
  <c r="Y8772" i="2"/>
  <c r="Y8773" i="2"/>
  <c r="Y8774" i="2"/>
  <c r="Y8775" i="2"/>
  <c r="Y8776" i="2"/>
  <c r="Y8777" i="2"/>
  <c r="Y8778" i="2"/>
  <c r="Y8779" i="2"/>
  <c r="Y8780" i="2"/>
  <c r="Y8781" i="2"/>
  <c r="Y8782" i="2"/>
  <c r="Y8783" i="2"/>
  <c r="Y8784" i="2"/>
  <c r="Y8785" i="2"/>
  <c r="Y8786" i="2"/>
  <c r="Y8787" i="2"/>
  <c r="Y8788" i="2"/>
  <c r="Y8789" i="2"/>
  <c r="Y8790" i="2"/>
  <c r="Y8791" i="2"/>
  <c r="Y8792" i="2"/>
  <c r="Y8793" i="2"/>
  <c r="Y8794" i="2"/>
  <c r="Y8795" i="2"/>
  <c r="Y8796" i="2"/>
  <c r="Y8797" i="2"/>
  <c r="Y8798" i="2"/>
  <c r="Y8799" i="2"/>
  <c r="Y8800" i="2"/>
  <c r="Y8801" i="2"/>
  <c r="Y8802" i="2"/>
  <c r="Y8803" i="2"/>
  <c r="Y8804" i="2"/>
  <c r="Y8805" i="2"/>
  <c r="Y8806" i="2"/>
  <c r="Y8807" i="2"/>
  <c r="Y8808" i="2"/>
  <c r="Y8809" i="2"/>
  <c r="Y8810" i="2"/>
  <c r="Y8811" i="2"/>
  <c r="Y8812" i="2"/>
  <c r="Y8813" i="2"/>
  <c r="Y8814" i="2"/>
  <c r="Y8815" i="2"/>
  <c r="Y8816" i="2"/>
  <c r="Y8817" i="2"/>
  <c r="Y8818" i="2"/>
  <c r="Y8819" i="2"/>
  <c r="Y8820" i="2"/>
  <c r="Y8821" i="2"/>
  <c r="Y8822" i="2"/>
  <c r="Y8823" i="2"/>
  <c r="Y8824" i="2"/>
  <c r="Y8825" i="2"/>
  <c r="Y8826" i="2"/>
  <c r="Y8827" i="2"/>
  <c r="Y8828" i="2"/>
  <c r="Y8829" i="2"/>
  <c r="Y8830" i="2"/>
  <c r="Y8831" i="2"/>
  <c r="Y8832" i="2"/>
  <c r="Y8833" i="2"/>
  <c r="Y8834" i="2"/>
  <c r="Y8835" i="2"/>
  <c r="Y8836" i="2"/>
  <c r="Y8837" i="2"/>
  <c r="Y8838" i="2"/>
  <c r="Y8839" i="2"/>
  <c r="Y8840" i="2"/>
  <c r="Y8841" i="2"/>
  <c r="Y8842" i="2"/>
  <c r="Y8843" i="2"/>
  <c r="Y8844" i="2"/>
  <c r="Y8845" i="2"/>
  <c r="Y8846" i="2"/>
  <c r="Y8847" i="2"/>
  <c r="Y8848" i="2"/>
  <c r="Y8849" i="2"/>
  <c r="Y8850" i="2"/>
  <c r="Y8851" i="2"/>
  <c r="Y8852" i="2"/>
  <c r="Y8853" i="2"/>
  <c r="Y8854" i="2"/>
  <c r="Y8855" i="2"/>
  <c r="Y8856" i="2"/>
  <c r="Y8857" i="2"/>
  <c r="Y8858" i="2"/>
  <c r="Y8859" i="2"/>
  <c r="Y8860" i="2"/>
  <c r="Y8861" i="2"/>
  <c r="Y8862" i="2"/>
  <c r="Y8863" i="2"/>
  <c r="Y8864" i="2"/>
  <c r="Y8865" i="2"/>
  <c r="Y8866" i="2"/>
  <c r="Y8867" i="2"/>
  <c r="Y8868" i="2"/>
  <c r="Y8869" i="2"/>
  <c r="Y8870" i="2"/>
  <c r="Y8871" i="2"/>
  <c r="Y8872" i="2"/>
  <c r="Y8873" i="2"/>
  <c r="Y8874" i="2"/>
  <c r="Y8875" i="2"/>
  <c r="Y8876" i="2"/>
  <c r="Y8877" i="2"/>
  <c r="Y8878" i="2"/>
  <c r="Y8879" i="2"/>
  <c r="Y8880" i="2"/>
  <c r="Y8881" i="2"/>
  <c r="Y8882" i="2"/>
  <c r="Y8883" i="2"/>
  <c r="Y8884" i="2"/>
  <c r="Y8885" i="2"/>
  <c r="Y8886" i="2"/>
  <c r="Y8887" i="2"/>
  <c r="Y8888" i="2"/>
  <c r="Y8889" i="2"/>
  <c r="Y8890" i="2"/>
  <c r="Y8891" i="2"/>
  <c r="Y8892" i="2"/>
  <c r="Y8893" i="2"/>
  <c r="Y8894" i="2"/>
  <c r="Y8895" i="2"/>
  <c r="Y8896" i="2"/>
  <c r="Y8897" i="2"/>
  <c r="Y8898" i="2"/>
  <c r="Y8899" i="2"/>
  <c r="Y8900" i="2"/>
  <c r="Y8901" i="2"/>
  <c r="Y8902" i="2"/>
  <c r="Y8903" i="2"/>
  <c r="Y8904" i="2"/>
  <c r="Y8905" i="2"/>
  <c r="Y8906" i="2"/>
  <c r="Y8907" i="2"/>
  <c r="Y8908" i="2"/>
  <c r="Y8909" i="2"/>
  <c r="Y8910" i="2"/>
  <c r="Y8911" i="2"/>
  <c r="Y8912" i="2"/>
  <c r="Y8913" i="2"/>
  <c r="Y8914" i="2"/>
  <c r="Y8915" i="2"/>
  <c r="Y8916" i="2"/>
  <c r="Y8917" i="2"/>
  <c r="Y8918" i="2"/>
  <c r="Y8919" i="2"/>
  <c r="Y8920" i="2"/>
  <c r="Y8921" i="2"/>
  <c r="Y8922" i="2"/>
  <c r="Y8923" i="2"/>
  <c r="Y8924" i="2"/>
  <c r="Y8925" i="2"/>
  <c r="Y8926" i="2"/>
  <c r="Y8927" i="2"/>
  <c r="Y8928" i="2"/>
  <c r="Y8929" i="2"/>
  <c r="Y8930" i="2"/>
  <c r="Y8931" i="2"/>
  <c r="Y8932" i="2"/>
  <c r="Y8933" i="2"/>
  <c r="Y8934" i="2"/>
  <c r="Y8935" i="2"/>
  <c r="Y8936" i="2"/>
  <c r="Y8937" i="2"/>
  <c r="Y8938" i="2"/>
  <c r="Y8939" i="2"/>
  <c r="Y8940" i="2"/>
  <c r="Y8941" i="2"/>
  <c r="Y8942" i="2"/>
  <c r="Y8943" i="2"/>
  <c r="Y8944" i="2"/>
  <c r="Y8945" i="2"/>
  <c r="Y8946" i="2"/>
  <c r="Y8947" i="2"/>
  <c r="Y8948" i="2"/>
  <c r="Y8949" i="2"/>
  <c r="Y8950" i="2"/>
  <c r="Y8951" i="2"/>
  <c r="Y8952" i="2"/>
  <c r="Y8953" i="2"/>
  <c r="Y8954" i="2"/>
  <c r="Y8955" i="2"/>
  <c r="Y8956" i="2"/>
  <c r="Y8957" i="2"/>
  <c r="Y8958" i="2"/>
  <c r="Y8959" i="2"/>
  <c r="Y8960" i="2"/>
  <c r="Y8961" i="2"/>
  <c r="Y8962" i="2"/>
  <c r="Y8963" i="2"/>
  <c r="Y8964" i="2"/>
  <c r="Y8965" i="2"/>
  <c r="Y8966" i="2"/>
  <c r="Y8967" i="2"/>
  <c r="Y8968" i="2"/>
  <c r="Y8969" i="2"/>
  <c r="Y8970" i="2"/>
  <c r="Y8971" i="2"/>
  <c r="Y8972" i="2"/>
  <c r="Y8973" i="2"/>
  <c r="Y8974" i="2"/>
  <c r="Y8975" i="2"/>
  <c r="Y8976" i="2"/>
  <c r="Y8977" i="2"/>
  <c r="Y8978" i="2"/>
  <c r="Y8979" i="2"/>
  <c r="Y8980" i="2"/>
  <c r="Y8981" i="2"/>
  <c r="Y8982" i="2"/>
  <c r="Y8983" i="2"/>
  <c r="Y8984" i="2"/>
  <c r="Y8985" i="2"/>
  <c r="Y8986" i="2"/>
  <c r="Y8987" i="2"/>
  <c r="Y8988" i="2"/>
  <c r="Y8989" i="2"/>
  <c r="Y8990" i="2"/>
  <c r="Y8991" i="2"/>
  <c r="Y8992" i="2"/>
  <c r="Y8993" i="2"/>
  <c r="Y8994" i="2"/>
  <c r="Y8995" i="2"/>
  <c r="Y8996" i="2"/>
  <c r="Y8997" i="2"/>
  <c r="Y8998" i="2"/>
  <c r="Y8999" i="2"/>
  <c r="Y9000" i="2"/>
  <c r="Y9001" i="2"/>
  <c r="Y9002" i="2"/>
  <c r="Y9003" i="2"/>
  <c r="Y9004" i="2"/>
  <c r="Y9005" i="2"/>
  <c r="Y9006" i="2"/>
  <c r="Y9007" i="2"/>
  <c r="Y9008" i="2"/>
  <c r="Y9009" i="2"/>
  <c r="Y9010" i="2"/>
  <c r="Y9011" i="2"/>
  <c r="Y9012" i="2"/>
  <c r="Y9013" i="2"/>
  <c r="Y9014" i="2"/>
  <c r="Y9015" i="2"/>
  <c r="Y9016" i="2"/>
  <c r="Y9017" i="2"/>
  <c r="Y9018" i="2"/>
  <c r="Y9019" i="2"/>
  <c r="Y9020" i="2"/>
  <c r="Y9021" i="2"/>
  <c r="Y9022" i="2"/>
  <c r="Y9023" i="2"/>
  <c r="Y9024" i="2"/>
  <c r="Y9025" i="2"/>
  <c r="Y9026" i="2"/>
  <c r="Y9027" i="2"/>
  <c r="Y9028" i="2"/>
  <c r="Y9029" i="2"/>
  <c r="Y9030" i="2"/>
  <c r="Y9031" i="2"/>
  <c r="Y9032" i="2"/>
  <c r="Y9033" i="2"/>
  <c r="Y9034" i="2"/>
  <c r="Y9035" i="2"/>
  <c r="Y9036" i="2"/>
  <c r="Y9037" i="2"/>
  <c r="Y9038" i="2"/>
  <c r="Y9039" i="2"/>
  <c r="Y9040" i="2"/>
  <c r="Y9041" i="2"/>
  <c r="Y9042" i="2"/>
  <c r="Y9043" i="2"/>
  <c r="Y9044" i="2"/>
  <c r="Y9045" i="2"/>
  <c r="Y9046" i="2"/>
  <c r="Y9047" i="2"/>
  <c r="Y9048" i="2"/>
  <c r="Y9049" i="2"/>
  <c r="Y9050" i="2"/>
  <c r="Y9051" i="2"/>
  <c r="Y9052" i="2"/>
  <c r="Y9053" i="2"/>
  <c r="Y9054" i="2"/>
  <c r="Y9055" i="2"/>
  <c r="Y9056" i="2"/>
  <c r="Y9057" i="2"/>
  <c r="Y9058" i="2"/>
  <c r="Y9059" i="2"/>
  <c r="Y9060" i="2"/>
  <c r="Y9061" i="2"/>
  <c r="Y9062" i="2"/>
  <c r="Y9063" i="2"/>
  <c r="Y9064" i="2"/>
  <c r="Y9065" i="2"/>
  <c r="Y9066" i="2"/>
  <c r="Y9067" i="2"/>
  <c r="Y9068" i="2"/>
  <c r="Y9069" i="2"/>
  <c r="Y9070" i="2"/>
  <c r="Y9071" i="2"/>
  <c r="Y9072" i="2"/>
  <c r="Y9073" i="2"/>
  <c r="Y9074" i="2"/>
  <c r="Y9075" i="2"/>
  <c r="Y9076" i="2"/>
  <c r="Y9077" i="2"/>
  <c r="Y9078" i="2"/>
  <c r="Y9079" i="2"/>
  <c r="Y9080" i="2"/>
  <c r="Y9081" i="2"/>
  <c r="Y9082" i="2"/>
  <c r="Y9083" i="2"/>
  <c r="Y9084" i="2"/>
  <c r="Y9085" i="2"/>
  <c r="Y9086" i="2"/>
  <c r="Y9087" i="2"/>
  <c r="Y9088" i="2"/>
  <c r="Y9089" i="2"/>
  <c r="Y9090" i="2"/>
  <c r="Y9091" i="2"/>
  <c r="Y9092" i="2"/>
  <c r="Y2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8724" i="2"/>
  <c r="X8725" i="2"/>
  <c r="X8726" i="2"/>
  <c r="X8727" i="2"/>
  <c r="X8728" i="2"/>
  <c r="X8729" i="2"/>
  <c r="X8730" i="2"/>
  <c r="X8731" i="2"/>
  <c r="X8732" i="2"/>
  <c r="X8733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923" i="2"/>
  <c r="X8924" i="2"/>
  <c r="X8925" i="2"/>
  <c r="X8926" i="2"/>
  <c r="X8927" i="2"/>
  <c r="X8928" i="2"/>
  <c r="X8929" i="2"/>
  <c r="X8930" i="2"/>
  <c r="X8931" i="2"/>
  <c r="X8932" i="2"/>
  <c r="X8933" i="2"/>
  <c r="X8934" i="2"/>
  <c r="X8935" i="2"/>
  <c r="X8936" i="2"/>
  <c r="X8937" i="2"/>
  <c r="X8938" i="2"/>
  <c r="X8939" i="2"/>
  <c r="X8940" i="2"/>
  <c r="X8941" i="2"/>
  <c r="X8942" i="2"/>
  <c r="X8943" i="2"/>
  <c r="X8944" i="2"/>
  <c r="X8945" i="2"/>
  <c r="X8946" i="2"/>
  <c r="X8947" i="2"/>
  <c r="X8948" i="2"/>
  <c r="X8949" i="2"/>
  <c r="X8950" i="2"/>
  <c r="X8951" i="2"/>
  <c r="X8952" i="2"/>
  <c r="X8953" i="2"/>
  <c r="X8954" i="2"/>
  <c r="X8955" i="2"/>
  <c r="X8956" i="2"/>
  <c r="X8957" i="2"/>
  <c r="X8958" i="2"/>
  <c r="X8959" i="2"/>
  <c r="X8960" i="2"/>
  <c r="X8961" i="2"/>
  <c r="X8962" i="2"/>
  <c r="X8963" i="2"/>
  <c r="X8964" i="2"/>
  <c r="X8965" i="2"/>
  <c r="X8966" i="2"/>
  <c r="X8967" i="2"/>
  <c r="X8968" i="2"/>
  <c r="X8969" i="2"/>
  <c r="X8970" i="2"/>
  <c r="X8971" i="2"/>
  <c r="X8972" i="2"/>
  <c r="X8973" i="2"/>
  <c r="X8974" i="2"/>
  <c r="X8975" i="2"/>
  <c r="X8976" i="2"/>
  <c r="X8977" i="2"/>
  <c r="X8978" i="2"/>
  <c r="X8979" i="2"/>
  <c r="X8980" i="2"/>
  <c r="X8981" i="2"/>
  <c r="X8982" i="2"/>
  <c r="X8983" i="2"/>
  <c r="X8984" i="2"/>
  <c r="X8985" i="2"/>
  <c r="X8986" i="2"/>
  <c r="X8987" i="2"/>
  <c r="X8988" i="2"/>
  <c r="X8989" i="2"/>
  <c r="X8990" i="2"/>
  <c r="X8991" i="2"/>
  <c r="X8992" i="2"/>
  <c r="X8993" i="2"/>
  <c r="X8994" i="2"/>
  <c r="X8995" i="2"/>
  <c r="X8996" i="2"/>
  <c r="X8997" i="2"/>
  <c r="X8998" i="2"/>
  <c r="X8999" i="2"/>
  <c r="X9000" i="2"/>
  <c r="X9001" i="2"/>
  <c r="X9002" i="2"/>
  <c r="X9003" i="2"/>
  <c r="X9004" i="2"/>
  <c r="X9005" i="2"/>
  <c r="X9006" i="2"/>
  <c r="X9007" i="2"/>
  <c r="X9008" i="2"/>
  <c r="X9009" i="2"/>
  <c r="X9010" i="2"/>
  <c r="X9011" i="2"/>
  <c r="X9012" i="2"/>
  <c r="X9013" i="2"/>
  <c r="X9014" i="2"/>
  <c r="X9015" i="2"/>
  <c r="X9016" i="2"/>
  <c r="X9017" i="2"/>
  <c r="X9018" i="2"/>
  <c r="X9019" i="2"/>
  <c r="X9020" i="2"/>
  <c r="X9021" i="2"/>
  <c r="X9022" i="2"/>
  <c r="X9023" i="2"/>
  <c r="X9024" i="2"/>
  <c r="X9025" i="2"/>
  <c r="X9026" i="2"/>
  <c r="X9027" i="2"/>
  <c r="X9028" i="2"/>
  <c r="X9029" i="2"/>
  <c r="X9030" i="2"/>
  <c r="X9031" i="2"/>
  <c r="X9032" i="2"/>
  <c r="X9033" i="2"/>
  <c r="X9034" i="2"/>
  <c r="X9035" i="2"/>
  <c r="X9036" i="2"/>
  <c r="X9037" i="2"/>
  <c r="X9038" i="2"/>
  <c r="X9039" i="2"/>
  <c r="X9040" i="2"/>
  <c r="X9041" i="2"/>
  <c r="X9042" i="2"/>
  <c r="X9043" i="2"/>
  <c r="X9044" i="2"/>
  <c r="X9045" i="2"/>
  <c r="X9046" i="2"/>
  <c r="X9047" i="2"/>
  <c r="X9048" i="2"/>
  <c r="X9049" i="2"/>
  <c r="X9050" i="2"/>
  <c r="X9051" i="2"/>
  <c r="X9052" i="2"/>
  <c r="X9053" i="2"/>
  <c r="X9054" i="2"/>
  <c r="X9055" i="2"/>
  <c r="X9056" i="2"/>
  <c r="X9057" i="2"/>
  <c r="X9058" i="2"/>
  <c r="X9059" i="2"/>
  <c r="X9060" i="2"/>
  <c r="X9061" i="2"/>
  <c r="X9062" i="2"/>
  <c r="X9063" i="2"/>
  <c r="X9064" i="2"/>
  <c r="X9065" i="2"/>
  <c r="X9066" i="2"/>
  <c r="X9067" i="2"/>
  <c r="X9068" i="2"/>
  <c r="X9069" i="2"/>
  <c r="X9070" i="2"/>
  <c r="X9071" i="2"/>
  <c r="X9072" i="2"/>
  <c r="X9073" i="2"/>
  <c r="X9074" i="2"/>
  <c r="X9075" i="2"/>
  <c r="X9076" i="2"/>
  <c r="X9077" i="2"/>
  <c r="X9078" i="2"/>
  <c r="X9079" i="2"/>
  <c r="X9080" i="2"/>
  <c r="X9081" i="2"/>
  <c r="X9082" i="2"/>
  <c r="X9083" i="2"/>
  <c r="X9084" i="2"/>
  <c r="X9085" i="2"/>
  <c r="X9086" i="2"/>
  <c r="X9087" i="2"/>
  <c r="X9088" i="2"/>
  <c r="X9089" i="2"/>
  <c r="X9090" i="2"/>
  <c r="X9091" i="2"/>
  <c r="X9092" i="2"/>
  <c r="X3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2" i="2"/>
  <c r="U3" i="2"/>
  <c r="U4" i="2"/>
  <c r="U10" i="2"/>
  <c r="U11" i="2"/>
  <c r="U18" i="2"/>
  <c r="U19" i="2"/>
  <c r="U20" i="2"/>
  <c r="U26" i="2"/>
  <c r="U27" i="2"/>
  <c r="U34" i="2"/>
  <c r="U35" i="2"/>
  <c r="U42" i="2"/>
  <c r="U43" i="2"/>
  <c r="U50" i="2"/>
  <c r="U51" i="2"/>
  <c r="U58" i="2"/>
  <c r="U59" i="2"/>
  <c r="U66" i="2"/>
  <c r="U67" i="2"/>
  <c r="U68" i="2"/>
  <c r="U74" i="2"/>
  <c r="U75" i="2"/>
  <c r="U82" i="2"/>
  <c r="U83" i="2"/>
  <c r="U84" i="2"/>
  <c r="U90" i="2"/>
  <c r="U91" i="2"/>
  <c r="U98" i="2"/>
  <c r="U99" i="2"/>
  <c r="U106" i="2"/>
  <c r="U107" i="2"/>
  <c r="U114" i="2"/>
  <c r="U115" i="2"/>
  <c r="U122" i="2"/>
  <c r="U123" i="2"/>
  <c r="U130" i="2"/>
  <c r="U131" i="2"/>
  <c r="U132" i="2"/>
  <c r="U138" i="2"/>
  <c r="U139" i="2"/>
  <c r="U146" i="2"/>
  <c r="U147" i="2"/>
  <c r="AA147" i="2" s="1"/>
  <c r="U148" i="2"/>
  <c r="U154" i="2"/>
  <c r="U155" i="2"/>
  <c r="U162" i="2"/>
  <c r="U163" i="2"/>
  <c r="U170" i="2"/>
  <c r="U171" i="2"/>
  <c r="U178" i="2"/>
  <c r="U179" i="2"/>
  <c r="U186" i="2"/>
  <c r="U187" i="2"/>
  <c r="U194" i="2"/>
  <c r="U195" i="2"/>
  <c r="U196" i="2"/>
  <c r="U202" i="2"/>
  <c r="U203" i="2"/>
  <c r="AA203" i="2" s="1"/>
  <c r="U210" i="2"/>
  <c r="U211" i="2"/>
  <c r="U212" i="2"/>
  <c r="U218" i="2"/>
  <c r="U219" i="2"/>
  <c r="U226" i="2"/>
  <c r="U227" i="2"/>
  <c r="U234" i="2"/>
  <c r="U235" i="2"/>
  <c r="U242" i="2"/>
  <c r="U243" i="2"/>
  <c r="U250" i="2"/>
  <c r="U251" i="2"/>
  <c r="U258" i="2"/>
  <c r="U259" i="2"/>
  <c r="U260" i="2"/>
  <c r="AA260" i="2" s="1"/>
  <c r="U266" i="2"/>
  <c r="U267" i="2"/>
  <c r="U274" i="2"/>
  <c r="U275" i="2"/>
  <c r="U276" i="2"/>
  <c r="U282" i="2"/>
  <c r="U283" i="2"/>
  <c r="U290" i="2"/>
  <c r="U291" i="2"/>
  <c r="U298" i="2"/>
  <c r="U299" i="2"/>
  <c r="U306" i="2"/>
  <c r="U307" i="2"/>
  <c r="U314" i="2"/>
  <c r="U315" i="2"/>
  <c r="U322" i="2"/>
  <c r="U323" i="2"/>
  <c r="U324" i="2"/>
  <c r="U330" i="2"/>
  <c r="U331" i="2"/>
  <c r="U338" i="2"/>
  <c r="U339" i="2"/>
  <c r="U340" i="2"/>
  <c r="U346" i="2"/>
  <c r="U347" i="2"/>
  <c r="U354" i="2"/>
  <c r="U355" i="2"/>
  <c r="U362" i="2"/>
  <c r="U363" i="2"/>
  <c r="U370" i="2"/>
  <c r="U371" i="2"/>
  <c r="U378" i="2"/>
  <c r="U379" i="2"/>
  <c r="U386" i="2"/>
  <c r="U387" i="2"/>
  <c r="U388" i="2"/>
  <c r="U394" i="2"/>
  <c r="U395" i="2"/>
  <c r="U402" i="2"/>
  <c r="U403" i="2"/>
  <c r="AA403" i="2" s="1"/>
  <c r="U404" i="2"/>
  <c r="U410" i="2"/>
  <c r="U411" i="2"/>
  <c r="U418" i="2"/>
  <c r="U419" i="2"/>
  <c r="U426" i="2"/>
  <c r="U427" i="2"/>
  <c r="U434" i="2"/>
  <c r="U435" i="2"/>
  <c r="U442" i="2"/>
  <c r="U443" i="2"/>
  <c r="U450" i="2"/>
  <c r="U451" i="2"/>
  <c r="U452" i="2"/>
  <c r="U458" i="2"/>
  <c r="U459" i="2"/>
  <c r="AA459" i="2" s="1"/>
  <c r="U466" i="2"/>
  <c r="U467" i="2"/>
  <c r="U468" i="2"/>
  <c r="U474" i="2"/>
  <c r="U475" i="2"/>
  <c r="U482" i="2"/>
  <c r="U483" i="2"/>
  <c r="U490" i="2"/>
  <c r="U491" i="2"/>
  <c r="U498" i="2"/>
  <c r="U499" i="2"/>
  <c r="U506" i="2"/>
  <c r="U507" i="2"/>
  <c r="U514" i="2"/>
  <c r="U515" i="2"/>
  <c r="U516" i="2"/>
  <c r="AA516" i="2" s="1"/>
  <c r="U522" i="2"/>
  <c r="U523" i="2"/>
  <c r="U530" i="2"/>
  <c r="U531" i="2"/>
  <c r="U532" i="2"/>
  <c r="U538" i="2"/>
  <c r="U539" i="2"/>
  <c r="U546" i="2"/>
  <c r="U547" i="2"/>
  <c r="U554" i="2"/>
  <c r="U555" i="2"/>
  <c r="U562" i="2"/>
  <c r="U563" i="2"/>
  <c r="U570" i="2"/>
  <c r="U571" i="2"/>
  <c r="U578" i="2"/>
  <c r="U579" i="2"/>
  <c r="U580" i="2"/>
  <c r="U586" i="2"/>
  <c r="U587" i="2"/>
  <c r="U594" i="2"/>
  <c r="U595" i="2"/>
  <c r="U596" i="2"/>
  <c r="U602" i="2"/>
  <c r="U603" i="2"/>
  <c r="U610" i="2"/>
  <c r="U611" i="2"/>
  <c r="U618" i="2"/>
  <c r="U619" i="2"/>
  <c r="U626" i="2"/>
  <c r="U627" i="2"/>
  <c r="U634" i="2"/>
  <c r="U635" i="2"/>
  <c r="U642" i="2"/>
  <c r="U643" i="2"/>
  <c r="U644" i="2"/>
  <c r="U650" i="2"/>
  <c r="U651" i="2"/>
  <c r="U658" i="2"/>
  <c r="U659" i="2"/>
  <c r="AA659" i="2" s="1"/>
  <c r="U660" i="2"/>
  <c r="U666" i="2"/>
  <c r="U667" i="2"/>
  <c r="U674" i="2"/>
  <c r="U675" i="2"/>
  <c r="U682" i="2"/>
  <c r="U683" i="2"/>
  <c r="U690" i="2"/>
  <c r="U691" i="2"/>
  <c r="U698" i="2"/>
  <c r="U699" i="2"/>
  <c r="U706" i="2"/>
  <c r="U707" i="2"/>
  <c r="U708" i="2"/>
  <c r="U714" i="2"/>
  <c r="U715" i="2"/>
  <c r="AA715" i="2" s="1"/>
  <c r="U722" i="2"/>
  <c r="U723" i="2"/>
  <c r="U724" i="2"/>
  <c r="U730" i="2"/>
  <c r="U731" i="2"/>
  <c r="U738" i="2"/>
  <c r="U739" i="2"/>
  <c r="U746" i="2"/>
  <c r="U747" i="2"/>
  <c r="U754" i="2"/>
  <c r="U755" i="2"/>
  <c r="U762" i="2"/>
  <c r="U763" i="2"/>
  <c r="U770" i="2"/>
  <c r="U771" i="2"/>
  <c r="U772" i="2"/>
  <c r="U778" i="2"/>
  <c r="U779" i="2"/>
  <c r="U786" i="2"/>
  <c r="U787" i="2"/>
  <c r="U788" i="2"/>
  <c r="U794" i="2"/>
  <c r="U795" i="2"/>
  <c r="U802" i="2"/>
  <c r="U803" i="2"/>
  <c r="U810" i="2"/>
  <c r="U811" i="2"/>
  <c r="U818" i="2"/>
  <c r="U819" i="2"/>
  <c r="U826" i="2"/>
  <c r="U827" i="2"/>
  <c r="U834" i="2"/>
  <c r="U835" i="2"/>
  <c r="U836" i="2"/>
  <c r="U842" i="2"/>
  <c r="U843" i="2"/>
  <c r="U850" i="2"/>
  <c r="U851" i="2"/>
  <c r="U852" i="2"/>
  <c r="U858" i="2"/>
  <c r="U859" i="2"/>
  <c r="U866" i="2"/>
  <c r="U867" i="2"/>
  <c r="U874" i="2"/>
  <c r="U875" i="2"/>
  <c r="U882" i="2"/>
  <c r="U883" i="2"/>
  <c r="U890" i="2"/>
  <c r="U891" i="2"/>
  <c r="U898" i="2"/>
  <c r="U899" i="2"/>
  <c r="U900" i="2"/>
  <c r="U906" i="2"/>
  <c r="U907" i="2"/>
  <c r="U914" i="2"/>
  <c r="U915" i="2"/>
  <c r="U916" i="2"/>
  <c r="U922" i="2"/>
  <c r="U923" i="2"/>
  <c r="U930" i="2"/>
  <c r="U931" i="2"/>
  <c r="U938" i="2"/>
  <c r="U939" i="2"/>
  <c r="U946" i="2"/>
  <c r="U947" i="2"/>
  <c r="U954" i="2"/>
  <c r="U955" i="2"/>
  <c r="U962" i="2"/>
  <c r="U963" i="2"/>
  <c r="U964" i="2"/>
  <c r="U970" i="2"/>
  <c r="U971" i="2"/>
  <c r="U978" i="2"/>
  <c r="U979" i="2"/>
  <c r="U980" i="2"/>
  <c r="U986" i="2"/>
  <c r="U987" i="2"/>
  <c r="U994" i="2"/>
  <c r="U995" i="2"/>
  <c r="U1002" i="2"/>
  <c r="U1003" i="2"/>
  <c r="U1010" i="2"/>
  <c r="U1011" i="2"/>
  <c r="U1018" i="2"/>
  <c r="U1019" i="2"/>
  <c r="U1026" i="2"/>
  <c r="U1027" i="2"/>
  <c r="U1028" i="2"/>
  <c r="U1034" i="2"/>
  <c r="U1035" i="2"/>
  <c r="U1042" i="2"/>
  <c r="U1043" i="2"/>
  <c r="U1044" i="2"/>
  <c r="U1050" i="2"/>
  <c r="U1051" i="2"/>
  <c r="U1058" i="2"/>
  <c r="U1059" i="2"/>
  <c r="U1066" i="2"/>
  <c r="U1067" i="2"/>
  <c r="U1074" i="2"/>
  <c r="U1075" i="2"/>
  <c r="U1082" i="2"/>
  <c r="U1083" i="2"/>
  <c r="U1090" i="2"/>
  <c r="U1091" i="2"/>
  <c r="U1092" i="2"/>
  <c r="U1098" i="2"/>
  <c r="U1099" i="2"/>
  <c r="U1106" i="2"/>
  <c r="U1107" i="2"/>
  <c r="U1108" i="2"/>
  <c r="U1114" i="2"/>
  <c r="U1115" i="2"/>
  <c r="U1122" i="2"/>
  <c r="U1123" i="2"/>
  <c r="U1130" i="2"/>
  <c r="U1131" i="2"/>
  <c r="U1138" i="2"/>
  <c r="U1139" i="2"/>
  <c r="U1146" i="2"/>
  <c r="U1147" i="2"/>
  <c r="U1154" i="2"/>
  <c r="U1155" i="2"/>
  <c r="U1156" i="2"/>
  <c r="U1162" i="2"/>
  <c r="U1163" i="2"/>
  <c r="U1170" i="2"/>
  <c r="U1171" i="2"/>
  <c r="U1172" i="2"/>
  <c r="U1178" i="2"/>
  <c r="U1179" i="2"/>
  <c r="U1186" i="2"/>
  <c r="U1187" i="2"/>
  <c r="U1194" i="2"/>
  <c r="U1195" i="2"/>
  <c r="U1202" i="2"/>
  <c r="U1203" i="2"/>
  <c r="U1210" i="2"/>
  <c r="U1211" i="2"/>
  <c r="U1218" i="2"/>
  <c r="U1219" i="2"/>
  <c r="U1220" i="2"/>
  <c r="U1226" i="2"/>
  <c r="U1227" i="2"/>
  <c r="AA1227" i="2" s="1"/>
  <c r="U1234" i="2"/>
  <c r="U1235" i="2"/>
  <c r="U1236" i="2"/>
  <c r="U1242" i="2"/>
  <c r="U1243" i="2"/>
  <c r="U1250" i="2"/>
  <c r="U1251" i="2"/>
  <c r="U1258" i="2"/>
  <c r="U1259" i="2"/>
  <c r="U1266" i="2"/>
  <c r="U1267" i="2"/>
  <c r="U1274" i="2"/>
  <c r="U1275" i="2"/>
  <c r="U1282" i="2"/>
  <c r="U1283" i="2"/>
  <c r="U1284" i="2"/>
  <c r="AA1284" i="2" s="1"/>
  <c r="U1290" i="2"/>
  <c r="U1291" i="2"/>
  <c r="U1298" i="2"/>
  <c r="U1299" i="2"/>
  <c r="U1300" i="2"/>
  <c r="U1306" i="2"/>
  <c r="U1307" i="2"/>
  <c r="U1314" i="2"/>
  <c r="U1315" i="2"/>
  <c r="U1322" i="2"/>
  <c r="U1323" i="2"/>
  <c r="U1330" i="2"/>
  <c r="U1331" i="2"/>
  <c r="U1338" i="2"/>
  <c r="U1339" i="2"/>
  <c r="U1346" i="2"/>
  <c r="U1347" i="2"/>
  <c r="U1348" i="2"/>
  <c r="U1354" i="2"/>
  <c r="U1355" i="2"/>
  <c r="U1362" i="2"/>
  <c r="U1363" i="2"/>
  <c r="U1364" i="2"/>
  <c r="U1370" i="2"/>
  <c r="U1371" i="2"/>
  <c r="U1378" i="2"/>
  <c r="U1379" i="2"/>
  <c r="U1386" i="2"/>
  <c r="U1387" i="2"/>
  <c r="U1394" i="2"/>
  <c r="U1395" i="2"/>
  <c r="U1402" i="2"/>
  <c r="U1403" i="2"/>
  <c r="U1410" i="2"/>
  <c r="U1411" i="2"/>
  <c r="U1412" i="2"/>
  <c r="U1418" i="2"/>
  <c r="U1419" i="2"/>
  <c r="U1426" i="2"/>
  <c r="U1427" i="2"/>
  <c r="AA1427" i="2" s="1"/>
  <c r="U1428" i="2"/>
  <c r="U1434" i="2"/>
  <c r="U1435" i="2"/>
  <c r="U1442" i="2"/>
  <c r="U1443" i="2"/>
  <c r="U1450" i="2"/>
  <c r="U1451" i="2"/>
  <c r="U1458" i="2"/>
  <c r="U1459" i="2"/>
  <c r="U1466" i="2"/>
  <c r="U1467" i="2"/>
  <c r="U1474" i="2"/>
  <c r="U1475" i="2"/>
  <c r="U1482" i="2"/>
  <c r="U1483" i="2"/>
  <c r="U1490" i="2"/>
  <c r="U1491" i="2"/>
  <c r="U1498" i="2"/>
  <c r="U1499" i="2"/>
  <c r="U1506" i="2"/>
  <c r="U1507" i="2"/>
  <c r="U1515" i="2"/>
  <c r="U1522" i="2"/>
  <c r="U1523" i="2"/>
  <c r="AA1523" i="2" s="1"/>
  <c r="U1530" i="2"/>
  <c r="U1531" i="2"/>
  <c r="U1538" i="2"/>
  <c r="U1539" i="2"/>
  <c r="U1546" i="2"/>
  <c r="U1547" i="2"/>
  <c r="U1554" i="2"/>
  <c r="U1555" i="2"/>
  <c r="AA1555" i="2" s="1"/>
  <c r="U1562" i="2"/>
  <c r="U1563" i="2"/>
  <c r="U1570" i="2"/>
  <c r="U1571" i="2"/>
  <c r="U1578" i="2"/>
  <c r="U1579" i="2"/>
  <c r="U1586" i="2"/>
  <c r="U1587" i="2"/>
  <c r="AA1587" i="2" s="1"/>
  <c r="U1594" i="2"/>
  <c r="U1595" i="2"/>
  <c r="U1602" i="2"/>
  <c r="U1603" i="2"/>
  <c r="U1610" i="2"/>
  <c r="U1611" i="2"/>
  <c r="U1618" i="2"/>
  <c r="U1619" i="2"/>
  <c r="AA1619" i="2" s="1"/>
  <c r="U1626" i="2"/>
  <c r="U1627" i="2"/>
  <c r="U1635" i="2"/>
  <c r="U1643" i="2"/>
  <c r="U1650" i="2"/>
  <c r="U1651" i="2"/>
  <c r="U1658" i="2"/>
  <c r="U1659" i="2"/>
  <c r="AA1659" i="2" s="1"/>
  <c r="U1666" i="2"/>
  <c r="U1667" i="2"/>
  <c r="U1674" i="2"/>
  <c r="U1675" i="2"/>
  <c r="U1682" i="2"/>
  <c r="U1683" i="2"/>
  <c r="U1690" i="2"/>
  <c r="U1691" i="2"/>
  <c r="AA1691" i="2" s="1"/>
  <c r="U1698" i="2"/>
  <c r="U1699" i="2"/>
  <c r="U1706" i="2"/>
  <c r="U1707" i="2"/>
  <c r="U1714" i="2"/>
  <c r="U1715" i="2"/>
  <c r="U1722" i="2"/>
  <c r="U1723" i="2"/>
  <c r="AA1723" i="2" s="1"/>
  <c r="U1730" i="2"/>
  <c r="U1731" i="2"/>
  <c r="U1738" i="2"/>
  <c r="U1739" i="2"/>
  <c r="U1746" i="2"/>
  <c r="U1747" i="2"/>
  <c r="U1754" i="2"/>
  <c r="U1755" i="2"/>
  <c r="AA1755" i="2" s="1"/>
  <c r="U1762" i="2"/>
  <c r="U1763" i="2"/>
  <c r="U1771" i="2"/>
  <c r="U1778" i="2"/>
  <c r="U1779" i="2"/>
  <c r="U1786" i="2"/>
  <c r="U1787" i="2"/>
  <c r="U1794" i="2"/>
  <c r="U1795" i="2"/>
  <c r="U1802" i="2"/>
  <c r="U1803" i="2"/>
  <c r="U1810" i="2"/>
  <c r="U1811" i="2"/>
  <c r="U1818" i="2"/>
  <c r="U1819" i="2"/>
  <c r="U1826" i="2"/>
  <c r="U1827" i="2"/>
  <c r="U1834" i="2"/>
  <c r="U1835" i="2"/>
  <c r="U1842" i="2"/>
  <c r="U1843" i="2"/>
  <c r="U1850" i="2"/>
  <c r="U1851" i="2"/>
  <c r="U1858" i="2"/>
  <c r="U1859" i="2"/>
  <c r="U1866" i="2"/>
  <c r="U1867" i="2"/>
  <c r="U1874" i="2"/>
  <c r="U1875" i="2"/>
  <c r="U1882" i="2"/>
  <c r="U1883" i="2"/>
  <c r="U1891" i="2"/>
  <c r="AA1891" i="2" s="1"/>
  <c r="U1899" i="2"/>
  <c r="U1906" i="2"/>
  <c r="U1914" i="2"/>
  <c r="U1922" i="2"/>
  <c r="U1930" i="2"/>
  <c r="U1938" i="2"/>
  <c r="U1946" i="2"/>
  <c r="U1954" i="2"/>
  <c r="U1962" i="2"/>
  <c r="U1970" i="2"/>
  <c r="U1978" i="2"/>
  <c r="U1986" i="2"/>
  <c r="U1994" i="2"/>
  <c r="U2002" i="2"/>
  <c r="U2010" i="2"/>
  <c r="U2018" i="2"/>
  <c r="U2026" i="2"/>
  <c r="U2034" i="2"/>
  <c r="U2042" i="2"/>
  <c r="U2050" i="2"/>
  <c r="U2058" i="2"/>
  <c r="U2066" i="2"/>
  <c r="U2074" i="2"/>
  <c r="U2082" i="2"/>
  <c r="U2090" i="2"/>
  <c r="U2098" i="2"/>
  <c r="U2106" i="2"/>
  <c r="U2114" i="2"/>
  <c r="U2122" i="2"/>
  <c r="U2130" i="2"/>
  <c r="U2138" i="2"/>
  <c r="U2146" i="2"/>
  <c r="U2154" i="2"/>
  <c r="U2162" i="2"/>
  <c r="U2170" i="2"/>
  <c r="U2178" i="2"/>
  <c r="U2186" i="2"/>
  <c r="U2194" i="2"/>
  <c r="U2202" i="2"/>
  <c r="U2210" i="2"/>
  <c r="U2218" i="2"/>
  <c r="U2226" i="2"/>
  <c r="U2234" i="2"/>
  <c r="U2242" i="2"/>
  <c r="U2250" i="2"/>
  <c r="U2258" i="2"/>
  <c r="U2266" i="2"/>
  <c r="U2274" i="2"/>
  <c r="U2282" i="2"/>
  <c r="U2290" i="2"/>
  <c r="U2298" i="2"/>
  <c r="U2306" i="2"/>
  <c r="U2314" i="2"/>
  <c r="U2322" i="2"/>
  <c r="U2330" i="2"/>
  <c r="U2338" i="2"/>
  <c r="U2346" i="2"/>
  <c r="U2354" i="2"/>
  <c r="U2362" i="2"/>
  <c r="U2370" i="2"/>
  <c r="U2378" i="2"/>
  <c r="U2386" i="2"/>
  <c r="U2394" i="2"/>
  <c r="U2402" i="2"/>
  <c r="U2410" i="2"/>
  <c r="U2418" i="2"/>
  <c r="U2426" i="2"/>
  <c r="U2434" i="2"/>
  <c r="U2442" i="2"/>
  <c r="U2450" i="2"/>
  <c r="U2458" i="2"/>
  <c r="U2466" i="2"/>
  <c r="U2474" i="2"/>
  <c r="U2482" i="2"/>
  <c r="U2490" i="2"/>
  <c r="U2498" i="2"/>
  <c r="U2506" i="2"/>
  <c r="U2514" i="2"/>
  <c r="U2522" i="2"/>
  <c r="U2530" i="2"/>
  <c r="U2538" i="2"/>
  <c r="U2546" i="2"/>
  <c r="U2554" i="2"/>
  <c r="U2562" i="2"/>
  <c r="U2570" i="2"/>
  <c r="U2578" i="2"/>
  <c r="U2586" i="2"/>
  <c r="U2594" i="2"/>
  <c r="U2602" i="2"/>
  <c r="U2610" i="2"/>
  <c r="U2618" i="2"/>
  <c r="U2626" i="2"/>
  <c r="U2634" i="2"/>
  <c r="U2642" i="2"/>
  <c r="U2650" i="2"/>
  <c r="U2658" i="2"/>
  <c r="U2666" i="2"/>
  <c r="U2674" i="2"/>
  <c r="U2682" i="2"/>
  <c r="U2690" i="2"/>
  <c r="U2698" i="2"/>
  <c r="U2706" i="2"/>
  <c r="U2714" i="2"/>
  <c r="U2722" i="2"/>
  <c r="U2730" i="2"/>
  <c r="U2738" i="2"/>
  <c r="U2746" i="2"/>
  <c r="U2754" i="2"/>
  <c r="U2762" i="2"/>
  <c r="U2770" i="2"/>
  <c r="U2778" i="2"/>
  <c r="U2786" i="2"/>
  <c r="U2794" i="2"/>
  <c r="U2802" i="2"/>
  <c r="U2810" i="2"/>
  <c r="U2818" i="2"/>
  <c r="U5" i="2"/>
  <c r="U6" i="2"/>
  <c r="U7" i="2"/>
  <c r="U8" i="2"/>
  <c r="U9" i="2"/>
  <c r="U12" i="2"/>
  <c r="U13" i="2"/>
  <c r="U14" i="2"/>
  <c r="U15" i="2"/>
  <c r="U16" i="2"/>
  <c r="U17" i="2"/>
  <c r="U21" i="2"/>
  <c r="U22" i="2"/>
  <c r="U23" i="2"/>
  <c r="U24" i="2"/>
  <c r="U25" i="2"/>
  <c r="U28" i="2"/>
  <c r="U29" i="2"/>
  <c r="U30" i="2"/>
  <c r="U31" i="2"/>
  <c r="U32" i="2"/>
  <c r="U33" i="2"/>
  <c r="U36" i="2"/>
  <c r="U37" i="2"/>
  <c r="U38" i="2"/>
  <c r="U39" i="2"/>
  <c r="U40" i="2"/>
  <c r="U41" i="2"/>
  <c r="U44" i="2"/>
  <c r="U45" i="2"/>
  <c r="U46" i="2"/>
  <c r="U47" i="2"/>
  <c r="U48" i="2"/>
  <c r="U49" i="2"/>
  <c r="U52" i="2"/>
  <c r="U53" i="2"/>
  <c r="U54" i="2"/>
  <c r="U55" i="2"/>
  <c r="U56" i="2"/>
  <c r="U57" i="2"/>
  <c r="U60" i="2"/>
  <c r="AA60" i="2" s="1"/>
  <c r="U61" i="2"/>
  <c r="U62" i="2"/>
  <c r="U63" i="2"/>
  <c r="U64" i="2"/>
  <c r="U65" i="2"/>
  <c r="U69" i="2"/>
  <c r="U70" i="2"/>
  <c r="U71" i="2"/>
  <c r="U72" i="2"/>
  <c r="U73" i="2"/>
  <c r="U76" i="2"/>
  <c r="U77" i="2"/>
  <c r="U78" i="2"/>
  <c r="U79" i="2"/>
  <c r="U80" i="2"/>
  <c r="AA80" i="2" s="1"/>
  <c r="U81" i="2"/>
  <c r="U85" i="2"/>
  <c r="U86" i="2"/>
  <c r="U87" i="2"/>
  <c r="U88" i="2"/>
  <c r="AA88" i="2" s="1"/>
  <c r="U89" i="2"/>
  <c r="U92" i="2"/>
  <c r="AA92" i="2" s="1"/>
  <c r="U93" i="2"/>
  <c r="U94" i="2"/>
  <c r="U95" i="2"/>
  <c r="AA95" i="2" s="1"/>
  <c r="U96" i="2"/>
  <c r="U97" i="2"/>
  <c r="U100" i="2"/>
  <c r="AA100" i="2" s="1"/>
  <c r="U101" i="2"/>
  <c r="U102" i="2"/>
  <c r="U103" i="2"/>
  <c r="AA103" i="2" s="1"/>
  <c r="U104" i="2"/>
  <c r="AA104" i="2" s="1"/>
  <c r="U105" i="2"/>
  <c r="U108" i="2"/>
  <c r="U109" i="2"/>
  <c r="U110" i="2"/>
  <c r="U111" i="2"/>
  <c r="AA111" i="2" s="1"/>
  <c r="U112" i="2"/>
  <c r="AA112" i="2" s="1"/>
  <c r="U113" i="2"/>
  <c r="U116" i="2"/>
  <c r="AA116" i="2" s="1"/>
  <c r="U117" i="2"/>
  <c r="U118" i="2"/>
  <c r="U119" i="2"/>
  <c r="AA119" i="2" s="1"/>
  <c r="U120" i="2"/>
  <c r="AA120" i="2" s="1"/>
  <c r="U121" i="2"/>
  <c r="U124" i="2"/>
  <c r="AA124" i="2" s="1"/>
  <c r="U125" i="2"/>
  <c r="U126" i="2"/>
  <c r="U127" i="2"/>
  <c r="AA127" i="2" s="1"/>
  <c r="U128" i="2"/>
  <c r="U129" i="2"/>
  <c r="U133" i="2"/>
  <c r="U134" i="2"/>
  <c r="AA134" i="2" s="1"/>
  <c r="U135" i="2"/>
  <c r="AA135" i="2" s="1"/>
  <c r="U136" i="2"/>
  <c r="AA136" i="2" s="1"/>
  <c r="U137" i="2"/>
  <c r="U140" i="2"/>
  <c r="AA140" i="2" s="1"/>
  <c r="U141" i="2"/>
  <c r="U142" i="2"/>
  <c r="AA142" i="2" s="1"/>
  <c r="U143" i="2"/>
  <c r="AA143" i="2" s="1"/>
  <c r="U144" i="2"/>
  <c r="AA144" i="2" s="1"/>
  <c r="U145" i="2"/>
  <c r="U149" i="2"/>
  <c r="U150" i="2"/>
  <c r="AA150" i="2" s="1"/>
  <c r="U151" i="2"/>
  <c r="AA151" i="2" s="1"/>
  <c r="U152" i="2"/>
  <c r="U153" i="2"/>
  <c r="U156" i="2"/>
  <c r="AA156" i="2" s="1"/>
  <c r="U157" i="2"/>
  <c r="U158" i="2"/>
  <c r="U159" i="2"/>
  <c r="AA159" i="2" s="1"/>
  <c r="U160" i="2"/>
  <c r="U161" i="2"/>
  <c r="U164" i="2"/>
  <c r="U165" i="2"/>
  <c r="U166" i="2"/>
  <c r="U167" i="2"/>
  <c r="U168" i="2"/>
  <c r="U169" i="2"/>
  <c r="AA169" i="2" s="1"/>
  <c r="U172" i="2"/>
  <c r="U173" i="2"/>
  <c r="U174" i="2"/>
  <c r="U175" i="2"/>
  <c r="U176" i="2"/>
  <c r="U177" i="2"/>
  <c r="U180" i="2"/>
  <c r="U181" i="2"/>
  <c r="AA181" i="2" s="1"/>
  <c r="U182" i="2"/>
  <c r="U183" i="2"/>
  <c r="U184" i="2"/>
  <c r="U185" i="2"/>
  <c r="U188" i="2"/>
  <c r="U189" i="2"/>
  <c r="U190" i="2"/>
  <c r="U191" i="2"/>
  <c r="AA191" i="2" s="1"/>
  <c r="U192" i="2"/>
  <c r="U193" i="2"/>
  <c r="U197" i="2"/>
  <c r="U198" i="2"/>
  <c r="U199" i="2"/>
  <c r="U200" i="2"/>
  <c r="U201" i="2"/>
  <c r="U204" i="2"/>
  <c r="AA204" i="2" s="1"/>
  <c r="U205" i="2"/>
  <c r="U206" i="2"/>
  <c r="U207" i="2"/>
  <c r="U208" i="2"/>
  <c r="U209" i="2"/>
  <c r="U213" i="2"/>
  <c r="U214" i="2"/>
  <c r="U215" i="2"/>
  <c r="AA215" i="2" s="1"/>
  <c r="U216" i="2"/>
  <c r="U217" i="2"/>
  <c r="U220" i="2"/>
  <c r="U221" i="2"/>
  <c r="U222" i="2"/>
  <c r="U223" i="2"/>
  <c r="U224" i="2"/>
  <c r="U225" i="2"/>
  <c r="AA225" i="2" s="1"/>
  <c r="U228" i="2"/>
  <c r="U229" i="2"/>
  <c r="U230" i="2"/>
  <c r="U231" i="2"/>
  <c r="U232" i="2"/>
  <c r="U233" i="2"/>
  <c r="U236" i="2"/>
  <c r="U237" i="2"/>
  <c r="AA237" i="2" s="1"/>
  <c r="U238" i="2"/>
  <c r="U239" i="2"/>
  <c r="U240" i="2"/>
  <c r="U241" i="2"/>
  <c r="U244" i="2"/>
  <c r="U245" i="2"/>
  <c r="U246" i="2"/>
  <c r="U247" i="2"/>
  <c r="AA247" i="2" s="1"/>
  <c r="U248" i="2"/>
  <c r="U249" i="2"/>
  <c r="U252" i="2"/>
  <c r="U253" i="2"/>
  <c r="U254" i="2"/>
  <c r="U255" i="2"/>
  <c r="U256" i="2"/>
  <c r="U257" i="2"/>
  <c r="AA257" i="2" s="1"/>
  <c r="U261" i="2"/>
  <c r="U262" i="2"/>
  <c r="U263" i="2"/>
  <c r="U264" i="2"/>
  <c r="U265" i="2"/>
  <c r="U268" i="2"/>
  <c r="U269" i="2"/>
  <c r="U270" i="2"/>
  <c r="AA270" i="2" s="1"/>
  <c r="U271" i="2"/>
  <c r="U272" i="2"/>
  <c r="U273" i="2"/>
  <c r="U277" i="2"/>
  <c r="U278" i="2"/>
  <c r="U279" i="2"/>
  <c r="U280" i="2"/>
  <c r="U281" i="2"/>
  <c r="AA281" i="2" s="1"/>
  <c r="U284" i="2"/>
  <c r="U285" i="2"/>
  <c r="U286" i="2"/>
  <c r="U287" i="2"/>
  <c r="U288" i="2"/>
  <c r="U289" i="2"/>
  <c r="U292" i="2"/>
  <c r="U293" i="2"/>
  <c r="AA293" i="2" s="1"/>
  <c r="U294" i="2"/>
  <c r="U295" i="2"/>
  <c r="U296" i="2"/>
  <c r="U297" i="2"/>
  <c r="U300" i="2"/>
  <c r="U301" i="2"/>
  <c r="U302" i="2"/>
  <c r="U303" i="2"/>
  <c r="AA303" i="2" s="1"/>
  <c r="U304" i="2"/>
  <c r="U305" i="2"/>
  <c r="U308" i="2"/>
  <c r="U309" i="2"/>
  <c r="U310" i="2"/>
  <c r="U311" i="2"/>
  <c r="U312" i="2"/>
  <c r="U313" i="2"/>
  <c r="AA313" i="2" s="1"/>
  <c r="U316" i="2"/>
  <c r="U317" i="2"/>
  <c r="U318" i="2"/>
  <c r="U319" i="2"/>
  <c r="U320" i="2"/>
  <c r="U321" i="2"/>
  <c r="U325" i="2"/>
  <c r="U326" i="2"/>
  <c r="AA326" i="2" s="1"/>
  <c r="U327" i="2"/>
  <c r="U328" i="2"/>
  <c r="U329" i="2"/>
  <c r="U332" i="2"/>
  <c r="U333" i="2"/>
  <c r="U334" i="2"/>
  <c r="U335" i="2"/>
  <c r="U336" i="2"/>
  <c r="AA336" i="2" s="1"/>
  <c r="U337" i="2"/>
  <c r="U341" i="2"/>
  <c r="U342" i="2"/>
  <c r="U343" i="2"/>
  <c r="U344" i="2"/>
  <c r="U345" i="2"/>
  <c r="U348" i="2"/>
  <c r="U349" i="2"/>
  <c r="AA349" i="2" s="1"/>
  <c r="U350" i="2"/>
  <c r="U351" i="2"/>
  <c r="U352" i="2"/>
  <c r="U353" i="2"/>
  <c r="U356" i="2"/>
  <c r="U357" i="2"/>
  <c r="U358" i="2"/>
  <c r="U359" i="2"/>
  <c r="AA359" i="2" s="1"/>
  <c r="U360" i="2"/>
  <c r="U361" i="2"/>
  <c r="U364" i="2"/>
  <c r="U365" i="2"/>
  <c r="U366" i="2"/>
  <c r="U367" i="2"/>
  <c r="U368" i="2"/>
  <c r="U369" i="2"/>
  <c r="AA369" i="2" s="1"/>
  <c r="U372" i="2"/>
  <c r="U373" i="2"/>
  <c r="U374" i="2"/>
  <c r="U375" i="2"/>
  <c r="U376" i="2"/>
  <c r="U377" i="2"/>
  <c r="U380" i="2"/>
  <c r="U381" i="2"/>
  <c r="AA381" i="2" s="1"/>
  <c r="U382" i="2"/>
  <c r="U383" i="2"/>
  <c r="U384" i="2"/>
  <c r="U385" i="2"/>
  <c r="U389" i="2"/>
  <c r="U390" i="2"/>
  <c r="U391" i="2"/>
  <c r="U392" i="2"/>
  <c r="AA392" i="2" s="1"/>
  <c r="U393" i="2"/>
  <c r="U396" i="2"/>
  <c r="U397" i="2"/>
  <c r="U398" i="2"/>
  <c r="U399" i="2"/>
  <c r="U400" i="2"/>
  <c r="U401" i="2"/>
  <c r="U405" i="2"/>
  <c r="AA405" i="2" s="1"/>
  <c r="U406" i="2"/>
  <c r="U407" i="2"/>
  <c r="U408" i="2"/>
  <c r="U409" i="2"/>
  <c r="U412" i="2"/>
  <c r="U413" i="2"/>
  <c r="U414" i="2"/>
  <c r="U415" i="2"/>
  <c r="AA415" i="2" s="1"/>
  <c r="U416" i="2"/>
  <c r="U417" i="2"/>
  <c r="U420" i="2"/>
  <c r="U421" i="2"/>
  <c r="AA421" i="2" s="1"/>
  <c r="U422" i="2"/>
  <c r="AA422" i="2" s="1"/>
  <c r="U423" i="2"/>
  <c r="AA423" i="2" s="1"/>
  <c r="U424" i="2"/>
  <c r="AA424" i="2" s="1"/>
  <c r="U425" i="2"/>
  <c r="AA425" i="2" s="1"/>
  <c r="U428" i="2"/>
  <c r="AA428" i="2" s="1"/>
  <c r="U429" i="2"/>
  <c r="AA429" i="2" s="1"/>
  <c r="U430" i="2"/>
  <c r="U431" i="2"/>
  <c r="AA431" i="2" s="1"/>
  <c r="U432" i="2"/>
  <c r="AA432" i="2" s="1"/>
  <c r="U433" i="2"/>
  <c r="AA433" i="2" s="1"/>
  <c r="U436" i="2"/>
  <c r="AA436" i="2" s="1"/>
  <c r="U437" i="2"/>
  <c r="AA437" i="2" s="1"/>
  <c r="U438" i="2"/>
  <c r="AA438" i="2" s="1"/>
  <c r="U439" i="2"/>
  <c r="AA439" i="2" s="1"/>
  <c r="U440" i="2"/>
  <c r="U441" i="2"/>
  <c r="AA441" i="2" s="1"/>
  <c r="U444" i="2"/>
  <c r="AA444" i="2" s="1"/>
  <c r="U445" i="2"/>
  <c r="AA445" i="2" s="1"/>
  <c r="U446" i="2"/>
  <c r="AA446" i="2" s="1"/>
  <c r="U447" i="2"/>
  <c r="AA447" i="2" s="1"/>
  <c r="U448" i="2"/>
  <c r="AA448" i="2" s="1"/>
  <c r="U449" i="2"/>
  <c r="AA449" i="2" s="1"/>
  <c r="U453" i="2"/>
  <c r="U454" i="2"/>
  <c r="AA454" i="2" s="1"/>
  <c r="U455" i="2"/>
  <c r="AA455" i="2" s="1"/>
  <c r="U456" i="2"/>
  <c r="AA456" i="2" s="1"/>
  <c r="U457" i="2"/>
  <c r="AA457" i="2" s="1"/>
  <c r="U460" i="2"/>
  <c r="AA460" i="2" s="1"/>
  <c r="U461" i="2"/>
  <c r="AA461" i="2" s="1"/>
  <c r="U462" i="2"/>
  <c r="AA462" i="2" s="1"/>
  <c r="U463" i="2"/>
  <c r="U464" i="2"/>
  <c r="AA464" i="2" s="1"/>
  <c r="U465" i="2"/>
  <c r="AA465" i="2" s="1"/>
  <c r="U469" i="2"/>
  <c r="AA469" i="2" s="1"/>
  <c r="U470" i="2"/>
  <c r="AA470" i="2" s="1"/>
  <c r="U471" i="2"/>
  <c r="AA471" i="2" s="1"/>
  <c r="U472" i="2"/>
  <c r="AA472" i="2" s="1"/>
  <c r="U473" i="2"/>
  <c r="AA473" i="2" s="1"/>
  <c r="U476" i="2"/>
  <c r="U477" i="2"/>
  <c r="AA477" i="2" s="1"/>
  <c r="U478" i="2"/>
  <c r="AA478" i="2" s="1"/>
  <c r="U479" i="2"/>
  <c r="AA479" i="2" s="1"/>
  <c r="U480" i="2"/>
  <c r="AA480" i="2" s="1"/>
  <c r="U481" i="2"/>
  <c r="AA481" i="2" s="1"/>
  <c r="U484" i="2"/>
  <c r="AA484" i="2" s="1"/>
  <c r="U485" i="2"/>
  <c r="AA485" i="2" s="1"/>
  <c r="U486" i="2"/>
  <c r="U487" i="2"/>
  <c r="AA487" i="2" s="1"/>
  <c r="U488" i="2"/>
  <c r="AA488" i="2" s="1"/>
  <c r="U489" i="2"/>
  <c r="AA489" i="2" s="1"/>
  <c r="U492" i="2"/>
  <c r="AA492" i="2" s="1"/>
  <c r="U493" i="2"/>
  <c r="AA493" i="2" s="1"/>
  <c r="U494" i="2"/>
  <c r="AA494" i="2" s="1"/>
  <c r="U495" i="2"/>
  <c r="AA495" i="2" s="1"/>
  <c r="U496" i="2"/>
  <c r="AA496" i="2" s="1"/>
  <c r="U497" i="2"/>
  <c r="AA497" i="2" s="1"/>
  <c r="U500" i="2"/>
  <c r="AA500" i="2" s="1"/>
  <c r="U501" i="2"/>
  <c r="AA501" i="2" s="1"/>
  <c r="U502" i="2"/>
  <c r="AA502" i="2" s="1"/>
  <c r="U503" i="2"/>
  <c r="AA503" i="2" s="1"/>
  <c r="U504" i="2"/>
  <c r="AA504" i="2" s="1"/>
  <c r="U505" i="2"/>
  <c r="AA505" i="2" s="1"/>
  <c r="U508" i="2"/>
  <c r="AA508" i="2" s="1"/>
  <c r="U509" i="2"/>
  <c r="AA509" i="2" s="1"/>
  <c r="U510" i="2"/>
  <c r="AA510" i="2" s="1"/>
  <c r="U511" i="2"/>
  <c r="AA511" i="2" s="1"/>
  <c r="U512" i="2"/>
  <c r="AA512" i="2" s="1"/>
  <c r="U513" i="2"/>
  <c r="AA513" i="2" s="1"/>
  <c r="U517" i="2"/>
  <c r="AA517" i="2" s="1"/>
  <c r="U518" i="2"/>
  <c r="AA518" i="2" s="1"/>
  <c r="U519" i="2"/>
  <c r="AA519" i="2" s="1"/>
  <c r="U520" i="2"/>
  <c r="AA520" i="2" s="1"/>
  <c r="U521" i="2"/>
  <c r="AA521" i="2" s="1"/>
  <c r="U524" i="2"/>
  <c r="AA524" i="2" s="1"/>
  <c r="U525" i="2"/>
  <c r="AA525" i="2" s="1"/>
  <c r="U526" i="2"/>
  <c r="AA526" i="2" s="1"/>
  <c r="U527" i="2"/>
  <c r="AA527" i="2" s="1"/>
  <c r="U528" i="2"/>
  <c r="AA528" i="2" s="1"/>
  <c r="U529" i="2"/>
  <c r="AA529" i="2" s="1"/>
  <c r="U533" i="2"/>
  <c r="AA533" i="2" s="1"/>
  <c r="U534" i="2"/>
  <c r="AA534" i="2" s="1"/>
  <c r="U535" i="2"/>
  <c r="AA535" i="2" s="1"/>
  <c r="U536" i="2"/>
  <c r="AA536" i="2" s="1"/>
  <c r="U537" i="2"/>
  <c r="AA537" i="2" s="1"/>
  <c r="U540" i="2"/>
  <c r="AA540" i="2" s="1"/>
  <c r="U541" i="2"/>
  <c r="AA541" i="2" s="1"/>
  <c r="U542" i="2"/>
  <c r="AA542" i="2" s="1"/>
  <c r="U543" i="2"/>
  <c r="AA543" i="2" s="1"/>
  <c r="U544" i="2"/>
  <c r="AA544" i="2" s="1"/>
  <c r="U545" i="2"/>
  <c r="AA545" i="2" s="1"/>
  <c r="U548" i="2"/>
  <c r="AA548" i="2" s="1"/>
  <c r="U549" i="2"/>
  <c r="AA549" i="2" s="1"/>
  <c r="U550" i="2"/>
  <c r="AA550" i="2" s="1"/>
  <c r="U551" i="2"/>
  <c r="AA551" i="2" s="1"/>
  <c r="U552" i="2"/>
  <c r="AA552" i="2" s="1"/>
  <c r="U553" i="2"/>
  <c r="AA553" i="2" s="1"/>
  <c r="U556" i="2"/>
  <c r="AA556" i="2" s="1"/>
  <c r="U557" i="2"/>
  <c r="AA557" i="2" s="1"/>
  <c r="U558" i="2"/>
  <c r="AA558" i="2" s="1"/>
  <c r="U559" i="2"/>
  <c r="AA559" i="2" s="1"/>
  <c r="U560" i="2"/>
  <c r="AA560" i="2" s="1"/>
  <c r="U561" i="2"/>
  <c r="AA561" i="2" s="1"/>
  <c r="U564" i="2"/>
  <c r="AA564" i="2" s="1"/>
  <c r="U565" i="2"/>
  <c r="AA565" i="2" s="1"/>
  <c r="U566" i="2"/>
  <c r="AA566" i="2" s="1"/>
  <c r="U567" i="2"/>
  <c r="AA567" i="2" s="1"/>
  <c r="U568" i="2"/>
  <c r="AA568" i="2" s="1"/>
  <c r="U569" i="2"/>
  <c r="AA569" i="2" s="1"/>
  <c r="U572" i="2"/>
  <c r="AA572" i="2" s="1"/>
  <c r="U573" i="2"/>
  <c r="AA573" i="2" s="1"/>
  <c r="U574" i="2"/>
  <c r="AA574" i="2" s="1"/>
  <c r="U575" i="2"/>
  <c r="AA575" i="2" s="1"/>
  <c r="U576" i="2"/>
  <c r="AA576" i="2" s="1"/>
  <c r="U577" i="2"/>
  <c r="AA577" i="2" s="1"/>
  <c r="U581" i="2"/>
  <c r="AA581" i="2" s="1"/>
  <c r="U582" i="2"/>
  <c r="AA582" i="2" s="1"/>
  <c r="U583" i="2"/>
  <c r="AA583" i="2" s="1"/>
  <c r="U584" i="2"/>
  <c r="AA584" i="2" s="1"/>
  <c r="U585" i="2"/>
  <c r="AA585" i="2" s="1"/>
  <c r="U588" i="2"/>
  <c r="AA588" i="2" s="1"/>
  <c r="U589" i="2"/>
  <c r="AA589" i="2" s="1"/>
  <c r="U590" i="2"/>
  <c r="AA590" i="2" s="1"/>
  <c r="U591" i="2"/>
  <c r="AA591" i="2" s="1"/>
  <c r="U592" i="2"/>
  <c r="AA592" i="2" s="1"/>
  <c r="U593" i="2"/>
  <c r="AA593" i="2" s="1"/>
  <c r="U597" i="2"/>
  <c r="AA597" i="2" s="1"/>
  <c r="U598" i="2"/>
  <c r="AA598" i="2" s="1"/>
  <c r="U599" i="2"/>
  <c r="AA599" i="2" s="1"/>
  <c r="U600" i="2"/>
  <c r="AA600" i="2" s="1"/>
  <c r="U601" i="2"/>
  <c r="AA601" i="2" s="1"/>
  <c r="U604" i="2"/>
  <c r="AA604" i="2" s="1"/>
  <c r="U605" i="2"/>
  <c r="AA605" i="2" s="1"/>
  <c r="U606" i="2"/>
  <c r="AA606" i="2" s="1"/>
  <c r="U607" i="2"/>
  <c r="AA607" i="2" s="1"/>
  <c r="U608" i="2"/>
  <c r="AA608" i="2" s="1"/>
  <c r="U609" i="2"/>
  <c r="AA609" i="2" s="1"/>
  <c r="U612" i="2"/>
  <c r="AA612" i="2" s="1"/>
  <c r="U613" i="2"/>
  <c r="AA613" i="2" s="1"/>
  <c r="U614" i="2"/>
  <c r="AA614" i="2" s="1"/>
  <c r="U615" i="2"/>
  <c r="AA615" i="2" s="1"/>
  <c r="U616" i="2"/>
  <c r="AA616" i="2" s="1"/>
  <c r="U617" i="2"/>
  <c r="AA617" i="2" s="1"/>
  <c r="U620" i="2"/>
  <c r="AA620" i="2" s="1"/>
  <c r="U621" i="2"/>
  <c r="AA621" i="2" s="1"/>
  <c r="U622" i="2"/>
  <c r="AA622" i="2" s="1"/>
  <c r="U623" i="2"/>
  <c r="AA623" i="2" s="1"/>
  <c r="U624" i="2"/>
  <c r="AA624" i="2" s="1"/>
  <c r="U625" i="2"/>
  <c r="AA625" i="2" s="1"/>
  <c r="U628" i="2"/>
  <c r="AA628" i="2" s="1"/>
  <c r="U629" i="2"/>
  <c r="AA629" i="2" s="1"/>
  <c r="U630" i="2"/>
  <c r="AA630" i="2" s="1"/>
  <c r="U631" i="2"/>
  <c r="AA631" i="2" s="1"/>
  <c r="U632" i="2"/>
  <c r="AA632" i="2" s="1"/>
  <c r="U633" i="2"/>
  <c r="AA633" i="2" s="1"/>
  <c r="U636" i="2"/>
  <c r="AA636" i="2" s="1"/>
  <c r="U637" i="2"/>
  <c r="AA637" i="2" s="1"/>
  <c r="U638" i="2"/>
  <c r="AA638" i="2" s="1"/>
  <c r="U639" i="2"/>
  <c r="AA639" i="2" s="1"/>
  <c r="U640" i="2"/>
  <c r="AA640" i="2" s="1"/>
  <c r="U641" i="2"/>
  <c r="AA641" i="2" s="1"/>
  <c r="U645" i="2"/>
  <c r="AA645" i="2" s="1"/>
  <c r="U646" i="2"/>
  <c r="AA646" i="2" s="1"/>
  <c r="U647" i="2"/>
  <c r="AA647" i="2" s="1"/>
  <c r="U648" i="2"/>
  <c r="AA648" i="2" s="1"/>
  <c r="U649" i="2"/>
  <c r="AA649" i="2" s="1"/>
  <c r="U652" i="2"/>
  <c r="AA652" i="2" s="1"/>
  <c r="U653" i="2"/>
  <c r="AA653" i="2" s="1"/>
  <c r="U654" i="2"/>
  <c r="AA654" i="2" s="1"/>
  <c r="U655" i="2"/>
  <c r="AA655" i="2" s="1"/>
  <c r="U656" i="2"/>
  <c r="AA656" i="2" s="1"/>
  <c r="U657" i="2"/>
  <c r="AA657" i="2" s="1"/>
  <c r="U661" i="2"/>
  <c r="AA661" i="2" s="1"/>
  <c r="U662" i="2"/>
  <c r="AA662" i="2" s="1"/>
  <c r="U663" i="2"/>
  <c r="AA663" i="2" s="1"/>
  <c r="U664" i="2"/>
  <c r="AA664" i="2" s="1"/>
  <c r="U665" i="2"/>
  <c r="AA665" i="2" s="1"/>
  <c r="U668" i="2"/>
  <c r="AA668" i="2" s="1"/>
  <c r="U669" i="2"/>
  <c r="AA669" i="2" s="1"/>
  <c r="U670" i="2"/>
  <c r="AA670" i="2" s="1"/>
  <c r="U671" i="2"/>
  <c r="AA671" i="2" s="1"/>
  <c r="U672" i="2"/>
  <c r="AA672" i="2" s="1"/>
  <c r="U673" i="2"/>
  <c r="AA673" i="2" s="1"/>
  <c r="U676" i="2"/>
  <c r="AA676" i="2" s="1"/>
  <c r="U677" i="2"/>
  <c r="AA677" i="2" s="1"/>
  <c r="U678" i="2"/>
  <c r="AA678" i="2" s="1"/>
  <c r="U679" i="2"/>
  <c r="AA679" i="2" s="1"/>
  <c r="U680" i="2"/>
  <c r="AA680" i="2" s="1"/>
  <c r="U681" i="2"/>
  <c r="AA681" i="2" s="1"/>
  <c r="U684" i="2"/>
  <c r="AA684" i="2" s="1"/>
  <c r="U685" i="2"/>
  <c r="AA685" i="2" s="1"/>
  <c r="U686" i="2"/>
  <c r="AA686" i="2" s="1"/>
  <c r="U687" i="2"/>
  <c r="AA687" i="2" s="1"/>
  <c r="U688" i="2"/>
  <c r="AA688" i="2" s="1"/>
  <c r="U689" i="2"/>
  <c r="AA689" i="2" s="1"/>
  <c r="U692" i="2"/>
  <c r="AA692" i="2" s="1"/>
  <c r="U693" i="2"/>
  <c r="AA693" i="2" s="1"/>
  <c r="U694" i="2"/>
  <c r="AA694" i="2" s="1"/>
  <c r="U695" i="2"/>
  <c r="AA695" i="2" s="1"/>
  <c r="U696" i="2"/>
  <c r="AA696" i="2" s="1"/>
  <c r="U697" i="2"/>
  <c r="AA697" i="2" s="1"/>
  <c r="U700" i="2"/>
  <c r="AA700" i="2" s="1"/>
  <c r="U701" i="2"/>
  <c r="AA701" i="2" s="1"/>
  <c r="U702" i="2"/>
  <c r="AA702" i="2" s="1"/>
  <c r="U703" i="2"/>
  <c r="AA703" i="2" s="1"/>
  <c r="U704" i="2"/>
  <c r="AA704" i="2" s="1"/>
  <c r="U705" i="2"/>
  <c r="AA705" i="2" s="1"/>
  <c r="U709" i="2"/>
  <c r="AA709" i="2" s="1"/>
  <c r="U710" i="2"/>
  <c r="AA710" i="2" s="1"/>
  <c r="U711" i="2"/>
  <c r="AA711" i="2" s="1"/>
  <c r="U712" i="2"/>
  <c r="AA712" i="2" s="1"/>
  <c r="U713" i="2"/>
  <c r="AA713" i="2" s="1"/>
  <c r="U716" i="2"/>
  <c r="AA716" i="2" s="1"/>
  <c r="U717" i="2"/>
  <c r="AA717" i="2" s="1"/>
  <c r="U718" i="2"/>
  <c r="AA718" i="2" s="1"/>
  <c r="U719" i="2"/>
  <c r="AA719" i="2" s="1"/>
  <c r="U720" i="2"/>
  <c r="AA720" i="2" s="1"/>
  <c r="U721" i="2"/>
  <c r="AA721" i="2" s="1"/>
  <c r="U725" i="2"/>
  <c r="AA725" i="2" s="1"/>
  <c r="U726" i="2"/>
  <c r="AA726" i="2" s="1"/>
  <c r="U727" i="2"/>
  <c r="AA727" i="2" s="1"/>
  <c r="U728" i="2"/>
  <c r="U729" i="2"/>
  <c r="U732" i="2"/>
  <c r="U733" i="2"/>
  <c r="U734" i="2"/>
  <c r="U735" i="2"/>
  <c r="U736" i="2"/>
  <c r="U737" i="2"/>
  <c r="AA737" i="2" s="1"/>
  <c r="U740" i="2"/>
  <c r="U741" i="2"/>
  <c r="U742" i="2"/>
  <c r="U743" i="2"/>
  <c r="U744" i="2"/>
  <c r="U745" i="2"/>
  <c r="U748" i="2"/>
  <c r="U749" i="2"/>
  <c r="AA749" i="2" s="1"/>
  <c r="U750" i="2"/>
  <c r="U751" i="2"/>
  <c r="U752" i="2"/>
  <c r="U753" i="2"/>
  <c r="U756" i="2"/>
  <c r="U757" i="2"/>
  <c r="U758" i="2"/>
  <c r="U759" i="2"/>
  <c r="AA759" i="2" s="1"/>
  <c r="U760" i="2"/>
  <c r="U761" i="2"/>
  <c r="U764" i="2"/>
  <c r="U765" i="2"/>
  <c r="U766" i="2"/>
  <c r="U767" i="2"/>
  <c r="U768" i="2"/>
  <c r="U769" i="2"/>
  <c r="AA769" i="2" s="1"/>
  <c r="U773" i="2"/>
  <c r="U774" i="2"/>
  <c r="U775" i="2"/>
  <c r="U776" i="2"/>
  <c r="U777" i="2"/>
  <c r="U780" i="2"/>
  <c r="U781" i="2"/>
  <c r="U782" i="2"/>
  <c r="AA782" i="2" s="1"/>
  <c r="U783" i="2"/>
  <c r="U784" i="2"/>
  <c r="U785" i="2"/>
  <c r="U789" i="2"/>
  <c r="U790" i="2"/>
  <c r="U791" i="2"/>
  <c r="U792" i="2"/>
  <c r="U793" i="2"/>
  <c r="AA793" i="2" s="1"/>
  <c r="U796" i="2"/>
  <c r="U797" i="2"/>
  <c r="U798" i="2"/>
  <c r="U799" i="2"/>
  <c r="U800" i="2"/>
  <c r="U801" i="2"/>
  <c r="U804" i="2"/>
  <c r="U805" i="2"/>
  <c r="AA805" i="2" s="1"/>
  <c r="U806" i="2"/>
  <c r="U807" i="2"/>
  <c r="U808" i="2"/>
  <c r="U809" i="2"/>
  <c r="U812" i="2"/>
  <c r="U813" i="2"/>
  <c r="U814" i="2"/>
  <c r="U815" i="2"/>
  <c r="AA815" i="2" s="1"/>
  <c r="U816" i="2"/>
  <c r="U817" i="2"/>
  <c r="U820" i="2"/>
  <c r="U821" i="2"/>
  <c r="U822" i="2"/>
  <c r="U823" i="2"/>
  <c r="U824" i="2"/>
  <c r="U825" i="2"/>
  <c r="AA825" i="2" s="1"/>
  <c r="U828" i="2"/>
  <c r="U829" i="2"/>
  <c r="U830" i="2"/>
  <c r="U831" i="2"/>
  <c r="U832" i="2"/>
  <c r="U833" i="2"/>
  <c r="U837" i="2"/>
  <c r="U838" i="2"/>
  <c r="AA838" i="2" s="1"/>
  <c r="U839" i="2"/>
  <c r="U840" i="2"/>
  <c r="U841" i="2"/>
  <c r="U844" i="2"/>
  <c r="U845" i="2"/>
  <c r="U846" i="2"/>
  <c r="U847" i="2"/>
  <c r="U848" i="2"/>
  <c r="AA848" i="2" s="1"/>
  <c r="U849" i="2"/>
  <c r="U853" i="2"/>
  <c r="U854" i="2"/>
  <c r="U855" i="2"/>
  <c r="U856" i="2"/>
  <c r="U857" i="2"/>
  <c r="U860" i="2"/>
  <c r="U861" i="2"/>
  <c r="AA861" i="2" s="1"/>
  <c r="U862" i="2"/>
  <c r="U863" i="2"/>
  <c r="U864" i="2"/>
  <c r="U865" i="2"/>
  <c r="U868" i="2"/>
  <c r="U869" i="2"/>
  <c r="U870" i="2"/>
  <c r="U871" i="2"/>
  <c r="AA871" i="2" s="1"/>
  <c r="U872" i="2"/>
  <c r="U873" i="2"/>
  <c r="U876" i="2"/>
  <c r="U877" i="2"/>
  <c r="U878" i="2"/>
  <c r="U879" i="2"/>
  <c r="U880" i="2"/>
  <c r="U881" i="2"/>
  <c r="AA881" i="2" s="1"/>
  <c r="U884" i="2"/>
  <c r="U885" i="2"/>
  <c r="U886" i="2"/>
  <c r="U887" i="2"/>
  <c r="U888" i="2"/>
  <c r="U889" i="2"/>
  <c r="U892" i="2"/>
  <c r="U893" i="2"/>
  <c r="AA893" i="2" s="1"/>
  <c r="U894" i="2"/>
  <c r="U895" i="2"/>
  <c r="U896" i="2"/>
  <c r="U897" i="2"/>
  <c r="U901" i="2"/>
  <c r="U902" i="2"/>
  <c r="U903" i="2"/>
  <c r="U904" i="2"/>
  <c r="AA904" i="2" s="1"/>
  <c r="U905" i="2"/>
  <c r="U908" i="2"/>
  <c r="U909" i="2"/>
  <c r="U910" i="2"/>
  <c r="U911" i="2"/>
  <c r="U912" i="2"/>
  <c r="U913" i="2"/>
  <c r="U917" i="2"/>
  <c r="AA917" i="2" s="1"/>
  <c r="U918" i="2"/>
  <c r="U919" i="2"/>
  <c r="U920" i="2"/>
  <c r="U921" i="2"/>
  <c r="U924" i="2"/>
  <c r="U925" i="2"/>
  <c r="U926" i="2"/>
  <c r="U927" i="2"/>
  <c r="AA927" i="2" s="1"/>
  <c r="U928" i="2"/>
  <c r="U929" i="2"/>
  <c r="U932" i="2"/>
  <c r="U933" i="2"/>
  <c r="U934" i="2"/>
  <c r="U935" i="2"/>
  <c r="U936" i="2"/>
  <c r="U937" i="2"/>
  <c r="AA937" i="2" s="1"/>
  <c r="U940" i="2"/>
  <c r="U941" i="2"/>
  <c r="U942" i="2"/>
  <c r="U943" i="2"/>
  <c r="U944" i="2"/>
  <c r="U945" i="2"/>
  <c r="U948" i="2"/>
  <c r="U949" i="2"/>
  <c r="AA949" i="2" s="1"/>
  <c r="U950" i="2"/>
  <c r="U951" i="2"/>
  <c r="U952" i="2"/>
  <c r="U953" i="2"/>
  <c r="U956" i="2"/>
  <c r="U957" i="2"/>
  <c r="U958" i="2"/>
  <c r="U959" i="2"/>
  <c r="AA959" i="2" s="1"/>
  <c r="U960" i="2"/>
  <c r="U961" i="2"/>
  <c r="U965" i="2"/>
  <c r="U966" i="2"/>
  <c r="U967" i="2"/>
  <c r="U968" i="2"/>
  <c r="U969" i="2"/>
  <c r="U972" i="2"/>
  <c r="AA972" i="2" s="1"/>
  <c r="U973" i="2"/>
  <c r="U974" i="2"/>
  <c r="U975" i="2"/>
  <c r="U976" i="2"/>
  <c r="U977" i="2"/>
  <c r="U981" i="2"/>
  <c r="U982" i="2"/>
  <c r="U983" i="2"/>
  <c r="AA983" i="2" s="1"/>
  <c r="U984" i="2"/>
  <c r="U985" i="2"/>
  <c r="U988" i="2"/>
  <c r="U989" i="2"/>
  <c r="U990" i="2"/>
  <c r="U991" i="2"/>
  <c r="U992" i="2"/>
  <c r="U993" i="2"/>
  <c r="AA993" i="2" s="1"/>
  <c r="U996" i="2"/>
  <c r="U997" i="2"/>
  <c r="U998" i="2"/>
  <c r="U999" i="2"/>
  <c r="U1000" i="2"/>
  <c r="U1001" i="2"/>
  <c r="U1004" i="2"/>
  <c r="U1005" i="2"/>
  <c r="AA1005" i="2" s="1"/>
  <c r="U1006" i="2"/>
  <c r="U1007" i="2"/>
  <c r="U1008" i="2"/>
  <c r="U1009" i="2"/>
  <c r="U1012" i="2"/>
  <c r="U1013" i="2"/>
  <c r="U1014" i="2"/>
  <c r="U1015" i="2"/>
  <c r="AA1015" i="2" s="1"/>
  <c r="U1016" i="2"/>
  <c r="U1017" i="2"/>
  <c r="U1020" i="2"/>
  <c r="U1021" i="2"/>
  <c r="U1022" i="2"/>
  <c r="U1023" i="2"/>
  <c r="U1024" i="2"/>
  <c r="U1025" i="2"/>
  <c r="AA1025" i="2" s="1"/>
  <c r="U1029" i="2"/>
  <c r="U1030" i="2"/>
  <c r="U1031" i="2"/>
  <c r="U1032" i="2"/>
  <c r="U1033" i="2"/>
  <c r="U1036" i="2"/>
  <c r="U1037" i="2"/>
  <c r="U1038" i="2"/>
  <c r="AA1038" i="2" s="1"/>
  <c r="U1039" i="2"/>
  <c r="U1040" i="2"/>
  <c r="U1041" i="2"/>
  <c r="U1045" i="2"/>
  <c r="U1046" i="2"/>
  <c r="U1047" i="2"/>
  <c r="U1048" i="2"/>
  <c r="U1049" i="2"/>
  <c r="AA1049" i="2" s="1"/>
  <c r="U1052" i="2"/>
  <c r="U1053" i="2"/>
  <c r="U1054" i="2"/>
  <c r="U1055" i="2"/>
  <c r="U1056" i="2"/>
  <c r="U1057" i="2"/>
  <c r="U1060" i="2"/>
  <c r="U1061" i="2"/>
  <c r="AA1061" i="2" s="1"/>
  <c r="U1062" i="2"/>
  <c r="U1063" i="2"/>
  <c r="U1064" i="2"/>
  <c r="U1065" i="2"/>
  <c r="U1068" i="2"/>
  <c r="U1069" i="2"/>
  <c r="U1070" i="2"/>
  <c r="U1071" i="2"/>
  <c r="AA1071" i="2" s="1"/>
  <c r="U1072" i="2"/>
  <c r="U1073" i="2"/>
  <c r="U1076" i="2"/>
  <c r="U1077" i="2"/>
  <c r="U1078" i="2"/>
  <c r="U1079" i="2"/>
  <c r="U1080" i="2"/>
  <c r="U1081" i="2"/>
  <c r="AA1081" i="2" s="1"/>
  <c r="U1084" i="2"/>
  <c r="U1085" i="2"/>
  <c r="U1086" i="2"/>
  <c r="U1087" i="2"/>
  <c r="U1088" i="2"/>
  <c r="U1089" i="2"/>
  <c r="U1093" i="2"/>
  <c r="U1094" i="2"/>
  <c r="AA1094" i="2" s="1"/>
  <c r="U1095" i="2"/>
  <c r="U1096" i="2"/>
  <c r="U1097" i="2"/>
  <c r="U1100" i="2"/>
  <c r="U1101" i="2"/>
  <c r="U1102" i="2"/>
  <c r="U1103" i="2"/>
  <c r="U1104" i="2"/>
  <c r="AA1104" i="2" s="1"/>
  <c r="U1105" i="2"/>
  <c r="U1109" i="2"/>
  <c r="U1110" i="2"/>
  <c r="U1111" i="2"/>
  <c r="U1112" i="2"/>
  <c r="U1113" i="2"/>
  <c r="U1116" i="2"/>
  <c r="U1117" i="2"/>
  <c r="AA1117" i="2" s="1"/>
  <c r="U1118" i="2"/>
  <c r="U1119" i="2"/>
  <c r="U1120" i="2"/>
  <c r="U1121" i="2"/>
  <c r="U1124" i="2"/>
  <c r="U1125" i="2"/>
  <c r="U1126" i="2"/>
  <c r="U1127" i="2"/>
  <c r="AA1127" i="2" s="1"/>
  <c r="U1128" i="2"/>
  <c r="U1129" i="2"/>
  <c r="U1132" i="2"/>
  <c r="U1133" i="2"/>
  <c r="U1134" i="2"/>
  <c r="U1135" i="2"/>
  <c r="U1136" i="2"/>
  <c r="U1137" i="2"/>
  <c r="AA1137" i="2" s="1"/>
  <c r="U1140" i="2"/>
  <c r="U1141" i="2"/>
  <c r="U1142" i="2"/>
  <c r="U1143" i="2"/>
  <c r="U1144" i="2"/>
  <c r="U1145" i="2"/>
  <c r="U1148" i="2"/>
  <c r="U1149" i="2"/>
  <c r="AA1149" i="2" s="1"/>
  <c r="U1150" i="2"/>
  <c r="U1151" i="2"/>
  <c r="U1152" i="2"/>
  <c r="U1153" i="2"/>
  <c r="U1157" i="2"/>
  <c r="U1158" i="2"/>
  <c r="U1159" i="2"/>
  <c r="U1160" i="2"/>
  <c r="AA1160" i="2" s="1"/>
  <c r="U1161" i="2"/>
  <c r="U1164" i="2"/>
  <c r="U1165" i="2"/>
  <c r="U1166" i="2"/>
  <c r="U1167" i="2"/>
  <c r="U1168" i="2"/>
  <c r="U1169" i="2"/>
  <c r="U1173" i="2"/>
  <c r="AA1173" i="2" s="1"/>
  <c r="U1174" i="2"/>
  <c r="AA1174" i="2" s="1"/>
  <c r="U1175" i="2"/>
  <c r="AA1175" i="2" s="1"/>
  <c r="U1176" i="2"/>
  <c r="AA1176" i="2" s="1"/>
  <c r="U1177" i="2"/>
  <c r="AA1177" i="2" s="1"/>
  <c r="U1180" i="2"/>
  <c r="AA1180" i="2" s="1"/>
  <c r="U1181" i="2"/>
  <c r="AA1181" i="2" s="1"/>
  <c r="U1182" i="2"/>
  <c r="AA1182" i="2" s="1"/>
  <c r="U1183" i="2"/>
  <c r="AA1183" i="2" s="1"/>
  <c r="U1184" i="2"/>
  <c r="AA1184" i="2" s="1"/>
  <c r="U1185" i="2"/>
  <c r="AA1185" i="2" s="1"/>
  <c r="U1188" i="2"/>
  <c r="AA1188" i="2" s="1"/>
  <c r="U1189" i="2"/>
  <c r="AA1189" i="2" s="1"/>
  <c r="U1190" i="2"/>
  <c r="AA1190" i="2" s="1"/>
  <c r="U1191" i="2"/>
  <c r="AA1191" i="2" s="1"/>
  <c r="U1192" i="2"/>
  <c r="AA1192" i="2" s="1"/>
  <c r="U1193" i="2"/>
  <c r="AA1193" i="2" s="1"/>
  <c r="U1196" i="2"/>
  <c r="AA1196" i="2" s="1"/>
  <c r="U1197" i="2"/>
  <c r="AA1197" i="2" s="1"/>
  <c r="U1198" i="2"/>
  <c r="AA1198" i="2" s="1"/>
  <c r="U1199" i="2"/>
  <c r="AA1199" i="2" s="1"/>
  <c r="U1200" i="2"/>
  <c r="AA1200" i="2" s="1"/>
  <c r="U1201" i="2"/>
  <c r="AA1201" i="2" s="1"/>
  <c r="U1204" i="2"/>
  <c r="AA1204" i="2" s="1"/>
  <c r="U1205" i="2"/>
  <c r="AA1205" i="2" s="1"/>
  <c r="U1206" i="2"/>
  <c r="AA1206" i="2" s="1"/>
  <c r="U1207" i="2"/>
  <c r="AA1207" i="2" s="1"/>
  <c r="U1208" i="2"/>
  <c r="AA1208" i="2" s="1"/>
  <c r="U1209" i="2"/>
  <c r="AA1209" i="2" s="1"/>
  <c r="U1212" i="2"/>
  <c r="AA1212" i="2" s="1"/>
  <c r="U1213" i="2"/>
  <c r="AA1213" i="2" s="1"/>
  <c r="U1214" i="2"/>
  <c r="AA1214" i="2" s="1"/>
  <c r="U1215" i="2"/>
  <c r="AA1215" i="2" s="1"/>
  <c r="U1216" i="2"/>
  <c r="AA1216" i="2" s="1"/>
  <c r="U1217" i="2"/>
  <c r="AA1217" i="2" s="1"/>
  <c r="U1221" i="2"/>
  <c r="AA1221" i="2" s="1"/>
  <c r="U1222" i="2"/>
  <c r="AA1222" i="2" s="1"/>
  <c r="U1223" i="2"/>
  <c r="AA1223" i="2" s="1"/>
  <c r="U1224" i="2"/>
  <c r="AA1224" i="2" s="1"/>
  <c r="U1225" i="2"/>
  <c r="AA1225" i="2" s="1"/>
  <c r="U1228" i="2"/>
  <c r="AA1228" i="2" s="1"/>
  <c r="U1229" i="2"/>
  <c r="AA1229" i="2" s="1"/>
  <c r="U1230" i="2"/>
  <c r="AA1230" i="2" s="1"/>
  <c r="U1231" i="2"/>
  <c r="AA1231" i="2" s="1"/>
  <c r="U1232" i="2"/>
  <c r="AA1232" i="2" s="1"/>
  <c r="U1233" i="2"/>
  <c r="AA1233" i="2" s="1"/>
  <c r="U1237" i="2"/>
  <c r="AA1237" i="2" s="1"/>
  <c r="U1238" i="2"/>
  <c r="AA1238" i="2" s="1"/>
  <c r="U1239" i="2"/>
  <c r="AA1239" i="2" s="1"/>
  <c r="U1240" i="2"/>
  <c r="AA1240" i="2" s="1"/>
  <c r="U1241" i="2"/>
  <c r="AA1241" i="2" s="1"/>
  <c r="U1244" i="2"/>
  <c r="AA1244" i="2" s="1"/>
  <c r="U1245" i="2"/>
  <c r="AA1245" i="2" s="1"/>
  <c r="U1246" i="2"/>
  <c r="AA1246" i="2" s="1"/>
  <c r="U1247" i="2"/>
  <c r="AA1247" i="2" s="1"/>
  <c r="U1248" i="2"/>
  <c r="AA1248" i="2" s="1"/>
  <c r="U1249" i="2"/>
  <c r="AA1249" i="2" s="1"/>
  <c r="U1252" i="2"/>
  <c r="AA1252" i="2" s="1"/>
  <c r="U1253" i="2"/>
  <c r="AA1253" i="2" s="1"/>
  <c r="U1254" i="2"/>
  <c r="AA1254" i="2" s="1"/>
  <c r="U1255" i="2"/>
  <c r="AA1255" i="2" s="1"/>
  <c r="U1256" i="2"/>
  <c r="AA1256" i="2" s="1"/>
  <c r="U1257" i="2"/>
  <c r="AA1257" i="2" s="1"/>
  <c r="U1260" i="2"/>
  <c r="AA1260" i="2" s="1"/>
  <c r="U1261" i="2"/>
  <c r="AA1261" i="2" s="1"/>
  <c r="U1262" i="2"/>
  <c r="AA1262" i="2" s="1"/>
  <c r="U1263" i="2"/>
  <c r="AA1263" i="2" s="1"/>
  <c r="U1264" i="2"/>
  <c r="AA1264" i="2" s="1"/>
  <c r="U1265" i="2"/>
  <c r="AA1265" i="2" s="1"/>
  <c r="U1268" i="2"/>
  <c r="AA1268" i="2" s="1"/>
  <c r="U1269" i="2"/>
  <c r="AA1269" i="2" s="1"/>
  <c r="U1270" i="2"/>
  <c r="AA1270" i="2" s="1"/>
  <c r="U1271" i="2"/>
  <c r="AA1271" i="2" s="1"/>
  <c r="U1272" i="2"/>
  <c r="AA1272" i="2" s="1"/>
  <c r="U1273" i="2"/>
  <c r="AA1273" i="2" s="1"/>
  <c r="U1276" i="2"/>
  <c r="AA1276" i="2" s="1"/>
  <c r="U1277" i="2"/>
  <c r="AA1277" i="2" s="1"/>
  <c r="U1278" i="2"/>
  <c r="AA1278" i="2" s="1"/>
  <c r="U1279" i="2"/>
  <c r="AA1279" i="2" s="1"/>
  <c r="U1280" i="2"/>
  <c r="AA1280" i="2" s="1"/>
  <c r="U1281" i="2"/>
  <c r="AA1281" i="2" s="1"/>
  <c r="U1285" i="2"/>
  <c r="AA1285" i="2" s="1"/>
  <c r="U1286" i="2"/>
  <c r="AA1286" i="2" s="1"/>
  <c r="U1287" i="2"/>
  <c r="AA1287" i="2" s="1"/>
  <c r="U1288" i="2"/>
  <c r="AA1288" i="2" s="1"/>
  <c r="U1289" i="2"/>
  <c r="AA1289" i="2" s="1"/>
  <c r="U1292" i="2"/>
  <c r="AA1292" i="2" s="1"/>
  <c r="U1293" i="2"/>
  <c r="AA1293" i="2" s="1"/>
  <c r="U1294" i="2"/>
  <c r="AA1294" i="2" s="1"/>
  <c r="U1295" i="2"/>
  <c r="AA1295" i="2" s="1"/>
  <c r="U1296" i="2"/>
  <c r="AA1296" i="2" s="1"/>
  <c r="U1297" i="2"/>
  <c r="AA1297" i="2" s="1"/>
  <c r="U1301" i="2"/>
  <c r="AA1301" i="2" s="1"/>
  <c r="U1302" i="2"/>
  <c r="AA1302" i="2" s="1"/>
  <c r="U1303" i="2"/>
  <c r="AA1303" i="2" s="1"/>
  <c r="U1304" i="2"/>
  <c r="AA1304" i="2" s="1"/>
  <c r="U1305" i="2"/>
  <c r="AA1305" i="2" s="1"/>
  <c r="U1308" i="2"/>
  <c r="AA1308" i="2" s="1"/>
  <c r="U1309" i="2"/>
  <c r="AA1309" i="2" s="1"/>
  <c r="U1310" i="2"/>
  <c r="AA1310" i="2" s="1"/>
  <c r="U1311" i="2"/>
  <c r="AA1311" i="2" s="1"/>
  <c r="U1312" i="2"/>
  <c r="AA1312" i="2" s="1"/>
  <c r="U1313" i="2"/>
  <c r="AA1313" i="2" s="1"/>
  <c r="U1316" i="2"/>
  <c r="AA1316" i="2" s="1"/>
  <c r="U1317" i="2"/>
  <c r="AA1317" i="2" s="1"/>
  <c r="U1318" i="2"/>
  <c r="AA1318" i="2" s="1"/>
  <c r="U1319" i="2"/>
  <c r="AA1319" i="2" s="1"/>
  <c r="U1320" i="2"/>
  <c r="AA1320" i="2" s="1"/>
  <c r="U1321" i="2"/>
  <c r="AA1321" i="2" s="1"/>
  <c r="U1324" i="2"/>
  <c r="AA1324" i="2" s="1"/>
  <c r="U1325" i="2"/>
  <c r="AA1325" i="2" s="1"/>
  <c r="U1326" i="2"/>
  <c r="AA1326" i="2" s="1"/>
  <c r="U1327" i="2"/>
  <c r="AA1327" i="2" s="1"/>
  <c r="U1328" i="2"/>
  <c r="AA1328" i="2" s="1"/>
  <c r="U1329" i="2"/>
  <c r="AA1329" i="2" s="1"/>
  <c r="U1332" i="2"/>
  <c r="AA1332" i="2" s="1"/>
  <c r="U1333" i="2"/>
  <c r="AA1333" i="2" s="1"/>
  <c r="U1334" i="2"/>
  <c r="AA1334" i="2" s="1"/>
  <c r="U1335" i="2"/>
  <c r="AA1335" i="2" s="1"/>
  <c r="U1336" i="2"/>
  <c r="AA1336" i="2" s="1"/>
  <c r="U1337" i="2"/>
  <c r="AA1337" i="2" s="1"/>
  <c r="U1340" i="2"/>
  <c r="U1341" i="2"/>
  <c r="U1342" i="2"/>
  <c r="U1343" i="2"/>
  <c r="U1344" i="2"/>
  <c r="U1345" i="2"/>
  <c r="U1349" i="2"/>
  <c r="AA1349" i="2" s="1"/>
  <c r="U1350" i="2"/>
  <c r="AA1350" i="2" s="1"/>
  <c r="U1351" i="2"/>
  <c r="U1352" i="2"/>
  <c r="U1353" i="2"/>
  <c r="U1356" i="2"/>
  <c r="U1357" i="2"/>
  <c r="U1358" i="2"/>
  <c r="U1359" i="2"/>
  <c r="AA1359" i="2" s="1"/>
  <c r="U1360" i="2"/>
  <c r="AA1360" i="2" s="1"/>
  <c r="U1361" i="2"/>
  <c r="U1365" i="2"/>
  <c r="U1366" i="2"/>
  <c r="U1367" i="2"/>
  <c r="U1368" i="2"/>
  <c r="U1369" i="2"/>
  <c r="U1372" i="2"/>
  <c r="AA1372" i="2" s="1"/>
  <c r="U1373" i="2"/>
  <c r="AA1373" i="2" s="1"/>
  <c r="U1374" i="2"/>
  <c r="U1375" i="2"/>
  <c r="U1376" i="2"/>
  <c r="U1377" i="2"/>
  <c r="U1380" i="2"/>
  <c r="U1381" i="2"/>
  <c r="U1382" i="2"/>
  <c r="AA1382" i="2" s="1"/>
  <c r="U1383" i="2"/>
  <c r="AA1383" i="2" s="1"/>
  <c r="U1384" i="2"/>
  <c r="U1385" i="2"/>
  <c r="U1388" i="2"/>
  <c r="U1389" i="2"/>
  <c r="U1390" i="2"/>
  <c r="U1391" i="2"/>
  <c r="U1392" i="2"/>
  <c r="AA1392" i="2" s="1"/>
  <c r="U1393" i="2"/>
  <c r="AA1393" i="2" s="1"/>
  <c r="U1396" i="2"/>
  <c r="U1397" i="2"/>
  <c r="U1398" i="2"/>
  <c r="U1399" i="2"/>
  <c r="U1400" i="2"/>
  <c r="U1401" i="2"/>
  <c r="U1404" i="2"/>
  <c r="AA1404" i="2" s="1"/>
  <c r="U1405" i="2"/>
  <c r="AA1405" i="2" s="1"/>
  <c r="U1406" i="2"/>
  <c r="U1407" i="2"/>
  <c r="U1408" i="2"/>
  <c r="U1409" i="2"/>
  <c r="U1413" i="2"/>
  <c r="U1414" i="2"/>
  <c r="U1415" i="2"/>
  <c r="AA1415" i="2" s="1"/>
  <c r="U1416" i="2"/>
  <c r="AA1416" i="2" s="1"/>
  <c r="U1417" i="2"/>
  <c r="U1420" i="2"/>
  <c r="U1421" i="2"/>
  <c r="U1422" i="2"/>
  <c r="U1423" i="2"/>
  <c r="U1424" i="2"/>
  <c r="U1425" i="2"/>
  <c r="AA1425" i="2" s="1"/>
  <c r="U1429" i="2"/>
  <c r="AA1429" i="2" s="1"/>
  <c r="U1430" i="2"/>
  <c r="U1431" i="2"/>
  <c r="U1432" i="2"/>
  <c r="U1433" i="2"/>
  <c r="U1436" i="2"/>
  <c r="U1437" i="2"/>
  <c r="U1438" i="2"/>
  <c r="AA1438" i="2" s="1"/>
  <c r="U1439" i="2"/>
  <c r="AA1439" i="2" s="1"/>
  <c r="U1440" i="2"/>
  <c r="U1441" i="2"/>
  <c r="U1444" i="2"/>
  <c r="U1445" i="2"/>
  <c r="U1446" i="2"/>
  <c r="U1447" i="2"/>
  <c r="U1448" i="2"/>
  <c r="AA1448" i="2" s="1"/>
  <c r="U1449" i="2"/>
  <c r="AA1449" i="2" s="1"/>
  <c r="U1452" i="2"/>
  <c r="U1453" i="2"/>
  <c r="U1454" i="2"/>
  <c r="U1455" i="2"/>
  <c r="U1456" i="2"/>
  <c r="U1457" i="2"/>
  <c r="U1460" i="2"/>
  <c r="AA1460" i="2" s="1"/>
  <c r="U1461" i="2"/>
  <c r="AA1461" i="2" s="1"/>
  <c r="U1462" i="2"/>
  <c r="U1463" i="2"/>
  <c r="U1464" i="2"/>
  <c r="U1465" i="2"/>
  <c r="U1468" i="2"/>
  <c r="U1469" i="2"/>
  <c r="U1470" i="2"/>
  <c r="AA1470" i="2" s="1"/>
  <c r="U1471" i="2"/>
  <c r="AA1471" i="2" s="1"/>
  <c r="U1472" i="2"/>
  <c r="U1473" i="2"/>
  <c r="U1476" i="2"/>
  <c r="U1477" i="2"/>
  <c r="U1478" i="2"/>
  <c r="U1479" i="2"/>
  <c r="U1480" i="2"/>
  <c r="AA1480" i="2" s="1"/>
  <c r="U1481" i="2"/>
  <c r="AA1481" i="2" s="1"/>
  <c r="U1484" i="2"/>
  <c r="U1485" i="2"/>
  <c r="U1486" i="2"/>
  <c r="U1487" i="2"/>
  <c r="U1488" i="2"/>
  <c r="U1489" i="2"/>
  <c r="U1492" i="2"/>
  <c r="AA1492" i="2" s="1"/>
  <c r="U1493" i="2"/>
  <c r="AA1493" i="2" s="1"/>
  <c r="U1494" i="2"/>
  <c r="U1495" i="2"/>
  <c r="U1496" i="2"/>
  <c r="U1497" i="2"/>
  <c r="U1500" i="2"/>
  <c r="U1501" i="2"/>
  <c r="U1502" i="2"/>
  <c r="AA1502" i="2" s="1"/>
  <c r="U1503" i="2"/>
  <c r="AA1503" i="2" s="1"/>
  <c r="U1504" i="2"/>
  <c r="U1505" i="2"/>
  <c r="U1508" i="2"/>
  <c r="U1509" i="2"/>
  <c r="U1510" i="2"/>
  <c r="U1511" i="2"/>
  <c r="U1512" i="2"/>
  <c r="AA1512" i="2" s="1"/>
  <c r="U1513" i="2"/>
  <c r="AA1513" i="2" s="1"/>
  <c r="U1514" i="2"/>
  <c r="U1516" i="2"/>
  <c r="U1517" i="2"/>
  <c r="U1518" i="2"/>
  <c r="U1519" i="2"/>
  <c r="U1520" i="2"/>
  <c r="U1521" i="2"/>
  <c r="AA1521" i="2" s="1"/>
  <c r="U1524" i="2"/>
  <c r="AA1524" i="2" s="1"/>
  <c r="U1525" i="2"/>
  <c r="U1526" i="2"/>
  <c r="U1527" i="2"/>
  <c r="U1528" i="2"/>
  <c r="U1529" i="2"/>
  <c r="U1532" i="2"/>
  <c r="U1533" i="2"/>
  <c r="AA1533" i="2" s="1"/>
  <c r="U1534" i="2"/>
  <c r="AA1534" i="2" s="1"/>
  <c r="U1535" i="2"/>
  <c r="U1536" i="2"/>
  <c r="U1537" i="2"/>
  <c r="U1540" i="2"/>
  <c r="U1541" i="2"/>
  <c r="U1542" i="2"/>
  <c r="U1543" i="2"/>
  <c r="AA1543" i="2" s="1"/>
  <c r="U1544" i="2"/>
  <c r="AA1544" i="2" s="1"/>
  <c r="U1545" i="2"/>
  <c r="U1548" i="2"/>
  <c r="U1549" i="2"/>
  <c r="U1550" i="2"/>
  <c r="U1551" i="2"/>
  <c r="U1552" i="2"/>
  <c r="U1553" i="2"/>
  <c r="AA1553" i="2" s="1"/>
  <c r="U1556" i="2"/>
  <c r="AA1556" i="2" s="1"/>
  <c r="U1557" i="2"/>
  <c r="U1558" i="2"/>
  <c r="U1559" i="2"/>
  <c r="U1560" i="2"/>
  <c r="U1561" i="2"/>
  <c r="U1564" i="2"/>
  <c r="U1565" i="2"/>
  <c r="AA1565" i="2" s="1"/>
  <c r="U1566" i="2"/>
  <c r="AA1566" i="2" s="1"/>
  <c r="U1567" i="2"/>
  <c r="U1568" i="2"/>
  <c r="U1569" i="2"/>
  <c r="U1572" i="2"/>
  <c r="U1573" i="2"/>
  <c r="U1574" i="2"/>
  <c r="U1575" i="2"/>
  <c r="AA1575" i="2" s="1"/>
  <c r="U1576" i="2"/>
  <c r="AA1576" i="2" s="1"/>
  <c r="U1577" i="2"/>
  <c r="U1580" i="2"/>
  <c r="U1581" i="2"/>
  <c r="U1582" i="2"/>
  <c r="U1583" i="2"/>
  <c r="U1584" i="2"/>
  <c r="U1585" i="2"/>
  <c r="AA1585" i="2" s="1"/>
  <c r="U1588" i="2"/>
  <c r="AA1588" i="2" s="1"/>
  <c r="U1589" i="2"/>
  <c r="U1590" i="2"/>
  <c r="U1591" i="2"/>
  <c r="U1592" i="2"/>
  <c r="U1593" i="2"/>
  <c r="U1596" i="2"/>
  <c r="U1597" i="2"/>
  <c r="AA1597" i="2" s="1"/>
  <c r="U1598" i="2"/>
  <c r="AA1598" i="2" s="1"/>
  <c r="U1599" i="2"/>
  <c r="U1600" i="2"/>
  <c r="U1601" i="2"/>
  <c r="U1604" i="2"/>
  <c r="U1605" i="2"/>
  <c r="U1606" i="2"/>
  <c r="U1607" i="2"/>
  <c r="AA1607" i="2" s="1"/>
  <c r="U1608" i="2"/>
  <c r="AA1608" i="2" s="1"/>
  <c r="U1609" i="2"/>
  <c r="U1612" i="2"/>
  <c r="U1613" i="2"/>
  <c r="U1614" i="2"/>
  <c r="U1615" i="2"/>
  <c r="U1616" i="2"/>
  <c r="U1617" i="2"/>
  <c r="AA1617" i="2" s="1"/>
  <c r="U1620" i="2"/>
  <c r="AA1620" i="2" s="1"/>
  <c r="U1621" i="2"/>
  <c r="U1622" i="2"/>
  <c r="U1623" i="2"/>
  <c r="U1624" i="2"/>
  <c r="U1625" i="2"/>
  <c r="U1628" i="2"/>
  <c r="U1629" i="2"/>
  <c r="AA1629" i="2" s="1"/>
  <c r="U1630" i="2"/>
  <c r="AA1630" i="2" s="1"/>
  <c r="U1631" i="2"/>
  <c r="U1632" i="2"/>
  <c r="U1633" i="2"/>
  <c r="U1634" i="2"/>
  <c r="U1636" i="2"/>
  <c r="U1637" i="2"/>
  <c r="U1638" i="2"/>
  <c r="AA1638" i="2" s="1"/>
  <c r="U1639" i="2"/>
  <c r="AA1639" i="2" s="1"/>
  <c r="U1640" i="2"/>
  <c r="U1641" i="2"/>
  <c r="U1642" i="2"/>
  <c r="U1644" i="2"/>
  <c r="U1645" i="2"/>
  <c r="U1646" i="2"/>
  <c r="U1647" i="2"/>
  <c r="AA1647" i="2" s="1"/>
  <c r="U1648" i="2"/>
  <c r="AA1648" i="2" s="1"/>
  <c r="U1649" i="2"/>
  <c r="U1652" i="2"/>
  <c r="U1653" i="2"/>
  <c r="U1654" i="2"/>
  <c r="U1655" i="2"/>
  <c r="U1656" i="2"/>
  <c r="U1657" i="2"/>
  <c r="AA1657" i="2" s="1"/>
  <c r="U1660" i="2"/>
  <c r="AA1660" i="2" s="1"/>
  <c r="U1661" i="2"/>
  <c r="U1662" i="2"/>
  <c r="U1663" i="2"/>
  <c r="U1664" i="2"/>
  <c r="U1665" i="2"/>
  <c r="U1668" i="2"/>
  <c r="U1669" i="2"/>
  <c r="AA1669" i="2" s="1"/>
  <c r="U1670" i="2"/>
  <c r="AA1670" i="2" s="1"/>
  <c r="U1671" i="2"/>
  <c r="U1672" i="2"/>
  <c r="U1673" i="2"/>
  <c r="U1676" i="2"/>
  <c r="U1677" i="2"/>
  <c r="U1678" i="2"/>
  <c r="U1679" i="2"/>
  <c r="AA1679" i="2" s="1"/>
  <c r="U1680" i="2"/>
  <c r="AA1680" i="2" s="1"/>
  <c r="U1681" i="2"/>
  <c r="U1684" i="2"/>
  <c r="U1685" i="2"/>
  <c r="U1686" i="2"/>
  <c r="U1687" i="2"/>
  <c r="U1688" i="2"/>
  <c r="U1689" i="2"/>
  <c r="AA1689" i="2" s="1"/>
  <c r="U1692" i="2"/>
  <c r="AA1692" i="2" s="1"/>
  <c r="U1693" i="2"/>
  <c r="U1694" i="2"/>
  <c r="U1695" i="2"/>
  <c r="U1696" i="2"/>
  <c r="U1697" i="2"/>
  <c r="U1700" i="2"/>
  <c r="U1701" i="2"/>
  <c r="AA1701" i="2" s="1"/>
  <c r="U1702" i="2"/>
  <c r="AA1702" i="2" s="1"/>
  <c r="U1703" i="2"/>
  <c r="U1704" i="2"/>
  <c r="U1705" i="2"/>
  <c r="U1708" i="2"/>
  <c r="U1709" i="2"/>
  <c r="U1710" i="2"/>
  <c r="U1711" i="2"/>
  <c r="AA1711" i="2" s="1"/>
  <c r="U1712" i="2"/>
  <c r="AA1712" i="2" s="1"/>
  <c r="U1713" i="2"/>
  <c r="U1716" i="2"/>
  <c r="U1717" i="2"/>
  <c r="U1718" i="2"/>
  <c r="U1719" i="2"/>
  <c r="U1720" i="2"/>
  <c r="U1721" i="2"/>
  <c r="AA1721" i="2" s="1"/>
  <c r="U1724" i="2"/>
  <c r="AA1724" i="2" s="1"/>
  <c r="U1725" i="2"/>
  <c r="U1726" i="2"/>
  <c r="U1727" i="2"/>
  <c r="U1728" i="2"/>
  <c r="U1729" i="2"/>
  <c r="U1732" i="2"/>
  <c r="U1733" i="2"/>
  <c r="AA1733" i="2" s="1"/>
  <c r="U1734" i="2"/>
  <c r="AA1734" i="2" s="1"/>
  <c r="U1735" i="2"/>
  <c r="U1736" i="2"/>
  <c r="U1737" i="2"/>
  <c r="U1740" i="2"/>
  <c r="U1741" i="2"/>
  <c r="U1742" i="2"/>
  <c r="U1743" i="2"/>
  <c r="AA1743" i="2" s="1"/>
  <c r="U1744" i="2"/>
  <c r="AA1744" i="2" s="1"/>
  <c r="U1745" i="2"/>
  <c r="U1748" i="2"/>
  <c r="U1749" i="2"/>
  <c r="U1750" i="2"/>
  <c r="U1751" i="2"/>
  <c r="U1752" i="2"/>
  <c r="U1753" i="2"/>
  <c r="AA1753" i="2" s="1"/>
  <c r="U1756" i="2"/>
  <c r="AA1756" i="2" s="1"/>
  <c r="U1757" i="2"/>
  <c r="U1758" i="2"/>
  <c r="U1759" i="2"/>
  <c r="U1760" i="2"/>
  <c r="U1761" i="2"/>
  <c r="U1764" i="2"/>
  <c r="U1765" i="2"/>
  <c r="AA1765" i="2" s="1"/>
  <c r="U1766" i="2"/>
  <c r="AA1766" i="2" s="1"/>
  <c r="U1767" i="2"/>
  <c r="U1768" i="2"/>
  <c r="U1769" i="2"/>
  <c r="U1770" i="2"/>
  <c r="U1772" i="2"/>
  <c r="U1773" i="2"/>
  <c r="U1774" i="2"/>
  <c r="AA1774" i="2" s="1"/>
  <c r="U1775" i="2"/>
  <c r="AA1775" i="2" s="1"/>
  <c r="U1776" i="2"/>
  <c r="U1777" i="2"/>
  <c r="U1780" i="2"/>
  <c r="U1781" i="2"/>
  <c r="U1782" i="2"/>
  <c r="U1783" i="2"/>
  <c r="U1784" i="2"/>
  <c r="AA1784" i="2" s="1"/>
  <c r="U1785" i="2"/>
  <c r="AA1785" i="2" s="1"/>
  <c r="U1788" i="2"/>
  <c r="U1789" i="2"/>
  <c r="U1790" i="2"/>
  <c r="U1791" i="2"/>
  <c r="U1792" i="2"/>
  <c r="U1793" i="2"/>
  <c r="U1796" i="2"/>
  <c r="AA1796" i="2" s="1"/>
  <c r="U1797" i="2"/>
  <c r="AA1797" i="2" s="1"/>
  <c r="U1798" i="2"/>
  <c r="U1799" i="2"/>
  <c r="U1800" i="2"/>
  <c r="U1801" i="2"/>
  <c r="U1804" i="2"/>
  <c r="U1805" i="2"/>
  <c r="U1806" i="2"/>
  <c r="AA1806" i="2" s="1"/>
  <c r="U1807" i="2"/>
  <c r="AA1807" i="2" s="1"/>
  <c r="U1808" i="2"/>
  <c r="U1809" i="2"/>
  <c r="U1812" i="2"/>
  <c r="U1813" i="2"/>
  <c r="U1814" i="2"/>
  <c r="U1815" i="2"/>
  <c r="U1816" i="2"/>
  <c r="AA1816" i="2" s="1"/>
  <c r="U1817" i="2"/>
  <c r="AA1817" i="2" s="1"/>
  <c r="U1820" i="2"/>
  <c r="U1821" i="2"/>
  <c r="U1822" i="2"/>
  <c r="U1823" i="2"/>
  <c r="U1824" i="2"/>
  <c r="U1825" i="2"/>
  <c r="U1828" i="2"/>
  <c r="AA1828" i="2" s="1"/>
  <c r="U1829" i="2"/>
  <c r="AA1829" i="2" s="1"/>
  <c r="U1830" i="2"/>
  <c r="U1831" i="2"/>
  <c r="U1832" i="2"/>
  <c r="U1833" i="2"/>
  <c r="U1836" i="2"/>
  <c r="U1837" i="2"/>
  <c r="U1838" i="2"/>
  <c r="AA1838" i="2" s="1"/>
  <c r="U1839" i="2"/>
  <c r="AA1839" i="2" s="1"/>
  <c r="U1840" i="2"/>
  <c r="U1841" i="2"/>
  <c r="U1844" i="2"/>
  <c r="U1845" i="2"/>
  <c r="U1846" i="2"/>
  <c r="U1847" i="2"/>
  <c r="U1848" i="2"/>
  <c r="AA1848" i="2" s="1"/>
  <c r="U1849" i="2"/>
  <c r="AA1849" i="2" s="1"/>
  <c r="U1852" i="2"/>
  <c r="U1853" i="2"/>
  <c r="U1854" i="2"/>
  <c r="U1855" i="2"/>
  <c r="U1856" i="2"/>
  <c r="U1857" i="2"/>
  <c r="U1860" i="2"/>
  <c r="AA1860" i="2" s="1"/>
  <c r="U1861" i="2"/>
  <c r="AA1861" i="2" s="1"/>
  <c r="U1862" i="2"/>
  <c r="U1863" i="2"/>
  <c r="U1864" i="2"/>
  <c r="U1865" i="2"/>
  <c r="U1868" i="2"/>
  <c r="U1869" i="2"/>
  <c r="U1870" i="2"/>
  <c r="AA1870" i="2" s="1"/>
  <c r="U1871" i="2"/>
  <c r="AA1871" i="2" s="1"/>
  <c r="U1872" i="2"/>
  <c r="U1873" i="2"/>
  <c r="U1876" i="2"/>
  <c r="U1877" i="2"/>
  <c r="U1878" i="2"/>
  <c r="U1879" i="2"/>
  <c r="U1880" i="2"/>
  <c r="AA1880" i="2" s="1"/>
  <c r="U1881" i="2"/>
  <c r="AA1881" i="2" s="1"/>
  <c r="U1884" i="2"/>
  <c r="U1885" i="2"/>
  <c r="U1886" i="2"/>
  <c r="U1887" i="2"/>
  <c r="U1888" i="2"/>
  <c r="U1889" i="2"/>
  <c r="U1890" i="2"/>
  <c r="U1892" i="2"/>
  <c r="AA1892" i="2" s="1"/>
  <c r="U1893" i="2"/>
  <c r="U1894" i="2"/>
  <c r="U1895" i="2"/>
  <c r="U1896" i="2"/>
  <c r="U1897" i="2"/>
  <c r="U1898" i="2"/>
  <c r="U1900" i="2"/>
  <c r="AA1900" i="2" s="1"/>
  <c r="U1901" i="2"/>
  <c r="AA1901" i="2" s="1"/>
  <c r="U1902" i="2"/>
  <c r="U1903" i="2"/>
  <c r="U1904" i="2"/>
  <c r="U1905" i="2"/>
  <c r="U1907" i="2"/>
  <c r="U1908" i="2"/>
  <c r="U1909" i="2"/>
  <c r="AA1909" i="2" s="1"/>
  <c r="U1910" i="2"/>
  <c r="AA1910" i="2" s="1"/>
  <c r="U1911" i="2"/>
  <c r="U1912" i="2"/>
  <c r="U1913" i="2"/>
  <c r="U1915" i="2"/>
  <c r="U1916" i="2"/>
  <c r="U1917" i="2"/>
  <c r="U1918" i="2"/>
  <c r="AA1918" i="2" s="1"/>
  <c r="U1919" i="2"/>
  <c r="AA1919" i="2" s="1"/>
  <c r="U1920" i="2"/>
  <c r="U1921" i="2"/>
  <c r="U1923" i="2"/>
  <c r="U1924" i="2"/>
  <c r="U1925" i="2"/>
  <c r="U1926" i="2"/>
  <c r="U1927" i="2"/>
  <c r="AA1927" i="2" s="1"/>
  <c r="U1928" i="2"/>
  <c r="AA1928" i="2" s="1"/>
  <c r="U1929" i="2"/>
  <c r="U1931" i="2"/>
  <c r="U1932" i="2"/>
  <c r="U1933" i="2"/>
  <c r="U1934" i="2"/>
  <c r="U1935" i="2"/>
  <c r="U1936" i="2"/>
  <c r="AA1936" i="2" s="1"/>
  <c r="U1937" i="2"/>
  <c r="AA1937" i="2" s="1"/>
  <c r="U1939" i="2"/>
  <c r="U1940" i="2"/>
  <c r="U1941" i="2"/>
  <c r="U1942" i="2"/>
  <c r="U1943" i="2"/>
  <c r="U1944" i="2"/>
  <c r="U1945" i="2"/>
  <c r="AA1945" i="2" s="1"/>
  <c r="U1947" i="2"/>
  <c r="AA1947" i="2" s="1"/>
  <c r="U1948" i="2"/>
  <c r="U1949" i="2"/>
  <c r="U1950" i="2"/>
  <c r="U1951" i="2"/>
  <c r="U1952" i="2"/>
  <c r="U1953" i="2"/>
  <c r="U1955" i="2"/>
  <c r="AA1955" i="2" s="1"/>
  <c r="U1956" i="2"/>
  <c r="AA1956" i="2" s="1"/>
  <c r="U1957" i="2"/>
  <c r="U1958" i="2"/>
  <c r="U1959" i="2"/>
  <c r="U1960" i="2"/>
  <c r="U1961" i="2"/>
  <c r="U1963" i="2"/>
  <c r="U1964" i="2"/>
  <c r="AA1964" i="2" s="1"/>
  <c r="U1965" i="2"/>
  <c r="AA1965" i="2" s="1"/>
  <c r="U1966" i="2"/>
  <c r="U1967" i="2"/>
  <c r="U1968" i="2"/>
  <c r="U1969" i="2"/>
  <c r="U1971" i="2"/>
  <c r="U1972" i="2"/>
  <c r="U1973" i="2"/>
  <c r="AA1973" i="2" s="1"/>
  <c r="U1974" i="2"/>
  <c r="AA1974" i="2" s="1"/>
  <c r="U1975" i="2"/>
  <c r="U1976" i="2"/>
  <c r="U1977" i="2"/>
  <c r="U1979" i="2"/>
  <c r="U1980" i="2"/>
  <c r="U1981" i="2"/>
  <c r="U1982" i="2"/>
  <c r="AA1982" i="2" s="1"/>
  <c r="U1983" i="2"/>
  <c r="AA1983" i="2" s="1"/>
  <c r="U1984" i="2"/>
  <c r="U1985" i="2"/>
  <c r="U1987" i="2"/>
  <c r="U1988" i="2"/>
  <c r="U1989" i="2"/>
  <c r="U1990" i="2"/>
  <c r="U1991" i="2"/>
  <c r="AA1991" i="2" s="1"/>
  <c r="U1992" i="2"/>
  <c r="AA1992" i="2" s="1"/>
  <c r="U1993" i="2"/>
  <c r="U1995" i="2"/>
  <c r="U1996" i="2"/>
  <c r="U1997" i="2"/>
  <c r="U1998" i="2"/>
  <c r="U1999" i="2"/>
  <c r="U2000" i="2"/>
  <c r="AA2000" i="2" s="1"/>
  <c r="U2001" i="2"/>
  <c r="AA2001" i="2" s="1"/>
  <c r="U2003" i="2"/>
  <c r="U2004" i="2"/>
  <c r="U2005" i="2"/>
  <c r="U2006" i="2"/>
  <c r="U2007" i="2"/>
  <c r="U2008" i="2"/>
  <c r="U2009" i="2"/>
  <c r="AA2009" i="2" s="1"/>
  <c r="U2011" i="2"/>
  <c r="AA2011" i="2" s="1"/>
  <c r="U2012" i="2"/>
  <c r="U2013" i="2"/>
  <c r="U2014" i="2"/>
  <c r="U2015" i="2"/>
  <c r="U2016" i="2"/>
  <c r="U2017" i="2"/>
  <c r="U2019" i="2"/>
  <c r="AA2019" i="2" s="1"/>
  <c r="U2020" i="2"/>
  <c r="AA2020" i="2" s="1"/>
  <c r="U2021" i="2"/>
  <c r="U2022" i="2"/>
  <c r="U2023" i="2"/>
  <c r="U2024" i="2"/>
  <c r="U2025" i="2"/>
  <c r="U2027" i="2"/>
  <c r="U2028" i="2"/>
  <c r="AA2028" i="2" s="1"/>
  <c r="U2029" i="2"/>
  <c r="AA2029" i="2" s="1"/>
  <c r="U2030" i="2"/>
  <c r="U2031" i="2"/>
  <c r="U2032" i="2"/>
  <c r="U2033" i="2"/>
  <c r="U2035" i="2"/>
  <c r="U2036" i="2"/>
  <c r="U2037" i="2"/>
  <c r="AA2037" i="2" s="1"/>
  <c r="U2038" i="2"/>
  <c r="AA2038" i="2" s="1"/>
  <c r="U2039" i="2"/>
  <c r="U2040" i="2"/>
  <c r="U2041" i="2"/>
  <c r="U2043" i="2"/>
  <c r="U2044" i="2"/>
  <c r="U2045" i="2"/>
  <c r="U2046" i="2"/>
  <c r="AA2046" i="2" s="1"/>
  <c r="U2047" i="2"/>
  <c r="AA2047" i="2" s="1"/>
  <c r="U2048" i="2"/>
  <c r="U2049" i="2"/>
  <c r="U2051" i="2"/>
  <c r="U2052" i="2"/>
  <c r="U2053" i="2"/>
  <c r="U2054" i="2"/>
  <c r="U2055" i="2"/>
  <c r="AA2055" i="2" s="1"/>
  <c r="U2056" i="2"/>
  <c r="AA2056" i="2" s="1"/>
  <c r="U2057" i="2"/>
  <c r="AA2057" i="2" s="1"/>
  <c r="U2059" i="2"/>
  <c r="AA2059" i="2" s="1"/>
  <c r="U2060" i="2"/>
  <c r="AA2060" i="2" s="1"/>
  <c r="U2061" i="2"/>
  <c r="AA2061" i="2" s="1"/>
  <c r="U2062" i="2"/>
  <c r="AA2062" i="2" s="1"/>
  <c r="U2063" i="2"/>
  <c r="AA2063" i="2" s="1"/>
  <c r="U2064" i="2"/>
  <c r="AA2064" i="2" s="1"/>
  <c r="U2065" i="2"/>
  <c r="AA2065" i="2" s="1"/>
  <c r="U2067" i="2"/>
  <c r="AA2067" i="2" s="1"/>
  <c r="U2068" i="2"/>
  <c r="AA2068" i="2" s="1"/>
  <c r="U2069" i="2"/>
  <c r="AA2069" i="2" s="1"/>
  <c r="U2070" i="2"/>
  <c r="AA2070" i="2" s="1"/>
  <c r="U2071" i="2"/>
  <c r="AA2071" i="2" s="1"/>
  <c r="U2072" i="2"/>
  <c r="AA2072" i="2" s="1"/>
  <c r="U2073" i="2"/>
  <c r="AA2073" i="2" s="1"/>
  <c r="U2075" i="2"/>
  <c r="AA2075" i="2" s="1"/>
  <c r="U2076" i="2"/>
  <c r="AA2076" i="2" s="1"/>
  <c r="U2077" i="2"/>
  <c r="AA2077" i="2" s="1"/>
  <c r="U2078" i="2"/>
  <c r="AA2078" i="2" s="1"/>
  <c r="U2079" i="2"/>
  <c r="AA2079" i="2" s="1"/>
  <c r="U2080" i="2"/>
  <c r="AA2080" i="2" s="1"/>
  <c r="U2081" i="2"/>
  <c r="AA2081" i="2" s="1"/>
  <c r="U2083" i="2"/>
  <c r="AA2083" i="2" s="1"/>
  <c r="U2084" i="2"/>
  <c r="AA2084" i="2" s="1"/>
  <c r="U2085" i="2"/>
  <c r="AA2085" i="2" s="1"/>
  <c r="U2086" i="2"/>
  <c r="AA2086" i="2" s="1"/>
  <c r="U2087" i="2"/>
  <c r="AA2087" i="2" s="1"/>
  <c r="U2088" i="2"/>
  <c r="AA2088" i="2" s="1"/>
  <c r="U2089" i="2"/>
  <c r="AA2089" i="2" s="1"/>
  <c r="U2091" i="2"/>
  <c r="AA2091" i="2" s="1"/>
  <c r="U2092" i="2"/>
  <c r="AA2092" i="2" s="1"/>
  <c r="U2093" i="2"/>
  <c r="AA2093" i="2" s="1"/>
  <c r="U2094" i="2"/>
  <c r="AA2094" i="2" s="1"/>
  <c r="U2095" i="2"/>
  <c r="AA2095" i="2" s="1"/>
  <c r="U2096" i="2"/>
  <c r="AA2096" i="2" s="1"/>
  <c r="U2097" i="2"/>
  <c r="AA2097" i="2" s="1"/>
  <c r="U2099" i="2"/>
  <c r="AA2099" i="2" s="1"/>
  <c r="U2100" i="2"/>
  <c r="AA2100" i="2" s="1"/>
  <c r="U2101" i="2"/>
  <c r="AA2101" i="2" s="1"/>
  <c r="U2102" i="2"/>
  <c r="AA2102" i="2" s="1"/>
  <c r="U2103" i="2"/>
  <c r="AA2103" i="2" s="1"/>
  <c r="U2104" i="2"/>
  <c r="AA2104" i="2" s="1"/>
  <c r="U2105" i="2"/>
  <c r="AA2105" i="2" s="1"/>
  <c r="U2107" i="2"/>
  <c r="AA2107" i="2" s="1"/>
  <c r="U2108" i="2"/>
  <c r="AA2108" i="2" s="1"/>
  <c r="U2109" i="2"/>
  <c r="AA2109" i="2" s="1"/>
  <c r="U2110" i="2"/>
  <c r="AA2110" i="2" s="1"/>
  <c r="U2111" i="2"/>
  <c r="AA2111" i="2" s="1"/>
  <c r="U2112" i="2"/>
  <c r="AA2112" i="2" s="1"/>
  <c r="U2113" i="2"/>
  <c r="AA2113" i="2" s="1"/>
  <c r="U2115" i="2"/>
  <c r="AA2115" i="2" s="1"/>
  <c r="U2116" i="2"/>
  <c r="AA2116" i="2" s="1"/>
  <c r="U2117" i="2"/>
  <c r="AA2117" i="2" s="1"/>
  <c r="U2118" i="2"/>
  <c r="AA2118" i="2" s="1"/>
  <c r="U2119" i="2"/>
  <c r="AA2119" i="2" s="1"/>
  <c r="U2120" i="2"/>
  <c r="AA2120" i="2" s="1"/>
  <c r="U2121" i="2"/>
  <c r="AA2121" i="2" s="1"/>
  <c r="U2123" i="2"/>
  <c r="AA2123" i="2" s="1"/>
  <c r="U2124" i="2"/>
  <c r="AA2124" i="2" s="1"/>
  <c r="U2125" i="2"/>
  <c r="AA2125" i="2" s="1"/>
  <c r="U2126" i="2"/>
  <c r="AA2126" i="2" s="1"/>
  <c r="U2127" i="2"/>
  <c r="AA2127" i="2" s="1"/>
  <c r="U2128" i="2"/>
  <c r="AA2128" i="2" s="1"/>
  <c r="U2129" i="2"/>
  <c r="AA2129" i="2" s="1"/>
  <c r="U2131" i="2"/>
  <c r="AA2131" i="2" s="1"/>
  <c r="U2132" i="2"/>
  <c r="AA2132" i="2" s="1"/>
  <c r="U2133" i="2"/>
  <c r="AA2133" i="2" s="1"/>
  <c r="U2134" i="2"/>
  <c r="AA2134" i="2" s="1"/>
  <c r="U2135" i="2"/>
  <c r="AA2135" i="2" s="1"/>
  <c r="U2136" i="2"/>
  <c r="AA2136" i="2" s="1"/>
  <c r="U2137" i="2"/>
  <c r="AA2137" i="2" s="1"/>
  <c r="U2139" i="2"/>
  <c r="AA2139" i="2" s="1"/>
  <c r="U2140" i="2"/>
  <c r="AA2140" i="2" s="1"/>
  <c r="U2141" i="2"/>
  <c r="AA2141" i="2" s="1"/>
  <c r="U2142" i="2"/>
  <c r="AA2142" i="2" s="1"/>
  <c r="U2143" i="2"/>
  <c r="AA2143" i="2" s="1"/>
  <c r="U2144" i="2"/>
  <c r="AA2144" i="2" s="1"/>
  <c r="U2145" i="2"/>
  <c r="AA2145" i="2" s="1"/>
  <c r="U2147" i="2"/>
  <c r="AA2147" i="2" s="1"/>
  <c r="U2148" i="2"/>
  <c r="AA2148" i="2" s="1"/>
  <c r="U2149" i="2"/>
  <c r="AA2149" i="2" s="1"/>
  <c r="U2150" i="2"/>
  <c r="AA2150" i="2" s="1"/>
  <c r="U2151" i="2"/>
  <c r="AA2151" i="2" s="1"/>
  <c r="U2152" i="2"/>
  <c r="AA2152" i="2" s="1"/>
  <c r="U2153" i="2"/>
  <c r="AA2153" i="2" s="1"/>
  <c r="U2155" i="2"/>
  <c r="AA2155" i="2" s="1"/>
  <c r="U2156" i="2"/>
  <c r="AA2156" i="2" s="1"/>
  <c r="U2157" i="2"/>
  <c r="AA2157" i="2" s="1"/>
  <c r="U2158" i="2"/>
  <c r="AA2158" i="2" s="1"/>
  <c r="U2159" i="2"/>
  <c r="AA2159" i="2" s="1"/>
  <c r="U2160" i="2"/>
  <c r="AA2160" i="2" s="1"/>
  <c r="U2161" i="2"/>
  <c r="AA2161" i="2" s="1"/>
  <c r="U2163" i="2"/>
  <c r="AA2163" i="2" s="1"/>
  <c r="U2164" i="2"/>
  <c r="AA2164" i="2" s="1"/>
  <c r="U2165" i="2"/>
  <c r="AA2165" i="2" s="1"/>
  <c r="U2166" i="2"/>
  <c r="AA2166" i="2" s="1"/>
  <c r="U2167" i="2"/>
  <c r="AA2167" i="2" s="1"/>
  <c r="U2168" i="2"/>
  <c r="AA2168" i="2" s="1"/>
  <c r="U2169" i="2"/>
  <c r="AA2169" i="2" s="1"/>
  <c r="U2171" i="2"/>
  <c r="AA2171" i="2" s="1"/>
  <c r="U2172" i="2"/>
  <c r="AA2172" i="2" s="1"/>
  <c r="U2173" i="2"/>
  <c r="AA2173" i="2" s="1"/>
  <c r="U2174" i="2"/>
  <c r="AA2174" i="2" s="1"/>
  <c r="U2175" i="2"/>
  <c r="AA2175" i="2" s="1"/>
  <c r="U2176" i="2"/>
  <c r="AA2176" i="2" s="1"/>
  <c r="U2177" i="2"/>
  <c r="AA2177" i="2" s="1"/>
  <c r="U2179" i="2"/>
  <c r="AA2179" i="2" s="1"/>
  <c r="U2180" i="2"/>
  <c r="AA2180" i="2" s="1"/>
  <c r="U2181" i="2"/>
  <c r="AA2181" i="2" s="1"/>
  <c r="U2182" i="2"/>
  <c r="AA2182" i="2" s="1"/>
  <c r="U2183" i="2"/>
  <c r="AA2183" i="2" s="1"/>
  <c r="U2184" i="2"/>
  <c r="AA2184" i="2" s="1"/>
  <c r="U2185" i="2"/>
  <c r="AA2185" i="2" s="1"/>
  <c r="U2187" i="2"/>
  <c r="AA2187" i="2" s="1"/>
  <c r="U2188" i="2"/>
  <c r="AA2188" i="2" s="1"/>
  <c r="U2189" i="2"/>
  <c r="AA2189" i="2" s="1"/>
  <c r="U2190" i="2"/>
  <c r="AA2190" i="2" s="1"/>
  <c r="U2191" i="2"/>
  <c r="AA2191" i="2" s="1"/>
  <c r="U2192" i="2"/>
  <c r="AA2192" i="2" s="1"/>
  <c r="U2193" i="2"/>
  <c r="AA2193" i="2" s="1"/>
  <c r="U2195" i="2"/>
  <c r="AA2195" i="2" s="1"/>
  <c r="U2196" i="2"/>
  <c r="AA2196" i="2" s="1"/>
  <c r="U2197" i="2"/>
  <c r="AA2197" i="2" s="1"/>
  <c r="U2198" i="2"/>
  <c r="AA2198" i="2" s="1"/>
  <c r="U2199" i="2"/>
  <c r="AA2199" i="2" s="1"/>
  <c r="U2200" i="2"/>
  <c r="AA2200" i="2" s="1"/>
  <c r="U2201" i="2"/>
  <c r="AA2201" i="2" s="1"/>
  <c r="U2203" i="2"/>
  <c r="AA2203" i="2" s="1"/>
  <c r="U2204" i="2"/>
  <c r="AA2204" i="2" s="1"/>
  <c r="U2205" i="2"/>
  <c r="AA2205" i="2" s="1"/>
  <c r="U2206" i="2"/>
  <c r="AA2206" i="2" s="1"/>
  <c r="U2207" i="2"/>
  <c r="AA2207" i="2" s="1"/>
  <c r="U2208" i="2"/>
  <c r="AA2208" i="2" s="1"/>
  <c r="U2209" i="2"/>
  <c r="AA2209" i="2" s="1"/>
  <c r="U2211" i="2"/>
  <c r="AA2211" i="2" s="1"/>
  <c r="U2212" i="2"/>
  <c r="AA2212" i="2" s="1"/>
  <c r="U2213" i="2"/>
  <c r="AA2213" i="2" s="1"/>
  <c r="U2214" i="2"/>
  <c r="AA2214" i="2" s="1"/>
  <c r="U2215" i="2"/>
  <c r="AA2215" i="2" s="1"/>
  <c r="U2216" i="2"/>
  <c r="AA2216" i="2" s="1"/>
  <c r="U2217" i="2"/>
  <c r="AA2217" i="2" s="1"/>
  <c r="U2219" i="2"/>
  <c r="AA2219" i="2" s="1"/>
  <c r="U2220" i="2"/>
  <c r="AA2220" i="2" s="1"/>
  <c r="U2221" i="2"/>
  <c r="AA2221" i="2" s="1"/>
  <c r="U2222" i="2"/>
  <c r="AA2222" i="2" s="1"/>
  <c r="U2223" i="2"/>
  <c r="AA2223" i="2" s="1"/>
  <c r="U2224" i="2"/>
  <c r="AA2224" i="2" s="1"/>
  <c r="U2225" i="2"/>
  <c r="AA2225" i="2" s="1"/>
  <c r="U2227" i="2"/>
  <c r="AA2227" i="2" s="1"/>
  <c r="U2228" i="2"/>
  <c r="AA2228" i="2" s="1"/>
  <c r="U2229" i="2"/>
  <c r="AA2229" i="2" s="1"/>
  <c r="U2230" i="2"/>
  <c r="AA2230" i="2" s="1"/>
  <c r="U2231" i="2"/>
  <c r="AA2231" i="2" s="1"/>
  <c r="U2232" i="2"/>
  <c r="AA2232" i="2" s="1"/>
  <c r="U2233" i="2"/>
  <c r="AA2233" i="2" s="1"/>
  <c r="U2235" i="2"/>
  <c r="AA2235" i="2" s="1"/>
  <c r="U2236" i="2"/>
  <c r="AA2236" i="2" s="1"/>
  <c r="U2237" i="2"/>
  <c r="AA2237" i="2" s="1"/>
  <c r="U2238" i="2"/>
  <c r="AA2238" i="2" s="1"/>
  <c r="U2239" i="2"/>
  <c r="AA2239" i="2" s="1"/>
  <c r="U2240" i="2"/>
  <c r="AA2240" i="2" s="1"/>
  <c r="U2241" i="2"/>
  <c r="AA2241" i="2" s="1"/>
  <c r="U2243" i="2"/>
  <c r="AA2243" i="2" s="1"/>
  <c r="U2244" i="2"/>
  <c r="AA2244" i="2" s="1"/>
  <c r="U2245" i="2"/>
  <c r="AA2245" i="2" s="1"/>
  <c r="U2246" i="2"/>
  <c r="AA2246" i="2" s="1"/>
  <c r="U2247" i="2"/>
  <c r="AA2247" i="2" s="1"/>
  <c r="U2248" i="2"/>
  <c r="AA2248" i="2" s="1"/>
  <c r="U2249" i="2"/>
  <c r="AA2249" i="2" s="1"/>
  <c r="U2251" i="2"/>
  <c r="AA2251" i="2" s="1"/>
  <c r="U2252" i="2"/>
  <c r="AA2252" i="2" s="1"/>
  <c r="U2253" i="2"/>
  <c r="AA2253" i="2" s="1"/>
  <c r="U2254" i="2"/>
  <c r="AA2254" i="2" s="1"/>
  <c r="U2255" i="2"/>
  <c r="AA2255" i="2" s="1"/>
  <c r="U2256" i="2"/>
  <c r="AA2256" i="2" s="1"/>
  <c r="U2257" i="2"/>
  <c r="AA2257" i="2" s="1"/>
  <c r="U2259" i="2"/>
  <c r="AA2259" i="2" s="1"/>
  <c r="U2260" i="2"/>
  <c r="AA2260" i="2" s="1"/>
  <c r="U2261" i="2"/>
  <c r="AA2261" i="2" s="1"/>
  <c r="U2262" i="2"/>
  <c r="AA2262" i="2" s="1"/>
  <c r="U2263" i="2"/>
  <c r="AA2263" i="2" s="1"/>
  <c r="U2264" i="2"/>
  <c r="AA2264" i="2" s="1"/>
  <c r="U2265" i="2"/>
  <c r="AA2265" i="2" s="1"/>
  <c r="U2267" i="2"/>
  <c r="AA2267" i="2" s="1"/>
  <c r="U2268" i="2"/>
  <c r="AA2268" i="2" s="1"/>
  <c r="U2269" i="2"/>
  <c r="AA2269" i="2" s="1"/>
  <c r="U2270" i="2"/>
  <c r="AA2270" i="2" s="1"/>
  <c r="U2271" i="2"/>
  <c r="AA2271" i="2" s="1"/>
  <c r="U2272" i="2"/>
  <c r="AA2272" i="2" s="1"/>
  <c r="U2273" i="2"/>
  <c r="AA2273" i="2" s="1"/>
  <c r="U2275" i="2"/>
  <c r="AA2275" i="2" s="1"/>
  <c r="U2276" i="2"/>
  <c r="AA2276" i="2" s="1"/>
  <c r="U2277" i="2"/>
  <c r="AA2277" i="2" s="1"/>
  <c r="U2278" i="2"/>
  <c r="AA2278" i="2" s="1"/>
  <c r="U2279" i="2"/>
  <c r="AA2279" i="2" s="1"/>
  <c r="U2280" i="2"/>
  <c r="AA2280" i="2" s="1"/>
  <c r="U2281" i="2"/>
  <c r="AA2281" i="2" s="1"/>
  <c r="U2283" i="2"/>
  <c r="AA2283" i="2" s="1"/>
  <c r="U2284" i="2"/>
  <c r="AA2284" i="2" s="1"/>
  <c r="U2285" i="2"/>
  <c r="AA2285" i="2" s="1"/>
  <c r="U2286" i="2"/>
  <c r="AA2286" i="2" s="1"/>
  <c r="U2287" i="2"/>
  <c r="AA2287" i="2" s="1"/>
  <c r="U2288" i="2"/>
  <c r="AA2288" i="2" s="1"/>
  <c r="U2289" i="2"/>
  <c r="AA2289" i="2" s="1"/>
  <c r="U2291" i="2"/>
  <c r="AA2291" i="2" s="1"/>
  <c r="U2292" i="2"/>
  <c r="AA2292" i="2" s="1"/>
  <c r="U2293" i="2"/>
  <c r="AA2293" i="2" s="1"/>
  <c r="U2294" i="2"/>
  <c r="AA2294" i="2" s="1"/>
  <c r="U2295" i="2"/>
  <c r="AA2295" i="2" s="1"/>
  <c r="U2296" i="2"/>
  <c r="AA2296" i="2" s="1"/>
  <c r="U2297" i="2"/>
  <c r="AA2297" i="2" s="1"/>
  <c r="U2299" i="2"/>
  <c r="AA2299" i="2" s="1"/>
  <c r="U2300" i="2"/>
  <c r="AA2300" i="2" s="1"/>
  <c r="U2301" i="2"/>
  <c r="AA2301" i="2" s="1"/>
  <c r="U2302" i="2"/>
  <c r="AA2302" i="2" s="1"/>
  <c r="U2303" i="2"/>
  <c r="AA2303" i="2" s="1"/>
  <c r="U2304" i="2"/>
  <c r="AA2304" i="2" s="1"/>
  <c r="U2305" i="2"/>
  <c r="AA2305" i="2" s="1"/>
  <c r="U2307" i="2"/>
  <c r="AA2307" i="2" s="1"/>
  <c r="U2308" i="2"/>
  <c r="AA2308" i="2" s="1"/>
  <c r="U2309" i="2"/>
  <c r="AA2309" i="2" s="1"/>
  <c r="U2310" i="2"/>
  <c r="AA2310" i="2" s="1"/>
  <c r="U2311" i="2"/>
  <c r="AA2311" i="2" s="1"/>
  <c r="U2312" i="2"/>
  <c r="AA2312" i="2" s="1"/>
  <c r="U2313" i="2"/>
  <c r="AA2313" i="2" s="1"/>
  <c r="U2315" i="2"/>
  <c r="AA2315" i="2" s="1"/>
  <c r="U2316" i="2"/>
  <c r="AA2316" i="2" s="1"/>
  <c r="U2317" i="2"/>
  <c r="AA2317" i="2" s="1"/>
  <c r="U2318" i="2"/>
  <c r="AA2318" i="2" s="1"/>
  <c r="U2319" i="2"/>
  <c r="AA2319" i="2" s="1"/>
  <c r="U2320" i="2"/>
  <c r="AA2320" i="2" s="1"/>
  <c r="U2321" i="2"/>
  <c r="AA2321" i="2" s="1"/>
  <c r="U2323" i="2"/>
  <c r="AA2323" i="2" s="1"/>
  <c r="U2324" i="2"/>
  <c r="AA2324" i="2" s="1"/>
  <c r="U2325" i="2"/>
  <c r="AA2325" i="2" s="1"/>
  <c r="U2326" i="2"/>
  <c r="AA2326" i="2" s="1"/>
  <c r="U2327" i="2"/>
  <c r="AA2327" i="2" s="1"/>
  <c r="U2328" i="2"/>
  <c r="AA2328" i="2" s="1"/>
  <c r="U2329" i="2"/>
  <c r="AA2329" i="2" s="1"/>
  <c r="U2331" i="2"/>
  <c r="AA2331" i="2" s="1"/>
  <c r="U2332" i="2"/>
  <c r="AA2332" i="2" s="1"/>
  <c r="U2333" i="2"/>
  <c r="AA2333" i="2" s="1"/>
  <c r="U2334" i="2"/>
  <c r="AA2334" i="2" s="1"/>
  <c r="U2335" i="2"/>
  <c r="AA2335" i="2" s="1"/>
  <c r="U2336" i="2"/>
  <c r="AA2336" i="2" s="1"/>
  <c r="U2337" i="2"/>
  <c r="AA2337" i="2" s="1"/>
  <c r="U2339" i="2"/>
  <c r="AA2339" i="2" s="1"/>
  <c r="U2340" i="2"/>
  <c r="AA2340" i="2" s="1"/>
  <c r="U2341" i="2"/>
  <c r="AA2341" i="2" s="1"/>
  <c r="U2342" i="2"/>
  <c r="AA2342" i="2" s="1"/>
  <c r="U2343" i="2"/>
  <c r="AA2343" i="2" s="1"/>
  <c r="U2344" i="2"/>
  <c r="AA2344" i="2" s="1"/>
  <c r="U2345" i="2"/>
  <c r="AA2345" i="2" s="1"/>
  <c r="U2347" i="2"/>
  <c r="AA2347" i="2" s="1"/>
  <c r="U2348" i="2"/>
  <c r="AA2348" i="2" s="1"/>
  <c r="U2349" i="2"/>
  <c r="AA2349" i="2" s="1"/>
  <c r="U2350" i="2"/>
  <c r="AA2350" i="2" s="1"/>
  <c r="U2351" i="2"/>
  <c r="AA2351" i="2" s="1"/>
  <c r="U2352" i="2"/>
  <c r="AA2352" i="2" s="1"/>
  <c r="U2353" i="2"/>
  <c r="AA2353" i="2" s="1"/>
  <c r="U2355" i="2"/>
  <c r="AA2355" i="2" s="1"/>
  <c r="U2356" i="2"/>
  <c r="AA2356" i="2" s="1"/>
  <c r="U2357" i="2"/>
  <c r="AA2357" i="2" s="1"/>
  <c r="U2358" i="2"/>
  <c r="AA2358" i="2" s="1"/>
  <c r="U2359" i="2"/>
  <c r="AA2359" i="2" s="1"/>
  <c r="U2360" i="2"/>
  <c r="AA2360" i="2" s="1"/>
  <c r="U2361" i="2"/>
  <c r="AA2361" i="2" s="1"/>
  <c r="U2363" i="2"/>
  <c r="AA2363" i="2" s="1"/>
  <c r="U2364" i="2"/>
  <c r="AA2364" i="2" s="1"/>
  <c r="U2365" i="2"/>
  <c r="AA2365" i="2" s="1"/>
  <c r="U2366" i="2"/>
  <c r="AA2366" i="2" s="1"/>
  <c r="U2367" i="2"/>
  <c r="AA2367" i="2" s="1"/>
  <c r="U2368" i="2"/>
  <c r="AA2368" i="2" s="1"/>
  <c r="U2369" i="2"/>
  <c r="AA2369" i="2" s="1"/>
  <c r="U2371" i="2"/>
  <c r="AA2371" i="2" s="1"/>
  <c r="U2372" i="2"/>
  <c r="AA2372" i="2" s="1"/>
  <c r="U2373" i="2"/>
  <c r="AA2373" i="2" s="1"/>
  <c r="U2374" i="2"/>
  <c r="AA2374" i="2" s="1"/>
  <c r="U2375" i="2"/>
  <c r="AA2375" i="2" s="1"/>
  <c r="U2376" i="2"/>
  <c r="AA2376" i="2" s="1"/>
  <c r="U2377" i="2"/>
  <c r="AA2377" i="2" s="1"/>
  <c r="U2379" i="2"/>
  <c r="AA2379" i="2" s="1"/>
  <c r="U2380" i="2"/>
  <c r="AA2380" i="2" s="1"/>
  <c r="U2381" i="2"/>
  <c r="AA2381" i="2" s="1"/>
  <c r="U2382" i="2"/>
  <c r="AA2382" i="2" s="1"/>
  <c r="U2383" i="2"/>
  <c r="AA2383" i="2" s="1"/>
  <c r="U2384" i="2"/>
  <c r="AA2384" i="2" s="1"/>
  <c r="U2385" i="2"/>
  <c r="AA2385" i="2" s="1"/>
  <c r="U2387" i="2"/>
  <c r="AA2387" i="2" s="1"/>
  <c r="U2388" i="2"/>
  <c r="AA2388" i="2" s="1"/>
  <c r="U2389" i="2"/>
  <c r="AA2389" i="2" s="1"/>
  <c r="U2390" i="2"/>
  <c r="AA2390" i="2" s="1"/>
  <c r="U2391" i="2"/>
  <c r="AA2391" i="2" s="1"/>
  <c r="U2392" i="2"/>
  <c r="AA2392" i="2" s="1"/>
  <c r="U2393" i="2"/>
  <c r="AA2393" i="2" s="1"/>
  <c r="U2395" i="2"/>
  <c r="AA2395" i="2" s="1"/>
  <c r="U2396" i="2"/>
  <c r="AA2396" i="2" s="1"/>
  <c r="U2397" i="2"/>
  <c r="AA2397" i="2" s="1"/>
  <c r="U2398" i="2"/>
  <c r="AA2398" i="2" s="1"/>
  <c r="U2399" i="2"/>
  <c r="AA2399" i="2" s="1"/>
  <c r="U2400" i="2"/>
  <c r="AA2400" i="2" s="1"/>
  <c r="U2401" i="2"/>
  <c r="AA2401" i="2" s="1"/>
  <c r="U2403" i="2"/>
  <c r="AA2403" i="2" s="1"/>
  <c r="U2404" i="2"/>
  <c r="AA2404" i="2" s="1"/>
  <c r="U2405" i="2"/>
  <c r="AA2405" i="2" s="1"/>
  <c r="U2406" i="2"/>
  <c r="AA2406" i="2" s="1"/>
  <c r="U2407" i="2"/>
  <c r="AA2407" i="2" s="1"/>
  <c r="U2408" i="2"/>
  <c r="AA2408" i="2" s="1"/>
  <c r="U2409" i="2"/>
  <c r="AA2409" i="2" s="1"/>
  <c r="U2411" i="2"/>
  <c r="AA2411" i="2" s="1"/>
  <c r="U2412" i="2"/>
  <c r="AA2412" i="2" s="1"/>
  <c r="U2413" i="2"/>
  <c r="AA2413" i="2" s="1"/>
  <c r="U2414" i="2"/>
  <c r="AA2414" i="2" s="1"/>
  <c r="U2415" i="2"/>
  <c r="AA2415" i="2" s="1"/>
  <c r="U2416" i="2"/>
  <c r="AA2416" i="2" s="1"/>
  <c r="U2417" i="2"/>
  <c r="AA2417" i="2" s="1"/>
  <c r="U2419" i="2"/>
  <c r="AA2419" i="2" s="1"/>
  <c r="U2420" i="2"/>
  <c r="AA2420" i="2" s="1"/>
  <c r="U2421" i="2"/>
  <c r="AA2421" i="2" s="1"/>
  <c r="U2422" i="2"/>
  <c r="AA2422" i="2" s="1"/>
  <c r="U2423" i="2"/>
  <c r="AA2423" i="2" s="1"/>
  <c r="U2424" i="2"/>
  <c r="AA2424" i="2" s="1"/>
  <c r="U2425" i="2"/>
  <c r="AA2425" i="2" s="1"/>
  <c r="U2427" i="2"/>
  <c r="AA2427" i="2" s="1"/>
  <c r="U2428" i="2"/>
  <c r="AA2428" i="2" s="1"/>
  <c r="U2429" i="2"/>
  <c r="AA2429" i="2" s="1"/>
  <c r="U2430" i="2"/>
  <c r="AA2430" i="2" s="1"/>
  <c r="U2431" i="2"/>
  <c r="AA2431" i="2" s="1"/>
  <c r="U2432" i="2"/>
  <c r="AA2432" i="2" s="1"/>
  <c r="U2433" i="2"/>
  <c r="AA2433" i="2" s="1"/>
  <c r="U2435" i="2"/>
  <c r="AA2435" i="2" s="1"/>
  <c r="U2436" i="2"/>
  <c r="AA2436" i="2" s="1"/>
  <c r="U2437" i="2"/>
  <c r="AA2437" i="2" s="1"/>
  <c r="U2438" i="2"/>
  <c r="AA2438" i="2" s="1"/>
  <c r="U2439" i="2"/>
  <c r="AA2439" i="2" s="1"/>
  <c r="U2440" i="2"/>
  <c r="AA2440" i="2" s="1"/>
  <c r="U2441" i="2"/>
  <c r="AA2441" i="2" s="1"/>
  <c r="U2443" i="2"/>
  <c r="AA2443" i="2" s="1"/>
  <c r="U2444" i="2"/>
  <c r="AA2444" i="2" s="1"/>
  <c r="U2445" i="2"/>
  <c r="AA2445" i="2" s="1"/>
  <c r="U2446" i="2"/>
  <c r="AA2446" i="2" s="1"/>
  <c r="U2447" i="2"/>
  <c r="AA2447" i="2" s="1"/>
  <c r="U2448" i="2"/>
  <c r="AA2448" i="2" s="1"/>
  <c r="U2449" i="2"/>
  <c r="AA2449" i="2" s="1"/>
  <c r="U2451" i="2"/>
  <c r="AA2451" i="2" s="1"/>
  <c r="U2452" i="2"/>
  <c r="AA2452" i="2" s="1"/>
  <c r="U2453" i="2"/>
  <c r="AA2453" i="2" s="1"/>
  <c r="U2454" i="2"/>
  <c r="AA2454" i="2" s="1"/>
  <c r="U2455" i="2"/>
  <c r="AA2455" i="2" s="1"/>
  <c r="U2456" i="2"/>
  <c r="AA2456" i="2" s="1"/>
  <c r="U2457" i="2"/>
  <c r="AA2457" i="2" s="1"/>
  <c r="U2459" i="2"/>
  <c r="AA2459" i="2" s="1"/>
  <c r="U2460" i="2"/>
  <c r="AA2460" i="2" s="1"/>
  <c r="U2461" i="2"/>
  <c r="AA2461" i="2" s="1"/>
  <c r="U2462" i="2"/>
  <c r="AA2462" i="2" s="1"/>
  <c r="U2463" i="2"/>
  <c r="AA2463" i="2" s="1"/>
  <c r="U2464" i="2"/>
  <c r="AA2464" i="2" s="1"/>
  <c r="U2465" i="2"/>
  <c r="AA2465" i="2" s="1"/>
  <c r="U2467" i="2"/>
  <c r="AA2467" i="2" s="1"/>
  <c r="U2468" i="2"/>
  <c r="AA2468" i="2" s="1"/>
  <c r="U2469" i="2"/>
  <c r="AA2469" i="2" s="1"/>
  <c r="U2470" i="2"/>
  <c r="AA2470" i="2" s="1"/>
  <c r="U2471" i="2"/>
  <c r="AA2471" i="2" s="1"/>
  <c r="U2472" i="2"/>
  <c r="AA2472" i="2" s="1"/>
  <c r="U2473" i="2"/>
  <c r="AA2473" i="2" s="1"/>
  <c r="U2475" i="2"/>
  <c r="AA2475" i="2" s="1"/>
  <c r="U2476" i="2"/>
  <c r="AA2476" i="2" s="1"/>
  <c r="U2477" i="2"/>
  <c r="AA2477" i="2" s="1"/>
  <c r="U2478" i="2"/>
  <c r="AA2478" i="2" s="1"/>
  <c r="U2479" i="2"/>
  <c r="AA2479" i="2" s="1"/>
  <c r="U2480" i="2"/>
  <c r="AA2480" i="2" s="1"/>
  <c r="U2481" i="2"/>
  <c r="AA2481" i="2" s="1"/>
  <c r="U2483" i="2"/>
  <c r="AA2483" i="2" s="1"/>
  <c r="U2484" i="2"/>
  <c r="AA2484" i="2" s="1"/>
  <c r="U2485" i="2"/>
  <c r="AA2485" i="2" s="1"/>
  <c r="U2486" i="2"/>
  <c r="AA2486" i="2" s="1"/>
  <c r="U2487" i="2"/>
  <c r="AA2487" i="2" s="1"/>
  <c r="U2488" i="2"/>
  <c r="AA2488" i="2" s="1"/>
  <c r="U2489" i="2"/>
  <c r="AA2489" i="2" s="1"/>
  <c r="U2491" i="2"/>
  <c r="AA2491" i="2" s="1"/>
  <c r="U2492" i="2"/>
  <c r="AA2492" i="2" s="1"/>
  <c r="U2493" i="2"/>
  <c r="AA2493" i="2" s="1"/>
  <c r="U2494" i="2"/>
  <c r="AA2494" i="2" s="1"/>
  <c r="U2495" i="2"/>
  <c r="AA2495" i="2" s="1"/>
  <c r="U2496" i="2"/>
  <c r="AA2496" i="2" s="1"/>
  <c r="U2497" i="2"/>
  <c r="AA2497" i="2" s="1"/>
  <c r="U2499" i="2"/>
  <c r="AA2499" i="2" s="1"/>
  <c r="U2500" i="2"/>
  <c r="AA2500" i="2" s="1"/>
  <c r="U2501" i="2"/>
  <c r="AA2501" i="2" s="1"/>
  <c r="U2502" i="2"/>
  <c r="AA2502" i="2" s="1"/>
  <c r="U2503" i="2"/>
  <c r="AA2503" i="2" s="1"/>
  <c r="U2504" i="2"/>
  <c r="AA2504" i="2" s="1"/>
  <c r="U2505" i="2"/>
  <c r="AA2505" i="2" s="1"/>
  <c r="U2507" i="2"/>
  <c r="AA2507" i="2" s="1"/>
  <c r="U2508" i="2"/>
  <c r="AA2508" i="2" s="1"/>
  <c r="U2509" i="2"/>
  <c r="AA2509" i="2" s="1"/>
  <c r="U2510" i="2"/>
  <c r="AA2510" i="2" s="1"/>
  <c r="U2511" i="2"/>
  <c r="AA2511" i="2" s="1"/>
  <c r="U2512" i="2"/>
  <c r="AA2512" i="2" s="1"/>
  <c r="U2513" i="2"/>
  <c r="AA2513" i="2" s="1"/>
  <c r="U2515" i="2"/>
  <c r="AA2515" i="2" s="1"/>
  <c r="U2516" i="2"/>
  <c r="AA2516" i="2" s="1"/>
  <c r="U2517" i="2"/>
  <c r="AA2517" i="2" s="1"/>
  <c r="U2518" i="2"/>
  <c r="AA2518" i="2" s="1"/>
  <c r="U2519" i="2"/>
  <c r="AA2519" i="2" s="1"/>
  <c r="U2520" i="2"/>
  <c r="AA2520" i="2" s="1"/>
  <c r="U2521" i="2"/>
  <c r="AA2521" i="2" s="1"/>
  <c r="U2523" i="2"/>
  <c r="AA2523" i="2" s="1"/>
  <c r="U2524" i="2"/>
  <c r="AA2524" i="2" s="1"/>
  <c r="U2525" i="2"/>
  <c r="AA2525" i="2" s="1"/>
  <c r="U2526" i="2"/>
  <c r="AA2526" i="2" s="1"/>
  <c r="U2527" i="2"/>
  <c r="AA2527" i="2" s="1"/>
  <c r="U2528" i="2"/>
  <c r="AA2528" i="2" s="1"/>
  <c r="U2529" i="2"/>
  <c r="AA2529" i="2" s="1"/>
  <c r="U2531" i="2"/>
  <c r="AA2531" i="2" s="1"/>
  <c r="U2532" i="2"/>
  <c r="AA2532" i="2" s="1"/>
  <c r="U2533" i="2"/>
  <c r="AA2533" i="2" s="1"/>
  <c r="U2534" i="2"/>
  <c r="AA2534" i="2" s="1"/>
  <c r="U2535" i="2"/>
  <c r="AA2535" i="2" s="1"/>
  <c r="U2536" i="2"/>
  <c r="AA2536" i="2" s="1"/>
  <c r="U2537" i="2"/>
  <c r="AA2537" i="2" s="1"/>
  <c r="U2539" i="2"/>
  <c r="AA2539" i="2" s="1"/>
  <c r="U2540" i="2"/>
  <c r="AA2540" i="2" s="1"/>
  <c r="U2541" i="2"/>
  <c r="AA2541" i="2" s="1"/>
  <c r="U2542" i="2"/>
  <c r="AA2542" i="2" s="1"/>
  <c r="U2543" i="2"/>
  <c r="AA2543" i="2" s="1"/>
  <c r="U2544" i="2"/>
  <c r="AA2544" i="2" s="1"/>
  <c r="U2545" i="2"/>
  <c r="AA2545" i="2" s="1"/>
  <c r="U2547" i="2"/>
  <c r="AA2547" i="2" s="1"/>
  <c r="U2548" i="2"/>
  <c r="AA2548" i="2" s="1"/>
  <c r="U2549" i="2"/>
  <c r="AA2549" i="2" s="1"/>
  <c r="U2550" i="2"/>
  <c r="AA2550" i="2" s="1"/>
  <c r="U2551" i="2"/>
  <c r="AA2551" i="2" s="1"/>
  <c r="U2552" i="2"/>
  <c r="AA2552" i="2" s="1"/>
  <c r="U2553" i="2"/>
  <c r="AA2553" i="2" s="1"/>
  <c r="U2555" i="2"/>
  <c r="AA2555" i="2" s="1"/>
  <c r="U2556" i="2"/>
  <c r="AA2556" i="2" s="1"/>
  <c r="U2557" i="2"/>
  <c r="AA2557" i="2" s="1"/>
  <c r="U2558" i="2"/>
  <c r="AA2558" i="2" s="1"/>
  <c r="U2559" i="2"/>
  <c r="AA2559" i="2" s="1"/>
  <c r="U2560" i="2"/>
  <c r="AA2560" i="2" s="1"/>
  <c r="U2561" i="2"/>
  <c r="AA2561" i="2" s="1"/>
  <c r="U2563" i="2"/>
  <c r="AA2563" i="2" s="1"/>
  <c r="U2564" i="2"/>
  <c r="AA2564" i="2" s="1"/>
  <c r="U2565" i="2"/>
  <c r="AA2565" i="2" s="1"/>
  <c r="U2566" i="2"/>
  <c r="AA2566" i="2" s="1"/>
  <c r="U2567" i="2"/>
  <c r="AA2567" i="2" s="1"/>
  <c r="U2568" i="2"/>
  <c r="AA2568" i="2" s="1"/>
  <c r="U2569" i="2"/>
  <c r="AA2569" i="2" s="1"/>
  <c r="U2571" i="2"/>
  <c r="AA2571" i="2" s="1"/>
  <c r="U2572" i="2"/>
  <c r="AA2572" i="2" s="1"/>
  <c r="U2573" i="2"/>
  <c r="AA2573" i="2" s="1"/>
  <c r="U2574" i="2"/>
  <c r="AA2574" i="2" s="1"/>
  <c r="U2575" i="2"/>
  <c r="AA2575" i="2" s="1"/>
  <c r="U2576" i="2"/>
  <c r="AA2576" i="2" s="1"/>
  <c r="U2577" i="2"/>
  <c r="AA2577" i="2" s="1"/>
  <c r="U2579" i="2"/>
  <c r="AA2579" i="2" s="1"/>
  <c r="U2580" i="2"/>
  <c r="AA2580" i="2" s="1"/>
  <c r="U2581" i="2"/>
  <c r="AA2581" i="2" s="1"/>
  <c r="U2582" i="2"/>
  <c r="AA2582" i="2" s="1"/>
  <c r="U2583" i="2"/>
  <c r="AA2583" i="2" s="1"/>
  <c r="U2584" i="2"/>
  <c r="AA2584" i="2" s="1"/>
  <c r="U2585" i="2"/>
  <c r="AA2585" i="2" s="1"/>
  <c r="U2587" i="2"/>
  <c r="AA2587" i="2" s="1"/>
  <c r="U2588" i="2"/>
  <c r="AA2588" i="2" s="1"/>
  <c r="U2589" i="2"/>
  <c r="AA2589" i="2" s="1"/>
  <c r="U2590" i="2"/>
  <c r="AA2590" i="2" s="1"/>
  <c r="U2591" i="2"/>
  <c r="AA2591" i="2" s="1"/>
  <c r="U2592" i="2"/>
  <c r="AA2592" i="2" s="1"/>
  <c r="U2593" i="2"/>
  <c r="AA2593" i="2" s="1"/>
  <c r="U2595" i="2"/>
  <c r="AA2595" i="2" s="1"/>
  <c r="U2596" i="2"/>
  <c r="AA2596" i="2" s="1"/>
  <c r="U2597" i="2"/>
  <c r="AA2597" i="2" s="1"/>
  <c r="U2598" i="2"/>
  <c r="AA2598" i="2" s="1"/>
  <c r="U2599" i="2"/>
  <c r="AA2599" i="2" s="1"/>
  <c r="U2600" i="2"/>
  <c r="AA2600" i="2" s="1"/>
  <c r="U2601" i="2"/>
  <c r="AA2601" i="2" s="1"/>
  <c r="U2603" i="2"/>
  <c r="AA2603" i="2" s="1"/>
  <c r="U2604" i="2"/>
  <c r="AA2604" i="2" s="1"/>
  <c r="U2605" i="2"/>
  <c r="AA2605" i="2" s="1"/>
  <c r="U2606" i="2"/>
  <c r="AA2606" i="2" s="1"/>
  <c r="U2607" i="2"/>
  <c r="AA2607" i="2" s="1"/>
  <c r="U2608" i="2"/>
  <c r="AA2608" i="2" s="1"/>
  <c r="U2609" i="2"/>
  <c r="AA2609" i="2" s="1"/>
  <c r="U2611" i="2"/>
  <c r="AA2611" i="2" s="1"/>
  <c r="U2612" i="2"/>
  <c r="AA2612" i="2" s="1"/>
  <c r="U2613" i="2"/>
  <c r="AA2613" i="2" s="1"/>
  <c r="U2614" i="2"/>
  <c r="AA2614" i="2" s="1"/>
  <c r="U2615" i="2"/>
  <c r="AA2615" i="2" s="1"/>
  <c r="U2616" i="2"/>
  <c r="AA2616" i="2" s="1"/>
  <c r="U2617" i="2"/>
  <c r="AA2617" i="2" s="1"/>
  <c r="U2619" i="2"/>
  <c r="AA2619" i="2" s="1"/>
  <c r="U2620" i="2"/>
  <c r="AA2620" i="2" s="1"/>
  <c r="U2621" i="2"/>
  <c r="AA2621" i="2" s="1"/>
  <c r="U2622" i="2"/>
  <c r="AA2622" i="2" s="1"/>
  <c r="U2623" i="2"/>
  <c r="AA2623" i="2" s="1"/>
  <c r="U2624" i="2"/>
  <c r="AA2624" i="2" s="1"/>
  <c r="U2625" i="2"/>
  <c r="AA2625" i="2" s="1"/>
  <c r="U2627" i="2"/>
  <c r="AA2627" i="2" s="1"/>
  <c r="U2628" i="2"/>
  <c r="AA2628" i="2" s="1"/>
  <c r="U2629" i="2"/>
  <c r="AA2629" i="2" s="1"/>
  <c r="U2630" i="2"/>
  <c r="AA2630" i="2" s="1"/>
  <c r="U2631" i="2"/>
  <c r="AA2631" i="2" s="1"/>
  <c r="U2632" i="2"/>
  <c r="AA2632" i="2" s="1"/>
  <c r="U2633" i="2"/>
  <c r="AA2633" i="2" s="1"/>
  <c r="U2635" i="2"/>
  <c r="AA2635" i="2" s="1"/>
  <c r="U2636" i="2"/>
  <c r="AA2636" i="2" s="1"/>
  <c r="U2637" i="2"/>
  <c r="AA2637" i="2" s="1"/>
  <c r="U2638" i="2"/>
  <c r="AA2638" i="2" s="1"/>
  <c r="U2639" i="2"/>
  <c r="AA2639" i="2" s="1"/>
  <c r="U2640" i="2"/>
  <c r="AA2640" i="2" s="1"/>
  <c r="U2641" i="2"/>
  <c r="AA2641" i="2" s="1"/>
  <c r="U2643" i="2"/>
  <c r="AA2643" i="2" s="1"/>
  <c r="U2644" i="2"/>
  <c r="AA2644" i="2" s="1"/>
  <c r="U2645" i="2"/>
  <c r="AA2645" i="2" s="1"/>
  <c r="U2646" i="2"/>
  <c r="AA2646" i="2" s="1"/>
  <c r="U2647" i="2"/>
  <c r="AA2647" i="2" s="1"/>
  <c r="U2648" i="2"/>
  <c r="AA2648" i="2" s="1"/>
  <c r="U2649" i="2"/>
  <c r="AA2649" i="2" s="1"/>
  <c r="U2651" i="2"/>
  <c r="AA2651" i="2" s="1"/>
  <c r="U2652" i="2"/>
  <c r="AA2652" i="2" s="1"/>
  <c r="U2653" i="2"/>
  <c r="AA2653" i="2" s="1"/>
  <c r="U2654" i="2"/>
  <c r="AA2654" i="2" s="1"/>
  <c r="U2655" i="2"/>
  <c r="AA2655" i="2" s="1"/>
  <c r="U2656" i="2"/>
  <c r="AA2656" i="2" s="1"/>
  <c r="U2657" i="2"/>
  <c r="AA2657" i="2" s="1"/>
  <c r="U2659" i="2"/>
  <c r="AA2659" i="2" s="1"/>
  <c r="U2660" i="2"/>
  <c r="AA2660" i="2" s="1"/>
  <c r="U2661" i="2"/>
  <c r="AA2661" i="2" s="1"/>
  <c r="U2662" i="2"/>
  <c r="AA2662" i="2" s="1"/>
  <c r="U2663" i="2"/>
  <c r="AA2663" i="2" s="1"/>
  <c r="U2664" i="2"/>
  <c r="AA2664" i="2" s="1"/>
  <c r="U2665" i="2"/>
  <c r="AA2665" i="2" s="1"/>
  <c r="U2667" i="2"/>
  <c r="AA2667" i="2" s="1"/>
  <c r="U2668" i="2"/>
  <c r="AA2668" i="2" s="1"/>
  <c r="U2669" i="2"/>
  <c r="AA2669" i="2" s="1"/>
  <c r="U2670" i="2"/>
  <c r="AA2670" i="2" s="1"/>
  <c r="U2671" i="2"/>
  <c r="AA2671" i="2" s="1"/>
  <c r="U2672" i="2"/>
  <c r="AA2672" i="2" s="1"/>
  <c r="U2673" i="2"/>
  <c r="AA2673" i="2" s="1"/>
  <c r="U2675" i="2"/>
  <c r="AA2675" i="2" s="1"/>
  <c r="U2676" i="2"/>
  <c r="AA2676" i="2" s="1"/>
  <c r="U2677" i="2"/>
  <c r="AA2677" i="2" s="1"/>
  <c r="U2678" i="2"/>
  <c r="AA2678" i="2" s="1"/>
  <c r="U2679" i="2"/>
  <c r="AA2679" i="2" s="1"/>
  <c r="U2680" i="2"/>
  <c r="AA2680" i="2" s="1"/>
  <c r="U2681" i="2"/>
  <c r="AA2681" i="2" s="1"/>
  <c r="U2683" i="2"/>
  <c r="AA2683" i="2" s="1"/>
  <c r="U2684" i="2"/>
  <c r="AA2684" i="2" s="1"/>
  <c r="U2685" i="2"/>
  <c r="AA2685" i="2" s="1"/>
  <c r="U2686" i="2"/>
  <c r="AA2686" i="2" s="1"/>
  <c r="U2687" i="2"/>
  <c r="AA2687" i="2" s="1"/>
  <c r="U2688" i="2"/>
  <c r="AA2688" i="2" s="1"/>
  <c r="U2689" i="2"/>
  <c r="AA2689" i="2" s="1"/>
  <c r="U2691" i="2"/>
  <c r="AA2691" i="2" s="1"/>
  <c r="U2692" i="2"/>
  <c r="AA2692" i="2" s="1"/>
  <c r="U2693" i="2"/>
  <c r="AA2693" i="2" s="1"/>
  <c r="U2694" i="2"/>
  <c r="AA2694" i="2" s="1"/>
  <c r="U2695" i="2"/>
  <c r="AA2695" i="2" s="1"/>
  <c r="U2696" i="2"/>
  <c r="AA2696" i="2" s="1"/>
  <c r="U2697" i="2"/>
  <c r="AA2697" i="2" s="1"/>
  <c r="U2699" i="2"/>
  <c r="AA2699" i="2" s="1"/>
  <c r="U2700" i="2"/>
  <c r="AA2700" i="2" s="1"/>
  <c r="U2701" i="2"/>
  <c r="AA2701" i="2" s="1"/>
  <c r="U2702" i="2"/>
  <c r="AA2702" i="2" s="1"/>
  <c r="U2703" i="2"/>
  <c r="AA2703" i="2" s="1"/>
  <c r="U2704" i="2"/>
  <c r="AA2704" i="2" s="1"/>
  <c r="U2705" i="2"/>
  <c r="AA2705" i="2" s="1"/>
  <c r="U2707" i="2"/>
  <c r="AA2707" i="2" s="1"/>
  <c r="U2708" i="2"/>
  <c r="AA2708" i="2" s="1"/>
  <c r="U2709" i="2"/>
  <c r="AA2709" i="2" s="1"/>
  <c r="U2710" i="2"/>
  <c r="AA2710" i="2" s="1"/>
  <c r="U2711" i="2"/>
  <c r="AA2711" i="2" s="1"/>
  <c r="U2712" i="2"/>
  <c r="AA2712" i="2" s="1"/>
  <c r="U2713" i="2"/>
  <c r="AA2713" i="2" s="1"/>
  <c r="U2715" i="2"/>
  <c r="AA2715" i="2" s="1"/>
  <c r="U2716" i="2"/>
  <c r="AA2716" i="2" s="1"/>
  <c r="U2717" i="2"/>
  <c r="AA2717" i="2" s="1"/>
  <c r="U2718" i="2"/>
  <c r="AA2718" i="2" s="1"/>
  <c r="U2719" i="2"/>
  <c r="AA2719" i="2" s="1"/>
  <c r="U2720" i="2"/>
  <c r="AA2720" i="2" s="1"/>
  <c r="U2721" i="2"/>
  <c r="AA2721" i="2" s="1"/>
  <c r="U2723" i="2"/>
  <c r="AA2723" i="2" s="1"/>
  <c r="U2724" i="2"/>
  <c r="AA2724" i="2" s="1"/>
  <c r="U2725" i="2"/>
  <c r="AA2725" i="2" s="1"/>
  <c r="U2726" i="2"/>
  <c r="AA2726" i="2" s="1"/>
  <c r="U2727" i="2"/>
  <c r="AA2727" i="2" s="1"/>
  <c r="U2728" i="2"/>
  <c r="AA2728" i="2" s="1"/>
  <c r="U2729" i="2"/>
  <c r="AA2729" i="2" s="1"/>
  <c r="U2731" i="2"/>
  <c r="AA2731" i="2" s="1"/>
  <c r="U2732" i="2"/>
  <c r="AA2732" i="2" s="1"/>
  <c r="U2733" i="2"/>
  <c r="AA2733" i="2" s="1"/>
  <c r="U2734" i="2"/>
  <c r="AA2734" i="2" s="1"/>
  <c r="U2735" i="2"/>
  <c r="AA2735" i="2" s="1"/>
  <c r="U2736" i="2"/>
  <c r="AA2736" i="2" s="1"/>
  <c r="U2737" i="2"/>
  <c r="AA2737" i="2" s="1"/>
  <c r="U2739" i="2"/>
  <c r="AA2739" i="2" s="1"/>
  <c r="U2740" i="2"/>
  <c r="AA2740" i="2" s="1"/>
  <c r="U2741" i="2"/>
  <c r="AA2741" i="2" s="1"/>
  <c r="U2742" i="2"/>
  <c r="AA2742" i="2" s="1"/>
  <c r="U2743" i="2"/>
  <c r="AA2743" i="2" s="1"/>
  <c r="U2744" i="2"/>
  <c r="AA2744" i="2" s="1"/>
  <c r="U2745" i="2"/>
  <c r="AA2745" i="2" s="1"/>
  <c r="U2747" i="2"/>
  <c r="AA2747" i="2" s="1"/>
  <c r="U2748" i="2"/>
  <c r="AA2748" i="2" s="1"/>
  <c r="U2749" i="2"/>
  <c r="AA2749" i="2" s="1"/>
  <c r="U2750" i="2"/>
  <c r="AA2750" i="2" s="1"/>
  <c r="U2751" i="2"/>
  <c r="AA2751" i="2" s="1"/>
  <c r="U2752" i="2"/>
  <c r="AA2752" i="2" s="1"/>
  <c r="U2753" i="2"/>
  <c r="AA2753" i="2" s="1"/>
  <c r="U2755" i="2"/>
  <c r="AA2755" i="2" s="1"/>
  <c r="U2756" i="2"/>
  <c r="AA2756" i="2" s="1"/>
  <c r="U2757" i="2"/>
  <c r="AA2757" i="2" s="1"/>
  <c r="U2758" i="2"/>
  <c r="AA2758" i="2" s="1"/>
  <c r="U2759" i="2"/>
  <c r="AA2759" i="2" s="1"/>
  <c r="U2760" i="2"/>
  <c r="AA2760" i="2" s="1"/>
  <c r="U2761" i="2"/>
  <c r="AA2761" i="2" s="1"/>
  <c r="U2763" i="2"/>
  <c r="AA2763" i="2" s="1"/>
  <c r="U2764" i="2"/>
  <c r="AA2764" i="2" s="1"/>
  <c r="U2765" i="2"/>
  <c r="AA2765" i="2" s="1"/>
  <c r="U2766" i="2"/>
  <c r="AA2766" i="2" s="1"/>
  <c r="U2767" i="2"/>
  <c r="AA2767" i="2" s="1"/>
  <c r="U2768" i="2"/>
  <c r="AA2768" i="2" s="1"/>
  <c r="U2769" i="2"/>
  <c r="AA2769" i="2" s="1"/>
  <c r="U2771" i="2"/>
  <c r="AA2771" i="2" s="1"/>
  <c r="U2772" i="2"/>
  <c r="AA2772" i="2" s="1"/>
  <c r="U2773" i="2"/>
  <c r="AA2773" i="2" s="1"/>
  <c r="U2774" i="2"/>
  <c r="AA2774" i="2" s="1"/>
  <c r="U2775" i="2"/>
  <c r="AA2775" i="2" s="1"/>
  <c r="U2776" i="2"/>
  <c r="AA2776" i="2" s="1"/>
  <c r="U2777" i="2"/>
  <c r="AA2777" i="2" s="1"/>
  <c r="U2779" i="2"/>
  <c r="AA2779" i="2" s="1"/>
  <c r="U2780" i="2"/>
  <c r="AA2780" i="2" s="1"/>
  <c r="U2781" i="2"/>
  <c r="AA2781" i="2" s="1"/>
  <c r="U2782" i="2"/>
  <c r="AA2782" i="2" s="1"/>
  <c r="U2783" i="2"/>
  <c r="AA2783" i="2" s="1"/>
  <c r="U2784" i="2"/>
  <c r="AA2784" i="2" s="1"/>
  <c r="U2785" i="2"/>
  <c r="AA2785" i="2" s="1"/>
  <c r="U2787" i="2"/>
  <c r="AA2787" i="2" s="1"/>
  <c r="U2788" i="2"/>
  <c r="AA2788" i="2" s="1"/>
  <c r="U2789" i="2"/>
  <c r="AA2789" i="2" s="1"/>
  <c r="U2790" i="2"/>
  <c r="AA2790" i="2" s="1"/>
  <c r="U2791" i="2"/>
  <c r="AA2791" i="2" s="1"/>
  <c r="U2792" i="2"/>
  <c r="AA2792" i="2" s="1"/>
  <c r="U2793" i="2"/>
  <c r="AA2793" i="2" s="1"/>
  <c r="U2795" i="2"/>
  <c r="AA2795" i="2" s="1"/>
  <c r="U2796" i="2"/>
  <c r="AA2796" i="2" s="1"/>
  <c r="U2797" i="2"/>
  <c r="AA2797" i="2" s="1"/>
  <c r="U2798" i="2"/>
  <c r="AA2798" i="2" s="1"/>
  <c r="U2799" i="2"/>
  <c r="AA2799" i="2" s="1"/>
  <c r="U2800" i="2"/>
  <c r="AA2800" i="2" s="1"/>
  <c r="U2801" i="2"/>
  <c r="AA2801" i="2" s="1"/>
  <c r="U2803" i="2"/>
  <c r="AA2803" i="2" s="1"/>
  <c r="U2804" i="2"/>
  <c r="AA2804" i="2" s="1"/>
  <c r="U2805" i="2"/>
  <c r="AA2805" i="2" s="1"/>
  <c r="U2806" i="2"/>
  <c r="AA2806" i="2" s="1"/>
  <c r="U2807" i="2"/>
  <c r="AA2807" i="2" s="1"/>
  <c r="U2808" i="2"/>
  <c r="AA2808" i="2" s="1"/>
  <c r="U2809" i="2"/>
  <c r="AA2809" i="2" s="1"/>
  <c r="U2811" i="2"/>
  <c r="AA2811" i="2" s="1"/>
  <c r="U2812" i="2"/>
  <c r="AA2812" i="2" s="1"/>
  <c r="U2813" i="2"/>
  <c r="AA2813" i="2" s="1"/>
  <c r="U2814" i="2"/>
  <c r="AA2814" i="2" s="1"/>
  <c r="U2815" i="2"/>
  <c r="AA2815" i="2" s="1"/>
  <c r="U2816" i="2"/>
  <c r="AA2816" i="2" s="1"/>
  <c r="U2817" i="2"/>
  <c r="AA2817" i="2" s="1"/>
  <c r="U2819" i="2"/>
  <c r="AA2819" i="2" s="1"/>
  <c r="U2820" i="2"/>
  <c r="AA2820" i="2" s="1"/>
  <c r="U2821" i="2"/>
  <c r="AA2821" i="2" s="1"/>
  <c r="U2822" i="2"/>
  <c r="AA2822" i="2" s="1"/>
  <c r="U2823" i="2"/>
  <c r="AA2823" i="2" s="1"/>
  <c r="U2824" i="2"/>
  <c r="AA2824" i="2" s="1"/>
  <c r="U2825" i="2"/>
  <c r="AA2825" i="2" s="1"/>
  <c r="U2826" i="2"/>
  <c r="U2827" i="2"/>
  <c r="AA2827" i="2" s="1"/>
  <c r="U2828" i="2"/>
  <c r="AA2828" i="2" s="1"/>
  <c r="U2829" i="2"/>
  <c r="AA2829" i="2" s="1"/>
  <c r="U2830" i="2"/>
  <c r="AA2830" i="2" s="1"/>
  <c r="U2831" i="2"/>
  <c r="AA2831" i="2" s="1"/>
  <c r="U2832" i="2"/>
  <c r="AA2832" i="2" s="1"/>
  <c r="U2833" i="2"/>
  <c r="AA2833" i="2" s="1"/>
  <c r="U2834" i="2"/>
  <c r="U2835" i="2"/>
  <c r="AA2835" i="2" s="1"/>
  <c r="U2836" i="2"/>
  <c r="AA2836" i="2" s="1"/>
  <c r="U2837" i="2"/>
  <c r="AA2837" i="2" s="1"/>
  <c r="U2838" i="2"/>
  <c r="AA2838" i="2" s="1"/>
  <c r="U2839" i="2"/>
  <c r="AA2839" i="2" s="1"/>
  <c r="U2840" i="2"/>
  <c r="AA2840" i="2" s="1"/>
  <c r="U2841" i="2"/>
  <c r="AA2841" i="2" s="1"/>
  <c r="U2842" i="2"/>
  <c r="U2843" i="2"/>
  <c r="AA2843" i="2" s="1"/>
  <c r="U2844" i="2"/>
  <c r="AA2844" i="2" s="1"/>
  <c r="U2845" i="2"/>
  <c r="AA2845" i="2" s="1"/>
  <c r="U2846" i="2"/>
  <c r="AA2846" i="2" s="1"/>
  <c r="U2847" i="2"/>
  <c r="AA2847" i="2" s="1"/>
  <c r="U2848" i="2"/>
  <c r="AA2848" i="2" s="1"/>
  <c r="U2849" i="2"/>
  <c r="AA2849" i="2" s="1"/>
  <c r="U2850" i="2"/>
  <c r="U2851" i="2"/>
  <c r="AA2851" i="2" s="1"/>
  <c r="U2852" i="2"/>
  <c r="AA2852" i="2" s="1"/>
  <c r="U2853" i="2"/>
  <c r="AA2853" i="2" s="1"/>
  <c r="U2854" i="2"/>
  <c r="AA2854" i="2" s="1"/>
  <c r="U2855" i="2"/>
  <c r="AA2855" i="2" s="1"/>
  <c r="U2856" i="2"/>
  <c r="AA2856" i="2" s="1"/>
  <c r="U2857" i="2"/>
  <c r="AA2857" i="2" s="1"/>
  <c r="U2858" i="2"/>
  <c r="U2859" i="2"/>
  <c r="AA2859" i="2" s="1"/>
  <c r="U2860" i="2"/>
  <c r="AA2860" i="2" s="1"/>
  <c r="U2861" i="2"/>
  <c r="AA2861" i="2" s="1"/>
  <c r="U2862" i="2"/>
  <c r="AA2862" i="2" s="1"/>
  <c r="U2863" i="2"/>
  <c r="AA2863" i="2" s="1"/>
  <c r="U2864" i="2"/>
  <c r="AA2864" i="2" s="1"/>
  <c r="U2865" i="2"/>
  <c r="AA2865" i="2" s="1"/>
  <c r="U2866" i="2"/>
  <c r="U2867" i="2"/>
  <c r="AA2867" i="2" s="1"/>
  <c r="U2868" i="2"/>
  <c r="AA2868" i="2" s="1"/>
  <c r="U2869" i="2"/>
  <c r="AA2869" i="2" s="1"/>
  <c r="U2870" i="2"/>
  <c r="AA2870" i="2" s="1"/>
  <c r="U2871" i="2"/>
  <c r="AA2871" i="2" s="1"/>
  <c r="U2872" i="2"/>
  <c r="AA2872" i="2" s="1"/>
  <c r="U2873" i="2"/>
  <c r="AA2873" i="2" s="1"/>
  <c r="U2874" i="2"/>
  <c r="U2875" i="2"/>
  <c r="AA2875" i="2" s="1"/>
  <c r="U2876" i="2"/>
  <c r="AA2876" i="2" s="1"/>
  <c r="U2877" i="2"/>
  <c r="AA2877" i="2" s="1"/>
  <c r="U2878" i="2"/>
  <c r="AA2878" i="2" s="1"/>
  <c r="U2879" i="2"/>
  <c r="AA2879" i="2" s="1"/>
  <c r="U2880" i="2"/>
  <c r="AA2880" i="2" s="1"/>
  <c r="U2881" i="2"/>
  <c r="AA2881" i="2" s="1"/>
  <c r="U2882" i="2"/>
  <c r="U2883" i="2"/>
  <c r="AA2883" i="2" s="1"/>
  <c r="U2884" i="2"/>
  <c r="AA2884" i="2" s="1"/>
  <c r="U2885" i="2"/>
  <c r="AA2885" i="2" s="1"/>
  <c r="U2886" i="2"/>
  <c r="AA2886" i="2" s="1"/>
  <c r="U2887" i="2"/>
  <c r="AA2887" i="2" s="1"/>
  <c r="U2888" i="2"/>
  <c r="AA2888" i="2" s="1"/>
  <c r="U2889" i="2"/>
  <c r="AA2889" i="2" s="1"/>
  <c r="U2890" i="2"/>
  <c r="U2891" i="2"/>
  <c r="AA2891" i="2" s="1"/>
  <c r="U2892" i="2"/>
  <c r="AA2892" i="2" s="1"/>
  <c r="U2893" i="2"/>
  <c r="AA2893" i="2" s="1"/>
  <c r="U2894" i="2"/>
  <c r="AA2894" i="2" s="1"/>
  <c r="U2895" i="2"/>
  <c r="AA2895" i="2" s="1"/>
  <c r="U2896" i="2"/>
  <c r="AA2896" i="2" s="1"/>
  <c r="U2897" i="2"/>
  <c r="AA2897" i="2" s="1"/>
  <c r="U2898" i="2"/>
  <c r="U2899" i="2"/>
  <c r="AA2899" i="2" s="1"/>
  <c r="U2900" i="2"/>
  <c r="AA2900" i="2" s="1"/>
  <c r="U2901" i="2"/>
  <c r="AA2901" i="2" s="1"/>
  <c r="U2902" i="2"/>
  <c r="AA2902" i="2" s="1"/>
  <c r="U2903" i="2"/>
  <c r="AA2903" i="2" s="1"/>
  <c r="U2904" i="2"/>
  <c r="AA2904" i="2" s="1"/>
  <c r="U2905" i="2"/>
  <c r="AA2905" i="2" s="1"/>
  <c r="U2906" i="2"/>
  <c r="U2907" i="2"/>
  <c r="AA2907" i="2" s="1"/>
  <c r="U2908" i="2"/>
  <c r="AA2908" i="2" s="1"/>
  <c r="U2909" i="2"/>
  <c r="AA2909" i="2" s="1"/>
  <c r="U2910" i="2"/>
  <c r="AA2910" i="2" s="1"/>
  <c r="U2911" i="2"/>
  <c r="AA2911" i="2" s="1"/>
  <c r="U2912" i="2"/>
  <c r="AA2912" i="2" s="1"/>
  <c r="U2913" i="2"/>
  <c r="AA2913" i="2" s="1"/>
  <c r="U2914" i="2"/>
  <c r="U2915" i="2"/>
  <c r="AA2915" i="2" s="1"/>
  <c r="U2916" i="2"/>
  <c r="AA2916" i="2" s="1"/>
  <c r="U2917" i="2"/>
  <c r="AA2917" i="2" s="1"/>
  <c r="U2918" i="2"/>
  <c r="AA2918" i="2" s="1"/>
  <c r="U2919" i="2"/>
  <c r="AA2919" i="2" s="1"/>
  <c r="U2920" i="2"/>
  <c r="AA2920" i="2" s="1"/>
  <c r="U2921" i="2"/>
  <c r="AA2921" i="2" s="1"/>
  <c r="U2922" i="2"/>
  <c r="U2923" i="2"/>
  <c r="AA2923" i="2" s="1"/>
  <c r="U2924" i="2"/>
  <c r="AA2924" i="2" s="1"/>
  <c r="U2925" i="2"/>
  <c r="AA2925" i="2" s="1"/>
  <c r="U2926" i="2"/>
  <c r="AA2926" i="2" s="1"/>
  <c r="U2927" i="2"/>
  <c r="AA2927" i="2" s="1"/>
  <c r="U2928" i="2"/>
  <c r="AA2928" i="2" s="1"/>
  <c r="U2929" i="2"/>
  <c r="AA2929" i="2" s="1"/>
  <c r="U2930" i="2"/>
  <c r="U2931" i="2"/>
  <c r="AA2931" i="2" s="1"/>
  <c r="U2932" i="2"/>
  <c r="AA2932" i="2" s="1"/>
  <c r="U2933" i="2"/>
  <c r="AA2933" i="2" s="1"/>
  <c r="U2934" i="2"/>
  <c r="AA2934" i="2" s="1"/>
  <c r="U2935" i="2"/>
  <c r="AA2935" i="2" s="1"/>
  <c r="U2936" i="2"/>
  <c r="AA2936" i="2" s="1"/>
  <c r="U2937" i="2"/>
  <c r="AA2937" i="2" s="1"/>
  <c r="U2938" i="2"/>
  <c r="U2939" i="2"/>
  <c r="AA2939" i="2" s="1"/>
  <c r="U2940" i="2"/>
  <c r="AA2940" i="2" s="1"/>
  <c r="U2941" i="2"/>
  <c r="AA2941" i="2" s="1"/>
  <c r="U2942" i="2"/>
  <c r="AA2942" i="2" s="1"/>
  <c r="U2943" i="2"/>
  <c r="AA2943" i="2" s="1"/>
  <c r="U2944" i="2"/>
  <c r="AA2944" i="2" s="1"/>
  <c r="U2945" i="2"/>
  <c r="AA2945" i="2" s="1"/>
  <c r="U2946" i="2"/>
  <c r="U2947" i="2"/>
  <c r="AA2947" i="2" s="1"/>
  <c r="U2948" i="2"/>
  <c r="AA2948" i="2" s="1"/>
  <c r="U2949" i="2"/>
  <c r="AA2949" i="2" s="1"/>
  <c r="U2950" i="2"/>
  <c r="AA2950" i="2" s="1"/>
  <c r="U2951" i="2"/>
  <c r="AA2951" i="2" s="1"/>
  <c r="U2952" i="2"/>
  <c r="AA2952" i="2" s="1"/>
  <c r="U2953" i="2"/>
  <c r="AA2953" i="2" s="1"/>
  <c r="U2954" i="2"/>
  <c r="U2955" i="2"/>
  <c r="AA2955" i="2" s="1"/>
  <c r="U2956" i="2"/>
  <c r="AA2956" i="2" s="1"/>
  <c r="U2957" i="2"/>
  <c r="AA2957" i="2" s="1"/>
  <c r="U2958" i="2"/>
  <c r="AA2958" i="2" s="1"/>
  <c r="U2959" i="2"/>
  <c r="AA2959" i="2" s="1"/>
  <c r="U2960" i="2"/>
  <c r="AA2960" i="2" s="1"/>
  <c r="U2961" i="2"/>
  <c r="AA2961" i="2" s="1"/>
  <c r="U2962" i="2"/>
  <c r="U2963" i="2"/>
  <c r="AA2963" i="2" s="1"/>
  <c r="U2964" i="2"/>
  <c r="AA2964" i="2" s="1"/>
  <c r="U2965" i="2"/>
  <c r="AA2965" i="2" s="1"/>
  <c r="U2966" i="2"/>
  <c r="AA2966" i="2" s="1"/>
  <c r="U2967" i="2"/>
  <c r="AA2967" i="2" s="1"/>
  <c r="U2968" i="2"/>
  <c r="AA2968" i="2" s="1"/>
  <c r="U2969" i="2"/>
  <c r="AA2969" i="2" s="1"/>
  <c r="U2970" i="2"/>
  <c r="U2971" i="2"/>
  <c r="AA2971" i="2" s="1"/>
  <c r="U2972" i="2"/>
  <c r="AA2972" i="2" s="1"/>
  <c r="U2973" i="2"/>
  <c r="AA2973" i="2" s="1"/>
  <c r="U2974" i="2"/>
  <c r="AA2974" i="2" s="1"/>
  <c r="U2975" i="2"/>
  <c r="AA2975" i="2" s="1"/>
  <c r="U2976" i="2"/>
  <c r="AA2976" i="2" s="1"/>
  <c r="U2977" i="2"/>
  <c r="AA2977" i="2" s="1"/>
  <c r="U2978" i="2"/>
  <c r="U2979" i="2"/>
  <c r="AA2979" i="2" s="1"/>
  <c r="U2980" i="2"/>
  <c r="AA2980" i="2" s="1"/>
  <c r="U2981" i="2"/>
  <c r="AA2981" i="2" s="1"/>
  <c r="U2982" i="2"/>
  <c r="AA2982" i="2" s="1"/>
  <c r="U2983" i="2"/>
  <c r="AA2983" i="2" s="1"/>
  <c r="U2984" i="2"/>
  <c r="AA2984" i="2" s="1"/>
  <c r="U2985" i="2"/>
  <c r="AA2985" i="2" s="1"/>
  <c r="U2986" i="2"/>
  <c r="U2987" i="2"/>
  <c r="AA2987" i="2" s="1"/>
  <c r="U2988" i="2"/>
  <c r="AA2988" i="2" s="1"/>
  <c r="U2989" i="2"/>
  <c r="AA2989" i="2" s="1"/>
  <c r="U2990" i="2"/>
  <c r="AA2990" i="2" s="1"/>
  <c r="U2991" i="2"/>
  <c r="AA2991" i="2" s="1"/>
  <c r="U2992" i="2"/>
  <c r="AA2992" i="2" s="1"/>
  <c r="U2993" i="2"/>
  <c r="AA2993" i="2" s="1"/>
  <c r="U2994" i="2"/>
  <c r="U2995" i="2"/>
  <c r="AA2995" i="2" s="1"/>
  <c r="U2996" i="2"/>
  <c r="AA2996" i="2" s="1"/>
  <c r="U2997" i="2"/>
  <c r="AA2997" i="2" s="1"/>
  <c r="U2998" i="2"/>
  <c r="AA2998" i="2" s="1"/>
  <c r="U2999" i="2"/>
  <c r="AA2999" i="2" s="1"/>
  <c r="U3000" i="2"/>
  <c r="AA3000" i="2" s="1"/>
  <c r="U3001" i="2"/>
  <c r="AA3001" i="2" s="1"/>
  <c r="U3002" i="2"/>
  <c r="U3003" i="2"/>
  <c r="AA3003" i="2" s="1"/>
  <c r="U3004" i="2"/>
  <c r="AA3004" i="2" s="1"/>
  <c r="U3005" i="2"/>
  <c r="AA3005" i="2" s="1"/>
  <c r="U3006" i="2"/>
  <c r="AA3006" i="2" s="1"/>
  <c r="U3007" i="2"/>
  <c r="AA3007" i="2" s="1"/>
  <c r="U3008" i="2"/>
  <c r="AA3008" i="2" s="1"/>
  <c r="U3009" i="2"/>
  <c r="AA3009" i="2" s="1"/>
  <c r="U3010" i="2"/>
  <c r="U3011" i="2"/>
  <c r="AA3011" i="2" s="1"/>
  <c r="U3012" i="2"/>
  <c r="AA3012" i="2" s="1"/>
  <c r="U3013" i="2"/>
  <c r="AA3013" i="2" s="1"/>
  <c r="U3014" i="2"/>
  <c r="AA3014" i="2" s="1"/>
  <c r="U3015" i="2"/>
  <c r="AA3015" i="2" s="1"/>
  <c r="U3016" i="2"/>
  <c r="AA3016" i="2" s="1"/>
  <c r="U3017" i="2"/>
  <c r="AA3017" i="2" s="1"/>
  <c r="U3018" i="2"/>
  <c r="U3019" i="2"/>
  <c r="AA3019" i="2" s="1"/>
  <c r="U3020" i="2"/>
  <c r="AA3020" i="2" s="1"/>
  <c r="U3021" i="2"/>
  <c r="AA3021" i="2" s="1"/>
  <c r="U3022" i="2"/>
  <c r="AA3022" i="2" s="1"/>
  <c r="U3023" i="2"/>
  <c r="AA3023" i="2" s="1"/>
  <c r="U3024" i="2"/>
  <c r="AA3024" i="2" s="1"/>
  <c r="U3025" i="2"/>
  <c r="AA3025" i="2" s="1"/>
  <c r="U3026" i="2"/>
  <c r="U3027" i="2"/>
  <c r="AA3027" i="2" s="1"/>
  <c r="U3028" i="2"/>
  <c r="AA3028" i="2" s="1"/>
  <c r="U3029" i="2"/>
  <c r="AA3029" i="2" s="1"/>
  <c r="U3030" i="2"/>
  <c r="AA3030" i="2" s="1"/>
  <c r="U3031" i="2"/>
  <c r="AA3031" i="2" s="1"/>
  <c r="U3032" i="2"/>
  <c r="AA3032" i="2" s="1"/>
  <c r="U3033" i="2"/>
  <c r="AA3033" i="2" s="1"/>
  <c r="U3034" i="2"/>
  <c r="U3035" i="2"/>
  <c r="AA3035" i="2" s="1"/>
  <c r="U3036" i="2"/>
  <c r="AA3036" i="2" s="1"/>
  <c r="U3037" i="2"/>
  <c r="AA3037" i="2" s="1"/>
  <c r="U3038" i="2"/>
  <c r="AA3038" i="2" s="1"/>
  <c r="U3039" i="2"/>
  <c r="AA3039" i="2" s="1"/>
  <c r="U3040" i="2"/>
  <c r="AA3040" i="2" s="1"/>
  <c r="U3041" i="2"/>
  <c r="AA3041" i="2" s="1"/>
  <c r="U3042" i="2"/>
  <c r="U3043" i="2"/>
  <c r="AA3043" i="2" s="1"/>
  <c r="U3044" i="2"/>
  <c r="AA3044" i="2" s="1"/>
  <c r="U3045" i="2"/>
  <c r="AA3045" i="2" s="1"/>
  <c r="U3046" i="2"/>
  <c r="AA3046" i="2" s="1"/>
  <c r="U3047" i="2"/>
  <c r="AA3047" i="2" s="1"/>
  <c r="U3048" i="2"/>
  <c r="AA3048" i="2" s="1"/>
  <c r="U3049" i="2"/>
  <c r="AA3049" i="2" s="1"/>
  <c r="U3050" i="2"/>
  <c r="U3051" i="2"/>
  <c r="AA3051" i="2" s="1"/>
  <c r="U3052" i="2"/>
  <c r="AA3052" i="2" s="1"/>
  <c r="U3053" i="2"/>
  <c r="AA3053" i="2" s="1"/>
  <c r="U3054" i="2"/>
  <c r="AA3054" i="2" s="1"/>
  <c r="U3055" i="2"/>
  <c r="AA3055" i="2" s="1"/>
  <c r="U3056" i="2"/>
  <c r="AA3056" i="2" s="1"/>
  <c r="U3057" i="2"/>
  <c r="AA3057" i="2" s="1"/>
  <c r="U3058" i="2"/>
  <c r="U3059" i="2"/>
  <c r="AA3059" i="2" s="1"/>
  <c r="U3060" i="2"/>
  <c r="AA3060" i="2" s="1"/>
  <c r="U3061" i="2"/>
  <c r="AA3061" i="2" s="1"/>
  <c r="U3062" i="2"/>
  <c r="AA3062" i="2" s="1"/>
  <c r="U3063" i="2"/>
  <c r="AA3063" i="2" s="1"/>
  <c r="U3064" i="2"/>
  <c r="AA3064" i="2" s="1"/>
  <c r="U3065" i="2"/>
  <c r="AA3065" i="2" s="1"/>
  <c r="U3066" i="2"/>
  <c r="U3067" i="2"/>
  <c r="AA3067" i="2" s="1"/>
  <c r="U3068" i="2"/>
  <c r="AA3068" i="2" s="1"/>
  <c r="U3069" i="2"/>
  <c r="AA3069" i="2" s="1"/>
  <c r="U3070" i="2"/>
  <c r="AA3070" i="2" s="1"/>
  <c r="U3071" i="2"/>
  <c r="AA3071" i="2" s="1"/>
  <c r="U3072" i="2"/>
  <c r="AA3072" i="2" s="1"/>
  <c r="U3073" i="2"/>
  <c r="AA3073" i="2" s="1"/>
  <c r="U3074" i="2"/>
  <c r="U3075" i="2"/>
  <c r="AA3075" i="2" s="1"/>
  <c r="U3076" i="2"/>
  <c r="AA3076" i="2" s="1"/>
  <c r="U3077" i="2"/>
  <c r="AA3077" i="2" s="1"/>
  <c r="U3078" i="2"/>
  <c r="AA3078" i="2" s="1"/>
  <c r="U3079" i="2"/>
  <c r="AA3079" i="2" s="1"/>
  <c r="U3080" i="2"/>
  <c r="AA3080" i="2" s="1"/>
  <c r="U3081" i="2"/>
  <c r="AA3081" i="2" s="1"/>
  <c r="U3082" i="2"/>
  <c r="U3083" i="2"/>
  <c r="AA3083" i="2" s="1"/>
  <c r="U3084" i="2"/>
  <c r="AA3084" i="2" s="1"/>
  <c r="U3085" i="2"/>
  <c r="AA3085" i="2" s="1"/>
  <c r="U3086" i="2"/>
  <c r="AA3086" i="2" s="1"/>
  <c r="U3087" i="2"/>
  <c r="AA3087" i="2" s="1"/>
  <c r="U3088" i="2"/>
  <c r="AA3088" i="2" s="1"/>
  <c r="U3089" i="2"/>
  <c r="AA3089" i="2" s="1"/>
  <c r="U3090" i="2"/>
  <c r="U3091" i="2"/>
  <c r="AA3091" i="2" s="1"/>
  <c r="U3092" i="2"/>
  <c r="AA3092" i="2" s="1"/>
  <c r="U3093" i="2"/>
  <c r="AA3093" i="2" s="1"/>
  <c r="U3094" i="2"/>
  <c r="AA3094" i="2" s="1"/>
  <c r="U3095" i="2"/>
  <c r="AA3095" i="2" s="1"/>
  <c r="U3096" i="2"/>
  <c r="AA3096" i="2" s="1"/>
  <c r="U3097" i="2"/>
  <c r="AA3097" i="2" s="1"/>
  <c r="U3098" i="2"/>
  <c r="U3099" i="2"/>
  <c r="AA3099" i="2" s="1"/>
  <c r="U3100" i="2"/>
  <c r="AA3100" i="2" s="1"/>
  <c r="U3101" i="2"/>
  <c r="AA3101" i="2" s="1"/>
  <c r="U3102" i="2"/>
  <c r="AA3102" i="2" s="1"/>
  <c r="U3103" i="2"/>
  <c r="AA3103" i="2" s="1"/>
  <c r="U3104" i="2"/>
  <c r="AA3104" i="2" s="1"/>
  <c r="U3105" i="2"/>
  <c r="AA3105" i="2" s="1"/>
  <c r="U3106" i="2"/>
  <c r="U3107" i="2"/>
  <c r="AA3107" i="2" s="1"/>
  <c r="U3108" i="2"/>
  <c r="AA3108" i="2" s="1"/>
  <c r="U3109" i="2"/>
  <c r="AA3109" i="2" s="1"/>
  <c r="U3110" i="2"/>
  <c r="AA3110" i="2" s="1"/>
  <c r="U3111" i="2"/>
  <c r="AA3111" i="2" s="1"/>
  <c r="U3112" i="2"/>
  <c r="AA3112" i="2" s="1"/>
  <c r="U3113" i="2"/>
  <c r="AA3113" i="2" s="1"/>
  <c r="U3114" i="2"/>
  <c r="U3115" i="2"/>
  <c r="AA3115" i="2" s="1"/>
  <c r="U3116" i="2"/>
  <c r="AA3116" i="2" s="1"/>
  <c r="U3117" i="2"/>
  <c r="AA3117" i="2" s="1"/>
  <c r="U3118" i="2"/>
  <c r="AA3118" i="2" s="1"/>
  <c r="U3119" i="2"/>
  <c r="AA3119" i="2" s="1"/>
  <c r="U3120" i="2"/>
  <c r="AA3120" i="2" s="1"/>
  <c r="U3121" i="2"/>
  <c r="AA3121" i="2" s="1"/>
  <c r="U3122" i="2"/>
  <c r="U3123" i="2"/>
  <c r="AA3123" i="2" s="1"/>
  <c r="U3124" i="2"/>
  <c r="AA3124" i="2" s="1"/>
  <c r="U3125" i="2"/>
  <c r="AA3125" i="2" s="1"/>
  <c r="U3126" i="2"/>
  <c r="AA3126" i="2" s="1"/>
  <c r="U3127" i="2"/>
  <c r="AA3127" i="2" s="1"/>
  <c r="U3128" i="2"/>
  <c r="AA3128" i="2" s="1"/>
  <c r="U3129" i="2"/>
  <c r="AA3129" i="2" s="1"/>
  <c r="U3130" i="2"/>
  <c r="U3131" i="2"/>
  <c r="AA3131" i="2" s="1"/>
  <c r="U3132" i="2"/>
  <c r="AA3132" i="2" s="1"/>
  <c r="U3133" i="2"/>
  <c r="AA3133" i="2" s="1"/>
  <c r="U3134" i="2"/>
  <c r="AA3134" i="2" s="1"/>
  <c r="U3135" i="2"/>
  <c r="AA3135" i="2" s="1"/>
  <c r="U3136" i="2"/>
  <c r="AA3136" i="2" s="1"/>
  <c r="U3137" i="2"/>
  <c r="AA3137" i="2" s="1"/>
  <c r="U3138" i="2"/>
  <c r="U3139" i="2"/>
  <c r="AA3139" i="2" s="1"/>
  <c r="U3140" i="2"/>
  <c r="AA3140" i="2" s="1"/>
  <c r="U3141" i="2"/>
  <c r="AA3141" i="2" s="1"/>
  <c r="U3142" i="2"/>
  <c r="AA3142" i="2" s="1"/>
  <c r="U3143" i="2"/>
  <c r="AA3143" i="2" s="1"/>
  <c r="U3144" i="2"/>
  <c r="AA3144" i="2" s="1"/>
  <c r="U3145" i="2"/>
  <c r="AA3145" i="2" s="1"/>
  <c r="U3146" i="2"/>
  <c r="U3147" i="2"/>
  <c r="AA3147" i="2" s="1"/>
  <c r="U3148" i="2"/>
  <c r="AA3148" i="2" s="1"/>
  <c r="U3149" i="2"/>
  <c r="AA3149" i="2" s="1"/>
  <c r="U3150" i="2"/>
  <c r="AA3150" i="2" s="1"/>
  <c r="U3151" i="2"/>
  <c r="AA3151" i="2" s="1"/>
  <c r="U3152" i="2"/>
  <c r="AA3152" i="2" s="1"/>
  <c r="U3153" i="2"/>
  <c r="AA3153" i="2" s="1"/>
  <c r="U3154" i="2"/>
  <c r="U3155" i="2"/>
  <c r="AA3155" i="2" s="1"/>
  <c r="U3156" i="2"/>
  <c r="AA3156" i="2" s="1"/>
  <c r="U3157" i="2"/>
  <c r="AA3157" i="2" s="1"/>
  <c r="U3158" i="2"/>
  <c r="AA3158" i="2" s="1"/>
  <c r="U3159" i="2"/>
  <c r="AA3159" i="2" s="1"/>
  <c r="U3160" i="2"/>
  <c r="AA3160" i="2" s="1"/>
  <c r="U3161" i="2"/>
  <c r="AA3161" i="2" s="1"/>
  <c r="U3162" i="2"/>
  <c r="U3163" i="2"/>
  <c r="AA3163" i="2" s="1"/>
  <c r="U3164" i="2"/>
  <c r="AA3164" i="2" s="1"/>
  <c r="U3165" i="2"/>
  <c r="AA3165" i="2" s="1"/>
  <c r="U3166" i="2"/>
  <c r="AA3166" i="2" s="1"/>
  <c r="U3167" i="2"/>
  <c r="AA3167" i="2" s="1"/>
  <c r="U3168" i="2"/>
  <c r="AA3168" i="2" s="1"/>
  <c r="U3169" i="2"/>
  <c r="AA3169" i="2" s="1"/>
  <c r="U3170" i="2"/>
  <c r="U3171" i="2"/>
  <c r="AA3171" i="2" s="1"/>
  <c r="U3172" i="2"/>
  <c r="AA3172" i="2" s="1"/>
  <c r="U3173" i="2"/>
  <c r="AA3173" i="2" s="1"/>
  <c r="U3174" i="2"/>
  <c r="AA3174" i="2" s="1"/>
  <c r="U3175" i="2"/>
  <c r="AA3175" i="2" s="1"/>
  <c r="U3176" i="2"/>
  <c r="AA3176" i="2" s="1"/>
  <c r="U3177" i="2"/>
  <c r="AA3177" i="2" s="1"/>
  <c r="U3178" i="2"/>
  <c r="U3179" i="2"/>
  <c r="AA3179" i="2" s="1"/>
  <c r="U3180" i="2"/>
  <c r="AA3180" i="2" s="1"/>
  <c r="U3181" i="2"/>
  <c r="AA3181" i="2" s="1"/>
  <c r="U3182" i="2"/>
  <c r="AA3182" i="2" s="1"/>
  <c r="U3183" i="2"/>
  <c r="AA3183" i="2" s="1"/>
  <c r="U3184" i="2"/>
  <c r="AA3184" i="2" s="1"/>
  <c r="U3185" i="2"/>
  <c r="AA3185" i="2" s="1"/>
  <c r="U3186" i="2"/>
  <c r="U3187" i="2"/>
  <c r="AA3187" i="2" s="1"/>
  <c r="U3188" i="2"/>
  <c r="AA3188" i="2" s="1"/>
  <c r="U3189" i="2"/>
  <c r="AA3189" i="2" s="1"/>
  <c r="U3190" i="2"/>
  <c r="AA3190" i="2" s="1"/>
  <c r="U3191" i="2"/>
  <c r="AA3191" i="2" s="1"/>
  <c r="U3192" i="2"/>
  <c r="AA3192" i="2" s="1"/>
  <c r="U3193" i="2"/>
  <c r="AA3193" i="2" s="1"/>
  <c r="U3194" i="2"/>
  <c r="U3195" i="2"/>
  <c r="AA3195" i="2" s="1"/>
  <c r="U3196" i="2"/>
  <c r="AA3196" i="2" s="1"/>
  <c r="U3197" i="2"/>
  <c r="AA3197" i="2" s="1"/>
  <c r="U3198" i="2"/>
  <c r="AA3198" i="2" s="1"/>
  <c r="U3199" i="2"/>
  <c r="AA3199" i="2" s="1"/>
  <c r="U3200" i="2"/>
  <c r="AA3200" i="2" s="1"/>
  <c r="U3201" i="2"/>
  <c r="AA3201" i="2" s="1"/>
  <c r="U3202" i="2"/>
  <c r="U3203" i="2"/>
  <c r="AA3203" i="2" s="1"/>
  <c r="U3204" i="2"/>
  <c r="AA3204" i="2" s="1"/>
  <c r="U3205" i="2"/>
  <c r="AA3205" i="2" s="1"/>
  <c r="U3206" i="2"/>
  <c r="AA3206" i="2" s="1"/>
  <c r="U3207" i="2"/>
  <c r="AA3207" i="2" s="1"/>
  <c r="U3208" i="2"/>
  <c r="AA3208" i="2" s="1"/>
  <c r="U3209" i="2"/>
  <c r="AA3209" i="2" s="1"/>
  <c r="U3210" i="2"/>
  <c r="U3211" i="2"/>
  <c r="AA3211" i="2" s="1"/>
  <c r="U3212" i="2"/>
  <c r="AA3212" i="2" s="1"/>
  <c r="U3213" i="2"/>
  <c r="AA3213" i="2" s="1"/>
  <c r="U3214" i="2"/>
  <c r="AA3214" i="2" s="1"/>
  <c r="U3215" i="2"/>
  <c r="AA3215" i="2" s="1"/>
  <c r="U3216" i="2"/>
  <c r="AA3216" i="2" s="1"/>
  <c r="U3217" i="2"/>
  <c r="AA3217" i="2" s="1"/>
  <c r="U3218" i="2"/>
  <c r="U3219" i="2"/>
  <c r="AA3219" i="2" s="1"/>
  <c r="U3220" i="2"/>
  <c r="AA3220" i="2" s="1"/>
  <c r="U3221" i="2"/>
  <c r="AA3221" i="2" s="1"/>
  <c r="U3222" i="2"/>
  <c r="AA3222" i="2" s="1"/>
  <c r="U3223" i="2"/>
  <c r="AA3223" i="2" s="1"/>
  <c r="U3224" i="2"/>
  <c r="AA3224" i="2" s="1"/>
  <c r="U3225" i="2"/>
  <c r="AA3225" i="2" s="1"/>
  <c r="U3226" i="2"/>
  <c r="U3227" i="2"/>
  <c r="AA3227" i="2" s="1"/>
  <c r="U3228" i="2"/>
  <c r="AA3228" i="2" s="1"/>
  <c r="U3229" i="2"/>
  <c r="AA3229" i="2" s="1"/>
  <c r="U3230" i="2"/>
  <c r="AA3230" i="2" s="1"/>
  <c r="U3231" i="2"/>
  <c r="AA3231" i="2" s="1"/>
  <c r="U3232" i="2"/>
  <c r="AA3232" i="2" s="1"/>
  <c r="U3233" i="2"/>
  <c r="AA3233" i="2" s="1"/>
  <c r="U3234" i="2"/>
  <c r="U3235" i="2"/>
  <c r="AA3235" i="2" s="1"/>
  <c r="U3236" i="2"/>
  <c r="AA3236" i="2" s="1"/>
  <c r="U3237" i="2"/>
  <c r="AA3237" i="2" s="1"/>
  <c r="U3238" i="2"/>
  <c r="AA3238" i="2" s="1"/>
  <c r="U3239" i="2"/>
  <c r="AA3239" i="2" s="1"/>
  <c r="U3240" i="2"/>
  <c r="AA3240" i="2" s="1"/>
  <c r="U3241" i="2"/>
  <c r="AA3241" i="2" s="1"/>
  <c r="U3242" i="2"/>
  <c r="U3243" i="2"/>
  <c r="AA3243" i="2" s="1"/>
  <c r="U3244" i="2"/>
  <c r="AA3244" i="2" s="1"/>
  <c r="U3245" i="2"/>
  <c r="AA3245" i="2" s="1"/>
  <c r="U3246" i="2"/>
  <c r="AA3246" i="2" s="1"/>
  <c r="U3247" i="2"/>
  <c r="AA3247" i="2" s="1"/>
  <c r="U3248" i="2"/>
  <c r="AA3248" i="2" s="1"/>
  <c r="U3249" i="2"/>
  <c r="AA3249" i="2" s="1"/>
  <c r="U3250" i="2"/>
  <c r="U3251" i="2"/>
  <c r="AA3251" i="2" s="1"/>
  <c r="U3252" i="2"/>
  <c r="AA3252" i="2" s="1"/>
  <c r="U3253" i="2"/>
  <c r="AA3253" i="2" s="1"/>
  <c r="U3254" i="2"/>
  <c r="AA3254" i="2" s="1"/>
  <c r="U3255" i="2"/>
  <c r="AA3255" i="2" s="1"/>
  <c r="U3256" i="2"/>
  <c r="AA3256" i="2" s="1"/>
  <c r="U3257" i="2"/>
  <c r="AA3257" i="2" s="1"/>
  <c r="U3258" i="2"/>
  <c r="U3259" i="2"/>
  <c r="AA3259" i="2" s="1"/>
  <c r="U3260" i="2"/>
  <c r="AA3260" i="2" s="1"/>
  <c r="U3261" i="2"/>
  <c r="AA3261" i="2" s="1"/>
  <c r="U3262" i="2"/>
  <c r="AA3262" i="2" s="1"/>
  <c r="U3263" i="2"/>
  <c r="AA3263" i="2" s="1"/>
  <c r="U3264" i="2"/>
  <c r="AA3264" i="2" s="1"/>
  <c r="U3265" i="2"/>
  <c r="AA3265" i="2" s="1"/>
  <c r="U3266" i="2"/>
  <c r="U3267" i="2"/>
  <c r="AA3267" i="2" s="1"/>
  <c r="U3268" i="2"/>
  <c r="AA3268" i="2" s="1"/>
  <c r="U3269" i="2"/>
  <c r="AA3269" i="2" s="1"/>
  <c r="U3270" i="2"/>
  <c r="AA3270" i="2" s="1"/>
  <c r="U3271" i="2"/>
  <c r="AA3271" i="2" s="1"/>
  <c r="U3272" i="2"/>
  <c r="AA3272" i="2" s="1"/>
  <c r="U3273" i="2"/>
  <c r="AA3273" i="2" s="1"/>
  <c r="U3274" i="2"/>
  <c r="U3275" i="2"/>
  <c r="AA3275" i="2" s="1"/>
  <c r="U3276" i="2"/>
  <c r="AA3276" i="2" s="1"/>
  <c r="U3277" i="2"/>
  <c r="AA3277" i="2" s="1"/>
  <c r="U3278" i="2"/>
  <c r="AA3278" i="2" s="1"/>
  <c r="U3279" i="2"/>
  <c r="AA3279" i="2" s="1"/>
  <c r="U3280" i="2"/>
  <c r="AA3280" i="2" s="1"/>
  <c r="U3281" i="2"/>
  <c r="AA3281" i="2" s="1"/>
  <c r="U3282" i="2"/>
  <c r="U3283" i="2"/>
  <c r="AA3283" i="2" s="1"/>
  <c r="U3284" i="2"/>
  <c r="AA3284" i="2" s="1"/>
  <c r="U3285" i="2"/>
  <c r="AA3285" i="2" s="1"/>
  <c r="U3286" i="2"/>
  <c r="AA3286" i="2" s="1"/>
  <c r="U3287" i="2"/>
  <c r="AA3287" i="2" s="1"/>
  <c r="U3288" i="2"/>
  <c r="AA3288" i="2" s="1"/>
  <c r="U3289" i="2"/>
  <c r="AA3289" i="2" s="1"/>
  <c r="U3290" i="2"/>
  <c r="U3291" i="2"/>
  <c r="AA3291" i="2" s="1"/>
  <c r="U3292" i="2"/>
  <c r="AA3292" i="2" s="1"/>
  <c r="U3293" i="2"/>
  <c r="AA3293" i="2" s="1"/>
  <c r="U3294" i="2"/>
  <c r="AA3294" i="2" s="1"/>
  <c r="U3295" i="2"/>
  <c r="AA3295" i="2" s="1"/>
  <c r="U3296" i="2"/>
  <c r="AA3296" i="2" s="1"/>
  <c r="U3297" i="2"/>
  <c r="AA3297" i="2" s="1"/>
  <c r="U3298" i="2"/>
  <c r="U3299" i="2"/>
  <c r="AA3299" i="2" s="1"/>
  <c r="U3300" i="2"/>
  <c r="AA3300" i="2" s="1"/>
  <c r="U3301" i="2"/>
  <c r="AA3301" i="2" s="1"/>
  <c r="U3302" i="2"/>
  <c r="AA3302" i="2" s="1"/>
  <c r="U3303" i="2"/>
  <c r="AA3303" i="2" s="1"/>
  <c r="U3304" i="2"/>
  <c r="AA3304" i="2" s="1"/>
  <c r="U3305" i="2"/>
  <c r="AA3305" i="2" s="1"/>
  <c r="U3306" i="2"/>
  <c r="U3307" i="2"/>
  <c r="AA3307" i="2" s="1"/>
  <c r="U3308" i="2"/>
  <c r="AA3308" i="2" s="1"/>
  <c r="U3309" i="2"/>
  <c r="AA3309" i="2" s="1"/>
  <c r="U3310" i="2"/>
  <c r="AA3310" i="2" s="1"/>
  <c r="U3311" i="2"/>
  <c r="AA3311" i="2" s="1"/>
  <c r="U3312" i="2"/>
  <c r="AA3312" i="2" s="1"/>
  <c r="U3313" i="2"/>
  <c r="AA3313" i="2" s="1"/>
  <c r="U3314" i="2"/>
  <c r="U3315" i="2"/>
  <c r="AA3315" i="2" s="1"/>
  <c r="U3316" i="2"/>
  <c r="AA3316" i="2" s="1"/>
  <c r="U3317" i="2"/>
  <c r="AA3317" i="2" s="1"/>
  <c r="U3318" i="2"/>
  <c r="AA3318" i="2" s="1"/>
  <c r="U3319" i="2"/>
  <c r="AA3319" i="2" s="1"/>
  <c r="U3320" i="2"/>
  <c r="AA3320" i="2" s="1"/>
  <c r="U3321" i="2"/>
  <c r="AA3321" i="2" s="1"/>
  <c r="U3322" i="2"/>
  <c r="U3323" i="2"/>
  <c r="AA3323" i="2" s="1"/>
  <c r="U3324" i="2"/>
  <c r="AA3324" i="2" s="1"/>
  <c r="U3325" i="2"/>
  <c r="AA3325" i="2" s="1"/>
  <c r="U3326" i="2"/>
  <c r="AA3326" i="2" s="1"/>
  <c r="U3327" i="2"/>
  <c r="AA3327" i="2" s="1"/>
  <c r="U3328" i="2"/>
  <c r="AA3328" i="2" s="1"/>
  <c r="U3329" i="2"/>
  <c r="AA3329" i="2" s="1"/>
  <c r="U3330" i="2"/>
  <c r="U3331" i="2"/>
  <c r="AA3331" i="2" s="1"/>
  <c r="U3332" i="2"/>
  <c r="AA3332" i="2" s="1"/>
  <c r="U3333" i="2"/>
  <c r="AA3333" i="2" s="1"/>
  <c r="U3334" i="2"/>
  <c r="AA3334" i="2" s="1"/>
  <c r="U3335" i="2"/>
  <c r="AA3335" i="2" s="1"/>
  <c r="U3336" i="2"/>
  <c r="AA3336" i="2" s="1"/>
  <c r="U3337" i="2"/>
  <c r="AA3337" i="2" s="1"/>
  <c r="U3338" i="2"/>
  <c r="U3339" i="2"/>
  <c r="AA3339" i="2" s="1"/>
  <c r="U3340" i="2"/>
  <c r="AA3340" i="2" s="1"/>
  <c r="U3341" i="2"/>
  <c r="AA3341" i="2" s="1"/>
  <c r="U3342" i="2"/>
  <c r="AA3342" i="2" s="1"/>
  <c r="U3343" i="2"/>
  <c r="AA3343" i="2" s="1"/>
  <c r="U3344" i="2"/>
  <c r="AA3344" i="2" s="1"/>
  <c r="U3345" i="2"/>
  <c r="AA3345" i="2" s="1"/>
  <c r="U3346" i="2"/>
  <c r="U3347" i="2"/>
  <c r="AA3347" i="2" s="1"/>
  <c r="U3348" i="2"/>
  <c r="AA3348" i="2" s="1"/>
  <c r="U3349" i="2"/>
  <c r="AA3349" i="2" s="1"/>
  <c r="U3350" i="2"/>
  <c r="AA3350" i="2" s="1"/>
  <c r="U3351" i="2"/>
  <c r="AA3351" i="2" s="1"/>
  <c r="U3352" i="2"/>
  <c r="AA3352" i="2" s="1"/>
  <c r="U3353" i="2"/>
  <c r="AA3353" i="2" s="1"/>
  <c r="U3354" i="2"/>
  <c r="U3355" i="2"/>
  <c r="AA3355" i="2" s="1"/>
  <c r="U3356" i="2"/>
  <c r="AA3356" i="2" s="1"/>
  <c r="U3357" i="2"/>
  <c r="AA3357" i="2" s="1"/>
  <c r="U3358" i="2"/>
  <c r="AA3358" i="2" s="1"/>
  <c r="U3359" i="2"/>
  <c r="AA3359" i="2" s="1"/>
  <c r="U3360" i="2"/>
  <c r="AA3360" i="2" s="1"/>
  <c r="U3361" i="2"/>
  <c r="AA3361" i="2" s="1"/>
  <c r="U3362" i="2"/>
  <c r="U3363" i="2"/>
  <c r="AA3363" i="2" s="1"/>
  <c r="U3364" i="2"/>
  <c r="AA3364" i="2" s="1"/>
  <c r="U3365" i="2"/>
  <c r="AA3365" i="2" s="1"/>
  <c r="U3366" i="2"/>
  <c r="AA3366" i="2" s="1"/>
  <c r="U3367" i="2"/>
  <c r="AA3367" i="2" s="1"/>
  <c r="U3368" i="2"/>
  <c r="AA3368" i="2" s="1"/>
  <c r="U3369" i="2"/>
  <c r="AA3369" i="2" s="1"/>
  <c r="U3370" i="2"/>
  <c r="U3371" i="2"/>
  <c r="AA3371" i="2" s="1"/>
  <c r="U3372" i="2"/>
  <c r="AA3372" i="2" s="1"/>
  <c r="U3373" i="2"/>
  <c r="AA3373" i="2" s="1"/>
  <c r="U3374" i="2"/>
  <c r="AA3374" i="2" s="1"/>
  <c r="U3375" i="2"/>
  <c r="AA3375" i="2" s="1"/>
  <c r="U3376" i="2"/>
  <c r="AA3376" i="2" s="1"/>
  <c r="U3377" i="2"/>
  <c r="AA3377" i="2" s="1"/>
  <c r="U3378" i="2"/>
  <c r="U3379" i="2"/>
  <c r="AA3379" i="2" s="1"/>
  <c r="U3380" i="2"/>
  <c r="AA3380" i="2" s="1"/>
  <c r="U3381" i="2"/>
  <c r="AA3381" i="2" s="1"/>
  <c r="U3382" i="2"/>
  <c r="AA3382" i="2" s="1"/>
  <c r="U3383" i="2"/>
  <c r="AA3383" i="2" s="1"/>
  <c r="U3384" i="2"/>
  <c r="AA3384" i="2" s="1"/>
  <c r="U3385" i="2"/>
  <c r="AA3385" i="2" s="1"/>
  <c r="U3386" i="2"/>
  <c r="U3387" i="2"/>
  <c r="AA3387" i="2" s="1"/>
  <c r="U3388" i="2"/>
  <c r="AA3388" i="2" s="1"/>
  <c r="U3389" i="2"/>
  <c r="AA3389" i="2" s="1"/>
  <c r="U3390" i="2"/>
  <c r="AA3390" i="2" s="1"/>
  <c r="U3391" i="2"/>
  <c r="AA3391" i="2" s="1"/>
  <c r="U3392" i="2"/>
  <c r="AA3392" i="2" s="1"/>
  <c r="U3393" i="2"/>
  <c r="AA3393" i="2" s="1"/>
  <c r="U3394" i="2"/>
  <c r="U3395" i="2"/>
  <c r="AA3395" i="2" s="1"/>
  <c r="U3396" i="2"/>
  <c r="AA3396" i="2" s="1"/>
  <c r="U3397" i="2"/>
  <c r="AA3397" i="2" s="1"/>
  <c r="U3398" i="2"/>
  <c r="AA3398" i="2" s="1"/>
  <c r="U3399" i="2"/>
  <c r="AA3399" i="2" s="1"/>
  <c r="U3400" i="2"/>
  <c r="AA3400" i="2" s="1"/>
  <c r="U3401" i="2"/>
  <c r="AA3401" i="2" s="1"/>
  <c r="U3402" i="2"/>
  <c r="U3403" i="2"/>
  <c r="AA3403" i="2" s="1"/>
  <c r="U3404" i="2"/>
  <c r="AA3404" i="2" s="1"/>
  <c r="U3405" i="2"/>
  <c r="AA3405" i="2" s="1"/>
  <c r="U3406" i="2"/>
  <c r="AA3406" i="2" s="1"/>
  <c r="U3407" i="2"/>
  <c r="AA3407" i="2" s="1"/>
  <c r="U3408" i="2"/>
  <c r="AA3408" i="2" s="1"/>
  <c r="U3409" i="2"/>
  <c r="AA3409" i="2" s="1"/>
  <c r="U3410" i="2"/>
  <c r="U3411" i="2"/>
  <c r="AA3411" i="2" s="1"/>
  <c r="U3412" i="2"/>
  <c r="AA3412" i="2" s="1"/>
  <c r="U3413" i="2"/>
  <c r="AA3413" i="2" s="1"/>
  <c r="U3414" i="2"/>
  <c r="AA3414" i="2" s="1"/>
  <c r="U3415" i="2"/>
  <c r="AA3415" i="2" s="1"/>
  <c r="U3416" i="2"/>
  <c r="AA3416" i="2" s="1"/>
  <c r="U3417" i="2"/>
  <c r="AA3417" i="2" s="1"/>
  <c r="U3418" i="2"/>
  <c r="U3419" i="2"/>
  <c r="AA3419" i="2" s="1"/>
  <c r="U3420" i="2"/>
  <c r="AA3420" i="2" s="1"/>
  <c r="U3421" i="2"/>
  <c r="AA3421" i="2" s="1"/>
  <c r="U3422" i="2"/>
  <c r="AA3422" i="2" s="1"/>
  <c r="U3423" i="2"/>
  <c r="AA3423" i="2" s="1"/>
  <c r="U3424" i="2"/>
  <c r="AA3424" i="2" s="1"/>
  <c r="U3425" i="2"/>
  <c r="AA3425" i="2" s="1"/>
  <c r="U3426" i="2"/>
  <c r="U3427" i="2"/>
  <c r="AA3427" i="2" s="1"/>
  <c r="U3428" i="2"/>
  <c r="AA3428" i="2" s="1"/>
  <c r="U3429" i="2"/>
  <c r="AA3429" i="2" s="1"/>
  <c r="U3430" i="2"/>
  <c r="AA3430" i="2" s="1"/>
  <c r="U3431" i="2"/>
  <c r="AA3431" i="2" s="1"/>
  <c r="U3432" i="2"/>
  <c r="AA3432" i="2" s="1"/>
  <c r="U3433" i="2"/>
  <c r="AA3433" i="2" s="1"/>
  <c r="U3434" i="2"/>
  <c r="U3435" i="2"/>
  <c r="AA3435" i="2" s="1"/>
  <c r="U3436" i="2"/>
  <c r="AA3436" i="2" s="1"/>
  <c r="U3437" i="2"/>
  <c r="AA3437" i="2" s="1"/>
  <c r="U3438" i="2"/>
  <c r="AA3438" i="2" s="1"/>
  <c r="U3439" i="2"/>
  <c r="AA3439" i="2" s="1"/>
  <c r="U3440" i="2"/>
  <c r="AA3440" i="2" s="1"/>
  <c r="U3441" i="2"/>
  <c r="AA3441" i="2" s="1"/>
  <c r="U3442" i="2"/>
  <c r="U3443" i="2"/>
  <c r="AA3443" i="2" s="1"/>
  <c r="U3444" i="2"/>
  <c r="AA3444" i="2" s="1"/>
  <c r="U3445" i="2"/>
  <c r="AA3445" i="2" s="1"/>
  <c r="U3446" i="2"/>
  <c r="AA3446" i="2" s="1"/>
  <c r="U3447" i="2"/>
  <c r="AA3447" i="2" s="1"/>
  <c r="U3448" i="2"/>
  <c r="AA3448" i="2" s="1"/>
  <c r="U3449" i="2"/>
  <c r="AA3449" i="2" s="1"/>
  <c r="U3450" i="2"/>
  <c r="U3451" i="2"/>
  <c r="AA3451" i="2" s="1"/>
  <c r="U3452" i="2"/>
  <c r="AA3452" i="2" s="1"/>
  <c r="U3453" i="2"/>
  <c r="AA3453" i="2" s="1"/>
  <c r="U3454" i="2"/>
  <c r="AA3454" i="2" s="1"/>
  <c r="U3455" i="2"/>
  <c r="AA3455" i="2" s="1"/>
  <c r="U3456" i="2"/>
  <c r="AA3456" i="2" s="1"/>
  <c r="U3457" i="2"/>
  <c r="AA3457" i="2" s="1"/>
  <c r="U3458" i="2"/>
  <c r="U3459" i="2"/>
  <c r="AA3459" i="2" s="1"/>
  <c r="U3460" i="2"/>
  <c r="AA3460" i="2" s="1"/>
  <c r="U3461" i="2"/>
  <c r="AA3461" i="2" s="1"/>
  <c r="U3462" i="2"/>
  <c r="AA3462" i="2" s="1"/>
  <c r="U3463" i="2"/>
  <c r="AA3463" i="2" s="1"/>
  <c r="U3464" i="2"/>
  <c r="AA3464" i="2" s="1"/>
  <c r="U3465" i="2"/>
  <c r="AA3465" i="2" s="1"/>
  <c r="U3466" i="2"/>
  <c r="U3467" i="2"/>
  <c r="AA3467" i="2" s="1"/>
  <c r="U3468" i="2"/>
  <c r="AA3468" i="2" s="1"/>
  <c r="U3469" i="2"/>
  <c r="AA3469" i="2" s="1"/>
  <c r="U3470" i="2"/>
  <c r="AA3470" i="2" s="1"/>
  <c r="U3471" i="2"/>
  <c r="AA3471" i="2" s="1"/>
  <c r="U3472" i="2"/>
  <c r="AA3472" i="2" s="1"/>
  <c r="U3473" i="2"/>
  <c r="AA3473" i="2" s="1"/>
  <c r="U3474" i="2"/>
  <c r="U3475" i="2"/>
  <c r="AA3475" i="2" s="1"/>
  <c r="U3476" i="2"/>
  <c r="AA3476" i="2" s="1"/>
  <c r="U3477" i="2"/>
  <c r="AA3477" i="2" s="1"/>
  <c r="U3478" i="2"/>
  <c r="AA3478" i="2" s="1"/>
  <c r="U3479" i="2"/>
  <c r="AA3479" i="2" s="1"/>
  <c r="U3480" i="2"/>
  <c r="AA3480" i="2" s="1"/>
  <c r="U3481" i="2"/>
  <c r="AA3481" i="2" s="1"/>
  <c r="U3482" i="2"/>
  <c r="U3483" i="2"/>
  <c r="AA3483" i="2" s="1"/>
  <c r="U3484" i="2"/>
  <c r="AA3484" i="2" s="1"/>
  <c r="U3485" i="2"/>
  <c r="AA3485" i="2" s="1"/>
  <c r="U3486" i="2"/>
  <c r="AA3486" i="2" s="1"/>
  <c r="U3487" i="2"/>
  <c r="AA3487" i="2" s="1"/>
  <c r="U3488" i="2"/>
  <c r="AA3488" i="2" s="1"/>
  <c r="U3489" i="2"/>
  <c r="AA3489" i="2" s="1"/>
  <c r="U3490" i="2"/>
  <c r="U3491" i="2"/>
  <c r="AA3491" i="2" s="1"/>
  <c r="U3492" i="2"/>
  <c r="AA3492" i="2" s="1"/>
  <c r="U3493" i="2"/>
  <c r="AA3493" i="2" s="1"/>
  <c r="U3494" i="2"/>
  <c r="AA3494" i="2" s="1"/>
  <c r="U3495" i="2"/>
  <c r="AA3495" i="2" s="1"/>
  <c r="U3496" i="2"/>
  <c r="AA3496" i="2" s="1"/>
  <c r="U3497" i="2"/>
  <c r="AA3497" i="2" s="1"/>
  <c r="U3498" i="2"/>
  <c r="U3499" i="2"/>
  <c r="AA3499" i="2" s="1"/>
  <c r="U3500" i="2"/>
  <c r="AA3500" i="2" s="1"/>
  <c r="U3501" i="2"/>
  <c r="AA3501" i="2" s="1"/>
  <c r="U3502" i="2"/>
  <c r="AA3502" i="2" s="1"/>
  <c r="U3503" i="2"/>
  <c r="AA3503" i="2" s="1"/>
  <c r="U3504" i="2"/>
  <c r="AA3504" i="2" s="1"/>
  <c r="U3505" i="2"/>
  <c r="AA3505" i="2" s="1"/>
  <c r="U3506" i="2"/>
  <c r="U3507" i="2"/>
  <c r="AA3507" i="2" s="1"/>
  <c r="U3508" i="2"/>
  <c r="AA3508" i="2" s="1"/>
  <c r="U3509" i="2"/>
  <c r="AA3509" i="2" s="1"/>
  <c r="U3510" i="2"/>
  <c r="AA3510" i="2" s="1"/>
  <c r="U3511" i="2"/>
  <c r="AA3511" i="2" s="1"/>
  <c r="U3512" i="2"/>
  <c r="AA3512" i="2" s="1"/>
  <c r="U3513" i="2"/>
  <c r="AA3513" i="2" s="1"/>
  <c r="U3514" i="2"/>
  <c r="U3515" i="2"/>
  <c r="AA3515" i="2" s="1"/>
  <c r="U3516" i="2"/>
  <c r="AA3516" i="2" s="1"/>
  <c r="U3517" i="2"/>
  <c r="AA3517" i="2" s="1"/>
  <c r="U3518" i="2"/>
  <c r="AA3518" i="2" s="1"/>
  <c r="U3519" i="2"/>
  <c r="AA3519" i="2" s="1"/>
  <c r="U3520" i="2"/>
  <c r="AA3520" i="2" s="1"/>
  <c r="U3521" i="2"/>
  <c r="AA3521" i="2" s="1"/>
  <c r="U3522" i="2"/>
  <c r="U3523" i="2"/>
  <c r="AA3523" i="2" s="1"/>
  <c r="U3524" i="2"/>
  <c r="AA3524" i="2" s="1"/>
  <c r="U3525" i="2"/>
  <c r="AA3525" i="2" s="1"/>
  <c r="U3526" i="2"/>
  <c r="AA3526" i="2" s="1"/>
  <c r="U3527" i="2"/>
  <c r="AA3527" i="2" s="1"/>
  <c r="U3528" i="2"/>
  <c r="AA3528" i="2" s="1"/>
  <c r="U3529" i="2"/>
  <c r="AA3529" i="2" s="1"/>
  <c r="U3530" i="2"/>
  <c r="U3531" i="2"/>
  <c r="AA3531" i="2" s="1"/>
  <c r="U3532" i="2"/>
  <c r="AA3532" i="2" s="1"/>
  <c r="U3533" i="2"/>
  <c r="AA3533" i="2" s="1"/>
  <c r="U3534" i="2"/>
  <c r="AA3534" i="2" s="1"/>
  <c r="U3535" i="2"/>
  <c r="AA3535" i="2" s="1"/>
  <c r="U3536" i="2"/>
  <c r="AA3536" i="2" s="1"/>
  <c r="U3537" i="2"/>
  <c r="AA3537" i="2" s="1"/>
  <c r="U3538" i="2"/>
  <c r="U3539" i="2"/>
  <c r="AA3539" i="2" s="1"/>
  <c r="U3540" i="2"/>
  <c r="AA3540" i="2" s="1"/>
  <c r="U3541" i="2"/>
  <c r="AA3541" i="2" s="1"/>
  <c r="U3542" i="2"/>
  <c r="AA3542" i="2" s="1"/>
  <c r="U3543" i="2"/>
  <c r="AA3543" i="2" s="1"/>
  <c r="U3544" i="2"/>
  <c r="AA3544" i="2" s="1"/>
  <c r="U3545" i="2"/>
  <c r="AA3545" i="2" s="1"/>
  <c r="U3546" i="2"/>
  <c r="U3547" i="2"/>
  <c r="AA3547" i="2" s="1"/>
  <c r="U3548" i="2"/>
  <c r="AA3548" i="2" s="1"/>
  <c r="U3549" i="2"/>
  <c r="AA3549" i="2" s="1"/>
  <c r="U3550" i="2"/>
  <c r="AA3550" i="2" s="1"/>
  <c r="U3551" i="2"/>
  <c r="AA3551" i="2" s="1"/>
  <c r="U3552" i="2"/>
  <c r="AA3552" i="2" s="1"/>
  <c r="U3553" i="2"/>
  <c r="AA3553" i="2" s="1"/>
  <c r="U3554" i="2"/>
  <c r="U3555" i="2"/>
  <c r="AA3555" i="2" s="1"/>
  <c r="U3556" i="2"/>
  <c r="AA3556" i="2" s="1"/>
  <c r="U3557" i="2"/>
  <c r="AA3557" i="2" s="1"/>
  <c r="U3558" i="2"/>
  <c r="AA3558" i="2" s="1"/>
  <c r="U3559" i="2"/>
  <c r="AA3559" i="2" s="1"/>
  <c r="U3560" i="2"/>
  <c r="AA3560" i="2" s="1"/>
  <c r="U3561" i="2"/>
  <c r="AA3561" i="2" s="1"/>
  <c r="U3562" i="2"/>
  <c r="U3563" i="2"/>
  <c r="AA3563" i="2" s="1"/>
  <c r="U3564" i="2"/>
  <c r="AA3564" i="2" s="1"/>
  <c r="U3565" i="2"/>
  <c r="AA3565" i="2" s="1"/>
  <c r="U3566" i="2"/>
  <c r="AA3566" i="2" s="1"/>
  <c r="U3567" i="2"/>
  <c r="AA3567" i="2" s="1"/>
  <c r="U3568" i="2"/>
  <c r="AA3568" i="2" s="1"/>
  <c r="U3569" i="2"/>
  <c r="AA3569" i="2" s="1"/>
  <c r="U3570" i="2"/>
  <c r="U3571" i="2"/>
  <c r="AA3571" i="2" s="1"/>
  <c r="U3572" i="2"/>
  <c r="AA3572" i="2" s="1"/>
  <c r="U3573" i="2"/>
  <c r="AA3573" i="2" s="1"/>
  <c r="U3574" i="2"/>
  <c r="AA3574" i="2" s="1"/>
  <c r="U3575" i="2"/>
  <c r="AA3575" i="2" s="1"/>
  <c r="U3576" i="2"/>
  <c r="AA3576" i="2" s="1"/>
  <c r="U3577" i="2"/>
  <c r="AA3577" i="2" s="1"/>
  <c r="U3578" i="2"/>
  <c r="U3579" i="2"/>
  <c r="AA3579" i="2" s="1"/>
  <c r="U3580" i="2"/>
  <c r="AA3580" i="2" s="1"/>
  <c r="U3581" i="2"/>
  <c r="AA3581" i="2" s="1"/>
  <c r="U3582" i="2"/>
  <c r="AA3582" i="2" s="1"/>
  <c r="U3583" i="2"/>
  <c r="AA3583" i="2" s="1"/>
  <c r="U3584" i="2"/>
  <c r="AA3584" i="2" s="1"/>
  <c r="U3585" i="2"/>
  <c r="AA3585" i="2" s="1"/>
  <c r="U3586" i="2"/>
  <c r="U3587" i="2"/>
  <c r="AA3587" i="2" s="1"/>
  <c r="U3588" i="2"/>
  <c r="AA3588" i="2" s="1"/>
  <c r="U3589" i="2"/>
  <c r="AA3589" i="2" s="1"/>
  <c r="U3590" i="2"/>
  <c r="AA3590" i="2" s="1"/>
  <c r="U3591" i="2"/>
  <c r="AA3591" i="2" s="1"/>
  <c r="U3592" i="2"/>
  <c r="AA3592" i="2" s="1"/>
  <c r="U3593" i="2"/>
  <c r="AA3593" i="2" s="1"/>
  <c r="U3594" i="2"/>
  <c r="U3595" i="2"/>
  <c r="AA3595" i="2" s="1"/>
  <c r="U3596" i="2"/>
  <c r="AA3596" i="2" s="1"/>
  <c r="U3597" i="2"/>
  <c r="AA3597" i="2" s="1"/>
  <c r="U3598" i="2"/>
  <c r="AA3598" i="2" s="1"/>
  <c r="U3599" i="2"/>
  <c r="AA3599" i="2" s="1"/>
  <c r="U3600" i="2"/>
  <c r="AA3600" i="2" s="1"/>
  <c r="U3601" i="2"/>
  <c r="AA3601" i="2" s="1"/>
  <c r="U3602" i="2"/>
  <c r="U3603" i="2"/>
  <c r="AA3603" i="2" s="1"/>
  <c r="U3604" i="2"/>
  <c r="AA3604" i="2" s="1"/>
  <c r="U3605" i="2"/>
  <c r="AA3605" i="2" s="1"/>
  <c r="U3606" i="2"/>
  <c r="AA3606" i="2" s="1"/>
  <c r="U3607" i="2"/>
  <c r="AA3607" i="2" s="1"/>
  <c r="U3608" i="2"/>
  <c r="AA3608" i="2" s="1"/>
  <c r="U3609" i="2"/>
  <c r="AA3609" i="2" s="1"/>
  <c r="U3610" i="2"/>
  <c r="U3611" i="2"/>
  <c r="AA3611" i="2" s="1"/>
  <c r="U3612" i="2"/>
  <c r="AA3612" i="2" s="1"/>
  <c r="U3613" i="2"/>
  <c r="AA3613" i="2" s="1"/>
  <c r="U3614" i="2"/>
  <c r="AA3614" i="2" s="1"/>
  <c r="U3615" i="2"/>
  <c r="AA3615" i="2" s="1"/>
  <c r="U3616" i="2"/>
  <c r="AA3616" i="2" s="1"/>
  <c r="U3617" i="2"/>
  <c r="AA3617" i="2" s="1"/>
  <c r="U3618" i="2"/>
  <c r="U3619" i="2"/>
  <c r="AA3619" i="2" s="1"/>
  <c r="U3620" i="2"/>
  <c r="AA3620" i="2" s="1"/>
  <c r="U3621" i="2"/>
  <c r="AA3621" i="2" s="1"/>
  <c r="U3622" i="2"/>
  <c r="AA3622" i="2" s="1"/>
  <c r="U3623" i="2"/>
  <c r="AA3623" i="2" s="1"/>
  <c r="U3624" i="2"/>
  <c r="AA3624" i="2" s="1"/>
  <c r="U3625" i="2"/>
  <c r="AA3625" i="2" s="1"/>
  <c r="U3626" i="2"/>
  <c r="U3627" i="2"/>
  <c r="AA3627" i="2" s="1"/>
  <c r="U3628" i="2"/>
  <c r="AA3628" i="2" s="1"/>
  <c r="U3629" i="2"/>
  <c r="AA3629" i="2" s="1"/>
  <c r="U3630" i="2"/>
  <c r="AA3630" i="2" s="1"/>
  <c r="U3631" i="2"/>
  <c r="AA3631" i="2" s="1"/>
  <c r="U3632" i="2"/>
  <c r="AA3632" i="2" s="1"/>
  <c r="U3633" i="2"/>
  <c r="AA3633" i="2" s="1"/>
  <c r="U3634" i="2"/>
  <c r="U3635" i="2"/>
  <c r="AA3635" i="2" s="1"/>
  <c r="U3636" i="2"/>
  <c r="AA3636" i="2" s="1"/>
  <c r="U3637" i="2"/>
  <c r="AA3637" i="2" s="1"/>
  <c r="U3638" i="2"/>
  <c r="AA3638" i="2" s="1"/>
  <c r="U3639" i="2"/>
  <c r="AA3639" i="2" s="1"/>
  <c r="U3640" i="2"/>
  <c r="AA3640" i="2" s="1"/>
  <c r="U3641" i="2"/>
  <c r="AA3641" i="2" s="1"/>
  <c r="U3642" i="2"/>
  <c r="U3643" i="2"/>
  <c r="AA3643" i="2" s="1"/>
  <c r="U3644" i="2"/>
  <c r="AA3644" i="2" s="1"/>
  <c r="U3645" i="2"/>
  <c r="AA3645" i="2" s="1"/>
  <c r="U3646" i="2"/>
  <c r="AA3646" i="2" s="1"/>
  <c r="U3647" i="2"/>
  <c r="AA3647" i="2" s="1"/>
  <c r="U3648" i="2"/>
  <c r="AA3648" i="2" s="1"/>
  <c r="U3649" i="2"/>
  <c r="AA3649" i="2" s="1"/>
  <c r="U3650" i="2"/>
  <c r="U3651" i="2"/>
  <c r="AA3651" i="2" s="1"/>
  <c r="U3652" i="2"/>
  <c r="AA3652" i="2" s="1"/>
  <c r="U3653" i="2"/>
  <c r="AA3653" i="2" s="1"/>
  <c r="U3654" i="2"/>
  <c r="AA3654" i="2" s="1"/>
  <c r="U3655" i="2"/>
  <c r="AA3655" i="2" s="1"/>
  <c r="U3656" i="2"/>
  <c r="AA3656" i="2" s="1"/>
  <c r="U3657" i="2"/>
  <c r="AA3657" i="2" s="1"/>
  <c r="U3658" i="2"/>
  <c r="U3659" i="2"/>
  <c r="AA3659" i="2" s="1"/>
  <c r="U3660" i="2"/>
  <c r="AA3660" i="2" s="1"/>
  <c r="U3661" i="2"/>
  <c r="AA3661" i="2" s="1"/>
  <c r="U3662" i="2"/>
  <c r="AA3662" i="2" s="1"/>
  <c r="U3663" i="2"/>
  <c r="AA3663" i="2" s="1"/>
  <c r="U3664" i="2"/>
  <c r="AA3664" i="2" s="1"/>
  <c r="U3665" i="2"/>
  <c r="AA3665" i="2" s="1"/>
  <c r="U3666" i="2"/>
  <c r="U3667" i="2"/>
  <c r="AA3667" i="2" s="1"/>
  <c r="U3668" i="2"/>
  <c r="AA3668" i="2" s="1"/>
  <c r="U3669" i="2"/>
  <c r="AA3669" i="2" s="1"/>
  <c r="U3670" i="2"/>
  <c r="AA3670" i="2" s="1"/>
  <c r="U3671" i="2"/>
  <c r="AA3671" i="2" s="1"/>
  <c r="U3672" i="2"/>
  <c r="AA3672" i="2" s="1"/>
  <c r="U3673" i="2"/>
  <c r="AA3673" i="2" s="1"/>
  <c r="U3674" i="2"/>
  <c r="U3675" i="2"/>
  <c r="AA3675" i="2" s="1"/>
  <c r="U3676" i="2"/>
  <c r="AA3676" i="2" s="1"/>
  <c r="U3677" i="2"/>
  <c r="AA3677" i="2" s="1"/>
  <c r="U3678" i="2"/>
  <c r="AA3678" i="2" s="1"/>
  <c r="U3679" i="2"/>
  <c r="AA3679" i="2" s="1"/>
  <c r="U3680" i="2"/>
  <c r="AA3680" i="2" s="1"/>
  <c r="U3681" i="2"/>
  <c r="AA3681" i="2" s="1"/>
  <c r="U3682" i="2"/>
  <c r="U3683" i="2"/>
  <c r="AA3683" i="2" s="1"/>
  <c r="U3684" i="2"/>
  <c r="AA3684" i="2" s="1"/>
  <c r="U3685" i="2"/>
  <c r="AA3685" i="2" s="1"/>
  <c r="U3686" i="2"/>
  <c r="AA3686" i="2" s="1"/>
  <c r="U3687" i="2"/>
  <c r="AA3687" i="2" s="1"/>
  <c r="U3688" i="2"/>
  <c r="AA3688" i="2" s="1"/>
  <c r="U3689" i="2"/>
  <c r="AA3689" i="2" s="1"/>
  <c r="U3690" i="2"/>
  <c r="U3691" i="2"/>
  <c r="AA3691" i="2" s="1"/>
  <c r="U3692" i="2"/>
  <c r="AA3692" i="2" s="1"/>
  <c r="U3693" i="2"/>
  <c r="AA3693" i="2" s="1"/>
  <c r="U3694" i="2"/>
  <c r="AA3694" i="2" s="1"/>
  <c r="U3695" i="2"/>
  <c r="AA3695" i="2" s="1"/>
  <c r="U3696" i="2"/>
  <c r="AA3696" i="2" s="1"/>
  <c r="U3697" i="2"/>
  <c r="AA3697" i="2" s="1"/>
  <c r="U3698" i="2"/>
  <c r="U3699" i="2"/>
  <c r="AA3699" i="2" s="1"/>
  <c r="U3700" i="2"/>
  <c r="AA3700" i="2" s="1"/>
  <c r="U3701" i="2"/>
  <c r="AA3701" i="2" s="1"/>
  <c r="U3702" i="2"/>
  <c r="AA3702" i="2" s="1"/>
  <c r="U3703" i="2"/>
  <c r="AA3703" i="2" s="1"/>
  <c r="U3704" i="2"/>
  <c r="AA3704" i="2" s="1"/>
  <c r="U3705" i="2"/>
  <c r="AA3705" i="2" s="1"/>
  <c r="U3706" i="2"/>
  <c r="U3707" i="2"/>
  <c r="AA3707" i="2" s="1"/>
  <c r="U3708" i="2"/>
  <c r="AA3708" i="2" s="1"/>
  <c r="U3709" i="2"/>
  <c r="AA3709" i="2" s="1"/>
  <c r="U3710" i="2"/>
  <c r="AA3710" i="2" s="1"/>
  <c r="U3711" i="2"/>
  <c r="AA3711" i="2" s="1"/>
  <c r="U3712" i="2"/>
  <c r="AA3712" i="2" s="1"/>
  <c r="U3713" i="2"/>
  <c r="AA3713" i="2" s="1"/>
  <c r="U3714" i="2"/>
  <c r="U3715" i="2"/>
  <c r="AA3715" i="2" s="1"/>
  <c r="U3716" i="2"/>
  <c r="AA3716" i="2" s="1"/>
  <c r="U3717" i="2"/>
  <c r="AA3717" i="2" s="1"/>
  <c r="U3718" i="2"/>
  <c r="AA3718" i="2" s="1"/>
  <c r="U3719" i="2"/>
  <c r="AA3719" i="2" s="1"/>
  <c r="U3720" i="2"/>
  <c r="AA3720" i="2" s="1"/>
  <c r="U3721" i="2"/>
  <c r="AA3721" i="2" s="1"/>
  <c r="U3722" i="2"/>
  <c r="U3723" i="2"/>
  <c r="AA3723" i="2" s="1"/>
  <c r="U3724" i="2"/>
  <c r="AA3724" i="2" s="1"/>
  <c r="U3725" i="2"/>
  <c r="AA3725" i="2" s="1"/>
  <c r="U3726" i="2"/>
  <c r="AA3726" i="2" s="1"/>
  <c r="U3727" i="2"/>
  <c r="AA3727" i="2" s="1"/>
  <c r="U3728" i="2"/>
  <c r="AA3728" i="2" s="1"/>
  <c r="U3729" i="2"/>
  <c r="AA3729" i="2" s="1"/>
  <c r="U3730" i="2"/>
  <c r="U3731" i="2"/>
  <c r="AA3731" i="2" s="1"/>
  <c r="U3732" i="2"/>
  <c r="AA3732" i="2" s="1"/>
  <c r="U3733" i="2"/>
  <c r="AA3733" i="2" s="1"/>
  <c r="U3734" i="2"/>
  <c r="AA3734" i="2" s="1"/>
  <c r="U3735" i="2"/>
  <c r="AA3735" i="2" s="1"/>
  <c r="U3736" i="2"/>
  <c r="AA3736" i="2" s="1"/>
  <c r="U3737" i="2"/>
  <c r="AA3737" i="2" s="1"/>
  <c r="U3738" i="2"/>
  <c r="U3739" i="2"/>
  <c r="AA3739" i="2" s="1"/>
  <c r="U3740" i="2"/>
  <c r="AA3740" i="2" s="1"/>
  <c r="U3741" i="2"/>
  <c r="AA3741" i="2" s="1"/>
  <c r="U3742" i="2"/>
  <c r="AA3742" i="2" s="1"/>
  <c r="U3743" i="2"/>
  <c r="AA3743" i="2" s="1"/>
  <c r="U3744" i="2"/>
  <c r="AA3744" i="2" s="1"/>
  <c r="U3745" i="2"/>
  <c r="AA3745" i="2" s="1"/>
  <c r="U3746" i="2"/>
  <c r="U3747" i="2"/>
  <c r="AA3747" i="2" s="1"/>
  <c r="U3748" i="2"/>
  <c r="AA3748" i="2" s="1"/>
  <c r="U3749" i="2"/>
  <c r="AA3749" i="2" s="1"/>
  <c r="U3750" i="2"/>
  <c r="AA3750" i="2" s="1"/>
  <c r="U3751" i="2"/>
  <c r="AA3751" i="2" s="1"/>
  <c r="U3752" i="2"/>
  <c r="AA3752" i="2" s="1"/>
  <c r="U3753" i="2"/>
  <c r="AA3753" i="2" s="1"/>
  <c r="U3754" i="2"/>
  <c r="U3755" i="2"/>
  <c r="AA3755" i="2" s="1"/>
  <c r="U3756" i="2"/>
  <c r="AA3756" i="2" s="1"/>
  <c r="U3757" i="2"/>
  <c r="AA3757" i="2" s="1"/>
  <c r="U3758" i="2"/>
  <c r="AA3758" i="2" s="1"/>
  <c r="U3759" i="2"/>
  <c r="AA3759" i="2" s="1"/>
  <c r="U3760" i="2"/>
  <c r="AA3760" i="2" s="1"/>
  <c r="U3761" i="2"/>
  <c r="AA3761" i="2" s="1"/>
  <c r="U3762" i="2"/>
  <c r="U3763" i="2"/>
  <c r="AA3763" i="2" s="1"/>
  <c r="U3764" i="2"/>
  <c r="AA3764" i="2" s="1"/>
  <c r="U3765" i="2"/>
  <c r="AA3765" i="2" s="1"/>
  <c r="U3766" i="2"/>
  <c r="AA3766" i="2" s="1"/>
  <c r="U3767" i="2"/>
  <c r="AA3767" i="2" s="1"/>
  <c r="U3768" i="2"/>
  <c r="AA3768" i="2" s="1"/>
  <c r="U3769" i="2"/>
  <c r="AA3769" i="2" s="1"/>
  <c r="U3770" i="2"/>
  <c r="U3771" i="2"/>
  <c r="AA3771" i="2" s="1"/>
  <c r="U3772" i="2"/>
  <c r="AA3772" i="2" s="1"/>
  <c r="U3773" i="2"/>
  <c r="AA3773" i="2" s="1"/>
  <c r="U3774" i="2"/>
  <c r="AA3774" i="2" s="1"/>
  <c r="U3775" i="2"/>
  <c r="AA3775" i="2" s="1"/>
  <c r="U3776" i="2"/>
  <c r="AA3776" i="2" s="1"/>
  <c r="U3777" i="2"/>
  <c r="AA3777" i="2" s="1"/>
  <c r="U3778" i="2"/>
  <c r="U3779" i="2"/>
  <c r="AA3779" i="2" s="1"/>
  <c r="U3780" i="2"/>
  <c r="AA3780" i="2" s="1"/>
  <c r="U3781" i="2"/>
  <c r="AA3781" i="2" s="1"/>
  <c r="U3782" i="2"/>
  <c r="AA3782" i="2" s="1"/>
  <c r="U3783" i="2"/>
  <c r="AA3783" i="2" s="1"/>
  <c r="U3784" i="2"/>
  <c r="AA3784" i="2" s="1"/>
  <c r="U3785" i="2"/>
  <c r="AA3785" i="2" s="1"/>
  <c r="U3786" i="2"/>
  <c r="U3787" i="2"/>
  <c r="AA3787" i="2" s="1"/>
  <c r="U3788" i="2"/>
  <c r="AA3788" i="2" s="1"/>
  <c r="U3789" i="2"/>
  <c r="AA3789" i="2" s="1"/>
  <c r="U3790" i="2"/>
  <c r="AA3790" i="2" s="1"/>
  <c r="U3791" i="2"/>
  <c r="AA3791" i="2" s="1"/>
  <c r="U3792" i="2"/>
  <c r="AA3792" i="2" s="1"/>
  <c r="U3793" i="2"/>
  <c r="AA3793" i="2" s="1"/>
  <c r="U3794" i="2"/>
  <c r="U3795" i="2"/>
  <c r="AA3795" i="2" s="1"/>
  <c r="U3796" i="2"/>
  <c r="AA3796" i="2" s="1"/>
  <c r="U3797" i="2"/>
  <c r="AA3797" i="2" s="1"/>
  <c r="U3798" i="2"/>
  <c r="AA3798" i="2" s="1"/>
  <c r="U3799" i="2"/>
  <c r="AA3799" i="2" s="1"/>
  <c r="U3800" i="2"/>
  <c r="AA3800" i="2" s="1"/>
  <c r="U3801" i="2"/>
  <c r="AA3801" i="2" s="1"/>
  <c r="U3802" i="2"/>
  <c r="U3803" i="2"/>
  <c r="AA3803" i="2" s="1"/>
  <c r="U3804" i="2"/>
  <c r="AA3804" i="2" s="1"/>
  <c r="U3805" i="2"/>
  <c r="AA3805" i="2" s="1"/>
  <c r="U3806" i="2"/>
  <c r="AA3806" i="2" s="1"/>
  <c r="U3807" i="2"/>
  <c r="AA3807" i="2" s="1"/>
  <c r="U3808" i="2"/>
  <c r="AA3808" i="2" s="1"/>
  <c r="U3809" i="2"/>
  <c r="AA3809" i="2" s="1"/>
  <c r="U3810" i="2"/>
  <c r="U3811" i="2"/>
  <c r="AA3811" i="2" s="1"/>
  <c r="U3812" i="2"/>
  <c r="AA3812" i="2" s="1"/>
  <c r="U3813" i="2"/>
  <c r="AA3813" i="2" s="1"/>
  <c r="U3814" i="2"/>
  <c r="AA3814" i="2" s="1"/>
  <c r="U3815" i="2"/>
  <c r="AA3815" i="2" s="1"/>
  <c r="U3816" i="2"/>
  <c r="AA3816" i="2" s="1"/>
  <c r="U3817" i="2"/>
  <c r="AA3817" i="2" s="1"/>
  <c r="U3818" i="2"/>
  <c r="U3819" i="2"/>
  <c r="AA3819" i="2" s="1"/>
  <c r="U3820" i="2"/>
  <c r="AA3820" i="2" s="1"/>
  <c r="U3821" i="2"/>
  <c r="AA3821" i="2" s="1"/>
  <c r="U3822" i="2"/>
  <c r="AA3822" i="2" s="1"/>
  <c r="U3823" i="2"/>
  <c r="AA3823" i="2" s="1"/>
  <c r="U3824" i="2"/>
  <c r="AA3824" i="2" s="1"/>
  <c r="U3825" i="2"/>
  <c r="AA3825" i="2" s="1"/>
  <c r="U3826" i="2"/>
  <c r="U3827" i="2"/>
  <c r="AA3827" i="2" s="1"/>
  <c r="U3828" i="2"/>
  <c r="AA3828" i="2" s="1"/>
  <c r="U3829" i="2"/>
  <c r="AA3829" i="2" s="1"/>
  <c r="U3830" i="2"/>
  <c r="AA3830" i="2" s="1"/>
  <c r="U3831" i="2"/>
  <c r="AA3831" i="2" s="1"/>
  <c r="U3832" i="2"/>
  <c r="AA3832" i="2" s="1"/>
  <c r="U3833" i="2"/>
  <c r="AA3833" i="2" s="1"/>
  <c r="U3834" i="2"/>
  <c r="U3835" i="2"/>
  <c r="AA3835" i="2" s="1"/>
  <c r="U3836" i="2"/>
  <c r="AA3836" i="2" s="1"/>
  <c r="U3837" i="2"/>
  <c r="AA3837" i="2" s="1"/>
  <c r="U3838" i="2"/>
  <c r="AA3838" i="2" s="1"/>
  <c r="U3839" i="2"/>
  <c r="AA3839" i="2" s="1"/>
  <c r="U3840" i="2"/>
  <c r="AA3840" i="2" s="1"/>
  <c r="U3841" i="2"/>
  <c r="AA3841" i="2" s="1"/>
  <c r="U3842" i="2"/>
  <c r="U3843" i="2"/>
  <c r="AA3843" i="2" s="1"/>
  <c r="U3844" i="2"/>
  <c r="AA3844" i="2" s="1"/>
  <c r="U3845" i="2"/>
  <c r="AA3845" i="2" s="1"/>
  <c r="U3846" i="2"/>
  <c r="AA3846" i="2" s="1"/>
  <c r="U3847" i="2"/>
  <c r="AA3847" i="2" s="1"/>
  <c r="U3848" i="2"/>
  <c r="AA3848" i="2" s="1"/>
  <c r="U3849" i="2"/>
  <c r="AA3849" i="2" s="1"/>
  <c r="U3850" i="2"/>
  <c r="U3851" i="2"/>
  <c r="AA3851" i="2" s="1"/>
  <c r="U3852" i="2"/>
  <c r="AA3852" i="2" s="1"/>
  <c r="U3853" i="2"/>
  <c r="AA3853" i="2" s="1"/>
  <c r="U3854" i="2"/>
  <c r="AA3854" i="2" s="1"/>
  <c r="U3855" i="2"/>
  <c r="AA3855" i="2" s="1"/>
  <c r="U3856" i="2"/>
  <c r="AA3856" i="2" s="1"/>
  <c r="U3857" i="2"/>
  <c r="AA3857" i="2" s="1"/>
  <c r="U3858" i="2"/>
  <c r="U3859" i="2"/>
  <c r="AA3859" i="2" s="1"/>
  <c r="U3860" i="2"/>
  <c r="AA3860" i="2" s="1"/>
  <c r="U3861" i="2"/>
  <c r="AA3861" i="2" s="1"/>
  <c r="U3862" i="2"/>
  <c r="AA3862" i="2" s="1"/>
  <c r="U3863" i="2"/>
  <c r="AA3863" i="2" s="1"/>
  <c r="U3864" i="2"/>
  <c r="AA3864" i="2" s="1"/>
  <c r="U3865" i="2"/>
  <c r="AA3865" i="2" s="1"/>
  <c r="U3866" i="2"/>
  <c r="U3867" i="2"/>
  <c r="AA3867" i="2" s="1"/>
  <c r="U3868" i="2"/>
  <c r="AA3868" i="2" s="1"/>
  <c r="U3869" i="2"/>
  <c r="AA3869" i="2" s="1"/>
  <c r="U3870" i="2"/>
  <c r="AA3870" i="2" s="1"/>
  <c r="U3871" i="2"/>
  <c r="AA3871" i="2" s="1"/>
  <c r="U3872" i="2"/>
  <c r="AA3872" i="2" s="1"/>
  <c r="U3873" i="2"/>
  <c r="AA3873" i="2" s="1"/>
  <c r="U3874" i="2"/>
  <c r="U3875" i="2"/>
  <c r="AA3875" i="2" s="1"/>
  <c r="U3876" i="2"/>
  <c r="AA3876" i="2" s="1"/>
  <c r="U3877" i="2"/>
  <c r="AA3877" i="2" s="1"/>
  <c r="U3878" i="2"/>
  <c r="AA3878" i="2" s="1"/>
  <c r="U3879" i="2"/>
  <c r="AA3879" i="2" s="1"/>
  <c r="U3880" i="2"/>
  <c r="AA3880" i="2" s="1"/>
  <c r="U3881" i="2"/>
  <c r="AA3881" i="2" s="1"/>
  <c r="U3882" i="2"/>
  <c r="U3883" i="2"/>
  <c r="AA3883" i="2" s="1"/>
  <c r="U3884" i="2"/>
  <c r="AA3884" i="2" s="1"/>
  <c r="U3885" i="2"/>
  <c r="AA3885" i="2" s="1"/>
  <c r="U3886" i="2"/>
  <c r="AA3886" i="2" s="1"/>
  <c r="U3887" i="2"/>
  <c r="AA3887" i="2" s="1"/>
  <c r="U3888" i="2"/>
  <c r="AA3888" i="2" s="1"/>
  <c r="U3889" i="2"/>
  <c r="AA3889" i="2" s="1"/>
  <c r="U3890" i="2"/>
  <c r="U3891" i="2"/>
  <c r="AA3891" i="2" s="1"/>
  <c r="U3892" i="2"/>
  <c r="AA3892" i="2" s="1"/>
  <c r="U3893" i="2"/>
  <c r="AA3893" i="2" s="1"/>
  <c r="U3894" i="2"/>
  <c r="AA3894" i="2" s="1"/>
  <c r="U3895" i="2"/>
  <c r="AA3895" i="2" s="1"/>
  <c r="U3896" i="2"/>
  <c r="AA3896" i="2" s="1"/>
  <c r="U3897" i="2"/>
  <c r="AA3897" i="2" s="1"/>
  <c r="U3898" i="2"/>
  <c r="U3899" i="2"/>
  <c r="AA3899" i="2" s="1"/>
  <c r="U3900" i="2"/>
  <c r="AA3900" i="2" s="1"/>
  <c r="U3901" i="2"/>
  <c r="AA3901" i="2" s="1"/>
  <c r="U3902" i="2"/>
  <c r="AA3902" i="2" s="1"/>
  <c r="U3903" i="2"/>
  <c r="AA3903" i="2" s="1"/>
  <c r="U3904" i="2"/>
  <c r="AA3904" i="2" s="1"/>
  <c r="U3905" i="2"/>
  <c r="AA3905" i="2" s="1"/>
  <c r="U3906" i="2"/>
  <c r="U3907" i="2"/>
  <c r="AA3907" i="2" s="1"/>
  <c r="U3908" i="2"/>
  <c r="AA3908" i="2" s="1"/>
  <c r="U3909" i="2"/>
  <c r="AA3909" i="2" s="1"/>
  <c r="U3910" i="2"/>
  <c r="AA3910" i="2" s="1"/>
  <c r="U3911" i="2"/>
  <c r="AA3911" i="2" s="1"/>
  <c r="U3912" i="2"/>
  <c r="AA3912" i="2" s="1"/>
  <c r="U3913" i="2"/>
  <c r="AA3913" i="2" s="1"/>
  <c r="U3914" i="2"/>
  <c r="U3915" i="2"/>
  <c r="AA3915" i="2" s="1"/>
  <c r="U3916" i="2"/>
  <c r="AA3916" i="2" s="1"/>
  <c r="U3917" i="2"/>
  <c r="AA3917" i="2" s="1"/>
  <c r="U3918" i="2"/>
  <c r="AA3918" i="2" s="1"/>
  <c r="U3919" i="2"/>
  <c r="AA3919" i="2" s="1"/>
  <c r="U3920" i="2"/>
  <c r="AA3920" i="2" s="1"/>
  <c r="U3921" i="2"/>
  <c r="AA3921" i="2" s="1"/>
  <c r="U3922" i="2"/>
  <c r="U3923" i="2"/>
  <c r="AA3923" i="2" s="1"/>
  <c r="U3924" i="2"/>
  <c r="AA3924" i="2" s="1"/>
  <c r="U3925" i="2"/>
  <c r="AA3925" i="2" s="1"/>
  <c r="U3926" i="2"/>
  <c r="AA3926" i="2" s="1"/>
  <c r="U3927" i="2"/>
  <c r="AA3927" i="2" s="1"/>
  <c r="U3928" i="2"/>
  <c r="AA3928" i="2" s="1"/>
  <c r="U3929" i="2"/>
  <c r="AA3929" i="2" s="1"/>
  <c r="U3930" i="2"/>
  <c r="U3931" i="2"/>
  <c r="AA3931" i="2" s="1"/>
  <c r="U3932" i="2"/>
  <c r="AA3932" i="2" s="1"/>
  <c r="U3933" i="2"/>
  <c r="AA3933" i="2" s="1"/>
  <c r="U3934" i="2"/>
  <c r="AA3934" i="2" s="1"/>
  <c r="U3935" i="2"/>
  <c r="AA3935" i="2" s="1"/>
  <c r="U3936" i="2"/>
  <c r="AA3936" i="2" s="1"/>
  <c r="U3937" i="2"/>
  <c r="AA3937" i="2" s="1"/>
  <c r="U3938" i="2"/>
  <c r="U3939" i="2"/>
  <c r="AA3939" i="2" s="1"/>
  <c r="U3940" i="2"/>
  <c r="AA3940" i="2" s="1"/>
  <c r="U3941" i="2"/>
  <c r="AA3941" i="2" s="1"/>
  <c r="U3942" i="2"/>
  <c r="AA3942" i="2" s="1"/>
  <c r="U3943" i="2"/>
  <c r="AA3943" i="2" s="1"/>
  <c r="U3944" i="2"/>
  <c r="AA3944" i="2" s="1"/>
  <c r="U3945" i="2"/>
  <c r="AA3945" i="2" s="1"/>
  <c r="U3946" i="2"/>
  <c r="U3947" i="2"/>
  <c r="AA3947" i="2" s="1"/>
  <c r="U3948" i="2"/>
  <c r="AA3948" i="2" s="1"/>
  <c r="U3949" i="2"/>
  <c r="AA3949" i="2" s="1"/>
  <c r="U3950" i="2"/>
  <c r="AA3950" i="2" s="1"/>
  <c r="U3951" i="2"/>
  <c r="AA3951" i="2" s="1"/>
  <c r="U3952" i="2"/>
  <c r="AA3952" i="2" s="1"/>
  <c r="U3953" i="2"/>
  <c r="AA3953" i="2" s="1"/>
  <c r="U3954" i="2"/>
  <c r="U3955" i="2"/>
  <c r="AA3955" i="2" s="1"/>
  <c r="U3956" i="2"/>
  <c r="AA3956" i="2" s="1"/>
  <c r="U3957" i="2"/>
  <c r="AA3957" i="2" s="1"/>
  <c r="U3958" i="2"/>
  <c r="AA3958" i="2" s="1"/>
  <c r="U3959" i="2"/>
  <c r="AA3959" i="2" s="1"/>
  <c r="U3960" i="2"/>
  <c r="AA3960" i="2" s="1"/>
  <c r="U3961" i="2"/>
  <c r="AA3961" i="2" s="1"/>
  <c r="U3962" i="2"/>
  <c r="U3963" i="2"/>
  <c r="AA3963" i="2" s="1"/>
  <c r="U3964" i="2"/>
  <c r="AA3964" i="2" s="1"/>
  <c r="U3965" i="2"/>
  <c r="AA3965" i="2" s="1"/>
  <c r="U3966" i="2"/>
  <c r="AA3966" i="2" s="1"/>
  <c r="U3967" i="2"/>
  <c r="AA3967" i="2" s="1"/>
  <c r="U3968" i="2"/>
  <c r="AA3968" i="2" s="1"/>
  <c r="U3969" i="2"/>
  <c r="AA3969" i="2" s="1"/>
  <c r="U3970" i="2"/>
  <c r="U3971" i="2"/>
  <c r="AA3971" i="2" s="1"/>
  <c r="U3972" i="2"/>
  <c r="AA3972" i="2" s="1"/>
  <c r="U3973" i="2"/>
  <c r="AA3973" i="2" s="1"/>
  <c r="U3974" i="2"/>
  <c r="AA3974" i="2" s="1"/>
  <c r="U3975" i="2"/>
  <c r="AA3975" i="2" s="1"/>
  <c r="U3976" i="2"/>
  <c r="AA3976" i="2" s="1"/>
  <c r="U3977" i="2"/>
  <c r="AA3977" i="2" s="1"/>
  <c r="U3978" i="2"/>
  <c r="U3979" i="2"/>
  <c r="AA3979" i="2" s="1"/>
  <c r="U3980" i="2"/>
  <c r="AA3980" i="2" s="1"/>
  <c r="U3981" i="2"/>
  <c r="AA3981" i="2" s="1"/>
  <c r="U3982" i="2"/>
  <c r="AA3982" i="2" s="1"/>
  <c r="U3983" i="2"/>
  <c r="AA3983" i="2" s="1"/>
  <c r="U3984" i="2"/>
  <c r="AA3984" i="2" s="1"/>
  <c r="U3985" i="2"/>
  <c r="AA3985" i="2" s="1"/>
  <c r="U3986" i="2"/>
  <c r="U3987" i="2"/>
  <c r="AA3987" i="2" s="1"/>
  <c r="U3988" i="2"/>
  <c r="AA3988" i="2" s="1"/>
  <c r="U3989" i="2"/>
  <c r="AA3989" i="2" s="1"/>
  <c r="U3990" i="2"/>
  <c r="AA3990" i="2" s="1"/>
  <c r="U3991" i="2"/>
  <c r="AA3991" i="2" s="1"/>
  <c r="U3992" i="2"/>
  <c r="AA3992" i="2" s="1"/>
  <c r="U3993" i="2"/>
  <c r="AA3993" i="2" s="1"/>
  <c r="U3994" i="2"/>
  <c r="U3995" i="2"/>
  <c r="AA3995" i="2" s="1"/>
  <c r="U3996" i="2"/>
  <c r="AA3996" i="2" s="1"/>
  <c r="U3997" i="2"/>
  <c r="AA3997" i="2" s="1"/>
  <c r="U3998" i="2"/>
  <c r="AA3998" i="2" s="1"/>
  <c r="U3999" i="2"/>
  <c r="AA3999" i="2" s="1"/>
  <c r="U4000" i="2"/>
  <c r="AA4000" i="2" s="1"/>
  <c r="U4001" i="2"/>
  <c r="AA4001" i="2" s="1"/>
  <c r="U4002" i="2"/>
  <c r="U4003" i="2"/>
  <c r="AA4003" i="2" s="1"/>
  <c r="U4004" i="2"/>
  <c r="AA4004" i="2" s="1"/>
  <c r="U4005" i="2"/>
  <c r="AA4005" i="2" s="1"/>
  <c r="U4006" i="2"/>
  <c r="AA4006" i="2" s="1"/>
  <c r="U4007" i="2"/>
  <c r="AA4007" i="2" s="1"/>
  <c r="U4008" i="2"/>
  <c r="AA4008" i="2" s="1"/>
  <c r="U4009" i="2"/>
  <c r="AA4009" i="2" s="1"/>
  <c r="U4010" i="2"/>
  <c r="U4011" i="2"/>
  <c r="AA4011" i="2" s="1"/>
  <c r="U4012" i="2"/>
  <c r="AA4012" i="2" s="1"/>
  <c r="U4013" i="2"/>
  <c r="AA4013" i="2" s="1"/>
  <c r="U4014" i="2"/>
  <c r="AA4014" i="2" s="1"/>
  <c r="U4015" i="2"/>
  <c r="AA4015" i="2" s="1"/>
  <c r="U4016" i="2"/>
  <c r="AA4016" i="2" s="1"/>
  <c r="U4017" i="2"/>
  <c r="AA4017" i="2" s="1"/>
  <c r="U4018" i="2"/>
  <c r="U4019" i="2"/>
  <c r="AA4019" i="2" s="1"/>
  <c r="U4020" i="2"/>
  <c r="AA4020" i="2" s="1"/>
  <c r="U4021" i="2"/>
  <c r="AA4021" i="2" s="1"/>
  <c r="U4022" i="2"/>
  <c r="AA4022" i="2" s="1"/>
  <c r="U4023" i="2"/>
  <c r="AA4023" i="2" s="1"/>
  <c r="U4024" i="2"/>
  <c r="AA4024" i="2" s="1"/>
  <c r="U4025" i="2"/>
  <c r="AA4025" i="2" s="1"/>
  <c r="U4026" i="2"/>
  <c r="U4027" i="2"/>
  <c r="AA4027" i="2" s="1"/>
  <c r="U4028" i="2"/>
  <c r="AA4028" i="2" s="1"/>
  <c r="U4029" i="2"/>
  <c r="AA4029" i="2" s="1"/>
  <c r="U4030" i="2"/>
  <c r="AA4030" i="2" s="1"/>
  <c r="U4031" i="2"/>
  <c r="AA4031" i="2" s="1"/>
  <c r="U4032" i="2"/>
  <c r="AA4032" i="2" s="1"/>
  <c r="U4033" i="2"/>
  <c r="AA4033" i="2" s="1"/>
  <c r="U4034" i="2"/>
  <c r="U4035" i="2"/>
  <c r="AA4035" i="2" s="1"/>
  <c r="U4036" i="2"/>
  <c r="AA4036" i="2" s="1"/>
  <c r="U4037" i="2"/>
  <c r="AA4037" i="2" s="1"/>
  <c r="U4038" i="2"/>
  <c r="AA4038" i="2" s="1"/>
  <c r="U4039" i="2"/>
  <c r="AA4039" i="2" s="1"/>
  <c r="U4040" i="2"/>
  <c r="AA4040" i="2" s="1"/>
  <c r="U4041" i="2"/>
  <c r="AA4041" i="2" s="1"/>
  <c r="U4042" i="2"/>
  <c r="U4043" i="2"/>
  <c r="AA4043" i="2" s="1"/>
  <c r="U4044" i="2"/>
  <c r="AA4044" i="2" s="1"/>
  <c r="U4045" i="2"/>
  <c r="AA4045" i="2" s="1"/>
  <c r="U4046" i="2"/>
  <c r="AA4046" i="2" s="1"/>
  <c r="U4047" i="2"/>
  <c r="AA4047" i="2" s="1"/>
  <c r="U4048" i="2"/>
  <c r="AA4048" i="2" s="1"/>
  <c r="U4049" i="2"/>
  <c r="AA4049" i="2" s="1"/>
  <c r="U4050" i="2"/>
  <c r="U4051" i="2"/>
  <c r="AA4051" i="2" s="1"/>
  <c r="U4052" i="2"/>
  <c r="AA4052" i="2" s="1"/>
  <c r="U4053" i="2"/>
  <c r="AA4053" i="2" s="1"/>
  <c r="U4054" i="2"/>
  <c r="AA4054" i="2" s="1"/>
  <c r="U4055" i="2"/>
  <c r="AA4055" i="2" s="1"/>
  <c r="U4056" i="2"/>
  <c r="AA4056" i="2" s="1"/>
  <c r="U4057" i="2"/>
  <c r="AA4057" i="2" s="1"/>
  <c r="U4058" i="2"/>
  <c r="U4059" i="2"/>
  <c r="AA4059" i="2" s="1"/>
  <c r="U4060" i="2"/>
  <c r="AA4060" i="2" s="1"/>
  <c r="U4061" i="2"/>
  <c r="AA4061" i="2" s="1"/>
  <c r="U4062" i="2"/>
  <c r="AA4062" i="2" s="1"/>
  <c r="U4063" i="2"/>
  <c r="AA4063" i="2" s="1"/>
  <c r="U4064" i="2"/>
  <c r="AA4064" i="2" s="1"/>
  <c r="U4065" i="2"/>
  <c r="AA4065" i="2" s="1"/>
  <c r="U4066" i="2"/>
  <c r="U4067" i="2"/>
  <c r="AA4067" i="2" s="1"/>
  <c r="U4068" i="2"/>
  <c r="AA4068" i="2" s="1"/>
  <c r="U4069" i="2"/>
  <c r="AA4069" i="2" s="1"/>
  <c r="U4070" i="2"/>
  <c r="AA4070" i="2" s="1"/>
  <c r="U4071" i="2"/>
  <c r="AA4071" i="2" s="1"/>
  <c r="U4072" i="2"/>
  <c r="AA4072" i="2" s="1"/>
  <c r="U4073" i="2"/>
  <c r="AA4073" i="2" s="1"/>
  <c r="U4074" i="2"/>
  <c r="U4075" i="2"/>
  <c r="AA4075" i="2" s="1"/>
  <c r="U4076" i="2"/>
  <c r="AA4076" i="2" s="1"/>
  <c r="U4077" i="2"/>
  <c r="AA4077" i="2" s="1"/>
  <c r="U4078" i="2"/>
  <c r="AA4078" i="2" s="1"/>
  <c r="U4079" i="2"/>
  <c r="AA4079" i="2" s="1"/>
  <c r="U4080" i="2"/>
  <c r="AA4080" i="2" s="1"/>
  <c r="U4081" i="2"/>
  <c r="AA4081" i="2" s="1"/>
  <c r="U4082" i="2"/>
  <c r="U4083" i="2"/>
  <c r="AA4083" i="2" s="1"/>
  <c r="U4084" i="2"/>
  <c r="AA4084" i="2" s="1"/>
  <c r="U4085" i="2"/>
  <c r="AA4085" i="2" s="1"/>
  <c r="U4086" i="2"/>
  <c r="AA4086" i="2" s="1"/>
  <c r="U4087" i="2"/>
  <c r="AA4087" i="2" s="1"/>
  <c r="U4088" i="2"/>
  <c r="AA4088" i="2" s="1"/>
  <c r="U4089" i="2"/>
  <c r="AA4089" i="2" s="1"/>
  <c r="U4090" i="2"/>
  <c r="U4091" i="2"/>
  <c r="AA4091" i="2" s="1"/>
  <c r="U4092" i="2"/>
  <c r="AA4092" i="2" s="1"/>
  <c r="U4093" i="2"/>
  <c r="AA4093" i="2" s="1"/>
  <c r="U4094" i="2"/>
  <c r="AA4094" i="2" s="1"/>
  <c r="U4095" i="2"/>
  <c r="AA4095" i="2" s="1"/>
  <c r="U4096" i="2"/>
  <c r="AA4096" i="2" s="1"/>
  <c r="U4097" i="2"/>
  <c r="AA4097" i="2" s="1"/>
  <c r="U4098" i="2"/>
  <c r="U4099" i="2"/>
  <c r="AA4099" i="2" s="1"/>
  <c r="U4100" i="2"/>
  <c r="AA4100" i="2" s="1"/>
  <c r="U4101" i="2"/>
  <c r="AA4101" i="2" s="1"/>
  <c r="U4102" i="2"/>
  <c r="AA4102" i="2" s="1"/>
  <c r="U4103" i="2"/>
  <c r="AA4103" i="2" s="1"/>
  <c r="U4104" i="2"/>
  <c r="AA4104" i="2" s="1"/>
  <c r="U4105" i="2"/>
  <c r="AA4105" i="2" s="1"/>
  <c r="U4106" i="2"/>
  <c r="U4107" i="2"/>
  <c r="AA4107" i="2" s="1"/>
  <c r="U4108" i="2"/>
  <c r="AA4108" i="2" s="1"/>
  <c r="U4109" i="2"/>
  <c r="AA4109" i="2" s="1"/>
  <c r="U4110" i="2"/>
  <c r="AA4110" i="2" s="1"/>
  <c r="U4111" i="2"/>
  <c r="AA4111" i="2" s="1"/>
  <c r="U4112" i="2"/>
  <c r="AA4112" i="2" s="1"/>
  <c r="U4113" i="2"/>
  <c r="AA4113" i="2" s="1"/>
  <c r="U4114" i="2"/>
  <c r="U4115" i="2"/>
  <c r="AA4115" i="2" s="1"/>
  <c r="U4116" i="2"/>
  <c r="AA4116" i="2" s="1"/>
  <c r="U4117" i="2"/>
  <c r="AA4117" i="2" s="1"/>
  <c r="U4118" i="2"/>
  <c r="AA4118" i="2" s="1"/>
  <c r="U4119" i="2"/>
  <c r="AA4119" i="2" s="1"/>
  <c r="U4120" i="2"/>
  <c r="AA4120" i="2" s="1"/>
  <c r="U4121" i="2"/>
  <c r="AA4121" i="2" s="1"/>
  <c r="U4122" i="2"/>
  <c r="U4123" i="2"/>
  <c r="AA4123" i="2" s="1"/>
  <c r="U4124" i="2"/>
  <c r="AA4124" i="2" s="1"/>
  <c r="U4125" i="2"/>
  <c r="AA4125" i="2" s="1"/>
  <c r="U4126" i="2"/>
  <c r="AA4126" i="2" s="1"/>
  <c r="U4127" i="2"/>
  <c r="AA4127" i="2" s="1"/>
  <c r="U4128" i="2"/>
  <c r="AA4128" i="2" s="1"/>
  <c r="U4129" i="2"/>
  <c r="AA4129" i="2" s="1"/>
  <c r="U4130" i="2"/>
  <c r="U4131" i="2"/>
  <c r="AA4131" i="2" s="1"/>
  <c r="U4132" i="2"/>
  <c r="AA4132" i="2" s="1"/>
  <c r="U4133" i="2"/>
  <c r="AA4133" i="2" s="1"/>
  <c r="U4134" i="2"/>
  <c r="AA4134" i="2" s="1"/>
  <c r="U4135" i="2"/>
  <c r="AA4135" i="2" s="1"/>
  <c r="U4136" i="2"/>
  <c r="AA4136" i="2" s="1"/>
  <c r="U4137" i="2"/>
  <c r="AA4137" i="2" s="1"/>
  <c r="U4138" i="2"/>
  <c r="U4139" i="2"/>
  <c r="AA4139" i="2" s="1"/>
  <c r="U4140" i="2"/>
  <c r="AA4140" i="2" s="1"/>
  <c r="U4141" i="2"/>
  <c r="AA4141" i="2" s="1"/>
  <c r="U4142" i="2"/>
  <c r="AA4142" i="2" s="1"/>
  <c r="U4143" i="2"/>
  <c r="AA4143" i="2" s="1"/>
  <c r="U4144" i="2"/>
  <c r="AA4144" i="2" s="1"/>
  <c r="U4145" i="2"/>
  <c r="AA4145" i="2" s="1"/>
  <c r="U4146" i="2"/>
  <c r="U4147" i="2"/>
  <c r="AA4147" i="2" s="1"/>
  <c r="U4148" i="2"/>
  <c r="AA4148" i="2" s="1"/>
  <c r="U4149" i="2"/>
  <c r="AA4149" i="2" s="1"/>
  <c r="U4150" i="2"/>
  <c r="AA4150" i="2" s="1"/>
  <c r="U4151" i="2"/>
  <c r="AA4151" i="2" s="1"/>
  <c r="U4152" i="2"/>
  <c r="AA4152" i="2" s="1"/>
  <c r="U4153" i="2"/>
  <c r="AA4153" i="2" s="1"/>
  <c r="U4154" i="2"/>
  <c r="U4155" i="2"/>
  <c r="AA4155" i="2" s="1"/>
  <c r="U4156" i="2"/>
  <c r="AA4156" i="2" s="1"/>
  <c r="U4157" i="2"/>
  <c r="AA4157" i="2" s="1"/>
  <c r="U4158" i="2"/>
  <c r="AA4158" i="2" s="1"/>
  <c r="U4159" i="2"/>
  <c r="AA4159" i="2" s="1"/>
  <c r="U4160" i="2"/>
  <c r="AA4160" i="2" s="1"/>
  <c r="U4161" i="2"/>
  <c r="AA4161" i="2" s="1"/>
  <c r="U4162" i="2"/>
  <c r="U4163" i="2"/>
  <c r="AA4163" i="2" s="1"/>
  <c r="U4164" i="2"/>
  <c r="AA4164" i="2" s="1"/>
  <c r="U4165" i="2"/>
  <c r="AA4165" i="2" s="1"/>
  <c r="U4166" i="2"/>
  <c r="AA4166" i="2" s="1"/>
  <c r="U4167" i="2"/>
  <c r="AA4167" i="2" s="1"/>
  <c r="U4168" i="2"/>
  <c r="AA4168" i="2" s="1"/>
  <c r="U4169" i="2"/>
  <c r="AA4169" i="2" s="1"/>
  <c r="U4170" i="2"/>
  <c r="U4171" i="2"/>
  <c r="AA4171" i="2" s="1"/>
  <c r="U4172" i="2"/>
  <c r="AA4172" i="2" s="1"/>
  <c r="U4173" i="2"/>
  <c r="AA4173" i="2" s="1"/>
  <c r="U4174" i="2"/>
  <c r="AA4174" i="2" s="1"/>
  <c r="U4175" i="2"/>
  <c r="AA4175" i="2" s="1"/>
  <c r="U4176" i="2"/>
  <c r="AA4176" i="2" s="1"/>
  <c r="U4177" i="2"/>
  <c r="AA4177" i="2" s="1"/>
  <c r="U4178" i="2"/>
  <c r="U4179" i="2"/>
  <c r="AA4179" i="2" s="1"/>
  <c r="U4180" i="2"/>
  <c r="AA4180" i="2" s="1"/>
  <c r="U4181" i="2"/>
  <c r="AA4181" i="2" s="1"/>
  <c r="U4182" i="2"/>
  <c r="AA4182" i="2" s="1"/>
  <c r="U4183" i="2"/>
  <c r="AA4183" i="2" s="1"/>
  <c r="U4184" i="2"/>
  <c r="AA4184" i="2" s="1"/>
  <c r="U4185" i="2"/>
  <c r="AA4185" i="2" s="1"/>
  <c r="U4186" i="2"/>
  <c r="U4187" i="2"/>
  <c r="AA4187" i="2" s="1"/>
  <c r="U4188" i="2"/>
  <c r="AA4188" i="2" s="1"/>
  <c r="U4189" i="2"/>
  <c r="AA4189" i="2" s="1"/>
  <c r="U4190" i="2"/>
  <c r="AA4190" i="2" s="1"/>
  <c r="U4191" i="2"/>
  <c r="AA4191" i="2" s="1"/>
  <c r="U4192" i="2"/>
  <c r="AA4192" i="2" s="1"/>
  <c r="U4193" i="2"/>
  <c r="AA4193" i="2" s="1"/>
  <c r="U4194" i="2"/>
  <c r="U4195" i="2"/>
  <c r="AA4195" i="2" s="1"/>
  <c r="U4196" i="2"/>
  <c r="AA4196" i="2" s="1"/>
  <c r="U4197" i="2"/>
  <c r="AA4197" i="2" s="1"/>
  <c r="U4198" i="2"/>
  <c r="AA4198" i="2" s="1"/>
  <c r="U4199" i="2"/>
  <c r="AA4199" i="2" s="1"/>
  <c r="U4200" i="2"/>
  <c r="AA4200" i="2" s="1"/>
  <c r="U4201" i="2"/>
  <c r="AA4201" i="2" s="1"/>
  <c r="U4202" i="2"/>
  <c r="U4203" i="2"/>
  <c r="AA4203" i="2" s="1"/>
  <c r="U4204" i="2"/>
  <c r="AA4204" i="2" s="1"/>
  <c r="U4205" i="2"/>
  <c r="AA4205" i="2" s="1"/>
  <c r="U4206" i="2"/>
  <c r="AA4206" i="2" s="1"/>
  <c r="U4207" i="2"/>
  <c r="AA4207" i="2" s="1"/>
  <c r="U4208" i="2"/>
  <c r="AA4208" i="2" s="1"/>
  <c r="U4209" i="2"/>
  <c r="AA4209" i="2" s="1"/>
  <c r="U4210" i="2"/>
  <c r="U4211" i="2"/>
  <c r="AA4211" i="2" s="1"/>
  <c r="U4212" i="2"/>
  <c r="AA4212" i="2" s="1"/>
  <c r="U4213" i="2"/>
  <c r="AA4213" i="2" s="1"/>
  <c r="U4214" i="2"/>
  <c r="AA4214" i="2" s="1"/>
  <c r="U4215" i="2"/>
  <c r="AA4215" i="2" s="1"/>
  <c r="U4216" i="2"/>
  <c r="AA4216" i="2" s="1"/>
  <c r="U4217" i="2"/>
  <c r="AA4217" i="2" s="1"/>
  <c r="U4218" i="2"/>
  <c r="U4219" i="2"/>
  <c r="AA4219" i="2" s="1"/>
  <c r="U4220" i="2"/>
  <c r="AA4220" i="2" s="1"/>
  <c r="U4221" i="2"/>
  <c r="AA4221" i="2" s="1"/>
  <c r="U4222" i="2"/>
  <c r="AA4222" i="2" s="1"/>
  <c r="U4223" i="2"/>
  <c r="AA4223" i="2" s="1"/>
  <c r="U4224" i="2"/>
  <c r="AA4224" i="2" s="1"/>
  <c r="U4225" i="2"/>
  <c r="AA4225" i="2" s="1"/>
  <c r="U4226" i="2"/>
  <c r="U4227" i="2"/>
  <c r="AA4227" i="2" s="1"/>
  <c r="U4228" i="2"/>
  <c r="AA4228" i="2" s="1"/>
  <c r="U4229" i="2"/>
  <c r="AA4229" i="2" s="1"/>
  <c r="U4230" i="2"/>
  <c r="AA4230" i="2" s="1"/>
  <c r="U4231" i="2"/>
  <c r="AA4231" i="2" s="1"/>
  <c r="U4232" i="2"/>
  <c r="AA4232" i="2" s="1"/>
  <c r="U4233" i="2"/>
  <c r="AA4233" i="2" s="1"/>
  <c r="U4234" i="2"/>
  <c r="U4235" i="2"/>
  <c r="AA4235" i="2" s="1"/>
  <c r="U4236" i="2"/>
  <c r="AA4236" i="2" s="1"/>
  <c r="U4237" i="2"/>
  <c r="AA4237" i="2" s="1"/>
  <c r="U4238" i="2"/>
  <c r="AA4238" i="2" s="1"/>
  <c r="U4239" i="2"/>
  <c r="AA4239" i="2" s="1"/>
  <c r="U4240" i="2"/>
  <c r="AA4240" i="2" s="1"/>
  <c r="U4241" i="2"/>
  <c r="AA4241" i="2" s="1"/>
  <c r="U4242" i="2"/>
  <c r="U4243" i="2"/>
  <c r="AA4243" i="2" s="1"/>
  <c r="U4244" i="2"/>
  <c r="AA4244" i="2" s="1"/>
  <c r="U4245" i="2"/>
  <c r="AA4245" i="2" s="1"/>
  <c r="U4246" i="2"/>
  <c r="AA4246" i="2" s="1"/>
  <c r="U4247" i="2"/>
  <c r="AA4247" i="2" s="1"/>
  <c r="U4248" i="2"/>
  <c r="AA4248" i="2" s="1"/>
  <c r="U4249" i="2"/>
  <c r="AA4249" i="2" s="1"/>
  <c r="U4250" i="2"/>
  <c r="U4251" i="2"/>
  <c r="AA4251" i="2" s="1"/>
  <c r="U4252" i="2"/>
  <c r="AA4252" i="2" s="1"/>
  <c r="U4253" i="2"/>
  <c r="AA4253" i="2" s="1"/>
  <c r="U4254" i="2"/>
  <c r="AA4254" i="2" s="1"/>
  <c r="U4255" i="2"/>
  <c r="AA4255" i="2" s="1"/>
  <c r="U4256" i="2"/>
  <c r="AA4256" i="2" s="1"/>
  <c r="U4257" i="2"/>
  <c r="AA4257" i="2" s="1"/>
  <c r="U4258" i="2"/>
  <c r="U4259" i="2"/>
  <c r="AA4259" i="2" s="1"/>
  <c r="U4260" i="2"/>
  <c r="AA4260" i="2" s="1"/>
  <c r="U4261" i="2"/>
  <c r="AA4261" i="2" s="1"/>
  <c r="U4262" i="2"/>
  <c r="AA4262" i="2" s="1"/>
  <c r="U4263" i="2"/>
  <c r="AA4263" i="2" s="1"/>
  <c r="U4264" i="2"/>
  <c r="AA4264" i="2" s="1"/>
  <c r="U4265" i="2"/>
  <c r="AA4265" i="2" s="1"/>
  <c r="U4266" i="2"/>
  <c r="U4267" i="2"/>
  <c r="AA4267" i="2" s="1"/>
  <c r="U4268" i="2"/>
  <c r="AA4268" i="2" s="1"/>
  <c r="U4269" i="2"/>
  <c r="AA4269" i="2" s="1"/>
  <c r="U4270" i="2"/>
  <c r="AA4270" i="2" s="1"/>
  <c r="U4271" i="2"/>
  <c r="AA4271" i="2" s="1"/>
  <c r="U4272" i="2"/>
  <c r="AA4272" i="2" s="1"/>
  <c r="U4273" i="2"/>
  <c r="AA4273" i="2" s="1"/>
  <c r="U4274" i="2"/>
  <c r="U4275" i="2"/>
  <c r="AA4275" i="2" s="1"/>
  <c r="U4276" i="2"/>
  <c r="AA4276" i="2" s="1"/>
  <c r="U4277" i="2"/>
  <c r="AA4277" i="2" s="1"/>
  <c r="U4278" i="2"/>
  <c r="AA4278" i="2" s="1"/>
  <c r="U4279" i="2"/>
  <c r="AA4279" i="2" s="1"/>
  <c r="U4280" i="2"/>
  <c r="AA4280" i="2" s="1"/>
  <c r="U4281" i="2"/>
  <c r="AA4281" i="2" s="1"/>
  <c r="U4282" i="2"/>
  <c r="U4283" i="2"/>
  <c r="AA4283" i="2" s="1"/>
  <c r="U4284" i="2"/>
  <c r="AA4284" i="2" s="1"/>
  <c r="U4285" i="2"/>
  <c r="AA4285" i="2" s="1"/>
  <c r="U4286" i="2"/>
  <c r="AA4286" i="2" s="1"/>
  <c r="U4287" i="2"/>
  <c r="AA4287" i="2" s="1"/>
  <c r="U4288" i="2"/>
  <c r="AA4288" i="2" s="1"/>
  <c r="U4289" i="2"/>
  <c r="AA4289" i="2" s="1"/>
  <c r="U4290" i="2"/>
  <c r="U4291" i="2"/>
  <c r="AA4291" i="2" s="1"/>
  <c r="U4292" i="2"/>
  <c r="AA4292" i="2" s="1"/>
  <c r="U4293" i="2"/>
  <c r="AA4293" i="2" s="1"/>
  <c r="U4294" i="2"/>
  <c r="AA4294" i="2" s="1"/>
  <c r="U4295" i="2"/>
  <c r="AA4295" i="2" s="1"/>
  <c r="U4296" i="2"/>
  <c r="AA4296" i="2" s="1"/>
  <c r="U4297" i="2"/>
  <c r="AA4297" i="2" s="1"/>
  <c r="U4298" i="2"/>
  <c r="U4299" i="2"/>
  <c r="AA4299" i="2" s="1"/>
  <c r="U4300" i="2"/>
  <c r="AA4300" i="2" s="1"/>
  <c r="U4301" i="2"/>
  <c r="AA4301" i="2" s="1"/>
  <c r="U4302" i="2"/>
  <c r="AA4302" i="2" s="1"/>
  <c r="U4303" i="2"/>
  <c r="AA4303" i="2" s="1"/>
  <c r="U4304" i="2"/>
  <c r="AA4304" i="2" s="1"/>
  <c r="U4305" i="2"/>
  <c r="AA4305" i="2" s="1"/>
  <c r="U4306" i="2"/>
  <c r="U4307" i="2"/>
  <c r="AA4307" i="2" s="1"/>
  <c r="U4308" i="2"/>
  <c r="AA4308" i="2" s="1"/>
  <c r="U4309" i="2"/>
  <c r="AA4309" i="2" s="1"/>
  <c r="U4310" i="2"/>
  <c r="AA4310" i="2" s="1"/>
  <c r="U4311" i="2"/>
  <c r="AA4311" i="2" s="1"/>
  <c r="U4312" i="2"/>
  <c r="AA4312" i="2" s="1"/>
  <c r="U4313" i="2"/>
  <c r="AA4313" i="2" s="1"/>
  <c r="U4314" i="2"/>
  <c r="U4315" i="2"/>
  <c r="AA4315" i="2" s="1"/>
  <c r="U4316" i="2"/>
  <c r="AA4316" i="2" s="1"/>
  <c r="U4317" i="2"/>
  <c r="AA4317" i="2" s="1"/>
  <c r="U4318" i="2"/>
  <c r="AA4318" i="2" s="1"/>
  <c r="U4319" i="2"/>
  <c r="AA4319" i="2" s="1"/>
  <c r="U4320" i="2"/>
  <c r="AA4320" i="2" s="1"/>
  <c r="U4321" i="2"/>
  <c r="AA4321" i="2" s="1"/>
  <c r="U4322" i="2"/>
  <c r="U4323" i="2"/>
  <c r="AA4323" i="2" s="1"/>
  <c r="U4324" i="2"/>
  <c r="AA4324" i="2" s="1"/>
  <c r="U4325" i="2"/>
  <c r="AA4325" i="2" s="1"/>
  <c r="U4326" i="2"/>
  <c r="AA4326" i="2" s="1"/>
  <c r="U4327" i="2"/>
  <c r="AA4327" i="2" s="1"/>
  <c r="U4328" i="2"/>
  <c r="AA4328" i="2" s="1"/>
  <c r="U4329" i="2"/>
  <c r="AA4329" i="2" s="1"/>
  <c r="U4330" i="2"/>
  <c r="U4331" i="2"/>
  <c r="AA4331" i="2" s="1"/>
  <c r="U4332" i="2"/>
  <c r="AA4332" i="2" s="1"/>
  <c r="U4333" i="2"/>
  <c r="AA4333" i="2" s="1"/>
  <c r="U4334" i="2"/>
  <c r="AA4334" i="2" s="1"/>
  <c r="U4335" i="2"/>
  <c r="AA4335" i="2" s="1"/>
  <c r="U4336" i="2"/>
  <c r="AA4336" i="2" s="1"/>
  <c r="U4337" i="2"/>
  <c r="AA4337" i="2" s="1"/>
  <c r="U4338" i="2"/>
  <c r="U4339" i="2"/>
  <c r="AA4339" i="2" s="1"/>
  <c r="U4340" i="2"/>
  <c r="AA4340" i="2" s="1"/>
  <c r="U4341" i="2"/>
  <c r="AA4341" i="2" s="1"/>
  <c r="U4342" i="2"/>
  <c r="AA4342" i="2" s="1"/>
  <c r="U4343" i="2"/>
  <c r="AA4343" i="2" s="1"/>
  <c r="U4344" i="2"/>
  <c r="AA4344" i="2" s="1"/>
  <c r="U4345" i="2"/>
  <c r="AA4345" i="2" s="1"/>
  <c r="U4346" i="2"/>
  <c r="U4347" i="2"/>
  <c r="AA4347" i="2" s="1"/>
  <c r="U4348" i="2"/>
  <c r="AA4348" i="2" s="1"/>
  <c r="U4349" i="2"/>
  <c r="AA4349" i="2" s="1"/>
  <c r="U4350" i="2"/>
  <c r="AA4350" i="2" s="1"/>
  <c r="U4351" i="2"/>
  <c r="AA4351" i="2" s="1"/>
  <c r="U4352" i="2"/>
  <c r="AA4352" i="2" s="1"/>
  <c r="U4353" i="2"/>
  <c r="AA4353" i="2" s="1"/>
  <c r="U4354" i="2"/>
  <c r="U4355" i="2"/>
  <c r="AA4355" i="2" s="1"/>
  <c r="U4356" i="2"/>
  <c r="AA4356" i="2" s="1"/>
  <c r="U4357" i="2"/>
  <c r="AA4357" i="2" s="1"/>
  <c r="U4358" i="2"/>
  <c r="AA4358" i="2" s="1"/>
  <c r="U4359" i="2"/>
  <c r="AA4359" i="2" s="1"/>
  <c r="U4360" i="2"/>
  <c r="AA4360" i="2" s="1"/>
  <c r="U4361" i="2"/>
  <c r="AA4361" i="2" s="1"/>
  <c r="U4362" i="2"/>
  <c r="U4363" i="2"/>
  <c r="AA4363" i="2" s="1"/>
  <c r="U4364" i="2"/>
  <c r="AA4364" i="2" s="1"/>
  <c r="U4365" i="2"/>
  <c r="AA4365" i="2" s="1"/>
  <c r="U4366" i="2"/>
  <c r="AA4366" i="2" s="1"/>
  <c r="U4367" i="2"/>
  <c r="AA4367" i="2" s="1"/>
  <c r="U4368" i="2"/>
  <c r="AA4368" i="2" s="1"/>
  <c r="U4369" i="2"/>
  <c r="AA4369" i="2" s="1"/>
  <c r="U4370" i="2"/>
  <c r="U4371" i="2"/>
  <c r="AA4371" i="2" s="1"/>
  <c r="U4372" i="2"/>
  <c r="AA4372" i="2" s="1"/>
  <c r="U4373" i="2"/>
  <c r="AA4373" i="2" s="1"/>
  <c r="U4374" i="2"/>
  <c r="AA4374" i="2" s="1"/>
  <c r="U4375" i="2"/>
  <c r="AA4375" i="2" s="1"/>
  <c r="U4376" i="2"/>
  <c r="AA4376" i="2" s="1"/>
  <c r="U4377" i="2"/>
  <c r="AA4377" i="2" s="1"/>
  <c r="U4378" i="2"/>
  <c r="U4379" i="2"/>
  <c r="AA4379" i="2" s="1"/>
  <c r="U4380" i="2"/>
  <c r="AA4380" i="2" s="1"/>
  <c r="U4381" i="2"/>
  <c r="AA4381" i="2" s="1"/>
  <c r="U4382" i="2"/>
  <c r="AA4382" i="2" s="1"/>
  <c r="U4383" i="2"/>
  <c r="AA4383" i="2" s="1"/>
  <c r="U4384" i="2"/>
  <c r="AA4384" i="2" s="1"/>
  <c r="U4385" i="2"/>
  <c r="AA4385" i="2" s="1"/>
  <c r="U4386" i="2"/>
  <c r="U4387" i="2"/>
  <c r="AA4387" i="2" s="1"/>
  <c r="U4388" i="2"/>
  <c r="AA4388" i="2" s="1"/>
  <c r="U4389" i="2"/>
  <c r="AA4389" i="2" s="1"/>
  <c r="U4390" i="2"/>
  <c r="AA4390" i="2" s="1"/>
  <c r="U4391" i="2"/>
  <c r="AA4391" i="2" s="1"/>
  <c r="U4392" i="2"/>
  <c r="AA4392" i="2" s="1"/>
  <c r="U4393" i="2"/>
  <c r="AA4393" i="2" s="1"/>
  <c r="U4394" i="2"/>
  <c r="U4395" i="2"/>
  <c r="AA4395" i="2" s="1"/>
  <c r="U4396" i="2"/>
  <c r="AA4396" i="2" s="1"/>
  <c r="U4397" i="2"/>
  <c r="AA4397" i="2" s="1"/>
  <c r="U4398" i="2"/>
  <c r="AA4398" i="2" s="1"/>
  <c r="U4399" i="2"/>
  <c r="AA4399" i="2" s="1"/>
  <c r="U4400" i="2"/>
  <c r="AA4400" i="2" s="1"/>
  <c r="U4401" i="2"/>
  <c r="AA4401" i="2" s="1"/>
  <c r="U4402" i="2"/>
  <c r="U4403" i="2"/>
  <c r="AA4403" i="2" s="1"/>
  <c r="U4404" i="2"/>
  <c r="AA4404" i="2" s="1"/>
  <c r="U4405" i="2"/>
  <c r="AA4405" i="2" s="1"/>
  <c r="U4406" i="2"/>
  <c r="AA4406" i="2" s="1"/>
  <c r="U4407" i="2"/>
  <c r="AA4407" i="2" s="1"/>
  <c r="U4408" i="2"/>
  <c r="AA4408" i="2" s="1"/>
  <c r="U4409" i="2"/>
  <c r="AA4409" i="2" s="1"/>
  <c r="U4410" i="2"/>
  <c r="U4411" i="2"/>
  <c r="AA4411" i="2" s="1"/>
  <c r="U4412" i="2"/>
  <c r="AA4412" i="2" s="1"/>
  <c r="U4413" i="2"/>
  <c r="AA4413" i="2" s="1"/>
  <c r="U4414" i="2"/>
  <c r="AA4414" i="2" s="1"/>
  <c r="U4415" i="2"/>
  <c r="AA4415" i="2" s="1"/>
  <c r="U4416" i="2"/>
  <c r="AA4416" i="2" s="1"/>
  <c r="U4417" i="2"/>
  <c r="AA4417" i="2" s="1"/>
  <c r="U4418" i="2"/>
  <c r="U4419" i="2"/>
  <c r="AA4419" i="2" s="1"/>
  <c r="U4420" i="2"/>
  <c r="AA4420" i="2" s="1"/>
  <c r="U4421" i="2"/>
  <c r="AA4421" i="2" s="1"/>
  <c r="U4422" i="2"/>
  <c r="AA4422" i="2" s="1"/>
  <c r="U4423" i="2"/>
  <c r="AA4423" i="2" s="1"/>
  <c r="U4424" i="2"/>
  <c r="AA4424" i="2" s="1"/>
  <c r="U4425" i="2"/>
  <c r="AA4425" i="2" s="1"/>
  <c r="U4426" i="2"/>
  <c r="U4427" i="2"/>
  <c r="AA4427" i="2" s="1"/>
  <c r="U4428" i="2"/>
  <c r="AA4428" i="2" s="1"/>
  <c r="U4429" i="2"/>
  <c r="AA4429" i="2" s="1"/>
  <c r="U4430" i="2"/>
  <c r="AA4430" i="2" s="1"/>
  <c r="U4431" i="2"/>
  <c r="AA4431" i="2" s="1"/>
  <c r="U4432" i="2"/>
  <c r="AA4432" i="2" s="1"/>
  <c r="U4433" i="2"/>
  <c r="AA4433" i="2" s="1"/>
  <c r="U4434" i="2"/>
  <c r="U4435" i="2"/>
  <c r="AA4435" i="2" s="1"/>
  <c r="U4436" i="2"/>
  <c r="AA4436" i="2" s="1"/>
  <c r="U4437" i="2"/>
  <c r="AA4437" i="2" s="1"/>
  <c r="U4438" i="2"/>
  <c r="AA4438" i="2" s="1"/>
  <c r="U4439" i="2"/>
  <c r="AA4439" i="2" s="1"/>
  <c r="U4440" i="2"/>
  <c r="AA4440" i="2" s="1"/>
  <c r="U4441" i="2"/>
  <c r="AA4441" i="2" s="1"/>
  <c r="U4442" i="2"/>
  <c r="U4443" i="2"/>
  <c r="AA4443" i="2" s="1"/>
  <c r="U4444" i="2"/>
  <c r="AA4444" i="2" s="1"/>
  <c r="U4445" i="2"/>
  <c r="AA4445" i="2" s="1"/>
  <c r="U4446" i="2"/>
  <c r="AA4446" i="2" s="1"/>
  <c r="U4447" i="2"/>
  <c r="AA4447" i="2" s="1"/>
  <c r="U4448" i="2"/>
  <c r="AA4448" i="2" s="1"/>
  <c r="U4449" i="2"/>
  <c r="AA4449" i="2" s="1"/>
  <c r="U4450" i="2"/>
  <c r="U4451" i="2"/>
  <c r="AA4451" i="2" s="1"/>
  <c r="U4452" i="2"/>
  <c r="AA4452" i="2" s="1"/>
  <c r="U4453" i="2"/>
  <c r="AA4453" i="2" s="1"/>
  <c r="U4454" i="2"/>
  <c r="AA4454" i="2" s="1"/>
  <c r="U4455" i="2"/>
  <c r="AA4455" i="2" s="1"/>
  <c r="U4456" i="2"/>
  <c r="AA4456" i="2" s="1"/>
  <c r="U4457" i="2"/>
  <c r="AA4457" i="2" s="1"/>
  <c r="U4458" i="2"/>
  <c r="U4459" i="2"/>
  <c r="AA4459" i="2" s="1"/>
  <c r="U4460" i="2"/>
  <c r="AA4460" i="2" s="1"/>
  <c r="U4461" i="2"/>
  <c r="AA4461" i="2" s="1"/>
  <c r="U4462" i="2"/>
  <c r="AA4462" i="2" s="1"/>
  <c r="U4463" i="2"/>
  <c r="AA4463" i="2" s="1"/>
  <c r="U4464" i="2"/>
  <c r="AA4464" i="2" s="1"/>
  <c r="U4465" i="2"/>
  <c r="AA4465" i="2" s="1"/>
  <c r="U4466" i="2"/>
  <c r="U4467" i="2"/>
  <c r="AA4467" i="2" s="1"/>
  <c r="U4468" i="2"/>
  <c r="AA4468" i="2" s="1"/>
  <c r="U4469" i="2"/>
  <c r="AA4469" i="2" s="1"/>
  <c r="U4470" i="2"/>
  <c r="AA4470" i="2" s="1"/>
  <c r="U4471" i="2"/>
  <c r="AA4471" i="2" s="1"/>
  <c r="U4472" i="2"/>
  <c r="AA4472" i="2" s="1"/>
  <c r="U4473" i="2"/>
  <c r="AA4473" i="2" s="1"/>
  <c r="U4474" i="2"/>
  <c r="U4475" i="2"/>
  <c r="AA4475" i="2" s="1"/>
  <c r="U4476" i="2"/>
  <c r="AA4476" i="2" s="1"/>
  <c r="U4477" i="2"/>
  <c r="AA4477" i="2" s="1"/>
  <c r="U4478" i="2"/>
  <c r="AA4478" i="2" s="1"/>
  <c r="U4479" i="2"/>
  <c r="AA4479" i="2" s="1"/>
  <c r="U4480" i="2"/>
  <c r="AA4480" i="2" s="1"/>
  <c r="U4481" i="2"/>
  <c r="AA4481" i="2" s="1"/>
  <c r="U4482" i="2"/>
  <c r="U4483" i="2"/>
  <c r="AA4483" i="2" s="1"/>
  <c r="U4484" i="2"/>
  <c r="AA4484" i="2" s="1"/>
  <c r="U4485" i="2"/>
  <c r="AA4485" i="2" s="1"/>
  <c r="U4486" i="2"/>
  <c r="AA4486" i="2" s="1"/>
  <c r="U4487" i="2"/>
  <c r="AA4487" i="2" s="1"/>
  <c r="U4488" i="2"/>
  <c r="AA4488" i="2" s="1"/>
  <c r="U4489" i="2"/>
  <c r="AA4489" i="2" s="1"/>
  <c r="U4490" i="2"/>
  <c r="U4491" i="2"/>
  <c r="AA4491" i="2" s="1"/>
  <c r="U4492" i="2"/>
  <c r="AA4492" i="2" s="1"/>
  <c r="U4493" i="2"/>
  <c r="AA4493" i="2" s="1"/>
  <c r="U4494" i="2"/>
  <c r="AA4494" i="2" s="1"/>
  <c r="U4495" i="2"/>
  <c r="AA4495" i="2" s="1"/>
  <c r="U4496" i="2"/>
  <c r="AA4496" i="2" s="1"/>
  <c r="U4497" i="2"/>
  <c r="AA4497" i="2" s="1"/>
  <c r="U4498" i="2"/>
  <c r="U4499" i="2"/>
  <c r="AA4499" i="2" s="1"/>
  <c r="U4500" i="2"/>
  <c r="AA4500" i="2" s="1"/>
  <c r="U4501" i="2"/>
  <c r="AA4501" i="2" s="1"/>
  <c r="U4502" i="2"/>
  <c r="AA4502" i="2" s="1"/>
  <c r="U4503" i="2"/>
  <c r="AA4503" i="2" s="1"/>
  <c r="U4504" i="2"/>
  <c r="AA4504" i="2" s="1"/>
  <c r="U4505" i="2"/>
  <c r="AA4505" i="2" s="1"/>
  <c r="U4506" i="2"/>
  <c r="U4507" i="2"/>
  <c r="AA4507" i="2" s="1"/>
  <c r="U4508" i="2"/>
  <c r="AA4508" i="2" s="1"/>
  <c r="U4509" i="2"/>
  <c r="AA4509" i="2" s="1"/>
  <c r="U4510" i="2"/>
  <c r="AA4510" i="2" s="1"/>
  <c r="U4511" i="2"/>
  <c r="AA4511" i="2" s="1"/>
  <c r="U4512" i="2"/>
  <c r="AA4512" i="2" s="1"/>
  <c r="U4513" i="2"/>
  <c r="AA4513" i="2" s="1"/>
  <c r="U4514" i="2"/>
  <c r="U4515" i="2"/>
  <c r="AA4515" i="2" s="1"/>
  <c r="U4516" i="2"/>
  <c r="AA4516" i="2" s="1"/>
  <c r="U4517" i="2"/>
  <c r="AA4517" i="2" s="1"/>
  <c r="U4518" i="2"/>
  <c r="AA4518" i="2" s="1"/>
  <c r="U4519" i="2"/>
  <c r="AA4519" i="2" s="1"/>
  <c r="U4520" i="2"/>
  <c r="AA4520" i="2" s="1"/>
  <c r="U4521" i="2"/>
  <c r="AA4521" i="2" s="1"/>
  <c r="U4522" i="2"/>
  <c r="U4523" i="2"/>
  <c r="AA4523" i="2" s="1"/>
  <c r="U4524" i="2"/>
  <c r="AA4524" i="2" s="1"/>
  <c r="U4525" i="2"/>
  <c r="AA4525" i="2" s="1"/>
  <c r="U4526" i="2"/>
  <c r="AA4526" i="2" s="1"/>
  <c r="U4527" i="2"/>
  <c r="AA4527" i="2" s="1"/>
  <c r="U4528" i="2"/>
  <c r="AA4528" i="2" s="1"/>
  <c r="U4529" i="2"/>
  <c r="AA4529" i="2" s="1"/>
  <c r="U4530" i="2"/>
  <c r="U4531" i="2"/>
  <c r="AA4531" i="2" s="1"/>
  <c r="U4532" i="2"/>
  <c r="AA4532" i="2" s="1"/>
  <c r="U4533" i="2"/>
  <c r="AA4533" i="2" s="1"/>
  <c r="U4534" i="2"/>
  <c r="AA4534" i="2" s="1"/>
  <c r="U4535" i="2"/>
  <c r="AA4535" i="2" s="1"/>
  <c r="U4536" i="2"/>
  <c r="AA4536" i="2" s="1"/>
  <c r="U4537" i="2"/>
  <c r="AA4537" i="2" s="1"/>
  <c r="U4538" i="2"/>
  <c r="U4539" i="2"/>
  <c r="AA4539" i="2" s="1"/>
  <c r="U4540" i="2"/>
  <c r="AA4540" i="2" s="1"/>
  <c r="U4541" i="2"/>
  <c r="AA4541" i="2" s="1"/>
  <c r="U4542" i="2"/>
  <c r="AA4542" i="2" s="1"/>
  <c r="U4543" i="2"/>
  <c r="AA4543" i="2" s="1"/>
  <c r="U4544" i="2"/>
  <c r="AA4544" i="2" s="1"/>
  <c r="U4545" i="2"/>
  <c r="AA4545" i="2" s="1"/>
  <c r="U4546" i="2"/>
  <c r="U4547" i="2"/>
  <c r="AA4547" i="2" s="1"/>
  <c r="U4548" i="2"/>
  <c r="AA4548" i="2" s="1"/>
  <c r="U4549" i="2"/>
  <c r="AA4549" i="2" s="1"/>
  <c r="U4550" i="2"/>
  <c r="AA4550" i="2" s="1"/>
  <c r="U4551" i="2"/>
  <c r="AA4551" i="2" s="1"/>
  <c r="U4552" i="2"/>
  <c r="AA4552" i="2" s="1"/>
  <c r="U4553" i="2"/>
  <c r="AA4553" i="2" s="1"/>
  <c r="U4554" i="2"/>
  <c r="U4555" i="2"/>
  <c r="AA4555" i="2" s="1"/>
  <c r="U4556" i="2"/>
  <c r="AA4556" i="2" s="1"/>
  <c r="U4557" i="2"/>
  <c r="AA4557" i="2" s="1"/>
  <c r="U4558" i="2"/>
  <c r="AA4558" i="2" s="1"/>
  <c r="U4559" i="2"/>
  <c r="AA4559" i="2" s="1"/>
  <c r="U4560" i="2"/>
  <c r="AA4560" i="2" s="1"/>
  <c r="U4561" i="2"/>
  <c r="AA4561" i="2" s="1"/>
  <c r="U4562" i="2"/>
  <c r="U4563" i="2"/>
  <c r="AA4563" i="2" s="1"/>
  <c r="U4564" i="2"/>
  <c r="AA4564" i="2" s="1"/>
  <c r="U4565" i="2"/>
  <c r="AA4565" i="2" s="1"/>
  <c r="U4566" i="2"/>
  <c r="AA4566" i="2" s="1"/>
  <c r="U4567" i="2"/>
  <c r="AA4567" i="2" s="1"/>
  <c r="U4568" i="2"/>
  <c r="AA4568" i="2" s="1"/>
  <c r="U4569" i="2"/>
  <c r="AA4569" i="2" s="1"/>
  <c r="U4570" i="2"/>
  <c r="U4571" i="2"/>
  <c r="AA4571" i="2" s="1"/>
  <c r="U4572" i="2"/>
  <c r="AA4572" i="2" s="1"/>
  <c r="U4573" i="2"/>
  <c r="AA4573" i="2" s="1"/>
  <c r="U4574" i="2"/>
  <c r="AA4574" i="2" s="1"/>
  <c r="U4575" i="2"/>
  <c r="AA4575" i="2" s="1"/>
  <c r="U4576" i="2"/>
  <c r="AA4576" i="2" s="1"/>
  <c r="U4577" i="2"/>
  <c r="AA4577" i="2" s="1"/>
  <c r="U4578" i="2"/>
  <c r="U4579" i="2"/>
  <c r="AA4579" i="2" s="1"/>
  <c r="U4580" i="2"/>
  <c r="AA4580" i="2" s="1"/>
  <c r="U4581" i="2"/>
  <c r="AA4581" i="2" s="1"/>
  <c r="U4582" i="2"/>
  <c r="AA4582" i="2" s="1"/>
  <c r="U4583" i="2"/>
  <c r="AA4583" i="2" s="1"/>
  <c r="U4584" i="2"/>
  <c r="AA4584" i="2" s="1"/>
  <c r="U4585" i="2"/>
  <c r="AA4585" i="2" s="1"/>
  <c r="U4586" i="2"/>
  <c r="U4587" i="2"/>
  <c r="AA4587" i="2" s="1"/>
  <c r="U4588" i="2"/>
  <c r="AA4588" i="2" s="1"/>
  <c r="U4589" i="2"/>
  <c r="AA4589" i="2" s="1"/>
  <c r="U4590" i="2"/>
  <c r="AA4590" i="2" s="1"/>
  <c r="U4591" i="2"/>
  <c r="AA4591" i="2" s="1"/>
  <c r="U4592" i="2"/>
  <c r="AA4592" i="2" s="1"/>
  <c r="U4593" i="2"/>
  <c r="AA4593" i="2" s="1"/>
  <c r="U4594" i="2"/>
  <c r="U4595" i="2"/>
  <c r="AA4595" i="2" s="1"/>
  <c r="U4596" i="2"/>
  <c r="AA4596" i="2" s="1"/>
  <c r="U4597" i="2"/>
  <c r="AA4597" i="2" s="1"/>
  <c r="U4598" i="2"/>
  <c r="AA4598" i="2" s="1"/>
  <c r="U4599" i="2"/>
  <c r="AA4599" i="2" s="1"/>
  <c r="U4600" i="2"/>
  <c r="AA4600" i="2" s="1"/>
  <c r="U4601" i="2"/>
  <c r="AA4601" i="2" s="1"/>
  <c r="U4602" i="2"/>
  <c r="U4603" i="2"/>
  <c r="AA4603" i="2" s="1"/>
  <c r="U4604" i="2"/>
  <c r="AA4604" i="2" s="1"/>
  <c r="U4605" i="2"/>
  <c r="AA4605" i="2" s="1"/>
  <c r="U4606" i="2"/>
  <c r="AA4606" i="2" s="1"/>
  <c r="U4607" i="2"/>
  <c r="AA4607" i="2" s="1"/>
  <c r="U4608" i="2"/>
  <c r="AA4608" i="2" s="1"/>
  <c r="U4609" i="2"/>
  <c r="AA4609" i="2" s="1"/>
  <c r="U4610" i="2"/>
  <c r="U4611" i="2"/>
  <c r="AA4611" i="2" s="1"/>
  <c r="U4612" i="2"/>
  <c r="AA4612" i="2" s="1"/>
  <c r="U4613" i="2"/>
  <c r="AA4613" i="2" s="1"/>
  <c r="U4614" i="2"/>
  <c r="AA4614" i="2" s="1"/>
  <c r="U4615" i="2"/>
  <c r="AA4615" i="2" s="1"/>
  <c r="U4616" i="2"/>
  <c r="AA4616" i="2" s="1"/>
  <c r="U4617" i="2"/>
  <c r="AA4617" i="2" s="1"/>
  <c r="U4618" i="2"/>
  <c r="U4619" i="2"/>
  <c r="AA4619" i="2" s="1"/>
  <c r="U4620" i="2"/>
  <c r="AA4620" i="2" s="1"/>
  <c r="U4621" i="2"/>
  <c r="AA4621" i="2" s="1"/>
  <c r="U4622" i="2"/>
  <c r="AA4622" i="2" s="1"/>
  <c r="U4623" i="2"/>
  <c r="AA4623" i="2" s="1"/>
  <c r="U4624" i="2"/>
  <c r="AA4624" i="2" s="1"/>
  <c r="U4625" i="2"/>
  <c r="AA4625" i="2" s="1"/>
  <c r="U4626" i="2"/>
  <c r="U4627" i="2"/>
  <c r="AA4627" i="2" s="1"/>
  <c r="U4628" i="2"/>
  <c r="AA4628" i="2" s="1"/>
  <c r="U4629" i="2"/>
  <c r="AA4629" i="2" s="1"/>
  <c r="U4630" i="2"/>
  <c r="AA4630" i="2" s="1"/>
  <c r="U4631" i="2"/>
  <c r="AA4631" i="2" s="1"/>
  <c r="U4632" i="2"/>
  <c r="AA4632" i="2" s="1"/>
  <c r="U4633" i="2"/>
  <c r="AA4633" i="2" s="1"/>
  <c r="U4634" i="2"/>
  <c r="U4635" i="2"/>
  <c r="AA4635" i="2" s="1"/>
  <c r="U4636" i="2"/>
  <c r="AA4636" i="2" s="1"/>
  <c r="U4637" i="2"/>
  <c r="AA4637" i="2" s="1"/>
  <c r="U4638" i="2"/>
  <c r="AA4638" i="2" s="1"/>
  <c r="U4639" i="2"/>
  <c r="AA4639" i="2" s="1"/>
  <c r="U4640" i="2"/>
  <c r="AA4640" i="2" s="1"/>
  <c r="U4641" i="2"/>
  <c r="AA4641" i="2" s="1"/>
  <c r="U4642" i="2"/>
  <c r="U4643" i="2"/>
  <c r="AA4643" i="2" s="1"/>
  <c r="U4644" i="2"/>
  <c r="AA4644" i="2" s="1"/>
  <c r="U4645" i="2"/>
  <c r="AA4645" i="2" s="1"/>
  <c r="U4646" i="2"/>
  <c r="AA4646" i="2" s="1"/>
  <c r="U4647" i="2"/>
  <c r="AA4647" i="2" s="1"/>
  <c r="U4648" i="2"/>
  <c r="AA4648" i="2" s="1"/>
  <c r="U4649" i="2"/>
  <c r="AA4649" i="2" s="1"/>
  <c r="U4650" i="2"/>
  <c r="U4651" i="2"/>
  <c r="AA4651" i="2" s="1"/>
  <c r="U4652" i="2"/>
  <c r="AA4652" i="2" s="1"/>
  <c r="U4653" i="2"/>
  <c r="AA4653" i="2" s="1"/>
  <c r="U4654" i="2"/>
  <c r="AA4654" i="2" s="1"/>
  <c r="U4655" i="2"/>
  <c r="AA4655" i="2" s="1"/>
  <c r="U4656" i="2"/>
  <c r="AA4656" i="2" s="1"/>
  <c r="U4657" i="2"/>
  <c r="AA4657" i="2" s="1"/>
  <c r="U4658" i="2"/>
  <c r="U4659" i="2"/>
  <c r="AA4659" i="2" s="1"/>
  <c r="U4660" i="2"/>
  <c r="AA4660" i="2" s="1"/>
  <c r="U4661" i="2"/>
  <c r="AA4661" i="2" s="1"/>
  <c r="U4662" i="2"/>
  <c r="AA4662" i="2" s="1"/>
  <c r="U4663" i="2"/>
  <c r="AA4663" i="2" s="1"/>
  <c r="U4664" i="2"/>
  <c r="AA4664" i="2" s="1"/>
  <c r="U4665" i="2"/>
  <c r="AA4665" i="2" s="1"/>
  <c r="U4666" i="2"/>
  <c r="U4667" i="2"/>
  <c r="AA4667" i="2" s="1"/>
  <c r="U4668" i="2"/>
  <c r="AA4668" i="2" s="1"/>
  <c r="U4669" i="2"/>
  <c r="AA4669" i="2" s="1"/>
  <c r="U4670" i="2"/>
  <c r="AA4670" i="2" s="1"/>
  <c r="U4671" i="2"/>
  <c r="AA4671" i="2" s="1"/>
  <c r="U4672" i="2"/>
  <c r="AA4672" i="2" s="1"/>
  <c r="U4673" i="2"/>
  <c r="AA4673" i="2" s="1"/>
  <c r="U4674" i="2"/>
  <c r="U4675" i="2"/>
  <c r="AA4675" i="2" s="1"/>
  <c r="U4676" i="2"/>
  <c r="AA4676" i="2" s="1"/>
  <c r="U4677" i="2"/>
  <c r="AA4677" i="2" s="1"/>
  <c r="U4678" i="2"/>
  <c r="AA4678" i="2" s="1"/>
  <c r="U4679" i="2"/>
  <c r="AA4679" i="2" s="1"/>
  <c r="U4680" i="2"/>
  <c r="AA4680" i="2" s="1"/>
  <c r="U4681" i="2"/>
  <c r="AA4681" i="2" s="1"/>
  <c r="U4682" i="2"/>
  <c r="U4683" i="2"/>
  <c r="AA4683" i="2" s="1"/>
  <c r="U4684" i="2"/>
  <c r="AA4684" i="2" s="1"/>
  <c r="U4685" i="2"/>
  <c r="AA4685" i="2" s="1"/>
  <c r="U4686" i="2"/>
  <c r="AA4686" i="2" s="1"/>
  <c r="U4687" i="2"/>
  <c r="AA4687" i="2" s="1"/>
  <c r="U4688" i="2"/>
  <c r="AA4688" i="2" s="1"/>
  <c r="U4689" i="2"/>
  <c r="AA4689" i="2" s="1"/>
  <c r="U4690" i="2"/>
  <c r="U4691" i="2"/>
  <c r="AA4691" i="2" s="1"/>
  <c r="U4692" i="2"/>
  <c r="AA4692" i="2" s="1"/>
  <c r="U4693" i="2"/>
  <c r="AA4693" i="2" s="1"/>
  <c r="U4694" i="2"/>
  <c r="AA4694" i="2" s="1"/>
  <c r="U4695" i="2"/>
  <c r="AA4695" i="2" s="1"/>
  <c r="U4696" i="2"/>
  <c r="AA4696" i="2" s="1"/>
  <c r="U4697" i="2"/>
  <c r="AA4697" i="2" s="1"/>
  <c r="U4698" i="2"/>
  <c r="U4699" i="2"/>
  <c r="AA4699" i="2" s="1"/>
  <c r="U4700" i="2"/>
  <c r="AA4700" i="2" s="1"/>
  <c r="U4701" i="2"/>
  <c r="AA4701" i="2" s="1"/>
  <c r="U4702" i="2"/>
  <c r="AA4702" i="2" s="1"/>
  <c r="U4703" i="2"/>
  <c r="AA4703" i="2" s="1"/>
  <c r="U4704" i="2"/>
  <c r="AA4704" i="2" s="1"/>
  <c r="U4705" i="2"/>
  <c r="AA4705" i="2" s="1"/>
  <c r="U4706" i="2"/>
  <c r="U4707" i="2"/>
  <c r="AA4707" i="2" s="1"/>
  <c r="U4708" i="2"/>
  <c r="AA4708" i="2" s="1"/>
  <c r="U4709" i="2"/>
  <c r="AA4709" i="2" s="1"/>
  <c r="U4710" i="2"/>
  <c r="AA4710" i="2" s="1"/>
  <c r="U4711" i="2"/>
  <c r="AA4711" i="2" s="1"/>
  <c r="U4712" i="2"/>
  <c r="AA4712" i="2" s="1"/>
  <c r="U4713" i="2"/>
  <c r="AA4713" i="2" s="1"/>
  <c r="U4714" i="2"/>
  <c r="U4715" i="2"/>
  <c r="AA4715" i="2" s="1"/>
  <c r="U4716" i="2"/>
  <c r="AA4716" i="2" s="1"/>
  <c r="U4717" i="2"/>
  <c r="AA4717" i="2" s="1"/>
  <c r="U4718" i="2"/>
  <c r="AA4718" i="2" s="1"/>
  <c r="U4719" i="2"/>
  <c r="AA4719" i="2" s="1"/>
  <c r="U4720" i="2"/>
  <c r="AA4720" i="2" s="1"/>
  <c r="U4721" i="2"/>
  <c r="AA4721" i="2" s="1"/>
  <c r="U4722" i="2"/>
  <c r="U4723" i="2"/>
  <c r="AA4723" i="2" s="1"/>
  <c r="U4724" i="2"/>
  <c r="AA4724" i="2" s="1"/>
  <c r="U4725" i="2"/>
  <c r="AA4725" i="2" s="1"/>
  <c r="U4726" i="2"/>
  <c r="AA4726" i="2" s="1"/>
  <c r="U4727" i="2"/>
  <c r="AA4727" i="2" s="1"/>
  <c r="U4728" i="2"/>
  <c r="AA4728" i="2" s="1"/>
  <c r="U4729" i="2"/>
  <c r="AA4729" i="2" s="1"/>
  <c r="U4730" i="2"/>
  <c r="U4731" i="2"/>
  <c r="AA4731" i="2" s="1"/>
  <c r="U4732" i="2"/>
  <c r="AA4732" i="2" s="1"/>
  <c r="U4733" i="2"/>
  <c r="AA4733" i="2" s="1"/>
  <c r="U4734" i="2"/>
  <c r="AA4734" i="2" s="1"/>
  <c r="U4735" i="2"/>
  <c r="AA4735" i="2" s="1"/>
  <c r="U4736" i="2"/>
  <c r="AA4736" i="2" s="1"/>
  <c r="U4737" i="2"/>
  <c r="AA4737" i="2" s="1"/>
  <c r="U4738" i="2"/>
  <c r="U4739" i="2"/>
  <c r="AA4739" i="2" s="1"/>
  <c r="U4740" i="2"/>
  <c r="AA4740" i="2" s="1"/>
  <c r="U4741" i="2"/>
  <c r="AA4741" i="2" s="1"/>
  <c r="U4742" i="2"/>
  <c r="AA4742" i="2" s="1"/>
  <c r="U4743" i="2"/>
  <c r="AA4743" i="2" s="1"/>
  <c r="U4744" i="2"/>
  <c r="AA4744" i="2" s="1"/>
  <c r="U4745" i="2"/>
  <c r="AA4745" i="2" s="1"/>
  <c r="U4746" i="2"/>
  <c r="U4747" i="2"/>
  <c r="AA4747" i="2" s="1"/>
  <c r="U4748" i="2"/>
  <c r="AA4748" i="2" s="1"/>
  <c r="U4749" i="2"/>
  <c r="AA4749" i="2" s="1"/>
  <c r="U4750" i="2"/>
  <c r="AA4750" i="2" s="1"/>
  <c r="U4751" i="2"/>
  <c r="AA4751" i="2" s="1"/>
  <c r="U4752" i="2"/>
  <c r="AA4752" i="2" s="1"/>
  <c r="U4753" i="2"/>
  <c r="AA4753" i="2" s="1"/>
  <c r="U4754" i="2"/>
  <c r="U4755" i="2"/>
  <c r="AA4755" i="2" s="1"/>
  <c r="U4756" i="2"/>
  <c r="AA4756" i="2" s="1"/>
  <c r="U4757" i="2"/>
  <c r="AA4757" i="2" s="1"/>
  <c r="U4758" i="2"/>
  <c r="AA4758" i="2" s="1"/>
  <c r="U4759" i="2"/>
  <c r="AA4759" i="2" s="1"/>
  <c r="U4760" i="2"/>
  <c r="AA4760" i="2" s="1"/>
  <c r="U4761" i="2"/>
  <c r="AA4761" i="2" s="1"/>
  <c r="U4762" i="2"/>
  <c r="U4763" i="2"/>
  <c r="AA4763" i="2" s="1"/>
  <c r="U4764" i="2"/>
  <c r="AA4764" i="2" s="1"/>
  <c r="U4765" i="2"/>
  <c r="AA4765" i="2" s="1"/>
  <c r="U4766" i="2"/>
  <c r="AA4766" i="2" s="1"/>
  <c r="U4767" i="2"/>
  <c r="AA4767" i="2" s="1"/>
  <c r="U4768" i="2"/>
  <c r="AA4768" i="2" s="1"/>
  <c r="U4769" i="2"/>
  <c r="AA4769" i="2" s="1"/>
  <c r="U4770" i="2"/>
  <c r="AA4770" i="2" s="1"/>
  <c r="U4771" i="2"/>
  <c r="AA4771" i="2" s="1"/>
  <c r="U4772" i="2"/>
  <c r="AA4772" i="2" s="1"/>
  <c r="U4773" i="2"/>
  <c r="AA4773" i="2" s="1"/>
  <c r="U4774" i="2"/>
  <c r="AA4774" i="2" s="1"/>
  <c r="U4775" i="2"/>
  <c r="AA4775" i="2" s="1"/>
  <c r="U4776" i="2"/>
  <c r="AA4776" i="2" s="1"/>
  <c r="U4777" i="2"/>
  <c r="AA4777" i="2" s="1"/>
  <c r="U4778" i="2"/>
  <c r="AA4778" i="2" s="1"/>
  <c r="U4779" i="2"/>
  <c r="AA4779" i="2" s="1"/>
  <c r="U4780" i="2"/>
  <c r="AA4780" i="2" s="1"/>
  <c r="U4781" i="2"/>
  <c r="AA4781" i="2" s="1"/>
  <c r="U4782" i="2"/>
  <c r="AA4782" i="2" s="1"/>
  <c r="U4783" i="2"/>
  <c r="AA4783" i="2" s="1"/>
  <c r="U4784" i="2"/>
  <c r="AA4784" i="2" s="1"/>
  <c r="U4785" i="2"/>
  <c r="AA4785" i="2" s="1"/>
  <c r="U4786" i="2"/>
  <c r="AA4786" i="2" s="1"/>
  <c r="U4787" i="2"/>
  <c r="AA4787" i="2" s="1"/>
  <c r="U4788" i="2"/>
  <c r="AA4788" i="2" s="1"/>
  <c r="U4789" i="2"/>
  <c r="AA4789" i="2" s="1"/>
  <c r="U4790" i="2"/>
  <c r="AA4790" i="2" s="1"/>
  <c r="U4791" i="2"/>
  <c r="AA4791" i="2" s="1"/>
  <c r="U4792" i="2"/>
  <c r="AA4792" i="2" s="1"/>
  <c r="U4793" i="2"/>
  <c r="AA4793" i="2" s="1"/>
  <c r="U4794" i="2"/>
  <c r="AA4794" i="2" s="1"/>
  <c r="U4795" i="2"/>
  <c r="AA4795" i="2" s="1"/>
  <c r="U4796" i="2"/>
  <c r="AA4796" i="2" s="1"/>
  <c r="U4797" i="2"/>
  <c r="AA4797" i="2" s="1"/>
  <c r="U4798" i="2"/>
  <c r="AA4798" i="2" s="1"/>
  <c r="U4799" i="2"/>
  <c r="AA4799" i="2" s="1"/>
  <c r="U4800" i="2"/>
  <c r="AA4800" i="2" s="1"/>
  <c r="U4801" i="2"/>
  <c r="AA4801" i="2" s="1"/>
  <c r="U4802" i="2"/>
  <c r="AA4802" i="2" s="1"/>
  <c r="U4803" i="2"/>
  <c r="AA4803" i="2" s="1"/>
  <c r="U4804" i="2"/>
  <c r="AA4804" i="2" s="1"/>
  <c r="U4805" i="2"/>
  <c r="AA4805" i="2" s="1"/>
  <c r="U4806" i="2"/>
  <c r="AA4806" i="2" s="1"/>
  <c r="U4807" i="2"/>
  <c r="AA4807" i="2" s="1"/>
  <c r="U4808" i="2"/>
  <c r="AA4808" i="2" s="1"/>
  <c r="U4809" i="2"/>
  <c r="AA4809" i="2" s="1"/>
  <c r="U4810" i="2"/>
  <c r="AA4810" i="2" s="1"/>
  <c r="U4811" i="2"/>
  <c r="AA4811" i="2" s="1"/>
  <c r="U4812" i="2"/>
  <c r="AA4812" i="2" s="1"/>
  <c r="U4813" i="2"/>
  <c r="AA4813" i="2" s="1"/>
  <c r="U4814" i="2"/>
  <c r="AA4814" i="2" s="1"/>
  <c r="U4815" i="2"/>
  <c r="AA4815" i="2" s="1"/>
  <c r="U4816" i="2"/>
  <c r="AA4816" i="2" s="1"/>
  <c r="U4817" i="2"/>
  <c r="AA4817" i="2" s="1"/>
  <c r="U4818" i="2"/>
  <c r="AA4818" i="2" s="1"/>
  <c r="U4819" i="2"/>
  <c r="AA4819" i="2" s="1"/>
  <c r="U4820" i="2"/>
  <c r="AA4820" i="2" s="1"/>
  <c r="U4821" i="2"/>
  <c r="AA4821" i="2" s="1"/>
  <c r="U4822" i="2"/>
  <c r="AA4822" i="2" s="1"/>
  <c r="U4823" i="2"/>
  <c r="AA4823" i="2" s="1"/>
  <c r="U4824" i="2"/>
  <c r="AA4824" i="2" s="1"/>
  <c r="U4825" i="2"/>
  <c r="AA4825" i="2" s="1"/>
  <c r="U4826" i="2"/>
  <c r="AA4826" i="2" s="1"/>
  <c r="U4827" i="2"/>
  <c r="AA4827" i="2" s="1"/>
  <c r="U4828" i="2"/>
  <c r="AA4828" i="2" s="1"/>
  <c r="U4829" i="2"/>
  <c r="AA4829" i="2" s="1"/>
  <c r="U4830" i="2"/>
  <c r="AA4830" i="2" s="1"/>
  <c r="U4831" i="2"/>
  <c r="AA4831" i="2" s="1"/>
  <c r="U4832" i="2"/>
  <c r="AA4832" i="2" s="1"/>
  <c r="U4833" i="2"/>
  <c r="AA4833" i="2" s="1"/>
  <c r="U4834" i="2"/>
  <c r="AA4834" i="2" s="1"/>
  <c r="U4835" i="2"/>
  <c r="AA4835" i="2" s="1"/>
  <c r="U4836" i="2"/>
  <c r="AA4836" i="2" s="1"/>
  <c r="U4837" i="2"/>
  <c r="AA4837" i="2" s="1"/>
  <c r="U4838" i="2"/>
  <c r="AA4838" i="2" s="1"/>
  <c r="U4839" i="2"/>
  <c r="AA4839" i="2" s="1"/>
  <c r="U4840" i="2"/>
  <c r="AA4840" i="2" s="1"/>
  <c r="U4841" i="2"/>
  <c r="AA4841" i="2" s="1"/>
  <c r="U4842" i="2"/>
  <c r="AA4842" i="2" s="1"/>
  <c r="U4843" i="2"/>
  <c r="AA4843" i="2" s="1"/>
  <c r="U4844" i="2"/>
  <c r="AA4844" i="2" s="1"/>
  <c r="U4845" i="2"/>
  <c r="AA4845" i="2" s="1"/>
  <c r="U4846" i="2"/>
  <c r="AA4846" i="2" s="1"/>
  <c r="U4847" i="2"/>
  <c r="AA4847" i="2" s="1"/>
  <c r="U4848" i="2"/>
  <c r="AA4848" i="2" s="1"/>
  <c r="U4849" i="2"/>
  <c r="AA4849" i="2" s="1"/>
  <c r="U4850" i="2"/>
  <c r="AA4850" i="2" s="1"/>
  <c r="U4851" i="2"/>
  <c r="AA4851" i="2" s="1"/>
  <c r="U4852" i="2"/>
  <c r="AA4852" i="2" s="1"/>
  <c r="U4853" i="2"/>
  <c r="AA4853" i="2" s="1"/>
  <c r="U4854" i="2"/>
  <c r="AA4854" i="2" s="1"/>
  <c r="U4855" i="2"/>
  <c r="AA4855" i="2" s="1"/>
  <c r="U4856" i="2"/>
  <c r="AA4856" i="2" s="1"/>
  <c r="U4857" i="2"/>
  <c r="AA4857" i="2" s="1"/>
  <c r="U4858" i="2"/>
  <c r="AA4858" i="2" s="1"/>
  <c r="U4859" i="2"/>
  <c r="AA4859" i="2" s="1"/>
  <c r="U4860" i="2"/>
  <c r="AA4860" i="2" s="1"/>
  <c r="U4861" i="2"/>
  <c r="AA4861" i="2" s="1"/>
  <c r="U4862" i="2"/>
  <c r="AA4862" i="2" s="1"/>
  <c r="U4863" i="2"/>
  <c r="AA4863" i="2" s="1"/>
  <c r="U4864" i="2"/>
  <c r="AA4864" i="2" s="1"/>
  <c r="U4865" i="2"/>
  <c r="AA4865" i="2" s="1"/>
  <c r="U4866" i="2"/>
  <c r="AA4866" i="2" s="1"/>
  <c r="U4867" i="2"/>
  <c r="AA4867" i="2" s="1"/>
  <c r="U4868" i="2"/>
  <c r="AA4868" i="2" s="1"/>
  <c r="U4869" i="2"/>
  <c r="AA4869" i="2" s="1"/>
  <c r="U4870" i="2"/>
  <c r="AA4870" i="2" s="1"/>
  <c r="U4871" i="2"/>
  <c r="AA4871" i="2" s="1"/>
  <c r="U4872" i="2"/>
  <c r="AA4872" i="2" s="1"/>
  <c r="U4873" i="2"/>
  <c r="AA4873" i="2" s="1"/>
  <c r="U4874" i="2"/>
  <c r="AA4874" i="2" s="1"/>
  <c r="U4875" i="2"/>
  <c r="AA4875" i="2" s="1"/>
  <c r="U4876" i="2"/>
  <c r="AA4876" i="2" s="1"/>
  <c r="U4877" i="2"/>
  <c r="AA4877" i="2" s="1"/>
  <c r="U4878" i="2"/>
  <c r="AA4878" i="2" s="1"/>
  <c r="U4879" i="2"/>
  <c r="AA4879" i="2" s="1"/>
  <c r="U4880" i="2"/>
  <c r="AA4880" i="2" s="1"/>
  <c r="U4881" i="2"/>
  <c r="AA4881" i="2" s="1"/>
  <c r="U4882" i="2"/>
  <c r="AA4882" i="2" s="1"/>
  <c r="U4883" i="2"/>
  <c r="AA4883" i="2" s="1"/>
  <c r="U4884" i="2"/>
  <c r="AA4884" i="2" s="1"/>
  <c r="U4885" i="2"/>
  <c r="AA4885" i="2" s="1"/>
  <c r="U4886" i="2"/>
  <c r="AA4886" i="2" s="1"/>
  <c r="U4887" i="2"/>
  <c r="AA4887" i="2" s="1"/>
  <c r="U4888" i="2"/>
  <c r="AA4888" i="2" s="1"/>
  <c r="U4889" i="2"/>
  <c r="AA4889" i="2" s="1"/>
  <c r="U4890" i="2"/>
  <c r="AA4890" i="2" s="1"/>
  <c r="U4891" i="2"/>
  <c r="AA4891" i="2" s="1"/>
  <c r="U4892" i="2"/>
  <c r="AA4892" i="2" s="1"/>
  <c r="U4893" i="2"/>
  <c r="AA4893" i="2" s="1"/>
  <c r="U4894" i="2"/>
  <c r="AA4894" i="2" s="1"/>
  <c r="U4895" i="2"/>
  <c r="AA4895" i="2" s="1"/>
  <c r="U4896" i="2"/>
  <c r="AA4896" i="2" s="1"/>
  <c r="U4897" i="2"/>
  <c r="AA4897" i="2" s="1"/>
  <c r="U4898" i="2"/>
  <c r="AA4898" i="2" s="1"/>
  <c r="U4899" i="2"/>
  <c r="AA4899" i="2" s="1"/>
  <c r="U4900" i="2"/>
  <c r="AA4900" i="2" s="1"/>
  <c r="U4901" i="2"/>
  <c r="AA4901" i="2" s="1"/>
  <c r="U4902" i="2"/>
  <c r="AA4902" i="2" s="1"/>
  <c r="U4903" i="2"/>
  <c r="AA4903" i="2" s="1"/>
  <c r="U4904" i="2"/>
  <c r="AA4904" i="2" s="1"/>
  <c r="U4905" i="2"/>
  <c r="AA4905" i="2" s="1"/>
  <c r="U4906" i="2"/>
  <c r="AA4906" i="2" s="1"/>
  <c r="U4907" i="2"/>
  <c r="AA4907" i="2" s="1"/>
  <c r="U4908" i="2"/>
  <c r="AA4908" i="2" s="1"/>
  <c r="U4909" i="2"/>
  <c r="AA4909" i="2" s="1"/>
  <c r="U4910" i="2"/>
  <c r="AA4910" i="2" s="1"/>
  <c r="U4911" i="2"/>
  <c r="AA4911" i="2" s="1"/>
  <c r="U4912" i="2"/>
  <c r="AA4912" i="2" s="1"/>
  <c r="U4913" i="2"/>
  <c r="AA4913" i="2" s="1"/>
  <c r="U4914" i="2"/>
  <c r="AA4914" i="2" s="1"/>
  <c r="U4915" i="2"/>
  <c r="AA4915" i="2" s="1"/>
  <c r="U4916" i="2"/>
  <c r="AA4916" i="2" s="1"/>
  <c r="U4917" i="2"/>
  <c r="AA4917" i="2" s="1"/>
  <c r="U4918" i="2"/>
  <c r="AA4918" i="2" s="1"/>
  <c r="U4919" i="2"/>
  <c r="AA4919" i="2" s="1"/>
  <c r="U4920" i="2"/>
  <c r="AA4920" i="2" s="1"/>
  <c r="U4921" i="2"/>
  <c r="AA4921" i="2" s="1"/>
  <c r="U4922" i="2"/>
  <c r="AA4922" i="2" s="1"/>
  <c r="U4923" i="2"/>
  <c r="AA4923" i="2" s="1"/>
  <c r="U4924" i="2"/>
  <c r="AA4924" i="2" s="1"/>
  <c r="U4925" i="2"/>
  <c r="AA4925" i="2" s="1"/>
  <c r="U4926" i="2"/>
  <c r="AA4926" i="2" s="1"/>
  <c r="U4927" i="2"/>
  <c r="AA4927" i="2" s="1"/>
  <c r="U4928" i="2"/>
  <c r="AA4928" i="2" s="1"/>
  <c r="U4929" i="2"/>
  <c r="AA4929" i="2" s="1"/>
  <c r="U4930" i="2"/>
  <c r="AA4930" i="2" s="1"/>
  <c r="U4931" i="2"/>
  <c r="AA4931" i="2" s="1"/>
  <c r="U4932" i="2"/>
  <c r="AA4932" i="2" s="1"/>
  <c r="U4933" i="2"/>
  <c r="AA4933" i="2" s="1"/>
  <c r="U4934" i="2"/>
  <c r="AA4934" i="2" s="1"/>
  <c r="U4935" i="2"/>
  <c r="AA4935" i="2" s="1"/>
  <c r="U4936" i="2"/>
  <c r="AA4936" i="2" s="1"/>
  <c r="U4937" i="2"/>
  <c r="AA4937" i="2" s="1"/>
  <c r="U4938" i="2"/>
  <c r="AA4938" i="2" s="1"/>
  <c r="U4939" i="2"/>
  <c r="AA4939" i="2" s="1"/>
  <c r="U4940" i="2"/>
  <c r="AA4940" i="2" s="1"/>
  <c r="U4941" i="2"/>
  <c r="AA4941" i="2" s="1"/>
  <c r="U4942" i="2"/>
  <c r="AA4942" i="2" s="1"/>
  <c r="U4943" i="2"/>
  <c r="AA4943" i="2" s="1"/>
  <c r="U4944" i="2"/>
  <c r="AA4944" i="2" s="1"/>
  <c r="U4945" i="2"/>
  <c r="AA4945" i="2" s="1"/>
  <c r="U4946" i="2"/>
  <c r="AA4946" i="2" s="1"/>
  <c r="U4947" i="2"/>
  <c r="AA4947" i="2" s="1"/>
  <c r="U4948" i="2"/>
  <c r="AA4948" i="2" s="1"/>
  <c r="U4949" i="2"/>
  <c r="AA4949" i="2" s="1"/>
  <c r="U4950" i="2"/>
  <c r="AA4950" i="2" s="1"/>
  <c r="U4951" i="2"/>
  <c r="AA4951" i="2" s="1"/>
  <c r="U4952" i="2"/>
  <c r="AA4952" i="2" s="1"/>
  <c r="U4953" i="2"/>
  <c r="AA4953" i="2" s="1"/>
  <c r="U4954" i="2"/>
  <c r="AA4954" i="2" s="1"/>
  <c r="U4955" i="2"/>
  <c r="AA4955" i="2" s="1"/>
  <c r="U4956" i="2"/>
  <c r="AA4956" i="2" s="1"/>
  <c r="U4957" i="2"/>
  <c r="AA4957" i="2" s="1"/>
  <c r="U4958" i="2"/>
  <c r="AA4958" i="2" s="1"/>
  <c r="U4959" i="2"/>
  <c r="AA4959" i="2" s="1"/>
  <c r="U4960" i="2"/>
  <c r="AA4960" i="2" s="1"/>
  <c r="U4961" i="2"/>
  <c r="AA4961" i="2" s="1"/>
  <c r="U4962" i="2"/>
  <c r="AA4962" i="2" s="1"/>
  <c r="U4963" i="2"/>
  <c r="AA4963" i="2" s="1"/>
  <c r="U4964" i="2"/>
  <c r="AA4964" i="2" s="1"/>
  <c r="U4965" i="2"/>
  <c r="AA4965" i="2" s="1"/>
  <c r="U4966" i="2"/>
  <c r="AA4966" i="2" s="1"/>
  <c r="U4967" i="2"/>
  <c r="AA4967" i="2" s="1"/>
  <c r="U4968" i="2"/>
  <c r="AA4968" i="2" s="1"/>
  <c r="U4969" i="2"/>
  <c r="AA4969" i="2" s="1"/>
  <c r="U4970" i="2"/>
  <c r="AA4970" i="2" s="1"/>
  <c r="U4971" i="2"/>
  <c r="AA4971" i="2" s="1"/>
  <c r="U4972" i="2"/>
  <c r="AA4972" i="2" s="1"/>
  <c r="U4973" i="2"/>
  <c r="AA4973" i="2" s="1"/>
  <c r="U4974" i="2"/>
  <c r="AA4974" i="2" s="1"/>
  <c r="U4975" i="2"/>
  <c r="AA4975" i="2" s="1"/>
  <c r="U4976" i="2"/>
  <c r="AA4976" i="2" s="1"/>
  <c r="U4977" i="2"/>
  <c r="AA4977" i="2" s="1"/>
  <c r="U4978" i="2"/>
  <c r="AA4978" i="2" s="1"/>
  <c r="U4979" i="2"/>
  <c r="AA4979" i="2" s="1"/>
  <c r="U4980" i="2"/>
  <c r="AA4980" i="2" s="1"/>
  <c r="U4981" i="2"/>
  <c r="AA4981" i="2" s="1"/>
  <c r="U4982" i="2"/>
  <c r="AA4982" i="2" s="1"/>
  <c r="U4983" i="2"/>
  <c r="AA4983" i="2" s="1"/>
  <c r="U4984" i="2"/>
  <c r="AA4984" i="2" s="1"/>
  <c r="U4985" i="2"/>
  <c r="AA4985" i="2" s="1"/>
  <c r="U4986" i="2"/>
  <c r="AA4986" i="2" s="1"/>
  <c r="U4987" i="2"/>
  <c r="AA4987" i="2" s="1"/>
  <c r="U4988" i="2"/>
  <c r="AA4988" i="2" s="1"/>
  <c r="U4989" i="2"/>
  <c r="AA4989" i="2" s="1"/>
  <c r="U4990" i="2"/>
  <c r="AA4990" i="2" s="1"/>
  <c r="U4991" i="2"/>
  <c r="AA4991" i="2" s="1"/>
  <c r="U4992" i="2"/>
  <c r="AA4992" i="2" s="1"/>
  <c r="U4993" i="2"/>
  <c r="AA4993" i="2" s="1"/>
  <c r="U4994" i="2"/>
  <c r="AA4994" i="2" s="1"/>
  <c r="U4995" i="2"/>
  <c r="AA4995" i="2" s="1"/>
  <c r="U4996" i="2"/>
  <c r="AA4996" i="2" s="1"/>
  <c r="U4997" i="2"/>
  <c r="AA4997" i="2" s="1"/>
  <c r="U4998" i="2"/>
  <c r="AA4998" i="2" s="1"/>
  <c r="U4999" i="2"/>
  <c r="AA4999" i="2" s="1"/>
  <c r="U5000" i="2"/>
  <c r="AA5000" i="2" s="1"/>
  <c r="U5001" i="2"/>
  <c r="AA5001" i="2" s="1"/>
  <c r="U5002" i="2"/>
  <c r="AA5002" i="2" s="1"/>
  <c r="U5003" i="2"/>
  <c r="AA5003" i="2" s="1"/>
  <c r="U5004" i="2"/>
  <c r="AA5004" i="2" s="1"/>
  <c r="U5005" i="2"/>
  <c r="AA5005" i="2" s="1"/>
  <c r="U5006" i="2"/>
  <c r="AA5006" i="2" s="1"/>
  <c r="U5007" i="2"/>
  <c r="AA5007" i="2" s="1"/>
  <c r="U5008" i="2"/>
  <c r="AA5008" i="2" s="1"/>
  <c r="U5009" i="2"/>
  <c r="AA5009" i="2" s="1"/>
  <c r="U5010" i="2"/>
  <c r="AA5010" i="2" s="1"/>
  <c r="U5011" i="2"/>
  <c r="AA5011" i="2" s="1"/>
  <c r="U5012" i="2"/>
  <c r="AA5012" i="2" s="1"/>
  <c r="U5013" i="2"/>
  <c r="AA5013" i="2" s="1"/>
  <c r="U5014" i="2"/>
  <c r="AA5014" i="2" s="1"/>
  <c r="U5015" i="2"/>
  <c r="AA5015" i="2" s="1"/>
  <c r="U5016" i="2"/>
  <c r="AA5016" i="2" s="1"/>
  <c r="U5017" i="2"/>
  <c r="AA5017" i="2" s="1"/>
  <c r="U5018" i="2"/>
  <c r="AA5018" i="2" s="1"/>
  <c r="U5019" i="2"/>
  <c r="AA5019" i="2" s="1"/>
  <c r="U5020" i="2"/>
  <c r="AA5020" i="2" s="1"/>
  <c r="U5021" i="2"/>
  <c r="AA5021" i="2" s="1"/>
  <c r="U5022" i="2"/>
  <c r="AA5022" i="2" s="1"/>
  <c r="U5023" i="2"/>
  <c r="AA5023" i="2" s="1"/>
  <c r="U5024" i="2"/>
  <c r="AA5024" i="2" s="1"/>
  <c r="U5025" i="2"/>
  <c r="AA5025" i="2" s="1"/>
  <c r="U5026" i="2"/>
  <c r="AA5026" i="2" s="1"/>
  <c r="U5027" i="2"/>
  <c r="AA5027" i="2" s="1"/>
  <c r="U5028" i="2"/>
  <c r="AA5028" i="2" s="1"/>
  <c r="U5029" i="2"/>
  <c r="AA5029" i="2" s="1"/>
  <c r="U5030" i="2"/>
  <c r="AA5030" i="2" s="1"/>
  <c r="U5031" i="2"/>
  <c r="AA5031" i="2" s="1"/>
  <c r="U5032" i="2"/>
  <c r="AA5032" i="2" s="1"/>
  <c r="U5033" i="2"/>
  <c r="AA5033" i="2" s="1"/>
  <c r="U5034" i="2"/>
  <c r="AA5034" i="2" s="1"/>
  <c r="U5035" i="2"/>
  <c r="AA5035" i="2" s="1"/>
  <c r="U5036" i="2"/>
  <c r="AA5036" i="2" s="1"/>
  <c r="U5037" i="2"/>
  <c r="AA5037" i="2" s="1"/>
  <c r="U5038" i="2"/>
  <c r="AA5038" i="2" s="1"/>
  <c r="U5039" i="2"/>
  <c r="AA5039" i="2" s="1"/>
  <c r="U5040" i="2"/>
  <c r="AA5040" i="2" s="1"/>
  <c r="U5041" i="2"/>
  <c r="AA5041" i="2" s="1"/>
  <c r="U5042" i="2"/>
  <c r="AA5042" i="2" s="1"/>
  <c r="U5043" i="2"/>
  <c r="AA5043" i="2" s="1"/>
  <c r="U5044" i="2"/>
  <c r="AA5044" i="2" s="1"/>
  <c r="U5045" i="2"/>
  <c r="AA5045" i="2" s="1"/>
  <c r="U5046" i="2"/>
  <c r="AA5046" i="2" s="1"/>
  <c r="U5047" i="2"/>
  <c r="AA5047" i="2" s="1"/>
  <c r="U5048" i="2"/>
  <c r="AA5048" i="2" s="1"/>
  <c r="U5049" i="2"/>
  <c r="AA5049" i="2" s="1"/>
  <c r="U5050" i="2"/>
  <c r="AA5050" i="2" s="1"/>
  <c r="U5051" i="2"/>
  <c r="AA5051" i="2" s="1"/>
  <c r="U5052" i="2"/>
  <c r="AA5052" i="2" s="1"/>
  <c r="U5053" i="2"/>
  <c r="AA5053" i="2" s="1"/>
  <c r="U5054" i="2"/>
  <c r="AA5054" i="2" s="1"/>
  <c r="U5055" i="2"/>
  <c r="AA5055" i="2" s="1"/>
  <c r="U5056" i="2"/>
  <c r="AA5056" i="2" s="1"/>
  <c r="U5057" i="2"/>
  <c r="AA5057" i="2" s="1"/>
  <c r="U5058" i="2"/>
  <c r="AA5058" i="2" s="1"/>
  <c r="U5059" i="2"/>
  <c r="AA5059" i="2" s="1"/>
  <c r="U5060" i="2"/>
  <c r="AA5060" i="2" s="1"/>
  <c r="U5061" i="2"/>
  <c r="AA5061" i="2" s="1"/>
  <c r="U5062" i="2"/>
  <c r="AA5062" i="2" s="1"/>
  <c r="U5063" i="2"/>
  <c r="AA5063" i="2" s="1"/>
  <c r="U5064" i="2"/>
  <c r="AA5064" i="2" s="1"/>
  <c r="U5065" i="2"/>
  <c r="AA5065" i="2" s="1"/>
  <c r="U5066" i="2"/>
  <c r="AA5066" i="2" s="1"/>
  <c r="U5067" i="2"/>
  <c r="AA5067" i="2" s="1"/>
  <c r="U5068" i="2"/>
  <c r="AA5068" i="2" s="1"/>
  <c r="U5069" i="2"/>
  <c r="AA5069" i="2" s="1"/>
  <c r="U5070" i="2"/>
  <c r="AA5070" i="2" s="1"/>
  <c r="U5071" i="2"/>
  <c r="AA5071" i="2" s="1"/>
  <c r="U5072" i="2"/>
  <c r="AA5072" i="2" s="1"/>
  <c r="U5073" i="2"/>
  <c r="AA5073" i="2" s="1"/>
  <c r="U5074" i="2"/>
  <c r="AA5074" i="2" s="1"/>
  <c r="U5075" i="2"/>
  <c r="AA5075" i="2" s="1"/>
  <c r="U5076" i="2"/>
  <c r="AA5076" i="2" s="1"/>
  <c r="U5077" i="2"/>
  <c r="AA5077" i="2" s="1"/>
  <c r="U5078" i="2"/>
  <c r="AA5078" i="2" s="1"/>
  <c r="U5079" i="2"/>
  <c r="AA5079" i="2" s="1"/>
  <c r="U5080" i="2"/>
  <c r="AA5080" i="2" s="1"/>
  <c r="U5081" i="2"/>
  <c r="AA5081" i="2" s="1"/>
  <c r="U5082" i="2"/>
  <c r="AA5082" i="2" s="1"/>
  <c r="U5083" i="2"/>
  <c r="AA5083" i="2" s="1"/>
  <c r="U5084" i="2"/>
  <c r="AA5084" i="2" s="1"/>
  <c r="U5085" i="2"/>
  <c r="AA5085" i="2" s="1"/>
  <c r="U5086" i="2"/>
  <c r="AA5086" i="2" s="1"/>
  <c r="U5087" i="2"/>
  <c r="AA5087" i="2" s="1"/>
  <c r="U5088" i="2"/>
  <c r="AA5088" i="2" s="1"/>
  <c r="U5089" i="2"/>
  <c r="AA5089" i="2" s="1"/>
  <c r="U5090" i="2"/>
  <c r="AA5090" i="2" s="1"/>
  <c r="U5091" i="2"/>
  <c r="AA5091" i="2" s="1"/>
  <c r="U5092" i="2"/>
  <c r="AA5092" i="2" s="1"/>
  <c r="U5093" i="2"/>
  <c r="AA5093" i="2" s="1"/>
  <c r="U5094" i="2"/>
  <c r="AA5094" i="2" s="1"/>
  <c r="U5095" i="2"/>
  <c r="AA5095" i="2" s="1"/>
  <c r="U5096" i="2"/>
  <c r="AA5096" i="2" s="1"/>
  <c r="U5097" i="2"/>
  <c r="AA5097" i="2" s="1"/>
  <c r="U5098" i="2"/>
  <c r="AA5098" i="2" s="1"/>
  <c r="U5099" i="2"/>
  <c r="AA5099" i="2" s="1"/>
  <c r="U5100" i="2"/>
  <c r="AA5100" i="2" s="1"/>
  <c r="U5101" i="2"/>
  <c r="AA5101" i="2" s="1"/>
  <c r="U5102" i="2"/>
  <c r="AA5102" i="2" s="1"/>
  <c r="U5103" i="2"/>
  <c r="AA5103" i="2" s="1"/>
  <c r="U5104" i="2"/>
  <c r="AA5104" i="2" s="1"/>
  <c r="U5105" i="2"/>
  <c r="AA5105" i="2" s="1"/>
  <c r="U5106" i="2"/>
  <c r="AA5106" i="2" s="1"/>
  <c r="U5107" i="2"/>
  <c r="AA5107" i="2" s="1"/>
  <c r="U5108" i="2"/>
  <c r="AA5108" i="2" s="1"/>
  <c r="U5109" i="2"/>
  <c r="AA5109" i="2" s="1"/>
  <c r="U5110" i="2"/>
  <c r="AA5110" i="2" s="1"/>
  <c r="U5111" i="2"/>
  <c r="AA5111" i="2" s="1"/>
  <c r="U5112" i="2"/>
  <c r="AA5112" i="2" s="1"/>
  <c r="U5113" i="2"/>
  <c r="AA5113" i="2" s="1"/>
  <c r="U5114" i="2"/>
  <c r="AA5114" i="2" s="1"/>
  <c r="U5115" i="2"/>
  <c r="AA5115" i="2" s="1"/>
  <c r="U5116" i="2"/>
  <c r="AA5116" i="2" s="1"/>
  <c r="U5117" i="2"/>
  <c r="AA5117" i="2" s="1"/>
  <c r="U5118" i="2"/>
  <c r="AA5118" i="2" s="1"/>
  <c r="U5119" i="2"/>
  <c r="AA5119" i="2" s="1"/>
  <c r="U5120" i="2"/>
  <c r="AA5120" i="2" s="1"/>
  <c r="U5121" i="2"/>
  <c r="AA5121" i="2" s="1"/>
  <c r="U5122" i="2"/>
  <c r="AA5122" i="2" s="1"/>
  <c r="U5123" i="2"/>
  <c r="AA5123" i="2" s="1"/>
  <c r="U5124" i="2"/>
  <c r="AA5124" i="2" s="1"/>
  <c r="U5125" i="2"/>
  <c r="AA5125" i="2" s="1"/>
  <c r="U5126" i="2"/>
  <c r="AA5126" i="2" s="1"/>
  <c r="U5127" i="2"/>
  <c r="AA5127" i="2" s="1"/>
  <c r="U5128" i="2"/>
  <c r="AA5128" i="2" s="1"/>
  <c r="U5129" i="2"/>
  <c r="AA5129" i="2" s="1"/>
  <c r="U5130" i="2"/>
  <c r="AA5130" i="2" s="1"/>
  <c r="U5131" i="2"/>
  <c r="AA5131" i="2" s="1"/>
  <c r="U5132" i="2"/>
  <c r="AA5132" i="2" s="1"/>
  <c r="U5133" i="2"/>
  <c r="AA5133" i="2" s="1"/>
  <c r="U5134" i="2"/>
  <c r="AA5134" i="2" s="1"/>
  <c r="U5135" i="2"/>
  <c r="AA5135" i="2" s="1"/>
  <c r="U5136" i="2"/>
  <c r="AA5136" i="2" s="1"/>
  <c r="U5137" i="2"/>
  <c r="AA5137" i="2" s="1"/>
  <c r="U5138" i="2"/>
  <c r="AA5138" i="2" s="1"/>
  <c r="U5139" i="2"/>
  <c r="AA5139" i="2" s="1"/>
  <c r="U5140" i="2"/>
  <c r="AA5140" i="2" s="1"/>
  <c r="U5141" i="2"/>
  <c r="AA5141" i="2" s="1"/>
  <c r="U5142" i="2"/>
  <c r="AA5142" i="2" s="1"/>
  <c r="U5143" i="2"/>
  <c r="AA5143" i="2" s="1"/>
  <c r="U5144" i="2"/>
  <c r="AA5144" i="2" s="1"/>
  <c r="U5145" i="2"/>
  <c r="AA5145" i="2" s="1"/>
  <c r="U5146" i="2"/>
  <c r="AA5146" i="2" s="1"/>
  <c r="U5147" i="2"/>
  <c r="AA5147" i="2" s="1"/>
  <c r="U5148" i="2"/>
  <c r="AA5148" i="2" s="1"/>
  <c r="U5149" i="2"/>
  <c r="AA5149" i="2" s="1"/>
  <c r="U5150" i="2"/>
  <c r="AA5150" i="2" s="1"/>
  <c r="U5151" i="2"/>
  <c r="AA5151" i="2" s="1"/>
  <c r="U5152" i="2"/>
  <c r="AA5152" i="2" s="1"/>
  <c r="U5153" i="2"/>
  <c r="AA5153" i="2" s="1"/>
  <c r="U5154" i="2"/>
  <c r="AA5154" i="2" s="1"/>
  <c r="U5155" i="2"/>
  <c r="AA5155" i="2" s="1"/>
  <c r="U5156" i="2"/>
  <c r="AA5156" i="2" s="1"/>
  <c r="U5157" i="2"/>
  <c r="AA5157" i="2" s="1"/>
  <c r="U5158" i="2"/>
  <c r="AA5158" i="2" s="1"/>
  <c r="U5159" i="2"/>
  <c r="AA5159" i="2" s="1"/>
  <c r="U5160" i="2"/>
  <c r="AA5160" i="2" s="1"/>
  <c r="U5161" i="2"/>
  <c r="AA5161" i="2" s="1"/>
  <c r="U5162" i="2"/>
  <c r="AA5162" i="2" s="1"/>
  <c r="U5163" i="2"/>
  <c r="AA5163" i="2" s="1"/>
  <c r="U5164" i="2"/>
  <c r="AA5164" i="2" s="1"/>
  <c r="U5165" i="2"/>
  <c r="AA5165" i="2" s="1"/>
  <c r="U5166" i="2"/>
  <c r="AA5166" i="2" s="1"/>
  <c r="U5167" i="2"/>
  <c r="AA5167" i="2" s="1"/>
  <c r="U5168" i="2"/>
  <c r="AA5168" i="2" s="1"/>
  <c r="U5169" i="2"/>
  <c r="AA5169" i="2" s="1"/>
  <c r="U5170" i="2"/>
  <c r="AA5170" i="2" s="1"/>
  <c r="U5171" i="2"/>
  <c r="AA5171" i="2" s="1"/>
  <c r="U5172" i="2"/>
  <c r="AA5172" i="2" s="1"/>
  <c r="U5173" i="2"/>
  <c r="AA5173" i="2" s="1"/>
  <c r="U5174" i="2"/>
  <c r="AA5174" i="2" s="1"/>
  <c r="U5175" i="2"/>
  <c r="AA5175" i="2" s="1"/>
  <c r="U5176" i="2"/>
  <c r="AA5176" i="2" s="1"/>
  <c r="U5177" i="2"/>
  <c r="AA5177" i="2" s="1"/>
  <c r="U5178" i="2"/>
  <c r="AA5178" i="2" s="1"/>
  <c r="U5179" i="2"/>
  <c r="AA5179" i="2" s="1"/>
  <c r="U5180" i="2"/>
  <c r="AA5180" i="2" s="1"/>
  <c r="U5181" i="2"/>
  <c r="AA5181" i="2" s="1"/>
  <c r="U5182" i="2"/>
  <c r="AA5182" i="2" s="1"/>
  <c r="U5183" i="2"/>
  <c r="AA5183" i="2" s="1"/>
  <c r="U5184" i="2"/>
  <c r="AA5184" i="2" s="1"/>
  <c r="U5185" i="2"/>
  <c r="AA5185" i="2" s="1"/>
  <c r="U5186" i="2"/>
  <c r="AA5186" i="2" s="1"/>
  <c r="U5187" i="2"/>
  <c r="AA5187" i="2" s="1"/>
  <c r="U5188" i="2"/>
  <c r="AA5188" i="2" s="1"/>
  <c r="U5189" i="2"/>
  <c r="AA5189" i="2" s="1"/>
  <c r="U5190" i="2"/>
  <c r="AA5190" i="2" s="1"/>
  <c r="U5191" i="2"/>
  <c r="AA5191" i="2" s="1"/>
  <c r="U5192" i="2"/>
  <c r="AA5192" i="2" s="1"/>
  <c r="U5193" i="2"/>
  <c r="AA5193" i="2" s="1"/>
  <c r="U5194" i="2"/>
  <c r="AA5194" i="2" s="1"/>
  <c r="U5195" i="2"/>
  <c r="AA5195" i="2" s="1"/>
  <c r="U5196" i="2"/>
  <c r="AA5196" i="2" s="1"/>
  <c r="U5197" i="2"/>
  <c r="AA5197" i="2" s="1"/>
  <c r="U5198" i="2"/>
  <c r="AA5198" i="2" s="1"/>
  <c r="U5199" i="2"/>
  <c r="AA5199" i="2" s="1"/>
  <c r="U5200" i="2"/>
  <c r="AA5200" i="2" s="1"/>
  <c r="U5201" i="2"/>
  <c r="AA5201" i="2" s="1"/>
  <c r="U5202" i="2"/>
  <c r="AA5202" i="2" s="1"/>
  <c r="U5203" i="2"/>
  <c r="AA5203" i="2" s="1"/>
  <c r="U5204" i="2"/>
  <c r="AA5204" i="2" s="1"/>
  <c r="U5205" i="2"/>
  <c r="AA5205" i="2" s="1"/>
  <c r="U5206" i="2"/>
  <c r="AA5206" i="2" s="1"/>
  <c r="U5207" i="2"/>
  <c r="AA5207" i="2" s="1"/>
  <c r="U5208" i="2"/>
  <c r="AA5208" i="2" s="1"/>
  <c r="U5209" i="2"/>
  <c r="AA5209" i="2" s="1"/>
  <c r="U5210" i="2"/>
  <c r="AA5210" i="2" s="1"/>
  <c r="U5211" i="2"/>
  <c r="AA5211" i="2" s="1"/>
  <c r="U5212" i="2"/>
  <c r="AA5212" i="2" s="1"/>
  <c r="U5213" i="2"/>
  <c r="AA5213" i="2" s="1"/>
  <c r="U5214" i="2"/>
  <c r="AA5214" i="2" s="1"/>
  <c r="U5215" i="2"/>
  <c r="AA5215" i="2" s="1"/>
  <c r="U5216" i="2"/>
  <c r="AA5216" i="2" s="1"/>
  <c r="U5217" i="2"/>
  <c r="AA5217" i="2" s="1"/>
  <c r="U5218" i="2"/>
  <c r="AA5218" i="2" s="1"/>
  <c r="U5219" i="2"/>
  <c r="AA5219" i="2" s="1"/>
  <c r="U5220" i="2"/>
  <c r="AA5220" i="2" s="1"/>
  <c r="U5221" i="2"/>
  <c r="AA5221" i="2" s="1"/>
  <c r="U5222" i="2"/>
  <c r="AA5222" i="2" s="1"/>
  <c r="U5223" i="2"/>
  <c r="AA5223" i="2" s="1"/>
  <c r="U5224" i="2"/>
  <c r="AA5224" i="2" s="1"/>
  <c r="U5225" i="2"/>
  <c r="AA5225" i="2" s="1"/>
  <c r="U5226" i="2"/>
  <c r="AA5226" i="2" s="1"/>
  <c r="U5227" i="2"/>
  <c r="AA5227" i="2" s="1"/>
  <c r="U5228" i="2"/>
  <c r="AA5228" i="2" s="1"/>
  <c r="U5229" i="2"/>
  <c r="AA5229" i="2" s="1"/>
  <c r="U5230" i="2"/>
  <c r="AA5230" i="2" s="1"/>
  <c r="U5231" i="2"/>
  <c r="AA5231" i="2" s="1"/>
  <c r="U5232" i="2"/>
  <c r="AA5232" i="2" s="1"/>
  <c r="U5233" i="2"/>
  <c r="AA5233" i="2" s="1"/>
  <c r="U5234" i="2"/>
  <c r="AA5234" i="2" s="1"/>
  <c r="U5235" i="2"/>
  <c r="AA5235" i="2" s="1"/>
  <c r="U5236" i="2"/>
  <c r="AA5236" i="2" s="1"/>
  <c r="U5237" i="2"/>
  <c r="AA5237" i="2" s="1"/>
  <c r="U5238" i="2"/>
  <c r="AA5238" i="2" s="1"/>
  <c r="U5239" i="2"/>
  <c r="AA5239" i="2" s="1"/>
  <c r="U5240" i="2"/>
  <c r="AA5240" i="2" s="1"/>
  <c r="U5241" i="2"/>
  <c r="AA5241" i="2" s="1"/>
  <c r="U5242" i="2"/>
  <c r="AA5242" i="2" s="1"/>
  <c r="U5243" i="2"/>
  <c r="AA5243" i="2" s="1"/>
  <c r="U5244" i="2"/>
  <c r="AA5244" i="2" s="1"/>
  <c r="U5245" i="2"/>
  <c r="AA5245" i="2" s="1"/>
  <c r="U5246" i="2"/>
  <c r="AA5246" i="2" s="1"/>
  <c r="U5247" i="2"/>
  <c r="AA5247" i="2" s="1"/>
  <c r="U5248" i="2"/>
  <c r="AA5248" i="2" s="1"/>
  <c r="U5249" i="2"/>
  <c r="AA5249" i="2" s="1"/>
  <c r="U5250" i="2"/>
  <c r="AA5250" i="2" s="1"/>
  <c r="U5251" i="2"/>
  <c r="AA5251" i="2" s="1"/>
  <c r="U5252" i="2"/>
  <c r="AA5252" i="2" s="1"/>
  <c r="U5253" i="2"/>
  <c r="AA5253" i="2" s="1"/>
  <c r="U5254" i="2"/>
  <c r="AA5254" i="2" s="1"/>
  <c r="U5255" i="2"/>
  <c r="AA5255" i="2" s="1"/>
  <c r="U5256" i="2"/>
  <c r="AA5256" i="2" s="1"/>
  <c r="U5257" i="2"/>
  <c r="AA5257" i="2" s="1"/>
  <c r="U5258" i="2"/>
  <c r="AA5258" i="2" s="1"/>
  <c r="U5259" i="2"/>
  <c r="AA5259" i="2" s="1"/>
  <c r="U5260" i="2"/>
  <c r="AA5260" i="2" s="1"/>
  <c r="U5261" i="2"/>
  <c r="AA5261" i="2" s="1"/>
  <c r="U5262" i="2"/>
  <c r="AA5262" i="2" s="1"/>
  <c r="U5263" i="2"/>
  <c r="AA5263" i="2" s="1"/>
  <c r="U5264" i="2"/>
  <c r="AA5264" i="2" s="1"/>
  <c r="U5265" i="2"/>
  <c r="AA5265" i="2" s="1"/>
  <c r="U5266" i="2"/>
  <c r="AA5266" i="2" s="1"/>
  <c r="U5267" i="2"/>
  <c r="AA5267" i="2" s="1"/>
  <c r="U5268" i="2"/>
  <c r="AA5268" i="2" s="1"/>
  <c r="U5269" i="2"/>
  <c r="AA5269" i="2" s="1"/>
  <c r="U5270" i="2"/>
  <c r="AA5270" i="2" s="1"/>
  <c r="U5271" i="2"/>
  <c r="AA5271" i="2" s="1"/>
  <c r="U5272" i="2"/>
  <c r="AA5272" i="2" s="1"/>
  <c r="U5273" i="2"/>
  <c r="AA5273" i="2" s="1"/>
  <c r="U5274" i="2"/>
  <c r="AA5274" i="2" s="1"/>
  <c r="U5275" i="2"/>
  <c r="AA5275" i="2" s="1"/>
  <c r="U5276" i="2"/>
  <c r="AA5276" i="2" s="1"/>
  <c r="U5277" i="2"/>
  <c r="AA5277" i="2" s="1"/>
  <c r="U5278" i="2"/>
  <c r="AA5278" i="2" s="1"/>
  <c r="U5279" i="2"/>
  <c r="AA5279" i="2" s="1"/>
  <c r="U5280" i="2"/>
  <c r="AA5280" i="2" s="1"/>
  <c r="U5281" i="2"/>
  <c r="AA5281" i="2" s="1"/>
  <c r="U5282" i="2"/>
  <c r="AA5282" i="2" s="1"/>
  <c r="U5283" i="2"/>
  <c r="AA5283" i="2" s="1"/>
  <c r="U5284" i="2"/>
  <c r="AA5284" i="2" s="1"/>
  <c r="U5285" i="2"/>
  <c r="AA5285" i="2" s="1"/>
  <c r="U5286" i="2"/>
  <c r="AA5286" i="2" s="1"/>
  <c r="U5287" i="2"/>
  <c r="AA5287" i="2" s="1"/>
  <c r="U5288" i="2"/>
  <c r="AA5288" i="2" s="1"/>
  <c r="U5289" i="2"/>
  <c r="AA5289" i="2" s="1"/>
  <c r="U5290" i="2"/>
  <c r="AA5290" i="2" s="1"/>
  <c r="U5291" i="2"/>
  <c r="AA5291" i="2" s="1"/>
  <c r="U5292" i="2"/>
  <c r="AA5292" i="2" s="1"/>
  <c r="U5293" i="2"/>
  <c r="AA5293" i="2" s="1"/>
  <c r="U5294" i="2"/>
  <c r="AA5294" i="2" s="1"/>
  <c r="U5295" i="2"/>
  <c r="AA5295" i="2" s="1"/>
  <c r="U5296" i="2"/>
  <c r="AA5296" i="2" s="1"/>
  <c r="U5297" i="2"/>
  <c r="AA5297" i="2" s="1"/>
  <c r="U5298" i="2"/>
  <c r="AA5298" i="2" s="1"/>
  <c r="U5299" i="2"/>
  <c r="AA5299" i="2" s="1"/>
  <c r="U5300" i="2"/>
  <c r="AA5300" i="2" s="1"/>
  <c r="U5301" i="2"/>
  <c r="AA5301" i="2" s="1"/>
  <c r="U5302" i="2"/>
  <c r="AA5302" i="2" s="1"/>
  <c r="U5303" i="2"/>
  <c r="AA5303" i="2" s="1"/>
  <c r="U5304" i="2"/>
  <c r="AA5304" i="2" s="1"/>
  <c r="U5305" i="2"/>
  <c r="AA5305" i="2" s="1"/>
  <c r="U5306" i="2"/>
  <c r="AA5306" i="2" s="1"/>
  <c r="U5307" i="2"/>
  <c r="AA5307" i="2" s="1"/>
  <c r="U5308" i="2"/>
  <c r="AA5308" i="2" s="1"/>
  <c r="U5309" i="2"/>
  <c r="AA5309" i="2" s="1"/>
  <c r="U5310" i="2"/>
  <c r="AA5310" i="2" s="1"/>
  <c r="U5311" i="2"/>
  <c r="AA5311" i="2" s="1"/>
  <c r="U5312" i="2"/>
  <c r="AA5312" i="2" s="1"/>
  <c r="U5313" i="2"/>
  <c r="AA5313" i="2" s="1"/>
  <c r="U5314" i="2"/>
  <c r="AA5314" i="2" s="1"/>
  <c r="U5315" i="2"/>
  <c r="AA5315" i="2" s="1"/>
  <c r="U5316" i="2"/>
  <c r="AA5316" i="2" s="1"/>
  <c r="U5317" i="2"/>
  <c r="AA5317" i="2" s="1"/>
  <c r="U5318" i="2"/>
  <c r="AA5318" i="2" s="1"/>
  <c r="U5319" i="2"/>
  <c r="AA5319" i="2" s="1"/>
  <c r="U5320" i="2"/>
  <c r="AA5320" i="2" s="1"/>
  <c r="U5321" i="2"/>
  <c r="AA5321" i="2" s="1"/>
  <c r="U5322" i="2"/>
  <c r="AA5322" i="2" s="1"/>
  <c r="U5323" i="2"/>
  <c r="AA5323" i="2" s="1"/>
  <c r="U5324" i="2"/>
  <c r="AA5324" i="2" s="1"/>
  <c r="U5325" i="2"/>
  <c r="AA5325" i="2" s="1"/>
  <c r="U5326" i="2"/>
  <c r="AA5326" i="2" s="1"/>
  <c r="U5327" i="2"/>
  <c r="AA5327" i="2" s="1"/>
  <c r="U5328" i="2"/>
  <c r="AA5328" i="2" s="1"/>
  <c r="U5329" i="2"/>
  <c r="AA5329" i="2" s="1"/>
  <c r="U5330" i="2"/>
  <c r="AA5330" i="2" s="1"/>
  <c r="U5331" i="2"/>
  <c r="AA5331" i="2" s="1"/>
  <c r="U5332" i="2"/>
  <c r="AA5332" i="2" s="1"/>
  <c r="U5333" i="2"/>
  <c r="AA5333" i="2" s="1"/>
  <c r="U5334" i="2"/>
  <c r="AA5334" i="2" s="1"/>
  <c r="U5335" i="2"/>
  <c r="AA5335" i="2" s="1"/>
  <c r="U5336" i="2"/>
  <c r="AA5336" i="2" s="1"/>
  <c r="U5337" i="2"/>
  <c r="AA5337" i="2" s="1"/>
  <c r="U5338" i="2"/>
  <c r="AA5338" i="2" s="1"/>
  <c r="U5339" i="2"/>
  <c r="AA5339" i="2" s="1"/>
  <c r="U5340" i="2"/>
  <c r="AA5340" i="2" s="1"/>
  <c r="U5341" i="2"/>
  <c r="AA5341" i="2" s="1"/>
  <c r="U5342" i="2"/>
  <c r="AA5342" i="2" s="1"/>
  <c r="U5343" i="2"/>
  <c r="AA5343" i="2" s="1"/>
  <c r="U5344" i="2"/>
  <c r="AA5344" i="2" s="1"/>
  <c r="U5345" i="2"/>
  <c r="AA5345" i="2" s="1"/>
  <c r="U5346" i="2"/>
  <c r="AA5346" i="2" s="1"/>
  <c r="U5347" i="2"/>
  <c r="AA5347" i="2" s="1"/>
  <c r="U5348" i="2"/>
  <c r="AA5348" i="2" s="1"/>
  <c r="U5349" i="2"/>
  <c r="AA5349" i="2" s="1"/>
  <c r="U5350" i="2"/>
  <c r="AA5350" i="2" s="1"/>
  <c r="U5351" i="2"/>
  <c r="AA5351" i="2" s="1"/>
  <c r="U5352" i="2"/>
  <c r="AA5352" i="2" s="1"/>
  <c r="U5353" i="2"/>
  <c r="AA5353" i="2" s="1"/>
  <c r="U5354" i="2"/>
  <c r="AA5354" i="2" s="1"/>
  <c r="U5355" i="2"/>
  <c r="AA5355" i="2" s="1"/>
  <c r="U5356" i="2"/>
  <c r="AA5356" i="2" s="1"/>
  <c r="U5357" i="2"/>
  <c r="AA5357" i="2" s="1"/>
  <c r="U5358" i="2"/>
  <c r="AA5358" i="2" s="1"/>
  <c r="U5359" i="2"/>
  <c r="AA5359" i="2" s="1"/>
  <c r="U5360" i="2"/>
  <c r="AA5360" i="2" s="1"/>
  <c r="U5361" i="2"/>
  <c r="AA5361" i="2" s="1"/>
  <c r="U5362" i="2"/>
  <c r="AA5362" i="2" s="1"/>
  <c r="U5363" i="2"/>
  <c r="AA5363" i="2" s="1"/>
  <c r="U5364" i="2"/>
  <c r="AA5364" i="2" s="1"/>
  <c r="U5365" i="2"/>
  <c r="AA5365" i="2" s="1"/>
  <c r="U5366" i="2"/>
  <c r="AA5366" i="2" s="1"/>
  <c r="U5367" i="2"/>
  <c r="AA5367" i="2" s="1"/>
  <c r="U5368" i="2"/>
  <c r="AA5368" i="2" s="1"/>
  <c r="U5369" i="2"/>
  <c r="AA5369" i="2" s="1"/>
  <c r="U5370" i="2"/>
  <c r="AA5370" i="2" s="1"/>
  <c r="U5371" i="2"/>
  <c r="AA5371" i="2" s="1"/>
  <c r="U5372" i="2"/>
  <c r="AA5372" i="2" s="1"/>
  <c r="U5373" i="2"/>
  <c r="AA5373" i="2" s="1"/>
  <c r="U5374" i="2"/>
  <c r="AA5374" i="2" s="1"/>
  <c r="U5375" i="2"/>
  <c r="AA5375" i="2" s="1"/>
  <c r="U5376" i="2"/>
  <c r="AA5376" i="2" s="1"/>
  <c r="U5377" i="2"/>
  <c r="AA5377" i="2" s="1"/>
  <c r="U5378" i="2"/>
  <c r="AA5378" i="2" s="1"/>
  <c r="U5379" i="2"/>
  <c r="AA5379" i="2" s="1"/>
  <c r="U5380" i="2"/>
  <c r="AA5380" i="2" s="1"/>
  <c r="U5381" i="2"/>
  <c r="AA5381" i="2" s="1"/>
  <c r="U5382" i="2"/>
  <c r="AA5382" i="2" s="1"/>
  <c r="U5383" i="2"/>
  <c r="AA5383" i="2" s="1"/>
  <c r="U5384" i="2"/>
  <c r="AA5384" i="2" s="1"/>
  <c r="U5385" i="2"/>
  <c r="AA5385" i="2" s="1"/>
  <c r="U5386" i="2"/>
  <c r="AA5386" i="2" s="1"/>
  <c r="U5387" i="2"/>
  <c r="AA5387" i="2" s="1"/>
  <c r="U5388" i="2"/>
  <c r="AA5388" i="2" s="1"/>
  <c r="U5389" i="2"/>
  <c r="AA5389" i="2" s="1"/>
  <c r="U5390" i="2"/>
  <c r="AA5390" i="2" s="1"/>
  <c r="U5391" i="2"/>
  <c r="AA5391" i="2" s="1"/>
  <c r="U5392" i="2"/>
  <c r="AA5392" i="2" s="1"/>
  <c r="U5393" i="2"/>
  <c r="AA5393" i="2" s="1"/>
  <c r="U5394" i="2"/>
  <c r="AA5394" i="2" s="1"/>
  <c r="U5395" i="2"/>
  <c r="AA5395" i="2" s="1"/>
  <c r="U5396" i="2"/>
  <c r="AA5396" i="2" s="1"/>
  <c r="U5397" i="2"/>
  <c r="AA5397" i="2" s="1"/>
  <c r="U5398" i="2"/>
  <c r="AA5398" i="2" s="1"/>
  <c r="U5399" i="2"/>
  <c r="AA5399" i="2" s="1"/>
  <c r="U5400" i="2"/>
  <c r="AA5400" i="2" s="1"/>
  <c r="U5401" i="2"/>
  <c r="AA5401" i="2" s="1"/>
  <c r="U5402" i="2"/>
  <c r="AA5402" i="2" s="1"/>
  <c r="U5403" i="2"/>
  <c r="AA5403" i="2" s="1"/>
  <c r="U5404" i="2"/>
  <c r="AA5404" i="2" s="1"/>
  <c r="U5405" i="2"/>
  <c r="AA5405" i="2" s="1"/>
  <c r="U5406" i="2"/>
  <c r="AA5406" i="2" s="1"/>
  <c r="U5407" i="2"/>
  <c r="AA5407" i="2" s="1"/>
  <c r="U5408" i="2"/>
  <c r="AA5408" i="2" s="1"/>
  <c r="U5409" i="2"/>
  <c r="AA5409" i="2" s="1"/>
  <c r="U5410" i="2"/>
  <c r="AA5410" i="2" s="1"/>
  <c r="U5411" i="2"/>
  <c r="AA5411" i="2" s="1"/>
  <c r="U5412" i="2"/>
  <c r="AA5412" i="2" s="1"/>
  <c r="U5413" i="2"/>
  <c r="AA5413" i="2" s="1"/>
  <c r="U5414" i="2"/>
  <c r="AA5414" i="2" s="1"/>
  <c r="U5415" i="2"/>
  <c r="AA5415" i="2" s="1"/>
  <c r="U5416" i="2"/>
  <c r="AA5416" i="2" s="1"/>
  <c r="U5417" i="2"/>
  <c r="AA5417" i="2" s="1"/>
  <c r="U5418" i="2"/>
  <c r="AA5418" i="2" s="1"/>
  <c r="U5419" i="2"/>
  <c r="AA5419" i="2" s="1"/>
  <c r="U5420" i="2"/>
  <c r="AA5420" i="2" s="1"/>
  <c r="U5421" i="2"/>
  <c r="AA5421" i="2" s="1"/>
  <c r="U5422" i="2"/>
  <c r="AA5422" i="2" s="1"/>
  <c r="U5423" i="2"/>
  <c r="AA5423" i="2" s="1"/>
  <c r="U5424" i="2"/>
  <c r="AA5424" i="2" s="1"/>
  <c r="U5425" i="2"/>
  <c r="AA5425" i="2" s="1"/>
  <c r="U5426" i="2"/>
  <c r="AA5426" i="2" s="1"/>
  <c r="U5427" i="2"/>
  <c r="AA5427" i="2" s="1"/>
  <c r="U5428" i="2"/>
  <c r="AA5428" i="2" s="1"/>
  <c r="U5429" i="2"/>
  <c r="AA5429" i="2" s="1"/>
  <c r="U5430" i="2"/>
  <c r="AA5430" i="2" s="1"/>
  <c r="U5431" i="2"/>
  <c r="AA5431" i="2" s="1"/>
  <c r="U5432" i="2"/>
  <c r="AA5432" i="2" s="1"/>
  <c r="U5433" i="2"/>
  <c r="AA5433" i="2" s="1"/>
  <c r="U5434" i="2"/>
  <c r="AA5434" i="2" s="1"/>
  <c r="U5435" i="2"/>
  <c r="AA5435" i="2" s="1"/>
  <c r="U5436" i="2"/>
  <c r="AA5436" i="2" s="1"/>
  <c r="U5437" i="2"/>
  <c r="AA5437" i="2" s="1"/>
  <c r="U5438" i="2"/>
  <c r="AA5438" i="2" s="1"/>
  <c r="U5439" i="2"/>
  <c r="AA5439" i="2" s="1"/>
  <c r="U5440" i="2"/>
  <c r="AA5440" i="2" s="1"/>
  <c r="U5441" i="2"/>
  <c r="AA5441" i="2" s="1"/>
  <c r="U5442" i="2"/>
  <c r="AA5442" i="2" s="1"/>
  <c r="U5443" i="2"/>
  <c r="AA5443" i="2" s="1"/>
  <c r="U5444" i="2"/>
  <c r="AA5444" i="2" s="1"/>
  <c r="U5445" i="2"/>
  <c r="AA5445" i="2" s="1"/>
  <c r="U5446" i="2"/>
  <c r="AA5446" i="2" s="1"/>
  <c r="U5447" i="2"/>
  <c r="AA5447" i="2" s="1"/>
  <c r="U5448" i="2"/>
  <c r="AA5448" i="2" s="1"/>
  <c r="U5449" i="2"/>
  <c r="AA5449" i="2" s="1"/>
  <c r="U5450" i="2"/>
  <c r="AA5450" i="2" s="1"/>
  <c r="U5451" i="2"/>
  <c r="AA5451" i="2" s="1"/>
  <c r="U5452" i="2"/>
  <c r="AA5452" i="2" s="1"/>
  <c r="U5453" i="2"/>
  <c r="AA5453" i="2" s="1"/>
  <c r="U5454" i="2"/>
  <c r="AA5454" i="2" s="1"/>
  <c r="U5455" i="2"/>
  <c r="AA5455" i="2" s="1"/>
  <c r="U5456" i="2"/>
  <c r="AA5456" i="2" s="1"/>
  <c r="U5457" i="2"/>
  <c r="AA5457" i="2" s="1"/>
  <c r="U5458" i="2"/>
  <c r="AA5458" i="2" s="1"/>
  <c r="U5459" i="2"/>
  <c r="AA5459" i="2" s="1"/>
  <c r="U5460" i="2"/>
  <c r="AA5460" i="2" s="1"/>
  <c r="U5461" i="2"/>
  <c r="AA5461" i="2" s="1"/>
  <c r="U5462" i="2"/>
  <c r="AA5462" i="2" s="1"/>
  <c r="U5463" i="2"/>
  <c r="AA5463" i="2" s="1"/>
  <c r="U5464" i="2"/>
  <c r="AA5464" i="2" s="1"/>
  <c r="U5465" i="2"/>
  <c r="AA5465" i="2" s="1"/>
  <c r="U5466" i="2"/>
  <c r="AA5466" i="2" s="1"/>
  <c r="U5467" i="2"/>
  <c r="AA5467" i="2" s="1"/>
  <c r="U5468" i="2"/>
  <c r="AA5468" i="2" s="1"/>
  <c r="U5469" i="2"/>
  <c r="AA5469" i="2" s="1"/>
  <c r="U5470" i="2"/>
  <c r="AA5470" i="2" s="1"/>
  <c r="U5471" i="2"/>
  <c r="AA5471" i="2" s="1"/>
  <c r="U5472" i="2"/>
  <c r="AA5472" i="2" s="1"/>
  <c r="U5473" i="2"/>
  <c r="AA5473" i="2" s="1"/>
  <c r="U5474" i="2"/>
  <c r="AA5474" i="2" s="1"/>
  <c r="U5475" i="2"/>
  <c r="AA5475" i="2" s="1"/>
  <c r="U5476" i="2"/>
  <c r="AA5476" i="2" s="1"/>
  <c r="U5477" i="2"/>
  <c r="AA5477" i="2" s="1"/>
  <c r="U5478" i="2"/>
  <c r="AA5478" i="2" s="1"/>
  <c r="U5479" i="2"/>
  <c r="AA5479" i="2" s="1"/>
  <c r="U5480" i="2"/>
  <c r="AA5480" i="2" s="1"/>
  <c r="U5481" i="2"/>
  <c r="AA5481" i="2" s="1"/>
  <c r="U5482" i="2"/>
  <c r="AA5482" i="2" s="1"/>
  <c r="U5483" i="2"/>
  <c r="AA5483" i="2" s="1"/>
  <c r="U5484" i="2"/>
  <c r="AA5484" i="2" s="1"/>
  <c r="U5485" i="2"/>
  <c r="AA5485" i="2" s="1"/>
  <c r="U5486" i="2"/>
  <c r="AA5486" i="2" s="1"/>
  <c r="U5487" i="2"/>
  <c r="AA5487" i="2" s="1"/>
  <c r="U5488" i="2"/>
  <c r="AA5488" i="2" s="1"/>
  <c r="U5489" i="2"/>
  <c r="AA5489" i="2" s="1"/>
  <c r="U5490" i="2"/>
  <c r="AA5490" i="2" s="1"/>
  <c r="U5491" i="2"/>
  <c r="AA5491" i="2" s="1"/>
  <c r="U5492" i="2"/>
  <c r="AA5492" i="2" s="1"/>
  <c r="U5493" i="2"/>
  <c r="AA5493" i="2" s="1"/>
  <c r="U5494" i="2"/>
  <c r="AA5494" i="2" s="1"/>
  <c r="U5495" i="2"/>
  <c r="AA5495" i="2" s="1"/>
  <c r="U5496" i="2"/>
  <c r="AA5496" i="2" s="1"/>
  <c r="U5497" i="2"/>
  <c r="AA5497" i="2" s="1"/>
  <c r="U5498" i="2"/>
  <c r="AA5498" i="2" s="1"/>
  <c r="U5499" i="2"/>
  <c r="AA5499" i="2" s="1"/>
  <c r="U5500" i="2"/>
  <c r="AA5500" i="2" s="1"/>
  <c r="U5501" i="2"/>
  <c r="AA5501" i="2" s="1"/>
  <c r="U5502" i="2"/>
  <c r="AA5502" i="2" s="1"/>
  <c r="U5503" i="2"/>
  <c r="AA5503" i="2" s="1"/>
  <c r="U5504" i="2"/>
  <c r="AA5504" i="2" s="1"/>
  <c r="U5505" i="2"/>
  <c r="AA5505" i="2" s="1"/>
  <c r="U5506" i="2"/>
  <c r="AA5506" i="2" s="1"/>
  <c r="U5507" i="2"/>
  <c r="AA5507" i="2" s="1"/>
  <c r="U5508" i="2"/>
  <c r="AA5508" i="2" s="1"/>
  <c r="U5509" i="2"/>
  <c r="AA5509" i="2" s="1"/>
  <c r="U5510" i="2"/>
  <c r="AA5510" i="2" s="1"/>
  <c r="U5511" i="2"/>
  <c r="AA5511" i="2" s="1"/>
  <c r="U5512" i="2"/>
  <c r="AA5512" i="2" s="1"/>
  <c r="U5513" i="2"/>
  <c r="AA5513" i="2" s="1"/>
  <c r="U5514" i="2"/>
  <c r="AA5514" i="2" s="1"/>
  <c r="U5515" i="2"/>
  <c r="AA5515" i="2" s="1"/>
  <c r="U5516" i="2"/>
  <c r="AA5516" i="2" s="1"/>
  <c r="U5517" i="2"/>
  <c r="AA5517" i="2" s="1"/>
  <c r="U5518" i="2"/>
  <c r="AA5518" i="2" s="1"/>
  <c r="U5519" i="2"/>
  <c r="AA5519" i="2" s="1"/>
  <c r="U5520" i="2"/>
  <c r="AA5520" i="2" s="1"/>
  <c r="U5521" i="2"/>
  <c r="AA5521" i="2" s="1"/>
  <c r="U5522" i="2"/>
  <c r="AA5522" i="2" s="1"/>
  <c r="U5523" i="2"/>
  <c r="AA5523" i="2" s="1"/>
  <c r="U5524" i="2"/>
  <c r="AA5524" i="2" s="1"/>
  <c r="U5525" i="2"/>
  <c r="AA5525" i="2" s="1"/>
  <c r="U5526" i="2"/>
  <c r="AA5526" i="2" s="1"/>
  <c r="U5527" i="2"/>
  <c r="AA5527" i="2" s="1"/>
  <c r="U5528" i="2"/>
  <c r="AA5528" i="2" s="1"/>
  <c r="U5529" i="2"/>
  <c r="AA5529" i="2" s="1"/>
  <c r="U5530" i="2"/>
  <c r="AA5530" i="2" s="1"/>
  <c r="U5531" i="2"/>
  <c r="AA5531" i="2" s="1"/>
  <c r="U5532" i="2"/>
  <c r="AA5532" i="2" s="1"/>
  <c r="U5533" i="2"/>
  <c r="AA5533" i="2" s="1"/>
  <c r="U5534" i="2"/>
  <c r="AA5534" i="2" s="1"/>
  <c r="U5535" i="2"/>
  <c r="AA5535" i="2" s="1"/>
  <c r="U5536" i="2"/>
  <c r="AA5536" i="2" s="1"/>
  <c r="U5537" i="2"/>
  <c r="AA5537" i="2" s="1"/>
  <c r="U5538" i="2"/>
  <c r="AA5538" i="2" s="1"/>
  <c r="U5539" i="2"/>
  <c r="AA5539" i="2" s="1"/>
  <c r="U5540" i="2"/>
  <c r="AA5540" i="2" s="1"/>
  <c r="U5541" i="2"/>
  <c r="AA5541" i="2" s="1"/>
  <c r="U5542" i="2"/>
  <c r="AA5542" i="2" s="1"/>
  <c r="U5543" i="2"/>
  <c r="AA5543" i="2" s="1"/>
  <c r="U5544" i="2"/>
  <c r="AA5544" i="2" s="1"/>
  <c r="U5545" i="2"/>
  <c r="AA5545" i="2" s="1"/>
  <c r="U5546" i="2"/>
  <c r="AA5546" i="2" s="1"/>
  <c r="U5547" i="2"/>
  <c r="AA5547" i="2" s="1"/>
  <c r="U5548" i="2"/>
  <c r="AA5548" i="2" s="1"/>
  <c r="U5549" i="2"/>
  <c r="AA5549" i="2" s="1"/>
  <c r="U5550" i="2"/>
  <c r="AA5550" i="2" s="1"/>
  <c r="U5551" i="2"/>
  <c r="AA5551" i="2" s="1"/>
  <c r="U5552" i="2"/>
  <c r="AA5552" i="2" s="1"/>
  <c r="U5553" i="2"/>
  <c r="AA5553" i="2" s="1"/>
  <c r="U5554" i="2"/>
  <c r="AA5554" i="2" s="1"/>
  <c r="U5555" i="2"/>
  <c r="AA5555" i="2" s="1"/>
  <c r="U5556" i="2"/>
  <c r="AA5556" i="2" s="1"/>
  <c r="U5557" i="2"/>
  <c r="AA5557" i="2" s="1"/>
  <c r="U5558" i="2"/>
  <c r="AA5558" i="2" s="1"/>
  <c r="U5559" i="2"/>
  <c r="AA5559" i="2" s="1"/>
  <c r="U5560" i="2"/>
  <c r="AA5560" i="2" s="1"/>
  <c r="U5561" i="2"/>
  <c r="AA5561" i="2" s="1"/>
  <c r="U5562" i="2"/>
  <c r="AA5562" i="2" s="1"/>
  <c r="U5563" i="2"/>
  <c r="AA5563" i="2" s="1"/>
  <c r="U5564" i="2"/>
  <c r="AA5564" i="2" s="1"/>
  <c r="U5565" i="2"/>
  <c r="AA5565" i="2" s="1"/>
  <c r="U5566" i="2"/>
  <c r="AA5566" i="2" s="1"/>
  <c r="U5567" i="2"/>
  <c r="AA5567" i="2" s="1"/>
  <c r="U5568" i="2"/>
  <c r="AA5568" i="2" s="1"/>
  <c r="U5569" i="2"/>
  <c r="AA5569" i="2" s="1"/>
  <c r="U5570" i="2"/>
  <c r="AA5570" i="2" s="1"/>
  <c r="U5571" i="2"/>
  <c r="AA5571" i="2" s="1"/>
  <c r="U5572" i="2"/>
  <c r="AA5572" i="2" s="1"/>
  <c r="U5573" i="2"/>
  <c r="AA5573" i="2" s="1"/>
  <c r="U5574" i="2"/>
  <c r="AA5574" i="2" s="1"/>
  <c r="U5575" i="2"/>
  <c r="AA5575" i="2" s="1"/>
  <c r="U5576" i="2"/>
  <c r="AA5576" i="2" s="1"/>
  <c r="U5577" i="2"/>
  <c r="AA5577" i="2" s="1"/>
  <c r="U5578" i="2"/>
  <c r="AA5578" i="2" s="1"/>
  <c r="U5579" i="2"/>
  <c r="AA5579" i="2" s="1"/>
  <c r="U5580" i="2"/>
  <c r="AA5580" i="2" s="1"/>
  <c r="U5581" i="2"/>
  <c r="AA5581" i="2" s="1"/>
  <c r="U5582" i="2"/>
  <c r="AA5582" i="2" s="1"/>
  <c r="U5583" i="2"/>
  <c r="AA5583" i="2" s="1"/>
  <c r="U5584" i="2"/>
  <c r="AA5584" i="2" s="1"/>
  <c r="U5585" i="2"/>
  <c r="AA5585" i="2" s="1"/>
  <c r="U5586" i="2"/>
  <c r="AA5586" i="2" s="1"/>
  <c r="U5587" i="2"/>
  <c r="AA5587" i="2" s="1"/>
  <c r="U5588" i="2"/>
  <c r="AA5588" i="2" s="1"/>
  <c r="U5589" i="2"/>
  <c r="AA5589" i="2" s="1"/>
  <c r="U5590" i="2"/>
  <c r="AA5590" i="2" s="1"/>
  <c r="U5591" i="2"/>
  <c r="AA5591" i="2" s="1"/>
  <c r="U5592" i="2"/>
  <c r="AA5592" i="2" s="1"/>
  <c r="U5593" i="2"/>
  <c r="AA5593" i="2" s="1"/>
  <c r="U5594" i="2"/>
  <c r="AA5594" i="2" s="1"/>
  <c r="U5595" i="2"/>
  <c r="AA5595" i="2" s="1"/>
  <c r="U5596" i="2"/>
  <c r="AA5596" i="2" s="1"/>
  <c r="U5597" i="2"/>
  <c r="AA5597" i="2" s="1"/>
  <c r="U5598" i="2"/>
  <c r="AA5598" i="2" s="1"/>
  <c r="U5599" i="2"/>
  <c r="AA5599" i="2" s="1"/>
  <c r="U5600" i="2"/>
  <c r="AA5600" i="2" s="1"/>
  <c r="U5601" i="2"/>
  <c r="AA5601" i="2" s="1"/>
  <c r="U5602" i="2"/>
  <c r="AA5602" i="2" s="1"/>
  <c r="U5603" i="2"/>
  <c r="AA5603" i="2" s="1"/>
  <c r="U5604" i="2"/>
  <c r="AA5604" i="2" s="1"/>
  <c r="U5605" i="2"/>
  <c r="AA5605" i="2" s="1"/>
  <c r="U5606" i="2"/>
  <c r="AA5606" i="2" s="1"/>
  <c r="U5607" i="2"/>
  <c r="AA5607" i="2" s="1"/>
  <c r="U5608" i="2"/>
  <c r="AA5608" i="2" s="1"/>
  <c r="U5609" i="2"/>
  <c r="AA5609" i="2" s="1"/>
  <c r="U5610" i="2"/>
  <c r="AA5610" i="2" s="1"/>
  <c r="U5611" i="2"/>
  <c r="AA5611" i="2" s="1"/>
  <c r="U5612" i="2"/>
  <c r="AA5612" i="2" s="1"/>
  <c r="U5613" i="2"/>
  <c r="AA5613" i="2" s="1"/>
  <c r="U5614" i="2"/>
  <c r="AA5614" i="2" s="1"/>
  <c r="U5615" i="2"/>
  <c r="AA5615" i="2" s="1"/>
  <c r="U5616" i="2"/>
  <c r="AA5616" i="2" s="1"/>
  <c r="U5617" i="2"/>
  <c r="AA5617" i="2" s="1"/>
  <c r="U5618" i="2"/>
  <c r="AA5618" i="2" s="1"/>
  <c r="U5619" i="2"/>
  <c r="AA5619" i="2" s="1"/>
  <c r="U5620" i="2"/>
  <c r="AA5620" i="2" s="1"/>
  <c r="U5621" i="2"/>
  <c r="AA5621" i="2" s="1"/>
  <c r="U5622" i="2"/>
  <c r="AA5622" i="2" s="1"/>
  <c r="U5623" i="2"/>
  <c r="AA5623" i="2" s="1"/>
  <c r="U5624" i="2"/>
  <c r="AA5624" i="2" s="1"/>
  <c r="U5625" i="2"/>
  <c r="AA5625" i="2" s="1"/>
  <c r="U5626" i="2"/>
  <c r="AA5626" i="2" s="1"/>
  <c r="U5627" i="2"/>
  <c r="AA5627" i="2" s="1"/>
  <c r="U5628" i="2"/>
  <c r="AA5628" i="2" s="1"/>
  <c r="U5629" i="2"/>
  <c r="AA5629" i="2" s="1"/>
  <c r="U5630" i="2"/>
  <c r="AA5630" i="2" s="1"/>
  <c r="U5631" i="2"/>
  <c r="AA5631" i="2" s="1"/>
  <c r="U5632" i="2"/>
  <c r="AA5632" i="2" s="1"/>
  <c r="U5633" i="2"/>
  <c r="AA5633" i="2" s="1"/>
  <c r="U5634" i="2"/>
  <c r="AA5634" i="2" s="1"/>
  <c r="U5635" i="2"/>
  <c r="AA5635" i="2" s="1"/>
  <c r="U5636" i="2"/>
  <c r="AA5636" i="2" s="1"/>
  <c r="U5637" i="2"/>
  <c r="AA5637" i="2" s="1"/>
  <c r="U5638" i="2"/>
  <c r="AA5638" i="2" s="1"/>
  <c r="U5639" i="2"/>
  <c r="AA5639" i="2" s="1"/>
  <c r="U5640" i="2"/>
  <c r="AA5640" i="2" s="1"/>
  <c r="U5641" i="2"/>
  <c r="AA5641" i="2" s="1"/>
  <c r="U5642" i="2"/>
  <c r="AA5642" i="2" s="1"/>
  <c r="U5643" i="2"/>
  <c r="AA5643" i="2" s="1"/>
  <c r="U5644" i="2"/>
  <c r="AA5644" i="2" s="1"/>
  <c r="U5645" i="2"/>
  <c r="AA5645" i="2" s="1"/>
  <c r="U5646" i="2"/>
  <c r="AA5646" i="2" s="1"/>
  <c r="U5647" i="2"/>
  <c r="AA5647" i="2" s="1"/>
  <c r="U5648" i="2"/>
  <c r="AA5648" i="2" s="1"/>
  <c r="U5649" i="2"/>
  <c r="AA5649" i="2" s="1"/>
  <c r="U5650" i="2"/>
  <c r="AA5650" i="2" s="1"/>
  <c r="U5651" i="2"/>
  <c r="AA5651" i="2" s="1"/>
  <c r="U5652" i="2"/>
  <c r="AA5652" i="2" s="1"/>
  <c r="U5653" i="2"/>
  <c r="AA5653" i="2" s="1"/>
  <c r="U5654" i="2"/>
  <c r="AA5654" i="2" s="1"/>
  <c r="U5655" i="2"/>
  <c r="AA5655" i="2" s="1"/>
  <c r="U5656" i="2"/>
  <c r="AA5656" i="2" s="1"/>
  <c r="U5657" i="2"/>
  <c r="AA5657" i="2" s="1"/>
  <c r="U5658" i="2"/>
  <c r="AA5658" i="2" s="1"/>
  <c r="U5659" i="2"/>
  <c r="AA5659" i="2" s="1"/>
  <c r="U5660" i="2"/>
  <c r="AA5660" i="2" s="1"/>
  <c r="U5661" i="2"/>
  <c r="AA5661" i="2" s="1"/>
  <c r="U5662" i="2"/>
  <c r="AA5662" i="2" s="1"/>
  <c r="U5663" i="2"/>
  <c r="AA5663" i="2" s="1"/>
  <c r="U5664" i="2"/>
  <c r="AA5664" i="2" s="1"/>
  <c r="U5665" i="2"/>
  <c r="AA5665" i="2" s="1"/>
  <c r="U5666" i="2"/>
  <c r="AA5666" i="2" s="1"/>
  <c r="U5667" i="2"/>
  <c r="AA5667" i="2" s="1"/>
  <c r="U5668" i="2"/>
  <c r="AA5668" i="2" s="1"/>
  <c r="U5669" i="2"/>
  <c r="AA5669" i="2" s="1"/>
  <c r="U5670" i="2"/>
  <c r="AA5670" i="2" s="1"/>
  <c r="U5671" i="2"/>
  <c r="AA5671" i="2" s="1"/>
  <c r="U5672" i="2"/>
  <c r="AA5672" i="2" s="1"/>
  <c r="U5673" i="2"/>
  <c r="AA5673" i="2" s="1"/>
  <c r="U5674" i="2"/>
  <c r="AA5674" i="2" s="1"/>
  <c r="U5675" i="2"/>
  <c r="AA5675" i="2" s="1"/>
  <c r="U5676" i="2"/>
  <c r="AA5676" i="2" s="1"/>
  <c r="U5677" i="2"/>
  <c r="AA5677" i="2" s="1"/>
  <c r="U5678" i="2"/>
  <c r="AA5678" i="2" s="1"/>
  <c r="U5679" i="2"/>
  <c r="AA5679" i="2" s="1"/>
  <c r="U5680" i="2"/>
  <c r="AA5680" i="2" s="1"/>
  <c r="U5681" i="2"/>
  <c r="AA5681" i="2" s="1"/>
  <c r="U5682" i="2"/>
  <c r="AA5682" i="2" s="1"/>
  <c r="U5683" i="2"/>
  <c r="AA5683" i="2" s="1"/>
  <c r="U5684" i="2"/>
  <c r="AA5684" i="2" s="1"/>
  <c r="U5685" i="2"/>
  <c r="AA5685" i="2" s="1"/>
  <c r="U5686" i="2"/>
  <c r="AA5686" i="2" s="1"/>
  <c r="U5687" i="2"/>
  <c r="AA5687" i="2" s="1"/>
  <c r="U5688" i="2"/>
  <c r="AA5688" i="2" s="1"/>
  <c r="U5689" i="2"/>
  <c r="AA5689" i="2" s="1"/>
  <c r="U5690" i="2"/>
  <c r="AA5690" i="2" s="1"/>
  <c r="U5691" i="2"/>
  <c r="AA5691" i="2" s="1"/>
  <c r="U5692" i="2"/>
  <c r="AA5692" i="2" s="1"/>
  <c r="U5693" i="2"/>
  <c r="AA5693" i="2" s="1"/>
  <c r="U5694" i="2"/>
  <c r="AA5694" i="2" s="1"/>
  <c r="U5695" i="2"/>
  <c r="AA5695" i="2" s="1"/>
  <c r="U5696" i="2"/>
  <c r="AA5696" i="2" s="1"/>
  <c r="U5697" i="2"/>
  <c r="AA5697" i="2" s="1"/>
  <c r="U5698" i="2"/>
  <c r="AA5698" i="2" s="1"/>
  <c r="U5699" i="2"/>
  <c r="AA5699" i="2" s="1"/>
  <c r="U5700" i="2"/>
  <c r="AA5700" i="2" s="1"/>
  <c r="U5701" i="2"/>
  <c r="AA5701" i="2" s="1"/>
  <c r="U5702" i="2"/>
  <c r="AA5702" i="2" s="1"/>
  <c r="U5703" i="2"/>
  <c r="AA5703" i="2" s="1"/>
  <c r="U5704" i="2"/>
  <c r="AA5704" i="2" s="1"/>
  <c r="U5705" i="2"/>
  <c r="AA5705" i="2" s="1"/>
  <c r="U5706" i="2"/>
  <c r="AA5706" i="2" s="1"/>
  <c r="U5707" i="2"/>
  <c r="AA5707" i="2" s="1"/>
  <c r="U5708" i="2"/>
  <c r="AA5708" i="2" s="1"/>
  <c r="U5709" i="2"/>
  <c r="AA5709" i="2" s="1"/>
  <c r="U5710" i="2"/>
  <c r="AA5710" i="2" s="1"/>
  <c r="U5711" i="2"/>
  <c r="AA5711" i="2" s="1"/>
  <c r="U5712" i="2"/>
  <c r="AA5712" i="2" s="1"/>
  <c r="U5713" i="2"/>
  <c r="AA5713" i="2" s="1"/>
  <c r="U5714" i="2"/>
  <c r="AA5714" i="2" s="1"/>
  <c r="U5715" i="2"/>
  <c r="AA5715" i="2" s="1"/>
  <c r="U5716" i="2"/>
  <c r="AA5716" i="2" s="1"/>
  <c r="U5717" i="2"/>
  <c r="AA5717" i="2" s="1"/>
  <c r="U5718" i="2"/>
  <c r="AA5718" i="2" s="1"/>
  <c r="U5719" i="2"/>
  <c r="AA5719" i="2" s="1"/>
  <c r="U5720" i="2"/>
  <c r="AA5720" i="2" s="1"/>
  <c r="U5721" i="2"/>
  <c r="AA5721" i="2" s="1"/>
  <c r="U5722" i="2"/>
  <c r="AA5722" i="2" s="1"/>
  <c r="U5723" i="2"/>
  <c r="AA5723" i="2" s="1"/>
  <c r="U5724" i="2"/>
  <c r="AA5724" i="2" s="1"/>
  <c r="U5725" i="2"/>
  <c r="AA5725" i="2" s="1"/>
  <c r="U5726" i="2"/>
  <c r="AA5726" i="2" s="1"/>
  <c r="U5727" i="2"/>
  <c r="AA5727" i="2" s="1"/>
  <c r="U5728" i="2"/>
  <c r="AA5728" i="2" s="1"/>
  <c r="U5729" i="2"/>
  <c r="AA5729" i="2" s="1"/>
  <c r="U5730" i="2"/>
  <c r="AA5730" i="2" s="1"/>
  <c r="U5731" i="2"/>
  <c r="AA5731" i="2" s="1"/>
  <c r="U5732" i="2"/>
  <c r="AA5732" i="2" s="1"/>
  <c r="U5733" i="2"/>
  <c r="AA5733" i="2" s="1"/>
  <c r="U5734" i="2"/>
  <c r="AA5734" i="2" s="1"/>
  <c r="U5735" i="2"/>
  <c r="AA5735" i="2" s="1"/>
  <c r="U5736" i="2"/>
  <c r="AA5736" i="2" s="1"/>
  <c r="U5737" i="2"/>
  <c r="AA5737" i="2" s="1"/>
  <c r="U5738" i="2"/>
  <c r="AA5738" i="2" s="1"/>
  <c r="U5739" i="2"/>
  <c r="AA5739" i="2" s="1"/>
  <c r="U5740" i="2"/>
  <c r="AA5740" i="2" s="1"/>
  <c r="U5741" i="2"/>
  <c r="AA5741" i="2" s="1"/>
  <c r="U5742" i="2"/>
  <c r="AA5742" i="2" s="1"/>
  <c r="U5743" i="2"/>
  <c r="AA5743" i="2" s="1"/>
  <c r="U5744" i="2"/>
  <c r="AA5744" i="2" s="1"/>
  <c r="U5745" i="2"/>
  <c r="AA5745" i="2" s="1"/>
  <c r="U5746" i="2"/>
  <c r="AA5746" i="2" s="1"/>
  <c r="U5747" i="2"/>
  <c r="AA5747" i="2" s="1"/>
  <c r="U5748" i="2"/>
  <c r="AA5748" i="2" s="1"/>
  <c r="U5749" i="2"/>
  <c r="AA5749" i="2" s="1"/>
  <c r="U5750" i="2"/>
  <c r="AA5750" i="2" s="1"/>
  <c r="U5751" i="2"/>
  <c r="AA5751" i="2" s="1"/>
  <c r="U5752" i="2"/>
  <c r="AA5752" i="2" s="1"/>
  <c r="U5753" i="2"/>
  <c r="AA5753" i="2" s="1"/>
  <c r="U5754" i="2"/>
  <c r="AA5754" i="2" s="1"/>
  <c r="U5755" i="2"/>
  <c r="AA5755" i="2" s="1"/>
  <c r="U5756" i="2"/>
  <c r="AA5756" i="2" s="1"/>
  <c r="U5757" i="2"/>
  <c r="AA5757" i="2" s="1"/>
  <c r="U5758" i="2"/>
  <c r="AA5758" i="2" s="1"/>
  <c r="U5759" i="2"/>
  <c r="AA5759" i="2" s="1"/>
  <c r="U5760" i="2"/>
  <c r="AA5760" i="2" s="1"/>
  <c r="U5761" i="2"/>
  <c r="AA5761" i="2" s="1"/>
  <c r="U5762" i="2"/>
  <c r="AA5762" i="2" s="1"/>
  <c r="U5763" i="2"/>
  <c r="AA5763" i="2" s="1"/>
  <c r="U5764" i="2"/>
  <c r="AA5764" i="2" s="1"/>
  <c r="U5765" i="2"/>
  <c r="AA5765" i="2" s="1"/>
  <c r="U5766" i="2"/>
  <c r="AA5766" i="2" s="1"/>
  <c r="U5767" i="2"/>
  <c r="AA5767" i="2" s="1"/>
  <c r="U5768" i="2"/>
  <c r="AA5768" i="2" s="1"/>
  <c r="U5769" i="2"/>
  <c r="AA5769" i="2" s="1"/>
  <c r="U5770" i="2"/>
  <c r="AA5770" i="2" s="1"/>
  <c r="U5771" i="2"/>
  <c r="AA5771" i="2" s="1"/>
  <c r="U5772" i="2"/>
  <c r="AA5772" i="2" s="1"/>
  <c r="U5773" i="2"/>
  <c r="AA5773" i="2" s="1"/>
  <c r="U5774" i="2"/>
  <c r="AA5774" i="2" s="1"/>
  <c r="U5775" i="2"/>
  <c r="AA5775" i="2" s="1"/>
  <c r="U5776" i="2"/>
  <c r="AA5776" i="2" s="1"/>
  <c r="U5777" i="2"/>
  <c r="AA5777" i="2" s="1"/>
  <c r="U5778" i="2"/>
  <c r="AA5778" i="2" s="1"/>
  <c r="U5779" i="2"/>
  <c r="AA5779" i="2" s="1"/>
  <c r="U5780" i="2"/>
  <c r="AA5780" i="2" s="1"/>
  <c r="U5781" i="2"/>
  <c r="AA5781" i="2" s="1"/>
  <c r="U5782" i="2"/>
  <c r="AA5782" i="2" s="1"/>
  <c r="U5783" i="2"/>
  <c r="AA5783" i="2" s="1"/>
  <c r="U5784" i="2"/>
  <c r="AA5784" i="2" s="1"/>
  <c r="U5785" i="2"/>
  <c r="AA5785" i="2" s="1"/>
  <c r="U5786" i="2"/>
  <c r="AA5786" i="2" s="1"/>
  <c r="U5787" i="2"/>
  <c r="AA5787" i="2" s="1"/>
  <c r="U5788" i="2"/>
  <c r="AA5788" i="2" s="1"/>
  <c r="U5789" i="2"/>
  <c r="AA5789" i="2" s="1"/>
  <c r="U5790" i="2"/>
  <c r="AA5790" i="2" s="1"/>
  <c r="U5791" i="2"/>
  <c r="AA5791" i="2" s="1"/>
  <c r="U5792" i="2"/>
  <c r="AA5792" i="2" s="1"/>
  <c r="U5793" i="2"/>
  <c r="AA5793" i="2" s="1"/>
  <c r="U5794" i="2"/>
  <c r="AA5794" i="2" s="1"/>
  <c r="U5795" i="2"/>
  <c r="AA5795" i="2" s="1"/>
  <c r="U5796" i="2"/>
  <c r="AA5796" i="2" s="1"/>
  <c r="U5797" i="2"/>
  <c r="AA5797" i="2" s="1"/>
  <c r="U5798" i="2"/>
  <c r="AA5798" i="2" s="1"/>
  <c r="U5799" i="2"/>
  <c r="AA5799" i="2" s="1"/>
  <c r="U5800" i="2"/>
  <c r="AA5800" i="2" s="1"/>
  <c r="U5801" i="2"/>
  <c r="AA5801" i="2" s="1"/>
  <c r="U5802" i="2"/>
  <c r="AA5802" i="2" s="1"/>
  <c r="U5803" i="2"/>
  <c r="AA5803" i="2" s="1"/>
  <c r="U5804" i="2"/>
  <c r="AA5804" i="2" s="1"/>
  <c r="U5805" i="2"/>
  <c r="AA5805" i="2" s="1"/>
  <c r="U5806" i="2"/>
  <c r="AA5806" i="2" s="1"/>
  <c r="U5807" i="2"/>
  <c r="AA5807" i="2" s="1"/>
  <c r="U5808" i="2"/>
  <c r="AA5808" i="2" s="1"/>
  <c r="U5809" i="2"/>
  <c r="AA5809" i="2" s="1"/>
  <c r="U5810" i="2"/>
  <c r="AA5810" i="2" s="1"/>
  <c r="U5811" i="2"/>
  <c r="AA5811" i="2" s="1"/>
  <c r="U5812" i="2"/>
  <c r="AA5812" i="2" s="1"/>
  <c r="U5813" i="2"/>
  <c r="AA5813" i="2" s="1"/>
  <c r="U5814" i="2"/>
  <c r="AA5814" i="2" s="1"/>
  <c r="U5815" i="2"/>
  <c r="AA5815" i="2" s="1"/>
  <c r="U5816" i="2"/>
  <c r="AA5816" i="2" s="1"/>
  <c r="U5817" i="2"/>
  <c r="AA5817" i="2" s="1"/>
  <c r="U5818" i="2"/>
  <c r="AA5818" i="2" s="1"/>
  <c r="U5819" i="2"/>
  <c r="AA5819" i="2" s="1"/>
  <c r="U5820" i="2"/>
  <c r="AA5820" i="2" s="1"/>
  <c r="U5821" i="2"/>
  <c r="AA5821" i="2" s="1"/>
  <c r="U5822" i="2"/>
  <c r="AA5822" i="2" s="1"/>
  <c r="U5823" i="2"/>
  <c r="AA5823" i="2" s="1"/>
  <c r="U5824" i="2"/>
  <c r="AA5824" i="2" s="1"/>
  <c r="U5825" i="2"/>
  <c r="AA5825" i="2" s="1"/>
  <c r="U5826" i="2"/>
  <c r="AA5826" i="2" s="1"/>
  <c r="U5827" i="2"/>
  <c r="U5828" i="2"/>
  <c r="AA5828" i="2" s="1"/>
  <c r="U5829" i="2"/>
  <c r="AA5829" i="2" s="1"/>
  <c r="U5830" i="2"/>
  <c r="AA5830" i="2" s="1"/>
  <c r="U5831" i="2"/>
  <c r="AA5831" i="2" s="1"/>
  <c r="U5832" i="2"/>
  <c r="AA5832" i="2" s="1"/>
  <c r="U5833" i="2"/>
  <c r="AA5833" i="2" s="1"/>
  <c r="U5834" i="2"/>
  <c r="AA5834" i="2" s="1"/>
  <c r="U5835" i="2"/>
  <c r="U5836" i="2"/>
  <c r="AA5836" i="2" s="1"/>
  <c r="U5837" i="2"/>
  <c r="AA5837" i="2" s="1"/>
  <c r="U5838" i="2"/>
  <c r="AA5838" i="2" s="1"/>
  <c r="U5839" i="2"/>
  <c r="AA5839" i="2" s="1"/>
  <c r="U5840" i="2"/>
  <c r="AA5840" i="2" s="1"/>
  <c r="U5841" i="2"/>
  <c r="AA5841" i="2" s="1"/>
  <c r="U5842" i="2"/>
  <c r="AA5842" i="2" s="1"/>
  <c r="U5843" i="2"/>
  <c r="U5844" i="2"/>
  <c r="AA5844" i="2" s="1"/>
  <c r="U5845" i="2"/>
  <c r="AA5845" i="2" s="1"/>
  <c r="U5846" i="2"/>
  <c r="AA5846" i="2" s="1"/>
  <c r="U5847" i="2"/>
  <c r="AA5847" i="2" s="1"/>
  <c r="U5848" i="2"/>
  <c r="AA5848" i="2" s="1"/>
  <c r="U5849" i="2"/>
  <c r="AA5849" i="2" s="1"/>
  <c r="U5850" i="2"/>
  <c r="AA5850" i="2" s="1"/>
  <c r="U5851" i="2"/>
  <c r="U5852" i="2"/>
  <c r="AA5852" i="2" s="1"/>
  <c r="U5853" i="2"/>
  <c r="AA5853" i="2" s="1"/>
  <c r="U5854" i="2"/>
  <c r="AA5854" i="2" s="1"/>
  <c r="U5855" i="2"/>
  <c r="AA5855" i="2" s="1"/>
  <c r="U5856" i="2"/>
  <c r="AA5856" i="2" s="1"/>
  <c r="U5857" i="2"/>
  <c r="AA5857" i="2" s="1"/>
  <c r="U5858" i="2"/>
  <c r="AA5858" i="2" s="1"/>
  <c r="U5859" i="2"/>
  <c r="U5860" i="2"/>
  <c r="AA5860" i="2" s="1"/>
  <c r="U5861" i="2"/>
  <c r="AA5861" i="2" s="1"/>
  <c r="U5862" i="2"/>
  <c r="AA5862" i="2" s="1"/>
  <c r="U5863" i="2"/>
  <c r="AA5863" i="2" s="1"/>
  <c r="U5864" i="2"/>
  <c r="AA5864" i="2" s="1"/>
  <c r="U5865" i="2"/>
  <c r="AA5865" i="2" s="1"/>
  <c r="U5866" i="2"/>
  <c r="AA5866" i="2" s="1"/>
  <c r="U5867" i="2"/>
  <c r="U5868" i="2"/>
  <c r="AA5868" i="2" s="1"/>
  <c r="U5869" i="2"/>
  <c r="AA5869" i="2" s="1"/>
  <c r="U5870" i="2"/>
  <c r="AA5870" i="2" s="1"/>
  <c r="U5871" i="2"/>
  <c r="AA5871" i="2" s="1"/>
  <c r="U5872" i="2"/>
  <c r="AA5872" i="2" s="1"/>
  <c r="U5873" i="2"/>
  <c r="AA5873" i="2" s="1"/>
  <c r="U5874" i="2"/>
  <c r="AA5874" i="2" s="1"/>
  <c r="U5875" i="2"/>
  <c r="U5876" i="2"/>
  <c r="AA5876" i="2" s="1"/>
  <c r="U5877" i="2"/>
  <c r="AA5877" i="2" s="1"/>
  <c r="U5878" i="2"/>
  <c r="AA5878" i="2" s="1"/>
  <c r="U5879" i="2"/>
  <c r="AA5879" i="2" s="1"/>
  <c r="U5880" i="2"/>
  <c r="AA5880" i="2" s="1"/>
  <c r="U5881" i="2"/>
  <c r="AA5881" i="2" s="1"/>
  <c r="U5882" i="2"/>
  <c r="AA5882" i="2" s="1"/>
  <c r="U5883" i="2"/>
  <c r="U5884" i="2"/>
  <c r="AA5884" i="2" s="1"/>
  <c r="U5885" i="2"/>
  <c r="AA5885" i="2" s="1"/>
  <c r="U5886" i="2"/>
  <c r="AA5886" i="2" s="1"/>
  <c r="U5887" i="2"/>
  <c r="AA5887" i="2" s="1"/>
  <c r="U5888" i="2"/>
  <c r="AA5888" i="2" s="1"/>
  <c r="U5889" i="2"/>
  <c r="AA5889" i="2" s="1"/>
  <c r="U5890" i="2"/>
  <c r="AA5890" i="2" s="1"/>
  <c r="U5891" i="2"/>
  <c r="U5892" i="2"/>
  <c r="AA5892" i="2" s="1"/>
  <c r="U5893" i="2"/>
  <c r="AA5893" i="2" s="1"/>
  <c r="U5894" i="2"/>
  <c r="AA5894" i="2" s="1"/>
  <c r="U5895" i="2"/>
  <c r="AA5895" i="2" s="1"/>
  <c r="U5896" i="2"/>
  <c r="AA5896" i="2" s="1"/>
  <c r="U5897" i="2"/>
  <c r="AA5897" i="2" s="1"/>
  <c r="U5898" i="2"/>
  <c r="AA5898" i="2" s="1"/>
  <c r="U5899" i="2"/>
  <c r="U5900" i="2"/>
  <c r="AA5900" i="2" s="1"/>
  <c r="U5901" i="2"/>
  <c r="AA5901" i="2" s="1"/>
  <c r="U5902" i="2"/>
  <c r="AA5902" i="2" s="1"/>
  <c r="U5903" i="2"/>
  <c r="AA5903" i="2" s="1"/>
  <c r="U5904" i="2"/>
  <c r="AA5904" i="2" s="1"/>
  <c r="U5905" i="2"/>
  <c r="AA5905" i="2" s="1"/>
  <c r="U5906" i="2"/>
  <c r="AA5906" i="2" s="1"/>
  <c r="U5907" i="2"/>
  <c r="U5908" i="2"/>
  <c r="AA5908" i="2" s="1"/>
  <c r="U5909" i="2"/>
  <c r="AA5909" i="2" s="1"/>
  <c r="U5910" i="2"/>
  <c r="AA5910" i="2" s="1"/>
  <c r="U5911" i="2"/>
  <c r="AA5911" i="2" s="1"/>
  <c r="U5912" i="2"/>
  <c r="AA5912" i="2" s="1"/>
  <c r="U5913" i="2"/>
  <c r="AA5913" i="2" s="1"/>
  <c r="U5914" i="2"/>
  <c r="AA5914" i="2" s="1"/>
  <c r="U5915" i="2"/>
  <c r="U5916" i="2"/>
  <c r="AA5916" i="2" s="1"/>
  <c r="U5917" i="2"/>
  <c r="AA5917" i="2" s="1"/>
  <c r="U5918" i="2"/>
  <c r="AA5918" i="2" s="1"/>
  <c r="U5919" i="2"/>
  <c r="AA5919" i="2" s="1"/>
  <c r="U5920" i="2"/>
  <c r="AA5920" i="2" s="1"/>
  <c r="U5921" i="2"/>
  <c r="AA5921" i="2" s="1"/>
  <c r="U5922" i="2"/>
  <c r="AA5922" i="2" s="1"/>
  <c r="U5923" i="2"/>
  <c r="U5924" i="2"/>
  <c r="AA5924" i="2" s="1"/>
  <c r="U5925" i="2"/>
  <c r="AA5925" i="2" s="1"/>
  <c r="U5926" i="2"/>
  <c r="AA5926" i="2" s="1"/>
  <c r="U5927" i="2"/>
  <c r="AA5927" i="2" s="1"/>
  <c r="U5928" i="2"/>
  <c r="AA5928" i="2" s="1"/>
  <c r="U5929" i="2"/>
  <c r="AA5929" i="2" s="1"/>
  <c r="U5930" i="2"/>
  <c r="AA5930" i="2" s="1"/>
  <c r="U5931" i="2"/>
  <c r="U5932" i="2"/>
  <c r="AA5932" i="2" s="1"/>
  <c r="U5933" i="2"/>
  <c r="AA5933" i="2" s="1"/>
  <c r="U5934" i="2"/>
  <c r="AA5934" i="2" s="1"/>
  <c r="U5935" i="2"/>
  <c r="AA5935" i="2" s="1"/>
  <c r="U5936" i="2"/>
  <c r="AA5936" i="2" s="1"/>
  <c r="U5937" i="2"/>
  <c r="AA5937" i="2" s="1"/>
  <c r="U5938" i="2"/>
  <c r="AA5938" i="2" s="1"/>
  <c r="U5939" i="2"/>
  <c r="U5940" i="2"/>
  <c r="AA5940" i="2" s="1"/>
  <c r="U5941" i="2"/>
  <c r="AA5941" i="2" s="1"/>
  <c r="U5942" i="2"/>
  <c r="AA5942" i="2" s="1"/>
  <c r="U5943" i="2"/>
  <c r="AA5943" i="2" s="1"/>
  <c r="U5944" i="2"/>
  <c r="AA5944" i="2" s="1"/>
  <c r="U5945" i="2"/>
  <c r="AA5945" i="2" s="1"/>
  <c r="U5946" i="2"/>
  <c r="AA5946" i="2" s="1"/>
  <c r="U5947" i="2"/>
  <c r="U5948" i="2"/>
  <c r="AA5948" i="2" s="1"/>
  <c r="U5949" i="2"/>
  <c r="AA5949" i="2" s="1"/>
  <c r="U5950" i="2"/>
  <c r="AA5950" i="2" s="1"/>
  <c r="U5951" i="2"/>
  <c r="AA5951" i="2" s="1"/>
  <c r="U5952" i="2"/>
  <c r="AA5952" i="2" s="1"/>
  <c r="U5953" i="2"/>
  <c r="AA5953" i="2" s="1"/>
  <c r="U5954" i="2"/>
  <c r="AA5954" i="2" s="1"/>
  <c r="U5955" i="2"/>
  <c r="U5956" i="2"/>
  <c r="AA5956" i="2" s="1"/>
  <c r="U5957" i="2"/>
  <c r="AA5957" i="2" s="1"/>
  <c r="U5958" i="2"/>
  <c r="AA5958" i="2" s="1"/>
  <c r="U5959" i="2"/>
  <c r="AA5959" i="2" s="1"/>
  <c r="U5960" i="2"/>
  <c r="AA5960" i="2" s="1"/>
  <c r="U5961" i="2"/>
  <c r="AA5961" i="2" s="1"/>
  <c r="U5962" i="2"/>
  <c r="AA5962" i="2" s="1"/>
  <c r="U5963" i="2"/>
  <c r="U5964" i="2"/>
  <c r="AA5964" i="2" s="1"/>
  <c r="U5965" i="2"/>
  <c r="AA5965" i="2" s="1"/>
  <c r="U5966" i="2"/>
  <c r="AA5966" i="2" s="1"/>
  <c r="U5967" i="2"/>
  <c r="AA5967" i="2" s="1"/>
  <c r="U5968" i="2"/>
  <c r="AA5968" i="2" s="1"/>
  <c r="U5969" i="2"/>
  <c r="AA5969" i="2" s="1"/>
  <c r="U5970" i="2"/>
  <c r="AA5970" i="2" s="1"/>
  <c r="U5971" i="2"/>
  <c r="U5972" i="2"/>
  <c r="AA5972" i="2" s="1"/>
  <c r="U5973" i="2"/>
  <c r="AA5973" i="2" s="1"/>
  <c r="U5974" i="2"/>
  <c r="AA5974" i="2" s="1"/>
  <c r="U5975" i="2"/>
  <c r="AA5975" i="2" s="1"/>
  <c r="U5976" i="2"/>
  <c r="AA5976" i="2" s="1"/>
  <c r="U5977" i="2"/>
  <c r="AA5977" i="2" s="1"/>
  <c r="U5978" i="2"/>
  <c r="AA5978" i="2" s="1"/>
  <c r="U5979" i="2"/>
  <c r="U5980" i="2"/>
  <c r="AA5980" i="2" s="1"/>
  <c r="U5981" i="2"/>
  <c r="AA5981" i="2" s="1"/>
  <c r="U5982" i="2"/>
  <c r="AA5982" i="2" s="1"/>
  <c r="U5983" i="2"/>
  <c r="AA5983" i="2" s="1"/>
  <c r="U5984" i="2"/>
  <c r="AA5984" i="2" s="1"/>
  <c r="U5985" i="2"/>
  <c r="AA5985" i="2" s="1"/>
  <c r="U5986" i="2"/>
  <c r="AA5986" i="2" s="1"/>
  <c r="U5987" i="2"/>
  <c r="U5988" i="2"/>
  <c r="AA5988" i="2" s="1"/>
  <c r="U5989" i="2"/>
  <c r="AA5989" i="2" s="1"/>
  <c r="U5990" i="2"/>
  <c r="AA5990" i="2" s="1"/>
  <c r="U5991" i="2"/>
  <c r="AA5991" i="2" s="1"/>
  <c r="U5992" i="2"/>
  <c r="AA5992" i="2" s="1"/>
  <c r="U5993" i="2"/>
  <c r="AA5993" i="2" s="1"/>
  <c r="U5994" i="2"/>
  <c r="AA5994" i="2" s="1"/>
  <c r="U5995" i="2"/>
  <c r="U5996" i="2"/>
  <c r="AA5996" i="2" s="1"/>
  <c r="U5997" i="2"/>
  <c r="AA5997" i="2" s="1"/>
  <c r="U5998" i="2"/>
  <c r="AA5998" i="2" s="1"/>
  <c r="U5999" i="2"/>
  <c r="AA5999" i="2" s="1"/>
  <c r="U6000" i="2"/>
  <c r="AA6000" i="2" s="1"/>
  <c r="U6001" i="2"/>
  <c r="AA6001" i="2" s="1"/>
  <c r="U6002" i="2"/>
  <c r="AA6002" i="2" s="1"/>
  <c r="U6003" i="2"/>
  <c r="U6004" i="2"/>
  <c r="AA6004" i="2" s="1"/>
  <c r="U6005" i="2"/>
  <c r="AA6005" i="2" s="1"/>
  <c r="U6006" i="2"/>
  <c r="AA6006" i="2" s="1"/>
  <c r="U6007" i="2"/>
  <c r="AA6007" i="2" s="1"/>
  <c r="U6008" i="2"/>
  <c r="AA6008" i="2" s="1"/>
  <c r="U6009" i="2"/>
  <c r="AA6009" i="2" s="1"/>
  <c r="U6010" i="2"/>
  <c r="AA6010" i="2" s="1"/>
  <c r="U6011" i="2"/>
  <c r="U6012" i="2"/>
  <c r="AA6012" i="2" s="1"/>
  <c r="U6013" i="2"/>
  <c r="AA6013" i="2" s="1"/>
  <c r="U6014" i="2"/>
  <c r="AA6014" i="2" s="1"/>
  <c r="U6015" i="2"/>
  <c r="AA6015" i="2" s="1"/>
  <c r="U6016" i="2"/>
  <c r="AA6016" i="2" s="1"/>
  <c r="U6017" i="2"/>
  <c r="AA6017" i="2" s="1"/>
  <c r="U6018" i="2"/>
  <c r="AA6018" i="2" s="1"/>
  <c r="U6019" i="2"/>
  <c r="U6020" i="2"/>
  <c r="AA6020" i="2" s="1"/>
  <c r="U6021" i="2"/>
  <c r="AA6021" i="2" s="1"/>
  <c r="U6022" i="2"/>
  <c r="AA6022" i="2" s="1"/>
  <c r="U6023" i="2"/>
  <c r="AA6023" i="2" s="1"/>
  <c r="U6024" i="2"/>
  <c r="AA6024" i="2" s="1"/>
  <c r="U6025" i="2"/>
  <c r="AA6025" i="2" s="1"/>
  <c r="U6026" i="2"/>
  <c r="AA6026" i="2" s="1"/>
  <c r="U6027" i="2"/>
  <c r="U6028" i="2"/>
  <c r="AA6028" i="2" s="1"/>
  <c r="U6029" i="2"/>
  <c r="AA6029" i="2" s="1"/>
  <c r="U6030" i="2"/>
  <c r="AA6030" i="2" s="1"/>
  <c r="U6031" i="2"/>
  <c r="AA6031" i="2" s="1"/>
  <c r="U6032" i="2"/>
  <c r="AA6032" i="2" s="1"/>
  <c r="U6033" i="2"/>
  <c r="AA6033" i="2" s="1"/>
  <c r="U6034" i="2"/>
  <c r="AA6034" i="2" s="1"/>
  <c r="U6035" i="2"/>
  <c r="U6036" i="2"/>
  <c r="AA6036" i="2" s="1"/>
  <c r="U6037" i="2"/>
  <c r="AA6037" i="2" s="1"/>
  <c r="U6038" i="2"/>
  <c r="AA6038" i="2" s="1"/>
  <c r="U6039" i="2"/>
  <c r="AA6039" i="2" s="1"/>
  <c r="U6040" i="2"/>
  <c r="AA6040" i="2" s="1"/>
  <c r="U6041" i="2"/>
  <c r="AA6041" i="2" s="1"/>
  <c r="U6042" i="2"/>
  <c r="AA6042" i="2" s="1"/>
  <c r="U6043" i="2"/>
  <c r="U6044" i="2"/>
  <c r="AA6044" i="2" s="1"/>
  <c r="U6045" i="2"/>
  <c r="AA6045" i="2" s="1"/>
  <c r="U6046" i="2"/>
  <c r="AA6046" i="2" s="1"/>
  <c r="U6047" i="2"/>
  <c r="AA6047" i="2" s="1"/>
  <c r="U6048" i="2"/>
  <c r="AA6048" i="2" s="1"/>
  <c r="U6049" i="2"/>
  <c r="AA6049" i="2" s="1"/>
  <c r="U6050" i="2"/>
  <c r="AA6050" i="2" s="1"/>
  <c r="U6051" i="2"/>
  <c r="U6052" i="2"/>
  <c r="AA6052" i="2" s="1"/>
  <c r="U6053" i="2"/>
  <c r="AA6053" i="2" s="1"/>
  <c r="U6054" i="2"/>
  <c r="AA6054" i="2" s="1"/>
  <c r="U6055" i="2"/>
  <c r="AA6055" i="2" s="1"/>
  <c r="U6056" i="2"/>
  <c r="AA6056" i="2" s="1"/>
  <c r="U6057" i="2"/>
  <c r="U6058" i="2"/>
  <c r="AA6058" i="2" s="1"/>
  <c r="U6059" i="2"/>
  <c r="U6060" i="2"/>
  <c r="AA6060" i="2" s="1"/>
  <c r="U6061" i="2"/>
  <c r="AA6061" i="2" s="1"/>
  <c r="U6062" i="2"/>
  <c r="AA6062" i="2" s="1"/>
  <c r="U6063" i="2"/>
  <c r="AA6063" i="2" s="1"/>
  <c r="U6064" i="2"/>
  <c r="AA6064" i="2" s="1"/>
  <c r="U6065" i="2"/>
  <c r="U6066" i="2"/>
  <c r="AA6066" i="2" s="1"/>
  <c r="U6067" i="2"/>
  <c r="U6068" i="2"/>
  <c r="AA6068" i="2" s="1"/>
  <c r="U6069" i="2"/>
  <c r="AA6069" i="2" s="1"/>
  <c r="U6070" i="2"/>
  <c r="AA6070" i="2" s="1"/>
  <c r="U6071" i="2"/>
  <c r="AA6071" i="2" s="1"/>
  <c r="U6072" i="2"/>
  <c r="AA6072" i="2" s="1"/>
  <c r="U6073" i="2"/>
  <c r="U6074" i="2"/>
  <c r="AA6074" i="2" s="1"/>
  <c r="U6075" i="2"/>
  <c r="U6076" i="2"/>
  <c r="AA6076" i="2" s="1"/>
  <c r="U6077" i="2"/>
  <c r="AA6077" i="2" s="1"/>
  <c r="U6078" i="2"/>
  <c r="AA6078" i="2" s="1"/>
  <c r="U6079" i="2"/>
  <c r="AA6079" i="2" s="1"/>
  <c r="U6080" i="2"/>
  <c r="AA6080" i="2" s="1"/>
  <c r="U6081" i="2"/>
  <c r="U6082" i="2"/>
  <c r="AA6082" i="2" s="1"/>
  <c r="U6083" i="2"/>
  <c r="U6084" i="2"/>
  <c r="AA6084" i="2" s="1"/>
  <c r="U6085" i="2"/>
  <c r="AA6085" i="2" s="1"/>
  <c r="U6086" i="2"/>
  <c r="AA6086" i="2" s="1"/>
  <c r="U6087" i="2"/>
  <c r="AA6087" i="2" s="1"/>
  <c r="U6088" i="2"/>
  <c r="AA6088" i="2" s="1"/>
  <c r="U6089" i="2"/>
  <c r="U6090" i="2"/>
  <c r="AA6090" i="2" s="1"/>
  <c r="U6091" i="2"/>
  <c r="U6092" i="2"/>
  <c r="AA6092" i="2" s="1"/>
  <c r="U6093" i="2"/>
  <c r="AA6093" i="2" s="1"/>
  <c r="U6094" i="2"/>
  <c r="AA6094" i="2" s="1"/>
  <c r="U6095" i="2"/>
  <c r="AA6095" i="2" s="1"/>
  <c r="U6096" i="2"/>
  <c r="AA6096" i="2" s="1"/>
  <c r="U6097" i="2"/>
  <c r="U6098" i="2"/>
  <c r="AA6098" i="2" s="1"/>
  <c r="U6099" i="2"/>
  <c r="U6100" i="2"/>
  <c r="AA6100" i="2" s="1"/>
  <c r="U6101" i="2"/>
  <c r="AA6101" i="2" s="1"/>
  <c r="U6102" i="2"/>
  <c r="AA6102" i="2" s="1"/>
  <c r="U6103" i="2"/>
  <c r="AA6103" i="2" s="1"/>
  <c r="U6104" i="2"/>
  <c r="AA6104" i="2" s="1"/>
  <c r="U6105" i="2"/>
  <c r="U6106" i="2"/>
  <c r="AA6106" i="2" s="1"/>
  <c r="U6107" i="2"/>
  <c r="U6108" i="2"/>
  <c r="AA6108" i="2" s="1"/>
  <c r="U6109" i="2"/>
  <c r="AA6109" i="2" s="1"/>
  <c r="U6110" i="2"/>
  <c r="AA6110" i="2" s="1"/>
  <c r="U6111" i="2"/>
  <c r="AA6111" i="2" s="1"/>
  <c r="U6112" i="2"/>
  <c r="AA6112" i="2" s="1"/>
  <c r="U6113" i="2"/>
  <c r="U6114" i="2"/>
  <c r="AA6114" i="2" s="1"/>
  <c r="U6115" i="2"/>
  <c r="U6116" i="2"/>
  <c r="AA6116" i="2" s="1"/>
  <c r="U6117" i="2"/>
  <c r="AA6117" i="2" s="1"/>
  <c r="U6118" i="2"/>
  <c r="AA6118" i="2" s="1"/>
  <c r="U6119" i="2"/>
  <c r="AA6119" i="2" s="1"/>
  <c r="U6120" i="2"/>
  <c r="AA6120" i="2" s="1"/>
  <c r="U6121" i="2"/>
  <c r="U6122" i="2"/>
  <c r="AA6122" i="2" s="1"/>
  <c r="U6123" i="2"/>
  <c r="U6124" i="2"/>
  <c r="AA6124" i="2" s="1"/>
  <c r="U6125" i="2"/>
  <c r="AA6125" i="2" s="1"/>
  <c r="U6126" i="2"/>
  <c r="AA6126" i="2" s="1"/>
  <c r="U6127" i="2"/>
  <c r="AA6127" i="2" s="1"/>
  <c r="U6128" i="2"/>
  <c r="AA6128" i="2" s="1"/>
  <c r="U6129" i="2"/>
  <c r="U6130" i="2"/>
  <c r="AA6130" i="2" s="1"/>
  <c r="U6131" i="2"/>
  <c r="U6132" i="2"/>
  <c r="AA6132" i="2" s="1"/>
  <c r="U6133" i="2"/>
  <c r="AA6133" i="2" s="1"/>
  <c r="U6134" i="2"/>
  <c r="AA6134" i="2" s="1"/>
  <c r="U6135" i="2"/>
  <c r="AA6135" i="2" s="1"/>
  <c r="U6136" i="2"/>
  <c r="AA6136" i="2" s="1"/>
  <c r="U6137" i="2"/>
  <c r="U6138" i="2"/>
  <c r="AA6138" i="2" s="1"/>
  <c r="U6139" i="2"/>
  <c r="U6140" i="2"/>
  <c r="AA6140" i="2" s="1"/>
  <c r="U6141" i="2"/>
  <c r="AA6141" i="2" s="1"/>
  <c r="U6142" i="2"/>
  <c r="AA6142" i="2" s="1"/>
  <c r="U6143" i="2"/>
  <c r="AA6143" i="2" s="1"/>
  <c r="U6144" i="2"/>
  <c r="AA6144" i="2" s="1"/>
  <c r="U6145" i="2"/>
  <c r="U6146" i="2"/>
  <c r="AA6146" i="2" s="1"/>
  <c r="U6147" i="2"/>
  <c r="U6148" i="2"/>
  <c r="AA6148" i="2" s="1"/>
  <c r="U6149" i="2"/>
  <c r="AA6149" i="2" s="1"/>
  <c r="U6150" i="2"/>
  <c r="AA6150" i="2" s="1"/>
  <c r="U6151" i="2"/>
  <c r="AA6151" i="2" s="1"/>
  <c r="U6152" i="2"/>
  <c r="AA6152" i="2" s="1"/>
  <c r="U6153" i="2"/>
  <c r="U6154" i="2"/>
  <c r="AA6154" i="2" s="1"/>
  <c r="U6155" i="2"/>
  <c r="U6156" i="2"/>
  <c r="AA6156" i="2" s="1"/>
  <c r="U6157" i="2"/>
  <c r="AA6157" i="2" s="1"/>
  <c r="U6158" i="2"/>
  <c r="AA6158" i="2" s="1"/>
  <c r="U6159" i="2"/>
  <c r="AA6159" i="2" s="1"/>
  <c r="U6160" i="2"/>
  <c r="AA6160" i="2" s="1"/>
  <c r="U6161" i="2"/>
  <c r="U6162" i="2"/>
  <c r="AA6162" i="2" s="1"/>
  <c r="U6163" i="2"/>
  <c r="U6164" i="2"/>
  <c r="AA6164" i="2" s="1"/>
  <c r="U6165" i="2"/>
  <c r="AA6165" i="2" s="1"/>
  <c r="U6166" i="2"/>
  <c r="AA6166" i="2" s="1"/>
  <c r="U6167" i="2"/>
  <c r="AA6167" i="2" s="1"/>
  <c r="U6168" i="2"/>
  <c r="AA6168" i="2" s="1"/>
  <c r="U6169" i="2"/>
  <c r="U6170" i="2"/>
  <c r="AA6170" i="2" s="1"/>
  <c r="U6171" i="2"/>
  <c r="U6172" i="2"/>
  <c r="AA6172" i="2" s="1"/>
  <c r="U6173" i="2"/>
  <c r="AA6173" i="2" s="1"/>
  <c r="U6174" i="2"/>
  <c r="AA6174" i="2" s="1"/>
  <c r="U6175" i="2"/>
  <c r="AA6175" i="2" s="1"/>
  <c r="U6176" i="2"/>
  <c r="AA6176" i="2" s="1"/>
  <c r="U6177" i="2"/>
  <c r="U6178" i="2"/>
  <c r="AA6178" i="2" s="1"/>
  <c r="U6179" i="2"/>
  <c r="U6180" i="2"/>
  <c r="AA6180" i="2" s="1"/>
  <c r="U6181" i="2"/>
  <c r="AA6181" i="2" s="1"/>
  <c r="U6182" i="2"/>
  <c r="AA6182" i="2" s="1"/>
  <c r="U6183" i="2"/>
  <c r="AA6183" i="2" s="1"/>
  <c r="U6184" i="2"/>
  <c r="AA6184" i="2" s="1"/>
  <c r="U6185" i="2"/>
  <c r="U6186" i="2"/>
  <c r="AA6186" i="2" s="1"/>
  <c r="U6187" i="2"/>
  <c r="U6188" i="2"/>
  <c r="AA6188" i="2" s="1"/>
  <c r="U6189" i="2"/>
  <c r="AA6189" i="2" s="1"/>
  <c r="U6190" i="2"/>
  <c r="AA6190" i="2" s="1"/>
  <c r="U6191" i="2"/>
  <c r="AA6191" i="2" s="1"/>
  <c r="U6192" i="2"/>
  <c r="AA6192" i="2" s="1"/>
  <c r="U6193" i="2"/>
  <c r="U6194" i="2"/>
  <c r="AA6194" i="2" s="1"/>
  <c r="U6195" i="2"/>
  <c r="U6196" i="2"/>
  <c r="AA6196" i="2" s="1"/>
  <c r="U6197" i="2"/>
  <c r="AA6197" i="2" s="1"/>
  <c r="U6198" i="2"/>
  <c r="AA6198" i="2" s="1"/>
  <c r="U6199" i="2"/>
  <c r="AA6199" i="2" s="1"/>
  <c r="U6200" i="2"/>
  <c r="AA6200" i="2" s="1"/>
  <c r="U6201" i="2"/>
  <c r="U6202" i="2"/>
  <c r="AA6202" i="2" s="1"/>
  <c r="U6203" i="2"/>
  <c r="U6204" i="2"/>
  <c r="AA6204" i="2" s="1"/>
  <c r="U6205" i="2"/>
  <c r="AA6205" i="2" s="1"/>
  <c r="U6206" i="2"/>
  <c r="AA6206" i="2" s="1"/>
  <c r="U6207" i="2"/>
  <c r="AA6207" i="2" s="1"/>
  <c r="U6208" i="2"/>
  <c r="AA6208" i="2" s="1"/>
  <c r="U6209" i="2"/>
  <c r="U6210" i="2"/>
  <c r="AA6210" i="2" s="1"/>
  <c r="U6211" i="2"/>
  <c r="U6212" i="2"/>
  <c r="AA6212" i="2" s="1"/>
  <c r="U6213" i="2"/>
  <c r="AA6213" i="2" s="1"/>
  <c r="U6214" i="2"/>
  <c r="AA6214" i="2" s="1"/>
  <c r="U6215" i="2"/>
  <c r="AA6215" i="2" s="1"/>
  <c r="U6216" i="2"/>
  <c r="AA6216" i="2" s="1"/>
  <c r="U6217" i="2"/>
  <c r="U6218" i="2"/>
  <c r="AA6218" i="2" s="1"/>
  <c r="U6219" i="2"/>
  <c r="U6220" i="2"/>
  <c r="AA6220" i="2" s="1"/>
  <c r="U6221" i="2"/>
  <c r="AA6221" i="2" s="1"/>
  <c r="U6222" i="2"/>
  <c r="AA6222" i="2" s="1"/>
  <c r="U6223" i="2"/>
  <c r="AA6223" i="2" s="1"/>
  <c r="U6224" i="2"/>
  <c r="AA6224" i="2" s="1"/>
  <c r="U6225" i="2"/>
  <c r="U6226" i="2"/>
  <c r="AA6226" i="2" s="1"/>
  <c r="U6227" i="2"/>
  <c r="U6228" i="2"/>
  <c r="AA6228" i="2" s="1"/>
  <c r="U6229" i="2"/>
  <c r="AA6229" i="2" s="1"/>
  <c r="U6230" i="2"/>
  <c r="AA6230" i="2" s="1"/>
  <c r="U6231" i="2"/>
  <c r="AA6231" i="2" s="1"/>
  <c r="U6232" i="2"/>
  <c r="AA6232" i="2" s="1"/>
  <c r="U6233" i="2"/>
  <c r="U6234" i="2"/>
  <c r="AA6234" i="2" s="1"/>
  <c r="U6235" i="2"/>
  <c r="U6236" i="2"/>
  <c r="AA6236" i="2" s="1"/>
  <c r="U6237" i="2"/>
  <c r="AA6237" i="2" s="1"/>
  <c r="U6238" i="2"/>
  <c r="AA6238" i="2" s="1"/>
  <c r="U6239" i="2"/>
  <c r="AA6239" i="2" s="1"/>
  <c r="U6240" i="2"/>
  <c r="AA6240" i="2" s="1"/>
  <c r="U6241" i="2"/>
  <c r="U6242" i="2"/>
  <c r="AA6242" i="2" s="1"/>
  <c r="U6243" i="2"/>
  <c r="U6244" i="2"/>
  <c r="AA6244" i="2" s="1"/>
  <c r="U6245" i="2"/>
  <c r="AA6245" i="2" s="1"/>
  <c r="U6246" i="2"/>
  <c r="AA6246" i="2" s="1"/>
  <c r="U6247" i="2"/>
  <c r="AA6247" i="2" s="1"/>
  <c r="U6248" i="2"/>
  <c r="AA6248" i="2" s="1"/>
  <c r="U6249" i="2"/>
  <c r="U6250" i="2"/>
  <c r="AA6250" i="2" s="1"/>
  <c r="U6251" i="2"/>
  <c r="U6252" i="2"/>
  <c r="AA6252" i="2" s="1"/>
  <c r="U6253" i="2"/>
  <c r="AA6253" i="2" s="1"/>
  <c r="U6254" i="2"/>
  <c r="AA6254" i="2" s="1"/>
  <c r="U6255" i="2"/>
  <c r="AA6255" i="2" s="1"/>
  <c r="U6256" i="2"/>
  <c r="AA6256" i="2" s="1"/>
  <c r="U6257" i="2"/>
  <c r="U6258" i="2"/>
  <c r="AA6258" i="2" s="1"/>
  <c r="U6259" i="2"/>
  <c r="U6260" i="2"/>
  <c r="AA6260" i="2" s="1"/>
  <c r="U6261" i="2"/>
  <c r="AA6261" i="2" s="1"/>
  <c r="U6262" i="2"/>
  <c r="AA6262" i="2" s="1"/>
  <c r="U6263" i="2"/>
  <c r="AA6263" i="2" s="1"/>
  <c r="U6264" i="2"/>
  <c r="AA6264" i="2" s="1"/>
  <c r="U6265" i="2"/>
  <c r="U6266" i="2"/>
  <c r="AA6266" i="2" s="1"/>
  <c r="U6267" i="2"/>
  <c r="U6268" i="2"/>
  <c r="AA6268" i="2" s="1"/>
  <c r="U6269" i="2"/>
  <c r="AA6269" i="2" s="1"/>
  <c r="U6270" i="2"/>
  <c r="AA6270" i="2" s="1"/>
  <c r="U6271" i="2"/>
  <c r="AA6271" i="2" s="1"/>
  <c r="U6272" i="2"/>
  <c r="AA6272" i="2" s="1"/>
  <c r="U6273" i="2"/>
  <c r="U6274" i="2"/>
  <c r="AA6274" i="2" s="1"/>
  <c r="U6275" i="2"/>
  <c r="U6276" i="2"/>
  <c r="AA6276" i="2" s="1"/>
  <c r="U6277" i="2"/>
  <c r="AA6277" i="2" s="1"/>
  <c r="U6278" i="2"/>
  <c r="AA6278" i="2" s="1"/>
  <c r="U6279" i="2"/>
  <c r="AA6279" i="2" s="1"/>
  <c r="U6280" i="2"/>
  <c r="AA6280" i="2" s="1"/>
  <c r="U6281" i="2"/>
  <c r="U6282" i="2"/>
  <c r="AA6282" i="2" s="1"/>
  <c r="U6283" i="2"/>
  <c r="U6284" i="2"/>
  <c r="AA6284" i="2" s="1"/>
  <c r="U6285" i="2"/>
  <c r="AA6285" i="2" s="1"/>
  <c r="U6286" i="2"/>
  <c r="AA6286" i="2" s="1"/>
  <c r="U6287" i="2"/>
  <c r="AA6287" i="2" s="1"/>
  <c r="U6288" i="2"/>
  <c r="AA6288" i="2" s="1"/>
  <c r="U6289" i="2"/>
  <c r="U6290" i="2"/>
  <c r="AA6290" i="2" s="1"/>
  <c r="U6291" i="2"/>
  <c r="U6292" i="2"/>
  <c r="AA6292" i="2" s="1"/>
  <c r="U6293" i="2"/>
  <c r="AA6293" i="2" s="1"/>
  <c r="U6294" i="2"/>
  <c r="AA6294" i="2" s="1"/>
  <c r="U6295" i="2"/>
  <c r="AA6295" i="2" s="1"/>
  <c r="U6296" i="2"/>
  <c r="AA6296" i="2" s="1"/>
  <c r="U6297" i="2"/>
  <c r="U6298" i="2"/>
  <c r="AA6298" i="2" s="1"/>
  <c r="U6299" i="2"/>
  <c r="U6300" i="2"/>
  <c r="AA6300" i="2" s="1"/>
  <c r="U6301" i="2"/>
  <c r="AA6301" i="2" s="1"/>
  <c r="U6302" i="2"/>
  <c r="AA6302" i="2" s="1"/>
  <c r="U6303" i="2"/>
  <c r="AA6303" i="2" s="1"/>
  <c r="U6304" i="2"/>
  <c r="AA6304" i="2" s="1"/>
  <c r="U6305" i="2"/>
  <c r="U6306" i="2"/>
  <c r="AA6306" i="2" s="1"/>
  <c r="U6307" i="2"/>
  <c r="U6308" i="2"/>
  <c r="AA6308" i="2" s="1"/>
  <c r="U6309" i="2"/>
  <c r="AA6309" i="2" s="1"/>
  <c r="U6310" i="2"/>
  <c r="AA6310" i="2" s="1"/>
  <c r="U6311" i="2"/>
  <c r="AA6311" i="2" s="1"/>
  <c r="U6312" i="2"/>
  <c r="AA6312" i="2" s="1"/>
  <c r="U6313" i="2"/>
  <c r="U6314" i="2"/>
  <c r="AA6314" i="2" s="1"/>
  <c r="U6315" i="2"/>
  <c r="U6316" i="2"/>
  <c r="AA6316" i="2" s="1"/>
  <c r="U6317" i="2"/>
  <c r="AA6317" i="2" s="1"/>
  <c r="U6318" i="2"/>
  <c r="AA6318" i="2" s="1"/>
  <c r="U6319" i="2"/>
  <c r="AA6319" i="2" s="1"/>
  <c r="U6320" i="2"/>
  <c r="AA6320" i="2" s="1"/>
  <c r="U6321" i="2"/>
  <c r="U6322" i="2"/>
  <c r="AA6322" i="2" s="1"/>
  <c r="U6323" i="2"/>
  <c r="U6324" i="2"/>
  <c r="AA6324" i="2" s="1"/>
  <c r="U6325" i="2"/>
  <c r="AA6325" i="2" s="1"/>
  <c r="U6326" i="2"/>
  <c r="AA6326" i="2" s="1"/>
  <c r="U6327" i="2"/>
  <c r="AA6327" i="2" s="1"/>
  <c r="U6328" i="2"/>
  <c r="AA6328" i="2" s="1"/>
  <c r="U6329" i="2"/>
  <c r="U6330" i="2"/>
  <c r="AA6330" i="2" s="1"/>
  <c r="U6331" i="2"/>
  <c r="U6332" i="2"/>
  <c r="AA6332" i="2" s="1"/>
  <c r="U6333" i="2"/>
  <c r="AA6333" i="2" s="1"/>
  <c r="U6334" i="2"/>
  <c r="AA6334" i="2" s="1"/>
  <c r="U6335" i="2"/>
  <c r="AA6335" i="2" s="1"/>
  <c r="U6336" i="2"/>
  <c r="AA6336" i="2" s="1"/>
  <c r="U6337" i="2"/>
  <c r="U6338" i="2"/>
  <c r="AA6338" i="2" s="1"/>
  <c r="U6339" i="2"/>
  <c r="U6340" i="2"/>
  <c r="AA6340" i="2" s="1"/>
  <c r="U6341" i="2"/>
  <c r="AA6341" i="2" s="1"/>
  <c r="U6342" i="2"/>
  <c r="AA6342" i="2" s="1"/>
  <c r="U6343" i="2"/>
  <c r="AA6343" i="2" s="1"/>
  <c r="U6344" i="2"/>
  <c r="AA6344" i="2" s="1"/>
  <c r="U6345" i="2"/>
  <c r="U6346" i="2"/>
  <c r="AA6346" i="2" s="1"/>
  <c r="U6347" i="2"/>
  <c r="U6348" i="2"/>
  <c r="AA6348" i="2" s="1"/>
  <c r="U6349" i="2"/>
  <c r="AA6349" i="2" s="1"/>
  <c r="U6350" i="2"/>
  <c r="AA6350" i="2" s="1"/>
  <c r="U6351" i="2"/>
  <c r="AA6351" i="2" s="1"/>
  <c r="U6352" i="2"/>
  <c r="AA6352" i="2" s="1"/>
  <c r="U6353" i="2"/>
  <c r="U6354" i="2"/>
  <c r="AA6354" i="2" s="1"/>
  <c r="U6355" i="2"/>
  <c r="U6356" i="2"/>
  <c r="AA6356" i="2" s="1"/>
  <c r="U6357" i="2"/>
  <c r="AA6357" i="2" s="1"/>
  <c r="U6358" i="2"/>
  <c r="AA6358" i="2" s="1"/>
  <c r="U6359" i="2"/>
  <c r="AA6359" i="2" s="1"/>
  <c r="U6360" i="2"/>
  <c r="AA6360" i="2" s="1"/>
  <c r="U6361" i="2"/>
  <c r="U6362" i="2"/>
  <c r="AA6362" i="2" s="1"/>
  <c r="U6363" i="2"/>
  <c r="U6364" i="2"/>
  <c r="AA6364" i="2" s="1"/>
  <c r="U6365" i="2"/>
  <c r="AA6365" i="2" s="1"/>
  <c r="U6366" i="2"/>
  <c r="AA6366" i="2" s="1"/>
  <c r="U6367" i="2"/>
  <c r="AA6367" i="2" s="1"/>
  <c r="U6368" i="2"/>
  <c r="AA6368" i="2" s="1"/>
  <c r="U6369" i="2"/>
  <c r="U6370" i="2"/>
  <c r="AA6370" i="2" s="1"/>
  <c r="U6371" i="2"/>
  <c r="U6372" i="2"/>
  <c r="AA6372" i="2" s="1"/>
  <c r="U6373" i="2"/>
  <c r="AA6373" i="2" s="1"/>
  <c r="U6374" i="2"/>
  <c r="AA6374" i="2" s="1"/>
  <c r="U6375" i="2"/>
  <c r="AA6375" i="2" s="1"/>
  <c r="U6376" i="2"/>
  <c r="AA6376" i="2" s="1"/>
  <c r="U6377" i="2"/>
  <c r="U6378" i="2"/>
  <c r="AA6378" i="2" s="1"/>
  <c r="U6379" i="2"/>
  <c r="U6380" i="2"/>
  <c r="AA6380" i="2" s="1"/>
  <c r="U6381" i="2"/>
  <c r="AA6381" i="2" s="1"/>
  <c r="U6382" i="2"/>
  <c r="AA6382" i="2" s="1"/>
  <c r="U6383" i="2"/>
  <c r="AA6383" i="2" s="1"/>
  <c r="U6384" i="2"/>
  <c r="AA6384" i="2" s="1"/>
  <c r="U6385" i="2"/>
  <c r="U6386" i="2"/>
  <c r="AA6386" i="2" s="1"/>
  <c r="U6387" i="2"/>
  <c r="U6388" i="2"/>
  <c r="AA6388" i="2" s="1"/>
  <c r="U6389" i="2"/>
  <c r="AA6389" i="2" s="1"/>
  <c r="U6390" i="2"/>
  <c r="AA6390" i="2" s="1"/>
  <c r="U6391" i="2"/>
  <c r="AA6391" i="2" s="1"/>
  <c r="U6392" i="2"/>
  <c r="AA6392" i="2" s="1"/>
  <c r="U6393" i="2"/>
  <c r="U6394" i="2"/>
  <c r="AA6394" i="2" s="1"/>
  <c r="U6395" i="2"/>
  <c r="U6396" i="2"/>
  <c r="AA6396" i="2" s="1"/>
  <c r="U6397" i="2"/>
  <c r="AA6397" i="2" s="1"/>
  <c r="U6398" i="2"/>
  <c r="AA6398" i="2" s="1"/>
  <c r="U6399" i="2"/>
  <c r="AA6399" i="2" s="1"/>
  <c r="U6400" i="2"/>
  <c r="AA6400" i="2" s="1"/>
  <c r="U6401" i="2"/>
  <c r="U6402" i="2"/>
  <c r="AA6402" i="2" s="1"/>
  <c r="U6403" i="2"/>
  <c r="U6404" i="2"/>
  <c r="AA6404" i="2" s="1"/>
  <c r="U6405" i="2"/>
  <c r="AA6405" i="2" s="1"/>
  <c r="U6406" i="2"/>
  <c r="AA6406" i="2" s="1"/>
  <c r="U6407" i="2"/>
  <c r="AA6407" i="2" s="1"/>
  <c r="U6408" i="2"/>
  <c r="AA6408" i="2" s="1"/>
  <c r="U6409" i="2"/>
  <c r="U6410" i="2"/>
  <c r="AA6410" i="2" s="1"/>
  <c r="U6411" i="2"/>
  <c r="U6412" i="2"/>
  <c r="AA6412" i="2" s="1"/>
  <c r="U6413" i="2"/>
  <c r="AA6413" i="2" s="1"/>
  <c r="U6414" i="2"/>
  <c r="AA6414" i="2" s="1"/>
  <c r="U6415" i="2"/>
  <c r="AA6415" i="2" s="1"/>
  <c r="U6416" i="2"/>
  <c r="AA6416" i="2" s="1"/>
  <c r="U6417" i="2"/>
  <c r="U6418" i="2"/>
  <c r="AA6418" i="2" s="1"/>
  <c r="U6419" i="2"/>
  <c r="U6420" i="2"/>
  <c r="AA6420" i="2" s="1"/>
  <c r="U6421" i="2"/>
  <c r="AA6421" i="2" s="1"/>
  <c r="U6422" i="2"/>
  <c r="AA6422" i="2" s="1"/>
  <c r="U6423" i="2"/>
  <c r="AA6423" i="2" s="1"/>
  <c r="U6424" i="2"/>
  <c r="AA6424" i="2" s="1"/>
  <c r="U6425" i="2"/>
  <c r="U6426" i="2"/>
  <c r="AA6426" i="2" s="1"/>
  <c r="U6427" i="2"/>
  <c r="U6428" i="2"/>
  <c r="AA6428" i="2" s="1"/>
  <c r="U6429" i="2"/>
  <c r="AA6429" i="2" s="1"/>
  <c r="U6430" i="2"/>
  <c r="AA6430" i="2" s="1"/>
  <c r="U6431" i="2"/>
  <c r="AA6431" i="2" s="1"/>
  <c r="U6432" i="2"/>
  <c r="AA6432" i="2" s="1"/>
  <c r="U6433" i="2"/>
  <c r="U6434" i="2"/>
  <c r="AA6434" i="2" s="1"/>
  <c r="U6435" i="2"/>
  <c r="U6436" i="2"/>
  <c r="AA6436" i="2" s="1"/>
  <c r="U6437" i="2"/>
  <c r="AA6437" i="2" s="1"/>
  <c r="U6438" i="2"/>
  <c r="AA6438" i="2" s="1"/>
  <c r="U6439" i="2"/>
  <c r="AA6439" i="2" s="1"/>
  <c r="U6440" i="2"/>
  <c r="AA6440" i="2" s="1"/>
  <c r="U6441" i="2"/>
  <c r="U6442" i="2"/>
  <c r="AA6442" i="2" s="1"/>
  <c r="U6443" i="2"/>
  <c r="U6444" i="2"/>
  <c r="AA6444" i="2" s="1"/>
  <c r="U6445" i="2"/>
  <c r="AA6445" i="2" s="1"/>
  <c r="U6446" i="2"/>
  <c r="AA6446" i="2" s="1"/>
  <c r="U6447" i="2"/>
  <c r="AA6447" i="2" s="1"/>
  <c r="U6448" i="2"/>
  <c r="AA6448" i="2" s="1"/>
  <c r="U6449" i="2"/>
  <c r="U6450" i="2"/>
  <c r="AA6450" i="2" s="1"/>
  <c r="U6451" i="2"/>
  <c r="U6452" i="2"/>
  <c r="AA6452" i="2" s="1"/>
  <c r="U6453" i="2"/>
  <c r="AA6453" i="2" s="1"/>
  <c r="U6454" i="2"/>
  <c r="AA6454" i="2" s="1"/>
  <c r="U6455" i="2"/>
  <c r="AA6455" i="2" s="1"/>
  <c r="U6456" i="2"/>
  <c r="AA6456" i="2" s="1"/>
  <c r="U6457" i="2"/>
  <c r="U6458" i="2"/>
  <c r="AA6458" i="2" s="1"/>
  <c r="U6459" i="2"/>
  <c r="U6460" i="2"/>
  <c r="AA6460" i="2" s="1"/>
  <c r="U6461" i="2"/>
  <c r="AA6461" i="2" s="1"/>
  <c r="U6462" i="2"/>
  <c r="AA6462" i="2" s="1"/>
  <c r="U6463" i="2"/>
  <c r="AA6463" i="2" s="1"/>
  <c r="U6464" i="2"/>
  <c r="AA6464" i="2" s="1"/>
  <c r="U6465" i="2"/>
  <c r="U6466" i="2"/>
  <c r="AA6466" i="2" s="1"/>
  <c r="U6467" i="2"/>
  <c r="U6468" i="2"/>
  <c r="AA6468" i="2" s="1"/>
  <c r="U6469" i="2"/>
  <c r="AA6469" i="2" s="1"/>
  <c r="U6470" i="2"/>
  <c r="AA6470" i="2" s="1"/>
  <c r="U6471" i="2"/>
  <c r="AA6471" i="2" s="1"/>
  <c r="U6472" i="2"/>
  <c r="AA6472" i="2" s="1"/>
  <c r="U6473" i="2"/>
  <c r="U6474" i="2"/>
  <c r="AA6474" i="2" s="1"/>
  <c r="U6475" i="2"/>
  <c r="U6476" i="2"/>
  <c r="AA6476" i="2" s="1"/>
  <c r="U6477" i="2"/>
  <c r="AA6477" i="2" s="1"/>
  <c r="U6478" i="2"/>
  <c r="AA6478" i="2" s="1"/>
  <c r="U6479" i="2"/>
  <c r="AA6479" i="2" s="1"/>
  <c r="U6480" i="2"/>
  <c r="AA6480" i="2" s="1"/>
  <c r="U6481" i="2"/>
  <c r="U6482" i="2"/>
  <c r="AA6482" i="2" s="1"/>
  <c r="U6483" i="2"/>
  <c r="U6484" i="2"/>
  <c r="AA6484" i="2" s="1"/>
  <c r="U6485" i="2"/>
  <c r="AA6485" i="2" s="1"/>
  <c r="U6486" i="2"/>
  <c r="AA6486" i="2" s="1"/>
  <c r="U6487" i="2"/>
  <c r="AA6487" i="2" s="1"/>
  <c r="U6488" i="2"/>
  <c r="AA6488" i="2" s="1"/>
  <c r="U6489" i="2"/>
  <c r="U6490" i="2"/>
  <c r="AA6490" i="2" s="1"/>
  <c r="U6491" i="2"/>
  <c r="U6492" i="2"/>
  <c r="AA6492" i="2" s="1"/>
  <c r="U6493" i="2"/>
  <c r="AA6493" i="2" s="1"/>
  <c r="U6494" i="2"/>
  <c r="AA6494" i="2" s="1"/>
  <c r="U6495" i="2"/>
  <c r="AA6495" i="2" s="1"/>
  <c r="U6496" i="2"/>
  <c r="AA6496" i="2" s="1"/>
  <c r="U6497" i="2"/>
  <c r="U6498" i="2"/>
  <c r="AA6498" i="2" s="1"/>
  <c r="U6499" i="2"/>
  <c r="U6500" i="2"/>
  <c r="AA6500" i="2" s="1"/>
  <c r="U6501" i="2"/>
  <c r="AA6501" i="2" s="1"/>
  <c r="U6502" i="2"/>
  <c r="AA6502" i="2" s="1"/>
  <c r="U6503" i="2"/>
  <c r="AA6503" i="2" s="1"/>
  <c r="U6504" i="2"/>
  <c r="AA6504" i="2" s="1"/>
  <c r="U6505" i="2"/>
  <c r="U6506" i="2"/>
  <c r="AA6506" i="2" s="1"/>
  <c r="U6507" i="2"/>
  <c r="U6508" i="2"/>
  <c r="AA6508" i="2" s="1"/>
  <c r="U6509" i="2"/>
  <c r="AA6509" i="2" s="1"/>
  <c r="U6510" i="2"/>
  <c r="AA6510" i="2" s="1"/>
  <c r="U6511" i="2"/>
  <c r="AA6511" i="2" s="1"/>
  <c r="U6512" i="2"/>
  <c r="AA6512" i="2" s="1"/>
  <c r="U6513" i="2"/>
  <c r="U6514" i="2"/>
  <c r="AA6514" i="2" s="1"/>
  <c r="U6515" i="2"/>
  <c r="U6516" i="2"/>
  <c r="AA6516" i="2" s="1"/>
  <c r="U6517" i="2"/>
  <c r="AA6517" i="2" s="1"/>
  <c r="U6518" i="2"/>
  <c r="AA6518" i="2" s="1"/>
  <c r="U6519" i="2"/>
  <c r="AA6519" i="2" s="1"/>
  <c r="U6520" i="2"/>
  <c r="AA6520" i="2" s="1"/>
  <c r="U6521" i="2"/>
  <c r="U6522" i="2"/>
  <c r="AA6522" i="2" s="1"/>
  <c r="U6523" i="2"/>
  <c r="U6524" i="2"/>
  <c r="AA6524" i="2" s="1"/>
  <c r="U6525" i="2"/>
  <c r="AA6525" i="2" s="1"/>
  <c r="U6526" i="2"/>
  <c r="AA6526" i="2" s="1"/>
  <c r="U6527" i="2"/>
  <c r="AA6527" i="2" s="1"/>
  <c r="U6528" i="2"/>
  <c r="AA6528" i="2" s="1"/>
  <c r="U6529" i="2"/>
  <c r="U6530" i="2"/>
  <c r="AA6530" i="2" s="1"/>
  <c r="U6531" i="2"/>
  <c r="U6532" i="2"/>
  <c r="AA6532" i="2" s="1"/>
  <c r="U6533" i="2"/>
  <c r="AA6533" i="2" s="1"/>
  <c r="U6534" i="2"/>
  <c r="AA6534" i="2" s="1"/>
  <c r="U6535" i="2"/>
  <c r="AA6535" i="2" s="1"/>
  <c r="U6536" i="2"/>
  <c r="AA6536" i="2" s="1"/>
  <c r="U6537" i="2"/>
  <c r="U6538" i="2"/>
  <c r="AA6538" i="2" s="1"/>
  <c r="U6539" i="2"/>
  <c r="U6540" i="2"/>
  <c r="AA6540" i="2" s="1"/>
  <c r="U6541" i="2"/>
  <c r="AA6541" i="2" s="1"/>
  <c r="U6542" i="2"/>
  <c r="AA6542" i="2" s="1"/>
  <c r="U6543" i="2"/>
  <c r="AA6543" i="2" s="1"/>
  <c r="U6544" i="2"/>
  <c r="AA6544" i="2" s="1"/>
  <c r="U6545" i="2"/>
  <c r="U6546" i="2"/>
  <c r="AA6546" i="2" s="1"/>
  <c r="U6547" i="2"/>
  <c r="U6548" i="2"/>
  <c r="AA6548" i="2" s="1"/>
  <c r="U6549" i="2"/>
  <c r="AA6549" i="2" s="1"/>
  <c r="U6550" i="2"/>
  <c r="AA6550" i="2" s="1"/>
  <c r="U6551" i="2"/>
  <c r="AA6551" i="2" s="1"/>
  <c r="U6552" i="2"/>
  <c r="AA6552" i="2" s="1"/>
  <c r="U6553" i="2"/>
  <c r="U6554" i="2"/>
  <c r="AA6554" i="2" s="1"/>
  <c r="U6555" i="2"/>
  <c r="U6556" i="2"/>
  <c r="AA6556" i="2" s="1"/>
  <c r="U6557" i="2"/>
  <c r="AA6557" i="2" s="1"/>
  <c r="U6558" i="2"/>
  <c r="AA6558" i="2" s="1"/>
  <c r="U6559" i="2"/>
  <c r="AA6559" i="2" s="1"/>
  <c r="U6560" i="2"/>
  <c r="AA6560" i="2" s="1"/>
  <c r="U6561" i="2"/>
  <c r="U6562" i="2"/>
  <c r="AA6562" i="2" s="1"/>
  <c r="U6563" i="2"/>
  <c r="U6564" i="2"/>
  <c r="AA6564" i="2" s="1"/>
  <c r="U6565" i="2"/>
  <c r="AA6565" i="2" s="1"/>
  <c r="U6566" i="2"/>
  <c r="AA6566" i="2" s="1"/>
  <c r="U6567" i="2"/>
  <c r="AA6567" i="2" s="1"/>
  <c r="U6568" i="2"/>
  <c r="AA6568" i="2" s="1"/>
  <c r="U6569" i="2"/>
  <c r="U6570" i="2"/>
  <c r="AA6570" i="2" s="1"/>
  <c r="U6571" i="2"/>
  <c r="U6572" i="2"/>
  <c r="AA6572" i="2" s="1"/>
  <c r="U6573" i="2"/>
  <c r="AA6573" i="2" s="1"/>
  <c r="U6574" i="2"/>
  <c r="AA6574" i="2" s="1"/>
  <c r="U6575" i="2"/>
  <c r="AA6575" i="2" s="1"/>
  <c r="U6576" i="2"/>
  <c r="AA6576" i="2" s="1"/>
  <c r="U6577" i="2"/>
  <c r="U6578" i="2"/>
  <c r="AA6578" i="2" s="1"/>
  <c r="U6579" i="2"/>
  <c r="U6580" i="2"/>
  <c r="AA6580" i="2" s="1"/>
  <c r="U6581" i="2"/>
  <c r="AA6581" i="2" s="1"/>
  <c r="U6582" i="2"/>
  <c r="AA6582" i="2" s="1"/>
  <c r="U6583" i="2"/>
  <c r="AA6583" i="2" s="1"/>
  <c r="U6584" i="2"/>
  <c r="AA6584" i="2" s="1"/>
  <c r="U6585" i="2"/>
  <c r="U6586" i="2"/>
  <c r="AA6586" i="2" s="1"/>
  <c r="U6587" i="2"/>
  <c r="U6588" i="2"/>
  <c r="AA6588" i="2" s="1"/>
  <c r="U6589" i="2"/>
  <c r="AA6589" i="2" s="1"/>
  <c r="U6590" i="2"/>
  <c r="AA6590" i="2" s="1"/>
  <c r="U6591" i="2"/>
  <c r="AA6591" i="2" s="1"/>
  <c r="U6592" i="2"/>
  <c r="AA6592" i="2" s="1"/>
  <c r="U6593" i="2"/>
  <c r="U6594" i="2"/>
  <c r="AA6594" i="2" s="1"/>
  <c r="U6595" i="2"/>
  <c r="U6596" i="2"/>
  <c r="AA6596" i="2" s="1"/>
  <c r="U6597" i="2"/>
  <c r="AA6597" i="2" s="1"/>
  <c r="U6598" i="2"/>
  <c r="AA6598" i="2" s="1"/>
  <c r="U6599" i="2"/>
  <c r="AA6599" i="2" s="1"/>
  <c r="U6600" i="2"/>
  <c r="AA6600" i="2" s="1"/>
  <c r="U6601" i="2"/>
  <c r="U6602" i="2"/>
  <c r="AA6602" i="2" s="1"/>
  <c r="U6603" i="2"/>
  <c r="U6604" i="2"/>
  <c r="AA6604" i="2" s="1"/>
  <c r="U6605" i="2"/>
  <c r="AA6605" i="2" s="1"/>
  <c r="U6606" i="2"/>
  <c r="AA6606" i="2" s="1"/>
  <c r="U6607" i="2"/>
  <c r="AA6607" i="2" s="1"/>
  <c r="U6608" i="2"/>
  <c r="AA6608" i="2" s="1"/>
  <c r="U6609" i="2"/>
  <c r="U6610" i="2"/>
  <c r="AA6610" i="2" s="1"/>
  <c r="U6611" i="2"/>
  <c r="U6612" i="2"/>
  <c r="AA6612" i="2" s="1"/>
  <c r="U6613" i="2"/>
  <c r="AA6613" i="2" s="1"/>
  <c r="U6614" i="2"/>
  <c r="AA6614" i="2" s="1"/>
  <c r="U6615" i="2"/>
  <c r="AA6615" i="2" s="1"/>
  <c r="U6616" i="2"/>
  <c r="AA6616" i="2" s="1"/>
  <c r="U6617" i="2"/>
  <c r="U6618" i="2"/>
  <c r="AA6618" i="2" s="1"/>
  <c r="U6619" i="2"/>
  <c r="U6620" i="2"/>
  <c r="AA6620" i="2" s="1"/>
  <c r="U6621" i="2"/>
  <c r="AA6621" i="2" s="1"/>
  <c r="U6622" i="2"/>
  <c r="AA6622" i="2" s="1"/>
  <c r="U6623" i="2"/>
  <c r="AA6623" i="2" s="1"/>
  <c r="U6624" i="2"/>
  <c r="AA6624" i="2" s="1"/>
  <c r="U6625" i="2"/>
  <c r="U6626" i="2"/>
  <c r="AA6626" i="2" s="1"/>
  <c r="U6627" i="2"/>
  <c r="U6628" i="2"/>
  <c r="AA6628" i="2" s="1"/>
  <c r="U6629" i="2"/>
  <c r="AA6629" i="2" s="1"/>
  <c r="U6630" i="2"/>
  <c r="AA6630" i="2" s="1"/>
  <c r="U6631" i="2"/>
  <c r="AA6631" i="2" s="1"/>
  <c r="U6632" i="2"/>
  <c r="AA6632" i="2" s="1"/>
  <c r="U6633" i="2"/>
  <c r="U6634" i="2"/>
  <c r="AA6634" i="2" s="1"/>
  <c r="U6635" i="2"/>
  <c r="U6636" i="2"/>
  <c r="AA6636" i="2" s="1"/>
  <c r="U6637" i="2"/>
  <c r="AA6637" i="2" s="1"/>
  <c r="U6638" i="2"/>
  <c r="AA6638" i="2" s="1"/>
  <c r="U6639" i="2"/>
  <c r="AA6639" i="2" s="1"/>
  <c r="U6640" i="2"/>
  <c r="AA6640" i="2" s="1"/>
  <c r="U6641" i="2"/>
  <c r="U6642" i="2"/>
  <c r="AA6642" i="2" s="1"/>
  <c r="U6643" i="2"/>
  <c r="U6644" i="2"/>
  <c r="AA6644" i="2" s="1"/>
  <c r="U6645" i="2"/>
  <c r="AA6645" i="2" s="1"/>
  <c r="U6646" i="2"/>
  <c r="AA6646" i="2" s="1"/>
  <c r="U6647" i="2"/>
  <c r="AA6647" i="2" s="1"/>
  <c r="U6648" i="2"/>
  <c r="AA6648" i="2" s="1"/>
  <c r="U6649" i="2"/>
  <c r="U6650" i="2"/>
  <c r="AA6650" i="2" s="1"/>
  <c r="U6651" i="2"/>
  <c r="U6652" i="2"/>
  <c r="AA6652" i="2" s="1"/>
  <c r="U6653" i="2"/>
  <c r="AA6653" i="2" s="1"/>
  <c r="U6654" i="2"/>
  <c r="AA6654" i="2" s="1"/>
  <c r="U6655" i="2"/>
  <c r="AA6655" i="2" s="1"/>
  <c r="U6656" i="2"/>
  <c r="AA6656" i="2" s="1"/>
  <c r="U6657" i="2"/>
  <c r="U6658" i="2"/>
  <c r="AA6658" i="2" s="1"/>
  <c r="U6659" i="2"/>
  <c r="U6660" i="2"/>
  <c r="AA6660" i="2" s="1"/>
  <c r="U6661" i="2"/>
  <c r="AA6661" i="2" s="1"/>
  <c r="U6662" i="2"/>
  <c r="AA6662" i="2" s="1"/>
  <c r="U6663" i="2"/>
  <c r="AA6663" i="2" s="1"/>
  <c r="U6664" i="2"/>
  <c r="AA6664" i="2" s="1"/>
  <c r="U6665" i="2"/>
  <c r="U6666" i="2"/>
  <c r="AA6666" i="2" s="1"/>
  <c r="U6667" i="2"/>
  <c r="U6668" i="2"/>
  <c r="AA6668" i="2" s="1"/>
  <c r="U6669" i="2"/>
  <c r="AA6669" i="2" s="1"/>
  <c r="U6670" i="2"/>
  <c r="AA6670" i="2" s="1"/>
  <c r="U6671" i="2"/>
  <c r="AA6671" i="2" s="1"/>
  <c r="U6672" i="2"/>
  <c r="AA6672" i="2" s="1"/>
  <c r="U6673" i="2"/>
  <c r="U6674" i="2"/>
  <c r="AA6674" i="2" s="1"/>
  <c r="U6675" i="2"/>
  <c r="U6676" i="2"/>
  <c r="AA6676" i="2" s="1"/>
  <c r="U6677" i="2"/>
  <c r="AA6677" i="2" s="1"/>
  <c r="U6678" i="2"/>
  <c r="AA6678" i="2" s="1"/>
  <c r="U6679" i="2"/>
  <c r="AA6679" i="2" s="1"/>
  <c r="U6680" i="2"/>
  <c r="AA6680" i="2" s="1"/>
  <c r="U6681" i="2"/>
  <c r="U6682" i="2"/>
  <c r="AA6682" i="2" s="1"/>
  <c r="U6683" i="2"/>
  <c r="U6684" i="2"/>
  <c r="AA6684" i="2" s="1"/>
  <c r="U6685" i="2"/>
  <c r="AA6685" i="2" s="1"/>
  <c r="U6686" i="2"/>
  <c r="AA6686" i="2" s="1"/>
  <c r="U6687" i="2"/>
  <c r="AA6687" i="2" s="1"/>
  <c r="U6688" i="2"/>
  <c r="AA6688" i="2" s="1"/>
  <c r="U6689" i="2"/>
  <c r="U6690" i="2"/>
  <c r="AA6690" i="2" s="1"/>
  <c r="U6691" i="2"/>
  <c r="U6692" i="2"/>
  <c r="AA6692" i="2" s="1"/>
  <c r="U6693" i="2"/>
  <c r="AA6693" i="2" s="1"/>
  <c r="U6694" i="2"/>
  <c r="AA6694" i="2" s="1"/>
  <c r="U6695" i="2"/>
  <c r="AA6695" i="2" s="1"/>
  <c r="U6696" i="2"/>
  <c r="AA6696" i="2" s="1"/>
  <c r="U6697" i="2"/>
  <c r="U6698" i="2"/>
  <c r="AA6698" i="2" s="1"/>
  <c r="U6699" i="2"/>
  <c r="U6700" i="2"/>
  <c r="AA6700" i="2" s="1"/>
  <c r="U6701" i="2"/>
  <c r="AA6701" i="2" s="1"/>
  <c r="U6702" i="2"/>
  <c r="AA6702" i="2" s="1"/>
  <c r="U6703" i="2"/>
  <c r="AA6703" i="2" s="1"/>
  <c r="U6704" i="2"/>
  <c r="AA6704" i="2" s="1"/>
  <c r="U6705" i="2"/>
  <c r="U6706" i="2"/>
  <c r="AA6706" i="2" s="1"/>
  <c r="U6707" i="2"/>
  <c r="U6708" i="2"/>
  <c r="AA6708" i="2" s="1"/>
  <c r="U6709" i="2"/>
  <c r="AA6709" i="2" s="1"/>
  <c r="U6710" i="2"/>
  <c r="AA6710" i="2" s="1"/>
  <c r="U6711" i="2"/>
  <c r="AA6711" i="2" s="1"/>
  <c r="U6712" i="2"/>
  <c r="AA6712" i="2" s="1"/>
  <c r="U6713" i="2"/>
  <c r="U6714" i="2"/>
  <c r="AA6714" i="2" s="1"/>
  <c r="U6715" i="2"/>
  <c r="U6716" i="2"/>
  <c r="AA6716" i="2" s="1"/>
  <c r="U6717" i="2"/>
  <c r="AA6717" i="2" s="1"/>
  <c r="U6718" i="2"/>
  <c r="AA6718" i="2" s="1"/>
  <c r="U6719" i="2"/>
  <c r="AA6719" i="2" s="1"/>
  <c r="U6720" i="2"/>
  <c r="AA6720" i="2" s="1"/>
  <c r="U6721" i="2"/>
  <c r="U6722" i="2"/>
  <c r="AA6722" i="2" s="1"/>
  <c r="U6723" i="2"/>
  <c r="U6724" i="2"/>
  <c r="AA6724" i="2" s="1"/>
  <c r="U6725" i="2"/>
  <c r="AA6725" i="2" s="1"/>
  <c r="U6726" i="2"/>
  <c r="AA6726" i="2" s="1"/>
  <c r="U6727" i="2"/>
  <c r="AA6727" i="2" s="1"/>
  <c r="U6728" i="2"/>
  <c r="AA6728" i="2" s="1"/>
  <c r="U6729" i="2"/>
  <c r="U6730" i="2"/>
  <c r="AA6730" i="2" s="1"/>
  <c r="U6731" i="2"/>
  <c r="U6732" i="2"/>
  <c r="AA6732" i="2" s="1"/>
  <c r="U6733" i="2"/>
  <c r="AA6733" i="2" s="1"/>
  <c r="U6734" i="2"/>
  <c r="AA6734" i="2" s="1"/>
  <c r="U6735" i="2"/>
  <c r="AA6735" i="2" s="1"/>
  <c r="U6736" i="2"/>
  <c r="AA6736" i="2" s="1"/>
  <c r="U6737" i="2"/>
  <c r="U6738" i="2"/>
  <c r="AA6738" i="2" s="1"/>
  <c r="U6739" i="2"/>
  <c r="U6740" i="2"/>
  <c r="AA6740" i="2" s="1"/>
  <c r="U6741" i="2"/>
  <c r="AA6741" i="2" s="1"/>
  <c r="U6742" i="2"/>
  <c r="AA6742" i="2" s="1"/>
  <c r="U6743" i="2"/>
  <c r="AA6743" i="2" s="1"/>
  <c r="U6744" i="2"/>
  <c r="AA6744" i="2" s="1"/>
  <c r="U6745" i="2"/>
  <c r="U6746" i="2"/>
  <c r="AA6746" i="2" s="1"/>
  <c r="U6747" i="2"/>
  <c r="U6748" i="2"/>
  <c r="AA6748" i="2" s="1"/>
  <c r="U6749" i="2"/>
  <c r="AA6749" i="2" s="1"/>
  <c r="U6750" i="2"/>
  <c r="AA6750" i="2" s="1"/>
  <c r="U6751" i="2"/>
  <c r="AA6751" i="2" s="1"/>
  <c r="U6752" i="2"/>
  <c r="AA6752" i="2" s="1"/>
  <c r="U6753" i="2"/>
  <c r="U6754" i="2"/>
  <c r="AA6754" i="2" s="1"/>
  <c r="U6755" i="2"/>
  <c r="U6756" i="2"/>
  <c r="AA6756" i="2" s="1"/>
  <c r="U6757" i="2"/>
  <c r="AA6757" i="2" s="1"/>
  <c r="U6758" i="2"/>
  <c r="AA6758" i="2" s="1"/>
  <c r="U6759" i="2"/>
  <c r="AA6759" i="2" s="1"/>
  <c r="U6760" i="2"/>
  <c r="AA6760" i="2" s="1"/>
  <c r="U6761" i="2"/>
  <c r="U6762" i="2"/>
  <c r="AA6762" i="2" s="1"/>
  <c r="U6763" i="2"/>
  <c r="U6764" i="2"/>
  <c r="AA6764" i="2" s="1"/>
  <c r="U6765" i="2"/>
  <c r="AA6765" i="2" s="1"/>
  <c r="U6766" i="2"/>
  <c r="AA6766" i="2" s="1"/>
  <c r="U6767" i="2"/>
  <c r="AA6767" i="2" s="1"/>
  <c r="U6768" i="2"/>
  <c r="AA6768" i="2" s="1"/>
  <c r="U6769" i="2"/>
  <c r="U6770" i="2"/>
  <c r="AA6770" i="2" s="1"/>
  <c r="U6771" i="2"/>
  <c r="U6772" i="2"/>
  <c r="AA6772" i="2" s="1"/>
  <c r="U6773" i="2"/>
  <c r="AA6773" i="2" s="1"/>
  <c r="U6774" i="2"/>
  <c r="AA6774" i="2" s="1"/>
  <c r="U6775" i="2"/>
  <c r="AA6775" i="2" s="1"/>
  <c r="U6776" i="2"/>
  <c r="AA6776" i="2" s="1"/>
  <c r="U6777" i="2"/>
  <c r="U6778" i="2"/>
  <c r="AA6778" i="2" s="1"/>
  <c r="U6779" i="2"/>
  <c r="U6780" i="2"/>
  <c r="AA6780" i="2" s="1"/>
  <c r="U6781" i="2"/>
  <c r="AA6781" i="2" s="1"/>
  <c r="U6782" i="2"/>
  <c r="AA6782" i="2" s="1"/>
  <c r="U6783" i="2"/>
  <c r="AA6783" i="2" s="1"/>
  <c r="U6784" i="2"/>
  <c r="AA6784" i="2" s="1"/>
  <c r="U6785" i="2"/>
  <c r="U6786" i="2"/>
  <c r="AA6786" i="2" s="1"/>
  <c r="U6787" i="2"/>
  <c r="U6788" i="2"/>
  <c r="AA6788" i="2" s="1"/>
  <c r="U6789" i="2"/>
  <c r="AA6789" i="2" s="1"/>
  <c r="U6790" i="2"/>
  <c r="AA6790" i="2" s="1"/>
  <c r="U6791" i="2"/>
  <c r="AA6791" i="2" s="1"/>
  <c r="U6792" i="2"/>
  <c r="AA6792" i="2" s="1"/>
  <c r="U6793" i="2"/>
  <c r="U6794" i="2"/>
  <c r="AA6794" i="2" s="1"/>
  <c r="U6795" i="2"/>
  <c r="U6796" i="2"/>
  <c r="AA6796" i="2" s="1"/>
  <c r="U6797" i="2"/>
  <c r="AA6797" i="2" s="1"/>
  <c r="U6798" i="2"/>
  <c r="AA6798" i="2" s="1"/>
  <c r="U6799" i="2"/>
  <c r="AA6799" i="2" s="1"/>
  <c r="U6800" i="2"/>
  <c r="AA6800" i="2" s="1"/>
  <c r="U6801" i="2"/>
  <c r="U6802" i="2"/>
  <c r="AA6802" i="2" s="1"/>
  <c r="U6803" i="2"/>
  <c r="U6804" i="2"/>
  <c r="AA6804" i="2" s="1"/>
  <c r="U6805" i="2"/>
  <c r="AA6805" i="2" s="1"/>
  <c r="U6806" i="2"/>
  <c r="AA6806" i="2" s="1"/>
  <c r="U6807" i="2"/>
  <c r="AA6807" i="2" s="1"/>
  <c r="U6808" i="2"/>
  <c r="AA6808" i="2" s="1"/>
  <c r="U6809" i="2"/>
  <c r="U6810" i="2"/>
  <c r="AA6810" i="2" s="1"/>
  <c r="U6811" i="2"/>
  <c r="U6812" i="2"/>
  <c r="AA6812" i="2" s="1"/>
  <c r="U6813" i="2"/>
  <c r="AA6813" i="2" s="1"/>
  <c r="U6814" i="2"/>
  <c r="AA6814" i="2" s="1"/>
  <c r="U6815" i="2"/>
  <c r="AA6815" i="2" s="1"/>
  <c r="U6816" i="2"/>
  <c r="AA6816" i="2" s="1"/>
  <c r="U6817" i="2"/>
  <c r="U6818" i="2"/>
  <c r="AA6818" i="2" s="1"/>
  <c r="U6819" i="2"/>
  <c r="U6820" i="2"/>
  <c r="AA6820" i="2" s="1"/>
  <c r="U6821" i="2"/>
  <c r="AA6821" i="2" s="1"/>
  <c r="U6822" i="2"/>
  <c r="AA6822" i="2" s="1"/>
  <c r="U6823" i="2"/>
  <c r="AA6823" i="2" s="1"/>
  <c r="U6824" i="2"/>
  <c r="AA6824" i="2" s="1"/>
  <c r="U6825" i="2"/>
  <c r="U6826" i="2"/>
  <c r="AA6826" i="2" s="1"/>
  <c r="U6827" i="2"/>
  <c r="U6828" i="2"/>
  <c r="AA6828" i="2" s="1"/>
  <c r="U6829" i="2"/>
  <c r="AA6829" i="2" s="1"/>
  <c r="U6830" i="2"/>
  <c r="AA6830" i="2" s="1"/>
  <c r="U6831" i="2"/>
  <c r="AA6831" i="2" s="1"/>
  <c r="U6832" i="2"/>
  <c r="AA6832" i="2" s="1"/>
  <c r="U6833" i="2"/>
  <c r="U6834" i="2"/>
  <c r="AA6834" i="2" s="1"/>
  <c r="U6835" i="2"/>
  <c r="U6836" i="2"/>
  <c r="AA6836" i="2" s="1"/>
  <c r="U6837" i="2"/>
  <c r="AA6837" i="2" s="1"/>
  <c r="U6838" i="2"/>
  <c r="AA6838" i="2" s="1"/>
  <c r="U6839" i="2"/>
  <c r="AA6839" i="2" s="1"/>
  <c r="U6840" i="2"/>
  <c r="AA6840" i="2" s="1"/>
  <c r="U6841" i="2"/>
  <c r="U6842" i="2"/>
  <c r="AA6842" i="2" s="1"/>
  <c r="U6843" i="2"/>
  <c r="U6844" i="2"/>
  <c r="AA6844" i="2" s="1"/>
  <c r="U6845" i="2"/>
  <c r="AA6845" i="2" s="1"/>
  <c r="U6846" i="2"/>
  <c r="AA6846" i="2" s="1"/>
  <c r="U6847" i="2"/>
  <c r="AA6847" i="2" s="1"/>
  <c r="U6848" i="2"/>
  <c r="AA6848" i="2" s="1"/>
  <c r="U6849" i="2"/>
  <c r="U6850" i="2"/>
  <c r="AA6850" i="2" s="1"/>
  <c r="U6851" i="2"/>
  <c r="U6852" i="2"/>
  <c r="AA6852" i="2" s="1"/>
  <c r="U6853" i="2"/>
  <c r="AA6853" i="2" s="1"/>
  <c r="U6854" i="2"/>
  <c r="AA6854" i="2" s="1"/>
  <c r="U6855" i="2"/>
  <c r="AA6855" i="2" s="1"/>
  <c r="U6856" i="2"/>
  <c r="AA6856" i="2" s="1"/>
  <c r="U6857" i="2"/>
  <c r="U6858" i="2"/>
  <c r="AA6858" i="2" s="1"/>
  <c r="U6859" i="2"/>
  <c r="U6860" i="2"/>
  <c r="AA6860" i="2" s="1"/>
  <c r="U6861" i="2"/>
  <c r="AA6861" i="2" s="1"/>
  <c r="U6862" i="2"/>
  <c r="AA6862" i="2" s="1"/>
  <c r="U6863" i="2"/>
  <c r="AA6863" i="2" s="1"/>
  <c r="U6864" i="2"/>
  <c r="AA6864" i="2" s="1"/>
  <c r="U6865" i="2"/>
  <c r="U6866" i="2"/>
  <c r="AA6866" i="2" s="1"/>
  <c r="U6867" i="2"/>
  <c r="U6868" i="2"/>
  <c r="AA6868" i="2" s="1"/>
  <c r="U6869" i="2"/>
  <c r="AA6869" i="2" s="1"/>
  <c r="U6870" i="2"/>
  <c r="AA6870" i="2" s="1"/>
  <c r="U6871" i="2"/>
  <c r="AA6871" i="2" s="1"/>
  <c r="U6872" i="2"/>
  <c r="AA6872" i="2" s="1"/>
  <c r="U6873" i="2"/>
  <c r="U6874" i="2"/>
  <c r="AA6874" i="2" s="1"/>
  <c r="U6875" i="2"/>
  <c r="U6876" i="2"/>
  <c r="AA6876" i="2" s="1"/>
  <c r="U6877" i="2"/>
  <c r="AA6877" i="2" s="1"/>
  <c r="U6878" i="2"/>
  <c r="AA6878" i="2" s="1"/>
  <c r="U6879" i="2"/>
  <c r="AA6879" i="2" s="1"/>
  <c r="U6880" i="2"/>
  <c r="AA6880" i="2" s="1"/>
  <c r="U6881" i="2"/>
  <c r="U6882" i="2"/>
  <c r="AA6882" i="2" s="1"/>
  <c r="U6883" i="2"/>
  <c r="U6884" i="2"/>
  <c r="AA6884" i="2" s="1"/>
  <c r="U6885" i="2"/>
  <c r="AA6885" i="2" s="1"/>
  <c r="U6886" i="2"/>
  <c r="AA6886" i="2" s="1"/>
  <c r="U6887" i="2"/>
  <c r="AA6887" i="2" s="1"/>
  <c r="U6888" i="2"/>
  <c r="AA6888" i="2" s="1"/>
  <c r="U6889" i="2"/>
  <c r="U6890" i="2"/>
  <c r="AA6890" i="2" s="1"/>
  <c r="U6891" i="2"/>
  <c r="U6892" i="2"/>
  <c r="AA6892" i="2" s="1"/>
  <c r="U6893" i="2"/>
  <c r="AA6893" i="2" s="1"/>
  <c r="U6894" i="2"/>
  <c r="AA6894" i="2" s="1"/>
  <c r="U6895" i="2"/>
  <c r="AA6895" i="2" s="1"/>
  <c r="U6896" i="2"/>
  <c r="AA6896" i="2" s="1"/>
  <c r="U6897" i="2"/>
  <c r="U6898" i="2"/>
  <c r="AA6898" i="2" s="1"/>
  <c r="U6899" i="2"/>
  <c r="U6900" i="2"/>
  <c r="AA6900" i="2" s="1"/>
  <c r="U6901" i="2"/>
  <c r="AA6901" i="2" s="1"/>
  <c r="U6902" i="2"/>
  <c r="AA6902" i="2" s="1"/>
  <c r="U6903" i="2"/>
  <c r="AA6903" i="2" s="1"/>
  <c r="U6904" i="2"/>
  <c r="AA6904" i="2" s="1"/>
  <c r="U6905" i="2"/>
  <c r="U6906" i="2"/>
  <c r="AA6906" i="2" s="1"/>
  <c r="U6907" i="2"/>
  <c r="U6908" i="2"/>
  <c r="AA6908" i="2" s="1"/>
  <c r="U6909" i="2"/>
  <c r="AA6909" i="2" s="1"/>
  <c r="U6910" i="2"/>
  <c r="AA6910" i="2" s="1"/>
  <c r="U6911" i="2"/>
  <c r="AA6911" i="2" s="1"/>
  <c r="U6912" i="2"/>
  <c r="AA6912" i="2" s="1"/>
  <c r="U6913" i="2"/>
  <c r="U6914" i="2"/>
  <c r="AA6914" i="2" s="1"/>
  <c r="U6915" i="2"/>
  <c r="U6916" i="2"/>
  <c r="AA6916" i="2" s="1"/>
  <c r="U6917" i="2"/>
  <c r="AA6917" i="2" s="1"/>
  <c r="U6918" i="2"/>
  <c r="AA6918" i="2" s="1"/>
  <c r="U6919" i="2"/>
  <c r="AA6919" i="2" s="1"/>
  <c r="U6920" i="2"/>
  <c r="AA6920" i="2" s="1"/>
  <c r="U6921" i="2"/>
  <c r="U6922" i="2"/>
  <c r="AA6922" i="2" s="1"/>
  <c r="U6923" i="2"/>
  <c r="U6924" i="2"/>
  <c r="AA6924" i="2" s="1"/>
  <c r="U6925" i="2"/>
  <c r="AA6925" i="2" s="1"/>
  <c r="U6926" i="2"/>
  <c r="AA6926" i="2" s="1"/>
  <c r="U6927" i="2"/>
  <c r="AA6927" i="2" s="1"/>
  <c r="U6928" i="2"/>
  <c r="AA6928" i="2" s="1"/>
  <c r="U6929" i="2"/>
  <c r="U6930" i="2"/>
  <c r="AA6930" i="2" s="1"/>
  <c r="U6931" i="2"/>
  <c r="U6932" i="2"/>
  <c r="AA6932" i="2" s="1"/>
  <c r="U6933" i="2"/>
  <c r="AA6933" i="2" s="1"/>
  <c r="U6934" i="2"/>
  <c r="AA6934" i="2" s="1"/>
  <c r="U6935" i="2"/>
  <c r="AA6935" i="2" s="1"/>
  <c r="U6936" i="2"/>
  <c r="AA6936" i="2" s="1"/>
  <c r="U6937" i="2"/>
  <c r="U6938" i="2"/>
  <c r="AA6938" i="2" s="1"/>
  <c r="U6939" i="2"/>
  <c r="U6940" i="2"/>
  <c r="AA6940" i="2" s="1"/>
  <c r="U6941" i="2"/>
  <c r="AA6941" i="2" s="1"/>
  <c r="U6942" i="2"/>
  <c r="AA6942" i="2" s="1"/>
  <c r="U6943" i="2"/>
  <c r="AA6943" i="2" s="1"/>
  <c r="U6944" i="2"/>
  <c r="AA6944" i="2" s="1"/>
  <c r="U6945" i="2"/>
  <c r="U6946" i="2"/>
  <c r="AA6946" i="2" s="1"/>
  <c r="U6947" i="2"/>
  <c r="U6948" i="2"/>
  <c r="AA6948" i="2" s="1"/>
  <c r="U6949" i="2"/>
  <c r="AA6949" i="2" s="1"/>
  <c r="U6950" i="2"/>
  <c r="AA6950" i="2" s="1"/>
  <c r="U6951" i="2"/>
  <c r="AA6951" i="2" s="1"/>
  <c r="U6952" i="2"/>
  <c r="AA6952" i="2" s="1"/>
  <c r="U6953" i="2"/>
  <c r="U6954" i="2"/>
  <c r="AA6954" i="2" s="1"/>
  <c r="U6955" i="2"/>
  <c r="U6956" i="2"/>
  <c r="AA6956" i="2" s="1"/>
  <c r="U6957" i="2"/>
  <c r="AA6957" i="2" s="1"/>
  <c r="U6958" i="2"/>
  <c r="AA6958" i="2" s="1"/>
  <c r="U6959" i="2"/>
  <c r="AA6959" i="2" s="1"/>
  <c r="U6960" i="2"/>
  <c r="AA6960" i="2" s="1"/>
  <c r="U6961" i="2"/>
  <c r="U6962" i="2"/>
  <c r="AA6962" i="2" s="1"/>
  <c r="U6963" i="2"/>
  <c r="U6964" i="2"/>
  <c r="AA6964" i="2" s="1"/>
  <c r="U6965" i="2"/>
  <c r="AA6965" i="2" s="1"/>
  <c r="U6966" i="2"/>
  <c r="AA6966" i="2" s="1"/>
  <c r="U6967" i="2"/>
  <c r="AA6967" i="2" s="1"/>
  <c r="U6968" i="2"/>
  <c r="AA6968" i="2" s="1"/>
  <c r="U6969" i="2"/>
  <c r="U6970" i="2"/>
  <c r="AA6970" i="2" s="1"/>
  <c r="U6971" i="2"/>
  <c r="U6972" i="2"/>
  <c r="AA6972" i="2" s="1"/>
  <c r="U6973" i="2"/>
  <c r="AA6973" i="2" s="1"/>
  <c r="U6974" i="2"/>
  <c r="AA6974" i="2" s="1"/>
  <c r="U6975" i="2"/>
  <c r="AA6975" i="2" s="1"/>
  <c r="U6976" i="2"/>
  <c r="AA6976" i="2" s="1"/>
  <c r="U6977" i="2"/>
  <c r="U6978" i="2"/>
  <c r="AA6978" i="2" s="1"/>
  <c r="U6979" i="2"/>
  <c r="U6980" i="2"/>
  <c r="AA6980" i="2" s="1"/>
  <c r="U6981" i="2"/>
  <c r="AA6981" i="2" s="1"/>
  <c r="U6982" i="2"/>
  <c r="AA6982" i="2" s="1"/>
  <c r="U6983" i="2"/>
  <c r="AA6983" i="2" s="1"/>
  <c r="U6984" i="2"/>
  <c r="AA6984" i="2" s="1"/>
  <c r="U6985" i="2"/>
  <c r="U6986" i="2"/>
  <c r="AA6986" i="2" s="1"/>
  <c r="U6987" i="2"/>
  <c r="U6988" i="2"/>
  <c r="AA6988" i="2" s="1"/>
  <c r="U6989" i="2"/>
  <c r="AA6989" i="2" s="1"/>
  <c r="U6990" i="2"/>
  <c r="AA6990" i="2" s="1"/>
  <c r="U6991" i="2"/>
  <c r="AA6991" i="2" s="1"/>
  <c r="U6992" i="2"/>
  <c r="AA6992" i="2" s="1"/>
  <c r="U6993" i="2"/>
  <c r="U6994" i="2"/>
  <c r="AA6994" i="2" s="1"/>
  <c r="U6995" i="2"/>
  <c r="U6996" i="2"/>
  <c r="AA6996" i="2" s="1"/>
  <c r="U6997" i="2"/>
  <c r="AA6997" i="2" s="1"/>
  <c r="U6998" i="2"/>
  <c r="AA6998" i="2" s="1"/>
  <c r="U6999" i="2"/>
  <c r="AA6999" i="2" s="1"/>
  <c r="U7000" i="2"/>
  <c r="AA7000" i="2" s="1"/>
  <c r="U7001" i="2"/>
  <c r="U7002" i="2"/>
  <c r="AA7002" i="2" s="1"/>
  <c r="U7003" i="2"/>
  <c r="U7004" i="2"/>
  <c r="AA7004" i="2" s="1"/>
  <c r="U7005" i="2"/>
  <c r="AA7005" i="2" s="1"/>
  <c r="U7006" i="2"/>
  <c r="AA7006" i="2" s="1"/>
  <c r="U7007" i="2"/>
  <c r="AA7007" i="2" s="1"/>
  <c r="U7008" i="2"/>
  <c r="AA7008" i="2" s="1"/>
  <c r="U7009" i="2"/>
  <c r="U7010" i="2"/>
  <c r="AA7010" i="2" s="1"/>
  <c r="U7011" i="2"/>
  <c r="U7012" i="2"/>
  <c r="AA7012" i="2" s="1"/>
  <c r="U7013" i="2"/>
  <c r="AA7013" i="2" s="1"/>
  <c r="U7014" i="2"/>
  <c r="AA7014" i="2" s="1"/>
  <c r="U7015" i="2"/>
  <c r="AA7015" i="2" s="1"/>
  <c r="U7016" i="2"/>
  <c r="AA7016" i="2" s="1"/>
  <c r="U7017" i="2"/>
  <c r="U7018" i="2"/>
  <c r="AA7018" i="2" s="1"/>
  <c r="U7019" i="2"/>
  <c r="U7020" i="2"/>
  <c r="AA7020" i="2" s="1"/>
  <c r="U7021" i="2"/>
  <c r="AA7021" i="2" s="1"/>
  <c r="U7022" i="2"/>
  <c r="AA7022" i="2" s="1"/>
  <c r="U7023" i="2"/>
  <c r="AA7023" i="2" s="1"/>
  <c r="U7024" i="2"/>
  <c r="AA7024" i="2" s="1"/>
  <c r="U7025" i="2"/>
  <c r="U7026" i="2"/>
  <c r="AA7026" i="2" s="1"/>
  <c r="U7027" i="2"/>
  <c r="U7028" i="2"/>
  <c r="AA7028" i="2" s="1"/>
  <c r="U7029" i="2"/>
  <c r="AA7029" i="2" s="1"/>
  <c r="U7030" i="2"/>
  <c r="AA7030" i="2" s="1"/>
  <c r="U7031" i="2"/>
  <c r="AA7031" i="2" s="1"/>
  <c r="U7032" i="2"/>
  <c r="AA7032" i="2" s="1"/>
  <c r="U7033" i="2"/>
  <c r="U7034" i="2"/>
  <c r="AA7034" i="2" s="1"/>
  <c r="U7035" i="2"/>
  <c r="U7036" i="2"/>
  <c r="AA7036" i="2" s="1"/>
  <c r="U7037" i="2"/>
  <c r="AA7037" i="2" s="1"/>
  <c r="U7038" i="2"/>
  <c r="AA7038" i="2" s="1"/>
  <c r="U7039" i="2"/>
  <c r="AA7039" i="2" s="1"/>
  <c r="U7040" i="2"/>
  <c r="AA7040" i="2" s="1"/>
  <c r="U7041" i="2"/>
  <c r="U7042" i="2"/>
  <c r="AA7042" i="2" s="1"/>
  <c r="U7043" i="2"/>
  <c r="U7044" i="2"/>
  <c r="AA7044" i="2" s="1"/>
  <c r="U7045" i="2"/>
  <c r="AA7045" i="2" s="1"/>
  <c r="U7046" i="2"/>
  <c r="AA7046" i="2" s="1"/>
  <c r="U7047" i="2"/>
  <c r="AA7047" i="2" s="1"/>
  <c r="U7048" i="2"/>
  <c r="AA7048" i="2" s="1"/>
  <c r="U7049" i="2"/>
  <c r="U7050" i="2"/>
  <c r="AA7050" i="2" s="1"/>
  <c r="U7051" i="2"/>
  <c r="U7052" i="2"/>
  <c r="AA7052" i="2" s="1"/>
  <c r="U7053" i="2"/>
  <c r="AA7053" i="2" s="1"/>
  <c r="U7054" i="2"/>
  <c r="AA7054" i="2" s="1"/>
  <c r="U7055" i="2"/>
  <c r="AA7055" i="2" s="1"/>
  <c r="U7056" i="2"/>
  <c r="AA7056" i="2" s="1"/>
  <c r="U7057" i="2"/>
  <c r="U7058" i="2"/>
  <c r="AA7058" i="2" s="1"/>
  <c r="U7059" i="2"/>
  <c r="U7060" i="2"/>
  <c r="AA7060" i="2" s="1"/>
  <c r="U7061" i="2"/>
  <c r="AA7061" i="2" s="1"/>
  <c r="U7062" i="2"/>
  <c r="AA7062" i="2" s="1"/>
  <c r="U7063" i="2"/>
  <c r="AA7063" i="2" s="1"/>
  <c r="U7064" i="2"/>
  <c r="AA7064" i="2" s="1"/>
  <c r="U7065" i="2"/>
  <c r="U7066" i="2"/>
  <c r="AA7066" i="2" s="1"/>
  <c r="U7067" i="2"/>
  <c r="U7068" i="2"/>
  <c r="AA7068" i="2" s="1"/>
  <c r="U7069" i="2"/>
  <c r="AA7069" i="2" s="1"/>
  <c r="U7070" i="2"/>
  <c r="AA7070" i="2" s="1"/>
  <c r="U7071" i="2"/>
  <c r="AA7071" i="2" s="1"/>
  <c r="U7072" i="2"/>
  <c r="AA7072" i="2" s="1"/>
  <c r="U7073" i="2"/>
  <c r="U7074" i="2"/>
  <c r="AA7074" i="2" s="1"/>
  <c r="U7075" i="2"/>
  <c r="U7076" i="2"/>
  <c r="AA7076" i="2" s="1"/>
  <c r="U7077" i="2"/>
  <c r="AA7077" i="2" s="1"/>
  <c r="U7078" i="2"/>
  <c r="AA7078" i="2" s="1"/>
  <c r="U7079" i="2"/>
  <c r="AA7079" i="2" s="1"/>
  <c r="U7080" i="2"/>
  <c r="AA7080" i="2" s="1"/>
  <c r="U7081" i="2"/>
  <c r="U7082" i="2"/>
  <c r="AA7082" i="2" s="1"/>
  <c r="U7083" i="2"/>
  <c r="U7084" i="2"/>
  <c r="AA7084" i="2" s="1"/>
  <c r="U7085" i="2"/>
  <c r="AA7085" i="2" s="1"/>
  <c r="U7086" i="2"/>
  <c r="AA7086" i="2" s="1"/>
  <c r="U7087" i="2"/>
  <c r="AA7087" i="2" s="1"/>
  <c r="U7088" i="2"/>
  <c r="AA7088" i="2" s="1"/>
  <c r="U7089" i="2"/>
  <c r="U7090" i="2"/>
  <c r="AA7090" i="2" s="1"/>
  <c r="U7091" i="2"/>
  <c r="U7092" i="2"/>
  <c r="AA7092" i="2" s="1"/>
  <c r="U7093" i="2"/>
  <c r="AA7093" i="2" s="1"/>
  <c r="U7094" i="2"/>
  <c r="AA7094" i="2" s="1"/>
  <c r="U7095" i="2"/>
  <c r="AA7095" i="2" s="1"/>
  <c r="U7096" i="2"/>
  <c r="AA7096" i="2" s="1"/>
  <c r="U7097" i="2"/>
  <c r="U7098" i="2"/>
  <c r="AA7098" i="2" s="1"/>
  <c r="U7099" i="2"/>
  <c r="U7100" i="2"/>
  <c r="AA7100" i="2" s="1"/>
  <c r="U7101" i="2"/>
  <c r="AA7101" i="2" s="1"/>
  <c r="U7102" i="2"/>
  <c r="AA7102" i="2" s="1"/>
  <c r="U7103" i="2"/>
  <c r="AA7103" i="2" s="1"/>
  <c r="U7104" i="2"/>
  <c r="AA7104" i="2" s="1"/>
  <c r="U7105" i="2"/>
  <c r="U7106" i="2"/>
  <c r="AA7106" i="2" s="1"/>
  <c r="U7107" i="2"/>
  <c r="U7108" i="2"/>
  <c r="AA7108" i="2" s="1"/>
  <c r="U7109" i="2"/>
  <c r="AA7109" i="2" s="1"/>
  <c r="U7110" i="2"/>
  <c r="AA7110" i="2" s="1"/>
  <c r="U7111" i="2"/>
  <c r="AA7111" i="2" s="1"/>
  <c r="U7112" i="2"/>
  <c r="AA7112" i="2" s="1"/>
  <c r="U7113" i="2"/>
  <c r="U7114" i="2"/>
  <c r="AA7114" i="2" s="1"/>
  <c r="U7115" i="2"/>
  <c r="U7116" i="2"/>
  <c r="AA7116" i="2" s="1"/>
  <c r="U7117" i="2"/>
  <c r="AA7117" i="2" s="1"/>
  <c r="U7118" i="2"/>
  <c r="AA7118" i="2" s="1"/>
  <c r="U7119" i="2"/>
  <c r="AA7119" i="2" s="1"/>
  <c r="U7120" i="2"/>
  <c r="AA7120" i="2" s="1"/>
  <c r="U7121" i="2"/>
  <c r="U7122" i="2"/>
  <c r="AA7122" i="2" s="1"/>
  <c r="U7123" i="2"/>
  <c r="U7124" i="2"/>
  <c r="AA7124" i="2" s="1"/>
  <c r="U7125" i="2"/>
  <c r="AA7125" i="2" s="1"/>
  <c r="U7126" i="2"/>
  <c r="AA7126" i="2" s="1"/>
  <c r="U7127" i="2"/>
  <c r="AA7127" i="2" s="1"/>
  <c r="U7128" i="2"/>
  <c r="AA7128" i="2" s="1"/>
  <c r="U7129" i="2"/>
  <c r="U7130" i="2"/>
  <c r="AA7130" i="2" s="1"/>
  <c r="U7131" i="2"/>
  <c r="U7132" i="2"/>
  <c r="AA7132" i="2" s="1"/>
  <c r="U7133" i="2"/>
  <c r="AA7133" i="2" s="1"/>
  <c r="U7134" i="2"/>
  <c r="AA7134" i="2" s="1"/>
  <c r="U7135" i="2"/>
  <c r="AA7135" i="2" s="1"/>
  <c r="U7136" i="2"/>
  <c r="AA7136" i="2" s="1"/>
  <c r="U7137" i="2"/>
  <c r="U7138" i="2"/>
  <c r="AA7138" i="2" s="1"/>
  <c r="U7139" i="2"/>
  <c r="U7140" i="2"/>
  <c r="AA7140" i="2" s="1"/>
  <c r="U7141" i="2"/>
  <c r="AA7141" i="2" s="1"/>
  <c r="U7142" i="2"/>
  <c r="AA7142" i="2" s="1"/>
  <c r="U7143" i="2"/>
  <c r="AA7143" i="2" s="1"/>
  <c r="U7144" i="2"/>
  <c r="AA7144" i="2" s="1"/>
  <c r="U7145" i="2"/>
  <c r="U7146" i="2"/>
  <c r="AA7146" i="2" s="1"/>
  <c r="U7147" i="2"/>
  <c r="U7148" i="2"/>
  <c r="AA7148" i="2" s="1"/>
  <c r="U7149" i="2"/>
  <c r="AA7149" i="2" s="1"/>
  <c r="U7150" i="2"/>
  <c r="AA7150" i="2" s="1"/>
  <c r="U7151" i="2"/>
  <c r="AA7151" i="2" s="1"/>
  <c r="U7152" i="2"/>
  <c r="AA7152" i="2" s="1"/>
  <c r="U7153" i="2"/>
  <c r="U7154" i="2"/>
  <c r="AA7154" i="2" s="1"/>
  <c r="U7155" i="2"/>
  <c r="U7156" i="2"/>
  <c r="AA7156" i="2" s="1"/>
  <c r="U7157" i="2"/>
  <c r="AA7157" i="2" s="1"/>
  <c r="U7158" i="2"/>
  <c r="AA7158" i="2" s="1"/>
  <c r="U7159" i="2"/>
  <c r="AA7159" i="2" s="1"/>
  <c r="U7160" i="2"/>
  <c r="AA7160" i="2" s="1"/>
  <c r="U7161" i="2"/>
  <c r="U7162" i="2"/>
  <c r="AA7162" i="2" s="1"/>
  <c r="U7163" i="2"/>
  <c r="U7164" i="2"/>
  <c r="AA7164" i="2" s="1"/>
  <c r="U7165" i="2"/>
  <c r="AA7165" i="2" s="1"/>
  <c r="U7166" i="2"/>
  <c r="AA7166" i="2" s="1"/>
  <c r="U7167" i="2"/>
  <c r="AA7167" i="2" s="1"/>
  <c r="U7168" i="2"/>
  <c r="AA7168" i="2" s="1"/>
  <c r="U7169" i="2"/>
  <c r="U7170" i="2"/>
  <c r="AA7170" i="2" s="1"/>
  <c r="U7171" i="2"/>
  <c r="U7172" i="2"/>
  <c r="AA7172" i="2" s="1"/>
  <c r="U7173" i="2"/>
  <c r="AA7173" i="2" s="1"/>
  <c r="U7174" i="2"/>
  <c r="AA7174" i="2" s="1"/>
  <c r="U7175" i="2"/>
  <c r="AA7175" i="2" s="1"/>
  <c r="U7176" i="2"/>
  <c r="AA7176" i="2" s="1"/>
  <c r="U7177" i="2"/>
  <c r="U7178" i="2"/>
  <c r="AA7178" i="2" s="1"/>
  <c r="U7179" i="2"/>
  <c r="U7180" i="2"/>
  <c r="AA7180" i="2" s="1"/>
  <c r="U7181" i="2"/>
  <c r="AA7181" i="2" s="1"/>
  <c r="U7182" i="2"/>
  <c r="AA7182" i="2" s="1"/>
  <c r="U7183" i="2"/>
  <c r="AA7183" i="2" s="1"/>
  <c r="U7184" i="2"/>
  <c r="AA7184" i="2" s="1"/>
  <c r="U7185" i="2"/>
  <c r="U7186" i="2"/>
  <c r="AA7186" i="2" s="1"/>
  <c r="U7187" i="2"/>
  <c r="U7188" i="2"/>
  <c r="AA7188" i="2" s="1"/>
  <c r="U7189" i="2"/>
  <c r="AA7189" i="2" s="1"/>
  <c r="U7190" i="2"/>
  <c r="AA7190" i="2" s="1"/>
  <c r="U7191" i="2"/>
  <c r="AA7191" i="2" s="1"/>
  <c r="U7192" i="2"/>
  <c r="AA7192" i="2" s="1"/>
  <c r="U7193" i="2"/>
  <c r="U7194" i="2"/>
  <c r="AA7194" i="2" s="1"/>
  <c r="U7195" i="2"/>
  <c r="U7196" i="2"/>
  <c r="AA7196" i="2" s="1"/>
  <c r="U7197" i="2"/>
  <c r="AA7197" i="2" s="1"/>
  <c r="U7198" i="2"/>
  <c r="AA7198" i="2" s="1"/>
  <c r="U7199" i="2"/>
  <c r="AA7199" i="2" s="1"/>
  <c r="U7200" i="2"/>
  <c r="AA7200" i="2" s="1"/>
  <c r="U7201" i="2"/>
  <c r="U7202" i="2"/>
  <c r="AA7202" i="2" s="1"/>
  <c r="U7203" i="2"/>
  <c r="U7204" i="2"/>
  <c r="AA7204" i="2" s="1"/>
  <c r="U7205" i="2"/>
  <c r="AA7205" i="2" s="1"/>
  <c r="U7206" i="2"/>
  <c r="AA7206" i="2" s="1"/>
  <c r="U7207" i="2"/>
  <c r="AA7207" i="2" s="1"/>
  <c r="U7208" i="2"/>
  <c r="AA7208" i="2" s="1"/>
  <c r="U7209" i="2"/>
  <c r="U7210" i="2"/>
  <c r="AA7210" i="2" s="1"/>
  <c r="U7211" i="2"/>
  <c r="U7212" i="2"/>
  <c r="AA7212" i="2" s="1"/>
  <c r="U7213" i="2"/>
  <c r="AA7213" i="2" s="1"/>
  <c r="U7214" i="2"/>
  <c r="AA7214" i="2" s="1"/>
  <c r="U7215" i="2"/>
  <c r="AA7215" i="2" s="1"/>
  <c r="U7216" i="2"/>
  <c r="AA7216" i="2" s="1"/>
  <c r="U7217" i="2"/>
  <c r="U7218" i="2"/>
  <c r="AA7218" i="2" s="1"/>
  <c r="U7219" i="2"/>
  <c r="U7220" i="2"/>
  <c r="AA7220" i="2" s="1"/>
  <c r="U7221" i="2"/>
  <c r="AA7221" i="2" s="1"/>
  <c r="U7222" i="2"/>
  <c r="AA7222" i="2" s="1"/>
  <c r="U7223" i="2"/>
  <c r="AA7223" i="2" s="1"/>
  <c r="U7224" i="2"/>
  <c r="AA7224" i="2" s="1"/>
  <c r="U7225" i="2"/>
  <c r="U7226" i="2"/>
  <c r="AA7226" i="2" s="1"/>
  <c r="U7227" i="2"/>
  <c r="U7228" i="2"/>
  <c r="AA7228" i="2" s="1"/>
  <c r="U7229" i="2"/>
  <c r="AA7229" i="2" s="1"/>
  <c r="U7230" i="2"/>
  <c r="AA7230" i="2" s="1"/>
  <c r="U7231" i="2"/>
  <c r="AA7231" i="2" s="1"/>
  <c r="U7232" i="2"/>
  <c r="AA7232" i="2" s="1"/>
  <c r="U7233" i="2"/>
  <c r="U7234" i="2"/>
  <c r="AA7234" i="2" s="1"/>
  <c r="U7235" i="2"/>
  <c r="U7236" i="2"/>
  <c r="AA7236" i="2" s="1"/>
  <c r="U7237" i="2"/>
  <c r="AA7237" i="2" s="1"/>
  <c r="U7238" i="2"/>
  <c r="AA7238" i="2" s="1"/>
  <c r="U7239" i="2"/>
  <c r="AA7239" i="2" s="1"/>
  <c r="U7240" i="2"/>
  <c r="AA7240" i="2" s="1"/>
  <c r="U7241" i="2"/>
  <c r="U7242" i="2"/>
  <c r="AA7242" i="2" s="1"/>
  <c r="U7243" i="2"/>
  <c r="U7244" i="2"/>
  <c r="AA7244" i="2" s="1"/>
  <c r="U7245" i="2"/>
  <c r="AA7245" i="2" s="1"/>
  <c r="U7246" i="2"/>
  <c r="AA7246" i="2" s="1"/>
  <c r="U7247" i="2"/>
  <c r="AA7247" i="2" s="1"/>
  <c r="U7248" i="2"/>
  <c r="AA7248" i="2" s="1"/>
  <c r="U7249" i="2"/>
  <c r="U7250" i="2"/>
  <c r="AA7250" i="2" s="1"/>
  <c r="U7251" i="2"/>
  <c r="U7252" i="2"/>
  <c r="AA7252" i="2" s="1"/>
  <c r="U7253" i="2"/>
  <c r="AA7253" i="2" s="1"/>
  <c r="U7254" i="2"/>
  <c r="AA7254" i="2" s="1"/>
  <c r="U7255" i="2"/>
  <c r="AA7255" i="2" s="1"/>
  <c r="U7256" i="2"/>
  <c r="AA7256" i="2" s="1"/>
  <c r="U7257" i="2"/>
  <c r="U7258" i="2"/>
  <c r="AA7258" i="2" s="1"/>
  <c r="U7259" i="2"/>
  <c r="U7260" i="2"/>
  <c r="AA7260" i="2" s="1"/>
  <c r="U7261" i="2"/>
  <c r="AA7261" i="2" s="1"/>
  <c r="U7262" i="2"/>
  <c r="AA7262" i="2" s="1"/>
  <c r="U7263" i="2"/>
  <c r="AA7263" i="2" s="1"/>
  <c r="U7264" i="2"/>
  <c r="AA7264" i="2" s="1"/>
  <c r="U7265" i="2"/>
  <c r="U7266" i="2"/>
  <c r="AA7266" i="2" s="1"/>
  <c r="U7267" i="2"/>
  <c r="U7268" i="2"/>
  <c r="AA7268" i="2" s="1"/>
  <c r="U7269" i="2"/>
  <c r="AA7269" i="2" s="1"/>
  <c r="U7270" i="2"/>
  <c r="AA7270" i="2" s="1"/>
  <c r="U7271" i="2"/>
  <c r="AA7271" i="2" s="1"/>
  <c r="U7272" i="2"/>
  <c r="AA7272" i="2" s="1"/>
  <c r="U7273" i="2"/>
  <c r="U7274" i="2"/>
  <c r="AA7274" i="2" s="1"/>
  <c r="U7275" i="2"/>
  <c r="U7276" i="2"/>
  <c r="AA7276" i="2" s="1"/>
  <c r="U7277" i="2"/>
  <c r="AA7277" i="2" s="1"/>
  <c r="U7278" i="2"/>
  <c r="AA7278" i="2" s="1"/>
  <c r="U7279" i="2"/>
  <c r="AA7279" i="2" s="1"/>
  <c r="U7280" i="2"/>
  <c r="AA7280" i="2" s="1"/>
  <c r="U7281" i="2"/>
  <c r="U7282" i="2"/>
  <c r="AA7282" i="2" s="1"/>
  <c r="U7283" i="2"/>
  <c r="U7284" i="2"/>
  <c r="AA7284" i="2" s="1"/>
  <c r="U7285" i="2"/>
  <c r="AA7285" i="2" s="1"/>
  <c r="U7286" i="2"/>
  <c r="AA7286" i="2" s="1"/>
  <c r="U7287" i="2"/>
  <c r="AA7287" i="2" s="1"/>
  <c r="U7288" i="2"/>
  <c r="AA7288" i="2" s="1"/>
  <c r="U7289" i="2"/>
  <c r="U7290" i="2"/>
  <c r="AA7290" i="2" s="1"/>
  <c r="U7291" i="2"/>
  <c r="U7292" i="2"/>
  <c r="AA7292" i="2" s="1"/>
  <c r="U7293" i="2"/>
  <c r="AA7293" i="2" s="1"/>
  <c r="U7294" i="2"/>
  <c r="AA7294" i="2" s="1"/>
  <c r="U7295" i="2"/>
  <c r="AA7295" i="2" s="1"/>
  <c r="U7296" i="2"/>
  <c r="AA7296" i="2" s="1"/>
  <c r="U7297" i="2"/>
  <c r="U7298" i="2"/>
  <c r="AA7298" i="2" s="1"/>
  <c r="U7299" i="2"/>
  <c r="U7300" i="2"/>
  <c r="AA7300" i="2" s="1"/>
  <c r="U7301" i="2"/>
  <c r="AA7301" i="2" s="1"/>
  <c r="U7302" i="2"/>
  <c r="AA7302" i="2" s="1"/>
  <c r="U7303" i="2"/>
  <c r="AA7303" i="2" s="1"/>
  <c r="U7304" i="2"/>
  <c r="AA7304" i="2" s="1"/>
  <c r="U7305" i="2"/>
  <c r="U7306" i="2"/>
  <c r="AA7306" i="2" s="1"/>
  <c r="U7307" i="2"/>
  <c r="U7308" i="2"/>
  <c r="AA7308" i="2" s="1"/>
  <c r="U7309" i="2"/>
  <c r="AA7309" i="2" s="1"/>
  <c r="U7310" i="2"/>
  <c r="AA7310" i="2" s="1"/>
  <c r="U7311" i="2"/>
  <c r="AA7311" i="2" s="1"/>
  <c r="U7312" i="2"/>
  <c r="AA7312" i="2" s="1"/>
  <c r="U7313" i="2"/>
  <c r="U7314" i="2"/>
  <c r="AA7314" i="2" s="1"/>
  <c r="U7315" i="2"/>
  <c r="U7316" i="2"/>
  <c r="AA7316" i="2" s="1"/>
  <c r="U7317" i="2"/>
  <c r="AA7317" i="2" s="1"/>
  <c r="U7318" i="2"/>
  <c r="AA7318" i="2" s="1"/>
  <c r="U7319" i="2"/>
  <c r="AA7319" i="2" s="1"/>
  <c r="U7320" i="2"/>
  <c r="AA7320" i="2" s="1"/>
  <c r="U7321" i="2"/>
  <c r="U7322" i="2"/>
  <c r="AA7322" i="2" s="1"/>
  <c r="U7323" i="2"/>
  <c r="U7324" i="2"/>
  <c r="AA7324" i="2" s="1"/>
  <c r="U7325" i="2"/>
  <c r="AA7325" i="2" s="1"/>
  <c r="U7326" i="2"/>
  <c r="AA7326" i="2" s="1"/>
  <c r="U7327" i="2"/>
  <c r="AA7327" i="2" s="1"/>
  <c r="U7328" i="2"/>
  <c r="AA7328" i="2" s="1"/>
  <c r="U7329" i="2"/>
  <c r="U7330" i="2"/>
  <c r="AA7330" i="2" s="1"/>
  <c r="U7331" i="2"/>
  <c r="U7332" i="2"/>
  <c r="AA7332" i="2" s="1"/>
  <c r="U7333" i="2"/>
  <c r="AA7333" i="2" s="1"/>
  <c r="U7334" i="2"/>
  <c r="AA7334" i="2" s="1"/>
  <c r="U7335" i="2"/>
  <c r="AA7335" i="2" s="1"/>
  <c r="U7336" i="2"/>
  <c r="AA7336" i="2" s="1"/>
  <c r="U7337" i="2"/>
  <c r="U7338" i="2"/>
  <c r="AA7338" i="2" s="1"/>
  <c r="U7339" i="2"/>
  <c r="U7340" i="2"/>
  <c r="AA7340" i="2" s="1"/>
  <c r="U7341" i="2"/>
  <c r="AA7341" i="2" s="1"/>
  <c r="U7342" i="2"/>
  <c r="AA7342" i="2" s="1"/>
  <c r="U7343" i="2"/>
  <c r="AA7343" i="2" s="1"/>
  <c r="U7344" i="2"/>
  <c r="AA7344" i="2" s="1"/>
  <c r="U7345" i="2"/>
  <c r="U7346" i="2"/>
  <c r="AA7346" i="2" s="1"/>
  <c r="U7347" i="2"/>
  <c r="U7348" i="2"/>
  <c r="AA7348" i="2" s="1"/>
  <c r="U7349" i="2"/>
  <c r="AA7349" i="2" s="1"/>
  <c r="U7350" i="2"/>
  <c r="AA7350" i="2" s="1"/>
  <c r="U7351" i="2"/>
  <c r="AA7351" i="2" s="1"/>
  <c r="U7352" i="2"/>
  <c r="AA7352" i="2" s="1"/>
  <c r="U7353" i="2"/>
  <c r="U7354" i="2"/>
  <c r="AA7354" i="2" s="1"/>
  <c r="U7355" i="2"/>
  <c r="U7356" i="2"/>
  <c r="AA7356" i="2" s="1"/>
  <c r="U7357" i="2"/>
  <c r="AA7357" i="2" s="1"/>
  <c r="U7358" i="2"/>
  <c r="AA7358" i="2" s="1"/>
  <c r="U7359" i="2"/>
  <c r="AA7359" i="2" s="1"/>
  <c r="U7360" i="2"/>
  <c r="AA7360" i="2" s="1"/>
  <c r="U7361" i="2"/>
  <c r="U7362" i="2"/>
  <c r="AA7362" i="2" s="1"/>
  <c r="U7363" i="2"/>
  <c r="U7364" i="2"/>
  <c r="AA7364" i="2" s="1"/>
  <c r="U7365" i="2"/>
  <c r="AA7365" i="2" s="1"/>
  <c r="U7366" i="2"/>
  <c r="AA7366" i="2" s="1"/>
  <c r="U7367" i="2"/>
  <c r="AA7367" i="2" s="1"/>
  <c r="U7368" i="2"/>
  <c r="AA7368" i="2" s="1"/>
  <c r="U7369" i="2"/>
  <c r="U7370" i="2"/>
  <c r="AA7370" i="2" s="1"/>
  <c r="U7371" i="2"/>
  <c r="U7372" i="2"/>
  <c r="AA7372" i="2" s="1"/>
  <c r="U7373" i="2"/>
  <c r="AA7373" i="2" s="1"/>
  <c r="U7374" i="2"/>
  <c r="AA7374" i="2" s="1"/>
  <c r="U7375" i="2"/>
  <c r="AA7375" i="2" s="1"/>
  <c r="U7376" i="2"/>
  <c r="AA7376" i="2" s="1"/>
  <c r="U7377" i="2"/>
  <c r="U7378" i="2"/>
  <c r="AA7378" i="2" s="1"/>
  <c r="U7379" i="2"/>
  <c r="U7380" i="2"/>
  <c r="AA7380" i="2" s="1"/>
  <c r="U7381" i="2"/>
  <c r="AA7381" i="2" s="1"/>
  <c r="U7382" i="2"/>
  <c r="AA7382" i="2" s="1"/>
  <c r="U7383" i="2"/>
  <c r="AA7383" i="2" s="1"/>
  <c r="U7384" i="2"/>
  <c r="AA7384" i="2" s="1"/>
  <c r="U7385" i="2"/>
  <c r="U7386" i="2"/>
  <c r="AA7386" i="2" s="1"/>
  <c r="U7387" i="2"/>
  <c r="U7388" i="2"/>
  <c r="AA7388" i="2" s="1"/>
  <c r="U7389" i="2"/>
  <c r="AA7389" i="2" s="1"/>
  <c r="U7390" i="2"/>
  <c r="AA7390" i="2" s="1"/>
  <c r="U7391" i="2"/>
  <c r="AA7391" i="2" s="1"/>
  <c r="U7392" i="2"/>
  <c r="AA7392" i="2" s="1"/>
  <c r="U7393" i="2"/>
  <c r="U7394" i="2"/>
  <c r="AA7394" i="2" s="1"/>
  <c r="U7395" i="2"/>
  <c r="U7396" i="2"/>
  <c r="AA7396" i="2" s="1"/>
  <c r="U7397" i="2"/>
  <c r="AA7397" i="2" s="1"/>
  <c r="U7398" i="2"/>
  <c r="AA7398" i="2" s="1"/>
  <c r="U7399" i="2"/>
  <c r="AA7399" i="2" s="1"/>
  <c r="U7400" i="2"/>
  <c r="AA7400" i="2" s="1"/>
  <c r="U7401" i="2"/>
  <c r="U7402" i="2"/>
  <c r="AA7402" i="2" s="1"/>
  <c r="U7403" i="2"/>
  <c r="U7404" i="2"/>
  <c r="AA7404" i="2" s="1"/>
  <c r="U7405" i="2"/>
  <c r="AA7405" i="2" s="1"/>
  <c r="U7406" i="2"/>
  <c r="AA7406" i="2" s="1"/>
  <c r="U7407" i="2"/>
  <c r="AA7407" i="2" s="1"/>
  <c r="U7408" i="2"/>
  <c r="AA7408" i="2" s="1"/>
  <c r="U7409" i="2"/>
  <c r="U7410" i="2"/>
  <c r="AA7410" i="2" s="1"/>
  <c r="U7411" i="2"/>
  <c r="U7412" i="2"/>
  <c r="AA7412" i="2" s="1"/>
  <c r="U7413" i="2"/>
  <c r="AA7413" i="2" s="1"/>
  <c r="U7414" i="2"/>
  <c r="AA7414" i="2" s="1"/>
  <c r="U7415" i="2"/>
  <c r="AA7415" i="2" s="1"/>
  <c r="U7416" i="2"/>
  <c r="AA7416" i="2" s="1"/>
  <c r="U7417" i="2"/>
  <c r="U7418" i="2"/>
  <c r="AA7418" i="2" s="1"/>
  <c r="U7419" i="2"/>
  <c r="U7420" i="2"/>
  <c r="AA7420" i="2" s="1"/>
  <c r="U7421" i="2"/>
  <c r="AA7421" i="2" s="1"/>
  <c r="U7422" i="2"/>
  <c r="AA7422" i="2" s="1"/>
  <c r="U7423" i="2"/>
  <c r="AA7423" i="2" s="1"/>
  <c r="U7424" i="2"/>
  <c r="AA7424" i="2" s="1"/>
  <c r="U7425" i="2"/>
  <c r="U7426" i="2"/>
  <c r="AA7426" i="2" s="1"/>
  <c r="U7427" i="2"/>
  <c r="U7428" i="2"/>
  <c r="AA7428" i="2" s="1"/>
  <c r="U7429" i="2"/>
  <c r="AA7429" i="2" s="1"/>
  <c r="U7430" i="2"/>
  <c r="AA7430" i="2" s="1"/>
  <c r="U7431" i="2"/>
  <c r="AA7431" i="2" s="1"/>
  <c r="U7432" i="2"/>
  <c r="AA7432" i="2" s="1"/>
  <c r="U7433" i="2"/>
  <c r="U7434" i="2"/>
  <c r="AA7434" i="2" s="1"/>
  <c r="U7435" i="2"/>
  <c r="U7436" i="2"/>
  <c r="AA7436" i="2" s="1"/>
  <c r="U7437" i="2"/>
  <c r="AA7437" i="2" s="1"/>
  <c r="U7438" i="2"/>
  <c r="AA7438" i="2" s="1"/>
  <c r="U7439" i="2"/>
  <c r="AA7439" i="2" s="1"/>
  <c r="U7440" i="2"/>
  <c r="AA7440" i="2" s="1"/>
  <c r="U7441" i="2"/>
  <c r="U7442" i="2"/>
  <c r="AA7442" i="2" s="1"/>
  <c r="U7443" i="2"/>
  <c r="U7444" i="2"/>
  <c r="AA7444" i="2" s="1"/>
  <c r="U7445" i="2"/>
  <c r="AA7445" i="2" s="1"/>
  <c r="U7446" i="2"/>
  <c r="AA7446" i="2" s="1"/>
  <c r="U7447" i="2"/>
  <c r="AA7447" i="2" s="1"/>
  <c r="U7448" i="2"/>
  <c r="AA7448" i="2" s="1"/>
  <c r="U7449" i="2"/>
  <c r="U7450" i="2"/>
  <c r="AA7450" i="2" s="1"/>
  <c r="U7451" i="2"/>
  <c r="U7452" i="2"/>
  <c r="AA7452" i="2" s="1"/>
  <c r="U7453" i="2"/>
  <c r="AA7453" i="2" s="1"/>
  <c r="U7454" i="2"/>
  <c r="AA7454" i="2" s="1"/>
  <c r="U7455" i="2"/>
  <c r="AA7455" i="2" s="1"/>
  <c r="U7456" i="2"/>
  <c r="AA7456" i="2" s="1"/>
  <c r="U7457" i="2"/>
  <c r="U7458" i="2"/>
  <c r="AA7458" i="2" s="1"/>
  <c r="U7459" i="2"/>
  <c r="U7460" i="2"/>
  <c r="AA7460" i="2" s="1"/>
  <c r="U7461" i="2"/>
  <c r="AA7461" i="2" s="1"/>
  <c r="U7462" i="2"/>
  <c r="AA7462" i="2" s="1"/>
  <c r="U7463" i="2"/>
  <c r="AA7463" i="2" s="1"/>
  <c r="U7464" i="2"/>
  <c r="AA7464" i="2" s="1"/>
  <c r="U7465" i="2"/>
  <c r="U7466" i="2"/>
  <c r="AA7466" i="2" s="1"/>
  <c r="U7467" i="2"/>
  <c r="U7468" i="2"/>
  <c r="AA7468" i="2" s="1"/>
  <c r="U7469" i="2"/>
  <c r="AA7469" i="2" s="1"/>
  <c r="U7470" i="2"/>
  <c r="AA7470" i="2" s="1"/>
  <c r="U7471" i="2"/>
  <c r="AA7471" i="2" s="1"/>
  <c r="U7472" i="2"/>
  <c r="AA7472" i="2" s="1"/>
  <c r="U7473" i="2"/>
  <c r="U7474" i="2"/>
  <c r="AA7474" i="2" s="1"/>
  <c r="U7475" i="2"/>
  <c r="U7476" i="2"/>
  <c r="AA7476" i="2" s="1"/>
  <c r="U7477" i="2"/>
  <c r="AA7477" i="2" s="1"/>
  <c r="U7478" i="2"/>
  <c r="AA7478" i="2" s="1"/>
  <c r="U7479" i="2"/>
  <c r="AA7479" i="2" s="1"/>
  <c r="U7480" i="2"/>
  <c r="AA7480" i="2" s="1"/>
  <c r="U7481" i="2"/>
  <c r="U7482" i="2"/>
  <c r="AA7482" i="2" s="1"/>
  <c r="U7483" i="2"/>
  <c r="U7484" i="2"/>
  <c r="AA7484" i="2" s="1"/>
  <c r="U7485" i="2"/>
  <c r="AA7485" i="2" s="1"/>
  <c r="U7486" i="2"/>
  <c r="AA7486" i="2" s="1"/>
  <c r="U7487" i="2"/>
  <c r="AA7487" i="2" s="1"/>
  <c r="U7488" i="2"/>
  <c r="AA7488" i="2" s="1"/>
  <c r="U7489" i="2"/>
  <c r="U7490" i="2"/>
  <c r="AA7490" i="2" s="1"/>
  <c r="U7491" i="2"/>
  <c r="U7492" i="2"/>
  <c r="AA7492" i="2" s="1"/>
  <c r="U7493" i="2"/>
  <c r="AA7493" i="2" s="1"/>
  <c r="U7494" i="2"/>
  <c r="AA7494" i="2" s="1"/>
  <c r="U7495" i="2"/>
  <c r="AA7495" i="2" s="1"/>
  <c r="U7496" i="2"/>
  <c r="AA7496" i="2" s="1"/>
  <c r="U7497" i="2"/>
  <c r="U7498" i="2"/>
  <c r="AA7498" i="2" s="1"/>
  <c r="U7499" i="2"/>
  <c r="U7500" i="2"/>
  <c r="AA7500" i="2" s="1"/>
  <c r="U7501" i="2"/>
  <c r="AA7501" i="2" s="1"/>
  <c r="U7502" i="2"/>
  <c r="AA7502" i="2" s="1"/>
  <c r="U7503" i="2"/>
  <c r="AA7503" i="2" s="1"/>
  <c r="U7504" i="2"/>
  <c r="AA7504" i="2" s="1"/>
  <c r="U7505" i="2"/>
  <c r="U7506" i="2"/>
  <c r="AA7506" i="2" s="1"/>
  <c r="U7507" i="2"/>
  <c r="U7508" i="2"/>
  <c r="AA7508" i="2" s="1"/>
  <c r="U7509" i="2"/>
  <c r="AA7509" i="2" s="1"/>
  <c r="U7510" i="2"/>
  <c r="AA7510" i="2" s="1"/>
  <c r="U7511" i="2"/>
  <c r="AA7511" i="2" s="1"/>
  <c r="U7512" i="2"/>
  <c r="AA7512" i="2" s="1"/>
  <c r="U7513" i="2"/>
  <c r="U7514" i="2"/>
  <c r="AA7514" i="2" s="1"/>
  <c r="U7515" i="2"/>
  <c r="U7516" i="2"/>
  <c r="AA7516" i="2" s="1"/>
  <c r="U7517" i="2"/>
  <c r="AA7517" i="2" s="1"/>
  <c r="U7518" i="2"/>
  <c r="AA7518" i="2" s="1"/>
  <c r="U7519" i="2"/>
  <c r="AA7519" i="2" s="1"/>
  <c r="U7520" i="2"/>
  <c r="AA7520" i="2" s="1"/>
  <c r="U7521" i="2"/>
  <c r="U7522" i="2"/>
  <c r="AA7522" i="2" s="1"/>
  <c r="U7523" i="2"/>
  <c r="U7524" i="2"/>
  <c r="AA7524" i="2" s="1"/>
  <c r="U7525" i="2"/>
  <c r="AA7525" i="2" s="1"/>
  <c r="U7526" i="2"/>
  <c r="AA7526" i="2" s="1"/>
  <c r="U7527" i="2"/>
  <c r="AA7527" i="2" s="1"/>
  <c r="U7528" i="2"/>
  <c r="AA7528" i="2" s="1"/>
  <c r="U7529" i="2"/>
  <c r="U7530" i="2"/>
  <c r="AA7530" i="2" s="1"/>
  <c r="U7531" i="2"/>
  <c r="U7532" i="2"/>
  <c r="AA7532" i="2" s="1"/>
  <c r="U7533" i="2"/>
  <c r="AA7533" i="2" s="1"/>
  <c r="U7534" i="2"/>
  <c r="AA7534" i="2" s="1"/>
  <c r="U7535" i="2"/>
  <c r="AA7535" i="2" s="1"/>
  <c r="U7536" i="2"/>
  <c r="AA7536" i="2" s="1"/>
  <c r="U7537" i="2"/>
  <c r="U7538" i="2"/>
  <c r="AA7538" i="2" s="1"/>
  <c r="U7539" i="2"/>
  <c r="U7540" i="2"/>
  <c r="AA7540" i="2" s="1"/>
  <c r="U7541" i="2"/>
  <c r="AA7541" i="2" s="1"/>
  <c r="U7542" i="2"/>
  <c r="AA7542" i="2" s="1"/>
  <c r="U7543" i="2"/>
  <c r="AA7543" i="2" s="1"/>
  <c r="U7544" i="2"/>
  <c r="AA7544" i="2" s="1"/>
  <c r="U7545" i="2"/>
  <c r="U7546" i="2"/>
  <c r="AA7546" i="2" s="1"/>
  <c r="U7547" i="2"/>
  <c r="U7548" i="2"/>
  <c r="AA7548" i="2" s="1"/>
  <c r="U7549" i="2"/>
  <c r="AA7549" i="2" s="1"/>
  <c r="U7550" i="2"/>
  <c r="AA7550" i="2" s="1"/>
  <c r="U7551" i="2"/>
  <c r="AA7551" i="2" s="1"/>
  <c r="U7552" i="2"/>
  <c r="AA7552" i="2" s="1"/>
  <c r="U7553" i="2"/>
  <c r="U7554" i="2"/>
  <c r="AA7554" i="2" s="1"/>
  <c r="U7555" i="2"/>
  <c r="U7556" i="2"/>
  <c r="AA7556" i="2" s="1"/>
  <c r="U7557" i="2"/>
  <c r="AA7557" i="2" s="1"/>
  <c r="U7558" i="2"/>
  <c r="AA7558" i="2" s="1"/>
  <c r="U7559" i="2"/>
  <c r="AA7559" i="2" s="1"/>
  <c r="U7560" i="2"/>
  <c r="AA7560" i="2" s="1"/>
  <c r="U7561" i="2"/>
  <c r="U7562" i="2"/>
  <c r="AA7562" i="2" s="1"/>
  <c r="U7563" i="2"/>
  <c r="U7564" i="2"/>
  <c r="AA7564" i="2" s="1"/>
  <c r="U7565" i="2"/>
  <c r="AA7565" i="2" s="1"/>
  <c r="U7566" i="2"/>
  <c r="AA7566" i="2" s="1"/>
  <c r="U7567" i="2"/>
  <c r="AA7567" i="2" s="1"/>
  <c r="U7568" i="2"/>
  <c r="AA7568" i="2" s="1"/>
  <c r="U7569" i="2"/>
  <c r="U7570" i="2"/>
  <c r="AA7570" i="2" s="1"/>
  <c r="U7571" i="2"/>
  <c r="U7572" i="2"/>
  <c r="AA7572" i="2" s="1"/>
  <c r="U7573" i="2"/>
  <c r="AA7573" i="2" s="1"/>
  <c r="U7574" i="2"/>
  <c r="AA7574" i="2" s="1"/>
  <c r="U7575" i="2"/>
  <c r="AA7575" i="2" s="1"/>
  <c r="U7576" i="2"/>
  <c r="AA7576" i="2" s="1"/>
  <c r="U7577" i="2"/>
  <c r="U7578" i="2"/>
  <c r="AA7578" i="2" s="1"/>
  <c r="U7579" i="2"/>
  <c r="U7580" i="2"/>
  <c r="AA7580" i="2" s="1"/>
  <c r="U7581" i="2"/>
  <c r="AA7581" i="2" s="1"/>
  <c r="U7582" i="2"/>
  <c r="AA7582" i="2" s="1"/>
  <c r="U7583" i="2"/>
  <c r="AA7583" i="2" s="1"/>
  <c r="U7584" i="2"/>
  <c r="AA7584" i="2" s="1"/>
  <c r="U7585" i="2"/>
  <c r="U7586" i="2"/>
  <c r="AA7586" i="2" s="1"/>
  <c r="U7587" i="2"/>
  <c r="U7588" i="2"/>
  <c r="AA7588" i="2" s="1"/>
  <c r="U7589" i="2"/>
  <c r="AA7589" i="2" s="1"/>
  <c r="U7590" i="2"/>
  <c r="AA7590" i="2" s="1"/>
  <c r="U7591" i="2"/>
  <c r="AA7591" i="2" s="1"/>
  <c r="U7592" i="2"/>
  <c r="AA7592" i="2" s="1"/>
  <c r="U7593" i="2"/>
  <c r="U7594" i="2"/>
  <c r="AA7594" i="2" s="1"/>
  <c r="U7595" i="2"/>
  <c r="U7596" i="2"/>
  <c r="AA7596" i="2" s="1"/>
  <c r="U7597" i="2"/>
  <c r="AA7597" i="2" s="1"/>
  <c r="U7598" i="2"/>
  <c r="AA7598" i="2" s="1"/>
  <c r="U7599" i="2"/>
  <c r="AA7599" i="2" s="1"/>
  <c r="U7600" i="2"/>
  <c r="AA7600" i="2" s="1"/>
  <c r="U7601" i="2"/>
  <c r="U7602" i="2"/>
  <c r="AA7602" i="2" s="1"/>
  <c r="U7603" i="2"/>
  <c r="U7604" i="2"/>
  <c r="AA7604" i="2" s="1"/>
  <c r="U7605" i="2"/>
  <c r="AA7605" i="2" s="1"/>
  <c r="U7606" i="2"/>
  <c r="AA7606" i="2" s="1"/>
  <c r="U7607" i="2"/>
  <c r="AA7607" i="2" s="1"/>
  <c r="U7608" i="2"/>
  <c r="AA7608" i="2" s="1"/>
  <c r="U7609" i="2"/>
  <c r="U7610" i="2"/>
  <c r="AA7610" i="2" s="1"/>
  <c r="U7611" i="2"/>
  <c r="U7612" i="2"/>
  <c r="AA7612" i="2" s="1"/>
  <c r="U7613" i="2"/>
  <c r="AA7613" i="2" s="1"/>
  <c r="U7614" i="2"/>
  <c r="AA7614" i="2" s="1"/>
  <c r="U7615" i="2"/>
  <c r="AA7615" i="2" s="1"/>
  <c r="U7616" i="2"/>
  <c r="AA7616" i="2" s="1"/>
  <c r="U7617" i="2"/>
  <c r="U7618" i="2"/>
  <c r="AA7618" i="2" s="1"/>
  <c r="U7619" i="2"/>
  <c r="U7620" i="2"/>
  <c r="AA7620" i="2" s="1"/>
  <c r="U7621" i="2"/>
  <c r="AA7621" i="2" s="1"/>
  <c r="U7622" i="2"/>
  <c r="AA7622" i="2" s="1"/>
  <c r="U7623" i="2"/>
  <c r="AA7623" i="2" s="1"/>
  <c r="U7624" i="2"/>
  <c r="AA7624" i="2" s="1"/>
  <c r="U7625" i="2"/>
  <c r="U7626" i="2"/>
  <c r="AA7626" i="2" s="1"/>
  <c r="U7627" i="2"/>
  <c r="U7628" i="2"/>
  <c r="AA7628" i="2" s="1"/>
  <c r="U7629" i="2"/>
  <c r="AA7629" i="2" s="1"/>
  <c r="U7630" i="2"/>
  <c r="AA7630" i="2" s="1"/>
  <c r="U7631" i="2"/>
  <c r="AA7631" i="2" s="1"/>
  <c r="U7632" i="2"/>
  <c r="AA7632" i="2" s="1"/>
  <c r="U7633" i="2"/>
  <c r="U7634" i="2"/>
  <c r="AA7634" i="2" s="1"/>
  <c r="U7635" i="2"/>
  <c r="U7636" i="2"/>
  <c r="AA7636" i="2" s="1"/>
  <c r="U7637" i="2"/>
  <c r="AA7637" i="2" s="1"/>
  <c r="U7638" i="2"/>
  <c r="AA7638" i="2" s="1"/>
  <c r="U7639" i="2"/>
  <c r="AA7639" i="2" s="1"/>
  <c r="U7640" i="2"/>
  <c r="AA7640" i="2" s="1"/>
  <c r="U7641" i="2"/>
  <c r="U7642" i="2"/>
  <c r="AA7642" i="2" s="1"/>
  <c r="U7643" i="2"/>
  <c r="U7644" i="2"/>
  <c r="AA7644" i="2" s="1"/>
  <c r="U7645" i="2"/>
  <c r="AA7645" i="2" s="1"/>
  <c r="U7646" i="2"/>
  <c r="AA7646" i="2" s="1"/>
  <c r="U7647" i="2"/>
  <c r="AA7647" i="2" s="1"/>
  <c r="U7648" i="2"/>
  <c r="AA7648" i="2" s="1"/>
  <c r="U7649" i="2"/>
  <c r="U7650" i="2"/>
  <c r="AA7650" i="2" s="1"/>
  <c r="U7651" i="2"/>
  <c r="U7652" i="2"/>
  <c r="AA7652" i="2" s="1"/>
  <c r="U7653" i="2"/>
  <c r="AA7653" i="2" s="1"/>
  <c r="U7654" i="2"/>
  <c r="AA7654" i="2" s="1"/>
  <c r="U7655" i="2"/>
  <c r="AA7655" i="2" s="1"/>
  <c r="U7656" i="2"/>
  <c r="AA7656" i="2" s="1"/>
  <c r="U7657" i="2"/>
  <c r="U7658" i="2"/>
  <c r="AA7658" i="2" s="1"/>
  <c r="U7659" i="2"/>
  <c r="U7660" i="2"/>
  <c r="AA7660" i="2" s="1"/>
  <c r="U7661" i="2"/>
  <c r="AA7661" i="2" s="1"/>
  <c r="U7662" i="2"/>
  <c r="AA7662" i="2" s="1"/>
  <c r="U7663" i="2"/>
  <c r="AA7663" i="2" s="1"/>
  <c r="U7664" i="2"/>
  <c r="AA7664" i="2" s="1"/>
  <c r="U7665" i="2"/>
  <c r="U7666" i="2"/>
  <c r="AA7666" i="2" s="1"/>
  <c r="U7667" i="2"/>
  <c r="U7668" i="2"/>
  <c r="AA7668" i="2" s="1"/>
  <c r="U7669" i="2"/>
  <c r="AA7669" i="2" s="1"/>
  <c r="U7670" i="2"/>
  <c r="AA7670" i="2" s="1"/>
  <c r="U7671" i="2"/>
  <c r="AA7671" i="2" s="1"/>
  <c r="U7672" i="2"/>
  <c r="AA7672" i="2" s="1"/>
  <c r="U7673" i="2"/>
  <c r="U7674" i="2"/>
  <c r="AA7674" i="2" s="1"/>
  <c r="U7675" i="2"/>
  <c r="U7676" i="2"/>
  <c r="AA7676" i="2" s="1"/>
  <c r="U7677" i="2"/>
  <c r="AA7677" i="2" s="1"/>
  <c r="U7678" i="2"/>
  <c r="AA7678" i="2" s="1"/>
  <c r="U7679" i="2"/>
  <c r="AA7679" i="2" s="1"/>
  <c r="U7680" i="2"/>
  <c r="AA7680" i="2" s="1"/>
  <c r="U7681" i="2"/>
  <c r="U7682" i="2"/>
  <c r="AA7682" i="2" s="1"/>
  <c r="U7683" i="2"/>
  <c r="U7684" i="2"/>
  <c r="AA7684" i="2" s="1"/>
  <c r="U7685" i="2"/>
  <c r="AA7685" i="2" s="1"/>
  <c r="U7686" i="2"/>
  <c r="AA7686" i="2" s="1"/>
  <c r="U7687" i="2"/>
  <c r="AA7687" i="2" s="1"/>
  <c r="U7688" i="2"/>
  <c r="AA7688" i="2" s="1"/>
  <c r="U7689" i="2"/>
  <c r="U7690" i="2"/>
  <c r="AA7690" i="2" s="1"/>
  <c r="U7691" i="2"/>
  <c r="U7692" i="2"/>
  <c r="AA7692" i="2" s="1"/>
  <c r="U7693" i="2"/>
  <c r="AA7693" i="2" s="1"/>
  <c r="U7694" i="2"/>
  <c r="AA7694" i="2" s="1"/>
  <c r="U7695" i="2"/>
  <c r="AA7695" i="2" s="1"/>
  <c r="U7696" i="2"/>
  <c r="AA7696" i="2" s="1"/>
  <c r="U7697" i="2"/>
  <c r="U7698" i="2"/>
  <c r="AA7698" i="2" s="1"/>
  <c r="U7699" i="2"/>
  <c r="U7700" i="2"/>
  <c r="AA7700" i="2" s="1"/>
  <c r="U7701" i="2"/>
  <c r="AA7701" i="2" s="1"/>
  <c r="U7702" i="2"/>
  <c r="AA7702" i="2" s="1"/>
  <c r="U7703" i="2"/>
  <c r="AA7703" i="2" s="1"/>
  <c r="U7704" i="2"/>
  <c r="AA7704" i="2" s="1"/>
  <c r="U7705" i="2"/>
  <c r="U7706" i="2"/>
  <c r="AA7706" i="2" s="1"/>
  <c r="U7707" i="2"/>
  <c r="U7708" i="2"/>
  <c r="AA7708" i="2" s="1"/>
  <c r="U7709" i="2"/>
  <c r="AA7709" i="2" s="1"/>
  <c r="U7710" i="2"/>
  <c r="AA7710" i="2" s="1"/>
  <c r="U7711" i="2"/>
  <c r="AA7711" i="2" s="1"/>
  <c r="U7712" i="2"/>
  <c r="AA7712" i="2" s="1"/>
  <c r="U7713" i="2"/>
  <c r="U7714" i="2"/>
  <c r="AA7714" i="2" s="1"/>
  <c r="U7715" i="2"/>
  <c r="U7716" i="2"/>
  <c r="AA7716" i="2" s="1"/>
  <c r="U7717" i="2"/>
  <c r="AA7717" i="2" s="1"/>
  <c r="U7718" i="2"/>
  <c r="AA7718" i="2" s="1"/>
  <c r="U7719" i="2"/>
  <c r="AA7719" i="2" s="1"/>
  <c r="U7720" i="2"/>
  <c r="AA7720" i="2" s="1"/>
  <c r="U7721" i="2"/>
  <c r="U7722" i="2"/>
  <c r="AA7722" i="2" s="1"/>
  <c r="U7723" i="2"/>
  <c r="U7724" i="2"/>
  <c r="AA7724" i="2" s="1"/>
  <c r="U7725" i="2"/>
  <c r="AA7725" i="2" s="1"/>
  <c r="U7726" i="2"/>
  <c r="AA7726" i="2" s="1"/>
  <c r="U7727" i="2"/>
  <c r="AA7727" i="2" s="1"/>
  <c r="U7728" i="2"/>
  <c r="AA7728" i="2" s="1"/>
  <c r="U7729" i="2"/>
  <c r="U7730" i="2"/>
  <c r="AA7730" i="2" s="1"/>
  <c r="U7731" i="2"/>
  <c r="U7732" i="2"/>
  <c r="AA7732" i="2" s="1"/>
  <c r="U7733" i="2"/>
  <c r="AA7733" i="2" s="1"/>
  <c r="U7734" i="2"/>
  <c r="AA7734" i="2" s="1"/>
  <c r="U7735" i="2"/>
  <c r="AA7735" i="2" s="1"/>
  <c r="U7736" i="2"/>
  <c r="AA7736" i="2" s="1"/>
  <c r="U7737" i="2"/>
  <c r="U7738" i="2"/>
  <c r="AA7738" i="2" s="1"/>
  <c r="U7739" i="2"/>
  <c r="U7740" i="2"/>
  <c r="AA7740" i="2" s="1"/>
  <c r="U7741" i="2"/>
  <c r="AA7741" i="2" s="1"/>
  <c r="U7742" i="2"/>
  <c r="AA7742" i="2" s="1"/>
  <c r="U7743" i="2"/>
  <c r="AA7743" i="2" s="1"/>
  <c r="U7744" i="2"/>
  <c r="AA7744" i="2" s="1"/>
  <c r="U7745" i="2"/>
  <c r="U7746" i="2"/>
  <c r="AA7746" i="2" s="1"/>
  <c r="U7747" i="2"/>
  <c r="U7748" i="2"/>
  <c r="AA7748" i="2" s="1"/>
  <c r="U7749" i="2"/>
  <c r="AA7749" i="2" s="1"/>
  <c r="U7750" i="2"/>
  <c r="AA7750" i="2" s="1"/>
  <c r="U7751" i="2"/>
  <c r="AA7751" i="2" s="1"/>
  <c r="U7752" i="2"/>
  <c r="AA7752" i="2" s="1"/>
  <c r="U7753" i="2"/>
  <c r="U7754" i="2"/>
  <c r="AA7754" i="2" s="1"/>
  <c r="U7755" i="2"/>
  <c r="U7756" i="2"/>
  <c r="AA7756" i="2" s="1"/>
  <c r="U7757" i="2"/>
  <c r="AA7757" i="2" s="1"/>
  <c r="U7758" i="2"/>
  <c r="AA7758" i="2" s="1"/>
  <c r="U7759" i="2"/>
  <c r="AA7759" i="2" s="1"/>
  <c r="U7760" i="2"/>
  <c r="AA7760" i="2" s="1"/>
  <c r="U7761" i="2"/>
  <c r="U7762" i="2"/>
  <c r="AA7762" i="2" s="1"/>
  <c r="U7763" i="2"/>
  <c r="U7764" i="2"/>
  <c r="AA7764" i="2" s="1"/>
  <c r="U7765" i="2"/>
  <c r="AA7765" i="2" s="1"/>
  <c r="U7766" i="2"/>
  <c r="AA7766" i="2" s="1"/>
  <c r="U7767" i="2"/>
  <c r="AA7767" i="2" s="1"/>
  <c r="U7768" i="2"/>
  <c r="AA7768" i="2" s="1"/>
  <c r="U7769" i="2"/>
  <c r="U7770" i="2"/>
  <c r="AA7770" i="2" s="1"/>
  <c r="U7771" i="2"/>
  <c r="U7772" i="2"/>
  <c r="AA7772" i="2" s="1"/>
  <c r="U7773" i="2"/>
  <c r="AA7773" i="2" s="1"/>
  <c r="U7774" i="2"/>
  <c r="AA7774" i="2" s="1"/>
  <c r="U7775" i="2"/>
  <c r="AA7775" i="2" s="1"/>
  <c r="U7776" i="2"/>
  <c r="AA7776" i="2" s="1"/>
  <c r="U7777" i="2"/>
  <c r="U7778" i="2"/>
  <c r="AA7778" i="2" s="1"/>
  <c r="U7779" i="2"/>
  <c r="U7780" i="2"/>
  <c r="AA7780" i="2" s="1"/>
  <c r="U7781" i="2"/>
  <c r="AA7781" i="2" s="1"/>
  <c r="U7782" i="2"/>
  <c r="AA7782" i="2" s="1"/>
  <c r="U7783" i="2"/>
  <c r="AA7783" i="2" s="1"/>
  <c r="U7784" i="2"/>
  <c r="AA7784" i="2" s="1"/>
  <c r="U7785" i="2"/>
  <c r="U7786" i="2"/>
  <c r="AA7786" i="2" s="1"/>
  <c r="U7787" i="2"/>
  <c r="U7788" i="2"/>
  <c r="AA7788" i="2" s="1"/>
  <c r="U7789" i="2"/>
  <c r="AA7789" i="2" s="1"/>
  <c r="U7790" i="2"/>
  <c r="AA7790" i="2" s="1"/>
  <c r="U7791" i="2"/>
  <c r="AA7791" i="2" s="1"/>
  <c r="U7792" i="2"/>
  <c r="AA7792" i="2" s="1"/>
  <c r="U7793" i="2"/>
  <c r="U7794" i="2"/>
  <c r="AA7794" i="2" s="1"/>
  <c r="U7795" i="2"/>
  <c r="U7796" i="2"/>
  <c r="AA7796" i="2" s="1"/>
  <c r="U7797" i="2"/>
  <c r="AA7797" i="2" s="1"/>
  <c r="U7798" i="2"/>
  <c r="AA7798" i="2" s="1"/>
  <c r="U7799" i="2"/>
  <c r="AA7799" i="2" s="1"/>
  <c r="U7800" i="2"/>
  <c r="AA7800" i="2" s="1"/>
  <c r="U7801" i="2"/>
  <c r="U7802" i="2"/>
  <c r="AA7802" i="2" s="1"/>
  <c r="U7803" i="2"/>
  <c r="U7804" i="2"/>
  <c r="AA7804" i="2" s="1"/>
  <c r="U7805" i="2"/>
  <c r="AA7805" i="2" s="1"/>
  <c r="U7806" i="2"/>
  <c r="AA7806" i="2" s="1"/>
  <c r="U7807" i="2"/>
  <c r="AA7807" i="2" s="1"/>
  <c r="U7808" i="2"/>
  <c r="AA7808" i="2" s="1"/>
  <c r="U7809" i="2"/>
  <c r="U7810" i="2"/>
  <c r="AA7810" i="2" s="1"/>
  <c r="U7811" i="2"/>
  <c r="U7812" i="2"/>
  <c r="AA7812" i="2" s="1"/>
  <c r="U7813" i="2"/>
  <c r="AA7813" i="2" s="1"/>
  <c r="U7814" i="2"/>
  <c r="AA7814" i="2" s="1"/>
  <c r="U7815" i="2"/>
  <c r="AA7815" i="2" s="1"/>
  <c r="U7816" i="2"/>
  <c r="AA7816" i="2" s="1"/>
  <c r="U7817" i="2"/>
  <c r="U7818" i="2"/>
  <c r="AA7818" i="2" s="1"/>
  <c r="U7819" i="2"/>
  <c r="U7820" i="2"/>
  <c r="AA7820" i="2" s="1"/>
  <c r="U7821" i="2"/>
  <c r="AA7821" i="2" s="1"/>
  <c r="U7822" i="2"/>
  <c r="AA7822" i="2" s="1"/>
  <c r="U7823" i="2"/>
  <c r="AA7823" i="2" s="1"/>
  <c r="U7824" i="2"/>
  <c r="AA7824" i="2" s="1"/>
  <c r="U7825" i="2"/>
  <c r="U7826" i="2"/>
  <c r="AA7826" i="2" s="1"/>
  <c r="U7827" i="2"/>
  <c r="U7828" i="2"/>
  <c r="AA7828" i="2" s="1"/>
  <c r="U7829" i="2"/>
  <c r="AA7829" i="2" s="1"/>
  <c r="U7830" i="2"/>
  <c r="AA7830" i="2" s="1"/>
  <c r="U7831" i="2"/>
  <c r="AA7831" i="2" s="1"/>
  <c r="U7832" i="2"/>
  <c r="AA7832" i="2" s="1"/>
  <c r="U7833" i="2"/>
  <c r="U7834" i="2"/>
  <c r="AA7834" i="2" s="1"/>
  <c r="U7835" i="2"/>
  <c r="U7836" i="2"/>
  <c r="AA7836" i="2" s="1"/>
  <c r="U7837" i="2"/>
  <c r="AA7837" i="2" s="1"/>
  <c r="U7838" i="2"/>
  <c r="AA7838" i="2" s="1"/>
  <c r="U7839" i="2"/>
  <c r="AA7839" i="2" s="1"/>
  <c r="U7840" i="2"/>
  <c r="AA7840" i="2" s="1"/>
  <c r="U7841" i="2"/>
  <c r="U7842" i="2"/>
  <c r="AA7842" i="2" s="1"/>
  <c r="U7843" i="2"/>
  <c r="U7844" i="2"/>
  <c r="AA7844" i="2" s="1"/>
  <c r="U7845" i="2"/>
  <c r="AA7845" i="2" s="1"/>
  <c r="U7846" i="2"/>
  <c r="AA7846" i="2" s="1"/>
  <c r="U7847" i="2"/>
  <c r="AA7847" i="2" s="1"/>
  <c r="U7848" i="2"/>
  <c r="AA7848" i="2" s="1"/>
  <c r="U7849" i="2"/>
  <c r="U7850" i="2"/>
  <c r="AA7850" i="2" s="1"/>
  <c r="U7851" i="2"/>
  <c r="U7852" i="2"/>
  <c r="AA7852" i="2" s="1"/>
  <c r="U7853" i="2"/>
  <c r="AA7853" i="2" s="1"/>
  <c r="U7854" i="2"/>
  <c r="AA7854" i="2" s="1"/>
  <c r="U7855" i="2"/>
  <c r="AA7855" i="2" s="1"/>
  <c r="U7856" i="2"/>
  <c r="AA7856" i="2" s="1"/>
  <c r="U7857" i="2"/>
  <c r="U7858" i="2"/>
  <c r="AA7858" i="2" s="1"/>
  <c r="U7859" i="2"/>
  <c r="U7860" i="2"/>
  <c r="AA7860" i="2" s="1"/>
  <c r="U7861" i="2"/>
  <c r="AA7861" i="2" s="1"/>
  <c r="U7862" i="2"/>
  <c r="AA7862" i="2" s="1"/>
  <c r="U7863" i="2"/>
  <c r="AA7863" i="2" s="1"/>
  <c r="U7864" i="2"/>
  <c r="AA7864" i="2" s="1"/>
  <c r="U7865" i="2"/>
  <c r="U7866" i="2"/>
  <c r="AA7866" i="2" s="1"/>
  <c r="U7867" i="2"/>
  <c r="U7868" i="2"/>
  <c r="AA7868" i="2" s="1"/>
  <c r="U7869" i="2"/>
  <c r="AA7869" i="2" s="1"/>
  <c r="U7870" i="2"/>
  <c r="AA7870" i="2" s="1"/>
  <c r="U7871" i="2"/>
  <c r="AA7871" i="2" s="1"/>
  <c r="U7872" i="2"/>
  <c r="AA7872" i="2" s="1"/>
  <c r="U7873" i="2"/>
  <c r="U7874" i="2"/>
  <c r="AA7874" i="2" s="1"/>
  <c r="U7875" i="2"/>
  <c r="U7876" i="2"/>
  <c r="AA7876" i="2" s="1"/>
  <c r="U7877" i="2"/>
  <c r="AA7877" i="2" s="1"/>
  <c r="U7878" i="2"/>
  <c r="AA7878" i="2" s="1"/>
  <c r="U7879" i="2"/>
  <c r="AA7879" i="2" s="1"/>
  <c r="U7880" i="2"/>
  <c r="AA7880" i="2" s="1"/>
  <c r="U7881" i="2"/>
  <c r="U7882" i="2"/>
  <c r="AA7882" i="2" s="1"/>
  <c r="U7883" i="2"/>
  <c r="U7884" i="2"/>
  <c r="AA7884" i="2" s="1"/>
  <c r="U7885" i="2"/>
  <c r="AA7885" i="2" s="1"/>
  <c r="U7886" i="2"/>
  <c r="AA7886" i="2" s="1"/>
  <c r="U7887" i="2"/>
  <c r="AA7887" i="2" s="1"/>
  <c r="U7888" i="2"/>
  <c r="AA7888" i="2" s="1"/>
  <c r="U7889" i="2"/>
  <c r="U7890" i="2"/>
  <c r="AA7890" i="2" s="1"/>
  <c r="U7891" i="2"/>
  <c r="U7892" i="2"/>
  <c r="AA7892" i="2" s="1"/>
  <c r="U7893" i="2"/>
  <c r="AA7893" i="2" s="1"/>
  <c r="U7894" i="2"/>
  <c r="AA7894" i="2" s="1"/>
  <c r="U7895" i="2"/>
  <c r="AA7895" i="2" s="1"/>
  <c r="U7896" i="2"/>
  <c r="AA7896" i="2" s="1"/>
  <c r="U7897" i="2"/>
  <c r="U7898" i="2"/>
  <c r="AA7898" i="2" s="1"/>
  <c r="U7899" i="2"/>
  <c r="U7900" i="2"/>
  <c r="AA7900" i="2" s="1"/>
  <c r="U7901" i="2"/>
  <c r="AA7901" i="2" s="1"/>
  <c r="U7902" i="2"/>
  <c r="AA7902" i="2" s="1"/>
  <c r="U7903" i="2"/>
  <c r="AA7903" i="2" s="1"/>
  <c r="U7904" i="2"/>
  <c r="AA7904" i="2" s="1"/>
  <c r="U7905" i="2"/>
  <c r="U7906" i="2"/>
  <c r="AA7906" i="2" s="1"/>
  <c r="U7907" i="2"/>
  <c r="U7908" i="2"/>
  <c r="AA7908" i="2" s="1"/>
  <c r="U7909" i="2"/>
  <c r="AA7909" i="2" s="1"/>
  <c r="U7910" i="2"/>
  <c r="AA7910" i="2" s="1"/>
  <c r="U7911" i="2"/>
  <c r="AA7911" i="2" s="1"/>
  <c r="U7912" i="2"/>
  <c r="AA7912" i="2" s="1"/>
  <c r="U7913" i="2"/>
  <c r="U7914" i="2"/>
  <c r="AA7914" i="2" s="1"/>
  <c r="U7915" i="2"/>
  <c r="U7916" i="2"/>
  <c r="AA7916" i="2" s="1"/>
  <c r="U7917" i="2"/>
  <c r="AA7917" i="2" s="1"/>
  <c r="U7918" i="2"/>
  <c r="AA7918" i="2" s="1"/>
  <c r="U7919" i="2"/>
  <c r="AA7919" i="2" s="1"/>
  <c r="U7920" i="2"/>
  <c r="AA7920" i="2" s="1"/>
  <c r="U7921" i="2"/>
  <c r="U7922" i="2"/>
  <c r="AA7922" i="2" s="1"/>
  <c r="U7923" i="2"/>
  <c r="U7924" i="2"/>
  <c r="AA7924" i="2" s="1"/>
  <c r="U7925" i="2"/>
  <c r="AA7925" i="2" s="1"/>
  <c r="U7926" i="2"/>
  <c r="AA7926" i="2" s="1"/>
  <c r="U7927" i="2"/>
  <c r="AA7927" i="2" s="1"/>
  <c r="U7928" i="2"/>
  <c r="AA7928" i="2" s="1"/>
  <c r="U7929" i="2"/>
  <c r="U7930" i="2"/>
  <c r="AA7930" i="2" s="1"/>
  <c r="U7931" i="2"/>
  <c r="U7932" i="2"/>
  <c r="AA7932" i="2" s="1"/>
  <c r="U7933" i="2"/>
  <c r="AA7933" i="2" s="1"/>
  <c r="U7934" i="2"/>
  <c r="AA7934" i="2" s="1"/>
  <c r="U7935" i="2"/>
  <c r="AA7935" i="2" s="1"/>
  <c r="U7936" i="2"/>
  <c r="AA7936" i="2" s="1"/>
  <c r="U7937" i="2"/>
  <c r="U7938" i="2"/>
  <c r="AA7938" i="2" s="1"/>
  <c r="U7939" i="2"/>
  <c r="U7940" i="2"/>
  <c r="AA7940" i="2" s="1"/>
  <c r="U7941" i="2"/>
  <c r="AA7941" i="2" s="1"/>
  <c r="U7942" i="2"/>
  <c r="AA7942" i="2" s="1"/>
  <c r="U7943" i="2"/>
  <c r="AA7943" i="2" s="1"/>
  <c r="U7944" i="2"/>
  <c r="AA7944" i="2" s="1"/>
  <c r="U7945" i="2"/>
  <c r="U7946" i="2"/>
  <c r="AA7946" i="2" s="1"/>
  <c r="U7947" i="2"/>
  <c r="U7948" i="2"/>
  <c r="AA7948" i="2" s="1"/>
  <c r="U7949" i="2"/>
  <c r="AA7949" i="2" s="1"/>
  <c r="U7950" i="2"/>
  <c r="AA7950" i="2" s="1"/>
  <c r="U7951" i="2"/>
  <c r="AA7951" i="2" s="1"/>
  <c r="U7952" i="2"/>
  <c r="AA7952" i="2" s="1"/>
  <c r="U7953" i="2"/>
  <c r="U7954" i="2"/>
  <c r="AA7954" i="2" s="1"/>
  <c r="U7955" i="2"/>
  <c r="U7956" i="2"/>
  <c r="AA7956" i="2" s="1"/>
  <c r="U7957" i="2"/>
  <c r="AA7957" i="2" s="1"/>
  <c r="U7958" i="2"/>
  <c r="AA7958" i="2" s="1"/>
  <c r="U7959" i="2"/>
  <c r="AA7959" i="2" s="1"/>
  <c r="U7960" i="2"/>
  <c r="AA7960" i="2" s="1"/>
  <c r="U7961" i="2"/>
  <c r="U7962" i="2"/>
  <c r="AA7962" i="2" s="1"/>
  <c r="U7963" i="2"/>
  <c r="U7964" i="2"/>
  <c r="AA7964" i="2" s="1"/>
  <c r="U7965" i="2"/>
  <c r="AA7965" i="2" s="1"/>
  <c r="U7966" i="2"/>
  <c r="AA7966" i="2" s="1"/>
  <c r="U7967" i="2"/>
  <c r="AA7967" i="2" s="1"/>
  <c r="U7968" i="2"/>
  <c r="AA7968" i="2" s="1"/>
  <c r="U7969" i="2"/>
  <c r="U7970" i="2"/>
  <c r="AA7970" i="2" s="1"/>
  <c r="U7971" i="2"/>
  <c r="U7972" i="2"/>
  <c r="AA7972" i="2" s="1"/>
  <c r="U7973" i="2"/>
  <c r="AA7973" i="2" s="1"/>
  <c r="U7974" i="2"/>
  <c r="AA7974" i="2" s="1"/>
  <c r="U7975" i="2"/>
  <c r="AA7975" i="2" s="1"/>
  <c r="U7976" i="2"/>
  <c r="AA7976" i="2" s="1"/>
  <c r="U7977" i="2"/>
  <c r="U7978" i="2"/>
  <c r="AA7978" i="2" s="1"/>
  <c r="U7979" i="2"/>
  <c r="U7980" i="2"/>
  <c r="AA7980" i="2" s="1"/>
  <c r="U7981" i="2"/>
  <c r="AA7981" i="2" s="1"/>
  <c r="U7982" i="2"/>
  <c r="AA7982" i="2" s="1"/>
  <c r="U7983" i="2"/>
  <c r="AA7983" i="2" s="1"/>
  <c r="U7984" i="2"/>
  <c r="AA7984" i="2" s="1"/>
  <c r="U7985" i="2"/>
  <c r="U7986" i="2"/>
  <c r="AA7986" i="2" s="1"/>
  <c r="U7987" i="2"/>
  <c r="U7988" i="2"/>
  <c r="AA7988" i="2" s="1"/>
  <c r="U7989" i="2"/>
  <c r="AA7989" i="2" s="1"/>
  <c r="U7990" i="2"/>
  <c r="AA7990" i="2" s="1"/>
  <c r="U7991" i="2"/>
  <c r="AA7991" i="2" s="1"/>
  <c r="U7992" i="2"/>
  <c r="AA7992" i="2" s="1"/>
  <c r="U7993" i="2"/>
  <c r="U7994" i="2"/>
  <c r="AA7994" i="2" s="1"/>
  <c r="U7995" i="2"/>
  <c r="U7996" i="2"/>
  <c r="AA7996" i="2" s="1"/>
  <c r="U7997" i="2"/>
  <c r="AA7997" i="2" s="1"/>
  <c r="U7998" i="2"/>
  <c r="AA7998" i="2" s="1"/>
  <c r="U7999" i="2"/>
  <c r="AA7999" i="2" s="1"/>
  <c r="U8000" i="2"/>
  <c r="AA8000" i="2" s="1"/>
  <c r="U8001" i="2"/>
  <c r="U8002" i="2"/>
  <c r="AA8002" i="2" s="1"/>
  <c r="U8003" i="2"/>
  <c r="U8004" i="2"/>
  <c r="AA8004" i="2" s="1"/>
  <c r="U8005" i="2"/>
  <c r="AA8005" i="2" s="1"/>
  <c r="U8006" i="2"/>
  <c r="AA8006" i="2" s="1"/>
  <c r="U8007" i="2"/>
  <c r="AA8007" i="2" s="1"/>
  <c r="U8008" i="2"/>
  <c r="AA8008" i="2" s="1"/>
  <c r="U8009" i="2"/>
  <c r="U8010" i="2"/>
  <c r="AA8010" i="2" s="1"/>
  <c r="U8011" i="2"/>
  <c r="U8012" i="2"/>
  <c r="AA8012" i="2" s="1"/>
  <c r="U8013" i="2"/>
  <c r="AA8013" i="2" s="1"/>
  <c r="U8014" i="2"/>
  <c r="AA8014" i="2" s="1"/>
  <c r="U8015" i="2"/>
  <c r="AA8015" i="2" s="1"/>
  <c r="U8016" i="2"/>
  <c r="AA8016" i="2" s="1"/>
  <c r="U8017" i="2"/>
  <c r="U8018" i="2"/>
  <c r="AA8018" i="2" s="1"/>
  <c r="U8019" i="2"/>
  <c r="U8020" i="2"/>
  <c r="AA8020" i="2" s="1"/>
  <c r="U8021" i="2"/>
  <c r="AA8021" i="2" s="1"/>
  <c r="U8022" i="2"/>
  <c r="AA8022" i="2" s="1"/>
  <c r="U8023" i="2"/>
  <c r="AA8023" i="2" s="1"/>
  <c r="U8024" i="2"/>
  <c r="AA8024" i="2" s="1"/>
  <c r="U8025" i="2"/>
  <c r="U8026" i="2"/>
  <c r="AA8026" i="2" s="1"/>
  <c r="U8027" i="2"/>
  <c r="U8028" i="2"/>
  <c r="AA8028" i="2" s="1"/>
  <c r="U8029" i="2"/>
  <c r="AA8029" i="2" s="1"/>
  <c r="U8030" i="2"/>
  <c r="AA8030" i="2" s="1"/>
  <c r="U8031" i="2"/>
  <c r="AA8031" i="2" s="1"/>
  <c r="U8032" i="2"/>
  <c r="AA8032" i="2" s="1"/>
  <c r="U8033" i="2"/>
  <c r="U8034" i="2"/>
  <c r="AA8034" i="2" s="1"/>
  <c r="U8035" i="2"/>
  <c r="U8036" i="2"/>
  <c r="AA8036" i="2" s="1"/>
  <c r="U8037" i="2"/>
  <c r="AA8037" i="2" s="1"/>
  <c r="U8038" i="2"/>
  <c r="AA8038" i="2" s="1"/>
  <c r="U8039" i="2"/>
  <c r="AA8039" i="2" s="1"/>
  <c r="U8040" i="2"/>
  <c r="AA8040" i="2" s="1"/>
  <c r="U8041" i="2"/>
  <c r="U8042" i="2"/>
  <c r="AA8042" i="2" s="1"/>
  <c r="U8043" i="2"/>
  <c r="U8044" i="2"/>
  <c r="AA8044" i="2" s="1"/>
  <c r="U8045" i="2"/>
  <c r="AA8045" i="2" s="1"/>
  <c r="U8046" i="2"/>
  <c r="AA8046" i="2" s="1"/>
  <c r="U8047" i="2"/>
  <c r="AA8047" i="2" s="1"/>
  <c r="U8048" i="2"/>
  <c r="AA8048" i="2" s="1"/>
  <c r="U8049" i="2"/>
  <c r="U8050" i="2"/>
  <c r="AA8050" i="2" s="1"/>
  <c r="U8051" i="2"/>
  <c r="U8052" i="2"/>
  <c r="AA8052" i="2" s="1"/>
  <c r="U8053" i="2"/>
  <c r="AA8053" i="2" s="1"/>
  <c r="U8054" i="2"/>
  <c r="AA8054" i="2" s="1"/>
  <c r="U8055" i="2"/>
  <c r="AA8055" i="2" s="1"/>
  <c r="U8056" i="2"/>
  <c r="AA8056" i="2" s="1"/>
  <c r="U8057" i="2"/>
  <c r="U8058" i="2"/>
  <c r="AA8058" i="2" s="1"/>
  <c r="U8059" i="2"/>
  <c r="U8060" i="2"/>
  <c r="AA8060" i="2" s="1"/>
  <c r="U8061" i="2"/>
  <c r="AA8061" i="2" s="1"/>
  <c r="U8062" i="2"/>
  <c r="AA8062" i="2" s="1"/>
  <c r="U8063" i="2"/>
  <c r="AA8063" i="2" s="1"/>
  <c r="U8064" i="2"/>
  <c r="AA8064" i="2" s="1"/>
  <c r="U8065" i="2"/>
  <c r="U8066" i="2"/>
  <c r="AA8066" i="2" s="1"/>
  <c r="U8067" i="2"/>
  <c r="U8068" i="2"/>
  <c r="AA8068" i="2" s="1"/>
  <c r="U8069" i="2"/>
  <c r="AA8069" i="2" s="1"/>
  <c r="U8070" i="2"/>
  <c r="AA8070" i="2" s="1"/>
  <c r="U8071" i="2"/>
  <c r="AA8071" i="2" s="1"/>
  <c r="U8072" i="2"/>
  <c r="AA8072" i="2" s="1"/>
  <c r="U8073" i="2"/>
  <c r="U8074" i="2"/>
  <c r="AA8074" i="2" s="1"/>
  <c r="U8075" i="2"/>
  <c r="U8076" i="2"/>
  <c r="AA8076" i="2" s="1"/>
  <c r="U8077" i="2"/>
  <c r="AA8077" i="2" s="1"/>
  <c r="U8078" i="2"/>
  <c r="AA8078" i="2" s="1"/>
  <c r="U8079" i="2"/>
  <c r="AA8079" i="2" s="1"/>
  <c r="U8080" i="2"/>
  <c r="AA8080" i="2" s="1"/>
  <c r="U8081" i="2"/>
  <c r="U8082" i="2"/>
  <c r="AA8082" i="2" s="1"/>
  <c r="U8083" i="2"/>
  <c r="U8084" i="2"/>
  <c r="AA8084" i="2" s="1"/>
  <c r="U8085" i="2"/>
  <c r="AA8085" i="2" s="1"/>
  <c r="U8086" i="2"/>
  <c r="AA8086" i="2" s="1"/>
  <c r="U8087" i="2"/>
  <c r="AA8087" i="2" s="1"/>
  <c r="U8088" i="2"/>
  <c r="AA8088" i="2" s="1"/>
  <c r="U8089" i="2"/>
  <c r="U8090" i="2"/>
  <c r="AA8090" i="2" s="1"/>
  <c r="U8091" i="2"/>
  <c r="U8092" i="2"/>
  <c r="AA8092" i="2" s="1"/>
  <c r="U8093" i="2"/>
  <c r="AA8093" i="2" s="1"/>
  <c r="U8094" i="2"/>
  <c r="AA8094" i="2" s="1"/>
  <c r="U8095" i="2"/>
  <c r="AA8095" i="2" s="1"/>
  <c r="U8096" i="2"/>
  <c r="AA8096" i="2" s="1"/>
  <c r="U8097" i="2"/>
  <c r="U8098" i="2"/>
  <c r="AA8098" i="2" s="1"/>
  <c r="U8099" i="2"/>
  <c r="U8100" i="2"/>
  <c r="AA8100" i="2" s="1"/>
  <c r="U8101" i="2"/>
  <c r="AA8101" i="2" s="1"/>
  <c r="U8102" i="2"/>
  <c r="AA8102" i="2" s="1"/>
  <c r="U8103" i="2"/>
  <c r="AA8103" i="2" s="1"/>
  <c r="U8104" i="2"/>
  <c r="AA8104" i="2" s="1"/>
  <c r="U8105" i="2"/>
  <c r="U8106" i="2"/>
  <c r="AA8106" i="2" s="1"/>
  <c r="U8107" i="2"/>
  <c r="U8108" i="2"/>
  <c r="AA8108" i="2" s="1"/>
  <c r="U8109" i="2"/>
  <c r="AA8109" i="2" s="1"/>
  <c r="U8110" i="2"/>
  <c r="AA8110" i="2" s="1"/>
  <c r="U8111" i="2"/>
  <c r="AA8111" i="2" s="1"/>
  <c r="U8112" i="2"/>
  <c r="AA8112" i="2" s="1"/>
  <c r="U8113" i="2"/>
  <c r="U8114" i="2"/>
  <c r="AA8114" i="2" s="1"/>
  <c r="U8115" i="2"/>
  <c r="U8116" i="2"/>
  <c r="AA8116" i="2" s="1"/>
  <c r="U8117" i="2"/>
  <c r="AA8117" i="2" s="1"/>
  <c r="U8118" i="2"/>
  <c r="AA8118" i="2" s="1"/>
  <c r="U8119" i="2"/>
  <c r="AA8119" i="2" s="1"/>
  <c r="U8120" i="2"/>
  <c r="AA8120" i="2" s="1"/>
  <c r="U8121" i="2"/>
  <c r="U8122" i="2"/>
  <c r="AA8122" i="2" s="1"/>
  <c r="U8123" i="2"/>
  <c r="U8124" i="2"/>
  <c r="AA8124" i="2" s="1"/>
  <c r="U8125" i="2"/>
  <c r="AA8125" i="2" s="1"/>
  <c r="U8126" i="2"/>
  <c r="AA8126" i="2" s="1"/>
  <c r="U8127" i="2"/>
  <c r="AA8127" i="2" s="1"/>
  <c r="U8128" i="2"/>
  <c r="AA8128" i="2" s="1"/>
  <c r="U8129" i="2"/>
  <c r="U8130" i="2"/>
  <c r="AA8130" i="2" s="1"/>
  <c r="U8131" i="2"/>
  <c r="U8132" i="2"/>
  <c r="AA8132" i="2" s="1"/>
  <c r="U8133" i="2"/>
  <c r="AA8133" i="2" s="1"/>
  <c r="U8134" i="2"/>
  <c r="AA8134" i="2" s="1"/>
  <c r="U8135" i="2"/>
  <c r="AA8135" i="2" s="1"/>
  <c r="U8136" i="2"/>
  <c r="AA8136" i="2" s="1"/>
  <c r="U8137" i="2"/>
  <c r="U8138" i="2"/>
  <c r="AA8138" i="2" s="1"/>
  <c r="U8139" i="2"/>
  <c r="U8140" i="2"/>
  <c r="AA8140" i="2" s="1"/>
  <c r="U8141" i="2"/>
  <c r="AA8141" i="2" s="1"/>
  <c r="U8142" i="2"/>
  <c r="AA8142" i="2" s="1"/>
  <c r="U8143" i="2"/>
  <c r="AA8143" i="2" s="1"/>
  <c r="U8144" i="2"/>
  <c r="AA8144" i="2" s="1"/>
  <c r="U8145" i="2"/>
  <c r="U8146" i="2"/>
  <c r="AA8146" i="2" s="1"/>
  <c r="U8147" i="2"/>
  <c r="U8148" i="2"/>
  <c r="AA8148" i="2" s="1"/>
  <c r="U8149" i="2"/>
  <c r="AA8149" i="2" s="1"/>
  <c r="U8150" i="2"/>
  <c r="AA8150" i="2" s="1"/>
  <c r="U8151" i="2"/>
  <c r="AA8151" i="2" s="1"/>
  <c r="U8152" i="2"/>
  <c r="AA8152" i="2" s="1"/>
  <c r="U8153" i="2"/>
  <c r="U8154" i="2"/>
  <c r="AA8154" i="2" s="1"/>
  <c r="U8155" i="2"/>
  <c r="U8156" i="2"/>
  <c r="AA8156" i="2" s="1"/>
  <c r="U8157" i="2"/>
  <c r="AA8157" i="2" s="1"/>
  <c r="U8158" i="2"/>
  <c r="AA8158" i="2" s="1"/>
  <c r="U8159" i="2"/>
  <c r="AA8159" i="2" s="1"/>
  <c r="U8160" i="2"/>
  <c r="AA8160" i="2" s="1"/>
  <c r="U8161" i="2"/>
  <c r="U8162" i="2"/>
  <c r="AA8162" i="2" s="1"/>
  <c r="U8163" i="2"/>
  <c r="U8164" i="2"/>
  <c r="AA8164" i="2" s="1"/>
  <c r="U8165" i="2"/>
  <c r="AA8165" i="2" s="1"/>
  <c r="U8166" i="2"/>
  <c r="AA8166" i="2" s="1"/>
  <c r="U8167" i="2"/>
  <c r="AA8167" i="2" s="1"/>
  <c r="U8168" i="2"/>
  <c r="AA8168" i="2" s="1"/>
  <c r="U8169" i="2"/>
  <c r="U8170" i="2"/>
  <c r="AA8170" i="2" s="1"/>
  <c r="U8171" i="2"/>
  <c r="U8172" i="2"/>
  <c r="AA8172" i="2" s="1"/>
  <c r="U8173" i="2"/>
  <c r="AA8173" i="2" s="1"/>
  <c r="U8174" i="2"/>
  <c r="AA8174" i="2" s="1"/>
  <c r="U8175" i="2"/>
  <c r="AA8175" i="2" s="1"/>
  <c r="U8176" i="2"/>
  <c r="AA8176" i="2" s="1"/>
  <c r="U8177" i="2"/>
  <c r="U8178" i="2"/>
  <c r="AA8178" i="2" s="1"/>
  <c r="U8179" i="2"/>
  <c r="U8180" i="2"/>
  <c r="AA8180" i="2" s="1"/>
  <c r="U8181" i="2"/>
  <c r="AA8181" i="2" s="1"/>
  <c r="U8182" i="2"/>
  <c r="AA8182" i="2" s="1"/>
  <c r="U8183" i="2"/>
  <c r="AA8183" i="2" s="1"/>
  <c r="U8184" i="2"/>
  <c r="AA8184" i="2" s="1"/>
  <c r="U8185" i="2"/>
  <c r="U8186" i="2"/>
  <c r="AA8186" i="2" s="1"/>
  <c r="U8187" i="2"/>
  <c r="U8188" i="2"/>
  <c r="AA8188" i="2" s="1"/>
  <c r="U8189" i="2"/>
  <c r="AA8189" i="2" s="1"/>
  <c r="U8190" i="2"/>
  <c r="AA8190" i="2" s="1"/>
  <c r="U8191" i="2"/>
  <c r="AA8191" i="2" s="1"/>
  <c r="U8192" i="2"/>
  <c r="AA8192" i="2" s="1"/>
  <c r="U8193" i="2"/>
  <c r="U8194" i="2"/>
  <c r="AA8194" i="2" s="1"/>
  <c r="U8195" i="2"/>
  <c r="U8196" i="2"/>
  <c r="AA8196" i="2" s="1"/>
  <c r="U8197" i="2"/>
  <c r="AA8197" i="2" s="1"/>
  <c r="U8198" i="2"/>
  <c r="AA8198" i="2" s="1"/>
  <c r="U8199" i="2"/>
  <c r="AA8199" i="2" s="1"/>
  <c r="U8200" i="2"/>
  <c r="AA8200" i="2" s="1"/>
  <c r="U8201" i="2"/>
  <c r="U8202" i="2"/>
  <c r="AA8202" i="2" s="1"/>
  <c r="U8203" i="2"/>
  <c r="U8204" i="2"/>
  <c r="AA8204" i="2" s="1"/>
  <c r="U8205" i="2"/>
  <c r="AA8205" i="2" s="1"/>
  <c r="U8206" i="2"/>
  <c r="AA8206" i="2" s="1"/>
  <c r="U8207" i="2"/>
  <c r="AA8207" i="2" s="1"/>
  <c r="U8208" i="2"/>
  <c r="AA8208" i="2" s="1"/>
  <c r="U8209" i="2"/>
  <c r="U8210" i="2"/>
  <c r="AA8210" i="2" s="1"/>
  <c r="U8211" i="2"/>
  <c r="U8212" i="2"/>
  <c r="AA8212" i="2" s="1"/>
  <c r="U8213" i="2"/>
  <c r="AA8213" i="2" s="1"/>
  <c r="U8214" i="2"/>
  <c r="AA8214" i="2" s="1"/>
  <c r="U8215" i="2"/>
  <c r="AA8215" i="2" s="1"/>
  <c r="U8216" i="2"/>
  <c r="AA8216" i="2" s="1"/>
  <c r="U8217" i="2"/>
  <c r="U8218" i="2"/>
  <c r="AA8218" i="2" s="1"/>
  <c r="U8219" i="2"/>
  <c r="U8220" i="2"/>
  <c r="AA8220" i="2" s="1"/>
  <c r="U8221" i="2"/>
  <c r="AA8221" i="2" s="1"/>
  <c r="U8222" i="2"/>
  <c r="AA8222" i="2" s="1"/>
  <c r="U8223" i="2"/>
  <c r="AA8223" i="2" s="1"/>
  <c r="U8224" i="2"/>
  <c r="AA8224" i="2" s="1"/>
  <c r="U8225" i="2"/>
  <c r="U8226" i="2"/>
  <c r="AA8226" i="2" s="1"/>
  <c r="U8227" i="2"/>
  <c r="U8228" i="2"/>
  <c r="AA8228" i="2" s="1"/>
  <c r="U8229" i="2"/>
  <c r="AA8229" i="2" s="1"/>
  <c r="U8230" i="2"/>
  <c r="AA8230" i="2" s="1"/>
  <c r="U8231" i="2"/>
  <c r="AA8231" i="2" s="1"/>
  <c r="U8232" i="2"/>
  <c r="AA8232" i="2" s="1"/>
  <c r="U8233" i="2"/>
  <c r="U8234" i="2"/>
  <c r="AA8234" i="2" s="1"/>
  <c r="U8235" i="2"/>
  <c r="U8236" i="2"/>
  <c r="AA8236" i="2" s="1"/>
  <c r="U8237" i="2"/>
  <c r="AA8237" i="2" s="1"/>
  <c r="U8238" i="2"/>
  <c r="AA8238" i="2" s="1"/>
  <c r="U8239" i="2"/>
  <c r="AA8239" i="2" s="1"/>
  <c r="U8240" i="2"/>
  <c r="AA8240" i="2" s="1"/>
  <c r="U8241" i="2"/>
  <c r="U8242" i="2"/>
  <c r="AA8242" i="2" s="1"/>
  <c r="U8243" i="2"/>
  <c r="U8244" i="2"/>
  <c r="AA8244" i="2" s="1"/>
  <c r="U8245" i="2"/>
  <c r="AA8245" i="2" s="1"/>
  <c r="U8246" i="2"/>
  <c r="AA8246" i="2" s="1"/>
  <c r="U8247" i="2"/>
  <c r="AA8247" i="2" s="1"/>
  <c r="U8248" i="2"/>
  <c r="AA8248" i="2" s="1"/>
  <c r="U8249" i="2"/>
  <c r="U8250" i="2"/>
  <c r="AA8250" i="2" s="1"/>
  <c r="U8251" i="2"/>
  <c r="U8252" i="2"/>
  <c r="AA8252" i="2" s="1"/>
  <c r="U8253" i="2"/>
  <c r="AA8253" i="2" s="1"/>
  <c r="U8254" i="2"/>
  <c r="AA8254" i="2" s="1"/>
  <c r="U8255" i="2"/>
  <c r="AA8255" i="2" s="1"/>
  <c r="U8256" i="2"/>
  <c r="AA8256" i="2" s="1"/>
  <c r="U8257" i="2"/>
  <c r="U8258" i="2"/>
  <c r="AA8258" i="2" s="1"/>
  <c r="U8259" i="2"/>
  <c r="U8260" i="2"/>
  <c r="AA8260" i="2" s="1"/>
  <c r="U8261" i="2"/>
  <c r="AA8261" i="2" s="1"/>
  <c r="U8262" i="2"/>
  <c r="AA8262" i="2" s="1"/>
  <c r="U8263" i="2"/>
  <c r="AA8263" i="2" s="1"/>
  <c r="U8264" i="2"/>
  <c r="AA8264" i="2" s="1"/>
  <c r="U8265" i="2"/>
  <c r="U8266" i="2"/>
  <c r="AA8266" i="2" s="1"/>
  <c r="U8267" i="2"/>
  <c r="U8268" i="2"/>
  <c r="AA8268" i="2" s="1"/>
  <c r="U8269" i="2"/>
  <c r="AA8269" i="2" s="1"/>
  <c r="U8270" i="2"/>
  <c r="AA8270" i="2" s="1"/>
  <c r="U8271" i="2"/>
  <c r="AA8271" i="2" s="1"/>
  <c r="U8272" i="2"/>
  <c r="AA8272" i="2" s="1"/>
  <c r="U8273" i="2"/>
  <c r="U8274" i="2"/>
  <c r="AA8274" i="2" s="1"/>
  <c r="U8275" i="2"/>
  <c r="U8276" i="2"/>
  <c r="AA8276" i="2" s="1"/>
  <c r="U8277" i="2"/>
  <c r="AA8277" i="2" s="1"/>
  <c r="U8278" i="2"/>
  <c r="AA8278" i="2" s="1"/>
  <c r="U8279" i="2"/>
  <c r="AA8279" i="2" s="1"/>
  <c r="U8280" i="2"/>
  <c r="AA8280" i="2" s="1"/>
  <c r="U8281" i="2"/>
  <c r="U8282" i="2"/>
  <c r="AA8282" i="2" s="1"/>
  <c r="U8283" i="2"/>
  <c r="U8284" i="2"/>
  <c r="AA8284" i="2" s="1"/>
  <c r="U8285" i="2"/>
  <c r="AA8285" i="2" s="1"/>
  <c r="U8286" i="2"/>
  <c r="AA8286" i="2" s="1"/>
  <c r="U8287" i="2"/>
  <c r="AA8287" i="2" s="1"/>
  <c r="U8288" i="2"/>
  <c r="AA8288" i="2" s="1"/>
  <c r="U8289" i="2"/>
  <c r="U8290" i="2"/>
  <c r="AA8290" i="2" s="1"/>
  <c r="U8291" i="2"/>
  <c r="U8292" i="2"/>
  <c r="AA8292" i="2" s="1"/>
  <c r="U8293" i="2"/>
  <c r="AA8293" i="2" s="1"/>
  <c r="U8294" i="2"/>
  <c r="AA8294" i="2" s="1"/>
  <c r="U8295" i="2"/>
  <c r="AA8295" i="2" s="1"/>
  <c r="U8296" i="2"/>
  <c r="AA8296" i="2" s="1"/>
  <c r="U8297" i="2"/>
  <c r="U8298" i="2"/>
  <c r="AA8298" i="2" s="1"/>
  <c r="U8299" i="2"/>
  <c r="U8300" i="2"/>
  <c r="AA8300" i="2" s="1"/>
  <c r="U8301" i="2"/>
  <c r="AA8301" i="2" s="1"/>
  <c r="U8302" i="2"/>
  <c r="AA8302" i="2" s="1"/>
  <c r="U8303" i="2"/>
  <c r="AA8303" i="2" s="1"/>
  <c r="U8304" i="2"/>
  <c r="AA8304" i="2" s="1"/>
  <c r="U8305" i="2"/>
  <c r="U8306" i="2"/>
  <c r="AA8306" i="2" s="1"/>
  <c r="U8307" i="2"/>
  <c r="U8308" i="2"/>
  <c r="AA8308" i="2" s="1"/>
  <c r="U8309" i="2"/>
  <c r="AA8309" i="2" s="1"/>
  <c r="U8310" i="2"/>
  <c r="AA8310" i="2" s="1"/>
  <c r="U8311" i="2"/>
  <c r="AA8311" i="2" s="1"/>
  <c r="U8312" i="2"/>
  <c r="AA8312" i="2" s="1"/>
  <c r="U8313" i="2"/>
  <c r="U8314" i="2"/>
  <c r="AA8314" i="2" s="1"/>
  <c r="U8315" i="2"/>
  <c r="U8316" i="2"/>
  <c r="AA8316" i="2" s="1"/>
  <c r="U8317" i="2"/>
  <c r="AA8317" i="2" s="1"/>
  <c r="U8318" i="2"/>
  <c r="AA8318" i="2" s="1"/>
  <c r="U8319" i="2"/>
  <c r="AA8319" i="2" s="1"/>
  <c r="U8320" i="2"/>
  <c r="AA8320" i="2" s="1"/>
  <c r="U8321" i="2"/>
  <c r="U8322" i="2"/>
  <c r="AA8322" i="2" s="1"/>
  <c r="U8323" i="2"/>
  <c r="U8324" i="2"/>
  <c r="AA8324" i="2" s="1"/>
  <c r="U8325" i="2"/>
  <c r="AA8325" i="2" s="1"/>
  <c r="U8326" i="2"/>
  <c r="AA8326" i="2" s="1"/>
  <c r="U8327" i="2"/>
  <c r="AA8327" i="2" s="1"/>
  <c r="U8328" i="2"/>
  <c r="AA8328" i="2" s="1"/>
  <c r="U8329" i="2"/>
  <c r="U8330" i="2"/>
  <c r="AA8330" i="2" s="1"/>
  <c r="U8331" i="2"/>
  <c r="U8332" i="2"/>
  <c r="AA8332" i="2" s="1"/>
  <c r="U8333" i="2"/>
  <c r="AA8333" i="2" s="1"/>
  <c r="U8334" i="2"/>
  <c r="AA8334" i="2" s="1"/>
  <c r="U8335" i="2"/>
  <c r="AA8335" i="2" s="1"/>
  <c r="U8336" i="2"/>
  <c r="AA8336" i="2" s="1"/>
  <c r="U8337" i="2"/>
  <c r="U8338" i="2"/>
  <c r="AA8338" i="2" s="1"/>
  <c r="U8339" i="2"/>
  <c r="U8340" i="2"/>
  <c r="AA8340" i="2" s="1"/>
  <c r="U8341" i="2"/>
  <c r="AA8341" i="2" s="1"/>
  <c r="U8342" i="2"/>
  <c r="AA8342" i="2" s="1"/>
  <c r="U8343" i="2"/>
  <c r="AA8343" i="2" s="1"/>
  <c r="U8344" i="2"/>
  <c r="AA8344" i="2" s="1"/>
  <c r="U8345" i="2"/>
  <c r="U8346" i="2"/>
  <c r="AA8346" i="2" s="1"/>
  <c r="U8347" i="2"/>
  <c r="U8348" i="2"/>
  <c r="AA8348" i="2" s="1"/>
  <c r="U8349" i="2"/>
  <c r="AA8349" i="2" s="1"/>
  <c r="U8350" i="2"/>
  <c r="AA8350" i="2" s="1"/>
  <c r="U8351" i="2"/>
  <c r="AA8351" i="2" s="1"/>
  <c r="U8352" i="2"/>
  <c r="AA8352" i="2" s="1"/>
  <c r="U8353" i="2"/>
  <c r="U8354" i="2"/>
  <c r="AA8354" i="2" s="1"/>
  <c r="U8355" i="2"/>
  <c r="U8356" i="2"/>
  <c r="AA8356" i="2" s="1"/>
  <c r="U8357" i="2"/>
  <c r="AA8357" i="2" s="1"/>
  <c r="U8358" i="2"/>
  <c r="AA8358" i="2" s="1"/>
  <c r="U8359" i="2"/>
  <c r="AA8359" i="2" s="1"/>
  <c r="U8360" i="2"/>
  <c r="AA8360" i="2" s="1"/>
  <c r="U8361" i="2"/>
  <c r="U8362" i="2"/>
  <c r="AA8362" i="2" s="1"/>
  <c r="U8363" i="2"/>
  <c r="U8364" i="2"/>
  <c r="AA8364" i="2" s="1"/>
  <c r="U8365" i="2"/>
  <c r="AA8365" i="2" s="1"/>
  <c r="U8366" i="2"/>
  <c r="AA8366" i="2" s="1"/>
  <c r="U8367" i="2"/>
  <c r="AA8367" i="2" s="1"/>
  <c r="U8368" i="2"/>
  <c r="AA8368" i="2" s="1"/>
  <c r="U8369" i="2"/>
  <c r="U8370" i="2"/>
  <c r="AA8370" i="2" s="1"/>
  <c r="U8371" i="2"/>
  <c r="U8372" i="2"/>
  <c r="AA8372" i="2" s="1"/>
  <c r="U8373" i="2"/>
  <c r="AA8373" i="2" s="1"/>
  <c r="U8374" i="2"/>
  <c r="AA8374" i="2" s="1"/>
  <c r="U8375" i="2"/>
  <c r="AA8375" i="2" s="1"/>
  <c r="U8376" i="2"/>
  <c r="AA8376" i="2" s="1"/>
  <c r="U8377" i="2"/>
  <c r="U8378" i="2"/>
  <c r="AA8378" i="2" s="1"/>
  <c r="U8379" i="2"/>
  <c r="U8380" i="2"/>
  <c r="AA8380" i="2" s="1"/>
  <c r="U8381" i="2"/>
  <c r="AA8381" i="2" s="1"/>
  <c r="U8382" i="2"/>
  <c r="AA8382" i="2" s="1"/>
  <c r="U8383" i="2"/>
  <c r="AA8383" i="2" s="1"/>
  <c r="U8384" i="2"/>
  <c r="AA8384" i="2" s="1"/>
  <c r="U8385" i="2"/>
  <c r="U8386" i="2"/>
  <c r="AA8386" i="2" s="1"/>
  <c r="U8387" i="2"/>
  <c r="U8388" i="2"/>
  <c r="AA8388" i="2" s="1"/>
  <c r="U8389" i="2"/>
  <c r="AA8389" i="2" s="1"/>
  <c r="U8390" i="2"/>
  <c r="AA8390" i="2" s="1"/>
  <c r="U8391" i="2"/>
  <c r="AA8391" i="2" s="1"/>
  <c r="U8392" i="2"/>
  <c r="AA8392" i="2" s="1"/>
  <c r="U8393" i="2"/>
  <c r="U8394" i="2"/>
  <c r="AA8394" i="2" s="1"/>
  <c r="U8395" i="2"/>
  <c r="U8396" i="2"/>
  <c r="AA8396" i="2" s="1"/>
  <c r="U8397" i="2"/>
  <c r="AA8397" i="2" s="1"/>
  <c r="U8398" i="2"/>
  <c r="AA8398" i="2" s="1"/>
  <c r="U8399" i="2"/>
  <c r="AA8399" i="2" s="1"/>
  <c r="U8400" i="2"/>
  <c r="AA8400" i="2" s="1"/>
  <c r="U8401" i="2"/>
  <c r="U8402" i="2"/>
  <c r="AA8402" i="2" s="1"/>
  <c r="U8403" i="2"/>
  <c r="U8404" i="2"/>
  <c r="AA8404" i="2" s="1"/>
  <c r="U8405" i="2"/>
  <c r="AA8405" i="2" s="1"/>
  <c r="U8406" i="2"/>
  <c r="AA8406" i="2" s="1"/>
  <c r="U8407" i="2"/>
  <c r="AA8407" i="2" s="1"/>
  <c r="U8408" i="2"/>
  <c r="AA8408" i="2" s="1"/>
  <c r="U8409" i="2"/>
  <c r="U8410" i="2"/>
  <c r="AA8410" i="2" s="1"/>
  <c r="U8411" i="2"/>
  <c r="U8412" i="2"/>
  <c r="AA8412" i="2" s="1"/>
  <c r="U8413" i="2"/>
  <c r="AA8413" i="2" s="1"/>
  <c r="U8414" i="2"/>
  <c r="AA8414" i="2" s="1"/>
  <c r="U8415" i="2"/>
  <c r="AA8415" i="2" s="1"/>
  <c r="U8416" i="2"/>
  <c r="AA8416" i="2" s="1"/>
  <c r="U8417" i="2"/>
  <c r="U8418" i="2"/>
  <c r="AA8418" i="2" s="1"/>
  <c r="U8419" i="2"/>
  <c r="U8420" i="2"/>
  <c r="AA8420" i="2" s="1"/>
  <c r="U8421" i="2"/>
  <c r="AA8421" i="2" s="1"/>
  <c r="U8422" i="2"/>
  <c r="AA8422" i="2" s="1"/>
  <c r="U8423" i="2"/>
  <c r="AA8423" i="2" s="1"/>
  <c r="U8424" i="2"/>
  <c r="AA8424" i="2" s="1"/>
  <c r="U8425" i="2"/>
  <c r="U8426" i="2"/>
  <c r="AA8426" i="2" s="1"/>
  <c r="U8427" i="2"/>
  <c r="U8428" i="2"/>
  <c r="AA8428" i="2" s="1"/>
  <c r="U8429" i="2"/>
  <c r="AA8429" i="2" s="1"/>
  <c r="U8430" i="2"/>
  <c r="AA8430" i="2" s="1"/>
  <c r="U8431" i="2"/>
  <c r="AA8431" i="2" s="1"/>
  <c r="U8432" i="2"/>
  <c r="AA8432" i="2" s="1"/>
  <c r="U8433" i="2"/>
  <c r="U8434" i="2"/>
  <c r="AA8434" i="2" s="1"/>
  <c r="U8435" i="2"/>
  <c r="U8436" i="2"/>
  <c r="AA8436" i="2" s="1"/>
  <c r="U8437" i="2"/>
  <c r="AA8437" i="2" s="1"/>
  <c r="U8438" i="2"/>
  <c r="AA8438" i="2" s="1"/>
  <c r="U8439" i="2"/>
  <c r="AA8439" i="2" s="1"/>
  <c r="U8440" i="2"/>
  <c r="AA8440" i="2" s="1"/>
  <c r="U8441" i="2"/>
  <c r="U8442" i="2"/>
  <c r="AA8442" i="2" s="1"/>
  <c r="U8443" i="2"/>
  <c r="U8444" i="2"/>
  <c r="AA8444" i="2" s="1"/>
  <c r="U8445" i="2"/>
  <c r="AA8445" i="2" s="1"/>
  <c r="U8446" i="2"/>
  <c r="AA8446" i="2" s="1"/>
  <c r="U8447" i="2"/>
  <c r="U8448" i="2"/>
  <c r="AA8448" i="2" s="1"/>
  <c r="U8449" i="2"/>
  <c r="U8450" i="2"/>
  <c r="AA8450" i="2" s="1"/>
  <c r="U8451" i="2"/>
  <c r="U8452" i="2"/>
  <c r="AA8452" i="2" s="1"/>
  <c r="U8453" i="2"/>
  <c r="AA8453" i="2" s="1"/>
  <c r="U8454" i="2"/>
  <c r="AA8454" i="2" s="1"/>
  <c r="U8455" i="2"/>
  <c r="U8456" i="2"/>
  <c r="AA8456" i="2" s="1"/>
  <c r="U8457" i="2"/>
  <c r="U8458" i="2"/>
  <c r="AA8458" i="2" s="1"/>
  <c r="U8459" i="2"/>
  <c r="U8460" i="2"/>
  <c r="AA8460" i="2" s="1"/>
  <c r="U8461" i="2"/>
  <c r="AA8461" i="2" s="1"/>
  <c r="U8462" i="2"/>
  <c r="AA8462" i="2" s="1"/>
  <c r="U8463" i="2"/>
  <c r="U8464" i="2"/>
  <c r="AA8464" i="2" s="1"/>
  <c r="U8465" i="2"/>
  <c r="U8466" i="2"/>
  <c r="AA8466" i="2" s="1"/>
  <c r="U8467" i="2"/>
  <c r="U8468" i="2"/>
  <c r="AA8468" i="2" s="1"/>
  <c r="U8469" i="2"/>
  <c r="AA8469" i="2" s="1"/>
  <c r="U8470" i="2"/>
  <c r="AA8470" i="2" s="1"/>
  <c r="U8471" i="2"/>
  <c r="U8472" i="2"/>
  <c r="AA8472" i="2" s="1"/>
  <c r="U8473" i="2"/>
  <c r="U8474" i="2"/>
  <c r="AA8474" i="2" s="1"/>
  <c r="U8475" i="2"/>
  <c r="U8476" i="2"/>
  <c r="AA8476" i="2" s="1"/>
  <c r="U8477" i="2"/>
  <c r="AA8477" i="2" s="1"/>
  <c r="U8478" i="2"/>
  <c r="AA8478" i="2" s="1"/>
  <c r="U8479" i="2"/>
  <c r="U8480" i="2"/>
  <c r="AA8480" i="2" s="1"/>
  <c r="U8481" i="2"/>
  <c r="U8482" i="2"/>
  <c r="AA8482" i="2" s="1"/>
  <c r="U8483" i="2"/>
  <c r="U8484" i="2"/>
  <c r="AA8484" i="2" s="1"/>
  <c r="U8485" i="2"/>
  <c r="AA8485" i="2" s="1"/>
  <c r="U8486" i="2"/>
  <c r="AA8486" i="2" s="1"/>
  <c r="U8487" i="2"/>
  <c r="U8488" i="2"/>
  <c r="AA8488" i="2" s="1"/>
  <c r="U8489" i="2"/>
  <c r="U8490" i="2"/>
  <c r="AA8490" i="2" s="1"/>
  <c r="U8491" i="2"/>
  <c r="U8492" i="2"/>
  <c r="AA8492" i="2" s="1"/>
  <c r="U8493" i="2"/>
  <c r="AA8493" i="2" s="1"/>
  <c r="U8494" i="2"/>
  <c r="AA8494" i="2" s="1"/>
  <c r="U8495" i="2"/>
  <c r="U8496" i="2"/>
  <c r="AA8496" i="2" s="1"/>
  <c r="U8497" i="2"/>
  <c r="U8498" i="2"/>
  <c r="AA8498" i="2" s="1"/>
  <c r="U8499" i="2"/>
  <c r="U8500" i="2"/>
  <c r="AA8500" i="2" s="1"/>
  <c r="U8501" i="2"/>
  <c r="AA8501" i="2" s="1"/>
  <c r="U8502" i="2"/>
  <c r="AA8502" i="2" s="1"/>
  <c r="U8503" i="2"/>
  <c r="U8504" i="2"/>
  <c r="AA8504" i="2" s="1"/>
  <c r="U8505" i="2"/>
  <c r="U8506" i="2"/>
  <c r="AA8506" i="2" s="1"/>
  <c r="U8507" i="2"/>
  <c r="U8508" i="2"/>
  <c r="AA8508" i="2" s="1"/>
  <c r="U8509" i="2"/>
  <c r="AA8509" i="2" s="1"/>
  <c r="U8510" i="2"/>
  <c r="AA8510" i="2" s="1"/>
  <c r="U8511" i="2"/>
  <c r="U8512" i="2"/>
  <c r="AA8512" i="2" s="1"/>
  <c r="U8513" i="2"/>
  <c r="U8514" i="2"/>
  <c r="AA8514" i="2" s="1"/>
  <c r="U8515" i="2"/>
  <c r="U8516" i="2"/>
  <c r="AA8516" i="2" s="1"/>
  <c r="U8517" i="2"/>
  <c r="AA8517" i="2" s="1"/>
  <c r="U8518" i="2"/>
  <c r="AA8518" i="2" s="1"/>
  <c r="U8519" i="2"/>
  <c r="U8520" i="2"/>
  <c r="AA8520" i="2" s="1"/>
  <c r="U8521" i="2"/>
  <c r="U8522" i="2"/>
  <c r="AA8522" i="2" s="1"/>
  <c r="U8523" i="2"/>
  <c r="U8524" i="2"/>
  <c r="AA8524" i="2" s="1"/>
  <c r="U8525" i="2"/>
  <c r="AA8525" i="2" s="1"/>
  <c r="U8526" i="2"/>
  <c r="AA8526" i="2" s="1"/>
  <c r="U8527" i="2"/>
  <c r="U8528" i="2"/>
  <c r="AA8528" i="2" s="1"/>
  <c r="U8529" i="2"/>
  <c r="U8530" i="2"/>
  <c r="AA8530" i="2" s="1"/>
  <c r="U8531" i="2"/>
  <c r="U8532" i="2"/>
  <c r="AA8532" i="2" s="1"/>
  <c r="U8533" i="2"/>
  <c r="AA8533" i="2" s="1"/>
  <c r="U8534" i="2"/>
  <c r="AA8534" i="2" s="1"/>
  <c r="U8535" i="2"/>
  <c r="U8536" i="2"/>
  <c r="AA8536" i="2" s="1"/>
  <c r="U8537" i="2"/>
  <c r="U8538" i="2"/>
  <c r="AA8538" i="2" s="1"/>
  <c r="U8539" i="2"/>
  <c r="U8540" i="2"/>
  <c r="AA8540" i="2" s="1"/>
  <c r="U8541" i="2"/>
  <c r="AA8541" i="2" s="1"/>
  <c r="U8542" i="2"/>
  <c r="AA8542" i="2" s="1"/>
  <c r="U8543" i="2"/>
  <c r="U8544" i="2"/>
  <c r="AA8544" i="2" s="1"/>
  <c r="U8545" i="2"/>
  <c r="U8546" i="2"/>
  <c r="AA8546" i="2" s="1"/>
  <c r="U8547" i="2"/>
  <c r="U8548" i="2"/>
  <c r="AA8548" i="2" s="1"/>
  <c r="U8549" i="2"/>
  <c r="AA8549" i="2" s="1"/>
  <c r="U8550" i="2"/>
  <c r="AA8550" i="2" s="1"/>
  <c r="U8551" i="2"/>
  <c r="U8552" i="2"/>
  <c r="AA8552" i="2" s="1"/>
  <c r="U8553" i="2"/>
  <c r="U8554" i="2"/>
  <c r="AA8554" i="2" s="1"/>
  <c r="U8555" i="2"/>
  <c r="U8556" i="2"/>
  <c r="AA8556" i="2" s="1"/>
  <c r="U8557" i="2"/>
  <c r="AA8557" i="2" s="1"/>
  <c r="U8558" i="2"/>
  <c r="AA8558" i="2" s="1"/>
  <c r="U8559" i="2"/>
  <c r="U8560" i="2"/>
  <c r="AA8560" i="2" s="1"/>
  <c r="U8561" i="2"/>
  <c r="U8562" i="2"/>
  <c r="AA8562" i="2" s="1"/>
  <c r="U8563" i="2"/>
  <c r="U8564" i="2"/>
  <c r="AA8564" i="2" s="1"/>
  <c r="U8565" i="2"/>
  <c r="AA8565" i="2" s="1"/>
  <c r="U8566" i="2"/>
  <c r="AA8566" i="2" s="1"/>
  <c r="U8567" i="2"/>
  <c r="U8568" i="2"/>
  <c r="AA8568" i="2" s="1"/>
  <c r="U8569" i="2"/>
  <c r="U8570" i="2"/>
  <c r="AA8570" i="2" s="1"/>
  <c r="U8571" i="2"/>
  <c r="U8572" i="2"/>
  <c r="AA8572" i="2" s="1"/>
  <c r="U8573" i="2"/>
  <c r="AA8573" i="2" s="1"/>
  <c r="U8574" i="2"/>
  <c r="AA8574" i="2" s="1"/>
  <c r="U8575" i="2"/>
  <c r="U8576" i="2"/>
  <c r="AA8576" i="2" s="1"/>
  <c r="U8577" i="2"/>
  <c r="U8578" i="2"/>
  <c r="AA8578" i="2" s="1"/>
  <c r="U8579" i="2"/>
  <c r="U8580" i="2"/>
  <c r="AA8580" i="2" s="1"/>
  <c r="U8581" i="2"/>
  <c r="AA8581" i="2" s="1"/>
  <c r="U8582" i="2"/>
  <c r="AA8582" i="2" s="1"/>
  <c r="U8583" i="2"/>
  <c r="U8584" i="2"/>
  <c r="AA8584" i="2" s="1"/>
  <c r="U8585" i="2"/>
  <c r="U8586" i="2"/>
  <c r="AA8586" i="2" s="1"/>
  <c r="U8587" i="2"/>
  <c r="U8588" i="2"/>
  <c r="AA8588" i="2" s="1"/>
  <c r="U8589" i="2"/>
  <c r="AA8589" i="2" s="1"/>
  <c r="U8590" i="2"/>
  <c r="AA8590" i="2" s="1"/>
  <c r="U8591" i="2"/>
  <c r="U8592" i="2"/>
  <c r="AA8592" i="2" s="1"/>
  <c r="U8593" i="2"/>
  <c r="U8594" i="2"/>
  <c r="AA8594" i="2" s="1"/>
  <c r="U8595" i="2"/>
  <c r="U8596" i="2"/>
  <c r="AA8596" i="2" s="1"/>
  <c r="U8597" i="2"/>
  <c r="AA8597" i="2" s="1"/>
  <c r="U8598" i="2"/>
  <c r="AA8598" i="2" s="1"/>
  <c r="U8599" i="2"/>
  <c r="U8600" i="2"/>
  <c r="AA8600" i="2" s="1"/>
  <c r="U8601" i="2"/>
  <c r="U8602" i="2"/>
  <c r="AA8602" i="2" s="1"/>
  <c r="U8603" i="2"/>
  <c r="U8604" i="2"/>
  <c r="AA8604" i="2" s="1"/>
  <c r="U8605" i="2"/>
  <c r="AA8605" i="2" s="1"/>
  <c r="U8606" i="2"/>
  <c r="AA8606" i="2" s="1"/>
  <c r="U8607" i="2"/>
  <c r="U8608" i="2"/>
  <c r="AA8608" i="2" s="1"/>
  <c r="U8609" i="2"/>
  <c r="U8610" i="2"/>
  <c r="AA8610" i="2" s="1"/>
  <c r="U8611" i="2"/>
  <c r="U8612" i="2"/>
  <c r="AA8612" i="2" s="1"/>
  <c r="U8613" i="2"/>
  <c r="AA8613" i="2" s="1"/>
  <c r="U8614" i="2"/>
  <c r="AA8614" i="2" s="1"/>
  <c r="U8615" i="2"/>
  <c r="U8616" i="2"/>
  <c r="AA8616" i="2" s="1"/>
  <c r="U8617" i="2"/>
  <c r="U8618" i="2"/>
  <c r="AA8618" i="2" s="1"/>
  <c r="U8619" i="2"/>
  <c r="U8620" i="2"/>
  <c r="AA8620" i="2" s="1"/>
  <c r="U8621" i="2"/>
  <c r="AA8621" i="2" s="1"/>
  <c r="U8622" i="2"/>
  <c r="AA8622" i="2" s="1"/>
  <c r="U8623" i="2"/>
  <c r="U8624" i="2"/>
  <c r="AA8624" i="2" s="1"/>
  <c r="U8625" i="2"/>
  <c r="U8626" i="2"/>
  <c r="AA8626" i="2" s="1"/>
  <c r="U8627" i="2"/>
  <c r="U8628" i="2"/>
  <c r="AA8628" i="2" s="1"/>
  <c r="U8629" i="2"/>
  <c r="AA8629" i="2" s="1"/>
  <c r="U8630" i="2"/>
  <c r="AA8630" i="2" s="1"/>
  <c r="U8631" i="2"/>
  <c r="U8632" i="2"/>
  <c r="AA8632" i="2" s="1"/>
  <c r="U8633" i="2"/>
  <c r="U8634" i="2"/>
  <c r="AA8634" i="2" s="1"/>
  <c r="U8635" i="2"/>
  <c r="U8636" i="2"/>
  <c r="AA8636" i="2" s="1"/>
  <c r="U8637" i="2"/>
  <c r="AA8637" i="2" s="1"/>
  <c r="U8638" i="2"/>
  <c r="AA8638" i="2" s="1"/>
  <c r="U8639" i="2"/>
  <c r="U8640" i="2"/>
  <c r="AA8640" i="2" s="1"/>
  <c r="U8641" i="2"/>
  <c r="U8642" i="2"/>
  <c r="AA8642" i="2" s="1"/>
  <c r="U8643" i="2"/>
  <c r="U8644" i="2"/>
  <c r="AA8644" i="2" s="1"/>
  <c r="U8645" i="2"/>
  <c r="AA8645" i="2" s="1"/>
  <c r="U8646" i="2"/>
  <c r="AA8646" i="2" s="1"/>
  <c r="U8647" i="2"/>
  <c r="U8648" i="2"/>
  <c r="AA8648" i="2" s="1"/>
  <c r="U8649" i="2"/>
  <c r="U8650" i="2"/>
  <c r="AA8650" i="2" s="1"/>
  <c r="U8651" i="2"/>
  <c r="U8652" i="2"/>
  <c r="AA8652" i="2" s="1"/>
  <c r="U8653" i="2"/>
  <c r="AA8653" i="2" s="1"/>
  <c r="U8654" i="2"/>
  <c r="AA8654" i="2" s="1"/>
  <c r="U8655" i="2"/>
  <c r="U8656" i="2"/>
  <c r="AA8656" i="2" s="1"/>
  <c r="U8657" i="2"/>
  <c r="U8658" i="2"/>
  <c r="AA8658" i="2" s="1"/>
  <c r="U8659" i="2"/>
  <c r="U8660" i="2"/>
  <c r="AA8660" i="2" s="1"/>
  <c r="U8661" i="2"/>
  <c r="AA8661" i="2" s="1"/>
  <c r="U8662" i="2"/>
  <c r="AA8662" i="2" s="1"/>
  <c r="U8663" i="2"/>
  <c r="U8664" i="2"/>
  <c r="AA8664" i="2" s="1"/>
  <c r="U8665" i="2"/>
  <c r="U8666" i="2"/>
  <c r="AA8666" i="2" s="1"/>
  <c r="U8667" i="2"/>
  <c r="U8668" i="2"/>
  <c r="AA8668" i="2" s="1"/>
  <c r="U8669" i="2"/>
  <c r="AA8669" i="2" s="1"/>
  <c r="U8670" i="2"/>
  <c r="AA8670" i="2" s="1"/>
  <c r="U8671" i="2"/>
  <c r="U8672" i="2"/>
  <c r="AA8672" i="2" s="1"/>
  <c r="U8673" i="2"/>
  <c r="U8674" i="2"/>
  <c r="AA8674" i="2" s="1"/>
  <c r="U8675" i="2"/>
  <c r="U8676" i="2"/>
  <c r="AA8676" i="2" s="1"/>
  <c r="U8677" i="2"/>
  <c r="AA8677" i="2" s="1"/>
  <c r="U8678" i="2"/>
  <c r="AA8678" i="2" s="1"/>
  <c r="U8679" i="2"/>
  <c r="U8680" i="2"/>
  <c r="AA8680" i="2" s="1"/>
  <c r="U8681" i="2"/>
  <c r="U8682" i="2"/>
  <c r="AA8682" i="2" s="1"/>
  <c r="U8683" i="2"/>
  <c r="U8684" i="2"/>
  <c r="AA8684" i="2" s="1"/>
  <c r="U8685" i="2"/>
  <c r="AA8685" i="2" s="1"/>
  <c r="U8686" i="2"/>
  <c r="AA8686" i="2" s="1"/>
  <c r="U8687" i="2"/>
  <c r="U8688" i="2"/>
  <c r="AA8688" i="2" s="1"/>
  <c r="U8689" i="2"/>
  <c r="U8690" i="2"/>
  <c r="AA8690" i="2" s="1"/>
  <c r="U8691" i="2"/>
  <c r="U8692" i="2"/>
  <c r="AA8692" i="2" s="1"/>
  <c r="U8693" i="2"/>
  <c r="AA8693" i="2" s="1"/>
  <c r="U8694" i="2"/>
  <c r="AA8694" i="2" s="1"/>
  <c r="U8695" i="2"/>
  <c r="U8696" i="2"/>
  <c r="AA8696" i="2" s="1"/>
  <c r="U8697" i="2"/>
  <c r="U8698" i="2"/>
  <c r="AA8698" i="2" s="1"/>
  <c r="U8699" i="2"/>
  <c r="U8700" i="2"/>
  <c r="AA8700" i="2" s="1"/>
  <c r="U8701" i="2"/>
  <c r="AA8701" i="2" s="1"/>
  <c r="U8702" i="2"/>
  <c r="AA8702" i="2" s="1"/>
  <c r="U8703" i="2"/>
  <c r="U8704" i="2"/>
  <c r="AA8704" i="2" s="1"/>
  <c r="U8705" i="2"/>
  <c r="U8706" i="2"/>
  <c r="AA8706" i="2" s="1"/>
  <c r="U8707" i="2"/>
  <c r="U8708" i="2"/>
  <c r="AA8708" i="2" s="1"/>
  <c r="U8709" i="2"/>
  <c r="AA8709" i="2" s="1"/>
  <c r="U8710" i="2"/>
  <c r="AA8710" i="2" s="1"/>
  <c r="U8711" i="2"/>
  <c r="U8712" i="2"/>
  <c r="AA8712" i="2" s="1"/>
  <c r="U8713" i="2"/>
  <c r="U8714" i="2"/>
  <c r="AA8714" i="2" s="1"/>
  <c r="U8715" i="2"/>
  <c r="U8716" i="2"/>
  <c r="AA8716" i="2" s="1"/>
  <c r="U8717" i="2"/>
  <c r="AA8717" i="2" s="1"/>
  <c r="U8718" i="2"/>
  <c r="AA8718" i="2" s="1"/>
  <c r="U8719" i="2"/>
  <c r="U8720" i="2"/>
  <c r="AA8720" i="2" s="1"/>
  <c r="U8721" i="2"/>
  <c r="U8722" i="2"/>
  <c r="AA8722" i="2" s="1"/>
  <c r="U8723" i="2"/>
  <c r="U8724" i="2"/>
  <c r="AA8724" i="2" s="1"/>
  <c r="U8725" i="2"/>
  <c r="AA8725" i="2" s="1"/>
  <c r="U8726" i="2"/>
  <c r="AA8726" i="2" s="1"/>
  <c r="U8727" i="2"/>
  <c r="U8728" i="2"/>
  <c r="AA8728" i="2" s="1"/>
  <c r="U8729" i="2"/>
  <c r="U8730" i="2"/>
  <c r="U8731" i="2"/>
  <c r="U8732" i="2"/>
  <c r="AA8732" i="2" s="1"/>
  <c r="U8733" i="2"/>
  <c r="AA8733" i="2" s="1"/>
  <c r="U8734" i="2"/>
  <c r="AA8734" i="2" s="1"/>
  <c r="U8735" i="2"/>
  <c r="U8736" i="2"/>
  <c r="AA8736" i="2" s="1"/>
  <c r="U8737" i="2"/>
  <c r="U8738" i="2"/>
  <c r="U8739" i="2"/>
  <c r="U8740" i="2"/>
  <c r="AA8740" i="2" s="1"/>
  <c r="U8741" i="2"/>
  <c r="AA8741" i="2" s="1"/>
  <c r="U8742" i="2"/>
  <c r="AA8742" i="2" s="1"/>
  <c r="U8743" i="2"/>
  <c r="U8744" i="2"/>
  <c r="AA8744" i="2" s="1"/>
  <c r="U8745" i="2"/>
  <c r="U8746" i="2"/>
  <c r="U8747" i="2"/>
  <c r="U8748" i="2"/>
  <c r="AA8748" i="2" s="1"/>
  <c r="U8749" i="2"/>
  <c r="AA8749" i="2" s="1"/>
  <c r="U8750" i="2"/>
  <c r="AA8750" i="2" s="1"/>
  <c r="U8751" i="2"/>
  <c r="U8752" i="2"/>
  <c r="AA8752" i="2" s="1"/>
  <c r="U8753" i="2"/>
  <c r="U8754" i="2"/>
  <c r="U8755" i="2"/>
  <c r="U8756" i="2"/>
  <c r="AA8756" i="2" s="1"/>
  <c r="U8757" i="2"/>
  <c r="AA8757" i="2" s="1"/>
  <c r="U8758" i="2"/>
  <c r="AA8758" i="2" s="1"/>
  <c r="U8759" i="2"/>
  <c r="U8760" i="2"/>
  <c r="AA8760" i="2" s="1"/>
  <c r="U8761" i="2"/>
  <c r="U8762" i="2"/>
  <c r="U8763" i="2"/>
  <c r="U8764" i="2"/>
  <c r="AA8764" i="2" s="1"/>
  <c r="U8765" i="2"/>
  <c r="AA8765" i="2" s="1"/>
  <c r="U8766" i="2"/>
  <c r="AA8766" i="2" s="1"/>
  <c r="U8767" i="2"/>
  <c r="U8768" i="2"/>
  <c r="AA8768" i="2" s="1"/>
  <c r="U8769" i="2"/>
  <c r="U8770" i="2"/>
  <c r="U8771" i="2"/>
  <c r="U8772" i="2"/>
  <c r="AA8772" i="2" s="1"/>
  <c r="U8773" i="2"/>
  <c r="AA8773" i="2" s="1"/>
  <c r="U8774" i="2"/>
  <c r="AA8774" i="2" s="1"/>
  <c r="U8775" i="2"/>
  <c r="U8776" i="2"/>
  <c r="AA8776" i="2" s="1"/>
  <c r="U8777" i="2"/>
  <c r="U8778" i="2"/>
  <c r="U8779" i="2"/>
  <c r="U8780" i="2"/>
  <c r="AA8780" i="2" s="1"/>
  <c r="U8781" i="2"/>
  <c r="AA8781" i="2" s="1"/>
  <c r="U8782" i="2"/>
  <c r="AA8782" i="2" s="1"/>
  <c r="U8783" i="2"/>
  <c r="U8784" i="2"/>
  <c r="AA8784" i="2" s="1"/>
  <c r="U8785" i="2"/>
  <c r="U8786" i="2"/>
  <c r="U8787" i="2"/>
  <c r="U8788" i="2"/>
  <c r="AA8788" i="2" s="1"/>
  <c r="U8789" i="2"/>
  <c r="AA8789" i="2" s="1"/>
  <c r="U8790" i="2"/>
  <c r="AA8790" i="2" s="1"/>
  <c r="U8791" i="2"/>
  <c r="U8792" i="2"/>
  <c r="AA8792" i="2" s="1"/>
  <c r="U8793" i="2"/>
  <c r="U8794" i="2"/>
  <c r="U8795" i="2"/>
  <c r="U8796" i="2"/>
  <c r="AA8796" i="2" s="1"/>
  <c r="U8797" i="2"/>
  <c r="AA8797" i="2" s="1"/>
  <c r="U8798" i="2"/>
  <c r="AA8798" i="2" s="1"/>
  <c r="U8799" i="2"/>
  <c r="U8800" i="2"/>
  <c r="AA8800" i="2" s="1"/>
  <c r="U8801" i="2"/>
  <c r="U8802" i="2"/>
  <c r="U8803" i="2"/>
  <c r="U8804" i="2"/>
  <c r="AA8804" i="2" s="1"/>
  <c r="U8805" i="2"/>
  <c r="AA8805" i="2" s="1"/>
  <c r="U8806" i="2"/>
  <c r="AA8806" i="2" s="1"/>
  <c r="U8807" i="2"/>
  <c r="U8808" i="2"/>
  <c r="AA8808" i="2" s="1"/>
  <c r="U8809" i="2"/>
  <c r="U8810" i="2"/>
  <c r="U8811" i="2"/>
  <c r="U8812" i="2"/>
  <c r="AA8812" i="2" s="1"/>
  <c r="U8813" i="2"/>
  <c r="AA8813" i="2" s="1"/>
  <c r="U8814" i="2"/>
  <c r="AA8814" i="2" s="1"/>
  <c r="U8815" i="2"/>
  <c r="U8816" i="2"/>
  <c r="AA8816" i="2" s="1"/>
  <c r="U8817" i="2"/>
  <c r="U8818" i="2"/>
  <c r="U8819" i="2"/>
  <c r="U8820" i="2"/>
  <c r="AA8820" i="2" s="1"/>
  <c r="U8821" i="2"/>
  <c r="AA8821" i="2" s="1"/>
  <c r="U8822" i="2"/>
  <c r="AA8822" i="2" s="1"/>
  <c r="U8823" i="2"/>
  <c r="U8824" i="2"/>
  <c r="AA8824" i="2" s="1"/>
  <c r="U8825" i="2"/>
  <c r="U8826" i="2"/>
  <c r="U8827" i="2"/>
  <c r="U8828" i="2"/>
  <c r="AA8828" i="2" s="1"/>
  <c r="U8829" i="2"/>
  <c r="AA8829" i="2" s="1"/>
  <c r="U8830" i="2"/>
  <c r="AA8830" i="2" s="1"/>
  <c r="U8831" i="2"/>
  <c r="U8832" i="2"/>
  <c r="AA8832" i="2" s="1"/>
  <c r="U8833" i="2"/>
  <c r="U8834" i="2"/>
  <c r="U8835" i="2"/>
  <c r="U8836" i="2"/>
  <c r="AA8836" i="2" s="1"/>
  <c r="U8837" i="2"/>
  <c r="AA8837" i="2" s="1"/>
  <c r="U8838" i="2"/>
  <c r="AA8838" i="2" s="1"/>
  <c r="U8839" i="2"/>
  <c r="U8840" i="2"/>
  <c r="AA8840" i="2" s="1"/>
  <c r="U8841" i="2"/>
  <c r="U8842" i="2"/>
  <c r="U8843" i="2"/>
  <c r="U8844" i="2"/>
  <c r="AA8844" i="2" s="1"/>
  <c r="U8845" i="2"/>
  <c r="AA8845" i="2" s="1"/>
  <c r="U8846" i="2"/>
  <c r="AA8846" i="2" s="1"/>
  <c r="U8847" i="2"/>
  <c r="U8848" i="2"/>
  <c r="AA8848" i="2" s="1"/>
  <c r="U8849" i="2"/>
  <c r="U8850" i="2"/>
  <c r="U8851" i="2"/>
  <c r="U8852" i="2"/>
  <c r="AA8852" i="2" s="1"/>
  <c r="U8853" i="2"/>
  <c r="AA8853" i="2" s="1"/>
  <c r="U8854" i="2"/>
  <c r="AA8854" i="2" s="1"/>
  <c r="U8855" i="2"/>
  <c r="U8856" i="2"/>
  <c r="AA8856" i="2" s="1"/>
  <c r="U8857" i="2"/>
  <c r="U8858" i="2"/>
  <c r="U8859" i="2"/>
  <c r="U8860" i="2"/>
  <c r="AA8860" i="2" s="1"/>
  <c r="U8861" i="2"/>
  <c r="AA8861" i="2" s="1"/>
  <c r="U8862" i="2"/>
  <c r="AA8862" i="2" s="1"/>
  <c r="U8863" i="2"/>
  <c r="U8864" i="2"/>
  <c r="AA8864" i="2" s="1"/>
  <c r="U8865" i="2"/>
  <c r="U8866" i="2"/>
  <c r="U8867" i="2"/>
  <c r="U8868" i="2"/>
  <c r="AA8868" i="2" s="1"/>
  <c r="U8869" i="2"/>
  <c r="AA8869" i="2" s="1"/>
  <c r="U8870" i="2"/>
  <c r="AA8870" i="2" s="1"/>
  <c r="U8871" i="2"/>
  <c r="U8872" i="2"/>
  <c r="AA8872" i="2" s="1"/>
  <c r="U8873" i="2"/>
  <c r="U8874" i="2"/>
  <c r="U8875" i="2"/>
  <c r="U8876" i="2"/>
  <c r="AA8876" i="2" s="1"/>
  <c r="U8877" i="2"/>
  <c r="AA8877" i="2" s="1"/>
  <c r="U8878" i="2"/>
  <c r="AA8878" i="2" s="1"/>
  <c r="U8879" i="2"/>
  <c r="U8880" i="2"/>
  <c r="AA8880" i="2" s="1"/>
  <c r="U8881" i="2"/>
  <c r="U8882" i="2"/>
  <c r="U8883" i="2"/>
  <c r="U8884" i="2"/>
  <c r="AA8884" i="2" s="1"/>
  <c r="U8885" i="2"/>
  <c r="AA8885" i="2" s="1"/>
  <c r="U8886" i="2"/>
  <c r="AA8886" i="2" s="1"/>
  <c r="U8887" i="2"/>
  <c r="U8888" i="2"/>
  <c r="AA8888" i="2" s="1"/>
  <c r="U8889" i="2"/>
  <c r="U8890" i="2"/>
  <c r="U8891" i="2"/>
  <c r="U8892" i="2"/>
  <c r="AA8892" i="2" s="1"/>
  <c r="U8893" i="2"/>
  <c r="AA8893" i="2" s="1"/>
  <c r="U8894" i="2"/>
  <c r="AA8894" i="2" s="1"/>
  <c r="U8895" i="2"/>
  <c r="U8896" i="2"/>
  <c r="AA8896" i="2" s="1"/>
  <c r="U8897" i="2"/>
  <c r="U8898" i="2"/>
  <c r="U8899" i="2"/>
  <c r="U8900" i="2"/>
  <c r="AA8900" i="2" s="1"/>
  <c r="U8901" i="2"/>
  <c r="AA8901" i="2" s="1"/>
  <c r="U8902" i="2"/>
  <c r="AA8902" i="2" s="1"/>
  <c r="U8903" i="2"/>
  <c r="U8904" i="2"/>
  <c r="AA8904" i="2" s="1"/>
  <c r="U8905" i="2"/>
  <c r="U8906" i="2"/>
  <c r="U8907" i="2"/>
  <c r="U8908" i="2"/>
  <c r="AA8908" i="2" s="1"/>
  <c r="U8909" i="2"/>
  <c r="AA8909" i="2" s="1"/>
  <c r="U8910" i="2"/>
  <c r="AA8910" i="2" s="1"/>
  <c r="U8911" i="2"/>
  <c r="U8912" i="2"/>
  <c r="AA8912" i="2" s="1"/>
  <c r="U8913" i="2"/>
  <c r="U8914" i="2"/>
  <c r="U8915" i="2"/>
  <c r="U8916" i="2"/>
  <c r="AA8916" i="2" s="1"/>
  <c r="U8917" i="2"/>
  <c r="AA8917" i="2" s="1"/>
  <c r="U8918" i="2"/>
  <c r="AA8918" i="2" s="1"/>
  <c r="U8919" i="2"/>
  <c r="U8920" i="2"/>
  <c r="AA8920" i="2" s="1"/>
  <c r="U8921" i="2"/>
  <c r="U8922" i="2"/>
  <c r="U8923" i="2"/>
  <c r="U8924" i="2"/>
  <c r="AA8924" i="2" s="1"/>
  <c r="U8925" i="2"/>
  <c r="AA8925" i="2" s="1"/>
  <c r="U8926" i="2"/>
  <c r="AA8926" i="2" s="1"/>
  <c r="U8927" i="2"/>
  <c r="U8928" i="2"/>
  <c r="AA8928" i="2" s="1"/>
  <c r="U8929" i="2"/>
  <c r="U8930" i="2"/>
  <c r="U8931" i="2"/>
  <c r="U8932" i="2"/>
  <c r="AA8932" i="2" s="1"/>
  <c r="U8933" i="2"/>
  <c r="AA8933" i="2" s="1"/>
  <c r="U8934" i="2"/>
  <c r="AA8934" i="2" s="1"/>
  <c r="U8935" i="2"/>
  <c r="U8936" i="2"/>
  <c r="AA8936" i="2" s="1"/>
  <c r="U8937" i="2"/>
  <c r="U8938" i="2"/>
  <c r="U8939" i="2"/>
  <c r="U8940" i="2"/>
  <c r="AA8940" i="2" s="1"/>
  <c r="U8941" i="2"/>
  <c r="AA8941" i="2" s="1"/>
  <c r="U8942" i="2"/>
  <c r="AA8942" i="2" s="1"/>
  <c r="U8943" i="2"/>
  <c r="U8944" i="2"/>
  <c r="AA8944" i="2" s="1"/>
  <c r="U8945" i="2"/>
  <c r="U8946" i="2"/>
  <c r="U8947" i="2"/>
  <c r="U8948" i="2"/>
  <c r="AA8948" i="2" s="1"/>
  <c r="U8949" i="2"/>
  <c r="AA8949" i="2" s="1"/>
  <c r="U8950" i="2"/>
  <c r="AA8950" i="2" s="1"/>
  <c r="U8951" i="2"/>
  <c r="U8952" i="2"/>
  <c r="AA8952" i="2" s="1"/>
  <c r="U8953" i="2"/>
  <c r="U8954" i="2"/>
  <c r="U8955" i="2"/>
  <c r="U8956" i="2"/>
  <c r="AA8956" i="2" s="1"/>
  <c r="U8957" i="2"/>
  <c r="AA8957" i="2" s="1"/>
  <c r="U8958" i="2"/>
  <c r="AA8958" i="2" s="1"/>
  <c r="U8959" i="2"/>
  <c r="U8960" i="2"/>
  <c r="AA8960" i="2" s="1"/>
  <c r="U8961" i="2"/>
  <c r="U8962" i="2"/>
  <c r="U8963" i="2"/>
  <c r="U8964" i="2"/>
  <c r="AA8964" i="2" s="1"/>
  <c r="U8965" i="2"/>
  <c r="AA8965" i="2" s="1"/>
  <c r="U8966" i="2"/>
  <c r="AA8966" i="2" s="1"/>
  <c r="U8967" i="2"/>
  <c r="U8968" i="2"/>
  <c r="AA8968" i="2" s="1"/>
  <c r="U8969" i="2"/>
  <c r="U8970" i="2"/>
  <c r="U8971" i="2"/>
  <c r="U8972" i="2"/>
  <c r="AA8972" i="2" s="1"/>
  <c r="U8973" i="2"/>
  <c r="AA8973" i="2" s="1"/>
  <c r="U8974" i="2"/>
  <c r="AA8974" i="2" s="1"/>
  <c r="U8975" i="2"/>
  <c r="U8976" i="2"/>
  <c r="AA8976" i="2" s="1"/>
  <c r="U8977" i="2"/>
  <c r="U8978" i="2"/>
  <c r="U8979" i="2"/>
  <c r="U8980" i="2"/>
  <c r="AA8980" i="2" s="1"/>
  <c r="U8981" i="2"/>
  <c r="AA8981" i="2" s="1"/>
  <c r="U8982" i="2"/>
  <c r="AA8982" i="2" s="1"/>
  <c r="U8983" i="2"/>
  <c r="U8984" i="2"/>
  <c r="AA8984" i="2" s="1"/>
  <c r="U8985" i="2"/>
  <c r="U8986" i="2"/>
  <c r="U8987" i="2"/>
  <c r="U8988" i="2"/>
  <c r="AA8988" i="2" s="1"/>
  <c r="U8989" i="2"/>
  <c r="AA8989" i="2" s="1"/>
  <c r="U8990" i="2"/>
  <c r="AA8990" i="2" s="1"/>
  <c r="U8991" i="2"/>
  <c r="U8992" i="2"/>
  <c r="AA8992" i="2" s="1"/>
  <c r="U8993" i="2"/>
  <c r="U8994" i="2"/>
  <c r="U8995" i="2"/>
  <c r="U8996" i="2"/>
  <c r="AA8996" i="2" s="1"/>
  <c r="U8997" i="2"/>
  <c r="AA8997" i="2" s="1"/>
  <c r="U8998" i="2"/>
  <c r="AA8998" i="2" s="1"/>
  <c r="U8999" i="2"/>
  <c r="U9000" i="2"/>
  <c r="AA9000" i="2" s="1"/>
  <c r="U9001" i="2"/>
  <c r="U9002" i="2"/>
  <c r="U9003" i="2"/>
  <c r="U9004" i="2"/>
  <c r="AA9004" i="2" s="1"/>
  <c r="U9005" i="2"/>
  <c r="AA9005" i="2" s="1"/>
  <c r="U9006" i="2"/>
  <c r="AA9006" i="2" s="1"/>
  <c r="U9007" i="2"/>
  <c r="U9008" i="2"/>
  <c r="AA9008" i="2" s="1"/>
  <c r="U9009" i="2"/>
  <c r="U9010" i="2"/>
  <c r="U9011" i="2"/>
  <c r="U9012" i="2"/>
  <c r="AA9012" i="2" s="1"/>
  <c r="U9013" i="2"/>
  <c r="AA9013" i="2" s="1"/>
  <c r="U9014" i="2"/>
  <c r="AA9014" i="2" s="1"/>
  <c r="U9015" i="2"/>
  <c r="U9016" i="2"/>
  <c r="AA9016" i="2" s="1"/>
  <c r="U9017" i="2"/>
  <c r="U9018" i="2"/>
  <c r="U9019" i="2"/>
  <c r="U9020" i="2"/>
  <c r="AA9020" i="2" s="1"/>
  <c r="U9021" i="2"/>
  <c r="AA9021" i="2" s="1"/>
  <c r="U9022" i="2"/>
  <c r="AA9022" i="2" s="1"/>
  <c r="U9023" i="2"/>
  <c r="U9024" i="2"/>
  <c r="AA9024" i="2" s="1"/>
  <c r="U9025" i="2"/>
  <c r="U9026" i="2"/>
  <c r="U9027" i="2"/>
  <c r="U9028" i="2"/>
  <c r="AA9028" i="2" s="1"/>
  <c r="U9029" i="2"/>
  <c r="AA9029" i="2" s="1"/>
  <c r="U9030" i="2"/>
  <c r="AA9030" i="2" s="1"/>
  <c r="U9031" i="2"/>
  <c r="U9032" i="2"/>
  <c r="AA9032" i="2" s="1"/>
  <c r="U9033" i="2"/>
  <c r="U9034" i="2"/>
  <c r="U9035" i="2"/>
  <c r="U9036" i="2"/>
  <c r="AA9036" i="2" s="1"/>
  <c r="U9037" i="2"/>
  <c r="AA9037" i="2" s="1"/>
  <c r="U9038" i="2"/>
  <c r="AA9038" i="2" s="1"/>
  <c r="U9039" i="2"/>
  <c r="U9040" i="2"/>
  <c r="AA9040" i="2" s="1"/>
  <c r="U9041" i="2"/>
  <c r="U9042" i="2"/>
  <c r="U9043" i="2"/>
  <c r="U9044" i="2"/>
  <c r="AA9044" i="2" s="1"/>
  <c r="U9045" i="2"/>
  <c r="AA9045" i="2" s="1"/>
  <c r="U9046" i="2"/>
  <c r="AA9046" i="2" s="1"/>
  <c r="U9047" i="2"/>
  <c r="U9048" i="2"/>
  <c r="AA9048" i="2" s="1"/>
  <c r="U9049" i="2"/>
  <c r="U9050" i="2"/>
  <c r="U9051" i="2"/>
  <c r="U9052" i="2"/>
  <c r="AA9052" i="2" s="1"/>
  <c r="U9053" i="2"/>
  <c r="AA9053" i="2" s="1"/>
  <c r="U9054" i="2"/>
  <c r="AA9054" i="2" s="1"/>
  <c r="U9055" i="2"/>
  <c r="U9056" i="2"/>
  <c r="AA9056" i="2" s="1"/>
  <c r="U9057" i="2"/>
  <c r="U9058" i="2"/>
  <c r="U9059" i="2"/>
  <c r="U9060" i="2"/>
  <c r="AA9060" i="2" s="1"/>
  <c r="U9061" i="2"/>
  <c r="AA9061" i="2" s="1"/>
  <c r="U9062" i="2"/>
  <c r="AA9062" i="2" s="1"/>
  <c r="U9063" i="2"/>
  <c r="U9064" i="2"/>
  <c r="AA9064" i="2" s="1"/>
  <c r="U9065" i="2"/>
  <c r="U9066" i="2"/>
  <c r="U9067" i="2"/>
  <c r="U9068" i="2"/>
  <c r="AA9068" i="2" s="1"/>
  <c r="U9069" i="2"/>
  <c r="AA9069" i="2" s="1"/>
  <c r="U9070" i="2"/>
  <c r="AA9070" i="2" s="1"/>
  <c r="U9071" i="2"/>
  <c r="U9072" i="2"/>
  <c r="AA9072" i="2" s="1"/>
  <c r="U9073" i="2"/>
  <c r="U9074" i="2"/>
  <c r="U9075" i="2"/>
  <c r="U9076" i="2"/>
  <c r="AA9076" i="2" s="1"/>
  <c r="U9077" i="2"/>
  <c r="AA9077" i="2" s="1"/>
  <c r="U9078" i="2"/>
  <c r="AA9078" i="2" s="1"/>
  <c r="U9079" i="2"/>
  <c r="U9080" i="2"/>
  <c r="AA9080" i="2" s="1"/>
  <c r="U9081" i="2"/>
  <c r="U9082" i="2"/>
  <c r="U9083" i="2"/>
  <c r="U9084" i="2"/>
  <c r="AA9084" i="2" s="1"/>
  <c r="U9085" i="2"/>
  <c r="AA9085" i="2" s="1"/>
  <c r="U9086" i="2"/>
  <c r="AA9086" i="2" s="1"/>
  <c r="U9087" i="2"/>
  <c r="U9088" i="2"/>
  <c r="AA9088" i="2" s="1"/>
  <c r="U9089" i="2"/>
  <c r="U9090" i="2"/>
  <c r="U9091" i="2"/>
  <c r="U9092" i="2"/>
  <c r="AA9092" i="2" s="1"/>
  <c r="U2" i="2"/>
  <c r="AA2" i="2" s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2" i="2"/>
  <c r="AA7955" i="2" l="1"/>
  <c r="AA7947" i="2"/>
  <c r="AA7939" i="2"/>
  <c r="AA7931" i="2"/>
  <c r="AA7923" i="2"/>
  <c r="AA7915" i="2"/>
  <c r="AA7907" i="2"/>
  <c r="AA7899" i="2"/>
  <c r="AA7891" i="2"/>
  <c r="AA7883" i="2"/>
  <c r="AA7875" i="2"/>
  <c r="AA7867" i="2"/>
  <c r="AA7859" i="2"/>
  <c r="AA7851" i="2"/>
  <c r="AA7843" i="2"/>
  <c r="AA7835" i="2"/>
  <c r="AA7827" i="2"/>
  <c r="AA7819" i="2"/>
  <c r="AA7811" i="2"/>
  <c r="AA7803" i="2"/>
  <c r="AA7795" i="2"/>
  <c r="AA7787" i="2"/>
  <c r="AA7779" i="2"/>
  <c r="AA7771" i="2"/>
  <c r="AA7763" i="2"/>
  <c r="AA7755" i="2"/>
  <c r="AA7747" i="2"/>
  <c r="AA7739" i="2"/>
  <c r="AA7731" i="2"/>
  <c r="AA7723" i="2"/>
  <c r="AA7715" i="2"/>
  <c r="AA7707" i="2"/>
  <c r="AA7699" i="2"/>
  <c r="AA7691" i="2"/>
  <c r="AA7683" i="2"/>
  <c r="AA7675" i="2"/>
  <c r="AA7667" i="2"/>
  <c r="AA7659" i="2"/>
  <c r="AA7651" i="2"/>
  <c r="AA7643" i="2"/>
  <c r="AA7635" i="2"/>
  <c r="AA7627" i="2"/>
  <c r="AA7619" i="2"/>
  <c r="AA7611" i="2"/>
  <c r="AA7603" i="2"/>
  <c r="AA7595" i="2"/>
  <c r="AA7587" i="2"/>
  <c r="AA7579" i="2"/>
  <c r="AA7571" i="2"/>
  <c r="AA7563" i="2"/>
  <c r="AA7555" i="2"/>
  <c r="AA7547" i="2"/>
  <c r="AA7539" i="2"/>
  <c r="AA7531" i="2"/>
  <c r="AA7523" i="2"/>
  <c r="AA7515" i="2"/>
  <c r="AA7507" i="2"/>
  <c r="AA7499" i="2"/>
  <c r="AA7491" i="2"/>
  <c r="AA7483" i="2"/>
  <c r="AA7475" i="2"/>
  <c r="AA7467" i="2"/>
  <c r="AA7459" i="2"/>
  <c r="AA7451" i="2"/>
  <c r="AA7443" i="2"/>
  <c r="AA7435" i="2"/>
  <c r="AA7427" i="2"/>
  <c r="AA7419" i="2"/>
  <c r="AA7411" i="2"/>
  <c r="AA7403" i="2"/>
  <c r="AA7395" i="2"/>
  <c r="AA7387" i="2"/>
  <c r="AA7379" i="2"/>
  <c r="AA7371" i="2"/>
  <c r="AA7363" i="2"/>
  <c r="AA7355" i="2"/>
  <c r="AA7347" i="2"/>
  <c r="AA7339" i="2"/>
  <c r="AA7331" i="2"/>
  <c r="AA7323" i="2"/>
  <c r="AA7315" i="2"/>
  <c r="AA7307" i="2"/>
  <c r="AA7299" i="2"/>
  <c r="AA7291" i="2"/>
  <c r="AA7283" i="2"/>
  <c r="AA7275" i="2"/>
  <c r="AA7267" i="2"/>
  <c r="AA7259" i="2"/>
  <c r="AA7251" i="2"/>
  <c r="AA7243" i="2"/>
  <c r="AA7235" i="2"/>
  <c r="AA7227" i="2"/>
  <c r="AA7219" i="2"/>
  <c r="AA7211" i="2"/>
  <c r="AA7203" i="2"/>
  <c r="AA7195" i="2"/>
  <c r="AA7187" i="2"/>
  <c r="AA7179" i="2"/>
  <c r="AA7171" i="2"/>
  <c r="AA7163" i="2"/>
  <c r="AA7155" i="2"/>
  <c r="AA7147" i="2"/>
  <c r="AA7139" i="2"/>
  <c r="AA7131" i="2"/>
  <c r="AA7123" i="2"/>
  <c r="AA7115" i="2"/>
  <c r="AA7107" i="2"/>
  <c r="AA7099" i="2"/>
  <c r="AA7091" i="2"/>
  <c r="AA7083" i="2"/>
  <c r="AA7075" i="2"/>
  <c r="AA7067" i="2"/>
  <c r="AA7059" i="2"/>
  <c r="AA7051" i="2"/>
  <c r="AA7043" i="2"/>
  <c r="AA7035" i="2"/>
  <c r="AA7027" i="2"/>
  <c r="AA7019" i="2"/>
  <c r="AA7011" i="2"/>
  <c r="AA7003" i="2"/>
  <c r="AA6995" i="2"/>
  <c r="AA6987" i="2"/>
  <c r="AA6979" i="2"/>
  <c r="AA6971" i="2"/>
  <c r="AA6963" i="2"/>
  <c r="AA6955" i="2"/>
  <c r="AA6947" i="2"/>
  <c r="AA6939" i="2"/>
  <c r="AA6931" i="2"/>
  <c r="AA6923" i="2"/>
  <c r="AA6915" i="2"/>
  <c r="AA6907" i="2"/>
  <c r="AA6899" i="2"/>
  <c r="AA6891" i="2"/>
  <c r="AA6883" i="2"/>
  <c r="AA6875" i="2"/>
  <c r="AA6867" i="2"/>
  <c r="AA6859" i="2"/>
  <c r="AA6851" i="2"/>
  <c r="AA6843" i="2"/>
  <c r="AA6835" i="2"/>
  <c r="AA6827" i="2"/>
  <c r="AA6819" i="2"/>
  <c r="AA6811" i="2"/>
  <c r="AA6803" i="2"/>
  <c r="AA6795" i="2"/>
  <c r="AA6787" i="2"/>
  <c r="AA6779" i="2"/>
  <c r="AA6771" i="2"/>
  <c r="AA6763" i="2"/>
  <c r="AA6755" i="2"/>
  <c r="AA6747" i="2"/>
  <c r="AA6739" i="2"/>
  <c r="AA6731" i="2"/>
  <c r="AA6723" i="2"/>
  <c r="AA6715" i="2"/>
  <c r="AA6707" i="2"/>
  <c r="AA6699" i="2"/>
  <c r="AA6691" i="2"/>
  <c r="AA6683" i="2"/>
  <c r="AA6675" i="2"/>
  <c r="AA6667" i="2"/>
  <c r="AA6659" i="2"/>
  <c r="AA6651" i="2"/>
  <c r="AA6643" i="2"/>
  <c r="AA6635" i="2"/>
  <c r="AA6627" i="2"/>
  <c r="AA6619" i="2"/>
  <c r="AA6611" i="2"/>
  <c r="AA6603" i="2"/>
  <c r="AA6595" i="2"/>
  <c r="AA6587" i="2"/>
  <c r="AA6579" i="2"/>
  <c r="AA6571" i="2"/>
  <c r="AA6563" i="2"/>
  <c r="AA6555" i="2"/>
  <c r="AA6547" i="2"/>
  <c r="AA6539" i="2"/>
  <c r="AA6531" i="2"/>
  <c r="AA6523" i="2"/>
  <c r="AA6515" i="2"/>
  <c r="AA6507" i="2"/>
  <c r="AA6499" i="2"/>
  <c r="V50" i="2"/>
  <c r="V34" i="2"/>
  <c r="V26" i="2"/>
  <c r="V18" i="2"/>
  <c r="AA6491" i="2"/>
  <c r="AA6483" i="2"/>
  <c r="AA6475" i="2"/>
  <c r="AA6467" i="2"/>
  <c r="AA6459" i="2"/>
  <c r="AA6451" i="2"/>
  <c r="AA6443" i="2"/>
  <c r="AA6435" i="2"/>
  <c r="AA6427" i="2"/>
  <c r="AA6419" i="2"/>
  <c r="AA6411" i="2"/>
  <c r="AA6403" i="2"/>
  <c r="AA6395" i="2"/>
  <c r="AA6387" i="2"/>
  <c r="AA6379" i="2"/>
  <c r="AA6371" i="2"/>
  <c r="AA6363" i="2"/>
  <c r="AA6355" i="2"/>
  <c r="AA6347" i="2"/>
  <c r="AA6339" i="2"/>
  <c r="AA6331" i="2"/>
  <c r="AA6323" i="2"/>
  <c r="AA6315" i="2"/>
  <c r="AA6307" i="2"/>
  <c r="AA6299" i="2"/>
  <c r="AA6291" i="2"/>
  <c r="AA6283" i="2"/>
  <c r="AA6275" i="2"/>
  <c r="AA6267" i="2"/>
  <c r="AA6259" i="2"/>
  <c r="AA6251" i="2"/>
  <c r="AA6243" i="2"/>
  <c r="AA6235" i="2"/>
  <c r="AA6227" i="2"/>
  <c r="AA6219" i="2"/>
  <c r="AA6211" i="2"/>
  <c r="AA6203" i="2"/>
  <c r="AA6195" i="2"/>
  <c r="AA6187" i="2"/>
  <c r="AA6179" i="2"/>
  <c r="AA6171" i="2"/>
  <c r="AA6163" i="2"/>
  <c r="AA6155" i="2"/>
  <c r="AA6147" i="2"/>
  <c r="AA6139" i="2"/>
  <c r="AA6131" i="2"/>
  <c r="AA6123" i="2"/>
  <c r="AA6115" i="2"/>
  <c r="AA6107" i="2"/>
  <c r="AA6099" i="2"/>
  <c r="AA6091" i="2"/>
  <c r="AA6083" i="2"/>
  <c r="AA6075" i="2"/>
  <c r="AA6067" i="2"/>
  <c r="AA6059" i="2"/>
  <c r="AA6051" i="2"/>
  <c r="AA6043" i="2"/>
  <c r="AA6035" i="2"/>
  <c r="AA6027" i="2"/>
  <c r="AA6019" i="2"/>
  <c r="AA6011" i="2"/>
  <c r="AA6003" i="2"/>
  <c r="AA5995" i="2"/>
  <c r="AA5987" i="2"/>
  <c r="AA5979" i="2"/>
  <c r="AA5971" i="2"/>
  <c r="AA5963" i="2"/>
  <c r="AA5955" i="2"/>
  <c r="AA5947" i="2"/>
  <c r="AA5939" i="2"/>
  <c r="AA5931" i="2"/>
  <c r="AA5923" i="2"/>
  <c r="AA5915" i="2"/>
  <c r="AA5907" i="2"/>
  <c r="AA5899" i="2"/>
  <c r="AA5891" i="2"/>
  <c r="AA5883" i="2"/>
  <c r="AA5875" i="2"/>
  <c r="AA5867" i="2"/>
  <c r="AA5859" i="2"/>
  <c r="AA5851" i="2"/>
  <c r="AA5843" i="2"/>
  <c r="AA5835" i="2"/>
  <c r="AA5827" i="2"/>
  <c r="V3" i="2"/>
  <c r="V161" i="2"/>
  <c r="V153" i="2"/>
  <c r="AA153" i="2" s="1"/>
  <c r="V145" i="2"/>
  <c r="V137" i="2"/>
  <c r="V129" i="2"/>
  <c r="AA129" i="2" s="1"/>
  <c r="V121" i="2"/>
  <c r="AA121" i="2" s="1"/>
  <c r="V113" i="2"/>
  <c r="V105" i="2"/>
  <c r="V97" i="2"/>
  <c r="AA97" i="2" s="1"/>
  <c r="V89" i="2"/>
  <c r="V81" i="2"/>
  <c r="V73" i="2"/>
  <c r="V65" i="2"/>
  <c r="V57" i="2"/>
  <c r="AA57" i="2" s="1"/>
  <c r="V49" i="2"/>
  <c r="V41" i="2"/>
  <c r="V33" i="2"/>
  <c r="V25" i="2"/>
  <c r="V17" i="2"/>
  <c r="V9" i="2"/>
  <c r="AA9" i="2" s="1"/>
  <c r="V64" i="2"/>
  <c r="AA64" i="2" s="1"/>
  <c r="V56" i="2"/>
  <c r="V48" i="2"/>
  <c r="V40" i="2"/>
  <c r="V32" i="2"/>
  <c r="AA32" i="2" s="1"/>
  <c r="V24" i="2"/>
  <c r="V16" i="2"/>
  <c r="V8" i="2"/>
  <c r="V87" i="2"/>
  <c r="AA87" i="2" s="1"/>
  <c r="V79" i="2"/>
  <c r="V71" i="2"/>
  <c r="AA71" i="2" s="1"/>
  <c r="V63" i="2"/>
  <c r="V55" i="2"/>
  <c r="V47" i="2"/>
  <c r="V39" i="2"/>
  <c r="V31" i="2"/>
  <c r="V23" i="2"/>
  <c r="V15" i="2"/>
  <c r="AA15" i="2" s="1"/>
  <c r="V7" i="2"/>
  <c r="AA105" i="2"/>
  <c r="V126" i="2"/>
  <c r="AA126" i="2" s="1"/>
  <c r="V118" i="2"/>
  <c r="V110" i="2"/>
  <c r="AA110" i="2" s="1"/>
  <c r="V102" i="2"/>
  <c r="V94" i="2"/>
  <c r="V86" i="2"/>
  <c r="V78" i="2"/>
  <c r="AA78" i="2" s="1"/>
  <c r="V70" i="2"/>
  <c r="V62" i="2"/>
  <c r="V54" i="2"/>
  <c r="AA54" i="2" s="1"/>
  <c r="V46" i="2"/>
  <c r="V38" i="2"/>
  <c r="V30" i="2"/>
  <c r="V22" i="2"/>
  <c r="AA22" i="2" s="1"/>
  <c r="V14" i="2"/>
  <c r="AA14" i="2" s="1"/>
  <c r="V6" i="2"/>
  <c r="AA137" i="2"/>
  <c r="AA94" i="2"/>
  <c r="AA81" i="2"/>
  <c r="AA48" i="2"/>
  <c r="AA38" i="2"/>
  <c r="V165" i="2"/>
  <c r="V157" i="2"/>
  <c r="V149" i="2"/>
  <c r="AA149" i="2" s="1"/>
  <c r="V141" i="2"/>
  <c r="AA141" i="2" s="1"/>
  <c r="V133" i="2"/>
  <c r="AA133" i="2" s="1"/>
  <c r="V125" i="2"/>
  <c r="V117" i="2"/>
  <c r="AA117" i="2" s="1"/>
  <c r="V109" i="2"/>
  <c r="AA109" i="2" s="1"/>
  <c r="V101" i="2"/>
  <c r="V93" i="2"/>
  <c r="AA93" i="2" s="1"/>
  <c r="V85" i="2"/>
  <c r="AA85" i="2" s="1"/>
  <c r="V77" i="2"/>
  <c r="AA77" i="2" s="1"/>
  <c r="V69" i="2"/>
  <c r="V61" i="2"/>
  <c r="V53" i="2"/>
  <c r="V45" i="2"/>
  <c r="V37" i="2"/>
  <c r="V29" i="2"/>
  <c r="V21" i="2"/>
  <c r="V13" i="2"/>
  <c r="AA13" i="2" s="1"/>
  <c r="V5" i="2"/>
  <c r="AA5" i="2" s="1"/>
  <c r="AA125" i="2"/>
  <c r="AA113" i="2"/>
  <c r="V52" i="2"/>
  <c r="V44" i="2"/>
  <c r="AA44" i="2" s="1"/>
  <c r="V36" i="2"/>
  <c r="AA36" i="2" s="1"/>
  <c r="V28" i="2"/>
  <c r="AA28" i="2" s="1"/>
  <c r="V20" i="2"/>
  <c r="V12" i="2"/>
  <c r="V4" i="2"/>
  <c r="AA4" i="2" s="1"/>
  <c r="AA145" i="2"/>
  <c r="AA102" i="2"/>
  <c r="AA79" i="2"/>
  <c r="AA69" i="2"/>
  <c r="AA56" i="2"/>
  <c r="AA46" i="2"/>
  <c r="AA24" i="2"/>
  <c r="V67" i="2"/>
  <c r="V59" i="2"/>
  <c r="V51" i="2"/>
  <c r="AA51" i="2" s="1"/>
  <c r="V43" i="2"/>
  <c r="V35" i="2"/>
  <c r="V27" i="2"/>
  <c r="V19" i="2"/>
  <c r="V11" i="2"/>
  <c r="AA101" i="2"/>
  <c r="AA9089" i="2"/>
  <c r="AA9081" i="2"/>
  <c r="AA9073" i="2"/>
  <c r="AA9065" i="2"/>
  <c r="AA9057" i="2"/>
  <c r="AA9049" i="2"/>
  <c r="AA9041" i="2"/>
  <c r="AA9033" i="2"/>
  <c r="AA9025" i="2"/>
  <c r="AA9017" i="2"/>
  <c r="AA9009" i="2"/>
  <c r="AA9001" i="2"/>
  <c r="AA8993" i="2"/>
  <c r="AA8985" i="2"/>
  <c r="AA8977" i="2"/>
  <c r="AA8969" i="2"/>
  <c r="AA8961" i="2"/>
  <c r="AA8953" i="2"/>
  <c r="AA8945" i="2"/>
  <c r="AA8937" i="2"/>
  <c r="AA8929" i="2"/>
  <c r="AA8921" i="2"/>
  <c r="AA8913" i="2"/>
  <c r="AA8905" i="2"/>
  <c r="AA8897" i="2"/>
  <c r="AA8889" i="2"/>
  <c r="AA8881" i="2"/>
  <c r="AA8873" i="2"/>
  <c r="AA8865" i="2"/>
  <c r="AA8857" i="2"/>
  <c r="AA8849" i="2"/>
  <c r="AA8841" i="2"/>
  <c r="AA8833" i="2"/>
  <c r="AA8825" i="2"/>
  <c r="AA8817" i="2"/>
  <c r="AA8809" i="2"/>
  <c r="AA8801" i="2"/>
  <c r="AA8793" i="2"/>
  <c r="AA8785" i="2"/>
  <c r="AA8777" i="2"/>
  <c r="AA8769" i="2"/>
  <c r="AA8761" i="2"/>
  <c r="AA8753" i="2"/>
  <c r="AA8745" i="2"/>
  <c r="AA8737" i="2"/>
  <c r="AA8729" i="2"/>
  <c r="AA8721" i="2"/>
  <c r="AA8713" i="2"/>
  <c r="AA8705" i="2"/>
  <c r="AA8697" i="2"/>
  <c r="AA8689" i="2"/>
  <c r="AA8681" i="2"/>
  <c r="AA8673" i="2"/>
  <c r="AA8665" i="2"/>
  <c r="AA8657" i="2"/>
  <c r="AA8649" i="2"/>
  <c r="AA8641" i="2"/>
  <c r="AA8633" i="2"/>
  <c r="AA8625" i="2"/>
  <c r="AA8617" i="2"/>
  <c r="AA8609" i="2"/>
  <c r="AA8601" i="2"/>
  <c r="AA8593" i="2"/>
  <c r="AA8585" i="2"/>
  <c r="AA8577" i="2"/>
  <c r="AA8569" i="2"/>
  <c r="AA8561" i="2"/>
  <c r="AA8553" i="2"/>
  <c r="AA8545" i="2"/>
  <c r="AA8537" i="2"/>
  <c r="AA8529" i="2"/>
  <c r="AA8521" i="2"/>
  <c r="AA8513" i="2"/>
  <c r="AA8505" i="2"/>
  <c r="AA8497" i="2"/>
  <c r="AA8489" i="2"/>
  <c r="AA8481" i="2"/>
  <c r="AA8473" i="2"/>
  <c r="AA8465" i="2"/>
  <c r="AA8457" i="2"/>
  <c r="AA8449" i="2"/>
  <c r="AA8441" i="2"/>
  <c r="AA8433" i="2"/>
  <c r="AA8425" i="2"/>
  <c r="AA8417" i="2"/>
  <c r="AA8409" i="2"/>
  <c r="AA8401" i="2"/>
  <c r="AA8393" i="2"/>
  <c r="AA8385" i="2"/>
  <c r="AA8377" i="2"/>
  <c r="AA8369" i="2"/>
  <c r="AA8361" i="2"/>
  <c r="AA8353" i="2"/>
  <c r="AA8345" i="2"/>
  <c r="AA8337" i="2"/>
  <c r="AA8329" i="2"/>
  <c r="AA8321" i="2"/>
  <c r="AA8313" i="2"/>
  <c r="AA8305" i="2"/>
  <c r="AA8297" i="2"/>
  <c r="AA8289" i="2"/>
  <c r="AA8281" i="2"/>
  <c r="AA8273" i="2"/>
  <c r="AA8265" i="2"/>
  <c r="AA8257" i="2"/>
  <c r="AA8249" i="2"/>
  <c r="AA8241" i="2"/>
  <c r="AA8233" i="2"/>
  <c r="AA8225" i="2"/>
  <c r="AA8217" i="2"/>
  <c r="AA8209" i="2"/>
  <c r="AA8201" i="2"/>
  <c r="AA8193" i="2"/>
  <c r="AA8185" i="2"/>
  <c r="AA8177" i="2"/>
  <c r="AA8169" i="2"/>
  <c r="AA8161" i="2"/>
  <c r="AA8153" i="2"/>
  <c r="AA8145" i="2"/>
  <c r="AA8137" i="2"/>
  <c r="AA8129" i="2"/>
  <c r="AA8121" i="2"/>
  <c r="AA8113" i="2"/>
  <c r="AA8105" i="2"/>
  <c r="AA8097" i="2"/>
  <c r="AA8089" i="2"/>
  <c r="AA8081" i="2"/>
  <c r="AA8073" i="2"/>
  <c r="AA8065" i="2"/>
  <c r="AA8057" i="2"/>
  <c r="AA8049" i="2"/>
  <c r="AA8041" i="2"/>
  <c r="AA8033" i="2"/>
  <c r="AA8025" i="2"/>
  <c r="AA8017" i="2"/>
  <c r="AA8009" i="2"/>
  <c r="AA8001" i="2"/>
  <c r="AA7993" i="2"/>
  <c r="AA7985" i="2"/>
  <c r="AA7977" i="2"/>
  <c r="AA7969" i="2"/>
  <c r="AA7961" i="2"/>
  <c r="AA7953" i="2"/>
  <c r="AA7945" i="2"/>
  <c r="AA7937" i="2"/>
  <c r="AA7929" i="2"/>
  <c r="AA7921" i="2"/>
  <c r="AA7913" i="2"/>
  <c r="AA7905" i="2"/>
  <c r="AA7897" i="2"/>
  <c r="AA7889" i="2"/>
  <c r="AA7881" i="2"/>
  <c r="AA7873" i="2"/>
  <c r="AA7865" i="2"/>
  <c r="AA7857" i="2"/>
  <c r="AA7849" i="2"/>
  <c r="AA7841" i="2"/>
  <c r="AA7833" i="2"/>
  <c r="AA7825" i="2"/>
  <c r="AA7817" i="2"/>
  <c r="AA7809" i="2"/>
  <c r="AA7801" i="2"/>
  <c r="AA7793" i="2"/>
  <c r="AA7785" i="2"/>
  <c r="AA7777" i="2"/>
  <c r="AA7769" i="2"/>
  <c r="AA7761" i="2"/>
  <c r="AA7753" i="2"/>
  <c r="AA7745" i="2"/>
  <c r="AA7737" i="2"/>
  <c r="AA7729" i="2"/>
  <c r="AA7721" i="2"/>
  <c r="AA7713" i="2"/>
  <c r="AA7705" i="2"/>
  <c r="AA7697" i="2"/>
  <c r="AA7689" i="2"/>
  <c r="AA7681" i="2"/>
  <c r="AA7673" i="2"/>
  <c r="AA7665" i="2"/>
  <c r="AA7657" i="2"/>
  <c r="AA7649" i="2"/>
  <c r="AA7641" i="2"/>
  <c r="AA7633" i="2"/>
  <c r="AA7625" i="2"/>
  <c r="AA7617" i="2"/>
  <c r="AA7609" i="2"/>
  <c r="AA7601" i="2"/>
  <c r="AA7593" i="2"/>
  <c r="AA7585" i="2"/>
  <c r="AA7577" i="2"/>
  <c r="AA7569" i="2"/>
  <c r="AA7561" i="2"/>
  <c r="AA7553" i="2"/>
  <c r="AA7545" i="2"/>
  <c r="AA7537" i="2"/>
  <c r="AA7529" i="2"/>
  <c r="AA7521" i="2"/>
  <c r="AA7513" i="2"/>
  <c r="AA7505" i="2"/>
  <c r="AA7497" i="2"/>
  <c r="AA7489" i="2"/>
  <c r="AA7481" i="2"/>
  <c r="AA7473" i="2"/>
  <c r="AA7465" i="2"/>
  <c r="AA7457" i="2"/>
  <c r="AA7449" i="2"/>
  <c r="AA7441" i="2"/>
  <c r="AA7433" i="2"/>
  <c r="AA7425" i="2"/>
  <c r="AA7417" i="2"/>
  <c r="AA7409" i="2"/>
  <c r="AA7401" i="2"/>
  <c r="AA7393" i="2"/>
  <c r="AA7385" i="2"/>
  <c r="AA7377" i="2"/>
  <c r="AA7369" i="2"/>
  <c r="AA7361" i="2"/>
  <c r="AA7353" i="2"/>
  <c r="AA7345" i="2"/>
  <c r="AA7337" i="2"/>
  <c r="AA7329" i="2"/>
  <c r="AA7321" i="2"/>
  <c r="AA7313" i="2"/>
  <c r="AA7305" i="2"/>
  <c r="AA7297" i="2"/>
  <c r="AA7289" i="2"/>
  <c r="AA7281" i="2"/>
  <c r="AA7273" i="2"/>
  <c r="AA7265" i="2"/>
  <c r="AA7257" i="2"/>
  <c r="AA7249" i="2"/>
  <c r="AA7241" i="2"/>
  <c r="AA7233" i="2"/>
  <c r="AA7225" i="2"/>
  <c r="AA7217" i="2"/>
  <c r="AA7209" i="2"/>
  <c r="AA7201" i="2"/>
  <c r="AA7193" i="2"/>
  <c r="AA7185" i="2"/>
  <c r="AA7177" i="2"/>
  <c r="AA7169" i="2"/>
  <c r="AA7161" i="2"/>
  <c r="AA7153" i="2"/>
  <c r="AA7145" i="2"/>
  <c r="AA7137" i="2"/>
  <c r="AA7129" i="2"/>
  <c r="AA7121" i="2"/>
  <c r="AA7113" i="2"/>
  <c r="AA7105" i="2"/>
  <c r="AA7097" i="2"/>
  <c r="AA7089" i="2"/>
  <c r="AA7081" i="2"/>
  <c r="AA7073" i="2"/>
  <c r="AA7065" i="2"/>
  <c r="AA7057" i="2"/>
  <c r="AA7049" i="2"/>
  <c r="AA7041" i="2"/>
  <c r="AA7033" i="2"/>
  <c r="AA7025" i="2"/>
  <c r="AA7017" i="2"/>
  <c r="AA7009" i="2"/>
  <c r="AA7001" i="2"/>
  <c r="AA6993" i="2"/>
  <c r="AA6985" i="2"/>
  <c r="AA6977" i="2"/>
  <c r="AA6969" i="2"/>
  <c r="AA6961" i="2"/>
  <c r="AA6953" i="2"/>
  <c r="AA6945" i="2"/>
  <c r="AA6937" i="2"/>
  <c r="AA6929" i="2"/>
  <c r="AA6921" i="2"/>
  <c r="AA6913" i="2"/>
  <c r="AA6905" i="2"/>
  <c r="AA6897" i="2"/>
  <c r="AA6889" i="2"/>
  <c r="AA6881" i="2"/>
  <c r="AA6873" i="2"/>
  <c r="AA6865" i="2"/>
  <c r="AA6857" i="2"/>
  <c r="AA6849" i="2"/>
  <c r="AA6841" i="2"/>
  <c r="AA6833" i="2"/>
  <c r="AA6825" i="2"/>
  <c r="AA6817" i="2"/>
  <c r="AA6809" i="2"/>
  <c r="AA6801" i="2"/>
  <c r="AA6793" i="2"/>
  <c r="AA6785" i="2"/>
  <c r="AA6777" i="2"/>
  <c r="AA6769" i="2"/>
  <c r="AA6761" i="2"/>
  <c r="AA6753" i="2"/>
  <c r="AA6745" i="2"/>
  <c r="AA6737" i="2"/>
  <c r="AA9091" i="2"/>
  <c r="AA9083" i="2"/>
  <c r="AA9075" i="2"/>
  <c r="AA9067" i="2"/>
  <c r="AA9059" i="2"/>
  <c r="AA9051" i="2"/>
  <c r="AA9043" i="2"/>
  <c r="AA9035" i="2"/>
  <c r="AA9027" i="2"/>
  <c r="AA9019" i="2"/>
  <c r="AA9011" i="2"/>
  <c r="AA9003" i="2"/>
  <c r="AA8995" i="2"/>
  <c r="AA8987" i="2"/>
  <c r="AA8979" i="2"/>
  <c r="AA8971" i="2"/>
  <c r="AA8963" i="2"/>
  <c r="AA8955" i="2"/>
  <c r="AA8947" i="2"/>
  <c r="AA8939" i="2"/>
  <c r="AA8931" i="2"/>
  <c r="AA8923" i="2"/>
  <c r="AA8915" i="2"/>
  <c r="AA8907" i="2"/>
  <c r="AA8899" i="2"/>
  <c r="AA8891" i="2"/>
  <c r="AA8883" i="2"/>
  <c r="AA8875" i="2"/>
  <c r="AA8867" i="2"/>
  <c r="AA8859" i="2"/>
  <c r="AA8851" i="2"/>
  <c r="AA8843" i="2"/>
  <c r="AA8835" i="2"/>
  <c r="AA8827" i="2"/>
  <c r="AA8819" i="2"/>
  <c r="AA8811" i="2"/>
  <c r="AA8803" i="2"/>
  <c r="AA8795" i="2"/>
  <c r="AA8787" i="2"/>
  <c r="AA8779" i="2"/>
  <c r="AA8771" i="2"/>
  <c r="AA8763" i="2"/>
  <c r="AA8755" i="2"/>
  <c r="AA8747" i="2"/>
  <c r="AA8739" i="2"/>
  <c r="AA8731" i="2"/>
  <c r="AA8723" i="2"/>
  <c r="AA8715" i="2"/>
  <c r="AA8707" i="2"/>
  <c r="AA8699" i="2"/>
  <c r="AA8691" i="2"/>
  <c r="AA8683" i="2"/>
  <c r="AA8675" i="2"/>
  <c r="AA8667" i="2"/>
  <c r="AA8659" i="2"/>
  <c r="AA8651" i="2"/>
  <c r="AA8643" i="2"/>
  <c r="AA6729" i="2"/>
  <c r="AA6721" i="2"/>
  <c r="AA6713" i="2"/>
  <c r="AA6705" i="2"/>
  <c r="AA6697" i="2"/>
  <c r="AA6689" i="2"/>
  <c r="AA6681" i="2"/>
  <c r="AA6673" i="2"/>
  <c r="AA6665" i="2"/>
  <c r="AA6657" i="2"/>
  <c r="AA6649" i="2"/>
  <c r="AA6641" i="2"/>
  <c r="AA6633" i="2"/>
  <c r="AA6625" i="2"/>
  <c r="AA6617" i="2"/>
  <c r="AA6609" i="2"/>
  <c r="AA6601" i="2"/>
  <c r="AA6593" i="2"/>
  <c r="AA6585" i="2"/>
  <c r="AA6577" i="2"/>
  <c r="AA6569" i="2"/>
  <c r="AA6561" i="2"/>
  <c r="AA6553" i="2"/>
  <c r="AA6545" i="2"/>
  <c r="AA6537" i="2"/>
  <c r="AA6529" i="2"/>
  <c r="AA6521" i="2"/>
  <c r="AA6513" i="2"/>
  <c r="AA6505" i="2"/>
  <c r="AA6497" i="2"/>
  <c r="AA6489" i="2"/>
  <c r="AA6481" i="2"/>
  <c r="AA6473" i="2"/>
  <c r="AA6465" i="2"/>
  <c r="AA6457" i="2"/>
  <c r="AA6449" i="2"/>
  <c r="AA6441" i="2"/>
  <c r="AA6433" i="2"/>
  <c r="AA6425" i="2"/>
  <c r="AA6417" i="2"/>
  <c r="AA6409" i="2"/>
  <c r="AA6401" i="2"/>
  <c r="AA6393" i="2"/>
  <c r="AA6385" i="2"/>
  <c r="AA6377" i="2"/>
  <c r="AA6369" i="2"/>
  <c r="AA6361" i="2"/>
  <c r="AA6353" i="2"/>
  <c r="AA6345" i="2"/>
  <c r="AA6337" i="2"/>
  <c r="AA6329" i="2"/>
  <c r="AA6321" i="2"/>
  <c r="AA6313" i="2"/>
  <c r="AA6305" i="2"/>
  <c r="AA6297" i="2"/>
  <c r="AA6289" i="2"/>
  <c r="AA6281" i="2"/>
  <c r="AA6273" i="2"/>
  <c r="AA6265" i="2"/>
  <c r="AA6257" i="2"/>
  <c r="AA6249" i="2"/>
  <c r="AA6241" i="2"/>
  <c r="AA6233" i="2"/>
  <c r="AA6225" i="2"/>
  <c r="AA6217" i="2"/>
  <c r="AA6209" i="2"/>
  <c r="AA6201" i="2"/>
  <c r="AA6193" i="2"/>
  <c r="AA6185" i="2"/>
  <c r="AA6177" i="2"/>
  <c r="AA6169" i="2"/>
  <c r="AA6161" i="2"/>
  <c r="AA6153" i="2"/>
  <c r="AA6145" i="2"/>
  <c r="AA6137" i="2"/>
  <c r="AA6129" i="2"/>
  <c r="AA6121" i="2"/>
  <c r="AA6113" i="2"/>
  <c r="AA6105" i="2"/>
  <c r="AA6097" i="2"/>
  <c r="AA6089" i="2"/>
  <c r="AA6081" i="2"/>
  <c r="AA6073" i="2"/>
  <c r="AA6065" i="2"/>
  <c r="AA6057" i="2"/>
  <c r="AA9087" i="2"/>
  <c r="AA9079" i="2"/>
  <c r="AA9071" i="2"/>
  <c r="AA9063" i="2"/>
  <c r="AA9055" i="2"/>
  <c r="AA9047" i="2"/>
  <c r="AA9039" i="2"/>
  <c r="AA9031" i="2"/>
  <c r="AA9023" i="2"/>
  <c r="AA9015" i="2"/>
  <c r="AA9007" i="2"/>
  <c r="AA8999" i="2"/>
  <c r="AA8991" i="2"/>
  <c r="AA8983" i="2"/>
  <c r="AA8975" i="2"/>
  <c r="AA8967" i="2"/>
  <c r="AA8959" i="2"/>
  <c r="AA8951" i="2"/>
  <c r="AA8943" i="2"/>
  <c r="AA8935" i="2"/>
  <c r="AA8927" i="2"/>
  <c r="AA8919" i="2"/>
  <c r="AA8911" i="2"/>
  <c r="AA8903" i="2"/>
  <c r="AA8895" i="2"/>
  <c r="AA8887" i="2"/>
  <c r="AA8879" i="2"/>
  <c r="AA8871" i="2"/>
  <c r="AA8863" i="2"/>
  <c r="AA8855" i="2"/>
  <c r="AA8847" i="2"/>
  <c r="AA8839" i="2"/>
  <c r="AA8831" i="2"/>
  <c r="AA8823" i="2"/>
  <c r="AA8815" i="2"/>
  <c r="AA8807" i="2"/>
  <c r="AA8799" i="2"/>
  <c r="AA8791" i="2"/>
  <c r="AA8783" i="2"/>
  <c r="AA8775" i="2"/>
  <c r="AA8767" i="2"/>
  <c r="AA8759" i="2"/>
  <c r="AA8751" i="2"/>
  <c r="AA8743" i="2"/>
  <c r="AA8735" i="2"/>
  <c r="AA8727" i="2"/>
  <c r="AA8719" i="2"/>
  <c r="AA8711" i="2"/>
  <c r="AA8703" i="2"/>
  <c r="AA8695" i="2"/>
  <c r="AA8687" i="2"/>
  <c r="AA8679" i="2"/>
  <c r="AA8671" i="2"/>
  <c r="AA8663" i="2"/>
  <c r="AA8655" i="2"/>
  <c r="AA8647" i="2"/>
  <c r="AA8635" i="2"/>
  <c r="AA8627" i="2"/>
  <c r="AA8619" i="2"/>
  <c r="AA8611" i="2"/>
  <c r="AA8603" i="2"/>
  <c r="AA8595" i="2"/>
  <c r="AA8587" i="2"/>
  <c r="AA8579" i="2"/>
  <c r="AA8571" i="2"/>
  <c r="AA8563" i="2"/>
  <c r="AA8555" i="2"/>
  <c r="AA8547" i="2"/>
  <c r="AA8539" i="2"/>
  <c r="AA8531" i="2"/>
  <c r="AA8523" i="2"/>
  <c r="AA8515" i="2"/>
  <c r="AA8507" i="2"/>
  <c r="AA8499" i="2"/>
  <c r="AA8491" i="2"/>
  <c r="AA8483" i="2"/>
  <c r="AA8475" i="2"/>
  <c r="AA8467" i="2"/>
  <c r="AA8459" i="2"/>
  <c r="AA8451" i="2"/>
  <c r="AA8443" i="2"/>
  <c r="AA8435" i="2"/>
  <c r="AA8427" i="2"/>
  <c r="AA8419" i="2"/>
  <c r="AA8411" i="2"/>
  <c r="AA8403" i="2"/>
  <c r="AA8395" i="2"/>
  <c r="AA8387" i="2"/>
  <c r="AA8379" i="2"/>
  <c r="AA8371" i="2"/>
  <c r="AA8363" i="2"/>
  <c r="AA8355" i="2"/>
  <c r="AA8347" i="2"/>
  <c r="AA8339" i="2"/>
  <c r="AA8331" i="2"/>
  <c r="AA8323" i="2"/>
  <c r="AA8315" i="2"/>
  <c r="AA8307" i="2"/>
  <c r="AA8299" i="2"/>
  <c r="AA8291" i="2"/>
  <c r="AA8283" i="2"/>
  <c r="AA8275" i="2"/>
  <c r="AA8267" i="2"/>
  <c r="AA8259" i="2"/>
  <c r="AA8251" i="2"/>
  <c r="AA8243" i="2"/>
  <c r="AA8235" i="2"/>
  <c r="AA8227" i="2"/>
  <c r="AA8219" i="2"/>
  <c r="AA8211" i="2"/>
  <c r="AA8203" i="2"/>
  <c r="AA8195" i="2"/>
  <c r="AA8187" i="2"/>
  <c r="AA8179" i="2"/>
  <c r="AA8171" i="2"/>
  <c r="AA8163" i="2"/>
  <c r="AA8155" i="2"/>
  <c r="AA8147" i="2"/>
  <c r="AA8139" i="2"/>
  <c r="AA8131" i="2"/>
  <c r="AA8123" i="2"/>
  <c r="AA8115" i="2"/>
  <c r="AA8107" i="2"/>
  <c r="AA8099" i="2"/>
  <c r="AA8091" i="2"/>
  <c r="AA8083" i="2"/>
  <c r="AA8075" i="2"/>
  <c r="AA8067" i="2"/>
  <c r="AA8059" i="2"/>
  <c r="AA8051" i="2"/>
  <c r="AA8043" i="2"/>
  <c r="AA8035" i="2"/>
  <c r="AA8027" i="2"/>
  <c r="AA8019" i="2"/>
  <c r="AA8011" i="2"/>
  <c r="AA8003" i="2"/>
  <c r="AA7995" i="2"/>
  <c r="AA7987" i="2"/>
  <c r="AA7979" i="2"/>
  <c r="AA7971" i="2"/>
  <c r="AA7963" i="2"/>
  <c r="AA8639" i="2"/>
  <c r="AA8631" i="2"/>
  <c r="AA8623" i="2"/>
  <c r="AA8615" i="2"/>
  <c r="AA8607" i="2"/>
  <c r="AA8599" i="2"/>
  <c r="AA8591" i="2"/>
  <c r="AA8583" i="2"/>
  <c r="AA8575" i="2"/>
  <c r="AA8567" i="2"/>
  <c r="AA8559" i="2"/>
  <c r="AA8551" i="2"/>
  <c r="AA8543" i="2"/>
  <c r="AA8535" i="2"/>
  <c r="AA8527" i="2"/>
  <c r="AA8519" i="2"/>
  <c r="AA8511" i="2"/>
  <c r="AA8503" i="2"/>
  <c r="AA8495" i="2"/>
  <c r="AA8487" i="2"/>
  <c r="AA8479" i="2"/>
  <c r="AA8471" i="2"/>
  <c r="AA8463" i="2"/>
  <c r="AA8455" i="2"/>
  <c r="AA8447" i="2"/>
  <c r="AA9090" i="2"/>
  <c r="AA9082" i="2"/>
  <c r="AA9074" i="2"/>
  <c r="AA9066" i="2"/>
  <c r="AA9058" i="2"/>
  <c r="AA9050" i="2"/>
  <c r="AA9042" i="2"/>
  <c r="AA9034" i="2"/>
  <c r="AA9026" i="2"/>
  <c r="AA9018" i="2"/>
  <c r="AA9010" i="2"/>
  <c r="AA9002" i="2"/>
  <c r="AA8994" i="2"/>
  <c r="AA8986" i="2"/>
  <c r="AA8978" i="2"/>
  <c r="AA8970" i="2"/>
  <c r="AA8962" i="2"/>
  <c r="AA8954" i="2"/>
  <c r="AA8946" i="2"/>
  <c r="AA8938" i="2"/>
  <c r="AA8930" i="2"/>
  <c r="AA8922" i="2"/>
  <c r="AA8914" i="2"/>
  <c r="AA8906" i="2"/>
  <c r="AA8898" i="2"/>
  <c r="AA8890" i="2"/>
  <c r="AA8882" i="2"/>
  <c r="AA8874" i="2"/>
  <c r="AA8866" i="2"/>
  <c r="AA8858" i="2"/>
  <c r="AA8850" i="2"/>
  <c r="AA8842" i="2"/>
  <c r="AA8834" i="2"/>
  <c r="AA8826" i="2"/>
  <c r="AA8818" i="2"/>
  <c r="AA8810" i="2"/>
  <c r="AA8802" i="2"/>
  <c r="AA8794" i="2"/>
  <c r="AA8786" i="2"/>
  <c r="AA8778" i="2"/>
  <c r="AA8770" i="2"/>
  <c r="AA8762" i="2"/>
  <c r="AA8754" i="2"/>
  <c r="AA8746" i="2"/>
  <c r="AA8738" i="2"/>
  <c r="AA8730" i="2"/>
  <c r="AA1171" i="2"/>
  <c r="AA1028" i="2"/>
  <c r="AA971" i="2"/>
  <c r="AA915" i="2"/>
  <c r="AA772" i="2"/>
  <c r="AA2054" i="2"/>
  <c r="AA2045" i="2"/>
  <c r="AA2036" i="2"/>
  <c r="AA2027" i="2"/>
  <c r="AA2017" i="2"/>
  <c r="AA2008" i="2"/>
  <c r="AA1999" i="2"/>
  <c r="AA1990" i="2"/>
  <c r="AA1981" i="2"/>
  <c r="AA1972" i="2"/>
  <c r="AA1963" i="2"/>
  <c r="AA1953" i="2"/>
  <c r="AA1944" i="2"/>
  <c r="AA1935" i="2"/>
  <c r="AA1926" i="2"/>
  <c r="AA1917" i="2"/>
  <c r="AA1908" i="2"/>
  <c r="AA1889" i="2"/>
  <c r="AA1879" i="2"/>
  <c r="AA1869" i="2"/>
  <c r="AA1857" i="2"/>
  <c r="AA1847" i="2"/>
  <c r="AA1837" i="2"/>
  <c r="AA1825" i="2"/>
  <c r="AA1815" i="2"/>
  <c r="AA1805" i="2"/>
  <c r="AA1793" i="2"/>
  <c r="AA1783" i="2"/>
  <c r="AA1773" i="2"/>
  <c r="AA1764" i="2"/>
  <c r="AA1752" i="2"/>
  <c r="AA1742" i="2"/>
  <c r="AA1732" i="2"/>
  <c r="AA1720" i="2"/>
  <c r="AA1710" i="2"/>
  <c r="AA1700" i="2"/>
  <c r="AA1688" i="2"/>
  <c r="AA1678" i="2"/>
  <c r="AA1668" i="2"/>
  <c r="AA1656" i="2"/>
  <c r="AA1646" i="2"/>
  <c r="AA1637" i="2"/>
  <c r="AA1628" i="2"/>
  <c r="AA1616" i="2"/>
  <c r="AA1606" i="2"/>
  <c r="AA1596" i="2"/>
  <c r="AA1584" i="2"/>
  <c r="AA1574" i="2"/>
  <c r="AA1564" i="2"/>
  <c r="AA1552" i="2"/>
  <c r="AA1542" i="2"/>
  <c r="AA1532" i="2"/>
  <c r="AA1520" i="2"/>
  <c r="AA1511" i="2"/>
  <c r="AA1501" i="2"/>
  <c r="AA1489" i="2"/>
  <c r="AA1479" i="2"/>
  <c r="AA1469" i="2"/>
  <c r="AA1457" i="2"/>
  <c r="AA1447" i="2"/>
  <c r="AA1437" i="2"/>
  <c r="AA2053" i="2"/>
  <c r="AA2044" i="2"/>
  <c r="AA2035" i="2"/>
  <c r="AA2025" i="2"/>
  <c r="AA2016" i="2"/>
  <c r="AA2007" i="2"/>
  <c r="AA1998" i="2"/>
  <c r="AA1989" i="2"/>
  <c r="AA1980" i="2"/>
  <c r="AA1971" i="2"/>
  <c r="AA1961" i="2"/>
  <c r="AA1952" i="2"/>
  <c r="AA1943" i="2"/>
  <c r="AA1934" i="2"/>
  <c r="AA1925" i="2"/>
  <c r="AA1916" i="2"/>
  <c r="AA1907" i="2"/>
  <c r="AA1897" i="2"/>
  <c r="AA1888" i="2"/>
  <c r="AA1878" i="2"/>
  <c r="AA1868" i="2"/>
  <c r="AA1856" i="2"/>
  <c r="AA1846" i="2"/>
  <c r="AA1836" i="2"/>
  <c r="AA1824" i="2"/>
  <c r="AA1814" i="2"/>
  <c r="AA1804" i="2"/>
  <c r="AA1792" i="2"/>
  <c r="AA1782" i="2"/>
  <c r="AA1772" i="2"/>
  <c r="AA1761" i="2"/>
  <c r="AA1751" i="2"/>
  <c r="AA1741" i="2"/>
  <c r="AA1729" i="2"/>
  <c r="AA1719" i="2"/>
  <c r="AA1709" i="2"/>
  <c r="AA1697" i="2"/>
  <c r="AA1687" i="2"/>
  <c r="AA1677" i="2"/>
  <c r="AA1665" i="2"/>
  <c r="AA1655" i="2"/>
  <c r="AA1645" i="2"/>
  <c r="AA1636" i="2"/>
  <c r="AA1625" i="2"/>
  <c r="AA1615" i="2"/>
  <c r="AA1605" i="2"/>
  <c r="AA1593" i="2"/>
  <c r="AA1583" i="2"/>
  <c r="AA1573" i="2"/>
  <c r="AA1561" i="2"/>
  <c r="AA1551" i="2"/>
  <c r="AA1541" i="2"/>
  <c r="AA1529" i="2"/>
  <c r="AA1519" i="2"/>
  <c r="AA1510" i="2"/>
  <c r="AA1500" i="2"/>
  <c r="AA1488" i="2"/>
  <c r="AA1478" i="2"/>
  <c r="AA1468" i="2"/>
  <c r="AA1456" i="2"/>
  <c r="AA1446" i="2"/>
  <c r="AA1436" i="2"/>
  <c r="AA1423" i="2"/>
  <c r="AA1413" i="2"/>
  <c r="AA1400" i="2"/>
  <c r="AA1390" i="2"/>
  <c r="AA1380" i="2"/>
  <c r="AA1368" i="2"/>
  <c r="AA1357" i="2"/>
  <c r="AA1344" i="2"/>
  <c r="AA1167" i="2"/>
  <c r="AA1157" i="2"/>
  <c r="AA1144" i="2"/>
  <c r="AA1134" i="2"/>
  <c r="AA1124" i="2"/>
  <c r="AA2052" i="2"/>
  <c r="AA2043" i="2"/>
  <c r="AA2033" i="2"/>
  <c r="AA2024" i="2"/>
  <c r="AA2015" i="2"/>
  <c r="AA2006" i="2"/>
  <c r="AA1997" i="2"/>
  <c r="AA1988" i="2"/>
  <c r="AA1979" i="2"/>
  <c r="AA1969" i="2"/>
  <c r="AA1960" i="2"/>
  <c r="AA1951" i="2"/>
  <c r="AA1942" i="2"/>
  <c r="AA1933" i="2"/>
  <c r="AA1924" i="2"/>
  <c r="AA1915" i="2"/>
  <c r="AA1905" i="2"/>
  <c r="AA1896" i="2"/>
  <c r="AA1887" i="2"/>
  <c r="AA1877" i="2"/>
  <c r="AA1865" i="2"/>
  <c r="AA1855" i="2"/>
  <c r="AA1845" i="2"/>
  <c r="AA1833" i="2"/>
  <c r="AA1823" i="2"/>
  <c r="AA1813" i="2"/>
  <c r="AA1801" i="2"/>
  <c r="AA1791" i="2"/>
  <c r="AA1781" i="2"/>
  <c r="AA1760" i="2"/>
  <c r="AA1750" i="2"/>
  <c r="AA1740" i="2"/>
  <c r="AA1728" i="2"/>
  <c r="AA1718" i="2"/>
  <c r="AA1708" i="2"/>
  <c r="AA1696" i="2"/>
  <c r="AA1686" i="2"/>
  <c r="AA1676" i="2"/>
  <c r="AA1664" i="2"/>
  <c r="AA1654" i="2"/>
  <c r="AA1644" i="2"/>
  <c r="AA1624" i="2"/>
  <c r="AA1614" i="2"/>
  <c r="AA1604" i="2"/>
  <c r="AA1592" i="2"/>
  <c r="AA1582" i="2"/>
  <c r="AA1572" i="2"/>
  <c r="AA1560" i="2"/>
  <c r="AA1550" i="2"/>
  <c r="AA1540" i="2"/>
  <c r="AA1528" i="2"/>
  <c r="AA1518" i="2"/>
  <c r="AA1509" i="2"/>
  <c r="AA1497" i="2"/>
  <c r="AA1487" i="2"/>
  <c r="AA1477" i="2"/>
  <c r="AA1465" i="2"/>
  <c r="AA1455" i="2"/>
  <c r="AA1445" i="2"/>
  <c r="AA1433" i="2"/>
  <c r="AA1422" i="2"/>
  <c r="AA1409" i="2"/>
  <c r="AA1399" i="2"/>
  <c r="AA1389" i="2"/>
  <c r="AA1377" i="2"/>
  <c r="AA1367" i="2"/>
  <c r="AA1356" i="2"/>
  <c r="AA1343" i="2"/>
  <c r="AA2051" i="2"/>
  <c r="AA2041" i="2"/>
  <c r="AA2032" i="2"/>
  <c r="AA2023" i="2"/>
  <c r="AA2014" i="2"/>
  <c r="AA2005" i="2"/>
  <c r="AA1996" i="2"/>
  <c r="AA1987" i="2"/>
  <c r="AA1977" i="2"/>
  <c r="AA1968" i="2"/>
  <c r="AA1959" i="2"/>
  <c r="AA1950" i="2"/>
  <c r="AA1941" i="2"/>
  <c r="AA1932" i="2"/>
  <c r="AA1923" i="2"/>
  <c r="AA1913" i="2"/>
  <c r="AA1904" i="2"/>
  <c r="AA1895" i="2"/>
  <c r="AA1886" i="2"/>
  <c r="AA1876" i="2"/>
  <c r="AA1864" i="2"/>
  <c r="AA1854" i="2"/>
  <c r="AA1844" i="2"/>
  <c r="AA1832" i="2"/>
  <c r="AA1822" i="2"/>
  <c r="AA2049" i="2"/>
  <c r="AA2040" i="2"/>
  <c r="AA2031" i="2"/>
  <c r="AA2022" i="2"/>
  <c r="AA2013" i="2"/>
  <c r="AA2004" i="2"/>
  <c r="AA1995" i="2"/>
  <c r="AA1985" i="2"/>
  <c r="AA1976" i="2"/>
  <c r="AA1967" i="2"/>
  <c r="AA1958" i="2"/>
  <c r="AA1949" i="2"/>
  <c r="AA1940" i="2"/>
  <c r="AA1931" i="2"/>
  <c r="AA1921" i="2"/>
  <c r="AA1912" i="2"/>
  <c r="AA1903" i="2"/>
  <c r="AA1894" i="2"/>
  <c r="AA1885" i="2"/>
  <c r="AA1873" i="2"/>
  <c r="AA1863" i="2"/>
  <c r="AA1853" i="2"/>
  <c r="AA1841" i="2"/>
  <c r="AA1831" i="2"/>
  <c r="AA1821" i="2"/>
  <c r="AA1809" i="2"/>
  <c r="AA1799" i="2"/>
  <c r="AA1789" i="2"/>
  <c r="AA1777" i="2"/>
  <c r="AA1768" i="2"/>
  <c r="AA1758" i="2"/>
  <c r="AA1748" i="2"/>
  <c r="AA1736" i="2"/>
  <c r="AA1726" i="2"/>
  <c r="AA1716" i="2"/>
  <c r="AA1704" i="2"/>
  <c r="AA1694" i="2"/>
  <c r="AA1684" i="2"/>
  <c r="AA1672" i="2"/>
  <c r="AA1662" i="2"/>
  <c r="AA1652" i="2"/>
  <c r="AA1641" i="2"/>
  <c r="AA1632" i="2"/>
  <c r="AA1622" i="2"/>
  <c r="AA1612" i="2"/>
  <c r="AA1600" i="2"/>
  <c r="AA1590" i="2"/>
  <c r="AA1580" i="2"/>
  <c r="AA1568" i="2"/>
  <c r="AA1558" i="2"/>
  <c r="AA1548" i="2"/>
  <c r="AA1536" i="2"/>
  <c r="AA1526" i="2"/>
  <c r="AA1516" i="2"/>
  <c r="AA1505" i="2"/>
  <c r="AA1495" i="2"/>
  <c r="AA1485" i="2"/>
  <c r="AA1473" i="2"/>
  <c r="AA1463" i="2"/>
  <c r="AA1453" i="2"/>
  <c r="AA1441" i="2"/>
  <c r="AA1431" i="2"/>
  <c r="AA2048" i="2"/>
  <c r="AA2039" i="2"/>
  <c r="AA2030" i="2"/>
  <c r="AA2021" i="2"/>
  <c r="AA2012" i="2"/>
  <c r="AA2003" i="2"/>
  <c r="AA1993" i="2"/>
  <c r="AA1984" i="2"/>
  <c r="AA1975" i="2"/>
  <c r="AA1966" i="2"/>
  <c r="AA1957" i="2"/>
  <c r="AA1948" i="2"/>
  <c r="AA1939" i="2"/>
  <c r="AA1929" i="2"/>
  <c r="AA1920" i="2"/>
  <c r="AA1911" i="2"/>
  <c r="AA1902" i="2"/>
  <c r="AA1893" i="2"/>
  <c r="AA1884" i="2"/>
  <c r="AA1872" i="2"/>
  <c r="AA1862" i="2"/>
  <c r="AA1852" i="2"/>
  <c r="AA1840" i="2"/>
  <c r="AA1830" i="2"/>
  <c r="AA1820" i="2"/>
  <c r="AA1808" i="2"/>
  <c r="AA1798" i="2"/>
  <c r="AA1788" i="2"/>
  <c r="AA1776" i="2"/>
  <c r="AA1767" i="2"/>
  <c r="AA1757" i="2"/>
  <c r="AA1745" i="2"/>
  <c r="AA1735" i="2"/>
  <c r="AA1725" i="2"/>
  <c r="AA1713" i="2"/>
  <c r="AA1703" i="2"/>
  <c r="AA1693" i="2"/>
  <c r="AA1681" i="2"/>
  <c r="AA1671" i="2"/>
  <c r="AA1661" i="2"/>
  <c r="AA1649" i="2"/>
  <c r="AA1640" i="2"/>
  <c r="AA1631" i="2"/>
  <c r="AA1621" i="2"/>
  <c r="AA1609" i="2"/>
  <c r="AA1599" i="2"/>
  <c r="AA1589" i="2"/>
  <c r="AA1577" i="2"/>
  <c r="AA1567" i="2"/>
  <c r="AA1557" i="2"/>
  <c r="AA1545" i="2"/>
  <c r="AA1535" i="2"/>
  <c r="AA1525" i="2"/>
  <c r="AA1504" i="2"/>
  <c r="AA1494" i="2"/>
  <c r="AA1484" i="2"/>
  <c r="AA1472" i="2"/>
  <c r="AA1462" i="2"/>
  <c r="AA1452" i="2"/>
  <c r="AA1440" i="2"/>
  <c r="AA1430" i="2"/>
  <c r="AA1417" i="2"/>
  <c r="AA1406" i="2"/>
  <c r="AA1396" i="2"/>
  <c r="AA1384" i="2"/>
  <c r="AA1374" i="2"/>
  <c r="AA1361" i="2"/>
  <c r="AA1351" i="2"/>
  <c r="AA1340" i="2"/>
  <c r="AA1161" i="2"/>
  <c r="AA1150" i="2"/>
  <c r="AA1140" i="2"/>
  <c r="AA1128" i="2"/>
  <c r="AA1118" i="2"/>
  <c r="AA1169" i="2"/>
  <c r="AA1159" i="2"/>
  <c r="AA1148" i="2"/>
  <c r="AA1136" i="2"/>
  <c r="AA1126" i="2"/>
  <c r="AA1116" i="2"/>
  <c r="AA1103" i="2"/>
  <c r="AA1093" i="2"/>
  <c r="AA1080" i="2"/>
  <c r="AA1070" i="2"/>
  <c r="AA1060" i="2"/>
  <c r="AA1048" i="2"/>
  <c r="AA1037" i="2"/>
  <c r="AA1024" i="2"/>
  <c r="AA1014" i="2"/>
  <c r="AA1004" i="2"/>
  <c r="AA992" i="2"/>
  <c r="AA982" i="2"/>
  <c r="AA969" i="2"/>
  <c r="AA958" i="2"/>
  <c r="AA948" i="2"/>
  <c r="AA936" i="2"/>
  <c r="AA926" i="2"/>
  <c r="AA913" i="2"/>
  <c r="AA903" i="2"/>
  <c r="AA892" i="2"/>
  <c r="AA880" i="2"/>
  <c r="AA870" i="2"/>
  <c r="AA860" i="2"/>
  <c r="AA847" i="2"/>
  <c r="AA837" i="2"/>
  <c r="AA824" i="2"/>
  <c r="AA814" i="2"/>
  <c r="AA804" i="2"/>
  <c r="AA792" i="2"/>
  <c r="AA781" i="2"/>
  <c r="AA768" i="2"/>
  <c r="AA758" i="2"/>
  <c r="AA748" i="2"/>
  <c r="AA736" i="2"/>
  <c r="AA414" i="2"/>
  <c r="AA401" i="2"/>
  <c r="AA391" i="2"/>
  <c r="AA380" i="2"/>
  <c r="AA368" i="2"/>
  <c r="AA358" i="2"/>
  <c r="AA348" i="2"/>
  <c r="AA335" i="2"/>
  <c r="AA325" i="2"/>
  <c r="AA312" i="2"/>
  <c r="AA302" i="2"/>
  <c r="AA292" i="2"/>
  <c r="AA280" i="2"/>
  <c r="AA269" i="2"/>
  <c r="AA256" i="2"/>
  <c r="AA246" i="2"/>
  <c r="AA236" i="2"/>
  <c r="AA224" i="2"/>
  <c r="AA214" i="2"/>
  <c r="AA201" i="2"/>
  <c r="AA190" i="2"/>
  <c r="AA180" i="2"/>
  <c r="AA168" i="2"/>
  <c r="AA158" i="2"/>
  <c r="AA1424" i="2"/>
  <c r="AA1414" i="2"/>
  <c r="AA1401" i="2"/>
  <c r="AA1391" i="2"/>
  <c r="AA1381" i="2"/>
  <c r="AA1369" i="2"/>
  <c r="AA1358" i="2"/>
  <c r="AA1345" i="2"/>
  <c r="AA1168" i="2"/>
  <c r="AA1158" i="2"/>
  <c r="AA1145" i="2"/>
  <c r="AA1135" i="2"/>
  <c r="AA1125" i="2"/>
  <c r="AA1113" i="2"/>
  <c r="AA1102" i="2"/>
  <c r="AA1089" i="2"/>
  <c r="AA1079" i="2"/>
  <c r="AA1069" i="2"/>
  <c r="AA1057" i="2"/>
  <c r="AA1047" i="2"/>
  <c r="AA1036" i="2"/>
  <c r="AA1023" i="2"/>
  <c r="AA1013" i="2"/>
  <c r="AA1001" i="2"/>
  <c r="AA991" i="2"/>
  <c r="AA981" i="2"/>
  <c r="AA968" i="2"/>
  <c r="AA957" i="2"/>
  <c r="AA945" i="2"/>
  <c r="AA935" i="2"/>
  <c r="AA925" i="2"/>
  <c r="AA912" i="2"/>
  <c r="AA902" i="2"/>
  <c r="AA889" i="2"/>
  <c r="AA879" i="2"/>
  <c r="AA869" i="2"/>
  <c r="AA857" i="2"/>
  <c r="AA846" i="2"/>
  <c r="AA833" i="2"/>
  <c r="AA823" i="2"/>
  <c r="AA813" i="2"/>
  <c r="AA801" i="2"/>
  <c r="AA791" i="2"/>
  <c r="AA780" i="2"/>
  <c r="AA767" i="2"/>
  <c r="AA757" i="2"/>
  <c r="AA745" i="2"/>
  <c r="AA735" i="2"/>
  <c r="AA413" i="2"/>
  <c r="AA400" i="2"/>
  <c r="AA390" i="2"/>
  <c r="AA377" i="2"/>
  <c r="AA367" i="2"/>
  <c r="AA357" i="2"/>
  <c r="AA345" i="2"/>
  <c r="AA334" i="2"/>
  <c r="AA321" i="2"/>
  <c r="AA311" i="2"/>
  <c r="AA301" i="2"/>
  <c r="AA289" i="2"/>
  <c r="AA279" i="2"/>
  <c r="AA268" i="2"/>
  <c r="AA255" i="2"/>
  <c r="AA245" i="2"/>
  <c r="AA233" i="2"/>
  <c r="AA223" i="2"/>
  <c r="AA213" i="2"/>
  <c r="AA200" i="2"/>
  <c r="AA189" i="2"/>
  <c r="AA177" i="2"/>
  <c r="AA167" i="2"/>
  <c r="AA157" i="2"/>
  <c r="AA1112" i="2"/>
  <c r="AA1101" i="2"/>
  <c r="AA1088" i="2"/>
  <c r="AA1078" i="2"/>
  <c r="AA1068" i="2"/>
  <c r="AA1056" i="2"/>
  <c r="AA1046" i="2"/>
  <c r="AA1033" i="2"/>
  <c r="AA1022" i="2"/>
  <c r="AA1012" i="2"/>
  <c r="AA1000" i="2"/>
  <c r="AA990" i="2"/>
  <c r="AA977" i="2"/>
  <c r="AA967" i="2"/>
  <c r="AA956" i="2"/>
  <c r="AA944" i="2"/>
  <c r="AA934" i="2"/>
  <c r="AA924" i="2"/>
  <c r="AA911" i="2"/>
  <c r="AA901" i="2"/>
  <c r="AA888" i="2"/>
  <c r="AA878" i="2"/>
  <c r="AA868" i="2"/>
  <c r="AA856" i="2"/>
  <c r="AA845" i="2"/>
  <c r="AA832" i="2"/>
  <c r="AA822" i="2"/>
  <c r="AA812" i="2"/>
  <c r="AA800" i="2"/>
  <c r="AA790" i="2"/>
  <c r="AA777" i="2"/>
  <c r="AA766" i="2"/>
  <c r="AA756" i="2"/>
  <c r="AA744" i="2"/>
  <c r="AA734" i="2"/>
  <c r="AA412" i="2"/>
  <c r="AA399" i="2"/>
  <c r="AA389" i="2"/>
  <c r="AA376" i="2"/>
  <c r="AA366" i="2"/>
  <c r="AA356" i="2"/>
  <c r="AA344" i="2"/>
  <c r="AA333" i="2"/>
  <c r="AA320" i="2"/>
  <c r="AA310" i="2"/>
  <c r="AA300" i="2"/>
  <c r="AA288" i="2"/>
  <c r="AA278" i="2"/>
  <c r="AA265" i="2"/>
  <c r="AA254" i="2"/>
  <c r="AA244" i="2"/>
  <c r="AA232" i="2"/>
  <c r="AA222" i="2"/>
  <c r="AA209" i="2"/>
  <c r="AA199" i="2"/>
  <c r="AA188" i="2"/>
  <c r="AA176" i="2"/>
  <c r="AA166" i="2"/>
  <c r="AA1166" i="2"/>
  <c r="AA1153" i="2"/>
  <c r="AA1143" i="2"/>
  <c r="AA1133" i="2"/>
  <c r="AA1121" i="2"/>
  <c r="AA1111" i="2"/>
  <c r="AA1100" i="2"/>
  <c r="AA1087" i="2"/>
  <c r="AA1077" i="2"/>
  <c r="AA1065" i="2"/>
  <c r="AA1055" i="2"/>
  <c r="AA1045" i="2"/>
  <c r="AA1032" i="2"/>
  <c r="AA1021" i="2"/>
  <c r="AA1009" i="2"/>
  <c r="AA999" i="2"/>
  <c r="AA989" i="2"/>
  <c r="AA976" i="2"/>
  <c r="AA966" i="2"/>
  <c r="AA953" i="2"/>
  <c r="AA943" i="2"/>
  <c r="AA933" i="2"/>
  <c r="AA921" i="2"/>
  <c r="AA910" i="2"/>
  <c r="AA897" i="2"/>
  <c r="AA887" i="2"/>
  <c r="AA877" i="2"/>
  <c r="AA865" i="2"/>
  <c r="AA855" i="2"/>
  <c r="AA844" i="2"/>
  <c r="AA831" i="2"/>
  <c r="AA821" i="2"/>
  <c r="AA809" i="2"/>
  <c r="AA799" i="2"/>
  <c r="AA789" i="2"/>
  <c r="AA776" i="2"/>
  <c r="AA765" i="2"/>
  <c r="AA753" i="2"/>
  <c r="AA743" i="2"/>
  <c r="AA733" i="2"/>
  <c r="AA409" i="2"/>
  <c r="AA398" i="2"/>
  <c r="AA385" i="2"/>
  <c r="AA375" i="2"/>
  <c r="AA365" i="2"/>
  <c r="AA353" i="2"/>
  <c r="AA343" i="2"/>
  <c r="AA332" i="2"/>
  <c r="AA319" i="2"/>
  <c r="AA309" i="2"/>
  <c r="AA297" i="2"/>
  <c r="AA287" i="2"/>
  <c r="AA277" i="2"/>
  <c r="AA264" i="2"/>
  <c r="AA253" i="2"/>
  <c r="AA241" i="2"/>
  <c r="AA231" i="2"/>
  <c r="AA221" i="2"/>
  <c r="AA208" i="2"/>
  <c r="AA198" i="2"/>
  <c r="AA185" i="2"/>
  <c r="AA175" i="2"/>
  <c r="AA165" i="2"/>
  <c r="AA76" i="2"/>
  <c r="AA1812" i="2"/>
  <c r="AA1800" i="2"/>
  <c r="AA1790" i="2"/>
  <c r="AA1780" i="2"/>
  <c r="AA1769" i="2"/>
  <c r="AA1759" i="2"/>
  <c r="AA1749" i="2"/>
  <c r="AA1737" i="2"/>
  <c r="AA1727" i="2"/>
  <c r="AA1717" i="2"/>
  <c r="AA1705" i="2"/>
  <c r="AA1695" i="2"/>
  <c r="AA1685" i="2"/>
  <c r="AA1673" i="2"/>
  <c r="AA1663" i="2"/>
  <c r="AA1653" i="2"/>
  <c r="AA1633" i="2"/>
  <c r="AA1623" i="2"/>
  <c r="AA1613" i="2"/>
  <c r="AA1601" i="2"/>
  <c r="AA1591" i="2"/>
  <c r="AA1581" i="2"/>
  <c r="AA1569" i="2"/>
  <c r="AA1559" i="2"/>
  <c r="AA1549" i="2"/>
  <c r="AA1537" i="2"/>
  <c r="AA1527" i="2"/>
  <c r="AA1517" i="2"/>
  <c r="AA1508" i="2"/>
  <c r="AA1496" i="2"/>
  <c r="AA1486" i="2"/>
  <c r="AA1476" i="2"/>
  <c r="AA1464" i="2"/>
  <c r="AA1454" i="2"/>
  <c r="AA1444" i="2"/>
  <c r="AA1432" i="2"/>
  <c r="AA1421" i="2"/>
  <c r="AA1408" i="2"/>
  <c r="AA1398" i="2"/>
  <c r="AA1388" i="2"/>
  <c r="AA1376" i="2"/>
  <c r="AA1366" i="2"/>
  <c r="AA1353" i="2"/>
  <c r="AA1342" i="2"/>
  <c r="AA1165" i="2"/>
  <c r="AA1152" i="2"/>
  <c r="AA1142" i="2"/>
  <c r="AA1132" i="2"/>
  <c r="AA1120" i="2"/>
  <c r="AA1110" i="2"/>
  <c r="AA1097" i="2"/>
  <c r="AA1086" i="2"/>
  <c r="AA1076" i="2"/>
  <c r="AA1064" i="2"/>
  <c r="AA1054" i="2"/>
  <c r="AA1041" i="2"/>
  <c r="AA1031" i="2"/>
  <c r="AA1020" i="2"/>
  <c r="AA1008" i="2"/>
  <c r="AA998" i="2"/>
  <c r="AA988" i="2"/>
  <c r="AA975" i="2"/>
  <c r="AA965" i="2"/>
  <c r="AA952" i="2"/>
  <c r="AA942" i="2"/>
  <c r="AA932" i="2"/>
  <c r="AA920" i="2"/>
  <c r="AA909" i="2"/>
  <c r="AA896" i="2"/>
  <c r="AA886" i="2"/>
  <c r="AA876" i="2"/>
  <c r="AA864" i="2"/>
  <c r="AA854" i="2"/>
  <c r="AA841" i="2"/>
  <c r="AA830" i="2"/>
  <c r="AA820" i="2"/>
  <c r="AA808" i="2"/>
  <c r="AA798" i="2"/>
  <c r="AA785" i="2"/>
  <c r="AA775" i="2"/>
  <c r="AA764" i="2"/>
  <c r="AA752" i="2"/>
  <c r="AA742" i="2"/>
  <c r="AA732" i="2"/>
  <c r="AA486" i="2"/>
  <c r="AA1420" i="2"/>
  <c r="AA1407" i="2"/>
  <c r="AA1397" i="2"/>
  <c r="AA1385" i="2"/>
  <c r="AA1375" i="2"/>
  <c r="AA1365" i="2"/>
  <c r="AA1352" i="2"/>
  <c r="AA1341" i="2"/>
  <c r="AA1164" i="2"/>
  <c r="AA1151" i="2"/>
  <c r="AA1141" i="2"/>
  <c r="AA1129" i="2"/>
  <c r="AA1119" i="2"/>
  <c r="AA1109" i="2"/>
  <c r="AA1096" i="2"/>
  <c r="AA1085" i="2"/>
  <c r="AA1073" i="2"/>
  <c r="AA1063" i="2"/>
  <c r="AA1053" i="2"/>
  <c r="AA1040" i="2"/>
  <c r="AA1030" i="2"/>
  <c r="AA1017" i="2"/>
  <c r="AA1007" i="2"/>
  <c r="AA997" i="2"/>
  <c r="AA985" i="2"/>
  <c r="AA974" i="2"/>
  <c r="AA961" i="2"/>
  <c r="AA951" i="2"/>
  <c r="AA941" i="2"/>
  <c r="AA929" i="2"/>
  <c r="AA919" i="2"/>
  <c r="AA908" i="2"/>
  <c r="AA895" i="2"/>
  <c r="AA885" i="2"/>
  <c r="AA873" i="2"/>
  <c r="AA863" i="2"/>
  <c r="AA853" i="2"/>
  <c r="AA840" i="2"/>
  <c r="AA829" i="2"/>
  <c r="AA817" i="2"/>
  <c r="AA807" i="2"/>
  <c r="AA797" i="2"/>
  <c r="AA784" i="2"/>
  <c r="AA774" i="2"/>
  <c r="AA761" i="2"/>
  <c r="AA751" i="2"/>
  <c r="AA741" i="2"/>
  <c r="AA729" i="2"/>
  <c r="AA417" i="2"/>
  <c r="AA407" i="2"/>
  <c r="AA396" i="2"/>
  <c r="AA383" i="2"/>
  <c r="AA373" i="2"/>
  <c r="AA361" i="2"/>
  <c r="AA351" i="2"/>
  <c r="AA341" i="2"/>
  <c r="AA328" i="2"/>
  <c r="AA317" i="2"/>
  <c r="AA305" i="2"/>
  <c r="AA295" i="2"/>
  <c r="AA285" i="2"/>
  <c r="AA272" i="2"/>
  <c r="AA262" i="2"/>
  <c r="AA249" i="2"/>
  <c r="AA239" i="2"/>
  <c r="AA229" i="2"/>
  <c r="AA217" i="2"/>
  <c r="AA206" i="2"/>
  <c r="AA193" i="2"/>
  <c r="AA183" i="2"/>
  <c r="AA173" i="2"/>
  <c r="AA161" i="2"/>
  <c r="AA1105" i="2"/>
  <c r="AA1095" i="2"/>
  <c r="AA1084" i="2"/>
  <c r="AA1072" i="2"/>
  <c r="AA1062" i="2"/>
  <c r="AA1052" i="2"/>
  <c r="AA1039" i="2"/>
  <c r="AA1029" i="2"/>
  <c r="AA1016" i="2"/>
  <c r="AA1006" i="2"/>
  <c r="AA996" i="2"/>
  <c r="AA984" i="2"/>
  <c r="AA973" i="2"/>
  <c r="AA960" i="2"/>
  <c r="AA950" i="2"/>
  <c r="AA940" i="2"/>
  <c r="AA928" i="2"/>
  <c r="AA918" i="2"/>
  <c r="AA905" i="2"/>
  <c r="AA894" i="2"/>
  <c r="AA884" i="2"/>
  <c r="AA872" i="2"/>
  <c r="AA862" i="2"/>
  <c r="AA849" i="2"/>
  <c r="AA839" i="2"/>
  <c r="AA828" i="2"/>
  <c r="AA816" i="2"/>
  <c r="AA806" i="2"/>
  <c r="AA796" i="2"/>
  <c r="AA783" i="2"/>
  <c r="AA773" i="2"/>
  <c r="AA760" i="2"/>
  <c r="AA750" i="2"/>
  <c r="AA740" i="2"/>
  <c r="AA728" i="2"/>
  <c r="AA416" i="2"/>
  <c r="AA406" i="2"/>
  <c r="AA393" i="2"/>
  <c r="AA382" i="2"/>
  <c r="AA372" i="2"/>
  <c r="AA360" i="2"/>
  <c r="AA350" i="2"/>
  <c r="AA337" i="2"/>
  <c r="AA327" i="2"/>
  <c r="AA316" i="2"/>
  <c r="AA304" i="2"/>
  <c r="AA294" i="2"/>
  <c r="AA284" i="2"/>
  <c r="AA271" i="2"/>
  <c r="AA261" i="2"/>
  <c r="AA248" i="2"/>
  <c r="AA238" i="2"/>
  <c r="AA228" i="2"/>
  <c r="AA216" i="2"/>
  <c r="AA205" i="2"/>
  <c r="AA192" i="2"/>
  <c r="AA182" i="2"/>
  <c r="AA172" i="2"/>
  <c r="AA160" i="2"/>
  <c r="AA89" i="2"/>
  <c r="AA65" i="2"/>
  <c r="AA55" i="2"/>
  <c r="AA45" i="2"/>
  <c r="AA33" i="2"/>
  <c r="AA23" i="2"/>
  <c r="AA12" i="2"/>
  <c r="AA1883" i="2"/>
  <c r="AA1851" i="2"/>
  <c r="AA1819" i="2"/>
  <c r="AA1787" i="2"/>
  <c r="AA1483" i="2"/>
  <c r="AA1451" i="2"/>
  <c r="AA1395" i="2"/>
  <c r="AA1364" i="2"/>
  <c r="AA1339" i="2"/>
  <c r="AA1307" i="2"/>
  <c r="AA1283" i="2"/>
  <c r="AA1251" i="2"/>
  <c r="AA1195" i="2"/>
  <c r="AA1139" i="2"/>
  <c r="AA1108" i="2"/>
  <c r="AA1083" i="2"/>
  <c r="AA1051" i="2"/>
  <c r="AA1027" i="2"/>
  <c r="AA995" i="2"/>
  <c r="AA939" i="2"/>
  <c r="AA883" i="2"/>
  <c r="AA852" i="2"/>
  <c r="AA827" i="2"/>
  <c r="AA795" i="2"/>
  <c r="AA771" i="2"/>
  <c r="AA739" i="2"/>
  <c r="AA683" i="2"/>
  <c r="AA627" i="2"/>
  <c r="AA596" i="2"/>
  <c r="AA571" i="2"/>
  <c r="AA539" i="2"/>
  <c r="AA515" i="2"/>
  <c r="AA483" i="2"/>
  <c r="AA427" i="2"/>
  <c r="AA371" i="2"/>
  <c r="AA340" i="2"/>
  <c r="AA315" i="2"/>
  <c r="AA283" i="2"/>
  <c r="AA259" i="2"/>
  <c r="AA227" i="2"/>
  <c r="AA171" i="2"/>
  <c r="AA115" i="2"/>
  <c r="AA84" i="2"/>
  <c r="AA59" i="2"/>
  <c r="AA27" i="2"/>
  <c r="AA3" i="2"/>
  <c r="AA1747" i="2"/>
  <c r="AA1715" i="2"/>
  <c r="AA1683" i="2"/>
  <c r="AA1651" i="2"/>
  <c r="AA1611" i="2"/>
  <c r="AA1579" i="2"/>
  <c r="AA1547" i="2"/>
  <c r="AA1515" i="2"/>
  <c r="AA1419" i="2"/>
  <c r="AA1363" i="2"/>
  <c r="AA1220" i="2"/>
  <c r="AA1163" i="2"/>
  <c r="AA1107" i="2"/>
  <c r="AA964" i="2"/>
  <c r="AA907" i="2"/>
  <c r="AA851" i="2"/>
  <c r="AA708" i="2"/>
  <c r="AA651" i="2"/>
  <c r="AA595" i="2"/>
  <c r="AA452" i="2"/>
  <c r="AA395" i="2"/>
  <c r="AA339" i="2"/>
  <c r="AA196" i="2"/>
  <c r="AA139" i="2"/>
  <c r="AA83" i="2"/>
  <c r="AA63" i="2"/>
  <c r="AA53" i="2"/>
  <c r="AA41" i="2"/>
  <c r="AA31" i="2"/>
  <c r="AA21" i="2"/>
  <c r="AA8" i="2"/>
  <c r="AA1875" i="2"/>
  <c r="AA1843" i="2"/>
  <c r="AA1811" i="2"/>
  <c r="AA1779" i="2"/>
  <c r="AA1507" i="2"/>
  <c r="AA1475" i="2"/>
  <c r="AA1443" i="2"/>
  <c r="AA1387" i="2"/>
  <c r="AA1331" i="2"/>
  <c r="AA1300" i="2"/>
  <c r="AA1275" i="2"/>
  <c r="AA1243" i="2"/>
  <c r="AA1219" i="2"/>
  <c r="AA1187" i="2"/>
  <c r="AA1131" i="2"/>
  <c r="AA1075" i="2"/>
  <c r="AA1044" i="2"/>
  <c r="AA1019" i="2"/>
  <c r="AA987" i="2"/>
  <c r="AA963" i="2"/>
  <c r="AA931" i="2"/>
  <c r="AA875" i="2"/>
  <c r="AA819" i="2"/>
  <c r="AA788" i="2"/>
  <c r="AA763" i="2"/>
  <c r="AA731" i="2"/>
  <c r="AA707" i="2"/>
  <c r="AA675" i="2"/>
  <c r="AA619" i="2"/>
  <c r="AA563" i="2"/>
  <c r="AA532" i="2"/>
  <c r="AA507" i="2"/>
  <c r="AA475" i="2"/>
  <c r="AA451" i="2"/>
  <c r="AA419" i="2"/>
  <c r="AA363" i="2"/>
  <c r="AA307" i="2"/>
  <c r="AA276" i="2"/>
  <c r="AA251" i="2"/>
  <c r="AA219" i="2"/>
  <c r="AA195" i="2"/>
  <c r="AA163" i="2"/>
  <c r="AA107" i="2"/>
  <c r="AA20" i="2"/>
  <c r="AA476" i="2"/>
  <c r="AA463" i="2"/>
  <c r="AA453" i="2"/>
  <c r="AA440" i="2"/>
  <c r="AA430" i="2"/>
  <c r="AA420" i="2"/>
  <c r="AA408" i="2"/>
  <c r="AA397" i="2"/>
  <c r="AA384" i="2"/>
  <c r="AA374" i="2"/>
  <c r="AA364" i="2"/>
  <c r="AA352" i="2"/>
  <c r="AA342" i="2"/>
  <c r="AA329" i="2"/>
  <c r="AA318" i="2"/>
  <c r="AA308" i="2"/>
  <c r="AA296" i="2"/>
  <c r="AA286" i="2"/>
  <c r="AA273" i="2"/>
  <c r="AA263" i="2"/>
  <c r="AA252" i="2"/>
  <c r="AA240" i="2"/>
  <c r="AA230" i="2"/>
  <c r="AA220" i="2"/>
  <c r="AA207" i="2"/>
  <c r="AA197" i="2"/>
  <c r="AA184" i="2"/>
  <c r="AA174" i="2"/>
  <c r="AA164" i="2"/>
  <c r="AA152" i="2"/>
  <c r="AA128" i="2"/>
  <c r="AA118" i="2"/>
  <c r="AA108" i="2"/>
  <c r="AA96" i="2"/>
  <c r="AA86" i="2"/>
  <c r="AA73" i="2"/>
  <c r="AA62" i="2"/>
  <c r="AA52" i="2"/>
  <c r="AA40" i="2"/>
  <c r="AA30" i="2"/>
  <c r="AA17" i="2"/>
  <c r="AA7" i="2"/>
  <c r="AA1739" i="2"/>
  <c r="AA1707" i="2"/>
  <c r="AA1675" i="2"/>
  <c r="AA1643" i="2"/>
  <c r="AA1603" i="2"/>
  <c r="AA1571" i="2"/>
  <c r="AA1539" i="2"/>
  <c r="AA1412" i="2"/>
  <c r="AA1355" i="2"/>
  <c r="AA1299" i="2"/>
  <c r="AA1156" i="2"/>
  <c r="AA1099" i="2"/>
  <c r="AA1043" i="2"/>
  <c r="AA900" i="2"/>
  <c r="AA843" i="2"/>
  <c r="AA787" i="2"/>
  <c r="AA644" i="2"/>
  <c r="AA587" i="2"/>
  <c r="AA531" i="2"/>
  <c r="AA388" i="2"/>
  <c r="AA331" i="2"/>
  <c r="AA275" i="2"/>
  <c r="AA132" i="2"/>
  <c r="AA75" i="2"/>
  <c r="AA19" i="2"/>
  <c r="AA72" i="2"/>
  <c r="AA61" i="2"/>
  <c r="AA49" i="2"/>
  <c r="AA39" i="2"/>
  <c r="AA29" i="2"/>
  <c r="AA16" i="2"/>
  <c r="AA6" i="2"/>
  <c r="AA1867" i="2"/>
  <c r="AA1835" i="2"/>
  <c r="AA1803" i="2"/>
  <c r="AA1771" i="2"/>
  <c r="AA1635" i="2"/>
  <c r="AA1499" i="2"/>
  <c r="AA1467" i="2"/>
  <c r="AA1435" i="2"/>
  <c r="AA1411" i="2"/>
  <c r="AA1379" i="2"/>
  <c r="AA1323" i="2"/>
  <c r="AA1267" i="2"/>
  <c r="AA1236" i="2"/>
  <c r="AA1211" i="2"/>
  <c r="AA1179" i="2"/>
  <c r="AA1155" i="2"/>
  <c r="AA1123" i="2"/>
  <c r="AA1067" i="2"/>
  <c r="AA1011" i="2"/>
  <c r="AA980" i="2"/>
  <c r="AA955" i="2"/>
  <c r="AA923" i="2"/>
  <c r="AA899" i="2"/>
  <c r="AA867" i="2"/>
  <c r="AA811" i="2"/>
  <c r="AA755" i="2"/>
  <c r="AA724" i="2"/>
  <c r="AA699" i="2"/>
  <c r="AA667" i="2"/>
  <c r="AA643" i="2"/>
  <c r="AA611" i="2"/>
  <c r="AA555" i="2"/>
  <c r="AA499" i="2"/>
  <c r="AA468" i="2"/>
  <c r="AA443" i="2"/>
  <c r="AA411" i="2"/>
  <c r="AA387" i="2"/>
  <c r="AA355" i="2"/>
  <c r="AA299" i="2"/>
  <c r="AA243" i="2"/>
  <c r="AA212" i="2"/>
  <c r="AA187" i="2"/>
  <c r="AA155" i="2"/>
  <c r="AA131" i="2"/>
  <c r="AA99" i="2"/>
  <c r="AA43" i="2"/>
  <c r="AA1763" i="2"/>
  <c r="AA1731" i="2"/>
  <c r="AA1699" i="2"/>
  <c r="AA1667" i="2"/>
  <c r="AA1627" i="2"/>
  <c r="AA1595" i="2"/>
  <c r="AA1563" i="2"/>
  <c r="AA1531" i="2"/>
  <c r="AA1348" i="2"/>
  <c r="AA1291" i="2"/>
  <c r="AA1235" i="2"/>
  <c r="AA1092" i="2"/>
  <c r="AA1035" i="2"/>
  <c r="AA979" i="2"/>
  <c r="AA836" i="2"/>
  <c r="AA779" i="2"/>
  <c r="AA723" i="2"/>
  <c r="AA580" i="2"/>
  <c r="AA523" i="2"/>
  <c r="AA467" i="2"/>
  <c r="AA324" i="2"/>
  <c r="AA267" i="2"/>
  <c r="AA211" i="2"/>
  <c r="AA68" i="2"/>
  <c r="AA11" i="2"/>
  <c r="AA70" i="2"/>
  <c r="AA47" i="2"/>
  <c r="AA37" i="2"/>
  <c r="AA25" i="2"/>
  <c r="AA1899" i="2"/>
  <c r="AA1859" i="2"/>
  <c r="AA1827" i="2"/>
  <c r="AA1795" i="2"/>
  <c r="AA1491" i="2"/>
  <c r="AA1459" i="2"/>
  <c r="AA1428" i="2"/>
  <c r="AA1403" i="2"/>
  <c r="AA1371" i="2"/>
  <c r="AA1347" i="2"/>
  <c r="AA1315" i="2"/>
  <c r="AA1259" i="2"/>
  <c r="AA1203" i="2"/>
  <c r="AA1172" i="2"/>
  <c r="AA1147" i="2"/>
  <c r="AA1115" i="2"/>
  <c r="AA1091" i="2"/>
  <c r="AA1059" i="2"/>
  <c r="AA1003" i="2"/>
  <c r="AA947" i="2"/>
  <c r="AA916" i="2"/>
  <c r="AA891" i="2"/>
  <c r="AA859" i="2"/>
  <c r="AA835" i="2"/>
  <c r="AA803" i="2"/>
  <c r="AA747" i="2"/>
  <c r="AA691" i="2"/>
  <c r="AA660" i="2"/>
  <c r="AA635" i="2"/>
  <c r="AA603" i="2"/>
  <c r="AA579" i="2"/>
  <c r="AA547" i="2"/>
  <c r="AA491" i="2"/>
  <c r="AA435" i="2"/>
  <c r="AA404" i="2"/>
  <c r="AA379" i="2"/>
  <c r="AA347" i="2"/>
  <c r="AA323" i="2"/>
  <c r="AA291" i="2"/>
  <c r="AA235" i="2"/>
  <c r="AA179" i="2"/>
  <c r="AA148" i="2"/>
  <c r="AA123" i="2"/>
  <c r="AA91" i="2"/>
  <c r="AA67" i="2"/>
  <c r="AA35" i="2"/>
  <c r="AA4762" i="2"/>
  <c r="AA4754" i="2"/>
  <c r="AA4746" i="2"/>
  <c r="AA4738" i="2"/>
  <c r="AA4730" i="2"/>
  <c r="AA4722" i="2"/>
  <c r="AA4714" i="2"/>
  <c r="AA4706" i="2"/>
  <c r="AA4698" i="2"/>
  <c r="AA4690" i="2"/>
  <c r="AA4682" i="2"/>
  <c r="AA4674" i="2"/>
  <c r="AA4666" i="2"/>
  <c r="AA4658" i="2"/>
  <c r="AA4650" i="2"/>
  <c r="AA4642" i="2"/>
  <c r="AA4634" i="2"/>
  <c r="AA4626" i="2"/>
  <c r="AA4618" i="2"/>
  <c r="AA4610" i="2"/>
  <c r="AA4602" i="2"/>
  <c r="AA4594" i="2"/>
  <c r="AA4586" i="2"/>
  <c r="AA4578" i="2"/>
  <c r="AA4570" i="2"/>
  <c r="AA4562" i="2"/>
  <c r="AA4554" i="2"/>
  <c r="AA4546" i="2"/>
  <c r="AA4538" i="2"/>
  <c r="AA4530" i="2"/>
  <c r="AA4522" i="2"/>
  <c r="AA4514" i="2"/>
  <c r="AA4506" i="2"/>
  <c r="AA4498" i="2"/>
  <c r="AA4490" i="2"/>
  <c r="AA4482" i="2"/>
  <c r="AA4474" i="2"/>
  <c r="AA4466" i="2"/>
  <c r="AA4458" i="2"/>
  <c r="AA4450" i="2"/>
  <c r="AA4442" i="2"/>
  <c r="AA4434" i="2"/>
  <c r="AA4426" i="2"/>
  <c r="AA4418" i="2"/>
  <c r="AA4410" i="2"/>
  <c r="AA4402" i="2"/>
  <c r="AA4394" i="2"/>
  <c r="AA4386" i="2"/>
  <c r="AA4378" i="2"/>
  <c r="AA4370" i="2"/>
  <c r="AA4362" i="2"/>
  <c r="AA4354" i="2"/>
  <c r="AA4346" i="2"/>
  <c r="AA4338" i="2"/>
  <c r="AA4330" i="2"/>
  <c r="AA4322" i="2"/>
  <c r="AA4314" i="2"/>
  <c r="AA4306" i="2"/>
  <c r="AA4298" i="2"/>
  <c r="AA4290" i="2"/>
  <c r="AA4282" i="2"/>
  <c r="AA4274" i="2"/>
  <c r="AA4266" i="2"/>
  <c r="AA4258" i="2"/>
  <c r="AA4250" i="2"/>
  <c r="AA4242" i="2"/>
  <c r="AA4234" i="2"/>
  <c r="AA4226" i="2"/>
  <c r="AA4218" i="2"/>
  <c r="AA4210" i="2"/>
  <c r="AA4202" i="2"/>
  <c r="AA4194" i="2"/>
  <c r="AA4186" i="2"/>
  <c r="AA4178" i="2"/>
  <c r="AA4170" i="2"/>
  <c r="AA4162" i="2"/>
  <c r="AA4154" i="2"/>
  <c r="AA4146" i="2"/>
  <c r="AA4138" i="2"/>
  <c r="AA4130" i="2"/>
  <c r="AA4122" i="2"/>
  <c r="AA4114" i="2"/>
  <c r="AA4106" i="2"/>
  <c r="AA4098" i="2"/>
  <c r="AA4090" i="2"/>
  <c r="AA4082" i="2"/>
  <c r="AA4074" i="2"/>
  <c r="AA4066" i="2"/>
  <c r="AA4058" i="2"/>
  <c r="AA4050" i="2"/>
  <c r="AA4042" i="2"/>
  <c r="AA4034" i="2"/>
  <c r="AA4026" i="2"/>
  <c r="AA4018" i="2"/>
  <c r="AA4010" i="2"/>
  <c r="AA4002" i="2"/>
  <c r="AA3994" i="2"/>
  <c r="AA3986" i="2"/>
  <c r="AA3978" i="2"/>
  <c r="AA3970" i="2"/>
  <c r="AA3962" i="2"/>
  <c r="AA3954" i="2"/>
  <c r="AA3946" i="2"/>
  <c r="AA3938" i="2"/>
  <c r="AA3930" i="2"/>
  <c r="AA3922" i="2"/>
  <c r="AA3914" i="2"/>
  <c r="AA3906" i="2"/>
  <c r="AA3898" i="2"/>
  <c r="AA3890" i="2"/>
  <c r="AA3882" i="2"/>
  <c r="AA3874" i="2"/>
  <c r="AA3866" i="2"/>
  <c r="AA3858" i="2"/>
  <c r="AA3850" i="2"/>
  <c r="AA3842" i="2"/>
  <c r="AA3834" i="2"/>
  <c r="AA3826" i="2"/>
  <c r="AA3818" i="2"/>
  <c r="AA3810" i="2"/>
  <c r="AA3802" i="2"/>
  <c r="AA3794" i="2"/>
  <c r="AA3786" i="2"/>
  <c r="AA3778" i="2"/>
  <c r="AA3770" i="2"/>
  <c r="AA3762" i="2"/>
  <c r="AA3754" i="2"/>
  <c r="AA3746" i="2"/>
  <c r="AA3738" i="2"/>
  <c r="AA3730" i="2"/>
  <c r="AA3722" i="2"/>
  <c r="AA3714" i="2"/>
  <c r="AA3706" i="2"/>
  <c r="AA3698" i="2"/>
  <c r="AA3690" i="2"/>
  <c r="AA3682" i="2"/>
  <c r="AA3674" i="2"/>
  <c r="AA3666" i="2"/>
  <c r="AA3658" i="2"/>
  <c r="AA3650" i="2"/>
  <c r="AA3642" i="2"/>
  <c r="AA3634" i="2"/>
  <c r="AA3626" i="2"/>
  <c r="AA3618" i="2"/>
  <c r="AA3610" i="2"/>
  <c r="AA3602" i="2"/>
  <c r="AA3594" i="2"/>
  <c r="AA3586" i="2"/>
  <c r="AA3578" i="2"/>
  <c r="AA3570" i="2"/>
  <c r="AA3562" i="2"/>
  <c r="AA3554" i="2"/>
  <c r="AA3546" i="2"/>
  <c r="AA3538" i="2"/>
  <c r="AA3530" i="2"/>
  <c r="AA3522" i="2"/>
  <c r="AA3514" i="2"/>
  <c r="AA3506" i="2"/>
  <c r="AA3498" i="2"/>
  <c r="AA3490" i="2"/>
  <c r="AA3482" i="2"/>
  <c r="AA3474" i="2"/>
  <c r="AA3466" i="2"/>
  <c r="AA3458" i="2"/>
  <c r="AA3450" i="2"/>
  <c r="AA3442" i="2"/>
  <c r="AA3434" i="2"/>
  <c r="AA3426" i="2"/>
  <c r="AA3418" i="2"/>
  <c r="AA3410" i="2"/>
  <c r="AA3402" i="2"/>
  <c r="AA3394" i="2"/>
  <c r="AA3386" i="2"/>
  <c r="AA3378" i="2"/>
  <c r="AA3370" i="2"/>
  <c r="AA3362" i="2"/>
  <c r="AA3354" i="2"/>
  <c r="AA3346" i="2"/>
  <c r="AA3338" i="2"/>
  <c r="AA3330" i="2"/>
  <c r="AA3322" i="2"/>
  <c r="AA3314" i="2"/>
  <c r="AA3306" i="2"/>
  <c r="AA3298" i="2"/>
  <c r="AA3290" i="2"/>
  <c r="AA3282" i="2"/>
  <c r="AA3274" i="2"/>
  <c r="AA3266" i="2"/>
  <c r="AA3258" i="2"/>
  <c r="AA3250" i="2"/>
  <c r="AA3242" i="2"/>
  <c r="AA3234" i="2"/>
  <c r="AA3226" i="2"/>
  <c r="AA3218" i="2"/>
  <c r="AA3210" i="2"/>
  <c r="AA3202" i="2"/>
  <c r="AA3194" i="2"/>
  <c r="AA3186" i="2"/>
  <c r="AA3178" i="2"/>
  <c r="AA3170" i="2"/>
  <c r="AA3162" i="2"/>
  <c r="AA3154" i="2"/>
  <c r="AA3146" i="2"/>
  <c r="AA3138" i="2"/>
  <c r="AA3130" i="2"/>
  <c r="AA3122" i="2"/>
  <c r="AA3114" i="2"/>
  <c r="AA3106" i="2"/>
  <c r="AA3098" i="2"/>
  <c r="AA3090" i="2"/>
  <c r="AA3082" i="2"/>
  <c r="AA3074" i="2"/>
  <c r="AA3066" i="2"/>
  <c r="AA3058" i="2"/>
  <c r="AA3050" i="2"/>
  <c r="AA3042" i="2"/>
  <c r="AA3034" i="2"/>
  <c r="AA3026" i="2"/>
  <c r="AA3018" i="2"/>
  <c r="AA3010" i="2"/>
  <c r="AA3002" i="2"/>
  <c r="AA2994" i="2"/>
  <c r="AA2986" i="2"/>
  <c r="AA2978" i="2"/>
  <c r="AA2970" i="2"/>
  <c r="AA2962" i="2"/>
  <c r="AA2954" i="2"/>
  <c r="AA2946" i="2"/>
  <c r="AA2938" i="2"/>
  <c r="AA2930" i="2"/>
  <c r="AA2922" i="2"/>
  <c r="AA2914" i="2"/>
  <c r="AA2906" i="2"/>
  <c r="AA2898" i="2"/>
  <c r="AA2890" i="2"/>
  <c r="AA2882" i="2"/>
  <c r="AA2874" i="2"/>
  <c r="AA2866" i="2"/>
  <c r="AA2858" i="2"/>
  <c r="AA2850" i="2"/>
  <c r="AA2842" i="2"/>
  <c r="AA2834" i="2"/>
  <c r="AA2826" i="2"/>
  <c r="AA2818" i="2"/>
  <c r="AA2810" i="2"/>
  <c r="AA2802" i="2"/>
  <c r="AA2794" i="2"/>
  <c r="AA2786" i="2"/>
  <c r="AA2778" i="2"/>
  <c r="AA2770" i="2"/>
  <c r="AA2762" i="2"/>
  <c r="AA2754" i="2"/>
  <c r="AA2746" i="2"/>
  <c r="AA2738" i="2"/>
  <c r="AA2730" i="2"/>
  <c r="AA2722" i="2"/>
  <c r="AA2714" i="2"/>
  <c r="AA2706" i="2"/>
  <c r="AA2698" i="2"/>
  <c r="AA2690" i="2"/>
  <c r="AA2682" i="2"/>
  <c r="AA2674" i="2"/>
  <c r="AA2666" i="2"/>
  <c r="AA2658" i="2"/>
  <c r="AA2650" i="2"/>
  <c r="AA2642" i="2"/>
  <c r="AA2634" i="2"/>
  <c r="AA2626" i="2"/>
  <c r="AA2618" i="2"/>
  <c r="AA2610" i="2"/>
  <c r="AA2602" i="2"/>
  <c r="AA2594" i="2"/>
  <c r="AA2586" i="2"/>
  <c r="AA2578" i="2"/>
  <c r="AA2570" i="2"/>
  <c r="AA2562" i="2"/>
  <c r="AA2554" i="2"/>
  <c r="AA2546" i="2"/>
  <c r="AA2538" i="2"/>
  <c r="AA2530" i="2"/>
  <c r="AA2522" i="2"/>
  <c r="AA2514" i="2"/>
  <c r="AA2506" i="2"/>
  <c r="AA2498" i="2"/>
  <c r="AA2490" i="2"/>
  <c r="AA2482" i="2"/>
  <c r="AA2474" i="2"/>
  <c r="AA2466" i="2"/>
  <c r="AA2458" i="2"/>
  <c r="AA2450" i="2"/>
  <c r="AA2442" i="2"/>
  <c r="AA2434" i="2"/>
  <c r="AA2426" i="2"/>
  <c r="AA2418" i="2"/>
  <c r="AA2410" i="2"/>
  <c r="AA2402" i="2"/>
  <c r="AA2394" i="2"/>
  <c r="AA2386" i="2"/>
  <c r="AA2378" i="2"/>
  <c r="AA2370" i="2"/>
  <c r="AA2362" i="2"/>
  <c r="AA2354" i="2"/>
  <c r="AA2346" i="2"/>
  <c r="AA2338" i="2"/>
  <c r="AA2330" i="2"/>
  <c r="AA2322" i="2"/>
  <c r="AA2314" i="2"/>
  <c r="AA2306" i="2"/>
  <c r="AA2298" i="2"/>
  <c r="AA2290" i="2"/>
  <c r="AA2282" i="2"/>
  <c r="AA2274" i="2"/>
  <c r="AA2266" i="2"/>
  <c r="AA2258" i="2"/>
  <c r="AA2250" i="2"/>
  <c r="AA2242" i="2"/>
  <c r="AA2234" i="2"/>
  <c r="AA2226" i="2"/>
  <c r="AA2218" i="2"/>
  <c r="AA2210" i="2"/>
  <c r="AA2202" i="2"/>
  <c r="AA2194" i="2"/>
  <c r="AA2186" i="2"/>
  <c r="AA2178" i="2"/>
  <c r="AA2170" i="2"/>
  <c r="AA2162" i="2"/>
  <c r="AA2154" i="2"/>
  <c r="AA2146" i="2"/>
  <c r="AA2138" i="2"/>
  <c r="AA2130" i="2"/>
  <c r="AA2122" i="2"/>
  <c r="AA2114" i="2"/>
  <c r="AA2106" i="2"/>
  <c r="AA2098" i="2"/>
  <c r="AA2090" i="2"/>
  <c r="AA2082" i="2"/>
  <c r="AA2074" i="2"/>
  <c r="AA2066" i="2"/>
  <c r="AA2058" i="2"/>
  <c r="AA2050" i="2"/>
  <c r="AA2042" i="2"/>
  <c r="AA2034" i="2"/>
  <c r="AA2026" i="2"/>
  <c r="AA2018" i="2"/>
  <c r="AA2010" i="2"/>
  <c r="AA2002" i="2"/>
  <c r="AA1994" i="2"/>
  <c r="AA1986" i="2"/>
  <c r="AA1978" i="2"/>
  <c r="AA1970" i="2"/>
  <c r="AA1962" i="2"/>
  <c r="AA1954" i="2"/>
  <c r="AA1946" i="2"/>
  <c r="AA1938" i="2"/>
  <c r="AA1930" i="2"/>
  <c r="AA1922" i="2"/>
  <c r="AA1914" i="2"/>
  <c r="AA1906" i="2"/>
  <c r="AA1898" i="2"/>
  <c r="AA1890" i="2"/>
  <c r="AA1882" i="2"/>
  <c r="AA1874" i="2"/>
  <c r="AA1866" i="2"/>
  <c r="AA1858" i="2"/>
  <c r="AA1850" i="2"/>
  <c r="AA1842" i="2"/>
  <c r="AA1834" i="2"/>
  <c r="AA1826" i="2"/>
  <c r="AA1818" i="2"/>
  <c r="AA1810" i="2"/>
  <c r="AA1802" i="2"/>
  <c r="AA1794" i="2"/>
  <c r="AA1786" i="2"/>
  <c r="AA1778" i="2"/>
  <c r="AA1770" i="2"/>
  <c r="AA1762" i="2"/>
  <c r="AA1754" i="2"/>
  <c r="AA1746" i="2"/>
  <c r="AA1738" i="2"/>
  <c r="AA1730" i="2"/>
  <c r="AA1722" i="2"/>
  <c r="AA1714" i="2"/>
  <c r="AA1706" i="2"/>
  <c r="AA1698" i="2"/>
  <c r="AA1690" i="2"/>
  <c r="AA1682" i="2"/>
  <c r="AA1674" i="2"/>
  <c r="AA1666" i="2"/>
  <c r="AA1658" i="2"/>
  <c r="AA1650" i="2"/>
  <c r="AA1642" i="2"/>
  <c r="AA1634" i="2"/>
  <c r="AA1626" i="2"/>
  <c r="AA1618" i="2"/>
  <c r="AA1610" i="2"/>
  <c r="AA1602" i="2"/>
  <c r="AA1594" i="2"/>
  <c r="AA1586" i="2"/>
  <c r="AA1578" i="2"/>
  <c r="AA1570" i="2"/>
  <c r="AA1562" i="2"/>
  <c r="AA1554" i="2"/>
  <c r="AA1546" i="2"/>
  <c r="AA1538" i="2"/>
  <c r="AA1530" i="2"/>
  <c r="AA1522" i="2"/>
  <c r="AA1514" i="2"/>
  <c r="AA1506" i="2"/>
  <c r="AA1498" i="2"/>
  <c r="AA1490" i="2"/>
  <c r="AA1482" i="2"/>
  <c r="AA1474" i="2"/>
  <c r="AA1466" i="2"/>
  <c r="AA1458" i="2"/>
  <c r="AA1450" i="2"/>
  <c r="AA1442" i="2"/>
  <c r="AA1434" i="2"/>
  <c r="AA1426" i="2"/>
  <c r="AA1418" i="2"/>
  <c r="AA1410" i="2"/>
  <c r="AA1402" i="2"/>
  <c r="AA1394" i="2"/>
  <c r="AA1386" i="2"/>
  <c r="AA1378" i="2"/>
  <c r="AA1370" i="2"/>
  <c r="AA1362" i="2"/>
  <c r="AA1354" i="2"/>
  <c r="AA1346" i="2"/>
  <c r="AA1338" i="2"/>
  <c r="AA1330" i="2"/>
  <c r="AA1322" i="2"/>
  <c r="AA1314" i="2"/>
  <c r="AA1306" i="2"/>
  <c r="AA1298" i="2"/>
  <c r="AA1290" i="2"/>
  <c r="AA1282" i="2"/>
  <c r="AA1274" i="2"/>
  <c r="AA1266" i="2"/>
  <c r="AA1258" i="2"/>
  <c r="AA1250" i="2"/>
  <c r="AA1242" i="2"/>
  <c r="AA1234" i="2"/>
  <c r="AA1226" i="2"/>
  <c r="AA1218" i="2"/>
  <c r="AA1210" i="2"/>
  <c r="AA1202" i="2"/>
  <c r="AA1194" i="2"/>
  <c r="AA1186" i="2"/>
  <c r="AA1178" i="2"/>
  <c r="AA1170" i="2"/>
  <c r="AA1162" i="2"/>
  <c r="AA1154" i="2"/>
  <c r="AA1146" i="2"/>
  <c r="AA1138" i="2"/>
  <c r="AA1130" i="2"/>
  <c r="AA1122" i="2"/>
  <c r="AA1114" i="2"/>
  <c r="AA1106" i="2"/>
  <c r="AA1098" i="2"/>
  <c r="AA1090" i="2"/>
  <c r="AA1082" i="2"/>
  <c r="AA1074" i="2"/>
  <c r="AA1066" i="2"/>
  <c r="AA1058" i="2"/>
  <c r="AA1050" i="2"/>
  <c r="AA1042" i="2"/>
  <c r="AA1034" i="2"/>
  <c r="AA1026" i="2"/>
  <c r="AA1018" i="2"/>
  <c r="AA1010" i="2"/>
  <c r="AA1002" i="2"/>
  <c r="AA994" i="2"/>
  <c r="AA986" i="2"/>
  <c r="AA978" i="2"/>
  <c r="AA970" i="2"/>
  <c r="AA962" i="2"/>
  <c r="AA954" i="2"/>
  <c r="AA946" i="2"/>
  <c r="AA938" i="2"/>
  <c r="AA930" i="2"/>
  <c r="AA922" i="2"/>
  <c r="AA914" i="2"/>
  <c r="AA906" i="2"/>
  <c r="AA898" i="2"/>
  <c r="AA890" i="2"/>
  <c r="AA882" i="2"/>
  <c r="AA874" i="2"/>
  <c r="AA866" i="2"/>
  <c r="AA858" i="2"/>
  <c r="AA850" i="2"/>
  <c r="AA842" i="2"/>
  <c r="AA834" i="2"/>
  <c r="AA826" i="2"/>
  <c r="AA818" i="2"/>
  <c r="AA810" i="2"/>
  <c r="AA802" i="2"/>
  <c r="AA794" i="2"/>
  <c r="AA786" i="2"/>
  <c r="AA778" i="2"/>
  <c r="AA770" i="2"/>
  <c r="AA762" i="2"/>
  <c r="AA754" i="2"/>
  <c r="AA746" i="2"/>
  <c r="AA738" i="2"/>
  <c r="AA730" i="2"/>
  <c r="AA722" i="2"/>
  <c r="AA714" i="2"/>
  <c r="AA706" i="2"/>
  <c r="AA698" i="2"/>
  <c r="AA690" i="2"/>
  <c r="AA682" i="2"/>
  <c r="AA674" i="2"/>
  <c r="AA666" i="2"/>
  <c r="AA658" i="2"/>
  <c r="AA650" i="2"/>
  <c r="AA642" i="2"/>
  <c r="AA634" i="2"/>
  <c r="AA626" i="2"/>
  <c r="AA618" i="2"/>
  <c r="AA610" i="2"/>
  <c r="AA602" i="2"/>
  <c r="AA594" i="2"/>
  <c r="AA586" i="2"/>
  <c r="AA578" i="2"/>
  <c r="AA570" i="2"/>
  <c r="AA562" i="2"/>
  <c r="AA554" i="2"/>
  <c r="AA546" i="2"/>
  <c r="AA538" i="2"/>
  <c r="AA530" i="2"/>
  <c r="AA522" i="2"/>
  <c r="AA514" i="2"/>
  <c r="AA506" i="2"/>
  <c r="AA498" i="2"/>
  <c r="AA490" i="2"/>
  <c r="AA482" i="2"/>
  <c r="AA474" i="2"/>
  <c r="AA466" i="2"/>
  <c r="AA458" i="2"/>
  <c r="AA450" i="2"/>
  <c r="AA442" i="2"/>
  <c r="AA434" i="2"/>
  <c r="AA426" i="2"/>
  <c r="AA418" i="2"/>
  <c r="AA410" i="2"/>
  <c r="AA402" i="2"/>
  <c r="AA394" i="2"/>
  <c r="AA386" i="2"/>
  <c r="AA378" i="2"/>
  <c r="AA370" i="2"/>
  <c r="AA362" i="2"/>
  <c r="AA354" i="2"/>
  <c r="AA346" i="2"/>
  <c r="AA338" i="2"/>
  <c r="AA330" i="2"/>
  <c r="AA322" i="2"/>
  <c r="AA314" i="2"/>
  <c r="AA306" i="2"/>
  <c r="AA298" i="2"/>
  <c r="AA290" i="2"/>
  <c r="AA282" i="2"/>
  <c r="AA274" i="2"/>
  <c r="AA266" i="2"/>
  <c r="AA258" i="2"/>
  <c r="AA250" i="2"/>
  <c r="AA242" i="2"/>
  <c r="AA234" i="2"/>
  <c r="AA226" i="2"/>
  <c r="AA218" i="2"/>
  <c r="AA210" i="2"/>
  <c r="AA202" i="2"/>
  <c r="AA194" i="2"/>
  <c r="AA186" i="2"/>
  <c r="AA178" i="2"/>
  <c r="AA170" i="2"/>
  <c r="AA162" i="2"/>
  <c r="AA154" i="2"/>
  <c r="AA146" i="2"/>
  <c r="AA138" i="2"/>
  <c r="AA130" i="2"/>
  <c r="AA122" i="2"/>
  <c r="AA114" i="2"/>
  <c r="AA106" i="2"/>
  <c r="AA98" i="2"/>
  <c r="AA90" i="2"/>
  <c r="AA82" i="2"/>
  <c r="AA74" i="2"/>
  <c r="AA66" i="2"/>
  <c r="AA58" i="2"/>
  <c r="AA50" i="2"/>
  <c r="AA42" i="2"/>
  <c r="AA34" i="2"/>
  <c r="AA26" i="2"/>
  <c r="AA18" i="2"/>
  <c r="AA10" i="2"/>
</calcChain>
</file>

<file path=xl/sharedStrings.xml><?xml version="1.0" encoding="utf-8"?>
<sst xmlns="http://schemas.openxmlformats.org/spreadsheetml/2006/main" count="18223" uniqueCount="42">
  <si>
    <t>Time begun:</t>
  </si>
  <si>
    <t>Time end:</t>
  </si>
  <si>
    <t>Route:</t>
  </si>
  <si>
    <t>US 89</t>
  </si>
  <si>
    <t>MP</t>
  </si>
  <si>
    <t>MP:</t>
  </si>
  <si>
    <t>Weather stations</t>
  </si>
  <si>
    <t>C8842</t>
  </si>
  <si>
    <t>C8843</t>
  </si>
  <si>
    <t>PC115</t>
  </si>
  <si>
    <t>SWH</t>
  </si>
  <si>
    <t>UTMAN</t>
  </si>
  <si>
    <t>C8916</t>
  </si>
  <si>
    <t>IntId</t>
  </si>
  <si>
    <t>ExtId</t>
  </si>
  <si>
    <t>Timestamp</t>
  </si>
  <si>
    <t>LaneId</t>
  </si>
  <si>
    <t>LaneNumber</t>
  </si>
  <si>
    <t>Direction</t>
  </si>
  <si>
    <t>Class</t>
  </si>
  <si>
    <t>Speed</t>
  </si>
  <si>
    <t>Length</t>
  </si>
  <si>
    <t>Duration</t>
  </si>
  <si>
    <t>Range</t>
  </si>
  <si>
    <t>DateCreated</t>
  </si>
  <si>
    <t>S</t>
  </si>
  <si>
    <t>N</t>
  </si>
  <si>
    <t>Data Type</t>
  </si>
  <si>
    <t>PEMS</t>
  </si>
  <si>
    <t>Message</t>
  </si>
  <si>
    <t>Time Past On</t>
  </si>
  <si>
    <t>Time Before Off</t>
  </si>
  <si>
    <t>Time Passed Sign</t>
  </si>
  <si>
    <t>Speed:</t>
  </si>
  <si>
    <t>MPH</t>
  </si>
  <si>
    <t>Distance from Sign</t>
  </si>
  <si>
    <t>Rounded time</t>
  </si>
  <si>
    <t>Time string</t>
  </si>
  <si>
    <t>temp</t>
  </si>
  <si>
    <t>temp- C8842</t>
  </si>
  <si>
    <t>temp- C8843</t>
  </si>
  <si>
    <t>closest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</si>
</sst>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[$-409]m/d/yy\ h:mm\ AM/PM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8" fontId="0" fillId="0" borderId="0" xfId="0" applyNumberFormat="1"/>
    <xf numFmtId="164" fontId="0" fillId="0" borderId="0" xfId="0" applyNumberFormat="1"/>
    <xf numFmtId="2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8842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8842"/>
    </sheetNames>
    <sheetDataSet>
      <sheetData sheetId="0">
        <row r="2">
          <cell r="G2" t="str">
            <v>10-24-2020 15:10</v>
          </cell>
          <cell r="H2">
            <v>30.32</v>
          </cell>
          <cell r="I2">
            <v>48</v>
          </cell>
          <cell r="J2">
            <v>32</v>
          </cell>
          <cell r="K2">
            <v>5.99</v>
          </cell>
          <cell r="L2">
            <v>148</v>
          </cell>
          <cell r="M2">
            <v>10</v>
          </cell>
        </row>
        <row r="3">
          <cell r="G3" t="str">
            <v>10-24-2020 15:20</v>
          </cell>
          <cell r="H3">
            <v>30.32</v>
          </cell>
          <cell r="I3">
            <v>48</v>
          </cell>
          <cell r="J3">
            <v>32</v>
          </cell>
          <cell r="K3">
            <v>4</v>
          </cell>
          <cell r="L3">
            <v>95</v>
          </cell>
          <cell r="M3">
            <v>8</v>
          </cell>
        </row>
        <row r="4">
          <cell r="G4" t="str">
            <v>10-24-2020 15:30</v>
          </cell>
          <cell r="H4">
            <v>30.32</v>
          </cell>
          <cell r="I4">
            <v>48</v>
          </cell>
          <cell r="J4">
            <v>31</v>
          </cell>
          <cell r="K4">
            <v>4</v>
          </cell>
          <cell r="L4">
            <v>117</v>
          </cell>
          <cell r="M4">
            <v>7</v>
          </cell>
        </row>
        <row r="5">
          <cell r="G5" t="str">
            <v>10-24-2020 15:40</v>
          </cell>
          <cell r="H5">
            <v>30.31</v>
          </cell>
          <cell r="I5">
            <v>49</v>
          </cell>
          <cell r="J5">
            <v>32</v>
          </cell>
          <cell r="K5">
            <v>3</v>
          </cell>
          <cell r="L5">
            <v>46</v>
          </cell>
          <cell r="M5">
            <v>10</v>
          </cell>
        </row>
        <row r="6">
          <cell r="G6" t="str">
            <v>10-24-2020 15:50</v>
          </cell>
          <cell r="H6">
            <v>30.3</v>
          </cell>
          <cell r="I6">
            <v>49</v>
          </cell>
          <cell r="J6">
            <v>32</v>
          </cell>
          <cell r="K6">
            <v>2</v>
          </cell>
          <cell r="L6">
            <v>175</v>
          </cell>
          <cell r="M6">
            <v>7</v>
          </cell>
        </row>
        <row r="7">
          <cell r="G7" t="str">
            <v>10-24-2020 16:00</v>
          </cell>
          <cell r="H7">
            <v>30.3</v>
          </cell>
          <cell r="I7">
            <v>49</v>
          </cell>
          <cell r="J7">
            <v>31</v>
          </cell>
          <cell r="K7">
            <v>5</v>
          </cell>
          <cell r="L7">
            <v>159</v>
          </cell>
          <cell r="M7">
            <v>8</v>
          </cell>
        </row>
        <row r="8">
          <cell r="G8" t="str">
            <v>10-24-2020 16:10</v>
          </cell>
          <cell r="H8">
            <v>30.3</v>
          </cell>
          <cell r="I8">
            <v>49</v>
          </cell>
          <cell r="J8">
            <v>31</v>
          </cell>
          <cell r="K8">
            <v>2</v>
          </cell>
          <cell r="L8">
            <v>169</v>
          </cell>
          <cell r="M8">
            <v>5.99</v>
          </cell>
        </row>
        <row r="9">
          <cell r="G9" t="str">
            <v>10-24-2020 16:20</v>
          </cell>
          <cell r="H9">
            <v>30.31</v>
          </cell>
          <cell r="I9">
            <v>49</v>
          </cell>
          <cell r="J9">
            <v>31</v>
          </cell>
          <cell r="K9">
            <v>0</v>
          </cell>
          <cell r="M9">
            <v>4</v>
          </cell>
        </row>
        <row r="10">
          <cell r="G10" t="str">
            <v>10-24-2020 16:30</v>
          </cell>
          <cell r="H10">
            <v>30.3</v>
          </cell>
          <cell r="I10">
            <v>49</v>
          </cell>
          <cell r="J10">
            <v>32</v>
          </cell>
          <cell r="K10">
            <v>1</v>
          </cell>
          <cell r="L10">
            <v>99</v>
          </cell>
          <cell r="M10">
            <v>11</v>
          </cell>
        </row>
        <row r="11">
          <cell r="G11" t="str">
            <v>10-24-2020 16:40</v>
          </cell>
          <cell r="H11">
            <v>30.3</v>
          </cell>
          <cell r="I11">
            <v>49</v>
          </cell>
          <cell r="J11">
            <v>33</v>
          </cell>
          <cell r="K11">
            <v>4</v>
          </cell>
          <cell r="L11">
            <v>80</v>
          </cell>
          <cell r="M11">
            <v>5</v>
          </cell>
        </row>
        <row r="12">
          <cell r="G12" t="str">
            <v>10-24-2020 16:50</v>
          </cell>
          <cell r="H12">
            <v>30.3</v>
          </cell>
          <cell r="I12">
            <v>49</v>
          </cell>
          <cell r="J12">
            <v>39</v>
          </cell>
          <cell r="K12">
            <v>7</v>
          </cell>
          <cell r="L12">
            <v>5</v>
          </cell>
          <cell r="M12">
            <v>11</v>
          </cell>
        </row>
        <row r="13">
          <cell r="G13" t="str">
            <v>10-24-2020 17:00</v>
          </cell>
          <cell r="H13">
            <v>30.3</v>
          </cell>
          <cell r="I13">
            <v>47</v>
          </cell>
          <cell r="J13">
            <v>44</v>
          </cell>
          <cell r="K13">
            <v>8</v>
          </cell>
          <cell r="L13">
            <v>38</v>
          </cell>
          <cell r="M13">
            <v>12</v>
          </cell>
        </row>
        <row r="14">
          <cell r="G14" t="str">
            <v>10-24-2020 17:10</v>
          </cell>
          <cell r="H14">
            <v>30.31</v>
          </cell>
          <cell r="I14">
            <v>47</v>
          </cell>
          <cell r="J14">
            <v>46</v>
          </cell>
          <cell r="K14">
            <v>8</v>
          </cell>
          <cell r="L14">
            <v>12</v>
          </cell>
          <cell r="M14">
            <v>12</v>
          </cell>
        </row>
        <row r="15">
          <cell r="G15" t="str">
            <v>10-24-2020 17:20</v>
          </cell>
          <cell r="H15">
            <v>30.3</v>
          </cell>
          <cell r="I15">
            <v>46</v>
          </cell>
          <cell r="J15">
            <v>45</v>
          </cell>
          <cell r="K15">
            <v>5.99</v>
          </cell>
          <cell r="L15">
            <v>355</v>
          </cell>
          <cell r="M15">
            <v>11</v>
          </cell>
        </row>
        <row r="16">
          <cell r="G16" t="str">
            <v>10-24-2020 17:30</v>
          </cell>
          <cell r="H16">
            <v>30.3</v>
          </cell>
          <cell r="I16">
            <v>46</v>
          </cell>
          <cell r="J16">
            <v>45</v>
          </cell>
          <cell r="K16">
            <v>7</v>
          </cell>
          <cell r="L16">
            <v>350</v>
          </cell>
          <cell r="M16">
            <v>9</v>
          </cell>
        </row>
        <row r="17">
          <cell r="G17" t="str">
            <v>10-24-2020 17:40</v>
          </cell>
          <cell r="H17">
            <v>30.29</v>
          </cell>
          <cell r="I17">
            <v>46</v>
          </cell>
          <cell r="J17">
            <v>45</v>
          </cell>
          <cell r="K17">
            <v>5.99</v>
          </cell>
          <cell r="L17">
            <v>355</v>
          </cell>
          <cell r="M17">
            <v>10</v>
          </cell>
        </row>
        <row r="18">
          <cell r="G18" t="str">
            <v>10-24-2020 17:50</v>
          </cell>
          <cell r="H18">
            <v>30.3</v>
          </cell>
          <cell r="I18">
            <v>46</v>
          </cell>
          <cell r="J18">
            <v>44</v>
          </cell>
          <cell r="K18">
            <v>5</v>
          </cell>
          <cell r="L18">
            <v>21</v>
          </cell>
          <cell r="M18">
            <v>11</v>
          </cell>
        </row>
        <row r="19">
          <cell r="G19" t="str">
            <v>10-24-2020 18:00</v>
          </cell>
          <cell r="H19">
            <v>30.29</v>
          </cell>
          <cell r="I19">
            <v>46</v>
          </cell>
          <cell r="J19">
            <v>45</v>
          </cell>
          <cell r="K19">
            <v>5</v>
          </cell>
          <cell r="L19">
            <v>25</v>
          </cell>
          <cell r="M19">
            <v>9</v>
          </cell>
        </row>
        <row r="20">
          <cell r="G20" t="str">
            <v>10-24-2020 18:10</v>
          </cell>
          <cell r="H20">
            <v>30.29</v>
          </cell>
          <cell r="I20">
            <v>46</v>
          </cell>
          <cell r="J20">
            <v>45</v>
          </cell>
          <cell r="K20">
            <v>5.99</v>
          </cell>
          <cell r="L20">
            <v>0</v>
          </cell>
          <cell r="M20">
            <v>10</v>
          </cell>
        </row>
        <row r="21">
          <cell r="G21" t="str">
            <v>10-24-2020 18:20</v>
          </cell>
          <cell r="H21">
            <v>30.29</v>
          </cell>
          <cell r="I21">
            <v>45</v>
          </cell>
          <cell r="J21">
            <v>44</v>
          </cell>
          <cell r="K21">
            <v>5</v>
          </cell>
          <cell r="L21">
            <v>15</v>
          </cell>
          <cell r="M21">
            <v>8</v>
          </cell>
        </row>
        <row r="22">
          <cell r="G22" t="str">
            <v>10-24-2020 18:30</v>
          </cell>
          <cell r="H22">
            <v>30.29</v>
          </cell>
          <cell r="I22">
            <v>45</v>
          </cell>
          <cell r="J22">
            <v>45</v>
          </cell>
          <cell r="K22">
            <v>4</v>
          </cell>
          <cell r="L22">
            <v>33</v>
          </cell>
          <cell r="M22">
            <v>7</v>
          </cell>
        </row>
        <row r="23">
          <cell r="G23" t="str">
            <v>10-24-2020 18:40</v>
          </cell>
          <cell r="H23">
            <v>30.29</v>
          </cell>
          <cell r="I23">
            <v>45</v>
          </cell>
          <cell r="J23">
            <v>44</v>
          </cell>
          <cell r="K23">
            <v>5.99</v>
          </cell>
          <cell r="L23">
            <v>321</v>
          </cell>
          <cell r="M23">
            <v>9</v>
          </cell>
        </row>
        <row r="24">
          <cell r="G24" t="str">
            <v>10-24-2020 18:50</v>
          </cell>
          <cell r="H24">
            <v>30.29</v>
          </cell>
          <cell r="I24">
            <v>45</v>
          </cell>
          <cell r="J24">
            <v>45</v>
          </cell>
          <cell r="K24">
            <v>5</v>
          </cell>
          <cell r="L24">
            <v>326</v>
          </cell>
          <cell r="M24">
            <v>8</v>
          </cell>
        </row>
        <row r="25">
          <cell r="G25" t="str">
            <v>10-24-2020 19:00</v>
          </cell>
          <cell r="H25">
            <v>30.3</v>
          </cell>
          <cell r="I25">
            <v>45</v>
          </cell>
          <cell r="J25">
            <v>46</v>
          </cell>
          <cell r="K25">
            <v>4</v>
          </cell>
          <cell r="L25">
            <v>327</v>
          </cell>
          <cell r="M25">
            <v>5</v>
          </cell>
        </row>
        <row r="26">
          <cell r="G26" t="str">
            <v>10-24-2020 19:10</v>
          </cell>
          <cell r="H26">
            <v>30.29</v>
          </cell>
          <cell r="I26">
            <v>45</v>
          </cell>
          <cell r="J26">
            <v>46</v>
          </cell>
          <cell r="K26">
            <v>1</v>
          </cell>
          <cell r="L26">
            <v>327</v>
          </cell>
          <cell r="M26">
            <v>5</v>
          </cell>
        </row>
        <row r="27">
          <cell r="G27" t="str">
            <v>10-24-2020 19:20</v>
          </cell>
          <cell r="H27">
            <v>30.29</v>
          </cell>
          <cell r="I27">
            <v>44</v>
          </cell>
          <cell r="J27">
            <v>46</v>
          </cell>
          <cell r="K27">
            <v>3</v>
          </cell>
          <cell r="L27">
            <v>327</v>
          </cell>
          <cell r="M27">
            <v>4</v>
          </cell>
        </row>
        <row r="28">
          <cell r="G28" t="str">
            <v>10-24-2020 19:30</v>
          </cell>
          <cell r="H28">
            <v>30.3</v>
          </cell>
          <cell r="I28">
            <v>44</v>
          </cell>
          <cell r="J28">
            <v>46</v>
          </cell>
          <cell r="K28">
            <v>2</v>
          </cell>
          <cell r="L28">
            <v>327</v>
          </cell>
          <cell r="M28">
            <v>3</v>
          </cell>
        </row>
        <row r="29">
          <cell r="G29" t="str">
            <v>10-24-2020 19:40</v>
          </cell>
          <cell r="H29">
            <v>30.3</v>
          </cell>
          <cell r="I29">
            <v>44</v>
          </cell>
          <cell r="J29">
            <v>46</v>
          </cell>
          <cell r="K29">
            <v>2</v>
          </cell>
          <cell r="L29">
            <v>327</v>
          </cell>
          <cell r="M29">
            <v>3</v>
          </cell>
        </row>
        <row r="30">
          <cell r="G30" t="str">
            <v>10-24-2020 19:50</v>
          </cell>
          <cell r="H30">
            <v>30.31</v>
          </cell>
          <cell r="I30">
            <v>44</v>
          </cell>
          <cell r="J30">
            <v>46</v>
          </cell>
          <cell r="K30">
            <v>2</v>
          </cell>
          <cell r="L30">
            <v>326</v>
          </cell>
          <cell r="M30">
            <v>5</v>
          </cell>
        </row>
        <row r="31">
          <cell r="G31" t="str">
            <v>10-24-2020 20:00</v>
          </cell>
          <cell r="H31">
            <v>30.31</v>
          </cell>
          <cell r="I31">
            <v>44</v>
          </cell>
          <cell r="J31">
            <v>48</v>
          </cell>
          <cell r="K31">
            <v>4</v>
          </cell>
          <cell r="L31">
            <v>338</v>
          </cell>
          <cell r="M31">
            <v>5.99</v>
          </cell>
        </row>
        <row r="32">
          <cell r="G32" t="str">
            <v>10-24-2020 20:10</v>
          </cell>
          <cell r="H32">
            <v>30.3</v>
          </cell>
          <cell r="I32">
            <v>45</v>
          </cell>
          <cell r="J32">
            <v>49</v>
          </cell>
          <cell r="K32">
            <v>7</v>
          </cell>
          <cell r="L32">
            <v>348</v>
          </cell>
          <cell r="M32">
            <v>10</v>
          </cell>
        </row>
        <row r="33">
          <cell r="G33" t="str">
            <v>10-24-2020 20:20</v>
          </cell>
          <cell r="H33">
            <v>30.31</v>
          </cell>
          <cell r="I33">
            <v>44</v>
          </cell>
          <cell r="J33">
            <v>47</v>
          </cell>
          <cell r="K33">
            <v>7</v>
          </cell>
          <cell r="L33">
            <v>336</v>
          </cell>
          <cell r="M33">
            <v>11</v>
          </cell>
        </row>
        <row r="34">
          <cell r="G34" t="str">
            <v>10-24-2020 20:30</v>
          </cell>
          <cell r="H34">
            <v>30.3</v>
          </cell>
          <cell r="I34">
            <v>44</v>
          </cell>
          <cell r="J34">
            <v>48</v>
          </cell>
          <cell r="K34">
            <v>4</v>
          </cell>
          <cell r="L34">
            <v>333</v>
          </cell>
          <cell r="M34">
            <v>9</v>
          </cell>
        </row>
        <row r="35">
          <cell r="G35" t="str">
            <v>10-24-2020 20:40</v>
          </cell>
          <cell r="H35">
            <v>30.31</v>
          </cell>
          <cell r="I35">
            <v>44</v>
          </cell>
          <cell r="J35">
            <v>52</v>
          </cell>
          <cell r="K35">
            <v>8</v>
          </cell>
          <cell r="L35">
            <v>342</v>
          </cell>
          <cell r="M35">
            <v>10</v>
          </cell>
        </row>
        <row r="36">
          <cell r="G36" t="str">
            <v>10-24-2020 20:50</v>
          </cell>
          <cell r="H36">
            <v>30.31</v>
          </cell>
          <cell r="I36">
            <v>44</v>
          </cell>
          <cell r="J36">
            <v>54</v>
          </cell>
          <cell r="K36">
            <v>7</v>
          </cell>
          <cell r="L36">
            <v>348</v>
          </cell>
          <cell r="M36">
            <v>11</v>
          </cell>
        </row>
        <row r="37">
          <cell r="G37" t="str">
            <v>10-24-2020 21:00</v>
          </cell>
          <cell r="H37">
            <v>30.3</v>
          </cell>
          <cell r="I37">
            <v>43</v>
          </cell>
          <cell r="J37">
            <v>59</v>
          </cell>
          <cell r="K37">
            <v>5.99</v>
          </cell>
          <cell r="L37">
            <v>345</v>
          </cell>
          <cell r="M37">
            <v>12</v>
          </cell>
        </row>
        <row r="38">
          <cell r="G38" t="str">
            <v>10-24-2020 21:10</v>
          </cell>
          <cell r="H38">
            <v>30.31</v>
          </cell>
          <cell r="I38">
            <v>43</v>
          </cell>
          <cell r="J38">
            <v>63</v>
          </cell>
          <cell r="K38">
            <v>3</v>
          </cell>
          <cell r="L38">
            <v>51</v>
          </cell>
          <cell r="M38">
            <v>9</v>
          </cell>
        </row>
        <row r="39">
          <cell r="G39" t="str">
            <v>10-24-2020 21:20</v>
          </cell>
          <cell r="H39">
            <v>30.31</v>
          </cell>
          <cell r="I39">
            <v>43</v>
          </cell>
          <cell r="J39">
            <v>64</v>
          </cell>
          <cell r="K39">
            <v>5.99</v>
          </cell>
          <cell r="L39">
            <v>12</v>
          </cell>
          <cell r="M39">
            <v>12</v>
          </cell>
        </row>
        <row r="40">
          <cell r="G40" t="str">
            <v>10-24-2020 21:30</v>
          </cell>
          <cell r="H40">
            <v>30.31</v>
          </cell>
          <cell r="I40">
            <v>42</v>
          </cell>
          <cell r="J40">
            <v>65</v>
          </cell>
          <cell r="K40">
            <v>5</v>
          </cell>
          <cell r="L40">
            <v>355</v>
          </cell>
          <cell r="M40">
            <v>12</v>
          </cell>
        </row>
        <row r="41">
          <cell r="G41" t="str">
            <v>10-24-2020 21:40</v>
          </cell>
          <cell r="H41">
            <v>30.31</v>
          </cell>
          <cell r="I41">
            <v>42</v>
          </cell>
          <cell r="J41">
            <v>65</v>
          </cell>
          <cell r="K41">
            <v>3</v>
          </cell>
          <cell r="L41">
            <v>27</v>
          </cell>
          <cell r="M41">
            <v>9</v>
          </cell>
        </row>
        <row r="42">
          <cell r="G42" t="str">
            <v>10-24-2020 21:50</v>
          </cell>
          <cell r="H42">
            <v>30.31</v>
          </cell>
          <cell r="I42">
            <v>42</v>
          </cell>
          <cell r="J42">
            <v>65</v>
          </cell>
          <cell r="K42">
            <v>2</v>
          </cell>
          <cell r="L42">
            <v>31</v>
          </cell>
          <cell r="M42">
            <v>7</v>
          </cell>
        </row>
        <row r="43">
          <cell r="G43" t="str">
            <v>10-24-2020 22:00</v>
          </cell>
          <cell r="H43">
            <v>30.32</v>
          </cell>
          <cell r="I43">
            <v>42</v>
          </cell>
          <cell r="J43">
            <v>64</v>
          </cell>
          <cell r="K43">
            <v>4</v>
          </cell>
          <cell r="L43">
            <v>351</v>
          </cell>
          <cell r="M43">
            <v>8</v>
          </cell>
        </row>
        <row r="44">
          <cell r="G44" t="str">
            <v>10-24-2020 22:10</v>
          </cell>
          <cell r="H44">
            <v>30.32</v>
          </cell>
          <cell r="I44">
            <v>42</v>
          </cell>
          <cell r="J44">
            <v>64</v>
          </cell>
          <cell r="K44">
            <v>2</v>
          </cell>
          <cell r="L44">
            <v>53</v>
          </cell>
          <cell r="M44">
            <v>5.99</v>
          </cell>
        </row>
        <row r="45">
          <cell r="G45" t="str">
            <v>10-24-2020 22:20</v>
          </cell>
          <cell r="H45">
            <v>30.31</v>
          </cell>
          <cell r="I45">
            <v>42</v>
          </cell>
          <cell r="J45">
            <v>62</v>
          </cell>
          <cell r="K45">
            <v>3</v>
          </cell>
          <cell r="L45">
            <v>38</v>
          </cell>
          <cell r="M45">
            <v>7</v>
          </cell>
        </row>
        <row r="46">
          <cell r="G46" t="str">
            <v>10-24-2020 22:30</v>
          </cell>
          <cell r="H46">
            <v>30.32</v>
          </cell>
          <cell r="I46">
            <v>42</v>
          </cell>
          <cell r="J46">
            <v>62</v>
          </cell>
          <cell r="K46">
            <v>9</v>
          </cell>
          <cell r="L46">
            <v>342</v>
          </cell>
          <cell r="M46">
            <v>14.01</v>
          </cell>
        </row>
        <row r="47">
          <cell r="G47" t="str">
            <v>10-24-2020 22:40</v>
          </cell>
          <cell r="H47">
            <v>30.31</v>
          </cell>
          <cell r="I47">
            <v>42</v>
          </cell>
          <cell r="J47">
            <v>61</v>
          </cell>
          <cell r="K47">
            <v>8</v>
          </cell>
          <cell r="L47">
            <v>0</v>
          </cell>
          <cell r="M47">
            <v>13</v>
          </cell>
        </row>
        <row r="48">
          <cell r="G48" t="str">
            <v>10-24-2020 22:50</v>
          </cell>
          <cell r="H48">
            <v>30.31</v>
          </cell>
          <cell r="I48">
            <v>42</v>
          </cell>
          <cell r="J48">
            <v>61</v>
          </cell>
          <cell r="K48">
            <v>5.99</v>
          </cell>
          <cell r="L48">
            <v>0</v>
          </cell>
          <cell r="M48">
            <v>10</v>
          </cell>
        </row>
        <row r="49">
          <cell r="G49" t="str">
            <v>10-24-2020 23:00</v>
          </cell>
          <cell r="H49">
            <v>30.32</v>
          </cell>
          <cell r="I49">
            <v>42</v>
          </cell>
          <cell r="J49">
            <v>60</v>
          </cell>
          <cell r="K49">
            <v>9</v>
          </cell>
          <cell r="L49">
            <v>355</v>
          </cell>
          <cell r="M49">
            <v>13</v>
          </cell>
        </row>
        <row r="50">
          <cell r="G50" t="str">
            <v>10-24-2020 23:10</v>
          </cell>
          <cell r="H50">
            <v>30.32</v>
          </cell>
          <cell r="I50">
            <v>42</v>
          </cell>
          <cell r="J50">
            <v>61</v>
          </cell>
          <cell r="K50">
            <v>5</v>
          </cell>
          <cell r="L50">
            <v>342</v>
          </cell>
          <cell r="M50">
            <v>11</v>
          </cell>
        </row>
        <row r="51">
          <cell r="G51" t="str">
            <v>10-24-2020 23:20</v>
          </cell>
          <cell r="H51">
            <v>30.32</v>
          </cell>
          <cell r="I51">
            <v>42</v>
          </cell>
          <cell r="J51">
            <v>61</v>
          </cell>
          <cell r="K51">
            <v>5.99</v>
          </cell>
          <cell r="L51">
            <v>336</v>
          </cell>
          <cell r="M51">
            <v>10</v>
          </cell>
        </row>
        <row r="52">
          <cell r="G52" t="str">
            <v>10-24-2020 23:30</v>
          </cell>
          <cell r="H52">
            <v>30.32</v>
          </cell>
          <cell r="I52">
            <v>42</v>
          </cell>
          <cell r="J52">
            <v>63</v>
          </cell>
          <cell r="K52">
            <v>9</v>
          </cell>
          <cell r="L52">
            <v>0</v>
          </cell>
          <cell r="M52">
            <v>14.01</v>
          </cell>
        </row>
        <row r="53">
          <cell r="G53" t="str">
            <v>10-24-2020 23:40</v>
          </cell>
          <cell r="H53">
            <v>30.32</v>
          </cell>
          <cell r="I53">
            <v>41</v>
          </cell>
          <cell r="J53">
            <v>64</v>
          </cell>
          <cell r="K53">
            <v>9</v>
          </cell>
          <cell r="L53">
            <v>335</v>
          </cell>
          <cell r="M53">
            <v>16</v>
          </cell>
        </row>
        <row r="54">
          <cell r="G54" t="str">
            <v>10-24-2020 23:50</v>
          </cell>
          <cell r="H54">
            <v>30.32</v>
          </cell>
          <cell r="I54">
            <v>40</v>
          </cell>
          <cell r="J54">
            <v>63</v>
          </cell>
          <cell r="K54">
            <v>9</v>
          </cell>
          <cell r="L54">
            <v>355</v>
          </cell>
          <cell r="M54">
            <v>16</v>
          </cell>
        </row>
        <row r="55">
          <cell r="G55" t="str">
            <v>10-24-2020 00:00</v>
          </cell>
          <cell r="H55">
            <v>30.32</v>
          </cell>
          <cell r="I55">
            <v>40</v>
          </cell>
          <cell r="J55">
            <v>63</v>
          </cell>
          <cell r="K55">
            <v>8</v>
          </cell>
          <cell r="L55">
            <v>13</v>
          </cell>
          <cell r="M55">
            <v>13</v>
          </cell>
        </row>
        <row r="56">
          <cell r="G56" t="str">
            <v>10-25-2020 00:10</v>
          </cell>
          <cell r="H56">
            <v>30.32</v>
          </cell>
          <cell r="I56">
            <v>40</v>
          </cell>
          <cell r="J56">
            <v>60</v>
          </cell>
          <cell r="K56">
            <v>5.99</v>
          </cell>
          <cell r="L56">
            <v>355</v>
          </cell>
          <cell r="M56">
            <v>13</v>
          </cell>
        </row>
        <row r="57">
          <cell r="G57" t="str">
            <v>10-25-2020 00:20</v>
          </cell>
          <cell r="H57">
            <v>30.32</v>
          </cell>
          <cell r="I57">
            <v>40</v>
          </cell>
          <cell r="J57">
            <v>59</v>
          </cell>
          <cell r="K57">
            <v>10</v>
          </cell>
          <cell r="L57">
            <v>0</v>
          </cell>
          <cell r="M57">
            <v>16</v>
          </cell>
        </row>
        <row r="58">
          <cell r="G58" t="str">
            <v>10-25-2020 00:30</v>
          </cell>
          <cell r="H58">
            <v>30.32</v>
          </cell>
          <cell r="I58">
            <v>40</v>
          </cell>
          <cell r="J58">
            <v>60</v>
          </cell>
          <cell r="K58">
            <v>7</v>
          </cell>
          <cell r="L58">
            <v>13</v>
          </cell>
          <cell r="M58">
            <v>18</v>
          </cell>
        </row>
        <row r="59">
          <cell r="G59" t="str">
            <v>10-25-2020 00:40</v>
          </cell>
          <cell r="H59">
            <v>30.32</v>
          </cell>
          <cell r="I59">
            <v>40</v>
          </cell>
          <cell r="J59">
            <v>61</v>
          </cell>
          <cell r="K59">
            <v>5</v>
          </cell>
          <cell r="L59">
            <v>344</v>
          </cell>
          <cell r="M59">
            <v>9</v>
          </cell>
        </row>
        <row r="60">
          <cell r="G60" t="str">
            <v>10-25-2020 00:50</v>
          </cell>
          <cell r="H60">
            <v>30.32</v>
          </cell>
          <cell r="I60">
            <v>39</v>
          </cell>
          <cell r="J60">
            <v>61</v>
          </cell>
          <cell r="K60">
            <v>8</v>
          </cell>
          <cell r="L60">
            <v>340</v>
          </cell>
          <cell r="M60">
            <v>12</v>
          </cell>
        </row>
        <row r="61">
          <cell r="G61" t="str">
            <v>10-25-2020 01:00</v>
          </cell>
          <cell r="H61">
            <v>30.32</v>
          </cell>
          <cell r="I61">
            <v>39</v>
          </cell>
          <cell r="J61">
            <v>63</v>
          </cell>
          <cell r="K61">
            <v>8</v>
          </cell>
          <cell r="L61">
            <v>26</v>
          </cell>
          <cell r="M61">
            <v>17</v>
          </cell>
        </row>
        <row r="62">
          <cell r="G62" t="str">
            <v>10-25-2020 01:10</v>
          </cell>
          <cell r="H62">
            <v>30.32</v>
          </cell>
          <cell r="I62">
            <v>37</v>
          </cell>
          <cell r="J62">
            <v>65</v>
          </cell>
          <cell r="K62">
            <v>11</v>
          </cell>
          <cell r="L62">
            <v>348</v>
          </cell>
          <cell r="M62">
            <v>16</v>
          </cell>
        </row>
        <row r="63">
          <cell r="G63" t="str">
            <v>10-25-2020 01:20</v>
          </cell>
          <cell r="H63">
            <v>30.31</v>
          </cell>
          <cell r="I63">
            <v>37</v>
          </cell>
          <cell r="J63">
            <v>66</v>
          </cell>
          <cell r="K63">
            <v>9</v>
          </cell>
          <cell r="L63">
            <v>350</v>
          </cell>
          <cell r="M63">
            <v>14.99</v>
          </cell>
        </row>
        <row r="64">
          <cell r="G64" t="str">
            <v>10-25-2020 01:30</v>
          </cell>
          <cell r="H64">
            <v>30.32</v>
          </cell>
          <cell r="I64">
            <v>36</v>
          </cell>
          <cell r="J64">
            <v>67</v>
          </cell>
          <cell r="K64">
            <v>9</v>
          </cell>
          <cell r="L64">
            <v>0</v>
          </cell>
          <cell r="M64">
            <v>14.01</v>
          </cell>
        </row>
        <row r="65">
          <cell r="G65" t="str">
            <v>10-25-2020 01:40</v>
          </cell>
          <cell r="H65">
            <v>30.32</v>
          </cell>
          <cell r="I65">
            <v>36</v>
          </cell>
          <cell r="J65">
            <v>67</v>
          </cell>
          <cell r="K65">
            <v>7</v>
          </cell>
          <cell r="L65">
            <v>355</v>
          </cell>
          <cell r="M65">
            <v>10</v>
          </cell>
        </row>
        <row r="66">
          <cell r="G66" t="str">
            <v>10-25-2020 01:50</v>
          </cell>
          <cell r="H66">
            <v>30.32</v>
          </cell>
          <cell r="I66">
            <v>36</v>
          </cell>
          <cell r="J66">
            <v>67</v>
          </cell>
          <cell r="K66">
            <v>7</v>
          </cell>
          <cell r="L66">
            <v>355</v>
          </cell>
          <cell r="M66">
            <v>12</v>
          </cell>
        </row>
        <row r="67">
          <cell r="G67" t="str">
            <v>10-25-2020 02:00</v>
          </cell>
          <cell r="H67">
            <v>30.32</v>
          </cell>
          <cell r="I67">
            <v>36</v>
          </cell>
          <cell r="J67">
            <v>66</v>
          </cell>
          <cell r="K67">
            <v>8</v>
          </cell>
          <cell r="L67">
            <v>0</v>
          </cell>
          <cell r="M67">
            <v>12</v>
          </cell>
        </row>
        <row r="68">
          <cell r="G68" t="str">
            <v>10-25-2020 02:10</v>
          </cell>
          <cell r="H68">
            <v>30.32</v>
          </cell>
          <cell r="I68">
            <v>35</v>
          </cell>
          <cell r="J68">
            <v>68</v>
          </cell>
          <cell r="K68">
            <v>5.99</v>
          </cell>
          <cell r="L68">
            <v>0</v>
          </cell>
          <cell r="M68">
            <v>11</v>
          </cell>
        </row>
        <row r="69">
          <cell r="G69" t="str">
            <v>10-25-2020 02:20</v>
          </cell>
          <cell r="H69">
            <v>30.32</v>
          </cell>
          <cell r="I69">
            <v>34</v>
          </cell>
          <cell r="J69">
            <v>70</v>
          </cell>
          <cell r="K69">
            <v>9</v>
          </cell>
          <cell r="L69">
            <v>350</v>
          </cell>
          <cell r="M69">
            <v>17</v>
          </cell>
        </row>
        <row r="70">
          <cell r="G70" t="str">
            <v>10-25-2020 02:30</v>
          </cell>
          <cell r="H70">
            <v>30.32</v>
          </cell>
          <cell r="I70">
            <v>34</v>
          </cell>
          <cell r="J70">
            <v>72</v>
          </cell>
          <cell r="K70">
            <v>7</v>
          </cell>
          <cell r="L70">
            <v>349</v>
          </cell>
          <cell r="M70">
            <v>12</v>
          </cell>
        </row>
        <row r="71">
          <cell r="G71" t="str">
            <v>10-25-2020 02:40</v>
          </cell>
          <cell r="H71">
            <v>30.32</v>
          </cell>
          <cell r="I71">
            <v>33</v>
          </cell>
          <cell r="J71">
            <v>73</v>
          </cell>
          <cell r="K71">
            <v>9</v>
          </cell>
          <cell r="L71">
            <v>0</v>
          </cell>
          <cell r="M71">
            <v>14.99</v>
          </cell>
        </row>
        <row r="72">
          <cell r="G72" t="str">
            <v>10-25-2020 02:50</v>
          </cell>
          <cell r="H72">
            <v>30.32</v>
          </cell>
          <cell r="I72">
            <v>33</v>
          </cell>
          <cell r="J72">
            <v>73</v>
          </cell>
          <cell r="K72">
            <v>5.99</v>
          </cell>
          <cell r="L72">
            <v>355</v>
          </cell>
          <cell r="M72">
            <v>11</v>
          </cell>
        </row>
        <row r="73">
          <cell r="G73" t="str">
            <v>10-25-2020 03:00</v>
          </cell>
          <cell r="H73">
            <v>30.32</v>
          </cell>
          <cell r="I73">
            <v>32</v>
          </cell>
          <cell r="J73">
            <v>74</v>
          </cell>
          <cell r="K73">
            <v>8</v>
          </cell>
          <cell r="L73">
            <v>348</v>
          </cell>
          <cell r="M73">
            <v>14.01</v>
          </cell>
        </row>
        <row r="74">
          <cell r="G74" t="str">
            <v>10-25-2020 03:10</v>
          </cell>
          <cell r="H74">
            <v>30.33</v>
          </cell>
          <cell r="I74">
            <v>32</v>
          </cell>
          <cell r="J74">
            <v>75</v>
          </cell>
          <cell r="K74">
            <v>5.99</v>
          </cell>
          <cell r="L74">
            <v>0</v>
          </cell>
          <cell r="M74">
            <v>11</v>
          </cell>
        </row>
        <row r="75">
          <cell r="G75" t="str">
            <v>10-25-2020 03:20</v>
          </cell>
          <cell r="H75">
            <v>30.32</v>
          </cell>
          <cell r="I75">
            <v>32</v>
          </cell>
          <cell r="J75">
            <v>75</v>
          </cell>
          <cell r="K75">
            <v>4</v>
          </cell>
          <cell r="L75">
            <v>342</v>
          </cell>
          <cell r="M75">
            <v>8</v>
          </cell>
        </row>
        <row r="76">
          <cell r="G76" t="str">
            <v>10-25-2020 03:30</v>
          </cell>
          <cell r="H76">
            <v>30.32</v>
          </cell>
          <cell r="I76">
            <v>32</v>
          </cell>
          <cell r="J76">
            <v>76</v>
          </cell>
          <cell r="K76">
            <v>5</v>
          </cell>
          <cell r="L76">
            <v>5</v>
          </cell>
          <cell r="M76">
            <v>8</v>
          </cell>
        </row>
        <row r="77">
          <cell r="G77" t="str">
            <v>10-25-2020 03:40</v>
          </cell>
          <cell r="H77">
            <v>30.32</v>
          </cell>
          <cell r="I77">
            <v>32</v>
          </cell>
          <cell r="J77">
            <v>77</v>
          </cell>
          <cell r="K77">
            <v>5.99</v>
          </cell>
          <cell r="L77">
            <v>11</v>
          </cell>
          <cell r="M77">
            <v>10</v>
          </cell>
        </row>
        <row r="78">
          <cell r="G78" t="str">
            <v>10-25-2020 03:50</v>
          </cell>
          <cell r="H78">
            <v>30.33</v>
          </cell>
          <cell r="I78">
            <v>31</v>
          </cell>
          <cell r="J78">
            <v>77</v>
          </cell>
          <cell r="K78">
            <v>7</v>
          </cell>
          <cell r="L78">
            <v>59</v>
          </cell>
          <cell r="M78">
            <v>11</v>
          </cell>
        </row>
        <row r="79">
          <cell r="G79" t="str">
            <v>10-25-2020 04:00</v>
          </cell>
          <cell r="H79">
            <v>30.32</v>
          </cell>
          <cell r="I79">
            <v>31</v>
          </cell>
          <cell r="J79">
            <v>76</v>
          </cell>
          <cell r="K79">
            <v>5.99</v>
          </cell>
          <cell r="L79">
            <v>22</v>
          </cell>
          <cell r="M79">
            <v>12</v>
          </cell>
        </row>
        <row r="80">
          <cell r="G80" t="str">
            <v>10-25-2020 04:10</v>
          </cell>
          <cell r="H80">
            <v>30.33</v>
          </cell>
          <cell r="I80">
            <v>31</v>
          </cell>
          <cell r="J80">
            <v>77</v>
          </cell>
          <cell r="K80">
            <v>9</v>
          </cell>
          <cell r="L80">
            <v>336</v>
          </cell>
          <cell r="M80">
            <v>17</v>
          </cell>
        </row>
        <row r="81">
          <cell r="G81" t="str">
            <v>10-25-2020 04:20</v>
          </cell>
          <cell r="H81">
            <v>30.33</v>
          </cell>
          <cell r="I81">
            <v>29</v>
          </cell>
          <cell r="J81">
            <v>79</v>
          </cell>
          <cell r="K81">
            <v>8</v>
          </cell>
          <cell r="L81">
            <v>350</v>
          </cell>
          <cell r="M81">
            <v>14.01</v>
          </cell>
        </row>
        <row r="82">
          <cell r="G82" t="str">
            <v>10-25-2020 04:30</v>
          </cell>
          <cell r="H82">
            <v>30.33</v>
          </cell>
          <cell r="I82">
            <v>29</v>
          </cell>
          <cell r="J82">
            <v>81</v>
          </cell>
          <cell r="K82">
            <v>7</v>
          </cell>
          <cell r="L82">
            <v>28</v>
          </cell>
          <cell r="M82">
            <v>13</v>
          </cell>
        </row>
        <row r="83">
          <cell r="G83" t="str">
            <v>10-25-2020 04:40</v>
          </cell>
          <cell r="H83">
            <v>30.32</v>
          </cell>
          <cell r="I83">
            <v>28</v>
          </cell>
          <cell r="J83">
            <v>83</v>
          </cell>
          <cell r="K83">
            <v>5.99</v>
          </cell>
          <cell r="L83">
            <v>40</v>
          </cell>
          <cell r="M83">
            <v>9</v>
          </cell>
        </row>
        <row r="84">
          <cell r="G84" t="str">
            <v>10-25-2020 04:50</v>
          </cell>
          <cell r="H84">
            <v>30.32</v>
          </cell>
          <cell r="I84">
            <v>28</v>
          </cell>
          <cell r="J84">
            <v>83</v>
          </cell>
          <cell r="K84">
            <v>5</v>
          </cell>
          <cell r="L84">
            <v>30</v>
          </cell>
          <cell r="M84">
            <v>11</v>
          </cell>
        </row>
        <row r="85">
          <cell r="G85" t="str">
            <v>10-25-2020 05:00</v>
          </cell>
          <cell r="H85">
            <v>30.32</v>
          </cell>
          <cell r="I85">
            <v>28</v>
          </cell>
          <cell r="J85">
            <v>84</v>
          </cell>
          <cell r="K85">
            <v>3</v>
          </cell>
          <cell r="L85">
            <v>0</v>
          </cell>
          <cell r="M85">
            <v>9</v>
          </cell>
        </row>
        <row r="86">
          <cell r="G86" t="str">
            <v>10-25-2020 05:10</v>
          </cell>
          <cell r="H86">
            <v>30.32</v>
          </cell>
          <cell r="I86">
            <v>28</v>
          </cell>
          <cell r="J86">
            <v>83</v>
          </cell>
          <cell r="K86">
            <v>2</v>
          </cell>
          <cell r="L86">
            <v>342</v>
          </cell>
          <cell r="M86">
            <v>5</v>
          </cell>
        </row>
        <row r="87">
          <cell r="G87" t="str">
            <v>10-25-2020 05:20</v>
          </cell>
          <cell r="H87">
            <v>30.32</v>
          </cell>
          <cell r="I87">
            <v>28</v>
          </cell>
          <cell r="J87">
            <v>84</v>
          </cell>
          <cell r="K87">
            <v>3</v>
          </cell>
          <cell r="L87">
            <v>342</v>
          </cell>
          <cell r="M87">
            <v>4</v>
          </cell>
        </row>
        <row r="88">
          <cell r="G88" t="str">
            <v>10-25-2020 05:30</v>
          </cell>
          <cell r="H88">
            <v>30.31</v>
          </cell>
          <cell r="I88">
            <v>28</v>
          </cell>
          <cell r="J88">
            <v>84</v>
          </cell>
          <cell r="K88">
            <v>2</v>
          </cell>
          <cell r="L88">
            <v>342</v>
          </cell>
          <cell r="M88">
            <v>5</v>
          </cell>
        </row>
        <row r="89">
          <cell r="G89" t="str">
            <v>10-25-2020 05:40</v>
          </cell>
          <cell r="H89">
            <v>30.31</v>
          </cell>
          <cell r="I89">
            <v>28</v>
          </cell>
          <cell r="J89">
            <v>84</v>
          </cell>
          <cell r="K89">
            <v>1</v>
          </cell>
          <cell r="L89">
            <v>342</v>
          </cell>
          <cell r="M89">
            <v>4</v>
          </cell>
        </row>
        <row r="90">
          <cell r="G90" t="str">
            <v>10-25-2020 05:50</v>
          </cell>
          <cell r="H90">
            <v>30.32</v>
          </cell>
          <cell r="I90">
            <v>27</v>
          </cell>
          <cell r="J90">
            <v>83</v>
          </cell>
          <cell r="K90">
            <v>8</v>
          </cell>
          <cell r="L90">
            <v>44</v>
          </cell>
          <cell r="M90">
            <v>13</v>
          </cell>
        </row>
        <row r="91">
          <cell r="G91" t="str">
            <v>10-25-2020 06:00</v>
          </cell>
          <cell r="H91">
            <v>30.32</v>
          </cell>
          <cell r="I91">
            <v>25</v>
          </cell>
          <cell r="J91">
            <v>84</v>
          </cell>
          <cell r="K91">
            <v>12</v>
          </cell>
          <cell r="L91">
            <v>56</v>
          </cell>
          <cell r="M91">
            <v>14.01</v>
          </cell>
        </row>
        <row r="92">
          <cell r="G92" t="str">
            <v>10-25-2020 06:10</v>
          </cell>
          <cell r="H92">
            <v>30.32</v>
          </cell>
          <cell r="I92">
            <v>25</v>
          </cell>
          <cell r="J92">
            <v>87</v>
          </cell>
          <cell r="K92">
            <v>7</v>
          </cell>
          <cell r="L92">
            <v>44</v>
          </cell>
          <cell r="M92">
            <v>14.01</v>
          </cell>
        </row>
        <row r="93">
          <cell r="G93" t="str">
            <v>10-25-2020 06:20</v>
          </cell>
          <cell r="H93">
            <v>30.32</v>
          </cell>
          <cell r="I93">
            <v>25</v>
          </cell>
          <cell r="J93">
            <v>86</v>
          </cell>
          <cell r="K93">
            <v>8</v>
          </cell>
          <cell r="L93">
            <v>0</v>
          </cell>
          <cell r="M93">
            <v>14.01</v>
          </cell>
        </row>
        <row r="94">
          <cell r="G94" t="str">
            <v>10-25-2020 06:30</v>
          </cell>
          <cell r="H94">
            <v>30.33</v>
          </cell>
          <cell r="I94">
            <v>24</v>
          </cell>
          <cell r="J94">
            <v>85</v>
          </cell>
          <cell r="K94">
            <v>10</v>
          </cell>
          <cell r="L94">
            <v>350</v>
          </cell>
          <cell r="M94">
            <v>13</v>
          </cell>
        </row>
        <row r="95">
          <cell r="G95" t="str">
            <v>10-25-2020 06:40</v>
          </cell>
          <cell r="H95">
            <v>30.33</v>
          </cell>
          <cell r="I95">
            <v>23</v>
          </cell>
          <cell r="J95">
            <v>86</v>
          </cell>
          <cell r="K95">
            <v>5.99</v>
          </cell>
          <cell r="L95">
            <v>28</v>
          </cell>
          <cell r="M95">
            <v>12</v>
          </cell>
        </row>
        <row r="96">
          <cell r="G96" t="str">
            <v>10-25-2020 06:50</v>
          </cell>
          <cell r="H96">
            <v>30.33</v>
          </cell>
          <cell r="I96">
            <v>23</v>
          </cell>
          <cell r="J96">
            <v>87</v>
          </cell>
          <cell r="K96">
            <v>5.99</v>
          </cell>
          <cell r="L96">
            <v>347</v>
          </cell>
          <cell r="M96">
            <v>11</v>
          </cell>
        </row>
        <row r="97">
          <cell r="G97" t="str">
            <v>10-25-2020 07:00</v>
          </cell>
          <cell r="H97">
            <v>30.33</v>
          </cell>
          <cell r="I97">
            <v>22</v>
          </cell>
          <cell r="J97">
            <v>86</v>
          </cell>
          <cell r="K97">
            <v>9</v>
          </cell>
          <cell r="L97">
            <v>52</v>
          </cell>
          <cell r="M97">
            <v>14.01</v>
          </cell>
        </row>
        <row r="98">
          <cell r="G98" t="str">
            <v>10-25-2020 07:10</v>
          </cell>
          <cell r="H98">
            <v>30.34</v>
          </cell>
          <cell r="I98">
            <v>21</v>
          </cell>
          <cell r="J98">
            <v>86</v>
          </cell>
          <cell r="K98">
            <v>9</v>
          </cell>
          <cell r="L98">
            <v>0</v>
          </cell>
          <cell r="M98">
            <v>14.99</v>
          </cell>
        </row>
        <row r="99">
          <cell r="G99" t="str">
            <v>10-25-2020 07:20</v>
          </cell>
          <cell r="H99">
            <v>30.33</v>
          </cell>
          <cell r="I99">
            <v>21</v>
          </cell>
          <cell r="J99">
            <v>86</v>
          </cell>
          <cell r="K99">
            <v>7</v>
          </cell>
          <cell r="L99">
            <v>18</v>
          </cell>
          <cell r="M99">
            <v>14.01</v>
          </cell>
        </row>
        <row r="100">
          <cell r="G100" t="str">
            <v>10-25-2020 07:30</v>
          </cell>
          <cell r="H100">
            <v>30.34</v>
          </cell>
          <cell r="I100">
            <v>21</v>
          </cell>
          <cell r="J100">
            <v>86</v>
          </cell>
          <cell r="K100">
            <v>7</v>
          </cell>
          <cell r="L100">
            <v>355</v>
          </cell>
          <cell r="M100">
            <v>12</v>
          </cell>
        </row>
        <row r="101">
          <cell r="G101" t="str">
            <v>10-25-2020 07:40</v>
          </cell>
          <cell r="H101">
            <v>30.33</v>
          </cell>
          <cell r="I101">
            <v>20</v>
          </cell>
          <cell r="J101">
            <v>86</v>
          </cell>
          <cell r="K101">
            <v>7</v>
          </cell>
          <cell r="L101">
            <v>26</v>
          </cell>
          <cell r="M101">
            <v>12</v>
          </cell>
        </row>
        <row r="102">
          <cell r="G102" t="str">
            <v>10-25-2020 07:50</v>
          </cell>
          <cell r="H102">
            <v>30.34</v>
          </cell>
          <cell r="I102">
            <v>20</v>
          </cell>
          <cell r="J102">
            <v>86</v>
          </cell>
          <cell r="K102">
            <v>9</v>
          </cell>
          <cell r="L102">
            <v>0</v>
          </cell>
          <cell r="M102">
            <v>13</v>
          </cell>
        </row>
        <row r="103">
          <cell r="G103" t="str">
            <v>10-25-2020 08:00</v>
          </cell>
          <cell r="H103">
            <v>30.34</v>
          </cell>
          <cell r="I103">
            <v>20</v>
          </cell>
          <cell r="J103">
            <v>86</v>
          </cell>
          <cell r="K103">
            <v>7</v>
          </cell>
          <cell r="L103">
            <v>55</v>
          </cell>
          <cell r="M103">
            <v>11</v>
          </cell>
        </row>
        <row r="104">
          <cell r="G104" t="str">
            <v>10-25-2020 08:10</v>
          </cell>
          <cell r="H104">
            <v>30.35</v>
          </cell>
          <cell r="I104">
            <v>19</v>
          </cell>
          <cell r="J104">
            <v>85</v>
          </cell>
          <cell r="K104">
            <v>8</v>
          </cell>
          <cell r="L104">
            <v>355</v>
          </cell>
          <cell r="M104">
            <v>12</v>
          </cell>
        </row>
        <row r="105">
          <cell r="G105" t="str">
            <v>10-25-2020 08:20</v>
          </cell>
          <cell r="H105">
            <v>30.35</v>
          </cell>
          <cell r="I105">
            <v>19</v>
          </cell>
          <cell r="J105">
            <v>85</v>
          </cell>
          <cell r="K105">
            <v>7</v>
          </cell>
          <cell r="L105">
            <v>0</v>
          </cell>
          <cell r="M105">
            <v>12</v>
          </cell>
        </row>
        <row r="106">
          <cell r="G106" t="str">
            <v>10-25-2020 08:30</v>
          </cell>
          <cell r="H106">
            <v>30.35</v>
          </cell>
          <cell r="I106">
            <v>19</v>
          </cell>
          <cell r="J106">
            <v>84</v>
          </cell>
          <cell r="K106">
            <v>8</v>
          </cell>
          <cell r="L106">
            <v>34</v>
          </cell>
          <cell r="M106">
            <v>14.01</v>
          </cell>
        </row>
        <row r="107">
          <cell r="G107" t="str">
            <v>10-25-2020 08:40</v>
          </cell>
          <cell r="H107">
            <v>30.35</v>
          </cell>
          <cell r="I107">
            <v>19</v>
          </cell>
          <cell r="J107">
            <v>84</v>
          </cell>
          <cell r="K107">
            <v>7</v>
          </cell>
          <cell r="L107">
            <v>51</v>
          </cell>
          <cell r="M107">
            <v>14.01</v>
          </cell>
        </row>
        <row r="108">
          <cell r="G108" t="str">
            <v>10-25-2020 08:50</v>
          </cell>
          <cell r="H108">
            <v>30.36</v>
          </cell>
          <cell r="I108">
            <v>19</v>
          </cell>
          <cell r="J108">
            <v>84</v>
          </cell>
          <cell r="K108">
            <v>7</v>
          </cell>
          <cell r="L108">
            <v>355</v>
          </cell>
          <cell r="M108">
            <v>12</v>
          </cell>
        </row>
        <row r="109">
          <cell r="G109" t="str">
            <v>10-25-2020 09:00</v>
          </cell>
          <cell r="H109">
            <v>30.36</v>
          </cell>
          <cell r="I109">
            <v>18</v>
          </cell>
          <cell r="J109">
            <v>84</v>
          </cell>
          <cell r="K109">
            <v>9</v>
          </cell>
          <cell r="L109">
            <v>0</v>
          </cell>
          <cell r="M109">
            <v>14.01</v>
          </cell>
        </row>
        <row r="110">
          <cell r="G110" t="str">
            <v>10-25-2020 09:10</v>
          </cell>
          <cell r="H110">
            <v>30.36</v>
          </cell>
          <cell r="I110">
            <v>19</v>
          </cell>
          <cell r="J110">
            <v>84</v>
          </cell>
          <cell r="K110">
            <v>9</v>
          </cell>
          <cell r="L110">
            <v>5</v>
          </cell>
          <cell r="M110">
            <v>13</v>
          </cell>
        </row>
        <row r="111">
          <cell r="G111" t="str">
            <v>10-25-2020 09:20</v>
          </cell>
          <cell r="H111">
            <v>30.37</v>
          </cell>
          <cell r="I111">
            <v>19</v>
          </cell>
          <cell r="J111">
            <v>84</v>
          </cell>
          <cell r="K111">
            <v>7</v>
          </cell>
          <cell r="L111">
            <v>355</v>
          </cell>
          <cell r="M111">
            <v>14.99</v>
          </cell>
        </row>
        <row r="112">
          <cell r="G112" t="str">
            <v>10-25-2020 09:30</v>
          </cell>
          <cell r="H112">
            <v>30.37</v>
          </cell>
          <cell r="I112">
            <v>19</v>
          </cell>
          <cell r="J112">
            <v>83</v>
          </cell>
          <cell r="K112">
            <v>7</v>
          </cell>
          <cell r="L112">
            <v>15</v>
          </cell>
          <cell r="M112">
            <v>13</v>
          </cell>
        </row>
        <row r="113">
          <cell r="G113" t="str">
            <v>10-25-2020 09:40</v>
          </cell>
          <cell r="H113">
            <v>30.37</v>
          </cell>
          <cell r="I113">
            <v>19</v>
          </cell>
          <cell r="J113">
            <v>83</v>
          </cell>
          <cell r="K113">
            <v>9</v>
          </cell>
          <cell r="L113">
            <v>347</v>
          </cell>
          <cell r="M113">
            <v>14.99</v>
          </cell>
        </row>
        <row r="114">
          <cell r="G114" t="str">
            <v>10-25-2020 09:50</v>
          </cell>
          <cell r="H114">
            <v>30.37</v>
          </cell>
          <cell r="I114">
            <v>19</v>
          </cell>
          <cell r="J114">
            <v>82</v>
          </cell>
          <cell r="K114">
            <v>9</v>
          </cell>
          <cell r="L114">
            <v>355</v>
          </cell>
          <cell r="M114">
            <v>17</v>
          </cell>
        </row>
        <row r="115">
          <cell r="G115" t="str">
            <v>10-25-2020 10:00</v>
          </cell>
          <cell r="H115">
            <v>30.38</v>
          </cell>
          <cell r="I115">
            <v>18</v>
          </cell>
          <cell r="J115">
            <v>82</v>
          </cell>
          <cell r="K115">
            <v>11</v>
          </cell>
          <cell r="L115">
            <v>348</v>
          </cell>
          <cell r="M115">
            <v>16</v>
          </cell>
        </row>
        <row r="116">
          <cell r="G116" t="str">
            <v>10-25-2020 10:10</v>
          </cell>
          <cell r="H116">
            <v>30.38</v>
          </cell>
          <cell r="I116">
            <v>18</v>
          </cell>
          <cell r="J116">
            <v>81</v>
          </cell>
          <cell r="K116">
            <v>10</v>
          </cell>
          <cell r="L116">
            <v>340</v>
          </cell>
          <cell r="M116">
            <v>17</v>
          </cell>
        </row>
        <row r="117">
          <cell r="G117" t="str">
            <v>10-25-2020 10:20</v>
          </cell>
          <cell r="H117">
            <v>30.38</v>
          </cell>
          <cell r="I117">
            <v>18</v>
          </cell>
          <cell r="J117">
            <v>82</v>
          </cell>
          <cell r="K117">
            <v>10</v>
          </cell>
          <cell r="L117">
            <v>355</v>
          </cell>
          <cell r="M117">
            <v>16</v>
          </cell>
        </row>
        <row r="118">
          <cell r="G118" t="str">
            <v>10-25-2020 10:30</v>
          </cell>
          <cell r="H118">
            <v>30.39</v>
          </cell>
          <cell r="I118">
            <v>18</v>
          </cell>
          <cell r="J118">
            <v>81</v>
          </cell>
          <cell r="K118">
            <v>11</v>
          </cell>
          <cell r="L118">
            <v>13</v>
          </cell>
          <cell r="M118">
            <v>16</v>
          </cell>
        </row>
        <row r="119">
          <cell r="G119" t="str">
            <v>10-25-2020 10:40</v>
          </cell>
          <cell r="H119">
            <v>30.39</v>
          </cell>
          <cell r="I119">
            <v>18</v>
          </cell>
          <cell r="J119">
            <v>80</v>
          </cell>
          <cell r="K119">
            <v>12</v>
          </cell>
          <cell r="L119">
            <v>344</v>
          </cell>
          <cell r="M119">
            <v>18</v>
          </cell>
        </row>
        <row r="120">
          <cell r="G120" t="str">
            <v>10-25-2020 10:50</v>
          </cell>
          <cell r="H120">
            <v>30.39</v>
          </cell>
          <cell r="I120">
            <v>18</v>
          </cell>
          <cell r="J120">
            <v>80</v>
          </cell>
          <cell r="K120">
            <v>9</v>
          </cell>
          <cell r="L120">
            <v>0</v>
          </cell>
          <cell r="M120">
            <v>19</v>
          </cell>
        </row>
        <row r="121">
          <cell r="G121" t="str">
            <v>10-25-2020 11:00</v>
          </cell>
          <cell r="H121">
            <v>30.39</v>
          </cell>
          <cell r="I121">
            <v>18</v>
          </cell>
          <cell r="J121">
            <v>80</v>
          </cell>
          <cell r="K121">
            <v>11</v>
          </cell>
          <cell r="L121">
            <v>346</v>
          </cell>
          <cell r="M121">
            <v>18</v>
          </cell>
        </row>
        <row r="122">
          <cell r="G122" t="str">
            <v>10-25-2020 11:10</v>
          </cell>
          <cell r="H122">
            <v>30.4</v>
          </cell>
          <cell r="I122">
            <v>19</v>
          </cell>
          <cell r="J122">
            <v>80</v>
          </cell>
          <cell r="K122">
            <v>11</v>
          </cell>
          <cell r="L122">
            <v>338</v>
          </cell>
          <cell r="M122">
            <v>16</v>
          </cell>
        </row>
        <row r="123">
          <cell r="G123" t="str">
            <v>10-25-2020 11:20</v>
          </cell>
          <cell r="H123">
            <v>30.4</v>
          </cell>
          <cell r="I123">
            <v>19</v>
          </cell>
          <cell r="J123">
            <v>79</v>
          </cell>
          <cell r="K123">
            <v>10</v>
          </cell>
          <cell r="L123">
            <v>5</v>
          </cell>
          <cell r="M123">
            <v>16</v>
          </cell>
        </row>
        <row r="124">
          <cell r="G124" t="str">
            <v>10-25-2020 11:30</v>
          </cell>
          <cell r="H124">
            <v>30.4</v>
          </cell>
          <cell r="I124">
            <v>19</v>
          </cell>
          <cell r="J124">
            <v>79</v>
          </cell>
          <cell r="K124">
            <v>8</v>
          </cell>
          <cell r="L124">
            <v>10</v>
          </cell>
          <cell r="M124">
            <v>17</v>
          </cell>
        </row>
        <row r="125">
          <cell r="G125" t="str">
            <v>10-25-2020 11:40</v>
          </cell>
          <cell r="H125">
            <v>30.4</v>
          </cell>
          <cell r="I125">
            <v>19</v>
          </cell>
          <cell r="J125">
            <v>78</v>
          </cell>
          <cell r="K125">
            <v>8</v>
          </cell>
          <cell r="L125">
            <v>328</v>
          </cell>
          <cell r="M125">
            <v>13</v>
          </cell>
        </row>
        <row r="126">
          <cell r="G126" t="str">
            <v>10-25-2020 11:50</v>
          </cell>
          <cell r="H126">
            <v>30.41</v>
          </cell>
          <cell r="I126">
            <v>19</v>
          </cell>
          <cell r="J126">
            <v>78</v>
          </cell>
          <cell r="K126">
            <v>7</v>
          </cell>
          <cell r="L126">
            <v>340</v>
          </cell>
          <cell r="M126">
            <v>13</v>
          </cell>
        </row>
        <row r="127">
          <cell r="G127" t="str">
            <v>10-25-2020 12:00</v>
          </cell>
          <cell r="H127">
            <v>30.41</v>
          </cell>
          <cell r="I127">
            <v>19</v>
          </cell>
          <cell r="J127">
            <v>79</v>
          </cell>
          <cell r="K127">
            <v>5</v>
          </cell>
          <cell r="L127">
            <v>344</v>
          </cell>
          <cell r="M127">
            <v>12</v>
          </cell>
        </row>
        <row r="128">
          <cell r="G128" t="str">
            <v>10-25-2020 12:10</v>
          </cell>
          <cell r="H128">
            <v>30.41</v>
          </cell>
          <cell r="I128">
            <v>19</v>
          </cell>
          <cell r="J128">
            <v>79</v>
          </cell>
          <cell r="K128">
            <v>7</v>
          </cell>
          <cell r="L128">
            <v>342</v>
          </cell>
          <cell r="M128">
            <v>10</v>
          </cell>
        </row>
        <row r="129">
          <cell r="G129" t="str">
            <v>10-25-2020 12:20</v>
          </cell>
          <cell r="H129">
            <v>30.42</v>
          </cell>
          <cell r="I129">
            <v>19</v>
          </cell>
          <cell r="J129">
            <v>80</v>
          </cell>
          <cell r="K129">
            <v>7</v>
          </cell>
          <cell r="L129">
            <v>53</v>
          </cell>
          <cell r="M129">
            <v>11</v>
          </cell>
        </row>
        <row r="130">
          <cell r="G130" t="str">
            <v>10-25-2020 12:30</v>
          </cell>
          <cell r="H130">
            <v>30.42</v>
          </cell>
          <cell r="I130">
            <v>20</v>
          </cell>
          <cell r="J130">
            <v>79</v>
          </cell>
          <cell r="K130">
            <v>8</v>
          </cell>
          <cell r="L130">
            <v>0</v>
          </cell>
          <cell r="M130">
            <v>14.99</v>
          </cell>
        </row>
        <row r="131">
          <cell r="G131" t="str">
            <v>10-25-2020 12:40</v>
          </cell>
          <cell r="H131">
            <v>30.41</v>
          </cell>
          <cell r="I131">
            <v>20</v>
          </cell>
          <cell r="J131">
            <v>80</v>
          </cell>
          <cell r="K131">
            <v>7</v>
          </cell>
          <cell r="L131">
            <v>0</v>
          </cell>
          <cell r="M131">
            <v>11</v>
          </cell>
        </row>
        <row r="132">
          <cell r="G132" t="str">
            <v>10-25-2020 12:50</v>
          </cell>
          <cell r="H132">
            <v>30.42</v>
          </cell>
          <cell r="I132">
            <v>20</v>
          </cell>
          <cell r="J132">
            <v>80</v>
          </cell>
          <cell r="K132">
            <v>7</v>
          </cell>
          <cell r="L132">
            <v>5</v>
          </cell>
          <cell r="M132">
            <v>13</v>
          </cell>
        </row>
        <row r="133">
          <cell r="G133" t="str">
            <v>10-25-2020 13:00</v>
          </cell>
          <cell r="H133">
            <v>30.42</v>
          </cell>
          <cell r="I133">
            <v>20</v>
          </cell>
          <cell r="J133">
            <v>80</v>
          </cell>
          <cell r="K133">
            <v>5.99</v>
          </cell>
          <cell r="L133">
            <v>355</v>
          </cell>
          <cell r="M133">
            <v>14.99</v>
          </cell>
        </row>
        <row r="134">
          <cell r="G134" t="str">
            <v>10-25-2020 13:10</v>
          </cell>
          <cell r="H134">
            <v>30.42</v>
          </cell>
          <cell r="I134">
            <v>20</v>
          </cell>
          <cell r="J134">
            <v>81</v>
          </cell>
          <cell r="K134">
            <v>5</v>
          </cell>
          <cell r="L134">
            <v>348</v>
          </cell>
          <cell r="M134">
            <v>12</v>
          </cell>
        </row>
        <row r="135">
          <cell r="G135" t="str">
            <v>10-25-2020 13:20</v>
          </cell>
          <cell r="H135">
            <v>30.42</v>
          </cell>
          <cell r="I135">
            <v>21</v>
          </cell>
          <cell r="J135">
            <v>81</v>
          </cell>
          <cell r="K135">
            <v>8</v>
          </cell>
          <cell r="L135">
            <v>319</v>
          </cell>
          <cell r="M135">
            <v>12</v>
          </cell>
        </row>
        <row r="136">
          <cell r="G136" t="str">
            <v>10-25-2020 13:30</v>
          </cell>
          <cell r="H136">
            <v>30.42</v>
          </cell>
          <cell r="I136">
            <v>21</v>
          </cell>
          <cell r="J136">
            <v>81</v>
          </cell>
          <cell r="K136">
            <v>8</v>
          </cell>
          <cell r="L136">
            <v>350</v>
          </cell>
          <cell r="M136">
            <v>12</v>
          </cell>
        </row>
        <row r="137">
          <cell r="G137" t="str">
            <v>10-25-2020 13:40</v>
          </cell>
          <cell r="H137">
            <v>30.42</v>
          </cell>
          <cell r="I137">
            <v>21</v>
          </cell>
          <cell r="J137">
            <v>82</v>
          </cell>
          <cell r="K137">
            <v>8</v>
          </cell>
          <cell r="L137">
            <v>29</v>
          </cell>
          <cell r="M137">
            <v>14.01</v>
          </cell>
        </row>
        <row r="138">
          <cell r="G138" t="str">
            <v>10-25-2020 13:50</v>
          </cell>
          <cell r="H138">
            <v>30.42</v>
          </cell>
          <cell r="I138">
            <v>21</v>
          </cell>
          <cell r="J138">
            <v>82</v>
          </cell>
          <cell r="K138">
            <v>5.99</v>
          </cell>
          <cell r="L138">
            <v>0</v>
          </cell>
          <cell r="M138">
            <v>14.99</v>
          </cell>
        </row>
        <row r="139">
          <cell r="G139" t="str">
            <v>10-25-2020 14:00</v>
          </cell>
          <cell r="H139">
            <v>30.42</v>
          </cell>
          <cell r="I139">
            <v>21</v>
          </cell>
          <cell r="J139">
            <v>83</v>
          </cell>
          <cell r="K139">
            <v>9</v>
          </cell>
          <cell r="L139">
            <v>350</v>
          </cell>
          <cell r="M139">
            <v>14.01</v>
          </cell>
        </row>
        <row r="140">
          <cell r="G140" t="str">
            <v>10-25-2020 14:10</v>
          </cell>
          <cell r="H140">
            <v>30.42</v>
          </cell>
          <cell r="I140">
            <v>21</v>
          </cell>
          <cell r="J140">
            <v>82</v>
          </cell>
          <cell r="K140">
            <v>9</v>
          </cell>
          <cell r="L140">
            <v>346</v>
          </cell>
          <cell r="M140">
            <v>16</v>
          </cell>
        </row>
        <row r="141">
          <cell r="G141" t="str">
            <v>10-25-2020 14:20</v>
          </cell>
          <cell r="H141">
            <v>30.42</v>
          </cell>
          <cell r="I141">
            <v>21</v>
          </cell>
          <cell r="J141">
            <v>81</v>
          </cell>
          <cell r="K141">
            <v>5.99</v>
          </cell>
          <cell r="L141">
            <v>337</v>
          </cell>
          <cell r="M141">
            <v>14.01</v>
          </cell>
        </row>
        <row r="142">
          <cell r="G142" t="str">
            <v>10-25-2020 14:30</v>
          </cell>
          <cell r="H142">
            <v>30.42</v>
          </cell>
          <cell r="I142">
            <v>22</v>
          </cell>
          <cell r="J142">
            <v>80</v>
          </cell>
          <cell r="K142">
            <v>5</v>
          </cell>
          <cell r="L142">
            <v>323</v>
          </cell>
          <cell r="M142">
            <v>16</v>
          </cell>
        </row>
        <row r="143">
          <cell r="G143" t="str">
            <v>10-25-2020 14:40</v>
          </cell>
          <cell r="H143">
            <v>30.41</v>
          </cell>
          <cell r="I143">
            <v>22</v>
          </cell>
          <cell r="J143">
            <v>78</v>
          </cell>
          <cell r="K143">
            <v>8</v>
          </cell>
          <cell r="L143">
            <v>349</v>
          </cell>
          <cell r="M143">
            <v>14.99</v>
          </cell>
        </row>
        <row r="144">
          <cell r="G144" t="str">
            <v>10-25-2020 14:50</v>
          </cell>
          <cell r="H144">
            <v>30.41</v>
          </cell>
          <cell r="I144">
            <v>23</v>
          </cell>
          <cell r="J144">
            <v>75</v>
          </cell>
          <cell r="K144">
            <v>9</v>
          </cell>
          <cell r="L144">
            <v>331</v>
          </cell>
          <cell r="M144">
            <v>14.99</v>
          </cell>
        </row>
        <row r="145">
          <cell r="G145" t="str">
            <v>10-25-2020 15:00</v>
          </cell>
          <cell r="H145">
            <v>30.42</v>
          </cell>
          <cell r="I145">
            <v>23</v>
          </cell>
          <cell r="J145">
            <v>74</v>
          </cell>
          <cell r="K145">
            <v>7</v>
          </cell>
          <cell r="L145">
            <v>69</v>
          </cell>
          <cell r="M145">
            <v>17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workbookViewId="0">
      <selection activeCell="C6" sqref="C6"/>
    </sheetView>
  </sheetViews>
  <sheetFormatPr defaultRowHeight="14.4" x14ac:dyDescent="0.3"/>
  <cols>
    <col min="2" max="2" width="16.109375" bestFit="1" customWidth="1"/>
  </cols>
  <sheetData>
    <row r="1" spans="1:3" x14ac:dyDescent="0.3">
      <c r="A1" t="s">
        <v>0</v>
      </c>
      <c r="B1" s="4">
        <v>44130.627083333333</v>
      </c>
      <c r="C1" s="1"/>
    </row>
    <row r="2" spans="1:3" x14ac:dyDescent="0.3">
      <c r="A2" t="s">
        <v>1</v>
      </c>
      <c r="B2" s="4">
        <v>44130.75</v>
      </c>
      <c r="C2" s="1"/>
    </row>
    <row r="4" spans="1:3" x14ac:dyDescent="0.3">
      <c r="A4" t="s">
        <v>2</v>
      </c>
      <c r="B4" t="s">
        <v>3</v>
      </c>
    </row>
    <row r="5" spans="1:3" x14ac:dyDescent="0.3">
      <c r="A5" t="s">
        <v>5</v>
      </c>
      <c r="B5">
        <v>2.2599999999999998</v>
      </c>
    </row>
    <row r="6" spans="1:3" x14ac:dyDescent="0.3">
      <c r="A6" t="s">
        <v>33</v>
      </c>
      <c r="B6">
        <v>45</v>
      </c>
      <c r="C6" t="s">
        <v>34</v>
      </c>
    </row>
    <row r="8" spans="1:3" x14ac:dyDescent="0.3">
      <c r="A8" t="s">
        <v>6</v>
      </c>
    </row>
    <row r="9" spans="1:3" x14ac:dyDescent="0.3">
      <c r="A9" t="s">
        <v>8</v>
      </c>
      <c r="B9">
        <v>3.7</v>
      </c>
    </row>
    <row r="10" spans="1:3" x14ac:dyDescent="0.3">
      <c r="A10" t="s">
        <v>11</v>
      </c>
      <c r="B10">
        <v>5.8</v>
      </c>
    </row>
    <row r="11" spans="1:3" x14ac:dyDescent="0.3">
      <c r="A11" t="s">
        <v>9</v>
      </c>
      <c r="B11">
        <v>10</v>
      </c>
    </row>
    <row r="12" spans="1:3" x14ac:dyDescent="0.3">
      <c r="A12" t="s">
        <v>7</v>
      </c>
      <c r="B12">
        <v>10.199999999999999</v>
      </c>
    </row>
    <row r="13" spans="1:3" x14ac:dyDescent="0.3">
      <c r="A13" t="s">
        <v>10</v>
      </c>
      <c r="B13">
        <v>12.7</v>
      </c>
    </row>
    <row r="14" spans="1:3" x14ac:dyDescent="0.3">
      <c r="A14" t="s">
        <v>12</v>
      </c>
      <c r="B14">
        <v>16.899999999999999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87202-2F1E-4162-903A-97194F00A6F6}">
  <dimension ref="A1:AA9092"/>
  <sheetViews>
    <sheetView tabSelected="1" zoomScale="85" zoomScaleNormal="85" workbookViewId="0">
      <selection activeCell="W2" sqref="W2"/>
    </sheetView>
  </sheetViews>
  <sheetFormatPr defaultRowHeight="14.4" x14ac:dyDescent="0.3"/>
  <cols>
    <col min="3" max="3" width="15.88671875" style="2" bestFit="1" customWidth="1"/>
    <col min="12" max="12" width="15.88671875" bestFit="1" customWidth="1"/>
    <col min="16" max="17" width="13.88671875" bestFit="1" customWidth="1"/>
    <col min="18" max="18" width="16.33203125" bestFit="1" customWidth="1"/>
    <col min="20" max="20" width="16.109375" bestFit="1" customWidth="1"/>
    <col min="21" max="21" width="20.44140625" bestFit="1" customWidth="1"/>
  </cols>
  <sheetData>
    <row r="1" spans="1:27" x14ac:dyDescent="0.3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4</v>
      </c>
      <c r="N1" t="s">
        <v>27</v>
      </c>
      <c r="O1" t="s">
        <v>29</v>
      </c>
      <c r="P1" t="s">
        <v>30</v>
      </c>
      <c r="Q1" t="s">
        <v>31</v>
      </c>
      <c r="R1" t="s">
        <v>32</v>
      </c>
      <c r="S1" t="s">
        <v>35</v>
      </c>
      <c r="T1" t="s">
        <v>36</v>
      </c>
      <c r="U1" t="s">
        <v>37</v>
      </c>
      <c r="V1" t="s">
        <v>39</v>
      </c>
      <c r="W1" t="s">
        <v>4</v>
      </c>
      <c r="X1" t="s">
        <v>40</v>
      </c>
      <c r="Y1" t="s">
        <v>4</v>
      </c>
      <c r="Z1" t="s">
        <v>41</v>
      </c>
      <c r="AA1" t="s">
        <v>38</v>
      </c>
    </row>
    <row r="2" spans="1:27" x14ac:dyDescent="0.3">
      <c r="A2">
        <v>100067</v>
      </c>
      <c r="B2">
        <v>230922</v>
      </c>
      <c r="C2" s="3">
        <v>44130.5</v>
      </c>
      <c r="D2">
        <v>1</v>
      </c>
      <c r="E2">
        <v>1</v>
      </c>
      <c r="F2" t="s">
        <v>25</v>
      </c>
      <c r="G2">
        <v>2</v>
      </c>
      <c r="H2">
        <v>68.851560000000006</v>
      </c>
      <c r="I2">
        <v>24.152339999999999</v>
      </c>
      <c r="J2">
        <v>1.1640630000000001</v>
      </c>
      <c r="K2">
        <v>58.023440000000001</v>
      </c>
      <c r="L2" s="3">
        <v>44130.250694444447</v>
      </c>
      <c r="M2">
        <v>17.18</v>
      </c>
      <c r="N2" t="s">
        <v>28</v>
      </c>
      <c r="P2">
        <f>(C2-Key!$B$1)*24</f>
        <v>-3.0499999999883585</v>
      </c>
      <c r="Q2">
        <f>(Key!$B$2-'17.1'!C2)*24</f>
        <v>6</v>
      </c>
      <c r="R2" s="3">
        <f>C2-(M2-Key!$B$5)/(24*Key!$B$6)</f>
        <v>44130.486185185182</v>
      </c>
      <c r="S2">
        <f>M2-Key!$B$5</f>
        <v>14.92</v>
      </c>
      <c r="T2" s="2">
        <f>ROUND(C2*24*60/10,0)/(24*6)-1</f>
        <v>44129.5</v>
      </c>
      <c r="U2" t="str">
        <f>TEXT(T2,"mm-dd-yyyy hh:mm")</f>
        <v>10-25-2020 12:00</v>
      </c>
      <c r="V2">
        <f>IFERROR(IF(W2=Z2,VLOOKUP($U2,[1]C8842!$G$2:$M$145,3,FALSE),0),0)</f>
        <v>19</v>
      </c>
      <c r="W2">
        <f>VLOOKUP(RIGHT($V$1,5),Key!$A$9:$B$14,2,FALSE)</f>
        <v>10.199999999999999</v>
      </c>
      <c r="X2">
        <v>0</v>
      </c>
      <c r="Y2">
        <f>VLOOKUP(RIGHT($X$1,5),Key!$A$9:$B$14,2,FALSE)</f>
        <v>3.7</v>
      </c>
      <c r="Z2">
        <f>M2-MIN(ABS(Y2-M2),ABS(W2-M2))</f>
        <v>10.199999999999999</v>
      </c>
      <c r="AA2">
        <f>SUM(V2,X2)</f>
        <v>19</v>
      </c>
    </row>
    <row r="3" spans="1:27" x14ac:dyDescent="0.3">
      <c r="A3">
        <v>100067</v>
      </c>
      <c r="B3">
        <v>230922</v>
      </c>
      <c r="C3" s="3">
        <v>44130.5</v>
      </c>
      <c r="D3">
        <v>0</v>
      </c>
      <c r="E3">
        <v>2</v>
      </c>
      <c r="F3" t="s">
        <v>25</v>
      </c>
      <c r="G3">
        <v>1</v>
      </c>
      <c r="H3">
        <v>55.359380000000002</v>
      </c>
      <c r="I3">
        <v>15.05078</v>
      </c>
      <c r="J3">
        <v>1.011719</v>
      </c>
      <c r="K3">
        <v>48.019530000000003</v>
      </c>
      <c r="L3" s="3">
        <v>44130.250694444447</v>
      </c>
      <c r="M3">
        <v>17.18</v>
      </c>
      <c r="N3" t="s">
        <v>28</v>
      </c>
      <c r="P3">
        <f>(C3-Key!$B$1)*24</f>
        <v>-3.0499999999883585</v>
      </c>
      <c r="Q3">
        <f>(Key!$B$2-'17.1'!C3)*24</f>
        <v>6</v>
      </c>
      <c r="R3" s="3">
        <f>C3-(M3-Key!$B$5)/(24*Key!$B$6)</f>
        <v>44130.486185185182</v>
      </c>
      <c r="S3">
        <f>M3-Key!$B$5</f>
        <v>14.92</v>
      </c>
      <c r="T3" s="2">
        <f t="shared" ref="T3:T66" si="0">ROUND(C3*24*60/10,0)/(24*6)-1</f>
        <v>44129.5</v>
      </c>
      <c r="U3" t="str">
        <f t="shared" ref="U3:U66" si="1">TEXT(T3,"mm-dd-yyyy hh:mm")</f>
        <v>10-25-2020 12:00</v>
      </c>
      <c r="V3">
        <f>IFERROR(IF(W3=Z3,VLOOKUP($U3,[1]C8842!$G$2:$M$145,3,FALSE),0),0)</f>
        <v>19</v>
      </c>
      <c r="W3">
        <f>VLOOKUP(RIGHT($V$1,5),Key!$A$9:$B$14,2,FALSE)</f>
        <v>10.199999999999999</v>
      </c>
      <c r="X3">
        <f>$X$2</f>
        <v>0</v>
      </c>
      <c r="Y3">
        <f>VLOOKUP(RIGHT($X$1,5),Key!$A$9:$B$14,2,FALSE)</f>
        <v>3.7</v>
      </c>
      <c r="Z3">
        <f t="shared" ref="Z3:Z66" si="2">M3-MIN(ABS(Y3-M3),ABS(W3-M3))</f>
        <v>10.199999999999999</v>
      </c>
      <c r="AA3">
        <f t="shared" ref="AA3:AA66" si="3">SUM(V3,X3)</f>
        <v>19</v>
      </c>
    </row>
    <row r="4" spans="1:27" x14ac:dyDescent="0.3">
      <c r="A4">
        <v>100067</v>
      </c>
      <c r="B4">
        <v>230922</v>
      </c>
      <c r="C4" s="3">
        <v>44130.5</v>
      </c>
      <c r="D4">
        <v>3</v>
      </c>
      <c r="E4">
        <v>2</v>
      </c>
      <c r="F4" t="s">
        <v>26</v>
      </c>
      <c r="G4">
        <v>1</v>
      </c>
      <c r="H4">
        <v>66.207030000000003</v>
      </c>
      <c r="I4">
        <v>17.05078</v>
      </c>
      <c r="J4">
        <v>0.92578130000000003</v>
      </c>
      <c r="K4">
        <v>95.039060000000006</v>
      </c>
      <c r="L4" s="3">
        <v>44130.250694444447</v>
      </c>
      <c r="M4">
        <v>17.18</v>
      </c>
      <c r="N4" t="s">
        <v>28</v>
      </c>
      <c r="P4">
        <f>(C4-Key!$B$1)*24</f>
        <v>-3.0499999999883585</v>
      </c>
      <c r="Q4">
        <f>(Key!$B$2-'17.1'!C4)*24</f>
        <v>6</v>
      </c>
      <c r="R4" s="3">
        <f>C4-(M4-Key!$B$5)/(24*Key!$B$6)</f>
        <v>44130.486185185182</v>
      </c>
      <c r="S4">
        <f>M4-Key!$B$5</f>
        <v>14.92</v>
      </c>
      <c r="T4" s="2">
        <f t="shared" si="0"/>
        <v>44129.5</v>
      </c>
      <c r="U4" t="str">
        <f t="shared" si="1"/>
        <v>10-25-2020 12:00</v>
      </c>
      <c r="V4">
        <f>IFERROR(IF(W4=Z4,VLOOKUP($U4,[1]C8842!$G$2:$M$145,3,FALSE),0),0)</f>
        <v>19</v>
      </c>
      <c r="W4">
        <f>VLOOKUP(RIGHT($V$1,5),Key!$A$9:$B$14,2,FALSE)</f>
        <v>10.199999999999999</v>
      </c>
      <c r="X4">
        <f t="shared" ref="X4:X67" si="4">$X$2</f>
        <v>0</v>
      </c>
      <c r="Y4">
        <f>VLOOKUP(RIGHT($X$1,5),Key!$A$9:$B$14,2,FALSE)</f>
        <v>3.7</v>
      </c>
      <c r="Z4">
        <f t="shared" si="2"/>
        <v>10.199999999999999</v>
      </c>
      <c r="AA4">
        <f t="shared" si="3"/>
        <v>19</v>
      </c>
    </row>
    <row r="5" spans="1:27" x14ac:dyDescent="0.3">
      <c r="A5">
        <v>100067</v>
      </c>
      <c r="B5">
        <v>230922</v>
      </c>
      <c r="C5" s="3">
        <v>44130.5</v>
      </c>
      <c r="D5">
        <v>0</v>
      </c>
      <c r="E5">
        <v>2</v>
      </c>
      <c r="F5" t="s">
        <v>25</v>
      </c>
      <c r="G5">
        <v>1</v>
      </c>
      <c r="H5">
        <v>62.425780000000003</v>
      </c>
      <c r="I5">
        <v>17.890630000000002</v>
      </c>
      <c r="J5">
        <v>1.015625</v>
      </c>
      <c r="K5">
        <v>48.019530000000003</v>
      </c>
      <c r="L5" s="3">
        <v>44130.250694444447</v>
      </c>
      <c r="M5">
        <v>17.18</v>
      </c>
      <c r="N5" t="s">
        <v>28</v>
      </c>
      <c r="P5">
        <f>(C5-Key!$B$1)*24</f>
        <v>-3.0499999999883585</v>
      </c>
      <c r="Q5">
        <f>(Key!$B$2-'17.1'!C5)*24</f>
        <v>6</v>
      </c>
      <c r="R5" s="3">
        <f>C5-(M5-Key!$B$5)/(24*Key!$B$6)</f>
        <v>44130.486185185182</v>
      </c>
      <c r="S5">
        <f>M5-Key!$B$5</f>
        <v>14.92</v>
      </c>
      <c r="T5" s="2">
        <f t="shared" si="0"/>
        <v>44129.5</v>
      </c>
      <c r="U5" t="str">
        <f t="shared" si="1"/>
        <v>10-25-2020 12:00</v>
      </c>
      <c r="V5">
        <f>IFERROR(IF(W5=Z5,VLOOKUP($U5,[1]C8842!$G$2:$M$145,3,FALSE),0),0)</f>
        <v>19</v>
      </c>
      <c r="W5">
        <f>VLOOKUP(RIGHT($V$1,5),Key!$A$9:$B$14,2,FALSE)</f>
        <v>10.199999999999999</v>
      </c>
      <c r="X5">
        <f t="shared" si="4"/>
        <v>0</v>
      </c>
      <c r="Y5">
        <f>VLOOKUP(RIGHT($X$1,5),Key!$A$9:$B$14,2,FALSE)</f>
        <v>3.7</v>
      </c>
      <c r="Z5">
        <f t="shared" si="2"/>
        <v>10.199999999999999</v>
      </c>
      <c r="AA5">
        <f t="shared" si="3"/>
        <v>19</v>
      </c>
    </row>
    <row r="6" spans="1:27" x14ac:dyDescent="0.3">
      <c r="A6">
        <v>100067</v>
      </c>
      <c r="B6">
        <v>230922</v>
      </c>
      <c r="C6" s="3">
        <v>44130.5</v>
      </c>
      <c r="D6">
        <v>1</v>
      </c>
      <c r="E6">
        <v>1</v>
      </c>
      <c r="F6" t="s">
        <v>25</v>
      </c>
      <c r="G6">
        <v>1</v>
      </c>
      <c r="H6">
        <v>71.058589999999995</v>
      </c>
      <c r="I6">
        <v>13.48438</v>
      </c>
      <c r="J6">
        <v>0.7265625</v>
      </c>
      <c r="K6">
        <v>56.023440000000001</v>
      </c>
      <c r="L6" s="3">
        <v>44130.250694444447</v>
      </c>
      <c r="M6">
        <v>17.18</v>
      </c>
      <c r="N6" t="s">
        <v>28</v>
      </c>
      <c r="P6">
        <f>(C6-Key!$B$1)*24</f>
        <v>-3.0499999999883585</v>
      </c>
      <c r="Q6">
        <f>(Key!$B$2-'17.1'!C6)*24</f>
        <v>6</v>
      </c>
      <c r="R6" s="3">
        <f>C6-(M6-Key!$B$5)/(24*Key!$B$6)</f>
        <v>44130.486185185182</v>
      </c>
      <c r="S6">
        <f>M6-Key!$B$5</f>
        <v>14.92</v>
      </c>
      <c r="T6" s="2">
        <f t="shared" si="0"/>
        <v>44129.5</v>
      </c>
      <c r="U6" t="str">
        <f t="shared" si="1"/>
        <v>10-25-2020 12:00</v>
      </c>
      <c r="V6">
        <f>IFERROR(IF(W6=Z6,VLOOKUP($U6,[1]C8842!$G$2:$M$145,3,FALSE),0),0)</f>
        <v>19</v>
      </c>
      <c r="W6">
        <f>VLOOKUP(RIGHT($V$1,5),Key!$A$9:$B$14,2,FALSE)</f>
        <v>10.199999999999999</v>
      </c>
      <c r="X6">
        <f t="shared" si="4"/>
        <v>0</v>
      </c>
      <c r="Y6">
        <f>VLOOKUP(RIGHT($X$1,5),Key!$A$9:$B$14,2,FALSE)</f>
        <v>3.7</v>
      </c>
      <c r="Z6">
        <f t="shared" si="2"/>
        <v>10.199999999999999</v>
      </c>
      <c r="AA6">
        <f t="shared" si="3"/>
        <v>19</v>
      </c>
    </row>
    <row r="7" spans="1:27" x14ac:dyDescent="0.3">
      <c r="A7">
        <v>100067</v>
      </c>
      <c r="B7">
        <v>230922</v>
      </c>
      <c r="C7" s="3">
        <v>44130.5</v>
      </c>
      <c r="D7">
        <v>0</v>
      </c>
      <c r="E7">
        <v>2</v>
      </c>
      <c r="F7" t="s">
        <v>25</v>
      </c>
      <c r="G7">
        <v>2</v>
      </c>
      <c r="H7">
        <v>75.210939999999994</v>
      </c>
      <c r="I7">
        <v>21.75</v>
      </c>
      <c r="J7">
        <v>0.98046880000000003</v>
      </c>
      <c r="K7">
        <v>46.019530000000003</v>
      </c>
      <c r="L7" s="3">
        <v>44130.250694444447</v>
      </c>
      <c r="M7">
        <v>17.18</v>
      </c>
      <c r="N7" t="s">
        <v>28</v>
      </c>
      <c r="P7">
        <f>(C7-Key!$B$1)*24</f>
        <v>-3.0499999999883585</v>
      </c>
      <c r="Q7">
        <f>(Key!$B$2-'17.1'!C7)*24</f>
        <v>6</v>
      </c>
      <c r="R7" s="3">
        <f>C7-(M7-Key!$B$5)/(24*Key!$B$6)</f>
        <v>44130.486185185182</v>
      </c>
      <c r="S7">
        <f>M7-Key!$B$5</f>
        <v>14.92</v>
      </c>
      <c r="T7" s="2">
        <f t="shared" si="0"/>
        <v>44129.5</v>
      </c>
      <c r="U7" t="str">
        <f t="shared" si="1"/>
        <v>10-25-2020 12:00</v>
      </c>
      <c r="V7">
        <f>IFERROR(IF(W7=Z7,VLOOKUP($U7,[1]C8842!$G$2:$M$145,3,FALSE),0),0)</f>
        <v>19</v>
      </c>
      <c r="W7">
        <f>VLOOKUP(RIGHT($V$1,5),Key!$A$9:$B$14,2,FALSE)</f>
        <v>10.199999999999999</v>
      </c>
      <c r="X7">
        <f t="shared" si="4"/>
        <v>0</v>
      </c>
      <c r="Y7">
        <f>VLOOKUP(RIGHT($X$1,5),Key!$A$9:$B$14,2,FALSE)</f>
        <v>3.7</v>
      </c>
      <c r="Z7">
        <f t="shared" si="2"/>
        <v>10.199999999999999</v>
      </c>
      <c r="AA7">
        <f t="shared" si="3"/>
        <v>19</v>
      </c>
    </row>
    <row r="8" spans="1:27" x14ac:dyDescent="0.3">
      <c r="A8">
        <v>100067</v>
      </c>
      <c r="B8">
        <v>230922</v>
      </c>
      <c r="C8" s="3">
        <v>44130.5</v>
      </c>
      <c r="D8">
        <v>1</v>
      </c>
      <c r="E8">
        <v>1</v>
      </c>
      <c r="F8" t="s">
        <v>25</v>
      </c>
      <c r="G8">
        <v>1</v>
      </c>
      <c r="H8">
        <v>69.722660000000005</v>
      </c>
      <c r="I8">
        <v>14.429690000000001</v>
      </c>
      <c r="J8">
        <v>0.77734380000000003</v>
      </c>
      <c r="K8">
        <v>58.023440000000001</v>
      </c>
      <c r="L8" s="3">
        <v>44130.250694444447</v>
      </c>
      <c r="M8">
        <v>17.18</v>
      </c>
      <c r="N8" t="s">
        <v>28</v>
      </c>
      <c r="P8">
        <f>(C8-Key!$B$1)*24</f>
        <v>-3.0499999999883585</v>
      </c>
      <c r="Q8">
        <f>(Key!$B$2-'17.1'!C8)*24</f>
        <v>6</v>
      </c>
      <c r="R8" s="3">
        <f>C8-(M8-Key!$B$5)/(24*Key!$B$6)</f>
        <v>44130.486185185182</v>
      </c>
      <c r="S8">
        <f>M8-Key!$B$5</f>
        <v>14.92</v>
      </c>
      <c r="T8" s="2">
        <f t="shared" si="0"/>
        <v>44129.5</v>
      </c>
      <c r="U8" t="str">
        <f t="shared" si="1"/>
        <v>10-25-2020 12:00</v>
      </c>
      <c r="V8">
        <f>IFERROR(IF(W8=Z8,VLOOKUP($U8,[1]C8842!$G$2:$M$145,3,FALSE),0),0)</f>
        <v>19</v>
      </c>
      <c r="W8">
        <f>VLOOKUP(RIGHT($V$1,5),Key!$A$9:$B$14,2,FALSE)</f>
        <v>10.199999999999999</v>
      </c>
      <c r="X8">
        <f t="shared" si="4"/>
        <v>0</v>
      </c>
      <c r="Y8">
        <f>VLOOKUP(RIGHT($X$1,5),Key!$A$9:$B$14,2,FALSE)</f>
        <v>3.7</v>
      </c>
      <c r="Z8">
        <f t="shared" si="2"/>
        <v>10.199999999999999</v>
      </c>
      <c r="AA8">
        <f t="shared" si="3"/>
        <v>19</v>
      </c>
    </row>
    <row r="9" spans="1:27" x14ac:dyDescent="0.3">
      <c r="A9">
        <v>100067</v>
      </c>
      <c r="B9">
        <v>230922</v>
      </c>
      <c r="C9" s="3">
        <v>44130.5</v>
      </c>
      <c r="D9">
        <v>0</v>
      </c>
      <c r="E9">
        <v>2</v>
      </c>
      <c r="F9" t="s">
        <v>25</v>
      </c>
      <c r="G9">
        <v>2</v>
      </c>
      <c r="H9">
        <v>69.046880000000002</v>
      </c>
      <c r="I9">
        <v>21.5</v>
      </c>
      <c r="J9">
        <v>1.058594</v>
      </c>
      <c r="K9">
        <v>46.019530000000003</v>
      </c>
      <c r="L9" s="3">
        <v>44130.250694444447</v>
      </c>
      <c r="M9">
        <v>17.18</v>
      </c>
      <c r="N9" t="s">
        <v>28</v>
      </c>
      <c r="P9">
        <f>(C9-Key!$B$1)*24</f>
        <v>-3.0499999999883585</v>
      </c>
      <c r="Q9">
        <f>(Key!$B$2-'17.1'!C9)*24</f>
        <v>6</v>
      </c>
      <c r="R9" s="3">
        <f>C9-(M9-Key!$B$5)/(24*Key!$B$6)</f>
        <v>44130.486185185182</v>
      </c>
      <c r="S9">
        <f>M9-Key!$B$5</f>
        <v>14.92</v>
      </c>
      <c r="T9" s="2">
        <f t="shared" si="0"/>
        <v>44129.5</v>
      </c>
      <c r="U9" t="str">
        <f t="shared" si="1"/>
        <v>10-25-2020 12:00</v>
      </c>
      <c r="V9">
        <f>IFERROR(IF(W9=Z9,VLOOKUP($U9,[1]C8842!$G$2:$M$145,3,FALSE),0),0)</f>
        <v>19</v>
      </c>
      <c r="W9">
        <f>VLOOKUP(RIGHT($V$1,5),Key!$A$9:$B$14,2,FALSE)</f>
        <v>10.199999999999999</v>
      </c>
      <c r="X9">
        <f t="shared" si="4"/>
        <v>0</v>
      </c>
      <c r="Y9">
        <f>VLOOKUP(RIGHT($X$1,5),Key!$A$9:$B$14,2,FALSE)</f>
        <v>3.7</v>
      </c>
      <c r="Z9">
        <f t="shared" si="2"/>
        <v>10.199999999999999</v>
      </c>
      <c r="AA9">
        <f t="shared" si="3"/>
        <v>19</v>
      </c>
    </row>
    <row r="10" spans="1:27" x14ac:dyDescent="0.3">
      <c r="A10">
        <v>100067</v>
      </c>
      <c r="B10">
        <v>230922</v>
      </c>
      <c r="C10" s="3">
        <v>44130.5</v>
      </c>
      <c r="D10">
        <v>0</v>
      </c>
      <c r="E10">
        <v>2</v>
      </c>
      <c r="F10" t="s">
        <v>25</v>
      </c>
      <c r="G10">
        <v>1</v>
      </c>
      <c r="H10">
        <v>66.660160000000005</v>
      </c>
      <c r="I10">
        <v>15.679690000000001</v>
      </c>
      <c r="J10">
        <v>0.86328130000000003</v>
      </c>
      <c r="K10">
        <v>46.019530000000003</v>
      </c>
      <c r="L10" s="3">
        <v>44130.250694444447</v>
      </c>
      <c r="M10">
        <v>17.18</v>
      </c>
      <c r="N10" t="s">
        <v>28</v>
      </c>
      <c r="P10">
        <f>(C10-Key!$B$1)*24</f>
        <v>-3.0499999999883585</v>
      </c>
      <c r="Q10">
        <f>(Key!$B$2-'17.1'!C10)*24</f>
        <v>6</v>
      </c>
      <c r="R10" s="3">
        <f>C10-(M10-Key!$B$5)/(24*Key!$B$6)</f>
        <v>44130.486185185182</v>
      </c>
      <c r="S10">
        <f>M10-Key!$B$5</f>
        <v>14.92</v>
      </c>
      <c r="T10" s="2">
        <f t="shared" si="0"/>
        <v>44129.5</v>
      </c>
      <c r="U10" t="str">
        <f t="shared" si="1"/>
        <v>10-25-2020 12:00</v>
      </c>
      <c r="V10">
        <f>IFERROR(IF(W10=Z10,VLOOKUP($U10,[1]C8842!$G$2:$M$145,3,FALSE),0),0)</f>
        <v>19</v>
      </c>
      <c r="W10">
        <f>VLOOKUP(RIGHT($V$1,5),Key!$A$9:$B$14,2,FALSE)</f>
        <v>10.199999999999999</v>
      </c>
      <c r="X10">
        <f t="shared" si="4"/>
        <v>0</v>
      </c>
      <c r="Y10">
        <f>VLOOKUP(RIGHT($X$1,5),Key!$A$9:$B$14,2,FALSE)</f>
        <v>3.7</v>
      </c>
      <c r="Z10">
        <f t="shared" si="2"/>
        <v>10.199999999999999</v>
      </c>
      <c r="AA10">
        <f t="shared" si="3"/>
        <v>19</v>
      </c>
    </row>
    <row r="11" spans="1:27" x14ac:dyDescent="0.3">
      <c r="A11">
        <v>100067</v>
      </c>
      <c r="B11">
        <v>230922</v>
      </c>
      <c r="C11" s="3">
        <v>44130.5</v>
      </c>
      <c r="D11">
        <v>1</v>
      </c>
      <c r="E11">
        <v>1</v>
      </c>
      <c r="F11" t="s">
        <v>25</v>
      </c>
      <c r="G11">
        <v>2</v>
      </c>
      <c r="H11">
        <v>64.253910000000005</v>
      </c>
      <c r="I11">
        <v>22.316410000000001</v>
      </c>
      <c r="J11">
        <v>1.171875</v>
      </c>
      <c r="K11">
        <v>57.023440000000001</v>
      </c>
      <c r="L11" s="3">
        <v>44130.250694444447</v>
      </c>
      <c r="M11">
        <v>17.18</v>
      </c>
      <c r="N11" t="s">
        <v>28</v>
      </c>
      <c r="P11">
        <f>(C11-Key!$B$1)*24</f>
        <v>-3.0499999999883585</v>
      </c>
      <c r="Q11">
        <f>(Key!$B$2-'17.1'!C11)*24</f>
        <v>6</v>
      </c>
      <c r="R11" s="3">
        <f>C11-(M11-Key!$B$5)/(24*Key!$B$6)</f>
        <v>44130.486185185182</v>
      </c>
      <c r="S11">
        <f>M11-Key!$B$5</f>
        <v>14.92</v>
      </c>
      <c r="T11" s="2">
        <f t="shared" si="0"/>
        <v>44129.5</v>
      </c>
      <c r="U11" t="str">
        <f t="shared" si="1"/>
        <v>10-25-2020 12:00</v>
      </c>
      <c r="V11">
        <f>IFERROR(IF(W11=Z11,VLOOKUP($U11,[1]C8842!$G$2:$M$145,3,FALSE),0),0)</f>
        <v>19</v>
      </c>
      <c r="W11">
        <f>VLOOKUP(RIGHT($V$1,5),Key!$A$9:$B$14,2,FALSE)</f>
        <v>10.199999999999999</v>
      </c>
      <c r="X11">
        <f t="shared" si="4"/>
        <v>0</v>
      </c>
      <c r="Y11">
        <f>VLOOKUP(RIGHT($X$1,5),Key!$A$9:$B$14,2,FALSE)</f>
        <v>3.7</v>
      </c>
      <c r="Z11">
        <f t="shared" si="2"/>
        <v>10.199999999999999</v>
      </c>
      <c r="AA11">
        <f t="shared" si="3"/>
        <v>19</v>
      </c>
    </row>
    <row r="12" spans="1:27" x14ac:dyDescent="0.3">
      <c r="A12">
        <v>100067</v>
      </c>
      <c r="B12">
        <v>230922</v>
      </c>
      <c r="C12" s="3">
        <v>44130.5</v>
      </c>
      <c r="D12">
        <v>2</v>
      </c>
      <c r="E12">
        <v>1</v>
      </c>
      <c r="F12" t="s">
        <v>26</v>
      </c>
      <c r="G12">
        <v>1</v>
      </c>
      <c r="H12">
        <v>65.527339999999995</v>
      </c>
      <c r="I12">
        <v>14.746090000000001</v>
      </c>
      <c r="J12">
        <v>0.83984380000000003</v>
      </c>
      <c r="K12">
        <v>86.035160000000005</v>
      </c>
      <c r="L12" s="3">
        <v>44130.250694444447</v>
      </c>
      <c r="M12">
        <v>17.18</v>
      </c>
      <c r="N12" t="s">
        <v>28</v>
      </c>
      <c r="P12">
        <f>(C12-Key!$B$1)*24</f>
        <v>-3.0499999999883585</v>
      </c>
      <c r="Q12">
        <f>(Key!$B$2-'17.1'!C12)*24</f>
        <v>6</v>
      </c>
      <c r="R12" s="3">
        <f>C12-(M12-Key!$B$5)/(24*Key!$B$6)</f>
        <v>44130.486185185182</v>
      </c>
      <c r="S12">
        <f>M12-Key!$B$5</f>
        <v>14.92</v>
      </c>
      <c r="T12" s="2">
        <f t="shared" si="0"/>
        <v>44129.5</v>
      </c>
      <c r="U12" t="str">
        <f t="shared" si="1"/>
        <v>10-25-2020 12:00</v>
      </c>
      <c r="V12">
        <f>IFERROR(IF(W12=Z12,VLOOKUP($U12,[1]C8842!$G$2:$M$145,3,FALSE),0),0)</f>
        <v>19</v>
      </c>
      <c r="W12">
        <f>VLOOKUP(RIGHT($V$1,5),Key!$A$9:$B$14,2,FALSE)</f>
        <v>10.199999999999999</v>
      </c>
      <c r="X12">
        <f t="shared" si="4"/>
        <v>0</v>
      </c>
      <c r="Y12">
        <f>VLOOKUP(RIGHT($X$1,5),Key!$A$9:$B$14,2,FALSE)</f>
        <v>3.7</v>
      </c>
      <c r="Z12">
        <f t="shared" si="2"/>
        <v>10.199999999999999</v>
      </c>
      <c r="AA12">
        <f t="shared" si="3"/>
        <v>19</v>
      </c>
    </row>
    <row r="13" spans="1:27" x14ac:dyDescent="0.3">
      <c r="A13">
        <v>100067</v>
      </c>
      <c r="B13">
        <v>230922</v>
      </c>
      <c r="C13" s="3">
        <v>44130.5</v>
      </c>
      <c r="D13">
        <v>3</v>
      </c>
      <c r="E13">
        <v>2</v>
      </c>
      <c r="F13" t="s">
        <v>26</v>
      </c>
      <c r="G13">
        <v>4</v>
      </c>
      <c r="H13">
        <v>55.515630000000002</v>
      </c>
      <c r="I13">
        <v>78.140630000000002</v>
      </c>
      <c r="J13">
        <v>4.0351559999999997</v>
      </c>
      <c r="K13">
        <v>94.039060000000006</v>
      </c>
      <c r="L13" s="3">
        <v>44130.250694444447</v>
      </c>
      <c r="M13">
        <v>17.18</v>
      </c>
      <c r="N13" t="s">
        <v>28</v>
      </c>
      <c r="P13">
        <f>(C13-Key!$B$1)*24</f>
        <v>-3.0499999999883585</v>
      </c>
      <c r="Q13">
        <f>(Key!$B$2-'17.1'!C13)*24</f>
        <v>6</v>
      </c>
      <c r="R13" s="3">
        <f>C13-(M13-Key!$B$5)/(24*Key!$B$6)</f>
        <v>44130.486185185182</v>
      </c>
      <c r="S13">
        <f>M13-Key!$B$5</f>
        <v>14.92</v>
      </c>
      <c r="T13" s="2">
        <f t="shared" si="0"/>
        <v>44129.5</v>
      </c>
      <c r="U13" t="str">
        <f t="shared" si="1"/>
        <v>10-25-2020 12:00</v>
      </c>
      <c r="V13">
        <f>IFERROR(IF(W13=Z13,VLOOKUP($U13,[1]C8842!$G$2:$M$145,3,FALSE),0),0)</f>
        <v>19</v>
      </c>
      <c r="W13">
        <f>VLOOKUP(RIGHT($V$1,5),Key!$A$9:$B$14,2,FALSE)</f>
        <v>10.199999999999999</v>
      </c>
      <c r="X13">
        <f t="shared" si="4"/>
        <v>0</v>
      </c>
      <c r="Y13">
        <f>VLOOKUP(RIGHT($X$1,5),Key!$A$9:$B$14,2,FALSE)</f>
        <v>3.7</v>
      </c>
      <c r="Z13">
        <f t="shared" si="2"/>
        <v>10.199999999999999</v>
      </c>
      <c r="AA13">
        <f t="shared" si="3"/>
        <v>19</v>
      </c>
    </row>
    <row r="14" spans="1:27" x14ac:dyDescent="0.3">
      <c r="A14">
        <v>100067</v>
      </c>
      <c r="B14">
        <v>230922</v>
      </c>
      <c r="C14" s="3">
        <v>44130.500694444447</v>
      </c>
      <c r="D14">
        <v>0</v>
      </c>
      <c r="E14">
        <v>2</v>
      </c>
      <c r="F14" t="s">
        <v>25</v>
      </c>
      <c r="G14">
        <v>4</v>
      </c>
      <c r="H14">
        <v>57.023440000000001</v>
      </c>
      <c r="I14">
        <v>73.34375</v>
      </c>
      <c r="J14">
        <v>3.703125</v>
      </c>
      <c r="K14">
        <v>44.019530000000003</v>
      </c>
      <c r="L14" s="3">
        <v>44130.257638888892</v>
      </c>
      <c r="M14">
        <v>17.18</v>
      </c>
      <c r="N14" t="s">
        <v>28</v>
      </c>
      <c r="P14">
        <f>(C14-Key!$B$1)*24</f>
        <v>-3.0333333332673647</v>
      </c>
      <c r="Q14">
        <f>(Key!$B$2-'17.1'!C14)*24</f>
        <v>5.9833333332790062</v>
      </c>
      <c r="R14" s="3">
        <f>C14-(M14-Key!$B$5)/(24*Key!$B$6)</f>
        <v>44130.486879629629</v>
      </c>
      <c r="S14">
        <f>M14-Key!$B$5</f>
        <v>14.92</v>
      </c>
      <c r="T14" s="2">
        <f t="shared" si="0"/>
        <v>44129.5</v>
      </c>
      <c r="U14" t="str">
        <f t="shared" si="1"/>
        <v>10-25-2020 12:00</v>
      </c>
      <c r="V14">
        <f>IFERROR(IF(W14=Z14,VLOOKUP($U14,[1]C8842!$G$2:$M$145,3,FALSE),0),0)</f>
        <v>19</v>
      </c>
      <c r="W14">
        <f>VLOOKUP(RIGHT($V$1,5),Key!$A$9:$B$14,2,FALSE)</f>
        <v>10.199999999999999</v>
      </c>
      <c r="X14">
        <f t="shared" si="4"/>
        <v>0</v>
      </c>
      <c r="Y14">
        <f>VLOOKUP(RIGHT($X$1,5),Key!$A$9:$B$14,2,FALSE)</f>
        <v>3.7</v>
      </c>
      <c r="Z14">
        <f t="shared" si="2"/>
        <v>10.199999999999999</v>
      </c>
      <c r="AA14">
        <f t="shared" si="3"/>
        <v>19</v>
      </c>
    </row>
    <row r="15" spans="1:27" x14ac:dyDescent="0.3">
      <c r="A15">
        <v>100067</v>
      </c>
      <c r="B15">
        <v>230922</v>
      </c>
      <c r="C15" s="3">
        <v>44130.500694444447</v>
      </c>
      <c r="D15">
        <v>0</v>
      </c>
      <c r="E15">
        <v>2</v>
      </c>
      <c r="F15" t="s">
        <v>25</v>
      </c>
      <c r="G15">
        <v>1</v>
      </c>
      <c r="H15">
        <v>71.144530000000003</v>
      </c>
      <c r="I15">
        <v>16.515630000000002</v>
      </c>
      <c r="J15">
        <v>0.83984380000000003</v>
      </c>
      <c r="K15">
        <v>48.019530000000003</v>
      </c>
      <c r="L15" s="3">
        <v>44130.257638888892</v>
      </c>
      <c r="M15">
        <v>17.18</v>
      </c>
      <c r="N15" t="s">
        <v>28</v>
      </c>
      <c r="P15">
        <f>(C15-Key!$B$1)*24</f>
        <v>-3.0333333332673647</v>
      </c>
      <c r="Q15">
        <f>(Key!$B$2-'17.1'!C15)*24</f>
        <v>5.9833333332790062</v>
      </c>
      <c r="R15" s="3">
        <f>C15-(M15-Key!$B$5)/(24*Key!$B$6)</f>
        <v>44130.486879629629</v>
      </c>
      <c r="S15">
        <f>M15-Key!$B$5</f>
        <v>14.92</v>
      </c>
      <c r="T15" s="2">
        <f t="shared" si="0"/>
        <v>44129.5</v>
      </c>
      <c r="U15" t="str">
        <f t="shared" si="1"/>
        <v>10-25-2020 12:00</v>
      </c>
      <c r="V15">
        <f>IFERROR(IF(W15=Z15,VLOOKUP($U15,[1]C8842!$G$2:$M$145,3,FALSE),0),0)</f>
        <v>19</v>
      </c>
      <c r="W15">
        <f>VLOOKUP(RIGHT($V$1,5),Key!$A$9:$B$14,2,FALSE)</f>
        <v>10.199999999999999</v>
      </c>
      <c r="X15">
        <f t="shared" si="4"/>
        <v>0</v>
      </c>
      <c r="Y15">
        <f>VLOOKUP(RIGHT($X$1,5),Key!$A$9:$B$14,2,FALSE)</f>
        <v>3.7</v>
      </c>
      <c r="Z15">
        <f t="shared" si="2"/>
        <v>10.199999999999999</v>
      </c>
      <c r="AA15">
        <f t="shared" si="3"/>
        <v>19</v>
      </c>
    </row>
    <row r="16" spans="1:27" x14ac:dyDescent="0.3">
      <c r="A16">
        <v>100067</v>
      </c>
      <c r="B16">
        <v>230922</v>
      </c>
      <c r="C16" s="3">
        <v>44130.500694444447</v>
      </c>
      <c r="D16">
        <v>0</v>
      </c>
      <c r="E16">
        <v>2</v>
      </c>
      <c r="F16" t="s">
        <v>25</v>
      </c>
      <c r="G16">
        <v>1</v>
      </c>
      <c r="H16">
        <v>68.113280000000003</v>
      </c>
      <c r="I16">
        <v>19.816410000000001</v>
      </c>
      <c r="J16">
        <v>1.0078130000000001</v>
      </c>
      <c r="K16">
        <v>44.019530000000003</v>
      </c>
      <c r="L16" s="3">
        <v>44130.257638888892</v>
      </c>
      <c r="M16">
        <v>17.18</v>
      </c>
      <c r="N16" t="s">
        <v>28</v>
      </c>
      <c r="P16">
        <f>(C16-Key!$B$1)*24</f>
        <v>-3.0333333332673647</v>
      </c>
      <c r="Q16">
        <f>(Key!$B$2-'17.1'!C16)*24</f>
        <v>5.9833333332790062</v>
      </c>
      <c r="R16" s="3">
        <f>C16-(M16-Key!$B$5)/(24*Key!$B$6)</f>
        <v>44130.486879629629</v>
      </c>
      <c r="S16">
        <f>M16-Key!$B$5</f>
        <v>14.92</v>
      </c>
      <c r="T16" s="2">
        <f t="shared" si="0"/>
        <v>44129.5</v>
      </c>
      <c r="U16" t="str">
        <f t="shared" si="1"/>
        <v>10-25-2020 12:00</v>
      </c>
      <c r="V16">
        <f>IFERROR(IF(W16=Z16,VLOOKUP($U16,[1]C8842!$G$2:$M$145,3,FALSE),0),0)</f>
        <v>19</v>
      </c>
      <c r="W16">
        <f>VLOOKUP(RIGHT($V$1,5),Key!$A$9:$B$14,2,FALSE)</f>
        <v>10.199999999999999</v>
      </c>
      <c r="X16">
        <f t="shared" si="4"/>
        <v>0</v>
      </c>
      <c r="Y16">
        <f>VLOOKUP(RIGHT($X$1,5),Key!$A$9:$B$14,2,FALSE)</f>
        <v>3.7</v>
      </c>
      <c r="Z16">
        <f t="shared" si="2"/>
        <v>10.199999999999999</v>
      </c>
      <c r="AA16">
        <f t="shared" si="3"/>
        <v>19</v>
      </c>
    </row>
    <row r="17" spans="1:27" x14ac:dyDescent="0.3">
      <c r="A17">
        <v>100067</v>
      </c>
      <c r="B17">
        <v>230922</v>
      </c>
      <c r="C17" s="3">
        <v>44130.500694444447</v>
      </c>
      <c r="D17">
        <v>0</v>
      </c>
      <c r="E17">
        <v>2</v>
      </c>
      <c r="F17" t="s">
        <v>25</v>
      </c>
      <c r="G17">
        <v>1</v>
      </c>
      <c r="H17">
        <v>65.175780000000003</v>
      </c>
      <c r="I17">
        <v>15.210940000000001</v>
      </c>
      <c r="J17">
        <v>0.86328130000000003</v>
      </c>
      <c r="K17">
        <v>46.019530000000003</v>
      </c>
      <c r="L17" s="3">
        <v>44130.257638888892</v>
      </c>
      <c r="M17">
        <v>17.18</v>
      </c>
      <c r="N17" t="s">
        <v>28</v>
      </c>
      <c r="P17">
        <f>(C17-Key!$B$1)*24</f>
        <v>-3.0333333332673647</v>
      </c>
      <c r="Q17">
        <f>(Key!$B$2-'17.1'!C17)*24</f>
        <v>5.9833333332790062</v>
      </c>
      <c r="R17" s="3">
        <f>C17-(M17-Key!$B$5)/(24*Key!$B$6)</f>
        <v>44130.486879629629</v>
      </c>
      <c r="S17">
        <f>M17-Key!$B$5</f>
        <v>14.92</v>
      </c>
      <c r="T17" s="2">
        <f t="shared" si="0"/>
        <v>44129.5</v>
      </c>
      <c r="U17" t="str">
        <f t="shared" si="1"/>
        <v>10-25-2020 12:00</v>
      </c>
      <c r="V17">
        <f>IFERROR(IF(W17=Z17,VLOOKUP($U17,[1]C8842!$G$2:$M$145,3,FALSE),0),0)</f>
        <v>19</v>
      </c>
      <c r="W17">
        <f>VLOOKUP(RIGHT($V$1,5),Key!$A$9:$B$14,2,FALSE)</f>
        <v>10.199999999999999</v>
      </c>
      <c r="X17">
        <f t="shared" si="4"/>
        <v>0</v>
      </c>
      <c r="Y17">
        <f>VLOOKUP(RIGHT($X$1,5),Key!$A$9:$B$14,2,FALSE)</f>
        <v>3.7</v>
      </c>
      <c r="Z17">
        <f t="shared" si="2"/>
        <v>10.199999999999999</v>
      </c>
      <c r="AA17">
        <f t="shared" si="3"/>
        <v>19</v>
      </c>
    </row>
    <row r="18" spans="1:27" x14ac:dyDescent="0.3">
      <c r="A18">
        <v>100067</v>
      </c>
      <c r="B18">
        <v>230922</v>
      </c>
      <c r="C18" s="3">
        <v>44130.500694444447</v>
      </c>
      <c r="D18">
        <v>0</v>
      </c>
      <c r="E18">
        <v>2</v>
      </c>
      <c r="F18" t="s">
        <v>25</v>
      </c>
      <c r="G18">
        <v>1</v>
      </c>
      <c r="H18">
        <v>68.144530000000003</v>
      </c>
      <c r="I18">
        <v>18.14453</v>
      </c>
      <c r="J18">
        <v>0.94140630000000003</v>
      </c>
      <c r="K18">
        <v>48.019530000000003</v>
      </c>
      <c r="L18" s="3">
        <v>44130.257638888892</v>
      </c>
      <c r="M18">
        <v>17.18</v>
      </c>
      <c r="N18" t="s">
        <v>28</v>
      </c>
      <c r="P18">
        <f>(C18-Key!$B$1)*24</f>
        <v>-3.0333333332673647</v>
      </c>
      <c r="Q18">
        <f>(Key!$B$2-'17.1'!C18)*24</f>
        <v>5.9833333332790062</v>
      </c>
      <c r="R18" s="3">
        <f>C18-(M18-Key!$B$5)/(24*Key!$B$6)</f>
        <v>44130.486879629629</v>
      </c>
      <c r="S18">
        <f>M18-Key!$B$5</f>
        <v>14.92</v>
      </c>
      <c r="T18" s="2">
        <f t="shared" si="0"/>
        <v>44129.5</v>
      </c>
      <c r="U18" t="str">
        <f t="shared" si="1"/>
        <v>10-25-2020 12:00</v>
      </c>
      <c r="V18">
        <f>IFERROR(IF(W18=Z18,VLOOKUP($U18,[1]C8842!$G$2:$M$145,3,FALSE),0),0)</f>
        <v>19</v>
      </c>
      <c r="W18">
        <f>VLOOKUP(RIGHT($V$1,5),Key!$A$9:$B$14,2,FALSE)</f>
        <v>10.199999999999999</v>
      </c>
      <c r="X18">
        <f t="shared" si="4"/>
        <v>0</v>
      </c>
      <c r="Y18">
        <f>VLOOKUP(RIGHT($X$1,5),Key!$A$9:$B$14,2,FALSE)</f>
        <v>3.7</v>
      </c>
      <c r="Z18">
        <f t="shared" si="2"/>
        <v>10.199999999999999</v>
      </c>
      <c r="AA18">
        <f t="shared" si="3"/>
        <v>19</v>
      </c>
    </row>
    <row r="19" spans="1:27" x14ac:dyDescent="0.3">
      <c r="A19">
        <v>100067</v>
      </c>
      <c r="B19">
        <v>230922</v>
      </c>
      <c r="C19" s="3">
        <v>44130.501388888886</v>
      </c>
      <c r="D19">
        <v>2</v>
      </c>
      <c r="E19">
        <v>1</v>
      </c>
      <c r="F19" t="s">
        <v>26</v>
      </c>
      <c r="G19">
        <v>1</v>
      </c>
      <c r="H19">
        <v>71.042969999999997</v>
      </c>
      <c r="I19">
        <v>15.91797</v>
      </c>
      <c r="J19">
        <v>0.8203125</v>
      </c>
      <c r="K19">
        <v>83.035160000000005</v>
      </c>
      <c r="L19" s="3">
        <v>44130.257638888892</v>
      </c>
      <c r="M19">
        <v>17.18</v>
      </c>
      <c r="N19" t="s">
        <v>28</v>
      </c>
      <c r="P19">
        <f>(C19-Key!$B$1)*24</f>
        <v>-3.0166666667209938</v>
      </c>
      <c r="Q19">
        <f>(Key!$B$2-'17.1'!C19)*24</f>
        <v>5.9666666667326353</v>
      </c>
      <c r="R19" s="3">
        <f>C19-(M19-Key!$B$5)/(24*Key!$B$6)</f>
        <v>44130.487574074068</v>
      </c>
      <c r="S19">
        <f>M19-Key!$B$5</f>
        <v>14.92</v>
      </c>
      <c r="T19" s="2">
        <f t="shared" si="0"/>
        <v>44129.5</v>
      </c>
      <c r="U19" t="str">
        <f t="shared" si="1"/>
        <v>10-25-2020 12:00</v>
      </c>
      <c r="V19">
        <f>IFERROR(IF(W19=Z19,VLOOKUP($U19,[1]C8842!$G$2:$M$145,3,FALSE),0),0)</f>
        <v>19</v>
      </c>
      <c r="W19">
        <f>VLOOKUP(RIGHT($V$1,5),Key!$A$9:$B$14,2,FALSE)</f>
        <v>10.199999999999999</v>
      </c>
      <c r="X19">
        <f t="shared" si="4"/>
        <v>0</v>
      </c>
      <c r="Y19">
        <f>VLOOKUP(RIGHT($X$1,5),Key!$A$9:$B$14,2,FALSE)</f>
        <v>3.7</v>
      </c>
      <c r="Z19">
        <f t="shared" si="2"/>
        <v>10.199999999999999</v>
      </c>
      <c r="AA19">
        <f t="shared" si="3"/>
        <v>19</v>
      </c>
    </row>
    <row r="20" spans="1:27" x14ac:dyDescent="0.3">
      <c r="A20">
        <v>100067</v>
      </c>
      <c r="B20">
        <v>230922</v>
      </c>
      <c r="C20" s="3">
        <v>44130.501388888886</v>
      </c>
      <c r="D20">
        <v>1</v>
      </c>
      <c r="E20">
        <v>1</v>
      </c>
      <c r="F20" t="s">
        <v>25</v>
      </c>
      <c r="G20">
        <v>1</v>
      </c>
      <c r="H20">
        <v>74.546880000000002</v>
      </c>
      <c r="I20">
        <v>19.61328</v>
      </c>
      <c r="J20">
        <v>0.9140625</v>
      </c>
      <c r="K20">
        <v>58.023440000000001</v>
      </c>
      <c r="L20" s="3">
        <v>44130.257638888892</v>
      </c>
      <c r="M20">
        <v>17.18</v>
      </c>
      <c r="N20" t="s">
        <v>28</v>
      </c>
      <c r="P20">
        <f>(C20-Key!$B$1)*24</f>
        <v>-3.0166666667209938</v>
      </c>
      <c r="Q20">
        <f>(Key!$B$2-'17.1'!C20)*24</f>
        <v>5.9666666667326353</v>
      </c>
      <c r="R20" s="3">
        <f>C20-(M20-Key!$B$5)/(24*Key!$B$6)</f>
        <v>44130.487574074068</v>
      </c>
      <c r="S20">
        <f>M20-Key!$B$5</f>
        <v>14.92</v>
      </c>
      <c r="T20" s="2">
        <f t="shared" si="0"/>
        <v>44129.5</v>
      </c>
      <c r="U20" t="str">
        <f t="shared" si="1"/>
        <v>10-25-2020 12:00</v>
      </c>
      <c r="V20">
        <f>IFERROR(IF(W20=Z20,VLOOKUP($U20,[1]C8842!$G$2:$M$145,3,FALSE),0),0)</f>
        <v>19</v>
      </c>
      <c r="W20">
        <f>VLOOKUP(RIGHT($V$1,5),Key!$A$9:$B$14,2,FALSE)</f>
        <v>10.199999999999999</v>
      </c>
      <c r="X20">
        <f t="shared" si="4"/>
        <v>0</v>
      </c>
      <c r="Y20">
        <f>VLOOKUP(RIGHT($X$1,5),Key!$A$9:$B$14,2,FALSE)</f>
        <v>3.7</v>
      </c>
      <c r="Z20">
        <f t="shared" si="2"/>
        <v>10.199999999999999</v>
      </c>
      <c r="AA20">
        <f t="shared" si="3"/>
        <v>19</v>
      </c>
    </row>
    <row r="21" spans="1:27" x14ac:dyDescent="0.3">
      <c r="A21">
        <v>100067</v>
      </c>
      <c r="B21">
        <v>230922</v>
      </c>
      <c r="C21" s="3">
        <v>44130.501388888886</v>
      </c>
      <c r="D21">
        <v>2</v>
      </c>
      <c r="E21">
        <v>1</v>
      </c>
      <c r="F21" t="s">
        <v>26</v>
      </c>
      <c r="G21">
        <v>1</v>
      </c>
      <c r="H21">
        <v>65.757810000000006</v>
      </c>
      <c r="I21">
        <v>14.464840000000001</v>
      </c>
      <c r="J21">
        <v>0.828125</v>
      </c>
      <c r="K21">
        <v>83.035160000000005</v>
      </c>
      <c r="L21" s="3">
        <v>44130.257638888892</v>
      </c>
      <c r="M21">
        <v>17.18</v>
      </c>
      <c r="N21" t="s">
        <v>28</v>
      </c>
      <c r="P21">
        <f>(C21-Key!$B$1)*24</f>
        <v>-3.0166666667209938</v>
      </c>
      <c r="Q21">
        <f>(Key!$B$2-'17.1'!C21)*24</f>
        <v>5.9666666667326353</v>
      </c>
      <c r="R21" s="3">
        <f>C21-(M21-Key!$B$5)/(24*Key!$B$6)</f>
        <v>44130.487574074068</v>
      </c>
      <c r="S21">
        <f>M21-Key!$B$5</f>
        <v>14.92</v>
      </c>
      <c r="T21" s="2">
        <f t="shared" si="0"/>
        <v>44129.5</v>
      </c>
      <c r="U21" t="str">
        <f t="shared" si="1"/>
        <v>10-25-2020 12:00</v>
      </c>
      <c r="V21">
        <f>IFERROR(IF(W21=Z21,VLOOKUP($U21,[1]C8842!$G$2:$M$145,3,FALSE),0),0)</f>
        <v>19</v>
      </c>
      <c r="W21">
        <f>VLOOKUP(RIGHT($V$1,5),Key!$A$9:$B$14,2,FALSE)</f>
        <v>10.199999999999999</v>
      </c>
      <c r="X21">
        <f t="shared" si="4"/>
        <v>0</v>
      </c>
      <c r="Y21">
        <f>VLOOKUP(RIGHT($X$1,5),Key!$A$9:$B$14,2,FALSE)</f>
        <v>3.7</v>
      </c>
      <c r="Z21">
        <f t="shared" si="2"/>
        <v>10.199999999999999</v>
      </c>
      <c r="AA21">
        <f t="shared" si="3"/>
        <v>19</v>
      </c>
    </row>
    <row r="22" spans="1:27" x14ac:dyDescent="0.3">
      <c r="A22">
        <v>100067</v>
      </c>
      <c r="B22">
        <v>230922</v>
      </c>
      <c r="C22" s="3">
        <v>44130.501388888886</v>
      </c>
      <c r="D22">
        <v>0</v>
      </c>
      <c r="E22">
        <v>2</v>
      </c>
      <c r="F22" t="s">
        <v>25</v>
      </c>
      <c r="G22">
        <v>1</v>
      </c>
      <c r="H22">
        <v>58</v>
      </c>
      <c r="I22">
        <v>15.527340000000001</v>
      </c>
      <c r="J22">
        <v>0.96875</v>
      </c>
      <c r="K22">
        <v>47.019530000000003</v>
      </c>
      <c r="L22" s="3">
        <v>44130.257638888892</v>
      </c>
      <c r="M22">
        <v>17.18</v>
      </c>
      <c r="N22" t="s">
        <v>28</v>
      </c>
      <c r="P22">
        <f>(C22-Key!$B$1)*24</f>
        <v>-3.0166666667209938</v>
      </c>
      <c r="Q22">
        <f>(Key!$B$2-'17.1'!C22)*24</f>
        <v>5.9666666667326353</v>
      </c>
      <c r="R22" s="3">
        <f>C22-(M22-Key!$B$5)/(24*Key!$B$6)</f>
        <v>44130.487574074068</v>
      </c>
      <c r="S22">
        <f>M22-Key!$B$5</f>
        <v>14.92</v>
      </c>
      <c r="T22" s="2">
        <f t="shared" si="0"/>
        <v>44129.5</v>
      </c>
      <c r="U22" t="str">
        <f t="shared" si="1"/>
        <v>10-25-2020 12:00</v>
      </c>
      <c r="V22">
        <f>IFERROR(IF(W22=Z22,VLOOKUP($U22,[1]C8842!$G$2:$M$145,3,FALSE),0),0)</f>
        <v>19</v>
      </c>
      <c r="W22">
        <f>VLOOKUP(RIGHT($V$1,5),Key!$A$9:$B$14,2,FALSE)</f>
        <v>10.199999999999999</v>
      </c>
      <c r="X22">
        <f t="shared" si="4"/>
        <v>0</v>
      </c>
      <c r="Y22">
        <f>VLOOKUP(RIGHT($X$1,5),Key!$A$9:$B$14,2,FALSE)</f>
        <v>3.7</v>
      </c>
      <c r="Z22">
        <f t="shared" si="2"/>
        <v>10.199999999999999</v>
      </c>
      <c r="AA22">
        <f t="shared" si="3"/>
        <v>19</v>
      </c>
    </row>
    <row r="23" spans="1:27" x14ac:dyDescent="0.3">
      <c r="A23">
        <v>100067</v>
      </c>
      <c r="B23">
        <v>230922</v>
      </c>
      <c r="C23" s="3">
        <v>44130.501388888886</v>
      </c>
      <c r="D23">
        <v>0</v>
      </c>
      <c r="E23">
        <v>2</v>
      </c>
      <c r="F23" t="s">
        <v>25</v>
      </c>
      <c r="G23">
        <v>1</v>
      </c>
      <c r="H23">
        <v>72.976560000000006</v>
      </c>
      <c r="I23">
        <v>17.183589999999999</v>
      </c>
      <c r="J23">
        <v>0.84375</v>
      </c>
      <c r="K23">
        <v>46.019530000000003</v>
      </c>
      <c r="L23" s="3">
        <v>44130.257638888892</v>
      </c>
      <c r="M23">
        <v>17.18</v>
      </c>
      <c r="N23" t="s">
        <v>28</v>
      </c>
      <c r="P23">
        <f>(C23-Key!$B$1)*24</f>
        <v>-3.0166666667209938</v>
      </c>
      <c r="Q23">
        <f>(Key!$B$2-'17.1'!C23)*24</f>
        <v>5.9666666667326353</v>
      </c>
      <c r="R23" s="3">
        <f>C23-(M23-Key!$B$5)/(24*Key!$B$6)</f>
        <v>44130.487574074068</v>
      </c>
      <c r="S23">
        <f>M23-Key!$B$5</f>
        <v>14.92</v>
      </c>
      <c r="T23" s="2">
        <f t="shared" si="0"/>
        <v>44129.5</v>
      </c>
      <c r="U23" t="str">
        <f t="shared" si="1"/>
        <v>10-25-2020 12:00</v>
      </c>
      <c r="V23">
        <f>IFERROR(IF(W23=Z23,VLOOKUP($U23,[1]C8842!$G$2:$M$145,3,FALSE),0),0)</f>
        <v>19</v>
      </c>
      <c r="W23">
        <f>VLOOKUP(RIGHT($V$1,5),Key!$A$9:$B$14,2,FALSE)</f>
        <v>10.199999999999999</v>
      </c>
      <c r="X23">
        <f t="shared" si="4"/>
        <v>0</v>
      </c>
      <c r="Y23">
        <f>VLOOKUP(RIGHT($X$1,5),Key!$A$9:$B$14,2,FALSE)</f>
        <v>3.7</v>
      </c>
      <c r="Z23">
        <f t="shared" si="2"/>
        <v>10.199999999999999</v>
      </c>
      <c r="AA23">
        <f t="shared" si="3"/>
        <v>19</v>
      </c>
    </row>
    <row r="24" spans="1:27" x14ac:dyDescent="0.3">
      <c r="A24">
        <v>100067</v>
      </c>
      <c r="B24">
        <v>230922</v>
      </c>
      <c r="C24" s="3">
        <v>44130.501388888886</v>
      </c>
      <c r="D24">
        <v>3</v>
      </c>
      <c r="E24">
        <v>2</v>
      </c>
      <c r="F24" t="s">
        <v>26</v>
      </c>
      <c r="G24">
        <v>4</v>
      </c>
      <c r="H24">
        <v>51.316409999999998</v>
      </c>
      <c r="I24">
        <v>65.320310000000006</v>
      </c>
      <c r="J24">
        <v>3.6992189999999998</v>
      </c>
      <c r="K24">
        <v>95.039060000000006</v>
      </c>
      <c r="L24" s="3">
        <v>44130.257638888892</v>
      </c>
      <c r="M24">
        <v>17.18</v>
      </c>
      <c r="N24" t="s">
        <v>28</v>
      </c>
      <c r="P24">
        <f>(C24-Key!$B$1)*24</f>
        <v>-3.0166666667209938</v>
      </c>
      <c r="Q24">
        <f>(Key!$B$2-'17.1'!C24)*24</f>
        <v>5.9666666667326353</v>
      </c>
      <c r="R24" s="3">
        <f>C24-(M24-Key!$B$5)/(24*Key!$B$6)</f>
        <v>44130.487574074068</v>
      </c>
      <c r="S24">
        <f>M24-Key!$B$5</f>
        <v>14.92</v>
      </c>
      <c r="T24" s="2">
        <f t="shared" si="0"/>
        <v>44129.5</v>
      </c>
      <c r="U24" t="str">
        <f t="shared" si="1"/>
        <v>10-25-2020 12:00</v>
      </c>
      <c r="V24">
        <f>IFERROR(IF(W24=Z24,VLOOKUP($U24,[1]C8842!$G$2:$M$145,3,FALSE),0),0)</f>
        <v>19</v>
      </c>
      <c r="W24">
        <f>VLOOKUP(RIGHT($V$1,5),Key!$A$9:$B$14,2,FALSE)</f>
        <v>10.199999999999999</v>
      </c>
      <c r="X24">
        <f t="shared" si="4"/>
        <v>0</v>
      </c>
      <c r="Y24">
        <f>VLOOKUP(RIGHT($X$1,5),Key!$A$9:$B$14,2,FALSE)</f>
        <v>3.7</v>
      </c>
      <c r="Z24">
        <f t="shared" si="2"/>
        <v>10.199999999999999</v>
      </c>
      <c r="AA24">
        <f t="shared" si="3"/>
        <v>19</v>
      </c>
    </row>
    <row r="25" spans="1:27" x14ac:dyDescent="0.3">
      <c r="A25">
        <v>100067</v>
      </c>
      <c r="B25">
        <v>230922</v>
      </c>
      <c r="C25" s="3">
        <v>44130.501388888886</v>
      </c>
      <c r="D25">
        <v>1</v>
      </c>
      <c r="E25">
        <v>1</v>
      </c>
      <c r="F25" t="s">
        <v>25</v>
      </c>
      <c r="G25">
        <v>1</v>
      </c>
      <c r="H25">
        <v>71</v>
      </c>
      <c r="I25">
        <v>15.39063</v>
      </c>
      <c r="J25">
        <v>0.7890625</v>
      </c>
      <c r="K25">
        <v>58.023440000000001</v>
      </c>
      <c r="L25" s="3">
        <v>44130.257638888892</v>
      </c>
      <c r="M25">
        <v>17.18</v>
      </c>
      <c r="N25" t="s">
        <v>28</v>
      </c>
      <c r="P25">
        <f>(C25-Key!$B$1)*24</f>
        <v>-3.0166666667209938</v>
      </c>
      <c r="Q25">
        <f>(Key!$B$2-'17.1'!C25)*24</f>
        <v>5.9666666667326353</v>
      </c>
      <c r="R25" s="3">
        <f>C25-(M25-Key!$B$5)/(24*Key!$B$6)</f>
        <v>44130.487574074068</v>
      </c>
      <c r="S25">
        <f>M25-Key!$B$5</f>
        <v>14.92</v>
      </c>
      <c r="T25" s="2">
        <f t="shared" si="0"/>
        <v>44129.5</v>
      </c>
      <c r="U25" t="str">
        <f t="shared" si="1"/>
        <v>10-25-2020 12:00</v>
      </c>
      <c r="V25">
        <f>IFERROR(IF(W25=Z25,VLOOKUP($U25,[1]C8842!$G$2:$M$145,3,FALSE),0),0)</f>
        <v>19</v>
      </c>
      <c r="W25">
        <f>VLOOKUP(RIGHT($V$1,5),Key!$A$9:$B$14,2,FALSE)</f>
        <v>10.199999999999999</v>
      </c>
      <c r="X25">
        <f t="shared" si="4"/>
        <v>0</v>
      </c>
      <c r="Y25">
        <f>VLOOKUP(RIGHT($X$1,5),Key!$A$9:$B$14,2,FALSE)</f>
        <v>3.7</v>
      </c>
      <c r="Z25">
        <f t="shared" si="2"/>
        <v>10.199999999999999</v>
      </c>
      <c r="AA25">
        <f t="shared" si="3"/>
        <v>19</v>
      </c>
    </row>
    <row r="26" spans="1:27" x14ac:dyDescent="0.3">
      <c r="A26">
        <v>100067</v>
      </c>
      <c r="B26">
        <v>230922</v>
      </c>
      <c r="C26" s="3">
        <v>44130.501388888886</v>
      </c>
      <c r="D26">
        <v>0</v>
      </c>
      <c r="E26">
        <v>2</v>
      </c>
      <c r="F26" t="s">
        <v>25</v>
      </c>
      <c r="G26">
        <v>1</v>
      </c>
      <c r="H26">
        <v>56.265630000000002</v>
      </c>
      <c r="I26">
        <v>15.3125</v>
      </c>
      <c r="J26">
        <v>1.0078130000000001</v>
      </c>
      <c r="K26">
        <v>46.019530000000003</v>
      </c>
      <c r="L26" s="3">
        <v>44130.257638888892</v>
      </c>
      <c r="M26">
        <v>17.18</v>
      </c>
      <c r="N26" t="s">
        <v>28</v>
      </c>
      <c r="P26">
        <f>(C26-Key!$B$1)*24</f>
        <v>-3.0166666667209938</v>
      </c>
      <c r="Q26">
        <f>(Key!$B$2-'17.1'!C26)*24</f>
        <v>5.9666666667326353</v>
      </c>
      <c r="R26" s="3">
        <f>C26-(M26-Key!$B$5)/(24*Key!$B$6)</f>
        <v>44130.487574074068</v>
      </c>
      <c r="S26">
        <f>M26-Key!$B$5</f>
        <v>14.92</v>
      </c>
      <c r="T26" s="2">
        <f t="shared" si="0"/>
        <v>44129.5</v>
      </c>
      <c r="U26" t="str">
        <f t="shared" si="1"/>
        <v>10-25-2020 12:00</v>
      </c>
      <c r="V26">
        <f>IFERROR(IF(W26=Z26,VLOOKUP($U26,[1]C8842!$G$2:$M$145,3,FALSE),0),0)</f>
        <v>19</v>
      </c>
      <c r="W26">
        <f>VLOOKUP(RIGHT($V$1,5),Key!$A$9:$B$14,2,FALSE)</f>
        <v>10.199999999999999</v>
      </c>
      <c r="X26">
        <f t="shared" si="4"/>
        <v>0</v>
      </c>
      <c r="Y26">
        <f>VLOOKUP(RIGHT($X$1,5),Key!$A$9:$B$14,2,FALSE)</f>
        <v>3.7</v>
      </c>
      <c r="Z26">
        <f t="shared" si="2"/>
        <v>10.199999999999999</v>
      </c>
      <c r="AA26">
        <f t="shared" si="3"/>
        <v>19</v>
      </c>
    </row>
    <row r="27" spans="1:27" x14ac:dyDescent="0.3">
      <c r="A27">
        <v>100067</v>
      </c>
      <c r="B27">
        <v>230922</v>
      </c>
      <c r="C27" s="3">
        <v>44130.501388888886</v>
      </c>
      <c r="D27">
        <v>0</v>
      </c>
      <c r="E27">
        <v>2</v>
      </c>
      <c r="F27" t="s">
        <v>25</v>
      </c>
      <c r="G27">
        <v>2</v>
      </c>
      <c r="H27">
        <v>62.453130000000002</v>
      </c>
      <c r="I27">
        <v>24.253910000000001</v>
      </c>
      <c r="J27">
        <v>1.2890630000000001</v>
      </c>
      <c r="K27">
        <v>46.019530000000003</v>
      </c>
      <c r="L27" s="3">
        <v>44130.257638888892</v>
      </c>
      <c r="M27">
        <v>17.18</v>
      </c>
      <c r="N27" t="s">
        <v>28</v>
      </c>
      <c r="P27">
        <f>(C27-Key!$B$1)*24</f>
        <v>-3.0166666667209938</v>
      </c>
      <c r="Q27">
        <f>(Key!$B$2-'17.1'!C27)*24</f>
        <v>5.9666666667326353</v>
      </c>
      <c r="R27" s="3">
        <f>C27-(M27-Key!$B$5)/(24*Key!$B$6)</f>
        <v>44130.487574074068</v>
      </c>
      <c r="S27">
        <f>M27-Key!$B$5</f>
        <v>14.92</v>
      </c>
      <c r="T27" s="2">
        <f t="shared" si="0"/>
        <v>44129.5</v>
      </c>
      <c r="U27" t="str">
        <f t="shared" si="1"/>
        <v>10-25-2020 12:00</v>
      </c>
      <c r="V27">
        <f>IFERROR(IF(W27=Z27,VLOOKUP($U27,[1]C8842!$G$2:$M$145,3,FALSE),0),0)</f>
        <v>19</v>
      </c>
      <c r="W27">
        <f>VLOOKUP(RIGHT($V$1,5),Key!$A$9:$B$14,2,FALSE)</f>
        <v>10.199999999999999</v>
      </c>
      <c r="X27">
        <f t="shared" si="4"/>
        <v>0</v>
      </c>
      <c r="Y27">
        <f>VLOOKUP(RIGHT($X$1,5),Key!$A$9:$B$14,2,FALSE)</f>
        <v>3.7</v>
      </c>
      <c r="Z27">
        <f t="shared" si="2"/>
        <v>10.199999999999999</v>
      </c>
      <c r="AA27">
        <f t="shared" si="3"/>
        <v>19</v>
      </c>
    </row>
    <row r="28" spans="1:27" x14ac:dyDescent="0.3">
      <c r="A28">
        <v>100067</v>
      </c>
      <c r="B28">
        <v>230922</v>
      </c>
      <c r="C28" s="3">
        <v>44130.502083333333</v>
      </c>
      <c r="D28">
        <v>3</v>
      </c>
      <c r="E28">
        <v>2</v>
      </c>
      <c r="F28" t="s">
        <v>26</v>
      </c>
      <c r="G28">
        <v>1</v>
      </c>
      <c r="H28">
        <v>66.054689999999994</v>
      </c>
      <c r="I28">
        <v>18.214839999999999</v>
      </c>
      <c r="J28">
        <v>0.97265630000000003</v>
      </c>
      <c r="K28">
        <v>95.039060000000006</v>
      </c>
      <c r="L28" s="3">
        <v>44130.257638888892</v>
      </c>
      <c r="M28">
        <v>17.18</v>
      </c>
      <c r="N28" t="s">
        <v>28</v>
      </c>
      <c r="P28">
        <f>(C28-Key!$B$1)*24</f>
        <v>-3</v>
      </c>
      <c r="Q28">
        <f>(Key!$B$2-'17.1'!C28)*24</f>
        <v>5.9500000000116415</v>
      </c>
      <c r="R28" s="3">
        <f>C28-(M28-Key!$B$5)/(24*Key!$B$6)</f>
        <v>44130.488268518515</v>
      </c>
      <c r="S28">
        <f>M28-Key!$B$5</f>
        <v>14.92</v>
      </c>
      <c r="T28" s="2">
        <f t="shared" si="0"/>
        <v>44129.5</v>
      </c>
      <c r="U28" t="str">
        <f t="shared" si="1"/>
        <v>10-25-2020 12:00</v>
      </c>
      <c r="V28">
        <f>IFERROR(IF(W28=Z28,VLOOKUP($U28,[1]C8842!$G$2:$M$145,3,FALSE),0),0)</f>
        <v>19</v>
      </c>
      <c r="W28">
        <f>VLOOKUP(RIGHT($V$1,5),Key!$A$9:$B$14,2,FALSE)</f>
        <v>10.199999999999999</v>
      </c>
      <c r="X28">
        <f t="shared" si="4"/>
        <v>0</v>
      </c>
      <c r="Y28">
        <f>VLOOKUP(RIGHT($X$1,5),Key!$A$9:$B$14,2,FALSE)</f>
        <v>3.7</v>
      </c>
      <c r="Z28">
        <f t="shared" si="2"/>
        <v>10.199999999999999</v>
      </c>
      <c r="AA28">
        <f t="shared" si="3"/>
        <v>19</v>
      </c>
    </row>
    <row r="29" spans="1:27" x14ac:dyDescent="0.3">
      <c r="A29">
        <v>100067</v>
      </c>
      <c r="B29">
        <v>230922</v>
      </c>
      <c r="C29" s="3">
        <v>44130.50277777778</v>
      </c>
      <c r="D29">
        <v>3</v>
      </c>
      <c r="E29">
        <v>2</v>
      </c>
      <c r="F29" t="s">
        <v>26</v>
      </c>
      <c r="G29">
        <v>1</v>
      </c>
      <c r="H29">
        <v>64.554689999999994</v>
      </c>
      <c r="I29">
        <v>16.265630000000002</v>
      </c>
      <c r="J29">
        <v>0.9140625</v>
      </c>
      <c r="K29">
        <v>94.039060000000006</v>
      </c>
      <c r="L29" s="3">
        <v>44130.257638888892</v>
      </c>
      <c r="M29">
        <v>17.18</v>
      </c>
      <c r="N29" t="s">
        <v>28</v>
      </c>
      <c r="P29">
        <f>(C29-Key!$B$1)*24</f>
        <v>-2.9833333332790062</v>
      </c>
      <c r="Q29">
        <f>(Key!$B$2-'17.1'!C29)*24</f>
        <v>5.9333333332906477</v>
      </c>
      <c r="R29" s="3">
        <f>C29-(M29-Key!$B$5)/(24*Key!$B$6)</f>
        <v>44130.488962962962</v>
      </c>
      <c r="S29">
        <f>M29-Key!$B$5</f>
        <v>14.92</v>
      </c>
      <c r="T29" s="2">
        <f t="shared" si="0"/>
        <v>44129.5</v>
      </c>
      <c r="U29" t="str">
        <f t="shared" si="1"/>
        <v>10-25-2020 12:00</v>
      </c>
      <c r="V29">
        <f>IFERROR(IF(W29=Z29,VLOOKUP($U29,[1]C8842!$G$2:$M$145,3,FALSE),0),0)</f>
        <v>19</v>
      </c>
      <c r="W29">
        <f>VLOOKUP(RIGHT($V$1,5),Key!$A$9:$B$14,2,FALSE)</f>
        <v>10.199999999999999</v>
      </c>
      <c r="X29">
        <f t="shared" si="4"/>
        <v>0</v>
      </c>
      <c r="Y29">
        <f>VLOOKUP(RIGHT($X$1,5),Key!$A$9:$B$14,2,FALSE)</f>
        <v>3.7</v>
      </c>
      <c r="Z29">
        <f t="shared" si="2"/>
        <v>10.199999999999999</v>
      </c>
      <c r="AA29">
        <f t="shared" si="3"/>
        <v>19</v>
      </c>
    </row>
    <row r="30" spans="1:27" x14ac:dyDescent="0.3">
      <c r="A30">
        <v>100067</v>
      </c>
      <c r="B30">
        <v>230922</v>
      </c>
      <c r="C30" s="3">
        <v>44130.50277777778</v>
      </c>
      <c r="D30">
        <v>0</v>
      </c>
      <c r="E30">
        <v>2</v>
      </c>
      <c r="F30" t="s">
        <v>25</v>
      </c>
      <c r="G30">
        <v>1</v>
      </c>
      <c r="H30">
        <v>55.265630000000002</v>
      </c>
      <c r="I30">
        <v>16.003910000000001</v>
      </c>
      <c r="J30">
        <v>1.058594</v>
      </c>
      <c r="K30">
        <v>46.019530000000003</v>
      </c>
      <c r="L30" s="3">
        <v>44130.257638888892</v>
      </c>
      <c r="M30">
        <v>17.18</v>
      </c>
      <c r="N30" t="s">
        <v>28</v>
      </c>
      <c r="P30">
        <f>(C30-Key!$B$1)*24</f>
        <v>-2.9833333332790062</v>
      </c>
      <c r="Q30">
        <f>(Key!$B$2-'17.1'!C30)*24</f>
        <v>5.9333333332906477</v>
      </c>
      <c r="R30" s="3">
        <f>C30-(M30-Key!$B$5)/(24*Key!$B$6)</f>
        <v>44130.488962962962</v>
      </c>
      <c r="S30">
        <f>M30-Key!$B$5</f>
        <v>14.92</v>
      </c>
      <c r="T30" s="2">
        <f t="shared" si="0"/>
        <v>44129.5</v>
      </c>
      <c r="U30" t="str">
        <f t="shared" si="1"/>
        <v>10-25-2020 12:00</v>
      </c>
      <c r="V30">
        <f>IFERROR(IF(W30=Z30,VLOOKUP($U30,[1]C8842!$G$2:$M$145,3,FALSE),0),0)</f>
        <v>19</v>
      </c>
      <c r="W30">
        <f>VLOOKUP(RIGHT($V$1,5),Key!$A$9:$B$14,2,FALSE)</f>
        <v>10.199999999999999</v>
      </c>
      <c r="X30">
        <f t="shared" si="4"/>
        <v>0</v>
      </c>
      <c r="Y30">
        <f>VLOOKUP(RIGHT($X$1,5),Key!$A$9:$B$14,2,FALSE)</f>
        <v>3.7</v>
      </c>
      <c r="Z30">
        <f t="shared" si="2"/>
        <v>10.199999999999999</v>
      </c>
      <c r="AA30">
        <f t="shared" si="3"/>
        <v>19</v>
      </c>
    </row>
    <row r="31" spans="1:27" x14ac:dyDescent="0.3">
      <c r="A31">
        <v>100067</v>
      </c>
      <c r="B31">
        <v>230922</v>
      </c>
      <c r="C31" s="3">
        <v>44130.50277777778</v>
      </c>
      <c r="D31">
        <v>0</v>
      </c>
      <c r="E31">
        <v>2</v>
      </c>
      <c r="F31" t="s">
        <v>25</v>
      </c>
      <c r="G31">
        <v>1</v>
      </c>
      <c r="H31">
        <v>54.019530000000003</v>
      </c>
      <c r="I31">
        <v>14.23828</v>
      </c>
      <c r="J31">
        <v>0.99609380000000003</v>
      </c>
      <c r="K31">
        <v>46.019530000000003</v>
      </c>
      <c r="L31" s="3">
        <v>44130.257638888892</v>
      </c>
      <c r="M31">
        <v>17.18</v>
      </c>
      <c r="N31" t="s">
        <v>28</v>
      </c>
      <c r="P31">
        <f>(C31-Key!$B$1)*24</f>
        <v>-2.9833333332790062</v>
      </c>
      <c r="Q31">
        <f>(Key!$B$2-'17.1'!C31)*24</f>
        <v>5.9333333332906477</v>
      </c>
      <c r="R31" s="3">
        <f>C31-(M31-Key!$B$5)/(24*Key!$B$6)</f>
        <v>44130.488962962962</v>
      </c>
      <c r="S31">
        <f>M31-Key!$B$5</f>
        <v>14.92</v>
      </c>
      <c r="T31" s="2">
        <f t="shared" si="0"/>
        <v>44129.5</v>
      </c>
      <c r="U31" t="str">
        <f t="shared" si="1"/>
        <v>10-25-2020 12:00</v>
      </c>
      <c r="V31">
        <f>IFERROR(IF(W31=Z31,VLOOKUP($U31,[1]C8842!$G$2:$M$145,3,FALSE),0),0)</f>
        <v>19</v>
      </c>
      <c r="W31">
        <f>VLOOKUP(RIGHT($V$1,5),Key!$A$9:$B$14,2,FALSE)</f>
        <v>10.199999999999999</v>
      </c>
      <c r="X31">
        <f t="shared" si="4"/>
        <v>0</v>
      </c>
      <c r="Y31">
        <f>VLOOKUP(RIGHT($X$1,5),Key!$A$9:$B$14,2,FALSE)</f>
        <v>3.7</v>
      </c>
      <c r="Z31">
        <f t="shared" si="2"/>
        <v>10.199999999999999</v>
      </c>
      <c r="AA31">
        <f t="shared" si="3"/>
        <v>19</v>
      </c>
    </row>
    <row r="32" spans="1:27" x14ac:dyDescent="0.3">
      <c r="A32">
        <v>100067</v>
      </c>
      <c r="B32">
        <v>230922</v>
      </c>
      <c r="C32" s="3">
        <v>44130.50277777778</v>
      </c>
      <c r="D32">
        <v>1</v>
      </c>
      <c r="E32">
        <v>1</v>
      </c>
      <c r="F32" t="s">
        <v>25</v>
      </c>
      <c r="G32">
        <v>2</v>
      </c>
      <c r="H32">
        <v>68.871089999999995</v>
      </c>
      <c r="I32">
        <v>27.23828</v>
      </c>
      <c r="J32">
        <v>1.28125</v>
      </c>
      <c r="K32">
        <v>58.023440000000001</v>
      </c>
      <c r="L32" s="3">
        <v>44130.257638888892</v>
      </c>
      <c r="M32">
        <v>17.18</v>
      </c>
      <c r="N32" t="s">
        <v>28</v>
      </c>
      <c r="P32">
        <f>(C32-Key!$B$1)*24</f>
        <v>-2.9833333332790062</v>
      </c>
      <c r="Q32">
        <f>(Key!$B$2-'17.1'!C32)*24</f>
        <v>5.9333333332906477</v>
      </c>
      <c r="R32" s="3">
        <f>C32-(M32-Key!$B$5)/(24*Key!$B$6)</f>
        <v>44130.488962962962</v>
      </c>
      <c r="S32">
        <f>M32-Key!$B$5</f>
        <v>14.92</v>
      </c>
      <c r="T32" s="2">
        <f t="shared" si="0"/>
        <v>44129.5</v>
      </c>
      <c r="U32" t="str">
        <f t="shared" si="1"/>
        <v>10-25-2020 12:00</v>
      </c>
      <c r="V32">
        <f>IFERROR(IF(W32=Z32,VLOOKUP($U32,[1]C8842!$G$2:$M$145,3,FALSE),0),0)</f>
        <v>19</v>
      </c>
      <c r="W32">
        <f>VLOOKUP(RIGHT($V$1,5),Key!$A$9:$B$14,2,FALSE)</f>
        <v>10.199999999999999</v>
      </c>
      <c r="X32">
        <f t="shared" si="4"/>
        <v>0</v>
      </c>
      <c r="Y32">
        <f>VLOOKUP(RIGHT($X$1,5),Key!$A$9:$B$14,2,FALSE)</f>
        <v>3.7</v>
      </c>
      <c r="Z32">
        <f t="shared" si="2"/>
        <v>10.199999999999999</v>
      </c>
      <c r="AA32">
        <f t="shared" si="3"/>
        <v>19</v>
      </c>
    </row>
    <row r="33" spans="1:27" x14ac:dyDescent="0.3">
      <c r="A33">
        <v>100067</v>
      </c>
      <c r="B33">
        <v>230922</v>
      </c>
      <c r="C33" s="3">
        <v>44130.50277777778</v>
      </c>
      <c r="D33">
        <v>0</v>
      </c>
      <c r="E33">
        <v>2</v>
      </c>
      <c r="F33" t="s">
        <v>25</v>
      </c>
      <c r="G33">
        <v>1</v>
      </c>
      <c r="H33">
        <v>60.925780000000003</v>
      </c>
      <c r="I33">
        <v>15.54297</v>
      </c>
      <c r="J33">
        <v>0.94140630000000003</v>
      </c>
      <c r="K33">
        <v>46.019530000000003</v>
      </c>
      <c r="L33" s="3">
        <v>44130.257638888892</v>
      </c>
      <c r="M33">
        <v>17.18</v>
      </c>
      <c r="N33" t="s">
        <v>28</v>
      </c>
      <c r="P33">
        <f>(C33-Key!$B$1)*24</f>
        <v>-2.9833333332790062</v>
      </c>
      <c r="Q33">
        <f>(Key!$B$2-'17.1'!C33)*24</f>
        <v>5.9333333332906477</v>
      </c>
      <c r="R33" s="3">
        <f>C33-(M33-Key!$B$5)/(24*Key!$B$6)</f>
        <v>44130.488962962962</v>
      </c>
      <c r="S33">
        <f>M33-Key!$B$5</f>
        <v>14.92</v>
      </c>
      <c r="T33" s="2">
        <f t="shared" si="0"/>
        <v>44129.5</v>
      </c>
      <c r="U33" t="str">
        <f t="shared" si="1"/>
        <v>10-25-2020 12:00</v>
      </c>
      <c r="V33">
        <f>IFERROR(IF(W33=Z33,VLOOKUP($U33,[1]C8842!$G$2:$M$145,3,FALSE),0),0)</f>
        <v>19</v>
      </c>
      <c r="W33">
        <f>VLOOKUP(RIGHT($V$1,5),Key!$A$9:$B$14,2,FALSE)</f>
        <v>10.199999999999999</v>
      </c>
      <c r="X33">
        <f t="shared" si="4"/>
        <v>0</v>
      </c>
      <c r="Y33">
        <f>VLOOKUP(RIGHT($X$1,5),Key!$A$9:$B$14,2,FALSE)</f>
        <v>3.7</v>
      </c>
      <c r="Z33">
        <f t="shared" si="2"/>
        <v>10.199999999999999</v>
      </c>
      <c r="AA33">
        <f t="shared" si="3"/>
        <v>19</v>
      </c>
    </row>
    <row r="34" spans="1:27" x14ac:dyDescent="0.3">
      <c r="A34">
        <v>100067</v>
      </c>
      <c r="B34">
        <v>230922</v>
      </c>
      <c r="C34" s="3">
        <v>44130.50277777778</v>
      </c>
      <c r="D34">
        <v>0</v>
      </c>
      <c r="E34">
        <v>2</v>
      </c>
      <c r="F34" t="s">
        <v>25</v>
      </c>
      <c r="G34">
        <v>2</v>
      </c>
      <c r="H34">
        <v>68.664060000000006</v>
      </c>
      <c r="I34">
        <v>20.976559999999999</v>
      </c>
      <c r="J34">
        <v>1.042969</v>
      </c>
      <c r="K34">
        <v>47.019530000000003</v>
      </c>
      <c r="L34" s="3">
        <v>44130.257638888892</v>
      </c>
      <c r="M34">
        <v>17.18</v>
      </c>
      <c r="N34" t="s">
        <v>28</v>
      </c>
      <c r="P34">
        <f>(C34-Key!$B$1)*24</f>
        <v>-2.9833333332790062</v>
      </c>
      <c r="Q34">
        <f>(Key!$B$2-'17.1'!C34)*24</f>
        <v>5.9333333332906477</v>
      </c>
      <c r="R34" s="3">
        <f>C34-(M34-Key!$B$5)/(24*Key!$B$6)</f>
        <v>44130.488962962962</v>
      </c>
      <c r="S34">
        <f>M34-Key!$B$5</f>
        <v>14.92</v>
      </c>
      <c r="T34" s="2">
        <f t="shared" si="0"/>
        <v>44129.5</v>
      </c>
      <c r="U34" t="str">
        <f t="shared" si="1"/>
        <v>10-25-2020 12:00</v>
      </c>
      <c r="V34">
        <f>IFERROR(IF(W34=Z34,VLOOKUP($U34,[1]C8842!$G$2:$M$145,3,FALSE),0),0)</f>
        <v>19</v>
      </c>
      <c r="W34">
        <f>VLOOKUP(RIGHT($V$1,5),Key!$A$9:$B$14,2,FALSE)</f>
        <v>10.199999999999999</v>
      </c>
      <c r="X34">
        <f t="shared" si="4"/>
        <v>0</v>
      </c>
      <c r="Y34">
        <f>VLOOKUP(RIGHT($X$1,5),Key!$A$9:$B$14,2,FALSE)</f>
        <v>3.7</v>
      </c>
      <c r="Z34">
        <f t="shared" si="2"/>
        <v>10.199999999999999</v>
      </c>
      <c r="AA34">
        <f t="shared" si="3"/>
        <v>19</v>
      </c>
    </row>
    <row r="35" spans="1:27" x14ac:dyDescent="0.3">
      <c r="A35">
        <v>100067</v>
      </c>
      <c r="B35">
        <v>230922</v>
      </c>
      <c r="C35" s="3">
        <v>44130.50277777778</v>
      </c>
      <c r="D35">
        <v>2</v>
      </c>
      <c r="E35">
        <v>1</v>
      </c>
      <c r="F35" t="s">
        <v>26</v>
      </c>
      <c r="G35">
        <v>1</v>
      </c>
      <c r="H35">
        <v>72.015630000000002</v>
      </c>
      <c r="I35">
        <v>18.78125</v>
      </c>
      <c r="J35">
        <v>0.9140625</v>
      </c>
      <c r="K35">
        <v>80.03125</v>
      </c>
      <c r="L35" s="3">
        <v>44130.257638888892</v>
      </c>
      <c r="M35">
        <v>17.18</v>
      </c>
      <c r="N35" t="s">
        <v>28</v>
      </c>
      <c r="P35">
        <f>(C35-Key!$B$1)*24</f>
        <v>-2.9833333332790062</v>
      </c>
      <c r="Q35">
        <f>(Key!$B$2-'17.1'!C35)*24</f>
        <v>5.9333333332906477</v>
      </c>
      <c r="R35" s="3">
        <f>C35-(M35-Key!$B$5)/(24*Key!$B$6)</f>
        <v>44130.488962962962</v>
      </c>
      <c r="S35">
        <f>M35-Key!$B$5</f>
        <v>14.92</v>
      </c>
      <c r="T35" s="2">
        <f t="shared" si="0"/>
        <v>44129.5</v>
      </c>
      <c r="U35" t="str">
        <f t="shared" si="1"/>
        <v>10-25-2020 12:00</v>
      </c>
      <c r="V35">
        <f>IFERROR(IF(W35=Z35,VLOOKUP($U35,[1]C8842!$G$2:$M$145,3,FALSE),0),0)</f>
        <v>19</v>
      </c>
      <c r="W35">
        <f>VLOOKUP(RIGHT($V$1,5),Key!$A$9:$B$14,2,FALSE)</f>
        <v>10.199999999999999</v>
      </c>
      <c r="X35">
        <f t="shared" si="4"/>
        <v>0</v>
      </c>
      <c r="Y35">
        <f>VLOOKUP(RIGHT($X$1,5),Key!$A$9:$B$14,2,FALSE)</f>
        <v>3.7</v>
      </c>
      <c r="Z35">
        <f t="shared" si="2"/>
        <v>10.199999999999999</v>
      </c>
      <c r="AA35">
        <f t="shared" si="3"/>
        <v>19</v>
      </c>
    </row>
    <row r="36" spans="1:27" x14ac:dyDescent="0.3">
      <c r="A36">
        <v>100067</v>
      </c>
      <c r="B36">
        <v>230922</v>
      </c>
      <c r="C36" s="3">
        <v>44130.50277777778</v>
      </c>
      <c r="D36">
        <v>0</v>
      </c>
      <c r="E36">
        <v>2</v>
      </c>
      <c r="F36" t="s">
        <v>25</v>
      </c>
      <c r="G36">
        <v>1</v>
      </c>
      <c r="H36">
        <v>67.816410000000005</v>
      </c>
      <c r="I36">
        <v>14.48828</v>
      </c>
      <c r="J36">
        <v>0.80078130000000003</v>
      </c>
      <c r="K36">
        <v>46.019530000000003</v>
      </c>
      <c r="L36" s="3">
        <v>44130.257638888892</v>
      </c>
      <c r="M36">
        <v>17.18</v>
      </c>
      <c r="N36" t="s">
        <v>28</v>
      </c>
      <c r="P36">
        <f>(C36-Key!$B$1)*24</f>
        <v>-2.9833333332790062</v>
      </c>
      <c r="Q36">
        <f>(Key!$B$2-'17.1'!C36)*24</f>
        <v>5.9333333332906477</v>
      </c>
      <c r="R36" s="3">
        <f>C36-(M36-Key!$B$5)/(24*Key!$B$6)</f>
        <v>44130.488962962962</v>
      </c>
      <c r="S36">
        <f>M36-Key!$B$5</f>
        <v>14.92</v>
      </c>
      <c r="T36" s="2">
        <f t="shared" si="0"/>
        <v>44129.5</v>
      </c>
      <c r="U36" t="str">
        <f t="shared" si="1"/>
        <v>10-25-2020 12:00</v>
      </c>
      <c r="V36">
        <f>IFERROR(IF(W36=Z36,VLOOKUP($U36,[1]C8842!$G$2:$M$145,3,FALSE),0),0)</f>
        <v>19</v>
      </c>
      <c r="W36">
        <f>VLOOKUP(RIGHT($V$1,5),Key!$A$9:$B$14,2,FALSE)</f>
        <v>10.199999999999999</v>
      </c>
      <c r="X36">
        <f t="shared" si="4"/>
        <v>0</v>
      </c>
      <c r="Y36">
        <f>VLOOKUP(RIGHT($X$1,5),Key!$A$9:$B$14,2,FALSE)</f>
        <v>3.7</v>
      </c>
      <c r="Z36">
        <f t="shared" si="2"/>
        <v>10.199999999999999</v>
      </c>
      <c r="AA36">
        <f t="shared" si="3"/>
        <v>19</v>
      </c>
    </row>
    <row r="37" spans="1:27" x14ac:dyDescent="0.3">
      <c r="A37">
        <v>100067</v>
      </c>
      <c r="B37">
        <v>230922</v>
      </c>
      <c r="C37" s="3">
        <v>44130.50277777778</v>
      </c>
      <c r="D37">
        <v>1</v>
      </c>
      <c r="E37">
        <v>1</v>
      </c>
      <c r="F37" t="s">
        <v>25</v>
      </c>
      <c r="G37">
        <v>1</v>
      </c>
      <c r="H37">
        <v>70.035160000000005</v>
      </c>
      <c r="I37">
        <v>17.51172</v>
      </c>
      <c r="J37">
        <v>0.890625</v>
      </c>
      <c r="K37">
        <v>58.023440000000001</v>
      </c>
      <c r="L37" s="3">
        <v>44130.257638888892</v>
      </c>
      <c r="M37">
        <v>17.18</v>
      </c>
      <c r="N37" t="s">
        <v>28</v>
      </c>
      <c r="P37">
        <f>(C37-Key!$B$1)*24</f>
        <v>-2.9833333332790062</v>
      </c>
      <c r="Q37">
        <f>(Key!$B$2-'17.1'!C37)*24</f>
        <v>5.9333333332906477</v>
      </c>
      <c r="R37" s="3">
        <f>C37-(M37-Key!$B$5)/(24*Key!$B$6)</f>
        <v>44130.488962962962</v>
      </c>
      <c r="S37">
        <f>M37-Key!$B$5</f>
        <v>14.92</v>
      </c>
      <c r="T37" s="2">
        <f t="shared" si="0"/>
        <v>44129.5</v>
      </c>
      <c r="U37" t="str">
        <f t="shared" si="1"/>
        <v>10-25-2020 12:00</v>
      </c>
      <c r="V37">
        <f>IFERROR(IF(W37=Z37,VLOOKUP($U37,[1]C8842!$G$2:$M$145,3,FALSE),0),0)</f>
        <v>19</v>
      </c>
      <c r="W37">
        <f>VLOOKUP(RIGHT($V$1,5),Key!$A$9:$B$14,2,FALSE)</f>
        <v>10.199999999999999</v>
      </c>
      <c r="X37">
        <f t="shared" si="4"/>
        <v>0</v>
      </c>
      <c r="Y37">
        <f>VLOOKUP(RIGHT($X$1,5),Key!$A$9:$B$14,2,FALSE)</f>
        <v>3.7</v>
      </c>
      <c r="Z37">
        <f t="shared" si="2"/>
        <v>10.199999999999999</v>
      </c>
      <c r="AA37">
        <f t="shared" si="3"/>
        <v>19</v>
      </c>
    </row>
    <row r="38" spans="1:27" x14ac:dyDescent="0.3">
      <c r="A38">
        <v>100067</v>
      </c>
      <c r="B38">
        <v>230922</v>
      </c>
      <c r="C38" s="3">
        <v>44130.50277777778</v>
      </c>
      <c r="D38">
        <v>0</v>
      </c>
      <c r="E38">
        <v>2</v>
      </c>
      <c r="F38" t="s">
        <v>25</v>
      </c>
      <c r="G38">
        <v>2</v>
      </c>
      <c r="H38">
        <v>61.636719999999997</v>
      </c>
      <c r="I38">
        <v>20.10547</v>
      </c>
      <c r="J38">
        <v>1.125</v>
      </c>
      <c r="K38">
        <v>46.019530000000003</v>
      </c>
      <c r="L38" s="3">
        <v>44130.257638888892</v>
      </c>
      <c r="M38">
        <v>17.18</v>
      </c>
      <c r="N38" t="s">
        <v>28</v>
      </c>
      <c r="P38">
        <f>(C38-Key!$B$1)*24</f>
        <v>-2.9833333332790062</v>
      </c>
      <c r="Q38">
        <f>(Key!$B$2-'17.1'!C38)*24</f>
        <v>5.9333333332906477</v>
      </c>
      <c r="R38" s="3">
        <f>C38-(M38-Key!$B$5)/(24*Key!$B$6)</f>
        <v>44130.488962962962</v>
      </c>
      <c r="S38">
        <f>M38-Key!$B$5</f>
        <v>14.92</v>
      </c>
      <c r="T38" s="2">
        <f t="shared" si="0"/>
        <v>44129.5</v>
      </c>
      <c r="U38" t="str">
        <f t="shared" si="1"/>
        <v>10-25-2020 12:00</v>
      </c>
      <c r="V38">
        <f>IFERROR(IF(W38=Z38,VLOOKUP($U38,[1]C8842!$G$2:$M$145,3,FALSE),0),0)</f>
        <v>19</v>
      </c>
      <c r="W38">
        <f>VLOOKUP(RIGHT($V$1,5),Key!$A$9:$B$14,2,FALSE)</f>
        <v>10.199999999999999</v>
      </c>
      <c r="X38">
        <f t="shared" si="4"/>
        <v>0</v>
      </c>
      <c r="Y38">
        <f>VLOOKUP(RIGHT($X$1,5),Key!$A$9:$B$14,2,FALSE)</f>
        <v>3.7</v>
      </c>
      <c r="Z38">
        <f t="shared" si="2"/>
        <v>10.199999999999999</v>
      </c>
      <c r="AA38">
        <f t="shared" si="3"/>
        <v>19</v>
      </c>
    </row>
    <row r="39" spans="1:27" x14ac:dyDescent="0.3">
      <c r="A39">
        <v>100067</v>
      </c>
      <c r="B39">
        <v>230922</v>
      </c>
      <c r="C39" s="3">
        <v>44130.50277777778</v>
      </c>
      <c r="D39">
        <v>1</v>
      </c>
      <c r="E39">
        <v>1</v>
      </c>
      <c r="F39" t="s">
        <v>25</v>
      </c>
      <c r="G39">
        <v>1</v>
      </c>
      <c r="H39">
        <v>67.78125</v>
      </c>
      <c r="I39">
        <v>14.878909999999999</v>
      </c>
      <c r="J39">
        <v>0.81640630000000003</v>
      </c>
      <c r="K39">
        <v>56.023440000000001</v>
      </c>
      <c r="L39" s="3">
        <v>44130.257638888892</v>
      </c>
      <c r="M39">
        <v>17.18</v>
      </c>
      <c r="N39" t="s">
        <v>28</v>
      </c>
      <c r="P39">
        <f>(C39-Key!$B$1)*24</f>
        <v>-2.9833333332790062</v>
      </c>
      <c r="Q39">
        <f>(Key!$B$2-'17.1'!C39)*24</f>
        <v>5.9333333332906477</v>
      </c>
      <c r="R39" s="3">
        <f>C39-(M39-Key!$B$5)/(24*Key!$B$6)</f>
        <v>44130.488962962962</v>
      </c>
      <c r="S39">
        <f>M39-Key!$B$5</f>
        <v>14.92</v>
      </c>
      <c r="T39" s="2">
        <f t="shared" si="0"/>
        <v>44129.5</v>
      </c>
      <c r="U39" t="str">
        <f t="shared" si="1"/>
        <v>10-25-2020 12:00</v>
      </c>
      <c r="V39">
        <f>IFERROR(IF(W39=Z39,VLOOKUP($U39,[1]C8842!$G$2:$M$145,3,FALSE),0),0)</f>
        <v>19</v>
      </c>
      <c r="W39">
        <f>VLOOKUP(RIGHT($V$1,5),Key!$A$9:$B$14,2,FALSE)</f>
        <v>10.199999999999999</v>
      </c>
      <c r="X39">
        <f t="shared" si="4"/>
        <v>0</v>
      </c>
      <c r="Y39">
        <f>VLOOKUP(RIGHT($X$1,5),Key!$A$9:$B$14,2,FALSE)</f>
        <v>3.7</v>
      </c>
      <c r="Z39">
        <f t="shared" si="2"/>
        <v>10.199999999999999</v>
      </c>
      <c r="AA39">
        <f t="shared" si="3"/>
        <v>19</v>
      </c>
    </row>
    <row r="40" spans="1:27" x14ac:dyDescent="0.3">
      <c r="A40">
        <v>100067</v>
      </c>
      <c r="B40">
        <v>230922</v>
      </c>
      <c r="C40" s="3">
        <v>44130.50277777778</v>
      </c>
      <c r="D40">
        <v>0</v>
      </c>
      <c r="E40">
        <v>2</v>
      </c>
      <c r="F40" t="s">
        <v>25</v>
      </c>
      <c r="G40">
        <v>2</v>
      </c>
      <c r="H40">
        <v>63.378909999999998</v>
      </c>
      <c r="I40">
        <v>23.953130000000002</v>
      </c>
      <c r="J40">
        <v>1.2578130000000001</v>
      </c>
      <c r="K40">
        <v>46.019530000000003</v>
      </c>
      <c r="L40" s="3">
        <v>44130.257638888892</v>
      </c>
      <c r="M40">
        <v>17.18</v>
      </c>
      <c r="N40" t="s">
        <v>28</v>
      </c>
      <c r="P40">
        <f>(C40-Key!$B$1)*24</f>
        <v>-2.9833333332790062</v>
      </c>
      <c r="Q40">
        <f>(Key!$B$2-'17.1'!C40)*24</f>
        <v>5.9333333332906477</v>
      </c>
      <c r="R40" s="3">
        <f>C40-(M40-Key!$B$5)/(24*Key!$B$6)</f>
        <v>44130.488962962962</v>
      </c>
      <c r="S40">
        <f>M40-Key!$B$5</f>
        <v>14.92</v>
      </c>
      <c r="T40" s="2">
        <f t="shared" si="0"/>
        <v>44129.5</v>
      </c>
      <c r="U40" t="str">
        <f t="shared" si="1"/>
        <v>10-25-2020 12:00</v>
      </c>
      <c r="V40">
        <f>IFERROR(IF(W40=Z40,VLOOKUP($U40,[1]C8842!$G$2:$M$145,3,FALSE),0),0)</f>
        <v>19</v>
      </c>
      <c r="W40">
        <f>VLOOKUP(RIGHT($V$1,5),Key!$A$9:$B$14,2,FALSE)</f>
        <v>10.199999999999999</v>
      </c>
      <c r="X40">
        <f t="shared" si="4"/>
        <v>0</v>
      </c>
      <c r="Y40">
        <f>VLOOKUP(RIGHT($X$1,5),Key!$A$9:$B$14,2,FALSE)</f>
        <v>3.7</v>
      </c>
      <c r="Z40">
        <f t="shared" si="2"/>
        <v>10.199999999999999</v>
      </c>
      <c r="AA40">
        <f t="shared" si="3"/>
        <v>19</v>
      </c>
    </row>
    <row r="41" spans="1:27" x14ac:dyDescent="0.3">
      <c r="A41">
        <v>100067</v>
      </c>
      <c r="B41">
        <v>230922</v>
      </c>
      <c r="C41" s="3">
        <v>44130.50277777778</v>
      </c>
      <c r="D41">
        <v>3</v>
      </c>
      <c r="E41">
        <v>2</v>
      </c>
      <c r="F41" t="s">
        <v>26</v>
      </c>
      <c r="G41">
        <v>2</v>
      </c>
      <c r="H41">
        <v>58.738280000000003</v>
      </c>
      <c r="I41">
        <v>21.51172</v>
      </c>
      <c r="J41">
        <v>1.246094</v>
      </c>
      <c r="K41">
        <v>93.039060000000006</v>
      </c>
      <c r="L41" s="3">
        <v>44130.257638888892</v>
      </c>
      <c r="M41">
        <v>17.18</v>
      </c>
      <c r="N41" t="s">
        <v>28</v>
      </c>
      <c r="P41">
        <f>(C41-Key!$B$1)*24</f>
        <v>-2.9833333332790062</v>
      </c>
      <c r="Q41">
        <f>(Key!$B$2-'17.1'!C41)*24</f>
        <v>5.9333333332906477</v>
      </c>
      <c r="R41" s="3">
        <f>C41-(M41-Key!$B$5)/(24*Key!$B$6)</f>
        <v>44130.488962962962</v>
      </c>
      <c r="S41">
        <f>M41-Key!$B$5</f>
        <v>14.92</v>
      </c>
      <c r="T41" s="2">
        <f t="shared" si="0"/>
        <v>44129.5</v>
      </c>
      <c r="U41" t="str">
        <f t="shared" si="1"/>
        <v>10-25-2020 12:00</v>
      </c>
      <c r="V41">
        <f>IFERROR(IF(W41=Z41,VLOOKUP($U41,[1]C8842!$G$2:$M$145,3,FALSE),0),0)</f>
        <v>19</v>
      </c>
      <c r="W41">
        <f>VLOOKUP(RIGHT($V$1,5),Key!$A$9:$B$14,2,FALSE)</f>
        <v>10.199999999999999</v>
      </c>
      <c r="X41">
        <f t="shared" si="4"/>
        <v>0</v>
      </c>
      <c r="Y41">
        <f>VLOOKUP(RIGHT($X$1,5),Key!$A$9:$B$14,2,FALSE)</f>
        <v>3.7</v>
      </c>
      <c r="Z41">
        <f t="shared" si="2"/>
        <v>10.199999999999999</v>
      </c>
      <c r="AA41">
        <f t="shared" si="3"/>
        <v>19</v>
      </c>
    </row>
    <row r="42" spans="1:27" x14ac:dyDescent="0.3">
      <c r="A42">
        <v>100067</v>
      </c>
      <c r="B42">
        <v>230922</v>
      </c>
      <c r="C42" s="3">
        <v>44130.503472222219</v>
      </c>
      <c r="D42">
        <v>1</v>
      </c>
      <c r="E42">
        <v>1</v>
      </c>
      <c r="F42" t="s">
        <v>25</v>
      </c>
      <c r="G42">
        <v>1</v>
      </c>
      <c r="H42">
        <v>71.726560000000006</v>
      </c>
      <c r="I42">
        <v>13.95313</v>
      </c>
      <c r="J42">
        <v>0.73828130000000003</v>
      </c>
      <c r="K42">
        <v>58.023440000000001</v>
      </c>
      <c r="L42" s="3">
        <v>44130.257638888892</v>
      </c>
      <c r="M42">
        <v>17.18</v>
      </c>
      <c r="N42" t="s">
        <v>28</v>
      </c>
      <c r="P42">
        <f>(C42-Key!$B$1)*24</f>
        <v>-2.9666666667326353</v>
      </c>
      <c r="Q42">
        <f>(Key!$B$2-'17.1'!C42)*24</f>
        <v>5.9166666667442769</v>
      </c>
      <c r="R42" s="3">
        <f>C42-(M42-Key!$B$5)/(24*Key!$B$6)</f>
        <v>44130.489657407401</v>
      </c>
      <c r="S42">
        <f>M42-Key!$B$5</f>
        <v>14.92</v>
      </c>
      <c r="T42" s="2">
        <f t="shared" si="0"/>
        <v>44129.506944444445</v>
      </c>
      <c r="U42" t="str">
        <f t="shared" si="1"/>
        <v>10-25-2020 12:10</v>
      </c>
      <c r="V42">
        <f>IFERROR(IF(W42=Z42,VLOOKUP($U42,[1]C8842!$G$2:$M$145,3,FALSE),0),0)</f>
        <v>19</v>
      </c>
      <c r="W42">
        <f>VLOOKUP(RIGHT($V$1,5),Key!$A$9:$B$14,2,FALSE)</f>
        <v>10.199999999999999</v>
      </c>
      <c r="X42">
        <f t="shared" si="4"/>
        <v>0</v>
      </c>
      <c r="Y42">
        <f>VLOOKUP(RIGHT($X$1,5),Key!$A$9:$B$14,2,FALSE)</f>
        <v>3.7</v>
      </c>
      <c r="Z42">
        <f t="shared" si="2"/>
        <v>10.199999999999999</v>
      </c>
      <c r="AA42">
        <f t="shared" si="3"/>
        <v>19</v>
      </c>
    </row>
    <row r="43" spans="1:27" x14ac:dyDescent="0.3">
      <c r="A43">
        <v>100067</v>
      </c>
      <c r="B43">
        <v>230922</v>
      </c>
      <c r="C43" s="3">
        <v>44130.503472222219</v>
      </c>
      <c r="D43">
        <v>0</v>
      </c>
      <c r="E43">
        <v>2</v>
      </c>
      <c r="F43" t="s">
        <v>25</v>
      </c>
      <c r="G43">
        <v>1</v>
      </c>
      <c r="H43">
        <v>58.136719999999997</v>
      </c>
      <c r="I43">
        <v>13.6875</v>
      </c>
      <c r="J43">
        <v>0.8984375</v>
      </c>
      <c r="K43">
        <v>47.019530000000003</v>
      </c>
      <c r="L43" s="3">
        <v>44130.257638888892</v>
      </c>
      <c r="M43">
        <v>17.18</v>
      </c>
      <c r="N43" t="s">
        <v>28</v>
      </c>
      <c r="P43">
        <f>(C43-Key!$B$1)*24</f>
        <v>-2.9666666667326353</v>
      </c>
      <c r="Q43">
        <f>(Key!$B$2-'17.1'!C43)*24</f>
        <v>5.9166666667442769</v>
      </c>
      <c r="R43" s="3">
        <f>C43-(M43-Key!$B$5)/(24*Key!$B$6)</f>
        <v>44130.489657407401</v>
      </c>
      <c r="S43">
        <f>M43-Key!$B$5</f>
        <v>14.92</v>
      </c>
      <c r="T43" s="2">
        <f t="shared" si="0"/>
        <v>44129.506944444445</v>
      </c>
      <c r="U43" t="str">
        <f t="shared" si="1"/>
        <v>10-25-2020 12:10</v>
      </c>
      <c r="V43">
        <f>IFERROR(IF(W43=Z43,VLOOKUP($U43,[1]C8842!$G$2:$M$145,3,FALSE),0),0)</f>
        <v>19</v>
      </c>
      <c r="W43">
        <f>VLOOKUP(RIGHT($V$1,5),Key!$A$9:$B$14,2,FALSE)</f>
        <v>10.199999999999999</v>
      </c>
      <c r="X43">
        <f t="shared" si="4"/>
        <v>0</v>
      </c>
      <c r="Y43">
        <f>VLOOKUP(RIGHT($X$1,5),Key!$A$9:$B$14,2,FALSE)</f>
        <v>3.7</v>
      </c>
      <c r="Z43">
        <f t="shared" si="2"/>
        <v>10.199999999999999</v>
      </c>
      <c r="AA43">
        <f t="shared" si="3"/>
        <v>19</v>
      </c>
    </row>
    <row r="44" spans="1:27" x14ac:dyDescent="0.3">
      <c r="A44">
        <v>100067</v>
      </c>
      <c r="B44">
        <v>230922</v>
      </c>
      <c r="C44" s="3">
        <v>44130.503472222219</v>
      </c>
      <c r="D44">
        <v>1</v>
      </c>
      <c r="E44">
        <v>1</v>
      </c>
      <c r="F44" t="s">
        <v>25</v>
      </c>
      <c r="G44">
        <v>1</v>
      </c>
      <c r="H44">
        <v>70.054689999999994</v>
      </c>
      <c r="I44">
        <v>18.152339999999999</v>
      </c>
      <c r="J44">
        <v>0.9140625</v>
      </c>
      <c r="K44">
        <v>57.023440000000001</v>
      </c>
      <c r="L44" s="3">
        <v>44130.257638888892</v>
      </c>
      <c r="M44">
        <v>17.18</v>
      </c>
      <c r="N44" t="s">
        <v>28</v>
      </c>
      <c r="P44">
        <f>(C44-Key!$B$1)*24</f>
        <v>-2.9666666667326353</v>
      </c>
      <c r="Q44">
        <f>(Key!$B$2-'17.1'!C44)*24</f>
        <v>5.9166666667442769</v>
      </c>
      <c r="R44" s="3">
        <f>C44-(M44-Key!$B$5)/(24*Key!$B$6)</f>
        <v>44130.489657407401</v>
      </c>
      <c r="S44">
        <f>M44-Key!$B$5</f>
        <v>14.92</v>
      </c>
      <c r="T44" s="2">
        <f t="shared" si="0"/>
        <v>44129.506944444445</v>
      </c>
      <c r="U44" t="str">
        <f t="shared" si="1"/>
        <v>10-25-2020 12:10</v>
      </c>
      <c r="V44">
        <f>IFERROR(IF(W44=Z44,VLOOKUP($U44,[1]C8842!$G$2:$M$145,3,FALSE),0),0)</f>
        <v>19</v>
      </c>
      <c r="W44">
        <f>VLOOKUP(RIGHT($V$1,5),Key!$A$9:$B$14,2,FALSE)</f>
        <v>10.199999999999999</v>
      </c>
      <c r="X44">
        <f t="shared" si="4"/>
        <v>0</v>
      </c>
      <c r="Y44">
        <f>VLOOKUP(RIGHT($X$1,5),Key!$A$9:$B$14,2,FALSE)</f>
        <v>3.7</v>
      </c>
      <c r="Z44">
        <f t="shared" si="2"/>
        <v>10.199999999999999</v>
      </c>
      <c r="AA44">
        <f t="shared" si="3"/>
        <v>19</v>
      </c>
    </row>
    <row r="45" spans="1:27" x14ac:dyDescent="0.3">
      <c r="A45">
        <v>100067</v>
      </c>
      <c r="B45">
        <v>230922</v>
      </c>
      <c r="C45" s="3">
        <v>44130.503472222219</v>
      </c>
      <c r="D45">
        <v>0</v>
      </c>
      <c r="E45">
        <v>2</v>
      </c>
      <c r="F45" t="s">
        <v>25</v>
      </c>
      <c r="G45">
        <v>1</v>
      </c>
      <c r="H45">
        <v>60.933590000000002</v>
      </c>
      <c r="I45">
        <v>13.753909999999999</v>
      </c>
      <c r="J45">
        <v>0.859375</v>
      </c>
      <c r="K45">
        <v>46.019530000000003</v>
      </c>
      <c r="L45" s="3">
        <v>44130.257638888892</v>
      </c>
      <c r="M45">
        <v>17.18</v>
      </c>
      <c r="N45" t="s">
        <v>28</v>
      </c>
      <c r="P45">
        <f>(C45-Key!$B$1)*24</f>
        <v>-2.9666666667326353</v>
      </c>
      <c r="Q45">
        <f>(Key!$B$2-'17.1'!C45)*24</f>
        <v>5.9166666667442769</v>
      </c>
      <c r="R45" s="3">
        <f>C45-(M45-Key!$B$5)/(24*Key!$B$6)</f>
        <v>44130.489657407401</v>
      </c>
      <c r="S45">
        <f>M45-Key!$B$5</f>
        <v>14.92</v>
      </c>
      <c r="T45" s="2">
        <f t="shared" si="0"/>
        <v>44129.506944444445</v>
      </c>
      <c r="U45" t="str">
        <f t="shared" si="1"/>
        <v>10-25-2020 12:10</v>
      </c>
      <c r="V45">
        <f>IFERROR(IF(W45=Z45,VLOOKUP($U45,[1]C8842!$G$2:$M$145,3,FALSE),0),0)</f>
        <v>19</v>
      </c>
      <c r="W45">
        <f>VLOOKUP(RIGHT($V$1,5),Key!$A$9:$B$14,2,FALSE)</f>
        <v>10.199999999999999</v>
      </c>
      <c r="X45">
        <f t="shared" si="4"/>
        <v>0</v>
      </c>
      <c r="Y45">
        <f>VLOOKUP(RIGHT($X$1,5),Key!$A$9:$B$14,2,FALSE)</f>
        <v>3.7</v>
      </c>
      <c r="Z45">
        <f t="shared" si="2"/>
        <v>10.199999999999999</v>
      </c>
      <c r="AA45">
        <f t="shared" si="3"/>
        <v>19</v>
      </c>
    </row>
    <row r="46" spans="1:27" x14ac:dyDescent="0.3">
      <c r="A46">
        <v>100067</v>
      </c>
      <c r="B46">
        <v>230922</v>
      </c>
      <c r="C46" s="3">
        <v>44130.503472222219</v>
      </c>
      <c r="D46">
        <v>3</v>
      </c>
      <c r="E46">
        <v>2</v>
      </c>
      <c r="F46" t="s">
        <v>26</v>
      </c>
      <c r="G46">
        <v>2</v>
      </c>
      <c r="H46">
        <v>53.785159999999998</v>
      </c>
      <c r="I46">
        <v>22.171880000000002</v>
      </c>
      <c r="J46">
        <v>1.390625</v>
      </c>
      <c r="K46">
        <v>92.039060000000006</v>
      </c>
      <c r="L46" s="3">
        <v>44130.257638888892</v>
      </c>
      <c r="M46">
        <v>17.18</v>
      </c>
      <c r="N46" t="s">
        <v>28</v>
      </c>
      <c r="P46">
        <f>(C46-Key!$B$1)*24</f>
        <v>-2.9666666667326353</v>
      </c>
      <c r="Q46">
        <f>(Key!$B$2-'17.1'!C46)*24</f>
        <v>5.9166666667442769</v>
      </c>
      <c r="R46" s="3">
        <f>C46-(M46-Key!$B$5)/(24*Key!$B$6)</f>
        <v>44130.489657407401</v>
      </c>
      <c r="S46">
        <f>M46-Key!$B$5</f>
        <v>14.92</v>
      </c>
      <c r="T46" s="2">
        <f t="shared" si="0"/>
        <v>44129.506944444445</v>
      </c>
      <c r="U46" t="str">
        <f t="shared" si="1"/>
        <v>10-25-2020 12:10</v>
      </c>
      <c r="V46">
        <f>IFERROR(IF(W46=Z46,VLOOKUP($U46,[1]C8842!$G$2:$M$145,3,FALSE),0),0)</f>
        <v>19</v>
      </c>
      <c r="W46">
        <f>VLOOKUP(RIGHT($V$1,5),Key!$A$9:$B$14,2,FALSE)</f>
        <v>10.199999999999999</v>
      </c>
      <c r="X46">
        <f t="shared" si="4"/>
        <v>0</v>
      </c>
      <c r="Y46">
        <f>VLOOKUP(RIGHT($X$1,5),Key!$A$9:$B$14,2,FALSE)</f>
        <v>3.7</v>
      </c>
      <c r="Z46">
        <f t="shared" si="2"/>
        <v>10.199999999999999</v>
      </c>
      <c r="AA46">
        <f t="shared" si="3"/>
        <v>19</v>
      </c>
    </row>
    <row r="47" spans="1:27" x14ac:dyDescent="0.3">
      <c r="A47">
        <v>100067</v>
      </c>
      <c r="B47">
        <v>230922</v>
      </c>
      <c r="C47" s="3">
        <v>44130.503472222219</v>
      </c>
      <c r="D47">
        <v>1</v>
      </c>
      <c r="E47">
        <v>1</v>
      </c>
      <c r="F47" t="s">
        <v>25</v>
      </c>
      <c r="G47">
        <v>1</v>
      </c>
      <c r="H47">
        <v>72.386719999999997</v>
      </c>
      <c r="I47">
        <v>13.91797</v>
      </c>
      <c r="J47">
        <v>0.73046880000000003</v>
      </c>
      <c r="K47">
        <v>58.023440000000001</v>
      </c>
      <c r="L47" s="3">
        <v>44130.257638888892</v>
      </c>
      <c r="M47">
        <v>17.18</v>
      </c>
      <c r="N47" t="s">
        <v>28</v>
      </c>
      <c r="P47">
        <f>(C47-Key!$B$1)*24</f>
        <v>-2.9666666667326353</v>
      </c>
      <c r="Q47">
        <f>(Key!$B$2-'17.1'!C47)*24</f>
        <v>5.9166666667442769</v>
      </c>
      <c r="R47" s="3">
        <f>C47-(M47-Key!$B$5)/(24*Key!$B$6)</f>
        <v>44130.489657407401</v>
      </c>
      <c r="S47">
        <f>M47-Key!$B$5</f>
        <v>14.92</v>
      </c>
      <c r="T47" s="2">
        <f t="shared" si="0"/>
        <v>44129.506944444445</v>
      </c>
      <c r="U47" t="str">
        <f t="shared" si="1"/>
        <v>10-25-2020 12:10</v>
      </c>
      <c r="V47">
        <f>IFERROR(IF(W47=Z47,VLOOKUP($U47,[1]C8842!$G$2:$M$145,3,FALSE),0),0)</f>
        <v>19</v>
      </c>
      <c r="W47">
        <f>VLOOKUP(RIGHT($V$1,5),Key!$A$9:$B$14,2,FALSE)</f>
        <v>10.199999999999999</v>
      </c>
      <c r="X47">
        <f t="shared" si="4"/>
        <v>0</v>
      </c>
      <c r="Y47">
        <f>VLOOKUP(RIGHT($X$1,5),Key!$A$9:$B$14,2,FALSE)</f>
        <v>3.7</v>
      </c>
      <c r="Z47">
        <f t="shared" si="2"/>
        <v>10.199999999999999</v>
      </c>
      <c r="AA47">
        <f t="shared" si="3"/>
        <v>19</v>
      </c>
    </row>
    <row r="48" spans="1:27" x14ac:dyDescent="0.3">
      <c r="A48">
        <v>100067</v>
      </c>
      <c r="B48">
        <v>230922</v>
      </c>
      <c r="C48" s="3">
        <v>44130.503472222219</v>
      </c>
      <c r="D48">
        <v>0</v>
      </c>
      <c r="E48">
        <v>2</v>
      </c>
      <c r="F48" t="s">
        <v>25</v>
      </c>
      <c r="G48">
        <v>2</v>
      </c>
      <c r="H48">
        <v>63.414059999999999</v>
      </c>
      <c r="I48">
        <v>23.820309999999999</v>
      </c>
      <c r="J48">
        <v>1.25</v>
      </c>
      <c r="K48">
        <v>44.019530000000003</v>
      </c>
      <c r="L48" s="3">
        <v>44130.257638888892</v>
      </c>
      <c r="M48">
        <v>17.18</v>
      </c>
      <c r="N48" t="s">
        <v>28</v>
      </c>
      <c r="P48">
        <f>(C48-Key!$B$1)*24</f>
        <v>-2.9666666667326353</v>
      </c>
      <c r="Q48">
        <f>(Key!$B$2-'17.1'!C48)*24</f>
        <v>5.9166666667442769</v>
      </c>
      <c r="R48" s="3">
        <f>C48-(M48-Key!$B$5)/(24*Key!$B$6)</f>
        <v>44130.489657407401</v>
      </c>
      <c r="S48">
        <f>M48-Key!$B$5</f>
        <v>14.92</v>
      </c>
      <c r="T48" s="2">
        <f t="shared" si="0"/>
        <v>44129.506944444445</v>
      </c>
      <c r="U48" t="str">
        <f t="shared" si="1"/>
        <v>10-25-2020 12:10</v>
      </c>
      <c r="V48">
        <f>IFERROR(IF(W48=Z48,VLOOKUP($U48,[1]C8842!$G$2:$M$145,3,FALSE),0),0)</f>
        <v>19</v>
      </c>
      <c r="W48">
        <f>VLOOKUP(RIGHT($V$1,5),Key!$A$9:$B$14,2,FALSE)</f>
        <v>10.199999999999999</v>
      </c>
      <c r="X48">
        <f t="shared" si="4"/>
        <v>0</v>
      </c>
      <c r="Y48">
        <f>VLOOKUP(RIGHT($X$1,5),Key!$A$9:$B$14,2,FALSE)</f>
        <v>3.7</v>
      </c>
      <c r="Z48">
        <f t="shared" si="2"/>
        <v>10.199999999999999</v>
      </c>
      <c r="AA48">
        <f t="shared" si="3"/>
        <v>19</v>
      </c>
    </row>
    <row r="49" spans="1:27" x14ac:dyDescent="0.3">
      <c r="A49">
        <v>100067</v>
      </c>
      <c r="B49">
        <v>230922</v>
      </c>
      <c r="C49" s="3">
        <v>44130.503472222219</v>
      </c>
      <c r="D49">
        <v>1</v>
      </c>
      <c r="E49">
        <v>1</v>
      </c>
      <c r="F49" t="s">
        <v>25</v>
      </c>
      <c r="G49">
        <v>1</v>
      </c>
      <c r="H49">
        <v>66.589839999999995</v>
      </c>
      <c r="I49">
        <v>14.304690000000001</v>
      </c>
      <c r="J49">
        <v>0.80859380000000003</v>
      </c>
      <c r="K49">
        <v>54.023440000000001</v>
      </c>
      <c r="L49" s="3">
        <v>44130.257638888892</v>
      </c>
      <c r="M49">
        <v>17.18</v>
      </c>
      <c r="N49" t="s">
        <v>28</v>
      </c>
      <c r="P49">
        <f>(C49-Key!$B$1)*24</f>
        <v>-2.9666666667326353</v>
      </c>
      <c r="Q49">
        <f>(Key!$B$2-'17.1'!C49)*24</f>
        <v>5.9166666667442769</v>
      </c>
      <c r="R49" s="3">
        <f>C49-(M49-Key!$B$5)/(24*Key!$B$6)</f>
        <v>44130.489657407401</v>
      </c>
      <c r="S49">
        <f>M49-Key!$B$5</f>
        <v>14.92</v>
      </c>
      <c r="T49" s="2">
        <f t="shared" si="0"/>
        <v>44129.506944444445</v>
      </c>
      <c r="U49" t="str">
        <f t="shared" si="1"/>
        <v>10-25-2020 12:10</v>
      </c>
      <c r="V49">
        <f>IFERROR(IF(W49=Z49,VLOOKUP($U49,[1]C8842!$G$2:$M$145,3,FALSE),0),0)</f>
        <v>19</v>
      </c>
      <c r="W49">
        <f>VLOOKUP(RIGHT($V$1,5),Key!$A$9:$B$14,2,FALSE)</f>
        <v>10.199999999999999</v>
      </c>
      <c r="X49">
        <f t="shared" si="4"/>
        <v>0</v>
      </c>
      <c r="Y49">
        <f>VLOOKUP(RIGHT($X$1,5),Key!$A$9:$B$14,2,FALSE)</f>
        <v>3.7</v>
      </c>
      <c r="Z49">
        <f t="shared" si="2"/>
        <v>10.199999999999999</v>
      </c>
      <c r="AA49">
        <f t="shared" si="3"/>
        <v>19</v>
      </c>
    </row>
    <row r="50" spans="1:27" x14ac:dyDescent="0.3">
      <c r="A50">
        <v>100067</v>
      </c>
      <c r="B50">
        <v>230922</v>
      </c>
      <c r="C50" s="3">
        <v>44130.504166666666</v>
      </c>
      <c r="D50">
        <v>0</v>
      </c>
      <c r="E50">
        <v>2</v>
      </c>
      <c r="F50" t="s">
        <v>25</v>
      </c>
      <c r="G50">
        <v>1</v>
      </c>
      <c r="H50">
        <v>62.542969999999997</v>
      </c>
      <c r="I50">
        <v>18.515630000000002</v>
      </c>
      <c r="J50">
        <v>1.042969</v>
      </c>
      <c r="K50">
        <v>47.019530000000003</v>
      </c>
      <c r="L50" s="3">
        <v>44130.257638888892</v>
      </c>
      <c r="M50">
        <v>17.18</v>
      </c>
      <c r="N50" t="s">
        <v>28</v>
      </c>
      <c r="P50">
        <f>(C50-Key!$B$1)*24</f>
        <v>-2.9500000000116415</v>
      </c>
      <c r="Q50">
        <f>(Key!$B$2-'17.1'!C50)*24</f>
        <v>5.9000000000232831</v>
      </c>
      <c r="R50" s="3">
        <f>C50-(M50-Key!$B$5)/(24*Key!$B$6)</f>
        <v>44130.490351851848</v>
      </c>
      <c r="S50">
        <f>M50-Key!$B$5</f>
        <v>14.92</v>
      </c>
      <c r="T50" s="2">
        <f t="shared" si="0"/>
        <v>44129.506944444445</v>
      </c>
      <c r="U50" t="str">
        <f t="shared" si="1"/>
        <v>10-25-2020 12:10</v>
      </c>
      <c r="V50">
        <f>IFERROR(IF(W50=Z50,VLOOKUP($U50,[1]C8842!$G$2:$M$145,3,FALSE),0),0)</f>
        <v>19</v>
      </c>
      <c r="W50">
        <f>VLOOKUP(RIGHT($V$1,5),Key!$A$9:$B$14,2,FALSE)</f>
        <v>10.199999999999999</v>
      </c>
      <c r="X50">
        <f t="shared" si="4"/>
        <v>0</v>
      </c>
      <c r="Y50">
        <f>VLOOKUP(RIGHT($X$1,5),Key!$A$9:$B$14,2,FALSE)</f>
        <v>3.7</v>
      </c>
      <c r="Z50">
        <f t="shared" si="2"/>
        <v>10.199999999999999</v>
      </c>
      <c r="AA50">
        <f t="shared" si="3"/>
        <v>19</v>
      </c>
    </row>
    <row r="51" spans="1:27" x14ac:dyDescent="0.3">
      <c r="A51">
        <v>100067</v>
      </c>
      <c r="B51">
        <v>230922</v>
      </c>
      <c r="C51" s="3">
        <v>44130.504166666666</v>
      </c>
      <c r="D51">
        <v>0</v>
      </c>
      <c r="E51">
        <v>2</v>
      </c>
      <c r="F51" t="s">
        <v>25</v>
      </c>
      <c r="G51">
        <v>1</v>
      </c>
      <c r="H51">
        <v>55.878909999999998</v>
      </c>
      <c r="I51">
        <v>13.753909999999999</v>
      </c>
      <c r="J51">
        <v>0.9375</v>
      </c>
      <c r="K51">
        <v>46.019530000000003</v>
      </c>
      <c r="L51" s="3">
        <v>44130.257638888892</v>
      </c>
      <c r="M51">
        <v>17.18</v>
      </c>
      <c r="N51" t="s">
        <v>28</v>
      </c>
      <c r="P51">
        <f>(C51-Key!$B$1)*24</f>
        <v>-2.9500000000116415</v>
      </c>
      <c r="Q51">
        <f>(Key!$B$2-'17.1'!C51)*24</f>
        <v>5.9000000000232831</v>
      </c>
      <c r="R51" s="3">
        <f>C51-(M51-Key!$B$5)/(24*Key!$B$6)</f>
        <v>44130.490351851848</v>
      </c>
      <c r="S51">
        <f>M51-Key!$B$5</f>
        <v>14.92</v>
      </c>
      <c r="T51" s="2">
        <f t="shared" si="0"/>
        <v>44129.506944444445</v>
      </c>
      <c r="U51" t="str">
        <f t="shared" si="1"/>
        <v>10-25-2020 12:10</v>
      </c>
      <c r="V51">
        <f>IFERROR(IF(W51=Z51,VLOOKUP($U51,[1]C8842!$G$2:$M$145,3,FALSE),0),0)</f>
        <v>19</v>
      </c>
      <c r="W51">
        <f>VLOOKUP(RIGHT($V$1,5),Key!$A$9:$B$14,2,FALSE)</f>
        <v>10.199999999999999</v>
      </c>
      <c r="X51">
        <f t="shared" si="4"/>
        <v>0</v>
      </c>
      <c r="Y51">
        <f>VLOOKUP(RIGHT($X$1,5),Key!$A$9:$B$14,2,FALSE)</f>
        <v>3.7</v>
      </c>
      <c r="Z51">
        <f t="shared" si="2"/>
        <v>10.199999999999999</v>
      </c>
      <c r="AA51">
        <f t="shared" si="3"/>
        <v>19</v>
      </c>
    </row>
    <row r="52" spans="1:27" x14ac:dyDescent="0.3">
      <c r="A52">
        <v>100067</v>
      </c>
      <c r="B52">
        <v>230922</v>
      </c>
      <c r="C52" s="3">
        <v>44130.504166666666</v>
      </c>
      <c r="D52">
        <v>0</v>
      </c>
      <c r="E52">
        <v>2</v>
      </c>
      <c r="F52" t="s">
        <v>25</v>
      </c>
      <c r="G52">
        <v>3</v>
      </c>
      <c r="H52">
        <v>57.132809999999999</v>
      </c>
      <c r="I52">
        <v>41.292969999999997</v>
      </c>
      <c r="J52">
        <v>2.203125</v>
      </c>
      <c r="K52">
        <v>46.019530000000003</v>
      </c>
      <c r="L52" s="3">
        <v>44130.257638888892</v>
      </c>
      <c r="M52">
        <v>17.18</v>
      </c>
      <c r="N52" t="s">
        <v>28</v>
      </c>
      <c r="P52">
        <f>(C52-Key!$B$1)*24</f>
        <v>-2.9500000000116415</v>
      </c>
      <c r="Q52">
        <f>(Key!$B$2-'17.1'!C52)*24</f>
        <v>5.9000000000232831</v>
      </c>
      <c r="R52" s="3">
        <f>C52-(M52-Key!$B$5)/(24*Key!$B$6)</f>
        <v>44130.490351851848</v>
      </c>
      <c r="S52">
        <f>M52-Key!$B$5</f>
        <v>14.92</v>
      </c>
      <c r="T52" s="2">
        <f t="shared" si="0"/>
        <v>44129.506944444445</v>
      </c>
      <c r="U52" t="str">
        <f t="shared" si="1"/>
        <v>10-25-2020 12:10</v>
      </c>
      <c r="V52">
        <f>IFERROR(IF(W52=Z52,VLOOKUP($U52,[1]C8842!$G$2:$M$145,3,FALSE),0),0)</f>
        <v>19</v>
      </c>
      <c r="W52">
        <f>VLOOKUP(RIGHT($V$1,5),Key!$A$9:$B$14,2,FALSE)</f>
        <v>10.199999999999999</v>
      </c>
      <c r="X52">
        <f t="shared" si="4"/>
        <v>0</v>
      </c>
      <c r="Y52">
        <f>VLOOKUP(RIGHT($X$1,5),Key!$A$9:$B$14,2,FALSE)</f>
        <v>3.7</v>
      </c>
      <c r="Z52">
        <f t="shared" si="2"/>
        <v>10.199999999999999</v>
      </c>
      <c r="AA52">
        <f t="shared" si="3"/>
        <v>19</v>
      </c>
    </row>
    <row r="53" spans="1:27" x14ac:dyDescent="0.3">
      <c r="A53">
        <v>100067</v>
      </c>
      <c r="B53">
        <v>230922</v>
      </c>
      <c r="C53" s="3">
        <v>44130.504166666666</v>
      </c>
      <c r="D53">
        <v>1</v>
      </c>
      <c r="E53">
        <v>1</v>
      </c>
      <c r="F53" t="s">
        <v>25</v>
      </c>
      <c r="G53">
        <v>1</v>
      </c>
      <c r="H53">
        <v>77.601560000000006</v>
      </c>
      <c r="I53">
        <v>17.246089999999999</v>
      </c>
      <c r="J53">
        <v>0.796875</v>
      </c>
      <c r="K53">
        <v>59.023440000000001</v>
      </c>
      <c r="L53" s="3">
        <v>44130.257638888892</v>
      </c>
      <c r="M53">
        <v>17.18</v>
      </c>
      <c r="N53" t="s">
        <v>28</v>
      </c>
      <c r="P53">
        <f>(C53-Key!$B$1)*24</f>
        <v>-2.9500000000116415</v>
      </c>
      <c r="Q53">
        <f>(Key!$B$2-'17.1'!C53)*24</f>
        <v>5.9000000000232831</v>
      </c>
      <c r="R53" s="3">
        <f>C53-(M53-Key!$B$5)/(24*Key!$B$6)</f>
        <v>44130.490351851848</v>
      </c>
      <c r="S53">
        <f>M53-Key!$B$5</f>
        <v>14.92</v>
      </c>
      <c r="T53" s="2">
        <f t="shared" si="0"/>
        <v>44129.506944444445</v>
      </c>
      <c r="U53" t="str">
        <f t="shared" si="1"/>
        <v>10-25-2020 12:10</v>
      </c>
      <c r="V53">
        <f>IFERROR(IF(W53=Z53,VLOOKUP($U53,[1]C8842!$G$2:$M$145,3,FALSE),0),0)</f>
        <v>19</v>
      </c>
      <c r="W53">
        <f>VLOOKUP(RIGHT($V$1,5),Key!$A$9:$B$14,2,FALSE)</f>
        <v>10.199999999999999</v>
      </c>
      <c r="X53">
        <f t="shared" si="4"/>
        <v>0</v>
      </c>
      <c r="Y53">
        <f>VLOOKUP(RIGHT($X$1,5),Key!$A$9:$B$14,2,FALSE)</f>
        <v>3.7</v>
      </c>
      <c r="Z53">
        <f t="shared" si="2"/>
        <v>10.199999999999999</v>
      </c>
      <c r="AA53">
        <f t="shared" si="3"/>
        <v>19</v>
      </c>
    </row>
    <row r="54" spans="1:27" x14ac:dyDescent="0.3">
      <c r="A54">
        <v>100067</v>
      </c>
      <c r="B54">
        <v>230922</v>
      </c>
      <c r="C54" s="3">
        <v>44130.504166666666</v>
      </c>
      <c r="D54">
        <v>1</v>
      </c>
      <c r="E54">
        <v>1</v>
      </c>
      <c r="F54" t="s">
        <v>25</v>
      </c>
      <c r="G54">
        <v>2</v>
      </c>
      <c r="H54">
        <v>73.136719999999997</v>
      </c>
      <c r="I54">
        <v>22.390630000000002</v>
      </c>
      <c r="J54">
        <v>1.03125</v>
      </c>
      <c r="K54">
        <v>58.023440000000001</v>
      </c>
      <c r="L54" s="3">
        <v>44130.257638888892</v>
      </c>
      <c r="M54">
        <v>17.18</v>
      </c>
      <c r="N54" t="s">
        <v>28</v>
      </c>
      <c r="P54">
        <f>(C54-Key!$B$1)*24</f>
        <v>-2.9500000000116415</v>
      </c>
      <c r="Q54">
        <f>(Key!$B$2-'17.1'!C54)*24</f>
        <v>5.9000000000232831</v>
      </c>
      <c r="R54" s="3">
        <f>C54-(M54-Key!$B$5)/(24*Key!$B$6)</f>
        <v>44130.490351851848</v>
      </c>
      <c r="S54">
        <f>M54-Key!$B$5</f>
        <v>14.92</v>
      </c>
      <c r="T54" s="2">
        <f t="shared" si="0"/>
        <v>44129.506944444445</v>
      </c>
      <c r="U54" t="str">
        <f t="shared" si="1"/>
        <v>10-25-2020 12:10</v>
      </c>
      <c r="V54">
        <f>IFERROR(IF(W54=Z54,VLOOKUP($U54,[1]C8842!$G$2:$M$145,3,FALSE),0),0)</f>
        <v>19</v>
      </c>
      <c r="W54">
        <f>VLOOKUP(RIGHT($V$1,5),Key!$A$9:$B$14,2,FALSE)</f>
        <v>10.199999999999999</v>
      </c>
      <c r="X54">
        <f t="shared" si="4"/>
        <v>0</v>
      </c>
      <c r="Y54">
        <f>VLOOKUP(RIGHT($X$1,5),Key!$A$9:$B$14,2,FALSE)</f>
        <v>3.7</v>
      </c>
      <c r="Z54">
        <f t="shared" si="2"/>
        <v>10.199999999999999</v>
      </c>
      <c r="AA54">
        <f t="shared" si="3"/>
        <v>19</v>
      </c>
    </row>
    <row r="55" spans="1:27" x14ac:dyDescent="0.3">
      <c r="A55">
        <v>100067</v>
      </c>
      <c r="B55">
        <v>230922</v>
      </c>
      <c r="C55" s="3">
        <v>44130.504166666666</v>
      </c>
      <c r="D55">
        <v>0</v>
      </c>
      <c r="E55">
        <v>2</v>
      </c>
      <c r="F55" t="s">
        <v>25</v>
      </c>
      <c r="G55">
        <v>1</v>
      </c>
      <c r="H55">
        <v>64.296880000000002</v>
      </c>
      <c r="I55">
        <v>15.14453</v>
      </c>
      <c r="J55">
        <v>0.875</v>
      </c>
      <c r="K55">
        <v>46.019530000000003</v>
      </c>
      <c r="L55" s="3">
        <v>44130.257638888892</v>
      </c>
      <c r="M55">
        <v>17.18</v>
      </c>
      <c r="N55" t="s">
        <v>28</v>
      </c>
      <c r="P55">
        <f>(C55-Key!$B$1)*24</f>
        <v>-2.9500000000116415</v>
      </c>
      <c r="Q55">
        <f>(Key!$B$2-'17.1'!C55)*24</f>
        <v>5.9000000000232831</v>
      </c>
      <c r="R55" s="3">
        <f>C55-(M55-Key!$B$5)/(24*Key!$B$6)</f>
        <v>44130.490351851848</v>
      </c>
      <c r="S55">
        <f>M55-Key!$B$5</f>
        <v>14.92</v>
      </c>
      <c r="T55" s="2">
        <f t="shared" si="0"/>
        <v>44129.506944444445</v>
      </c>
      <c r="U55" t="str">
        <f t="shared" si="1"/>
        <v>10-25-2020 12:10</v>
      </c>
      <c r="V55">
        <f>IFERROR(IF(W55=Z55,VLOOKUP($U55,[1]C8842!$G$2:$M$145,3,FALSE),0),0)</f>
        <v>19</v>
      </c>
      <c r="W55">
        <f>VLOOKUP(RIGHT($V$1,5),Key!$A$9:$B$14,2,FALSE)</f>
        <v>10.199999999999999</v>
      </c>
      <c r="X55">
        <f t="shared" si="4"/>
        <v>0</v>
      </c>
      <c r="Y55">
        <f>VLOOKUP(RIGHT($X$1,5),Key!$A$9:$B$14,2,FALSE)</f>
        <v>3.7</v>
      </c>
      <c r="Z55">
        <f t="shared" si="2"/>
        <v>10.199999999999999</v>
      </c>
      <c r="AA55">
        <f t="shared" si="3"/>
        <v>19</v>
      </c>
    </row>
    <row r="56" spans="1:27" x14ac:dyDescent="0.3">
      <c r="A56">
        <v>100067</v>
      </c>
      <c r="B56">
        <v>230922</v>
      </c>
      <c r="C56" s="3">
        <v>44130.504166666666</v>
      </c>
      <c r="D56">
        <v>3</v>
      </c>
      <c r="E56">
        <v>2</v>
      </c>
      <c r="F56" t="s">
        <v>26</v>
      </c>
      <c r="G56">
        <v>4</v>
      </c>
      <c r="H56">
        <v>47.238280000000003</v>
      </c>
      <c r="I56">
        <v>63.597659999999998</v>
      </c>
      <c r="J56">
        <v>3.921875</v>
      </c>
      <c r="K56">
        <v>92.039060000000006</v>
      </c>
      <c r="L56" s="3">
        <v>44130.257638888892</v>
      </c>
      <c r="M56">
        <v>17.18</v>
      </c>
      <c r="N56" t="s">
        <v>28</v>
      </c>
      <c r="P56">
        <f>(C56-Key!$B$1)*24</f>
        <v>-2.9500000000116415</v>
      </c>
      <c r="Q56">
        <f>(Key!$B$2-'17.1'!C56)*24</f>
        <v>5.9000000000232831</v>
      </c>
      <c r="R56" s="3">
        <f>C56-(M56-Key!$B$5)/(24*Key!$B$6)</f>
        <v>44130.490351851848</v>
      </c>
      <c r="S56">
        <f>M56-Key!$B$5</f>
        <v>14.92</v>
      </c>
      <c r="T56" s="2">
        <f t="shared" si="0"/>
        <v>44129.506944444445</v>
      </c>
      <c r="U56" t="str">
        <f t="shared" si="1"/>
        <v>10-25-2020 12:10</v>
      </c>
      <c r="V56">
        <f>IFERROR(IF(W56=Z56,VLOOKUP($U56,[1]C8842!$G$2:$M$145,3,FALSE),0),0)</f>
        <v>19</v>
      </c>
      <c r="W56">
        <f>VLOOKUP(RIGHT($V$1,5),Key!$A$9:$B$14,2,FALSE)</f>
        <v>10.199999999999999</v>
      </c>
      <c r="X56">
        <f t="shared" si="4"/>
        <v>0</v>
      </c>
      <c r="Y56">
        <f>VLOOKUP(RIGHT($X$1,5),Key!$A$9:$B$14,2,FALSE)</f>
        <v>3.7</v>
      </c>
      <c r="Z56">
        <f t="shared" si="2"/>
        <v>10.199999999999999</v>
      </c>
      <c r="AA56">
        <f t="shared" si="3"/>
        <v>19</v>
      </c>
    </row>
    <row r="57" spans="1:27" x14ac:dyDescent="0.3">
      <c r="A57">
        <v>100067</v>
      </c>
      <c r="B57">
        <v>230922</v>
      </c>
      <c r="C57" s="3">
        <v>44130.504166666666</v>
      </c>
      <c r="D57">
        <v>1</v>
      </c>
      <c r="E57">
        <v>1</v>
      </c>
      <c r="F57" t="s">
        <v>25</v>
      </c>
      <c r="G57">
        <v>1</v>
      </c>
      <c r="H57">
        <v>62.394530000000003</v>
      </c>
      <c r="I57">
        <v>14.128909999999999</v>
      </c>
      <c r="J57">
        <v>0.85546880000000003</v>
      </c>
      <c r="K57">
        <v>57.023440000000001</v>
      </c>
      <c r="L57" s="3">
        <v>44130.257638888892</v>
      </c>
      <c r="M57">
        <v>17.18</v>
      </c>
      <c r="N57" t="s">
        <v>28</v>
      </c>
      <c r="P57">
        <f>(C57-Key!$B$1)*24</f>
        <v>-2.9500000000116415</v>
      </c>
      <c r="Q57">
        <f>(Key!$B$2-'17.1'!C57)*24</f>
        <v>5.9000000000232831</v>
      </c>
      <c r="R57" s="3">
        <f>C57-(M57-Key!$B$5)/(24*Key!$B$6)</f>
        <v>44130.490351851848</v>
      </c>
      <c r="S57">
        <f>M57-Key!$B$5</f>
        <v>14.92</v>
      </c>
      <c r="T57" s="2">
        <f t="shared" si="0"/>
        <v>44129.506944444445</v>
      </c>
      <c r="U57" t="str">
        <f t="shared" si="1"/>
        <v>10-25-2020 12:10</v>
      </c>
      <c r="V57">
        <f>IFERROR(IF(W57=Z57,VLOOKUP($U57,[1]C8842!$G$2:$M$145,3,FALSE),0),0)</f>
        <v>19</v>
      </c>
      <c r="W57">
        <f>VLOOKUP(RIGHT($V$1,5),Key!$A$9:$B$14,2,FALSE)</f>
        <v>10.199999999999999</v>
      </c>
      <c r="X57">
        <f t="shared" si="4"/>
        <v>0</v>
      </c>
      <c r="Y57">
        <f>VLOOKUP(RIGHT($X$1,5),Key!$A$9:$B$14,2,FALSE)</f>
        <v>3.7</v>
      </c>
      <c r="Z57">
        <f t="shared" si="2"/>
        <v>10.199999999999999</v>
      </c>
      <c r="AA57">
        <f t="shared" si="3"/>
        <v>19</v>
      </c>
    </row>
    <row r="58" spans="1:27" x14ac:dyDescent="0.3">
      <c r="A58">
        <v>100067</v>
      </c>
      <c r="B58">
        <v>230922</v>
      </c>
      <c r="C58" s="3">
        <v>44130.504166666666</v>
      </c>
      <c r="D58">
        <v>3</v>
      </c>
      <c r="E58">
        <v>2</v>
      </c>
      <c r="F58" t="s">
        <v>26</v>
      </c>
      <c r="G58">
        <v>1</v>
      </c>
      <c r="H58">
        <v>64.375</v>
      </c>
      <c r="I58">
        <v>15.23828</v>
      </c>
      <c r="J58">
        <v>0.875</v>
      </c>
      <c r="K58">
        <v>93.039060000000006</v>
      </c>
      <c r="L58" s="3">
        <v>44130.257638888892</v>
      </c>
      <c r="M58">
        <v>17.18</v>
      </c>
      <c r="N58" t="s">
        <v>28</v>
      </c>
      <c r="P58">
        <f>(C58-Key!$B$1)*24</f>
        <v>-2.9500000000116415</v>
      </c>
      <c r="Q58">
        <f>(Key!$B$2-'17.1'!C58)*24</f>
        <v>5.9000000000232831</v>
      </c>
      <c r="R58" s="3">
        <f>C58-(M58-Key!$B$5)/(24*Key!$B$6)</f>
        <v>44130.490351851848</v>
      </c>
      <c r="S58">
        <f>M58-Key!$B$5</f>
        <v>14.92</v>
      </c>
      <c r="T58" s="2">
        <f t="shared" si="0"/>
        <v>44129.506944444445</v>
      </c>
      <c r="U58" t="str">
        <f t="shared" si="1"/>
        <v>10-25-2020 12:10</v>
      </c>
      <c r="V58">
        <f>IFERROR(IF(W58=Z58,VLOOKUP($U58,[1]C8842!$G$2:$M$145,3,FALSE),0),0)</f>
        <v>19</v>
      </c>
      <c r="W58">
        <f>VLOOKUP(RIGHT($V$1,5),Key!$A$9:$B$14,2,FALSE)</f>
        <v>10.199999999999999</v>
      </c>
      <c r="X58">
        <f t="shared" si="4"/>
        <v>0</v>
      </c>
      <c r="Y58">
        <f>VLOOKUP(RIGHT($X$1,5),Key!$A$9:$B$14,2,FALSE)</f>
        <v>3.7</v>
      </c>
      <c r="Z58">
        <f t="shared" si="2"/>
        <v>10.199999999999999</v>
      </c>
      <c r="AA58">
        <f t="shared" si="3"/>
        <v>19</v>
      </c>
    </row>
    <row r="59" spans="1:27" x14ac:dyDescent="0.3">
      <c r="A59">
        <v>100067</v>
      </c>
      <c r="B59">
        <v>230922</v>
      </c>
      <c r="C59" s="3">
        <v>44130.504166666666</v>
      </c>
      <c r="D59">
        <v>0</v>
      </c>
      <c r="E59">
        <v>2</v>
      </c>
      <c r="F59" t="s">
        <v>25</v>
      </c>
      <c r="G59">
        <v>1</v>
      </c>
      <c r="H59">
        <v>67.136719999999997</v>
      </c>
      <c r="I59">
        <v>16.70703</v>
      </c>
      <c r="J59">
        <v>0.8984375</v>
      </c>
      <c r="K59">
        <v>48.019530000000003</v>
      </c>
      <c r="L59" s="3">
        <v>44130.257638888892</v>
      </c>
      <c r="M59">
        <v>17.18</v>
      </c>
      <c r="N59" t="s">
        <v>28</v>
      </c>
      <c r="P59">
        <f>(C59-Key!$B$1)*24</f>
        <v>-2.9500000000116415</v>
      </c>
      <c r="Q59">
        <f>(Key!$B$2-'17.1'!C59)*24</f>
        <v>5.9000000000232831</v>
      </c>
      <c r="R59" s="3">
        <f>C59-(M59-Key!$B$5)/(24*Key!$B$6)</f>
        <v>44130.490351851848</v>
      </c>
      <c r="S59">
        <f>M59-Key!$B$5</f>
        <v>14.92</v>
      </c>
      <c r="T59" s="2">
        <f t="shared" si="0"/>
        <v>44129.506944444445</v>
      </c>
      <c r="U59" t="str">
        <f t="shared" si="1"/>
        <v>10-25-2020 12:10</v>
      </c>
      <c r="V59">
        <f>IFERROR(IF(W59=Z59,VLOOKUP($U59,[1]C8842!$G$2:$M$145,3,FALSE),0),0)</f>
        <v>19</v>
      </c>
      <c r="W59">
        <f>VLOOKUP(RIGHT($V$1,5),Key!$A$9:$B$14,2,FALSE)</f>
        <v>10.199999999999999</v>
      </c>
      <c r="X59">
        <f t="shared" si="4"/>
        <v>0</v>
      </c>
      <c r="Y59">
        <f>VLOOKUP(RIGHT($X$1,5),Key!$A$9:$B$14,2,FALSE)</f>
        <v>3.7</v>
      </c>
      <c r="Z59">
        <f t="shared" si="2"/>
        <v>10.199999999999999</v>
      </c>
      <c r="AA59">
        <f t="shared" si="3"/>
        <v>19</v>
      </c>
    </row>
    <row r="60" spans="1:27" x14ac:dyDescent="0.3">
      <c r="A60">
        <v>100067</v>
      </c>
      <c r="B60">
        <v>230922</v>
      </c>
      <c r="C60" s="3">
        <v>44130.504166666666</v>
      </c>
      <c r="D60">
        <v>0</v>
      </c>
      <c r="E60">
        <v>2</v>
      </c>
      <c r="F60" t="s">
        <v>25</v>
      </c>
      <c r="G60">
        <v>1</v>
      </c>
      <c r="H60">
        <v>68.011719999999997</v>
      </c>
      <c r="I60">
        <v>16.76172</v>
      </c>
      <c r="J60">
        <v>0.88671880000000003</v>
      </c>
      <c r="K60">
        <v>48.019530000000003</v>
      </c>
      <c r="L60" s="3">
        <v>44130.257638888892</v>
      </c>
      <c r="M60">
        <v>17.18</v>
      </c>
      <c r="N60" t="s">
        <v>28</v>
      </c>
      <c r="P60">
        <f>(C60-Key!$B$1)*24</f>
        <v>-2.9500000000116415</v>
      </c>
      <c r="Q60">
        <f>(Key!$B$2-'17.1'!C60)*24</f>
        <v>5.9000000000232831</v>
      </c>
      <c r="R60" s="3">
        <f>C60-(M60-Key!$B$5)/(24*Key!$B$6)</f>
        <v>44130.490351851848</v>
      </c>
      <c r="S60">
        <f>M60-Key!$B$5</f>
        <v>14.92</v>
      </c>
      <c r="T60" s="2">
        <f t="shared" si="0"/>
        <v>44129.506944444445</v>
      </c>
      <c r="U60" t="str">
        <f t="shared" si="1"/>
        <v>10-25-2020 12:10</v>
      </c>
      <c r="V60">
        <f>IFERROR(IF(W60=Z60,VLOOKUP($U60,[1]C8842!$G$2:$M$145,3,FALSE),0),0)</f>
        <v>19</v>
      </c>
      <c r="W60">
        <f>VLOOKUP(RIGHT($V$1,5),Key!$A$9:$B$14,2,FALSE)</f>
        <v>10.199999999999999</v>
      </c>
      <c r="X60">
        <f t="shared" si="4"/>
        <v>0</v>
      </c>
      <c r="Y60">
        <f>VLOOKUP(RIGHT($X$1,5),Key!$A$9:$B$14,2,FALSE)</f>
        <v>3.7</v>
      </c>
      <c r="Z60">
        <f t="shared" si="2"/>
        <v>10.199999999999999</v>
      </c>
      <c r="AA60">
        <f t="shared" si="3"/>
        <v>19</v>
      </c>
    </row>
    <row r="61" spans="1:27" x14ac:dyDescent="0.3">
      <c r="A61">
        <v>100067</v>
      </c>
      <c r="B61">
        <v>230922</v>
      </c>
      <c r="C61" s="3">
        <v>44130.504166666666</v>
      </c>
      <c r="D61">
        <v>2</v>
      </c>
      <c r="E61">
        <v>1</v>
      </c>
      <c r="F61" t="s">
        <v>26</v>
      </c>
      <c r="G61">
        <v>2</v>
      </c>
      <c r="H61">
        <v>74.828130000000002</v>
      </c>
      <c r="I61">
        <v>21.63672</v>
      </c>
      <c r="J61">
        <v>0.98046880000000003</v>
      </c>
      <c r="K61">
        <v>80.03125</v>
      </c>
      <c r="L61" s="3">
        <v>44130.257638888892</v>
      </c>
      <c r="M61">
        <v>17.18</v>
      </c>
      <c r="N61" t="s">
        <v>28</v>
      </c>
      <c r="P61">
        <f>(C61-Key!$B$1)*24</f>
        <v>-2.9500000000116415</v>
      </c>
      <c r="Q61">
        <f>(Key!$B$2-'17.1'!C61)*24</f>
        <v>5.9000000000232831</v>
      </c>
      <c r="R61" s="3">
        <f>C61-(M61-Key!$B$5)/(24*Key!$B$6)</f>
        <v>44130.490351851848</v>
      </c>
      <c r="S61">
        <f>M61-Key!$B$5</f>
        <v>14.92</v>
      </c>
      <c r="T61" s="2">
        <f t="shared" si="0"/>
        <v>44129.506944444445</v>
      </c>
      <c r="U61" t="str">
        <f t="shared" si="1"/>
        <v>10-25-2020 12:10</v>
      </c>
      <c r="V61">
        <f>IFERROR(IF(W61=Z61,VLOOKUP($U61,[1]C8842!$G$2:$M$145,3,FALSE),0),0)</f>
        <v>19</v>
      </c>
      <c r="W61">
        <f>VLOOKUP(RIGHT($V$1,5),Key!$A$9:$B$14,2,FALSE)</f>
        <v>10.199999999999999</v>
      </c>
      <c r="X61">
        <f t="shared" si="4"/>
        <v>0</v>
      </c>
      <c r="Y61">
        <f>VLOOKUP(RIGHT($X$1,5),Key!$A$9:$B$14,2,FALSE)</f>
        <v>3.7</v>
      </c>
      <c r="Z61">
        <f t="shared" si="2"/>
        <v>10.199999999999999</v>
      </c>
      <c r="AA61">
        <f t="shared" si="3"/>
        <v>19</v>
      </c>
    </row>
    <row r="62" spans="1:27" x14ac:dyDescent="0.3">
      <c r="A62">
        <v>100067</v>
      </c>
      <c r="B62">
        <v>230922</v>
      </c>
      <c r="C62" s="3">
        <v>44130.504166666666</v>
      </c>
      <c r="D62">
        <v>3</v>
      </c>
      <c r="E62">
        <v>2</v>
      </c>
      <c r="F62" t="s">
        <v>26</v>
      </c>
      <c r="G62">
        <v>2</v>
      </c>
      <c r="H62">
        <v>65.980469999999997</v>
      </c>
      <c r="I62">
        <v>20.11328</v>
      </c>
      <c r="J62">
        <v>1.050781</v>
      </c>
      <c r="K62">
        <v>94.039060000000006</v>
      </c>
      <c r="L62" s="3">
        <v>44130.257638888892</v>
      </c>
      <c r="M62">
        <v>17.18</v>
      </c>
      <c r="N62" t="s">
        <v>28</v>
      </c>
      <c r="P62">
        <f>(C62-Key!$B$1)*24</f>
        <v>-2.9500000000116415</v>
      </c>
      <c r="Q62">
        <f>(Key!$B$2-'17.1'!C62)*24</f>
        <v>5.9000000000232831</v>
      </c>
      <c r="R62" s="3">
        <f>C62-(M62-Key!$B$5)/(24*Key!$B$6)</f>
        <v>44130.490351851848</v>
      </c>
      <c r="S62">
        <f>M62-Key!$B$5</f>
        <v>14.92</v>
      </c>
      <c r="T62" s="2">
        <f t="shared" si="0"/>
        <v>44129.506944444445</v>
      </c>
      <c r="U62" t="str">
        <f t="shared" si="1"/>
        <v>10-25-2020 12:10</v>
      </c>
      <c r="V62">
        <f>IFERROR(IF(W62=Z62,VLOOKUP($U62,[1]C8842!$G$2:$M$145,3,FALSE),0),0)</f>
        <v>19</v>
      </c>
      <c r="W62">
        <f>VLOOKUP(RIGHT($V$1,5),Key!$A$9:$B$14,2,FALSE)</f>
        <v>10.199999999999999</v>
      </c>
      <c r="X62">
        <f t="shared" si="4"/>
        <v>0</v>
      </c>
      <c r="Y62">
        <f>VLOOKUP(RIGHT($X$1,5),Key!$A$9:$B$14,2,FALSE)</f>
        <v>3.7</v>
      </c>
      <c r="Z62">
        <f t="shared" si="2"/>
        <v>10.199999999999999</v>
      </c>
      <c r="AA62">
        <f t="shared" si="3"/>
        <v>19</v>
      </c>
    </row>
    <row r="63" spans="1:27" x14ac:dyDescent="0.3">
      <c r="A63">
        <v>100067</v>
      </c>
      <c r="B63">
        <v>230922</v>
      </c>
      <c r="C63" s="3">
        <v>44130.504861111112</v>
      </c>
      <c r="D63">
        <v>1</v>
      </c>
      <c r="E63">
        <v>1</v>
      </c>
      <c r="F63" t="s">
        <v>25</v>
      </c>
      <c r="G63">
        <v>1</v>
      </c>
      <c r="H63">
        <v>69.84375</v>
      </c>
      <c r="I63">
        <v>17.164059999999999</v>
      </c>
      <c r="J63">
        <v>0.87890630000000003</v>
      </c>
      <c r="K63">
        <v>58.023440000000001</v>
      </c>
      <c r="L63" s="3">
        <v>44130.257638888892</v>
      </c>
      <c r="M63">
        <v>17.18</v>
      </c>
      <c r="N63" t="s">
        <v>28</v>
      </c>
      <c r="P63">
        <f>(C63-Key!$B$1)*24</f>
        <v>-2.9333333332906477</v>
      </c>
      <c r="Q63">
        <f>(Key!$B$2-'17.1'!C63)*24</f>
        <v>5.8833333333022892</v>
      </c>
      <c r="R63" s="3">
        <f>C63-(M63-Key!$B$5)/(24*Key!$B$6)</f>
        <v>44130.491046296294</v>
      </c>
      <c r="S63">
        <f>M63-Key!$B$5</f>
        <v>14.92</v>
      </c>
      <c r="T63" s="2">
        <f t="shared" si="0"/>
        <v>44129.506944444445</v>
      </c>
      <c r="U63" t="str">
        <f t="shared" si="1"/>
        <v>10-25-2020 12:10</v>
      </c>
      <c r="V63">
        <f>IFERROR(IF(W63=Z63,VLOOKUP($U63,[1]C8842!$G$2:$M$145,3,FALSE),0),0)</f>
        <v>19</v>
      </c>
      <c r="W63">
        <f>VLOOKUP(RIGHT($V$1,5),Key!$A$9:$B$14,2,FALSE)</f>
        <v>10.199999999999999</v>
      </c>
      <c r="X63">
        <f t="shared" si="4"/>
        <v>0</v>
      </c>
      <c r="Y63">
        <f>VLOOKUP(RIGHT($X$1,5),Key!$A$9:$B$14,2,FALSE)</f>
        <v>3.7</v>
      </c>
      <c r="Z63">
        <f t="shared" si="2"/>
        <v>10.199999999999999</v>
      </c>
      <c r="AA63">
        <f t="shared" si="3"/>
        <v>19</v>
      </c>
    </row>
    <row r="64" spans="1:27" x14ac:dyDescent="0.3">
      <c r="A64">
        <v>100067</v>
      </c>
      <c r="B64">
        <v>230922</v>
      </c>
      <c r="C64" s="3">
        <v>44130.504861111112</v>
      </c>
      <c r="D64">
        <v>0</v>
      </c>
      <c r="E64">
        <v>2</v>
      </c>
      <c r="F64" t="s">
        <v>25</v>
      </c>
      <c r="G64">
        <v>1</v>
      </c>
      <c r="H64">
        <v>69.34375</v>
      </c>
      <c r="I64">
        <v>15.38672</v>
      </c>
      <c r="J64">
        <v>0.8203125</v>
      </c>
      <c r="K64">
        <v>46.019530000000003</v>
      </c>
      <c r="L64" s="3">
        <v>44130.257638888892</v>
      </c>
      <c r="M64">
        <v>17.18</v>
      </c>
      <c r="N64" t="s">
        <v>28</v>
      </c>
      <c r="P64">
        <f>(C64-Key!$B$1)*24</f>
        <v>-2.9333333332906477</v>
      </c>
      <c r="Q64">
        <f>(Key!$B$2-'17.1'!C64)*24</f>
        <v>5.8833333333022892</v>
      </c>
      <c r="R64" s="3">
        <f>C64-(M64-Key!$B$5)/(24*Key!$B$6)</f>
        <v>44130.491046296294</v>
      </c>
      <c r="S64">
        <f>M64-Key!$B$5</f>
        <v>14.92</v>
      </c>
      <c r="T64" s="2">
        <f t="shared" si="0"/>
        <v>44129.506944444445</v>
      </c>
      <c r="U64" t="str">
        <f t="shared" si="1"/>
        <v>10-25-2020 12:10</v>
      </c>
      <c r="V64">
        <f>IFERROR(IF(W64=Z64,VLOOKUP($U64,[1]C8842!$G$2:$M$145,3,FALSE),0),0)</f>
        <v>19</v>
      </c>
      <c r="W64">
        <f>VLOOKUP(RIGHT($V$1,5),Key!$A$9:$B$14,2,FALSE)</f>
        <v>10.199999999999999</v>
      </c>
      <c r="X64">
        <f t="shared" si="4"/>
        <v>0</v>
      </c>
      <c r="Y64">
        <f>VLOOKUP(RIGHT($X$1,5),Key!$A$9:$B$14,2,FALSE)</f>
        <v>3.7</v>
      </c>
      <c r="Z64">
        <f t="shared" si="2"/>
        <v>10.199999999999999</v>
      </c>
      <c r="AA64">
        <f t="shared" si="3"/>
        <v>19</v>
      </c>
    </row>
    <row r="65" spans="1:27" x14ac:dyDescent="0.3">
      <c r="A65">
        <v>100067</v>
      </c>
      <c r="B65">
        <v>230922</v>
      </c>
      <c r="C65" s="3">
        <v>44130.504861111112</v>
      </c>
      <c r="D65">
        <v>2</v>
      </c>
      <c r="E65">
        <v>1</v>
      </c>
      <c r="F65" t="s">
        <v>26</v>
      </c>
      <c r="G65">
        <v>1</v>
      </c>
      <c r="H65">
        <v>67.636719999999997</v>
      </c>
      <c r="I65">
        <v>17.28125</v>
      </c>
      <c r="J65">
        <v>0.9140625</v>
      </c>
      <c r="K65">
        <v>79.03125</v>
      </c>
      <c r="L65" s="3">
        <v>44130.257638888892</v>
      </c>
      <c r="M65">
        <v>17.18</v>
      </c>
      <c r="N65" t="s">
        <v>28</v>
      </c>
      <c r="P65">
        <f>(C65-Key!$B$1)*24</f>
        <v>-2.9333333332906477</v>
      </c>
      <c r="Q65">
        <f>(Key!$B$2-'17.1'!C65)*24</f>
        <v>5.8833333333022892</v>
      </c>
      <c r="R65" s="3">
        <f>C65-(M65-Key!$B$5)/(24*Key!$B$6)</f>
        <v>44130.491046296294</v>
      </c>
      <c r="S65">
        <f>M65-Key!$B$5</f>
        <v>14.92</v>
      </c>
      <c r="T65" s="2">
        <f t="shared" si="0"/>
        <v>44129.506944444445</v>
      </c>
      <c r="U65" t="str">
        <f t="shared" si="1"/>
        <v>10-25-2020 12:10</v>
      </c>
      <c r="V65">
        <f>IFERROR(IF(W65=Z65,VLOOKUP($U65,[1]C8842!$G$2:$M$145,3,FALSE),0),0)</f>
        <v>19</v>
      </c>
      <c r="W65">
        <f>VLOOKUP(RIGHT($V$1,5),Key!$A$9:$B$14,2,FALSE)</f>
        <v>10.199999999999999</v>
      </c>
      <c r="X65">
        <f t="shared" si="4"/>
        <v>0</v>
      </c>
      <c r="Y65">
        <f>VLOOKUP(RIGHT($X$1,5),Key!$A$9:$B$14,2,FALSE)</f>
        <v>3.7</v>
      </c>
      <c r="Z65">
        <f t="shared" si="2"/>
        <v>10.199999999999999</v>
      </c>
      <c r="AA65">
        <f t="shared" si="3"/>
        <v>19</v>
      </c>
    </row>
    <row r="66" spans="1:27" x14ac:dyDescent="0.3">
      <c r="A66">
        <v>100067</v>
      </c>
      <c r="B66">
        <v>230922</v>
      </c>
      <c r="C66" s="3">
        <v>44130.504861111112</v>
      </c>
      <c r="D66">
        <v>3</v>
      </c>
      <c r="E66">
        <v>2</v>
      </c>
      <c r="F66" t="s">
        <v>26</v>
      </c>
      <c r="G66">
        <v>2</v>
      </c>
      <c r="H66">
        <v>66.871089999999995</v>
      </c>
      <c r="I66">
        <v>26.277339999999999</v>
      </c>
      <c r="J66">
        <v>1.28125</v>
      </c>
      <c r="K66">
        <v>95.039060000000006</v>
      </c>
      <c r="L66" s="3">
        <v>44130.257638888892</v>
      </c>
      <c r="M66">
        <v>17.18</v>
      </c>
      <c r="N66" t="s">
        <v>28</v>
      </c>
      <c r="P66">
        <f>(C66-Key!$B$1)*24</f>
        <v>-2.9333333332906477</v>
      </c>
      <c r="Q66">
        <f>(Key!$B$2-'17.1'!C66)*24</f>
        <v>5.8833333333022892</v>
      </c>
      <c r="R66" s="3">
        <f>C66-(M66-Key!$B$5)/(24*Key!$B$6)</f>
        <v>44130.491046296294</v>
      </c>
      <c r="S66">
        <f>M66-Key!$B$5</f>
        <v>14.92</v>
      </c>
      <c r="T66" s="2">
        <f t="shared" si="0"/>
        <v>44129.506944444445</v>
      </c>
      <c r="U66" t="str">
        <f t="shared" si="1"/>
        <v>10-25-2020 12:10</v>
      </c>
      <c r="V66">
        <f>IFERROR(IF(W66=Z66,VLOOKUP($U66,[1]C8842!$G$2:$M$145,3,FALSE),0),0)</f>
        <v>19</v>
      </c>
      <c r="W66">
        <f>VLOOKUP(RIGHT($V$1,5),Key!$A$9:$B$14,2,FALSE)</f>
        <v>10.199999999999999</v>
      </c>
      <c r="X66">
        <f t="shared" si="4"/>
        <v>0</v>
      </c>
      <c r="Y66">
        <f>VLOOKUP(RIGHT($X$1,5),Key!$A$9:$B$14,2,FALSE)</f>
        <v>3.7</v>
      </c>
      <c r="Z66">
        <f t="shared" si="2"/>
        <v>10.199999999999999</v>
      </c>
      <c r="AA66">
        <f t="shared" si="3"/>
        <v>19</v>
      </c>
    </row>
    <row r="67" spans="1:27" x14ac:dyDescent="0.3">
      <c r="A67">
        <v>100067</v>
      </c>
      <c r="B67">
        <v>230922</v>
      </c>
      <c r="C67" s="3">
        <v>44130.504861111112</v>
      </c>
      <c r="D67">
        <v>0</v>
      </c>
      <c r="E67">
        <v>2</v>
      </c>
      <c r="F67" t="s">
        <v>25</v>
      </c>
      <c r="G67">
        <v>1</v>
      </c>
      <c r="H67">
        <v>65.546880000000002</v>
      </c>
      <c r="I67">
        <v>15.722659999999999</v>
      </c>
      <c r="J67">
        <v>0.87890630000000003</v>
      </c>
      <c r="K67">
        <v>48.019530000000003</v>
      </c>
      <c r="L67" s="3">
        <v>44130.257638888892</v>
      </c>
      <c r="M67">
        <v>17.18</v>
      </c>
      <c r="N67" t="s">
        <v>28</v>
      </c>
      <c r="P67">
        <f>(C67-Key!$B$1)*24</f>
        <v>-2.9333333332906477</v>
      </c>
      <c r="Q67">
        <f>(Key!$B$2-'17.1'!C67)*24</f>
        <v>5.8833333333022892</v>
      </c>
      <c r="R67" s="3">
        <f>C67-(M67-Key!$B$5)/(24*Key!$B$6)</f>
        <v>44130.491046296294</v>
      </c>
      <c r="S67">
        <f>M67-Key!$B$5</f>
        <v>14.92</v>
      </c>
      <c r="T67" s="2">
        <f t="shared" ref="T67:T130" si="5">ROUND(C67*24*60/10,0)/(24*6)-1</f>
        <v>44129.506944444445</v>
      </c>
      <c r="U67" t="str">
        <f t="shared" ref="U67:U130" si="6">TEXT(T67,"mm-dd-yyyy hh:mm")</f>
        <v>10-25-2020 12:10</v>
      </c>
      <c r="V67">
        <f>IFERROR(IF(W67=Z67,VLOOKUP($U67,[1]C8842!$G$2:$M$145,3,FALSE),0),0)</f>
        <v>19</v>
      </c>
      <c r="W67">
        <f>VLOOKUP(RIGHT($V$1,5),Key!$A$9:$B$14,2,FALSE)</f>
        <v>10.199999999999999</v>
      </c>
      <c r="X67">
        <f t="shared" si="4"/>
        <v>0</v>
      </c>
      <c r="Y67">
        <f>VLOOKUP(RIGHT($X$1,5),Key!$A$9:$B$14,2,FALSE)</f>
        <v>3.7</v>
      </c>
      <c r="Z67">
        <f t="shared" ref="Z67:Z130" si="7">M67-MIN(ABS(Y67-M67),ABS(W67-M67))</f>
        <v>10.199999999999999</v>
      </c>
      <c r="AA67">
        <f t="shared" ref="AA67:AA130" si="8">SUM(V67,X67)</f>
        <v>19</v>
      </c>
    </row>
    <row r="68" spans="1:27" x14ac:dyDescent="0.3">
      <c r="A68">
        <v>100067</v>
      </c>
      <c r="B68">
        <v>230922</v>
      </c>
      <c r="C68" s="3">
        <v>44130.504861111112</v>
      </c>
      <c r="D68">
        <v>0</v>
      </c>
      <c r="E68">
        <v>2</v>
      </c>
      <c r="F68" t="s">
        <v>25</v>
      </c>
      <c r="G68">
        <v>4</v>
      </c>
      <c r="H68">
        <v>56.648440000000001</v>
      </c>
      <c r="I68">
        <v>51.195309999999999</v>
      </c>
      <c r="J68">
        <v>2.6875</v>
      </c>
      <c r="K68">
        <v>46.019530000000003</v>
      </c>
      <c r="L68" s="3">
        <v>44130.257638888892</v>
      </c>
      <c r="M68">
        <v>17.18</v>
      </c>
      <c r="N68" t="s">
        <v>28</v>
      </c>
      <c r="P68">
        <f>(C68-Key!$B$1)*24</f>
        <v>-2.9333333332906477</v>
      </c>
      <c r="Q68">
        <f>(Key!$B$2-'17.1'!C68)*24</f>
        <v>5.8833333333022892</v>
      </c>
      <c r="R68" s="3">
        <f>C68-(M68-Key!$B$5)/(24*Key!$B$6)</f>
        <v>44130.491046296294</v>
      </c>
      <c r="S68">
        <f>M68-Key!$B$5</f>
        <v>14.92</v>
      </c>
      <c r="T68" s="2">
        <f t="shared" si="5"/>
        <v>44129.506944444445</v>
      </c>
      <c r="U68" t="str">
        <f t="shared" si="6"/>
        <v>10-25-2020 12:10</v>
      </c>
      <c r="V68">
        <f>IFERROR(IF(W68=Z68,VLOOKUP($U68,[1]C8842!$G$2:$M$145,3,FALSE),0),0)</f>
        <v>19</v>
      </c>
      <c r="W68">
        <f>VLOOKUP(RIGHT($V$1,5),Key!$A$9:$B$14,2,FALSE)</f>
        <v>10.199999999999999</v>
      </c>
      <c r="X68">
        <f t="shared" ref="X68:X131" si="9">$X$2</f>
        <v>0</v>
      </c>
      <c r="Y68">
        <f>VLOOKUP(RIGHT($X$1,5),Key!$A$9:$B$14,2,FALSE)</f>
        <v>3.7</v>
      </c>
      <c r="Z68">
        <f t="shared" si="7"/>
        <v>10.199999999999999</v>
      </c>
      <c r="AA68">
        <f t="shared" si="8"/>
        <v>19</v>
      </c>
    </row>
    <row r="69" spans="1:27" x14ac:dyDescent="0.3">
      <c r="A69">
        <v>100067</v>
      </c>
      <c r="B69">
        <v>230922</v>
      </c>
      <c r="C69" s="3">
        <v>44130.504861111112</v>
      </c>
      <c r="D69">
        <v>1</v>
      </c>
      <c r="E69">
        <v>1</v>
      </c>
      <c r="F69" t="s">
        <v>25</v>
      </c>
      <c r="G69">
        <v>1</v>
      </c>
      <c r="H69">
        <v>69.875</v>
      </c>
      <c r="I69">
        <v>18.273440000000001</v>
      </c>
      <c r="J69">
        <v>0.921875</v>
      </c>
      <c r="K69">
        <v>58.023440000000001</v>
      </c>
      <c r="L69" s="3">
        <v>44130.257638888892</v>
      </c>
      <c r="M69">
        <v>17.18</v>
      </c>
      <c r="N69" t="s">
        <v>28</v>
      </c>
      <c r="P69">
        <f>(C69-Key!$B$1)*24</f>
        <v>-2.9333333332906477</v>
      </c>
      <c r="Q69">
        <f>(Key!$B$2-'17.1'!C69)*24</f>
        <v>5.8833333333022892</v>
      </c>
      <c r="R69" s="3">
        <f>C69-(M69-Key!$B$5)/(24*Key!$B$6)</f>
        <v>44130.491046296294</v>
      </c>
      <c r="S69">
        <f>M69-Key!$B$5</f>
        <v>14.92</v>
      </c>
      <c r="T69" s="2">
        <f t="shared" si="5"/>
        <v>44129.506944444445</v>
      </c>
      <c r="U69" t="str">
        <f t="shared" si="6"/>
        <v>10-25-2020 12:10</v>
      </c>
      <c r="V69">
        <f>IFERROR(IF(W69=Z69,VLOOKUP($U69,[1]C8842!$G$2:$M$145,3,FALSE),0),0)</f>
        <v>19</v>
      </c>
      <c r="W69">
        <f>VLOOKUP(RIGHT($V$1,5),Key!$A$9:$B$14,2,FALSE)</f>
        <v>10.199999999999999</v>
      </c>
      <c r="X69">
        <f t="shared" si="9"/>
        <v>0</v>
      </c>
      <c r="Y69">
        <f>VLOOKUP(RIGHT($X$1,5),Key!$A$9:$B$14,2,FALSE)</f>
        <v>3.7</v>
      </c>
      <c r="Z69">
        <f t="shared" si="7"/>
        <v>10.199999999999999</v>
      </c>
      <c r="AA69">
        <f t="shared" si="8"/>
        <v>19</v>
      </c>
    </row>
    <row r="70" spans="1:27" x14ac:dyDescent="0.3">
      <c r="A70">
        <v>100067</v>
      </c>
      <c r="B70">
        <v>230922</v>
      </c>
      <c r="C70" s="3">
        <v>44130.504861111112</v>
      </c>
      <c r="D70">
        <v>1</v>
      </c>
      <c r="E70">
        <v>1</v>
      </c>
      <c r="F70" t="s">
        <v>25</v>
      </c>
      <c r="G70">
        <v>2</v>
      </c>
      <c r="H70">
        <v>71.582030000000003</v>
      </c>
      <c r="I70">
        <v>24.21875</v>
      </c>
      <c r="J70">
        <v>1.121094</v>
      </c>
      <c r="K70">
        <v>58.023440000000001</v>
      </c>
      <c r="L70" s="3">
        <v>44130.257638888892</v>
      </c>
      <c r="M70">
        <v>17.18</v>
      </c>
      <c r="N70" t="s">
        <v>28</v>
      </c>
      <c r="P70">
        <f>(C70-Key!$B$1)*24</f>
        <v>-2.9333333332906477</v>
      </c>
      <c r="Q70">
        <f>(Key!$B$2-'17.1'!C70)*24</f>
        <v>5.8833333333022892</v>
      </c>
      <c r="R70" s="3">
        <f>C70-(M70-Key!$B$5)/(24*Key!$B$6)</f>
        <v>44130.491046296294</v>
      </c>
      <c r="S70">
        <f>M70-Key!$B$5</f>
        <v>14.92</v>
      </c>
      <c r="T70" s="2">
        <f t="shared" si="5"/>
        <v>44129.506944444445</v>
      </c>
      <c r="U70" t="str">
        <f t="shared" si="6"/>
        <v>10-25-2020 12:10</v>
      </c>
      <c r="V70">
        <f>IFERROR(IF(W70=Z70,VLOOKUP($U70,[1]C8842!$G$2:$M$145,3,FALSE),0),0)</f>
        <v>19</v>
      </c>
      <c r="W70">
        <f>VLOOKUP(RIGHT($V$1,5),Key!$A$9:$B$14,2,FALSE)</f>
        <v>10.199999999999999</v>
      </c>
      <c r="X70">
        <f t="shared" si="9"/>
        <v>0</v>
      </c>
      <c r="Y70">
        <f>VLOOKUP(RIGHT($X$1,5),Key!$A$9:$B$14,2,FALSE)</f>
        <v>3.7</v>
      </c>
      <c r="Z70">
        <f t="shared" si="7"/>
        <v>10.199999999999999</v>
      </c>
      <c r="AA70">
        <f t="shared" si="8"/>
        <v>19</v>
      </c>
    </row>
    <row r="71" spans="1:27" x14ac:dyDescent="0.3">
      <c r="A71">
        <v>100067</v>
      </c>
      <c r="B71">
        <v>230922</v>
      </c>
      <c r="C71" s="3">
        <v>44130.504861111112</v>
      </c>
      <c r="D71">
        <v>1</v>
      </c>
      <c r="E71">
        <v>1</v>
      </c>
      <c r="F71" t="s">
        <v>25</v>
      </c>
      <c r="G71">
        <v>1</v>
      </c>
      <c r="H71">
        <v>67.957030000000003</v>
      </c>
      <c r="I71">
        <v>14</v>
      </c>
      <c r="J71">
        <v>0.78125</v>
      </c>
      <c r="K71">
        <v>59.023440000000001</v>
      </c>
      <c r="L71" s="3">
        <v>44130.257638888892</v>
      </c>
      <c r="M71">
        <v>17.18</v>
      </c>
      <c r="N71" t="s">
        <v>28</v>
      </c>
      <c r="P71">
        <f>(C71-Key!$B$1)*24</f>
        <v>-2.9333333332906477</v>
      </c>
      <c r="Q71">
        <f>(Key!$B$2-'17.1'!C71)*24</f>
        <v>5.8833333333022892</v>
      </c>
      <c r="R71" s="3">
        <f>C71-(M71-Key!$B$5)/(24*Key!$B$6)</f>
        <v>44130.491046296294</v>
      </c>
      <c r="S71">
        <f>M71-Key!$B$5</f>
        <v>14.92</v>
      </c>
      <c r="T71" s="2">
        <f t="shared" si="5"/>
        <v>44129.506944444445</v>
      </c>
      <c r="U71" t="str">
        <f t="shared" si="6"/>
        <v>10-25-2020 12:10</v>
      </c>
      <c r="V71">
        <f>IFERROR(IF(W71=Z71,VLOOKUP($U71,[1]C8842!$G$2:$M$145,3,FALSE),0),0)</f>
        <v>19</v>
      </c>
      <c r="W71">
        <f>VLOOKUP(RIGHT($V$1,5),Key!$A$9:$B$14,2,FALSE)</f>
        <v>10.199999999999999</v>
      </c>
      <c r="X71">
        <f t="shared" si="9"/>
        <v>0</v>
      </c>
      <c r="Y71">
        <f>VLOOKUP(RIGHT($X$1,5),Key!$A$9:$B$14,2,FALSE)</f>
        <v>3.7</v>
      </c>
      <c r="Z71">
        <f t="shared" si="7"/>
        <v>10.199999999999999</v>
      </c>
      <c r="AA71">
        <f t="shared" si="8"/>
        <v>19</v>
      </c>
    </row>
    <row r="72" spans="1:27" x14ac:dyDescent="0.3">
      <c r="A72">
        <v>100067</v>
      </c>
      <c r="B72">
        <v>230922</v>
      </c>
      <c r="C72" s="3">
        <v>44130.504861111112</v>
      </c>
      <c r="D72">
        <v>3</v>
      </c>
      <c r="E72">
        <v>2</v>
      </c>
      <c r="F72" t="s">
        <v>26</v>
      </c>
      <c r="G72">
        <v>1</v>
      </c>
      <c r="H72">
        <v>62.074219999999997</v>
      </c>
      <c r="I72">
        <v>15.472659999999999</v>
      </c>
      <c r="J72">
        <v>0.91796880000000003</v>
      </c>
      <c r="K72">
        <v>94.039060000000006</v>
      </c>
      <c r="L72" s="3">
        <v>44130.257638888892</v>
      </c>
      <c r="M72">
        <v>17.18</v>
      </c>
      <c r="N72" t="s">
        <v>28</v>
      </c>
      <c r="P72">
        <f>(C72-Key!$B$1)*24</f>
        <v>-2.9333333332906477</v>
      </c>
      <c r="Q72">
        <f>(Key!$B$2-'17.1'!C72)*24</f>
        <v>5.8833333333022892</v>
      </c>
      <c r="R72" s="3">
        <f>C72-(M72-Key!$B$5)/(24*Key!$B$6)</f>
        <v>44130.491046296294</v>
      </c>
      <c r="S72">
        <f>M72-Key!$B$5</f>
        <v>14.92</v>
      </c>
      <c r="T72" s="2">
        <f t="shared" si="5"/>
        <v>44129.506944444445</v>
      </c>
      <c r="U72" t="str">
        <f t="shared" si="6"/>
        <v>10-25-2020 12:10</v>
      </c>
      <c r="V72">
        <f>IFERROR(IF(W72=Z72,VLOOKUP($U72,[1]C8842!$G$2:$M$145,3,FALSE),0),0)</f>
        <v>19</v>
      </c>
      <c r="W72">
        <f>VLOOKUP(RIGHT($V$1,5),Key!$A$9:$B$14,2,FALSE)</f>
        <v>10.199999999999999</v>
      </c>
      <c r="X72">
        <f t="shared" si="9"/>
        <v>0</v>
      </c>
      <c r="Y72">
        <f>VLOOKUP(RIGHT($X$1,5),Key!$A$9:$B$14,2,FALSE)</f>
        <v>3.7</v>
      </c>
      <c r="Z72">
        <f t="shared" si="7"/>
        <v>10.199999999999999</v>
      </c>
      <c r="AA72">
        <f t="shared" si="8"/>
        <v>19</v>
      </c>
    </row>
    <row r="73" spans="1:27" x14ac:dyDescent="0.3">
      <c r="A73">
        <v>100067</v>
      </c>
      <c r="B73">
        <v>230922</v>
      </c>
      <c r="C73" s="3">
        <v>44130.504861111112</v>
      </c>
      <c r="D73">
        <v>0</v>
      </c>
      <c r="E73">
        <v>2</v>
      </c>
      <c r="F73" t="s">
        <v>25</v>
      </c>
      <c r="G73">
        <v>4</v>
      </c>
      <c r="H73">
        <v>59.726559999999999</v>
      </c>
      <c r="I73">
        <v>76.503910000000005</v>
      </c>
      <c r="J73">
        <v>3.6757810000000002</v>
      </c>
      <c r="K73">
        <v>45.019530000000003</v>
      </c>
      <c r="L73" s="3">
        <v>44130.257638888892</v>
      </c>
      <c r="M73">
        <v>17.18</v>
      </c>
      <c r="N73" t="s">
        <v>28</v>
      </c>
      <c r="P73">
        <f>(C73-Key!$B$1)*24</f>
        <v>-2.9333333332906477</v>
      </c>
      <c r="Q73">
        <f>(Key!$B$2-'17.1'!C73)*24</f>
        <v>5.8833333333022892</v>
      </c>
      <c r="R73" s="3">
        <f>C73-(M73-Key!$B$5)/(24*Key!$B$6)</f>
        <v>44130.491046296294</v>
      </c>
      <c r="S73">
        <f>M73-Key!$B$5</f>
        <v>14.92</v>
      </c>
      <c r="T73" s="2">
        <f t="shared" si="5"/>
        <v>44129.506944444445</v>
      </c>
      <c r="U73" t="str">
        <f t="shared" si="6"/>
        <v>10-25-2020 12:10</v>
      </c>
      <c r="V73">
        <f>IFERROR(IF(W73=Z73,VLOOKUP($U73,[1]C8842!$G$2:$M$145,3,FALSE),0),0)</f>
        <v>19</v>
      </c>
      <c r="W73">
        <f>VLOOKUP(RIGHT($V$1,5),Key!$A$9:$B$14,2,FALSE)</f>
        <v>10.199999999999999</v>
      </c>
      <c r="X73">
        <f t="shared" si="9"/>
        <v>0</v>
      </c>
      <c r="Y73">
        <f>VLOOKUP(RIGHT($X$1,5),Key!$A$9:$B$14,2,FALSE)</f>
        <v>3.7</v>
      </c>
      <c r="Z73">
        <f t="shared" si="7"/>
        <v>10.199999999999999</v>
      </c>
      <c r="AA73">
        <f t="shared" si="8"/>
        <v>19</v>
      </c>
    </row>
    <row r="74" spans="1:27" x14ac:dyDescent="0.3">
      <c r="A74">
        <v>100067</v>
      </c>
      <c r="B74">
        <v>230922</v>
      </c>
      <c r="C74" s="3">
        <v>44130.505555555559</v>
      </c>
      <c r="D74">
        <v>0</v>
      </c>
      <c r="E74">
        <v>2</v>
      </c>
      <c r="F74" t="s">
        <v>25</v>
      </c>
      <c r="G74">
        <v>1</v>
      </c>
      <c r="H74">
        <v>66.550780000000003</v>
      </c>
      <c r="I74">
        <v>15.42188</v>
      </c>
      <c r="J74">
        <v>0.85546880000000003</v>
      </c>
      <c r="K74">
        <v>46.019530000000003</v>
      </c>
      <c r="L74" s="3">
        <v>44130.257638888892</v>
      </c>
      <c r="M74">
        <v>17.18</v>
      </c>
      <c r="N74" t="s">
        <v>28</v>
      </c>
      <c r="P74">
        <f>(C74-Key!$B$1)*24</f>
        <v>-2.9166666665696539</v>
      </c>
      <c r="Q74">
        <f>(Key!$B$2-'17.1'!C74)*24</f>
        <v>5.8666666665812954</v>
      </c>
      <c r="R74" s="3">
        <f>C74-(M74-Key!$B$5)/(24*Key!$B$6)</f>
        <v>44130.491740740741</v>
      </c>
      <c r="S74">
        <f>M74-Key!$B$5</f>
        <v>14.92</v>
      </c>
      <c r="T74" s="2">
        <f t="shared" si="5"/>
        <v>44129.506944444445</v>
      </c>
      <c r="U74" t="str">
        <f t="shared" si="6"/>
        <v>10-25-2020 12:10</v>
      </c>
      <c r="V74">
        <f>IFERROR(IF(W74=Z74,VLOOKUP($U74,[1]C8842!$G$2:$M$145,3,FALSE),0),0)</f>
        <v>19</v>
      </c>
      <c r="W74">
        <f>VLOOKUP(RIGHT($V$1,5),Key!$A$9:$B$14,2,FALSE)</f>
        <v>10.199999999999999</v>
      </c>
      <c r="X74">
        <f t="shared" si="9"/>
        <v>0</v>
      </c>
      <c r="Y74">
        <f>VLOOKUP(RIGHT($X$1,5),Key!$A$9:$B$14,2,FALSE)</f>
        <v>3.7</v>
      </c>
      <c r="Z74">
        <f t="shared" si="7"/>
        <v>10.199999999999999</v>
      </c>
      <c r="AA74">
        <f t="shared" si="8"/>
        <v>19</v>
      </c>
    </row>
    <row r="75" spans="1:27" x14ac:dyDescent="0.3">
      <c r="A75">
        <v>100067</v>
      </c>
      <c r="B75">
        <v>230922</v>
      </c>
      <c r="C75" s="3">
        <v>44130.505555555559</v>
      </c>
      <c r="D75">
        <v>1</v>
      </c>
      <c r="E75">
        <v>1</v>
      </c>
      <c r="F75" t="s">
        <v>25</v>
      </c>
      <c r="G75">
        <v>1</v>
      </c>
      <c r="H75">
        <v>72.332030000000003</v>
      </c>
      <c r="I75">
        <v>13.902340000000001</v>
      </c>
      <c r="J75">
        <v>0.73046880000000003</v>
      </c>
      <c r="K75">
        <v>58.023440000000001</v>
      </c>
      <c r="L75" s="3">
        <v>44130.257638888892</v>
      </c>
      <c r="M75">
        <v>17.18</v>
      </c>
      <c r="N75" t="s">
        <v>28</v>
      </c>
      <c r="P75">
        <f>(C75-Key!$B$1)*24</f>
        <v>-2.9166666665696539</v>
      </c>
      <c r="Q75">
        <f>(Key!$B$2-'17.1'!C75)*24</f>
        <v>5.8666666665812954</v>
      </c>
      <c r="R75" s="3">
        <f>C75-(M75-Key!$B$5)/(24*Key!$B$6)</f>
        <v>44130.491740740741</v>
      </c>
      <c r="S75">
        <f>M75-Key!$B$5</f>
        <v>14.92</v>
      </c>
      <c r="T75" s="2">
        <f t="shared" si="5"/>
        <v>44129.506944444445</v>
      </c>
      <c r="U75" t="str">
        <f t="shared" si="6"/>
        <v>10-25-2020 12:10</v>
      </c>
      <c r="V75">
        <f>IFERROR(IF(W75=Z75,VLOOKUP($U75,[1]C8842!$G$2:$M$145,3,FALSE),0),0)</f>
        <v>19</v>
      </c>
      <c r="W75">
        <f>VLOOKUP(RIGHT($V$1,5),Key!$A$9:$B$14,2,FALSE)</f>
        <v>10.199999999999999</v>
      </c>
      <c r="X75">
        <f t="shared" si="9"/>
        <v>0</v>
      </c>
      <c r="Y75">
        <f>VLOOKUP(RIGHT($X$1,5),Key!$A$9:$B$14,2,FALSE)</f>
        <v>3.7</v>
      </c>
      <c r="Z75">
        <f t="shared" si="7"/>
        <v>10.199999999999999</v>
      </c>
      <c r="AA75">
        <f t="shared" si="8"/>
        <v>19</v>
      </c>
    </row>
    <row r="76" spans="1:27" x14ac:dyDescent="0.3">
      <c r="A76">
        <v>100067</v>
      </c>
      <c r="B76">
        <v>230922</v>
      </c>
      <c r="C76" s="3">
        <v>44130.505555555559</v>
      </c>
      <c r="D76">
        <v>0</v>
      </c>
      <c r="E76">
        <v>2</v>
      </c>
      <c r="F76" t="s">
        <v>25</v>
      </c>
      <c r="G76">
        <v>1</v>
      </c>
      <c r="H76">
        <v>56.835940000000001</v>
      </c>
      <c r="I76">
        <v>16.171880000000002</v>
      </c>
      <c r="J76">
        <v>1.035156</v>
      </c>
      <c r="K76">
        <v>46.019530000000003</v>
      </c>
      <c r="L76" s="3">
        <v>44130.257638888892</v>
      </c>
      <c r="M76">
        <v>17.18</v>
      </c>
      <c r="N76" t="s">
        <v>28</v>
      </c>
      <c r="P76">
        <f>(C76-Key!$B$1)*24</f>
        <v>-2.9166666665696539</v>
      </c>
      <c r="Q76">
        <f>(Key!$B$2-'17.1'!C76)*24</f>
        <v>5.8666666665812954</v>
      </c>
      <c r="R76" s="3">
        <f>C76-(M76-Key!$B$5)/(24*Key!$B$6)</f>
        <v>44130.491740740741</v>
      </c>
      <c r="S76">
        <f>M76-Key!$B$5</f>
        <v>14.92</v>
      </c>
      <c r="T76" s="2">
        <f t="shared" si="5"/>
        <v>44129.506944444445</v>
      </c>
      <c r="U76" t="str">
        <f t="shared" si="6"/>
        <v>10-25-2020 12:10</v>
      </c>
      <c r="V76">
        <f>IFERROR(IF(W76=Z76,VLOOKUP($U76,[1]C8842!$G$2:$M$145,3,FALSE),0),0)</f>
        <v>19</v>
      </c>
      <c r="W76">
        <f>VLOOKUP(RIGHT($V$1,5),Key!$A$9:$B$14,2,FALSE)</f>
        <v>10.199999999999999</v>
      </c>
      <c r="X76">
        <f t="shared" si="9"/>
        <v>0</v>
      </c>
      <c r="Y76">
        <f>VLOOKUP(RIGHT($X$1,5),Key!$A$9:$B$14,2,FALSE)</f>
        <v>3.7</v>
      </c>
      <c r="Z76">
        <f t="shared" si="7"/>
        <v>10.199999999999999</v>
      </c>
      <c r="AA76">
        <f t="shared" si="8"/>
        <v>19</v>
      </c>
    </row>
    <row r="77" spans="1:27" x14ac:dyDescent="0.3">
      <c r="A77">
        <v>100067</v>
      </c>
      <c r="B77">
        <v>230922</v>
      </c>
      <c r="C77" s="3">
        <v>44130.505555555559</v>
      </c>
      <c r="D77">
        <v>3</v>
      </c>
      <c r="E77">
        <v>2</v>
      </c>
      <c r="F77" t="s">
        <v>26</v>
      </c>
      <c r="G77">
        <v>2</v>
      </c>
      <c r="H77">
        <v>59.6875</v>
      </c>
      <c r="I77">
        <v>20.433589999999999</v>
      </c>
      <c r="J77">
        <v>1.175781</v>
      </c>
      <c r="K77">
        <v>92.039060000000006</v>
      </c>
      <c r="L77" s="3">
        <v>44130.257638888892</v>
      </c>
      <c r="M77">
        <v>17.18</v>
      </c>
      <c r="N77" t="s">
        <v>28</v>
      </c>
      <c r="P77">
        <f>(C77-Key!$B$1)*24</f>
        <v>-2.9166666665696539</v>
      </c>
      <c r="Q77">
        <f>(Key!$B$2-'17.1'!C77)*24</f>
        <v>5.8666666665812954</v>
      </c>
      <c r="R77" s="3">
        <f>C77-(M77-Key!$B$5)/(24*Key!$B$6)</f>
        <v>44130.491740740741</v>
      </c>
      <c r="S77">
        <f>M77-Key!$B$5</f>
        <v>14.92</v>
      </c>
      <c r="T77" s="2">
        <f t="shared" si="5"/>
        <v>44129.506944444445</v>
      </c>
      <c r="U77" t="str">
        <f t="shared" si="6"/>
        <v>10-25-2020 12:10</v>
      </c>
      <c r="V77">
        <f>IFERROR(IF(W77=Z77,VLOOKUP($U77,[1]C8842!$G$2:$M$145,3,FALSE),0),0)</f>
        <v>19</v>
      </c>
      <c r="W77">
        <f>VLOOKUP(RIGHT($V$1,5),Key!$A$9:$B$14,2,FALSE)</f>
        <v>10.199999999999999</v>
      </c>
      <c r="X77">
        <f t="shared" si="9"/>
        <v>0</v>
      </c>
      <c r="Y77">
        <f>VLOOKUP(RIGHT($X$1,5),Key!$A$9:$B$14,2,FALSE)</f>
        <v>3.7</v>
      </c>
      <c r="Z77">
        <f t="shared" si="7"/>
        <v>10.199999999999999</v>
      </c>
      <c r="AA77">
        <f t="shared" si="8"/>
        <v>19</v>
      </c>
    </row>
    <row r="78" spans="1:27" x14ac:dyDescent="0.3">
      <c r="A78">
        <v>100067</v>
      </c>
      <c r="B78">
        <v>230922</v>
      </c>
      <c r="C78" s="3">
        <v>44130.505555555559</v>
      </c>
      <c r="D78">
        <v>2</v>
      </c>
      <c r="E78">
        <v>1</v>
      </c>
      <c r="F78" t="s">
        <v>26</v>
      </c>
      <c r="G78">
        <v>1</v>
      </c>
      <c r="H78">
        <v>66.832030000000003</v>
      </c>
      <c r="I78">
        <v>15.54688</v>
      </c>
      <c r="J78">
        <v>0.85546880000000003</v>
      </c>
      <c r="K78">
        <v>80.03125</v>
      </c>
      <c r="L78" s="3">
        <v>44130.257638888892</v>
      </c>
      <c r="M78">
        <v>17.18</v>
      </c>
      <c r="N78" t="s">
        <v>28</v>
      </c>
      <c r="P78">
        <f>(C78-Key!$B$1)*24</f>
        <v>-2.9166666665696539</v>
      </c>
      <c r="Q78">
        <f>(Key!$B$2-'17.1'!C78)*24</f>
        <v>5.8666666665812954</v>
      </c>
      <c r="R78" s="3">
        <f>C78-(M78-Key!$B$5)/(24*Key!$B$6)</f>
        <v>44130.491740740741</v>
      </c>
      <c r="S78">
        <f>M78-Key!$B$5</f>
        <v>14.92</v>
      </c>
      <c r="T78" s="2">
        <f t="shared" si="5"/>
        <v>44129.506944444445</v>
      </c>
      <c r="U78" t="str">
        <f t="shared" si="6"/>
        <v>10-25-2020 12:10</v>
      </c>
      <c r="V78">
        <f>IFERROR(IF(W78=Z78,VLOOKUP($U78,[1]C8842!$G$2:$M$145,3,FALSE),0),0)</f>
        <v>19</v>
      </c>
      <c r="W78">
        <f>VLOOKUP(RIGHT($V$1,5),Key!$A$9:$B$14,2,FALSE)</f>
        <v>10.199999999999999</v>
      </c>
      <c r="X78">
        <f t="shared" si="9"/>
        <v>0</v>
      </c>
      <c r="Y78">
        <f>VLOOKUP(RIGHT($X$1,5),Key!$A$9:$B$14,2,FALSE)</f>
        <v>3.7</v>
      </c>
      <c r="Z78">
        <f t="shared" si="7"/>
        <v>10.199999999999999</v>
      </c>
      <c r="AA78">
        <f t="shared" si="8"/>
        <v>19</v>
      </c>
    </row>
    <row r="79" spans="1:27" x14ac:dyDescent="0.3">
      <c r="A79">
        <v>100067</v>
      </c>
      <c r="B79">
        <v>230922</v>
      </c>
      <c r="C79" s="3">
        <v>44130.505555555559</v>
      </c>
      <c r="D79">
        <v>3</v>
      </c>
      <c r="E79">
        <v>2</v>
      </c>
      <c r="F79" t="s">
        <v>26</v>
      </c>
      <c r="G79">
        <v>1</v>
      </c>
      <c r="H79">
        <v>66.8125</v>
      </c>
      <c r="I79">
        <v>13.585940000000001</v>
      </c>
      <c r="J79">
        <v>0.77734380000000003</v>
      </c>
      <c r="K79">
        <v>95.039060000000006</v>
      </c>
      <c r="L79" s="3">
        <v>44130.257638888892</v>
      </c>
      <c r="M79">
        <v>17.18</v>
      </c>
      <c r="N79" t="s">
        <v>28</v>
      </c>
      <c r="P79">
        <f>(C79-Key!$B$1)*24</f>
        <v>-2.9166666665696539</v>
      </c>
      <c r="Q79">
        <f>(Key!$B$2-'17.1'!C79)*24</f>
        <v>5.8666666665812954</v>
      </c>
      <c r="R79" s="3">
        <f>C79-(M79-Key!$B$5)/(24*Key!$B$6)</f>
        <v>44130.491740740741</v>
      </c>
      <c r="S79">
        <f>M79-Key!$B$5</f>
        <v>14.92</v>
      </c>
      <c r="T79" s="2">
        <f t="shared" si="5"/>
        <v>44129.506944444445</v>
      </c>
      <c r="U79" t="str">
        <f t="shared" si="6"/>
        <v>10-25-2020 12:10</v>
      </c>
      <c r="V79">
        <f>IFERROR(IF(W79=Z79,VLOOKUP($U79,[1]C8842!$G$2:$M$145,3,FALSE),0),0)</f>
        <v>19</v>
      </c>
      <c r="W79">
        <f>VLOOKUP(RIGHT($V$1,5),Key!$A$9:$B$14,2,FALSE)</f>
        <v>10.199999999999999</v>
      </c>
      <c r="X79">
        <f t="shared" si="9"/>
        <v>0</v>
      </c>
      <c r="Y79">
        <f>VLOOKUP(RIGHT($X$1,5),Key!$A$9:$B$14,2,FALSE)</f>
        <v>3.7</v>
      </c>
      <c r="Z79">
        <f t="shared" si="7"/>
        <v>10.199999999999999</v>
      </c>
      <c r="AA79">
        <f t="shared" si="8"/>
        <v>19</v>
      </c>
    </row>
    <row r="80" spans="1:27" x14ac:dyDescent="0.3">
      <c r="A80">
        <v>100067</v>
      </c>
      <c r="B80">
        <v>230922</v>
      </c>
      <c r="C80" s="3">
        <v>44130.505555555559</v>
      </c>
      <c r="D80">
        <v>1</v>
      </c>
      <c r="E80">
        <v>1</v>
      </c>
      <c r="F80" t="s">
        <v>25</v>
      </c>
      <c r="G80">
        <v>1</v>
      </c>
      <c r="H80">
        <v>72.207030000000003</v>
      </c>
      <c r="I80">
        <v>19.539059999999999</v>
      </c>
      <c r="J80">
        <v>0.94140630000000003</v>
      </c>
      <c r="K80">
        <v>58.023440000000001</v>
      </c>
      <c r="L80" s="3">
        <v>44130.257638888892</v>
      </c>
      <c r="M80">
        <v>17.18</v>
      </c>
      <c r="N80" t="s">
        <v>28</v>
      </c>
      <c r="P80">
        <f>(C80-Key!$B$1)*24</f>
        <v>-2.9166666665696539</v>
      </c>
      <c r="Q80">
        <f>(Key!$B$2-'17.1'!C80)*24</f>
        <v>5.8666666665812954</v>
      </c>
      <c r="R80" s="3">
        <f>C80-(M80-Key!$B$5)/(24*Key!$B$6)</f>
        <v>44130.491740740741</v>
      </c>
      <c r="S80">
        <f>M80-Key!$B$5</f>
        <v>14.92</v>
      </c>
      <c r="T80" s="2">
        <f t="shared" si="5"/>
        <v>44129.506944444445</v>
      </c>
      <c r="U80" t="str">
        <f t="shared" si="6"/>
        <v>10-25-2020 12:10</v>
      </c>
      <c r="V80">
        <f>IFERROR(IF(W80=Z80,VLOOKUP($U80,[1]C8842!$G$2:$M$145,3,FALSE),0),0)</f>
        <v>19</v>
      </c>
      <c r="W80">
        <f>VLOOKUP(RIGHT($V$1,5),Key!$A$9:$B$14,2,FALSE)</f>
        <v>10.199999999999999</v>
      </c>
      <c r="X80">
        <f t="shared" si="9"/>
        <v>0</v>
      </c>
      <c r="Y80">
        <f>VLOOKUP(RIGHT($X$1,5),Key!$A$9:$B$14,2,FALSE)</f>
        <v>3.7</v>
      </c>
      <c r="Z80">
        <f t="shared" si="7"/>
        <v>10.199999999999999</v>
      </c>
      <c r="AA80">
        <f t="shared" si="8"/>
        <v>19</v>
      </c>
    </row>
    <row r="81" spans="1:27" x14ac:dyDescent="0.3">
      <c r="A81">
        <v>100067</v>
      </c>
      <c r="B81">
        <v>230922</v>
      </c>
      <c r="C81" s="3">
        <v>44130.505555555559</v>
      </c>
      <c r="D81">
        <v>0</v>
      </c>
      <c r="E81">
        <v>2</v>
      </c>
      <c r="F81" t="s">
        <v>25</v>
      </c>
      <c r="G81">
        <v>1</v>
      </c>
      <c r="H81">
        <v>64.546880000000002</v>
      </c>
      <c r="I81">
        <v>15.476559999999999</v>
      </c>
      <c r="J81">
        <v>0.8828125</v>
      </c>
      <c r="K81">
        <v>47.019530000000003</v>
      </c>
      <c r="L81" s="3">
        <v>44130.257638888892</v>
      </c>
      <c r="M81">
        <v>17.18</v>
      </c>
      <c r="N81" t="s">
        <v>28</v>
      </c>
      <c r="P81">
        <f>(C81-Key!$B$1)*24</f>
        <v>-2.9166666665696539</v>
      </c>
      <c r="Q81">
        <f>(Key!$B$2-'17.1'!C81)*24</f>
        <v>5.8666666665812954</v>
      </c>
      <c r="R81" s="3">
        <f>C81-(M81-Key!$B$5)/(24*Key!$B$6)</f>
        <v>44130.491740740741</v>
      </c>
      <c r="S81">
        <f>M81-Key!$B$5</f>
        <v>14.92</v>
      </c>
      <c r="T81" s="2">
        <f t="shared" si="5"/>
        <v>44129.506944444445</v>
      </c>
      <c r="U81" t="str">
        <f t="shared" si="6"/>
        <v>10-25-2020 12:10</v>
      </c>
      <c r="V81">
        <f>IFERROR(IF(W81=Z81,VLOOKUP($U81,[1]C8842!$G$2:$M$145,3,FALSE),0),0)</f>
        <v>19</v>
      </c>
      <c r="W81">
        <f>VLOOKUP(RIGHT($V$1,5),Key!$A$9:$B$14,2,FALSE)</f>
        <v>10.199999999999999</v>
      </c>
      <c r="X81">
        <f t="shared" si="9"/>
        <v>0</v>
      </c>
      <c r="Y81">
        <f>VLOOKUP(RIGHT($X$1,5),Key!$A$9:$B$14,2,FALSE)</f>
        <v>3.7</v>
      </c>
      <c r="Z81">
        <f t="shared" si="7"/>
        <v>10.199999999999999</v>
      </c>
      <c r="AA81">
        <f t="shared" si="8"/>
        <v>19</v>
      </c>
    </row>
    <row r="82" spans="1:27" x14ac:dyDescent="0.3">
      <c r="A82">
        <v>100067</v>
      </c>
      <c r="B82">
        <v>230922</v>
      </c>
      <c r="C82" s="3">
        <v>44130.505555555559</v>
      </c>
      <c r="D82">
        <v>3</v>
      </c>
      <c r="E82">
        <v>2</v>
      </c>
      <c r="F82" t="s">
        <v>26</v>
      </c>
      <c r="G82">
        <v>2</v>
      </c>
      <c r="H82">
        <v>73.703130000000002</v>
      </c>
      <c r="I82">
        <v>21.70703</v>
      </c>
      <c r="J82">
        <v>1</v>
      </c>
      <c r="K82">
        <v>93.039060000000006</v>
      </c>
      <c r="L82" s="3">
        <v>44130.257638888892</v>
      </c>
      <c r="M82">
        <v>17.18</v>
      </c>
      <c r="N82" t="s">
        <v>28</v>
      </c>
      <c r="P82">
        <f>(C82-Key!$B$1)*24</f>
        <v>-2.9166666665696539</v>
      </c>
      <c r="Q82">
        <f>(Key!$B$2-'17.1'!C82)*24</f>
        <v>5.8666666665812954</v>
      </c>
      <c r="R82" s="3">
        <f>C82-(M82-Key!$B$5)/(24*Key!$B$6)</f>
        <v>44130.491740740741</v>
      </c>
      <c r="S82">
        <f>M82-Key!$B$5</f>
        <v>14.92</v>
      </c>
      <c r="T82" s="2">
        <f t="shared" si="5"/>
        <v>44129.506944444445</v>
      </c>
      <c r="U82" t="str">
        <f t="shared" si="6"/>
        <v>10-25-2020 12:10</v>
      </c>
      <c r="V82">
        <f>IFERROR(IF(W82=Z82,VLOOKUP($U82,[1]C8842!$G$2:$M$145,3,FALSE),0),0)</f>
        <v>19</v>
      </c>
      <c r="W82">
        <f>VLOOKUP(RIGHT($V$1,5),Key!$A$9:$B$14,2,FALSE)</f>
        <v>10.199999999999999</v>
      </c>
      <c r="X82">
        <f t="shared" si="9"/>
        <v>0</v>
      </c>
      <c r="Y82">
        <f>VLOOKUP(RIGHT($X$1,5),Key!$A$9:$B$14,2,FALSE)</f>
        <v>3.7</v>
      </c>
      <c r="Z82">
        <f t="shared" si="7"/>
        <v>10.199999999999999</v>
      </c>
      <c r="AA82">
        <f t="shared" si="8"/>
        <v>19</v>
      </c>
    </row>
    <row r="83" spans="1:27" x14ac:dyDescent="0.3">
      <c r="A83">
        <v>100067</v>
      </c>
      <c r="B83">
        <v>230922</v>
      </c>
      <c r="C83" s="3">
        <v>44130.505555555559</v>
      </c>
      <c r="D83">
        <v>0</v>
      </c>
      <c r="E83">
        <v>2</v>
      </c>
      <c r="F83" t="s">
        <v>25</v>
      </c>
      <c r="G83">
        <v>1</v>
      </c>
      <c r="H83">
        <v>67.136719999999997</v>
      </c>
      <c r="I83">
        <v>14.492190000000001</v>
      </c>
      <c r="J83">
        <v>0.80859380000000003</v>
      </c>
      <c r="K83">
        <v>48.019530000000003</v>
      </c>
      <c r="L83" s="3">
        <v>44130.257638888892</v>
      </c>
      <c r="M83">
        <v>17.18</v>
      </c>
      <c r="N83" t="s">
        <v>28</v>
      </c>
      <c r="P83">
        <f>(C83-Key!$B$1)*24</f>
        <v>-2.9166666665696539</v>
      </c>
      <c r="Q83">
        <f>(Key!$B$2-'17.1'!C83)*24</f>
        <v>5.8666666665812954</v>
      </c>
      <c r="R83" s="3">
        <f>C83-(M83-Key!$B$5)/(24*Key!$B$6)</f>
        <v>44130.491740740741</v>
      </c>
      <c r="S83">
        <f>M83-Key!$B$5</f>
        <v>14.92</v>
      </c>
      <c r="T83" s="2">
        <f t="shared" si="5"/>
        <v>44129.506944444445</v>
      </c>
      <c r="U83" t="str">
        <f t="shared" si="6"/>
        <v>10-25-2020 12:10</v>
      </c>
      <c r="V83">
        <f>IFERROR(IF(W83=Z83,VLOOKUP($U83,[1]C8842!$G$2:$M$145,3,FALSE),0),0)</f>
        <v>19</v>
      </c>
      <c r="W83">
        <f>VLOOKUP(RIGHT($V$1,5),Key!$A$9:$B$14,2,FALSE)</f>
        <v>10.199999999999999</v>
      </c>
      <c r="X83">
        <f t="shared" si="9"/>
        <v>0</v>
      </c>
      <c r="Y83">
        <f>VLOOKUP(RIGHT($X$1,5),Key!$A$9:$B$14,2,FALSE)</f>
        <v>3.7</v>
      </c>
      <c r="Z83">
        <f t="shared" si="7"/>
        <v>10.199999999999999</v>
      </c>
      <c r="AA83">
        <f t="shared" si="8"/>
        <v>19</v>
      </c>
    </row>
    <row r="84" spans="1:27" x14ac:dyDescent="0.3">
      <c r="A84">
        <v>100067</v>
      </c>
      <c r="B84">
        <v>230922</v>
      </c>
      <c r="C84" s="3">
        <v>44130.505555555559</v>
      </c>
      <c r="D84">
        <v>2</v>
      </c>
      <c r="E84">
        <v>1</v>
      </c>
      <c r="F84" t="s">
        <v>26</v>
      </c>
      <c r="G84">
        <v>1</v>
      </c>
      <c r="H84">
        <v>79.824219999999997</v>
      </c>
      <c r="I84">
        <v>15.46875</v>
      </c>
      <c r="J84">
        <v>0.71484380000000003</v>
      </c>
      <c r="K84">
        <v>81.035160000000005</v>
      </c>
      <c r="L84" s="3">
        <v>44130.257638888892</v>
      </c>
      <c r="M84">
        <v>17.18</v>
      </c>
      <c r="N84" t="s">
        <v>28</v>
      </c>
      <c r="P84">
        <f>(C84-Key!$B$1)*24</f>
        <v>-2.9166666665696539</v>
      </c>
      <c r="Q84">
        <f>(Key!$B$2-'17.1'!C84)*24</f>
        <v>5.8666666665812954</v>
      </c>
      <c r="R84" s="3">
        <f>C84-(M84-Key!$B$5)/(24*Key!$B$6)</f>
        <v>44130.491740740741</v>
      </c>
      <c r="S84">
        <f>M84-Key!$B$5</f>
        <v>14.92</v>
      </c>
      <c r="T84" s="2">
        <f t="shared" si="5"/>
        <v>44129.506944444445</v>
      </c>
      <c r="U84" t="str">
        <f t="shared" si="6"/>
        <v>10-25-2020 12:10</v>
      </c>
      <c r="V84">
        <f>IFERROR(IF(W84=Z84,VLOOKUP($U84,[1]C8842!$G$2:$M$145,3,FALSE),0),0)</f>
        <v>19</v>
      </c>
      <c r="W84">
        <f>VLOOKUP(RIGHT($V$1,5),Key!$A$9:$B$14,2,FALSE)</f>
        <v>10.199999999999999</v>
      </c>
      <c r="X84">
        <f t="shared" si="9"/>
        <v>0</v>
      </c>
      <c r="Y84">
        <f>VLOOKUP(RIGHT($X$1,5),Key!$A$9:$B$14,2,FALSE)</f>
        <v>3.7</v>
      </c>
      <c r="Z84">
        <f t="shared" si="7"/>
        <v>10.199999999999999</v>
      </c>
      <c r="AA84">
        <f t="shared" si="8"/>
        <v>19</v>
      </c>
    </row>
    <row r="85" spans="1:27" x14ac:dyDescent="0.3">
      <c r="A85">
        <v>100067</v>
      </c>
      <c r="B85">
        <v>230922</v>
      </c>
      <c r="C85" s="3">
        <v>44130.505555555559</v>
      </c>
      <c r="D85">
        <v>3</v>
      </c>
      <c r="E85">
        <v>2</v>
      </c>
      <c r="F85" t="s">
        <v>26</v>
      </c>
      <c r="G85">
        <v>1</v>
      </c>
      <c r="H85">
        <v>66.644530000000003</v>
      </c>
      <c r="I85">
        <v>15.8125</v>
      </c>
      <c r="J85">
        <v>0.8671875</v>
      </c>
      <c r="K85">
        <v>93.039060000000006</v>
      </c>
      <c r="L85" s="3">
        <v>44130.257638888892</v>
      </c>
      <c r="M85">
        <v>17.18</v>
      </c>
      <c r="N85" t="s">
        <v>28</v>
      </c>
      <c r="P85">
        <f>(C85-Key!$B$1)*24</f>
        <v>-2.9166666665696539</v>
      </c>
      <c r="Q85">
        <f>(Key!$B$2-'17.1'!C85)*24</f>
        <v>5.8666666665812954</v>
      </c>
      <c r="R85" s="3">
        <f>C85-(M85-Key!$B$5)/(24*Key!$B$6)</f>
        <v>44130.491740740741</v>
      </c>
      <c r="S85">
        <f>M85-Key!$B$5</f>
        <v>14.92</v>
      </c>
      <c r="T85" s="2">
        <f t="shared" si="5"/>
        <v>44129.506944444445</v>
      </c>
      <c r="U85" t="str">
        <f t="shared" si="6"/>
        <v>10-25-2020 12:10</v>
      </c>
      <c r="V85">
        <f>IFERROR(IF(W85=Z85,VLOOKUP($U85,[1]C8842!$G$2:$M$145,3,FALSE),0),0)</f>
        <v>19</v>
      </c>
      <c r="W85">
        <f>VLOOKUP(RIGHT($V$1,5),Key!$A$9:$B$14,2,FALSE)</f>
        <v>10.199999999999999</v>
      </c>
      <c r="X85">
        <f t="shared" si="9"/>
        <v>0</v>
      </c>
      <c r="Y85">
        <f>VLOOKUP(RIGHT($X$1,5),Key!$A$9:$B$14,2,FALSE)</f>
        <v>3.7</v>
      </c>
      <c r="Z85">
        <f t="shared" si="7"/>
        <v>10.199999999999999</v>
      </c>
      <c r="AA85">
        <f t="shared" si="8"/>
        <v>19</v>
      </c>
    </row>
    <row r="86" spans="1:27" x14ac:dyDescent="0.3">
      <c r="A86">
        <v>100067</v>
      </c>
      <c r="B86">
        <v>230922</v>
      </c>
      <c r="C86" s="3">
        <v>44130.506249999999</v>
      </c>
      <c r="D86">
        <v>1</v>
      </c>
      <c r="E86">
        <v>1</v>
      </c>
      <c r="F86" t="s">
        <v>25</v>
      </c>
      <c r="G86">
        <v>1</v>
      </c>
      <c r="H86">
        <v>64.609380000000002</v>
      </c>
      <c r="I86">
        <v>16.585940000000001</v>
      </c>
      <c r="J86">
        <v>0.9296875</v>
      </c>
      <c r="K86">
        <v>58.023440000000001</v>
      </c>
      <c r="L86" s="3">
        <v>44130.257638888892</v>
      </c>
      <c r="M86">
        <v>17.18</v>
      </c>
      <c r="N86" t="s">
        <v>28</v>
      </c>
      <c r="P86">
        <f>(C86-Key!$B$1)*24</f>
        <v>-2.9000000000232831</v>
      </c>
      <c r="Q86">
        <f>(Key!$B$2-'17.1'!C86)*24</f>
        <v>5.8500000000349246</v>
      </c>
      <c r="R86" s="3">
        <f>C86-(M86-Key!$B$5)/(24*Key!$B$6)</f>
        <v>44130.492435185181</v>
      </c>
      <c r="S86">
        <f>M86-Key!$B$5</f>
        <v>14.92</v>
      </c>
      <c r="T86" s="2">
        <f t="shared" si="5"/>
        <v>44129.506944444445</v>
      </c>
      <c r="U86" t="str">
        <f t="shared" si="6"/>
        <v>10-25-2020 12:10</v>
      </c>
      <c r="V86">
        <f>IFERROR(IF(W86=Z86,VLOOKUP($U86,[1]C8842!$G$2:$M$145,3,FALSE),0),0)</f>
        <v>19</v>
      </c>
      <c r="W86">
        <f>VLOOKUP(RIGHT($V$1,5),Key!$A$9:$B$14,2,FALSE)</f>
        <v>10.199999999999999</v>
      </c>
      <c r="X86">
        <f t="shared" si="9"/>
        <v>0</v>
      </c>
      <c r="Y86">
        <f>VLOOKUP(RIGHT($X$1,5),Key!$A$9:$B$14,2,FALSE)</f>
        <v>3.7</v>
      </c>
      <c r="Z86">
        <f t="shared" si="7"/>
        <v>10.199999999999999</v>
      </c>
      <c r="AA86">
        <f t="shared" si="8"/>
        <v>19</v>
      </c>
    </row>
    <row r="87" spans="1:27" x14ac:dyDescent="0.3">
      <c r="A87">
        <v>100067</v>
      </c>
      <c r="B87">
        <v>230922</v>
      </c>
      <c r="C87" s="3">
        <v>44130.506249999999</v>
      </c>
      <c r="D87">
        <v>0</v>
      </c>
      <c r="E87">
        <v>2</v>
      </c>
      <c r="F87" t="s">
        <v>25</v>
      </c>
      <c r="G87">
        <v>3</v>
      </c>
      <c r="H87">
        <v>52.1875</v>
      </c>
      <c r="I87">
        <v>45.3125</v>
      </c>
      <c r="J87">
        <v>2.6171880000000001</v>
      </c>
      <c r="K87">
        <v>46.019530000000003</v>
      </c>
      <c r="L87" s="3">
        <v>44130.257638888892</v>
      </c>
      <c r="M87">
        <v>17.18</v>
      </c>
      <c r="N87" t="s">
        <v>28</v>
      </c>
      <c r="P87">
        <f>(C87-Key!$B$1)*24</f>
        <v>-2.9000000000232831</v>
      </c>
      <c r="Q87">
        <f>(Key!$B$2-'17.1'!C87)*24</f>
        <v>5.8500000000349246</v>
      </c>
      <c r="R87" s="3">
        <f>C87-(M87-Key!$B$5)/(24*Key!$B$6)</f>
        <v>44130.492435185181</v>
      </c>
      <c r="S87">
        <f>M87-Key!$B$5</f>
        <v>14.92</v>
      </c>
      <c r="T87" s="2">
        <f t="shared" si="5"/>
        <v>44129.506944444445</v>
      </c>
      <c r="U87" t="str">
        <f t="shared" si="6"/>
        <v>10-25-2020 12:10</v>
      </c>
      <c r="V87">
        <f>IFERROR(IF(W87=Z87,VLOOKUP($U87,[1]C8842!$G$2:$M$145,3,FALSE),0),0)</f>
        <v>19</v>
      </c>
      <c r="W87">
        <f>VLOOKUP(RIGHT($V$1,5),Key!$A$9:$B$14,2,FALSE)</f>
        <v>10.199999999999999</v>
      </c>
      <c r="X87">
        <f t="shared" si="9"/>
        <v>0</v>
      </c>
      <c r="Y87">
        <f>VLOOKUP(RIGHT($X$1,5),Key!$A$9:$B$14,2,FALSE)</f>
        <v>3.7</v>
      </c>
      <c r="Z87">
        <f t="shared" si="7"/>
        <v>10.199999999999999</v>
      </c>
      <c r="AA87">
        <f t="shared" si="8"/>
        <v>19</v>
      </c>
    </row>
    <row r="88" spans="1:27" x14ac:dyDescent="0.3">
      <c r="A88">
        <v>100067</v>
      </c>
      <c r="B88">
        <v>230922</v>
      </c>
      <c r="C88" s="3">
        <v>44130.506249999999</v>
      </c>
      <c r="D88">
        <v>3</v>
      </c>
      <c r="E88">
        <v>2</v>
      </c>
      <c r="F88" t="s">
        <v>26</v>
      </c>
      <c r="G88">
        <v>1</v>
      </c>
      <c r="H88">
        <v>65.09375</v>
      </c>
      <c r="I88">
        <v>15.148440000000001</v>
      </c>
      <c r="J88">
        <v>0.86328130000000003</v>
      </c>
      <c r="K88">
        <v>94.039060000000006</v>
      </c>
      <c r="L88" s="3">
        <v>44130.257638888892</v>
      </c>
      <c r="M88">
        <v>17.18</v>
      </c>
      <c r="N88" t="s">
        <v>28</v>
      </c>
      <c r="P88">
        <f>(C88-Key!$B$1)*24</f>
        <v>-2.9000000000232831</v>
      </c>
      <c r="Q88">
        <f>(Key!$B$2-'17.1'!C88)*24</f>
        <v>5.8500000000349246</v>
      </c>
      <c r="R88" s="3">
        <f>C88-(M88-Key!$B$5)/(24*Key!$B$6)</f>
        <v>44130.492435185181</v>
      </c>
      <c r="S88">
        <f>M88-Key!$B$5</f>
        <v>14.92</v>
      </c>
      <c r="T88" s="2">
        <f t="shared" si="5"/>
        <v>44129.506944444445</v>
      </c>
      <c r="U88" t="str">
        <f t="shared" si="6"/>
        <v>10-25-2020 12:10</v>
      </c>
      <c r="V88">
        <f>IFERROR(IF(W88=Z88,VLOOKUP($U88,[1]C8842!$G$2:$M$145,3,FALSE),0),0)</f>
        <v>19</v>
      </c>
      <c r="W88">
        <f>VLOOKUP(RIGHT($V$1,5),Key!$A$9:$B$14,2,FALSE)</f>
        <v>10.199999999999999</v>
      </c>
      <c r="X88">
        <f t="shared" si="9"/>
        <v>0</v>
      </c>
      <c r="Y88">
        <f>VLOOKUP(RIGHT($X$1,5),Key!$A$9:$B$14,2,FALSE)</f>
        <v>3.7</v>
      </c>
      <c r="Z88">
        <f t="shared" si="7"/>
        <v>10.199999999999999</v>
      </c>
      <c r="AA88">
        <f t="shared" si="8"/>
        <v>19</v>
      </c>
    </row>
    <row r="89" spans="1:27" x14ac:dyDescent="0.3">
      <c r="A89">
        <v>100067</v>
      </c>
      <c r="B89">
        <v>230922</v>
      </c>
      <c r="C89" s="3">
        <v>44130.506249999999</v>
      </c>
      <c r="D89">
        <v>1</v>
      </c>
      <c r="E89">
        <v>1</v>
      </c>
      <c r="F89" t="s">
        <v>25</v>
      </c>
      <c r="G89">
        <v>1</v>
      </c>
      <c r="H89">
        <v>65.550780000000003</v>
      </c>
      <c r="I89">
        <v>16.128910000000001</v>
      </c>
      <c r="J89">
        <v>0.8984375</v>
      </c>
      <c r="K89">
        <v>58.023440000000001</v>
      </c>
      <c r="L89" s="3">
        <v>44130.257638888892</v>
      </c>
      <c r="M89">
        <v>17.18</v>
      </c>
      <c r="N89" t="s">
        <v>28</v>
      </c>
      <c r="P89">
        <f>(C89-Key!$B$1)*24</f>
        <v>-2.9000000000232831</v>
      </c>
      <c r="Q89">
        <f>(Key!$B$2-'17.1'!C89)*24</f>
        <v>5.8500000000349246</v>
      </c>
      <c r="R89" s="3">
        <f>C89-(M89-Key!$B$5)/(24*Key!$B$6)</f>
        <v>44130.492435185181</v>
      </c>
      <c r="S89">
        <f>M89-Key!$B$5</f>
        <v>14.92</v>
      </c>
      <c r="T89" s="2">
        <f t="shared" si="5"/>
        <v>44129.506944444445</v>
      </c>
      <c r="U89" t="str">
        <f t="shared" si="6"/>
        <v>10-25-2020 12:10</v>
      </c>
      <c r="V89">
        <f>IFERROR(IF(W89=Z89,VLOOKUP($U89,[1]C8842!$G$2:$M$145,3,FALSE),0),0)</f>
        <v>19</v>
      </c>
      <c r="W89">
        <f>VLOOKUP(RIGHT($V$1,5),Key!$A$9:$B$14,2,FALSE)</f>
        <v>10.199999999999999</v>
      </c>
      <c r="X89">
        <f t="shared" si="9"/>
        <v>0</v>
      </c>
      <c r="Y89">
        <f>VLOOKUP(RIGHT($X$1,5),Key!$A$9:$B$14,2,FALSE)</f>
        <v>3.7</v>
      </c>
      <c r="Z89">
        <f t="shared" si="7"/>
        <v>10.199999999999999</v>
      </c>
      <c r="AA89">
        <f t="shared" si="8"/>
        <v>19</v>
      </c>
    </row>
    <row r="90" spans="1:27" x14ac:dyDescent="0.3">
      <c r="A90">
        <v>100067</v>
      </c>
      <c r="B90">
        <v>230922</v>
      </c>
      <c r="C90" s="3">
        <v>44130.506249999999</v>
      </c>
      <c r="D90">
        <v>1</v>
      </c>
      <c r="E90">
        <v>1</v>
      </c>
      <c r="F90" t="s">
        <v>25</v>
      </c>
      <c r="G90">
        <v>1</v>
      </c>
      <c r="H90">
        <v>62.617190000000001</v>
      </c>
      <c r="I90">
        <v>12.35938</v>
      </c>
      <c r="J90">
        <v>0.77734380000000003</v>
      </c>
      <c r="K90">
        <v>57.023440000000001</v>
      </c>
      <c r="L90" s="3">
        <v>44130.257638888892</v>
      </c>
      <c r="M90">
        <v>17.18</v>
      </c>
      <c r="N90" t="s">
        <v>28</v>
      </c>
      <c r="P90">
        <f>(C90-Key!$B$1)*24</f>
        <v>-2.9000000000232831</v>
      </c>
      <c r="Q90">
        <f>(Key!$B$2-'17.1'!C90)*24</f>
        <v>5.8500000000349246</v>
      </c>
      <c r="R90" s="3">
        <f>C90-(M90-Key!$B$5)/(24*Key!$B$6)</f>
        <v>44130.492435185181</v>
      </c>
      <c r="S90">
        <f>M90-Key!$B$5</f>
        <v>14.92</v>
      </c>
      <c r="T90" s="2">
        <f t="shared" si="5"/>
        <v>44129.506944444445</v>
      </c>
      <c r="U90" t="str">
        <f t="shared" si="6"/>
        <v>10-25-2020 12:10</v>
      </c>
      <c r="V90">
        <f>IFERROR(IF(W90=Z90,VLOOKUP($U90,[1]C8842!$G$2:$M$145,3,FALSE),0),0)</f>
        <v>19</v>
      </c>
      <c r="W90">
        <f>VLOOKUP(RIGHT($V$1,5),Key!$A$9:$B$14,2,FALSE)</f>
        <v>10.199999999999999</v>
      </c>
      <c r="X90">
        <f t="shared" si="9"/>
        <v>0</v>
      </c>
      <c r="Y90">
        <f>VLOOKUP(RIGHT($X$1,5),Key!$A$9:$B$14,2,FALSE)</f>
        <v>3.7</v>
      </c>
      <c r="Z90">
        <f t="shared" si="7"/>
        <v>10.199999999999999</v>
      </c>
      <c r="AA90">
        <f t="shared" si="8"/>
        <v>19</v>
      </c>
    </row>
    <row r="91" spans="1:27" x14ac:dyDescent="0.3">
      <c r="A91">
        <v>100067</v>
      </c>
      <c r="B91">
        <v>230922</v>
      </c>
      <c r="C91" s="3">
        <v>44130.506249999999</v>
      </c>
      <c r="D91">
        <v>1</v>
      </c>
      <c r="E91">
        <v>1</v>
      </c>
      <c r="F91" t="s">
        <v>25</v>
      </c>
      <c r="G91">
        <v>1</v>
      </c>
      <c r="H91">
        <v>64.921880000000002</v>
      </c>
      <c r="I91">
        <v>13.683590000000001</v>
      </c>
      <c r="J91">
        <v>0.8046875</v>
      </c>
      <c r="K91">
        <v>55.023440000000001</v>
      </c>
      <c r="L91" s="3">
        <v>44130.257638888892</v>
      </c>
      <c r="M91">
        <v>17.18</v>
      </c>
      <c r="N91" t="s">
        <v>28</v>
      </c>
      <c r="P91">
        <f>(C91-Key!$B$1)*24</f>
        <v>-2.9000000000232831</v>
      </c>
      <c r="Q91">
        <f>(Key!$B$2-'17.1'!C91)*24</f>
        <v>5.8500000000349246</v>
      </c>
      <c r="R91" s="3">
        <f>C91-(M91-Key!$B$5)/(24*Key!$B$6)</f>
        <v>44130.492435185181</v>
      </c>
      <c r="S91">
        <f>M91-Key!$B$5</f>
        <v>14.92</v>
      </c>
      <c r="T91" s="2">
        <f t="shared" si="5"/>
        <v>44129.506944444445</v>
      </c>
      <c r="U91" t="str">
        <f t="shared" si="6"/>
        <v>10-25-2020 12:10</v>
      </c>
      <c r="V91">
        <f>IFERROR(IF(W91=Z91,VLOOKUP($U91,[1]C8842!$G$2:$M$145,3,FALSE),0),0)</f>
        <v>19</v>
      </c>
      <c r="W91">
        <f>VLOOKUP(RIGHT($V$1,5),Key!$A$9:$B$14,2,FALSE)</f>
        <v>10.199999999999999</v>
      </c>
      <c r="X91">
        <f t="shared" si="9"/>
        <v>0</v>
      </c>
      <c r="Y91">
        <f>VLOOKUP(RIGHT($X$1,5),Key!$A$9:$B$14,2,FALSE)</f>
        <v>3.7</v>
      </c>
      <c r="Z91">
        <f t="shared" si="7"/>
        <v>10.199999999999999</v>
      </c>
      <c r="AA91">
        <f t="shared" si="8"/>
        <v>19</v>
      </c>
    </row>
    <row r="92" spans="1:27" x14ac:dyDescent="0.3">
      <c r="A92">
        <v>100067</v>
      </c>
      <c r="B92">
        <v>230922</v>
      </c>
      <c r="C92" s="3">
        <v>44130.506249999999</v>
      </c>
      <c r="D92">
        <v>1</v>
      </c>
      <c r="E92">
        <v>1</v>
      </c>
      <c r="F92" t="s">
        <v>25</v>
      </c>
      <c r="G92">
        <v>2</v>
      </c>
      <c r="H92">
        <v>65.980469999999997</v>
      </c>
      <c r="I92">
        <v>22.73828</v>
      </c>
      <c r="J92">
        <v>1.15625</v>
      </c>
      <c r="K92">
        <v>56.023440000000001</v>
      </c>
      <c r="L92" s="3">
        <v>44130.257638888892</v>
      </c>
      <c r="M92">
        <v>17.18</v>
      </c>
      <c r="N92" t="s">
        <v>28</v>
      </c>
      <c r="P92">
        <f>(C92-Key!$B$1)*24</f>
        <v>-2.9000000000232831</v>
      </c>
      <c r="Q92">
        <f>(Key!$B$2-'17.1'!C92)*24</f>
        <v>5.8500000000349246</v>
      </c>
      <c r="R92" s="3">
        <f>C92-(M92-Key!$B$5)/(24*Key!$B$6)</f>
        <v>44130.492435185181</v>
      </c>
      <c r="S92">
        <f>M92-Key!$B$5</f>
        <v>14.92</v>
      </c>
      <c r="T92" s="2">
        <f t="shared" si="5"/>
        <v>44129.506944444445</v>
      </c>
      <c r="U92" t="str">
        <f t="shared" si="6"/>
        <v>10-25-2020 12:10</v>
      </c>
      <c r="V92">
        <f>IFERROR(IF(W92=Z92,VLOOKUP($U92,[1]C8842!$G$2:$M$145,3,FALSE),0),0)</f>
        <v>19</v>
      </c>
      <c r="W92">
        <f>VLOOKUP(RIGHT($V$1,5),Key!$A$9:$B$14,2,FALSE)</f>
        <v>10.199999999999999</v>
      </c>
      <c r="X92">
        <f t="shared" si="9"/>
        <v>0</v>
      </c>
      <c r="Y92">
        <f>VLOOKUP(RIGHT($X$1,5),Key!$A$9:$B$14,2,FALSE)</f>
        <v>3.7</v>
      </c>
      <c r="Z92">
        <f t="shared" si="7"/>
        <v>10.199999999999999</v>
      </c>
      <c r="AA92">
        <f t="shared" si="8"/>
        <v>19</v>
      </c>
    </row>
    <row r="93" spans="1:27" x14ac:dyDescent="0.3">
      <c r="A93">
        <v>100067</v>
      </c>
      <c r="B93">
        <v>230922</v>
      </c>
      <c r="C93" s="3">
        <v>44130.506249999999</v>
      </c>
      <c r="D93">
        <v>0</v>
      </c>
      <c r="E93">
        <v>2</v>
      </c>
      <c r="F93" t="s">
        <v>25</v>
      </c>
      <c r="G93">
        <v>1</v>
      </c>
      <c r="H93">
        <v>52.199219999999997</v>
      </c>
      <c r="I93">
        <v>14.34375</v>
      </c>
      <c r="J93">
        <v>1.035156</v>
      </c>
      <c r="K93">
        <v>46.019530000000003</v>
      </c>
      <c r="L93" s="3">
        <v>44130.257638888892</v>
      </c>
      <c r="M93">
        <v>17.18</v>
      </c>
      <c r="N93" t="s">
        <v>28</v>
      </c>
      <c r="P93">
        <f>(C93-Key!$B$1)*24</f>
        <v>-2.9000000000232831</v>
      </c>
      <c r="Q93">
        <f>(Key!$B$2-'17.1'!C93)*24</f>
        <v>5.8500000000349246</v>
      </c>
      <c r="R93" s="3">
        <f>C93-(M93-Key!$B$5)/(24*Key!$B$6)</f>
        <v>44130.492435185181</v>
      </c>
      <c r="S93">
        <f>M93-Key!$B$5</f>
        <v>14.92</v>
      </c>
      <c r="T93" s="2">
        <f t="shared" si="5"/>
        <v>44129.506944444445</v>
      </c>
      <c r="U93" t="str">
        <f t="shared" si="6"/>
        <v>10-25-2020 12:10</v>
      </c>
      <c r="V93">
        <f>IFERROR(IF(W93=Z93,VLOOKUP($U93,[1]C8842!$G$2:$M$145,3,FALSE),0),0)</f>
        <v>19</v>
      </c>
      <c r="W93">
        <f>VLOOKUP(RIGHT($V$1,5),Key!$A$9:$B$14,2,FALSE)</f>
        <v>10.199999999999999</v>
      </c>
      <c r="X93">
        <f t="shared" si="9"/>
        <v>0</v>
      </c>
      <c r="Y93">
        <f>VLOOKUP(RIGHT($X$1,5),Key!$A$9:$B$14,2,FALSE)</f>
        <v>3.7</v>
      </c>
      <c r="Z93">
        <f t="shared" si="7"/>
        <v>10.199999999999999</v>
      </c>
      <c r="AA93">
        <f t="shared" si="8"/>
        <v>19</v>
      </c>
    </row>
    <row r="94" spans="1:27" x14ac:dyDescent="0.3">
      <c r="A94">
        <v>100067</v>
      </c>
      <c r="B94">
        <v>230922</v>
      </c>
      <c r="C94" s="3">
        <v>44130.506249999999</v>
      </c>
      <c r="D94">
        <v>2</v>
      </c>
      <c r="E94">
        <v>1</v>
      </c>
      <c r="F94" t="s">
        <v>26</v>
      </c>
      <c r="G94">
        <v>1</v>
      </c>
      <c r="H94">
        <v>71.363280000000003</v>
      </c>
      <c r="I94">
        <v>15.16797</v>
      </c>
      <c r="J94">
        <v>0.78515630000000003</v>
      </c>
      <c r="K94">
        <v>82.035160000000005</v>
      </c>
      <c r="L94" s="3">
        <v>44130.257638888892</v>
      </c>
      <c r="M94">
        <v>17.18</v>
      </c>
      <c r="N94" t="s">
        <v>28</v>
      </c>
      <c r="P94">
        <f>(C94-Key!$B$1)*24</f>
        <v>-2.9000000000232831</v>
      </c>
      <c r="Q94">
        <f>(Key!$B$2-'17.1'!C94)*24</f>
        <v>5.8500000000349246</v>
      </c>
      <c r="R94" s="3">
        <f>C94-(M94-Key!$B$5)/(24*Key!$B$6)</f>
        <v>44130.492435185181</v>
      </c>
      <c r="S94">
        <f>M94-Key!$B$5</f>
        <v>14.92</v>
      </c>
      <c r="T94" s="2">
        <f t="shared" si="5"/>
        <v>44129.506944444445</v>
      </c>
      <c r="U94" t="str">
        <f t="shared" si="6"/>
        <v>10-25-2020 12:10</v>
      </c>
      <c r="V94">
        <f>IFERROR(IF(W94=Z94,VLOOKUP($U94,[1]C8842!$G$2:$M$145,3,FALSE),0),0)</f>
        <v>19</v>
      </c>
      <c r="W94">
        <f>VLOOKUP(RIGHT($V$1,5),Key!$A$9:$B$14,2,FALSE)</f>
        <v>10.199999999999999</v>
      </c>
      <c r="X94">
        <f t="shared" si="9"/>
        <v>0</v>
      </c>
      <c r="Y94">
        <f>VLOOKUP(RIGHT($X$1,5),Key!$A$9:$B$14,2,FALSE)</f>
        <v>3.7</v>
      </c>
      <c r="Z94">
        <f t="shared" si="7"/>
        <v>10.199999999999999</v>
      </c>
      <c r="AA94">
        <f t="shared" si="8"/>
        <v>19</v>
      </c>
    </row>
    <row r="95" spans="1:27" x14ac:dyDescent="0.3">
      <c r="A95">
        <v>100067</v>
      </c>
      <c r="B95">
        <v>230922</v>
      </c>
      <c r="C95" s="3">
        <v>44130.506249999999</v>
      </c>
      <c r="D95">
        <v>1</v>
      </c>
      <c r="E95">
        <v>1</v>
      </c>
      <c r="F95" t="s">
        <v>25</v>
      </c>
      <c r="G95">
        <v>2</v>
      </c>
      <c r="H95">
        <v>67.042969999999997</v>
      </c>
      <c r="I95">
        <v>21.73047</v>
      </c>
      <c r="J95">
        <v>1.097656</v>
      </c>
      <c r="K95">
        <v>58.023440000000001</v>
      </c>
      <c r="L95" s="3">
        <v>44130.257638888892</v>
      </c>
      <c r="M95">
        <v>17.18</v>
      </c>
      <c r="N95" t="s">
        <v>28</v>
      </c>
      <c r="P95">
        <f>(C95-Key!$B$1)*24</f>
        <v>-2.9000000000232831</v>
      </c>
      <c r="Q95">
        <f>(Key!$B$2-'17.1'!C95)*24</f>
        <v>5.8500000000349246</v>
      </c>
      <c r="R95" s="3">
        <f>C95-(M95-Key!$B$5)/(24*Key!$B$6)</f>
        <v>44130.492435185181</v>
      </c>
      <c r="S95">
        <f>M95-Key!$B$5</f>
        <v>14.92</v>
      </c>
      <c r="T95" s="2">
        <f t="shared" si="5"/>
        <v>44129.506944444445</v>
      </c>
      <c r="U95" t="str">
        <f t="shared" si="6"/>
        <v>10-25-2020 12:10</v>
      </c>
      <c r="V95">
        <f>IFERROR(IF(W95=Z95,VLOOKUP($U95,[1]C8842!$G$2:$M$145,3,FALSE),0),0)</f>
        <v>19</v>
      </c>
      <c r="W95">
        <f>VLOOKUP(RIGHT($V$1,5),Key!$A$9:$B$14,2,FALSE)</f>
        <v>10.199999999999999</v>
      </c>
      <c r="X95">
        <f t="shared" si="9"/>
        <v>0</v>
      </c>
      <c r="Y95">
        <f>VLOOKUP(RIGHT($X$1,5),Key!$A$9:$B$14,2,FALSE)</f>
        <v>3.7</v>
      </c>
      <c r="Z95">
        <f t="shared" si="7"/>
        <v>10.199999999999999</v>
      </c>
      <c r="AA95">
        <f t="shared" si="8"/>
        <v>19</v>
      </c>
    </row>
    <row r="96" spans="1:27" x14ac:dyDescent="0.3">
      <c r="A96">
        <v>100067</v>
      </c>
      <c r="B96">
        <v>230922</v>
      </c>
      <c r="C96" s="3">
        <v>44130.506249999999</v>
      </c>
      <c r="D96">
        <v>0</v>
      </c>
      <c r="E96">
        <v>2</v>
      </c>
      <c r="F96" t="s">
        <v>25</v>
      </c>
      <c r="G96">
        <v>1</v>
      </c>
      <c r="H96">
        <v>65.519530000000003</v>
      </c>
      <c r="I96">
        <v>14.507809999999999</v>
      </c>
      <c r="J96">
        <v>0.83203130000000003</v>
      </c>
      <c r="K96">
        <v>47.019530000000003</v>
      </c>
      <c r="L96" s="3">
        <v>44130.257638888892</v>
      </c>
      <c r="M96">
        <v>17.18</v>
      </c>
      <c r="N96" t="s">
        <v>28</v>
      </c>
      <c r="P96">
        <f>(C96-Key!$B$1)*24</f>
        <v>-2.9000000000232831</v>
      </c>
      <c r="Q96">
        <f>(Key!$B$2-'17.1'!C96)*24</f>
        <v>5.8500000000349246</v>
      </c>
      <c r="R96" s="3">
        <f>C96-(M96-Key!$B$5)/(24*Key!$B$6)</f>
        <v>44130.492435185181</v>
      </c>
      <c r="S96">
        <f>M96-Key!$B$5</f>
        <v>14.92</v>
      </c>
      <c r="T96" s="2">
        <f t="shared" si="5"/>
        <v>44129.506944444445</v>
      </c>
      <c r="U96" t="str">
        <f t="shared" si="6"/>
        <v>10-25-2020 12:10</v>
      </c>
      <c r="V96">
        <f>IFERROR(IF(W96=Z96,VLOOKUP($U96,[1]C8842!$G$2:$M$145,3,FALSE),0),0)</f>
        <v>19</v>
      </c>
      <c r="W96">
        <f>VLOOKUP(RIGHT($V$1,5),Key!$A$9:$B$14,2,FALSE)</f>
        <v>10.199999999999999</v>
      </c>
      <c r="X96">
        <f t="shared" si="9"/>
        <v>0</v>
      </c>
      <c r="Y96">
        <f>VLOOKUP(RIGHT($X$1,5),Key!$A$9:$B$14,2,FALSE)</f>
        <v>3.7</v>
      </c>
      <c r="Z96">
        <f t="shared" si="7"/>
        <v>10.199999999999999</v>
      </c>
      <c r="AA96">
        <f t="shared" si="8"/>
        <v>19</v>
      </c>
    </row>
    <row r="97" spans="1:27" x14ac:dyDescent="0.3">
      <c r="A97">
        <v>100067</v>
      </c>
      <c r="B97">
        <v>230922</v>
      </c>
      <c r="C97" s="3">
        <v>44130.506249999999</v>
      </c>
      <c r="D97">
        <v>3</v>
      </c>
      <c r="E97">
        <v>2</v>
      </c>
      <c r="F97" t="s">
        <v>26</v>
      </c>
      <c r="G97">
        <v>2</v>
      </c>
      <c r="H97">
        <v>71.625</v>
      </c>
      <c r="I97">
        <v>20.01953</v>
      </c>
      <c r="J97">
        <v>0.96484380000000003</v>
      </c>
      <c r="K97">
        <v>92.039060000000006</v>
      </c>
      <c r="L97" s="3">
        <v>44130.257638888892</v>
      </c>
      <c r="M97">
        <v>17.18</v>
      </c>
      <c r="N97" t="s">
        <v>28</v>
      </c>
      <c r="P97">
        <f>(C97-Key!$B$1)*24</f>
        <v>-2.9000000000232831</v>
      </c>
      <c r="Q97">
        <f>(Key!$B$2-'17.1'!C97)*24</f>
        <v>5.8500000000349246</v>
      </c>
      <c r="R97" s="3">
        <f>C97-(M97-Key!$B$5)/(24*Key!$B$6)</f>
        <v>44130.492435185181</v>
      </c>
      <c r="S97">
        <f>M97-Key!$B$5</f>
        <v>14.92</v>
      </c>
      <c r="T97" s="2">
        <f t="shared" si="5"/>
        <v>44129.506944444445</v>
      </c>
      <c r="U97" t="str">
        <f t="shared" si="6"/>
        <v>10-25-2020 12:10</v>
      </c>
      <c r="V97">
        <f>IFERROR(IF(W97=Z97,VLOOKUP($U97,[1]C8842!$G$2:$M$145,3,FALSE),0),0)</f>
        <v>19</v>
      </c>
      <c r="W97">
        <f>VLOOKUP(RIGHT($V$1,5),Key!$A$9:$B$14,2,FALSE)</f>
        <v>10.199999999999999</v>
      </c>
      <c r="X97">
        <f t="shared" si="9"/>
        <v>0</v>
      </c>
      <c r="Y97">
        <f>VLOOKUP(RIGHT($X$1,5),Key!$A$9:$B$14,2,FALSE)</f>
        <v>3.7</v>
      </c>
      <c r="Z97">
        <f t="shared" si="7"/>
        <v>10.199999999999999</v>
      </c>
      <c r="AA97">
        <f t="shared" si="8"/>
        <v>19</v>
      </c>
    </row>
    <row r="98" spans="1:27" x14ac:dyDescent="0.3">
      <c r="A98">
        <v>100067</v>
      </c>
      <c r="B98">
        <v>230922</v>
      </c>
      <c r="C98" s="3">
        <v>44130.506249999999</v>
      </c>
      <c r="D98">
        <v>1</v>
      </c>
      <c r="E98">
        <v>1</v>
      </c>
      <c r="F98" t="s">
        <v>25</v>
      </c>
      <c r="G98">
        <v>2</v>
      </c>
      <c r="H98">
        <v>66.988280000000003</v>
      </c>
      <c r="I98">
        <v>22.816410000000001</v>
      </c>
      <c r="J98">
        <v>1.144531</v>
      </c>
      <c r="K98">
        <v>56.023440000000001</v>
      </c>
      <c r="L98" s="3">
        <v>44130.257638888892</v>
      </c>
      <c r="M98">
        <v>17.18</v>
      </c>
      <c r="N98" t="s">
        <v>28</v>
      </c>
      <c r="P98">
        <f>(C98-Key!$B$1)*24</f>
        <v>-2.9000000000232831</v>
      </c>
      <c r="Q98">
        <f>(Key!$B$2-'17.1'!C98)*24</f>
        <v>5.8500000000349246</v>
      </c>
      <c r="R98" s="3">
        <f>C98-(M98-Key!$B$5)/(24*Key!$B$6)</f>
        <v>44130.492435185181</v>
      </c>
      <c r="S98">
        <f>M98-Key!$B$5</f>
        <v>14.92</v>
      </c>
      <c r="T98" s="2">
        <f t="shared" si="5"/>
        <v>44129.506944444445</v>
      </c>
      <c r="U98" t="str">
        <f t="shared" si="6"/>
        <v>10-25-2020 12:10</v>
      </c>
      <c r="V98">
        <f>IFERROR(IF(W98=Z98,VLOOKUP($U98,[1]C8842!$G$2:$M$145,3,FALSE),0),0)</f>
        <v>19</v>
      </c>
      <c r="W98">
        <f>VLOOKUP(RIGHT($V$1,5),Key!$A$9:$B$14,2,FALSE)</f>
        <v>10.199999999999999</v>
      </c>
      <c r="X98">
        <f t="shared" si="9"/>
        <v>0</v>
      </c>
      <c r="Y98">
        <f>VLOOKUP(RIGHT($X$1,5),Key!$A$9:$B$14,2,FALSE)</f>
        <v>3.7</v>
      </c>
      <c r="Z98">
        <f t="shared" si="7"/>
        <v>10.199999999999999</v>
      </c>
      <c r="AA98">
        <f t="shared" si="8"/>
        <v>19</v>
      </c>
    </row>
    <row r="99" spans="1:27" x14ac:dyDescent="0.3">
      <c r="A99">
        <v>100067</v>
      </c>
      <c r="B99">
        <v>230922</v>
      </c>
      <c r="C99" s="3">
        <v>44130.506249999999</v>
      </c>
      <c r="D99">
        <v>0</v>
      </c>
      <c r="E99">
        <v>2</v>
      </c>
      <c r="F99" t="s">
        <v>25</v>
      </c>
      <c r="G99">
        <v>1</v>
      </c>
      <c r="H99">
        <v>63.851559999999999</v>
      </c>
      <c r="I99">
        <v>17.33203</v>
      </c>
      <c r="J99">
        <v>0.96875</v>
      </c>
      <c r="K99">
        <v>48.019530000000003</v>
      </c>
      <c r="L99" s="3">
        <v>44130.257638888892</v>
      </c>
      <c r="M99">
        <v>17.18</v>
      </c>
      <c r="N99" t="s">
        <v>28</v>
      </c>
      <c r="P99">
        <f>(C99-Key!$B$1)*24</f>
        <v>-2.9000000000232831</v>
      </c>
      <c r="Q99">
        <f>(Key!$B$2-'17.1'!C99)*24</f>
        <v>5.8500000000349246</v>
      </c>
      <c r="R99" s="3">
        <f>C99-(M99-Key!$B$5)/(24*Key!$B$6)</f>
        <v>44130.492435185181</v>
      </c>
      <c r="S99">
        <f>M99-Key!$B$5</f>
        <v>14.92</v>
      </c>
      <c r="T99" s="2">
        <f t="shared" si="5"/>
        <v>44129.506944444445</v>
      </c>
      <c r="U99" t="str">
        <f t="shared" si="6"/>
        <v>10-25-2020 12:10</v>
      </c>
      <c r="V99">
        <f>IFERROR(IF(W99=Z99,VLOOKUP($U99,[1]C8842!$G$2:$M$145,3,FALSE),0),0)</f>
        <v>19</v>
      </c>
      <c r="W99">
        <f>VLOOKUP(RIGHT($V$1,5),Key!$A$9:$B$14,2,FALSE)</f>
        <v>10.199999999999999</v>
      </c>
      <c r="X99">
        <f t="shared" si="9"/>
        <v>0</v>
      </c>
      <c r="Y99">
        <f>VLOOKUP(RIGHT($X$1,5),Key!$A$9:$B$14,2,FALSE)</f>
        <v>3.7</v>
      </c>
      <c r="Z99">
        <f t="shared" si="7"/>
        <v>10.199999999999999</v>
      </c>
      <c r="AA99">
        <f t="shared" si="8"/>
        <v>19</v>
      </c>
    </row>
    <row r="100" spans="1:27" x14ac:dyDescent="0.3">
      <c r="A100">
        <v>100067</v>
      </c>
      <c r="B100">
        <v>230922</v>
      </c>
      <c r="C100" s="3">
        <v>44130.506249999999</v>
      </c>
      <c r="D100">
        <v>2</v>
      </c>
      <c r="E100">
        <v>1</v>
      </c>
      <c r="F100" t="s">
        <v>26</v>
      </c>
      <c r="G100">
        <v>1</v>
      </c>
      <c r="H100">
        <v>70.75</v>
      </c>
      <c r="I100">
        <v>16.671880000000002</v>
      </c>
      <c r="J100">
        <v>0.8515625</v>
      </c>
      <c r="K100">
        <v>82.035160000000005</v>
      </c>
      <c r="L100" s="3">
        <v>44130.257638888892</v>
      </c>
      <c r="M100">
        <v>17.18</v>
      </c>
      <c r="N100" t="s">
        <v>28</v>
      </c>
      <c r="P100">
        <f>(C100-Key!$B$1)*24</f>
        <v>-2.9000000000232831</v>
      </c>
      <c r="Q100">
        <f>(Key!$B$2-'17.1'!C100)*24</f>
        <v>5.8500000000349246</v>
      </c>
      <c r="R100" s="3">
        <f>C100-(M100-Key!$B$5)/(24*Key!$B$6)</f>
        <v>44130.492435185181</v>
      </c>
      <c r="S100">
        <f>M100-Key!$B$5</f>
        <v>14.92</v>
      </c>
      <c r="T100" s="2">
        <f t="shared" si="5"/>
        <v>44129.506944444445</v>
      </c>
      <c r="U100" t="str">
        <f t="shared" si="6"/>
        <v>10-25-2020 12:10</v>
      </c>
      <c r="V100">
        <f>IFERROR(IF(W100=Z100,VLOOKUP($U100,[1]C8842!$G$2:$M$145,3,FALSE),0),0)</f>
        <v>19</v>
      </c>
      <c r="W100">
        <f>VLOOKUP(RIGHT($V$1,5),Key!$A$9:$B$14,2,FALSE)</f>
        <v>10.199999999999999</v>
      </c>
      <c r="X100">
        <f t="shared" si="9"/>
        <v>0</v>
      </c>
      <c r="Y100">
        <f>VLOOKUP(RIGHT($X$1,5),Key!$A$9:$B$14,2,FALSE)</f>
        <v>3.7</v>
      </c>
      <c r="Z100">
        <f t="shared" si="7"/>
        <v>10.199999999999999</v>
      </c>
      <c r="AA100">
        <f t="shared" si="8"/>
        <v>19</v>
      </c>
    </row>
    <row r="101" spans="1:27" x14ac:dyDescent="0.3">
      <c r="A101">
        <v>100067</v>
      </c>
      <c r="B101">
        <v>230922</v>
      </c>
      <c r="C101" s="3">
        <v>44130.506249999999</v>
      </c>
      <c r="D101">
        <v>3</v>
      </c>
      <c r="E101">
        <v>2</v>
      </c>
      <c r="F101" t="s">
        <v>26</v>
      </c>
      <c r="G101">
        <v>3</v>
      </c>
      <c r="H101">
        <v>55.917969999999997</v>
      </c>
      <c r="I101">
        <v>37.566409999999998</v>
      </c>
      <c r="J101">
        <v>2.0742189999999998</v>
      </c>
      <c r="K101">
        <v>93.039060000000006</v>
      </c>
      <c r="L101" s="3">
        <v>44130.257638888892</v>
      </c>
      <c r="M101">
        <v>17.18</v>
      </c>
      <c r="N101" t="s">
        <v>28</v>
      </c>
      <c r="P101">
        <f>(C101-Key!$B$1)*24</f>
        <v>-2.9000000000232831</v>
      </c>
      <c r="Q101">
        <f>(Key!$B$2-'17.1'!C101)*24</f>
        <v>5.8500000000349246</v>
      </c>
      <c r="R101" s="3">
        <f>C101-(M101-Key!$B$5)/(24*Key!$B$6)</f>
        <v>44130.492435185181</v>
      </c>
      <c r="S101">
        <f>M101-Key!$B$5</f>
        <v>14.92</v>
      </c>
      <c r="T101" s="2">
        <f t="shared" si="5"/>
        <v>44129.506944444445</v>
      </c>
      <c r="U101" t="str">
        <f t="shared" si="6"/>
        <v>10-25-2020 12:10</v>
      </c>
      <c r="V101">
        <f>IFERROR(IF(W101=Z101,VLOOKUP($U101,[1]C8842!$G$2:$M$145,3,FALSE),0),0)</f>
        <v>19</v>
      </c>
      <c r="W101">
        <f>VLOOKUP(RIGHT($V$1,5),Key!$A$9:$B$14,2,FALSE)</f>
        <v>10.199999999999999</v>
      </c>
      <c r="X101">
        <f t="shared" si="9"/>
        <v>0</v>
      </c>
      <c r="Y101">
        <f>VLOOKUP(RIGHT($X$1,5),Key!$A$9:$B$14,2,FALSE)</f>
        <v>3.7</v>
      </c>
      <c r="Z101">
        <f t="shared" si="7"/>
        <v>10.199999999999999</v>
      </c>
      <c r="AA101">
        <f t="shared" si="8"/>
        <v>19</v>
      </c>
    </row>
    <row r="102" spans="1:27" x14ac:dyDescent="0.3">
      <c r="A102">
        <v>100067</v>
      </c>
      <c r="B102">
        <v>230922</v>
      </c>
      <c r="C102" s="3">
        <v>44130.506249999999</v>
      </c>
      <c r="D102">
        <v>3</v>
      </c>
      <c r="E102">
        <v>2</v>
      </c>
      <c r="F102" t="s">
        <v>26</v>
      </c>
      <c r="G102">
        <v>1</v>
      </c>
      <c r="H102">
        <v>67.210939999999994</v>
      </c>
      <c r="I102">
        <v>18.16797</v>
      </c>
      <c r="J102">
        <v>0.953125</v>
      </c>
      <c r="K102">
        <v>92.039060000000006</v>
      </c>
      <c r="L102" s="3">
        <v>44130.257638888892</v>
      </c>
      <c r="M102">
        <v>17.18</v>
      </c>
      <c r="N102" t="s">
        <v>28</v>
      </c>
      <c r="P102">
        <f>(C102-Key!$B$1)*24</f>
        <v>-2.9000000000232831</v>
      </c>
      <c r="Q102">
        <f>(Key!$B$2-'17.1'!C102)*24</f>
        <v>5.8500000000349246</v>
      </c>
      <c r="R102" s="3">
        <f>C102-(M102-Key!$B$5)/(24*Key!$B$6)</f>
        <v>44130.492435185181</v>
      </c>
      <c r="S102">
        <f>M102-Key!$B$5</f>
        <v>14.92</v>
      </c>
      <c r="T102" s="2">
        <f t="shared" si="5"/>
        <v>44129.506944444445</v>
      </c>
      <c r="U102" t="str">
        <f t="shared" si="6"/>
        <v>10-25-2020 12:10</v>
      </c>
      <c r="V102">
        <f>IFERROR(IF(W102=Z102,VLOOKUP($U102,[1]C8842!$G$2:$M$145,3,FALSE),0),0)</f>
        <v>19</v>
      </c>
      <c r="W102">
        <f>VLOOKUP(RIGHT($V$1,5),Key!$A$9:$B$14,2,FALSE)</f>
        <v>10.199999999999999</v>
      </c>
      <c r="X102">
        <f t="shared" si="9"/>
        <v>0</v>
      </c>
      <c r="Y102">
        <f>VLOOKUP(RIGHT($X$1,5),Key!$A$9:$B$14,2,FALSE)</f>
        <v>3.7</v>
      </c>
      <c r="Z102">
        <f t="shared" si="7"/>
        <v>10.199999999999999</v>
      </c>
      <c r="AA102">
        <f t="shared" si="8"/>
        <v>19</v>
      </c>
    </row>
    <row r="103" spans="1:27" x14ac:dyDescent="0.3">
      <c r="A103">
        <v>100067</v>
      </c>
      <c r="B103">
        <v>230922</v>
      </c>
      <c r="C103" s="3">
        <v>44130.506249999999</v>
      </c>
      <c r="D103">
        <v>2</v>
      </c>
      <c r="E103">
        <v>1</v>
      </c>
      <c r="F103" t="s">
        <v>26</v>
      </c>
      <c r="G103">
        <v>1</v>
      </c>
      <c r="H103">
        <v>65.75</v>
      </c>
      <c r="I103">
        <v>17.3125</v>
      </c>
      <c r="J103">
        <v>0.94140630000000003</v>
      </c>
      <c r="K103">
        <v>84.035160000000005</v>
      </c>
      <c r="L103" s="3">
        <v>44130.257638888892</v>
      </c>
      <c r="M103">
        <v>17.18</v>
      </c>
      <c r="N103" t="s">
        <v>28</v>
      </c>
      <c r="P103">
        <f>(C103-Key!$B$1)*24</f>
        <v>-2.9000000000232831</v>
      </c>
      <c r="Q103">
        <f>(Key!$B$2-'17.1'!C103)*24</f>
        <v>5.8500000000349246</v>
      </c>
      <c r="R103" s="3">
        <f>C103-(M103-Key!$B$5)/(24*Key!$B$6)</f>
        <v>44130.492435185181</v>
      </c>
      <c r="S103">
        <f>M103-Key!$B$5</f>
        <v>14.92</v>
      </c>
      <c r="T103" s="2">
        <f t="shared" si="5"/>
        <v>44129.506944444445</v>
      </c>
      <c r="U103" t="str">
        <f t="shared" si="6"/>
        <v>10-25-2020 12:10</v>
      </c>
      <c r="V103">
        <f>IFERROR(IF(W103=Z103,VLOOKUP($U103,[1]C8842!$G$2:$M$145,3,FALSE),0),0)</f>
        <v>19</v>
      </c>
      <c r="W103">
        <f>VLOOKUP(RIGHT($V$1,5),Key!$A$9:$B$14,2,FALSE)</f>
        <v>10.199999999999999</v>
      </c>
      <c r="X103">
        <f t="shared" si="9"/>
        <v>0</v>
      </c>
      <c r="Y103">
        <f>VLOOKUP(RIGHT($X$1,5),Key!$A$9:$B$14,2,FALSE)</f>
        <v>3.7</v>
      </c>
      <c r="Z103">
        <f t="shared" si="7"/>
        <v>10.199999999999999</v>
      </c>
      <c r="AA103">
        <f t="shared" si="8"/>
        <v>19</v>
      </c>
    </row>
    <row r="104" spans="1:27" x14ac:dyDescent="0.3">
      <c r="A104">
        <v>100067</v>
      </c>
      <c r="B104">
        <v>230922</v>
      </c>
      <c r="C104" s="3">
        <v>44130.506249999999</v>
      </c>
      <c r="D104">
        <v>0</v>
      </c>
      <c r="E104">
        <v>2</v>
      </c>
      <c r="F104" t="s">
        <v>25</v>
      </c>
      <c r="G104">
        <v>1</v>
      </c>
      <c r="H104">
        <v>68.835939999999994</v>
      </c>
      <c r="I104">
        <v>15.35938</v>
      </c>
      <c r="J104">
        <v>0.82421880000000003</v>
      </c>
      <c r="K104">
        <v>46.019530000000003</v>
      </c>
      <c r="L104" s="3">
        <v>44130.257638888892</v>
      </c>
      <c r="M104">
        <v>17.18</v>
      </c>
      <c r="N104" t="s">
        <v>28</v>
      </c>
      <c r="P104">
        <f>(C104-Key!$B$1)*24</f>
        <v>-2.9000000000232831</v>
      </c>
      <c r="Q104">
        <f>(Key!$B$2-'17.1'!C104)*24</f>
        <v>5.8500000000349246</v>
      </c>
      <c r="R104" s="3">
        <f>C104-(M104-Key!$B$5)/(24*Key!$B$6)</f>
        <v>44130.492435185181</v>
      </c>
      <c r="S104">
        <f>M104-Key!$B$5</f>
        <v>14.92</v>
      </c>
      <c r="T104" s="2">
        <f t="shared" si="5"/>
        <v>44129.506944444445</v>
      </c>
      <c r="U104" t="str">
        <f t="shared" si="6"/>
        <v>10-25-2020 12:10</v>
      </c>
      <c r="V104">
        <f>IFERROR(IF(W104=Z104,VLOOKUP($U104,[1]C8842!$G$2:$M$145,3,FALSE),0),0)</f>
        <v>19</v>
      </c>
      <c r="W104">
        <f>VLOOKUP(RIGHT($V$1,5),Key!$A$9:$B$14,2,FALSE)</f>
        <v>10.199999999999999</v>
      </c>
      <c r="X104">
        <f t="shared" si="9"/>
        <v>0</v>
      </c>
      <c r="Y104">
        <f>VLOOKUP(RIGHT($X$1,5),Key!$A$9:$B$14,2,FALSE)</f>
        <v>3.7</v>
      </c>
      <c r="Z104">
        <f t="shared" si="7"/>
        <v>10.199999999999999</v>
      </c>
      <c r="AA104">
        <f t="shared" si="8"/>
        <v>19</v>
      </c>
    </row>
    <row r="105" spans="1:27" x14ac:dyDescent="0.3">
      <c r="A105">
        <v>100067</v>
      </c>
      <c r="B105">
        <v>230922</v>
      </c>
      <c r="C105" s="3">
        <v>44130.506249999999</v>
      </c>
      <c r="D105">
        <v>1</v>
      </c>
      <c r="E105">
        <v>1</v>
      </c>
      <c r="F105" t="s">
        <v>25</v>
      </c>
      <c r="G105">
        <v>1</v>
      </c>
      <c r="H105">
        <v>72.425780000000003</v>
      </c>
      <c r="I105">
        <v>15.48438</v>
      </c>
      <c r="J105">
        <v>0.78515630000000003</v>
      </c>
      <c r="K105">
        <v>56.023440000000001</v>
      </c>
      <c r="L105" s="3">
        <v>44130.257638888892</v>
      </c>
      <c r="M105">
        <v>17.18</v>
      </c>
      <c r="N105" t="s">
        <v>28</v>
      </c>
      <c r="P105">
        <f>(C105-Key!$B$1)*24</f>
        <v>-2.9000000000232831</v>
      </c>
      <c r="Q105">
        <f>(Key!$B$2-'17.1'!C105)*24</f>
        <v>5.8500000000349246</v>
      </c>
      <c r="R105" s="3">
        <f>C105-(M105-Key!$B$5)/(24*Key!$B$6)</f>
        <v>44130.492435185181</v>
      </c>
      <c r="S105">
        <f>M105-Key!$B$5</f>
        <v>14.92</v>
      </c>
      <c r="T105" s="2">
        <f t="shared" si="5"/>
        <v>44129.506944444445</v>
      </c>
      <c r="U105" t="str">
        <f t="shared" si="6"/>
        <v>10-25-2020 12:10</v>
      </c>
      <c r="V105">
        <f>IFERROR(IF(W105=Z105,VLOOKUP($U105,[1]C8842!$G$2:$M$145,3,FALSE),0),0)</f>
        <v>19</v>
      </c>
      <c r="W105">
        <f>VLOOKUP(RIGHT($V$1,5),Key!$A$9:$B$14,2,FALSE)</f>
        <v>10.199999999999999</v>
      </c>
      <c r="X105">
        <f t="shared" si="9"/>
        <v>0</v>
      </c>
      <c r="Y105">
        <f>VLOOKUP(RIGHT($X$1,5),Key!$A$9:$B$14,2,FALSE)</f>
        <v>3.7</v>
      </c>
      <c r="Z105">
        <f t="shared" si="7"/>
        <v>10.199999999999999</v>
      </c>
      <c r="AA105">
        <f t="shared" si="8"/>
        <v>19</v>
      </c>
    </row>
    <row r="106" spans="1:27" x14ac:dyDescent="0.3">
      <c r="A106">
        <v>100067</v>
      </c>
      <c r="B106">
        <v>230922</v>
      </c>
      <c r="C106" s="3">
        <v>44130.506249999999</v>
      </c>
      <c r="D106">
        <v>1</v>
      </c>
      <c r="E106">
        <v>1</v>
      </c>
      <c r="F106" t="s">
        <v>25</v>
      </c>
      <c r="G106">
        <v>1</v>
      </c>
      <c r="H106">
        <v>73.375</v>
      </c>
      <c r="I106">
        <v>18.996089999999999</v>
      </c>
      <c r="J106">
        <v>0.90625</v>
      </c>
      <c r="K106">
        <v>56.023440000000001</v>
      </c>
      <c r="L106" s="3">
        <v>44130.257638888892</v>
      </c>
      <c r="M106">
        <v>17.18</v>
      </c>
      <c r="N106" t="s">
        <v>28</v>
      </c>
      <c r="P106">
        <f>(C106-Key!$B$1)*24</f>
        <v>-2.9000000000232831</v>
      </c>
      <c r="Q106">
        <f>(Key!$B$2-'17.1'!C106)*24</f>
        <v>5.8500000000349246</v>
      </c>
      <c r="R106" s="3">
        <f>C106-(M106-Key!$B$5)/(24*Key!$B$6)</f>
        <v>44130.492435185181</v>
      </c>
      <c r="S106">
        <f>M106-Key!$B$5</f>
        <v>14.92</v>
      </c>
      <c r="T106" s="2">
        <f t="shared" si="5"/>
        <v>44129.506944444445</v>
      </c>
      <c r="U106" t="str">
        <f t="shared" si="6"/>
        <v>10-25-2020 12:10</v>
      </c>
      <c r="V106">
        <f>IFERROR(IF(W106=Z106,VLOOKUP($U106,[1]C8842!$G$2:$M$145,3,FALSE),0),0)</f>
        <v>19</v>
      </c>
      <c r="W106">
        <f>VLOOKUP(RIGHT($V$1,5),Key!$A$9:$B$14,2,FALSE)</f>
        <v>10.199999999999999</v>
      </c>
      <c r="X106">
        <f t="shared" si="9"/>
        <v>0</v>
      </c>
      <c r="Y106">
        <f>VLOOKUP(RIGHT($X$1,5),Key!$A$9:$B$14,2,FALSE)</f>
        <v>3.7</v>
      </c>
      <c r="Z106">
        <f t="shared" si="7"/>
        <v>10.199999999999999</v>
      </c>
      <c r="AA106">
        <f t="shared" si="8"/>
        <v>19</v>
      </c>
    </row>
    <row r="107" spans="1:27" x14ac:dyDescent="0.3">
      <c r="A107">
        <v>100067</v>
      </c>
      <c r="B107">
        <v>230922</v>
      </c>
      <c r="C107" s="3">
        <v>44130.506249999999</v>
      </c>
      <c r="D107">
        <v>1</v>
      </c>
      <c r="E107">
        <v>1</v>
      </c>
      <c r="F107" t="s">
        <v>25</v>
      </c>
      <c r="G107">
        <v>1</v>
      </c>
      <c r="H107">
        <v>77.292969999999997</v>
      </c>
      <c r="I107">
        <v>14.585940000000001</v>
      </c>
      <c r="J107">
        <v>0.70703130000000003</v>
      </c>
      <c r="K107">
        <v>57.023440000000001</v>
      </c>
      <c r="L107" s="3">
        <v>44130.257638888892</v>
      </c>
      <c r="M107">
        <v>17.18</v>
      </c>
      <c r="N107" t="s">
        <v>28</v>
      </c>
      <c r="P107">
        <f>(C107-Key!$B$1)*24</f>
        <v>-2.9000000000232831</v>
      </c>
      <c r="Q107">
        <f>(Key!$B$2-'17.1'!C107)*24</f>
        <v>5.8500000000349246</v>
      </c>
      <c r="R107" s="3">
        <f>C107-(M107-Key!$B$5)/(24*Key!$B$6)</f>
        <v>44130.492435185181</v>
      </c>
      <c r="S107">
        <f>M107-Key!$B$5</f>
        <v>14.92</v>
      </c>
      <c r="T107" s="2">
        <f t="shared" si="5"/>
        <v>44129.506944444445</v>
      </c>
      <c r="U107" t="str">
        <f t="shared" si="6"/>
        <v>10-25-2020 12:10</v>
      </c>
      <c r="V107">
        <f>IFERROR(IF(W107=Z107,VLOOKUP($U107,[1]C8842!$G$2:$M$145,3,FALSE),0),0)</f>
        <v>19</v>
      </c>
      <c r="W107">
        <f>VLOOKUP(RIGHT($V$1,5),Key!$A$9:$B$14,2,FALSE)</f>
        <v>10.199999999999999</v>
      </c>
      <c r="X107">
        <f t="shared" si="9"/>
        <v>0</v>
      </c>
      <c r="Y107">
        <f>VLOOKUP(RIGHT($X$1,5),Key!$A$9:$B$14,2,FALSE)</f>
        <v>3.7</v>
      </c>
      <c r="Z107">
        <f t="shared" si="7"/>
        <v>10.199999999999999</v>
      </c>
      <c r="AA107">
        <f t="shared" si="8"/>
        <v>19</v>
      </c>
    </row>
    <row r="108" spans="1:27" x14ac:dyDescent="0.3">
      <c r="A108">
        <v>100067</v>
      </c>
      <c r="B108">
        <v>230922</v>
      </c>
      <c r="C108" s="3">
        <v>44130.506249999999</v>
      </c>
      <c r="D108">
        <v>3</v>
      </c>
      <c r="E108">
        <v>2</v>
      </c>
      <c r="F108" t="s">
        <v>26</v>
      </c>
      <c r="G108">
        <v>1</v>
      </c>
      <c r="H108">
        <v>65.1875</v>
      </c>
      <c r="I108">
        <v>13.195309999999999</v>
      </c>
      <c r="J108">
        <v>0.78125</v>
      </c>
      <c r="K108">
        <v>92.039060000000006</v>
      </c>
      <c r="L108" s="3">
        <v>44130.257638888892</v>
      </c>
      <c r="M108">
        <v>17.18</v>
      </c>
      <c r="N108" t="s">
        <v>28</v>
      </c>
      <c r="P108">
        <f>(C108-Key!$B$1)*24</f>
        <v>-2.9000000000232831</v>
      </c>
      <c r="Q108">
        <f>(Key!$B$2-'17.1'!C108)*24</f>
        <v>5.8500000000349246</v>
      </c>
      <c r="R108" s="3">
        <f>C108-(M108-Key!$B$5)/(24*Key!$B$6)</f>
        <v>44130.492435185181</v>
      </c>
      <c r="S108">
        <f>M108-Key!$B$5</f>
        <v>14.92</v>
      </c>
      <c r="T108" s="2">
        <f t="shared" si="5"/>
        <v>44129.506944444445</v>
      </c>
      <c r="U108" t="str">
        <f t="shared" si="6"/>
        <v>10-25-2020 12:10</v>
      </c>
      <c r="V108">
        <f>IFERROR(IF(W108=Z108,VLOOKUP($U108,[1]C8842!$G$2:$M$145,3,FALSE),0),0)</f>
        <v>19</v>
      </c>
      <c r="W108">
        <f>VLOOKUP(RIGHT($V$1,5),Key!$A$9:$B$14,2,FALSE)</f>
        <v>10.199999999999999</v>
      </c>
      <c r="X108">
        <f t="shared" si="9"/>
        <v>0</v>
      </c>
      <c r="Y108">
        <f>VLOOKUP(RIGHT($X$1,5),Key!$A$9:$B$14,2,FALSE)</f>
        <v>3.7</v>
      </c>
      <c r="Z108">
        <f t="shared" si="7"/>
        <v>10.199999999999999</v>
      </c>
      <c r="AA108">
        <f t="shared" si="8"/>
        <v>19</v>
      </c>
    </row>
    <row r="109" spans="1:27" x14ac:dyDescent="0.3">
      <c r="A109">
        <v>100067</v>
      </c>
      <c r="B109">
        <v>230922</v>
      </c>
      <c r="C109" s="3">
        <v>44130.506249999999</v>
      </c>
      <c r="D109">
        <v>0</v>
      </c>
      <c r="E109">
        <v>2</v>
      </c>
      <c r="F109" t="s">
        <v>25</v>
      </c>
      <c r="G109">
        <v>2</v>
      </c>
      <c r="H109">
        <v>66.382810000000006</v>
      </c>
      <c r="I109">
        <v>20.914059999999999</v>
      </c>
      <c r="J109">
        <v>1.078125</v>
      </c>
      <c r="K109">
        <v>46.019530000000003</v>
      </c>
      <c r="L109" s="3">
        <v>44130.257638888892</v>
      </c>
      <c r="M109">
        <v>17.18</v>
      </c>
      <c r="N109" t="s">
        <v>28</v>
      </c>
      <c r="P109">
        <f>(C109-Key!$B$1)*24</f>
        <v>-2.9000000000232831</v>
      </c>
      <c r="Q109">
        <f>(Key!$B$2-'17.1'!C109)*24</f>
        <v>5.8500000000349246</v>
      </c>
      <c r="R109" s="3">
        <f>C109-(M109-Key!$B$5)/(24*Key!$B$6)</f>
        <v>44130.492435185181</v>
      </c>
      <c r="S109">
        <f>M109-Key!$B$5</f>
        <v>14.92</v>
      </c>
      <c r="T109" s="2">
        <f t="shared" si="5"/>
        <v>44129.506944444445</v>
      </c>
      <c r="U109" t="str">
        <f t="shared" si="6"/>
        <v>10-25-2020 12:10</v>
      </c>
      <c r="V109">
        <f>IFERROR(IF(W109=Z109,VLOOKUP($U109,[1]C8842!$G$2:$M$145,3,FALSE),0),0)</f>
        <v>19</v>
      </c>
      <c r="W109">
        <f>VLOOKUP(RIGHT($V$1,5),Key!$A$9:$B$14,2,FALSE)</f>
        <v>10.199999999999999</v>
      </c>
      <c r="X109">
        <f t="shared" si="9"/>
        <v>0</v>
      </c>
      <c r="Y109">
        <f>VLOOKUP(RIGHT($X$1,5),Key!$A$9:$B$14,2,FALSE)</f>
        <v>3.7</v>
      </c>
      <c r="Z109">
        <f t="shared" si="7"/>
        <v>10.199999999999999</v>
      </c>
      <c r="AA109">
        <f t="shared" si="8"/>
        <v>19</v>
      </c>
    </row>
    <row r="110" spans="1:27" x14ac:dyDescent="0.3">
      <c r="A110">
        <v>100067</v>
      </c>
      <c r="B110">
        <v>230922</v>
      </c>
      <c r="C110" s="3">
        <v>44130.506944444445</v>
      </c>
      <c r="D110">
        <v>2</v>
      </c>
      <c r="E110">
        <v>1</v>
      </c>
      <c r="F110" t="s">
        <v>26</v>
      </c>
      <c r="G110">
        <v>2</v>
      </c>
      <c r="H110">
        <v>64.550780000000003</v>
      </c>
      <c r="I110">
        <v>22.125</v>
      </c>
      <c r="J110">
        <v>1.15625</v>
      </c>
      <c r="K110">
        <v>83.035160000000005</v>
      </c>
      <c r="L110" s="3">
        <v>44130.257638888892</v>
      </c>
      <c r="M110">
        <v>17.18</v>
      </c>
      <c r="N110" t="s">
        <v>28</v>
      </c>
      <c r="P110">
        <f>(C110-Key!$B$1)*24</f>
        <v>-2.8833333333022892</v>
      </c>
      <c r="Q110">
        <f>(Key!$B$2-'17.1'!C110)*24</f>
        <v>5.8333333333139308</v>
      </c>
      <c r="R110" s="3">
        <f>C110-(M110-Key!$B$5)/(24*Key!$B$6)</f>
        <v>44130.493129629627</v>
      </c>
      <c r="S110">
        <f>M110-Key!$B$5</f>
        <v>14.92</v>
      </c>
      <c r="T110" s="2">
        <f t="shared" si="5"/>
        <v>44129.506944444445</v>
      </c>
      <c r="U110" t="str">
        <f t="shared" si="6"/>
        <v>10-25-2020 12:10</v>
      </c>
      <c r="V110">
        <f>IFERROR(IF(W110=Z110,VLOOKUP($U110,[1]C8842!$G$2:$M$145,3,FALSE),0),0)</f>
        <v>19</v>
      </c>
      <c r="W110">
        <f>VLOOKUP(RIGHT($V$1,5),Key!$A$9:$B$14,2,FALSE)</f>
        <v>10.199999999999999</v>
      </c>
      <c r="X110">
        <f t="shared" si="9"/>
        <v>0</v>
      </c>
      <c r="Y110">
        <f>VLOOKUP(RIGHT($X$1,5),Key!$A$9:$B$14,2,FALSE)</f>
        <v>3.7</v>
      </c>
      <c r="Z110">
        <f t="shared" si="7"/>
        <v>10.199999999999999</v>
      </c>
      <c r="AA110">
        <f t="shared" si="8"/>
        <v>19</v>
      </c>
    </row>
    <row r="111" spans="1:27" x14ac:dyDescent="0.3">
      <c r="A111">
        <v>100067</v>
      </c>
      <c r="B111">
        <v>230922</v>
      </c>
      <c r="C111" s="3">
        <v>44130.506944444445</v>
      </c>
      <c r="D111">
        <v>0</v>
      </c>
      <c r="E111">
        <v>2</v>
      </c>
      <c r="F111" t="s">
        <v>25</v>
      </c>
      <c r="G111">
        <v>5</v>
      </c>
      <c r="H111">
        <v>63.984380000000002</v>
      </c>
      <c r="I111">
        <v>105.7578</v>
      </c>
      <c r="J111">
        <v>4.6484379999999996</v>
      </c>
      <c r="K111">
        <v>45.019530000000003</v>
      </c>
      <c r="L111" s="3">
        <v>44130.257638888892</v>
      </c>
      <c r="M111">
        <v>17.18</v>
      </c>
      <c r="N111" t="s">
        <v>28</v>
      </c>
      <c r="P111">
        <f>(C111-Key!$B$1)*24</f>
        <v>-2.8833333333022892</v>
      </c>
      <c r="Q111">
        <f>(Key!$B$2-'17.1'!C111)*24</f>
        <v>5.8333333333139308</v>
      </c>
      <c r="R111" s="3">
        <f>C111-(M111-Key!$B$5)/(24*Key!$B$6)</f>
        <v>44130.493129629627</v>
      </c>
      <c r="S111">
        <f>M111-Key!$B$5</f>
        <v>14.92</v>
      </c>
      <c r="T111" s="2">
        <f t="shared" si="5"/>
        <v>44129.506944444445</v>
      </c>
      <c r="U111" t="str">
        <f t="shared" si="6"/>
        <v>10-25-2020 12:10</v>
      </c>
      <c r="V111">
        <f>IFERROR(IF(W111=Z111,VLOOKUP($U111,[1]C8842!$G$2:$M$145,3,FALSE),0),0)</f>
        <v>19</v>
      </c>
      <c r="W111">
        <f>VLOOKUP(RIGHT($V$1,5),Key!$A$9:$B$14,2,FALSE)</f>
        <v>10.199999999999999</v>
      </c>
      <c r="X111">
        <f t="shared" si="9"/>
        <v>0</v>
      </c>
      <c r="Y111">
        <f>VLOOKUP(RIGHT($X$1,5),Key!$A$9:$B$14,2,FALSE)</f>
        <v>3.7</v>
      </c>
      <c r="Z111">
        <f t="shared" si="7"/>
        <v>10.199999999999999</v>
      </c>
      <c r="AA111">
        <f t="shared" si="8"/>
        <v>19</v>
      </c>
    </row>
    <row r="112" spans="1:27" x14ac:dyDescent="0.3">
      <c r="A112">
        <v>100067</v>
      </c>
      <c r="B112">
        <v>230922</v>
      </c>
      <c r="C112" s="3">
        <v>44130.506944444445</v>
      </c>
      <c r="D112">
        <v>3</v>
      </c>
      <c r="E112">
        <v>2</v>
      </c>
      <c r="F112" t="s">
        <v>26</v>
      </c>
      <c r="G112">
        <v>1</v>
      </c>
      <c r="H112">
        <v>68.910160000000005</v>
      </c>
      <c r="I112">
        <v>14.76172</v>
      </c>
      <c r="J112">
        <v>0.80078130000000003</v>
      </c>
      <c r="K112">
        <v>93.039060000000006</v>
      </c>
      <c r="L112" s="3">
        <v>44130.257638888892</v>
      </c>
      <c r="M112">
        <v>17.18</v>
      </c>
      <c r="N112" t="s">
        <v>28</v>
      </c>
      <c r="P112">
        <f>(C112-Key!$B$1)*24</f>
        <v>-2.8833333333022892</v>
      </c>
      <c r="Q112">
        <f>(Key!$B$2-'17.1'!C112)*24</f>
        <v>5.8333333333139308</v>
      </c>
      <c r="R112" s="3">
        <f>C112-(M112-Key!$B$5)/(24*Key!$B$6)</f>
        <v>44130.493129629627</v>
      </c>
      <c r="S112">
        <f>M112-Key!$B$5</f>
        <v>14.92</v>
      </c>
      <c r="T112" s="2">
        <f t="shared" si="5"/>
        <v>44129.506944444445</v>
      </c>
      <c r="U112" t="str">
        <f t="shared" si="6"/>
        <v>10-25-2020 12:10</v>
      </c>
      <c r="V112">
        <f>IFERROR(IF(W112=Z112,VLOOKUP($U112,[1]C8842!$G$2:$M$145,3,FALSE),0),0)</f>
        <v>19</v>
      </c>
      <c r="W112">
        <f>VLOOKUP(RIGHT($V$1,5),Key!$A$9:$B$14,2,FALSE)</f>
        <v>10.199999999999999</v>
      </c>
      <c r="X112">
        <f t="shared" si="9"/>
        <v>0</v>
      </c>
      <c r="Y112">
        <f>VLOOKUP(RIGHT($X$1,5),Key!$A$9:$B$14,2,FALSE)</f>
        <v>3.7</v>
      </c>
      <c r="Z112">
        <f t="shared" si="7"/>
        <v>10.199999999999999</v>
      </c>
      <c r="AA112">
        <f t="shared" si="8"/>
        <v>19</v>
      </c>
    </row>
    <row r="113" spans="1:27" x14ac:dyDescent="0.3">
      <c r="A113">
        <v>100067</v>
      </c>
      <c r="B113">
        <v>230922</v>
      </c>
      <c r="C113" s="3">
        <v>44130.506944444445</v>
      </c>
      <c r="D113">
        <v>0</v>
      </c>
      <c r="E113">
        <v>2</v>
      </c>
      <c r="F113" t="s">
        <v>25</v>
      </c>
      <c r="G113">
        <v>4</v>
      </c>
      <c r="H113">
        <v>51.613280000000003</v>
      </c>
      <c r="I113">
        <v>60.621090000000002</v>
      </c>
      <c r="J113">
        <v>3.4335939999999998</v>
      </c>
      <c r="K113">
        <v>48.019530000000003</v>
      </c>
      <c r="L113" s="3">
        <v>44130.257638888892</v>
      </c>
      <c r="M113">
        <v>17.18</v>
      </c>
      <c r="N113" t="s">
        <v>28</v>
      </c>
      <c r="P113">
        <f>(C113-Key!$B$1)*24</f>
        <v>-2.8833333333022892</v>
      </c>
      <c r="Q113">
        <f>(Key!$B$2-'17.1'!C113)*24</f>
        <v>5.8333333333139308</v>
      </c>
      <c r="R113" s="3">
        <f>C113-(M113-Key!$B$5)/(24*Key!$B$6)</f>
        <v>44130.493129629627</v>
      </c>
      <c r="S113">
        <f>M113-Key!$B$5</f>
        <v>14.92</v>
      </c>
      <c r="T113" s="2">
        <f t="shared" si="5"/>
        <v>44129.506944444445</v>
      </c>
      <c r="U113" t="str">
        <f t="shared" si="6"/>
        <v>10-25-2020 12:10</v>
      </c>
      <c r="V113">
        <f>IFERROR(IF(W113=Z113,VLOOKUP($U113,[1]C8842!$G$2:$M$145,3,FALSE),0),0)</f>
        <v>19</v>
      </c>
      <c r="W113">
        <f>VLOOKUP(RIGHT($V$1,5),Key!$A$9:$B$14,2,FALSE)</f>
        <v>10.199999999999999</v>
      </c>
      <c r="X113">
        <f t="shared" si="9"/>
        <v>0</v>
      </c>
      <c r="Y113">
        <f>VLOOKUP(RIGHT($X$1,5),Key!$A$9:$B$14,2,FALSE)</f>
        <v>3.7</v>
      </c>
      <c r="Z113">
        <f t="shared" si="7"/>
        <v>10.199999999999999</v>
      </c>
      <c r="AA113">
        <f t="shared" si="8"/>
        <v>19</v>
      </c>
    </row>
    <row r="114" spans="1:27" x14ac:dyDescent="0.3">
      <c r="A114">
        <v>100067</v>
      </c>
      <c r="B114">
        <v>230922</v>
      </c>
      <c r="C114" s="3">
        <v>44130.506944444445</v>
      </c>
      <c r="D114">
        <v>0</v>
      </c>
      <c r="E114">
        <v>2</v>
      </c>
      <c r="F114" t="s">
        <v>25</v>
      </c>
      <c r="G114">
        <v>1</v>
      </c>
      <c r="H114">
        <v>66.582030000000003</v>
      </c>
      <c r="I114">
        <v>14.714840000000001</v>
      </c>
      <c r="J114">
        <v>0.828125</v>
      </c>
      <c r="K114">
        <v>47.019530000000003</v>
      </c>
      <c r="L114" s="3">
        <v>44130.257638888892</v>
      </c>
      <c r="M114">
        <v>17.18</v>
      </c>
      <c r="N114" t="s">
        <v>28</v>
      </c>
      <c r="P114">
        <f>(C114-Key!$B$1)*24</f>
        <v>-2.8833333333022892</v>
      </c>
      <c r="Q114">
        <f>(Key!$B$2-'17.1'!C114)*24</f>
        <v>5.8333333333139308</v>
      </c>
      <c r="R114" s="3">
        <f>C114-(M114-Key!$B$5)/(24*Key!$B$6)</f>
        <v>44130.493129629627</v>
      </c>
      <c r="S114">
        <f>M114-Key!$B$5</f>
        <v>14.92</v>
      </c>
      <c r="T114" s="2">
        <f t="shared" si="5"/>
        <v>44129.506944444445</v>
      </c>
      <c r="U114" t="str">
        <f t="shared" si="6"/>
        <v>10-25-2020 12:10</v>
      </c>
      <c r="V114">
        <f>IFERROR(IF(W114=Z114,VLOOKUP($U114,[1]C8842!$G$2:$M$145,3,FALSE),0),0)</f>
        <v>19</v>
      </c>
      <c r="W114">
        <f>VLOOKUP(RIGHT($V$1,5),Key!$A$9:$B$14,2,FALSE)</f>
        <v>10.199999999999999</v>
      </c>
      <c r="X114">
        <f t="shared" si="9"/>
        <v>0</v>
      </c>
      <c r="Y114">
        <f>VLOOKUP(RIGHT($X$1,5),Key!$A$9:$B$14,2,FALSE)</f>
        <v>3.7</v>
      </c>
      <c r="Z114">
        <f t="shared" si="7"/>
        <v>10.199999999999999</v>
      </c>
      <c r="AA114">
        <f t="shared" si="8"/>
        <v>19</v>
      </c>
    </row>
    <row r="115" spans="1:27" x14ac:dyDescent="0.3">
      <c r="A115">
        <v>100067</v>
      </c>
      <c r="B115">
        <v>230922</v>
      </c>
      <c r="C115" s="3">
        <v>44130.506944444445</v>
      </c>
      <c r="D115">
        <v>1</v>
      </c>
      <c r="E115">
        <v>1</v>
      </c>
      <c r="F115" t="s">
        <v>25</v>
      </c>
      <c r="G115">
        <v>1</v>
      </c>
      <c r="H115">
        <v>64.78125</v>
      </c>
      <c r="I115">
        <v>14.98438</v>
      </c>
      <c r="J115">
        <v>0.859375</v>
      </c>
      <c r="K115">
        <v>58.023440000000001</v>
      </c>
      <c r="L115" s="3">
        <v>44130.257638888892</v>
      </c>
      <c r="M115">
        <v>17.18</v>
      </c>
      <c r="N115" t="s">
        <v>28</v>
      </c>
      <c r="P115">
        <f>(C115-Key!$B$1)*24</f>
        <v>-2.8833333333022892</v>
      </c>
      <c r="Q115">
        <f>(Key!$B$2-'17.1'!C115)*24</f>
        <v>5.8333333333139308</v>
      </c>
      <c r="R115" s="3">
        <f>C115-(M115-Key!$B$5)/(24*Key!$B$6)</f>
        <v>44130.493129629627</v>
      </c>
      <c r="S115">
        <f>M115-Key!$B$5</f>
        <v>14.92</v>
      </c>
      <c r="T115" s="2">
        <f t="shared" si="5"/>
        <v>44129.506944444445</v>
      </c>
      <c r="U115" t="str">
        <f t="shared" si="6"/>
        <v>10-25-2020 12:10</v>
      </c>
      <c r="V115">
        <f>IFERROR(IF(W115=Z115,VLOOKUP($U115,[1]C8842!$G$2:$M$145,3,FALSE),0),0)</f>
        <v>19</v>
      </c>
      <c r="W115">
        <f>VLOOKUP(RIGHT($V$1,5),Key!$A$9:$B$14,2,FALSE)</f>
        <v>10.199999999999999</v>
      </c>
      <c r="X115">
        <f t="shared" si="9"/>
        <v>0</v>
      </c>
      <c r="Y115">
        <f>VLOOKUP(RIGHT($X$1,5),Key!$A$9:$B$14,2,FALSE)</f>
        <v>3.7</v>
      </c>
      <c r="Z115">
        <f t="shared" si="7"/>
        <v>10.199999999999999</v>
      </c>
      <c r="AA115">
        <f t="shared" si="8"/>
        <v>19</v>
      </c>
    </row>
    <row r="116" spans="1:27" x14ac:dyDescent="0.3">
      <c r="A116">
        <v>100067</v>
      </c>
      <c r="B116">
        <v>230922</v>
      </c>
      <c r="C116" s="3">
        <v>44130.506944444445</v>
      </c>
      <c r="D116">
        <v>1</v>
      </c>
      <c r="E116">
        <v>1</v>
      </c>
      <c r="F116" t="s">
        <v>25</v>
      </c>
      <c r="G116">
        <v>1</v>
      </c>
      <c r="H116">
        <v>69.441410000000005</v>
      </c>
      <c r="I116">
        <v>16.796880000000002</v>
      </c>
      <c r="J116">
        <v>0.87109380000000003</v>
      </c>
      <c r="K116">
        <v>58.023440000000001</v>
      </c>
      <c r="L116" s="3">
        <v>44130.257638888892</v>
      </c>
      <c r="M116">
        <v>17.18</v>
      </c>
      <c r="N116" t="s">
        <v>28</v>
      </c>
      <c r="P116">
        <f>(C116-Key!$B$1)*24</f>
        <v>-2.8833333333022892</v>
      </c>
      <c r="Q116">
        <f>(Key!$B$2-'17.1'!C116)*24</f>
        <v>5.8333333333139308</v>
      </c>
      <c r="R116" s="3">
        <f>C116-(M116-Key!$B$5)/(24*Key!$B$6)</f>
        <v>44130.493129629627</v>
      </c>
      <c r="S116">
        <f>M116-Key!$B$5</f>
        <v>14.92</v>
      </c>
      <c r="T116" s="2">
        <f t="shared" si="5"/>
        <v>44129.506944444445</v>
      </c>
      <c r="U116" t="str">
        <f t="shared" si="6"/>
        <v>10-25-2020 12:10</v>
      </c>
      <c r="V116">
        <f>IFERROR(IF(W116=Z116,VLOOKUP($U116,[1]C8842!$G$2:$M$145,3,FALSE),0),0)</f>
        <v>19</v>
      </c>
      <c r="W116">
        <f>VLOOKUP(RIGHT($V$1,5),Key!$A$9:$B$14,2,FALSE)</f>
        <v>10.199999999999999</v>
      </c>
      <c r="X116">
        <f t="shared" si="9"/>
        <v>0</v>
      </c>
      <c r="Y116">
        <f>VLOOKUP(RIGHT($X$1,5),Key!$A$9:$B$14,2,FALSE)</f>
        <v>3.7</v>
      </c>
      <c r="Z116">
        <f t="shared" si="7"/>
        <v>10.199999999999999</v>
      </c>
      <c r="AA116">
        <f t="shared" si="8"/>
        <v>19</v>
      </c>
    </row>
    <row r="117" spans="1:27" x14ac:dyDescent="0.3">
      <c r="A117">
        <v>100067</v>
      </c>
      <c r="B117">
        <v>230922</v>
      </c>
      <c r="C117" s="3">
        <v>44130.507638888892</v>
      </c>
      <c r="D117">
        <v>1</v>
      </c>
      <c r="E117">
        <v>1</v>
      </c>
      <c r="F117" t="s">
        <v>25</v>
      </c>
      <c r="G117">
        <v>1</v>
      </c>
      <c r="H117">
        <v>66.132810000000006</v>
      </c>
      <c r="I117">
        <v>14.79688</v>
      </c>
      <c r="J117">
        <v>0.8359375</v>
      </c>
      <c r="K117">
        <v>57.023440000000001</v>
      </c>
      <c r="L117" s="3">
        <v>44130.262499999997</v>
      </c>
      <c r="M117">
        <v>17.18</v>
      </c>
      <c r="N117" t="s">
        <v>28</v>
      </c>
      <c r="P117">
        <f>(C117-Key!$B$1)*24</f>
        <v>-2.8666666665812954</v>
      </c>
      <c r="Q117">
        <f>(Key!$B$2-'17.1'!C117)*24</f>
        <v>5.816666666592937</v>
      </c>
      <c r="R117" s="3">
        <f>C117-(M117-Key!$B$5)/(24*Key!$B$6)</f>
        <v>44130.493824074074</v>
      </c>
      <c r="S117">
        <f>M117-Key!$B$5</f>
        <v>14.92</v>
      </c>
      <c r="T117" s="2">
        <f t="shared" si="5"/>
        <v>44129.506944444445</v>
      </c>
      <c r="U117" t="str">
        <f t="shared" si="6"/>
        <v>10-25-2020 12:10</v>
      </c>
      <c r="V117">
        <f>IFERROR(IF(W117=Z117,VLOOKUP($U117,[1]C8842!$G$2:$M$145,3,FALSE),0),0)</f>
        <v>19</v>
      </c>
      <c r="W117">
        <f>VLOOKUP(RIGHT($V$1,5),Key!$A$9:$B$14,2,FALSE)</f>
        <v>10.199999999999999</v>
      </c>
      <c r="X117">
        <f t="shared" si="9"/>
        <v>0</v>
      </c>
      <c r="Y117">
        <f>VLOOKUP(RIGHT($X$1,5),Key!$A$9:$B$14,2,FALSE)</f>
        <v>3.7</v>
      </c>
      <c r="Z117">
        <f t="shared" si="7"/>
        <v>10.199999999999999</v>
      </c>
      <c r="AA117">
        <f t="shared" si="8"/>
        <v>19</v>
      </c>
    </row>
    <row r="118" spans="1:27" x14ac:dyDescent="0.3">
      <c r="A118">
        <v>100067</v>
      </c>
      <c r="B118">
        <v>230922</v>
      </c>
      <c r="C118" s="3">
        <v>44130.507638888892</v>
      </c>
      <c r="D118">
        <v>3</v>
      </c>
      <c r="E118">
        <v>2</v>
      </c>
      <c r="F118" t="s">
        <v>26</v>
      </c>
      <c r="G118">
        <v>2</v>
      </c>
      <c r="H118">
        <v>66.457030000000003</v>
      </c>
      <c r="I118">
        <v>22.753910000000001</v>
      </c>
      <c r="J118">
        <v>1.1484380000000001</v>
      </c>
      <c r="K118">
        <v>90.039060000000006</v>
      </c>
      <c r="L118" s="3">
        <v>44130.262499999997</v>
      </c>
      <c r="M118">
        <v>17.18</v>
      </c>
      <c r="N118" t="s">
        <v>28</v>
      </c>
      <c r="P118">
        <f>(C118-Key!$B$1)*24</f>
        <v>-2.8666666665812954</v>
      </c>
      <c r="Q118">
        <f>(Key!$B$2-'17.1'!C118)*24</f>
        <v>5.816666666592937</v>
      </c>
      <c r="R118" s="3">
        <f>C118-(M118-Key!$B$5)/(24*Key!$B$6)</f>
        <v>44130.493824074074</v>
      </c>
      <c r="S118">
        <f>M118-Key!$B$5</f>
        <v>14.92</v>
      </c>
      <c r="T118" s="2">
        <f t="shared" si="5"/>
        <v>44129.506944444445</v>
      </c>
      <c r="U118" t="str">
        <f t="shared" si="6"/>
        <v>10-25-2020 12:10</v>
      </c>
      <c r="V118">
        <f>IFERROR(IF(W118=Z118,VLOOKUP($U118,[1]C8842!$G$2:$M$145,3,FALSE),0),0)</f>
        <v>19</v>
      </c>
      <c r="W118">
        <f>VLOOKUP(RIGHT($V$1,5),Key!$A$9:$B$14,2,FALSE)</f>
        <v>10.199999999999999</v>
      </c>
      <c r="X118">
        <f t="shared" si="9"/>
        <v>0</v>
      </c>
      <c r="Y118">
        <f>VLOOKUP(RIGHT($X$1,5),Key!$A$9:$B$14,2,FALSE)</f>
        <v>3.7</v>
      </c>
      <c r="Z118">
        <f t="shared" si="7"/>
        <v>10.199999999999999</v>
      </c>
      <c r="AA118">
        <f t="shared" si="8"/>
        <v>19</v>
      </c>
    </row>
    <row r="119" spans="1:27" x14ac:dyDescent="0.3">
      <c r="A119">
        <v>100067</v>
      </c>
      <c r="B119">
        <v>230922</v>
      </c>
      <c r="C119" s="3">
        <v>44130.507638888892</v>
      </c>
      <c r="D119">
        <v>0</v>
      </c>
      <c r="E119">
        <v>2</v>
      </c>
      <c r="F119" t="s">
        <v>25</v>
      </c>
      <c r="G119">
        <v>1</v>
      </c>
      <c r="H119">
        <v>56.386719999999997</v>
      </c>
      <c r="I119">
        <v>15.910159999999999</v>
      </c>
      <c r="J119">
        <v>1.03125</v>
      </c>
      <c r="K119">
        <v>46.019530000000003</v>
      </c>
      <c r="L119" s="3">
        <v>44130.262499999997</v>
      </c>
      <c r="M119">
        <v>17.18</v>
      </c>
      <c r="N119" t="s">
        <v>28</v>
      </c>
      <c r="P119">
        <f>(C119-Key!$B$1)*24</f>
        <v>-2.8666666665812954</v>
      </c>
      <c r="Q119">
        <f>(Key!$B$2-'17.1'!C119)*24</f>
        <v>5.816666666592937</v>
      </c>
      <c r="R119" s="3">
        <f>C119-(M119-Key!$B$5)/(24*Key!$B$6)</f>
        <v>44130.493824074074</v>
      </c>
      <c r="S119">
        <f>M119-Key!$B$5</f>
        <v>14.92</v>
      </c>
      <c r="T119" s="2">
        <f t="shared" si="5"/>
        <v>44129.506944444445</v>
      </c>
      <c r="U119" t="str">
        <f t="shared" si="6"/>
        <v>10-25-2020 12:10</v>
      </c>
      <c r="V119">
        <f>IFERROR(IF(W119=Z119,VLOOKUP($U119,[1]C8842!$G$2:$M$145,3,FALSE),0),0)</f>
        <v>19</v>
      </c>
      <c r="W119">
        <f>VLOOKUP(RIGHT($V$1,5),Key!$A$9:$B$14,2,FALSE)</f>
        <v>10.199999999999999</v>
      </c>
      <c r="X119">
        <f t="shared" si="9"/>
        <v>0</v>
      </c>
      <c r="Y119">
        <f>VLOOKUP(RIGHT($X$1,5),Key!$A$9:$B$14,2,FALSE)</f>
        <v>3.7</v>
      </c>
      <c r="Z119">
        <f t="shared" si="7"/>
        <v>10.199999999999999</v>
      </c>
      <c r="AA119">
        <f t="shared" si="8"/>
        <v>19</v>
      </c>
    </row>
    <row r="120" spans="1:27" x14ac:dyDescent="0.3">
      <c r="A120">
        <v>100067</v>
      </c>
      <c r="B120">
        <v>230922</v>
      </c>
      <c r="C120" s="3">
        <v>44130.507638888892</v>
      </c>
      <c r="D120">
        <v>1</v>
      </c>
      <c r="E120">
        <v>1</v>
      </c>
      <c r="F120" t="s">
        <v>25</v>
      </c>
      <c r="G120">
        <v>1</v>
      </c>
      <c r="H120">
        <v>65.011719999999997</v>
      </c>
      <c r="I120">
        <v>15.382809999999999</v>
      </c>
      <c r="J120">
        <v>0.875</v>
      </c>
      <c r="K120">
        <v>57.023440000000001</v>
      </c>
      <c r="L120" s="3">
        <v>44130.262499999997</v>
      </c>
      <c r="M120">
        <v>17.18</v>
      </c>
      <c r="N120" t="s">
        <v>28</v>
      </c>
      <c r="P120">
        <f>(C120-Key!$B$1)*24</f>
        <v>-2.8666666665812954</v>
      </c>
      <c r="Q120">
        <f>(Key!$B$2-'17.1'!C120)*24</f>
        <v>5.816666666592937</v>
      </c>
      <c r="R120" s="3">
        <f>C120-(M120-Key!$B$5)/(24*Key!$B$6)</f>
        <v>44130.493824074074</v>
      </c>
      <c r="S120">
        <f>M120-Key!$B$5</f>
        <v>14.92</v>
      </c>
      <c r="T120" s="2">
        <f t="shared" si="5"/>
        <v>44129.506944444445</v>
      </c>
      <c r="U120" t="str">
        <f t="shared" si="6"/>
        <v>10-25-2020 12:10</v>
      </c>
      <c r="V120">
        <f>IFERROR(IF(W120=Z120,VLOOKUP($U120,[1]C8842!$G$2:$M$145,3,FALSE),0),0)</f>
        <v>19</v>
      </c>
      <c r="W120">
        <f>VLOOKUP(RIGHT($V$1,5),Key!$A$9:$B$14,2,FALSE)</f>
        <v>10.199999999999999</v>
      </c>
      <c r="X120">
        <f t="shared" si="9"/>
        <v>0</v>
      </c>
      <c r="Y120">
        <f>VLOOKUP(RIGHT($X$1,5),Key!$A$9:$B$14,2,FALSE)</f>
        <v>3.7</v>
      </c>
      <c r="Z120">
        <f t="shared" si="7"/>
        <v>10.199999999999999</v>
      </c>
      <c r="AA120">
        <f t="shared" si="8"/>
        <v>19</v>
      </c>
    </row>
    <row r="121" spans="1:27" x14ac:dyDescent="0.3">
      <c r="A121">
        <v>100067</v>
      </c>
      <c r="B121">
        <v>230922</v>
      </c>
      <c r="C121" s="3">
        <v>44130.507638888892</v>
      </c>
      <c r="D121">
        <v>0</v>
      </c>
      <c r="E121">
        <v>2</v>
      </c>
      <c r="F121" t="s">
        <v>25</v>
      </c>
      <c r="G121">
        <v>1</v>
      </c>
      <c r="H121">
        <v>62.773440000000001</v>
      </c>
      <c r="I121">
        <v>16.390630000000002</v>
      </c>
      <c r="J121">
        <v>0.94921880000000003</v>
      </c>
      <c r="K121">
        <v>46.019530000000003</v>
      </c>
      <c r="L121" s="3">
        <v>44130.262499999997</v>
      </c>
      <c r="M121">
        <v>17.18</v>
      </c>
      <c r="N121" t="s">
        <v>28</v>
      </c>
      <c r="P121">
        <f>(C121-Key!$B$1)*24</f>
        <v>-2.8666666665812954</v>
      </c>
      <c r="Q121">
        <f>(Key!$B$2-'17.1'!C121)*24</f>
        <v>5.816666666592937</v>
      </c>
      <c r="R121" s="3">
        <f>C121-(M121-Key!$B$5)/(24*Key!$B$6)</f>
        <v>44130.493824074074</v>
      </c>
      <c r="S121">
        <f>M121-Key!$B$5</f>
        <v>14.92</v>
      </c>
      <c r="T121" s="2">
        <f t="shared" si="5"/>
        <v>44129.506944444445</v>
      </c>
      <c r="U121" t="str">
        <f t="shared" si="6"/>
        <v>10-25-2020 12:10</v>
      </c>
      <c r="V121">
        <f>IFERROR(IF(W121=Z121,VLOOKUP($U121,[1]C8842!$G$2:$M$145,3,FALSE),0),0)</f>
        <v>19</v>
      </c>
      <c r="W121">
        <f>VLOOKUP(RIGHT($V$1,5),Key!$A$9:$B$14,2,FALSE)</f>
        <v>10.199999999999999</v>
      </c>
      <c r="X121">
        <f t="shared" si="9"/>
        <v>0</v>
      </c>
      <c r="Y121">
        <f>VLOOKUP(RIGHT($X$1,5),Key!$A$9:$B$14,2,FALSE)</f>
        <v>3.7</v>
      </c>
      <c r="Z121">
        <f t="shared" si="7"/>
        <v>10.199999999999999</v>
      </c>
      <c r="AA121">
        <f t="shared" si="8"/>
        <v>19</v>
      </c>
    </row>
    <row r="122" spans="1:27" x14ac:dyDescent="0.3">
      <c r="A122">
        <v>100067</v>
      </c>
      <c r="B122">
        <v>230922</v>
      </c>
      <c r="C122" s="3">
        <v>44130.507638888892</v>
      </c>
      <c r="D122">
        <v>2</v>
      </c>
      <c r="E122">
        <v>1</v>
      </c>
      <c r="F122" t="s">
        <v>26</v>
      </c>
      <c r="G122">
        <v>2</v>
      </c>
      <c r="H122">
        <v>70.578130000000002</v>
      </c>
      <c r="I122">
        <v>21.226559999999999</v>
      </c>
      <c r="J122">
        <v>1.0234380000000001</v>
      </c>
      <c r="K122">
        <v>82.035160000000005</v>
      </c>
      <c r="L122" s="3">
        <v>44130.262499999997</v>
      </c>
      <c r="M122">
        <v>17.18</v>
      </c>
      <c r="N122" t="s">
        <v>28</v>
      </c>
      <c r="P122">
        <f>(C122-Key!$B$1)*24</f>
        <v>-2.8666666665812954</v>
      </c>
      <c r="Q122">
        <f>(Key!$B$2-'17.1'!C122)*24</f>
        <v>5.816666666592937</v>
      </c>
      <c r="R122" s="3">
        <f>C122-(M122-Key!$B$5)/(24*Key!$B$6)</f>
        <v>44130.493824074074</v>
      </c>
      <c r="S122">
        <f>M122-Key!$B$5</f>
        <v>14.92</v>
      </c>
      <c r="T122" s="2">
        <f t="shared" si="5"/>
        <v>44129.506944444445</v>
      </c>
      <c r="U122" t="str">
        <f t="shared" si="6"/>
        <v>10-25-2020 12:10</v>
      </c>
      <c r="V122">
        <f>IFERROR(IF(W122=Z122,VLOOKUP($U122,[1]C8842!$G$2:$M$145,3,FALSE),0),0)</f>
        <v>19</v>
      </c>
      <c r="W122">
        <f>VLOOKUP(RIGHT($V$1,5),Key!$A$9:$B$14,2,FALSE)</f>
        <v>10.199999999999999</v>
      </c>
      <c r="X122">
        <f t="shared" si="9"/>
        <v>0</v>
      </c>
      <c r="Y122">
        <f>VLOOKUP(RIGHT($X$1,5),Key!$A$9:$B$14,2,FALSE)</f>
        <v>3.7</v>
      </c>
      <c r="Z122">
        <f t="shared" si="7"/>
        <v>10.199999999999999</v>
      </c>
      <c r="AA122">
        <f t="shared" si="8"/>
        <v>19</v>
      </c>
    </row>
    <row r="123" spans="1:27" x14ac:dyDescent="0.3">
      <c r="A123">
        <v>100067</v>
      </c>
      <c r="B123">
        <v>230922</v>
      </c>
      <c r="C123" s="3">
        <v>44130.507638888892</v>
      </c>
      <c r="D123">
        <v>3</v>
      </c>
      <c r="E123">
        <v>2</v>
      </c>
      <c r="F123" t="s">
        <v>26</v>
      </c>
      <c r="G123">
        <v>2</v>
      </c>
      <c r="H123">
        <v>59.847659999999998</v>
      </c>
      <c r="I123">
        <v>20.484380000000002</v>
      </c>
      <c r="J123">
        <v>1.175781</v>
      </c>
      <c r="K123">
        <v>93.039060000000006</v>
      </c>
      <c r="L123" s="3">
        <v>44130.262499999997</v>
      </c>
      <c r="M123">
        <v>17.18</v>
      </c>
      <c r="N123" t="s">
        <v>28</v>
      </c>
      <c r="P123">
        <f>(C123-Key!$B$1)*24</f>
        <v>-2.8666666665812954</v>
      </c>
      <c r="Q123">
        <f>(Key!$B$2-'17.1'!C123)*24</f>
        <v>5.816666666592937</v>
      </c>
      <c r="R123" s="3">
        <f>C123-(M123-Key!$B$5)/(24*Key!$B$6)</f>
        <v>44130.493824074074</v>
      </c>
      <c r="S123">
        <f>M123-Key!$B$5</f>
        <v>14.92</v>
      </c>
      <c r="T123" s="2">
        <f t="shared" si="5"/>
        <v>44129.506944444445</v>
      </c>
      <c r="U123" t="str">
        <f t="shared" si="6"/>
        <v>10-25-2020 12:10</v>
      </c>
      <c r="V123">
        <f>IFERROR(IF(W123=Z123,VLOOKUP($U123,[1]C8842!$G$2:$M$145,3,FALSE),0),0)</f>
        <v>19</v>
      </c>
      <c r="W123">
        <f>VLOOKUP(RIGHT($V$1,5),Key!$A$9:$B$14,2,FALSE)</f>
        <v>10.199999999999999</v>
      </c>
      <c r="X123">
        <f t="shared" si="9"/>
        <v>0</v>
      </c>
      <c r="Y123">
        <f>VLOOKUP(RIGHT($X$1,5),Key!$A$9:$B$14,2,FALSE)</f>
        <v>3.7</v>
      </c>
      <c r="Z123">
        <f t="shared" si="7"/>
        <v>10.199999999999999</v>
      </c>
      <c r="AA123">
        <f t="shared" si="8"/>
        <v>19</v>
      </c>
    </row>
    <row r="124" spans="1:27" x14ac:dyDescent="0.3">
      <c r="A124">
        <v>100067</v>
      </c>
      <c r="B124">
        <v>230922</v>
      </c>
      <c r="C124" s="3">
        <v>44130.507638888892</v>
      </c>
      <c r="D124">
        <v>0</v>
      </c>
      <c r="E124">
        <v>2</v>
      </c>
      <c r="F124" t="s">
        <v>25</v>
      </c>
      <c r="G124">
        <v>1</v>
      </c>
      <c r="H124">
        <v>68.167969999999997</v>
      </c>
      <c r="I124">
        <v>11.01172</v>
      </c>
      <c r="J124">
        <v>0.66015630000000003</v>
      </c>
      <c r="K124">
        <v>48.019530000000003</v>
      </c>
      <c r="L124" s="3">
        <v>44130.262499999997</v>
      </c>
      <c r="M124">
        <v>17.18</v>
      </c>
      <c r="N124" t="s">
        <v>28</v>
      </c>
      <c r="P124">
        <f>(C124-Key!$B$1)*24</f>
        <v>-2.8666666665812954</v>
      </c>
      <c r="Q124">
        <f>(Key!$B$2-'17.1'!C124)*24</f>
        <v>5.816666666592937</v>
      </c>
      <c r="R124" s="3">
        <f>C124-(M124-Key!$B$5)/(24*Key!$B$6)</f>
        <v>44130.493824074074</v>
      </c>
      <c r="S124">
        <f>M124-Key!$B$5</f>
        <v>14.92</v>
      </c>
      <c r="T124" s="2">
        <f t="shared" si="5"/>
        <v>44129.506944444445</v>
      </c>
      <c r="U124" t="str">
        <f t="shared" si="6"/>
        <v>10-25-2020 12:10</v>
      </c>
      <c r="V124">
        <f>IFERROR(IF(W124=Z124,VLOOKUP($U124,[1]C8842!$G$2:$M$145,3,FALSE),0),0)</f>
        <v>19</v>
      </c>
      <c r="W124">
        <f>VLOOKUP(RIGHT($V$1,5),Key!$A$9:$B$14,2,FALSE)</f>
        <v>10.199999999999999</v>
      </c>
      <c r="X124">
        <f t="shared" si="9"/>
        <v>0</v>
      </c>
      <c r="Y124">
        <f>VLOOKUP(RIGHT($X$1,5),Key!$A$9:$B$14,2,FALSE)</f>
        <v>3.7</v>
      </c>
      <c r="Z124">
        <f t="shared" si="7"/>
        <v>10.199999999999999</v>
      </c>
      <c r="AA124">
        <f t="shared" si="8"/>
        <v>19</v>
      </c>
    </row>
    <row r="125" spans="1:27" x14ac:dyDescent="0.3">
      <c r="A125">
        <v>100067</v>
      </c>
      <c r="B125">
        <v>230922</v>
      </c>
      <c r="C125" s="3">
        <v>44130.507638888892</v>
      </c>
      <c r="D125">
        <v>3</v>
      </c>
      <c r="E125">
        <v>2</v>
      </c>
      <c r="F125" t="s">
        <v>26</v>
      </c>
      <c r="G125">
        <v>2</v>
      </c>
      <c r="H125">
        <v>70.933589999999995</v>
      </c>
      <c r="I125">
        <v>22.14453</v>
      </c>
      <c r="J125">
        <v>1.0546880000000001</v>
      </c>
      <c r="K125">
        <v>94.039060000000006</v>
      </c>
      <c r="L125" s="3">
        <v>44130.262499999997</v>
      </c>
      <c r="M125">
        <v>17.18</v>
      </c>
      <c r="N125" t="s">
        <v>28</v>
      </c>
      <c r="P125">
        <f>(C125-Key!$B$1)*24</f>
        <v>-2.8666666665812954</v>
      </c>
      <c r="Q125">
        <f>(Key!$B$2-'17.1'!C125)*24</f>
        <v>5.816666666592937</v>
      </c>
      <c r="R125" s="3">
        <f>C125-(M125-Key!$B$5)/(24*Key!$B$6)</f>
        <v>44130.493824074074</v>
      </c>
      <c r="S125">
        <f>M125-Key!$B$5</f>
        <v>14.92</v>
      </c>
      <c r="T125" s="2">
        <f t="shared" si="5"/>
        <v>44129.506944444445</v>
      </c>
      <c r="U125" t="str">
        <f t="shared" si="6"/>
        <v>10-25-2020 12:10</v>
      </c>
      <c r="V125">
        <f>IFERROR(IF(W125=Z125,VLOOKUP($U125,[1]C8842!$G$2:$M$145,3,FALSE),0),0)</f>
        <v>19</v>
      </c>
      <c r="W125">
        <f>VLOOKUP(RIGHT($V$1,5),Key!$A$9:$B$14,2,FALSE)</f>
        <v>10.199999999999999</v>
      </c>
      <c r="X125">
        <f t="shared" si="9"/>
        <v>0</v>
      </c>
      <c r="Y125">
        <f>VLOOKUP(RIGHT($X$1,5),Key!$A$9:$B$14,2,FALSE)</f>
        <v>3.7</v>
      </c>
      <c r="Z125">
        <f t="shared" si="7"/>
        <v>10.199999999999999</v>
      </c>
      <c r="AA125">
        <f t="shared" si="8"/>
        <v>19</v>
      </c>
    </row>
    <row r="126" spans="1:27" x14ac:dyDescent="0.3">
      <c r="A126">
        <v>100067</v>
      </c>
      <c r="B126">
        <v>230922</v>
      </c>
      <c r="C126" s="3">
        <v>44130.508333333331</v>
      </c>
      <c r="D126">
        <v>0</v>
      </c>
      <c r="E126">
        <v>2</v>
      </c>
      <c r="F126" t="s">
        <v>25</v>
      </c>
      <c r="G126">
        <v>1</v>
      </c>
      <c r="H126">
        <v>65.339839999999995</v>
      </c>
      <c r="I126">
        <v>18.308589999999999</v>
      </c>
      <c r="J126">
        <v>0.98828130000000003</v>
      </c>
      <c r="K126">
        <v>46.019530000000003</v>
      </c>
      <c r="L126" s="3">
        <v>44130.262499999997</v>
      </c>
      <c r="M126">
        <v>17.18</v>
      </c>
      <c r="N126" t="s">
        <v>28</v>
      </c>
      <c r="P126">
        <f>(C126-Key!$B$1)*24</f>
        <v>-2.8500000000349246</v>
      </c>
      <c r="Q126">
        <f>(Key!$B$2-'17.1'!C126)*24</f>
        <v>5.8000000000465661</v>
      </c>
      <c r="R126" s="3">
        <f>C126-(M126-Key!$B$5)/(24*Key!$B$6)</f>
        <v>44130.494518518513</v>
      </c>
      <c r="S126">
        <f>M126-Key!$B$5</f>
        <v>14.92</v>
      </c>
      <c r="T126" s="2">
        <f t="shared" si="5"/>
        <v>44129.506944444445</v>
      </c>
      <c r="U126" t="str">
        <f t="shared" si="6"/>
        <v>10-25-2020 12:10</v>
      </c>
      <c r="V126">
        <f>IFERROR(IF(W126=Z126,VLOOKUP($U126,[1]C8842!$G$2:$M$145,3,FALSE),0),0)</f>
        <v>19</v>
      </c>
      <c r="W126">
        <f>VLOOKUP(RIGHT($V$1,5),Key!$A$9:$B$14,2,FALSE)</f>
        <v>10.199999999999999</v>
      </c>
      <c r="X126">
        <f t="shared" si="9"/>
        <v>0</v>
      </c>
      <c r="Y126">
        <f>VLOOKUP(RIGHT($X$1,5),Key!$A$9:$B$14,2,FALSE)</f>
        <v>3.7</v>
      </c>
      <c r="Z126">
        <f t="shared" si="7"/>
        <v>10.199999999999999</v>
      </c>
      <c r="AA126">
        <f t="shared" si="8"/>
        <v>19</v>
      </c>
    </row>
    <row r="127" spans="1:27" x14ac:dyDescent="0.3">
      <c r="A127">
        <v>100067</v>
      </c>
      <c r="B127">
        <v>230922</v>
      </c>
      <c r="C127" s="3">
        <v>44130.508333333331</v>
      </c>
      <c r="D127">
        <v>1</v>
      </c>
      <c r="E127">
        <v>1</v>
      </c>
      <c r="F127" t="s">
        <v>25</v>
      </c>
      <c r="G127">
        <v>1</v>
      </c>
      <c r="H127">
        <v>69.621089999999995</v>
      </c>
      <c r="I127">
        <v>15.445309999999999</v>
      </c>
      <c r="J127">
        <v>0.81640630000000003</v>
      </c>
      <c r="K127">
        <v>58.023440000000001</v>
      </c>
      <c r="L127" s="3">
        <v>44130.262499999997</v>
      </c>
      <c r="M127">
        <v>17.18</v>
      </c>
      <c r="N127" t="s">
        <v>28</v>
      </c>
      <c r="P127">
        <f>(C127-Key!$B$1)*24</f>
        <v>-2.8500000000349246</v>
      </c>
      <c r="Q127">
        <f>(Key!$B$2-'17.1'!C127)*24</f>
        <v>5.8000000000465661</v>
      </c>
      <c r="R127" s="3">
        <f>C127-(M127-Key!$B$5)/(24*Key!$B$6)</f>
        <v>44130.494518518513</v>
      </c>
      <c r="S127">
        <f>M127-Key!$B$5</f>
        <v>14.92</v>
      </c>
      <c r="T127" s="2">
        <f t="shared" si="5"/>
        <v>44129.506944444445</v>
      </c>
      <c r="U127" t="str">
        <f t="shared" si="6"/>
        <v>10-25-2020 12:10</v>
      </c>
      <c r="V127">
        <f>IFERROR(IF(W127=Z127,VLOOKUP($U127,[1]C8842!$G$2:$M$145,3,FALSE),0),0)</f>
        <v>19</v>
      </c>
      <c r="W127">
        <f>VLOOKUP(RIGHT($V$1,5),Key!$A$9:$B$14,2,FALSE)</f>
        <v>10.199999999999999</v>
      </c>
      <c r="X127">
        <f t="shared" si="9"/>
        <v>0</v>
      </c>
      <c r="Y127">
        <f>VLOOKUP(RIGHT($X$1,5),Key!$A$9:$B$14,2,FALSE)</f>
        <v>3.7</v>
      </c>
      <c r="Z127">
        <f t="shared" si="7"/>
        <v>10.199999999999999</v>
      </c>
      <c r="AA127">
        <f t="shared" si="8"/>
        <v>19</v>
      </c>
    </row>
    <row r="128" spans="1:27" x14ac:dyDescent="0.3">
      <c r="A128">
        <v>100067</v>
      </c>
      <c r="B128">
        <v>230922</v>
      </c>
      <c r="C128" s="3">
        <v>44130.508333333331</v>
      </c>
      <c r="D128">
        <v>3</v>
      </c>
      <c r="E128">
        <v>2</v>
      </c>
      <c r="F128" t="s">
        <v>26</v>
      </c>
      <c r="G128">
        <v>1</v>
      </c>
      <c r="H128">
        <v>62.796880000000002</v>
      </c>
      <c r="I128">
        <v>16.726559999999999</v>
      </c>
      <c r="J128">
        <v>0.9609375</v>
      </c>
      <c r="K128">
        <v>94.039060000000006</v>
      </c>
      <c r="L128" s="3">
        <v>44130.262499999997</v>
      </c>
      <c r="M128">
        <v>17.18</v>
      </c>
      <c r="N128" t="s">
        <v>28</v>
      </c>
      <c r="P128">
        <f>(C128-Key!$B$1)*24</f>
        <v>-2.8500000000349246</v>
      </c>
      <c r="Q128">
        <f>(Key!$B$2-'17.1'!C128)*24</f>
        <v>5.8000000000465661</v>
      </c>
      <c r="R128" s="3">
        <f>C128-(M128-Key!$B$5)/(24*Key!$B$6)</f>
        <v>44130.494518518513</v>
      </c>
      <c r="S128">
        <f>M128-Key!$B$5</f>
        <v>14.92</v>
      </c>
      <c r="T128" s="2">
        <f t="shared" si="5"/>
        <v>44129.506944444445</v>
      </c>
      <c r="U128" t="str">
        <f t="shared" si="6"/>
        <v>10-25-2020 12:10</v>
      </c>
      <c r="V128">
        <f>IFERROR(IF(W128=Z128,VLOOKUP($U128,[1]C8842!$G$2:$M$145,3,FALSE),0),0)</f>
        <v>19</v>
      </c>
      <c r="W128">
        <f>VLOOKUP(RIGHT($V$1,5),Key!$A$9:$B$14,2,FALSE)</f>
        <v>10.199999999999999</v>
      </c>
      <c r="X128">
        <f t="shared" si="9"/>
        <v>0</v>
      </c>
      <c r="Y128">
        <f>VLOOKUP(RIGHT($X$1,5),Key!$A$9:$B$14,2,FALSE)</f>
        <v>3.7</v>
      </c>
      <c r="Z128">
        <f t="shared" si="7"/>
        <v>10.199999999999999</v>
      </c>
      <c r="AA128">
        <f t="shared" si="8"/>
        <v>19</v>
      </c>
    </row>
    <row r="129" spans="1:27" x14ac:dyDescent="0.3">
      <c r="A129">
        <v>100067</v>
      </c>
      <c r="B129">
        <v>230922</v>
      </c>
      <c r="C129" s="3">
        <v>44130.508333333331</v>
      </c>
      <c r="D129">
        <v>0</v>
      </c>
      <c r="E129">
        <v>2</v>
      </c>
      <c r="F129" t="s">
        <v>25</v>
      </c>
      <c r="G129">
        <v>1</v>
      </c>
      <c r="H129">
        <v>61.054690000000001</v>
      </c>
      <c r="I129">
        <v>18.73828</v>
      </c>
      <c r="J129">
        <v>1.078125</v>
      </c>
      <c r="K129">
        <v>44.019530000000003</v>
      </c>
      <c r="L129" s="3">
        <v>44130.262499999997</v>
      </c>
      <c r="M129">
        <v>17.18</v>
      </c>
      <c r="N129" t="s">
        <v>28</v>
      </c>
      <c r="P129">
        <f>(C129-Key!$B$1)*24</f>
        <v>-2.8500000000349246</v>
      </c>
      <c r="Q129">
        <f>(Key!$B$2-'17.1'!C129)*24</f>
        <v>5.8000000000465661</v>
      </c>
      <c r="R129" s="3">
        <f>C129-(M129-Key!$B$5)/(24*Key!$B$6)</f>
        <v>44130.494518518513</v>
      </c>
      <c r="S129">
        <f>M129-Key!$B$5</f>
        <v>14.92</v>
      </c>
      <c r="T129" s="2">
        <f t="shared" si="5"/>
        <v>44129.506944444445</v>
      </c>
      <c r="U129" t="str">
        <f t="shared" si="6"/>
        <v>10-25-2020 12:10</v>
      </c>
      <c r="V129">
        <f>IFERROR(IF(W129=Z129,VLOOKUP($U129,[1]C8842!$G$2:$M$145,3,FALSE),0),0)</f>
        <v>19</v>
      </c>
      <c r="W129">
        <f>VLOOKUP(RIGHT($V$1,5),Key!$A$9:$B$14,2,FALSE)</f>
        <v>10.199999999999999</v>
      </c>
      <c r="X129">
        <f t="shared" si="9"/>
        <v>0</v>
      </c>
      <c r="Y129">
        <f>VLOOKUP(RIGHT($X$1,5),Key!$A$9:$B$14,2,FALSE)</f>
        <v>3.7</v>
      </c>
      <c r="Z129">
        <f t="shared" si="7"/>
        <v>10.199999999999999</v>
      </c>
      <c r="AA129">
        <f t="shared" si="8"/>
        <v>19</v>
      </c>
    </row>
    <row r="130" spans="1:27" x14ac:dyDescent="0.3">
      <c r="A130">
        <v>100067</v>
      </c>
      <c r="B130">
        <v>230922</v>
      </c>
      <c r="C130" s="3">
        <v>44130.508333333331</v>
      </c>
      <c r="D130">
        <v>0</v>
      </c>
      <c r="E130">
        <v>2</v>
      </c>
      <c r="F130" t="s">
        <v>25</v>
      </c>
      <c r="G130">
        <v>1</v>
      </c>
      <c r="H130">
        <v>60.398440000000001</v>
      </c>
      <c r="I130">
        <v>15.05078</v>
      </c>
      <c r="J130">
        <v>0.92578130000000003</v>
      </c>
      <c r="K130">
        <v>48.019530000000003</v>
      </c>
      <c r="L130" s="3">
        <v>44130.262499999997</v>
      </c>
      <c r="M130">
        <v>17.18</v>
      </c>
      <c r="N130" t="s">
        <v>28</v>
      </c>
      <c r="P130">
        <f>(C130-Key!$B$1)*24</f>
        <v>-2.8500000000349246</v>
      </c>
      <c r="Q130">
        <f>(Key!$B$2-'17.1'!C130)*24</f>
        <v>5.8000000000465661</v>
      </c>
      <c r="R130" s="3">
        <f>C130-(M130-Key!$B$5)/(24*Key!$B$6)</f>
        <v>44130.494518518513</v>
      </c>
      <c r="S130">
        <f>M130-Key!$B$5</f>
        <v>14.92</v>
      </c>
      <c r="T130" s="2">
        <f t="shared" si="5"/>
        <v>44129.506944444445</v>
      </c>
      <c r="U130" t="str">
        <f t="shared" si="6"/>
        <v>10-25-2020 12:10</v>
      </c>
      <c r="V130">
        <f>IFERROR(IF(W130=Z130,VLOOKUP($U130,[1]C8842!$G$2:$M$145,3,FALSE),0),0)</f>
        <v>19</v>
      </c>
      <c r="W130">
        <f>VLOOKUP(RIGHT($V$1,5),Key!$A$9:$B$14,2,FALSE)</f>
        <v>10.199999999999999</v>
      </c>
      <c r="X130">
        <f t="shared" si="9"/>
        <v>0</v>
      </c>
      <c r="Y130">
        <f>VLOOKUP(RIGHT($X$1,5),Key!$A$9:$B$14,2,FALSE)</f>
        <v>3.7</v>
      </c>
      <c r="Z130">
        <f t="shared" si="7"/>
        <v>10.199999999999999</v>
      </c>
      <c r="AA130">
        <f t="shared" si="8"/>
        <v>19</v>
      </c>
    </row>
    <row r="131" spans="1:27" x14ac:dyDescent="0.3">
      <c r="A131">
        <v>100067</v>
      </c>
      <c r="B131">
        <v>230922</v>
      </c>
      <c r="C131" s="3">
        <v>44130.508333333331</v>
      </c>
      <c r="D131">
        <v>3</v>
      </c>
      <c r="E131">
        <v>2</v>
      </c>
      <c r="F131" t="s">
        <v>26</v>
      </c>
      <c r="G131">
        <v>4</v>
      </c>
      <c r="H131">
        <v>64.15625</v>
      </c>
      <c r="I131">
        <v>78.15625</v>
      </c>
      <c r="J131">
        <v>3.4921880000000001</v>
      </c>
      <c r="K131">
        <v>94.039060000000006</v>
      </c>
      <c r="L131" s="3">
        <v>44130.262499999997</v>
      </c>
      <c r="M131">
        <v>17.18</v>
      </c>
      <c r="N131" t="s">
        <v>28</v>
      </c>
      <c r="P131">
        <f>(C131-Key!$B$1)*24</f>
        <v>-2.8500000000349246</v>
      </c>
      <c r="Q131">
        <f>(Key!$B$2-'17.1'!C131)*24</f>
        <v>5.8000000000465661</v>
      </c>
      <c r="R131" s="3">
        <f>C131-(M131-Key!$B$5)/(24*Key!$B$6)</f>
        <v>44130.494518518513</v>
      </c>
      <c r="S131">
        <f>M131-Key!$B$5</f>
        <v>14.92</v>
      </c>
      <c r="T131" s="2">
        <f t="shared" ref="T131:T194" si="10">ROUND(C131*24*60/10,0)/(24*6)-1</f>
        <v>44129.506944444445</v>
      </c>
      <c r="U131" t="str">
        <f t="shared" ref="U131:U194" si="11">TEXT(T131,"mm-dd-yyyy hh:mm")</f>
        <v>10-25-2020 12:10</v>
      </c>
      <c r="V131">
        <f>IFERROR(IF(W131=Z131,VLOOKUP($U131,[1]C8842!$G$2:$M$145,3,FALSE),0),0)</f>
        <v>19</v>
      </c>
      <c r="W131">
        <f>VLOOKUP(RIGHT($V$1,5),Key!$A$9:$B$14,2,FALSE)</f>
        <v>10.199999999999999</v>
      </c>
      <c r="X131">
        <f t="shared" si="9"/>
        <v>0</v>
      </c>
      <c r="Y131">
        <f>VLOOKUP(RIGHT($X$1,5),Key!$A$9:$B$14,2,FALSE)</f>
        <v>3.7</v>
      </c>
      <c r="Z131">
        <f t="shared" ref="Z131:Z194" si="12">M131-MIN(ABS(Y131-M131),ABS(W131-M131))</f>
        <v>10.199999999999999</v>
      </c>
      <c r="AA131">
        <f t="shared" ref="AA131:AA194" si="13">SUM(V131,X131)</f>
        <v>19</v>
      </c>
    </row>
    <row r="132" spans="1:27" x14ac:dyDescent="0.3">
      <c r="A132">
        <v>100067</v>
      </c>
      <c r="B132">
        <v>230922</v>
      </c>
      <c r="C132" s="3">
        <v>44130.508333333331</v>
      </c>
      <c r="D132">
        <v>1</v>
      </c>
      <c r="E132">
        <v>1</v>
      </c>
      <c r="F132" t="s">
        <v>25</v>
      </c>
      <c r="G132">
        <v>2</v>
      </c>
      <c r="H132">
        <v>63.558590000000002</v>
      </c>
      <c r="I132">
        <v>23.64453</v>
      </c>
      <c r="J132">
        <v>1.238281</v>
      </c>
      <c r="K132">
        <v>56.023440000000001</v>
      </c>
      <c r="L132" s="3">
        <v>44130.262499999997</v>
      </c>
      <c r="M132">
        <v>17.18</v>
      </c>
      <c r="N132" t="s">
        <v>28</v>
      </c>
      <c r="P132">
        <f>(C132-Key!$B$1)*24</f>
        <v>-2.8500000000349246</v>
      </c>
      <c r="Q132">
        <f>(Key!$B$2-'17.1'!C132)*24</f>
        <v>5.8000000000465661</v>
      </c>
      <c r="R132" s="3">
        <f>C132-(M132-Key!$B$5)/(24*Key!$B$6)</f>
        <v>44130.494518518513</v>
      </c>
      <c r="S132">
        <f>M132-Key!$B$5</f>
        <v>14.92</v>
      </c>
      <c r="T132" s="2">
        <f t="shared" si="10"/>
        <v>44129.506944444445</v>
      </c>
      <c r="U132" t="str">
        <f t="shared" si="11"/>
        <v>10-25-2020 12:10</v>
      </c>
      <c r="V132">
        <f>IFERROR(IF(W132=Z132,VLOOKUP($U132,[1]C8842!$G$2:$M$145,3,FALSE),0),0)</f>
        <v>19</v>
      </c>
      <c r="W132">
        <f>VLOOKUP(RIGHT($V$1,5),Key!$A$9:$B$14,2,FALSE)</f>
        <v>10.199999999999999</v>
      </c>
      <c r="X132">
        <f t="shared" ref="X132:X195" si="14">$X$2</f>
        <v>0</v>
      </c>
      <c r="Y132">
        <f>VLOOKUP(RIGHT($X$1,5),Key!$A$9:$B$14,2,FALSE)</f>
        <v>3.7</v>
      </c>
      <c r="Z132">
        <f t="shared" si="12"/>
        <v>10.199999999999999</v>
      </c>
      <c r="AA132">
        <f t="shared" si="13"/>
        <v>19</v>
      </c>
    </row>
    <row r="133" spans="1:27" x14ac:dyDescent="0.3">
      <c r="A133">
        <v>100067</v>
      </c>
      <c r="B133">
        <v>230922</v>
      </c>
      <c r="C133" s="3">
        <v>44130.508333333331</v>
      </c>
      <c r="D133">
        <v>2</v>
      </c>
      <c r="E133">
        <v>1</v>
      </c>
      <c r="F133" t="s">
        <v>26</v>
      </c>
      <c r="G133">
        <v>1</v>
      </c>
      <c r="H133">
        <v>68.144530000000003</v>
      </c>
      <c r="I133">
        <v>19.753910000000001</v>
      </c>
      <c r="J133">
        <v>1.003906</v>
      </c>
      <c r="K133">
        <v>80.03125</v>
      </c>
      <c r="L133" s="3">
        <v>44130.262499999997</v>
      </c>
      <c r="M133">
        <v>17.18</v>
      </c>
      <c r="N133" t="s">
        <v>28</v>
      </c>
      <c r="P133">
        <f>(C133-Key!$B$1)*24</f>
        <v>-2.8500000000349246</v>
      </c>
      <c r="Q133">
        <f>(Key!$B$2-'17.1'!C133)*24</f>
        <v>5.8000000000465661</v>
      </c>
      <c r="R133" s="3">
        <f>C133-(M133-Key!$B$5)/(24*Key!$B$6)</f>
        <v>44130.494518518513</v>
      </c>
      <c r="S133">
        <f>M133-Key!$B$5</f>
        <v>14.92</v>
      </c>
      <c r="T133" s="2">
        <f t="shared" si="10"/>
        <v>44129.506944444445</v>
      </c>
      <c r="U133" t="str">
        <f t="shared" si="11"/>
        <v>10-25-2020 12:10</v>
      </c>
      <c r="V133">
        <f>IFERROR(IF(W133=Z133,VLOOKUP($U133,[1]C8842!$G$2:$M$145,3,FALSE),0),0)</f>
        <v>19</v>
      </c>
      <c r="W133">
        <f>VLOOKUP(RIGHT($V$1,5),Key!$A$9:$B$14,2,FALSE)</f>
        <v>10.199999999999999</v>
      </c>
      <c r="X133">
        <f t="shared" si="14"/>
        <v>0</v>
      </c>
      <c r="Y133">
        <f>VLOOKUP(RIGHT($X$1,5),Key!$A$9:$B$14,2,FALSE)</f>
        <v>3.7</v>
      </c>
      <c r="Z133">
        <f t="shared" si="12"/>
        <v>10.199999999999999</v>
      </c>
      <c r="AA133">
        <f t="shared" si="13"/>
        <v>19</v>
      </c>
    </row>
    <row r="134" spans="1:27" x14ac:dyDescent="0.3">
      <c r="A134">
        <v>100067</v>
      </c>
      <c r="B134">
        <v>230922</v>
      </c>
      <c r="C134" s="3">
        <v>44130.508333333331</v>
      </c>
      <c r="D134">
        <v>0</v>
      </c>
      <c r="E134">
        <v>2</v>
      </c>
      <c r="F134" t="s">
        <v>25</v>
      </c>
      <c r="G134">
        <v>1</v>
      </c>
      <c r="H134">
        <v>72.636719999999997</v>
      </c>
      <c r="I134">
        <v>15.804690000000001</v>
      </c>
      <c r="J134">
        <v>0.796875</v>
      </c>
      <c r="K134">
        <v>46.019530000000003</v>
      </c>
      <c r="L134" s="3">
        <v>44130.262499999997</v>
      </c>
      <c r="M134">
        <v>17.18</v>
      </c>
      <c r="N134" t="s">
        <v>28</v>
      </c>
      <c r="P134">
        <f>(C134-Key!$B$1)*24</f>
        <v>-2.8500000000349246</v>
      </c>
      <c r="Q134">
        <f>(Key!$B$2-'17.1'!C134)*24</f>
        <v>5.8000000000465661</v>
      </c>
      <c r="R134" s="3">
        <f>C134-(M134-Key!$B$5)/(24*Key!$B$6)</f>
        <v>44130.494518518513</v>
      </c>
      <c r="S134">
        <f>M134-Key!$B$5</f>
        <v>14.92</v>
      </c>
      <c r="T134" s="2">
        <f t="shared" si="10"/>
        <v>44129.506944444445</v>
      </c>
      <c r="U134" t="str">
        <f t="shared" si="11"/>
        <v>10-25-2020 12:10</v>
      </c>
      <c r="V134">
        <f>IFERROR(IF(W134=Z134,VLOOKUP($U134,[1]C8842!$G$2:$M$145,3,FALSE),0),0)</f>
        <v>19</v>
      </c>
      <c r="W134">
        <f>VLOOKUP(RIGHT($V$1,5),Key!$A$9:$B$14,2,FALSE)</f>
        <v>10.199999999999999</v>
      </c>
      <c r="X134">
        <f t="shared" si="14"/>
        <v>0</v>
      </c>
      <c r="Y134">
        <f>VLOOKUP(RIGHT($X$1,5),Key!$A$9:$B$14,2,FALSE)</f>
        <v>3.7</v>
      </c>
      <c r="Z134">
        <f t="shared" si="12"/>
        <v>10.199999999999999</v>
      </c>
      <c r="AA134">
        <f t="shared" si="13"/>
        <v>19</v>
      </c>
    </row>
    <row r="135" spans="1:27" x14ac:dyDescent="0.3">
      <c r="A135">
        <v>100067</v>
      </c>
      <c r="B135">
        <v>230922</v>
      </c>
      <c r="C135" s="3">
        <v>44130.508333333331</v>
      </c>
      <c r="D135">
        <v>0</v>
      </c>
      <c r="E135">
        <v>2</v>
      </c>
      <c r="F135" t="s">
        <v>25</v>
      </c>
      <c r="G135">
        <v>1</v>
      </c>
      <c r="H135">
        <v>65.257810000000006</v>
      </c>
      <c r="I135">
        <v>17.375</v>
      </c>
      <c r="J135">
        <v>0.953125</v>
      </c>
      <c r="K135">
        <v>48.019530000000003</v>
      </c>
      <c r="L135" s="3">
        <v>44130.262499999997</v>
      </c>
      <c r="M135">
        <v>17.18</v>
      </c>
      <c r="N135" t="s">
        <v>28</v>
      </c>
      <c r="P135">
        <f>(C135-Key!$B$1)*24</f>
        <v>-2.8500000000349246</v>
      </c>
      <c r="Q135">
        <f>(Key!$B$2-'17.1'!C135)*24</f>
        <v>5.8000000000465661</v>
      </c>
      <c r="R135" s="3">
        <f>C135-(M135-Key!$B$5)/(24*Key!$B$6)</f>
        <v>44130.494518518513</v>
      </c>
      <c r="S135">
        <f>M135-Key!$B$5</f>
        <v>14.92</v>
      </c>
      <c r="T135" s="2">
        <f t="shared" si="10"/>
        <v>44129.506944444445</v>
      </c>
      <c r="U135" t="str">
        <f t="shared" si="11"/>
        <v>10-25-2020 12:10</v>
      </c>
      <c r="V135">
        <f>IFERROR(IF(W135=Z135,VLOOKUP($U135,[1]C8842!$G$2:$M$145,3,FALSE),0),0)</f>
        <v>19</v>
      </c>
      <c r="W135">
        <f>VLOOKUP(RIGHT($V$1,5),Key!$A$9:$B$14,2,FALSE)</f>
        <v>10.199999999999999</v>
      </c>
      <c r="X135">
        <f t="shared" si="14"/>
        <v>0</v>
      </c>
      <c r="Y135">
        <f>VLOOKUP(RIGHT($X$1,5),Key!$A$9:$B$14,2,FALSE)</f>
        <v>3.7</v>
      </c>
      <c r="Z135">
        <f t="shared" si="12"/>
        <v>10.199999999999999</v>
      </c>
      <c r="AA135">
        <f t="shared" si="13"/>
        <v>19</v>
      </c>
    </row>
    <row r="136" spans="1:27" x14ac:dyDescent="0.3">
      <c r="A136">
        <v>100067</v>
      </c>
      <c r="B136">
        <v>230922</v>
      </c>
      <c r="C136" s="3">
        <v>44130.509027777778</v>
      </c>
      <c r="D136">
        <v>0</v>
      </c>
      <c r="E136">
        <v>2</v>
      </c>
      <c r="F136" t="s">
        <v>25</v>
      </c>
      <c r="G136">
        <v>2</v>
      </c>
      <c r="H136">
        <v>59.792969999999997</v>
      </c>
      <c r="I136">
        <v>21.097660000000001</v>
      </c>
      <c r="J136">
        <v>1.203125</v>
      </c>
      <c r="K136">
        <v>44.019530000000003</v>
      </c>
      <c r="L136" s="3">
        <v>44130.262499999997</v>
      </c>
      <c r="M136">
        <v>17.18</v>
      </c>
      <c r="N136" t="s">
        <v>28</v>
      </c>
      <c r="P136">
        <f>(C136-Key!$B$1)*24</f>
        <v>-2.8333333333139308</v>
      </c>
      <c r="Q136">
        <f>(Key!$B$2-'17.1'!C136)*24</f>
        <v>5.7833333333255723</v>
      </c>
      <c r="R136" s="3">
        <f>C136-(M136-Key!$B$5)/(24*Key!$B$6)</f>
        <v>44130.49521296296</v>
      </c>
      <c r="S136">
        <f>M136-Key!$B$5</f>
        <v>14.92</v>
      </c>
      <c r="T136" s="2">
        <f t="shared" si="10"/>
        <v>44129.506944444445</v>
      </c>
      <c r="U136" t="str">
        <f t="shared" si="11"/>
        <v>10-25-2020 12:10</v>
      </c>
      <c r="V136">
        <f>IFERROR(IF(W136=Z136,VLOOKUP($U136,[1]C8842!$G$2:$M$145,3,FALSE),0),0)</f>
        <v>19</v>
      </c>
      <c r="W136">
        <f>VLOOKUP(RIGHT($V$1,5),Key!$A$9:$B$14,2,FALSE)</f>
        <v>10.199999999999999</v>
      </c>
      <c r="X136">
        <f t="shared" si="14"/>
        <v>0</v>
      </c>
      <c r="Y136">
        <f>VLOOKUP(RIGHT($X$1,5),Key!$A$9:$B$14,2,FALSE)</f>
        <v>3.7</v>
      </c>
      <c r="Z136">
        <f t="shared" si="12"/>
        <v>10.199999999999999</v>
      </c>
      <c r="AA136">
        <f t="shared" si="13"/>
        <v>19</v>
      </c>
    </row>
    <row r="137" spans="1:27" x14ac:dyDescent="0.3">
      <c r="A137">
        <v>100067</v>
      </c>
      <c r="B137">
        <v>230922</v>
      </c>
      <c r="C137" s="3">
        <v>44130.509027777778</v>
      </c>
      <c r="D137">
        <v>0</v>
      </c>
      <c r="E137">
        <v>2</v>
      </c>
      <c r="F137" t="s">
        <v>25</v>
      </c>
      <c r="G137">
        <v>1</v>
      </c>
      <c r="H137">
        <v>64.5</v>
      </c>
      <c r="I137">
        <v>18.6875</v>
      </c>
      <c r="J137">
        <v>1.015625</v>
      </c>
      <c r="K137">
        <v>46.019530000000003</v>
      </c>
      <c r="L137" s="3">
        <v>44130.262499999997</v>
      </c>
      <c r="M137">
        <v>17.18</v>
      </c>
      <c r="N137" t="s">
        <v>28</v>
      </c>
      <c r="P137">
        <f>(C137-Key!$B$1)*24</f>
        <v>-2.8333333333139308</v>
      </c>
      <c r="Q137">
        <f>(Key!$B$2-'17.1'!C137)*24</f>
        <v>5.7833333333255723</v>
      </c>
      <c r="R137" s="3">
        <f>C137-(M137-Key!$B$5)/(24*Key!$B$6)</f>
        <v>44130.49521296296</v>
      </c>
      <c r="S137">
        <f>M137-Key!$B$5</f>
        <v>14.92</v>
      </c>
      <c r="T137" s="2">
        <f t="shared" si="10"/>
        <v>44129.506944444445</v>
      </c>
      <c r="U137" t="str">
        <f t="shared" si="11"/>
        <v>10-25-2020 12:10</v>
      </c>
      <c r="V137">
        <f>IFERROR(IF(W137=Z137,VLOOKUP($U137,[1]C8842!$G$2:$M$145,3,FALSE),0),0)</f>
        <v>19</v>
      </c>
      <c r="W137">
        <f>VLOOKUP(RIGHT($V$1,5),Key!$A$9:$B$14,2,FALSE)</f>
        <v>10.199999999999999</v>
      </c>
      <c r="X137">
        <f t="shared" si="14"/>
        <v>0</v>
      </c>
      <c r="Y137">
        <f>VLOOKUP(RIGHT($X$1,5),Key!$A$9:$B$14,2,FALSE)</f>
        <v>3.7</v>
      </c>
      <c r="Z137">
        <f t="shared" si="12"/>
        <v>10.199999999999999</v>
      </c>
      <c r="AA137">
        <f t="shared" si="13"/>
        <v>19</v>
      </c>
    </row>
    <row r="138" spans="1:27" x14ac:dyDescent="0.3">
      <c r="A138">
        <v>100067</v>
      </c>
      <c r="B138">
        <v>230922</v>
      </c>
      <c r="C138" s="3">
        <v>44130.509027777778</v>
      </c>
      <c r="D138">
        <v>1</v>
      </c>
      <c r="E138">
        <v>1</v>
      </c>
      <c r="F138" t="s">
        <v>25</v>
      </c>
      <c r="G138">
        <v>1</v>
      </c>
      <c r="H138">
        <v>68.980469999999997</v>
      </c>
      <c r="I138">
        <v>13.84375</v>
      </c>
      <c r="J138">
        <v>0.765625</v>
      </c>
      <c r="K138">
        <v>58.023440000000001</v>
      </c>
      <c r="L138" s="3">
        <v>44130.262499999997</v>
      </c>
      <c r="M138">
        <v>17.18</v>
      </c>
      <c r="N138" t="s">
        <v>28</v>
      </c>
      <c r="P138">
        <f>(C138-Key!$B$1)*24</f>
        <v>-2.8333333333139308</v>
      </c>
      <c r="Q138">
        <f>(Key!$B$2-'17.1'!C138)*24</f>
        <v>5.7833333333255723</v>
      </c>
      <c r="R138" s="3">
        <f>C138-(M138-Key!$B$5)/(24*Key!$B$6)</f>
        <v>44130.49521296296</v>
      </c>
      <c r="S138">
        <f>M138-Key!$B$5</f>
        <v>14.92</v>
      </c>
      <c r="T138" s="2">
        <f t="shared" si="10"/>
        <v>44129.506944444445</v>
      </c>
      <c r="U138" t="str">
        <f t="shared" si="11"/>
        <v>10-25-2020 12:10</v>
      </c>
      <c r="V138">
        <f>IFERROR(IF(W138=Z138,VLOOKUP($U138,[1]C8842!$G$2:$M$145,3,FALSE),0),0)</f>
        <v>19</v>
      </c>
      <c r="W138">
        <f>VLOOKUP(RIGHT($V$1,5),Key!$A$9:$B$14,2,FALSE)</f>
        <v>10.199999999999999</v>
      </c>
      <c r="X138">
        <f t="shared" si="14"/>
        <v>0</v>
      </c>
      <c r="Y138">
        <f>VLOOKUP(RIGHT($X$1,5),Key!$A$9:$B$14,2,FALSE)</f>
        <v>3.7</v>
      </c>
      <c r="Z138">
        <f t="shared" si="12"/>
        <v>10.199999999999999</v>
      </c>
      <c r="AA138">
        <f t="shared" si="13"/>
        <v>19</v>
      </c>
    </row>
    <row r="139" spans="1:27" x14ac:dyDescent="0.3">
      <c r="A139">
        <v>100067</v>
      </c>
      <c r="B139">
        <v>230922</v>
      </c>
      <c r="C139" s="3">
        <v>44130.509027777778</v>
      </c>
      <c r="D139">
        <v>3</v>
      </c>
      <c r="E139">
        <v>2</v>
      </c>
      <c r="F139" t="s">
        <v>26</v>
      </c>
      <c r="G139">
        <v>1</v>
      </c>
      <c r="H139">
        <v>58.773440000000001</v>
      </c>
      <c r="I139">
        <v>16.691410000000001</v>
      </c>
      <c r="J139">
        <v>1.027344</v>
      </c>
      <c r="K139">
        <v>93.039060000000006</v>
      </c>
      <c r="L139" s="3">
        <v>44130.262499999997</v>
      </c>
      <c r="M139">
        <v>17.18</v>
      </c>
      <c r="N139" t="s">
        <v>28</v>
      </c>
      <c r="P139">
        <f>(C139-Key!$B$1)*24</f>
        <v>-2.8333333333139308</v>
      </c>
      <c r="Q139">
        <f>(Key!$B$2-'17.1'!C139)*24</f>
        <v>5.7833333333255723</v>
      </c>
      <c r="R139" s="3">
        <f>C139-(M139-Key!$B$5)/(24*Key!$B$6)</f>
        <v>44130.49521296296</v>
      </c>
      <c r="S139">
        <f>M139-Key!$B$5</f>
        <v>14.92</v>
      </c>
      <c r="T139" s="2">
        <f t="shared" si="10"/>
        <v>44129.506944444445</v>
      </c>
      <c r="U139" t="str">
        <f t="shared" si="11"/>
        <v>10-25-2020 12:10</v>
      </c>
      <c r="V139">
        <f>IFERROR(IF(W139=Z139,VLOOKUP($U139,[1]C8842!$G$2:$M$145,3,FALSE),0),0)</f>
        <v>19</v>
      </c>
      <c r="W139">
        <f>VLOOKUP(RIGHT($V$1,5),Key!$A$9:$B$14,2,FALSE)</f>
        <v>10.199999999999999</v>
      </c>
      <c r="X139">
        <f t="shared" si="14"/>
        <v>0</v>
      </c>
      <c r="Y139">
        <f>VLOOKUP(RIGHT($X$1,5),Key!$A$9:$B$14,2,FALSE)</f>
        <v>3.7</v>
      </c>
      <c r="Z139">
        <f t="shared" si="12"/>
        <v>10.199999999999999</v>
      </c>
      <c r="AA139">
        <f t="shared" si="13"/>
        <v>19</v>
      </c>
    </row>
    <row r="140" spans="1:27" x14ac:dyDescent="0.3">
      <c r="A140">
        <v>100067</v>
      </c>
      <c r="B140">
        <v>230922</v>
      </c>
      <c r="C140" s="3">
        <v>44130.509027777778</v>
      </c>
      <c r="D140">
        <v>0</v>
      </c>
      <c r="E140">
        <v>2</v>
      </c>
      <c r="F140" t="s">
        <v>25</v>
      </c>
      <c r="G140">
        <v>1</v>
      </c>
      <c r="H140">
        <v>51.824219999999997</v>
      </c>
      <c r="I140">
        <v>16.953130000000002</v>
      </c>
      <c r="J140">
        <v>1.175781</v>
      </c>
      <c r="K140">
        <v>46.019530000000003</v>
      </c>
      <c r="L140" s="3">
        <v>44130.262499999997</v>
      </c>
      <c r="M140">
        <v>17.18</v>
      </c>
      <c r="N140" t="s">
        <v>28</v>
      </c>
      <c r="P140">
        <f>(C140-Key!$B$1)*24</f>
        <v>-2.8333333333139308</v>
      </c>
      <c r="Q140">
        <f>(Key!$B$2-'17.1'!C140)*24</f>
        <v>5.7833333333255723</v>
      </c>
      <c r="R140" s="3">
        <f>C140-(M140-Key!$B$5)/(24*Key!$B$6)</f>
        <v>44130.49521296296</v>
      </c>
      <c r="S140">
        <f>M140-Key!$B$5</f>
        <v>14.92</v>
      </c>
      <c r="T140" s="2">
        <f t="shared" si="10"/>
        <v>44129.506944444445</v>
      </c>
      <c r="U140" t="str">
        <f t="shared" si="11"/>
        <v>10-25-2020 12:10</v>
      </c>
      <c r="V140">
        <f>IFERROR(IF(W140=Z140,VLOOKUP($U140,[1]C8842!$G$2:$M$145,3,FALSE),0),0)</f>
        <v>19</v>
      </c>
      <c r="W140">
        <f>VLOOKUP(RIGHT($V$1,5),Key!$A$9:$B$14,2,FALSE)</f>
        <v>10.199999999999999</v>
      </c>
      <c r="X140">
        <f t="shared" si="14"/>
        <v>0</v>
      </c>
      <c r="Y140">
        <f>VLOOKUP(RIGHT($X$1,5),Key!$A$9:$B$14,2,FALSE)</f>
        <v>3.7</v>
      </c>
      <c r="Z140">
        <f t="shared" si="12"/>
        <v>10.199999999999999</v>
      </c>
      <c r="AA140">
        <f t="shared" si="13"/>
        <v>19</v>
      </c>
    </row>
    <row r="141" spans="1:27" x14ac:dyDescent="0.3">
      <c r="A141">
        <v>100067</v>
      </c>
      <c r="B141">
        <v>230922</v>
      </c>
      <c r="C141" s="3">
        <v>44130.509027777778</v>
      </c>
      <c r="D141">
        <v>2</v>
      </c>
      <c r="E141">
        <v>1</v>
      </c>
      <c r="F141" t="s">
        <v>26</v>
      </c>
      <c r="G141">
        <v>2</v>
      </c>
      <c r="H141">
        <v>71.007810000000006</v>
      </c>
      <c r="I141">
        <v>22.351559999999999</v>
      </c>
      <c r="J141">
        <v>1.0625</v>
      </c>
      <c r="K141">
        <v>82.035160000000005</v>
      </c>
      <c r="L141" s="3">
        <v>44130.262499999997</v>
      </c>
      <c r="M141">
        <v>17.18</v>
      </c>
      <c r="N141" t="s">
        <v>28</v>
      </c>
      <c r="P141">
        <f>(C141-Key!$B$1)*24</f>
        <v>-2.8333333333139308</v>
      </c>
      <c r="Q141">
        <f>(Key!$B$2-'17.1'!C141)*24</f>
        <v>5.7833333333255723</v>
      </c>
      <c r="R141" s="3">
        <f>C141-(M141-Key!$B$5)/(24*Key!$B$6)</f>
        <v>44130.49521296296</v>
      </c>
      <c r="S141">
        <f>M141-Key!$B$5</f>
        <v>14.92</v>
      </c>
      <c r="T141" s="2">
        <f t="shared" si="10"/>
        <v>44129.506944444445</v>
      </c>
      <c r="U141" t="str">
        <f t="shared" si="11"/>
        <v>10-25-2020 12:10</v>
      </c>
      <c r="V141">
        <f>IFERROR(IF(W141=Z141,VLOOKUP($U141,[1]C8842!$G$2:$M$145,3,FALSE),0),0)</f>
        <v>19</v>
      </c>
      <c r="W141">
        <f>VLOOKUP(RIGHT($V$1,5),Key!$A$9:$B$14,2,FALSE)</f>
        <v>10.199999999999999</v>
      </c>
      <c r="X141">
        <f t="shared" si="14"/>
        <v>0</v>
      </c>
      <c r="Y141">
        <f>VLOOKUP(RIGHT($X$1,5),Key!$A$9:$B$14,2,FALSE)</f>
        <v>3.7</v>
      </c>
      <c r="Z141">
        <f t="shared" si="12"/>
        <v>10.199999999999999</v>
      </c>
      <c r="AA141">
        <f t="shared" si="13"/>
        <v>19</v>
      </c>
    </row>
    <row r="142" spans="1:27" x14ac:dyDescent="0.3">
      <c r="A142">
        <v>100067</v>
      </c>
      <c r="B142">
        <v>230922</v>
      </c>
      <c r="C142" s="3">
        <v>44130.509027777778</v>
      </c>
      <c r="D142">
        <v>1</v>
      </c>
      <c r="E142">
        <v>1</v>
      </c>
      <c r="F142" t="s">
        <v>25</v>
      </c>
      <c r="G142">
        <v>1</v>
      </c>
      <c r="H142">
        <v>66.699219999999997</v>
      </c>
      <c r="I142">
        <v>14.773440000000001</v>
      </c>
      <c r="J142">
        <v>0.828125</v>
      </c>
      <c r="K142">
        <v>57.023440000000001</v>
      </c>
      <c r="L142" s="3">
        <v>44130.262499999997</v>
      </c>
      <c r="M142">
        <v>17.18</v>
      </c>
      <c r="N142" t="s">
        <v>28</v>
      </c>
      <c r="P142">
        <f>(C142-Key!$B$1)*24</f>
        <v>-2.8333333333139308</v>
      </c>
      <c r="Q142">
        <f>(Key!$B$2-'17.1'!C142)*24</f>
        <v>5.7833333333255723</v>
      </c>
      <c r="R142" s="3">
        <f>C142-(M142-Key!$B$5)/(24*Key!$B$6)</f>
        <v>44130.49521296296</v>
      </c>
      <c r="S142">
        <f>M142-Key!$B$5</f>
        <v>14.92</v>
      </c>
      <c r="T142" s="2">
        <f t="shared" si="10"/>
        <v>44129.506944444445</v>
      </c>
      <c r="U142" t="str">
        <f t="shared" si="11"/>
        <v>10-25-2020 12:10</v>
      </c>
      <c r="V142">
        <f>IFERROR(IF(W142=Z142,VLOOKUP($U142,[1]C8842!$G$2:$M$145,3,FALSE),0),0)</f>
        <v>19</v>
      </c>
      <c r="W142">
        <f>VLOOKUP(RIGHT($V$1,5),Key!$A$9:$B$14,2,FALSE)</f>
        <v>10.199999999999999</v>
      </c>
      <c r="X142">
        <f t="shared" si="14"/>
        <v>0</v>
      </c>
      <c r="Y142">
        <f>VLOOKUP(RIGHT($X$1,5),Key!$A$9:$B$14,2,FALSE)</f>
        <v>3.7</v>
      </c>
      <c r="Z142">
        <f t="shared" si="12"/>
        <v>10.199999999999999</v>
      </c>
      <c r="AA142">
        <f t="shared" si="13"/>
        <v>19</v>
      </c>
    </row>
    <row r="143" spans="1:27" x14ac:dyDescent="0.3">
      <c r="A143">
        <v>100067</v>
      </c>
      <c r="B143">
        <v>230922</v>
      </c>
      <c r="C143" s="3">
        <v>44130.509027777778</v>
      </c>
      <c r="D143">
        <v>3</v>
      </c>
      <c r="E143">
        <v>2</v>
      </c>
      <c r="F143" t="s">
        <v>26</v>
      </c>
      <c r="G143">
        <v>1</v>
      </c>
      <c r="H143">
        <v>64.566410000000005</v>
      </c>
      <c r="I143">
        <v>16.82422</v>
      </c>
      <c r="J143">
        <v>0.9375</v>
      </c>
      <c r="K143">
        <v>93.039060000000006</v>
      </c>
      <c r="L143" s="3">
        <v>44130.262499999997</v>
      </c>
      <c r="M143">
        <v>17.18</v>
      </c>
      <c r="N143" t="s">
        <v>28</v>
      </c>
      <c r="P143">
        <f>(C143-Key!$B$1)*24</f>
        <v>-2.8333333333139308</v>
      </c>
      <c r="Q143">
        <f>(Key!$B$2-'17.1'!C143)*24</f>
        <v>5.7833333333255723</v>
      </c>
      <c r="R143" s="3">
        <f>C143-(M143-Key!$B$5)/(24*Key!$B$6)</f>
        <v>44130.49521296296</v>
      </c>
      <c r="S143">
        <f>M143-Key!$B$5</f>
        <v>14.92</v>
      </c>
      <c r="T143" s="2">
        <f t="shared" si="10"/>
        <v>44129.506944444445</v>
      </c>
      <c r="U143" t="str">
        <f t="shared" si="11"/>
        <v>10-25-2020 12:10</v>
      </c>
      <c r="V143">
        <f>IFERROR(IF(W143=Z143,VLOOKUP($U143,[1]C8842!$G$2:$M$145,3,FALSE),0),0)</f>
        <v>19</v>
      </c>
      <c r="W143">
        <f>VLOOKUP(RIGHT($V$1,5),Key!$A$9:$B$14,2,FALSE)</f>
        <v>10.199999999999999</v>
      </c>
      <c r="X143">
        <f t="shared" si="14"/>
        <v>0</v>
      </c>
      <c r="Y143">
        <f>VLOOKUP(RIGHT($X$1,5),Key!$A$9:$B$14,2,FALSE)</f>
        <v>3.7</v>
      </c>
      <c r="Z143">
        <f t="shared" si="12"/>
        <v>10.199999999999999</v>
      </c>
      <c r="AA143">
        <f t="shared" si="13"/>
        <v>19</v>
      </c>
    </row>
    <row r="144" spans="1:27" x14ac:dyDescent="0.3">
      <c r="A144">
        <v>100067</v>
      </c>
      <c r="B144">
        <v>230922</v>
      </c>
      <c r="C144" s="3">
        <v>44130.509027777778</v>
      </c>
      <c r="D144">
        <v>3</v>
      </c>
      <c r="E144">
        <v>2</v>
      </c>
      <c r="F144" t="s">
        <v>26</v>
      </c>
      <c r="G144">
        <v>2</v>
      </c>
      <c r="H144">
        <v>66.65625</v>
      </c>
      <c r="I144">
        <v>20.558589999999999</v>
      </c>
      <c r="J144">
        <v>1.058594</v>
      </c>
      <c r="K144">
        <v>92.039060000000006</v>
      </c>
      <c r="L144" s="3">
        <v>44130.262499999997</v>
      </c>
      <c r="M144">
        <v>17.18</v>
      </c>
      <c r="N144" t="s">
        <v>28</v>
      </c>
      <c r="P144">
        <f>(C144-Key!$B$1)*24</f>
        <v>-2.8333333333139308</v>
      </c>
      <c r="Q144">
        <f>(Key!$B$2-'17.1'!C144)*24</f>
        <v>5.7833333333255723</v>
      </c>
      <c r="R144" s="3">
        <f>C144-(M144-Key!$B$5)/(24*Key!$B$6)</f>
        <v>44130.49521296296</v>
      </c>
      <c r="S144">
        <f>M144-Key!$B$5</f>
        <v>14.92</v>
      </c>
      <c r="T144" s="2">
        <f t="shared" si="10"/>
        <v>44129.506944444445</v>
      </c>
      <c r="U144" t="str">
        <f t="shared" si="11"/>
        <v>10-25-2020 12:10</v>
      </c>
      <c r="V144">
        <f>IFERROR(IF(W144=Z144,VLOOKUP($U144,[1]C8842!$G$2:$M$145,3,FALSE),0),0)</f>
        <v>19</v>
      </c>
      <c r="W144">
        <f>VLOOKUP(RIGHT($V$1,5),Key!$A$9:$B$14,2,FALSE)</f>
        <v>10.199999999999999</v>
      </c>
      <c r="X144">
        <f t="shared" si="14"/>
        <v>0</v>
      </c>
      <c r="Y144">
        <f>VLOOKUP(RIGHT($X$1,5),Key!$A$9:$B$14,2,FALSE)</f>
        <v>3.7</v>
      </c>
      <c r="Z144">
        <f t="shared" si="12"/>
        <v>10.199999999999999</v>
      </c>
      <c r="AA144">
        <f t="shared" si="13"/>
        <v>19</v>
      </c>
    </row>
    <row r="145" spans="1:27" x14ac:dyDescent="0.3">
      <c r="A145">
        <v>100067</v>
      </c>
      <c r="B145">
        <v>230922</v>
      </c>
      <c r="C145" s="3">
        <v>44130.509027777778</v>
      </c>
      <c r="D145">
        <v>2</v>
      </c>
      <c r="E145">
        <v>1</v>
      </c>
      <c r="F145" t="s">
        <v>26</v>
      </c>
      <c r="G145">
        <v>2</v>
      </c>
      <c r="H145">
        <v>67.804689999999994</v>
      </c>
      <c r="I145">
        <v>20.523440000000001</v>
      </c>
      <c r="J145">
        <v>1.0390630000000001</v>
      </c>
      <c r="K145">
        <v>82.035160000000005</v>
      </c>
      <c r="L145" s="3">
        <v>44130.262499999997</v>
      </c>
      <c r="M145">
        <v>17.18</v>
      </c>
      <c r="N145" t="s">
        <v>28</v>
      </c>
      <c r="P145">
        <f>(C145-Key!$B$1)*24</f>
        <v>-2.8333333333139308</v>
      </c>
      <c r="Q145">
        <f>(Key!$B$2-'17.1'!C145)*24</f>
        <v>5.7833333333255723</v>
      </c>
      <c r="R145" s="3">
        <f>C145-(M145-Key!$B$5)/(24*Key!$B$6)</f>
        <v>44130.49521296296</v>
      </c>
      <c r="S145">
        <f>M145-Key!$B$5</f>
        <v>14.92</v>
      </c>
      <c r="T145" s="2">
        <f t="shared" si="10"/>
        <v>44129.506944444445</v>
      </c>
      <c r="U145" t="str">
        <f t="shared" si="11"/>
        <v>10-25-2020 12:10</v>
      </c>
      <c r="V145">
        <f>IFERROR(IF(W145=Z145,VLOOKUP($U145,[1]C8842!$G$2:$M$145,3,FALSE),0),0)</f>
        <v>19</v>
      </c>
      <c r="W145">
        <f>VLOOKUP(RIGHT($V$1,5),Key!$A$9:$B$14,2,FALSE)</f>
        <v>10.199999999999999</v>
      </c>
      <c r="X145">
        <f t="shared" si="14"/>
        <v>0</v>
      </c>
      <c r="Y145">
        <f>VLOOKUP(RIGHT($X$1,5),Key!$A$9:$B$14,2,FALSE)</f>
        <v>3.7</v>
      </c>
      <c r="Z145">
        <f t="shared" si="12"/>
        <v>10.199999999999999</v>
      </c>
      <c r="AA145">
        <f t="shared" si="13"/>
        <v>19</v>
      </c>
    </row>
    <row r="146" spans="1:27" x14ac:dyDescent="0.3">
      <c r="A146">
        <v>100067</v>
      </c>
      <c r="B146">
        <v>230922</v>
      </c>
      <c r="C146" s="3">
        <v>44130.509722222225</v>
      </c>
      <c r="D146">
        <v>3</v>
      </c>
      <c r="E146">
        <v>2</v>
      </c>
      <c r="F146" t="s">
        <v>26</v>
      </c>
      <c r="G146">
        <v>2</v>
      </c>
      <c r="H146">
        <v>70.308589999999995</v>
      </c>
      <c r="I146">
        <v>22.29297</v>
      </c>
      <c r="J146">
        <v>1.0703130000000001</v>
      </c>
      <c r="K146">
        <v>91.039060000000006</v>
      </c>
      <c r="L146" s="3">
        <v>44130.262499999997</v>
      </c>
      <c r="M146">
        <v>17.18</v>
      </c>
      <c r="N146" t="s">
        <v>28</v>
      </c>
      <c r="P146">
        <f>(C146-Key!$B$1)*24</f>
        <v>-2.816666666592937</v>
      </c>
      <c r="Q146">
        <f>(Key!$B$2-'17.1'!C146)*24</f>
        <v>5.7666666666045785</v>
      </c>
      <c r="R146" s="3">
        <f>C146-(M146-Key!$B$5)/(24*Key!$B$6)</f>
        <v>44130.495907407407</v>
      </c>
      <c r="S146">
        <f>M146-Key!$B$5</f>
        <v>14.92</v>
      </c>
      <c r="T146" s="2">
        <f t="shared" si="10"/>
        <v>44129.506944444445</v>
      </c>
      <c r="U146" t="str">
        <f t="shared" si="11"/>
        <v>10-25-2020 12:10</v>
      </c>
      <c r="V146">
        <f>IFERROR(IF(W146=Z146,VLOOKUP($U146,[1]C8842!$G$2:$M$145,3,FALSE),0),0)</f>
        <v>19</v>
      </c>
      <c r="W146">
        <f>VLOOKUP(RIGHT($V$1,5),Key!$A$9:$B$14,2,FALSE)</f>
        <v>10.199999999999999</v>
      </c>
      <c r="X146">
        <f t="shared" si="14"/>
        <v>0</v>
      </c>
      <c r="Y146">
        <f>VLOOKUP(RIGHT($X$1,5),Key!$A$9:$B$14,2,FALSE)</f>
        <v>3.7</v>
      </c>
      <c r="Z146">
        <f t="shared" si="12"/>
        <v>10.199999999999999</v>
      </c>
      <c r="AA146">
        <f t="shared" si="13"/>
        <v>19</v>
      </c>
    </row>
    <row r="147" spans="1:27" x14ac:dyDescent="0.3">
      <c r="A147">
        <v>100067</v>
      </c>
      <c r="B147">
        <v>230922</v>
      </c>
      <c r="C147" s="3">
        <v>44130.509722222225</v>
      </c>
      <c r="D147">
        <v>1</v>
      </c>
      <c r="E147">
        <v>1</v>
      </c>
      <c r="F147" t="s">
        <v>25</v>
      </c>
      <c r="G147">
        <v>2</v>
      </c>
      <c r="H147">
        <v>63.070309999999999</v>
      </c>
      <c r="I147">
        <v>26.972660000000001</v>
      </c>
      <c r="J147">
        <v>1.390625</v>
      </c>
      <c r="K147">
        <v>58.023440000000001</v>
      </c>
      <c r="L147" s="3">
        <v>44130.262499999997</v>
      </c>
      <c r="M147">
        <v>17.18</v>
      </c>
      <c r="N147" t="s">
        <v>28</v>
      </c>
      <c r="P147">
        <f>(C147-Key!$B$1)*24</f>
        <v>-2.816666666592937</v>
      </c>
      <c r="Q147">
        <f>(Key!$B$2-'17.1'!C147)*24</f>
        <v>5.7666666666045785</v>
      </c>
      <c r="R147" s="3">
        <f>C147-(M147-Key!$B$5)/(24*Key!$B$6)</f>
        <v>44130.495907407407</v>
      </c>
      <c r="S147">
        <f>M147-Key!$B$5</f>
        <v>14.92</v>
      </c>
      <c r="T147" s="2">
        <f t="shared" si="10"/>
        <v>44129.506944444445</v>
      </c>
      <c r="U147" t="str">
        <f t="shared" si="11"/>
        <v>10-25-2020 12:10</v>
      </c>
      <c r="V147">
        <f>IFERROR(IF(W147=Z147,VLOOKUP($U147,[1]C8842!$G$2:$M$145,3,FALSE),0),0)</f>
        <v>19</v>
      </c>
      <c r="W147">
        <f>VLOOKUP(RIGHT($V$1,5),Key!$A$9:$B$14,2,FALSE)</f>
        <v>10.199999999999999</v>
      </c>
      <c r="X147">
        <f t="shared" si="14"/>
        <v>0</v>
      </c>
      <c r="Y147">
        <f>VLOOKUP(RIGHT($X$1,5),Key!$A$9:$B$14,2,FALSE)</f>
        <v>3.7</v>
      </c>
      <c r="Z147">
        <f t="shared" si="12"/>
        <v>10.199999999999999</v>
      </c>
      <c r="AA147">
        <f t="shared" si="13"/>
        <v>19</v>
      </c>
    </row>
    <row r="148" spans="1:27" x14ac:dyDescent="0.3">
      <c r="A148">
        <v>100067</v>
      </c>
      <c r="B148">
        <v>230922</v>
      </c>
      <c r="C148" s="3">
        <v>44130.509722222225</v>
      </c>
      <c r="D148">
        <v>0</v>
      </c>
      <c r="E148">
        <v>2</v>
      </c>
      <c r="F148" t="s">
        <v>25</v>
      </c>
      <c r="G148">
        <v>4</v>
      </c>
      <c r="H148">
        <v>64.617189999999994</v>
      </c>
      <c r="I148">
        <v>70.679689999999994</v>
      </c>
      <c r="J148">
        <v>3.1601560000000002</v>
      </c>
      <c r="K148">
        <v>44.019530000000003</v>
      </c>
      <c r="L148" s="3">
        <v>44130.262499999997</v>
      </c>
      <c r="M148">
        <v>17.18</v>
      </c>
      <c r="N148" t="s">
        <v>28</v>
      </c>
      <c r="P148">
        <f>(C148-Key!$B$1)*24</f>
        <v>-2.816666666592937</v>
      </c>
      <c r="Q148">
        <f>(Key!$B$2-'17.1'!C148)*24</f>
        <v>5.7666666666045785</v>
      </c>
      <c r="R148" s="3">
        <f>C148-(M148-Key!$B$5)/(24*Key!$B$6)</f>
        <v>44130.495907407407</v>
      </c>
      <c r="S148">
        <f>M148-Key!$B$5</f>
        <v>14.92</v>
      </c>
      <c r="T148" s="2">
        <f t="shared" si="10"/>
        <v>44129.506944444445</v>
      </c>
      <c r="U148" t="str">
        <f t="shared" si="11"/>
        <v>10-25-2020 12:10</v>
      </c>
      <c r="V148">
        <f>IFERROR(IF(W148=Z148,VLOOKUP($U148,[1]C8842!$G$2:$M$145,3,FALSE),0),0)</f>
        <v>19</v>
      </c>
      <c r="W148">
        <f>VLOOKUP(RIGHT($V$1,5),Key!$A$9:$B$14,2,FALSE)</f>
        <v>10.199999999999999</v>
      </c>
      <c r="X148">
        <f t="shared" si="14"/>
        <v>0</v>
      </c>
      <c r="Y148">
        <f>VLOOKUP(RIGHT($X$1,5),Key!$A$9:$B$14,2,FALSE)</f>
        <v>3.7</v>
      </c>
      <c r="Z148">
        <f t="shared" si="12"/>
        <v>10.199999999999999</v>
      </c>
      <c r="AA148">
        <f t="shared" si="13"/>
        <v>19</v>
      </c>
    </row>
    <row r="149" spans="1:27" x14ac:dyDescent="0.3">
      <c r="A149">
        <v>100067</v>
      </c>
      <c r="B149">
        <v>230922</v>
      </c>
      <c r="C149" s="3">
        <v>44130.509722222225</v>
      </c>
      <c r="D149">
        <v>0</v>
      </c>
      <c r="E149">
        <v>2</v>
      </c>
      <c r="F149" t="s">
        <v>25</v>
      </c>
      <c r="G149">
        <v>1</v>
      </c>
      <c r="H149">
        <v>65.359380000000002</v>
      </c>
      <c r="I149">
        <v>15.57422</v>
      </c>
      <c r="J149">
        <v>0.875</v>
      </c>
      <c r="K149">
        <v>48.019530000000003</v>
      </c>
      <c r="L149" s="3">
        <v>44130.262499999997</v>
      </c>
      <c r="M149">
        <v>17.18</v>
      </c>
      <c r="N149" t="s">
        <v>28</v>
      </c>
      <c r="P149">
        <f>(C149-Key!$B$1)*24</f>
        <v>-2.816666666592937</v>
      </c>
      <c r="Q149">
        <f>(Key!$B$2-'17.1'!C149)*24</f>
        <v>5.7666666666045785</v>
      </c>
      <c r="R149" s="3">
        <f>C149-(M149-Key!$B$5)/(24*Key!$B$6)</f>
        <v>44130.495907407407</v>
      </c>
      <c r="S149">
        <f>M149-Key!$B$5</f>
        <v>14.92</v>
      </c>
      <c r="T149" s="2">
        <f t="shared" si="10"/>
        <v>44129.506944444445</v>
      </c>
      <c r="U149" t="str">
        <f t="shared" si="11"/>
        <v>10-25-2020 12:10</v>
      </c>
      <c r="V149">
        <f>IFERROR(IF(W149=Z149,VLOOKUP($U149,[1]C8842!$G$2:$M$145,3,FALSE),0),0)</f>
        <v>19</v>
      </c>
      <c r="W149">
        <f>VLOOKUP(RIGHT($V$1,5),Key!$A$9:$B$14,2,FALSE)</f>
        <v>10.199999999999999</v>
      </c>
      <c r="X149">
        <f t="shared" si="14"/>
        <v>0</v>
      </c>
      <c r="Y149">
        <f>VLOOKUP(RIGHT($X$1,5),Key!$A$9:$B$14,2,FALSE)</f>
        <v>3.7</v>
      </c>
      <c r="Z149">
        <f t="shared" si="12"/>
        <v>10.199999999999999</v>
      </c>
      <c r="AA149">
        <f t="shared" si="13"/>
        <v>19</v>
      </c>
    </row>
    <row r="150" spans="1:27" x14ac:dyDescent="0.3">
      <c r="A150">
        <v>100067</v>
      </c>
      <c r="B150">
        <v>230922</v>
      </c>
      <c r="C150" s="3">
        <v>44130.509722222225</v>
      </c>
      <c r="D150">
        <v>0</v>
      </c>
      <c r="E150">
        <v>2</v>
      </c>
      <c r="F150" t="s">
        <v>25</v>
      </c>
      <c r="G150">
        <v>1</v>
      </c>
      <c r="H150">
        <v>65.5</v>
      </c>
      <c r="I150">
        <v>15.95703</v>
      </c>
      <c r="J150">
        <v>0.890625</v>
      </c>
      <c r="K150">
        <v>46.019530000000003</v>
      </c>
      <c r="L150" s="3">
        <v>44130.262499999997</v>
      </c>
      <c r="M150">
        <v>17.18</v>
      </c>
      <c r="N150" t="s">
        <v>28</v>
      </c>
      <c r="P150">
        <f>(C150-Key!$B$1)*24</f>
        <v>-2.816666666592937</v>
      </c>
      <c r="Q150">
        <f>(Key!$B$2-'17.1'!C150)*24</f>
        <v>5.7666666666045785</v>
      </c>
      <c r="R150" s="3">
        <f>C150-(M150-Key!$B$5)/(24*Key!$B$6)</f>
        <v>44130.495907407407</v>
      </c>
      <c r="S150">
        <f>M150-Key!$B$5</f>
        <v>14.92</v>
      </c>
      <c r="T150" s="2">
        <f t="shared" si="10"/>
        <v>44129.506944444445</v>
      </c>
      <c r="U150" t="str">
        <f t="shared" si="11"/>
        <v>10-25-2020 12:10</v>
      </c>
      <c r="V150">
        <f>IFERROR(IF(W150=Z150,VLOOKUP($U150,[1]C8842!$G$2:$M$145,3,FALSE),0),0)</f>
        <v>19</v>
      </c>
      <c r="W150">
        <f>VLOOKUP(RIGHT($V$1,5),Key!$A$9:$B$14,2,FALSE)</f>
        <v>10.199999999999999</v>
      </c>
      <c r="X150">
        <f t="shared" si="14"/>
        <v>0</v>
      </c>
      <c r="Y150">
        <f>VLOOKUP(RIGHT($X$1,5),Key!$A$9:$B$14,2,FALSE)</f>
        <v>3.7</v>
      </c>
      <c r="Z150">
        <f t="shared" si="12"/>
        <v>10.199999999999999</v>
      </c>
      <c r="AA150">
        <f t="shared" si="13"/>
        <v>19</v>
      </c>
    </row>
    <row r="151" spans="1:27" x14ac:dyDescent="0.3">
      <c r="A151">
        <v>100067</v>
      </c>
      <c r="B151">
        <v>230922</v>
      </c>
      <c r="C151" s="3">
        <v>44130.509722222225</v>
      </c>
      <c r="D151">
        <v>0</v>
      </c>
      <c r="E151">
        <v>2</v>
      </c>
      <c r="F151" t="s">
        <v>25</v>
      </c>
      <c r="G151">
        <v>4</v>
      </c>
      <c r="H151">
        <v>61.613280000000003</v>
      </c>
      <c r="I151">
        <v>70.496089999999995</v>
      </c>
      <c r="J151">
        <v>3.3046880000000001</v>
      </c>
      <c r="K151">
        <v>48.019530000000003</v>
      </c>
      <c r="L151" s="3">
        <v>44130.262499999997</v>
      </c>
      <c r="M151">
        <v>17.18</v>
      </c>
      <c r="N151" t="s">
        <v>28</v>
      </c>
      <c r="P151">
        <f>(C151-Key!$B$1)*24</f>
        <v>-2.816666666592937</v>
      </c>
      <c r="Q151">
        <f>(Key!$B$2-'17.1'!C151)*24</f>
        <v>5.7666666666045785</v>
      </c>
      <c r="R151" s="3">
        <f>C151-(M151-Key!$B$5)/(24*Key!$B$6)</f>
        <v>44130.495907407407</v>
      </c>
      <c r="S151">
        <f>M151-Key!$B$5</f>
        <v>14.92</v>
      </c>
      <c r="T151" s="2">
        <f t="shared" si="10"/>
        <v>44129.506944444445</v>
      </c>
      <c r="U151" t="str">
        <f t="shared" si="11"/>
        <v>10-25-2020 12:10</v>
      </c>
      <c r="V151">
        <f>IFERROR(IF(W151=Z151,VLOOKUP($U151,[1]C8842!$G$2:$M$145,3,FALSE),0),0)</f>
        <v>19</v>
      </c>
      <c r="W151">
        <f>VLOOKUP(RIGHT($V$1,5),Key!$A$9:$B$14,2,FALSE)</f>
        <v>10.199999999999999</v>
      </c>
      <c r="X151">
        <f t="shared" si="14"/>
        <v>0</v>
      </c>
      <c r="Y151">
        <f>VLOOKUP(RIGHT($X$1,5),Key!$A$9:$B$14,2,FALSE)</f>
        <v>3.7</v>
      </c>
      <c r="Z151">
        <f t="shared" si="12"/>
        <v>10.199999999999999</v>
      </c>
      <c r="AA151">
        <f t="shared" si="13"/>
        <v>19</v>
      </c>
    </row>
    <row r="152" spans="1:27" x14ac:dyDescent="0.3">
      <c r="A152">
        <v>100067</v>
      </c>
      <c r="B152">
        <v>230922</v>
      </c>
      <c r="C152" s="3">
        <v>44130.509722222225</v>
      </c>
      <c r="D152">
        <v>0</v>
      </c>
      <c r="E152">
        <v>2</v>
      </c>
      <c r="F152" t="s">
        <v>25</v>
      </c>
      <c r="G152">
        <v>1</v>
      </c>
      <c r="H152">
        <v>64.132810000000006</v>
      </c>
      <c r="I152">
        <v>14.558590000000001</v>
      </c>
      <c r="J152">
        <v>0.8515625</v>
      </c>
      <c r="K152">
        <v>46.019530000000003</v>
      </c>
      <c r="L152" s="3">
        <v>44130.262499999997</v>
      </c>
      <c r="M152">
        <v>17.18</v>
      </c>
      <c r="N152" t="s">
        <v>28</v>
      </c>
      <c r="P152">
        <f>(C152-Key!$B$1)*24</f>
        <v>-2.816666666592937</v>
      </c>
      <c r="Q152">
        <f>(Key!$B$2-'17.1'!C152)*24</f>
        <v>5.7666666666045785</v>
      </c>
      <c r="R152" s="3">
        <f>C152-(M152-Key!$B$5)/(24*Key!$B$6)</f>
        <v>44130.495907407407</v>
      </c>
      <c r="S152">
        <f>M152-Key!$B$5</f>
        <v>14.92</v>
      </c>
      <c r="T152" s="2">
        <f t="shared" si="10"/>
        <v>44129.506944444445</v>
      </c>
      <c r="U152" t="str">
        <f t="shared" si="11"/>
        <v>10-25-2020 12:10</v>
      </c>
      <c r="V152">
        <f>IFERROR(IF(W152=Z152,VLOOKUP($U152,[1]C8842!$G$2:$M$145,3,FALSE),0),0)</f>
        <v>19</v>
      </c>
      <c r="W152">
        <f>VLOOKUP(RIGHT($V$1,5),Key!$A$9:$B$14,2,FALSE)</f>
        <v>10.199999999999999</v>
      </c>
      <c r="X152">
        <f t="shared" si="14"/>
        <v>0</v>
      </c>
      <c r="Y152">
        <f>VLOOKUP(RIGHT($X$1,5),Key!$A$9:$B$14,2,FALSE)</f>
        <v>3.7</v>
      </c>
      <c r="Z152">
        <f t="shared" si="12"/>
        <v>10.199999999999999</v>
      </c>
      <c r="AA152">
        <f t="shared" si="13"/>
        <v>19</v>
      </c>
    </row>
    <row r="153" spans="1:27" x14ac:dyDescent="0.3">
      <c r="A153">
        <v>100067</v>
      </c>
      <c r="B153">
        <v>230922</v>
      </c>
      <c r="C153" s="3">
        <v>44130.509722222225</v>
      </c>
      <c r="D153">
        <v>1</v>
      </c>
      <c r="E153">
        <v>1</v>
      </c>
      <c r="F153" t="s">
        <v>25</v>
      </c>
      <c r="G153">
        <v>1</v>
      </c>
      <c r="H153">
        <v>70.582030000000003</v>
      </c>
      <c r="I153">
        <v>15.777340000000001</v>
      </c>
      <c r="J153">
        <v>0.8203125</v>
      </c>
      <c r="K153">
        <v>59.023440000000001</v>
      </c>
      <c r="L153" s="3">
        <v>44130.262499999997</v>
      </c>
      <c r="M153">
        <v>17.18</v>
      </c>
      <c r="N153" t="s">
        <v>28</v>
      </c>
      <c r="P153">
        <f>(C153-Key!$B$1)*24</f>
        <v>-2.816666666592937</v>
      </c>
      <c r="Q153">
        <f>(Key!$B$2-'17.1'!C153)*24</f>
        <v>5.7666666666045785</v>
      </c>
      <c r="R153" s="3">
        <f>C153-(M153-Key!$B$5)/(24*Key!$B$6)</f>
        <v>44130.495907407407</v>
      </c>
      <c r="S153">
        <f>M153-Key!$B$5</f>
        <v>14.92</v>
      </c>
      <c r="T153" s="2">
        <f t="shared" si="10"/>
        <v>44129.506944444445</v>
      </c>
      <c r="U153" t="str">
        <f t="shared" si="11"/>
        <v>10-25-2020 12:10</v>
      </c>
      <c r="V153">
        <f>IFERROR(IF(W153=Z153,VLOOKUP($U153,[1]C8842!$G$2:$M$145,3,FALSE),0),0)</f>
        <v>19</v>
      </c>
      <c r="W153">
        <f>VLOOKUP(RIGHT($V$1,5),Key!$A$9:$B$14,2,FALSE)</f>
        <v>10.199999999999999</v>
      </c>
      <c r="X153">
        <f t="shared" si="14"/>
        <v>0</v>
      </c>
      <c r="Y153">
        <f>VLOOKUP(RIGHT($X$1,5),Key!$A$9:$B$14,2,FALSE)</f>
        <v>3.7</v>
      </c>
      <c r="Z153">
        <f t="shared" si="12"/>
        <v>10.199999999999999</v>
      </c>
      <c r="AA153">
        <f t="shared" si="13"/>
        <v>19</v>
      </c>
    </row>
    <row r="154" spans="1:27" x14ac:dyDescent="0.3">
      <c r="A154">
        <v>100067</v>
      </c>
      <c r="B154">
        <v>230922</v>
      </c>
      <c r="C154" s="3">
        <v>44130.509722222225</v>
      </c>
      <c r="D154">
        <v>0</v>
      </c>
      <c r="E154">
        <v>2</v>
      </c>
      <c r="F154" t="s">
        <v>25</v>
      </c>
      <c r="G154">
        <v>1</v>
      </c>
      <c r="H154">
        <v>68.273439999999994</v>
      </c>
      <c r="I154">
        <v>14.566409999999999</v>
      </c>
      <c r="J154">
        <v>0.80078130000000003</v>
      </c>
      <c r="K154">
        <v>47.019530000000003</v>
      </c>
      <c r="L154" s="3">
        <v>44130.262499999997</v>
      </c>
      <c r="M154">
        <v>17.18</v>
      </c>
      <c r="N154" t="s">
        <v>28</v>
      </c>
      <c r="P154">
        <f>(C154-Key!$B$1)*24</f>
        <v>-2.816666666592937</v>
      </c>
      <c r="Q154">
        <f>(Key!$B$2-'17.1'!C154)*24</f>
        <v>5.7666666666045785</v>
      </c>
      <c r="R154" s="3">
        <f>C154-(M154-Key!$B$5)/(24*Key!$B$6)</f>
        <v>44130.495907407407</v>
      </c>
      <c r="S154">
        <f>M154-Key!$B$5</f>
        <v>14.92</v>
      </c>
      <c r="T154" s="2">
        <f t="shared" si="10"/>
        <v>44129.506944444445</v>
      </c>
      <c r="U154" t="str">
        <f t="shared" si="11"/>
        <v>10-25-2020 12:10</v>
      </c>
      <c r="V154">
        <f>IFERROR(IF(W154=Z154,VLOOKUP($U154,[1]C8842!$G$2:$M$145,3,FALSE),0),0)</f>
        <v>19</v>
      </c>
      <c r="W154">
        <f>VLOOKUP(RIGHT($V$1,5),Key!$A$9:$B$14,2,FALSE)</f>
        <v>10.199999999999999</v>
      </c>
      <c r="X154">
        <f t="shared" si="14"/>
        <v>0</v>
      </c>
      <c r="Y154">
        <f>VLOOKUP(RIGHT($X$1,5),Key!$A$9:$B$14,2,FALSE)</f>
        <v>3.7</v>
      </c>
      <c r="Z154">
        <f t="shared" si="12"/>
        <v>10.199999999999999</v>
      </c>
      <c r="AA154">
        <f t="shared" si="13"/>
        <v>19</v>
      </c>
    </row>
    <row r="155" spans="1:27" x14ac:dyDescent="0.3">
      <c r="A155">
        <v>100067</v>
      </c>
      <c r="B155">
        <v>230922</v>
      </c>
      <c r="C155" s="3">
        <v>44130.509722222225</v>
      </c>
      <c r="D155">
        <v>2</v>
      </c>
      <c r="E155">
        <v>1</v>
      </c>
      <c r="F155" t="s">
        <v>26</v>
      </c>
      <c r="G155">
        <v>1</v>
      </c>
      <c r="H155">
        <v>68.878910000000005</v>
      </c>
      <c r="I155">
        <v>17.835940000000001</v>
      </c>
      <c r="J155">
        <v>0.91796880000000003</v>
      </c>
      <c r="K155">
        <v>83.035160000000005</v>
      </c>
      <c r="L155" s="3">
        <v>44130.262499999997</v>
      </c>
      <c r="M155">
        <v>17.18</v>
      </c>
      <c r="N155" t="s">
        <v>28</v>
      </c>
      <c r="P155">
        <f>(C155-Key!$B$1)*24</f>
        <v>-2.816666666592937</v>
      </c>
      <c r="Q155">
        <f>(Key!$B$2-'17.1'!C155)*24</f>
        <v>5.7666666666045785</v>
      </c>
      <c r="R155" s="3">
        <f>C155-(M155-Key!$B$5)/(24*Key!$B$6)</f>
        <v>44130.495907407407</v>
      </c>
      <c r="S155">
        <f>M155-Key!$B$5</f>
        <v>14.92</v>
      </c>
      <c r="T155" s="2">
        <f t="shared" si="10"/>
        <v>44129.506944444445</v>
      </c>
      <c r="U155" t="str">
        <f t="shared" si="11"/>
        <v>10-25-2020 12:10</v>
      </c>
      <c r="V155">
        <f>IFERROR(IF(W155=Z155,VLOOKUP($U155,[1]C8842!$G$2:$M$145,3,FALSE),0),0)</f>
        <v>19</v>
      </c>
      <c r="W155">
        <f>VLOOKUP(RIGHT($V$1,5),Key!$A$9:$B$14,2,FALSE)</f>
        <v>10.199999999999999</v>
      </c>
      <c r="X155">
        <f t="shared" si="14"/>
        <v>0</v>
      </c>
      <c r="Y155">
        <f>VLOOKUP(RIGHT($X$1,5),Key!$A$9:$B$14,2,FALSE)</f>
        <v>3.7</v>
      </c>
      <c r="Z155">
        <f t="shared" si="12"/>
        <v>10.199999999999999</v>
      </c>
      <c r="AA155">
        <f t="shared" si="13"/>
        <v>19</v>
      </c>
    </row>
    <row r="156" spans="1:27" x14ac:dyDescent="0.3">
      <c r="A156">
        <v>100067</v>
      </c>
      <c r="B156">
        <v>230922</v>
      </c>
      <c r="C156" s="3">
        <v>44130.509722222225</v>
      </c>
      <c r="D156">
        <v>3</v>
      </c>
      <c r="E156">
        <v>2</v>
      </c>
      <c r="F156" t="s">
        <v>26</v>
      </c>
      <c r="G156">
        <v>2</v>
      </c>
      <c r="H156">
        <v>64.78125</v>
      </c>
      <c r="I156">
        <v>23.460940000000001</v>
      </c>
      <c r="J156">
        <v>1.207031</v>
      </c>
      <c r="K156">
        <v>92.039060000000006</v>
      </c>
      <c r="L156" s="3">
        <v>44130.262499999997</v>
      </c>
      <c r="M156">
        <v>17.18</v>
      </c>
      <c r="N156" t="s">
        <v>28</v>
      </c>
      <c r="P156">
        <f>(C156-Key!$B$1)*24</f>
        <v>-2.816666666592937</v>
      </c>
      <c r="Q156">
        <f>(Key!$B$2-'17.1'!C156)*24</f>
        <v>5.7666666666045785</v>
      </c>
      <c r="R156" s="3">
        <f>C156-(M156-Key!$B$5)/(24*Key!$B$6)</f>
        <v>44130.495907407407</v>
      </c>
      <c r="S156">
        <f>M156-Key!$B$5</f>
        <v>14.92</v>
      </c>
      <c r="T156" s="2">
        <f t="shared" si="10"/>
        <v>44129.506944444445</v>
      </c>
      <c r="U156" t="str">
        <f t="shared" si="11"/>
        <v>10-25-2020 12:10</v>
      </c>
      <c r="V156">
        <f>IFERROR(IF(W156=Z156,VLOOKUP($U156,[1]C8842!$G$2:$M$145,3,FALSE),0),0)</f>
        <v>19</v>
      </c>
      <c r="W156">
        <f>VLOOKUP(RIGHT($V$1,5),Key!$A$9:$B$14,2,FALSE)</f>
        <v>10.199999999999999</v>
      </c>
      <c r="X156">
        <f t="shared" si="14"/>
        <v>0</v>
      </c>
      <c r="Y156">
        <f>VLOOKUP(RIGHT($X$1,5),Key!$A$9:$B$14,2,FALSE)</f>
        <v>3.7</v>
      </c>
      <c r="Z156">
        <f t="shared" si="12"/>
        <v>10.199999999999999</v>
      </c>
      <c r="AA156">
        <f t="shared" si="13"/>
        <v>19</v>
      </c>
    </row>
    <row r="157" spans="1:27" x14ac:dyDescent="0.3">
      <c r="A157">
        <v>100067</v>
      </c>
      <c r="B157">
        <v>230922</v>
      </c>
      <c r="C157" s="3">
        <v>44130.510416666664</v>
      </c>
      <c r="D157">
        <v>0</v>
      </c>
      <c r="E157">
        <v>2</v>
      </c>
      <c r="F157" t="s">
        <v>25</v>
      </c>
      <c r="G157">
        <v>4</v>
      </c>
      <c r="H157">
        <v>58.84375</v>
      </c>
      <c r="I157">
        <v>67.125</v>
      </c>
      <c r="J157">
        <v>3.3085939999999998</v>
      </c>
      <c r="K157">
        <v>45.019530000000003</v>
      </c>
      <c r="L157" s="3">
        <v>44130.262499999997</v>
      </c>
      <c r="M157">
        <v>17.18</v>
      </c>
      <c r="N157" t="s">
        <v>28</v>
      </c>
      <c r="P157">
        <f>(C157-Key!$B$1)*24</f>
        <v>-2.8000000000465661</v>
      </c>
      <c r="Q157">
        <f>(Key!$B$2-'17.1'!C157)*24</f>
        <v>5.7500000000582077</v>
      </c>
      <c r="R157" s="3">
        <f>C157-(M157-Key!$B$5)/(24*Key!$B$6)</f>
        <v>44130.496601851846</v>
      </c>
      <c r="S157">
        <f>M157-Key!$B$5</f>
        <v>14.92</v>
      </c>
      <c r="T157" s="2">
        <f t="shared" si="10"/>
        <v>44129.513888888891</v>
      </c>
      <c r="U157" t="str">
        <f t="shared" si="11"/>
        <v>10-25-2020 12:20</v>
      </c>
      <c r="V157">
        <f>IFERROR(IF(W157=Z157,VLOOKUP($U157,[1]C8842!$G$2:$M$145,3,FALSE),0),0)</f>
        <v>19</v>
      </c>
      <c r="W157">
        <f>VLOOKUP(RIGHT($V$1,5),Key!$A$9:$B$14,2,FALSE)</f>
        <v>10.199999999999999</v>
      </c>
      <c r="X157">
        <f t="shared" si="14"/>
        <v>0</v>
      </c>
      <c r="Y157">
        <f>VLOOKUP(RIGHT($X$1,5),Key!$A$9:$B$14,2,FALSE)</f>
        <v>3.7</v>
      </c>
      <c r="Z157">
        <f t="shared" si="12"/>
        <v>10.199999999999999</v>
      </c>
      <c r="AA157">
        <f t="shared" si="13"/>
        <v>19</v>
      </c>
    </row>
    <row r="158" spans="1:27" x14ac:dyDescent="0.3">
      <c r="A158">
        <v>100067</v>
      </c>
      <c r="B158">
        <v>230922</v>
      </c>
      <c r="C158" s="3">
        <v>44130.510416666664</v>
      </c>
      <c r="D158">
        <v>0</v>
      </c>
      <c r="E158">
        <v>2</v>
      </c>
      <c r="F158" t="s">
        <v>25</v>
      </c>
      <c r="G158">
        <v>1</v>
      </c>
      <c r="H158">
        <v>66.472660000000005</v>
      </c>
      <c r="I158">
        <v>15.76172</v>
      </c>
      <c r="J158">
        <v>0.87109380000000003</v>
      </c>
      <c r="K158">
        <v>52.023440000000001</v>
      </c>
      <c r="L158" s="3">
        <v>44130.262499999997</v>
      </c>
      <c r="M158">
        <v>17.18</v>
      </c>
      <c r="N158" t="s">
        <v>28</v>
      </c>
      <c r="P158">
        <f>(C158-Key!$B$1)*24</f>
        <v>-2.8000000000465661</v>
      </c>
      <c r="Q158">
        <f>(Key!$B$2-'17.1'!C158)*24</f>
        <v>5.7500000000582077</v>
      </c>
      <c r="R158" s="3">
        <f>C158-(M158-Key!$B$5)/(24*Key!$B$6)</f>
        <v>44130.496601851846</v>
      </c>
      <c r="S158">
        <f>M158-Key!$B$5</f>
        <v>14.92</v>
      </c>
      <c r="T158" s="2">
        <f t="shared" si="10"/>
        <v>44129.513888888891</v>
      </c>
      <c r="U158" t="str">
        <f t="shared" si="11"/>
        <v>10-25-2020 12:20</v>
      </c>
      <c r="V158">
        <f>IFERROR(IF(W158=Z158,VLOOKUP($U158,[1]C8842!$G$2:$M$145,3,FALSE),0),0)</f>
        <v>19</v>
      </c>
      <c r="W158">
        <f>VLOOKUP(RIGHT($V$1,5),Key!$A$9:$B$14,2,FALSE)</f>
        <v>10.199999999999999</v>
      </c>
      <c r="X158">
        <f t="shared" si="14"/>
        <v>0</v>
      </c>
      <c r="Y158">
        <f>VLOOKUP(RIGHT($X$1,5),Key!$A$9:$B$14,2,FALSE)</f>
        <v>3.7</v>
      </c>
      <c r="Z158">
        <f t="shared" si="12"/>
        <v>10.199999999999999</v>
      </c>
      <c r="AA158">
        <f t="shared" si="13"/>
        <v>19</v>
      </c>
    </row>
    <row r="159" spans="1:27" x14ac:dyDescent="0.3">
      <c r="A159">
        <v>100067</v>
      </c>
      <c r="B159">
        <v>230922</v>
      </c>
      <c r="C159" s="3">
        <v>44130.510416666664</v>
      </c>
      <c r="D159">
        <v>0</v>
      </c>
      <c r="E159">
        <v>2</v>
      </c>
      <c r="F159" t="s">
        <v>25</v>
      </c>
      <c r="G159">
        <v>1</v>
      </c>
      <c r="H159">
        <v>61.527340000000002</v>
      </c>
      <c r="I159">
        <v>16.48047</v>
      </c>
      <c r="J159">
        <v>0.96875</v>
      </c>
      <c r="K159">
        <v>46.019530000000003</v>
      </c>
      <c r="L159" s="3">
        <v>44130.262499999997</v>
      </c>
      <c r="M159">
        <v>17.18</v>
      </c>
      <c r="N159" t="s">
        <v>28</v>
      </c>
      <c r="P159">
        <f>(C159-Key!$B$1)*24</f>
        <v>-2.8000000000465661</v>
      </c>
      <c r="Q159">
        <f>(Key!$B$2-'17.1'!C159)*24</f>
        <v>5.7500000000582077</v>
      </c>
      <c r="R159" s="3">
        <f>C159-(M159-Key!$B$5)/(24*Key!$B$6)</f>
        <v>44130.496601851846</v>
      </c>
      <c r="S159">
        <f>M159-Key!$B$5</f>
        <v>14.92</v>
      </c>
      <c r="T159" s="2">
        <f t="shared" si="10"/>
        <v>44129.513888888891</v>
      </c>
      <c r="U159" t="str">
        <f t="shared" si="11"/>
        <v>10-25-2020 12:20</v>
      </c>
      <c r="V159">
        <f>IFERROR(IF(W159=Z159,VLOOKUP($U159,[1]C8842!$G$2:$M$145,3,FALSE),0),0)</f>
        <v>19</v>
      </c>
      <c r="W159">
        <f>VLOOKUP(RIGHT($V$1,5),Key!$A$9:$B$14,2,FALSE)</f>
        <v>10.199999999999999</v>
      </c>
      <c r="X159">
        <f t="shared" si="14"/>
        <v>0</v>
      </c>
      <c r="Y159">
        <f>VLOOKUP(RIGHT($X$1,5),Key!$A$9:$B$14,2,FALSE)</f>
        <v>3.7</v>
      </c>
      <c r="Z159">
        <f t="shared" si="12"/>
        <v>10.199999999999999</v>
      </c>
      <c r="AA159">
        <f t="shared" si="13"/>
        <v>19</v>
      </c>
    </row>
    <row r="160" spans="1:27" x14ac:dyDescent="0.3">
      <c r="A160">
        <v>100067</v>
      </c>
      <c r="B160">
        <v>230922</v>
      </c>
      <c r="C160" s="3">
        <v>44130.510416666664</v>
      </c>
      <c r="D160">
        <v>3</v>
      </c>
      <c r="E160">
        <v>2</v>
      </c>
      <c r="F160" t="s">
        <v>26</v>
      </c>
      <c r="G160">
        <v>1</v>
      </c>
      <c r="H160">
        <v>66.492189999999994</v>
      </c>
      <c r="I160">
        <v>14.71875</v>
      </c>
      <c r="J160">
        <v>0.828125</v>
      </c>
      <c r="K160">
        <v>94.039060000000006</v>
      </c>
      <c r="L160" s="3">
        <v>44130.262499999997</v>
      </c>
      <c r="M160">
        <v>17.18</v>
      </c>
      <c r="N160" t="s">
        <v>28</v>
      </c>
      <c r="P160">
        <f>(C160-Key!$B$1)*24</f>
        <v>-2.8000000000465661</v>
      </c>
      <c r="Q160">
        <f>(Key!$B$2-'17.1'!C160)*24</f>
        <v>5.7500000000582077</v>
      </c>
      <c r="R160" s="3">
        <f>C160-(M160-Key!$B$5)/(24*Key!$B$6)</f>
        <v>44130.496601851846</v>
      </c>
      <c r="S160">
        <f>M160-Key!$B$5</f>
        <v>14.92</v>
      </c>
      <c r="T160" s="2">
        <f t="shared" si="10"/>
        <v>44129.513888888891</v>
      </c>
      <c r="U160" t="str">
        <f t="shared" si="11"/>
        <v>10-25-2020 12:20</v>
      </c>
      <c r="V160">
        <f>IFERROR(IF(W160=Z160,VLOOKUP($U160,[1]C8842!$G$2:$M$145,3,FALSE),0),0)</f>
        <v>19</v>
      </c>
      <c r="W160">
        <f>VLOOKUP(RIGHT($V$1,5),Key!$A$9:$B$14,2,FALSE)</f>
        <v>10.199999999999999</v>
      </c>
      <c r="X160">
        <f t="shared" si="14"/>
        <v>0</v>
      </c>
      <c r="Y160">
        <f>VLOOKUP(RIGHT($X$1,5),Key!$A$9:$B$14,2,FALSE)</f>
        <v>3.7</v>
      </c>
      <c r="Z160">
        <f t="shared" si="12"/>
        <v>10.199999999999999</v>
      </c>
      <c r="AA160">
        <f t="shared" si="13"/>
        <v>19</v>
      </c>
    </row>
    <row r="161" spans="1:27" x14ac:dyDescent="0.3">
      <c r="A161">
        <v>100067</v>
      </c>
      <c r="B161">
        <v>230922</v>
      </c>
      <c r="C161" s="3">
        <v>44130.510416666664</v>
      </c>
      <c r="D161">
        <v>3</v>
      </c>
      <c r="E161">
        <v>2</v>
      </c>
      <c r="F161" t="s">
        <v>26</v>
      </c>
      <c r="G161">
        <v>2</v>
      </c>
      <c r="H161">
        <v>59.941409999999998</v>
      </c>
      <c r="I161">
        <v>21.39453</v>
      </c>
      <c r="J161">
        <v>1.214844</v>
      </c>
      <c r="K161">
        <v>94.039060000000006</v>
      </c>
      <c r="L161" s="3">
        <v>44130.262499999997</v>
      </c>
      <c r="M161">
        <v>17.18</v>
      </c>
      <c r="N161" t="s">
        <v>28</v>
      </c>
      <c r="P161">
        <f>(C161-Key!$B$1)*24</f>
        <v>-2.8000000000465661</v>
      </c>
      <c r="Q161">
        <f>(Key!$B$2-'17.1'!C161)*24</f>
        <v>5.7500000000582077</v>
      </c>
      <c r="R161" s="3">
        <f>C161-(M161-Key!$B$5)/(24*Key!$B$6)</f>
        <v>44130.496601851846</v>
      </c>
      <c r="S161">
        <f>M161-Key!$B$5</f>
        <v>14.92</v>
      </c>
      <c r="T161" s="2">
        <f t="shared" si="10"/>
        <v>44129.513888888891</v>
      </c>
      <c r="U161" t="str">
        <f t="shared" si="11"/>
        <v>10-25-2020 12:20</v>
      </c>
      <c r="V161">
        <f>IFERROR(IF(W161=Z161,VLOOKUP($U161,[1]C8842!$G$2:$M$145,3,FALSE),0),0)</f>
        <v>19</v>
      </c>
      <c r="W161">
        <f>VLOOKUP(RIGHT($V$1,5),Key!$A$9:$B$14,2,FALSE)</f>
        <v>10.199999999999999</v>
      </c>
      <c r="X161">
        <f t="shared" si="14"/>
        <v>0</v>
      </c>
      <c r="Y161">
        <f>VLOOKUP(RIGHT($X$1,5),Key!$A$9:$B$14,2,FALSE)</f>
        <v>3.7</v>
      </c>
      <c r="Z161">
        <f t="shared" si="12"/>
        <v>10.199999999999999</v>
      </c>
      <c r="AA161">
        <f t="shared" si="13"/>
        <v>19</v>
      </c>
    </row>
    <row r="162" spans="1:27" x14ac:dyDescent="0.3">
      <c r="A162">
        <v>100067</v>
      </c>
      <c r="B162">
        <v>230922</v>
      </c>
      <c r="C162" s="3">
        <v>44130.510416666664</v>
      </c>
      <c r="D162">
        <v>0</v>
      </c>
      <c r="E162">
        <v>2</v>
      </c>
      <c r="F162" t="s">
        <v>25</v>
      </c>
      <c r="G162">
        <v>1</v>
      </c>
      <c r="H162">
        <v>64.171880000000002</v>
      </c>
      <c r="I162">
        <v>15.621090000000001</v>
      </c>
      <c r="J162">
        <v>0.89453130000000003</v>
      </c>
      <c r="K162">
        <v>46.019530000000003</v>
      </c>
      <c r="L162" s="3">
        <v>44130.262499999997</v>
      </c>
      <c r="M162">
        <v>17.18</v>
      </c>
      <c r="N162" t="s">
        <v>28</v>
      </c>
      <c r="P162">
        <f>(C162-Key!$B$1)*24</f>
        <v>-2.8000000000465661</v>
      </c>
      <c r="Q162">
        <f>(Key!$B$2-'17.1'!C162)*24</f>
        <v>5.7500000000582077</v>
      </c>
      <c r="R162" s="3">
        <f>C162-(M162-Key!$B$5)/(24*Key!$B$6)</f>
        <v>44130.496601851846</v>
      </c>
      <c r="S162">
        <f>M162-Key!$B$5</f>
        <v>14.92</v>
      </c>
      <c r="T162" s="2">
        <f t="shared" si="10"/>
        <v>44129.513888888891</v>
      </c>
      <c r="U162" t="str">
        <f t="shared" si="11"/>
        <v>10-25-2020 12:20</v>
      </c>
      <c r="V162">
        <f>IFERROR(IF(W162=Z162,VLOOKUP($U162,[1]C8842!$G$2:$M$145,3,FALSE),0),0)</f>
        <v>19</v>
      </c>
      <c r="W162">
        <f>VLOOKUP(RIGHT($V$1,5),Key!$A$9:$B$14,2,FALSE)</f>
        <v>10.199999999999999</v>
      </c>
      <c r="X162">
        <f t="shared" si="14"/>
        <v>0</v>
      </c>
      <c r="Y162">
        <f>VLOOKUP(RIGHT($X$1,5),Key!$A$9:$B$14,2,FALSE)</f>
        <v>3.7</v>
      </c>
      <c r="Z162">
        <f t="shared" si="12"/>
        <v>10.199999999999999</v>
      </c>
      <c r="AA162">
        <f t="shared" si="13"/>
        <v>19</v>
      </c>
    </row>
    <row r="163" spans="1:27" x14ac:dyDescent="0.3">
      <c r="A163">
        <v>100067</v>
      </c>
      <c r="B163">
        <v>230922</v>
      </c>
      <c r="C163" s="3">
        <v>44130.510416666664</v>
      </c>
      <c r="D163">
        <v>0</v>
      </c>
      <c r="E163">
        <v>2</v>
      </c>
      <c r="F163" t="s">
        <v>25</v>
      </c>
      <c r="G163">
        <v>1</v>
      </c>
      <c r="H163">
        <v>60.394530000000003</v>
      </c>
      <c r="I163">
        <v>18.847660000000001</v>
      </c>
      <c r="J163">
        <v>1.09375</v>
      </c>
      <c r="K163">
        <v>46.019530000000003</v>
      </c>
      <c r="L163" s="3">
        <v>44130.262499999997</v>
      </c>
      <c r="M163">
        <v>17.18</v>
      </c>
      <c r="N163" t="s">
        <v>28</v>
      </c>
      <c r="P163">
        <f>(C163-Key!$B$1)*24</f>
        <v>-2.8000000000465661</v>
      </c>
      <c r="Q163">
        <f>(Key!$B$2-'17.1'!C163)*24</f>
        <v>5.7500000000582077</v>
      </c>
      <c r="R163" s="3">
        <f>C163-(M163-Key!$B$5)/(24*Key!$B$6)</f>
        <v>44130.496601851846</v>
      </c>
      <c r="S163">
        <f>M163-Key!$B$5</f>
        <v>14.92</v>
      </c>
      <c r="T163" s="2">
        <f t="shared" si="10"/>
        <v>44129.513888888891</v>
      </c>
      <c r="U163" t="str">
        <f t="shared" si="11"/>
        <v>10-25-2020 12:20</v>
      </c>
      <c r="V163">
        <f>IFERROR(IF(W163=Z163,VLOOKUP($U163,[1]C8842!$G$2:$M$145,3,FALSE),0),0)</f>
        <v>19</v>
      </c>
      <c r="W163">
        <f>VLOOKUP(RIGHT($V$1,5),Key!$A$9:$B$14,2,FALSE)</f>
        <v>10.199999999999999</v>
      </c>
      <c r="X163">
        <f t="shared" si="14"/>
        <v>0</v>
      </c>
      <c r="Y163">
        <f>VLOOKUP(RIGHT($X$1,5),Key!$A$9:$B$14,2,FALSE)</f>
        <v>3.7</v>
      </c>
      <c r="Z163">
        <f t="shared" si="12"/>
        <v>10.199999999999999</v>
      </c>
      <c r="AA163">
        <f t="shared" si="13"/>
        <v>19</v>
      </c>
    </row>
    <row r="164" spans="1:27" x14ac:dyDescent="0.3">
      <c r="A164">
        <v>100067</v>
      </c>
      <c r="B164">
        <v>230922</v>
      </c>
      <c r="C164" s="3">
        <v>44130.511111111111</v>
      </c>
      <c r="D164">
        <v>3</v>
      </c>
      <c r="E164">
        <v>2</v>
      </c>
      <c r="F164" t="s">
        <v>26</v>
      </c>
      <c r="G164">
        <v>1</v>
      </c>
      <c r="H164">
        <v>68.074219999999997</v>
      </c>
      <c r="I164">
        <v>15.01563</v>
      </c>
      <c r="J164">
        <v>0.8203125</v>
      </c>
      <c r="K164">
        <v>92.039060000000006</v>
      </c>
      <c r="L164" s="3">
        <v>44130.262499999997</v>
      </c>
      <c r="M164">
        <v>17.18</v>
      </c>
      <c r="N164" t="s">
        <v>28</v>
      </c>
      <c r="P164">
        <f>(C164-Key!$B$1)*24</f>
        <v>-2.7833333333255723</v>
      </c>
      <c r="Q164">
        <f>(Key!$B$2-'17.1'!C164)*24</f>
        <v>5.7333333333372138</v>
      </c>
      <c r="R164" s="3">
        <f>C164-(M164-Key!$B$5)/(24*Key!$B$6)</f>
        <v>44130.497296296293</v>
      </c>
      <c r="S164">
        <f>M164-Key!$B$5</f>
        <v>14.92</v>
      </c>
      <c r="T164" s="2">
        <f t="shared" si="10"/>
        <v>44129.513888888891</v>
      </c>
      <c r="U164" t="str">
        <f t="shared" si="11"/>
        <v>10-25-2020 12:20</v>
      </c>
      <c r="V164">
        <f>IFERROR(IF(W164=Z164,VLOOKUP($U164,[1]C8842!$G$2:$M$145,3,FALSE),0),0)</f>
        <v>19</v>
      </c>
      <c r="W164">
        <f>VLOOKUP(RIGHT($V$1,5),Key!$A$9:$B$14,2,FALSE)</f>
        <v>10.199999999999999</v>
      </c>
      <c r="X164">
        <f t="shared" si="14"/>
        <v>0</v>
      </c>
      <c r="Y164">
        <f>VLOOKUP(RIGHT($X$1,5),Key!$A$9:$B$14,2,FALSE)</f>
        <v>3.7</v>
      </c>
      <c r="Z164">
        <f t="shared" si="12"/>
        <v>10.199999999999999</v>
      </c>
      <c r="AA164">
        <f t="shared" si="13"/>
        <v>19</v>
      </c>
    </row>
    <row r="165" spans="1:27" x14ac:dyDescent="0.3">
      <c r="A165">
        <v>100067</v>
      </c>
      <c r="B165">
        <v>230922</v>
      </c>
      <c r="C165" s="3">
        <v>44130.511111111111</v>
      </c>
      <c r="D165">
        <v>3</v>
      </c>
      <c r="E165">
        <v>2</v>
      </c>
      <c r="F165" t="s">
        <v>26</v>
      </c>
      <c r="G165">
        <v>2</v>
      </c>
      <c r="H165">
        <v>73.898439999999994</v>
      </c>
      <c r="I165">
        <v>21.578130000000002</v>
      </c>
      <c r="J165">
        <v>0.9921875</v>
      </c>
      <c r="K165">
        <v>94.039060000000006</v>
      </c>
      <c r="L165" s="3">
        <v>44130.262499999997</v>
      </c>
      <c r="M165">
        <v>17.18</v>
      </c>
      <c r="N165" t="s">
        <v>28</v>
      </c>
      <c r="P165">
        <f>(C165-Key!$B$1)*24</f>
        <v>-2.7833333333255723</v>
      </c>
      <c r="Q165">
        <f>(Key!$B$2-'17.1'!C165)*24</f>
        <v>5.7333333333372138</v>
      </c>
      <c r="R165" s="3">
        <f>C165-(M165-Key!$B$5)/(24*Key!$B$6)</f>
        <v>44130.497296296293</v>
      </c>
      <c r="S165">
        <f>M165-Key!$B$5</f>
        <v>14.92</v>
      </c>
      <c r="T165" s="2">
        <f t="shared" si="10"/>
        <v>44129.513888888891</v>
      </c>
      <c r="U165" t="str">
        <f t="shared" si="11"/>
        <v>10-25-2020 12:20</v>
      </c>
      <c r="V165">
        <f>IFERROR(IF(W165=Z165,VLOOKUP($U165,[1]C8842!$G$2:$M$145,3,FALSE),0),0)</f>
        <v>19</v>
      </c>
      <c r="W165">
        <f>VLOOKUP(RIGHT($V$1,5),Key!$A$9:$B$14,2,FALSE)</f>
        <v>10.199999999999999</v>
      </c>
      <c r="X165">
        <f t="shared" si="14"/>
        <v>0</v>
      </c>
      <c r="Y165">
        <f>VLOOKUP(RIGHT($X$1,5),Key!$A$9:$B$14,2,FALSE)</f>
        <v>3.7</v>
      </c>
      <c r="Z165">
        <f t="shared" si="12"/>
        <v>10.199999999999999</v>
      </c>
      <c r="AA165">
        <f t="shared" si="13"/>
        <v>19</v>
      </c>
    </row>
    <row r="166" spans="1:27" x14ac:dyDescent="0.3">
      <c r="A166">
        <v>100067</v>
      </c>
      <c r="B166">
        <v>230922</v>
      </c>
      <c r="C166" s="3">
        <v>44130.511111111111</v>
      </c>
      <c r="D166">
        <v>2</v>
      </c>
      <c r="E166">
        <v>1</v>
      </c>
      <c r="F166" t="s">
        <v>26</v>
      </c>
      <c r="G166">
        <v>1</v>
      </c>
      <c r="H166">
        <v>71.464839999999995</v>
      </c>
      <c r="I166">
        <v>17.85547</v>
      </c>
      <c r="J166">
        <v>0.88671880000000003</v>
      </c>
      <c r="K166">
        <v>80.03125</v>
      </c>
      <c r="L166" s="3">
        <v>44130.262499999997</v>
      </c>
      <c r="M166">
        <v>17.18</v>
      </c>
      <c r="N166" t="s">
        <v>28</v>
      </c>
      <c r="P166">
        <f>(C166-Key!$B$1)*24</f>
        <v>-2.7833333333255723</v>
      </c>
      <c r="Q166">
        <f>(Key!$B$2-'17.1'!C166)*24</f>
        <v>5.7333333333372138</v>
      </c>
      <c r="R166" s="3">
        <f>C166-(M166-Key!$B$5)/(24*Key!$B$6)</f>
        <v>44130.497296296293</v>
      </c>
      <c r="S166">
        <f>M166-Key!$B$5</f>
        <v>14.92</v>
      </c>
      <c r="T166" s="2">
        <f t="shared" si="10"/>
        <v>44129.513888888891</v>
      </c>
      <c r="U166" t="str">
        <f t="shared" si="11"/>
        <v>10-25-2020 12:20</v>
      </c>
      <c r="V166">
        <f>IFERROR(IF(W166=Z166,VLOOKUP($U166,[1]C8842!$G$2:$M$145,3,FALSE),0),0)</f>
        <v>19</v>
      </c>
      <c r="W166">
        <f>VLOOKUP(RIGHT($V$1,5),Key!$A$9:$B$14,2,FALSE)</f>
        <v>10.199999999999999</v>
      </c>
      <c r="X166">
        <f t="shared" si="14"/>
        <v>0</v>
      </c>
      <c r="Y166">
        <f>VLOOKUP(RIGHT($X$1,5),Key!$A$9:$B$14,2,FALSE)</f>
        <v>3.7</v>
      </c>
      <c r="Z166">
        <f t="shared" si="12"/>
        <v>10.199999999999999</v>
      </c>
      <c r="AA166">
        <f t="shared" si="13"/>
        <v>19</v>
      </c>
    </row>
    <row r="167" spans="1:27" x14ac:dyDescent="0.3">
      <c r="A167">
        <v>100067</v>
      </c>
      <c r="B167">
        <v>230922</v>
      </c>
      <c r="C167" s="3">
        <v>44130.511111111111</v>
      </c>
      <c r="D167">
        <v>3</v>
      </c>
      <c r="E167">
        <v>2</v>
      </c>
      <c r="F167" t="s">
        <v>26</v>
      </c>
      <c r="G167">
        <v>3</v>
      </c>
      <c r="H167">
        <v>71.992189999999994</v>
      </c>
      <c r="I167">
        <v>35.152340000000002</v>
      </c>
      <c r="J167">
        <v>1.519531</v>
      </c>
      <c r="K167">
        <v>93.039060000000006</v>
      </c>
      <c r="L167" s="3">
        <v>44130.262499999997</v>
      </c>
      <c r="M167">
        <v>17.18</v>
      </c>
      <c r="N167" t="s">
        <v>28</v>
      </c>
      <c r="P167">
        <f>(C167-Key!$B$1)*24</f>
        <v>-2.7833333333255723</v>
      </c>
      <c r="Q167">
        <f>(Key!$B$2-'17.1'!C167)*24</f>
        <v>5.7333333333372138</v>
      </c>
      <c r="R167" s="3">
        <f>C167-(M167-Key!$B$5)/(24*Key!$B$6)</f>
        <v>44130.497296296293</v>
      </c>
      <c r="S167">
        <f>M167-Key!$B$5</f>
        <v>14.92</v>
      </c>
      <c r="T167" s="2">
        <f t="shared" si="10"/>
        <v>44129.513888888891</v>
      </c>
      <c r="U167" t="str">
        <f t="shared" si="11"/>
        <v>10-25-2020 12:20</v>
      </c>
      <c r="V167">
        <f>IFERROR(IF(W167=Z167,VLOOKUP($U167,[1]C8842!$G$2:$M$145,3,FALSE),0),0)</f>
        <v>19</v>
      </c>
      <c r="W167">
        <f>VLOOKUP(RIGHT($V$1,5),Key!$A$9:$B$14,2,FALSE)</f>
        <v>10.199999999999999</v>
      </c>
      <c r="X167">
        <f t="shared" si="14"/>
        <v>0</v>
      </c>
      <c r="Y167">
        <f>VLOOKUP(RIGHT($X$1,5),Key!$A$9:$B$14,2,FALSE)</f>
        <v>3.7</v>
      </c>
      <c r="Z167">
        <f t="shared" si="12"/>
        <v>10.199999999999999</v>
      </c>
      <c r="AA167">
        <f t="shared" si="13"/>
        <v>19</v>
      </c>
    </row>
    <row r="168" spans="1:27" x14ac:dyDescent="0.3">
      <c r="A168">
        <v>100067</v>
      </c>
      <c r="B168">
        <v>230922</v>
      </c>
      <c r="C168" s="3">
        <v>44130.511111111111</v>
      </c>
      <c r="D168">
        <v>0</v>
      </c>
      <c r="E168">
        <v>2</v>
      </c>
      <c r="F168" t="s">
        <v>25</v>
      </c>
      <c r="G168">
        <v>1</v>
      </c>
      <c r="H168">
        <v>54.34375</v>
      </c>
      <c r="I168">
        <v>18.597660000000001</v>
      </c>
      <c r="J168">
        <v>1.203125</v>
      </c>
      <c r="K168">
        <v>46.019530000000003</v>
      </c>
      <c r="L168" s="3">
        <v>44130.262499999997</v>
      </c>
      <c r="M168">
        <v>17.18</v>
      </c>
      <c r="N168" t="s">
        <v>28</v>
      </c>
      <c r="P168">
        <f>(C168-Key!$B$1)*24</f>
        <v>-2.7833333333255723</v>
      </c>
      <c r="Q168">
        <f>(Key!$B$2-'17.1'!C168)*24</f>
        <v>5.7333333333372138</v>
      </c>
      <c r="R168" s="3">
        <f>C168-(M168-Key!$B$5)/(24*Key!$B$6)</f>
        <v>44130.497296296293</v>
      </c>
      <c r="S168">
        <f>M168-Key!$B$5</f>
        <v>14.92</v>
      </c>
      <c r="T168" s="2">
        <f t="shared" si="10"/>
        <v>44129.513888888891</v>
      </c>
      <c r="U168" t="str">
        <f t="shared" si="11"/>
        <v>10-25-2020 12:20</v>
      </c>
      <c r="V168">
        <f>IFERROR(IF(W168=Z168,VLOOKUP($U168,[1]C8842!$G$2:$M$145,3,FALSE),0),0)</f>
        <v>19</v>
      </c>
      <c r="W168">
        <f>VLOOKUP(RIGHT($V$1,5),Key!$A$9:$B$14,2,FALSE)</f>
        <v>10.199999999999999</v>
      </c>
      <c r="X168">
        <f t="shared" si="14"/>
        <v>0</v>
      </c>
      <c r="Y168">
        <f>VLOOKUP(RIGHT($X$1,5),Key!$A$9:$B$14,2,FALSE)</f>
        <v>3.7</v>
      </c>
      <c r="Z168">
        <f t="shared" si="12"/>
        <v>10.199999999999999</v>
      </c>
      <c r="AA168">
        <f t="shared" si="13"/>
        <v>19</v>
      </c>
    </row>
    <row r="169" spans="1:27" x14ac:dyDescent="0.3">
      <c r="A169">
        <v>100067</v>
      </c>
      <c r="B169">
        <v>230922</v>
      </c>
      <c r="C169" s="3">
        <v>44130.511111111111</v>
      </c>
      <c r="D169">
        <v>1</v>
      </c>
      <c r="E169">
        <v>1</v>
      </c>
      <c r="F169" t="s">
        <v>25</v>
      </c>
      <c r="G169">
        <v>1</v>
      </c>
      <c r="H169">
        <v>70.816410000000005</v>
      </c>
      <c r="I169">
        <v>14.660159999999999</v>
      </c>
      <c r="J169">
        <v>0.7734375</v>
      </c>
      <c r="K169">
        <v>57.023440000000001</v>
      </c>
      <c r="L169" s="3">
        <v>44130.262499999997</v>
      </c>
      <c r="M169">
        <v>17.18</v>
      </c>
      <c r="N169" t="s">
        <v>28</v>
      </c>
      <c r="P169">
        <f>(C169-Key!$B$1)*24</f>
        <v>-2.7833333333255723</v>
      </c>
      <c r="Q169">
        <f>(Key!$B$2-'17.1'!C169)*24</f>
        <v>5.7333333333372138</v>
      </c>
      <c r="R169" s="3">
        <f>C169-(M169-Key!$B$5)/(24*Key!$B$6)</f>
        <v>44130.497296296293</v>
      </c>
      <c r="S169">
        <f>M169-Key!$B$5</f>
        <v>14.92</v>
      </c>
      <c r="T169" s="2">
        <f t="shared" si="10"/>
        <v>44129.513888888891</v>
      </c>
      <c r="U169" t="str">
        <f t="shared" si="11"/>
        <v>10-25-2020 12:20</v>
      </c>
      <c r="V169">
        <f>IFERROR(IF(W169=Z169,VLOOKUP($U169,[1]C8842!$G$2:$M$145,3,FALSE),0),0)</f>
        <v>19</v>
      </c>
      <c r="W169">
        <f>VLOOKUP(RIGHT($V$1,5),Key!$A$9:$B$14,2,FALSE)</f>
        <v>10.199999999999999</v>
      </c>
      <c r="X169">
        <f t="shared" si="14"/>
        <v>0</v>
      </c>
      <c r="Y169">
        <f>VLOOKUP(RIGHT($X$1,5),Key!$A$9:$B$14,2,FALSE)</f>
        <v>3.7</v>
      </c>
      <c r="Z169">
        <f t="shared" si="12"/>
        <v>10.199999999999999</v>
      </c>
      <c r="AA169">
        <f t="shared" si="13"/>
        <v>19</v>
      </c>
    </row>
    <row r="170" spans="1:27" x14ac:dyDescent="0.3">
      <c r="A170">
        <v>100067</v>
      </c>
      <c r="B170">
        <v>230922</v>
      </c>
      <c r="C170" s="3">
        <v>44130.511111111111</v>
      </c>
      <c r="D170">
        <v>1</v>
      </c>
      <c r="E170">
        <v>1</v>
      </c>
      <c r="F170" t="s">
        <v>25</v>
      </c>
      <c r="G170">
        <v>1</v>
      </c>
      <c r="H170">
        <v>68.117189999999994</v>
      </c>
      <c r="I170">
        <v>14.589840000000001</v>
      </c>
      <c r="J170">
        <v>0.80078130000000003</v>
      </c>
      <c r="K170">
        <v>58.023440000000001</v>
      </c>
      <c r="L170" s="3">
        <v>44130.262499999997</v>
      </c>
      <c r="M170">
        <v>17.18</v>
      </c>
      <c r="N170" t="s">
        <v>28</v>
      </c>
      <c r="P170">
        <f>(C170-Key!$B$1)*24</f>
        <v>-2.7833333333255723</v>
      </c>
      <c r="Q170">
        <f>(Key!$B$2-'17.1'!C170)*24</f>
        <v>5.7333333333372138</v>
      </c>
      <c r="R170" s="3">
        <f>C170-(M170-Key!$B$5)/(24*Key!$B$6)</f>
        <v>44130.497296296293</v>
      </c>
      <c r="S170">
        <f>M170-Key!$B$5</f>
        <v>14.92</v>
      </c>
      <c r="T170" s="2">
        <f t="shared" si="10"/>
        <v>44129.513888888891</v>
      </c>
      <c r="U170" t="str">
        <f t="shared" si="11"/>
        <v>10-25-2020 12:20</v>
      </c>
      <c r="V170">
        <f>IFERROR(IF(W170=Z170,VLOOKUP($U170,[1]C8842!$G$2:$M$145,3,FALSE),0),0)</f>
        <v>19</v>
      </c>
      <c r="W170">
        <f>VLOOKUP(RIGHT($V$1,5),Key!$A$9:$B$14,2,FALSE)</f>
        <v>10.199999999999999</v>
      </c>
      <c r="X170">
        <f t="shared" si="14"/>
        <v>0</v>
      </c>
      <c r="Y170">
        <f>VLOOKUP(RIGHT($X$1,5),Key!$A$9:$B$14,2,FALSE)</f>
        <v>3.7</v>
      </c>
      <c r="Z170">
        <f t="shared" si="12"/>
        <v>10.199999999999999</v>
      </c>
      <c r="AA170">
        <f t="shared" si="13"/>
        <v>19</v>
      </c>
    </row>
    <row r="171" spans="1:27" x14ac:dyDescent="0.3">
      <c r="A171">
        <v>100067</v>
      </c>
      <c r="B171">
        <v>230922</v>
      </c>
      <c r="C171" s="3">
        <v>44130.511111111111</v>
      </c>
      <c r="D171">
        <v>0</v>
      </c>
      <c r="E171">
        <v>2</v>
      </c>
      <c r="F171" t="s">
        <v>25</v>
      </c>
      <c r="G171">
        <v>1</v>
      </c>
      <c r="H171">
        <v>53.023440000000001</v>
      </c>
      <c r="I171">
        <v>17.51172</v>
      </c>
      <c r="J171">
        <v>1.1796880000000001</v>
      </c>
      <c r="K171">
        <v>46.019530000000003</v>
      </c>
      <c r="L171" s="3">
        <v>44130.262499999997</v>
      </c>
      <c r="M171">
        <v>17.18</v>
      </c>
      <c r="N171" t="s">
        <v>28</v>
      </c>
      <c r="P171">
        <f>(C171-Key!$B$1)*24</f>
        <v>-2.7833333333255723</v>
      </c>
      <c r="Q171">
        <f>(Key!$B$2-'17.1'!C171)*24</f>
        <v>5.7333333333372138</v>
      </c>
      <c r="R171" s="3">
        <f>C171-(M171-Key!$B$5)/(24*Key!$B$6)</f>
        <v>44130.497296296293</v>
      </c>
      <c r="S171">
        <f>M171-Key!$B$5</f>
        <v>14.92</v>
      </c>
      <c r="T171" s="2">
        <f t="shared" si="10"/>
        <v>44129.513888888891</v>
      </c>
      <c r="U171" t="str">
        <f t="shared" si="11"/>
        <v>10-25-2020 12:20</v>
      </c>
      <c r="V171">
        <f>IFERROR(IF(W171=Z171,VLOOKUP($U171,[1]C8842!$G$2:$M$145,3,FALSE),0),0)</f>
        <v>19</v>
      </c>
      <c r="W171">
        <f>VLOOKUP(RIGHT($V$1,5),Key!$A$9:$B$14,2,FALSE)</f>
        <v>10.199999999999999</v>
      </c>
      <c r="X171">
        <f t="shared" si="14"/>
        <v>0</v>
      </c>
      <c r="Y171">
        <f>VLOOKUP(RIGHT($X$1,5),Key!$A$9:$B$14,2,FALSE)</f>
        <v>3.7</v>
      </c>
      <c r="Z171">
        <f t="shared" si="12"/>
        <v>10.199999999999999</v>
      </c>
      <c r="AA171">
        <f t="shared" si="13"/>
        <v>19</v>
      </c>
    </row>
    <row r="172" spans="1:27" x14ac:dyDescent="0.3">
      <c r="A172">
        <v>100067</v>
      </c>
      <c r="B172">
        <v>230922</v>
      </c>
      <c r="C172" s="3">
        <v>44130.511111111111</v>
      </c>
      <c r="D172">
        <v>1</v>
      </c>
      <c r="E172">
        <v>1</v>
      </c>
      <c r="F172" t="s">
        <v>25</v>
      </c>
      <c r="G172">
        <v>1</v>
      </c>
      <c r="H172">
        <v>66.734380000000002</v>
      </c>
      <c r="I172">
        <v>14.32813</v>
      </c>
      <c r="J172">
        <v>0.80859380000000003</v>
      </c>
      <c r="K172">
        <v>58.023440000000001</v>
      </c>
      <c r="L172" s="3">
        <v>44130.262499999997</v>
      </c>
      <c r="M172">
        <v>17.18</v>
      </c>
      <c r="N172" t="s">
        <v>28</v>
      </c>
      <c r="P172">
        <f>(C172-Key!$B$1)*24</f>
        <v>-2.7833333333255723</v>
      </c>
      <c r="Q172">
        <f>(Key!$B$2-'17.1'!C172)*24</f>
        <v>5.7333333333372138</v>
      </c>
      <c r="R172" s="3">
        <f>C172-(M172-Key!$B$5)/(24*Key!$B$6)</f>
        <v>44130.497296296293</v>
      </c>
      <c r="S172">
        <f>M172-Key!$B$5</f>
        <v>14.92</v>
      </c>
      <c r="T172" s="2">
        <f t="shared" si="10"/>
        <v>44129.513888888891</v>
      </c>
      <c r="U172" t="str">
        <f t="shared" si="11"/>
        <v>10-25-2020 12:20</v>
      </c>
      <c r="V172">
        <f>IFERROR(IF(W172=Z172,VLOOKUP($U172,[1]C8842!$G$2:$M$145,3,FALSE),0),0)</f>
        <v>19</v>
      </c>
      <c r="W172">
        <f>VLOOKUP(RIGHT($V$1,5),Key!$A$9:$B$14,2,FALSE)</f>
        <v>10.199999999999999</v>
      </c>
      <c r="X172">
        <f t="shared" si="14"/>
        <v>0</v>
      </c>
      <c r="Y172">
        <f>VLOOKUP(RIGHT($X$1,5),Key!$A$9:$B$14,2,FALSE)</f>
        <v>3.7</v>
      </c>
      <c r="Z172">
        <f t="shared" si="12"/>
        <v>10.199999999999999</v>
      </c>
      <c r="AA172">
        <f t="shared" si="13"/>
        <v>19</v>
      </c>
    </row>
    <row r="173" spans="1:27" x14ac:dyDescent="0.3">
      <c r="A173">
        <v>100067</v>
      </c>
      <c r="B173">
        <v>230922</v>
      </c>
      <c r="C173" s="3">
        <v>44130.511111111111</v>
      </c>
      <c r="D173">
        <v>1</v>
      </c>
      <c r="E173">
        <v>1</v>
      </c>
      <c r="F173" t="s">
        <v>25</v>
      </c>
      <c r="G173">
        <v>1</v>
      </c>
      <c r="H173">
        <v>68.042969999999997</v>
      </c>
      <c r="I173">
        <v>19.734380000000002</v>
      </c>
      <c r="J173">
        <v>1.003906</v>
      </c>
      <c r="K173">
        <v>57.023440000000001</v>
      </c>
      <c r="L173" s="3">
        <v>44130.262499999997</v>
      </c>
      <c r="M173">
        <v>17.18</v>
      </c>
      <c r="N173" t="s">
        <v>28</v>
      </c>
      <c r="P173">
        <f>(C173-Key!$B$1)*24</f>
        <v>-2.7833333333255723</v>
      </c>
      <c r="Q173">
        <f>(Key!$B$2-'17.1'!C173)*24</f>
        <v>5.7333333333372138</v>
      </c>
      <c r="R173" s="3">
        <f>C173-(M173-Key!$B$5)/(24*Key!$B$6)</f>
        <v>44130.497296296293</v>
      </c>
      <c r="S173">
        <f>M173-Key!$B$5</f>
        <v>14.92</v>
      </c>
      <c r="T173" s="2">
        <f t="shared" si="10"/>
        <v>44129.513888888891</v>
      </c>
      <c r="U173" t="str">
        <f t="shared" si="11"/>
        <v>10-25-2020 12:20</v>
      </c>
      <c r="V173">
        <f>IFERROR(IF(W173=Z173,VLOOKUP($U173,[1]C8842!$G$2:$M$145,3,FALSE),0),0)</f>
        <v>19</v>
      </c>
      <c r="W173">
        <f>VLOOKUP(RIGHT($V$1,5),Key!$A$9:$B$14,2,FALSE)</f>
        <v>10.199999999999999</v>
      </c>
      <c r="X173">
        <f t="shared" si="14"/>
        <v>0</v>
      </c>
      <c r="Y173">
        <f>VLOOKUP(RIGHT($X$1,5),Key!$A$9:$B$14,2,FALSE)</f>
        <v>3.7</v>
      </c>
      <c r="Z173">
        <f t="shared" si="12"/>
        <v>10.199999999999999</v>
      </c>
      <c r="AA173">
        <f t="shared" si="13"/>
        <v>19</v>
      </c>
    </row>
    <row r="174" spans="1:27" x14ac:dyDescent="0.3">
      <c r="A174">
        <v>100067</v>
      </c>
      <c r="B174">
        <v>230922</v>
      </c>
      <c r="C174" s="3">
        <v>44130.511111111111</v>
      </c>
      <c r="D174">
        <v>0</v>
      </c>
      <c r="E174">
        <v>2</v>
      </c>
      <c r="F174" t="s">
        <v>25</v>
      </c>
      <c r="G174">
        <v>3</v>
      </c>
      <c r="H174">
        <v>64.398439999999994</v>
      </c>
      <c r="I174">
        <v>38.058590000000002</v>
      </c>
      <c r="J174">
        <v>1.8203130000000001</v>
      </c>
      <c r="K174">
        <v>46.019530000000003</v>
      </c>
      <c r="L174" s="3">
        <v>44130.262499999997</v>
      </c>
      <c r="M174">
        <v>17.18</v>
      </c>
      <c r="N174" t="s">
        <v>28</v>
      </c>
      <c r="P174">
        <f>(C174-Key!$B$1)*24</f>
        <v>-2.7833333333255723</v>
      </c>
      <c r="Q174">
        <f>(Key!$B$2-'17.1'!C174)*24</f>
        <v>5.7333333333372138</v>
      </c>
      <c r="R174" s="3">
        <f>C174-(M174-Key!$B$5)/(24*Key!$B$6)</f>
        <v>44130.497296296293</v>
      </c>
      <c r="S174">
        <f>M174-Key!$B$5</f>
        <v>14.92</v>
      </c>
      <c r="T174" s="2">
        <f t="shared" si="10"/>
        <v>44129.513888888891</v>
      </c>
      <c r="U174" t="str">
        <f t="shared" si="11"/>
        <v>10-25-2020 12:20</v>
      </c>
      <c r="V174">
        <f>IFERROR(IF(W174=Z174,VLOOKUP($U174,[1]C8842!$G$2:$M$145,3,FALSE),0),0)</f>
        <v>19</v>
      </c>
      <c r="W174">
        <f>VLOOKUP(RIGHT($V$1,5),Key!$A$9:$B$14,2,FALSE)</f>
        <v>10.199999999999999</v>
      </c>
      <c r="X174">
        <f t="shared" si="14"/>
        <v>0</v>
      </c>
      <c r="Y174">
        <f>VLOOKUP(RIGHT($X$1,5),Key!$A$9:$B$14,2,FALSE)</f>
        <v>3.7</v>
      </c>
      <c r="Z174">
        <f t="shared" si="12"/>
        <v>10.199999999999999</v>
      </c>
      <c r="AA174">
        <f t="shared" si="13"/>
        <v>19</v>
      </c>
    </row>
    <row r="175" spans="1:27" x14ac:dyDescent="0.3">
      <c r="A175">
        <v>100067</v>
      </c>
      <c r="B175">
        <v>230922</v>
      </c>
      <c r="C175" s="3">
        <v>44130.511111111111</v>
      </c>
      <c r="D175">
        <v>0</v>
      </c>
      <c r="E175">
        <v>2</v>
      </c>
      <c r="F175" t="s">
        <v>25</v>
      </c>
      <c r="G175">
        <v>1</v>
      </c>
      <c r="H175">
        <v>64.96875</v>
      </c>
      <c r="I175">
        <v>15.14453</v>
      </c>
      <c r="J175">
        <v>0.86328130000000003</v>
      </c>
      <c r="K175">
        <v>46.019530000000003</v>
      </c>
      <c r="L175" s="3">
        <v>44130.262499999997</v>
      </c>
      <c r="M175">
        <v>17.18</v>
      </c>
      <c r="N175" t="s">
        <v>28</v>
      </c>
      <c r="P175">
        <f>(C175-Key!$B$1)*24</f>
        <v>-2.7833333333255723</v>
      </c>
      <c r="Q175">
        <f>(Key!$B$2-'17.1'!C175)*24</f>
        <v>5.7333333333372138</v>
      </c>
      <c r="R175" s="3">
        <f>C175-(M175-Key!$B$5)/(24*Key!$B$6)</f>
        <v>44130.497296296293</v>
      </c>
      <c r="S175">
        <f>M175-Key!$B$5</f>
        <v>14.92</v>
      </c>
      <c r="T175" s="2">
        <f t="shared" si="10"/>
        <v>44129.513888888891</v>
      </c>
      <c r="U175" t="str">
        <f t="shared" si="11"/>
        <v>10-25-2020 12:20</v>
      </c>
      <c r="V175">
        <f>IFERROR(IF(W175=Z175,VLOOKUP($U175,[1]C8842!$G$2:$M$145,3,FALSE),0),0)</f>
        <v>19</v>
      </c>
      <c r="W175">
        <f>VLOOKUP(RIGHT($V$1,5),Key!$A$9:$B$14,2,FALSE)</f>
        <v>10.199999999999999</v>
      </c>
      <c r="X175">
        <f t="shared" si="14"/>
        <v>0</v>
      </c>
      <c r="Y175">
        <f>VLOOKUP(RIGHT($X$1,5),Key!$A$9:$B$14,2,FALSE)</f>
        <v>3.7</v>
      </c>
      <c r="Z175">
        <f t="shared" si="12"/>
        <v>10.199999999999999</v>
      </c>
      <c r="AA175">
        <f t="shared" si="13"/>
        <v>19</v>
      </c>
    </row>
    <row r="176" spans="1:27" x14ac:dyDescent="0.3">
      <c r="A176">
        <v>100067</v>
      </c>
      <c r="B176">
        <v>230922</v>
      </c>
      <c r="C176" s="3">
        <v>44130.511111111111</v>
      </c>
      <c r="D176">
        <v>1</v>
      </c>
      <c r="E176">
        <v>1</v>
      </c>
      <c r="F176" t="s">
        <v>25</v>
      </c>
      <c r="G176">
        <v>1</v>
      </c>
      <c r="H176">
        <v>65.199219999999997</v>
      </c>
      <c r="I176">
        <v>15.996090000000001</v>
      </c>
      <c r="J176">
        <v>0.89453130000000003</v>
      </c>
      <c r="K176">
        <v>56.023440000000001</v>
      </c>
      <c r="L176" s="3">
        <v>44130.262499999997</v>
      </c>
      <c r="M176">
        <v>17.18</v>
      </c>
      <c r="N176" t="s">
        <v>28</v>
      </c>
      <c r="P176">
        <f>(C176-Key!$B$1)*24</f>
        <v>-2.7833333333255723</v>
      </c>
      <c r="Q176">
        <f>(Key!$B$2-'17.1'!C176)*24</f>
        <v>5.7333333333372138</v>
      </c>
      <c r="R176" s="3">
        <f>C176-(M176-Key!$B$5)/(24*Key!$B$6)</f>
        <v>44130.497296296293</v>
      </c>
      <c r="S176">
        <f>M176-Key!$B$5</f>
        <v>14.92</v>
      </c>
      <c r="T176" s="2">
        <f t="shared" si="10"/>
        <v>44129.513888888891</v>
      </c>
      <c r="U176" t="str">
        <f t="shared" si="11"/>
        <v>10-25-2020 12:20</v>
      </c>
      <c r="V176">
        <f>IFERROR(IF(W176=Z176,VLOOKUP($U176,[1]C8842!$G$2:$M$145,3,FALSE),0),0)</f>
        <v>19</v>
      </c>
      <c r="W176">
        <f>VLOOKUP(RIGHT($V$1,5),Key!$A$9:$B$14,2,FALSE)</f>
        <v>10.199999999999999</v>
      </c>
      <c r="X176">
        <f t="shared" si="14"/>
        <v>0</v>
      </c>
      <c r="Y176">
        <f>VLOOKUP(RIGHT($X$1,5),Key!$A$9:$B$14,2,FALSE)</f>
        <v>3.7</v>
      </c>
      <c r="Z176">
        <f t="shared" si="12"/>
        <v>10.199999999999999</v>
      </c>
      <c r="AA176">
        <f t="shared" si="13"/>
        <v>19</v>
      </c>
    </row>
    <row r="177" spans="1:27" x14ac:dyDescent="0.3">
      <c r="A177">
        <v>100067</v>
      </c>
      <c r="B177">
        <v>230922</v>
      </c>
      <c r="C177" s="3">
        <v>44130.511111111111</v>
      </c>
      <c r="D177">
        <v>0</v>
      </c>
      <c r="E177">
        <v>2</v>
      </c>
      <c r="F177" t="s">
        <v>25</v>
      </c>
      <c r="G177">
        <v>1</v>
      </c>
      <c r="H177">
        <v>70.796880000000002</v>
      </c>
      <c r="I177">
        <v>16.871089999999999</v>
      </c>
      <c r="J177">
        <v>0.859375</v>
      </c>
      <c r="K177">
        <v>48.019530000000003</v>
      </c>
      <c r="L177" s="3">
        <v>44130.262499999997</v>
      </c>
      <c r="M177">
        <v>17.18</v>
      </c>
      <c r="N177" t="s">
        <v>28</v>
      </c>
      <c r="P177">
        <f>(C177-Key!$B$1)*24</f>
        <v>-2.7833333333255723</v>
      </c>
      <c r="Q177">
        <f>(Key!$B$2-'17.1'!C177)*24</f>
        <v>5.7333333333372138</v>
      </c>
      <c r="R177" s="3">
        <f>C177-(M177-Key!$B$5)/(24*Key!$B$6)</f>
        <v>44130.497296296293</v>
      </c>
      <c r="S177">
        <f>M177-Key!$B$5</f>
        <v>14.92</v>
      </c>
      <c r="T177" s="2">
        <f t="shared" si="10"/>
        <v>44129.513888888891</v>
      </c>
      <c r="U177" t="str">
        <f t="shared" si="11"/>
        <v>10-25-2020 12:20</v>
      </c>
      <c r="V177">
        <f>IFERROR(IF(W177=Z177,VLOOKUP($U177,[1]C8842!$G$2:$M$145,3,FALSE),0),0)</f>
        <v>19</v>
      </c>
      <c r="W177">
        <f>VLOOKUP(RIGHT($V$1,5),Key!$A$9:$B$14,2,FALSE)</f>
        <v>10.199999999999999</v>
      </c>
      <c r="X177">
        <f t="shared" si="14"/>
        <v>0</v>
      </c>
      <c r="Y177">
        <f>VLOOKUP(RIGHT($X$1,5),Key!$A$9:$B$14,2,FALSE)</f>
        <v>3.7</v>
      </c>
      <c r="Z177">
        <f t="shared" si="12"/>
        <v>10.199999999999999</v>
      </c>
      <c r="AA177">
        <f t="shared" si="13"/>
        <v>19</v>
      </c>
    </row>
    <row r="178" spans="1:27" x14ac:dyDescent="0.3">
      <c r="A178">
        <v>100067</v>
      </c>
      <c r="B178">
        <v>230922</v>
      </c>
      <c r="C178" s="3">
        <v>44130.511111111111</v>
      </c>
      <c r="D178">
        <v>0</v>
      </c>
      <c r="E178">
        <v>2</v>
      </c>
      <c r="F178" t="s">
        <v>25</v>
      </c>
      <c r="G178">
        <v>2</v>
      </c>
      <c r="H178">
        <v>66.867189999999994</v>
      </c>
      <c r="I178">
        <v>23.515630000000002</v>
      </c>
      <c r="J178">
        <v>1.171875</v>
      </c>
      <c r="K178">
        <v>46.019530000000003</v>
      </c>
      <c r="L178" s="3">
        <v>44130.262499999997</v>
      </c>
      <c r="M178">
        <v>17.18</v>
      </c>
      <c r="N178" t="s">
        <v>28</v>
      </c>
      <c r="P178">
        <f>(C178-Key!$B$1)*24</f>
        <v>-2.7833333333255723</v>
      </c>
      <c r="Q178">
        <f>(Key!$B$2-'17.1'!C178)*24</f>
        <v>5.7333333333372138</v>
      </c>
      <c r="R178" s="3">
        <f>C178-(M178-Key!$B$5)/(24*Key!$B$6)</f>
        <v>44130.497296296293</v>
      </c>
      <c r="S178">
        <f>M178-Key!$B$5</f>
        <v>14.92</v>
      </c>
      <c r="T178" s="2">
        <f t="shared" si="10"/>
        <v>44129.513888888891</v>
      </c>
      <c r="U178" t="str">
        <f t="shared" si="11"/>
        <v>10-25-2020 12:20</v>
      </c>
      <c r="V178">
        <f>IFERROR(IF(W178=Z178,VLOOKUP($U178,[1]C8842!$G$2:$M$145,3,FALSE),0),0)</f>
        <v>19</v>
      </c>
      <c r="W178">
        <f>VLOOKUP(RIGHT($V$1,5),Key!$A$9:$B$14,2,FALSE)</f>
        <v>10.199999999999999</v>
      </c>
      <c r="X178">
        <f t="shared" si="14"/>
        <v>0</v>
      </c>
      <c r="Y178">
        <f>VLOOKUP(RIGHT($X$1,5),Key!$A$9:$B$14,2,FALSE)</f>
        <v>3.7</v>
      </c>
      <c r="Z178">
        <f t="shared" si="12"/>
        <v>10.199999999999999</v>
      </c>
      <c r="AA178">
        <f t="shared" si="13"/>
        <v>19</v>
      </c>
    </row>
    <row r="179" spans="1:27" x14ac:dyDescent="0.3">
      <c r="A179">
        <v>100067</v>
      </c>
      <c r="B179">
        <v>230922</v>
      </c>
      <c r="C179" s="3">
        <v>44130.511111111111</v>
      </c>
      <c r="D179">
        <v>1</v>
      </c>
      <c r="E179">
        <v>1</v>
      </c>
      <c r="F179" t="s">
        <v>25</v>
      </c>
      <c r="G179">
        <v>1</v>
      </c>
      <c r="H179">
        <v>67.617189999999994</v>
      </c>
      <c r="I179">
        <v>16.60547</v>
      </c>
      <c r="J179">
        <v>0.88671880000000003</v>
      </c>
      <c r="K179">
        <v>58.023440000000001</v>
      </c>
      <c r="L179" s="3">
        <v>44130.262499999997</v>
      </c>
      <c r="M179">
        <v>17.18</v>
      </c>
      <c r="N179" t="s">
        <v>28</v>
      </c>
      <c r="P179">
        <f>(C179-Key!$B$1)*24</f>
        <v>-2.7833333333255723</v>
      </c>
      <c r="Q179">
        <f>(Key!$B$2-'17.1'!C179)*24</f>
        <v>5.7333333333372138</v>
      </c>
      <c r="R179" s="3">
        <f>C179-(M179-Key!$B$5)/(24*Key!$B$6)</f>
        <v>44130.497296296293</v>
      </c>
      <c r="S179">
        <f>M179-Key!$B$5</f>
        <v>14.92</v>
      </c>
      <c r="T179" s="2">
        <f t="shared" si="10"/>
        <v>44129.513888888891</v>
      </c>
      <c r="U179" t="str">
        <f t="shared" si="11"/>
        <v>10-25-2020 12:20</v>
      </c>
      <c r="V179">
        <f>IFERROR(IF(W179=Z179,VLOOKUP($U179,[1]C8842!$G$2:$M$145,3,FALSE),0),0)</f>
        <v>19</v>
      </c>
      <c r="W179">
        <f>VLOOKUP(RIGHT($V$1,5),Key!$A$9:$B$14,2,FALSE)</f>
        <v>10.199999999999999</v>
      </c>
      <c r="X179">
        <f t="shared" si="14"/>
        <v>0</v>
      </c>
      <c r="Y179">
        <f>VLOOKUP(RIGHT($X$1,5),Key!$A$9:$B$14,2,FALSE)</f>
        <v>3.7</v>
      </c>
      <c r="Z179">
        <f t="shared" si="12"/>
        <v>10.199999999999999</v>
      </c>
      <c r="AA179">
        <f t="shared" si="13"/>
        <v>19</v>
      </c>
    </row>
    <row r="180" spans="1:27" x14ac:dyDescent="0.3">
      <c r="A180">
        <v>100067</v>
      </c>
      <c r="B180">
        <v>230922</v>
      </c>
      <c r="C180" s="3">
        <v>44130.511111111111</v>
      </c>
      <c r="D180">
        <v>1</v>
      </c>
      <c r="E180">
        <v>1</v>
      </c>
      <c r="F180" t="s">
        <v>25</v>
      </c>
      <c r="G180">
        <v>1</v>
      </c>
      <c r="H180">
        <v>64.527339999999995</v>
      </c>
      <c r="I180">
        <v>18.695309999999999</v>
      </c>
      <c r="J180">
        <v>1.015625</v>
      </c>
      <c r="K180">
        <v>58.023440000000001</v>
      </c>
      <c r="L180" s="3">
        <v>44130.262499999997</v>
      </c>
      <c r="M180">
        <v>17.18</v>
      </c>
      <c r="N180" t="s">
        <v>28</v>
      </c>
      <c r="P180">
        <f>(C180-Key!$B$1)*24</f>
        <v>-2.7833333333255723</v>
      </c>
      <c r="Q180">
        <f>(Key!$B$2-'17.1'!C180)*24</f>
        <v>5.7333333333372138</v>
      </c>
      <c r="R180" s="3">
        <f>C180-(M180-Key!$B$5)/(24*Key!$B$6)</f>
        <v>44130.497296296293</v>
      </c>
      <c r="S180">
        <f>M180-Key!$B$5</f>
        <v>14.92</v>
      </c>
      <c r="T180" s="2">
        <f t="shared" si="10"/>
        <v>44129.513888888891</v>
      </c>
      <c r="U180" t="str">
        <f t="shared" si="11"/>
        <v>10-25-2020 12:20</v>
      </c>
      <c r="V180">
        <f>IFERROR(IF(W180=Z180,VLOOKUP($U180,[1]C8842!$G$2:$M$145,3,FALSE),0),0)</f>
        <v>19</v>
      </c>
      <c r="W180">
        <f>VLOOKUP(RIGHT($V$1,5),Key!$A$9:$B$14,2,FALSE)</f>
        <v>10.199999999999999</v>
      </c>
      <c r="X180">
        <f t="shared" si="14"/>
        <v>0</v>
      </c>
      <c r="Y180">
        <f>VLOOKUP(RIGHT($X$1,5),Key!$A$9:$B$14,2,FALSE)</f>
        <v>3.7</v>
      </c>
      <c r="Z180">
        <f t="shared" si="12"/>
        <v>10.199999999999999</v>
      </c>
      <c r="AA180">
        <f t="shared" si="13"/>
        <v>19</v>
      </c>
    </row>
    <row r="181" spans="1:27" x14ac:dyDescent="0.3">
      <c r="A181">
        <v>100067</v>
      </c>
      <c r="B181">
        <v>230922</v>
      </c>
      <c r="C181" s="3">
        <v>44130.511111111111</v>
      </c>
      <c r="D181">
        <v>0</v>
      </c>
      <c r="E181">
        <v>2</v>
      </c>
      <c r="F181" t="s">
        <v>25</v>
      </c>
      <c r="G181">
        <v>1</v>
      </c>
      <c r="H181">
        <v>63.816409999999998</v>
      </c>
      <c r="I181">
        <v>14.785159999999999</v>
      </c>
      <c r="J181">
        <v>0.86328130000000003</v>
      </c>
      <c r="K181">
        <v>46.019530000000003</v>
      </c>
      <c r="L181" s="3">
        <v>44130.262499999997</v>
      </c>
      <c r="M181">
        <v>17.18</v>
      </c>
      <c r="N181" t="s">
        <v>28</v>
      </c>
      <c r="P181">
        <f>(C181-Key!$B$1)*24</f>
        <v>-2.7833333333255723</v>
      </c>
      <c r="Q181">
        <f>(Key!$B$2-'17.1'!C181)*24</f>
        <v>5.7333333333372138</v>
      </c>
      <c r="R181" s="3">
        <f>C181-(M181-Key!$B$5)/(24*Key!$B$6)</f>
        <v>44130.497296296293</v>
      </c>
      <c r="S181">
        <f>M181-Key!$B$5</f>
        <v>14.92</v>
      </c>
      <c r="T181" s="2">
        <f t="shared" si="10"/>
        <v>44129.513888888891</v>
      </c>
      <c r="U181" t="str">
        <f t="shared" si="11"/>
        <v>10-25-2020 12:20</v>
      </c>
      <c r="V181">
        <f>IFERROR(IF(W181=Z181,VLOOKUP($U181,[1]C8842!$G$2:$M$145,3,FALSE),0),0)</f>
        <v>19</v>
      </c>
      <c r="W181">
        <f>VLOOKUP(RIGHT($V$1,5),Key!$A$9:$B$14,2,FALSE)</f>
        <v>10.199999999999999</v>
      </c>
      <c r="X181">
        <f t="shared" si="14"/>
        <v>0</v>
      </c>
      <c r="Y181">
        <f>VLOOKUP(RIGHT($X$1,5),Key!$A$9:$B$14,2,FALSE)</f>
        <v>3.7</v>
      </c>
      <c r="Z181">
        <f t="shared" si="12"/>
        <v>10.199999999999999</v>
      </c>
      <c r="AA181">
        <f t="shared" si="13"/>
        <v>19</v>
      </c>
    </row>
    <row r="182" spans="1:27" x14ac:dyDescent="0.3">
      <c r="A182">
        <v>100067</v>
      </c>
      <c r="B182">
        <v>230922</v>
      </c>
      <c r="C182" s="3">
        <v>44130.511805555558</v>
      </c>
      <c r="D182">
        <v>0</v>
      </c>
      <c r="E182">
        <v>2</v>
      </c>
      <c r="F182" t="s">
        <v>25</v>
      </c>
      <c r="G182">
        <v>1</v>
      </c>
      <c r="H182">
        <v>62.503909999999998</v>
      </c>
      <c r="I182">
        <v>14.816409999999999</v>
      </c>
      <c r="J182">
        <v>0.8828125</v>
      </c>
      <c r="K182">
        <v>47.019530000000003</v>
      </c>
      <c r="L182" s="3">
        <v>44130.262499999997</v>
      </c>
      <c r="M182">
        <v>17.18</v>
      </c>
      <c r="N182" t="s">
        <v>28</v>
      </c>
      <c r="P182">
        <f>(C182-Key!$B$1)*24</f>
        <v>-2.7666666666045785</v>
      </c>
      <c r="Q182">
        <f>(Key!$B$2-'17.1'!C182)*24</f>
        <v>5.71666666661622</v>
      </c>
      <c r="R182" s="3">
        <f>C182-(M182-Key!$B$5)/(24*Key!$B$6)</f>
        <v>44130.49799074074</v>
      </c>
      <c r="S182">
        <f>M182-Key!$B$5</f>
        <v>14.92</v>
      </c>
      <c r="T182" s="2">
        <f t="shared" si="10"/>
        <v>44129.513888888891</v>
      </c>
      <c r="U182" t="str">
        <f t="shared" si="11"/>
        <v>10-25-2020 12:20</v>
      </c>
      <c r="V182">
        <f>IFERROR(IF(W182=Z182,VLOOKUP($U182,[1]C8842!$G$2:$M$145,3,FALSE),0),0)</f>
        <v>19</v>
      </c>
      <c r="W182">
        <f>VLOOKUP(RIGHT($V$1,5),Key!$A$9:$B$14,2,FALSE)</f>
        <v>10.199999999999999</v>
      </c>
      <c r="X182">
        <f t="shared" si="14"/>
        <v>0</v>
      </c>
      <c r="Y182">
        <f>VLOOKUP(RIGHT($X$1,5),Key!$A$9:$B$14,2,FALSE)</f>
        <v>3.7</v>
      </c>
      <c r="Z182">
        <f t="shared" si="12"/>
        <v>10.199999999999999</v>
      </c>
      <c r="AA182">
        <f t="shared" si="13"/>
        <v>19</v>
      </c>
    </row>
    <row r="183" spans="1:27" x14ac:dyDescent="0.3">
      <c r="A183">
        <v>100067</v>
      </c>
      <c r="B183">
        <v>230922</v>
      </c>
      <c r="C183" s="3">
        <v>44130.511805555558</v>
      </c>
      <c r="D183">
        <v>3</v>
      </c>
      <c r="E183">
        <v>2</v>
      </c>
      <c r="F183" t="s">
        <v>26</v>
      </c>
      <c r="G183">
        <v>1</v>
      </c>
      <c r="H183">
        <v>66.699219999999997</v>
      </c>
      <c r="I183">
        <v>15.01953</v>
      </c>
      <c r="J183">
        <v>0.8359375</v>
      </c>
      <c r="K183">
        <v>94.039060000000006</v>
      </c>
      <c r="L183" s="3">
        <v>44130.262499999997</v>
      </c>
      <c r="M183">
        <v>17.18</v>
      </c>
      <c r="N183" t="s">
        <v>28</v>
      </c>
      <c r="P183">
        <f>(C183-Key!$B$1)*24</f>
        <v>-2.7666666666045785</v>
      </c>
      <c r="Q183">
        <f>(Key!$B$2-'17.1'!C183)*24</f>
        <v>5.71666666661622</v>
      </c>
      <c r="R183" s="3">
        <f>C183-(M183-Key!$B$5)/(24*Key!$B$6)</f>
        <v>44130.49799074074</v>
      </c>
      <c r="S183">
        <f>M183-Key!$B$5</f>
        <v>14.92</v>
      </c>
      <c r="T183" s="2">
        <f t="shared" si="10"/>
        <v>44129.513888888891</v>
      </c>
      <c r="U183" t="str">
        <f t="shared" si="11"/>
        <v>10-25-2020 12:20</v>
      </c>
      <c r="V183">
        <f>IFERROR(IF(W183=Z183,VLOOKUP($U183,[1]C8842!$G$2:$M$145,3,FALSE),0),0)</f>
        <v>19</v>
      </c>
      <c r="W183">
        <f>VLOOKUP(RIGHT($V$1,5),Key!$A$9:$B$14,2,FALSE)</f>
        <v>10.199999999999999</v>
      </c>
      <c r="X183">
        <f t="shared" si="14"/>
        <v>0</v>
      </c>
      <c r="Y183">
        <f>VLOOKUP(RIGHT($X$1,5),Key!$A$9:$B$14,2,FALSE)</f>
        <v>3.7</v>
      </c>
      <c r="Z183">
        <f t="shared" si="12"/>
        <v>10.199999999999999</v>
      </c>
      <c r="AA183">
        <f t="shared" si="13"/>
        <v>19</v>
      </c>
    </row>
    <row r="184" spans="1:27" x14ac:dyDescent="0.3">
      <c r="A184">
        <v>100067</v>
      </c>
      <c r="B184">
        <v>230922</v>
      </c>
      <c r="C184" s="3">
        <v>44130.511805555558</v>
      </c>
      <c r="D184">
        <v>3</v>
      </c>
      <c r="E184">
        <v>2</v>
      </c>
      <c r="F184" t="s">
        <v>26</v>
      </c>
      <c r="G184">
        <v>1</v>
      </c>
      <c r="H184">
        <v>71.269530000000003</v>
      </c>
      <c r="I184">
        <v>17.964839999999999</v>
      </c>
      <c r="J184">
        <v>0.89453130000000003</v>
      </c>
      <c r="K184">
        <v>93.039060000000006</v>
      </c>
      <c r="L184" s="3">
        <v>44130.262499999997</v>
      </c>
      <c r="M184">
        <v>17.18</v>
      </c>
      <c r="N184" t="s">
        <v>28</v>
      </c>
      <c r="P184">
        <f>(C184-Key!$B$1)*24</f>
        <v>-2.7666666666045785</v>
      </c>
      <c r="Q184">
        <f>(Key!$B$2-'17.1'!C184)*24</f>
        <v>5.71666666661622</v>
      </c>
      <c r="R184" s="3">
        <f>C184-(M184-Key!$B$5)/(24*Key!$B$6)</f>
        <v>44130.49799074074</v>
      </c>
      <c r="S184">
        <f>M184-Key!$B$5</f>
        <v>14.92</v>
      </c>
      <c r="T184" s="2">
        <f t="shared" si="10"/>
        <v>44129.513888888891</v>
      </c>
      <c r="U184" t="str">
        <f t="shared" si="11"/>
        <v>10-25-2020 12:20</v>
      </c>
      <c r="V184">
        <f>IFERROR(IF(W184=Z184,VLOOKUP($U184,[1]C8842!$G$2:$M$145,3,FALSE),0),0)</f>
        <v>19</v>
      </c>
      <c r="W184">
        <f>VLOOKUP(RIGHT($V$1,5),Key!$A$9:$B$14,2,FALSE)</f>
        <v>10.199999999999999</v>
      </c>
      <c r="X184">
        <f t="shared" si="14"/>
        <v>0</v>
      </c>
      <c r="Y184">
        <f>VLOOKUP(RIGHT($X$1,5),Key!$A$9:$B$14,2,FALSE)</f>
        <v>3.7</v>
      </c>
      <c r="Z184">
        <f t="shared" si="12"/>
        <v>10.199999999999999</v>
      </c>
      <c r="AA184">
        <f t="shared" si="13"/>
        <v>19</v>
      </c>
    </row>
    <row r="185" spans="1:27" x14ac:dyDescent="0.3">
      <c r="A185">
        <v>100067</v>
      </c>
      <c r="B185">
        <v>230922</v>
      </c>
      <c r="C185" s="3">
        <v>44130.511805555558</v>
      </c>
      <c r="D185">
        <v>0</v>
      </c>
      <c r="E185">
        <v>2</v>
      </c>
      <c r="F185" t="s">
        <v>25</v>
      </c>
      <c r="G185">
        <v>1</v>
      </c>
      <c r="H185">
        <v>68.609380000000002</v>
      </c>
      <c r="I185">
        <v>16.98828</v>
      </c>
      <c r="J185">
        <v>0.890625</v>
      </c>
      <c r="K185">
        <v>46.019530000000003</v>
      </c>
      <c r="L185" s="3">
        <v>44130.262499999997</v>
      </c>
      <c r="M185">
        <v>17.18</v>
      </c>
      <c r="N185" t="s">
        <v>28</v>
      </c>
      <c r="P185">
        <f>(C185-Key!$B$1)*24</f>
        <v>-2.7666666666045785</v>
      </c>
      <c r="Q185">
        <f>(Key!$B$2-'17.1'!C185)*24</f>
        <v>5.71666666661622</v>
      </c>
      <c r="R185" s="3">
        <f>C185-(M185-Key!$B$5)/(24*Key!$B$6)</f>
        <v>44130.49799074074</v>
      </c>
      <c r="S185">
        <f>M185-Key!$B$5</f>
        <v>14.92</v>
      </c>
      <c r="T185" s="2">
        <f t="shared" si="10"/>
        <v>44129.513888888891</v>
      </c>
      <c r="U185" t="str">
        <f t="shared" si="11"/>
        <v>10-25-2020 12:20</v>
      </c>
      <c r="V185">
        <f>IFERROR(IF(W185=Z185,VLOOKUP($U185,[1]C8842!$G$2:$M$145,3,FALSE),0),0)</f>
        <v>19</v>
      </c>
      <c r="W185">
        <f>VLOOKUP(RIGHT($V$1,5),Key!$A$9:$B$14,2,FALSE)</f>
        <v>10.199999999999999</v>
      </c>
      <c r="X185">
        <f t="shared" si="14"/>
        <v>0</v>
      </c>
      <c r="Y185">
        <f>VLOOKUP(RIGHT($X$1,5),Key!$A$9:$B$14,2,FALSE)</f>
        <v>3.7</v>
      </c>
      <c r="Z185">
        <f t="shared" si="12"/>
        <v>10.199999999999999</v>
      </c>
      <c r="AA185">
        <f t="shared" si="13"/>
        <v>19</v>
      </c>
    </row>
    <row r="186" spans="1:27" x14ac:dyDescent="0.3">
      <c r="A186">
        <v>100067</v>
      </c>
      <c r="B186">
        <v>230922</v>
      </c>
      <c r="C186" s="3">
        <v>44130.511805555558</v>
      </c>
      <c r="D186">
        <v>0</v>
      </c>
      <c r="E186">
        <v>2</v>
      </c>
      <c r="F186" t="s">
        <v>25</v>
      </c>
      <c r="G186">
        <v>1</v>
      </c>
      <c r="H186">
        <v>62.933590000000002</v>
      </c>
      <c r="I186">
        <v>16.242190000000001</v>
      </c>
      <c r="J186">
        <v>0.9375</v>
      </c>
      <c r="K186">
        <v>46.019530000000003</v>
      </c>
      <c r="L186" s="3">
        <v>44130.262499999997</v>
      </c>
      <c r="M186">
        <v>17.18</v>
      </c>
      <c r="N186" t="s">
        <v>28</v>
      </c>
      <c r="P186">
        <f>(C186-Key!$B$1)*24</f>
        <v>-2.7666666666045785</v>
      </c>
      <c r="Q186">
        <f>(Key!$B$2-'17.1'!C186)*24</f>
        <v>5.71666666661622</v>
      </c>
      <c r="R186" s="3">
        <f>C186-(M186-Key!$B$5)/(24*Key!$B$6)</f>
        <v>44130.49799074074</v>
      </c>
      <c r="S186">
        <f>M186-Key!$B$5</f>
        <v>14.92</v>
      </c>
      <c r="T186" s="2">
        <f t="shared" si="10"/>
        <v>44129.513888888891</v>
      </c>
      <c r="U186" t="str">
        <f t="shared" si="11"/>
        <v>10-25-2020 12:20</v>
      </c>
      <c r="V186">
        <f>IFERROR(IF(W186=Z186,VLOOKUP($U186,[1]C8842!$G$2:$M$145,3,FALSE),0),0)</f>
        <v>19</v>
      </c>
      <c r="W186">
        <f>VLOOKUP(RIGHT($V$1,5),Key!$A$9:$B$14,2,FALSE)</f>
        <v>10.199999999999999</v>
      </c>
      <c r="X186">
        <f t="shared" si="14"/>
        <v>0</v>
      </c>
      <c r="Y186">
        <f>VLOOKUP(RIGHT($X$1,5),Key!$A$9:$B$14,2,FALSE)</f>
        <v>3.7</v>
      </c>
      <c r="Z186">
        <f t="shared" si="12"/>
        <v>10.199999999999999</v>
      </c>
      <c r="AA186">
        <f t="shared" si="13"/>
        <v>19</v>
      </c>
    </row>
    <row r="187" spans="1:27" x14ac:dyDescent="0.3">
      <c r="A187">
        <v>100067</v>
      </c>
      <c r="B187">
        <v>230922</v>
      </c>
      <c r="C187" s="3">
        <v>44130.511805555558</v>
      </c>
      <c r="D187">
        <v>3</v>
      </c>
      <c r="E187">
        <v>2</v>
      </c>
      <c r="F187" t="s">
        <v>26</v>
      </c>
      <c r="G187">
        <v>1</v>
      </c>
      <c r="H187">
        <v>68.488280000000003</v>
      </c>
      <c r="I187">
        <v>14.972659999999999</v>
      </c>
      <c r="J187">
        <v>0.8125</v>
      </c>
      <c r="K187">
        <v>94.039060000000006</v>
      </c>
      <c r="L187" s="3">
        <v>44130.262499999997</v>
      </c>
      <c r="M187">
        <v>17.18</v>
      </c>
      <c r="N187" t="s">
        <v>28</v>
      </c>
      <c r="P187">
        <f>(C187-Key!$B$1)*24</f>
        <v>-2.7666666666045785</v>
      </c>
      <c r="Q187">
        <f>(Key!$B$2-'17.1'!C187)*24</f>
        <v>5.71666666661622</v>
      </c>
      <c r="R187" s="3">
        <f>C187-(M187-Key!$B$5)/(24*Key!$B$6)</f>
        <v>44130.49799074074</v>
      </c>
      <c r="S187">
        <f>M187-Key!$B$5</f>
        <v>14.92</v>
      </c>
      <c r="T187" s="2">
        <f t="shared" si="10"/>
        <v>44129.513888888891</v>
      </c>
      <c r="U187" t="str">
        <f t="shared" si="11"/>
        <v>10-25-2020 12:20</v>
      </c>
      <c r="V187">
        <f>IFERROR(IF(W187=Z187,VLOOKUP($U187,[1]C8842!$G$2:$M$145,3,FALSE),0),0)</f>
        <v>19</v>
      </c>
      <c r="W187">
        <f>VLOOKUP(RIGHT($V$1,5),Key!$A$9:$B$14,2,FALSE)</f>
        <v>10.199999999999999</v>
      </c>
      <c r="X187">
        <f t="shared" si="14"/>
        <v>0</v>
      </c>
      <c r="Y187">
        <f>VLOOKUP(RIGHT($X$1,5),Key!$A$9:$B$14,2,FALSE)</f>
        <v>3.7</v>
      </c>
      <c r="Z187">
        <f t="shared" si="12"/>
        <v>10.199999999999999</v>
      </c>
      <c r="AA187">
        <f t="shared" si="13"/>
        <v>19</v>
      </c>
    </row>
    <row r="188" spans="1:27" x14ac:dyDescent="0.3">
      <c r="A188">
        <v>100067</v>
      </c>
      <c r="B188">
        <v>230922</v>
      </c>
      <c r="C188" s="3">
        <v>44130.511805555558</v>
      </c>
      <c r="D188">
        <v>1</v>
      </c>
      <c r="E188">
        <v>1</v>
      </c>
      <c r="F188" t="s">
        <v>25</v>
      </c>
      <c r="G188">
        <v>1</v>
      </c>
      <c r="H188">
        <v>64.769530000000003</v>
      </c>
      <c r="I188">
        <v>15.117190000000001</v>
      </c>
      <c r="J188">
        <v>0.8671875</v>
      </c>
      <c r="K188">
        <v>56.023440000000001</v>
      </c>
      <c r="L188" s="3">
        <v>44130.262499999997</v>
      </c>
      <c r="M188">
        <v>17.18</v>
      </c>
      <c r="N188" t="s">
        <v>28</v>
      </c>
      <c r="P188">
        <f>(C188-Key!$B$1)*24</f>
        <v>-2.7666666666045785</v>
      </c>
      <c r="Q188">
        <f>(Key!$B$2-'17.1'!C188)*24</f>
        <v>5.71666666661622</v>
      </c>
      <c r="R188" s="3">
        <f>C188-(M188-Key!$B$5)/(24*Key!$B$6)</f>
        <v>44130.49799074074</v>
      </c>
      <c r="S188">
        <f>M188-Key!$B$5</f>
        <v>14.92</v>
      </c>
      <c r="T188" s="2">
        <f t="shared" si="10"/>
        <v>44129.513888888891</v>
      </c>
      <c r="U188" t="str">
        <f t="shared" si="11"/>
        <v>10-25-2020 12:20</v>
      </c>
      <c r="V188">
        <f>IFERROR(IF(W188=Z188,VLOOKUP($U188,[1]C8842!$G$2:$M$145,3,FALSE),0),0)</f>
        <v>19</v>
      </c>
      <c r="W188">
        <f>VLOOKUP(RIGHT($V$1,5),Key!$A$9:$B$14,2,FALSE)</f>
        <v>10.199999999999999</v>
      </c>
      <c r="X188">
        <f t="shared" si="14"/>
        <v>0</v>
      </c>
      <c r="Y188">
        <f>VLOOKUP(RIGHT($X$1,5),Key!$A$9:$B$14,2,FALSE)</f>
        <v>3.7</v>
      </c>
      <c r="Z188">
        <f t="shared" si="12"/>
        <v>10.199999999999999</v>
      </c>
      <c r="AA188">
        <f t="shared" si="13"/>
        <v>19</v>
      </c>
    </row>
    <row r="189" spans="1:27" x14ac:dyDescent="0.3">
      <c r="A189">
        <v>100067</v>
      </c>
      <c r="B189">
        <v>230922</v>
      </c>
      <c r="C189" s="3">
        <v>44130.511805555558</v>
      </c>
      <c r="D189">
        <v>3</v>
      </c>
      <c r="E189">
        <v>2</v>
      </c>
      <c r="F189" t="s">
        <v>26</v>
      </c>
      <c r="G189">
        <v>3</v>
      </c>
      <c r="H189">
        <v>57.894530000000003</v>
      </c>
      <c r="I189">
        <v>34.199219999999997</v>
      </c>
      <c r="J189">
        <v>1.847656</v>
      </c>
      <c r="K189">
        <v>92.039060000000006</v>
      </c>
      <c r="L189" s="3">
        <v>44130.262499999997</v>
      </c>
      <c r="M189">
        <v>17.18</v>
      </c>
      <c r="N189" t="s">
        <v>28</v>
      </c>
      <c r="P189">
        <f>(C189-Key!$B$1)*24</f>
        <v>-2.7666666666045785</v>
      </c>
      <c r="Q189">
        <f>(Key!$B$2-'17.1'!C189)*24</f>
        <v>5.71666666661622</v>
      </c>
      <c r="R189" s="3">
        <f>C189-(M189-Key!$B$5)/(24*Key!$B$6)</f>
        <v>44130.49799074074</v>
      </c>
      <c r="S189">
        <f>M189-Key!$B$5</f>
        <v>14.92</v>
      </c>
      <c r="T189" s="2">
        <f t="shared" si="10"/>
        <v>44129.513888888891</v>
      </c>
      <c r="U189" t="str">
        <f t="shared" si="11"/>
        <v>10-25-2020 12:20</v>
      </c>
      <c r="V189">
        <f>IFERROR(IF(W189=Z189,VLOOKUP($U189,[1]C8842!$G$2:$M$145,3,FALSE),0),0)</f>
        <v>19</v>
      </c>
      <c r="W189">
        <f>VLOOKUP(RIGHT($V$1,5),Key!$A$9:$B$14,2,FALSE)</f>
        <v>10.199999999999999</v>
      </c>
      <c r="X189">
        <f t="shared" si="14"/>
        <v>0</v>
      </c>
      <c r="Y189">
        <f>VLOOKUP(RIGHT($X$1,5),Key!$A$9:$B$14,2,FALSE)</f>
        <v>3.7</v>
      </c>
      <c r="Z189">
        <f t="shared" si="12"/>
        <v>10.199999999999999</v>
      </c>
      <c r="AA189">
        <f t="shared" si="13"/>
        <v>19</v>
      </c>
    </row>
    <row r="190" spans="1:27" x14ac:dyDescent="0.3">
      <c r="A190">
        <v>100067</v>
      </c>
      <c r="B190">
        <v>230922</v>
      </c>
      <c r="C190" s="3">
        <v>44130.511805555558</v>
      </c>
      <c r="D190">
        <v>2</v>
      </c>
      <c r="E190">
        <v>1</v>
      </c>
      <c r="F190" t="s">
        <v>26</v>
      </c>
      <c r="G190">
        <v>2</v>
      </c>
      <c r="H190">
        <v>61.992190000000001</v>
      </c>
      <c r="I190">
        <v>27.48828</v>
      </c>
      <c r="J190">
        <v>1.4375</v>
      </c>
      <c r="K190">
        <v>82.035160000000005</v>
      </c>
      <c r="L190" s="3">
        <v>44130.262499999997</v>
      </c>
      <c r="M190">
        <v>17.18</v>
      </c>
      <c r="N190" t="s">
        <v>28</v>
      </c>
      <c r="P190">
        <f>(C190-Key!$B$1)*24</f>
        <v>-2.7666666666045785</v>
      </c>
      <c r="Q190">
        <f>(Key!$B$2-'17.1'!C190)*24</f>
        <v>5.71666666661622</v>
      </c>
      <c r="R190" s="3">
        <f>C190-(M190-Key!$B$5)/(24*Key!$B$6)</f>
        <v>44130.49799074074</v>
      </c>
      <c r="S190">
        <f>M190-Key!$B$5</f>
        <v>14.92</v>
      </c>
      <c r="T190" s="2">
        <f t="shared" si="10"/>
        <v>44129.513888888891</v>
      </c>
      <c r="U190" t="str">
        <f t="shared" si="11"/>
        <v>10-25-2020 12:20</v>
      </c>
      <c r="V190">
        <f>IFERROR(IF(W190=Z190,VLOOKUP($U190,[1]C8842!$G$2:$M$145,3,FALSE),0),0)</f>
        <v>19</v>
      </c>
      <c r="W190">
        <f>VLOOKUP(RIGHT($V$1,5),Key!$A$9:$B$14,2,FALSE)</f>
        <v>10.199999999999999</v>
      </c>
      <c r="X190">
        <f t="shared" si="14"/>
        <v>0</v>
      </c>
      <c r="Y190">
        <f>VLOOKUP(RIGHT($X$1,5),Key!$A$9:$B$14,2,FALSE)</f>
        <v>3.7</v>
      </c>
      <c r="Z190">
        <f t="shared" si="12"/>
        <v>10.199999999999999</v>
      </c>
      <c r="AA190">
        <f t="shared" si="13"/>
        <v>19</v>
      </c>
    </row>
    <row r="191" spans="1:27" x14ac:dyDescent="0.3">
      <c r="A191">
        <v>100067</v>
      </c>
      <c r="B191">
        <v>230922</v>
      </c>
      <c r="C191" s="3">
        <v>44130.511805555558</v>
      </c>
      <c r="D191">
        <v>1</v>
      </c>
      <c r="E191">
        <v>1</v>
      </c>
      <c r="F191" t="s">
        <v>25</v>
      </c>
      <c r="G191">
        <v>1</v>
      </c>
      <c r="H191">
        <v>66.089839999999995</v>
      </c>
      <c r="I191">
        <v>16.95703</v>
      </c>
      <c r="J191">
        <v>0.921875</v>
      </c>
      <c r="K191">
        <v>58.023440000000001</v>
      </c>
      <c r="L191" s="3">
        <v>44130.262499999997</v>
      </c>
      <c r="M191">
        <v>17.18</v>
      </c>
      <c r="N191" t="s">
        <v>28</v>
      </c>
      <c r="P191">
        <f>(C191-Key!$B$1)*24</f>
        <v>-2.7666666666045785</v>
      </c>
      <c r="Q191">
        <f>(Key!$B$2-'17.1'!C191)*24</f>
        <v>5.71666666661622</v>
      </c>
      <c r="R191" s="3">
        <f>C191-(M191-Key!$B$5)/(24*Key!$B$6)</f>
        <v>44130.49799074074</v>
      </c>
      <c r="S191">
        <f>M191-Key!$B$5</f>
        <v>14.92</v>
      </c>
      <c r="T191" s="2">
        <f t="shared" si="10"/>
        <v>44129.513888888891</v>
      </c>
      <c r="U191" t="str">
        <f t="shared" si="11"/>
        <v>10-25-2020 12:20</v>
      </c>
      <c r="V191">
        <f>IFERROR(IF(W191=Z191,VLOOKUP($U191,[1]C8842!$G$2:$M$145,3,FALSE),0),0)</f>
        <v>19</v>
      </c>
      <c r="W191">
        <f>VLOOKUP(RIGHT($V$1,5),Key!$A$9:$B$14,2,FALSE)</f>
        <v>10.199999999999999</v>
      </c>
      <c r="X191">
        <f t="shared" si="14"/>
        <v>0</v>
      </c>
      <c r="Y191">
        <f>VLOOKUP(RIGHT($X$1,5),Key!$A$9:$B$14,2,FALSE)</f>
        <v>3.7</v>
      </c>
      <c r="Z191">
        <f t="shared" si="12"/>
        <v>10.199999999999999</v>
      </c>
      <c r="AA191">
        <f t="shared" si="13"/>
        <v>19</v>
      </c>
    </row>
    <row r="192" spans="1:27" x14ac:dyDescent="0.3">
      <c r="A192">
        <v>100067</v>
      </c>
      <c r="B192">
        <v>230922</v>
      </c>
      <c r="C192" s="3">
        <v>44130.511805555558</v>
      </c>
      <c r="D192">
        <v>0</v>
      </c>
      <c r="E192">
        <v>2</v>
      </c>
      <c r="F192" t="s">
        <v>25</v>
      </c>
      <c r="G192">
        <v>2</v>
      </c>
      <c r="H192">
        <v>59.230469999999997</v>
      </c>
      <c r="I192">
        <v>29.58203</v>
      </c>
      <c r="J192">
        <v>1.597656</v>
      </c>
      <c r="K192">
        <v>44.019530000000003</v>
      </c>
      <c r="L192" s="3">
        <v>44130.262499999997</v>
      </c>
      <c r="M192">
        <v>17.18</v>
      </c>
      <c r="N192" t="s">
        <v>28</v>
      </c>
      <c r="P192">
        <f>(C192-Key!$B$1)*24</f>
        <v>-2.7666666666045785</v>
      </c>
      <c r="Q192">
        <f>(Key!$B$2-'17.1'!C192)*24</f>
        <v>5.71666666661622</v>
      </c>
      <c r="R192" s="3">
        <f>C192-(M192-Key!$B$5)/(24*Key!$B$6)</f>
        <v>44130.49799074074</v>
      </c>
      <c r="S192">
        <f>M192-Key!$B$5</f>
        <v>14.92</v>
      </c>
      <c r="T192" s="2">
        <f t="shared" si="10"/>
        <v>44129.513888888891</v>
      </c>
      <c r="U192" t="str">
        <f t="shared" si="11"/>
        <v>10-25-2020 12:20</v>
      </c>
      <c r="V192">
        <f>IFERROR(IF(W192=Z192,VLOOKUP($U192,[1]C8842!$G$2:$M$145,3,FALSE),0),0)</f>
        <v>19</v>
      </c>
      <c r="W192">
        <f>VLOOKUP(RIGHT($V$1,5),Key!$A$9:$B$14,2,FALSE)</f>
        <v>10.199999999999999</v>
      </c>
      <c r="X192">
        <f t="shared" si="14"/>
        <v>0</v>
      </c>
      <c r="Y192">
        <f>VLOOKUP(RIGHT($X$1,5),Key!$A$9:$B$14,2,FALSE)</f>
        <v>3.7</v>
      </c>
      <c r="Z192">
        <f t="shared" si="12"/>
        <v>10.199999999999999</v>
      </c>
      <c r="AA192">
        <f t="shared" si="13"/>
        <v>19</v>
      </c>
    </row>
    <row r="193" spans="1:27" x14ac:dyDescent="0.3">
      <c r="A193">
        <v>100067</v>
      </c>
      <c r="B193">
        <v>230922</v>
      </c>
      <c r="C193" s="3">
        <v>44130.511805555558</v>
      </c>
      <c r="D193">
        <v>1</v>
      </c>
      <c r="E193">
        <v>1</v>
      </c>
      <c r="F193" t="s">
        <v>25</v>
      </c>
      <c r="G193">
        <v>1</v>
      </c>
      <c r="H193">
        <v>71.390630000000002</v>
      </c>
      <c r="I193">
        <v>16.15625</v>
      </c>
      <c r="J193">
        <v>0.82421880000000003</v>
      </c>
      <c r="K193">
        <v>60.023440000000001</v>
      </c>
      <c r="L193" s="3">
        <v>44130.262499999997</v>
      </c>
      <c r="M193">
        <v>17.18</v>
      </c>
      <c r="N193" t="s">
        <v>28</v>
      </c>
      <c r="P193">
        <f>(C193-Key!$B$1)*24</f>
        <v>-2.7666666666045785</v>
      </c>
      <c r="Q193">
        <f>(Key!$B$2-'17.1'!C193)*24</f>
        <v>5.71666666661622</v>
      </c>
      <c r="R193" s="3">
        <f>C193-(M193-Key!$B$5)/(24*Key!$B$6)</f>
        <v>44130.49799074074</v>
      </c>
      <c r="S193">
        <f>M193-Key!$B$5</f>
        <v>14.92</v>
      </c>
      <c r="T193" s="2">
        <f t="shared" si="10"/>
        <v>44129.513888888891</v>
      </c>
      <c r="U193" t="str">
        <f t="shared" si="11"/>
        <v>10-25-2020 12:20</v>
      </c>
      <c r="V193">
        <f>IFERROR(IF(W193=Z193,VLOOKUP($U193,[1]C8842!$G$2:$M$145,3,FALSE),0),0)</f>
        <v>19</v>
      </c>
      <c r="W193">
        <f>VLOOKUP(RIGHT($V$1,5),Key!$A$9:$B$14,2,FALSE)</f>
        <v>10.199999999999999</v>
      </c>
      <c r="X193">
        <f t="shared" si="14"/>
        <v>0</v>
      </c>
      <c r="Y193">
        <f>VLOOKUP(RIGHT($X$1,5),Key!$A$9:$B$14,2,FALSE)</f>
        <v>3.7</v>
      </c>
      <c r="Z193">
        <f t="shared" si="12"/>
        <v>10.199999999999999</v>
      </c>
      <c r="AA193">
        <f t="shared" si="13"/>
        <v>19</v>
      </c>
    </row>
    <row r="194" spans="1:27" x14ac:dyDescent="0.3">
      <c r="A194">
        <v>100067</v>
      </c>
      <c r="B194">
        <v>230922</v>
      </c>
      <c r="C194" s="3">
        <v>44130.512499999997</v>
      </c>
      <c r="D194">
        <v>0</v>
      </c>
      <c r="E194">
        <v>2</v>
      </c>
      <c r="F194" t="s">
        <v>25</v>
      </c>
      <c r="G194">
        <v>1</v>
      </c>
      <c r="H194">
        <v>65.175780000000003</v>
      </c>
      <c r="I194">
        <v>19.589839999999999</v>
      </c>
      <c r="J194">
        <v>1.042969</v>
      </c>
      <c r="K194">
        <v>46.019530000000003</v>
      </c>
      <c r="L194" s="3">
        <v>44130.262499999997</v>
      </c>
      <c r="M194">
        <v>17.18</v>
      </c>
      <c r="N194" t="s">
        <v>28</v>
      </c>
      <c r="P194">
        <f>(C194-Key!$B$1)*24</f>
        <v>-2.7500000000582077</v>
      </c>
      <c r="Q194">
        <f>(Key!$B$2-'17.1'!C194)*24</f>
        <v>5.7000000000698492</v>
      </c>
      <c r="R194" s="3">
        <f>C194-(M194-Key!$B$5)/(24*Key!$B$6)</f>
        <v>44130.498685185179</v>
      </c>
      <c r="S194">
        <f>M194-Key!$B$5</f>
        <v>14.92</v>
      </c>
      <c r="T194" s="2">
        <f t="shared" si="10"/>
        <v>44129.513888888891</v>
      </c>
      <c r="U194" t="str">
        <f t="shared" si="11"/>
        <v>10-25-2020 12:20</v>
      </c>
      <c r="V194">
        <f>IFERROR(IF(W194=Z194,VLOOKUP($U194,[1]C8842!$G$2:$M$145,3,FALSE),0),0)</f>
        <v>19</v>
      </c>
      <c r="W194">
        <f>VLOOKUP(RIGHT($V$1,5),Key!$A$9:$B$14,2,FALSE)</f>
        <v>10.199999999999999</v>
      </c>
      <c r="X194">
        <f t="shared" si="14"/>
        <v>0</v>
      </c>
      <c r="Y194">
        <f>VLOOKUP(RIGHT($X$1,5),Key!$A$9:$B$14,2,FALSE)</f>
        <v>3.7</v>
      </c>
      <c r="Z194">
        <f t="shared" si="12"/>
        <v>10.199999999999999</v>
      </c>
      <c r="AA194">
        <f t="shared" si="13"/>
        <v>19</v>
      </c>
    </row>
    <row r="195" spans="1:27" x14ac:dyDescent="0.3">
      <c r="A195">
        <v>100067</v>
      </c>
      <c r="B195">
        <v>230922</v>
      </c>
      <c r="C195" s="3">
        <v>44130.512499999997</v>
      </c>
      <c r="D195">
        <v>3</v>
      </c>
      <c r="E195">
        <v>2</v>
      </c>
      <c r="F195" t="s">
        <v>26</v>
      </c>
      <c r="G195">
        <v>2</v>
      </c>
      <c r="H195">
        <v>63.675780000000003</v>
      </c>
      <c r="I195">
        <v>23.683589999999999</v>
      </c>
      <c r="J195">
        <v>1.238281</v>
      </c>
      <c r="K195">
        <v>94.039060000000006</v>
      </c>
      <c r="L195" s="3">
        <v>44130.262499999997</v>
      </c>
      <c r="M195">
        <v>17.18</v>
      </c>
      <c r="N195" t="s">
        <v>28</v>
      </c>
      <c r="P195">
        <f>(C195-Key!$B$1)*24</f>
        <v>-2.7500000000582077</v>
      </c>
      <c r="Q195">
        <f>(Key!$B$2-'17.1'!C195)*24</f>
        <v>5.7000000000698492</v>
      </c>
      <c r="R195" s="3">
        <f>C195-(M195-Key!$B$5)/(24*Key!$B$6)</f>
        <v>44130.498685185179</v>
      </c>
      <c r="S195">
        <f>M195-Key!$B$5</f>
        <v>14.92</v>
      </c>
      <c r="T195" s="2">
        <f t="shared" ref="T195:T258" si="15">ROUND(C195*24*60/10,0)/(24*6)-1</f>
        <v>44129.513888888891</v>
      </c>
      <c r="U195" t="str">
        <f t="shared" ref="U195:U258" si="16">TEXT(T195,"mm-dd-yyyy hh:mm")</f>
        <v>10-25-2020 12:20</v>
      </c>
      <c r="V195">
        <f>IFERROR(IF(W195=Z195,VLOOKUP($U195,[1]C8842!$G$2:$M$145,3,FALSE),0),0)</f>
        <v>19</v>
      </c>
      <c r="W195">
        <f>VLOOKUP(RIGHT($V$1,5),Key!$A$9:$B$14,2,FALSE)</f>
        <v>10.199999999999999</v>
      </c>
      <c r="X195">
        <f t="shared" si="14"/>
        <v>0</v>
      </c>
      <c r="Y195">
        <f>VLOOKUP(RIGHT($X$1,5),Key!$A$9:$B$14,2,FALSE)</f>
        <v>3.7</v>
      </c>
      <c r="Z195">
        <f t="shared" ref="Z195:Z258" si="17">M195-MIN(ABS(Y195-M195),ABS(W195-M195))</f>
        <v>10.199999999999999</v>
      </c>
      <c r="AA195">
        <f t="shared" ref="AA195:AA258" si="18">SUM(V195,X195)</f>
        <v>19</v>
      </c>
    </row>
    <row r="196" spans="1:27" x14ac:dyDescent="0.3">
      <c r="A196">
        <v>100067</v>
      </c>
      <c r="B196">
        <v>230922</v>
      </c>
      <c r="C196" s="3">
        <v>44130.512499999997</v>
      </c>
      <c r="D196">
        <v>0</v>
      </c>
      <c r="E196">
        <v>2</v>
      </c>
      <c r="F196" t="s">
        <v>25</v>
      </c>
      <c r="G196">
        <v>1</v>
      </c>
      <c r="H196">
        <v>64.058589999999995</v>
      </c>
      <c r="I196">
        <v>13.48438</v>
      </c>
      <c r="J196">
        <v>0.80859380000000003</v>
      </c>
      <c r="K196">
        <v>47.019530000000003</v>
      </c>
      <c r="L196" s="3">
        <v>44130.262499999997</v>
      </c>
      <c r="M196">
        <v>17.18</v>
      </c>
      <c r="N196" t="s">
        <v>28</v>
      </c>
      <c r="P196">
        <f>(C196-Key!$B$1)*24</f>
        <v>-2.7500000000582077</v>
      </c>
      <c r="Q196">
        <f>(Key!$B$2-'17.1'!C196)*24</f>
        <v>5.7000000000698492</v>
      </c>
      <c r="R196" s="3">
        <f>C196-(M196-Key!$B$5)/(24*Key!$B$6)</f>
        <v>44130.498685185179</v>
      </c>
      <c r="S196">
        <f>M196-Key!$B$5</f>
        <v>14.92</v>
      </c>
      <c r="T196" s="2">
        <f t="shared" si="15"/>
        <v>44129.513888888891</v>
      </c>
      <c r="U196" t="str">
        <f t="shared" si="16"/>
        <v>10-25-2020 12:20</v>
      </c>
      <c r="V196">
        <f>IFERROR(IF(W196=Z196,VLOOKUP($U196,[1]C8842!$G$2:$M$145,3,FALSE),0),0)</f>
        <v>19</v>
      </c>
      <c r="W196">
        <f>VLOOKUP(RIGHT($V$1,5),Key!$A$9:$B$14,2,FALSE)</f>
        <v>10.199999999999999</v>
      </c>
      <c r="X196">
        <f t="shared" ref="X196:X259" si="19">$X$2</f>
        <v>0</v>
      </c>
      <c r="Y196">
        <f>VLOOKUP(RIGHT($X$1,5),Key!$A$9:$B$14,2,FALSE)</f>
        <v>3.7</v>
      </c>
      <c r="Z196">
        <f t="shared" si="17"/>
        <v>10.199999999999999</v>
      </c>
      <c r="AA196">
        <f t="shared" si="18"/>
        <v>19</v>
      </c>
    </row>
    <row r="197" spans="1:27" x14ac:dyDescent="0.3">
      <c r="A197">
        <v>100067</v>
      </c>
      <c r="B197">
        <v>230922</v>
      </c>
      <c r="C197" s="3">
        <v>44130.512499999997</v>
      </c>
      <c r="D197">
        <v>0</v>
      </c>
      <c r="E197">
        <v>2</v>
      </c>
      <c r="F197" t="s">
        <v>25</v>
      </c>
      <c r="G197">
        <v>2</v>
      </c>
      <c r="H197">
        <v>58.277340000000002</v>
      </c>
      <c r="I197">
        <v>20.007809999999999</v>
      </c>
      <c r="J197">
        <v>1.1875</v>
      </c>
      <c r="K197">
        <v>44.019530000000003</v>
      </c>
      <c r="L197" s="3">
        <v>44130.262499999997</v>
      </c>
      <c r="M197">
        <v>17.18</v>
      </c>
      <c r="N197" t="s">
        <v>28</v>
      </c>
      <c r="P197">
        <f>(C197-Key!$B$1)*24</f>
        <v>-2.7500000000582077</v>
      </c>
      <c r="Q197">
        <f>(Key!$B$2-'17.1'!C197)*24</f>
        <v>5.7000000000698492</v>
      </c>
      <c r="R197" s="3">
        <f>C197-(M197-Key!$B$5)/(24*Key!$B$6)</f>
        <v>44130.498685185179</v>
      </c>
      <c r="S197">
        <f>M197-Key!$B$5</f>
        <v>14.92</v>
      </c>
      <c r="T197" s="2">
        <f t="shared" si="15"/>
        <v>44129.513888888891</v>
      </c>
      <c r="U197" t="str">
        <f t="shared" si="16"/>
        <v>10-25-2020 12:20</v>
      </c>
      <c r="V197">
        <f>IFERROR(IF(W197=Z197,VLOOKUP($U197,[1]C8842!$G$2:$M$145,3,FALSE),0),0)</f>
        <v>19</v>
      </c>
      <c r="W197">
        <f>VLOOKUP(RIGHT($V$1,5),Key!$A$9:$B$14,2,FALSE)</f>
        <v>10.199999999999999</v>
      </c>
      <c r="X197">
        <f t="shared" si="19"/>
        <v>0</v>
      </c>
      <c r="Y197">
        <f>VLOOKUP(RIGHT($X$1,5),Key!$A$9:$B$14,2,FALSE)</f>
        <v>3.7</v>
      </c>
      <c r="Z197">
        <f t="shared" si="17"/>
        <v>10.199999999999999</v>
      </c>
      <c r="AA197">
        <f t="shared" si="18"/>
        <v>19</v>
      </c>
    </row>
    <row r="198" spans="1:27" x14ac:dyDescent="0.3">
      <c r="A198">
        <v>100067</v>
      </c>
      <c r="B198">
        <v>230922</v>
      </c>
      <c r="C198" s="3">
        <v>44130.512499999997</v>
      </c>
      <c r="D198">
        <v>0</v>
      </c>
      <c r="E198">
        <v>2</v>
      </c>
      <c r="F198" t="s">
        <v>25</v>
      </c>
      <c r="G198">
        <v>2</v>
      </c>
      <c r="H198">
        <v>61.347659999999998</v>
      </c>
      <c r="I198">
        <v>21.80078</v>
      </c>
      <c r="J198">
        <v>1.203125</v>
      </c>
      <c r="K198">
        <v>47.019530000000003</v>
      </c>
      <c r="L198" s="3">
        <v>44130.267361111109</v>
      </c>
      <c r="M198">
        <v>17.18</v>
      </c>
      <c r="N198" t="s">
        <v>28</v>
      </c>
      <c r="P198">
        <f>(C198-Key!$B$1)*24</f>
        <v>-2.7500000000582077</v>
      </c>
      <c r="Q198">
        <f>(Key!$B$2-'17.1'!C198)*24</f>
        <v>5.7000000000698492</v>
      </c>
      <c r="R198" s="3">
        <f>C198-(M198-Key!$B$5)/(24*Key!$B$6)</f>
        <v>44130.498685185179</v>
      </c>
      <c r="S198">
        <f>M198-Key!$B$5</f>
        <v>14.92</v>
      </c>
      <c r="T198" s="2">
        <f t="shared" si="15"/>
        <v>44129.513888888891</v>
      </c>
      <c r="U198" t="str">
        <f t="shared" si="16"/>
        <v>10-25-2020 12:20</v>
      </c>
      <c r="V198">
        <f>IFERROR(IF(W198=Z198,VLOOKUP($U198,[1]C8842!$G$2:$M$145,3,FALSE),0),0)</f>
        <v>19</v>
      </c>
      <c r="W198">
        <f>VLOOKUP(RIGHT($V$1,5),Key!$A$9:$B$14,2,FALSE)</f>
        <v>10.199999999999999</v>
      </c>
      <c r="X198">
        <f t="shared" si="19"/>
        <v>0</v>
      </c>
      <c r="Y198">
        <f>VLOOKUP(RIGHT($X$1,5),Key!$A$9:$B$14,2,FALSE)</f>
        <v>3.7</v>
      </c>
      <c r="Z198">
        <f t="shared" si="17"/>
        <v>10.199999999999999</v>
      </c>
      <c r="AA198">
        <f t="shared" si="18"/>
        <v>19</v>
      </c>
    </row>
    <row r="199" spans="1:27" x14ac:dyDescent="0.3">
      <c r="A199">
        <v>100067</v>
      </c>
      <c r="B199">
        <v>230922</v>
      </c>
      <c r="C199" s="3">
        <v>44130.512499999997</v>
      </c>
      <c r="D199">
        <v>3</v>
      </c>
      <c r="E199">
        <v>2</v>
      </c>
      <c r="F199" t="s">
        <v>26</v>
      </c>
      <c r="G199">
        <v>2</v>
      </c>
      <c r="H199">
        <v>72.316410000000005</v>
      </c>
      <c r="I199">
        <v>24.304690000000001</v>
      </c>
      <c r="J199">
        <v>1.113281</v>
      </c>
      <c r="K199">
        <v>94.039060000000006</v>
      </c>
      <c r="L199" s="3">
        <v>44130.267361111109</v>
      </c>
      <c r="M199">
        <v>17.18</v>
      </c>
      <c r="N199" t="s">
        <v>28</v>
      </c>
      <c r="P199">
        <f>(C199-Key!$B$1)*24</f>
        <v>-2.7500000000582077</v>
      </c>
      <c r="Q199">
        <f>(Key!$B$2-'17.1'!C199)*24</f>
        <v>5.7000000000698492</v>
      </c>
      <c r="R199" s="3">
        <f>C199-(M199-Key!$B$5)/(24*Key!$B$6)</f>
        <v>44130.498685185179</v>
      </c>
      <c r="S199">
        <f>M199-Key!$B$5</f>
        <v>14.92</v>
      </c>
      <c r="T199" s="2">
        <f t="shared" si="15"/>
        <v>44129.513888888891</v>
      </c>
      <c r="U199" t="str">
        <f t="shared" si="16"/>
        <v>10-25-2020 12:20</v>
      </c>
      <c r="V199">
        <f>IFERROR(IF(W199=Z199,VLOOKUP($U199,[1]C8842!$G$2:$M$145,3,FALSE),0),0)</f>
        <v>19</v>
      </c>
      <c r="W199">
        <f>VLOOKUP(RIGHT($V$1,5),Key!$A$9:$B$14,2,FALSE)</f>
        <v>10.199999999999999</v>
      </c>
      <c r="X199">
        <f t="shared" si="19"/>
        <v>0</v>
      </c>
      <c r="Y199">
        <f>VLOOKUP(RIGHT($X$1,5),Key!$A$9:$B$14,2,FALSE)</f>
        <v>3.7</v>
      </c>
      <c r="Z199">
        <f t="shared" si="17"/>
        <v>10.199999999999999</v>
      </c>
      <c r="AA199">
        <f t="shared" si="18"/>
        <v>19</v>
      </c>
    </row>
    <row r="200" spans="1:27" x14ac:dyDescent="0.3">
      <c r="A200">
        <v>100067</v>
      </c>
      <c r="B200">
        <v>230922</v>
      </c>
      <c r="C200" s="3">
        <v>44130.512499999997</v>
      </c>
      <c r="D200">
        <v>0</v>
      </c>
      <c r="E200">
        <v>2</v>
      </c>
      <c r="F200" t="s">
        <v>25</v>
      </c>
      <c r="G200">
        <v>1</v>
      </c>
      <c r="H200">
        <v>69.464839999999995</v>
      </c>
      <c r="I200">
        <v>13.785159999999999</v>
      </c>
      <c r="J200">
        <v>0.75390630000000003</v>
      </c>
      <c r="K200">
        <v>47.019530000000003</v>
      </c>
      <c r="L200" s="3">
        <v>44130.267361111109</v>
      </c>
      <c r="M200">
        <v>17.18</v>
      </c>
      <c r="N200" t="s">
        <v>28</v>
      </c>
      <c r="P200">
        <f>(C200-Key!$B$1)*24</f>
        <v>-2.7500000000582077</v>
      </c>
      <c r="Q200">
        <f>(Key!$B$2-'17.1'!C200)*24</f>
        <v>5.7000000000698492</v>
      </c>
      <c r="R200" s="3">
        <f>C200-(M200-Key!$B$5)/(24*Key!$B$6)</f>
        <v>44130.498685185179</v>
      </c>
      <c r="S200">
        <f>M200-Key!$B$5</f>
        <v>14.92</v>
      </c>
      <c r="T200" s="2">
        <f t="shared" si="15"/>
        <v>44129.513888888891</v>
      </c>
      <c r="U200" t="str">
        <f t="shared" si="16"/>
        <v>10-25-2020 12:20</v>
      </c>
      <c r="V200">
        <f>IFERROR(IF(W200=Z200,VLOOKUP($U200,[1]C8842!$G$2:$M$145,3,FALSE),0),0)</f>
        <v>19</v>
      </c>
      <c r="W200">
        <f>VLOOKUP(RIGHT($V$1,5),Key!$A$9:$B$14,2,FALSE)</f>
        <v>10.199999999999999</v>
      </c>
      <c r="X200">
        <f t="shared" si="19"/>
        <v>0</v>
      </c>
      <c r="Y200">
        <f>VLOOKUP(RIGHT($X$1,5),Key!$A$9:$B$14,2,FALSE)</f>
        <v>3.7</v>
      </c>
      <c r="Z200">
        <f t="shared" si="17"/>
        <v>10.199999999999999</v>
      </c>
      <c r="AA200">
        <f t="shared" si="18"/>
        <v>19</v>
      </c>
    </row>
    <row r="201" spans="1:27" x14ac:dyDescent="0.3">
      <c r="A201">
        <v>100067</v>
      </c>
      <c r="B201">
        <v>230922</v>
      </c>
      <c r="C201" s="3">
        <v>44130.513194444444</v>
      </c>
      <c r="D201">
        <v>1</v>
      </c>
      <c r="E201">
        <v>1</v>
      </c>
      <c r="F201" t="s">
        <v>25</v>
      </c>
      <c r="G201">
        <v>1</v>
      </c>
      <c r="H201">
        <v>61.210940000000001</v>
      </c>
      <c r="I201">
        <v>15.554690000000001</v>
      </c>
      <c r="J201">
        <v>0.93359380000000003</v>
      </c>
      <c r="K201">
        <v>58.023440000000001</v>
      </c>
      <c r="L201" s="3">
        <v>44130.267361111109</v>
      </c>
      <c r="M201">
        <v>17.18</v>
      </c>
      <c r="N201" t="s">
        <v>28</v>
      </c>
      <c r="P201">
        <f>(C201-Key!$B$1)*24</f>
        <v>-2.7333333333372138</v>
      </c>
      <c r="Q201">
        <f>(Key!$B$2-'17.1'!C201)*24</f>
        <v>5.6833333333488554</v>
      </c>
      <c r="R201" s="3">
        <f>C201-(M201-Key!$B$5)/(24*Key!$B$6)</f>
        <v>44130.499379629626</v>
      </c>
      <c r="S201">
        <f>M201-Key!$B$5</f>
        <v>14.92</v>
      </c>
      <c r="T201" s="2">
        <f t="shared" si="15"/>
        <v>44129.513888888891</v>
      </c>
      <c r="U201" t="str">
        <f t="shared" si="16"/>
        <v>10-25-2020 12:20</v>
      </c>
      <c r="V201">
        <f>IFERROR(IF(W201=Z201,VLOOKUP($U201,[1]C8842!$G$2:$M$145,3,FALSE),0),0)</f>
        <v>19</v>
      </c>
      <c r="W201">
        <f>VLOOKUP(RIGHT($V$1,5),Key!$A$9:$B$14,2,FALSE)</f>
        <v>10.199999999999999</v>
      </c>
      <c r="X201">
        <f t="shared" si="19"/>
        <v>0</v>
      </c>
      <c r="Y201">
        <f>VLOOKUP(RIGHT($X$1,5),Key!$A$9:$B$14,2,FALSE)</f>
        <v>3.7</v>
      </c>
      <c r="Z201">
        <f t="shared" si="17"/>
        <v>10.199999999999999</v>
      </c>
      <c r="AA201">
        <f t="shared" si="18"/>
        <v>19</v>
      </c>
    </row>
    <row r="202" spans="1:27" x14ac:dyDescent="0.3">
      <c r="A202">
        <v>100067</v>
      </c>
      <c r="B202">
        <v>230922</v>
      </c>
      <c r="C202" s="3">
        <v>44130.513194444444</v>
      </c>
      <c r="D202">
        <v>2</v>
      </c>
      <c r="E202">
        <v>1</v>
      </c>
      <c r="F202" t="s">
        <v>26</v>
      </c>
      <c r="G202">
        <v>1</v>
      </c>
      <c r="H202">
        <v>74.851560000000006</v>
      </c>
      <c r="I202">
        <v>17.804690000000001</v>
      </c>
      <c r="J202">
        <v>0.84375</v>
      </c>
      <c r="K202">
        <v>80.03125</v>
      </c>
      <c r="L202" s="3">
        <v>44130.267361111109</v>
      </c>
      <c r="M202">
        <v>17.18</v>
      </c>
      <c r="N202" t="s">
        <v>28</v>
      </c>
      <c r="P202">
        <f>(C202-Key!$B$1)*24</f>
        <v>-2.7333333333372138</v>
      </c>
      <c r="Q202">
        <f>(Key!$B$2-'17.1'!C202)*24</f>
        <v>5.6833333333488554</v>
      </c>
      <c r="R202" s="3">
        <f>C202-(M202-Key!$B$5)/(24*Key!$B$6)</f>
        <v>44130.499379629626</v>
      </c>
      <c r="S202">
        <f>M202-Key!$B$5</f>
        <v>14.92</v>
      </c>
      <c r="T202" s="2">
        <f t="shared" si="15"/>
        <v>44129.513888888891</v>
      </c>
      <c r="U202" t="str">
        <f t="shared" si="16"/>
        <v>10-25-2020 12:20</v>
      </c>
      <c r="V202">
        <f>IFERROR(IF(W202=Z202,VLOOKUP($U202,[1]C8842!$G$2:$M$145,3,FALSE),0),0)</f>
        <v>19</v>
      </c>
      <c r="W202">
        <f>VLOOKUP(RIGHT($V$1,5),Key!$A$9:$B$14,2,FALSE)</f>
        <v>10.199999999999999</v>
      </c>
      <c r="X202">
        <f t="shared" si="19"/>
        <v>0</v>
      </c>
      <c r="Y202">
        <f>VLOOKUP(RIGHT($X$1,5),Key!$A$9:$B$14,2,FALSE)</f>
        <v>3.7</v>
      </c>
      <c r="Z202">
        <f t="shared" si="17"/>
        <v>10.199999999999999</v>
      </c>
      <c r="AA202">
        <f t="shared" si="18"/>
        <v>19</v>
      </c>
    </row>
    <row r="203" spans="1:27" x14ac:dyDescent="0.3">
      <c r="A203">
        <v>100067</v>
      </c>
      <c r="B203">
        <v>230922</v>
      </c>
      <c r="C203" s="3">
        <v>44130.513194444444</v>
      </c>
      <c r="D203">
        <v>3</v>
      </c>
      <c r="E203">
        <v>2</v>
      </c>
      <c r="F203" t="s">
        <v>26</v>
      </c>
      <c r="G203">
        <v>1</v>
      </c>
      <c r="H203">
        <v>72.980469999999997</v>
      </c>
      <c r="I203">
        <v>18.492190000000001</v>
      </c>
      <c r="J203">
        <v>0.890625</v>
      </c>
      <c r="K203">
        <v>92.039060000000006</v>
      </c>
      <c r="L203" s="3">
        <v>44130.267361111109</v>
      </c>
      <c r="M203">
        <v>17.18</v>
      </c>
      <c r="N203" t="s">
        <v>28</v>
      </c>
      <c r="P203">
        <f>(C203-Key!$B$1)*24</f>
        <v>-2.7333333333372138</v>
      </c>
      <c r="Q203">
        <f>(Key!$B$2-'17.1'!C203)*24</f>
        <v>5.6833333333488554</v>
      </c>
      <c r="R203" s="3">
        <f>C203-(M203-Key!$B$5)/(24*Key!$B$6)</f>
        <v>44130.499379629626</v>
      </c>
      <c r="S203">
        <f>M203-Key!$B$5</f>
        <v>14.92</v>
      </c>
      <c r="T203" s="2">
        <f t="shared" si="15"/>
        <v>44129.513888888891</v>
      </c>
      <c r="U203" t="str">
        <f t="shared" si="16"/>
        <v>10-25-2020 12:20</v>
      </c>
      <c r="V203">
        <f>IFERROR(IF(W203=Z203,VLOOKUP($U203,[1]C8842!$G$2:$M$145,3,FALSE),0),0)</f>
        <v>19</v>
      </c>
      <c r="W203">
        <f>VLOOKUP(RIGHT($V$1,5),Key!$A$9:$B$14,2,FALSE)</f>
        <v>10.199999999999999</v>
      </c>
      <c r="X203">
        <f t="shared" si="19"/>
        <v>0</v>
      </c>
      <c r="Y203">
        <f>VLOOKUP(RIGHT($X$1,5),Key!$A$9:$B$14,2,FALSE)</f>
        <v>3.7</v>
      </c>
      <c r="Z203">
        <f t="shared" si="17"/>
        <v>10.199999999999999</v>
      </c>
      <c r="AA203">
        <f t="shared" si="18"/>
        <v>19</v>
      </c>
    </row>
    <row r="204" spans="1:27" x14ac:dyDescent="0.3">
      <c r="A204">
        <v>100067</v>
      </c>
      <c r="B204">
        <v>230922</v>
      </c>
      <c r="C204" s="3">
        <v>44130.513194444444</v>
      </c>
      <c r="D204">
        <v>2</v>
      </c>
      <c r="E204">
        <v>1</v>
      </c>
      <c r="F204" t="s">
        <v>26</v>
      </c>
      <c r="G204">
        <v>1</v>
      </c>
      <c r="H204">
        <v>69.039060000000006</v>
      </c>
      <c r="I204">
        <v>15.95703</v>
      </c>
      <c r="J204">
        <v>0.84375</v>
      </c>
      <c r="K204">
        <v>83.035160000000005</v>
      </c>
      <c r="L204" s="3">
        <v>44130.267361111109</v>
      </c>
      <c r="M204">
        <v>17.18</v>
      </c>
      <c r="N204" t="s">
        <v>28</v>
      </c>
      <c r="P204">
        <f>(C204-Key!$B$1)*24</f>
        <v>-2.7333333333372138</v>
      </c>
      <c r="Q204">
        <f>(Key!$B$2-'17.1'!C204)*24</f>
        <v>5.6833333333488554</v>
      </c>
      <c r="R204" s="3">
        <f>C204-(M204-Key!$B$5)/(24*Key!$B$6)</f>
        <v>44130.499379629626</v>
      </c>
      <c r="S204">
        <f>M204-Key!$B$5</f>
        <v>14.92</v>
      </c>
      <c r="T204" s="2">
        <f t="shared" si="15"/>
        <v>44129.513888888891</v>
      </c>
      <c r="U204" t="str">
        <f t="shared" si="16"/>
        <v>10-25-2020 12:20</v>
      </c>
      <c r="V204">
        <f>IFERROR(IF(W204=Z204,VLOOKUP($U204,[1]C8842!$G$2:$M$145,3,FALSE),0),0)</f>
        <v>19</v>
      </c>
      <c r="W204">
        <f>VLOOKUP(RIGHT($V$1,5),Key!$A$9:$B$14,2,FALSE)</f>
        <v>10.199999999999999</v>
      </c>
      <c r="X204">
        <f t="shared" si="19"/>
        <v>0</v>
      </c>
      <c r="Y204">
        <f>VLOOKUP(RIGHT($X$1,5),Key!$A$9:$B$14,2,FALSE)</f>
        <v>3.7</v>
      </c>
      <c r="Z204">
        <f t="shared" si="17"/>
        <v>10.199999999999999</v>
      </c>
      <c r="AA204">
        <f t="shared" si="18"/>
        <v>19</v>
      </c>
    </row>
    <row r="205" spans="1:27" x14ac:dyDescent="0.3">
      <c r="A205">
        <v>100067</v>
      </c>
      <c r="B205">
        <v>230922</v>
      </c>
      <c r="C205" s="3">
        <v>44130.513194444444</v>
      </c>
      <c r="D205">
        <v>3</v>
      </c>
      <c r="E205">
        <v>2</v>
      </c>
      <c r="F205" t="s">
        <v>26</v>
      </c>
      <c r="G205">
        <v>1</v>
      </c>
      <c r="H205">
        <v>68.324219999999997</v>
      </c>
      <c r="I205">
        <v>15.23828</v>
      </c>
      <c r="J205">
        <v>0.82421880000000003</v>
      </c>
      <c r="K205">
        <v>94.039060000000006</v>
      </c>
      <c r="L205" s="3">
        <v>44130.267361111109</v>
      </c>
      <c r="M205">
        <v>17.18</v>
      </c>
      <c r="N205" t="s">
        <v>28</v>
      </c>
      <c r="P205">
        <f>(C205-Key!$B$1)*24</f>
        <v>-2.7333333333372138</v>
      </c>
      <c r="Q205">
        <f>(Key!$B$2-'17.1'!C205)*24</f>
        <v>5.6833333333488554</v>
      </c>
      <c r="R205" s="3">
        <f>C205-(M205-Key!$B$5)/(24*Key!$B$6)</f>
        <v>44130.499379629626</v>
      </c>
      <c r="S205">
        <f>M205-Key!$B$5</f>
        <v>14.92</v>
      </c>
      <c r="T205" s="2">
        <f t="shared" si="15"/>
        <v>44129.513888888891</v>
      </c>
      <c r="U205" t="str">
        <f t="shared" si="16"/>
        <v>10-25-2020 12:20</v>
      </c>
      <c r="V205">
        <f>IFERROR(IF(W205=Z205,VLOOKUP($U205,[1]C8842!$G$2:$M$145,3,FALSE),0),0)</f>
        <v>19</v>
      </c>
      <c r="W205">
        <f>VLOOKUP(RIGHT($V$1,5),Key!$A$9:$B$14,2,FALSE)</f>
        <v>10.199999999999999</v>
      </c>
      <c r="X205">
        <f t="shared" si="19"/>
        <v>0</v>
      </c>
      <c r="Y205">
        <f>VLOOKUP(RIGHT($X$1,5),Key!$A$9:$B$14,2,FALSE)</f>
        <v>3.7</v>
      </c>
      <c r="Z205">
        <f t="shared" si="17"/>
        <v>10.199999999999999</v>
      </c>
      <c r="AA205">
        <f t="shared" si="18"/>
        <v>19</v>
      </c>
    </row>
    <row r="206" spans="1:27" x14ac:dyDescent="0.3">
      <c r="A206">
        <v>100067</v>
      </c>
      <c r="B206">
        <v>230922</v>
      </c>
      <c r="C206" s="3">
        <v>44130.513194444444</v>
      </c>
      <c r="D206">
        <v>2</v>
      </c>
      <c r="E206">
        <v>1</v>
      </c>
      <c r="F206" t="s">
        <v>26</v>
      </c>
      <c r="G206">
        <v>2</v>
      </c>
      <c r="H206">
        <v>62.53125</v>
      </c>
      <c r="I206">
        <v>24.640630000000002</v>
      </c>
      <c r="J206">
        <v>1.300781</v>
      </c>
      <c r="K206">
        <v>81.035160000000005</v>
      </c>
      <c r="L206" s="3">
        <v>44130.267361111109</v>
      </c>
      <c r="M206">
        <v>17.18</v>
      </c>
      <c r="N206" t="s">
        <v>28</v>
      </c>
      <c r="P206">
        <f>(C206-Key!$B$1)*24</f>
        <v>-2.7333333333372138</v>
      </c>
      <c r="Q206">
        <f>(Key!$B$2-'17.1'!C206)*24</f>
        <v>5.6833333333488554</v>
      </c>
      <c r="R206" s="3">
        <f>C206-(M206-Key!$B$5)/(24*Key!$B$6)</f>
        <v>44130.499379629626</v>
      </c>
      <c r="S206">
        <f>M206-Key!$B$5</f>
        <v>14.92</v>
      </c>
      <c r="T206" s="2">
        <f t="shared" si="15"/>
        <v>44129.513888888891</v>
      </c>
      <c r="U206" t="str">
        <f t="shared" si="16"/>
        <v>10-25-2020 12:20</v>
      </c>
      <c r="V206">
        <f>IFERROR(IF(W206=Z206,VLOOKUP($U206,[1]C8842!$G$2:$M$145,3,FALSE),0),0)</f>
        <v>19</v>
      </c>
      <c r="W206">
        <f>VLOOKUP(RIGHT($V$1,5),Key!$A$9:$B$14,2,FALSE)</f>
        <v>10.199999999999999</v>
      </c>
      <c r="X206">
        <f t="shared" si="19"/>
        <v>0</v>
      </c>
      <c r="Y206">
        <f>VLOOKUP(RIGHT($X$1,5),Key!$A$9:$B$14,2,FALSE)</f>
        <v>3.7</v>
      </c>
      <c r="Z206">
        <f t="shared" si="17"/>
        <v>10.199999999999999</v>
      </c>
      <c r="AA206">
        <f t="shared" si="18"/>
        <v>19</v>
      </c>
    </row>
    <row r="207" spans="1:27" x14ac:dyDescent="0.3">
      <c r="A207">
        <v>100067</v>
      </c>
      <c r="B207">
        <v>230922</v>
      </c>
      <c r="C207" s="3">
        <v>44130.513194444444</v>
      </c>
      <c r="D207">
        <v>0</v>
      </c>
      <c r="E207">
        <v>2</v>
      </c>
      <c r="F207" t="s">
        <v>25</v>
      </c>
      <c r="G207">
        <v>2</v>
      </c>
      <c r="H207">
        <v>68.464839999999995</v>
      </c>
      <c r="I207">
        <v>21.17578</v>
      </c>
      <c r="J207">
        <v>1.0546880000000001</v>
      </c>
      <c r="K207">
        <v>46.019530000000003</v>
      </c>
      <c r="L207" s="3">
        <v>44130.267361111109</v>
      </c>
      <c r="M207">
        <v>17.18</v>
      </c>
      <c r="N207" t="s">
        <v>28</v>
      </c>
      <c r="P207">
        <f>(C207-Key!$B$1)*24</f>
        <v>-2.7333333333372138</v>
      </c>
      <c r="Q207">
        <f>(Key!$B$2-'17.1'!C207)*24</f>
        <v>5.6833333333488554</v>
      </c>
      <c r="R207" s="3">
        <f>C207-(M207-Key!$B$5)/(24*Key!$B$6)</f>
        <v>44130.499379629626</v>
      </c>
      <c r="S207">
        <f>M207-Key!$B$5</f>
        <v>14.92</v>
      </c>
      <c r="T207" s="2">
        <f t="shared" si="15"/>
        <v>44129.513888888891</v>
      </c>
      <c r="U207" t="str">
        <f t="shared" si="16"/>
        <v>10-25-2020 12:20</v>
      </c>
      <c r="V207">
        <f>IFERROR(IF(W207=Z207,VLOOKUP($U207,[1]C8842!$G$2:$M$145,3,FALSE),0),0)</f>
        <v>19</v>
      </c>
      <c r="W207">
        <f>VLOOKUP(RIGHT($V$1,5),Key!$A$9:$B$14,2,FALSE)</f>
        <v>10.199999999999999</v>
      </c>
      <c r="X207">
        <f t="shared" si="19"/>
        <v>0</v>
      </c>
      <c r="Y207">
        <f>VLOOKUP(RIGHT($X$1,5),Key!$A$9:$B$14,2,FALSE)</f>
        <v>3.7</v>
      </c>
      <c r="Z207">
        <f t="shared" si="17"/>
        <v>10.199999999999999</v>
      </c>
      <c r="AA207">
        <f t="shared" si="18"/>
        <v>19</v>
      </c>
    </row>
    <row r="208" spans="1:27" x14ac:dyDescent="0.3">
      <c r="A208">
        <v>100067</v>
      </c>
      <c r="B208">
        <v>230922</v>
      </c>
      <c r="C208" s="3">
        <v>44130.513194444444</v>
      </c>
      <c r="D208">
        <v>1</v>
      </c>
      <c r="E208">
        <v>1</v>
      </c>
      <c r="F208" t="s">
        <v>25</v>
      </c>
      <c r="G208">
        <v>1</v>
      </c>
      <c r="H208">
        <v>67.695310000000006</v>
      </c>
      <c r="I208">
        <v>16.191410000000001</v>
      </c>
      <c r="J208">
        <v>0.87109380000000003</v>
      </c>
      <c r="K208">
        <v>58.023440000000001</v>
      </c>
      <c r="L208" s="3">
        <v>44130.267361111109</v>
      </c>
      <c r="M208">
        <v>17.18</v>
      </c>
      <c r="N208" t="s">
        <v>28</v>
      </c>
      <c r="P208">
        <f>(C208-Key!$B$1)*24</f>
        <v>-2.7333333333372138</v>
      </c>
      <c r="Q208">
        <f>(Key!$B$2-'17.1'!C208)*24</f>
        <v>5.6833333333488554</v>
      </c>
      <c r="R208" s="3">
        <f>C208-(M208-Key!$B$5)/(24*Key!$B$6)</f>
        <v>44130.499379629626</v>
      </c>
      <c r="S208">
        <f>M208-Key!$B$5</f>
        <v>14.92</v>
      </c>
      <c r="T208" s="2">
        <f t="shared" si="15"/>
        <v>44129.513888888891</v>
      </c>
      <c r="U208" t="str">
        <f t="shared" si="16"/>
        <v>10-25-2020 12:20</v>
      </c>
      <c r="V208">
        <f>IFERROR(IF(W208=Z208,VLOOKUP($U208,[1]C8842!$G$2:$M$145,3,FALSE),0),0)</f>
        <v>19</v>
      </c>
      <c r="W208">
        <f>VLOOKUP(RIGHT($V$1,5),Key!$A$9:$B$14,2,FALSE)</f>
        <v>10.199999999999999</v>
      </c>
      <c r="X208">
        <f t="shared" si="19"/>
        <v>0</v>
      </c>
      <c r="Y208">
        <f>VLOOKUP(RIGHT($X$1,5),Key!$A$9:$B$14,2,FALSE)</f>
        <v>3.7</v>
      </c>
      <c r="Z208">
        <f t="shared" si="17"/>
        <v>10.199999999999999</v>
      </c>
      <c r="AA208">
        <f t="shared" si="18"/>
        <v>19</v>
      </c>
    </row>
    <row r="209" spans="1:27" x14ac:dyDescent="0.3">
      <c r="A209">
        <v>100067</v>
      </c>
      <c r="B209">
        <v>230922</v>
      </c>
      <c r="C209" s="3">
        <v>44130.513194444444</v>
      </c>
      <c r="D209">
        <v>1</v>
      </c>
      <c r="E209">
        <v>1</v>
      </c>
      <c r="F209" t="s">
        <v>25</v>
      </c>
      <c r="G209">
        <v>1</v>
      </c>
      <c r="H209">
        <v>65.535160000000005</v>
      </c>
      <c r="I209">
        <v>18.10547</v>
      </c>
      <c r="J209">
        <v>0.9765625</v>
      </c>
      <c r="K209">
        <v>56.023440000000001</v>
      </c>
      <c r="L209" s="3">
        <v>44130.267361111109</v>
      </c>
      <c r="M209">
        <v>17.18</v>
      </c>
      <c r="N209" t="s">
        <v>28</v>
      </c>
      <c r="P209">
        <f>(C209-Key!$B$1)*24</f>
        <v>-2.7333333333372138</v>
      </c>
      <c r="Q209">
        <f>(Key!$B$2-'17.1'!C209)*24</f>
        <v>5.6833333333488554</v>
      </c>
      <c r="R209" s="3">
        <f>C209-(M209-Key!$B$5)/(24*Key!$B$6)</f>
        <v>44130.499379629626</v>
      </c>
      <c r="S209">
        <f>M209-Key!$B$5</f>
        <v>14.92</v>
      </c>
      <c r="T209" s="2">
        <f t="shared" si="15"/>
        <v>44129.513888888891</v>
      </c>
      <c r="U209" t="str">
        <f t="shared" si="16"/>
        <v>10-25-2020 12:20</v>
      </c>
      <c r="V209">
        <f>IFERROR(IF(W209=Z209,VLOOKUP($U209,[1]C8842!$G$2:$M$145,3,FALSE),0),0)</f>
        <v>19</v>
      </c>
      <c r="W209">
        <f>VLOOKUP(RIGHT($V$1,5),Key!$A$9:$B$14,2,FALSE)</f>
        <v>10.199999999999999</v>
      </c>
      <c r="X209">
        <f t="shared" si="19"/>
        <v>0</v>
      </c>
      <c r="Y209">
        <f>VLOOKUP(RIGHT($X$1,5),Key!$A$9:$B$14,2,FALSE)</f>
        <v>3.7</v>
      </c>
      <c r="Z209">
        <f t="shared" si="17"/>
        <v>10.199999999999999</v>
      </c>
      <c r="AA209">
        <f t="shared" si="18"/>
        <v>19</v>
      </c>
    </row>
    <row r="210" spans="1:27" x14ac:dyDescent="0.3">
      <c r="A210">
        <v>100067</v>
      </c>
      <c r="B210">
        <v>230922</v>
      </c>
      <c r="C210" s="3">
        <v>44130.513194444444</v>
      </c>
      <c r="D210">
        <v>0</v>
      </c>
      <c r="E210">
        <v>2</v>
      </c>
      <c r="F210" t="s">
        <v>25</v>
      </c>
      <c r="G210">
        <v>1</v>
      </c>
      <c r="H210">
        <v>59.371090000000002</v>
      </c>
      <c r="I210">
        <v>15.652340000000001</v>
      </c>
      <c r="J210">
        <v>0.96875</v>
      </c>
      <c r="K210">
        <v>46.019530000000003</v>
      </c>
      <c r="L210" s="3">
        <v>44130.267361111109</v>
      </c>
      <c r="M210">
        <v>17.18</v>
      </c>
      <c r="N210" t="s">
        <v>28</v>
      </c>
      <c r="P210">
        <f>(C210-Key!$B$1)*24</f>
        <v>-2.7333333333372138</v>
      </c>
      <c r="Q210">
        <f>(Key!$B$2-'17.1'!C210)*24</f>
        <v>5.6833333333488554</v>
      </c>
      <c r="R210" s="3">
        <f>C210-(M210-Key!$B$5)/(24*Key!$B$6)</f>
        <v>44130.499379629626</v>
      </c>
      <c r="S210">
        <f>M210-Key!$B$5</f>
        <v>14.92</v>
      </c>
      <c r="T210" s="2">
        <f t="shared" si="15"/>
        <v>44129.513888888891</v>
      </c>
      <c r="U210" t="str">
        <f t="shared" si="16"/>
        <v>10-25-2020 12:20</v>
      </c>
      <c r="V210">
        <f>IFERROR(IF(W210=Z210,VLOOKUP($U210,[1]C8842!$G$2:$M$145,3,FALSE),0),0)</f>
        <v>19</v>
      </c>
      <c r="W210">
        <f>VLOOKUP(RIGHT($V$1,5),Key!$A$9:$B$14,2,FALSE)</f>
        <v>10.199999999999999</v>
      </c>
      <c r="X210">
        <f t="shared" si="19"/>
        <v>0</v>
      </c>
      <c r="Y210">
        <f>VLOOKUP(RIGHT($X$1,5),Key!$A$9:$B$14,2,FALSE)</f>
        <v>3.7</v>
      </c>
      <c r="Z210">
        <f t="shared" si="17"/>
        <v>10.199999999999999</v>
      </c>
      <c r="AA210">
        <f t="shared" si="18"/>
        <v>19</v>
      </c>
    </row>
    <row r="211" spans="1:27" x14ac:dyDescent="0.3">
      <c r="A211">
        <v>100067</v>
      </c>
      <c r="B211">
        <v>230922</v>
      </c>
      <c r="C211" s="3">
        <v>44130.513194444444</v>
      </c>
      <c r="D211">
        <v>1</v>
      </c>
      <c r="E211">
        <v>1</v>
      </c>
      <c r="F211" t="s">
        <v>25</v>
      </c>
      <c r="G211">
        <v>1</v>
      </c>
      <c r="H211">
        <v>67.035160000000005</v>
      </c>
      <c r="I211">
        <v>16.01953</v>
      </c>
      <c r="J211">
        <v>0.87109380000000003</v>
      </c>
      <c r="K211">
        <v>58.023440000000001</v>
      </c>
      <c r="L211" s="3">
        <v>44130.267361111109</v>
      </c>
      <c r="M211">
        <v>17.18</v>
      </c>
      <c r="N211" t="s">
        <v>28</v>
      </c>
      <c r="P211">
        <f>(C211-Key!$B$1)*24</f>
        <v>-2.7333333333372138</v>
      </c>
      <c r="Q211">
        <f>(Key!$B$2-'17.1'!C211)*24</f>
        <v>5.6833333333488554</v>
      </c>
      <c r="R211" s="3">
        <f>C211-(M211-Key!$B$5)/(24*Key!$B$6)</f>
        <v>44130.499379629626</v>
      </c>
      <c r="S211">
        <f>M211-Key!$B$5</f>
        <v>14.92</v>
      </c>
      <c r="T211" s="2">
        <f t="shared" si="15"/>
        <v>44129.513888888891</v>
      </c>
      <c r="U211" t="str">
        <f t="shared" si="16"/>
        <v>10-25-2020 12:20</v>
      </c>
      <c r="V211">
        <f>IFERROR(IF(W211=Z211,VLOOKUP($U211,[1]C8842!$G$2:$M$145,3,FALSE),0),0)</f>
        <v>19</v>
      </c>
      <c r="W211">
        <f>VLOOKUP(RIGHT($V$1,5),Key!$A$9:$B$14,2,FALSE)</f>
        <v>10.199999999999999</v>
      </c>
      <c r="X211">
        <f t="shared" si="19"/>
        <v>0</v>
      </c>
      <c r="Y211">
        <f>VLOOKUP(RIGHT($X$1,5),Key!$A$9:$B$14,2,FALSE)</f>
        <v>3.7</v>
      </c>
      <c r="Z211">
        <f t="shared" si="17"/>
        <v>10.199999999999999</v>
      </c>
      <c r="AA211">
        <f t="shared" si="18"/>
        <v>19</v>
      </c>
    </row>
    <row r="212" spans="1:27" x14ac:dyDescent="0.3">
      <c r="A212">
        <v>100067</v>
      </c>
      <c r="B212">
        <v>230922</v>
      </c>
      <c r="C212" s="3">
        <v>44130.513194444444</v>
      </c>
      <c r="D212">
        <v>3</v>
      </c>
      <c r="E212">
        <v>2</v>
      </c>
      <c r="F212" t="s">
        <v>26</v>
      </c>
      <c r="G212">
        <v>1</v>
      </c>
      <c r="H212">
        <v>73.863280000000003</v>
      </c>
      <c r="I212">
        <v>17.773440000000001</v>
      </c>
      <c r="J212">
        <v>0.85546880000000003</v>
      </c>
      <c r="K212">
        <v>93.039060000000006</v>
      </c>
      <c r="L212" s="3">
        <v>44130.267361111109</v>
      </c>
      <c r="M212">
        <v>17.18</v>
      </c>
      <c r="N212" t="s">
        <v>28</v>
      </c>
      <c r="P212">
        <f>(C212-Key!$B$1)*24</f>
        <v>-2.7333333333372138</v>
      </c>
      <c r="Q212">
        <f>(Key!$B$2-'17.1'!C212)*24</f>
        <v>5.6833333333488554</v>
      </c>
      <c r="R212" s="3">
        <f>C212-(M212-Key!$B$5)/(24*Key!$B$6)</f>
        <v>44130.499379629626</v>
      </c>
      <c r="S212">
        <f>M212-Key!$B$5</f>
        <v>14.92</v>
      </c>
      <c r="T212" s="2">
        <f t="shared" si="15"/>
        <v>44129.513888888891</v>
      </c>
      <c r="U212" t="str">
        <f t="shared" si="16"/>
        <v>10-25-2020 12:20</v>
      </c>
      <c r="V212">
        <f>IFERROR(IF(W212=Z212,VLOOKUP($U212,[1]C8842!$G$2:$M$145,3,FALSE),0),0)</f>
        <v>19</v>
      </c>
      <c r="W212">
        <f>VLOOKUP(RIGHT($V$1,5),Key!$A$9:$B$14,2,FALSE)</f>
        <v>10.199999999999999</v>
      </c>
      <c r="X212">
        <f t="shared" si="19"/>
        <v>0</v>
      </c>
      <c r="Y212">
        <f>VLOOKUP(RIGHT($X$1,5),Key!$A$9:$B$14,2,FALSE)</f>
        <v>3.7</v>
      </c>
      <c r="Z212">
        <f t="shared" si="17"/>
        <v>10.199999999999999</v>
      </c>
      <c r="AA212">
        <f t="shared" si="18"/>
        <v>19</v>
      </c>
    </row>
    <row r="213" spans="1:27" x14ac:dyDescent="0.3">
      <c r="A213">
        <v>100067</v>
      </c>
      <c r="B213">
        <v>230922</v>
      </c>
      <c r="C213" s="3">
        <v>44130.513194444444</v>
      </c>
      <c r="D213">
        <v>1</v>
      </c>
      <c r="E213">
        <v>1</v>
      </c>
      <c r="F213" t="s">
        <v>25</v>
      </c>
      <c r="G213">
        <v>2</v>
      </c>
      <c r="H213">
        <v>67.273439999999994</v>
      </c>
      <c r="I213">
        <v>20.65625</v>
      </c>
      <c r="J213">
        <v>1.0546880000000001</v>
      </c>
      <c r="K213">
        <v>56.023440000000001</v>
      </c>
      <c r="L213" s="3">
        <v>44130.267361111109</v>
      </c>
      <c r="M213">
        <v>17.18</v>
      </c>
      <c r="N213" t="s">
        <v>28</v>
      </c>
      <c r="P213">
        <f>(C213-Key!$B$1)*24</f>
        <v>-2.7333333333372138</v>
      </c>
      <c r="Q213">
        <f>(Key!$B$2-'17.1'!C213)*24</f>
        <v>5.6833333333488554</v>
      </c>
      <c r="R213" s="3">
        <f>C213-(M213-Key!$B$5)/(24*Key!$B$6)</f>
        <v>44130.499379629626</v>
      </c>
      <c r="S213">
        <f>M213-Key!$B$5</f>
        <v>14.92</v>
      </c>
      <c r="T213" s="2">
        <f t="shared" si="15"/>
        <v>44129.513888888891</v>
      </c>
      <c r="U213" t="str">
        <f t="shared" si="16"/>
        <v>10-25-2020 12:20</v>
      </c>
      <c r="V213">
        <f>IFERROR(IF(W213=Z213,VLOOKUP($U213,[1]C8842!$G$2:$M$145,3,FALSE),0),0)</f>
        <v>19</v>
      </c>
      <c r="W213">
        <f>VLOOKUP(RIGHT($V$1,5),Key!$A$9:$B$14,2,FALSE)</f>
        <v>10.199999999999999</v>
      </c>
      <c r="X213">
        <f t="shared" si="19"/>
        <v>0</v>
      </c>
      <c r="Y213">
        <f>VLOOKUP(RIGHT($X$1,5),Key!$A$9:$B$14,2,FALSE)</f>
        <v>3.7</v>
      </c>
      <c r="Z213">
        <f t="shared" si="17"/>
        <v>10.199999999999999</v>
      </c>
      <c r="AA213">
        <f t="shared" si="18"/>
        <v>19</v>
      </c>
    </row>
    <row r="214" spans="1:27" x14ac:dyDescent="0.3">
      <c r="A214">
        <v>100067</v>
      </c>
      <c r="B214">
        <v>230922</v>
      </c>
      <c r="C214" s="3">
        <v>44130.513194444444</v>
      </c>
      <c r="D214">
        <v>3</v>
      </c>
      <c r="E214">
        <v>2</v>
      </c>
      <c r="F214" t="s">
        <v>26</v>
      </c>
      <c r="G214">
        <v>1</v>
      </c>
      <c r="H214">
        <v>67.898439999999994</v>
      </c>
      <c r="I214">
        <v>14.851559999999999</v>
      </c>
      <c r="J214">
        <v>0.81640630000000003</v>
      </c>
      <c r="K214">
        <v>94.039060000000006</v>
      </c>
      <c r="L214" s="3">
        <v>44130.267361111109</v>
      </c>
      <c r="M214">
        <v>17.18</v>
      </c>
      <c r="N214" t="s">
        <v>28</v>
      </c>
      <c r="P214">
        <f>(C214-Key!$B$1)*24</f>
        <v>-2.7333333333372138</v>
      </c>
      <c r="Q214">
        <f>(Key!$B$2-'17.1'!C214)*24</f>
        <v>5.6833333333488554</v>
      </c>
      <c r="R214" s="3">
        <f>C214-(M214-Key!$B$5)/(24*Key!$B$6)</f>
        <v>44130.499379629626</v>
      </c>
      <c r="S214">
        <f>M214-Key!$B$5</f>
        <v>14.92</v>
      </c>
      <c r="T214" s="2">
        <f t="shared" si="15"/>
        <v>44129.513888888891</v>
      </c>
      <c r="U214" t="str">
        <f t="shared" si="16"/>
        <v>10-25-2020 12:20</v>
      </c>
      <c r="V214">
        <f>IFERROR(IF(W214=Z214,VLOOKUP($U214,[1]C8842!$G$2:$M$145,3,FALSE),0),0)</f>
        <v>19</v>
      </c>
      <c r="W214">
        <f>VLOOKUP(RIGHT($V$1,5),Key!$A$9:$B$14,2,FALSE)</f>
        <v>10.199999999999999</v>
      </c>
      <c r="X214">
        <f t="shared" si="19"/>
        <v>0</v>
      </c>
      <c r="Y214">
        <f>VLOOKUP(RIGHT($X$1,5),Key!$A$9:$B$14,2,FALSE)</f>
        <v>3.7</v>
      </c>
      <c r="Z214">
        <f t="shared" si="17"/>
        <v>10.199999999999999</v>
      </c>
      <c r="AA214">
        <f t="shared" si="18"/>
        <v>19</v>
      </c>
    </row>
    <row r="215" spans="1:27" x14ac:dyDescent="0.3">
      <c r="A215">
        <v>100067</v>
      </c>
      <c r="B215">
        <v>230922</v>
      </c>
      <c r="C215" s="3">
        <v>44130.513194444444</v>
      </c>
      <c r="D215">
        <v>0</v>
      </c>
      <c r="E215">
        <v>2</v>
      </c>
      <c r="F215" t="s">
        <v>25</v>
      </c>
      <c r="G215">
        <v>1</v>
      </c>
      <c r="H215">
        <v>49.585940000000001</v>
      </c>
      <c r="I215">
        <v>14.85547</v>
      </c>
      <c r="J215">
        <v>1.1171880000000001</v>
      </c>
      <c r="K215">
        <v>47.019530000000003</v>
      </c>
      <c r="L215" s="3">
        <v>44130.267361111109</v>
      </c>
      <c r="M215">
        <v>17.18</v>
      </c>
      <c r="N215" t="s">
        <v>28</v>
      </c>
      <c r="P215">
        <f>(C215-Key!$B$1)*24</f>
        <v>-2.7333333333372138</v>
      </c>
      <c r="Q215">
        <f>(Key!$B$2-'17.1'!C215)*24</f>
        <v>5.6833333333488554</v>
      </c>
      <c r="R215" s="3">
        <f>C215-(M215-Key!$B$5)/(24*Key!$B$6)</f>
        <v>44130.499379629626</v>
      </c>
      <c r="S215">
        <f>M215-Key!$B$5</f>
        <v>14.92</v>
      </c>
      <c r="T215" s="2">
        <f t="shared" si="15"/>
        <v>44129.513888888891</v>
      </c>
      <c r="U215" t="str">
        <f t="shared" si="16"/>
        <v>10-25-2020 12:20</v>
      </c>
      <c r="V215">
        <f>IFERROR(IF(W215=Z215,VLOOKUP($U215,[1]C8842!$G$2:$M$145,3,FALSE),0),0)</f>
        <v>19</v>
      </c>
      <c r="W215">
        <f>VLOOKUP(RIGHT($V$1,5),Key!$A$9:$B$14,2,FALSE)</f>
        <v>10.199999999999999</v>
      </c>
      <c r="X215">
        <f t="shared" si="19"/>
        <v>0</v>
      </c>
      <c r="Y215">
        <f>VLOOKUP(RIGHT($X$1,5),Key!$A$9:$B$14,2,FALSE)</f>
        <v>3.7</v>
      </c>
      <c r="Z215">
        <f t="shared" si="17"/>
        <v>10.199999999999999</v>
      </c>
      <c r="AA215">
        <f t="shared" si="18"/>
        <v>19</v>
      </c>
    </row>
    <row r="216" spans="1:27" x14ac:dyDescent="0.3">
      <c r="A216">
        <v>100067</v>
      </c>
      <c r="B216">
        <v>230922</v>
      </c>
      <c r="C216" s="3">
        <v>44130.513194444444</v>
      </c>
      <c r="D216">
        <v>2</v>
      </c>
      <c r="E216">
        <v>1</v>
      </c>
      <c r="F216" t="s">
        <v>26</v>
      </c>
      <c r="G216">
        <v>1</v>
      </c>
      <c r="H216">
        <v>64.417969999999997</v>
      </c>
      <c r="I216">
        <v>17.585940000000001</v>
      </c>
      <c r="J216">
        <v>0.97265630000000003</v>
      </c>
      <c r="K216">
        <v>80.03125</v>
      </c>
      <c r="L216" s="3">
        <v>44130.267361111109</v>
      </c>
      <c r="M216">
        <v>17.18</v>
      </c>
      <c r="N216" t="s">
        <v>28</v>
      </c>
      <c r="P216">
        <f>(C216-Key!$B$1)*24</f>
        <v>-2.7333333333372138</v>
      </c>
      <c r="Q216">
        <f>(Key!$B$2-'17.1'!C216)*24</f>
        <v>5.6833333333488554</v>
      </c>
      <c r="R216" s="3">
        <f>C216-(M216-Key!$B$5)/(24*Key!$B$6)</f>
        <v>44130.499379629626</v>
      </c>
      <c r="S216">
        <f>M216-Key!$B$5</f>
        <v>14.92</v>
      </c>
      <c r="T216" s="2">
        <f t="shared" si="15"/>
        <v>44129.513888888891</v>
      </c>
      <c r="U216" t="str">
        <f t="shared" si="16"/>
        <v>10-25-2020 12:20</v>
      </c>
      <c r="V216">
        <f>IFERROR(IF(W216=Z216,VLOOKUP($U216,[1]C8842!$G$2:$M$145,3,FALSE),0),0)</f>
        <v>19</v>
      </c>
      <c r="W216">
        <f>VLOOKUP(RIGHT($V$1,5),Key!$A$9:$B$14,2,FALSE)</f>
        <v>10.199999999999999</v>
      </c>
      <c r="X216">
        <f t="shared" si="19"/>
        <v>0</v>
      </c>
      <c r="Y216">
        <f>VLOOKUP(RIGHT($X$1,5),Key!$A$9:$B$14,2,FALSE)</f>
        <v>3.7</v>
      </c>
      <c r="Z216">
        <f t="shared" si="17"/>
        <v>10.199999999999999</v>
      </c>
      <c r="AA216">
        <f t="shared" si="18"/>
        <v>19</v>
      </c>
    </row>
    <row r="217" spans="1:27" x14ac:dyDescent="0.3">
      <c r="A217">
        <v>100067</v>
      </c>
      <c r="B217">
        <v>230922</v>
      </c>
      <c r="C217" s="3">
        <v>44130.513194444444</v>
      </c>
      <c r="D217">
        <v>3</v>
      </c>
      <c r="E217">
        <v>2</v>
      </c>
      <c r="F217" t="s">
        <v>26</v>
      </c>
      <c r="G217">
        <v>2</v>
      </c>
      <c r="H217">
        <v>66.847660000000005</v>
      </c>
      <c r="I217">
        <v>20.226559999999999</v>
      </c>
      <c r="J217">
        <v>1.042969</v>
      </c>
      <c r="K217">
        <v>92.039060000000006</v>
      </c>
      <c r="L217" s="3">
        <v>44130.267361111109</v>
      </c>
      <c r="M217">
        <v>17.18</v>
      </c>
      <c r="N217" t="s">
        <v>28</v>
      </c>
      <c r="P217">
        <f>(C217-Key!$B$1)*24</f>
        <v>-2.7333333333372138</v>
      </c>
      <c r="Q217">
        <f>(Key!$B$2-'17.1'!C217)*24</f>
        <v>5.6833333333488554</v>
      </c>
      <c r="R217" s="3">
        <f>C217-(M217-Key!$B$5)/(24*Key!$B$6)</f>
        <v>44130.499379629626</v>
      </c>
      <c r="S217">
        <f>M217-Key!$B$5</f>
        <v>14.92</v>
      </c>
      <c r="T217" s="2">
        <f t="shared" si="15"/>
        <v>44129.513888888891</v>
      </c>
      <c r="U217" t="str">
        <f t="shared" si="16"/>
        <v>10-25-2020 12:20</v>
      </c>
      <c r="V217">
        <f>IFERROR(IF(W217=Z217,VLOOKUP($U217,[1]C8842!$G$2:$M$145,3,FALSE),0),0)</f>
        <v>19</v>
      </c>
      <c r="W217">
        <f>VLOOKUP(RIGHT($V$1,5),Key!$A$9:$B$14,2,FALSE)</f>
        <v>10.199999999999999</v>
      </c>
      <c r="X217">
        <f t="shared" si="19"/>
        <v>0</v>
      </c>
      <c r="Y217">
        <f>VLOOKUP(RIGHT($X$1,5),Key!$A$9:$B$14,2,FALSE)</f>
        <v>3.7</v>
      </c>
      <c r="Z217">
        <f t="shared" si="17"/>
        <v>10.199999999999999</v>
      </c>
      <c r="AA217">
        <f t="shared" si="18"/>
        <v>19</v>
      </c>
    </row>
    <row r="218" spans="1:27" x14ac:dyDescent="0.3">
      <c r="A218">
        <v>100067</v>
      </c>
      <c r="B218">
        <v>230922</v>
      </c>
      <c r="C218" s="3">
        <v>44130.513194444444</v>
      </c>
      <c r="D218">
        <v>3</v>
      </c>
      <c r="E218">
        <v>2</v>
      </c>
      <c r="F218" t="s">
        <v>26</v>
      </c>
      <c r="G218">
        <v>1</v>
      </c>
      <c r="H218">
        <v>67.519530000000003</v>
      </c>
      <c r="I218">
        <v>18.39453</v>
      </c>
      <c r="J218">
        <v>0.9609375</v>
      </c>
      <c r="K218">
        <v>93.039060000000006</v>
      </c>
      <c r="L218" s="3">
        <v>44130.267361111109</v>
      </c>
      <c r="M218">
        <v>17.18</v>
      </c>
      <c r="N218" t="s">
        <v>28</v>
      </c>
      <c r="P218">
        <f>(C218-Key!$B$1)*24</f>
        <v>-2.7333333333372138</v>
      </c>
      <c r="Q218">
        <f>(Key!$B$2-'17.1'!C218)*24</f>
        <v>5.6833333333488554</v>
      </c>
      <c r="R218" s="3">
        <f>C218-(M218-Key!$B$5)/(24*Key!$B$6)</f>
        <v>44130.499379629626</v>
      </c>
      <c r="S218">
        <f>M218-Key!$B$5</f>
        <v>14.92</v>
      </c>
      <c r="T218" s="2">
        <f t="shared" si="15"/>
        <v>44129.513888888891</v>
      </c>
      <c r="U218" t="str">
        <f t="shared" si="16"/>
        <v>10-25-2020 12:20</v>
      </c>
      <c r="V218">
        <f>IFERROR(IF(W218=Z218,VLOOKUP($U218,[1]C8842!$G$2:$M$145,3,FALSE),0),0)</f>
        <v>19</v>
      </c>
      <c r="W218">
        <f>VLOOKUP(RIGHT($V$1,5),Key!$A$9:$B$14,2,FALSE)</f>
        <v>10.199999999999999</v>
      </c>
      <c r="X218">
        <f t="shared" si="19"/>
        <v>0</v>
      </c>
      <c r="Y218">
        <f>VLOOKUP(RIGHT($X$1,5),Key!$A$9:$B$14,2,FALSE)</f>
        <v>3.7</v>
      </c>
      <c r="Z218">
        <f t="shared" si="17"/>
        <v>10.199999999999999</v>
      </c>
      <c r="AA218">
        <f t="shared" si="18"/>
        <v>19</v>
      </c>
    </row>
    <row r="219" spans="1:27" x14ac:dyDescent="0.3">
      <c r="A219">
        <v>100067</v>
      </c>
      <c r="B219">
        <v>230922</v>
      </c>
      <c r="C219" s="3">
        <v>44130.513194444444</v>
      </c>
      <c r="D219">
        <v>1</v>
      </c>
      <c r="E219">
        <v>1</v>
      </c>
      <c r="F219" t="s">
        <v>25</v>
      </c>
      <c r="G219">
        <v>1</v>
      </c>
      <c r="H219">
        <v>71.277339999999995</v>
      </c>
      <c r="I219">
        <v>13.86328</v>
      </c>
      <c r="J219">
        <v>0.73828130000000003</v>
      </c>
      <c r="K219">
        <v>59.023440000000001</v>
      </c>
      <c r="L219" s="3">
        <v>44130.267361111109</v>
      </c>
      <c r="M219">
        <v>17.18</v>
      </c>
      <c r="N219" t="s">
        <v>28</v>
      </c>
      <c r="P219">
        <f>(C219-Key!$B$1)*24</f>
        <v>-2.7333333333372138</v>
      </c>
      <c r="Q219">
        <f>(Key!$B$2-'17.1'!C219)*24</f>
        <v>5.6833333333488554</v>
      </c>
      <c r="R219" s="3">
        <f>C219-(M219-Key!$B$5)/(24*Key!$B$6)</f>
        <v>44130.499379629626</v>
      </c>
      <c r="S219">
        <f>M219-Key!$B$5</f>
        <v>14.92</v>
      </c>
      <c r="T219" s="2">
        <f t="shared" si="15"/>
        <v>44129.513888888891</v>
      </c>
      <c r="U219" t="str">
        <f t="shared" si="16"/>
        <v>10-25-2020 12:20</v>
      </c>
      <c r="V219">
        <f>IFERROR(IF(W219=Z219,VLOOKUP($U219,[1]C8842!$G$2:$M$145,3,FALSE),0),0)</f>
        <v>19</v>
      </c>
      <c r="W219">
        <f>VLOOKUP(RIGHT($V$1,5),Key!$A$9:$B$14,2,FALSE)</f>
        <v>10.199999999999999</v>
      </c>
      <c r="X219">
        <f t="shared" si="19"/>
        <v>0</v>
      </c>
      <c r="Y219">
        <f>VLOOKUP(RIGHT($X$1,5),Key!$A$9:$B$14,2,FALSE)</f>
        <v>3.7</v>
      </c>
      <c r="Z219">
        <f t="shared" si="17"/>
        <v>10.199999999999999</v>
      </c>
      <c r="AA219">
        <f t="shared" si="18"/>
        <v>19</v>
      </c>
    </row>
    <row r="220" spans="1:27" x14ac:dyDescent="0.3">
      <c r="A220">
        <v>100067</v>
      </c>
      <c r="B220">
        <v>230922</v>
      </c>
      <c r="C220" s="3">
        <v>44130.513888888891</v>
      </c>
      <c r="D220">
        <v>3</v>
      </c>
      <c r="E220">
        <v>2</v>
      </c>
      <c r="F220" t="s">
        <v>26</v>
      </c>
      <c r="G220">
        <v>1</v>
      </c>
      <c r="H220">
        <v>67.351560000000006</v>
      </c>
      <c r="I220">
        <v>16.941410000000001</v>
      </c>
      <c r="J220">
        <v>0.90625</v>
      </c>
      <c r="K220">
        <v>92.039060000000006</v>
      </c>
      <c r="L220" s="3">
        <v>44130.267361111109</v>
      </c>
      <c r="M220">
        <v>17.18</v>
      </c>
      <c r="N220" t="s">
        <v>28</v>
      </c>
      <c r="P220">
        <f>(C220-Key!$B$1)*24</f>
        <v>-2.71666666661622</v>
      </c>
      <c r="Q220">
        <f>(Key!$B$2-'17.1'!C220)*24</f>
        <v>5.6666666666278616</v>
      </c>
      <c r="R220" s="3">
        <f>C220-(M220-Key!$B$5)/(24*Key!$B$6)</f>
        <v>44130.500074074072</v>
      </c>
      <c r="S220">
        <f>M220-Key!$B$5</f>
        <v>14.92</v>
      </c>
      <c r="T220" s="2">
        <f t="shared" si="15"/>
        <v>44129.513888888891</v>
      </c>
      <c r="U220" t="str">
        <f t="shared" si="16"/>
        <v>10-25-2020 12:20</v>
      </c>
      <c r="V220">
        <f>IFERROR(IF(W220=Z220,VLOOKUP($U220,[1]C8842!$G$2:$M$145,3,FALSE),0),0)</f>
        <v>19</v>
      </c>
      <c r="W220">
        <f>VLOOKUP(RIGHT($V$1,5),Key!$A$9:$B$14,2,FALSE)</f>
        <v>10.199999999999999</v>
      </c>
      <c r="X220">
        <f t="shared" si="19"/>
        <v>0</v>
      </c>
      <c r="Y220">
        <f>VLOOKUP(RIGHT($X$1,5),Key!$A$9:$B$14,2,FALSE)</f>
        <v>3.7</v>
      </c>
      <c r="Z220">
        <f t="shared" si="17"/>
        <v>10.199999999999999</v>
      </c>
      <c r="AA220">
        <f t="shared" si="18"/>
        <v>19</v>
      </c>
    </row>
    <row r="221" spans="1:27" x14ac:dyDescent="0.3">
      <c r="A221">
        <v>100067</v>
      </c>
      <c r="B221">
        <v>230922</v>
      </c>
      <c r="C221" s="3">
        <v>44130.513888888891</v>
      </c>
      <c r="D221">
        <v>1</v>
      </c>
      <c r="E221">
        <v>1</v>
      </c>
      <c r="F221" t="s">
        <v>25</v>
      </c>
      <c r="G221">
        <v>2</v>
      </c>
      <c r="H221">
        <v>66.699219999999997</v>
      </c>
      <c r="I221">
        <v>24.16797</v>
      </c>
      <c r="J221">
        <v>1.203125</v>
      </c>
      <c r="K221">
        <v>58.023440000000001</v>
      </c>
      <c r="L221" s="3">
        <v>44130.267361111109</v>
      </c>
      <c r="M221">
        <v>17.18</v>
      </c>
      <c r="N221" t="s">
        <v>28</v>
      </c>
      <c r="P221">
        <f>(C221-Key!$B$1)*24</f>
        <v>-2.71666666661622</v>
      </c>
      <c r="Q221">
        <f>(Key!$B$2-'17.1'!C221)*24</f>
        <v>5.6666666666278616</v>
      </c>
      <c r="R221" s="3">
        <f>C221-(M221-Key!$B$5)/(24*Key!$B$6)</f>
        <v>44130.500074074072</v>
      </c>
      <c r="S221">
        <f>M221-Key!$B$5</f>
        <v>14.92</v>
      </c>
      <c r="T221" s="2">
        <f t="shared" si="15"/>
        <v>44129.513888888891</v>
      </c>
      <c r="U221" t="str">
        <f t="shared" si="16"/>
        <v>10-25-2020 12:20</v>
      </c>
      <c r="V221">
        <f>IFERROR(IF(W221=Z221,VLOOKUP($U221,[1]C8842!$G$2:$M$145,3,FALSE),0),0)</f>
        <v>19</v>
      </c>
      <c r="W221">
        <f>VLOOKUP(RIGHT($V$1,5),Key!$A$9:$B$14,2,FALSE)</f>
        <v>10.199999999999999</v>
      </c>
      <c r="X221">
        <f t="shared" si="19"/>
        <v>0</v>
      </c>
      <c r="Y221">
        <f>VLOOKUP(RIGHT($X$1,5),Key!$A$9:$B$14,2,FALSE)</f>
        <v>3.7</v>
      </c>
      <c r="Z221">
        <f t="shared" si="17"/>
        <v>10.199999999999999</v>
      </c>
      <c r="AA221">
        <f t="shared" si="18"/>
        <v>19</v>
      </c>
    </row>
    <row r="222" spans="1:27" x14ac:dyDescent="0.3">
      <c r="A222">
        <v>100067</v>
      </c>
      <c r="B222">
        <v>230922</v>
      </c>
      <c r="C222" s="3">
        <v>44130.513888888891</v>
      </c>
      <c r="D222">
        <v>0</v>
      </c>
      <c r="E222">
        <v>2</v>
      </c>
      <c r="F222" t="s">
        <v>25</v>
      </c>
      <c r="G222">
        <v>1</v>
      </c>
      <c r="H222">
        <v>64.53125</v>
      </c>
      <c r="I222">
        <v>13.414059999999999</v>
      </c>
      <c r="J222">
        <v>0.80078130000000003</v>
      </c>
      <c r="K222">
        <v>46.019530000000003</v>
      </c>
      <c r="L222" s="3">
        <v>44130.267361111109</v>
      </c>
      <c r="M222">
        <v>17.18</v>
      </c>
      <c r="N222" t="s">
        <v>28</v>
      </c>
      <c r="P222">
        <f>(C222-Key!$B$1)*24</f>
        <v>-2.71666666661622</v>
      </c>
      <c r="Q222">
        <f>(Key!$B$2-'17.1'!C222)*24</f>
        <v>5.6666666666278616</v>
      </c>
      <c r="R222" s="3">
        <f>C222-(M222-Key!$B$5)/(24*Key!$B$6)</f>
        <v>44130.500074074072</v>
      </c>
      <c r="S222">
        <f>M222-Key!$B$5</f>
        <v>14.92</v>
      </c>
      <c r="T222" s="2">
        <f t="shared" si="15"/>
        <v>44129.513888888891</v>
      </c>
      <c r="U222" t="str">
        <f t="shared" si="16"/>
        <v>10-25-2020 12:20</v>
      </c>
      <c r="V222">
        <f>IFERROR(IF(W222=Z222,VLOOKUP($U222,[1]C8842!$G$2:$M$145,3,FALSE),0),0)</f>
        <v>19</v>
      </c>
      <c r="W222">
        <f>VLOOKUP(RIGHT($V$1,5),Key!$A$9:$B$14,2,FALSE)</f>
        <v>10.199999999999999</v>
      </c>
      <c r="X222">
        <f t="shared" si="19"/>
        <v>0</v>
      </c>
      <c r="Y222">
        <f>VLOOKUP(RIGHT($X$1,5),Key!$A$9:$B$14,2,FALSE)</f>
        <v>3.7</v>
      </c>
      <c r="Z222">
        <f t="shared" si="17"/>
        <v>10.199999999999999</v>
      </c>
      <c r="AA222">
        <f t="shared" si="18"/>
        <v>19</v>
      </c>
    </row>
    <row r="223" spans="1:27" x14ac:dyDescent="0.3">
      <c r="A223">
        <v>100067</v>
      </c>
      <c r="B223">
        <v>230922</v>
      </c>
      <c r="C223" s="3">
        <v>44130.513888888891</v>
      </c>
      <c r="D223">
        <v>1</v>
      </c>
      <c r="E223">
        <v>1</v>
      </c>
      <c r="F223" t="s">
        <v>25</v>
      </c>
      <c r="G223">
        <v>1</v>
      </c>
      <c r="H223">
        <v>67.925780000000003</v>
      </c>
      <c r="I223">
        <v>15.382809999999999</v>
      </c>
      <c r="J223">
        <v>0.8359375</v>
      </c>
      <c r="K223">
        <v>58.023440000000001</v>
      </c>
      <c r="L223" s="3">
        <v>44130.267361111109</v>
      </c>
      <c r="M223">
        <v>17.18</v>
      </c>
      <c r="N223" t="s">
        <v>28</v>
      </c>
      <c r="P223">
        <f>(C223-Key!$B$1)*24</f>
        <v>-2.71666666661622</v>
      </c>
      <c r="Q223">
        <f>(Key!$B$2-'17.1'!C223)*24</f>
        <v>5.6666666666278616</v>
      </c>
      <c r="R223" s="3">
        <f>C223-(M223-Key!$B$5)/(24*Key!$B$6)</f>
        <v>44130.500074074072</v>
      </c>
      <c r="S223">
        <f>M223-Key!$B$5</f>
        <v>14.92</v>
      </c>
      <c r="T223" s="2">
        <f t="shared" si="15"/>
        <v>44129.513888888891</v>
      </c>
      <c r="U223" t="str">
        <f t="shared" si="16"/>
        <v>10-25-2020 12:20</v>
      </c>
      <c r="V223">
        <f>IFERROR(IF(W223=Z223,VLOOKUP($U223,[1]C8842!$G$2:$M$145,3,FALSE),0),0)</f>
        <v>19</v>
      </c>
      <c r="W223">
        <f>VLOOKUP(RIGHT($V$1,5),Key!$A$9:$B$14,2,FALSE)</f>
        <v>10.199999999999999</v>
      </c>
      <c r="X223">
        <f t="shared" si="19"/>
        <v>0</v>
      </c>
      <c r="Y223">
        <f>VLOOKUP(RIGHT($X$1,5),Key!$A$9:$B$14,2,FALSE)</f>
        <v>3.7</v>
      </c>
      <c r="Z223">
        <f t="shared" si="17"/>
        <v>10.199999999999999</v>
      </c>
      <c r="AA223">
        <f t="shared" si="18"/>
        <v>19</v>
      </c>
    </row>
    <row r="224" spans="1:27" x14ac:dyDescent="0.3">
      <c r="A224">
        <v>100067</v>
      </c>
      <c r="B224">
        <v>230922</v>
      </c>
      <c r="C224" s="3">
        <v>44130.513888888891</v>
      </c>
      <c r="D224">
        <v>0</v>
      </c>
      <c r="E224">
        <v>2</v>
      </c>
      <c r="F224" t="s">
        <v>25</v>
      </c>
      <c r="G224">
        <v>3</v>
      </c>
      <c r="H224">
        <v>69.125</v>
      </c>
      <c r="I224">
        <v>43.988280000000003</v>
      </c>
      <c r="J224">
        <v>1.921875</v>
      </c>
      <c r="K224">
        <v>46.019530000000003</v>
      </c>
      <c r="L224" s="3">
        <v>44130.267361111109</v>
      </c>
      <c r="M224">
        <v>17.18</v>
      </c>
      <c r="N224" t="s">
        <v>28</v>
      </c>
      <c r="P224">
        <f>(C224-Key!$B$1)*24</f>
        <v>-2.71666666661622</v>
      </c>
      <c r="Q224">
        <f>(Key!$B$2-'17.1'!C224)*24</f>
        <v>5.6666666666278616</v>
      </c>
      <c r="R224" s="3">
        <f>C224-(M224-Key!$B$5)/(24*Key!$B$6)</f>
        <v>44130.500074074072</v>
      </c>
      <c r="S224">
        <f>M224-Key!$B$5</f>
        <v>14.92</v>
      </c>
      <c r="T224" s="2">
        <f t="shared" si="15"/>
        <v>44129.513888888891</v>
      </c>
      <c r="U224" t="str">
        <f t="shared" si="16"/>
        <v>10-25-2020 12:20</v>
      </c>
      <c r="V224">
        <f>IFERROR(IF(W224=Z224,VLOOKUP($U224,[1]C8842!$G$2:$M$145,3,FALSE),0),0)</f>
        <v>19</v>
      </c>
      <c r="W224">
        <f>VLOOKUP(RIGHT($V$1,5),Key!$A$9:$B$14,2,FALSE)</f>
        <v>10.199999999999999</v>
      </c>
      <c r="X224">
        <f t="shared" si="19"/>
        <v>0</v>
      </c>
      <c r="Y224">
        <f>VLOOKUP(RIGHT($X$1,5),Key!$A$9:$B$14,2,FALSE)</f>
        <v>3.7</v>
      </c>
      <c r="Z224">
        <f t="shared" si="17"/>
        <v>10.199999999999999</v>
      </c>
      <c r="AA224">
        <f t="shared" si="18"/>
        <v>19</v>
      </c>
    </row>
    <row r="225" spans="1:27" x14ac:dyDescent="0.3">
      <c r="A225">
        <v>100067</v>
      </c>
      <c r="B225">
        <v>230922</v>
      </c>
      <c r="C225" s="3">
        <v>44130.513888888891</v>
      </c>
      <c r="D225">
        <v>1</v>
      </c>
      <c r="E225">
        <v>1</v>
      </c>
      <c r="F225" t="s">
        <v>25</v>
      </c>
      <c r="G225">
        <v>1</v>
      </c>
      <c r="H225">
        <v>68.535160000000005</v>
      </c>
      <c r="I225">
        <v>16.058589999999999</v>
      </c>
      <c r="J225">
        <v>0.85546880000000003</v>
      </c>
      <c r="K225">
        <v>59.023440000000001</v>
      </c>
      <c r="L225" s="3">
        <v>44130.267361111109</v>
      </c>
      <c r="M225">
        <v>17.18</v>
      </c>
      <c r="N225" t="s">
        <v>28</v>
      </c>
      <c r="P225">
        <f>(C225-Key!$B$1)*24</f>
        <v>-2.71666666661622</v>
      </c>
      <c r="Q225">
        <f>(Key!$B$2-'17.1'!C225)*24</f>
        <v>5.6666666666278616</v>
      </c>
      <c r="R225" s="3">
        <f>C225-(M225-Key!$B$5)/(24*Key!$B$6)</f>
        <v>44130.500074074072</v>
      </c>
      <c r="S225">
        <f>M225-Key!$B$5</f>
        <v>14.92</v>
      </c>
      <c r="T225" s="2">
        <f t="shared" si="15"/>
        <v>44129.513888888891</v>
      </c>
      <c r="U225" t="str">
        <f t="shared" si="16"/>
        <v>10-25-2020 12:20</v>
      </c>
      <c r="V225">
        <f>IFERROR(IF(W225=Z225,VLOOKUP($U225,[1]C8842!$G$2:$M$145,3,FALSE),0),0)</f>
        <v>19</v>
      </c>
      <c r="W225">
        <f>VLOOKUP(RIGHT($V$1,5),Key!$A$9:$B$14,2,FALSE)</f>
        <v>10.199999999999999</v>
      </c>
      <c r="X225">
        <f t="shared" si="19"/>
        <v>0</v>
      </c>
      <c r="Y225">
        <f>VLOOKUP(RIGHT($X$1,5),Key!$A$9:$B$14,2,FALSE)</f>
        <v>3.7</v>
      </c>
      <c r="Z225">
        <f t="shared" si="17"/>
        <v>10.199999999999999</v>
      </c>
      <c r="AA225">
        <f t="shared" si="18"/>
        <v>19</v>
      </c>
    </row>
    <row r="226" spans="1:27" x14ac:dyDescent="0.3">
      <c r="A226">
        <v>100067</v>
      </c>
      <c r="B226">
        <v>230922</v>
      </c>
      <c r="C226" s="3">
        <v>44130.513888888891</v>
      </c>
      <c r="D226">
        <v>1</v>
      </c>
      <c r="E226">
        <v>1</v>
      </c>
      <c r="F226" t="s">
        <v>25</v>
      </c>
      <c r="G226">
        <v>1</v>
      </c>
      <c r="H226">
        <v>62.5625</v>
      </c>
      <c r="I226">
        <v>18.023440000000001</v>
      </c>
      <c r="J226">
        <v>1.019531</v>
      </c>
      <c r="K226">
        <v>56.023440000000001</v>
      </c>
      <c r="L226" s="3">
        <v>44130.267361111109</v>
      </c>
      <c r="M226">
        <v>17.18</v>
      </c>
      <c r="N226" t="s">
        <v>28</v>
      </c>
      <c r="P226">
        <f>(C226-Key!$B$1)*24</f>
        <v>-2.71666666661622</v>
      </c>
      <c r="Q226">
        <f>(Key!$B$2-'17.1'!C226)*24</f>
        <v>5.6666666666278616</v>
      </c>
      <c r="R226" s="3">
        <f>C226-(M226-Key!$B$5)/(24*Key!$B$6)</f>
        <v>44130.500074074072</v>
      </c>
      <c r="S226">
        <f>M226-Key!$B$5</f>
        <v>14.92</v>
      </c>
      <c r="T226" s="2">
        <f t="shared" si="15"/>
        <v>44129.513888888891</v>
      </c>
      <c r="U226" t="str">
        <f t="shared" si="16"/>
        <v>10-25-2020 12:20</v>
      </c>
      <c r="V226">
        <f>IFERROR(IF(W226=Z226,VLOOKUP($U226,[1]C8842!$G$2:$M$145,3,FALSE),0),0)</f>
        <v>19</v>
      </c>
      <c r="W226">
        <f>VLOOKUP(RIGHT($V$1,5),Key!$A$9:$B$14,2,FALSE)</f>
        <v>10.199999999999999</v>
      </c>
      <c r="X226">
        <f t="shared" si="19"/>
        <v>0</v>
      </c>
      <c r="Y226">
        <f>VLOOKUP(RIGHT($X$1,5),Key!$A$9:$B$14,2,FALSE)</f>
        <v>3.7</v>
      </c>
      <c r="Z226">
        <f t="shared" si="17"/>
        <v>10.199999999999999</v>
      </c>
      <c r="AA226">
        <f t="shared" si="18"/>
        <v>19</v>
      </c>
    </row>
    <row r="227" spans="1:27" x14ac:dyDescent="0.3">
      <c r="A227">
        <v>100067</v>
      </c>
      <c r="B227">
        <v>230922</v>
      </c>
      <c r="C227" s="3">
        <v>44130.513888888891</v>
      </c>
      <c r="D227">
        <v>0</v>
      </c>
      <c r="E227">
        <v>2</v>
      </c>
      <c r="F227" t="s">
        <v>25</v>
      </c>
      <c r="G227">
        <v>1</v>
      </c>
      <c r="H227">
        <v>57.929690000000001</v>
      </c>
      <c r="I227">
        <v>15.777340000000001</v>
      </c>
      <c r="J227">
        <v>1</v>
      </c>
      <c r="K227">
        <v>46.019530000000003</v>
      </c>
      <c r="L227" s="3">
        <v>44130.267361111109</v>
      </c>
      <c r="M227">
        <v>17.18</v>
      </c>
      <c r="N227" t="s">
        <v>28</v>
      </c>
      <c r="P227">
        <f>(C227-Key!$B$1)*24</f>
        <v>-2.71666666661622</v>
      </c>
      <c r="Q227">
        <f>(Key!$B$2-'17.1'!C227)*24</f>
        <v>5.6666666666278616</v>
      </c>
      <c r="R227" s="3">
        <f>C227-(M227-Key!$B$5)/(24*Key!$B$6)</f>
        <v>44130.500074074072</v>
      </c>
      <c r="S227">
        <f>M227-Key!$B$5</f>
        <v>14.92</v>
      </c>
      <c r="T227" s="2">
        <f t="shared" si="15"/>
        <v>44129.513888888891</v>
      </c>
      <c r="U227" t="str">
        <f t="shared" si="16"/>
        <v>10-25-2020 12:20</v>
      </c>
      <c r="V227">
        <f>IFERROR(IF(W227=Z227,VLOOKUP($U227,[1]C8842!$G$2:$M$145,3,FALSE),0),0)</f>
        <v>19</v>
      </c>
      <c r="W227">
        <f>VLOOKUP(RIGHT($V$1,5),Key!$A$9:$B$14,2,FALSE)</f>
        <v>10.199999999999999</v>
      </c>
      <c r="X227">
        <f t="shared" si="19"/>
        <v>0</v>
      </c>
      <c r="Y227">
        <f>VLOOKUP(RIGHT($X$1,5),Key!$A$9:$B$14,2,FALSE)</f>
        <v>3.7</v>
      </c>
      <c r="Z227">
        <f t="shared" si="17"/>
        <v>10.199999999999999</v>
      </c>
      <c r="AA227">
        <f t="shared" si="18"/>
        <v>19</v>
      </c>
    </row>
    <row r="228" spans="1:27" x14ac:dyDescent="0.3">
      <c r="A228">
        <v>100067</v>
      </c>
      <c r="B228">
        <v>230922</v>
      </c>
      <c r="C228" s="3">
        <v>44130.513888888891</v>
      </c>
      <c r="D228">
        <v>2</v>
      </c>
      <c r="E228">
        <v>1</v>
      </c>
      <c r="F228" t="s">
        <v>26</v>
      </c>
      <c r="G228">
        <v>2</v>
      </c>
      <c r="H228">
        <v>73.859380000000002</v>
      </c>
      <c r="I228">
        <v>20.17578</v>
      </c>
      <c r="J228">
        <v>0.94140630000000003</v>
      </c>
      <c r="K228">
        <v>82.035160000000005</v>
      </c>
      <c r="L228" s="3">
        <v>44130.267361111109</v>
      </c>
      <c r="M228">
        <v>17.18</v>
      </c>
      <c r="N228" t="s">
        <v>28</v>
      </c>
      <c r="P228">
        <f>(C228-Key!$B$1)*24</f>
        <v>-2.71666666661622</v>
      </c>
      <c r="Q228">
        <f>(Key!$B$2-'17.1'!C228)*24</f>
        <v>5.6666666666278616</v>
      </c>
      <c r="R228" s="3">
        <f>C228-(M228-Key!$B$5)/(24*Key!$B$6)</f>
        <v>44130.500074074072</v>
      </c>
      <c r="S228">
        <f>M228-Key!$B$5</f>
        <v>14.92</v>
      </c>
      <c r="T228" s="2">
        <f t="shared" si="15"/>
        <v>44129.513888888891</v>
      </c>
      <c r="U228" t="str">
        <f t="shared" si="16"/>
        <v>10-25-2020 12:20</v>
      </c>
      <c r="V228">
        <f>IFERROR(IF(W228=Z228,VLOOKUP($U228,[1]C8842!$G$2:$M$145,3,FALSE),0),0)</f>
        <v>19</v>
      </c>
      <c r="W228">
        <f>VLOOKUP(RIGHT($V$1,5),Key!$A$9:$B$14,2,FALSE)</f>
        <v>10.199999999999999</v>
      </c>
      <c r="X228">
        <f t="shared" si="19"/>
        <v>0</v>
      </c>
      <c r="Y228">
        <f>VLOOKUP(RIGHT($X$1,5),Key!$A$9:$B$14,2,FALSE)</f>
        <v>3.7</v>
      </c>
      <c r="Z228">
        <f t="shared" si="17"/>
        <v>10.199999999999999</v>
      </c>
      <c r="AA228">
        <f t="shared" si="18"/>
        <v>19</v>
      </c>
    </row>
    <row r="229" spans="1:27" x14ac:dyDescent="0.3">
      <c r="A229">
        <v>100067</v>
      </c>
      <c r="B229">
        <v>230922</v>
      </c>
      <c r="C229" s="3">
        <v>44130.513888888891</v>
      </c>
      <c r="D229">
        <v>3</v>
      </c>
      <c r="E229">
        <v>2</v>
      </c>
      <c r="F229" t="s">
        <v>26</v>
      </c>
      <c r="G229">
        <v>1</v>
      </c>
      <c r="H229">
        <v>70.546880000000002</v>
      </c>
      <c r="I229">
        <v>15.73828</v>
      </c>
      <c r="J229">
        <v>0.8203125</v>
      </c>
      <c r="K229">
        <v>92.039060000000006</v>
      </c>
      <c r="L229" s="3">
        <v>44130.267361111109</v>
      </c>
      <c r="M229">
        <v>17.18</v>
      </c>
      <c r="N229" t="s">
        <v>28</v>
      </c>
      <c r="P229">
        <f>(C229-Key!$B$1)*24</f>
        <v>-2.71666666661622</v>
      </c>
      <c r="Q229">
        <f>(Key!$B$2-'17.1'!C229)*24</f>
        <v>5.6666666666278616</v>
      </c>
      <c r="R229" s="3">
        <f>C229-(M229-Key!$B$5)/(24*Key!$B$6)</f>
        <v>44130.500074074072</v>
      </c>
      <c r="S229">
        <f>M229-Key!$B$5</f>
        <v>14.92</v>
      </c>
      <c r="T229" s="2">
        <f t="shared" si="15"/>
        <v>44129.513888888891</v>
      </c>
      <c r="U229" t="str">
        <f t="shared" si="16"/>
        <v>10-25-2020 12:20</v>
      </c>
      <c r="V229">
        <f>IFERROR(IF(W229=Z229,VLOOKUP($U229,[1]C8842!$G$2:$M$145,3,FALSE),0),0)</f>
        <v>19</v>
      </c>
      <c r="W229">
        <f>VLOOKUP(RIGHT($V$1,5),Key!$A$9:$B$14,2,FALSE)</f>
        <v>10.199999999999999</v>
      </c>
      <c r="X229">
        <f t="shared" si="19"/>
        <v>0</v>
      </c>
      <c r="Y229">
        <f>VLOOKUP(RIGHT($X$1,5),Key!$A$9:$B$14,2,FALSE)</f>
        <v>3.7</v>
      </c>
      <c r="Z229">
        <f t="shared" si="17"/>
        <v>10.199999999999999</v>
      </c>
      <c r="AA229">
        <f t="shared" si="18"/>
        <v>19</v>
      </c>
    </row>
    <row r="230" spans="1:27" x14ac:dyDescent="0.3">
      <c r="A230">
        <v>100067</v>
      </c>
      <c r="B230">
        <v>230922</v>
      </c>
      <c r="C230" s="3">
        <v>44130.51458333333</v>
      </c>
      <c r="D230">
        <v>0</v>
      </c>
      <c r="E230">
        <v>2</v>
      </c>
      <c r="F230" t="s">
        <v>25</v>
      </c>
      <c r="G230">
        <v>1</v>
      </c>
      <c r="H230">
        <v>61.660159999999998</v>
      </c>
      <c r="I230">
        <v>18.78125</v>
      </c>
      <c r="J230">
        <v>1.066406</v>
      </c>
      <c r="K230">
        <v>47.019530000000003</v>
      </c>
      <c r="L230" s="3">
        <v>44130.267361111109</v>
      </c>
      <c r="M230">
        <v>17.18</v>
      </c>
      <c r="N230" t="s">
        <v>28</v>
      </c>
      <c r="P230">
        <f>(C230-Key!$B$1)*24</f>
        <v>-2.7000000000698492</v>
      </c>
      <c r="Q230">
        <f>(Key!$B$2-'17.1'!C230)*24</f>
        <v>5.6500000000814907</v>
      </c>
      <c r="R230" s="3">
        <f>C230-(M230-Key!$B$5)/(24*Key!$B$6)</f>
        <v>44130.500768518512</v>
      </c>
      <c r="S230">
        <f>M230-Key!$B$5</f>
        <v>14.92</v>
      </c>
      <c r="T230" s="2">
        <f t="shared" si="15"/>
        <v>44129.513888888891</v>
      </c>
      <c r="U230" t="str">
        <f t="shared" si="16"/>
        <v>10-25-2020 12:20</v>
      </c>
      <c r="V230">
        <f>IFERROR(IF(W230=Z230,VLOOKUP($U230,[1]C8842!$G$2:$M$145,3,FALSE),0),0)</f>
        <v>19</v>
      </c>
      <c r="W230">
        <f>VLOOKUP(RIGHT($V$1,5),Key!$A$9:$B$14,2,FALSE)</f>
        <v>10.199999999999999</v>
      </c>
      <c r="X230">
        <f t="shared" si="19"/>
        <v>0</v>
      </c>
      <c r="Y230">
        <f>VLOOKUP(RIGHT($X$1,5),Key!$A$9:$B$14,2,FALSE)</f>
        <v>3.7</v>
      </c>
      <c r="Z230">
        <f t="shared" si="17"/>
        <v>10.199999999999999</v>
      </c>
      <c r="AA230">
        <f t="shared" si="18"/>
        <v>19</v>
      </c>
    </row>
    <row r="231" spans="1:27" x14ac:dyDescent="0.3">
      <c r="A231">
        <v>100067</v>
      </c>
      <c r="B231">
        <v>230922</v>
      </c>
      <c r="C231" s="3">
        <v>44130.51458333333</v>
      </c>
      <c r="D231">
        <v>0</v>
      </c>
      <c r="E231">
        <v>2</v>
      </c>
      <c r="F231" t="s">
        <v>25</v>
      </c>
      <c r="G231">
        <v>1</v>
      </c>
      <c r="H231">
        <v>63.042969999999997</v>
      </c>
      <c r="I231">
        <v>14.42188</v>
      </c>
      <c r="J231">
        <v>0.859375</v>
      </c>
      <c r="K231">
        <v>46.019530000000003</v>
      </c>
      <c r="L231" s="3">
        <v>44130.267361111109</v>
      </c>
      <c r="M231">
        <v>17.18</v>
      </c>
      <c r="N231" t="s">
        <v>28</v>
      </c>
      <c r="P231">
        <f>(C231-Key!$B$1)*24</f>
        <v>-2.7000000000698492</v>
      </c>
      <c r="Q231">
        <f>(Key!$B$2-'17.1'!C231)*24</f>
        <v>5.6500000000814907</v>
      </c>
      <c r="R231" s="3">
        <f>C231-(M231-Key!$B$5)/(24*Key!$B$6)</f>
        <v>44130.500768518512</v>
      </c>
      <c r="S231">
        <f>M231-Key!$B$5</f>
        <v>14.92</v>
      </c>
      <c r="T231" s="2">
        <f t="shared" si="15"/>
        <v>44129.513888888891</v>
      </c>
      <c r="U231" t="str">
        <f t="shared" si="16"/>
        <v>10-25-2020 12:20</v>
      </c>
      <c r="V231">
        <f>IFERROR(IF(W231=Z231,VLOOKUP($U231,[1]C8842!$G$2:$M$145,3,FALSE),0),0)</f>
        <v>19</v>
      </c>
      <c r="W231">
        <f>VLOOKUP(RIGHT($V$1,5),Key!$A$9:$B$14,2,FALSE)</f>
        <v>10.199999999999999</v>
      </c>
      <c r="X231">
        <f t="shared" si="19"/>
        <v>0</v>
      </c>
      <c r="Y231">
        <f>VLOOKUP(RIGHT($X$1,5),Key!$A$9:$B$14,2,FALSE)</f>
        <v>3.7</v>
      </c>
      <c r="Z231">
        <f t="shared" si="17"/>
        <v>10.199999999999999</v>
      </c>
      <c r="AA231">
        <f t="shared" si="18"/>
        <v>19</v>
      </c>
    </row>
    <row r="232" spans="1:27" x14ac:dyDescent="0.3">
      <c r="A232">
        <v>100067</v>
      </c>
      <c r="B232">
        <v>230922</v>
      </c>
      <c r="C232" s="3">
        <v>44130.51458333333</v>
      </c>
      <c r="D232">
        <v>0</v>
      </c>
      <c r="E232">
        <v>2</v>
      </c>
      <c r="F232" t="s">
        <v>25</v>
      </c>
      <c r="G232">
        <v>4</v>
      </c>
      <c r="H232">
        <v>58.179690000000001</v>
      </c>
      <c r="I232">
        <v>67.476560000000006</v>
      </c>
      <c r="J232">
        <v>3.359375</v>
      </c>
      <c r="K232">
        <v>45.019530000000003</v>
      </c>
      <c r="L232" s="3">
        <v>44130.267361111109</v>
      </c>
      <c r="M232">
        <v>17.18</v>
      </c>
      <c r="N232" t="s">
        <v>28</v>
      </c>
      <c r="P232">
        <f>(C232-Key!$B$1)*24</f>
        <v>-2.7000000000698492</v>
      </c>
      <c r="Q232">
        <f>(Key!$B$2-'17.1'!C232)*24</f>
        <v>5.6500000000814907</v>
      </c>
      <c r="R232" s="3">
        <f>C232-(M232-Key!$B$5)/(24*Key!$B$6)</f>
        <v>44130.500768518512</v>
      </c>
      <c r="S232">
        <f>M232-Key!$B$5</f>
        <v>14.92</v>
      </c>
      <c r="T232" s="2">
        <f t="shared" si="15"/>
        <v>44129.513888888891</v>
      </c>
      <c r="U232" t="str">
        <f t="shared" si="16"/>
        <v>10-25-2020 12:20</v>
      </c>
      <c r="V232">
        <f>IFERROR(IF(W232=Z232,VLOOKUP($U232,[1]C8842!$G$2:$M$145,3,FALSE),0),0)</f>
        <v>19</v>
      </c>
      <c r="W232">
        <f>VLOOKUP(RIGHT($V$1,5),Key!$A$9:$B$14,2,FALSE)</f>
        <v>10.199999999999999</v>
      </c>
      <c r="X232">
        <f t="shared" si="19"/>
        <v>0</v>
      </c>
      <c r="Y232">
        <f>VLOOKUP(RIGHT($X$1,5),Key!$A$9:$B$14,2,FALSE)</f>
        <v>3.7</v>
      </c>
      <c r="Z232">
        <f t="shared" si="17"/>
        <v>10.199999999999999</v>
      </c>
      <c r="AA232">
        <f t="shared" si="18"/>
        <v>19</v>
      </c>
    </row>
    <row r="233" spans="1:27" x14ac:dyDescent="0.3">
      <c r="A233">
        <v>100067</v>
      </c>
      <c r="B233">
        <v>230922</v>
      </c>
      <c r="C233" s="3">
        <v>44130.51458333333</v>
      </c>
      <c r="D233">
        <v>1</v>
      </c>
      <c r="E233">
        <v>1</v>
      </c>
      <c r="F233" t="s">
        <v>25</v>
      </c>
      <c r="G233">
        <v>1</v>
      </c>
      <c r="H233">
        <v>74.042969999999997</v>
      </c>
      <c r="I233">
        <v>15.07422</v>
      </c>
      <c r="J233">
        <v>0.75390630000000003</v>
      </c>
      <c r="K233">
        <v>58.023440000000001</v>
      </c>
      <c r="L233" s="3">
        <v>44130.267361111109</v>
      </c>
      <c r="M233">
        <v>17.18</v>
      </c>
      <c r="N233" t="s">
        <v>28</v>
      </c>
      <c r="P233">
        <f>(C233-Key!$B$1)*24</f>
        <v>-2.7000000000698492</v>
      </c>
      <c r="Q233">
        <f>(Key!$B$2-'17.1'!C233)*24</f>
        <v>5.6500000000814907</v>
      </c>
      <c r="R233" s="3">
        <f>C233-(M233-Key!$B$5)/(24*Key!$B$6)</f>
        <v>44130.500768518512</v>
      </c>
      <c r="S233">
        <f>M233-Key!$B$5</f>
        <v>14.92</v>
      </c>
      <c r="T233" s="2">
        <f t="shared" si="15"/>
        <v>44129.513888888891</v>
      </c>
      <c r="U233" t="str">
        <f t="shared" si="16"/>
        <v>10-25-2020 12:20</v>
      </c>
      <c r="V233">
        <f>IFERROR(IF(W233=Z233,VLOOKUP($U233,[1]C8842!$G$2:$M$145,3,FALSE),0),0)</f>
        <v>19</v>
      </c>
      <c r="W233">
        <f>VLOOKUP(RIGHT($V$1,5),Key!$A$9:$B$14,2,FALSE)</f>
        <v>10.199999999999999</v>
      </c>
      <c r="X233">
        <f t="shared" si="19"/>
        <v>0</v>
      </c>
      <c r="Y233">
        <f>VLOOKUP(RIGHT($X$1,5),Key!$A$9:$B$14,2,FALSE)</f>
        <v>3.7</v>
      </c>
      <c r="Z233">
        <f t="shared" si="17"/>
        <v>10.199999999999999</v>
      </c>
      <c r="AA233">
        <f t="shared" si="18"/>
        <v>19</v>
      </c>
    </row>
    <row r="234" spans="1:27" x14ac:dyDescent="0.3">
      <c r="A234">
        <v>100067</v>
      </c>
      <c r="B234">
        <v>230922</v>
      </c>
      <c r="C234" s="3">
        <v>44130.51458333333</v>
      </c>
      <c r="D234">
        <v>1</v>
      </c>
      <c r="E234">
        <v>1</v>
      </c>
      <c r="F234" t="s">
        <v>25</v>
      </c>
      <c r="G234">
        <v>1</v>
      </c>
      <c r="H234">
        <v>69.9375</v>
      </c>
      <c r="I234">
        <v>17.65625</v>
      </c>
      <c r="J234">
        <v>0.8984375</v>
      </c>
      <c r="K234">
        <v>58.023440000000001</v>
      </c>
      <c r="L234" s="3">
        <v>44130.267361111109</v>
      </c>
      <c r="M234">
        <v>17.18</v>
      </c>
      <c r="N234" t="s">
        <v>28</v>
      </c>
      <c r="P234">
        <f>(C234-Key!$B$1)*24</f>
        <v>-2.7000000000698492</v>
      </c>
      <c r="Q234">
        <f>(Key!$B$2-'17.1'!C234)*24</f>
        <v>5.6500000000814907</v>
      </c>
      <c r="R234" s="3">
        <f>C234-(M234-Key!$B$5)/(24*Key!$B$6)</f>
        <v>44130.500768518512</v>
      </c>
      <c r="S234">
        <f>M234-Key!$B$5</f>
        <v>14.92</v>
      </c>
      <c r="T234" s="2">
        <f t="shared" si="15"/>
        <v>44129.513888888891</v>
      </c>
      <c r="U234" t="str">
        <f t="shared" si="16"/>
        <v>10-25-2020 12:20</v>
      </c>
      <c r="V234">
        <f>IFERROR(IF(W234=Z234,VLOOKUP($U234,[1]C8842!$G$2:$M$145,3,FALSE),0),0)</f>
        <v>19</v>
      </c>
      <c r="W234">
        <f>VLOOKUP(RIGHT($V$1,5),Key!$A$9:$B$14,2,FALSE)</f>
        <v>10.199999999999999</v>
      </c>
      <c r="X234">
        <f t="shared" si="19"/>
        <v>0</v>
      </c>
      <c r="Y234">
        <f>VLOOKUP(RIGHT($X$1,5),Key!$A$9:$B$14,2,FALSE)</f>
        <v>3.7</v>
      </c>
      <c r="Z234">
        <f t="shared" si="17"/>
        <v>10.199999999999999</v>
      </c>
      <c r="AA234">
        <f t="shared" si="18"/>
        <v>19</v>
      </c>
    </row>
    <row r="235" spans="1:27" x14ac:dyDescent="0.3">
      <c r="A235">
        <v>100067</v>
      </c>
      <c r="B235">
        <v>230922</v>
      </c>
      <c r="C235" s="3">
        <v>44130.51458333333</v>
      </c>
      <c r="D235">
        <v>0</v>
      </c>
      <c r="E235">
        <v>2</v>
      </c>
      <c r="F235" t="s">
        <v>25</v>
      </c>
      <c r="G235">
        <v>1</v>
      </c>
      <c r="H235">
        <v>63.253909999999998</v>
      </c>
      <c r="I235">
        <v>14.902340000000001</v>
      </c>
      <c r="J235">
        <v>0.87890630000000003</v>
      </c>
      <c r="K235">
        <v>46.019530000000003</v>
      </c>
      <c r="L235" s="3">
        <v>44130.267361111109</v>
      </c>
      <c r="M235">
        <v>17.18</v>
      </c>
      <c r="N235" t="s">
        <v>28</v>
      </c>
      <c r="P235">
        <f>(C235-Key!$B$1)*24</f>
        <v>-2.7000000000698492</v>
      </c>
      <c r="Q235">
        <f>(Key!$B$2-'17.1'!C235)*24</f>
        <v>5.6500000000814907</v>
      </c>
      <c r="R235" s="3">
        <f>C235-(M235-Key!$B$5)/(24*Key!$B$6)</f>
        <v>44130.500768518512</v>
      </c>
      <c r="S235">
        <f>M235-Key!$B$5</f>
        <v>14.92</v>
      </c>
      <c r="T235" s="2">
        <f t="shared" si="15"/>
        <v>44129.513888888891</v>
      </c>
      <c r="U235" t="str">
        <f t="shared" si="16"/>
        <v>10-25-2020 12:20</v>
      </c>
      <c r="V235">
        <f>IFERROR(IF(W235=Z235,VLOOKUP($U235,[1]C8842!$G$2:$M$145,3,FALSE),0),0)</f>
        <v>19</v>
      </c>
      <c r="W235">
        <f>VLOOKUP(RIGHT($V$1,5),Key!$A$9:$B$14,2,FALSE)</f>
        <v>10.199999999999999</v>
      </c>
      <c r="X235">
        <f t="shared" si="19"/>
        <v>0</v>
      </c>
      <c r="Y235">
        <f>VLOOKUP(RIGHT($X$1,5),Key!$A$9:$B$14,2,FALSE)</f>
        <v>3.7</v>
      </c>
      <c r="Z235">
        <f t="shared" si="17"/>
        <v>10.199999999999999</v>
      </c>
      <c r="AA235">
        <f t="shared" si="18"/>
        <v>19</v>
      </c>
    </row>
    <row r="236" spans="1:27" x14ac:dyDescent="0.3">
      <c r="A236">
        <v>100067</v>
      </c>
      <c r="B236">
        <v>230922</v>
      </c>
      <c r="C236" s="3">
        <v>44130.51458333333</v>
      </c>
      <c r="D236">
        <v>0</v>
      </c>
      <c r="E236">
        <v>2</v>
      </c>
      <c r="F236" t="s">
        <v>25</v>
      </c>
      <c r="G236">
        <v>1</v>
      </c>
      <c r="H236">
        <v>64.414060000000006</v>
      </c>
      <c r="I236">
        <v>19.70703</v>
      </c>
      <c r="J236">
        <v>1.0625</v>
      </c>
      <c r="K236">
        <v>46.019530000000003</v>
      </c>
      <c r="L236" s="3">
        <v>44130.267361111109</v>
      </c>
      <c r="M236">
        <v>17.18</v>
      </c>
      <c r="N236" t="s">
        <v>28</v>
      </c>
      <c r="P236">
        <f>(C236-Key!$B$1)*24</f>
        <v>-2.7000000000698492</v>
      </c>
      <c r="Q236">
        <f>(Key!$B$2-'17.1'!C236)*24</f>
        <v>5.6500000000814907</v>
      </c>
      <c r="R236" s="3">
        <f>C236-(M236-Key!$B$5)/(24*Key!$B$6)</f>
        <v>44130.500768518512</v>
      </c>
      <c r="S236">
        <f>M236-Key!$B$5</f>
        <v>14.92</v>
      </c>
      <c r="T236" s="2">
        <f t="shared" si="15"/>
        <v>44129.513888888891</v>
      </c>
      <c r="U236" t="str">
        <f t="shared" si="16"/>
        <v>10-25-2020 12:20</v>
      </c>
      <c r="V236">
        <f>IFERROR(IF(W236=Z236,VLOOKUP($U236,[1]C8842!$G$2:$M$145,3,FALSE),0),0)</f>
        <v>19</v>
      </c>
      <c r="W236">
        <f>VLOOKUP(RIGHT($V$1,5),Key!$A$9:$B$14,2,FALSE)</f>
        <v>10.199999999999999</v>
      </c>
      <c r="X236">
        <f t="shared" si="19"/>
        <v>0</v>
      </c>
      <c r="Y236">
        <f>VLOOKUP(RIGHT($X$1,5),Key!$A$9:$B$14,2,FALSE)</f>
        <v>3.7</v>
      </c>
      <c r="Z236">
        <f t="shared" si="17"/>
        <v>10.199999999999999</v>
      </c>
      <c r="AA236">
        <f t="shared" si="18"/>
        <v>19</v>
      </c>
    </row>
    <row r="237" spans="1:27" x14ac:dyDescent="0.3">
      <c r="A237">
        <v>100067</v>
      </c>
      <c r="B237">
        <v>230922</v>
      </c>
      <c r="C237" s="3">
        <v>44130.51458333333</v>
      </c>
      <c r="D237">
        <v>1</v>
      </c>
      <c r="E237">
        <v>1</v>
      </c>
      <c r="F237" t="s">
        <v>25</v>
      </c>
      <c r="G237">
        <v>1</v>
      </c>
      <c r="H237">
        <v>66.277339999999995</v>
      </c>
      <c r="I237">
        <v>15.67578</v>
      </c>
      <c r="J237">
        <v>0.8671875</v>
      </c>
      <c r="K237">
        <v>58.023440000000001</v>
      </c>
      <c r="L237" s="3">
        <v>44130.267361111109</v>
      </c>
      <c r="M237">
        <v>17.18</v>
      </c>
      <c r="N237" t="s">
        <v>28</v>
      </c>
      <c r="P237">
        <f>(C237-Key!$B$1)*24</f>
        <v>-2.7000000000698492</v>
      </c>
      <c r="Q237">
        <f>(Key!$B$2-'17.1'!C237)*24</f>
        <v>5.6500000000814907</v>
      </c>
      <c r="R237" s="3">
        <f>C237-(M237-Key!$B$5)/(24*Key!$B$6)</f>
        <v>44130.500768518512</v>
      </c>
      <c r="S237">
        <f>M237-Key!$B$5</f>
        <v>14.92</v>
      </c>
      <c r="T237" s="2">
        <f t="shared" si="15"/>
        <v>44129.513888888891</v>
      </c>
      <c r="U237" t="str">
        <f t="shared" si="16"/>
        <v>10-25-2020 12:20</v>
      </c>
      <c r="V237">
        <f>IFERROR(IF(W237=Z237,VLOOKUP($U237,[1]C8842!$G$2:$M$145,3,FALSE),0),0)</f>
        <v>19</v>
      </c>
      <c r="W237">
        <f>VLOOKUP(RIGHT($V$1,5),Key!$A$9:$B$14,2,FALSE)</f>
        <v>10.199999999999999</v>
      </c>
      <c r="X237">
        <f t="shared" si="19"/>
        <v>0</v>
      </c>
      <c r="Y237">
        <f>VLOOKUP(RIGHT($X$1,5),Key!$A$9:$B$14,2,FALSE)</f>
        <v>3.7</v>
      </c>
      <c r="Z237">
        <f t="shared" si="17"/>
        <v>10.199999999999999</v>
      </c>
      <c r="AA237">
        <f t="shared" si="18"/>
        <v>19</v>
      </c>
    </row>
    <row r="238" spans="1:27" x14ac:dyDescent="0.3">
      <c r="A238">
        <v>100067</v>
      </c>
      <c r="B238">
        <v>230922</v>
      </c>
      <c r="C238" s="3">
        <v>44130.51458333333</v>
      </c>
      <c r="D238">
        <v>0</v>
      </c>
      <c r="E238">
        <v>2</v>
      </c>
      <c r="F238" t="s">
        <v>25</v>
      </c>
      <c r="G238">
        <v>2</v>
      </c>
      <c r="H238">
        <v>64.21875</v>
      </c>
      <c r="I238">
        <v>23.320309999999999</v>
      </c>
      <c r="J238">
        <v>1.214844</v>
      </c>
      <c r="K238">
        <v>46.019530000000003</v>
      </c>
      <c r="L238" s="3">
        <v>44130.267361111109</v>
      </c>
      <c r="M238">
        <v>17.18</v>
      </c>
      <c r="N238" t="s">
        <v>28</v>
      </c>
      <c r="P238">
        <f>(C238-Key!$B$1)*24</f>
        <v>-2.7000000000698492</v>
      </c>
      <c r="Q238">
        <f>(Key!$B$2-'17.1'!C238)*24</f>
        <v>5.6500000000814907</v>
      </c>
      <c r="R238" s="3">
        <f>C238-(M238-Key!$B$5)/(24*Key!$B$6)</f>
        <v>44130.500768518512</v>
      </c>
      <c r="S238">
        <f>M238-Key!$B$5</f>
        <v>14.92</v>
      </c>
      <c r="T238" s="2">
        <f t="shared" si="15"/>
        <v>44129.513888888891</v>
      </c>
      <c r="U238" t="str">
        <f t="shared" si="16"/>
        <v>10-25-2020 12:20</v>
      </c>
      <c r="V238">
        <f>IFERROR(IF(W238=Z238,VLOOKUP($U238,[1]C8842!$G$2:$M$145,3,FALSE),0),0)</f>
        <v>19</v>
      </c>
      <c r="W238">
        <f>VLOOKUP(RIGHT($V$1,5),Key!$A$9:$B$14,2,FALSE)</f>
        <v>10.199999999999999</v>
      </c>
      <c r="X238">
        <f t="shared" si="19"/>
        <v>0</v>
      </c>
      <c r="Y238">
        <f>VLOOKUP(RIGHT($X$1,5),Key!$A$9:$B$14,2,FALSE)</f>
        <v>3.7</v>
      </c>
      <c r="Z238">
        <f t="shared" si="17"/>
        <v>10.199999999999999</v>
      </c>
      <c r="AA238">
        <f t="shared" si="18"/>
        <v>19</v>
      </c>
    </row>
    <row r="239" spans="1:27" x14ac:dyDescent="0.3">
      <c r="A239">
        <v>100067</v>
      </c>
      <c r="B239">
        <v>230922</v>
      </c>
      <c r="C239" s="3">
        <v>44130.51458333333</v>
      </c>
      <c r="D239">
        <v>0</v>
      </c>
      <c r="E239">
        <v>2</v>
      </c>
      <c r="F239" t="s">
        <v>25</v>
      </c>
      <c r="G239">
        <v>1</v>
      </c>
      <c r="H239">
        <v>65.226560000000006</v>
      </c>
      <c r="I239">
        <v>19.820309999999999</v>
      </c>
      <c r="J239">
        <v>1.050781</v>
      </c>
      <c r="K239">
        <v>46.019530000000003</v>
      </c>
      <c r="L239" s="3">
        <v>44130.267361111109</v>
      </c>
      <c r="M239">
        <v>17.18</v>
      </c>
      <c r="N239" t="s">
        <v>28</v>
      </c>
      <c r="P239">
        <f>(C239-Key!$B$1)*24</f>
        <v>-2.7000000000698492</v>
      </c>
      <c r="Q239">
        <f>(Key!$B$2-'17.1'!C239)*24</f>
        <v>5.6500000000814907</v>
      </c>
      <c r="R239" s="3">
        <f>C239-(M239-Key!$B$5)/(24*Key!$B$6)</f>
        <v>44130.500768518512</v>
      </c>
      <c r="S239">
        <f>M239-Key!$B$5</f>
        <v>14.92</v>
      </c>
      <c r="T239" s="2">
        <f t="shared" si="15"/>
        <v>44129.513888888891</v>
      </c>
      <c r="U239" t="str">
        <f t="shared" si="16"/>
        <v>10-25-2020 12:20</v>
      </c>
      <c r="V239">
        <f>IFERROR(IF(W239=Z239,VLOOKUP($U239,[1]C8842!$G$2:$M$145,3,FALSE),0),0)</f>
        <v>19</v>
      </c>
      <c r="W239">
        <f>VLOOKUP(RIGHT($V$1,5),Key!$A$9:$B$14,2,FALSE)</f>
        <v>10.199999999999999</v>
      </c>
      <c r="X239">
        <f t="shared" si="19"/>
        <v>0</v>
      </c>
      <c r="Y239">
        <f>VLOOKUP(RIGHT($X$1,5),Key!$A$9:$B$14,2,FALSE)</f>
        <v>3.7</v>
      </c>
      <c r="Z239">
        <f t="shared" si="17"/>
        <v>10.199999999999999</v>
      </c>
      <c r="AA239">
        <f t="shared" si="18"/>
        <v>19</v>
      </c>
    </row>
    <row r="240" spans="1:27" x14ac:dyDescent="0.3">
      <c r="A240">
        <v>100067</v>
      </c>
      <c r="B240">
        <v>230922</v>
      </c>
      <c r="C240" s="3">
        <v>44130.51458333333</v>
      </c>
      <c r="D240">
        <v>3</v>
      </c>
      <c r="E240">
        <v>2</v>
      </c>
      <c r="F240" t="s">
        <v>26</v>
      </c>
      <c r="G240">
        <v>1</v>
      </c>
      <c r="H240">
        <v>65.738280000000003</v>
      </c>
      <c r="I240">
        <v>17.308589999999999</v>
      </c>
      <c r="J240">
        <v>0.94140630000000003</v>
      </c>
      <c r="K240">
        <v>92.039060000000006</v>
      </c>
      <c r="L240" s="3">
        <v>44130.267361111109</v>
      </c>
      <c r="M240">
        <v>17.18</v>
      </c>
      <c r="N240" t="s">
        <v>28</v>
      </c>
      <c r="P240">
        <f>(C240-Key!$B$1)*24</f>
        <v>-2.7000000000698492</v>
      </c>
      <c r="Q240">
        <f>(Key!$B$2-'17.1'!C240)*24</f>
        <v>5.6500000000814907</v>
      </c>
      <c r="R240" s="3">
        <f>C240-(M240-Key!$B$5)/(24*Key!$B$6)</f>
        <v>44130.500768518512</v>
      </c>
      <c r="S240">
        <f>M240-Key!$B$5</f>
        <v>14.92</v>
      </c>
      <c r="T240" s="2">
        <f t="shared" si="15"/>
        <v>44129.513888888891</v>
      </c>
      <c r="U240" t="str">
        <f t="shared" si="16"/>
        <v>10-25-2020 12:20</v>
      </c>
      <c r="V240">
        <f>IFERROR(IF(W240=Z240,VLOOKUP($U240,[1]C8842!$G$2:$M$145,3,FALSE),0),0)</f>
        <v>19</v>
      </c>
      <c r="W240">
        <f>VLOOKUP(RIGHT($V$1,5),Key!$A$9:$B$14,2,FALSE)</f>
        <v>10.199999999999999</v>
      </c>
      <c r="X240">
        <f t="shared" si="19"/>
        <v>0</v>
      </c>
      <c r="Y240">
        <f>VLOOKUP(RIGHT($X$1,5),Key!$A$9:$B$14,2,FALSE)</f>
        <v>3.7</v>
      </c>
      <c r="Z240">
        <f t="shared" si="17"/>
        <v>10.199999999999999</v>
      </c>
      <c r="AA240">
        <f t="shared" si="18"/>
        <v>19</v>
      </c>
    </row>
    <row r="241" spans="1:27" x14ac:dyDescent="0.3">
      <c r="A241">
        <v>100067</v>
      </c>
      <c r="B241">
        <v>230922</v>
      </c>
      <c r="C241" s="3">
        <v>44130.515277777777</v>
      </c>
      <c r="D241">
        <v>3</v>
      </c>
      <c r="E241">
        <v>2</v>
      </c>
      <c r="F241" t="s">
        <v>26</v>
      </c>
      <c r="G241">
        <v>1</v>
      </c>
      <c r="H241">
        <v>73.246089999999995</v>
      </c>
      <c r="I241">
        <v>17.125</v>
      </c>
      <c r="J241">
        <v>0.83984380000000003</v>
      </c>
      <c r="K241">
        <v>94.039060000000006</v>
      </c>
      <c r="L241" s="3">
        <v>44130.267361111109</v>
      </c>
      <c r="M241">
        <v>17.18</v>
      </c>
      <c r="N241" t="s">
        <v>28</v>
      </c>
      <c r="P241">
        <f>(C241-Key!$B$1)*24</f>
        <v>-2.6833333333488554</v>
      </c>
      <c r="Q241">
        <f>(Key!$B$2-'17.1'!C241)*24</f>
        <v>5.6333333333604969</v>
      </c>
      <c r="R241" s="3">
        <f>C241-(M241-Key!$B$5)/(24*Key!$B$6)</f>
        <v>44130.501462962959</v>
      </c>
      <c r="S241">
        <f>M241-Key!$B$5</f>
        <v>14.92</v>
      </c>
      <c r="T241" s="2">
        <f t="shared" si="15"/>
        <v>44129.513888888891</v>
      </c>
      <c r="U241" t="str">
        <f t="shared" si="16"/>
        <v>10-25-2020 12:20</v>
      </c>
      <c r="V241">
        <f>IFERROR(IF(W241=Z241,VLOOKUP($U241,[1]C8842!$G$2:$M$145,3,FALSE),0),0)</f>
        <v>19</v>
      </c>
      <c r="W241">
        <f>VLOOKUP(RIGHT($V$1,5),Key!$A$9:$B$14,2,FALSE)</f>
        <v>10.199999999999999</v>
      </c>
      <c r="X241">
        <f t="shared" si="19"/>
        <v>0</v>
      </c>
      <c r="Y241">
        <f>VLOOKUP(RIGHT($X$1,5),Key!$A$9:$B$14,2,FALSE)</f>
        <v>3.7</v>
      </c>
      <c r="Z241">
        <f t="shared" si="17"/>
        <v>10.199999999999999</v>
      </c>
      <c r="AA241">
        <f t="shared" si="18"/>
        <v>19</v>
      </c>
    </row>
    <row r="242" spans="1:27" x14ac:dyDescent="0.3">
      <c r="A242">
        <v>100067</v>
      </c>
      <c r="B242">
        <v>230922</v>
      </c>
      <c r="C242" s="3">
        <v>44130.515277777777</v>
      </c>
      <c r="D242">
        <v>2</v>
      </c>
      <c r="E242">
        <v>1</v>
      </c>
      <c r="F242" t="s">
        <v>26</v>
      </c>
      <c r="G242">
        <v>1</v>
      </c>
      <c r="H242">
        <v>72.28125</v>
      </c>
      <c r="I242">
        <v>15.01172</v>
      </c>
      <c r="J242">
        <v>0.7734375</v>
      </c>
      <c r="K242">
        <v>80.03125</v>
      </c>
      <c r="L242" s="3">
        <v>44130.267361111109</v>
      </c>
      <c r="M242">
        <v>17.18</v>
      </c>
      <c r="N242" t="s">
        <v>28</v>
      </c>
      <c r="P242">
        <f>(C242-Key!$B$1)*24</f>
        <v>-2.6833333333488554</v>
      </c>
      <c r="Q242">
        <f>(Key!$B$2-'17.1'!C242)*24</f>
        <v>5.6333333333604969</v>
      </c>
      <c r="R242" s="3">
        <f>C242-(M242-Key!$B$5)/(24*Key!$B$6)</f>
        <v>44130.501462962959</v>
      </c>
      <c r="S242">
        <f>M242-Key!$B$5</f>
        <v>14.92</v>
      </c>
      <c r="T242" s="2">
        <f t="shared" si="15"/>
        <v>44129.513888888891</v>
      </c>
      <c r="U242" t="str">
        <f t="shared" si="16"/>
        <v>10-25-2020 12:20</v>
      </c>
      <c r="V242">
        <f>IFERROR(IF(W242=Z242,VLOOKUP($U242,[1]C8842!$G$2:$M$145,3,FALSE),0),0)</f>
        <v>19</v>
      </c>
      <c r="W242">
        <f>VLOOKUP(RIGHT($V$1,5),Key!$A$9:$B$14,2,FALSE)</f>
        <v>10.199999999999999</v>
      </c>
      <c r="X242">
        <f t="shared" si="19"/>
        <v>0</v>
      </c>
      <c r="Y242">
        <f>VLOOKUP(RIGHT($X$1,5),Key!$A$9:$B$14,2,FALSE)</f>
        <v>3.7</v>
      </c>
      <c r="Z242">
        <f t="shared" si="17"/>
        <v>10.199999999999999</v>
      </c>
      <c r="AA242">
        <f t="shared" si="18"/>
        <v>19</v>
      </c>
    </row>
    <row r="243" spans="1:27" x14ac:dyDescent="0.3">
      <c r="A243">
        <v>100067</v>
      </c>
      <c r="B243">
        <v>230922</v>
      </c>
      <c r="C243" s="3">
        <v>44130.515277777777</v>
      </c>
      <c r="D243">
        <v>2</v>
      </c>
      <c r="E243">
        <v>1</v>
      </c>
      <c r="F243" t="s">
        <v>26</v>
      </c>
      <c r="G243">
        <v>1</v>
      </c>
      <c r="H243">
        <v>64.554689999999994</v>
      </c>
      <c r="I243">
        <v>17.38672</v>
      </c>
      <c r="J243">
        <v>0.9609375</v>
      </c>
      <c r="K243">
        <v>82.035160000000005</v>
      </c>
      <c r="L243" s="3">
        <v>44130.267361111109</v>
      </c>
      <c r="M243">
        <v>17.18</v>
      </c>
      <c r="N243" t="s">
        <v>28</v>
      </c>
      <c r="P243">
        <f>(C243-Key!$B$1)*24</f>
        <v>-2.6833333333488554</v>
      </c>
      <c r="Q243">
        <f>(Key!$B$2-'17.1'!C243)*24</f>
        <v>5.6333333333604969</v>
      </c>
      <c r="R243" s="3">
        <f>C243-(M243-Key!$B$5)/(24*Key!$B$6)</f>
        <v>44130.501462962959</v>
      </c>
      <c r="S243">
        <f>M243-Key!$B$5</f>
        <v>14.92</v>
      </c>
      <c r="T243" s="2">
        <f t="shared" si="15"/>
        <v>44129.513888888891</v>
      </c>
      <c r="U243" t="str">
        <f t="shared" si="16"/>
        <v>10-25-2020 12:20</v>
      </c>
      <c r="V243">
        <f>IFERROR(IF(W243=Z243,VLOOKUP($U243,[1]C8842!$G$2:$M$145,3,FALSE),0),0)</f>
        <v>19</v>
      </c>
      <c r="W243">
        <f>VLOOKUP(RIGHT($V$1,5),Key!$A$9:$B$14,2,FALSE)</f>
        <v>10.199999999999999</v>
      </c>
      <c r="X243">
        <f t="shared" si="19"/>
        <v>0</v>
      </c>
      <c r="Y243">
        <f>VLOOKUP(RIGHT($X$1,5),Key!$A$9:$B$14,2,FALSE)</f>
        <v>3.7</v>
      </c>
      <c r="Z243">
        <f t="shared" si="17"/>
        <v>10.199999999999999</v>
      </c>
      <c r="AA243">
        <f t="shared" si="18"/>
        <v>19</v>
      </c>
    </row>
    <row r="244" spans="1:27" x14ac:dyDescent="0.3">
      <c r="A244">
        <v>100067</v>
      </c>
      <c r="B244">
        <v>230922</v>
      </c>
      <c r="C244" s="3">
        <v>44130.515277777777</v>
      </c>
      <c r="D244">
        <v>3</v>
      </c>
      <c r="E244">
        <v>2</v>
      </c>
      <c r="F244" t="s">
        <v>26</v>
      </c>
      <c r="G244">
        <v>1</v>
      </c>
      <c r="H244">
        <v>70.503910000000005</v>
      </c>
      <c r="I244">
        <v>16.132809999999999</v>
      </c>
      <c r="J244">
        <v>0.83203130000000003</v>
      </c>
      <c r="K244">
        <v>94.039060000000006</v>
      </c>
      <c r="L244" s="3">
        <v>44130.267361111109</v>
      </c>
      <c r="M244">
        <v>17.18</v>
      </c>
      <c r="N244" t="s">
        <v>28</v>
      </c>
      <c r="P244">
        <f>(C244-Key!$B$1)*24</f>
        <v>-2.6833333333488554</v>
      </c>
      <c r="Q244">
        <f>(Key!$B$2-'17.1'!C244)*24</f>
        <v>5.6333333333604969</v>
      </c>
      <c r="R244" s="3">
        <f>C244-(M244-Key!$B$5)/(24*Key!$B$6)</f>
        <v>44130.501462962959</v>
      </c>
      <c r="S244">
        <f>M244-Key!$B$5</f>
        <v>14.92</v>
      </c>
      <c r="T244" s="2">
        <f t="shared" si="15"/>
        <v>44129.513888888891</v>
      </c>
      <c r="U244" t="str">
        <f t="shared" si="16"/>
        <v>10-25-2020 12:20</v>
      </c>
      <c r="V244">
        <f>IFERROR(IF(W244=Z244,VLOOKUP($U244,[1]C8842!$G$2:$M$145,3,FALSE),0),0)</f>
        <v>19</v>
      </c>
      <c r="W244">
        <f>VLOOKUP(RIGHT($V$1,5),Key!$A$9:$B$14,2,FALSE)</f>
        <v>10.199999999999999</v>
      </c>
      <c r="X244">
        <f t="shared" si="19"/>
        <v>0</v>
      </c>
      <c r="Y244">
        <f>VLOOKUP(RIGHT($X$1,5),Key!$A$9:$B$14,2,FALSE)</f>
        <v>3.7</v>
      </c>
      <c r="Z244">
        <f t="shared" si="17"/>
        <v>10.199999999999999</v>
      </c>
      <c r="AA244">
        <f t="shared" si="18"/>
        <v>19</v>
      </c>
    </row>
    <row r="245" spans="1:27" x14ac:dyDescent="0.3">
      <c r="A245">
        <v>100067</v>
      </c>
      <c r="B245">
        <v>230922</v>
      </c>
      <c r="C245" s="3">
        <v>44130.515277777777</v>
      </c>
      <c r="D245">
        <v>3</v>
      </c>
      <c r="E245">
        <v>2</v>
      </c>
      <c r="F245" t="s">
        <v>26</v>
      </c>
      <c r="G245">
        <v>2</v>
      </c>
      <c r="H245">
        <v>64.585939999999994</v>
      </c>
      <c r="I245">
        <v>20.476559999999999</v>
      </c>
      <c r="J245">
        <v>1.089844</v>
      </c>
      <c r="K245">
        <v>94.039060000000006</v>
      </c>
      <c r="L245" s="3">
        <v>44130.267361111109</v>
      </c>
      <c r="M245">
        <v>17.18</v>
      </c>
      <c r="N245" t="s">
        <v>28</v>
      </c>
      <c r="P245">
        <f>(C245-Key!$B$1)*24</f>
        <v>-2.6833333333488554</v>
      </c>
      <c r="Q245">
        <f>(Key!$B$2-'17.1'!C245)*24</f>
        <v>5.6333333333604969</v>
      </c>
      <c r="R245" s="3">
        <f>C245-(M245-Key!$B$5)/(24*Key!$B$6)</f>
        <v>44130.501462962959</v>
      </c>
      <c r="S245">
        <f>M245-Key!$B$5</f>
        <v>14.92</v>
      </c>
      <c r="T245" s="2">
        <f t="shared" si="15"/>
        <v>44129.513888888891</v>
      </c>
      <c r="U245" t="str">
        <f t="shared" si="16"/>
        <v>10-25-2020 12:20</v>
      </c>
      <c r="V245">
        <f>IFERROR(IF(W245=Z245,VLOOKUP($U245,[1]C8842!$G$2:$M$145,3,FALSE),0),0)</f>
        <v>19</v>
      </c>
      <c r="W245">
        <f>VLOOKUP(RIGHT($V$1,5),Key!$A$9:$B$14,2,FALSE)</f>
        <v>10.199999999999999</v>
      </c>
      <c r="X245">
        <f t="shared" si="19"/>
        <v>0</v>
      </c>
      <c r="Y245">
        <f>VLOOKUP(RIGHT($X$1,5),Key!$A$9:$B$14,2,FALSE)</f>
        <v>3.7</v>
      </c>
      <c r="Z245">
        <f t="shared" si="17"/>
        <v>10.199999999999999</v>
      </c>
      <c r="AA245">
        <f t="shared" si="18"/>
        <v>19</v>
      </c>
    </row>
    <row r="246" spans="1:27" x14ac:dyDescent="0.3">
      <c r="A246">
        <v>100067</v>
      </c>
      <c r="B246">
        <v>230922</v>
      </c>
      <c r="C246" s="3">
        <v>44130.515277777777</v>
      </c>
      <c r="D246">
        <v>0</v>
      </c>
      <c r="E246">
        <v>2</v>
      </c>
      <c r="F246" t="s">
        <v>25</v>
      </c>
      <c r="G246">
        <v>1</v>
      </c>
      <c r="H246">
        <v>60.839840000000002</v>
      </c>
      <c r="I246">
        <v>12.601559999999999</v>
      </c>
      <c r="J246">
        <v>0.8125</v>
      </c>
      <c r="K246">
        <v>46.019530000000003</v>
      </c>
      <c r="L246" s="3">
        <v>44130.267361111109</v>
      </c>
      <c r="M246">
        <v>17.18</v>
      </c>
      <c r="N246" t="s">
        <v>28</v>
      </c>
      <c r="P246">
        <f>(C246-Key!$B$1)*24</f>
        <v>-2.6833333333488554</v>
      </c>
      <c r="Q246">
        <f>(Key!$B$2-'17.1'!C246)*24</f>
        <v>5.6333333333604969</v>
      </c>
      <c r="R246" s="3">
        <f>C246-(M246-Key!$B$5)/(24*Key!$B$6)</f>
        <v>44130.501462962959</v>
      </c>
      <c r="S246">
        <f>M246-Key!$B$5</f>
        <v>14.92</v>
      </c>
      <c r="T246" s="2">
        <f t="shared" si="15"/>
        <v>44129.513888888891</v>
      </c>
      <c r="U246" t="str">
        <f t="shared" si="16"/>
        <v>10-25-2020 12:20</v>
      </c>
      <c r="V246">
        <f>IFERROR(IF(W246=Z246,VLOOKUP($U246,[1]C8842!$G$2:$M$145,3,FALSE),0),0)</f>
        <v>19</v>
      </c>
      <c r="W246">
        <f>VLOOKUP(RIGHT($V$1,5),Key!$A$9:$B$14,2,FALSE)</f>
        <v>10.199999999999999</v>
      </c>
      <c r="X246">
        <f t="shared" si="19"/>
        <v>0</v>
      </c>
      <c r="Y246">
        <f>VLOOKUP(RIGHT($X$1,5),Key!$A$9:$B$14,2,FALSE)</f>
        <v>3.7</v>
      </c>
      <c r="Z246">
        <f t="shared" si="17"/>
        <v>10.199999999999999</v>
      </c>
      <c r="AA246">
        <f t="shared" si="18"/>
        <v>19</v>
      </c>
    </row>
    <row r="247" spans="1:27" x14ac:dyDescent="0.3">
      <c r="A247">
        <v>100067</v>
      </c>
      <c r="B247">
        <v>230922</v>
      </c>
      <c r="C247" s="3">
        <v>44130.515277777777</v>
      </c>
      <c r="D247">
        <v>2</v>
      </c>
      <c r="E247">
        <v>1</v>
      </c>
      <c r="F247" t="s">
        <v>26</v>
      </c>
      <c r="G247">
        <v>1</v>
      </c>
      <c r="H247">
        <v>69.597660000000005</v>
      </c>
      <c r="I247">
        <v>14.847659999999999</v>
      </c>
      <c r="J247">
        <v>0.796875</v>
      </c>
      <c r="K247">
        <v>82.035160000000005</v>
      </c>
      <c r="L247" s="3">
        <v>44130.267361111109</v>
      </c>
      <c r="M247">
        <v>17.18</v>
      </c>
      <c r="N247" t="s">
        <v>28</v>
      </c>
      <c r="P247">
        <f>(C247-Key!$B$1)*24</f>
        <v>-2.6833333333488554</v>
      </c>
      <c r="Q247">
        <f>(Key!$B$2-'17.1'!C247)*24</f>
        <v>5.6333333333604969</v>
      </c>
      <c r="R247" s="3">
        <f>C247-(M247-Key!$B$5)/(24*Key!$B$6)</f>
        <v>44130.501462962959</v>
      </c>
      <c r="S247">
        <f>M247-Key!$B$5</f>
        <v>14.92</v>
      </c>
      <c r="T247" s="2">
        <f t="shared" si="15"/>
        <v>44129.513888888891</v>
      </c>
      <c r="U247" t="str">
        <f t="shared" si="16"/>
        <v>10-25-2020 12:20</v>
      </c>
      <c r="V247">
        <f>IFERROR(IF(W247=Z247,VLOOKUP($U247,[1]C8842!$G$2:$M$145,3,FALSE),0),0)</f>
        <v>19</v>
      </c>
      <c r="W247">
        <f>VLOOKUP(RIGHT($V$1,5),Key!$A$9:$B$14,2,FALSE)</f>
        <v>10.199999999999999</v>
      </c>
      <c r="X247">
        <f t="shared" si="19"/>
        <v>0</v>
      </c>
      <c r="Y247">
        <f>VLOOKUP(RIGHT($X$1,5),Key!$A$9:$B$14,2,FALSE)</f>
        <v>3.7</v>
      </c>
      <c r="Z247">
        <f t="shared" si="17"/>
        <v>10.199999999999999</v>
      </c>
      <c r="AA247">
        <f t="shared" si="18"/>
        <v>19</v>
      </c>
    </row>
    <row r="248" spans="1:27" x14ac:dyDescent="0.3">
      <c r="A248">
        <v>100067</v>
      </c>
      <c r="B248">
        <v>230922</v>
      </c>
      <c r="C248" s="3">
        <v>44130.515277777777</v>
      </c>
      <c r="D248">
        <v>1</v>
      </c>
      <c r="E248">
        <v>1</v>
      </c>
      <c r="F248" t="s">
        <v>25</v>
      </c>
      <c r="G248">
        <v>1</v>
      </c>
      <c r="H248">
        <v>56.992190000000001</v>
      </c>
      <c r="I248">
        <v>15.98828</v>
      </c>
      <c r="J248">
        <v>1.0234380000000001</v>
      </c>
      <c r="K248">
        <v>56.023440000000001</v>
      </c>
      <c r="L248" s="3">
        <v>44130.267361111109</v>
      </c>
      <c r="M248">
        <v>17.18</v>
      </c>
      <c r="N248" t="s">
        <v>28</v>
      </c>
      <c r="P248">
        <f>(C248-Key!$B$1)*24</f>
        <v>-2.6833333333488554</v>
      </c>
      <c r="Q248">
        <f>(Key!$B$2-'17.1'!C248)*24</f>
        <v>5.6333333333604969</v>
      </c>
      <c r="R248" s="3">
        <f>C248-(M248-Key!$B$5)/(24*Key!$B$6)</f>
        <v>44130.501462962959</v>
      </c>
      <c r="S248">
        <f>M248-Key!$B$5</f>
        <v>14.92</v>
      </c>
      <c r="T248" s="2">
        <f t="shared" si="15"/>
        <v>44129.513888888891</v>
      </c>
      <c r="U248" t="str">
        <f t="shared" si="16"/>
        <v>10-25-2020 12:20</v>
      </c>
      <c r="V248">
        <f>IFERROR(IF(W248=Z248,VLOOKUP($U248,[1]C8842!$G$2:$M$145,3,FALSE),0),0)</f>
        <v>19</v>
      </c>
      <c r="W248">
        <f>VLOOKUP(RIGHT($V$1,5),Key!$A$9:$B$14,2,FALSE)</f>
        <v>10.199999999999999</v>
      </c>
      <c r="X248">
        <f t="shared" si="19"/>
        <v>0</v>
      </c>
      <c r="Y248">
        <f>VLOOKUP(RIGHT($X$1,5),Key!$A$9:$B$14,2,FALSE)</f>
        <v>3.7</v>
      </c>
      <c r="Z248">
        <f t="shared" si="17"/>
        <v>10.199999999999999</v>
      </c>
      <c r="AA248">
        <f t="shared" si="18"/>
        <v>19</v>
      </c>
    </row>
    <row r="249" spans="1:27" x14ac:dyDescent="0.3">
      <c r="A249">
        <v>100067</v>
      </c>
      <c r="B249">
        <v>230922</v>
      </c>
      <c r="C249" s="3">
        <v>44130.515277777777</v>
      </c>
      <c r="D249">
        <v>3</v>
      </c>
      <c r="E249">
        <v>2</v>
      </c>
      <c r="F249" t="s">
        <v>26</v>
      </c>
      <c r="G249">
        <v>1</v>
      </c>
      <c r="H249">
        <v>70</v>
      </c>
      <c r="I249">
        <v>16.566410000000001</v>
      </c>
      <c r="J249">
        <v>0.84375</v>
      </c>
      <c r="K249">
        <v>94.039060000000006</v>
      </c>
      <c r="L249" s="3">
        <v>44130.267361111109</v>
      </c>
      <c r="M249">
        <v>17.18</v>
      </c>
      <c r="N249" t="s">
        <v>28</v>
      </c>
      <c r="P249">
        <f>(C249-Key!$B$1)*24</f>
        <v>-2.6833333333488554</v>
      </c>
      <c r="Q249">
        <f>(Key!$B$2-'17.1'!C249)*24</f>
        <v>5.6333333333604969</v>
      </c>
      <c r="R249" s="3">
        <f>C249-(M249-Key!$B$5)/(24*Key!$B$6)</f>
        <v>44130.501462962959</v>
      </c>
      <c r="S249">
        <f>M249-Key!$B$5</f>
        <v>14.92</v>
      </c>
      <c r="T249" s="2">
        <f t="shared" si="15"/>
        <v>44129.513888888891</v>
      </c>
      <c r="U249" t="str">
        <f t="shared" si="16"/>
        <v>10-25-2020 12:20</v>
      </c>
      <c r="V249">
        <f>IFERROR(IF(W249=Z249,VLOOKUP($U249,[1]C8842!$G$2:$M$145,3,FALSE),0),0)</f>
        <v>19</v>
      </c>
      <c r="W249">
        <f>VLOOKUP(RIGHT($V$1,5),Key!$A$9:$B$14,2,FALSE)</f>
        <v>10.199999999999999</v>
      </c>
      <c r="X249">
        <f t="shared" si="19"/>
        <v>0</v>
      </c>
      <c r="Y249">
        <f>VLOOKUP(RIGHT($X$1,5),Key!$A$9:$B$14,2,FALSE)</f>
        <v>3.7</v>
      </c>
      <c r="Z249">
        <f t="shared" si="17"/>
        <v>10.199999999999999</v>
      </c>
      <c r="AA249">
        <f t="shared" si="18"/>
        <v>19</v>
      </c>
    </row>
    <row r="250" spans="1:27" x14ac:dyDescent="0.3">
      <c r="A250">
        <v>100067</v>
      </c>
      <c r="B250">
        <v>230922</v>
      </c>
      <c r="C250" s="3">
        <v>44130.515277777777</v>
      </c>
      <c r="D250">
        <v>0</v>
      </c>
      <c r="E250">
        <v>2</v>
      </c>
      <c r="F250" t="s">
        <v>25</v>
      </c>
      <c r="G250">
        <v>2</v>
      </c>
      <c r="H250">
        <v>68.1875</v>
      </c>
      <c r="I250">
        <v>20.121089999999999</v>
      </c>
      <c r="J250">
        <v>1.019531</v>
      </c>
      <c r="K250">
        <v>45.019530000000003</v>
      </c>
      <c r="L250" s="3">
        <v>44130.267361111109</v>
      </c>
      <c r="M250">
        <v>17.18</v>
      </c>
      <c r="N250" t="s">
        <v>28</v>
      </c>
      <c r="P250">
        <f>(C250-Key!$B$1)*24</f>
        <v>-2.6833333333488554</v>
      </c>
      <c r="Q250">
        <f>(Key!$B$2-'17.1'!C250)*24</f>
        <v>5.6333333333604969</v>
      </c>
      <c r="R250" s="3">
        <f>C250-(M250-Key!$B$5)/(24*Key!$B$6)</f>
        <v>44130.501462962959</v>
      </c>
      <c r="S250">
        <f>M250-Key!$B$5</f>
        <v>14.92</v>
      </c>
      <c r="T250" s="2">
        <f t="shared" si="15"/>
        <v>44129.513888888891</v>
      </c>
      <c r="U250" t="str">
        <f t="shared" si="16"/>
        <v>10-25-2020 12:20</v>
      </c>
      <c r="V250">
        <f>IFERROR(IF(W250=Z250,VLOOKUP($U250,[1]C8842!$G$2:$M$145,3,FALSE),0),0)</f>
        <v>19</v>
      </c>
      <c r="W250">
        <f>VLOOKUP(RIGHT($V$1,5),Key!$A$9:$B$14,2,FALSE)</f>
        <v>10.199999999999999</v>
      </c>
      <c r="X250">
        <f t="shared" si="19"/>
        <v>0</v>
      </c>
      <c r="Y250">
        <f>VLOOKUP(RIGHT($X$1,5),Key!$A$9:$B$14,2,FALSE)</f>
        <v>3.7</v>
      </c>
      <c r="Z250">
        <f t="shared" si="17"/>
        <v>10.199999999999999</v>
      </c>
      <c r="AA250">
        <f t="shared" si="18"/>
        <v>19</v>
      </c>
    </row>
    <row r="251" spans="1:27" x14ac:dyDescent="0.3">
      <c r="A251">
        <v>100067</v>
      </c>
      <c r="B251">
        <v>230922</v>
      </c>
      <c r="C251" s="3">
        <v>44130.515277777777</v>
      </c>
      <c r="D251">
        <v>1</v>
      </c>
      <c r="E251">
        <v>1</v>
      </c>
      <c r="F251" t="s">
        <v>25</v>
      </c>
      <c r="G251">
        <v>2</v>
      </c>
      <c r="H251">
        <v>69.9375</v>
      </c>
      <c r="I251">
        <v>28.234380000000002</v>
      </c>
      <c r="J251">
        <v>1.300781</v>
      </c>
      <c r="K251">
        <v>58.023440000000001</v>
      </c>
      <c r="L251" s="3">
        <v>44130.267361111109</v>
      </c>
      <c r="M251">
        <v>17.18</v>
      </c>
      <c r="N251" t="s">
        <v>28</v>
      </c>
      <c r="P251">
        <f>(C251-Key!$B$1)*24</f>
        <v>-2.6833333333488554</v>
      </c>
      <c r="Q251">
        <f>(Key!$B$2-'17.1'!C251)*24</f>
        <v>5.6333333333604969</v>
      </c>
      <c r="R251" s="3">
        <f>C251-(M251-Key!$B$5)/(24*Key!$B$6)</f>
        <v>44130.501462962959</v>
      </c>
      <c r="S251">
        <f>M251-Key!$B$5</f>
        <v>14.92</v>
      </c>
      <c r="T251" s="2">
        <f t="shared" si="15"/>
        <v>44129.513888888891</v>
      </c>
      <c r="U251" t="str">
        <f t="shared" si="16"/>
        <v>10-25-2020 12:20</v>
      </c>
      <c r="V251">
        <f>IFERROR(IF(W251=Z251,VLOOKUP($U251,[1]C8842!$G$2:$M$145,3,FALSE),0),0)</f>
        <v>19</v>
      </c>
      <c r="W251">
        <f>VLOOKUP(RIGHT($V$1,5),Key!$A$9:$B$14,2,FALSE)</f>
        <v>10.199999999999999</v>
      </c>
      <c r="X251">
        <f t="shared" si="19"/>
        <v>0</v>
      </c>
      <c r="Y251">
        <f>VLOOKUP(RIGHT($X$1,5),Key!$A$9:$B$14,2,FALSE)</f>
        <v>3.7</v>
      </c>
      <c r="Z251">
        <f t="shared" si="17"/>
        <v>10.199999999999999</v>
      </c>
      <c r="AA251">
        <f t="shared" si="18"/>
        <v>19</v>
      </c>
    </row>
    <row r="252" spans="1:27" x14ac:dyDescent="0.3">
      <c r="A252">
        <v>100067</v>
      </c>
      <c r="B252">
        <v>230922</v>
      </c>
      <c r="C252" s="3">
        <v>44130.515277777777</v>
      </c>
      <c r="D252">
        <v>0</v>
      </c>
      <c r="E252">
        <v>2</v>
      </c>
      <c r="F252" t="s">
        <v>25</v>
      </c>
      <c r="G252">
        <v>1</v>
      </c>
      <c r="H252">
        <v>64.546880000000002</v>
      </c>
      <c r="I252">
        <v>13.45703</v>
      </c>
      <c r="J252">
        <v>0.80078130000000003</v>
      </c>
      <c r="K252">
        <v>47.019530000000003</v>
      </c>
      <c r="L252" s="3">
        <v>44130.267361111109</v>
      </c>
      <c r="M252">
        <v>17.18</v>
      </c>
      <c r="N252" t="s">
        <v>28</v>
      </c>
      <c r="P252">
        <f>(C252-Key!$B$1)*24</f>
        <v>-2.6833333333488554</v>
      </c>
      <c r="Q252">
        <f>(Key!$B$2-'17.1'!C252)*24</f>
        <v>5.6333333333604969</v>
      </c>
      <c r="R252" s="3">
        <f>C252-(M252-Key!$B$5)/(24*Key!$B$6)</f>
        <v>44130.501462962959</v>
      </c>
      <c r="S252">
        <f>M252-Key!$B$5</f>
        <v>14.92</v>
      </c>
      <c r="T252" s="2">
        <f t="shared" si="15"/>
        <v>44129.513888888891</v>
      </c>
      <c r="U252" t="str">
        <f t="shared" si="16"/>
        <v>10-25-2020 12:20</v>
      </c>
      <c r="V252">
        <f>IFERROR(IF(W252=Z252,VLOOKUP($U252,[1]C8842!$G$2:$M$145,3,FALSE),0),0)</f>
        <v>19</v>
      </c>
      <c r="W252">
        <f>VLOOKUP(RIGHT($V$1,5),Key!$A$9:$B$14,2,FALSE)</f>
        <v>10.199999999999999</v>
      </c>
      <c r="X252">
        <f t="shared" si="19"/>
        <v>0</v>
      </c>
      <c r="Y252">
        <f>VLOOKUP(RIGHT($X$1,5),Key!$A$9:$B$14,2,FALSE)</f>
        <v>3.7</v>
      </c>
      <c r="Z252">
        <f t="shared" si="17"/>
        <v>10.199999999999999</v>
      </c>
      <c r="AA252">
        <f t="shared" si="18"/>
        <v>19</v>
      </c>
    </row>
    <row r="253" spans="1:27" x14ac:dyDescent="0.3">
      <c r="A253">
        <v>100067</v>
      </c>
      <c r="B253">
        <v>230922</v>
      </c>
      <c r="C253" s="3">
        <v>44130.515277777777</v>
      </c>
      <c r="D253">
        <v>1</v>
      </c>
      <c r="E253">
        <v>1</v>
      </c>
      <c r="F253" t="s">
        <v>25</v>
      </c>
      <c r="G253">
        <v>1</v>
      </c>
      <c r="H253">
        <v>77.96875</v>
      </c>
      <c r="I253">
        <v>16.23828</v>
      </c>
      <c r="J253">
        <v>0.7578125</v>
      </c>
      <c r="K253">
        <v>56.023440000000001</v>
      </c>
      <c r="L253" s="3">
        <v>44130.267361111109</v>
      </c>
      <c r="M253">
        <v>17.18</v>
      </c>
      <c r="N253" t="s">
        <v>28</v>
      </c>
      <c r="P253">
        <f>(C253-Key!$B$1)*24</f>
        <v>-2.6833333333488554</v>
      </c>
      <c r="Q253">
        <f>(Key!$B$2-'17.1'!C253)*24</f>
        <v>5.6333333333604969</v>
      </c>
      <c r="R253" s="3">
        <f>C253-(M253-Key!$B$5)/(24*Key!$B$6)</f>
        <v>44130.501462962959</v>
      </c>
      <c r="S253">
        <f>M253-Key!$B$5</f>
        <v>14.92</v>
      </c>
      <c r="T253" s="2">
        <f t="shared" si="15"/>
        <v>44129.513888888891</v>
      </c>
      <c r="U253" t="str">
        <f t="shared" si="16"/>
        <v>10-25-2020 12:20</v>
      </c>
      <c r="V253">
        <f>IFERROR(IF(W253=Z253,VLOOKUP($U253,[1]C8842!$G$2:$M$145,3,FALSE),0),0)</f>
        <v>19</v>
      </c>
      <c r="W253">
        <f>VLOOKUP(RIGHT($V$1,5),Key!$A$9:$B$14,2,FALSE)</f>
        <v>10.199999999999999</v>
      </c>
      <c r="X253">
        <f t="shared" si="19"/>
        <v>0</v>
      </c>
      <c r="Y253">
        <f>VLOOKUP(RIGHT($X$1,5),Key!$A$9:$B$14,2,FALSE)</f>
        <v>3.7</v>
      </c>
      <c r="Z253">
        <f t="shared" si="17"/>
        <v>10.199999999999999</v>
      </c>
      <c r="AA253">
        <f t="shared" si="18"/>
        <v>19</v>
      </c>
    </row>
    <row r="254" spans="1:27" x14ac:dyDescent="0.3">
      <c r="A254">
        <v>100067</v>
      </c>
      <c r="B254">
        <v>230922</v>
      </c>
      <c r="C254" s="3">
        <v>44130.515277777777</v>
      </c>
      <c r="D254">
        <v>0</v>
      </c>
      <c r="E254">
        <v>2</v>
      </c>
      <c r="F254" t="s">
        <v>25</v>
      </c>
      <c r="G254">
        <v>1</v>
      </c>
      <c r="H254">
        <v>66.929689999999994</v>
      </c>
      <c r="I254">
        <v>16.73828</v>
      </c>
      <c r="J254">
        <v>0.90234380000000003</v>
      </c>
      <c r="K254">
        <v>48.019530000000003</v>
      </c>
      <c r="L254" s="3">
        <v>44130.267361111109</v>
      </c>
      <c r="M254">
        <v>17.18</v>
      </c>
      <c r="N254" t="s">
        <v>28</v>
      </c>
      <c r="P254">
        <f>(C254-Key!$B$1)*24</f>
        <v>-2.6833333333488554</v>
      </c>
      <c r="Q254">
        <f>(Key!$B$2-'17.1'!C254)*24</f>
        <v>5.6333333333604969</v>
      </c>
      <c r="R254" s="3">
        <f>C254-(M254-Key!$B$5)/(24*Key!$B$6)</f>
        <v>44130.501462962959</v>
      </c>
      <c r="S254">
        <f>M254-Key!$B$5</f>
        <v>14.92</v>
      </c>
      <c r="T254" s="2">
        <f t="shared" si="15"/>
        <v>44129.513888888891</v>
      </c>
      <c r="U254" t="str">
        <f t="shared" si="16"/>
        <v>10-25-2020 12:20</v>
      </c>
      <c r="V254">
        <f>IFERROR(IF(W254=Z254,VLOOKUP($U254,[1]C8842!$G$2:$M$145,3,FALSE),0),0)</f>
        <v>19</v>
      </c>
      <c r="W254">
        <f>VLOOKUP(RIGHT($V$1,5),Key!$A$9:$B$14,2,FALSE)</f>
        <v>10.199999999999999</v>
      </c>
      <c r="X254">
        <f t="shared" si="19"/>
        <v>0</v>
      </c>
      <c r="Y254">
        <f>VLOOKUP(RIGHT($X$1,5),Key!$A$9:$B$14,2,FALSE)</f>
        <v>3.7</v>
      </c>
      <c r="Z254">
        <f t="shared" si="17"/>
        <v>10.199999999999999</v>
      </c>
      <c r="AA254">
        <f t="shared" si="18"/>
        <v>19</v>
      </c>
    </row>
    <row r="255" spans="1:27" x14ac:dyDescent="0.3">
      <c r="A255">
        <v>100067</v>
      </c>
      <c r="B255">
        <v>230922</v>
      </c>
      <c r="C255" s="3">
        <v>44130.515277777777</v>
      </c>
      <c r="D255">
        <v>1</v>
      </c>
      <c r="E255">
        <v>1</v>
      </c>
      <c r="F255" t="s">
        <v>25</v>
      </c>
      <c r="G255">
        <v>1</v>
      </c>
      <c r="H255">
        <v>73.171880000000002</v>
      </c>
      <c r="I255">
        <v>13.26953</v>
      </c>
      <c r="J255">
        <v>0.69921880000000003</v>
      </c>
      <c r="K255">
        <v>58.023440000000001</v>
      </c>
      <c r="L255" s="3">
        <v>44130.267361111109</v>
      </c>
      <c r="M255">
        <v>17.18</v>
      </c>
      <c r="N255" t="s">
        <v>28</v>
      </c>
      <c r="P255">
        <f>(C255-Key!$B$1)*24</f>
        <v>-2.6833333333488554</v>
      </c>
      <c r="Q255">
        <f>(Key!$B$2-'17.1'!C255)*24</f>
        <v>5.6333333333604969</v>
      </c>
      <c r="R255" s="3">
        <f>C255-(M255-Key!$B$5)/(24*Key!$B$6)</f>
        <v>44130.501462962959</v>
      </c>
      <c r="S255">
        <f>M255-Key!$B$5</f>
        <v>14.92</v>
      </c>
      <c r="T255" s="2">
        <f t="shared" si="15"/>
        <v>44129.513888888891</v>
      </c>
      <c r="U255" t="str">
        <f t="shared" si="16"/>
        <v>10-25-2020 12:20</v>
      </c>
      <c r="V255">
        <f>IFERROR(IF(W255=Z255,VLOOKUP($U255,[1]C8842!$G$2:$M$145,3,FALSE),0),0)</f>
        <v>19</v>
      </c>
      <c r="W255">
        <f>VLOOKUP(RIGHT($V$1,5),Key!$A$9:$B$14,2,FALSE)</f>
        <v>10.199999999999999</v>
      </c>
      <c r="X255">
        <f t="shared" si="19"/>
        <v>0</v>
      </c>
      <c r="Y255">
        <f>VLOOKUP(RIGHT($X$1,5),Key!$A$9:$B$14,2,FALSE)</f>
        <v>3.7</v>
      </c>
      <c r="Z255">
        <f t="shared" si="17"/>
        <v>10.199999999999999</v>
      </c>
      <c r="AA255">
        <f t="shared" si="18"/>
        <v>19</v>
      </c>
    </row>
    <row r="256" spans="1:27" x14ac:dyDescent="0.3">
      <c r="A256">
        <v>100067</v>
      </c>
      <c r="B256">
        <v>230922</v>
      </c>
      <c r="C256" s="3">
        <v>44130.515277777777</v>
      </c>
      <c r="D256">
        <v>0</v>
      </c>
      <c r="E256">
        <v>2</v>
      </c>
      <c r="F256" t="s">
        <v>25</v>
      </c>
      <c r="G256">
        <v>1</v>
      </c>
      <c r="H256">
        <v>66.457030000000003</v>
      </c>
      <c r="I256">
        <v>16.8125</v>
      </c>
      <c r="J256">
        <v>0.91015630000000003</v>
      </c>
      <c r="K256">
        <v>46.019530000000003</v>
      </c>
      <c r="L256" s="3">
        <v>44130.267361111109</v>
      </c>
      <c r="M256">
        <v>17.18</v>
      </c>
      <c r="N256" t="s">
        <v>28</v>
      </c>
      <c r="P256">
        <f>(C256-Key!$B$1)*24</f>
        <v>-2.6833333333488554</v>
      </c>
      <c r="Q256">
        <f>(Key!$B$2-'17.1'!C256)*24</f>
        <v>5.6333333333604969</v>
      </c>
      <c r="R256" s="3">
        <f>C256-(M256-Key!$B$5)/(24*Key!$B$6)</f>
        <v>44130.501462962959</v>
      </c>
      <c r="S256">
        <f>M256-Key!$B$5</f>
        <v>14.92</v>
      </c>
      <c r="T256" s="2">
        <f t="shared" si="15"/>
        <v>44129.513888888891</v>
      </c>
      <c r="U256" t="str">
        <f t="shared" si="16"/>
        <v>10-25-2020 12:20</v>
      </c>
      <c r="V256">
        <f>IFERROR(IF(W256=Z256,VLOOKUP($U256,[1]C8842!$G$2:$M$145,3,FALSE),0),0)</f>
        <v>19</v>
      </c>
      <c r="W256">
        <f>VLOOKUP(RIGHT($V$1,5),Key!$A$9:$B$14,2,FALSE)</f>
        <v>10.199999999999999</v>
      </c>
      <c r="X256">
        <f t="shared" si="19"/>
        <v>0</v>
      </c>
      <c r="Y256">
        <f>VLOOKUP(RIGHT($X$1,5),Key!$A$9:$B$14,2,FALSE)</f>
        <v>3.7</v>
      </c>
      <c r="Z256">
        <f t="shared" si="17"/>
        <v>10.199999999999999</v>
      </c>
      <c r="AA256">
        <f t="shared" si="18"/>
        <v>19</v>
      </c>
    </row>
    <row r="257" spans="1:27" x14ac:dyDescent="0.3">
      <c r="A257">
        <v>100067</v>
      </c>
      <c r="B257">
        <v>230922</v>
      </c>
      <c r="C257" s="3">
        <v>44130.515277777777</v>
      </c>
      <c r="D257">
        <v>3</v>
      </c>
      <c r="E257">
        <v>2</v>
      </c>
      <c r="F257" t="s">
        <v>26</v>
      </c>
      <c r="G257">
        <v>4</v>
      </c>
      <c r="H257">
        <v>68.472660000000005</v>
      </c>
      <c r="I257">
        <v>54.105469999999997</v>
      </c>
      <c r="J257">
        <v>2.3359380000000001</v>
      </c>
      <c r="K257">
        <v>94.039060000000006</v>
      </c>
      <c r="L257" s="3">
        <v>44130.267361111109</v>
      </c>
      <c r="M257">
        <v>17.18</v>
      </c>
      <c r="N257" t="s">
        <v>28</v>
      </c>
      <c r="P257">
        <f>(C257-Key!$B$1)*24</f>
        <v>-2.6833333333488554</v>
      </c>
      <c r="Q257">
        <f>(Key!$B$2-'17.1'!C257)*24</f>
        <v>5.6333333333604969</v>
      </c>
      <c r="R257" s="3">
        <f>C257-(M257-Key!$B$5)/(24*Key!$B$6)</f>
        <v>44130.501462962959</v>
      </c>
      <c r="S257">
        <f>M257-Key!$B$5</f>
        <v>14.92</v>
      </c>
      <c r="T257" s="2">
        <f t="shared" si="15"/>
        <v>44129.513888888891</v>
      </c>
      <c r="U257" t="str">
        <f t="shared" si="16"/>
        <v>10-25-2020 12:20</v>
      </c>
      <c r="V257">
        <f>IFERROR(IF(W257=Z257,VLOOKUP($U257,[1]C8842!$G$2:$M$145,3,FALSE),0),0)</f>
        <v>19</v>
      </c>
      <c r="W257">
        <f>VLOOKUP(RIGHT($V$1,5),Key!$A$9:$B$14,2,FALSE)</f>
        <v>10.199999999999999</v>
      </c>
      <c r="X257">
        <f t="shared" si="19"/>
        <v>0</v>
      </c>
      <c r="Y257">
        <f>VLOOKUP(RIGHT($X$1,5),Key!$A$9:$B$14,2,FALSE)</f>
        <v>3.7</v>
      </c>
      <c r="Z257">
        <f t="shared" si="17"/>
        <v>10.199999999999999</v>
      </c>
      <c r="AA257">
        <f t="shared" si="18"/>
        <v>19</v>
      </c>
    </row>
    <row r="258" spans="1:27" x14ac:dyDescent="0.3">
      <c r="A258">
        <v>100067</v>
      </c>
      <c r="B258">
        <v>230922</v>
      </c>
      <c r="C258" s="3">
        <v>44130.515277777777</v>
      </c>
      <c r="D258">
        <v>0</v>
      </c>
      <c r="E258">
        <v>2</v>
      </c>
      <c r="F258" t="s">
        <v>25</v>
      </c>
      <c r="G258">
        <v>2</v>
      </c>
      <c r="H258">
        <v>65.542969999999997</v>
      </c>
      <c r="I258">
        <v>20.476559999999999</v>
      </c>
      <c r="J258">
        <v>1.074219</v>
      </c>
      <c r="K258">
        <v>46.019530000000003</v>
      </c>
      <c r="L258" s="3">
        <v>44130.267361111109</v>
      </c>
      <c r="M258">
        <v>17.18</v>
      </c>
      <c r="N258" t="s">
        <v>28</v>
      </c>
      <c r="P258">
        <f>(C258-Key!$B$1)*24</f>
        <v>-2.6833333333488554</v>
      </c>
      <c r="Q258">
        <f>(Key!$B$2-'17.1'!C258)*24</f>
        <v>5.6333333333604969</v>
      </c>
      <c r="R258" s="3">
        <f>C258-(M258-Key!$B$5)/(24*Key!$B$6)</f>
        <v>44130.501462962959</v>
      </c>
      <c r="S258">
        <f>M258-Key!$B$5</f>
        <v>14.92</v>
      </c>
      <c r="T258" s="2">
        <f t="shared" si="15"/>
        <v>44129.513888888891</v>
      </c>
      <c r="U258" t="str">
        <f t="shared" si="16"/>
        <v>10-25-2020 12:20</v>
      </c>
      <c r="V258">
        <f>IFERROR(IF(W258=Z258,VLOOKUP($U258,[1]C8842!$G$2:$M$145,3,FALSE),0),0)</f>
        <v>19</v>
      </c>
      <c r="W258">
        <f>VLOOKUP(RIGHT($V$1,5),Key!$A$9:$B$14,2,FALSE)</f>
        <v>10.199999999999999</v>
      </c>
      <c r="X258">
        <f t="shared" si="19"/>
        <v>0</v>
      </c>
      <c r="Y258">
        <f>VLOOKUP(RIGHT($X$1,5),Key!$A$9:$B$14,2,FALSE)</f>
        <v>3.7</v>
      </c>
      <c r="Z258">
        <f t="shared" si="17"/>
        <v>10.199999999999999</v>
      </c>
      <c r="AA258">
        <f t="shared" si="18"/>
        <v>19</v>
      </c>
    </row>
    <row r="259" spans="1:27" x14ac:dyDescent="0.3">
      <c r="A259">
        <v>100067</v>
      </c>
      <c r="B259">
        <v>230922</v>
      </c>
      <c r="C259" s="3">
        <v>44130.515277777777</v>
      </c>
      <c r="D259">
        <v>0</v>
      </c>
      <c r="E259">
        <v>2</v>
      </c>
      <c r="F259" t="s">
        <v>25</v>
      </c>
      <c r="G259">
        <v>1</v>
      </c>
      <c r="H259">
        <v>60.257809999999999</v>
      </c>
      <c r="I259">
        <v>16.890630000000002</v>
      </c>
      <c r="J259">
        <v>1.0078130000000001</v>
      </c>
      <c r="K259">
        <v>46.019530000000003</v>
      </c>
      <c r="L259" s="3">
        <v>44130.267361111109</v>
      </c>
      <c r="M259">
        <v>17.18</v>
      </c>
      <c r="N259" t="s">
        <v>28</v>
      </c>
      <c r="P259">
        <f>(C259-Key!$B$1)*24</f>
        <v>-2.6833333333488554</v>
      </c>
      <c r="Q259">
        <f>(Key!$B$2-'17.1'!C259)*24</f>
        <v>5.6333333333604969</v>
      </c>
      <c r="R259" s="3">
        <f>C259-(M259-Key!$B$5)/(24*Key!$B$6)</f>
        <v>44130.501462962959</v>
      </c>
      <c r="S259">
        <f>M259-Key!$B$5</f>
        <v>14.92</v>
      </c>
      <c r="T259" s="2">
        <f t="shared" ref="T259:T322" si="20">ROUND(C259*24*60/10,0)/(24*6)-1</f>
        <v>44129.513888888891</v>
      </c>
      <c r="U259" t="str">
        <f t="shared" ref="U259:U322" si="21">TEXT(T259,"mm-dd-yyyy hh:mm")</f>
        <v>10-25-2020 12:20</v>
      </c>
      <c r="V259">
        <f>IFERROR(IF(W259=Z259,VLOOKUP($U259,[1]C8842!$G$2:$M$145,3,FALSE),0),0)</f>
        <v>19</v>
      </c>
      <c r="W259">
        <f>VLOOKUP(RIGHT($V$1,5),Key!$A$9:$B$14,2,FALSE)</f>
        <v>10.199999999999999</v>
      </c>
      <c r="X259">
        <f t="shared" si="19"/>
        <v>0</v>
      </c>
      <c r="Y259">
        <f>VLOOKUP(RIGHT($X$1,5),Key!$A$9:$B$14,2,FALSE)</f>
        <v>3.7</v>
      </c>
      <c r="Z259">
        <f t="shared" ref="Z259:Z322" si="22">M259-MIN(ABS(Y259-M259),ABS(W259-M259))</f>
        <v>10.199999999999999</v>
      </c>
      <c r="AA259">
        <f t="shared" ref="AA259:AA322" si="23">SUM(V259,X259)</f>
        <v>19</v>
      </c>
    </row>
    <row r="260" spans="1:27" x14ac:dyDescent="0.3">
      <c r="A260">
        <v>100067</v>
      </c>
      <c r="B260">
        <v>230922</v>
      </c>
      <c r="C260" s="3">
        <v>44130.515277777777</v>
      </c>
      <c r="D260">
        <v>2</v>
      </c>
      <c r="E260">
        <v>1</v>
      </c>
      <c r="F260" t="s">
        <v>26</v>
      </c>
      <c r="G260">
        <v>1</v>
      </c>
      <c r="H260">
        <v>76.242189999999994</v>
      </c>
      <c r="I260">
        <v>16.847660000000001</v>
      </c>
      <c r="J260">
        <v>0.796875</v>
      </c>
      <c r="K260">
        <v>82.035160000000005</v>
      </c>
      <c r="L260" s="3">
        <v>44130.267361111109</v>
      </c>
      <c r="M260">
        <v>17.18</v>
      </c>
      <c r="N260" t="s">
        <v>28</v>
      </c>
      <c r="P260">
        <f>(C260-Key!$B$1)*24</f>
        <v>-2.6833333333488554</v>
      </c>
      <c r="Q260">
        <f>(Key!$B$2-'17.1'!C260)*24</f>
        <v>5.6333333333604969</v>
      </c>
      <c r="R260" s="3">
        <f>C260-(M260-Key!$B$5)/(24*Key!$B$6)</f>
        <v>44130.501462962959</v>
      </c>
      <c r="S260">
        <f>M260-Key!$B$5</f>
        <v>14.92</v>
      </c>
      <c r="T260" s="2">
        <f t="shared" si="20"/>
        <v>44129.513888888891</v>
      </c>
      <c r="U260" t="str">
        <f t="shared" si="21"/>
        <v>10-25-2020 12:20</v>
      </c>
      <c r="V260">
        <f>IFERROR(IF(W260=Z260,VLOOKUP($U260,[1]C8842!$G$2:$M$145,3,FALSE),0),0)</f>
        <v>19</v>
      </c>
      <c r="W260">
        <f>VLOOKUP(RIGHT($V$1,5),Key!$A$9:$B$14,2,FALSE)</f>
        <v>10.199999999999999</v>
      </c>
      <c r="X260">
        <f t="shared" ref="X260:X323" si="24">$X$2</f>
        <v>0</v>
      </c>
      <c r="Y260">
        <f>VLOOKUP(RIGHT($X$1,5),Key!$A$9:$B$14,2,FALSE)</f>
        <v>3.7</v>
      </c>
      <c r="Z260">
        <f t="shared" si="22"/>
        <v>10.199999999999999</v>
      </c>
      <c r="AA260">
        <f t="shared" si="23"/>
        <v>19</v>
      </c>
    </row>
    <row r="261" spans="1:27" x14ac:dyDescent="0.3">
      <c r="A261">
        <v>100067</v>
      </c>
      <c r="B261">
        <v>230922</v>
      </c>
      <c r="C261" s="3">
        <v>44130.515277777777</v>
      </c>
      <c r="D261">
        <v>3</v>
      </c>
      <c r="E261">
        <v>2</v>
      </c>
      <c r="F261" t="s">
        <v>26</v>
      </c>
      <c r="G261">
        <v>2</v>
      </c>
      <c r="H261">
        <v>64.519530000000003</v>
      </c>
      <c r="I261">
        <v>27.003910000000001</v>
      </c>
      <c r="J261">
        <v>1.359375</v>
      </c>
      <c r="K261">
        <v>92.039060000000006</v>
      </c>
      <c r="L261" s="3">
        <v>44130.267361111109</v>
      </c>
      <c r="M261">
        <v>17.18</v>
      </c>
      <c r="N261" t="s">
        <v>28</v>
      </c>
      <c r="P261">
        <f>(C261-Key!$B$1)*24</f>
        <v>-2.6833333333488554</v>
      </c>
      <c r="Q261">
        <f>(Key!$B$2-'17.1'!C261)*24</f>
        <v>5.6333333333604969</v>
      </c>
      <c r="R261" s="3">
        <f>C261-(M261-Key!$B$5)/(24*Key!$B$6)</f>
        <v>44130.501462962959</v>
      </c>
      <c r="S261">
        <f>M261-Key!$B$5</f>
        <v>14.92</v>
      </c>
      <c r="T261" s="2">
        <f t="shared" si="20"/>
        <v>44129.513888888891</v>
      </c>
      <c r="U261" t="str">
        <f t="shared" si="21"/>
        <v>10-25-2020 12:20</v>
      </c>
      <c r="V261">
        <f>IFERROR(IF(W261=Z261,VLOOKUP($U261,[1]C8842!$G$2:$M$145,3,FALSE),0),0)</f>
        <v>19</v>
      </c>
      <c r="W261">
        <f>VLOOKUP(RIGHT($V$1,5),Key!$A$9:$B$14,2,FALSE)</f>
        <v>10.199999999999999</v>
      </c>
      <c r="X261">
        <f t="shared" si="24"/>
        <v>0</v>
      </c>
      <c r="Y261">
        <f>VLOOKUP(RIGHT($X$1,5),Key!$A$9:$B$14,2,FALSE)</f>
        <v>3.7</v>
      </c>
      <c r="Z261">
        <f t="shared" si="22"/>
        <v>10.199999999999999</v>
      </c>
      <c r="AA261">
        <f t="shared" si="23"/>
        <v>19</v>
      </c>
    </row>
    <row r="262" spans="1:27" x14ac:dyDescent="0.3">
      <c r="A262">
        <v>100067</v>
      </c>
      <c r="B262">
        <v>230922</v>
      </c>
      <c r="C262" s="3">
        <v>44130.515277777777</v>
      </c>
      <c r="D262">
        <v>2</v>
      </c>
      <c r="E262">
        <v>1</v>
      </c>
      <c r="F262" t="s">
        <v>26</v>
      </c>
      <c r="G262">
        <v>1</v>
      </c>
      <c r="H262">
        <v>69.535160000000005</v>
      </c>
      <c r="I262">
        <v>18.695309999999999</v>
      </c>
      <c r="J262">
        <v>0.94140630000000003</v>
      </c>
      <c r="K262">
        <v>80.03125</v>
      </c>
      <c r="L262" s="3">
        <v>44130.267361111109</v>
      </c>
      <c r="M262">
        <v>17.18</v>
      </c>
      <c r="N262" t="s">
        <v>28</v>
      </c>
      <c r="P262">
        <f>(C262-Key!$B$1)*24</f>
        <v>-2.6833333333488554</v>
      </c>
      <c r="Q262">
        <f>(Key!$B$2-'17.1'!C262)*24</f>
        <v>5.6333333333604969</v>
      </c>
      <c r="R262" s="3">
        <f>C262-(M262-Key!$B$5)/(24*Key!$B$6)</f>
        <v>44130.501462962959</v>
      </c>
      <c r="S262">
        <f>M262-Key!$B$5</f>
        <v>14.92</v>
      </c>
      <c r="T262" s="2">
        <f t="shared" si="20"/>
        <v>44129.513888888891</v>
      </c>
      <c r="U262" t="str">
        <f t="shared" si="21"/>
        <v>10-25-2020 12:20</v>
      </c>
      <c r="V262">
        <f>IFERROR(IF(W262=Z262,VLOOKUP($U262,[1]C8842!$G$2:$M$145,3,FALSE),0),0)</f>
        <v>19</v>
      </c>
      <c r="W262">
        <f>VLOOKUP(RIGHT($V$1,5),Key!$A$9:$B$14,2,FALSE)</f>
        <v>10.199999999999999</v>
      </c>
      <c r="X262">
        <f t="shared" si="24"/>
        <v>0</v>
      </c>
      <c r="Y262">
        <f>VLOOKUP(RIGHT($X$1,5),Key!$A$9:$B$14,2,FALSE)</f>
        <v>3.7</v>
      </c>
      <c r="Z262">
        <f t="shared" si="22"/>
        <v>10.199999999999999</v>
      </c>
      <c r="AA262">
        <f t="shared" si="23"/>
        <v>19</v>
      </c>
    </row>
    <row r="263" spans="1:27" x14ac:dyDescent="0.3">
      <c r="A263">
        <v>100067</v>
      </c>
      <c r="B263">
        <v>230922</v>
      </c>
      <c r="C263" s="3">
        <v>44130.515972222223</v>
      </c>
      <c r="D263">
        <v>3</v>
      </c>
      <c r="E263">
        <v>2</v>
      </c>
      <c r="F263" t="s">
        <v>26</v>
      </c>
      <c r="G263">
        <v>1</v>
      </c>
      <c r="H263">
        <v>62.757809999999999</v>
      </c>
      <c r="I263">
        <v>18.45703</v>
      </c>
      <c r="J263">
        <v>1.035156</v>
      </c>
      <c r="K263">
        <v>92.039060000000006</v>
      </c>
      <c r="L263" s="3">
        <v>44130.267361111109</v>
      </c>
      <c r="M263">
        <v>17.18</v>
      </c>
      <c r="N263" t="s">
        <v>28</v>
      </c>
      <c r="P263">
        <f>(C263-Key!$B$1)*24</f>
        <v>-2.6666666666278616</v>
      </c>
      <c r="Q263">
        <f>(Key!$B$2-'17.1'!C263)*24</f>
        <v>5.6166666666395031</v>
      </c>
      <c r="R263" s="3">
        <f>C263-(M263-Key!$B$5)/(24*Key!$B$6)</f>
        <v>44130.502157407405</v>
      </c>
      <c r="S263">
        <f>M263-Key!$B$5</f>
        <v>14.92</v>
      </c>
      <c r="T263" s="2">
        <f t="shared" si="20"/>
        <v>44129.513888888891</v>
      </c>
      <c r="U263" t="str">
        <f t="shared" si="21"/>
        <v>10-25-2020 12:20</v>
      </c>
      <c r="V263">
        <f>IFERROR(IF(W263=Z263,VLOOKUP($U263,[1]C8842!$G$2:$M$145,3,FALSE),0),0)</f>
        <v>19</v>
      </c>
      <c r="W263">
        <f>VLOOKUP(RIGHT($V$1,5),Key!$A$9:$B$14,2,FALSE)</f>
        <v>10.199999999999999</v>
      </c>
      <c r="X263">
        <f t="shared" si="24"/>
        <v>0</v>
      </c>
      <c r="Y263">
        <f>VLOOKUP(RIGHT($X$1,5),Key!$A$9:$B$14,2,FALSE)</f>
        <v>3.7</v>
      </c>
      <c r="Z263">
        <f t="shared" si="22"/>
        <v>10.199999999999999</v>
      </c>
      <c r="AA263">
        <f t="shared" si="23"/>
        <v>19</v>
      </c>
    </row>
    <row r="264" spans="1:27" x14ac:dyDescent="0.3">
      <c r="A264">
        <v>100067</v>
      </c>
      <c r="B264">
        <v>230922</v>
      </c>
      <c r="C264" s="3">
        <v>44130.515972222223</v>
      </c>
      <c r="D264">
        <v>1</v>
      </c>
      <c r="E264">
        <v>1</v>
      </c>
      <c r="F264" t="s">
        <v>25</v>
      </c>
      <c r="G264">
        <v>2</v>
      </c>
      <c r="H264">
        <v>68.855469999999997</v>
      </c>
      <c r="I264">
        <v>22.226559999999999</v>
      </c>
      <c r="J264">
        <v>1.089844</v>
      </c>
      <c r="K264">
        <v>56.023440000000001</v>
      </c>
      <c r="L264" s="3">
        <v>44130.267361111109</v>
      </c>
      <c r="M264">
        <v>17.18</v>
      </c>
      <c r="N264" t="s">
        <v>28</v>
      </c>
      <c r="P264">
        <f>(C264-Key!$B$1)*24</f>
        <v>-2.6666666666278616</v>
      </c>
      <c r="Q264">
        <f>(Key!$B$2-'17.1'!C264)*24</f>
        <v>5.6166666666395031</v>
      </c>
      <c r="R264" s="3">
        <f>C264-(M264-Key!$B$5)/(24*Key!$B$6)</f>
        <v>44130.502157407405</v>
      </c>
      <c r="S264">
        <f>M264-Key!$B$5</f>
        <v>14.92</v>
      </c>
      <c r="T264" s="2">
        <f t="shared" si="20"/>
        <v>44129.513888888891</v>
      </c>
      <c r="U264" t="str">
        <f t="shared" si="21"/>
        <v>10-25-2020 12:20</v>
      </c>
      <c r="V264">
        <f>IFERROR(IF(W264=Z264,VLOOKUP($U264,[1]C8842!$G$2:$M$145,3,FALSE),0),0)</f>
        <v>19</v>
      </c>
      <c r="W264">
        <f>VLOOKUP(RIGHT($V$1,5),Key!$A$9:$B$14,2,FALSE)</f>
        <v>10.199999999999999</v>
      </c>
      <c r="X264">
        <f t="shared" si="24"/>
        <v>0</v>
      </c>
      <c r="Y264">
        <f>VLOOKUP(RIGHT($X$1,5),Key!$A$9:$B$14,2,FALSE)</f>
        <v>3.7</v>
      </c>
      <c r="Z264">
        <f t="shared" si="22"/>
        <v>10.199999999999999</v>
      </c>
      <c r="AA264">
        <f t="shared" si="23"/>
        <v>19</v>
      </c>
    </row>
    <row r="265" spans="1:27" x14ac:dyDescent="0.3">
      <c r="A265">
        <v>100067</v>
      </c>
      <c r="B265">
        <v>230922</v>
      </c>
      <c r="C265" s="3">
        <v>44130.515972222223</v>
      </c>
      <c r="D265">
        <v>0</v>
      </c>
      <c r="E265">
        <v>2</v>
      </c>
      <c r="F265" t="s">
        <v>25</v>
      </c>
      <c r="G265">
        <v>4</v>
      </c>
      <c r="H265">
        <v>53.703130000000002</v>
      </c>
      <c r="I265">
        <v>66.390630000000002</v>
      </c>
      <c r="J265">
        <v>3.5898439999999998</v>
      </c>
      <c r="K265">
        <v>45.019530000000003</v>
      </c>
      <c r="L265" s="3">
        <v>44130.267361111109</v>
      </c>
      <c r="M265">
        <v>17.18</v>
      </c>
      <c r="N265" t="s">
        <v>28</v>
      </c>
      <c r="P265">
        <f>(C265-Key!$B$1)*24</f>
        <v>-2.6666666666278616</v>
      </c>
      <c r="Q265">
        <f>(Key!$B$2-'17.1'!C265)*24</f>
        <v>5.6166666666395031</v>
      </c>
      <c r="R265" s="3">
        <f>C265-(M265-Key!$B$5)/(24*Key!$B$6)</f>
        <v>44130.502157407405</v>
      </c>
      <c r="S265">
        <f>M265-Key!$B$5</f>
        <v>14.92</v>
      </c>
      <c r="T265" s="2">
        <f t="shared" si="20"/>
        <v>44129.513888888891</v>
      </c>
      <c r="U265" t="str">
        <f t="shared" si="21"/>
        <v>10-25-2020 12:20</v>
      </c>
      <c r="V265">
        <f>IFERROR(IF(W265=Z265,VLOOKUP($U265,[1]C8842!$G$2:$M$145,3,FALSE),0),0)</f>
        <v>19</v>
      </c>
      <c r="W265">
        <f>VLOOKUP(RIGHT($V$1,5),Key!$A$9:$B$14,2,FALSE)</f>
        <v>10.199999999999999</v>
      </c>
      <c r="X265">
        <f t="shared" si="24"/>
        <v>0</v>
      </c>
      <c r="Y265">
        <f>VLOOKUP(RIGHT($X$1,5),Key!$A$9:$B$14,2,FALSE)</f>
        <v>3.7</v>
      </c>
      <c r="Z265">
        <f t="shared" si="22"/>
        <v>10.199999999999999</v>
      </c>
      <c r="AA265">
        <f t="shared" si="23"/>
        <v>19</v>
      </c>
    </row>
    <row r="266" spans="1:27" x14ac:dyDescent="0.3">
      <c r="A266">
        <v>100067</v>
      </c>
      <c r="B266">
        <v>230922</v>
      </c>
      <c r="C266" s="3">
        <v>44130.515972222223</v>
      </c>
      <c r="D266">
        <v>0</v>
      </c>
      <c r="E266">
        <v>2</v>
      </c>
      <c r="F266" t="s">
        <v>25</v>
      </c>
      <c r="G266">
        <v>1</v>
      </c>
      <c r="H266">
        <v>55.234380000000002</v>
      </c>
      <c r="I266">
        <v>17.171880000000002</v>
      </c>
      <c r="J266">
        <v>1.113281</v>
      </c>
      <c r="K266">
        <v>48.019530000000003</v>
      </c>
      <c r="L266" s="3">
        <v>44130.267361111109</v>
      </c>
      <c r="M266">
        <v>17.18</v>
      </c>
      <c r="N266" t="s">
        <v>28</v>
      </c>
      <c r="P266">
        <f>(C266-Key!$B$1)*24</f>
        <v>-2.6666666666278616</v>
      </c>
      <c r="Q266">
        <f>(Key!$B$2-'17.1'!C266)*24</f>
        <v>5.6166666666395031</v>
      </c>
      <c r="R266" s="3">
        <f>C266-(M266-Key!$B$5)/(24*Key!$B$6)</f>
        <v>44130.502157407405</v>
      </c>
      <c r="S266">
        <f>M266-Key!$B$5</f>
        <v>14.92</v>
      </c>
      <c r="T266" s="2">
        <f t="shared" si="20"/>
        <v>44129.513888888891</v>
      </c>
      <c r="U266" t="str">
        <f t="shared" si="21"/>
        <v>10-25-2020 12:20</v>
      </c>
      <c r="V266">
        <f>IFERROR(IF(W266=Z266,VLOOKUP($U266,[1]C8842!$G$2:$M$145,3,FALSE),0),0)</f>
        <v>19</v>
      </c>
      <c r="W266">
        <f>VLOOKUP(RIGHT($V$1,5),Key!$A$9:$B$14,2,FALSE)</f>
        <v>10.199999999999999</v>
      </c>
      <c r="X266">
        <f t="shared" si="24"/>
        <v>0</v>
      </c>
      <c r="Y266">
        <f>VLOOKUP(RIGHT($X$1,5),Key!$A$9:$B$14,2,FALSE)</f>
        <v>3.7</v>
      </c>
      <c r="Z266">
        <f t="shared" si="22"/>
        <v>10.199999999999999</v>
      </c>
      <c r="AA266">
        <f t="shared" si="23"/>
        <v>19</v>
      </c>
    </row>
    <row r="267" spans="1:27" x14ac:dyDescent="0.3">
      <c r="A267">
        <v>100067</v>
      </c>
      <c r="B267">
        <v>230922</v>
      </c>
      <c r="C267" s="3">
        <v>44130.515972222223</v>
      </c>
      <c r="D267">
        <v>1</v>
      </c>
      <c r="E267">
        <v>1</v>
      </c>
      <c r="F267" t="s">
        <v>25</v>
      </c>
      <c r="G267">
        <v>1</v>
      </c>
      <c r="H267">
        <v>63.707030000000003</v>
      </c>
      <c r="I267">
        <v>16.41797</v>
      </c>
      <c r="J267">
        <v>0.93359380000000003</v>
      </c>
      <c r="K267">
        <v>56.023440000000001</v>
      </c>
      <c r="L267" s="3">
        <v>44130.267361111109</v>
      </c>
      <c r="M267">
        <v>17.18</v>
      </c>
      <c r="N267" t="s">
        <v>28</v>
      </c>
      <c r="P267">
        <f>(C267-Key!$B$1)*24</f>
        <v>-2.6666666666278616</v>
      </c>
      <c r="Q267">
        <f>(Key!$B$2-'17.1'!C267)*24</f>
        <v>5.6166666666395031</v>
      </c>
      <c r="R267" s="3">
        <f>C267-(M267-Key!$B$5)/(24*Key!$B$6)</f>
        <v>44130.502157407405</v>
      </c>
      <c r="S267">
        <f>M267-Key!$B$5</f>
        <v>14.92</v>
      </c>
      <c r="T267" s="2">
        <f t="shared" si="20"/>
        <v>44129.513888888891</v>
      </c>
      <c r="U267" t="str">
        <f t="shared" si="21"/>
        <v>10-25-2020 12:20</v>
      </c>
      <c r="V267">
        <f>IFERROR(IF(W267=Z267,VLOOKUP($U267,[1]C8842!$G$2:$M$145,3,FALSE),0),0)</f>
        <v>19</v>
      </c>
      <c r="W267">
        <f>VLOOKUP(RIGHT($V$1,5),Key!$A$9:$B$14,2,FALSE)</f>
        <v>10.199999999999999</v>
      </c>
      <c r="X267">
        <f t="shared" si="24"/>
        <v>0</v>
      </c>
      <c r="Y267">
        <f>VLOOKUP(RIGHT($X$1,5),Key!$A$9:$B$14,2,FALSE)</f>
        <v>3.7</v>
      </c>
      <c r="Z267">
        <f t="shared" si="22"/>
        <v>10.199999999999999</v>
      </c>
      <c r="AA267">
        <f t="shared" si="23"/>
        <v>19</v>
      </c>
    </row>
    <row r="268" spans="1:27" x14ac:dyDescent="0.3">
      <c r="A268">
        <v>100067</v>
      </c>
      <c r="B268">
        <v>230922</v>
      </c>
      <c r="C268" s="3">
        <v>44130.515972222223</v>
      </c>
      <c r="D268">
        <v>2</v>
      </c>
      <c r="E268">
        <v>1</v>
      </c>
      <c r="F268" t="s">
        <v>26</v>
      </c>
      <c r="G268">
        <v>3</v>
      </c>
      <c r="H268">
        <v>69.878910000000005</v>
      </c>
      <c r="I268">
        <v>31.01953</v>
      </c>
      <c r="J268">
        <v>1.410156</v>
      </c>
      <c r="K268">
        <v>81.035160000000005</v>
      </c>
      <c r="L268" s="3">
        <v>44130.267361111109</v>
      </c>
      <c r="M268">
        <v>17.18</v>
      </c>
      <c r="N268" t="s">
        <v>28</v>
      </c>
      <c r="P268">
        <f>(C268-Key!$B$1)*24</f>
        <v>-2.6666666666278616</v>
      </c>
      <c r="Q268">
        <f>(Key!$B$2-'17.1'!C268)*24</f>
        <v>5.6166666666395031</v>
      </c>
      <c r="R268" s="3">
        <f>C268-(M268-Key!$B$5)/(24*Key!$B$6)</f>
        <v>44130.502157407405</v>
      </c>
      <c r="S268">
        <f>M268-Key!$B$5</f>
        <v>14.92</v>
      </c>
      <c r="T268" s="2">
        <f t="shared" si="20"/>
        <v>44129.513888888891</v>
      </c>
      <c r="U268" t="str">
        <f t="shared" si="21"/>
        <v>10-25-2020 12:20</v>
      </c>
      <c r="V268">
        <f>IFERROR(IF(W268=Z268,VLOOKUP($U268,[1]C8842!$G$2:$M$145,3,FALSE),0),0)</f>
        <v>19</v>
      </c>
      <c r="W268">
        <f>VLOOKUP(RIGHT($V$1,5),Key!$A$9:$B$14,2,FALSE)</f>
        <v>10.199999999999999</v>
      </c>
      <c r="X268">
        <f t="shared" si="24"/>
        <v>0</v>
      </c>
      <c r="Y268">
        <f>VLOOKUP(RIGHT($X$1,5),Key!$A$9:$B$14,2,FALSE)</f>
        <v>3.7</v>
      </c>
      <c r="Z268">
        <f t="shared" si="22"/>
        <v>10.199999999999999</v>
      </c>
      <c r="AA268">
        <f t="shared" si="23"/>
        <v>19</v>
      </c>
    </row>
    <row r="269" spans="1:27" x14ac:dyDescent="0.3">
      <c r="A269">
        <v>100067</v>
      </c>
      <c r="B269">
        <v>230922</v>
      </c>
      <c r="C269" s="3">
        <v>44130.515972222223</v>
      </c>
      <c r="D269">
        <v>3</v>
      </c>
      <c r="E269">
        <v>2</v>
      </c>
      <c r="F269" t="s">
        <v>26</v>
      </c>
      <c r="G269">
        <v>1</v>
      </c>
      <c r="H269">
        <v>51.171880000000002</v>
      </c>
      <c r="I269">
        <v>19.285160000000001</v>
      </c>
      <c r="J269">
        <v>1.3125</v>
      </c>
      <c r="K269">
        <v>93.039060000000006</v>
      </c>
      <c r="L269" s="3">
        <v>44130.267361111109</v>
      </c>
      <c r="M269">
        <v>17.18</v>
      </c>
      <c r="N269" t="s">
        <v>28</v>
      </c>
      <c r="P269">
        <f>(C269-Key!$B$1)*24</f>
        <v>-2.6666666666278616</v>
      </c>
      <c r="Q269">
        <f>(Key!$B$2-'17.1'!C269)*24</f>
        <v>5.6166666666395031</v>
      </c>
      <c r="R269" s="3">
        <f>C269-(M269-Key!$B$5)/(24*Key!$B$6)</f>
        <v>44130.502157407405</v>
      </c>
      <c r="S269">
        <f>M269-Key!$B$5</f>
        <v>14.92</v>
      </c>
      <c r="T269" s="2">
        <f t="shared" si="20"/>
        <v>44129.513888888891</v>
      </c>
      <c r="U269" t="str">
        <f t="shared" si="21"/>
        <v>10-25-2020 12:20</v>
      </c>
      <c r="V269">
        <f>IFERROR(IF(W269=Z269,VLOOKUP($U269,[1]C8842!$G$2:$M$145,3,FALSE),0),0)</f>
        <v>19</v>
      </c>
      <c r="W269">
        <f>VLOOKUP(RIGHT($V$1,5),Key!$A$9:$B$14,2,FALSE)</f>
        <v>10.199999999999999</v>
      </c>
      <c r="X269">
        <f t="shared" si="24"/>
        <v>0</v>
      </c>
      <c r="Y269">
        <f>VLOOKUP(RIGHT($X$1,5),Key!$A$9:$B$14,2,FALSE)</f>
        <v>3.7</v>
      </c>
      <c r="Z269">
        <f t="shared" si="22"/>
        <v>10.199999999999999</v>
      </c>
      <c r="AA269">
        <f t="shared" si="23"/>
        <v>19</v>
      </c>
    </row>
    <row r="270" spans="1:27" x14ac:dyDescent="0.3">
      <c r="A270">
        <v>100067</v>
      </c>
      <c r="B270">
        <v>230922</v>
      </c>
      <c r="C270" s="3">
        <v>44130.515972222223</v>
      </c>
      <c r="D270">
        <v>2</v>
      </c>
      <c r="E270">
        <v>1</v>
      </c>
      <c r="F270" t="s">
        <v>26</v>
      </c>
      <c r="G270">
        <v>1</v>
      </c>
      <c r="H270">
        <v>68.6875</v>
      </c>
      <c r="I270">
        <v>19.32422</v>
      </c>
      <c r="J270">
        <v>0.98046880000000003</v>
      </c>
      <c r="K270">
        <v>82.035160000000005</v>
      </c>
      <c r="L270" s="3">
        <v>44130.267361111109</v>
      </c>
      <c r="M270">
        <v>17.18</v>
      </c>
      <c r="N270" t="s">
        <v>28</v>
      </c>
      <c r="P270">
        <f>(C270-Key!$B$1)*24</f>
        <v>-2.6666666666278616</v>
      </c>
      <c r="Q270">
        <f>(Key!$B$2-'17.1'!C270)*24</f>
        <v>5.6166666666395031</v>
      </c>
      <c r="R270" s="3">
        <f>C270-(M270-Key!$B$5)/(24*Key!$B$6)</f>
        <v>44130.502157407405</v>
      </c>
      <c r="S270">
        <f>M270-Key!$B$5</f>
        <v>14.92</v>
      </c>
      <c r="T270" s="2">
        <f t="shared" si="20"/>
        <v>44129.513888888891</v>
      </c>
      <c r="U270" t="str">
        <f t="shared" si="21"/>
        <v>10-25-2020 12:20</v>
      </c>
      <c r="V270">
        <f>IFERROR(IF(W270=Z270,VLOOKUP($U270,[1]C8842!$G$2:$M$145,3,FALSE),0),0)</f>
        <v>19</v>
      </c>
      <c r="W270">
        <f>VLOOKUP(RIGHT($V$1,5),Key!$A$9:$B$14,2,FALSE)</f>
        <v>10.199999999999999</v>
      </c>
      <c r="X270">
        <f t="shared" si="24"/>
        <v>0</v>
      </c>
      <c r="Y270">
        <f>VLOOKUP(RIGHT($X$1,5),Key!$A$9:$B$14,2,FALSE)</f>
        <v>3.7</v>
      </c>
      <c r="Z270">
        <f t="shared" si="22"/>
        <v>10.199999999999999</v>
      </c>
      <c r="AA270">
        <f t="shared" si="23"/>
        <v>19</v>
      </c>
    </row>
    <row r="271" spans="1:27" x14ac:dyDescent="0.3">
      <c r="A271">
        <v>100067</v>
      </c>
      <c r="B271">
        <v>230922</v>
      </c>
      <c r="C271" s="3">
        <v>44130.515972222223</v>
      </c>
      <c r="D271">
        <v>0</v>
      </c>
      <c r="E271">
        <v>2</v>
      </c>
      <c r="F271" t="s">
        <v>25</v>
      </c>
      <c r="G271">
        <v>1</v>
      </c>
      <c r="H271">
        <v>60.753909999999998</v>
      </c>
      <c r="I271">
        <v>14.16797</v>
      </c>
      <c r="J271">
        <v>0.8828125</v>
      </c>
      <c r="K271">
        <v>46.019530000000003</v>
      </c>
      <c r="L271" s="3">
        <v>44130.267361111109</v>
      </c>
      <c r="M271">
        <v>17.18</v>
      </c>
      <c r="N271" t="s">
        <v>28</v>
      </c>
      <c r="P271">
        <f>(C271-Key!$B$1)*24</f>
        <v>-2.6666666666278616</v>
      </c>
      <c r="Q271">
        <f>(Key!$B$2-'17.1'!C271)*24</f>
        <v>5.6166666666395031</v>
      </c>
      <c r="R271" s="3">
        <f>C271-(M271-Key!$B$5)/(24*Key!$B$6)</f>
        <v>44130.502157407405</v>
      </c>
      <c r="S271">
        <f>M271-Key!$B$5</f>
        <v>14.92</v>
      </c>
      <c r="T271" s="2">
        <f t="shared" si="20"/>
        <v>44129.513888888891</v>
      </c>
      <c r="U271" t="str">
        <f t="shared" si="21"/>
        <v>10-25-2020 12:20</v>
      </c>
      <c r="V271">
        <f>IFERROR(IF(W271=Z271,VLOOKUP($U271,[1]C8842!$G$2:$M$145,3,FALSE),0),0)</f>
        <v>19</v>
      </c>
      <c r="W271">
        <f>VLOOKUP(RIGHT($V$1,5),Key!$A$9:$B$14,2,FALSE)</f>
        <v>10.199999999999999</v>
      </c>
      <c r="X271">
        <f t="shared" si="24"/>
        <v>0</v>
      </c>
      <c r="Y271">
        <f>VLOOKUP(RIGHT($X$1,5),Key!$A$9:$B$14,2,FALSE)</f>
        <v>3.7</v>
      </c>
      <c r="Z271">
        <f t="shared" si="22"/>
        <v>10.199999999999999</v>
      </c>
      <c r="AA271">
        <f t="shared" si="23"/>
        <v>19</v>
      </c>
    </row>
    <row r="272" spans="1:27" x14ac:dyDescent="0.3">
      <c r="A272">
        <v>100067</v>
      </c>
      <c r="B272">
        <v>230922</v>
      </c>
      <c r="C272" s="3">
        <v>44130.515972222223</v>
      </c>
      <c r="D272">
        <v>3</v>
      </c>
      <c r="E272">
        <v>2</v>
      </c>
      <c r="F272" t="s">
        <v>26</v>
      </c>
      <c r="G272">
        <v>4</v>
      </c>
      <c r="H272">
        <v>62.621090000000002</v>
      </c>
      <c r="I272">
        <v>73.535160000000005</v>
      </c>
      <c r="J272">
        <v>3.3789060000000002</v>
      </c>
      <c r="K272">
        <v>94.039060000000006</v>
      </c>
      <c r="L272" s="3">
        <v>44130.267361111109</v>
      </c>
      <c r="M272">
        <v>17.18</v>
      </c>
      <c r="N272" t="s">
        <v>28</v>
      </c>
      <c r="P272">
        <f>(C272-Key!$B$1)*24</f>
        <v>-2.6666666666278616</v>
      </c>
      <c r="Q272">
        <f>(Key!$B$2-'17.1'!C272)*24</f>
        <v>5.6166666666395031</v>
      </c>
      <c r="R272" s="3">
        <f>C272-(M272-Key!$B$5)/(24*Key!$B$6)</f>
        <v>44130.502157407405</v>
      </c>
      <c r="S272">
        <f>M272-Key!$B$5</f>
        <v>14.92</v>
      </c>
      <c r="T272" s="2">
        <f t="shared" si="20"/>
        <v>44129.513888888891</v>
      </c>
      <c r="U272" t="str">
        <f t="shared" si="21"/>
        <v>10-25-2020 12:20</v>
      </c>
      <c r="V272">
        <f>IFERROR(IF(W272=Z272,VLOOKUP($U272,[1]C8842!$G$2:$M$145,3,FALSE),0),0)</f>
        <v>19</v>
      </c>
      <c r="W272">
        <f>VLOOKUP(RIGHT($V$1,5),Key!$A$9:$B$14,2,FALSE)</f>
        <v>10.199999999999999</v>
      </c>
      <c r="X272">
        <f t="shared" si="24"/>
        <v>0</v>
      </c>
      <c r="Y272">
        <f>VLOOKUP(RIGHT($X$1,5),Key!$A$9:$B$14,2,FALSE)</f>
        <v>3.7</v>
      </c>
      <c r="Z272">
        <f t="shared" si="22"/>
        <v>10.199999999999999</v>
      </c>
      <c r="AA272">
        <f t="shared" si="23"/>
        <v>19</v>
      </c>
    </row>
    <row r="273" spans="1:27" x14ac:dyDescent="0.3">
      <c r="A273">
        <v>100067</v>
      </c>
      <c r="B273">
        <v>230922</v>
      </c>
      <c r="C273" s="3">
        <v>44130.515972222223</v>
      </c>
      <c r="D273">
        <v>1</v>
      </c>
      <c r="E273">
        <v>1</v>
      </c>
      <c r="F273" t="s">
        <v>25</v>
      </c>
      <c r="G273">
        <v>2</v>
      </c>
      <c r="H273">
        <v>73.984380000000002</v>
      </c>
      <c r="I273">
        <v>20.191410000000001</v>
      </c>
      <c r="J273">
        <v>0.94140630000000003</v>
      </c>
      <c r="K273">
        <v>56.023440000000001</v>
      </c>
      <c r="L273" s="3">
        <v>44130.267361111109</v>
      </c>
      <c r="M273">
        <v>17.18</v>
      </c>
      <c r="N273" t="s">
        <v>28</v>
      </c>
      <c r="P273">
        <f>(C273-Key!$B$1)*24</f>
        <v>-2.6666666666278616</v>
      </c>
      <c r="Q273">
        <f>(Key!$B$2-'17.1'!C273)*24</f>
        <v>5.6166666666395031</v>
      </c>
      <c r="R273" s="3">
        <f>C273-(M273-Key!$B$5)/(24*Key!$B$6)</f>
        <v>44130.502157407405</v>
      </c>
      <c r="S273">
        <f>M273-Key!$B$5</f>
        <v>14.92</v>
      </c>
      <c r="T273" s="2">
        <f t="shared" si="20"/>
        <v>44129.513888888891</v>
      </c>
      <c r="U273" t="str">
        <f t="shared" si="21"/>
        <v>10-25-2020 12:20</v>
      </c>
      <c r="V273">
        <f>IFERROR(IF(W273=Z273,VLOOKUP($U273,[1]C8842!$G$2:$M$145,3,FALSE),0),0)</f>
        <v>19</v>
      </c>
      <c r="W273">
        <f>VLOOKUP(RIGHT($V$1,5),Key!$A$9:$B$14,2,FALSE)</f>
        <v>10.199999999999999</v>
      </c>
      <c r="X273">
        <f t="shared" si="24"/>
        <v>0</v>
      </c>
      <c r="Y273">
        <f>VLOOKUP(RIGHT($X$1,5),Key!$A$9:$B$14,2,FALSE)</f>
        <v>3.7</v>
      </c>
      <c r="Z273">
        <f t="shared" si="22"/>
        <v>10.199999999999999</v>
      </c>
      <c r="AA273">
        <f t="shared" si="23"/>
        <v>19</v>
      </c>
    </row>
    <row r="274" spans="1:27" x14ac:dyDescent="0.3">
      <c r="A274">
        <v>100067</v>
      </c>
      <c r="B274">
        <v>230922</v>
      </c>
      <c r="C274" s="3">
        <v>44130.515972222223</v>
      </c>
      <c r="D274">
        <v>3</v>
      </c>
      <c r="E274">
        <v>2</v>
      </c>
      <c r="F274" t="s">
        <v>26</v>
      </c>
      <c r="G274">
        <v>1</v>
      </c>
      <c r="H274">
        <v>67.242189999999994</v>
      </c>
      <c r="I274">
        <v>19.027339999999999</v>
      </c>
      <c r="J274">
        <v>0.98828130000000003</v>
      </c>
      <c r="K274">
        <v>95.039060000000006</v>
      </c>
      <c r="L274" s="3">
        <v>44130.267361111109</v>
      </c>
      <c r="M274">
        <v>17.18</v>
      </c>
      <c r="N274" t="s">
        <v>28</v>
      </c>
      <c r="P274">
        <f>(C274-Key!$B$1)*24</f>
        <v>-2.6666666666278616</v>
      </c>
      <c r="Q274">
        <f>(Key!$B$2-'17.1'!C274)*24</f>
        <v>5.6166666666395031</v>
      </c>
      <c r="R274" s="3">
        <f>C274-(M274-Key!$B$5)/(24*Key!$B$6)</f>
        <v>44130.502157407405</v>
      </c>
      <c r="S274">
        <f>M274-Key!$B$5</f>
        <v>14.92</v>
      </c>
      <c r="T274" s="2">
        <f t="shared" si="20"/>
        <v>44129.513888888891</v>
      </c>
      <c r="U274" t="str">
        <f t="shared" si="21"/>
        <v>10-25-2020 12:20</v>
      </c>
      <c r="V274">
        <f>IFERROR(IF(W274=Z274,VLOOKUP($U274,[1]C8842!$G$2:$M$145,3,FALSE),0),0)</f>
        <v>19</v>
      </c>
      <c r="W274">
        <f>VLOOKUP(RIGHT($V$1,5),Key!$A$9:$B$14,2,FALSE)</f>
        <v>10.199999999999999</v>
      </c>
      <c r="X274">
        <f t="shared" si="24"/>
        <v>0</v>
      </c>
      <c r="Y274">
        <f>VLOOKUP(RIGHT($X$1,5),Key!$A$9:$B$14,2,FALSE)</f>
        <v>3.7</v>
      </c>
      <c r="Z274">
        <f t="shared" si="22"/>
        <v>10.199999999999999</v>
      </c>
      <c r="AA274">
        <f t="shared" si="23"/>
        <v>19</v>
      </c>
    </row>
    <row r="275" spans="1:27" x14ac:dyDescent="0.3">
      <c r="A275">
        <v>100067</v>
      </c>
      <c r="B275">
        <v>230922</v>
      </c>
      <c r="C275" s="3">
        <v>44130.515972222223</v>
      </c>
      <c r="D275">
        <v>0</v>
      </c>
      <c r="E275">
        <v>2</v>
      </c>
      <c r="F275" t="s">
        <v>25</v>
      </c>
      <c r="G275">
        <v>2</v>
      </c>
      <c r="H275">
        <v>64.144530000000003</v>
      </c>
      <c r="I275">
        <v>20.0625</v>
      </c>
      <c r="J275">
        <v>1.078125</v>
      </c>
      <c r="K275">
        <v>44.019530000000003</v>
      </c>
      <c r="L275" s="3">
        <v>44130.267361111109</v>
      </c>
      <c r="M275">
        <v>17.18</v>
      </c>
      <c r="N275" t="s">
        <v>28</v>
      </c>
      <c r="P275">
        <f>(C275-Key!$B$1)*24</f>
        <v>-2.6666666666278616</v>
      </c>
      <c r="Q275">
        <f>(Key!$B$2-'17.1'!C275)*24</f>
        <v>5.6166666666395031</v>
      </c>
      <c r="R275" s="3">
        <f>C275-(M275-Key!$B$5)/(24*Key!$B$6)</f>
        <v>44130.502157407405</v>
      </c>
      <c r="S275">
        <f>M275-Key!$B$5</f>
        <v>14.92</v>
      </c>
      <c r="T275" s="2">
        <f t="shared" si="20"/>
        <v>44129.513888888891</v>
      </c>
      <c r="U275" t="str">
        <f t="shared" si="21"/>
        <v>10-25-2020 12:20</v>
      </c>
      <c r="V275">
        <f>IFERROR(IF(W275=Z275,VLOOKUP($U275,[1]C8842!$G$2:$M$145,3,FALSE),0),0)</f>
        <v>19</v>
      </c>
      <c r="W275">
        <f>VLOOKUP(RIGHT($V$1,5),Key!$A$9:$B$14,2,FALSE)</f>
        <v>10.199999999999999</v>
      </c>
      <c r="X275">
        <f t="shared" si="24"/>
        <v>0</v>
      </c>
      <c r="Y275">
        <f>VLOOKUP(RIGHT($X$1,5),Key!$A$9:$B$14,2,FALSE)</f>
        <v>3.7</v>
      </c>
      <c r="Z275">
        <f t="shared" si="22"/>
        <v>10.199999999999999</v>
      </c>
      <c r="AA275">
        <f t="shared" si="23"/>
        <v>19</v>
      </c>
    </row>
    <row r="276" spans="1:27" x14ac:dyDescent="0.3">
      <c r="A276">
        <v>100067</v>
      </c>
      <c r="B276">
        <v>230922</v>
      </c>
      <c r="C276" s="3">
        <v>44130.51666666667</v>
      </c>
      <c r="D276">
        <v>0</v>
      </c>
      <c r="E276">
        <v>2</v>
      </c>
      <c r="F276" t="s">
        <v>25</v>
      </c>
      <c r="G276">
        <v>1</v>
      </c>
      <c r="H276">
        <v>56.351559999999999</v>
      </c>
      <c r="I276">
        <v>15.26563</v>
      </c>
      <c r="J276">
        <v>1.003906</v>
      </c>
      <c r="K276">
        <v>48.019530000000003</v>
      </c>
      <c r="L276" s="3">
        <v>44130.267361111109</v>
      </c>
      <c r="M276">
        <v>17.18</v>
      </c>
      <c r="N276" t="s">
        <v>28</v>
      </c>
      <c r="P276">
        <f>(C276-Key!$B$1)*24</f>
        <v>-2.6499999999068677</v>
      </c>
      <c r="Q276">
        <f>(Key!$B$2-'17.1'!C276)*24</f>
        <v>5.5999999999185093</v>
      </c>
      <c r="R276" s="3">
        <f>C276-(M276-Key!$B$5)/(24*Key!$B$6)</f>
        <v>44130.502851851852</v>
      </c>
      <c r="S276">
        <f>M276-Key!$B$5</f>
        <v>14.92</v>
      </c>
      <c r="T276" s="2">
        <f t="shared" si="20"/>
        <v>44129.513888888891</v>
      </c>
      <c r="U276" t="str">
        <f t="shared" si="21"/>
        <v>10-25-2020 12:20</v>
      </c>
      <c r="V276">
        <f>IFERROR(IF(W276=Z276,VLOOKUP($U276,[1]C8842!$G$2:$M$145,3,FALSE),0),0)</f>
        <v>19</v>
      </c>
      <c r="W276">
        <f>VLOOKUP(RIGHT($V$1,5),Key!$A$9:$B$14,2,FALSE)</f>
        <v>10.199999999999999</v>
      </c>
      <c r="X276">
        <f t="shared" si="24"/>
        <v>0</v>
      </c>
      <c r="Y276">
        <f>VLOOKUP(RIGHT($X$1,5),Key!$A$9:$B$14,2,FALSE)</f>
        <v>3.7</v>
      </c>
      <c r="Z276">
        <f t="shared" si="22"/>
        <v>10.199999999999999</v>
      </c>
      <c r="AA276">
        <f t="shared" si="23"/>
        <v>19</v>
      </c>
    </row>
    <row r="277" spans="1:27" x14ac:dyDescent="0.3">
      <c r="A277">
        <v>100067</v>
      </c>
      <c r="B277">
        <v>230922</v>
      </c>
      <c r="C277" s="3">
        <v>44130.51666666667</v>
      </c>
      <c r="D277">
        <v>3</v>
      </c>
      <c r="E277">
        <v>2</v>
      </c>
      <c r="F277" t="s">
        <v>26</v>
      </c>
      <c r="G277">
        <v>1</v>
      </c>
      <c r="H277">
        <v>62.082030000000003</v>
      </c>
      <c r="I277">
        <v>14.53125</v>
      </c>
      <c r="J277">
        <v>0.87890630000000003</v>
      </c>
      <c r="K277">
        <v>96.039060000000006</v>
      </c>
      <c r="L277" s="3">
        <v>44130.267361111109</v>
      </c>
      <c r="M277">
        <v>17.18</v>
      </c>
      <c r="N277" t="s">
        <v>28</v>
      </c>
      <c r="P277">
        <f>(C277-Key!$B$1)*24</f>
        <v>-2.6499999999068677</v>
      </c>
      <c r="Q277">
        <f>(Key!$B$2-'17.1'!C277)*24</f>
        <v>5.5999999999185093</v>
      </c>
      <c r="R277" s="3">
        <f>C277-(M277-Key!$B$5)/(24*Key!$B$6)</f>
        <v>44130.502851851852</v>
      </c>
      <c r="S277">
        <f>M277-Key!$B$5</f>
        <v>14.92</v>
      </c>
      <c r="T277" s="2">
        <f t="shared" si="20"/>
        <v>44129.513888888891</v>
      </c>
      <c r="U277" t="str">
        <f t="shared" si="21"/>
        <v>10-25-2020 12:20</v>
      </c>
      <c r="V277">
        <f>IFERROR(IF(W277=Z277,VLOOKUP($U277,[1]C8842!$G$2:$M$145,3,FALSE),0),0)</f>
        <v>19</v>
      </c>
      <c r="W277">
        <f>VLOOKUP(RIGHT($V$1,5),Key!$A$9:$B$14,2,FALSE)</f>
        <v>10.199999999999999</v>
      </c>
      <c r="X277">
        <f t="shared" si="24"/>
        <v>0</v>
      </c>
      <c r="Y277">
        <f>VLOOKUP(RIGHT($X$1,5),Key!$A$9:$B$14,2,FALSE)</f>
        <v>3.7</v>
      </c>
      <c r="Z277">
        <f t="shared" si="22"/>
        <v>10.199999999999999</v>
      </c>
      <c r="AA277">
        <f t="shared" si="23"/>
        <v>19</v>
      </c>
    </row>
    <row r="278" spans="1:27" x14ac:dyDescent="0.3">
      <c r="A278">
        <v>100067</v>
      </c>
      <c r="B278">
        <v>230922</v>
      </c>
      <c r="C278" s="3">
        <v>44130.51666666667</v>
      </c>
      <c r="D278">
        <v>3</v>
      </c>
      <c r="E278">
        <v>2</v>
      </c>
      <c r="F278" t="s">
        <v>26</v>
      </c>
      <c r="G278">
        <v>2</v>
      </c>
      <c r="H278">
        <v>59.855469999999997</v>
      </c>
      <c r="I278">
        <v>23.234380000000002</v>
      </c>
      <c r="J278">
        <v>1.296875</v>
      </c>
      <c r="K278">
        <v>93.039060000000006</v>
      </c>
      <c r="L278" s="3">
        <v>44130.267361111109</v>
      </c>
      <c r="M278">
        <v>17.18</v>
      </c>
      <c r="N278" t="s">
        <v>28</v>
      </c>
      <c r="P278">
        <f>(C278-Key!$B$1)*24</f>
        <v>-2.6499999999068677</v>
      </c>
      <c r="Q278">
        <f>(Key!$B$2-'17.1'!C278)*24</f>
        <v>5.5999999999185093</v>
      </c>
      <c r="R278" s="3">
        <f>C278-(M278-Key!$B$5)/(24*Key!$B$6)</f>
        <v>44130.502851851852</v>
      </c>
      <c r="S278">
        <f>M278-Key!$B$5</f>
        <v>14.92</v>
      </c>
      <c r="T278" s="2">
        <f t="shared" si="20"/>
        <v>44129.513888888891</v>
      </c>
      <c r="U278" t="str">
        <f t="shared" si="21"/>
        <v>10-25-2020 12:20</v>
      </c>
      <c r="V278">
        <f>IFERROR(IF(W278=Z278,VLOOKUP($U278,[1]C8842!$G$2:$M$145,3,FALSE),0),0)</f>
        <v>19</v>
      </c>
      <c r="W278">
        <f>VLOOKUP(RIGHT($V$1,5),Key!$A$9:$B$14,2,FALSE)</f>
        <v>10.199999999999999</v>
      </c>
      <c r="X278">
        <f t="shared" si="24"/>
        <v>0</v>
      </c>
      <c r="Y278">
        <f>VLOOKUP(RIGHT($X$1,5),Key!$A$9:$B$14,2,FALSE)</f>
        <v>3.7</v>
      </c>
      <c r="Z278">
        <f t="shared" si="22"/>
        <v>10.199999999999999</v>
      </c>
      <c r="AA278">
        <f t="shared" si="23"/>
        <v>19</v>
      </c>
    </row>
    <row r="279" spans="1:27" x14ac:dyDescent="0.3">
      <c r="A279">
        <v>100067</v>
      </c>
      <c r="B279">
        <v>230922</v>
      </c>
      <c r="C279" s="3">
        <v>44130.51666666667</v>
      </c>
      <c r="D279">
        <v>1</v>
      </c>
      <c r="E279">
        <v>1</v>
      </c>
      <c r="F279" t="s">
        <v>25</v>
      </c>
      <c r="G279">
        <v>2</v>
      </c>
      <c r="H279">
        <v>70.484380000000002</v>
      </c>
      <c r="I279">
        <v>25.296880000000002</v>
      </c>
      <c r="J279">
        <v>1.1796880000000001</v>
      </c>
      <c r="K279">
        <v>59.023440000000001</v>
      </c>
      <c r="L279" s="3">
        <v>44130.267361111109</v>
      </c>
      <c r="M279">
        <v>17.18</v>
      </c>
      <c r="N279" t="s">
        <v>28</v>
      </c>
      <c r="P279">
        <f>(C279-Key!$B$1)*24</f>
        <v>-2.6499999999068677</v>
      </c>
      <c r="Q279">
        <f>(Key!$B$2-'17.1'!C279)*24</f>
        <v>5.5999999999185093</v>
      </c>
      <c r="R279" s="3">
        <f>C279-(M279-Key!$B$5)/(24*Key!$B$6)</f>
        <v>44130.502851851852</v>
      </c>
      <c r="S279">
        <f>M279-Key!$B$5</f>
        <v>14.92</v>
      </c>
      <c r="T279" s="2">
        <f t="shared" si="20"/>
        <v>44129.513888888891</v>
      </c>
      <c r="U279" t="str">
        <f t="shared" si="21"/>
        <v>10-25-2020 12:20</v>
      </c>
      <c r="V279">
        <f>IFERROR(IF(W279=Z279,VLOOKUP($U279,[1]C8842!$G$2:$M$145,3,FALSE),0),0)</f>
        <v>19</v>
      </c>
      <c r="W279">
        <f>VLOOKUP(RIGHT($V$1,5),Key!$A$9:$B$14,2,FALSE)</f>
        <v>10.199999999999999</v>
      </c>
      <c r="X279">
        <f t="shared" si="24"/>
        <v>0</v>
      </c>
      <c r="Y279">
        <f>VLOOKUP(RIGHT($X$1,5),Key!$A$9:$B$14,2,FALSE)</f>
        <v>3.7</v>
      </c>
      <c r="Z279">
        <f t="shared" si="22"/>
        <v>10.199999999999999</v>
      </c>
      <c r="AA279">
        <f t="shared" si="23"/>
        <v>19</v>
      </c>
    </row>
    <row r="280" spans="1:27" x14ac:dyDescent="0.3">
      <c r="A280">
        <v>100067</v>
      </c>
      <c r="B280">
        <v>230922</v>
      </c>
      <c r="C280" s="3">
        <v>44130.51666666667</v>
      </c>
      <c r="D280">
        <v>0</v>
      </c>
      <c r="E280">
        <v>2</v>
      </c>
      <c r="F280" t="s">
        <v>25</v>
      </c>
      <c r="G280">
        <v>1</v>
      </c>
      <c r="H280">
        <v>66.191410000000005</v>
      </c>
      <c r="I280">
        <v>14.554690000000001</v>
      </c>
      <c r="J280">
        <v>0.82421880000000003</v>
      </c>
      <c r="K280">
        <v>46.019530000000003</v>
      </c>
      <c r="L280" s="3">
        <v>44130.267361111109</v>
      </c>
      <c r="M280">
        <v>17.18</v>
      </c>
      <c r="N280" t="s">
        <v>28</v>
      </c>
      <c r="P280">
        <f>(C280-Key!$B$1)*24</f>
        <v>-2.6499999999068677</v>
      </c>
      <c r="Q280">
        <f>(Key!$B$2-'17.1'!C280)*24</f>
        <v>5.5999999999185093</v>
      </c>
      <c r="R280" s="3">
        <f>C280-(M280-Key!$B$5)/(24*Key!$B$6)</f>
        <v>44130.502851851852</v>
      </c>
      <c r="S280">
        <f>M280-Key!$B$5</f>
        <v>14.92</v>
      </c>
      <c r="T280" s="2">
        <f t="shared" si="20"/>
        <v>44129.513888888891</v>
      </c>
      <c r="U280" t="str">
        <f t="shared" si="21"/>
        <v>10-25-2020 12:20</v>
      </c>
      <c r="V280">
        <f>IFERROR(IF(W280=Z280,VLOOKUP($U280,[1]C8842!$G$2:$M$145,3,FALSE),0),0)</f>
        <v>19</v>
      </c>
      <c r="W280">
        <f>VLOOKUP(RIGHT($V$1,5),Key!$A$9:$B$14,2,FALSE)</f>
        <v>10.199999999999999</v>
      </c>
      <c r="X280">
        <f t="shared" si="24"/>
        <v>0</v>
      </c>
      <c r="Y280">
        <f>VLOOKUP(RIGHT($X$1,5),Key!$A$9:$B$14,2,FALSE)</f>
        <v>3.7</v>
      </c>
      <c r="Z280">
        <f t="shared" si="22"/>
        <v>10.199999999999999</v>
      </c>
      <c r="AA280">
        <f t="shared" si="23"/>
        <v>19</v>
      </c>
    </row>
    <row r="281" spans="1:27" x14ac:dyDescent="0.3">
      <c r="A281">
        <v>100067</v>
      </c>
      <c r="B281">
        <v>230922</v>
      </c>
      <c r="C281" s="3">
        <v>44130.51666666667</v>
      </c>
      <c r="D281">
        <v>0</v>
      </c>
      <c r="E281">
        <v>2</v>
      </c>
      <c r="F281" t="s">
        <v>25</v>
      </c>
      <c r="G281">
        <v>1</v>
      </c>
      <c r="H281">
        <v>69.683589999999995</v>
      </c>
      <c r="I281">
        <v>16.398440000000001</v>
      </c>
      <c r="J281">
        <v>0.85546880000000003</v>
      </c>
      <c r="K281">
        <v>46.019530000000003</v>
      </c>
      <c r="L281" s="3">
        <v>44130.267361111109</v>
      </c>
      <c r="M281">
        <v>17.18</v>
      </c>
      <c r="N281" t="s">
        <v>28</v>
      </c>
      <c r="P281">
        <f>(C281-Key!$B$1)*24</f>
        <v>-2.6499999999068677</v>
      </c>
      <c r="Q281">
        <f>(Key!$B$2-'17.1'!C281)*24</f>
        <v>5.5999999999185093</v>
      </c>
      <c r="R281" s="3">
        <f>C281-(M281-Key!$B$5)/(24*Key!$B$6)</f>
        <v>44130.502851851852</v>
      </c>
      <c r="S281">
        <f>M281-Key!$B$5</f>
        <v>14.92</v>
      </c>
      <c r="T281" s="2">
        <f t="shared" si="20"/>
        <v>44129.513888888891</v>
      </c>
      <c r="U281" t="str">
        <f t="shared" si="21"/>
        <v>10-25-2020 12:20</v>
      </c>
      <c r="V281">
        <f>IFERROR(IF(W281=Z281,VLOOKUP($U281,[1]C8842!$G$2:$M$145,3,FALSE),0),0)</f>
        <v>19</v>
      </c>
      <c r="W281">
        <f>VLOOKUP(RIGHT($V$1,5),Key!$A$9:$B$14,2,FALSE)</f>
        <v>10.199999999999999</v>
      </c>
      <c r="X281">
        <f t="shared" si="24"/>
        <v>0</v>
      </c>
      <c r="Y281">
        <f>VLOOKUP(RIGHT($X$1,5),Key!$A$9:$B$14,2,FALSE)</f>
        <v>3.7</v>
      </c>
      <c r="Z281">
        <f t="shared" si="22"/>
        <v>10.199999999999999</v>
      </c>
      <c r="AA281">
        <f t="shared" si="23"/>
        <v>19</v>
      </c>
    </row>
    <row r="282" spans="1:27" x14ac:dyDescent="0.3">
      <c r="A282">
        <v>100067</v>
      </c>
      <c r="B282">
        <v>230922</v>
      </c>
      <c r="C282" s="3">
        <v>44130.51666666667</v>
      </c>
      <c r="D282">
        <v>3</v>
      </c>
      <c r="E282">
        <v>2</v>
      </c>
      <c r="F282" t="s">
        <v>26</v>
      </c>
      <c r="G282">
        <v>2</v>
      </c>
      <c r="H282">
        <v>57.84375</v>
      </c>
      <c r="I282">
        <v>22.285160000000001</v>
      </c>
      <c r="J282">
        <v>1.300781</v>
      </c>
      <c r="K282">
        <v>92.039060000000006</v>
      </c>
      <c r="L282" s="3">
        <v>44130.267361111109</v>
      </c>
      <c r="M282">
        <v>17.18</v>
      </c>
      <c r="N282" t="s">
        <v>28</v>
      </c>
      <c r="P282">
        <f>(C282-Key!$B$1)*24</f>
        <v>-2.6499999999068677</v>
      </c>
      <c r="Q282">
        <f>(Key!$B$2-'17.1'!C282)*24</f>
        <v>5.5999999999185093</v>
      </c>
      <c r="R282" s="3">
        <f>C282-(M282-Key!$B$5)/(24*Key!$B$6)</f>
        <v>44130.502851851852</v>
      </c>
      <c r="S282">
        <f>M282-Key!$B$5</f>
        <v>14.92</v>
      </c>
      <c r="T282" s="2">
        <f t="shared" si="20"/>
        <v>44129.513888888891</v>
      </c>
      <c r="U282" t="str">
        <f t="shared" si="21"/>
        <v>10-25-2020 12:20</v>
      </c>
      <c r="V282">
        <f>IFERROR(IF(W282=Z282,VLOOKUP($U282,[1]C8842!$G$2:$M$145,3,FALSE),0),0)</f>
        <v>19</v>
      </c>
      <c r="W282">
        <f>VLOOKUP(RIGHT($V$1,5),Key!$A$9:$B$14,2,FALSE)</f>
        <v>10.199999999999999</v>
      </c>
      <c r="X282">
        <f t="shared" si="24"/>
        <v>0</v>
      </c>
      <c r="Y282">
        <f>VLOOKUP(RIGHT($X$1,5),Key!$A$9:$B$14,2,FALSE)</f>
        <v>3.7</v>
      </c>
      <c r="Z282">
        <f t="shared" si="22"/>
        <v>10.199999999999999</v>
      </c>
      <c r="AA282">
        <f t="shared" si="23"/>
        <v>19</v>
      </c>
    </row>
    <row r="283" spans="1:27" x14ac:dyDescent="0.3">
      <c r="A283">
        <v>100067</v>
      </c>
      <c r="B283">
        <v>230922</v>
      </c>
      <c r="C283" s="3">
        <v>44130.51666666667</v>
      </c>
      <c r="D283">
        <v>1</v>
      </c>
      <c r="E283">
        <v>1</v>
      </c>
      <c r="F283" t="s">
        <v>25</v>
      </c>
      <c r="G283">
        <v>1</v>
      </c>
      <c r="H283">
        <v>67.738280000000003</v>
      </c>
      <c r="I283">
        <v>15.53125</v>
      </c>
      <c r="J283">
        <v>0.84375</v>
      </c>
      <c r="K283">
        <v>57.023440000000001</v>
      </c>
      <c r="L283" s="3">
        <v>44130.267361111109</v>
      </c>
      <c r="M283">
        <v>17.18</v>
      </c>
      <c r="N283" t="s">
        <v>28</v>
      </c>
      <c r="P283">
        <f>(C283-Key!$B$1)*24</f>
        <v>-2.6499999999068677</v>
      </c>
      <c r="Q283">
        <f>(Key!$B$2-'17.1'!C283)*24</f>
        <v>5.5999999999185093</v>
      </c>
      <c r="R283" s="3">
        <f>C283-(M283-Key!$B$5)/(24*Key!$B$6)</f>
        <v>44130.502851851852</v>
      </c>
      <c r="S283">
        <f>M283-Key!$B$5</f>
        <v>14.92</v>
      </c>
      <c r="T283" s="2">
        <f t="shared" si="20"/>
        <v>44129.513888888891</v>
      </c>
      <c r="U283" t="str">
        <f t="shared" si="21"/>
        <v>10-25-2020 12:20</v>
      </c>
      <c r="V283">
        <f>IFERROR(IF(W283=Z283,VLOOKUP($U283,[1]C8842!$G$2:$M$145,3,FALSE),0),0)</f>
        <v>19</v>
      </c>
      <c r="W283">
        <f>VLOOKUP(RIGHT($V$1,5),Key!$A$9:$B$14,2,FALSE)</f>
        <v>10.199999999999999</v>
      </c>
      <c r="X283">
        <f t="shared" si="24"/>
        <v>0</v>
      </c>
      <c r="Y283">
        <f>VLOOKUP(RIGHT($X$1,5),Key!$A$9:$B$14,2,FALSE)</f>
        <v>3.7</v>
      </c>
      <c r="Z283">
        <f t="shared" si="22"/>
        <v>10.199999999999999</v>
      </c>
      <c r="AA283">
        <f t="shared" si="23"/>
        <v>19</v>
      </c>
    </row>
    <row r="284" spans="1:27" x14ac:dyDescent="0.3">
      <c r="A284">
        <v>100067</v>
      </c>
      <c r="B284">
        <v>230922</v>
      </c>
      <c r="C284" s="3">
        <v>44130.51666666667</v>
      </c>
      <c r="D284">
        <v>1</v>
      </c>
      <c r="E284">
        <v>1</v>
      </c>
      <c r="F284" t="s">
        <v>25</v>
      </c>
      <c r="G284">
        <v>1</v>
      </c>
      <c r="H284">
        <v>68.613280000000003</v>
      </c>
      <c r="I284">
        <v>18.42578</v>
      </c>
      <c r="J284">
        <v>0.9453125</v>
      </c>
      <c r="K284">
        <v>59.023440000000001</v>
      </c>
      <c r="L284" s="3">
        <v>44130.267361111109</v>
      </c>
      <c r="M284">
        <v>17.18</v>
      </c>
      <c r="N284" t="s">
        <v>28</v>
      </c>
      <c r="P284">
        <f>(C284-Key!$B$1)*24</f>
        <v>-2.6499999999068677</v>
      </c>
      <c r="Q284">
        <f>(Key!$B$2-'17.1'!C284)*24</f>
        <v>5.5999999999185093</v>
      </c>
      <c r="R284" s="3">
        <f>C284-(M284-Key!$B$5)/(24*Key!$B$6)</f>
        <v>44130.502851851852</v>
      </c>
      <c r="S284">
        <f>M284-Key!$B$5</f>
        <v>14.92</v>
      </c>
      <c r="T284" s="2">
        <f t="shared" si="20"/>
        <v>44129.513888888891</v>
      </c>
      <c r="U284" t="str">
        <f t="shared" si="21"/>
        <v>10-25-2020 12:20</v>
      </c>
      <c r="V284">
        <f>IFERROR(IF(W284=Z284,VLOOKUP($U284,[1]C8842!$G$2:$M$145,3,FALSE),0),0)</f>
        <v>19</v>
      </c>
      <c r="W284">
        <f>VLOOKUP(RIGHT($V$1,5),Key!$A$9:$B$14,2,FALSE)</f>
        <v>10.199999999999999</v>
      </c>
      <c r="X284">
        <f t="shared" si="24"/>
        <v>0</v>
      </c>
      <c r="Y284">
        <f>VLOOKUP(RIGHT($X$1,5),Key!$A$9:$B$14,2,FALSE)</f>
        <v>3.7</v>
      </c>
      <c r="Z284">
        <f t="shared" si="22"/>
        <v>10.199999999999999</v>
      </c>
      <c r="AA284">
        <f t="shared" si="23"/>
        <v>19</v>
      </c>
    </row>
    <row r="285" spans="1:27" x14ac:dyDescent="0.3">
      <c r="A285">
        <v>100067</v>
      </c>
      <c r="B285">
        <v>230922</v>
      </c>
      <c r="C285" s="3">
        <v>44130.51666666667</v>
      </c>
      <c r="D285">
        <v>0</v>
      </c>
      <c r="E285">
        <v>2</v>
      </c>
      <c r="F285" t="s">
        <v>25</v>
      </c>
      <c r="G285">
        <v>1</v>
      </c>
      <c r="H285">
        <v>60.6875</v>
      </c>
      <c r="I285">
        <v>16.01172</v>
      </c>
      <c r="J285">
        <v>0.96484380000000003</v>
      </c>
      <c r="K285">
        <v>44.019530000000003</v>
      </c>
      <c r="L285" s="3">
        <v>44130.267361111109</v>
      </c>
      <c r="M285">
        <v>17.18</v>
      </c>
      <c r="N285" t="s">
        <v>28</v>
      </c>
      <c r="P285">
        <f>(C285-Key!$B$1)*24</f>
        <v>-2.6499999999068677</v>
      </c>
      <c r="Q285">
        <f>(Key!$B$2-'17.1'!C285)*24</f>
        <v>5.5999999999185093</v>
      </c>
      <c r="R285" s="3">
        <f>C285-(M285-Key!$B$5)/(24*Key!$B$6)</f>
        <v>44130.502851851852</v>
      </c>
      <c r="S285">
        <f>M285-Key!$B$5</f>
        <v>14.92</v>
      </c>
      <c r="T285" s="2">
        <f t="shared" si="20"/>
        <v>44129.513888888891</v>
      </c>
      <c r="U285" t="str">
        <f t="shared" si="21"/>
        <v>10-25-2020 12:20</v>
      </c>
      <c r="V285">
        <f>IFERROR(IF(W285=Z285,VLOOKUP($U285,[1]C8842!$G$2:$M$145,3,FALSE),0),0)</f>
        <v>19</v>
      </c>
      <c r="W285">
        <f>VLOOKUP(RIGHT($V$1,5),Key!$A$9:$B$14,2,FALSE)</f>
        <v>10.199999999999999</v>
      </c>
      <c r="X285">
        <f t="shared" si="24"/>
        <v>0</v>
      </c>
      <c r="Y285">
        <f>VLOOKUP(RIGHT($X$1,5),Key!$A$9:$B$14,2,FALSE)</f>
        <v>3.7</v>
      </c>
      <c r="Z285">
        <f t="shared" si="22"/>
        <v>10.199999999999999</v>
      </c>
      <c r="AA285">
        <f t="shared" si="23"/>
        <v>19</v>
      </c>
    </row>
    <row r="286" spans="1:27" x14ac:dyDescent="0.3">
      <c r="A286">
        <v>100067</v>
      </c>
      <c r="B286">
        <v>230922</v>
      </c>
      <c r="C286" s="3">
        <v>44130.51666666667</v>
      </c>
      <c r="D286">
        <v>1</v>
      </c>
      <c r="E286">
        <v>1</v>
      </c>
      <c r="F286" t="s">
        <v>25</v>
      </c>
      <c r="G286">
        <v>2</v>
      </c>
      <c r="H286">
        <v>65.710939999999994</v>
      </c>
      <c r="I286">
        <v>20.859380000000002</v>
      </c>
      <c r="J286">
        <v>1.0859380000000001</v>
      </c>
      <c r="K286">
        <v>56.023440000000001</v>
      </c>
      <c r="L286" s="3">
        <v>44130.267361111109</v>
      </c>
      <c r="M286">
        <v>17.18</v>
      </c>
      <c r="N286" t="s">
        <v>28</v>
      </c>
      <c r="P286">
        <f>(C286-Key!$B$1)*24</f>
        <v>-2.6499999999068677</v>
      </c>
      <c r="Q286">
        <f>(Key!$B$2-'17.1'!C286)*24</f>
        <v>5.5999999999185093</v>
      </c>
      <c r="R286" s="3">
        <f>C286-(M286-Key!$B$5)/(24*Key!$B$6)</f>
        <v>44130.502851851852</v>
      </c>
      <c r="S286">
        <f>M286-Key!$B$5</f>
        <v>14.92</v>
      </c>
      <c r="T286" s="2">
        <f t="shared" si="20"/>
        <v>44129.513888888891</v>
      </c>
      <c r="U286" t="str">
        <f t="shared" si="21"/>
        <v>10-25-2020 12:20</v>
      </c>
      <c r="V286">
        <f>IFERROR(IF(W286=Z286,VLOOKUP($U286,[1]C8842!$G$2:$M$145,3,FALSE),0),0)</f>
        <v>19</v>
      </c>
      <c r="W286">
        <f>VLOOKUP(RIGHT($V$1,5),Key!$A$9:$B$14,2,FALSE)</f>
        <v>10.199999999999999</v>
      </c>
      <c r="X286">
        <f t="shared" si="24"/>
        <v>0</v>
      </c>
      <c r="Y286">
        <f>VLOOKUP(RIGHT($X$1,5),Key!$A$9:$B$14,2,FALSE)</f>
        <v>3.7</v>
      </c>
      <c r="Z286">
        <f t="shared" si="22"/>
        <v>10.199999999999999</v>
      </c>
      <c r="AA286">
        <f t="shared" si="23"/>
        <v>19</v>
      </c>
    </row>
    <row r="287" spans="1:27" x14ac:dyDescent="0.3">
      <c r="A287">
        <v>100067</v>
      </c>
      <c r="B287">
        <v>230922</v>
      </c>
      <c r="C287" s="3">
        <v>44130.51666666667</v>
      </c>
      <c r="D287">
        <v>1</v>
      </c>
      <c r="E287">
        <v>1</v>
      </c>
      <c r="F287" t="s">
        <v>25</v>
      </c>
      <c r="G287">
        <v>1</v>
      </c>
      <c r="H287">
        <v>65.753910000000005</v>
      </c>
      <c r="I287">
        <v>14.67578</v>
      </c>
      <c r="J287">
        <v>0.8359375</v>
      </c>
      <c r="K287">
        <v>58.023440000000001</v>
      </c>
      <c r="L287" s="3">
        <v>44130.267361111109</v>
      </c>
      <c r="M287">
        <v>17.18</v>
      </c>
      <c r="N287" t="s">
        <v>28</v>
      </c>
      <c r="P287">
        <f>(C287-Key!$B$1)*24</f>
        <v>-2.6499999999068677</v>
      </c>
      <c r="Q287">
        <f>(Key!$B$2-'17.1'!C287)*24</f>
        <v>5.5999999999185093</v>
      </c>
      <c r="R287" s="3">
        <f>C287-(M287-Key!$B$5)/(24*Key!$B$6)</f>
        <v>44130.502851851852</v>
      </c>
      <c r="S287">
        <f>M287-Key!$B$5</f>
        <v>14.92</v>
      </c>
      <c r="T287" s="2">
        <f t="shared" si="20"/>
        <v>44129.513888888891</v>
      </c>
      <c r="U287" t="str">
        <f t="shared" si="21"/>
        <v>10-25-2020 12:20</v>
      </c>
      <c r="V287">
        <f>IFERROR(IF(W287=Z287,VLOOKUP($U287,[1]C8842!$G$2:$M$145,3,FALSE),0),0)</f>
        <v>19</v>
      </c>
      <c r="W287">
        <f>VLOOKUP(RIGHT($V$1,5),Key!$A$9:$B$14,2,FALSE)</f>
        <v>10.199999999999999</v>
      </c>
      <c r="X287">
        <f t="shared" si="24"/>
        <v>0</v>
      </c>
      <c r="Y287">
        <f>VLOOKUP(RIGHT($X$1,5),Key!$A$9:$B$14,2,FALSE)</f>
        <v>3.7</v>
      </c>
      <c r="Z287">
        <f t="shared" si="22"/>
        <v>10.199999999999999</v>
      </c>
      <c r="AA287">
        <f t="shared" si="23"/>
        <v>19</v>
      </c>
    </row>
    <row r="288" spans="1:27" x14ac:dyDescent="0.3">
      <c r="A288">
        <v>100067</v>
      </c>
      <c r="B288">
        <v>230922</v>
      </c>
      <c r="C288" s="3">
        <v>44130.51666666667</v>
      </c>
      <c r="D288">
        <v>0</v>
      </c>
      <c r="E288">
        <v>2</v>
      </c>
      <c r="F288" t="s">
        <v>25</v>
      </c>
      <c r="G288">
        <v>1</v>
      </c>
      <c r="H288">
        <v>59.859380000000002</v>
      </c>
      <c r="I288">
        <v>19.640630000000002</v>
      </c>
      <c r="J288">
        <v>1.136719</v>
      </c>
      <c r="K288">
        <v>47.019530000000003</v>
      </c>
      <c r="L288" s="3">
        <v>44130.267361111109</v>
      </c>
      <c r="M288">
        <v>17.18</v>
      </c>
      <c r="N288" t="s">
        <v>28</v>
      </c>
      <c r="P288">
        <f>(C288-Key!$B$1)*24</f>
        <v>-2.6499999999068677</v>
      </c>
      <c r="Q288">
        <f>(Key!$B$2-'17.1'!C288)*24</f>
        <v>5.5999999999185093</v>
      </c>
      <c r="R288" s="3">
        <f>C288-(M288-Key!$B$5)/(24*Key!$B$6)</f>
        <v>44130.502851851852</v>
      </c>
      <c r="S288">
        <f>M288-Key!$B$5</f>
        <v>14.92</v>
      </c>
      <c r="T288" s="2">
        <f t="shared" si="20"/>
        <v>44129.513888888891</v>
      </c>
      <c r="U288" t="str">
        <f t="shared" si="21"/>
        <v>10-25-2020 12:20</v>
      </c>
      <c r="V288">
        <f>IFERROR(IF(W288=Z288,VLOOKUP($U288,[1]C8842!$G$2:$M$145,3,FALSE),0),0)</f>
        <v>19</v>
      </c>
      <c r="W288">
        <f>VLOOKUP(RIGHT($V$1,5),Key!$A$9:$B$14,2,FALSE)</f>
        <v>10.199999999999999</v>
      </c>
      <c r="X288">
        <f t="shared" si="24"/>
        <v>0</v>
      </c>
      <c r="Y288">
        <f>VLOOKUP(RIGHT($X$1,5),Key!$A$9:$B$14,2,FALSE)</f>
        <v>3.7</v>
      </c>
      <c r="Z288">
        <f t="shared" si="22"/>
        <v>10.199999999999999</v>
      </c>
      <c r="AA288">
        <f t="shared" si="23"/>
        <v>19</v>
      </c>
    </row>
    <row r="289" spans="1:27" x14ac:dyDescent="0.3">
      <c r="A289">
        <v>100067</v>
      </c>
      <c r="B289">
        <v>230922</v>
      </c>
      <c r="C289" s="3">
        <v>44130.51666666667</v>
      </c>
      <c r="D289">
        <v>0</v>
      </c>
      <c r="E289">
        <v>2</v>
      </c>
      <c r="F289" t="s">
        <v>25</v>
      </c>
      <c r="G289">
        <v>1</v>
      </c>
      <c r="H289">
        <v>63.632809999999999</v>
      </c>
      <c r="I289">
        <v>17.109380000000002</v>
      </c>
      <c r="J289">
        <v>0.96484380000000003</v>
      </c>
      <c r="K289">
        <v>46.019530000000003</v>
      </c>
      <c r="L289" s="3">
        <v>44130.267361111109</v>
      </c>
      <c r="M289">
        <v>17.18</v>
      </c>
      <c r="N289" t="s">
        <v>28</v>
      </c>
      <c r="P289">
        <f>(C289-Key!$B$1)*24</f>
        <v>-2.6499999999068677</v>
      </c>
      <c r="Q289">
        <f>(Key!$B$2-'17.1'!C289)*24</f>
        <v>5.5999999999185093</v>
      </c>
      <c r="R289" s="3">
        <f>C289-(M289-Key!$B$5)/(24*Key!$B$6)</f>
        <v>44130.502851851852</v>
      </c>
      <c r="S289">
        <f>M289-Key!$B$5</f>
        <v>14.92</v>
      </c>
      <c r="T289" s="2">
        <f t="shared" si="20"/>
        <v>44129.513888888891</v>
      </c>
      <c r="U289" t="str">
        <f t="shared" si="21"/>
        <v>10-25-2020 12:20</v>
      </c>
      <c r="V289">
        <f>IFERROR(IF(W289=Z289,VLOOKUP($U289,[1]C8842!$G$2:$M$145,3,FALSE),0),0)</f>
        <v>19</v>
      </c>
      <c r="W289">
        <f>VLOOKUP(RIGHT($V$1,5),Key!$A$9:$B$14,2,FALSE)</f>
        <v>10.199999999999999</v>
      </c>
      <c r="X289">
        <f t="shared" si="24"/>
        <v>0</v>
      </c>
      <c r="Y289">
        <f>VLOOKUP(RIGHT($X$1,5),Key!$A$9:$B$14,2,FALSE)</f>
        <v>3.7</v>
      </c>
      <c r="Z289">
        <f t="shared" si="22"/>
        <v>10.199999999999999</v>
      </c>
      <c r="AA289">
        <f t="shared" si="23"/>
        <v>19</v>
      </c>
    </row>
    <row r="290" spans="1:27" x14ac:dyDescent="0.3">
      <c r="A290">
        <v>100067</v>
      </c>
      <c r="B290">
        <v>230922</v>
      </c>
      <c r="C290" s="3">
        <v>44130.51666666667</v>
      </c>
      <c r="D290">
        <v>1</v>
      </c>
      <c r="E290">
        <v>1</v>
      </c>
      <c r="F290" t="s">
        <v>25</v>
      </c>
      <c r="G290">
        <v>1</v>
      </c>
      <c r="H290">
        <v>64.796880000000002</v>
      </c>
      <c r="I290">
        <v>14.773440000000001</v>
      </c>
      <c r="J290">
        <v>0.8515625</v>
      </c>
      <c r="K290">
        <v>58.023440000000001</v>
      </c>
      <c r="L290" s="3">
        <v>44130.267361111109</v>
      </c>
      <c r="M290">
        <v>17.18</v>
      </c>
      <c r="N290" t="s">
        <v>28</v>
      </c>
      <c r="P290">
        <f>(C290-Key!$B$1)*24</f>
        <v>-2.6499999999068677</v>
      </c>
      <c r="Q290">
        <f>(Key!$B$2-'17.1'!C290)*24</f>
        <v>5.5999999999185093</v>
      </c>
      <c r="R290" s="3">
        <f>C290-(M290-Key!$B$5)/(24*Key!$B$6)</f>
        <v>44130.502851851852</v>
      </c>
      <c r="S290">
        <f>M290-Key!$B$5</f>
        <v>14.92</v>
      </c>
      <c r="T290" s="2">
        <f t="shared" si="20"/>
        <v>44129.513888888891</v>
      </c>
      <c r="U290" t="str">
        <f t="shared" si="21"/>
        <v>10-25-2020 12:20</v>
      </c>
      <c r="V290">
        <f>IFERROR(IF(W290=Z290,VLOOKUP($U290,[1]C8842!$G$2:$M$145,3,FALSE),0),0)</f>
        <v>19</v>
      </c>
      <c r="W290">
        <f>VLOOKUP(RIGHT($V$1,5),Key!$A$9:$B$14,2,FALSE)</f>
        <v>10.199999999999999</v>
      </c>
      <c r="X290">
        <f t="shared" si="24"/>
        <v>0</v>
      </c>
      <c r="Y290">
        <f>VLOOKUP(RIGHT($X$1,5),Key!$A$9:$B$14,2,FALSE)</f>
        <v>3.7</v>
      </c>
      <c r="Z290">
        <f t="shared" si="22"/>
        <v>10.199999999999999</v>
      </c>
      <c r="AA290">
        <f t="shared" si="23"/>
        <v>19</v>
      </c>
    </row>
    <row r="291" spans="1:27" x14ac:dyDescent="0.3">
      <c r="A291">
        <v>100067</v>
      </c>
      <c r="B291">
        <v>230922</v>
      </c>
      <c r="C291" s="3">
        <v>44130.51666666667</v>
      </c>
      <c r="D291">
        <v>1</v>
      </c>
      <c r="E291">
        <v>1</v>
      </c>
      <c r="F291" t="s">
        <v>25</v>
      </c>
      <c r="G291">
        <v>1</v>
      </c>
      <c r="H291">
        <v>61.410159999999998</v>
      </c>
      <c r="I291">
        <v>18.80078</v>
      </c>
      <c r="J291">
        <v>1.074219</v>
      </c>
      <c r="K291">
        <v>57.023440000000001</v>
      </c>
      <c r="L291" s="3">
        <v>44130.267361111109</v>
      </c>
      <c r="M291">
        <v>17.18</v>
      </c>
      <c r="N291" t="s">
        <v>28</v>
      </c>
      <c r="P291">
        <f>(C291-Key!$B$1)*24</f>
        <v>-2.6499999999068677</v>
      </c>
      <c r="Q291">
        <f>(Key!$B$2-'17.1'!C291)*24</f>
        <v>5.5999999999185093</v>
      </c>
      <c r="R291" s="3">
        <f>C291-(M291-Key!$B$5)/(24*Key!$B$6)</f>
        <v>44130.502851851852</v>
      </c>
      <c r="S291">
        <f>M291-Key!$B$5</f>
        <v>14.92</v>
      </c>
      <c r="T291" s="2">
        <f t="shared" si="20"/>
        <v>44129.513888888891</v>
      </c>
      <c r="U291" t="str">
        <f t="shared" si="21"/>
        <v>10-25-2020 12:20</v>
      </c>
      <c r="V291">
        <f>IFERROR(IF(W291=Z291,VLOOKUP($U291,[1]C8842!$G$2:$M$145,3,FALSE),0),0)</f>
        <v>19</v>
      </c>
      <c r="W291">
        <f>VLOOKUP(RIGHT($V$1,5),Key!$A$9:$B$14,2,FALSE)</f>
        <v>10.199999999999999</v>
      </c>
      <c r="X291">
        <f t="shared" si="24"/>
        <v>0</v>
      </c>
      <c r="Y291">
        <f>VLOOKUP(RIGHT($X$1,5),Key!$A$9:$B$14,2,FALSE)</f>
        <v>3.7</v>
      </c>
      <c r="Z291">
        <f t="shared" si="22"/>
        <v>10.199999999999999</v>
      </c>
      <c r="AA291">
        <f t="shared" si="23"/>
        <v>19</v>
      </c>
    </row>
    <row r="292" spans="1:27" x14ac:dyDescent="0.3">
      <c r="A292">
        <v>100067</v>
      </c>
      <c r="B292">
        <v>230922</v>
      </c>
      <c r="C292" s="3">
        <v>44130.517361111109</v>
      </c>
      <c r="D292">
        <v>3</v>
      </c>
      <c r="E292">
        <v>2</v>
      </c>
      <c r="F292" t="s">
        <v>26</v>
      </c>
      <c r="G292">
        <v>1</v>
      </c>
      <c r="H292">
        <v>58.667969999999997</v>
      </c>
      <c r="I292">
        <v>15.898440000000001</v>
      </c>
      <c r="J292">
        <v>0.9921875</v>
      </c>
      <c r="K292">
        <v>94.039060000000006</v>
      </c>
      <c r="L292" s="3">
        <v>44130.267361111109</v>
      </c>
      <c r="M292">
        <v>17.18</v>
      </c>
      <c r="N292" t="s">
        <v>28</v>
      </c>
      <c r="P292">
        <f>(C292-Key!$B$1)*24</f>
        <v>-2.6333333333604969</v>
      </c>
      <c r="Q292">
        <f>(Key!$B$2-'17.1'!C292)*24</f>
        <v>5.5833333333721384</v>
      </c>
      <c r="R292" s="3">
        <f>C292-(M292-Key!$B$5)/(24*Key!$B$6)</f>
        <v>44130.503546296291</v>
      </c>
      <c r="S292">
        <f>M292-Key!$B$5</f>
        <v>14.92</v>
      </c>
      <c r="T292" s="2">
        <f t="shared" si="20"/>
        <v>44129.520833333336</v>
      </c>
      <c r="U292" t="str">
        <f t="shared" si="21"/>
        <v>10-25-2020 12:30</v>
      </c>
      <c r="V292">
        <f>IFERROR(IF(W292=Z292,VLOOKUP($U292,[1]C8842!$G$2:$M$145,3,FALSE),0),0)</f>
        <v>20</v>
      </c>
      <c r="W292">
        <f>VLOOKUP(RIGHT($V$1,5),Key!$A$9:$B$14,2,FALSE)</f>
        <v>10.199999999999999</v>
      </c>
      <c r="X292">
        <f t="shared" si="24"/>
        <v>0</v>
      </c>
      <c r="Y292">
        <f>VLOOKUP(RIGHT($X$1,5),Key!$A$9:$B$14,2,FALSE)</f>
        <v>3.7</v>
      </c>
      <c r="Z292">
        <f t="shared" si="22"/>
        <v>10.199999999999999</v>
      </c>
      <c r="AA292">
        <f t="shared" si="23"/>
        <v>20</v>
      </c>
    </row>
    <row r="293" spans="1:27" x14ac:dyDescent="0.3">
      <c r="A293">
        <v>100067</v>
      </c>
      <c r="B293">
        <v>230922</v>
      </c>
      <c r="C293" s="3">
        <v>44130.517361111109</v>
      </c>
      <c r="D293">
        <v>3</v>
      </c>
      <c r="E293">
        <v>2</v>
      </c>
      <c r="F293" t="s">
        <v>26</v>
      </c>
      <c r="G293">
        <v>1</v>
      </c>
      <c r="H293">
        <v>61.027340000000002</v>
      </c>
      <c r="I293">
        <v>18.25</v>
      </c>
      <c r="J293">
        <v>1.0546880000000001</v>
      </c>
      <c r="K293">
        <v>94.039060000000006</v>
      </c>
      <c r="L293" s="3">
        <v>44130.267361111109</v>
      </c>
      <c r="M293">
        <v>17.18</v>
      </c>
      <c r="N293" t="s">
        <v>28</v>
      </c>
      <c r="P293">
        <f>(C293-Key!$B$1)*24</f>
        <v>-2.6333333333604969</v>
      </c>
      <c r="Q293">
        <f>(Key!$B$2-'17.1'!C293)*24</f>
        <v>5.5833333333721384</v>
      </c>
      <c r="R293" s="3">
        <f>C293-(M293-Key!$B$5)/(24*Key!$B$6)</f>
        <v>44130.503546296291</v>
      </c>
      <c r="S293">
        <f>M293-Key!$B$5</f>
        <v>14.92</v>
      </c>
      <c r="T293" s="2">
        <f t="shared" si="20"/>
        <v>44129.520833333336</v>
      </c>
      <c r="U293" t="str">
        <f t="shared" si="21"/>
        <v>10-25-2020 12:30</v>
      </c>
      <c r="V293">
        <f>IFERROR(IF(W293=Z293,VLOOKUP($U293,[1]C8842!$G$2:$M$145,3,FALSE),0),0)</f>
        <v>20</v>
      </c>
      <c r="W293">
        <f>VLOOKUP(RIGHT($V$1,5),Key!$A$9:$B$14,2,FALSE)</f>
        <v>10.199999999999999</v>
      </c>
      <c r="X293">
        <f t="shared" si="24"/>
        <v>0</v>
      </c>
      <c r="Y293">
        <f>VLOOKUP(RIGHT($X$1,5),Key!$A$9:$B$14,2,FALSE)</f>
        <v>3.7</v>
      </c>
      <c r="Z293">
        <f t="shared" si="22"/>
        <v>10.199999999999999</v>
      </c>
      <c r="AA293">
        <f t="shared" si="23"/>
        <v>20</v>
      </c>
    </row>
    <row r="294" spans="1:27" x14ac:dyDescent="0.3">
      <c r="A294">
        <v>100067</v>
      </c>
      <c r="B294">
        <v>230922</v>
      </c>
      <c r="C294" s="3">
        <v>44130.517361111109</v>
      </c>
      <c r="D294">
        <v>3</v>
      </c>
      <c r="E294">
        <v>2</v>
      </c>
      <c r="F294" t="s">
        <v>26</v>
      </c>
      <c r="G294">
        <v>5</v>
      </c>
      <c r="H294">
        <v>61.347659999999998</v>
      </c>
      <c r="I294">
        <v>104.1367</v>
      </c>
      <c r="J294">
        <v>4.7773440000000003</v>
      </c>
      <c r="K294">
        <v>92.039060000000006</v>
      </c>
      <c r="L294" s="3">
        <v>44130.267361111109</v>
      </c>
      <c r="M294">
        <v>17.18</v>
      </c>
      <c r="N294" t="s">
        <v>28</v>
      </c>
      <c r="P294">
        <f>(C294-Key!$B$1)*24</f>
        <v>-2.6333333333604969</v>
      </c>
      <c r="Q294">
        <f>(Key!$B$2-'17.1'!C294)*24</f>
        <v>5.5833333333721384</v>
      </c>
      <c r="R294" s="3">
        <f>C294-(M294-Key!$B$5)/(24*Key!$B$6)</f>
        <v>44130.503546296291</v>
      </c>
      <c r="S294">
        <f>M294-Key!$B$5</f>
        <v>14.92</v>
      </c>
      <c r="T294" s="2">
        <f t="shared" si="20"/>
        <v>44129.520833333336</v>
      </c>
      <c r="U294" t="str">
        <f t="shared" si="21"/>
        <v>10-25-2020 12:30</v>
      </c>
      <c r="V294">
        <f>IFERROR(IF(W294=Z294,VLOOKUP($U294,[1]C8842!$G$2:$M$145,3,FALSE),0),0)</f>
        <v>20</v>
      </c>
      <c r="W294">
        <f>VLOOKUP(RIGHT($V$1,5),Key!$A$9:$B$14,2,FALSE)</f>
        <v>10.199999999999999</v>
      </c>
      <c r="X294">
        <f t="shared" si="24"/>
        <v>0</v>
      </c>
      <c r="Y294">
        <f>VLOOKUP(RIGHT($X$1,5),Key!$A$9:$B$14,2,FALSE)</f>
        <v>3.7</v>
      </c>
      <c r="Z294">
        <f t="shared" si="22"/>
        <v>10.199999999999999</v>
      </c>
      <c r="AA294">
        <f t="shared" si="23"/>
        <v>20</v>
      </c>
    </row>
    <row r="295" spans="1:27" x14ac:dyDescent="0.3">
      <c r="A295">
        <v>100067</v>
      </c>
      <c r="B295">
        <v>230922</v>
      </c>
      <c r="C295" s="3">
        <v>44130.517361111109</v>
      </c>
      <c r="D295">
        <v>3</v>
      </c>
      <c r="E295">
        <v>2</v>
      </c>
      <c r="F295" t="s">
        <v>26</v>
      </c>
      <c r="G295">
        <v>3</v>
      </c>
      <c r="H295">
        <v>62.011719999999997</v>
      </c>
      <c r="I295">
        <v>31.01953</v>
      </c>
      <c r="J295">
        <v>1.5859380000000001</v>
      </c>
      <c r="K295">
        <v>94.039060000000006</v>
      </c>
      <c r="L295" s="3">
        <v>44130.267361111109</v>
      </c>
      <c r="M295">
        <v>17.18</v>
      </c>
      <c r="N295" t="s">
        <v>28</v>
      </c>
      <c r="P295">
        <f>(C295-Key!$B$1)*24</f>
        <v>-2.6333333333604969</v>
      </c>
      <c r="Q295">
        <f>(Key!$B$2-'17.1'!C295)*24</f>
        <v>5.5833333333721384</v>
      </c>
      <c r="R295" s="3">
        <f>C295-(M295-Key!$B$5)/(24*Key!$B$6)</f>
        <v>44130.503546296291</v>
      </c>
      <c r="S295">
        <f>M295-Key!$B$5</f>
        <v>14.92</v>
      </c>
      <c r="T295" s="2">
        <f t="shared" si="20"/>
        <v>44129.520833333336</v>
      </c>
      <c r="U295" t="str">
        <f t="shared" si="21"/>
        <v>10-25-2020 12:30</v>
      </c>
      <c r="V295">
        <f>IFERROR(IF(W295=Z295,VLOOKUP($U295,[1]C8842!$G$2:$M$145,3,FALSE),0),0)</f>
        <v>20</v>
      </c>
      <c r="W295">
        <f>VLOOKUP(RIGHT($V$1,5),Key!$A$9:$B$14,2,FALSE)</f>
        <v>10.199999999999999</v>
      </c>
      <c r="X295">
        <f t="shared" si="24"/>
        <v>0</v>
      </c>
      <c r="Y295">
        <f>VLOOKUP(RIGHT($X$1,5),Key!$A$9:$B$14,2,FALSE)</f>
        <v>3.7</v>
      </c>
      <c r="Z295">
        <f t="shared" si="22"/>
        <v>10.199999999999999</v>
      </c>
      <c r="AA295">
        <f t="shared" si="23"/>
        <v>20</v>
      </c>
    </row>
    <row r="296" spans="1:27" x14ac:dyDescent="0.3">
      <c r="A296">
        <v>100067</v>
      </c>
      <c r="B296">
        <v>230922</v>
      </c>
      <c r="C296" s="3">
        <v>44130.517361111109</v>
      </c>
      <c r="D296">
        <v>2</v>
      </c>
      <c r="E296">
        <v>1</v>
      </c>
      <c r="F296" t="s">
        <v>26</v>
      </c>
      <c r="G296">
        <v>2</v>
      </c>
      <c r="H296">
        <v>77.171880000000002</v>
      </c>
      <c r="I296">
        <v>23.089839999999999</v>
      </c>
      <c r="J296">
        <v>1</v>
      </c>
      <c r="K296">
        <v>80.03125</v>
      </c>
      <c r="L296" s="3">
        <v>44130.267361111109</v>
      </c>
      <c r="M296">
        <v>17.18</v>
      </c>
      <c r="N296" t="s">
        <v>28</v>
      </c>
      <c r="P296">
        <f>(C296-Key!$B$1)*24</f>
        <v>-2.6333333333604969</v>
      </c>
      <c r="Q296">
        <f>(Key!$B$2-'17.1'!C296)*24</f>
        <v>5.5833333333721384</v>
      </c>
      <c r="R296" s="3">
        <f>C296-(M296-Key!$B$5)/(24*Key!$B$6)</f>
        <v>44130.503546296291</v>
      </c>
      <c r="S296">
        <f>M296-Key!$B$5</f>
        <v>14.92</v>
      </c>
      <c r="T296" s="2">
        <f t="shared" si="20"/>
        <v>44129.520833333336</v>
      </c>
      <c r="U296" t="str">
        <f t="shared" si="21"/>
        <v>10-25-2020 12:30</v>
      </c>
      <c r="V296">
        <f>IFERROR(IF(W296=Z296,VLOOKUP($U296,[1]C8842!$G$2:$M$145,3,FALSE),0),0)</f>
        <v>20</v>
      </c>
      <c r="W296">
        <f>VLOOKUP(RIGHT($V$1,5),Key!$A$9:$B$14,2,FALSE)</f>
        <v>10.199999999999999</v>
      </c>
      <c r="X296">
        <f t="shared" si="24"/>
        <v>0</v>
      </c>
      <c r="Y296">
        <f>VLOOKUP(RIGHT($X$1,5),Key!$A$9:$B$14,2,FALSE)</f>
        <v>3.7</v>
      </c>
      <c r="Z296">
        <f t="shared" si="22"/>
        <v>10.199999999999999</v>
      </c>
      <c r="AA296">
        <f t="shared" si="23"/>
        <v>20</v>
      </c>
    </row>
    <row r="297" spans="1:27" x14ac:dyDescent="0.3">
      <c r="A297">
        <v>100067</v>
      </c>
      <c r="B297">
        <v>230922</v>
      </c>
      <c r="C297" s="3">
        <v>44130.517361111109</v>
      </c>
      <c r="D297">
        <v>0</v>
      </c>
      <c r="E297">
        <v>2</v>
      </c>
      <c r="F297" t="s">
        <v>25</v>
      </c>
      <c r="G297">
        <v>1</v>
      </c>
      <c r="H297">
        <v>65.441410000000005</v>
      </c>
      <c r="I297">
        <v>14.289059999999999</v>
      </c>
      <c r="J297">
        <v>0.82421880000000003</v>
      </c>
      <c r="K297">
        <v>45.019530000000003</v>
      </c>
      <c r="L297" s="3">
        <v>44130.267361111109</v>
      </c>
      <c r="M297">
        <v>17.18</v>
      </c>
      <c r="N297" t="s">
        <v>28</v>
      </c>
      <c r="P297">
        <f>(C297-Key!$B$1)*24</f>
        <v>-2.6333333333604969</v>
      </c>
      <c r="Q297">
        <f>(Key!$B$2-'17.1'!C297)*24</f>
        <v>5.5833333333721384</v>
      </c>
      <c r="R297" s="3">
        <f>C297-(M297-Key!$B$5)/(24*Key!$B$6)</f>
        <v>44130.503546296291</v>
      </c>
      <c r="S297">
        <f>M297-Key!$B$5</f>
        <v>14.92</v>
      </c>
      <c r="T297" s="2">
        <f t="shared" si="20"/>
        <v>44129.520833333336</v>
      </c>
      <c r="U297" t="str">
        <f t="shared" si="21"/>
        <v>10-25-2020 12:30</v>
      </c>
      <c r="V297">
        <f>IFERROR(IF(W297=Z297,VLOOKUP($U297,[1]C8842!$G$2:$M$145,3,FALSE),0),0)</f>
        <v>20</v>
      </c>
      <c r="W297">
        <f>VLOOKUP(RIGHT($V$1,5),Key!$A$9:$B$14,2,FALSE)</f>
        <v>10.199999999999999</v>
      </c>
      <c r="X297">
        <f t="shared" si="24"/>
        <v>0</v>
      </c>
      <c r="Y297">
        <f>VLOOKUP(RIGHT($X$1,5),Key!$A$9:$B$14,2,FALSE)</f>
        <v>3.7</v>
      </c>
      <c r="Z297">
        <f t="shared" si="22"/>
        <v>10.199999999999999</v>
      </c>
      <c r="AA297">
        <f t="shared" si="23"/>
        <v>20</v>
      </c>
    </row>
    <row r="298" spans="1:27" x14ac:dyDescent="0.3">
      <c r="A298">
        <v>100067</v>
      </c>
      <c r="B298">
        <v>230922</v>
      </c>
      <c r="C298" s="3">
        <v>44130.517361111109</v>
      </c>
      <c r="D298">
        <v>1</v>
      </c>
      <c r="E298">
        <v>1</v>
      </c>
      <c r="F298" t="s">
        <v>25</v>
      </c>
      <c r="G298">
        <v>1</v>
      </c>
      <c r="H298">
        <v>68.335939999999994</v>
      </c>
      <c r="I298">
        <v>19.16797</v>
      </c>
      <c r="J298">
        <v>0.98046880000000003</v>
      </c>
      <c r="K298">
        <v>54.023440000000001</v>
      </c>
      <c r="L298" s="3">
        <v>44130.267361111109</v>
      </c>
      <c r="M298">
        <v>17.18</v>
      </c>
      <c r="N298" t="s">
        <v>28</v>
      </c>
      <c r="P298">
        <f>(C298-Key!$B$1)*24</f>
        <v>-2.6333333333604969</v>
      </c>
      <c r="Q298">
        <f>(Key!$B$2-'17.1'!C298)*24</f>
        <v>5.5833333333721384</v>
      </c>
      <c r="R298" s="3">
        <f>C298-(M298-Key!$B$5)/(24*Key!$B$6)</f>
        <v>44130.503546296291</v>
      </c>
      <c r="S298">
        <f>M298-Key!$B$5</f>
        <v>14.92</v>
      </c>
      <c r="T298" s="2">
        <f t="shared" si="20"/>
        <v>44129.520833333336</v>
      </c>
      <c r="U298" t="str">
        <f t="shared" si="21"/>
        <v>10-25-2020 12:30</v>
      </c>
      <c r="V298">
        <f>IFERROR(IF(W298=Z298,VLOOKUP($U298,[1]C8842!$G$2:$M$145,3,FALSE),0),0)</f>
        <v>20</v>
      </c>
      <c r="W298">
        <f>VLOOKUP(RIGHT($V$1,5),Key!$A$9:$B$14,2,FALSE)</f>
        <v>10.199999999999999</v>
      </c>
      <c r="X298">
        <f t="shared" si="24"/>
        <v>0</v>
      </c>
      <c r="Y298">
        <f>VLOOKUP(RIGHT($X$1,5),Key!$A$9:$B$14,2,FALSE)</f>
        <v>3.7</v>
      </c>
      <c r="Z298">
        <f t="shared" si="22"/>
        <v>10.199999999999999</v>
      </c>
      <c r="AA298">
        <f t="shared" si="23"/>
        <v>20</v>
      </c>
    </row>
    <row r="299" spans="1:27" x14ac:dyDescent="0.3">
      <c r="A299">
        <v>100067</v>
      </c>
      <c r="B299">
        <v>230922</v>
      </c>
      <c r="C299" s="3">
        <v>44130.517361111109</v>
      </c>
      <c r="D299">
        <v>0</v>
      </c>
      <c r="E299">
        <v>2</v>
      </c>
      <c r="F299" t="s">
        <v>25</v>
      </c>
      <c r="G299">
        <v>4</v>
      </c>
      <c r="H299">
        <v>56.710940000000001</v>
      </c>
      <c r="I299">
        <v>71.226560000000006</v>
      </c>
      <c r="J299">
        <v>3.625</v>
      </c>
      <c r="K299">
        <v>44.019530000000003</v>
      </c>
      <c r="L299" s="3">
        <v>44130.267361111109</v>
      </c>
      <c r="M299">
        <v>17.18</v>
      </c>
      <c r="N299" t="s">
        <v>28</v>
      </c>
      <c r="P299">
        <f>(C299-Key!$B$1)*24</f>
        <v>-2.6333333333604969</v>
      </c>
      <c r="Q299">
        <f>(Key!$B$2-'17.1'!C299)*24</f>
        <v>5.5833333333721384</v>
      </c>
      <c r="R299" s="3">
        <f>C299-(M299-Key!$B$5)/(24*Key!$B$6)</f>
        <v>44130.503546296291</v>
      </c>
      <c r="S299">
        <f>M299-Key!$B$5</f>
        <v>14.92</v>
      </c>
      <c r="T299" s="2">
        <f t="shared" si="20"/>
        <v>44129.520833333336</v>
      </c>
      <c r="U299" t="str">
        <f t="shared" si="21"/>
        <v>10-25-2020 12:30</v>
      </c>
      <c r="V299">
        <f>IFERROR(IF(W299=Z299,VLOOKUP($U299,[1]C8842!$G$2:$M$145,3,FALSE),0),0)</f>
        <v>20</v>
      </c>
      <c r="W299">
        <f>VLOOKUP(RIGHT($V$1,5),Key!$A$9:$B$14,2,FALSE)</f>
        <v>10.199999999999999</v>
      </c>
      <c r="X299">
        <f t="shared" si="24"/>
        <v>0</v>
      </c>
      <c r="Y299">
        <f>VLOOKUP(RIGHT($X$1,5),Key!$A$9:$B$14,2,FALSE)</f>
        <v>3.7</v>
      </c>
      <c r="Z299">
        <f t="shared" si="22"/>
        <v>10.199999999999999</v>
      </c>
      <c r="AA299">
        <f t="shared" si="23"/>
        <v>20</v>
      </c>
    </row>
    <row r="300" spans="1:27" x14ac:dyDescent="0.3">
      <c r="A300">
        <v>100067</v>
      </c>
      <c r="B300">
        <v>230922</v>
      </c>
      <c r="C300" s="3">
        <v>44130.517361111109</v>
      </c>
      <c r="D300">
        <v>3</v>
      </c>
      <c r="E300">
        <v>2</v>
      </c>
      <c r="F300" t="s">
        <v>26</v>
      </c>
      <c r="G300">
        <v>1</v>
      </c>
      <c r="H300">
        <v>68.820310000000006</v>
      </c>
      <c r="I300">
        <v>19.5</v>
      </c>
      <c r="J300">
        <v>0.984375</v>
      </c>
      <c r="K300">
        <v>94.039060000000006</v>
      </c>
      <c r="L300" s="3">
        <v>44130.267361111109</v>
      </c>
      <c r="M300">
        <v>17.18</v>
      </c>
      <c r="N300" t="s">
        <v>28</v>
      </c>
      <c r="P300">
        <f>(C300-Key!$B$1)*24</f>
        <v>-2.6333333333604969</v>
      </c>
      <c r="Q300">
        <f>(Key!$B$2-'17.1'!C300)*24</f>
        <v>5.5833333333721384</v>
      </c>
      <c r="R300" s="3">
        <f>C300-(M300-Key!$B$5)/(24*Key!$B$6)</f>
        <v>44130.503546296291</v>
      </c>
      <c r="S300">
        <f>M300-Key!$B$5</f>
        <v>14.92</v>
      </c>
      <c r="T300" s="2">
        <f t="shared" si="20"/>
        <v>44129.520833333336</v>
      </c>
      <c r="U300" t="str">
        <f t="shared" si="21"/>
        <v>10-25-2020 12:30</v>
      </c>
      <c r="V300">
        <f>IFERROR(IF(W300=Z300,VLOOKUP($U300,[1]C8842!$G$2:$M$145,3,FALSE),0),0)</f>
        <v>20</v>
      </c>
      <c r="W300">
        <f>VLOOKUP(RIGHT($V$1,5),Key!$A$9:$B$14,2,FALSE)</f>
        <v>10.199999999999999</v>
      </c>
      <c r="X300">
        <f t="shared" si="24"/>
        <v>0</v>
      </c>
      <c r="Y300">
        <f>VLOOKUP(RIGHT($X$1,5),Key!$A$9:$B$14,2,FALSE)</f>
        <v>3.7</v>
      </c>
      <c r="Z300">
        <f t="shared" si="22"/>
        <v>10.199999999999999</v>
      </c>
      <c r="AA300">
        <f t="shared" si="23"/>
        <v>20</v>
      </c>
    </row>
    <row r="301" spans="1:27" x14ac:dyDescent="0.3">
      <c r="A301">
        <v>100067</v>
      </c>
      <c r="B301">
        <v>230922</v>
      </c>
      <c r="C301" s="3">
        <v>44130.517361111109</v>
      </c>
      <c r="D301">
        <v>0</v>
      </c>
      <c r="E301">
        <v>2</v>
      </c>
      <c r="F301" t="s">
        <v>25</v>
      </c>
      <c r="G301">
        <v>1</v>
      </c>
      <c r="H301">
        <v>67.523439999999994</v>
      </c>
      <c r="I301">
        <v>14.51953</v>
      </c>
      <c r="J301">
        <v>0.80859380000000003</v>
      </c>
      <c r="K301">
        <v>46.019530000000003</v>
      </c>
      <c r="L301" s="3">
        <v>44130.272222222222</v>
      </c>
      <c r="M301">
        <v>17.18</v>
      </c>
      <c r="N301" t="s">
        <v>28</v>
      </c>
      <c r="P301">
        <f>(C301-Key!$B$1)*24</f>
        <v>-2.6333333333604969</v>
      </c>
      <c r="Q301">
        <f>(Key!$B$2-'17.1'!C301)*24</f>
        <v>5.5833333333721384</v>
      </c>
      <c r="R301" s="3">
        <f>C301-(M301-Key!$B$5)/(24*Key!$B$6)</f>
        <v>44130.503546296291</v>
      </c>
      <c r="S301">
        <f>M301-Key!$B$5</f>
        <v>14.92</v>
      </c>
      <c r="T301" s="2">
        <f t="shared" si="20"/>
        <v>44129.520833333336</v>
      </c>
      <c r="U301" t="str">
        <f t="shared" si="21"/>
        <v>10-25-2020 12:30</v>
      </c>
      <c r="V301">
        <f>IFERROR(IF(W301=Z301,VLOOKUP($U301,[1]C8842!$G$2:$M$145,3,FALSE),0),0)</f>
        <v>20</v>
      </c>
      <c r="W301">
        <f>VLOOKUP(RIGHT($V$1,5),Key!$A$9:$B$14,2,FALSE)</f>
        <v>10.199999999999999</v>
      </c>
      <c r="X301">
        <f t="shared" si="24"/>
        <v>0</v>
      </c>
      <c r="Y301">
        <f>VLOOKUP(RIGHT($X$1,5),Key!$A$9:$B$14,2,FALSE)</f>
        <v>3.7</v>
      </c>
      <c r="Z301">
        <f t="shared" si="22"/>
        <v>10.199999999999999</v>
      </c>
      <c r="AA301">
        <f t="shared" si="23"/>
        <v>20</v>
      </c>
    </row>
    <row r="302" spans="1:27" x14ac:dyDescent="0.3">
      <c r="A302">
        <v>100067</v>
      </c>
      <c r="B302">
        <v>230922</v>
      </c>
      <c r="C302" s="3">
        <v>44130.517361111109</v>
      </c>
      <c r="D302">
        <v>3</v>
      </c>
      <c r="E302">
        <v>2</v>
      </c>
      <c r="F302" t="s">
        <v>26</v>
      </c>
      <c r="G302">
        <v>1</v>
      </c>
      <c r="H302">
        <v>67.378910000000005</v>
      </c>
      <c r="I302">
        <v>16.98828</v>
      </c>
      <c r="J302">
        <v>0.90625</v>
      </c>
      <c r="K302">
        <v>96.039060000000006</v>
      </c>
      <c r="L302" s="3">
        <v>44130.272222222222</v>
      </c>
      <c r="M302">
        <v>17.18</v>
      </c>
      <c r="N302" t="s">
        <v>28</v>
      </c>
      <c r="P302">
        <f>(C302-Key!$B$1)*24</f>
        <v>-2.6333333333604969</v>
      </c>
      <c r="Q302">
        <f>(Key!$B$2-'17.1'!C302)*24</f>
        <v>5.5833333333721384</v>
      </c>
      <c r="R302" s="3">
        <f>C302-(M302-Key!$B$5)/(24*Key!$B$6)</f>
        <v>44130.503546296291</v>
      </c>
      <c r="S302">
        <f>M302-Key!$B$5</f>
        <v>14.92</v>
      </c>
      <c r="T302" s="2">
        <f t="shared" si="20"/>
        <v>44129.520833333336</v>
      </c>
      <c r="U302" t="str">
        <f t="shared" si="21"/>
        <v>10-25-2020 12:30</v>
      </c>
      <c r="V302">
        <f>IFERROR(IF(W302=Z302,VLOOKUP($U302,[1]C8842!$G$2:$M$145,3,FALSE),0),0)</f>
        <v>20</v>
      </c>
      <c r="W302">
        <f>VLOOKUP(RIGHT($V$1,5),Key!$A$9:$B$14,2,FALSE)</f>
        <v>10.199999999999999</v>
      </c>
      <c r="X302">
        <f t="shared" si="24"/>
        <v>0</v>
      </c>
      <c r="Y302">
        <f>VLOOKUP(RIGHT($X$1,5),Key!$A$9:$B$14,2,FALSE)</f>
        <v>3.7</v>
      </c>
      <c r="Z302">
        <f t="shared" si="22"/>
        <v>10.199999999999999</v>
      </c>
      <c r="AA302">
        <f t="shared" si="23"/>
        <v>20</v>
      </c>
    </row>
    <row r="303" spans="1:27" x14ac:dyDescent="0.3">
      <c r="A303">
        <v>100067</v>
      </c>
      <c r="B303">
        <v>230922</v>
      </c>
      <c r="C303" s="3">
        <v>44130.517361111109</v>
      </c>
      <c r="D303">
        <v>0</v>
      </c>
      <c r="E303">
        <v>2</v>
      </c>
      <c r="F303" t="s">
        <v>25</v>
      </c>
      <c r="G303">
        <v>2</v>
      </c>
      <c r="H303">
        <v>63.746090000000002</v>
      </c>
      <c r="I303">
        <v>20.371089999999999</v>
      </c>
      <c r="J303">
        <v>1.1015630000000001</v>
      </c>
      <c r="K303">
        <v>46.019530000000003</v>
      </c>
      <c r="L303" s="3">
        <v>44130.272222222222</v>
      </c>
      <c r="M303">
        <v>17.18</v>
      </c>
      <c r="N303" t="s">
        <v>28</v>
      </c>
      <c r="P303">
        <f>(C303-Key!$B$1)*24</f>
        <v>-2.6333333333604969</v>
      </c>
      <c r="Q303">
        <f>(Key!$B$2-'17.1'!C303)*24</f>
        <v>5.5833333333721384</v>
      </c>
      <c r="R303" s="3">
        <f>C303-(M303-Key!$B$5)/(24*Key!$B$6)</f>
        <v>44130.503546296291</v>
      </c>
      <c r="S303">
        <f>M303-Key!$B$5</f>
        <v>14.92</v>
      </c>
      <c r="T303" s="2">
        <f t="shared" si="20"/>
        <v>44129.520833333336</v>
      </c>
      <c r="U303" t="str">
        <f t="shared" si="21"/>
        <v>10-25-2020 12:30</v>
      </c>
      <c r="V303">
        <f>IFERROR(IF(W303=Z303,VLOOKUP($U303,[1]C8842!$G$2:$M$145,3,FALSE),0),0)</f>
        <v>20</v>
      </c>
      <c r="W303">
        <f>VLOOKUP(RIGHT($V$1,5),Key!$A$9:$B$14,2,FALSE)</f>
        <v>10.199999999999999</v>
      </c>
      <c r="X303">
        <f t="shared" si="24"/>
        <v>0</v>
      </c>
      <c r="Y303">
        <f>VLOOKUP(RIGHT($X$1,5),Key!$A$9:$B$14,2,FALSE)</f>
        <v>3.7</v>
      </c>
      <c r="Z303">
        <f t="shared" si="22"/>
        <v>10.199999999999999</v>
      </c>
      <c r="AA303">
        <f t="shared" si="23"/>
        <v>20</v>
      </c>
    </row>
    <row r="304" spans="1:27" x14ac:dyDescent="0.3">
      <c r="A304">
        <v>100067</v>
      </c>
      <c r="B304">
        <v>230922</v>
      </c>
      <c r="C304" s="3">
        <v>44130.518055555556</v>
      </c>
      <c r="D304">
        <v>0</v>
      </c>
      <c r="E304">
        <v>2</v>
      </c>
      <c r="F304" t="s">
        <v>25</v>
      </c>
      <c r="G304">
        <v>1</v>
      </c>
      <c r="H304">
        <v>58.035159999999998</v>
      </c>
      <c r="I304">
        <v>16.914059999999999</v>
      </c>
      <c r="J304">
        <v>1.046875</v>
      </c>
      <c r="K304">
        <v>44.019530000000003</v>
      </c>
      <c r="L304" s="3">
        <v>44130.272222222222</v>
      </c>
      <c r="M304">
        <v>17.18</v>
      </c>
      <c r="N304" t="s">
        <v>28</v>
      </c>
      <c r="P304">
        <f>(C304-Key!$B$1)*24</f>
        <v>-2.6166666666395031</v>
      </c>
      <c r="Q304">
        <f>(Key!$B$2-'17.1'!C304)*24</f>
        <v>5.5666666666511446</v>
      </c>
      <c r="R304" s="3">
        <f>C304-(M304-Key!$B$5)/(24*Key!$B$6)</f>
        <v>44130.504240740738</v>
      </c>
      <c r="S304">
        <f>M304-Key!$B$5</f>
        <v>14.92</v>
      </c>
      <c r="T304" s="2">
        <f t="shared" si="20"/>
        <v>44129.520833333336</v>
      </c>
      <c r="U304" t="str">
        <f t="shared" si="21"/>
        <v>10-25-2020 12:30</v>
      </c>
      <c r="V304">
        <f>IFERROR(IF(W304=Z304,VLOOKUP($U304,[1]C8842!$G$2:$M$145,3,FALSE),0),0)</f>
        <v>20</v>
      </c>
      <c r="W304">
        <f>VLOOKUP(RIGHT($V$1,5),Key!$A$9:$B$14,2,FALSE)</f>
        <v>10.199999999999999</v>
      </c>
      <c r="X304">
        <f t="shared" si="24"/>
        <v>0</v>
      </c>
      <c r="Y304">
        <f>VLOOKUP(RIGHT($X$1,5),Key!$A$9:$B$14,2,FALSE)</f>
        <v>3.7</v>
      </c>
      <c r="Z304">
        <f t="shared" si="22"/>
        <v>10.199999999999999</v>
      </c>
      <c r="AA304">
        <f t="shared" si="23"/>
        <v>20</v>
      </c>
    </row>
    <row r="305" spans="1:27" x14ac:dyDescent="0.3">
      <c r="A305">
        <v>100067</v>
      </c>
      <c r="B305">
        <v>230922</v>
      </c>
      <c r="C305" s="3">
        <v>44130.518055555556</v>
      </c>
      <c r="D305">
        <v>1</v>
      </c>
      <c r="E305">
        <v>1</v>
      </c>
      <c r="F305" t="s">
        <v>25</v>
      </c>
      <c r="G305">
        <v>1</v>
      </c>
      <c r="H305">
        <v>69.265630000000002</v>
      </c>
      <c r="I305">
        <v>14.878909999999999</v>
      </c>
      <c r="J305">
        <v>0.80078130000000003</v>
      </c>
      <c r="K305">
        <v>58.023440000000001</v>
      </c>
      <c r="L305" s="3">
        <v>44130.272222222222</v>
      </c>
      <c r="M305">
        <v>17.18</v>
      </c>
      <c r="N305" t="s">
        <v>28</v>
      </c>
      <c r="P305">
        <f>(C305-Key!$B$1)*24</f>
        <v>-2.6166666666395031</v>
      </c>
      <c r="Q305">
        <f>(Key!$B$2-'17.1'!C305)*24</f>
        <v>5.5666666666511446</v>
      </c>
      <c r="R305" s="3">
        <f>C305-(M305-Key!$B$5)/(24*Key!$B$6)</f>
        <v>44130.504240740738</v>
      </c>
      <c r="S305">
        <f>M305-Key!$B$5</f>
        <v>14.92</v>
      </c>
      <c r="T305" s="2">
        <f t="shared" si="20"/>
        <v>44129.520833333336</v>
      </c>
      <c r="U305" t="str">
        <f t="shared" si="21"/>
        <v>10-25-2020 12:30</v>
      </c>
      <c r="V305">
        <f>IFERROR(IF(W305=Z305,VLOOKUP($U305,[1]C8842!$G$2:$M$145,3,FALSE),0),0)</f>
        <v>20</v>
      </c>
      <c r="W305">
        <f>VLOOKUP(RIGHT($V$1,5),Key!$A$9:$B$14,2,FALSE)</f>
        <v>10.199999999999999</v>
      </c>
      <c r="X305">
        <f t="shared" si="24"/>
        <v>0</v>
      </c>
      <c r="Y305">
        <f>VLOOKUP(RIGHT($X$1,5),Key!$A$9:$B$14,2,FALSE)</f>
        <v>3.7</v>
      </c>
      <c r="Z305">
        <f t="shared" si="22"/>
        <v>10.199999999999999</v>
      </c>
      <c r="AA305">
        <f t="shared" si="23"/>
        <v>20</v>
      </c>
    </row>
    <row r="306" spans="1:27" x14ac:dyDescent="0.3">
      <c r="A306">
        <v>100067</v>
      </c>
      <c r="B306">
        <v>230922</v>
      </c>
      <c r="C306" s="3">
        <v>44130.518055555556</v>
      </c>
      <c r="D306">
        <v>0</v>
      </c>
      <c r="E306">
        <v>2</v>
      </c>
      <c r="F306" t="s">
        <v>25</v>
      </c>
      <c r="G306">
        <v>2</v>
      </c>
      <c r="H306">
        <v>58.710940000000001</v>
      </c>
      <c r="I306">
        <v>24.38672</v>
      </c>
      <c r="J306">
        <v>1.375</v>
      </c>
      <c r="K306">
        <v>46.019530000000003</v>
      </c>
      <c r="L306" s="3">
        <v>44130.272222222222</v>
      </c>
      <c r="M306">
        <v>17.18</v>
      </c>
      <c r="N306" t="s">
        <v>28</v>
      </c>
      <c r="P306">
        <f>(C306-Key!$B$1)*24</f>
        <v>-2.6166666666395031</v>
      </c>
      <c r="Q306">
        <f>(Key!$B$2-'17.1'!C306)*24</f>
        <v>5.5666666666511446</v>
      </c>
      <c r="R306" s="3">
        <f>C306-(M306-Key!$B$5)/(24*Key!$B$6)</f>
        <v>44130.504240740738</v>
      </c>
      <c r="S306">
        <f>M306-Key!$B$5</f>
        <v>14.92</v>
      </c>
      <c r="T306" s="2">
        <f t="shared" si="20"/>
        <v>44129.520833333336</v>
      </c>
      <c r="U306" t="str">
        <f t="shared" si="21"/>
        <v>10-25-2020 12:30</v>
      </c>
      <c r="V306">
        <f>IFERROR(IF(W306=Z306,VLOOKUP($U306,[1]C8842!$G$2:$M$145,3,FALSE),0),0)</f>
        <v>20</v>
      </c>
      <c r="W306">
        <f>VLOOKUP(RIGHT($V$1,5),Key!$A$9:$B$14,2,FALSE)</f>
        <v>10.199999999999999</v>
      </c>
      <c r="X306">
        <f t="shared" si="24"/>
        <v>0</v>
      </c>
      <c r="Y306">
        <f>VLOOKUP(RIGHT($X$1,5),Key!$A$9:$B$14,2,FALSE)</f>
        <v>3.7</v>
      </c>
      <c r="Z306">
        <f t="shared" si="22"/>
        <v>10.199999999999999</v>
      </c>
      <c r="AA306">
        <f t="shared" si="23"/>
        <v>20</v>
      </c>
    </row>
    <row r="307" spans="1:27" x14ac:dyDescent="0.3">
      <c r="A307">
        <v>100067</v>
      </c>
      <c r="B307">
        <v>230922</v>
      </c>
      <c r="C307" s="3">
        <v>44130.518055555556</v>
      </c>
      <c r="D307">
        <v>3</v>
      </c>
      <c r="E307">
        <v>2</v>
      </c>
      <c r="F307" t="s">
        <v>26</v>
      </c>
      <c r="G307">
        <v>1</v>
      </c>
      <c r="H307">
        <v>64.054689999999994</v>
      </c>
      <c r="I307">
        <v>15.20703</v>
      </c>
      <c r="J307">
        <v>0.87890630000000003</v>
      </c>
      <c r="K307">
        <v>94.039060000000006</v>
      </c>
      <c r="L307" s="3">
        <v>44130.272222222222</v>
      </c>
      <c r="M307">
        <v>17.18</v>
      </c>
      <c r="N307" t="s">
        <v>28</v>
      </c>
      <c r="P307">
        <f>(C307-Key!$B$1)*24</f>
        <v>-2.6166666666395031</v>
      </c>
      <c r="Q307">
        <f>(Key!$B$2-'17.1'!C307)*24</f>
        <v>5.5666666666511446</v>
      </c>
      <c r="R307" s="3">
        <f>C307-(M307-Key!$B$5)/(24*Key!$B$6)</f>
        <v>44130.504240740738</v>
      </c>
      <c r="S307">
        <f>M307-Key!$B$5</f>
        <v>14.92</v>
      </c>
      <c r="T307" s="2">
        <f t="shared" si="20"/>
        <v>44129.520833333336</v>
      </c>
      <c r="U307" t="str">
        <f t="shared" si="21"/>
        <v>10-25-2020 12:30</v>
      </c>
      <c r="V307">
        <f>IFERROR(IF(W307=Z307,VLOOKUP($U307,[1]C8842!$G$2:$M$145,3,FALSE),0),0)</f>
        <v>20</v>
      </c>
      <c r="W307">
        <f>VLOOKUP(RIGHT($V$1,5),Key!$A$9:$B$14,2,FALSE)</f>
        <v>10.199999999999999</v>
      </c>
      <c r="X307">
        <f t="shared" si="24"/>
        <v>0</v>
      </c>
      <c r="Y307">
        <f>VLOOKUP(RIGHT($X$1,5),Key!$A$9:$B$14,2,FALSE)</f>
        <v>3.7</v>
      </c>
      <c r="Z307">
        <f t="shared" si="22"/>
        <v>10.199999999999999</v>
      </c>
      <c r="AA307">
        <f t="shared" si="23"/>
        <v>20</v>
      </c>
    </row>
    <row r="308" spans="1:27" x14ac:dyDescent="0.3">
      <c r="A308">
        <v>100067</v>
      </c>
      <c r="B308">
        <v>230922</v>
      </c>
      <c r="C308" s="3">
        <v>44130.518055555556</v>
      </c>
      <c r="D308">
        <v>0</v>
      </c>
      <c r="E308">
        <v>2</v>
      </c>
      <c r="F308" t="s">
        <v>25</v>
      </c>
      <c r="G308">
        <v>5</v>
      </c>
      <c r="H308">
        <v>49.296880000000002</v>
      </c>
      <c r="I308">
        <v>93</v>
      </c>
      <c r="J308">
        <v>5.3476559999999997</v>
      </c>
      <c r="K308">
        <v>46.019530000000003</v>
      </c>
      <c r="L308" s="3">
        <v>44130.272222222222</v>
      </c>
      <c r="M308">
        <v>17.18</v>
      </c>
      <c r="N308" t="s">
        <v>28</v>
      </c>
      <c r="P308">
        <f>(C308-Key!$B$1)*24</f>
        <v>-2.6166666666395031</v>
      </c>
      <c r="Q308">
        <f>(Key!$B$2-'17.1'!C308)*24</f>
        <v>5.5666666666511446</v>
      </c>
      <c r="R308" s="3">
        <f>C308-(M308-Key!$B$5)/(24*Key!$B$6)</f>
        <v>44130.504240740738</v>
      </c>
      <c r="S308">
        <f>M308-Key!$B$5</f>
        <v>14.92</v>
      </c>
      <c r="T308" s="2">
        <f t="shared" si="20"/>
        <v>44129.520833333336</v>
      </c>
      <c r="U308" t="str">
        <f t="shared" si="21"/>
        <v>10-25-2020 12:30</v>
      </c>
      <c r="V308">
        <f>IFERROR(IF(W308=Z308,VLOOKUP($U308,[1]C8842!$G$2:$M$145,3,FALSE),0),0)</f>
        <v>20</v>
      </c>
      <c r="W308">
        <f>VLOOKUP(RIGHT($V$1,5),Key!$A$9:$B$14,2,FALSE)</f>
        <v>10.199999999999999</v>
      </c>
      <c r="X308">
        <f t="shared" si="24"/>
        <v>0</v>
      </c>
      <c r="Y308">
        <f>VLOOKUP(RIGHT($X$1,5),Key!$A$9:$B$14,2,FALSE)</f>
        <v>3.7</v>
      </c>
      <c r="Z308">
        <f t="shared" si="22"/>
        <v>10.199999999999999</v>
      </c>
      <c r="AA308">
        <f t="shared" si="23"/>
        <v>20</v>
      </c>
    </row>
    <row r="309" spans="1:27" x14ac:dyDescent="0.3">
      <c r="A309">
        <v>100067</v>
      </c>
      <c r="B309">
        <v>230922</v>
      </c>
      <c r="C309" s="3">
        <v>44130.518055555556</v>
      </c>
      <c r="D309">
        <v>1</v>
      </c>
      <c r="E309">
        <v>1</v>
      </c>
      <c r="F309" t="s">
        <v>25</v>
      </c>
      <c r="G309">
        <v>1</v>
      </c>
      <c r="H309">
        <v>69.949219999999997</v>
      </c>
      <c r="I309">
        <v>15.695309999999999</v>
      </c>
      <c r="J309">
        <v>0.82421880000000003</v>
      </c>
      <c r="K309">
        <v>58.023440000000001</v>
      </c>
      <c r="L309" s="3">
        <v>44130.272222222222</v>
      </c>
      <c r="M309">
        <v>17.18</v>
      </c>
      <c r="N309" t="s">
        <v>28</v>
      </c>
      <c r="P309">
        <f>(C309-Key!$B$1)*24</f>
        <v>-2.6166666666395031</v>
      </c>
      <c r="Q309">
        <f>(Key!$B$2-'17.1'!C309)*24</f>
        <v>5.5666666666511446</v>
      </c>
      <c r="R309" s="3">
        <f>C309-(M309-Key!$B$5)/(24*Key!$B$6)</f>
        <v>44130.504240740738</v>
      </c>
      <c r="S309">
        <f>M309-Key!$B$5</f>
        <v>14.92</v>
      </c>
      <c r="T309" s="2">
        <f t="shared" si="20"/>
        <v>44129.520833333336</v>
      </c>
      <c r="U309" t="str">
        <f t="shared" si="21"/>
        <v>10-25-2020 12:30</v>
      </c>
      <c r="V309">
        <f>IFERROR(IF(W309=Z309,VLOOKUP($U309,[1]C8842!$G$2:$M$145,3,FALSE),0),0)</f>
        <v>20</v>
      </c>
      <c r="W309">
        <f>VLOOKUP(RIGHT($V$1,5),Key!$A$9:$B$14,2,FALSE)</f>
        <v>10.199999999999999</v>
      </c>
      <c r="X309">
        <f t="shared" si="24"/>
        <v>0</v>
      </c>
      <c r="Y309">
        <f>VLOOKUP(RIGHT($X$1,5),Key!$A$9:$B$14,2,FALSE)</f>
        <v>3.7</v>
      </c>
      <c r="Z309">
        <f t="shared" si="22"/>
        <v>10.199999999999999</v>
      </c>
      <c r="AA309">
        <f t="shared" si="23"/>
        <v>20</v>
      </c>
    </row>
    <row r="310" spans="1:27" x14ac:dyDescent="0.3">
      <c r="A310">
        <v>100067</v>
      </c>
      <c r="B310">
        <v>230922</v>
      </c>
      <c r="C310" s="3">
        <v>44130.518055555556</v>
      </c>
      <c r="D310">
        <v>0</v>
      </c>
      <c r="E310">
        <v>2</v>
      </c>
      <c r="F310" t="s">
        <v>25</v>
      </c>
      <c r="G310">
        <v>1</v>
      </c>
      <c r="H310">
        <v>61.667969999999997</v>
      </c>
      <c r="I310">
        <v>15.789059999999999</v>
      </c>
      <c r="J310">
        <v>0.9375</v>
      </c>
      <c r="K310">
        <v>48.019530000000003</v>
      </c>
      <c r="L310" s="3">
        <v>44130.272222222222</v>
      </c>
      <c r="M310">
        <v>17.18</v>
      </c>
      <c r="N310" t="s">
        <v>28</v>
      </c>
      <c r="P310">
        <f>(C310-Key!$B$1)*24</f>
        <v>-2.6166666666395031</v>
      </c>
      <c r="Q310">
        <f>(Key!$B$2-'17.1'!C310)*24</f>
        <v>5.5666666666511446</v>
      </c>
      <c r="R310" s="3">
        <f>C310-(M310-Key!$B$5)/(24*Key!$B$6)</f>
        <v>44130.504240740738</v>
      </c>
      <c r="S310">
        <f>M310-Key!$B$5</f>
        <v>14.92</v>
      </c>
      <c r="T310" s="2">
        <f t="shared" si="20"/>
        <v>44129.520833333336</v>
      </c>
      <c r="U310" t="str">
        <f t="shared" si="21"/>
        <v>10-25-2020 12:30</v>
      </c>
      <c r="V310">
        <f>IFERROR(IF(W310=Z310,VLOOKUP($U310,[1]C8842!$G$2:$M$145,3,FALSE),0),0)</f>
        <v>20</v>
      </c>
      <c r="W310">
        <f>VLOOKUP(RIGHT($V$1,5),Key!$A$9:$B$14,2,FALSE)</f>
        <v>10.199999999999999</v>
      </c>
      <c r="X310">
        <f t="shared" si="24"/>
        <v>0</v>
      </c>
      <c r="Y310">
        <f>VLOOKUP(RIGHT($X$1,5),Key!$A$9:$B$14,2,FALSE)</f>
        <v>3.7</v>
      </c>
      <c r="Z310">
        <f t="shared" si="22"/>
        <v>10.199999999999999</v>
      </c>
      <c r="AA310">
        <f t="shared" si="23"/>
        <v>20</v>
      </c>
    </row>
    <row r="311" spans="1:27" x14ac:dyDescent="0.3">
      <c r="A311">
        <v>100067</v>
      </c>
      <c r="B311">
        <v>230922</v>
      </c>
      <c r="C311" s="3">
        <v>44130.518055555556</v>
      </c>
      <c r="D311">
        <v>3</v>
      </c>
      <c r="E311">
        <v>2</v>
      </c>
      <c r="F311" t="s">
        <v>26</v>
      </c>
      <c r="G311">
        <v>4</v>
      </c>
      <c r="H311">
        <v>64.949219999999997</v>
      </c>
      <c r="I311">
        <v>65.664060000000006</v>
      </c>
      <c r="J311">
        <v>2.9375</v>
      </c>
      <c r="K311">
        <v>94.039060000000006</v>
      </c>
      <c r="L311" s="3">
        <v>44130.272222222222</v>
      </c>
      <c r="M311">
        <v>17.18</v>
      </c>
      <c r="N311" t="s">
        <v>28</v>
      </c>
      <c r="P311">
        <f>(C311-Key!$B$1)*24</f>
        <v>-2.6166666666395031</v>
      </c>
      <c r="Q311">
        <f>(Key!$B$2-'17.1'!C311)*24</f>
        <v>5.5666666666511446</v>
      </c>
      <c r="R311" s="3">
        <f>C311-(M311-Key!$B$5)/(24*Key!$B$6)</f>
        <v>44130.504240740738</v>
      </c>
      <c r="S311">
        <f>M311-Key!$B$5</f>
        <v>14.92</v>
      </c>
      <c r="T311" s="2">
        <f t="shared" si="20"/>
        <v>44129.520833333336</v>
      </c>
      <c r="U311" t="str">
        <f t="shared" si="21"/>
        <v>10-25-2020 12:30</v>
      </c>
      <c r="V311">
        <f>IFERROR(IF(W311=Z311,VLOOKUP($U311,[1]C8842!$G$2:$M$145,3,FALSE),0),0)</f>
        <v>20</v>
      </c>
      <c r="W311">
        <f>VLOOKUP(RIGHT($V$1,5),Key!$A$9:$B$14,2,FALSE)</f>
        <v>10.199999999999999</v>
      </c>
      <c r="X311">
        <f t="shared" si="24"/>
        <v>0</v>
      </c>
      <c r="Y311">
        <f>VLOOKUP(RIGHT($X$1,5),Key!$A$9:$B$14,2,FALSE)</f>
        <v>3.7</v>
      </c>
      <c r="Z311">
        <f t="shared" si="22"/>
        <v>10.199999999999999</v>
      </c>
      <c r="AA311">
        <f t="shared" si="23"/>
        <v>20</v>
      </c>
    </row>
    <row r="312" spans="1:27" x14ac:dyDescent="0.3">
      <c r="A312">
        <v>100067</v>
      </c>
      <c r="B312">
        <v>230922</v>
      </c>
      <c r="C312" s="3">
        <v>44130.518055555556</v>
      </c>
      <c r="D312">
        <v>3</v>
      </c>
      <c r="E312">
        <v>2</v>
      </c>
      <c r="F312" t="s">
        <v>26</v>
      </c>
      <c r="G312">
        <v>2</v>
      </c>
      <c r="H312">
        <v>60.160159999999998</v>
      </c>
      <c r="I312">
        <v>22.015630000000002</v>
      </c>
      <c r="J312">
        <v>1.238281</v>
      </c>
      <c r="K312">
        <v>96.039060000000006</v>
      </c>
      <c r="L312" s="3">
        <v>44130.272222222222</v>
      </c>
      <c r="M312">
        <v>17.18</v>
      </c>
      <c r="N312" t="s">
        <v>28</v>
      </c>
      <c r="P312">
        <f>(C312-Key!$B$1)*24</f>
        <v>-2.6166666666395031</v>
      </c>
      <c r="Q312">
        <f>(Key!$B$2-'17.1'!C312)*24</f>
        <v>5.5666666666511446</v>
      </c>
      <c r="R312" s="3">
        <f>C312-(M312-Key!$B$5)/(24*Key!$B$6)</f>
        <v>44130.504240740738</v>
      </c>
      <c r="S312">
        <f>M312-Key!$B$5</f>
        <v>14.92</v>
      </c>
      <c r="T312" s="2">
        <f t="shared" si="20"/>
        <v>44129.520833333336</v>
      </c>
      <c r="U312" t="str">
        <f t="shared" si="21"/>
        <v>10-25-2020 12:30</v>
      </c>
      <c r="V312">
        <f>IFERROR(IF(W312=Z312,VLOOKUP($U312,[1]C8842!$G$2:$M$145,3,FALSE),0),0)</f>
        <v>20</v>
      </c>
      <c r="W312">
        <f>VLOOKUP(RIGHT($V$1,5),Key!$A$9:$B$14,2,FALSE)</f>
        <v>10.199999999999999</v>
      </c>
      <c r="X312">
        <f t="shared" si="24"/>
        <v>0</v>
      </c>
      <c r="Y312">
        <f>VLOOKUP(RIGHT($X$1,5),Key!$A$9:$B$14,2,FALSE)</f>
        <v>3.7</v>
      </c>
      <c r="Z312">
        <f t="shared" si="22"/>
        <v>10.199999999999999</v>
      </c>
      <c r="AA312">
        <f t="shared" si="23"/>
        <v>20</v>
      </c>
    </row>
    <row r="313" spans="1:27" x14ac:dyDescent="0.3">
      <c r="A313">
        <v>100067</v>
      </c>
      <c r="B313">
        <v>230922</v>
      </c>
      <c r="C313" s="3">
        <v>44130.518055555556</v>
      </c>
      <c r="D313">
        <v>1</v>
      </c>
      <c r="E313">
        <v>1</v>
      </c>
      <c r="F313" t="s">
        <v>25</v>
      </c>
      <c r="G313">
        <v>1</v>
      </c>
      <c r="H313">
        <v>67.550780000000003</v>
      </c>
      <c r="I313">
        <v>15.320309999999999</v>
      </c>
      <c r="J313">
        <v>0.83984380000000003</v>
      </c>
      <c r="K313">
        <v>58.023440000000001</v>
      </c>
      <c r="L313" s="3">
        <v>44130.272222222222</v>
      </c>
      <c r="M313">
        <v>17.18</v>
      </c>
      <c r="N313" t="s">
        <v>28</v>
      </c>
      <c r="P313">
        <f>(C313-Key!$B$1)*24</f>
        <v>-2.6166666666395031</v>
      </c>
      <c r="Q313">
        <f>(Key!$B$2-'17.1'!C313)*24</f>
        <v>5.5666666666511446</v>
      </c>
      <c r="R313" s="3">
        <f>C313-(M313-Key!$B$5)/(24*Key!$B$6)</f>
        <v>44130.504240740738</v>
      </c>
      <c r="S313">
        <f>M313-Key!$B$5</f>
        <v>14.92</v>
      </c>
      <c r="T313" s="2">
        <f t="shared" si="20"/>
        <v>44129.520833333336</v>
      </c>
      <c r="U313" t="str">
        <f t="shared" si="21"/>
        <v>10-25-2020 12:30</v>
      </c>
      <c r="V313">
        <f>IFERROR(IF(W313=Z313,VLOOKUP($U313,[1]C8842!$G$2:$M$145,3,FALSE),0),0)</f>
        <v>20</v>
      </c>
      <c r="W313">
        <f>VLOOKUP(RIGHT($V$1,5),Key!$A$9:$B$14,2,FALSE)</f>
        <v>10.199999999999999</v>
      </c>
      <c r="X313">
        <f t="shared" si="24"/>
        <v>0</v>
      </c>
      <c r="Y313">
        <f>VLOOKUP(RIGHT($X$1,5),Key!$A$9:$B$14,2,FALSE)</f>
        <v>3.7</v>
      </c>
      <c r="Z313">
        <f t="shared" si="22"/>
        <v>10.199999999999999</v>
      </c>
      <c r="AA313">
        <f t="shared" si="23"/>
        <v>20</v>
      </c>
    </row>
    <row r="314" spans="1:27" x14ac:dyDescent="0.3">
      <c r="A314">
        <v>100067</v>
      </c>
      <c r="B314">
        <v>230922</v>
      </c>
      <c r="C314" s="3">
        <v>44130.518055555556</v>
      </c>
      <c r="D314">
        <v>0</v>
      </c>
      <c r="E314">
        <v>2</v>
      </c>
      <c r="F314" t="s">
        <v>25</v>
      </c>
      <c r="G314">
        <v>1</v>
      </c>
      <c r="H314">
        <v>64.492189999999994</v>
      </c>
      <c r="I314">
        <v>14.996090000000001</v>
      </c>
      <c r="J314">
        <v>0.86328130000000003</v>
      </c>
      <c r="K314">
        <v>46.019530000000003</v>
      </c>
      <c r="L314" s="3">
        <v>44130.272222222222</v>
      </c>
      <c r="M314">
        <v>17.18</v>
      </c>
      <c r="N314" t="s">
        <v>28</v>
      </c>
      <c r="P314">
        <f>(C314-Key!$B$1)*24</f>
        <v>-2.6166666666395031</v>
      </c>
      <c r="Q314">
        <f>(Key!$B$2-'17.1'!C314)*24</f>
        <v>5.5666666666511446</v>
      </c>
      <c r="R314" s="3">
        <f>C314-(M314-Key!$B$5)/(24*Key!$B$6)</f>
        <v>44130.504240740738</v>
      </c>
      <c r="S314">
        <f>M314-Key!$B$5</f>
        <v>14.92</v>
      </c>
      <c r="T314" s="2">
        <f t="shared" si="20"/>
        <v>44129.520833333336</v>
      </c>
      <c r="U314" t="str">
        <f t="shared" si="21"/>
        <v>10-25-2020 12:30</v>
      </c>
      <c r="V314">
        <f>IFERROR(IF(W314=Z314,VLOOKUP($U314,[1]C8842!$G$2:$M$145,3,FALSE),0),0)</f>
        <v>20</v>
      </c>
      <c r="W314">
        <f>VLOOKUP(RIGHT($V$1,5),Key!$A$9:$B$14,2,FALSE)</f>
        <v>10.199999999999999</v>
      </c>
      <c r="X314">
        <f t="shared" si="24"/>
        <v>0</v>
      </c>
      <c r="Y314">
        <f>VLOOKUP(RIGHT($X$1,5),Key!$A$9:$B$14,2,FALSE)</f>
        <v>3.7</v>
      </c>
      <c r="Z314">
        <f t="shared" si="22"/>
        <v>10.199999999999999</v>
      </c>
      <c r="AA314">
        <f t="shared" si="23"/>
        <v>20</v>
      </c>
    </row>
    <row r="315" spans="1:27" x14ac:dyDescent="0.3">
      <c r="A315">
        <v>100067</v>
      </c>
      <c r="B315">
        <v>230922</v>
      </c>
      <c r="C315" s="3">
        <v>44130.518750000003</v>
      </c>
      <c r="D315">
        <v>0</v>
      </c>
      <c r="E315">
        <v>2</v>
      </c>
      <c r="F315" t="s">
        <v>25</v>
      </c>
      <c r="G315">
        <v>1</v>
      </c>
      <c r="H315">
        <v>61.433590000000002</v>
      </c>
      <c r="I315">
        <v>16.015630000000002</v>
      </c>
      <c r="J315">
        <v>0.953125</v>
      </c>
      <c r="K315">
        <v>46.019530000000003</v>
      </c>
      <c r="L315" s="3">
        <v>44130.272222222222</v>
      </c>
      <c r="M315">
        <v>17.18</v>
      </c>
      <c r="N315" t="s">
        <v>28</v>
      </c>
      <c r="P315">
        <f>(C315-Key!$B$1)*24</f>
        <v>-2.5999999999185093</v>
      </c>
      <c r="Q315">
        <f>(Key!$B$2-'17.1'!C315)*24</f>
        <v>5.5499999999301508</v>
      </c>
      <c r="R315" s="3">
        <f>C315-(M315-Key!$B$5)/(24*Key!$B$6)</f>
        <v>44130.504935185185</v>
      </c>
      <c r="S315">
        <f>M315-Key!$B$5</f>
        <v>14.92</v>
      </c>
      <c r="T315" s="2">
        <f t="shared" si="20"/>
        <v>44129.520833333336</v>
      </c>
      <c r="U315" t="str">
        <f t="shared" si="21"/>
        <v>10-25-2020 12:30</v>
      </c>
      <c r="V315">
        <f>IFERROR(IF(W315=Z315,VLOOKUP($U315,[1]C8842!$G$2:$M$145,3,FALSE),0),0)</f>
        <v>20</v>
      </c>
      <c r="W315">
        <f>VLOOKUP(RIGHT($V$1,5),Key!$A$9:$B$14,2,FALSE)</f>
        <v>10.199999999999999</v>
      </c>
      <c r="X315">
        <f t="shared" si="24"/>
        <v>0</v>
      </c>
      <c r="Y315">
        <f>VLOOKUP(RIGHT($X$1,5),Key!$A$9:$B$14,2,FALSE)</f>
        <v>3.7</v>
      </c>
      <c r="Z315">
        <f t="shared" si="22"/>
        <v>10.199999999999999</v>
      </c>
      <c r="AA315">
        <f t="shared" si="23"/>
        <v>20</v>
      </c>
    </row>
    <row r="316" spans="1:27" x14ac:dyDescent="0.3">
      <c r="A316">
        <v>100067</v>
      </c>
      <c r="B316">
        <v>230922</v>
      </c>
      <c r="C316" s="3">
        <v>44130.518750000003</v>
      </c>
      <c r="D316">
        <v>0</v>
      </c>
      <c r="E316">
        <v>2</v>
      </c>
      <c r="F316" t="s">
        <v>25</v>
      </c>
      <c r="G316">
        <v>1</v>
      </c>
      <c r="H316">
        <v>65.59375</v>
      </c>
      <c r="I316">
        <v>15.76563</v>
      </c>
      <c r="J316">
        <v>0.87890630000000003</v>
      </c>
      <c r="K316">
        <v>46.019530000000003</v>
      </c>
      <c r="L316" s="3">
        <v>44130.272222222222</v>
      </c>
      <c r="M316">
        <v>17.18</v>
      </c>
      <c r="N316" t="s">
        <v>28</v>
      </c>
      <c r="P316">
        <f>(C316-Key!$B$1)*24</f>
        <v>-2.5999999999185093</v>
      </c>
      <c r="Q316">
        <f>(Key!$B$2-'17.1'!C316)*24</f>
        <v>5.5499999999301508</v>
      </c>
      <c r="R316" s="3">
        <f>C316-(M316-Key!$B$5)/(24*Key!$B$6)</f>
        <v>44130.504935185185</v>
      </c>
      <c r="S316">
        <f>M316-Key!$B$5</f>
        <v>14.92</v>
      </c>
      <c r="T316" s="2">
        <f t="shared" si="20"/>
        <v>44129.520833333336</v>
      </c>
      <c r="U316" t="str">
        <f t="shared" si="21"/>
        <v>10-25-2020 12:30</v>
      </c>
      <c r="V316">
        <f>IFERROR(IF(W316=Z316,VLOOKUP($U316,[1]C8842!$G$2:$M$145,3,FALSE),0),0)</f>
        <v>20</v>
      </c>
      <c r="W316">
        <f>VLOOKUP(RIGHT($V$1,5),Key!$A$9:$B$14,2,FALSE)</f>
        <v>10.199999999999999</v>
      </c>
      <c r="X316">
        <f t="shared" si="24"/>
        <v>0</v>
      </c>
      <c r="Y316">
        <f>VLOOKUP(RIGHT($X$1,5),Key!$A$9:$B$14,2,FALSE)</f>
        <v>3.7</v>
      </c>
      <c r="Z316">
        <f t="shared" si="22"/>
        <v>10.199999999999999</v>
      </c>
      <c r="AA316">
        <f t="shared" si="23"/>
        <v>20</v>
      </c>
    </row>
    <row r="317" spans="1:27" x14ac:dyDescent="0.3">
      <c r="A317">
        <v>100067</v>
      </c>
      <c r="B317">
        <v>230922</v>
      </c>
      <c r="C317" s="3">
        <v>44130.518750000003</v>
      </c>
      <c r="D317">
        <v>3</v>
      </c>
      <c r="E317">
        <v>2</v>
      </c>
      <c r="F317" t="s">
        <v>26</v>
      </c>
      <c r="G317">
        <v>3</v>
      </c>
      <c r="H317">
        <v>54.292969999999997</v>
      </c>
      <c r="I317">
        <v>34.796880000000002</v>
      </c>
      <c r="J317">
        <v>2</v>
      </c>
      <c r="K317">
        <v>94.039060000000006</v>
      </c>
      <c r="L317" s="3">
        <v>44130.272222222222</v>
      </c>
      <c r="M317">
        <v>17.18</v>
      </c>
      <c r="N317" t="s">
        <v>28</v>
      </c>
      <c r="P317">
        <f>(C317-Key!$B$1)*24</f>
        <v>-2.5999999999185093</v>
      </c>
      <c r="Q317">
        <f>(Key!$B$2-'17.1'!C317)*24</f>
        <v>5.5499999999301508</v>
      </c>
      <c r="R317" s="3">
        <f>C317-(M317-Key!$B$5)/(24*Key!$B$6)</f>
        <v>44130.504935185185</v>
      </c>
      <c r="S317">
        <f>M317-Key!$B$5</f>
        <v>14.92</v>
      </c>
      <c r="T317" s="2">
        <f t="shared" si="20"/>
        <v>44129.520833333336</v>
      </c>
      <c r="U317" t="str">
        <f t="shared" si="21"/>
        <v>10-25-2020 12:30</v>
      </c>
      <c r="V317">
        <f>IFERROR(IF(W317=Z317,VLOOKUP($U317,[1]C8842!$G$2:$M$145,3,FALSE),0),0)</f>
        <v>20</v>
      </c>
      <c r="W317">
        <f>VLOOKUP(RIGHT($V$1,5),Key!$A$9:$B$14,2,FALSE)</f>
        <v>10.199999999999999</v>
      </c>
      <c r="X317">
        <f t="shared" si="24"/>
        <v>0</v>
      </c>
      <c r="Y317">
        <f>VLOOKUP(RIGHT($X$1,5),Key!$A$9:$B$14,2,FALSE)</f>
        <v>3.7</v>
      </c>
      <c r="Z317">
        <f t="shared" si="22"/>
        <v>10.199999999999999</v>
      </c>
      <c r="AA317">
        <f t="shared" si="23"/>
        <v>20</v>
      </c>
    </row>
    <row r="318" spans="1:27" x14ac:dyDescent="0.3">
      <c r="A318">
        <v>100067</v>
      </c>
      <c r="B318">
        <v>230922</v>
      </c>
      <c r="C318" s="3">
        <v>44130.518750000003</v>
      </c>
      <c r="D318">
        <v>1</v>
      </c>
      <c r="E318">
        <v>1</v>
      </c>
      <c r="F318" t="s">
        <v>25</v>
      </c>
      <c r="G318">
        <v>1</v>
      </c>
      <c r="H318">
        <v>68.300780000000003</v>
      </c>
      <c r="I318">
        <v>13.882809999999999</v>
      </c>
      <c r="J318">
        <v>0.7734375</v>
      </c>
      <c r="K318">
        <v>56.023440000000001</v>
      </c>
      <c r="L318" s="3">
        <v>44130.272222222222</v>
      </c>
      <c r="M318">
        <v>17.18</v>
      </c>
      <c r="N318" t="s">
        <v>28</v>
      </c>
      <c r="P318">
        <f>(C318-Key!$B$1)*24</f>
        <v>-2.5999999999185093</v>
      </c>
      <c r="Q318">
        <f>(Key!$B$2-'17.1'!C318)*24</f>
        <v>5.5499999999301508</v>
      </c>
      <c r="R318" s="3">
        <f>C318-(M318-Key!$B$5)/(24*Key!$B$6)</f>
        <v>44130.504935185185</v>
      </c>
      <c r="S318">
        <f>M318-Key!$B$5</f>
        <v>14.92</v>
      </c>
      <c r="T318" s="2">
        <f t="shared" si="20"/>
        <v>44129.520833333336</v>
      </c>
      <c r="U318" t="str">
        <f t="shared" si="21"/>
        <v>10-25-2020 12:30</v>
      </c>
      <c r="V318">
        <f>IFERROR(IF(W318=Z318,VLOOKUP($U318,[1]C8842!$G$2:$M$145,3,FALSE),0),0)</f>
        <v>20</v>
      </c>
      <c r="W318">
        <f>VLOOKUP(RIGHT($V$1,5),Key!$A$9:$B$14,2,FALSE)</f>
        <v>10.199999999999999</v>
      </c>
      <c r="X318">
        <f t="shared" si="24"/>
        <v>0</v>
      </c>
      <c r="Y318">
        <f>VLOOKUP(RIGHT($X$1,5),Key!$A$9:$B$14,2,FALSE)</f>
        <v>3.7</v>
      </c>
      <c r="Z318">
        <f t="shared" si="22"/>
        <v>10.199999999999999</v>
      </c>
      <c r="AA318">
        <f t="shared" si="23"/>
        <v>20</v>
      </c>
    </row>
    <row r="319" spans="1:27" x14ac:dyDescent="0.3">
      <c r="A319">
        <v>100067</v>
      </c>
      <c r="B319">
        <v>230922</v>
      </c>
      <c r="C319" s="3">
        <v>44130.518750000003</v>
      </c>
      <c r="D319">
        <v>0</v>
      </c>
      <c r="E319">
        <v>2</v>
      </c>
      <c r="F319" t="s">
        <v>25</v>
      </c>
      <c r="G319">
        <v>1</v>
      </c>
      <c r="H319">
        <v>57.109380000000002</v>
      </c>
      <c r="I319">
        <v>14.95703</v>
      </c>
      <c r="J319">
        <v>0.97265630000000003</v>
      </c>
      <c r="K319">
        <v>48.019530000000003</v>
      </c>
      <c r="L319" s="3">
        <v>44130.272222222222</v>
      </c>
      <c r="M319">
        <v>17.18</v>
      </c>
      <c r="N319" t="s">
        <v>28</v>
      </c>
      <c r="P319">
        <f>(C319-Key!$B$1)*24</f>
        <v>-2.5999999999185093</v>
      </c>
      <c r="Q319">
        <f>(Key!$B$2-'17.1'!C319)*24</f>
        <v>5.5499999999301508</v>
      </c>
      <c r="R319" s="3">
        <f>C319-(M319-Key!$B$5)/(24*Key!$B$6)</f>
        <v>44130.504935185185</v>
      </c>
      <c r="S319">
        <f>M319-Key!$B$5</f>
        <v>14.92</v>
      </c>
      <c r="T319" s="2">
        <f t="shared" si="20"/>
        <v>44129.520833333336</v>
      </c>
      <c r="U319" t="str">
        <f t="shared" si="21"/>
        <v>10-25-2020 12:30</v>
      </c>
      <c r="V319">
        <f>IFERROR(IF(W319=Z319,VLOOKUP($U319,[1]C8842!$G$2:$M$145,3,FALSE),0),0)</f>
        <v>20</v>
      </c>
      <c r="W319">
        <f>VLOOKUP(RIGHT($V$1,5),Key!$A$9:$B$14,2,FALSE)</f>
        <v>10.199999999999999</v>
      </c>
      <c r="X319">
        <f t="shared" si="24"/>
        <v>0</v>
      </c>
      <c r="Y319">
        <f>VLOOKUP(RIGHT($X$1,5),Key!$A$9:$B$14,2,FALSE)</f>
        <v>3.7</v>
      </c>
      <c r="Z319">
        <f t="shared" si="22"/>
        <v>10.199999999999999</v>
      </c>
      <c r="AA319">
        <f t="shared" si="23"/>
        <v>20</v>
      </c>
    </row>
    <row r="320" spans="1:27" x14ac:dyDescent="0.3">
      <c r="A320">
        <v>100067</v>
      </c>
      <c r="B320">
        <v>230922</v>
      </c>
      <c r="C320" s="3">
        <v>44130.518750000003</v>
      </c>
      <c r="D320">
        <v>3</v>
      </c>
      <c r="E320">
        <v>2</v>
      </c>
      <c r="F320" t="s">
        <v>26</v>
      </c>
      <c r="G320">
        <v>2</v>
      </c>
      <c r="H320">
        <v>62.835940000000001</v>
      </c>
      <c r="I320">
        <v>22.88672</v>
      </c>
      <c r="J320">
        <v>1.222656</v>
      </c>
      <c r="K320">
        <v>92.039060000000006</v>
      </c>
      <c r="L320" s="3">
        <v>44130.272222222222</v>
      </c>
      <c r="M320">
        <v>17.18</v>
      </c>
      <c r="N320" t="s">
        <v>28</v>
      </c>
      <c r="P320">
        <f>(C320-Key!$B$1)*24</f>
        <v>-2.5999999999185093</v>
      </c>
      <c r="Q320">
        <f>(Key!$B$2-'17.1'!C320)*24</f>
        <v>5.5499999999301508</v>
      </c>
      <c r="R320" s="3">
        <f>C320-(M320-Key!$B$5)/(24*Key!$B$6)</f>
        <v>44130.504935185185</v>
      </c>
      <c r="S320">
        <f>M320-Key!$B$5</f>
        <v>14.92</v>
      </c>
      <c r="T320" s="2">
        <f t="shared" si="20"/>
        <v>44129.520833333336</v>
      </c>
      <c r="U320" t="str">
        <f t="shared" si="21"/>
        <v>10-25-2020 12:30</v>
      </c>
      <c r="V320">
        <f>IFERROR(IF(W320=Z320,VLOOKUP($U320,[1]C8842!$G$2:$M$145,3,FALSE),0),0)</f>
        <v>20</v>
      </c>
      <c r="W320">
        <f>VLOOKUP(RIGHT($V$1,5),Key!$A$9:$B$14,2,FALSE)</f>
        <v>10.199999999999999</v>
      </c>
      <c r="X320">
        <f t="shared" si="24"/>
        <v>0</v>
      </c>
      <c r="Y320">
        <f>VLOOKUP(RIGHT($X$1,5),Key!$A$9:$B$14,2,FALSE)</f>
        <v>3.7</v>
      </c>
      <c r="Z320">
        <f t="shared" si="22"/>
        <v>10.199999999999999</v>
      </c>
      <c r="AA320">
        <f t="shared" si="23"/>
        <v>20</v>
      </c>
    </row>
    <row r="321" spans="1:27" x14ac:dyDescent="0.3">
      <c r="A321">
        <v>100067</v>
      </c>
      <c r="B321">
        <v>230922</v>
      </c>
      <c r="C321" s="3">
        <v>44130.518750000003</v>
      </c>
      <c r="D321">
        <v>3</v>
      </c>
      <c r="E321">
        <v>2</v>
      </c>
      <c r="F321" t="s">
        <v>26</v>
      </c>
      <c r="G321">
        <v>1</v>
      </c>
      <c r="H321">
        <v>63.5</v>
      </c>
      <c r="I321">
        <v>19.617190000000001</v>
      </c>
      <c r="J321">
        <v>1.0703130000000001</v>
      </c>
      <c r="K321">
        <v>92.039060000000006</v>
      </c>
      <c r="L321" s="3">
        <v>44130.272222222222</v>
      </c>
      <c r="M321">
        <v>17.18</v>
      </c>
      <c r="N321" t="s">
        <v>28</v>
      </c>
      <c r="P321">
        <f>(C321-Key!$B$1)*24</f>
        <v>-2.5999999999185093</v>
      </c>
      <c r="Q321">
        <f>(Key!$B$2-'17.1'!C321)*24</f>
        <v>5.5499999999301508</v>
      </c>
      <c r="R321" s="3">
        <f>C321-(M321-Key!$B$5)/(24*Key!$B$6)</f>
        <v>44130.504935185185</v>
      </c>
      <c r="S321">
        <f>M321-Key!$B$5</f>
        <v>14.92</v>
      </c>
      <c r="T321" s="2">
        <f t="shared" si="20"/>
        <v>44129.520833333336</v>
      </c>
      <c r="U321" t="str">
        <f t="shared" si="21"/>
        <v>10-25-2020 12:30</v>
      </c>
      <c r="V321">
        <f>IFERROR(IF(W321=Z321,VLOOKUP($U321,[1]C8842!$G$2:$M$145,3,FALSE),0),0)</f>
        <v>20</v>
      </c>
      <c r="W321">
        <f>VLOOKUP(RIGHT($V$1,5),Key!$A$9:$B$14,2,FALSE)</f>
        <v>10.199999999999999</v>
      </c>
      <c r="X321">
        <f t="shared" si="24"/>
        <v>0</v>
      </c>
      <c r="Y321">
        <f>VLOOKUP(RIGHT($X$1,5),Key!$A$9:$B$14,2,FALSE)</f>
        <v>3.7</v>
      </c>
      <c r="Z321">
        <f t="shared" si="22"/>
        <v>10.199999999999999</v>
      </c>
      <c r="AA321">
        <f t="shared" si="23"/>
        <v>20</v>
      </c>
    </row>
    <row r="322" spans="1:27" x14ac:dyDescent="0.3">
      <c r="A322">
        <v>100067</v>
      </c>
      <c r="B322">
        <v>230922</v>
      </c>
      <c r="C322" s="3">
        <v>44130.519444444442</v>
      </c>
      <c r="D322">
        <v>0</v>
      </c>
      <c r="E322">
        <v>2</v>
      </c>
      <c r="F322" t="s">
        <v>25</v>
      </c>
      <c r="G322">
        <v>1</v>
      </c>
      <c r="H322">
        <v>57.332030000000003</v>
      </c>
      <c r="I322">
        <v>16.07422</v>
      </c>
      <c r="J322">
        <v>1.0234380000000001</v>
      </c>
      <c r="K322">
        <v>46.019530000000003</v>
      </c>
      <c r="L322" s="3">
        <v>44130.272222222222</v>
      </c>
      <c r="M322">
        <v>17.18</v>
      </c>
      <c r="N322" t="s">
        <v>28</v>
      </c>
      <c r="P322">
        <f>(C322-Key!$B$1)*24</f>
        <v>-2.5833333333721384</v>
      </c>
      <c r="Q322">
        <f>(Key!$B$2-'17.1'!C322)*24</f>
        <v>5.53333333338378</v>
      </c>
      <c r="R322" s="3">
        <f>C322-(M322-Key!$B$5)/(24*Key!$B$6)</f>
        <v>44130.505629629624</v>
      </c>
      <c r="S322">
        <f>M322-Key!$B$5</f>
        <v>14.92</v>
      </c>
      <c r="T322" s="2">
        <f t="shared" si="20"/>
        <v>44129.520833333336</v>
      </c>
      <c r="U322" t="str">
        <f t="shared" si="21"/>
        <v>10-25-2020 12:30</v>
      </c>
      <c r="V322">
        <f>IFERROR(IF(W322=Z322,VLOOKUP($U322,[1]C8842!$G$2:$M$145,3,FALSE),0),0)</f>
        <v>20</v>
      </c>
      <c r="W322">
        <f>VLOOKUP(RIGHT($V$1,5),Key!$A$9:$B$14,2,FALSE)</f>
        <v>10.199999999999999</v>
      </c>
      <c r="X322">
        <f t="shared" si="24"/>
        <v>0</v>
      </c>
      <c r="Y322">
        <f>VLOOKUP(RIGHT($X$1,5),Key!$A$9:$B$14,2,FALSE)</f>
        <v>3.7</v>
      </c>
      <c r="Z322">
        <f t="shared" si="22"/>
        <v>10.199999999999999</v>
      </c>
      <c r="AA322">
        <f t="shared" si="23"/>
        <v>20</v>
      </c>
    </row>
    <row r="323" spans="1:27" x14ac:dyDescent="0.3">
      <c r="A323">
        <v>100067</v>
      </c>
      <c r="B323">
        <v>230922</v>
      </c>
      <c r="C323" s="3">
        <v>44130.519444444442</v>
      </c>
      <c r="D323">
        <v>3</v>
      </c>
      <c r="E323">
        <v>2</v>
      </c>
      <c r="F323" t="s">
        <v>26</v>
      </c>
      <c r="G323">
        <v>2</v>
      </c>
      <c r="H323">
        <v>65.8125</v>
      </c>
      <c r="I323">
        <v>22.9375</v>
      </c>
      <c r="J323">
        <v>1.167969</v>
      </c>
      <c r="K323">
        <v>96.039060000000006</v>
      </c>
      <c r="L323" s="3">
        <v>44130.272222222222</v>
      </c>
      <c r="M323">
        <v>17.18</v>
      </c>
      <c r="N323" t="s">
        <v>28</v>
      </c>
      <c r="P323">
        <f>(C323-Key!$B$1)*24</f>
        <v>-2.5833333333721384</v>
      </c>
      <c r="Q323">
        <f>(Key!$B$2-'17.1'!C323)*24</f>
        <v>5.53333333338378</v>
      </c>
      <c r="R323" s="3">
        <f>C323-(M323-Key!$B$5)/(24*Key!$B$6)</f>
        <v>44130.505629629624</v>
      </c>
      <c r="S323">
        <f>M323-Key!$B$5</f>
        <v>14.92</v>
      </c>
      <c r="T323" s="2">
        <f t="shared" ref="T323:T386" si="25">ROUND(C323*24*60/10,0)/(24*6)-1</f>
        <v>44129.520833333336</v>
      </c>
      <c r="U323" t="str">
        <f t="shared" ref="U323:U386" si="26">TEXT(T323,"mm-dd-yyyy hh:mm")</f>
        <v>10-25-2020 12:30</v>
      </c>
      <c r="V323">
        <f>IFERROR(IF(W323=Z323,VLOOKUP($U323,[1]C8842!$G$2:$M$145,3,FALSE),0),0)</f>
        <v>20</v>
      </c>
      <c r="W323">
        <f>VLOOKUP(RIGHT($V$1,5),Key!$A$9:$B$14,2,FALSE)</f>
        <v>10.199999999999999</v>
      </c>
      <c r="X323">
        <f t="shared" si="24"/>
        <v>0</v>
      </c>
      <c r="Y323">
        <f>VLOOKUP(RIGHT($X$1,5),Key!$A$9:$B$14,2,FALSE)</f>
        <v>3.7</v>
      </c>
      <c r="Z323">
        <f t="shared" ref="Z323:Z386" si="27">M323-MIN(ABS(Y323-M323),ABS(W323-M323))</f>
        <v>10.199999999999999</v>
      </c>
      <c r="AA323">
        <f t="shared" ref="AA323:AA386" si="28">SUM(V323,X323)</f>
        <v>20</v>
      </c>
    </row>
    <row r="324" spans="1:27" x14ac:dyDescent="0.3">
      <c r="A324">
        <v>100067</v>
      </c>
      <c r="B324">
        <v>230922</v>
      </c>
      <c r="C324" s="3">
        <v>44130.519444444442</v>
      </c>
      <c r="D324">
        <v>2</v>
      </c>
      <c r="E324">
        <v>1</v>
      </c>
      <c r="F324" t="s">
        <v>26</v>
      </c>
      <c r="G324">
        <v>2</v>
      </c>
      <c r="H324">
        <v>68.757810000000006</v>
      </c>
      <c r="I324">
        <v>20.277339999999999</v>
      </c>
      <c r="J324">
        <v>1.015625</v>
      </c>
      <c r="K324">
        <v>80.03125</v>
      </c>
      <c r="L324" s="3">
        <v>44130.272222222222</v>
      </c>
      <c r="M324">
        <v>17.18</v>
      </c>
      <c r="N324" t="s">
        <v>28</v>
      </c>
      <c r="P324">
        <f>(C324-Key!$B$1)*24</f>
        <v>-2.5833333333721384</v>
      </c>
      <c r="Q324">
        <f>(Key!$B$2-'17.1'!C324)*24</f>
        <v>5.53333333338378</v>
      </c>
      <c r="R324" s="3">
        <f>C324-(M324-Key!$B$5)/(24*Key!$B$6)</f>
        <v>44130.505629629624</v>
      </c>
      <c r="S324">
        <f>M324-Key!$B$5</f>
        <v>14.92</v>
      </c>
      <c r="T324" s="2">
        <f t="shared" si="25"/>
        <v>44129.520833333336</v>
      </c>
      <c r="U324" t="str">
        <f t="shared" si="26"/>
        <v>10-25-2020 12:30</v>
      </c>
      <c r="V324">
        <f>IFERROR(IF(W324=Z324,VLOOKUP($U324,[1]C8842!$G$2:$M$145,3,FALSE),0),0)</f>
        <v>20</v>
      </c>
      <c r="W324">
        <f>VLOOKUP(RIGHT($V$1,5),Key!$A$9:$B$14,2,FALSE)</f>
        <v>10.199999999999999</v>
      </c>
      <c r="X324">
        <f t="shared" ref="X324:X387" si="29">$X$2</f>
        <v>0</v>
      </c>
      <c r="Y324">
        <f>VLOOKUP(RIGHT($X$1,5),Key!$A$9:$B$14,2,FALSE)</f>
        <v>3.7</v>
      </c>
      <c r="Z324">
        <f t="shared" si="27"/>
        <v>10.199999999999999</v>
      </c>
      <c r="AA324">
        <f t="shared" si="28"/>
        <v>20</v>
      </c>
    </row>
    <row r="325" spans="1:27" x14ac:dyDescent="0.3">
      <c r="A325">
        <v>100067</v>
      </c>
      <c r="B325">
        <v>230922</v>
      </c>
      <c r="C325" s="3">
        <v>44130.519444444442</v>
      </c>
      <c r="D325">
        <v>1</v>
      </c>
      <c r="E325">
        <v>1</v>
      </c>
      <c r="F325" t="s">
        <v>25</v>
      </c>
      <c r="G325">
        <v>1</v>
      </c>
      <c r="H325">
        <v>62.035159999999998</v>
      </c>
      <c r="I325">
        <v>14.789059999999999</v>
      </c>
      <c r="J325">
        <v>0.890625</v>
      </c>
      <c r="K325">
        <v>56.023440000000001</v>
      </c>
      <c r="L325" s="3">
        <v>44130.272222222222</v>
      </c>
      <c r="M325">
        <v>17.18</v>
      </c>
      <c r="N325" t="s">
        <v>28</v>
      </c>
      <c r="P325">
        <f>(C325-Key!$B$1)*24</f>
        <v>-2.5833333333721384</v>
      </c>
      <c r="Q325">
        <f>(Key!$B$2-'17.1'!C325)*24</f>
        <v>5.53333333338378</v>
      </c>
      <c r="R325" s="3">
        <f>C325-(M325-Key!$B$5)/(24*Key!$B$6)</f>
        <v>44130.505629629624</v>
      </c>
      <c r="S325">
        <f>M325-Key!$B$5</f>
        <v>14.92</v>
      </c>
      <c r="T325" s="2">
        <f t="shared" si="25"/>
        <v>44129.520833333336</v>
      </c>
      <c r="U325" t="str">
        <f t="shared" si="26"/>
        <v>10-25-2020 12:30</v>
      </c>
      <c r="V325">
        <f>IFERROR(IF(W325=Z325,VLOOKUP($U325,[1]C8842!$G$2:$M$145,3,FALSE),0),0)</f>
        <v>20</v>
      </c>
      <c r="W325">
        <f>VLOOKUP(RIGHT($V$1,5),Key!$A$9:$B$14,2,FALSE)</f>
        <v>10.199999999999999</v>
      </c>
      <c r="X325">
        <f t="shared" si="29"/>
        <v>0</v>
      </c>
      <c r="Y325">
        <f>VLOOKUP(RIGHT($X$1,5),Key!$A$9:$B$14,2,FALSE)</f>
        <v>3.7</v>
      </c>
      <c r="Z325">
        <f t="shared" si="27"/>
        <v>10.199999999999999</v>
      </c>
      <c r="AA325">
        <f t="shared" si="28"/>
        <v>20</v>
      </c>
    </row>
    <row r="326" spans="1:27" x14ac:dyDescent="0.3">
      <c r="A326">
        <v>100067</v>
      </c>
      <c r="B326">
        <v>230922</v>
      </c>
      <c r="C326" s="3">
        <v>44130.519444444442</v>
      </c>
      <c r="D326">
        <v>0</v>
      </c>
      <c r="E326">
        <v>2</v>
      </c>
      <c r="F326" t="s">
        <v>25</v>
      </c>
      <c r="G326">
        <v>5</v>
      </c>
      <c r="H326">
        <v>60.644530000000003</v>
      </c>
      <c r="I326">
        <v>98.136719999999997</v>
      </c>
      <c r="J326">
        <v>4.5703129999999996</v>
      </c>
      <c r="K326">
        <v>44.019530000000003</v>
      </c>
      <c r="L326" s="3">
        <v>44130.272222222222</v>
      </c>
      <c r="M326">
        <v>17.18</v>
      </c>
      <c r="N326" t="s">
        <v>28</v>
      </c>
      <c r="P326">
        <f>(C326-Key!$B$1)*24</f>
        <v>-2.5833333333721384</v>
      </c>
      <c r="Q326">
        <f>(Key!$B$2-'17.1'!C326)*24</f>
        <v>5.53333333338378</v>
      </c>
      <c r="R326" s="3">
        <f>C326-(M326-Key!$B$5)/(24*Key!$B$6)</f>
        <v>44130.505629629624</v>
      </c>
      <c r="S326">
        <f>M326-Key!$B$5</f>
        <v>14.92</v>
      </c>
      <c r="T326" s="2">
        <f t="shared" si="25"/>
        <v>44129.520833333336</v>
      </c>
      <c r="U326" t="str">
        <f t="shared" si="26"/>
        <v>10-25-2020 12:30</v>
      </c>
      <c r="V326">
        <f>IFERROR(IF(W326=Z326,VLOOKUP($U326,[1]C8842!$G$2:$M$145,3,FALSE),0),0)</f>
        <v>20</v>
      </c>
      <c r="W326">
        <f>VLOOKUP(RIGHT($V$1,5),Key!$A$9:$B$14,2,FALSE)</f>
        <v>10.199999999999999</v>
      </c>
      <c r="X326">
        <f t="shared" si="29"/>
        <v>0</v>
      </c>
      <c r="Y326">
        <f>VLOOKUP(RIGHT($X$1,5),Key!$A$9:$B$14,2,FALSE)</f>
        <v>3.7</v>
      </c>
      <c r="Z326">
        <f t="shared" si="27"/>
        <v>10.199999999999999</v>
      </c>
      <c r="AA326">
        <f t="shared" si="28"/>
        <v>20</v>
      </c>
    </row>
    <row r="327" spans="1:27" x14ac:dyDescent="0.3">
      <c r="A327">
        <v>100067</v>
      </c>
      <c r="B327">
        <v>230922</v>
      </c>
      <c r="C327" s="3">
        <v>44130.519444444442</v>
      </c>
      <c r="D327">
        <v>0</v>
      </c>
      <c r="E327">
        <v>2</v>
      </c>
      <c r="F327" t="s">
        <v>25</v>
      </c>
      <c r="G327">
        <v>5</v>
      </c>
      <c r="H327">
        <v>60.324219999999997</v>
      </c>
      <c r="I327">
        <v>93.304689999999994</v>
      </c>
      <c r="J327">
        <v>4.3828129999999996</v>
      </c>
      <c r="K327">
        <v>44.019530000000003</v>
      </c>
      <c r="L327" s="3">
        <v>44130.272222222222</v>
      </c>
      <c r="M327">
        <v>17.18</v>
      </c>
      <c r="N327" t="s">
        <v>28</v>
      </c>
      <c r="P327">
        <f>(C327-Key!$B$1)*24</f>
        <v>-2.5833333333721384</v>
      </c>
      <c r="Q327">
        <f>(Key!$B$2-'17.1'!C327)*24</f>
        <v>5.53333333338378</v>
      </c>
      <c r="R327" s="3">
        <f>C327-(M327-Key!$B$5)/(24*Key!$B$6)</f>
        <v>44130.505629629624</v>
      </c>
      <c r="S327">
        <f>M327-Key!$B$5</f>
        <v>14.92</v>
      </c>
      <c r="T327" s="2">
        <f t="shared" si="25"/>
        <v>44129.520833333336</v>
      </c>
      <c r="U327" t="str">
        <f t="shared" si="26"/>
        <v>10-25-2020 12:30</v>
      </c>
      <c r="V327">
        <f>IFERROR(IF(W327=Z327,VLOOKUP($U327,[1]C8842!$G$2:$M$145,3,FALSE),0),0)</f>
        <v>20</v>
      </c>
      <c r="W327">
        <f>VLOOKUP(RIGHT($V$1,5),Key!$A$9:$B$14,2,FALSE)</f>
        <v>10.199999999999999</v>
      </c>
      <c r="X327">
        <f t="shared" si="29"/>
        <v>0</v>
      </c>
      <c r="Y327">
        <f>VLOOKUP(RIGHT($X$1,5),Key!$A$9:$B$14,2,FALSE)</f>
        <v>3.7</v>
      </c>
      <c r="Z327">
        <f t="shared" si="27"/>
        <v>10.199999999999999</v>
      </c>
      <c r="AA327">
        <f t="shared" si="28"/>
        <v>20</v>
      </c>
    </row>
    <row r="328" spans="1:27" x14ac:dyDescent="0.3">
      <c r="A328">
        <v>100067</v>
      </c>
      <c r="B328">
        <v>230922</v>
      </c>
      <c r="C328" s="3">
        <v>44130.519444444442</v>
      </c>
      <c r="D328">
        <v>1</v>
      </c>
      <c r="E328">
        <v>1</v>
      </c>
      <c r="F328" t="s">
        <v>25</v>
      </c>
      <c r="G328">
        <v>1</v>
      </c>
      <c r="H328">
        <v>74.15625</v>
      </c>
      <c r="I328">
        <v>13.76172</v>
      </c>
      <c r="J328">
        <v>0.70703130000000003</v>
      </c>
      <c r="K328">
        <v>56.023440000000001</v>
      </c>
      <c r="L328" s="3">
        <v>44130.272222222222</v>
      </c>
      <c r="M328">
        <v>17.18</v>
      </c>
      <c r="N328" t="s">
        <v>28</v>
      </c>
      <c r="P328">
        <f>(C328-Key!$B$1)*24</f>
        <v>-2.5833333333721384</v>
      </c>
      <c r="Q328">
        <f>(Key!$B$2-'17.1'!C328)*24</f>
        <v>5.53333333338378</v>
      </c>
      <c r="R328" s="3">
        <f>C328-(M328-Key!$B$5)/(24*Key!$B$6)</f>
        <v>44130.505629629624</v>
      </c>
      <c r="S328">
        <f>M328-Key!$B$5</f>
        <v>14.92</v>
      </c>
      <c r="T328" s="2">
        <f t="shared" si="25"/>
        <v>44129.520833333336</v>
      </c>
      <c r="U328" t="str">
        <f t="shared" si="26"/>
        <v>10-25-2020 12:30</v>
      </c>
      <c r="V328">
        <f>IFERROR(IF(W328=Z328,VLOOKUP($U328,[1]C8842!$G$2:$M$145,3,FALSE),0),0)</f>
        <v>20</v>
      </c>
      <c r="W328">
        <f>VLOOKUP(RIGHT($V$1,5),Key!$A$9:$B$14,2,FALSE)</f>
        <v>10.199999999999999</v>
      </c>
      <c r="X328">
        <f t="shared" si="29"/>
        <v>0</v>
      </c>
      <c r="Y328">
        <f>VLOOKUP(RIGHT($X$1,5),Key!$A$9:$B$14,2,FALSE)</f>
        <v>3.7</v>
      </c>
      <c r="Z328">
        <f t="shared" si="27"/>
        <v>10.199999999999999</v>
      </c>
      <c r="AA328">
        <f t="shared" si="28"/>
        <v>20</v>
      </c>
    </row>
    <row r="329" spans="1:27" x14ac:dyDescent="0.3">
      <c r="A329">
        <v>100067</v>
      </c>
      <c r="B329">
        <v>230922</v>
      </c>
      <c r="C329" s="3">
        <v>44130.519444444442</v>
      </c>
      <c r="D329">
        <v>1</v>
      </c>
      <c r="E329">
        <v>1</v>
      </c>
      <c r="F329" t="s">
        <v>25</v>
      </c>
      <c r="G329">
        <v>2</v>
      </c>
      <c r="H329">
        <v>74.585939999999994</v>
      </c>
      <c r="I329">
        <v>22</v>
      </c>
      <c r="J329">
        <v>0.99609380000000003</v>
      </c>
      <c r="K329">
        <v>58.023440000000001</v>
      </c>
      <c r="L329" s="3">
        <v>44130.272222222222</v>
      </c>
      <c r="M329">
        <v>17.18</v>
      </c>
      <c r="N329" t="s">
        <v>28</v>
      </c>
      <c r="P329">
        <f>(C329-Key!$B$1)*24</f>
        <v>-2.5833333333721384</v>
      </c>
      <c r="Q329">
        <f>(Key!$B$2-'17.1'!C329)*24</f>
        <v>5.53333333338378</v>
      </c>
      <c r="R329" s="3">
        <f>C329-(M329-Key!$B$5)/(24*Key!$B$6)</f>
        <v>44130.505629629624</v>
      </c>
      <c r="S329">
        <f>M329-Key!$B$5</f>
        <v>14.92</v>
      </c>
      <c r="T329" s="2">
        <f t="shared" si="25"/>
        <v>44129.520833333336</v>
      </c>
      <c r="U329" t="str">
        <f t="shared" si="26"/>
        <v>10-25-2020 12:30</v>
      </c>
      <c r="V329">
        <f>IFERROR(IF(W329=Z329,VLOOKUP($U329,[1]C8842!$G$2:$M$145,3,FALSE),0),0)</f>
        <v>20</v>
      </c>
      <c r="W329">
        <f>VLOOKUP(RIGHT($V$1,5),Key!$A$9:$B$14,2,FALSE)</f>
        <v>10.199999999999999</v>
      </c>
      <c r="X329">
        <f t="shared" si="29"/>
        <v>0</v>
      </c>
      <c r="Y329">
        <f>VLOOKUP(RIGHT($X$1,5),Key!$A$9:$B$14,2,FALSE)</f>
        <v>3.7</v>
      </c>
      <c r="Z329">
        <f t="shared" si="27"/>
        <v>10.199999999999999</v>
      </c>
      <c r="AA329">
        <f t="shared" si="28"/>
        <v>20</v>
      </c>
    </row>
    <row r="330" spans="1:27" x14ac:dyDescent="0.3">
      <c r="A330">
        <v>100067</v>
      </c>
      <c r="B330">
        <v>230922</v>
      </c>
      <c r="C330" s="3">
        <v>44130.519444444442</v>
      </c>
      <c r="D330">
        <v>3</v>
      </c>
      <c r="E330">
        <v>2</v>
      </c>
      <c r="F330" t="s">
        <v>26</v>
      </c>
      <c r="G330">
        <v>1</v>
      </c>
      <c r="H330">
        <v>74.632810000000006</v>
      </c>
      <c r="I330">
        <v>13.023440000000001</v>
      </c>
      <c r="J330">
        <v>0.67578130000000003</v>
      </c>
      <c r="K330">
        <v>93.039060000000006</v>
      </c>
      <c r="L330" s="3">
        <v>44130.272222222222</v>
      </c>
      <c r="M330">
        <v>17.18</v>
      </c>
      <c r="N330" t="s">
        <v>28</v>
      </c>
      <c r="P330">
        <f>(C330-Key!$B$1)*24</f>
        <v>-2.5833333333721384</v>
      </c>
      <c r="Q330">
        <f>(Key!$B$2-'17.1'!C330)*24</f>
        <v>5.53333333338378</v>
      </c>
      <c r="R330" s="3">
        <f>C330-(M330-Key!$B$5)/(24*Key!$B$6)</f>
        <v>44130.505629629624</v>
      </c>
      <c r="S330">
        <f>M330-Key!$B$5</f>
        <v>14.92</v>
      </c>
      <c r="T330" s="2">
        <f t="shared" si="25"/>
        <v>44129.520833333336</v>
      </c>
      <c r="U330" t="str">
        <f t="shared" si="26"/>
        <v>10-25-2020 12:30</v>
      </c>
      <c r="V330">
        <f>IFERROR(IF(W330=Z330,VLOOKUP($U330,[1]C8842!$G$2:$M$145,3,FALSE),0),0)</f>
        <v>20</v>
      </c>
      <c r="W330">
        <f>VLOOKUP(RIGHT($V$1,5),Key!$A$9:$B$14,2,FALSE)</f>
        <v>10.199999999999999</v>
      </c>
      <c r="X330">
        <f t="shared" si="29"/>
        <v>0</v>
      </c>
      <c r="Y330">
        <f>VLOOKUP(RIGHT($X$1,5),Key!$A$9:$B$14,2,FALSE)</f>
        <v>3.7</v>
      </c>
      <c r="Z330">
        <f t="shared" si="27"/>
        <v>10.199999999999999</v>
      </c>
      <c r="AA330">
        <f t="shared" si="28"/>
        <v>20</v>
      </c>
    </row>
    <row r="331" spans="1:27" x14ac:dyDescent="0.3">
      <c r="A331">
        <v>100067</v>
      </c>
      <c r="B331">
        <v>230922</v>
      </c>
      <c r="C331" s="3">
        <v>44130.519444444442</v>
      </c>
      <c r="D331">
        <v>0</v>
      </c>
      <c r="E331">
        <v>2</v>
      </c>
      <c r="F331" t="s">
        <v>25</v>
      </c>
      <c r="G331">
        <v>4</v>
      </c>
      <c r="H331">
        <v>60.445309999999999</v>
      </c>
      <c r="I331">
        <v>62.207030000000003</v>
      </c>
      <c r="J331">
        <v>3.0039060000000002</v>
      </c>
      <c r="K331">
        <v>46.019530000000003</v>
      </c>
      <c r="L331" s="3">
        <v>44130.272222222222</v>
      </c>
      <c r="M331">
        <v>17.18</v>
      </c>
      <c r="N331" t="s">
        <v>28</v>
      </c>
      <c r="P331">
        <f>(C331-Key!$B$1)*24</f>
        <v>-2.5833333333721384</v>
      </c>
      <c r="Q331">
        <f>(Key!$B$2-'17.1'!C331)*24</f>
        <v>5.53333333338378</v>
      </c>
      <c r="R331" s="3">
        <f>C331-(M331-Key!$B$5)/(24*Key!$B$6)</f>
        <v>44130.505629629624</v>
      </c>
      <c r="S331">
        <f>M331-Key!$B$5</f>
        <v>14.92</v>
      </c>
      <c r="T331" s="2">
        <f t="shared" si="25"/>
        <v>44129.520833333336</v>
      </c>
      <c r="U331" t="str">
        <f t="shared" si="26"/>
        <v>10-25-2020 12:30</v>
      </c>
      <c r="V331">
        <f>IFERROR(IF(W331=Z331,VLOOKUP($U331,[1]C8842!$G$2:$M$145,3,FALSE),0),0)</f>
        <v>20</v>
      </c>
      <c r="W331">
        <f>VLOOKUP(RIGHT($V$1,5),Key!$A$9:$B$14,2,FALSE)</f>
        <v>10.199999999999999</v>
      </c>
      <c r="X331">
        <f t="shared" si="29"/>
        <v>0</v>
      </c>
      <c r="Y331">
        <f>VLOOKUP(RIGHT($X$1,5),Key!$A$9:$B$14,2,FALSE)</f>
        <v>3.7</v>
      </c>
      <c r="Z331">
        <f t="shared" si="27"/>
        <v>10.199999999999999</v>
      </c>
      <c r="AA331">
        <f t="shared" si="28"/>
        <v>20</v>
      </c>
    </row>
    <row r="332" spans="1:27" x14ac:dyDescent="0.3">
      <c r="A332">
        <v>100067</v>
      </c>
      <c r="B332">
        <v>230922</v>
      </c>
      <c r="C332" s="3">
        <v>44130.519444444442</v>
      </c>
      <c r="D332">
        <v>2</v>
      </c>
      <c r="E332">
        <v>1</v>
      </c>
      <c r="F332" t="s">
        <v>26</v>
      </c>
      <c r="G332">
        <v>1</v>
      </c>
      <c r="H332">
        <v>72.480469999999997</v>
      </c>
      <c r="I332">
        <v>18.66797</v>
      </c>
      <c r="J332">
        <v>0.90234380000000003</v>
      </c>
      <c r="K332">
        <v>81.035160000000005</v>
      </c>
      <c r="L332" s="3">
        <v>44130.272222222222</v>
      </c>
      <c r="M332">
        <v>17.18</v>
      </c>
      <c r="N332" t="s">
        <v>28</v>
      </c>
      <c r="P332">
        <f>(C332-Key!$B$1)*24</f>
        <v>-2.5833333333721384</v>
      </c>
      <c r="Q332">
        <f>(Key!$B$2-'17.1'!C332)*24</f>
        <v>5.53333333338378</v>
      </c>
      <c r="R332" s="3">
        <f>C332-(M332-Key!$B$5)/(24*Key!$B$6)</f>
        <v>44130.505629629624</v>
      </c>
      <c r="S332">
        <f>M332-Key!$B$5</f>
        <v>14.92</v>
      </c>
      <c r="T332" s="2">
        <f t="shared" si="25"/>
        <v>44129.520833333336</v>
      </c>
      <c r="U332" t="str">
        <f t="shared" si="26"/>
        <v>10-25-2020 12:30</v>
      </c>
      <c r="V332">
        <f>IFERROR(IF(W332=Z332,VLOOKUP($U332,[1]C8842!$G$2:$M$145,3,FALSE),0),0)</f>
        <v>20</v>
      </c>
      <c r="W332">
        <f>VLOOKUP(RIGHT($V$1,5),Key!$A$9:$B$14,2,FALSE)</f>
        <v>10.199999999999999</v>
      </c>
      <c r="X332">
        <f t="shared" si="29"/>
        <v>0</v>
      </c>
      <c r="Y332">
        <f>VLOOKUP(RIGHT($X$1,5),Key!$A$9:$B$14,2,FALSE)</f>
        <v>3.7</v>
      </c>
      <c r="Z332">
        <f t="shared" si="27"/>
        <v>10.199999999999999</v>
      </c>
      <c r="AA332">
        <f t="shared" si="28"/>
        <v>20</v>
      </c>
    </row>
    <row r="333" spans="1:27" x14ac:dyDescent="0.3">
      <c r="A333">
        <v>100067</v>
      </c>
      <c r="B333">
        <v>230922</v>
      </c>
      <c r="C333" s="3">
        <v>44130.519444444442</v>
      </c>
      <c r="D333">
        <v>1</v>
      </c>
      <c r="E333">
        <v>1</v>
      </c>
      <c r="F333" t="s">
        <v>25</v>
      </c>
      <c r="G333">
        <v>1</v>
      </c>
      <c r="H333">
        <v>71.257810000000006</v>
      </c>
      <c r="I333">
        <v>12.410159999999999</v>
      </c>
      <c r="J333">
        <v>0.6875</v>
      </c>
      <c r="K333">
        <v>58.023440000000001</v>
      </c>
      <c r="L333" s="3">
        <v>44130.272222222222</v>
      </c>
      <c r="M333">
        <v>17.18</v>
      </c>
      <c r="N333" t="s">
        <v>28</v>
      </c>
      <c r="P333">
        <f>(C333-Key!$B$1)*24</f>
        <v>-2.5833333333721384</v>
      </c>
      <c r="Q333">
        <f>(Key!$B$2-'17.1'!C333)*24</f>
        <v>5.53333333338378</v>
      </c>
      <c r="R333" s="3">
        <f>C333-(M333-Key!$B$5)/(24*Key!$B$6)</f>
        <v>44130.505629629624</v>
      </c>
      <c r="S333">
        <f>M333-Key!$B$5</f>
        <v>14.92</v>
      </c>
      <c r="T333" s="2">
        <f t="shared" si="25"/>
        <v>44129.520833333336</v>
      </c>
      <c r="U333" t="str">
        <f t="shared" si="26"/>
        <v>10-25-2020 12:30</v>
      </c>
      <c r="V333">
        <f>IFERROR(IF(W333=Z333,VLOOKUP($U333,[1]C8842!$G$2:$M$145,3,FALSE),0),0)</f>
        <v>20</v>
      </c>
      <c r="W333">
        <f>VLOOKUP(RIGHT($V$1,5),Key!$A$9:$B$14,2,FALSE)</f>
        <v>10.199999999999999</v>
      </c>
      <c r="X333">
        <f t="shared" si="29"/>
        <v>0</v>
      </c>
      <c r="Y333">
        <f>VLOOKUP(RIGHT($X$1,5),Key!$A$9:$B$14,2,FALSE)</f>
        <v>3.7</v>
      </c>
      <c r="Z333">
        <f t="shared" si="27"/>
        <v>10.199999999999999</v>
      </c>
      <c r="AA333">
        <f t="shared" si="28"/>
        <v>20</v>
      </c>
    </row>
    <row r="334" spans="1:27" x14ac:dyDescent="0.3">
      <c r="A334">
        <v>100067</v>
      </c>
      <c r="B334">
        <v>230922</v>
      </c>
      <c r="C334" s="3">
        <v>44130.519444444442</v>
      </c>
      <c r="D334">
        <v>0</v>
      </c>
      <c r="E334">
        <v>2</v>
      </c>
      <c r="F334" t="s">
        <v>25</v>
      </c>
      <c r="G334">
        <v>1</v>
      </c>
      <c r="H334">
        <v>64.367189999999994</v>
      </c>
      <c r="I334">
        <v>13.507809999999999</v>
      </c>
      <c r="J334">
        <v>0.8046875</v>
      </c>
      <c r="K334">
        <v>44.019530000000003</v>
      </c>
      <c r="L334" s="3">
        <v>44130.272222222222</v>
      </c>
      <c r="M334">
        <v>17.18</v>
      </c>
      <c r="N334" t="s">
        <v>28</v>
      </c>
      <c r="P334">
        <f>(C334-Key!$B$1)*24</f>
        <v>-2.5833333333721384</v>
      </c>
      <c r="Q334">
        <f>(Key!$B$2-'17.1'!C334)*24</f>
        <v>5.53333333338378</v>
      </c>
      <c r="R334" s="3">
        <f>C334-(M334-Key!$B$5)/(24*Key!$B$6)</f>
        <v>44130.505629629624</v>
      </c>
      <c r="S334">
        <f>M334-Key!$B$5</f>
        <v>14.92</v>
      </c>
      <c r="T334" s="2">
        <f t="shared" si="25"/>
        <v>44129.520833333336</v>
      </c>
      <c r="U334" t="str">
        <f t="shared" si="26"/>
        <v>10-25-2020 12:30</v>
      </c>
      <c r="V334">
        <f>IFERROR(IF(W334=Z334,VLOOKUP($U334,[1]C8842!$G$2:$M$145,3,FALSE),0),0)</f>
        <v>20</v>
      </c>
      <c r="W334">
        <f>VLOOKUP(RIGHT($V$1,5),Key!$A$9:$B$14,2,FALSE)</f>
        <v>10.199999999999999</v>
      </c>
      <c r="X334">
        <f t="shared" si="29"/>
        <v>0</v>
      </c>
      <c r="Y334">
        <f>VLOOKUP(RIGHT($X$1,5),Key!$A$9:$B$14,2,FALSE)</f>
        <v>3.7</v>
      </c>
      <c r="Z334">
        <f t="shared" si="27"/>
        <v>10.199999999999999</v>
      </c>
      <c r="AA334">
        <f t="shared" si="28"/>
        <v>20</v>
      </c>
    </row>
    <row r="335" spans="1:27" x14ac:dyDescent="0.3">
      <c r="A335">
        <v>100067</v>
      </c>
      <c r="B335">
        <v>230922</v>
      </c>
      <c r="C335" s="3">
        <v>44130.519444444442</v>
      </c>
      <c r="D335">
        <v>1</v>
      </c>
      <c r="E335">
        <v>1</v>
      </c>
      <c r="F335" t="s">
        <v>25</v>
      </c>
      <c r="G335">
        <v>1</v>
      </c>
      <c r="H335">
        <v>75.773439999999994</v>
      </c>
      <c r="I335">
        <v>16.851559999999999</v>
      </c>
      <c r="J335">
        <v>0.80078130000000003</v>
      </c>
      <c r="K335">
        <v>56.023440000000001</v>
      </c>
      <c r="L335" s="3">
        <v>44130.272222222222</v>
      </c>
      <c r="M335">
        <v>17.18</v>
      </c>
      <c r="N335" t="s">
        <v>28</v>
      </c>
      <c r="P335">
        <f>(C335-Key!$B$1)*24</f>
        <v>-2.5833333333721384</v>
      </c>
      <c r="Q335">
        <f>(Key!$B$2-'17.1'!C335)*24</f>
        <v>5.53333333338378</v>
      </c>
      <c r="R335" s="3">
        <f>C335-(M335-Key!$B$5)/(24*Key!$B$6)</f>
        <v>44130.505629629624</v>
      </c>
      <c r="S335">
        <f>M335-Key!$B$5</f>
        <v>14.92</v>
      </c>
      <c r="T335" s="2">
        <f t="shared" si="25"/>
        <v>44129.520833333336</v>
      </c>
      <c r="U335" t="str">
        <f t="shared" si="26"/>
        <v>10-25-2020 12:30</v>
      </c>
      <c r="V335">
        <f>IFERROR(IF(W335=Z335,VLOOKUP($U335,[1]C8842!$G$2:$M$145,3,FALSE),0),0)</f>
        <v>20</v>
      </c>
      <c r="W335">
        <f>VLOOKUP(RIGHT($V$1,5),Key!$A$9:$B$14,2,FALSE)</f>
        <v>10.199999999999999</v>
      </c>
      <c r="X335">
        <f t="shared" si="29"/>
        <v>0</v>
      </c>
      <c r="Y335">
        <f>VLOOKUP(RIGHT($X$1,5),Key!$A$9:$B$14,2,FALSE)</f>
        <v>3.7</v>
      </c>
      <c r="Z335">
        <f t="shared" si="27"/>
        <v>10.199999999999999</v>
      </c>
      <c r="AA335">
        <f t="shared" si="28"/>
        <v>20</v>
      </c>
    </row>
    <row r="336" spans="1:27" x14ac:dyDescent="0.3">
      <c r="A336">
        <v>100067</v>
      </c>
      <c r="B336">
        <v>230922</v>
      </c>
      <c r="C336" s="3">
        <v>44130.519444444442</v>
      </c>
      <c r="D336">
        <v>3</v>
      </c>
      <c r="E336">
        <v>2</v>
      </c>
      <c r="F336" t="s">
        <v>26</v>
      </c>
      <c r="G336">
        <v>1</v>
      </c>
      <c r="H336">
        <v>71.171880000000002</v>
      </c>
      <c r="I336">
        <v>17.003910000000001</v>
      </c>
      <c r="J336">
        <v>0.859375</v>
      </c>
      <c r="K336">
        <v>95.039060000000006</v>
      </c>
      <c r="L336" s="3">
        <v>44130.272222222222</v>
      </c>
      <c r="M336">
        <v>17.18</v>
      </c>
      <c r="N336" t="s">
        <v>28</v>
      </c>
      <c r="P336">
        <f>(C336-Key!$B$1)*24</f>
        <v>-2.5833333333721384</v>
      </c>
      <c r="Q336">
        <f>(Key!$B$2-'17.1'!C336)*24</f>
        <v>5.53333333338378</v>
      </c>
      <c r="R336" s="3">
        <f>C336-(M336-Key!$B$5)/(24*Key!$B$6)</f>
        <v>44130.505629629624</v>
      </c>
      <c r="S336">
        <f>M336-Key!$B$5</f>
        <v>14.92</v>
      </c>
      <c r="T336" s="2">
        <f t="shared" si="25"/>
        <v>44129.520833333336</v>
      </c>
      <c r="U336" t="str">
        <f t="shared" si="26"/>
        <v>10-25-2020 12:30</v>
      </c>
      <c r="V336">
        <f>IFERROR(IF(W336=Z336,VLOOKUP($U336,[1]C8842!$G$2:$M$145,3,FALSE),0),0)</f>
        <v>20</v>
      </c>
      <c r="W336">
        <f>VLOOKUP(RIGHT($V$1,5),Key!$A$9:$B$14,2,FALSE)</f>
        <v>10.199999999999999</v>
      </c>
      <c r="X336">
        <f t="shared" si="29"/>
        <v>0</v>
      </c>
      <c r="Y336">
        <f>VLOOKUP(RIGHT($X$1,5),Key!$A$9:$B$14,2,FALSE)</f>
        <v>3.7</v>
      </c>
      <c r="Z336">
        <f t="shared" si="27"/>
        <v>10.199999999999999</v>
      </c>
      <c r="AA336">
        <f t="shared" si="28"/>
        <v>20</v>
      </c>
    </row>
    <row r="337" spans="1:27" x14ac:dyDescent="0.3">
      <c r="A337">
        <v>100067</v>
      </c>
      <c r="B337">
        <v>230922</v>
      </c>
      <c r="C337" s="3">
        <v>44130.519444444442</v>
      </c>
      <c r="D337">
        <v>0</v>
      </c>
      <c r="E337">
        <v>2</v>
      </c>
      <c r="F337" t="s">
        <v>25</v>
      </c>
      <c r="G337">
        <v>1</v>
      </c>
      <c r="H337">
        <v>62.703130000000002</v>
      </c>
      <c r="I337">
        <v>14.64063</v>
      </c>
      <c r="J337">
        <v>0.875</v>
      </c>
      <c r="K337">
        <v>46.019530000000003</v>
      </c>
      <c r="L337" s="3">
        <v>44130.272222222222</v>
      </c>
      <c r="M337">
        <v>17.18</v>
      </c>
      <c r="N337" t="s">
        <v>28</v>
      </c>
      <c r="P337">
        <f>(C337-Key!$B$1)*24</f>
        <v>-2.5833333333721384</v>
      </c>
      <c r="Q337">
        <f>(Key!$B$2-'17.1'!C337)*24</f>
        <v>5.53333333338378</v>
      </c>
      <c r="R337" s="3">
        <f>C337-(M337-Key!$B$5)/(24*Key!$B$6)</f>
        <v>44130.505629629624</v>
      </c>
      <c r="S337">
        <f>M337-Key!$B$5</f>
        <v>14.92</v>
      </c>
      <c r="T337" s="2">
        <f t="shared" si="25"/>
        <v>44129.520833333336</v>
      </c>
      <c r="U337" t="str">
        <f t="shared" si="26"/>
        <v>10-25-2020 12:30</v>
      </c>
      <c r="V337">
        <f>IFERROR(IF(W337=Z337,VLOOKUP($U337,[1]C8842!$G$2:$M$145,3,FALSE),0),0)</f>
        <v>20</v>
      </c>
      <c r="W337">
        <f>VLOOKUP(RIGHT($V$1,5),Key!$A$9:$B$14,2,FALSE)</f>
        <v>10.199999999999999</v>
      </c>
      <c r="X337">
        <f t="shared" si="29"/>
        <v>0</v>
      </c>
      <c r="Y337">
        <f>VLOOKUP(RIGHT($X$1,5),Key!$A$9:$B$14,2,FALSE)</f>
        <v>3.7</v>
      </c>
      <c r="Z337">
        <f t="shared" si="27"/>
        <v>10.199999999999999</v>
      </c>
      <c r="AA337">
        <f t="shared" si="28"/>
        <v>20</v>
      </c>
    </row>
    <row r="338" spans="1:27" x14ac:dyDescent="0.3">
      <c r="A338">
        <v>100067</v>
      </c>
      <c r="B338">
        <v>230922</v>
      </c>
      <c r="C338" s="3">
        <v>44130.519444444442</v>
      </c>
      <c r="D338">
        <v>2</v>
      </c>
      <c r="E338">
        <v>1</v>
      </c>
      <c r="F338" t="s">
        <v>26</v>
      </c>
      <c r="G338">
        <v>3</v>
      </c>
      <c r="H338">
        <v>73.496089999999995</v>
      </c>
      <c r="I338">
        <v>33.574219999999997</v>
      </c>
      <c r="J338">
        <v>1.4296880000000001</v>
      </c>
      <c r="K338">
        <v>83.035160000000005</v>
      </c>
      <c r="L338" s="3">
        <v>44130.272222222222</v>
      </c>
      <c r="M338">
        <v>17.18</v>
      </c>
      <c r="N338" t="s">
        <v>28</v>
      </c>
      <c r="P338">
        <f>(C338-Key!$B$1)*24</f>
        <v>-2.5833333333721384</v>
      </c>
      <c r="Q338">
        <f>(Key!$B$2-'17.1'!C338)*24</f>
        <v>5.53333333338378</v>
      </c>
      <c r="R338" s="3">
        <f>C338-(M338-Key!$B$5)/(24*Key!$B$6)</f>
        <v>44130.505629629624</v>
      </c>
      <c r="S338">
        <f>M338-Key!$B$5</f>
        <v>14.92</v>
      </c>
      <c r="T338" s="2">
        <f t="shared" si="25"/>
        <v>44129.520833333336</v>
      </c>
      <c r="U338" t="str">
        <f t="shared" si="26"/>
        <v>10-25-2020 12:30</v>
      </c>
      <c r="V338">
        <f>IFERROR(IF(W338=Z338,VLOOKUP($U338,[1]C8842!$G$2:$M$145,3,FALSE),0),0)</f>
        <v>20</v>
      </c>
      <c r="W338">
        <f>VLOOKUP(RIGHT($V$1,5),Key!$A$9:$B$14,2,FALSE)</f>
        <v>10.199999999999999</v>
      </c>
      <c r="X338">
        <f t="shared" si="29"/>
        <v>0</v>
      </c>
      <c r="Y338">
        <f>VLOOKUP(RIGHT($X$1,5),Key!$A$9:$B$14,2,FALSE)</f>
        <v>3.7</v>
      </c>
      <c r="Z338">
        <f t="shared" si="27"/>
        <v>10.199999999999999</v>
      </c>
      <c r="AA338">
        <f t="shared" si="28"/>
        <v>20</v>
      </c>
    </row>
    <row r="339" spans="1:27" x14ac:dyDescent="0.3">
      <c r="A339">
        <v>100067</v>
      </c>
      <c r="B339">
        <v>230922</v>
      </c>
      <c r="C339" s="3">
        <v>44130.519444444442</v>
      </c>
      <c r="D339">
        <v>1</v>
      </c>
      <c r="E339">
        <v>1</v>
      </c>
      <c r="F339" t="s">
        <v>25</v>
      </c>
      <c r="G339">
        <v>2</v>
      </c>
      <c r="H339">
        <v>72.75</v>
      </c>
      <c r="I339">
        <v>20.80078</v>
      </c>
      <c r="J339">
        <v>0.98046880000000003</v>
      </c>
      <c r="K339">
        <v>58.023440000000001</v>
      </c>
      <c r="L339" s="3">
        <v>44130.272222222222</v>
      </c>
      <c r="M339">
        <v>17.18</v>
      </c>
      <c r="N339" t="s">
        <v>28</v>
      </c>
      <c r="P339">
        <f>(C339-Key!$B$1)*24</f>
        <v>-2.5833333333721384</v>
      </c>
      <c r="Q339">
        <f>(Key!$B$2-'17.1'!C339)*24</f>
        <v>5.53333333338378</v>
      </c>
      <c r="R339" s="3">
        <f>C339-(M339-Key!$B$5)/(24*Key!$B$6)</f>
        <v>44130.505629629624</v>
      </c>
      <c r="S339">
        <f>M339-Key!$B$5</f>
        <v>14.92</v>
      </c>
      <c r="T339" s="2">
        <f t="shared" si="25"/>
        <v>44129.520833333336</v>
      </c>
      <c r="U339" t="str">
        <f t="shared" si="26"/>
        <v>10-25-2020 12:30</v>
      </c>
      <c r="V339">
        <f>IFERROR(IF(W339=Z339,VLOOKUP($U339,[1]C8842!$G$2:$M$145,3,FALSE),0),0)</f>
        <v>20</v>
      </c>
      <c r="W339">
        <f>VLOOKUP(RIGHT($V$1,5),Key!$A$9:$B$14,2,FALSE)</f>
        <v>10.199999999999999</v>
      </c>
      <c r="X339">
        <f t="shared" si="29"/>
        <v>0</v>
      </c>
      <c r="Y339">
        <f>VLOOKUP(RIGHT($X$1,5),Key!$A$9:$B$14,2,FALSE)</f>
        <v>3.7</v>
      </c>
      <c r="Z339">
        <f t="shared" si="27"/>
        <v>10.199999999999999</v>
      </c>
      <c r="AA339">
        <f t="shared" si="28"/>
        <v>20</v>
      </c>
    </row>
    <row r="340" spans="1:27" x14ac:dyDescent="0.3">
      <c r="A340">
        <v>100067</v>
      </c>
      <c r="B340">
        <v>230922</v>
      </c>
      <c r="C340" s="3">
        <v>44130.519444444442</v>
      </c>
      <c r="D340">
        <v>0</v>
      </c>
      <c r="E340">
        <v>2</v>
      </c>
      <c r="F340" t="s">
        <v>25</v>
      </c>
      <c r="G340">
        <v>1</v>
      </c>
      <c r="H340">
        <v>63.5</v>
      </c>
      <c r="I340">
        <v>15.60547</v>
      </c>
      <c r="J340">
        <v>0.90234380000000003</v>
      </c>
      <c r="K340">
        <v>46.019530000000003</v>
      </c>
      <c r="L340" s="3">
        <v>44130.272222222222</v>
      </c>
      <c r="M340">
        <v>17.18</v>
      </c>
      <c r="N340" t="s">
        <v>28</v>
      </c>
      <c r="P340">
        <f>(C340-Key!$B$1)*24</f>
        <v>-2.5833333333721384</v>
      </c>
      <c r="Q340">
        <f>(Key!$B$2-'17.1'!C340)*24</f>
        <v>5.53333333338378</v>
      </c>
      <c r="R340" s="3">
        <f>C340-(M340-Key!$B$5)/(24*Key!$B$6)</f>
        <v>44130.505629629624</v>
      </c>
      <c r="S340">
        <f>M340-Key!$B$5</f>
        <v>14.92</v>
      </c>
      <c r="T340" s="2">
        <f t="shared" si="25"/>
        <v>44129.520833333336</v>
      </c>
      <c r="U340" t="str">
        <f t="shared" si="26"/>
        <v>10-25-2020 12:30</v>
      </c>
      <c r="V340">
        <f>IFERROR(IF(W340=Z340,VLOOKUP($U340,[1]C8842!$G$2:$M$145,3,FALSE),0),0)</f>
        <v>20</v>
      </c>
      <c r="W340">
        <f>VLOOKUP(RIGHT($V$1,5),Key!$A$9:$B$14,2,FALSE)</f>
        <v>10.199999999999999</v>
      </c>
      <c r="X340">
        <f t="shared" si="29"/>
        <v>0</v>
      </c>
      <c r="Y340">
        <f>VLOOKUP(RIGHT($X$1,5),Key!$A$9:$B$14,2,FALSE)</f>
        <v>3.7</v>
      </c>
      <c r="Z340">
        <f t="shared" si="27"/>
        <v>10.199999999999999</v>
      </c>
      <c r="AA340">
        <f t="shared" si="28"/>
        <v>20</v>
      </c>
    </row>
    <row r="341" spans="1:27" x14ac:dyDescent="0.3">
      <c r="A341">
        <v>100067</v>
      </c>
      <c r="B341">
        <v>230922</v>
      </c>
      <c r="C341" s="3">
        <v>44130.520138888889</v>
      </c>
      <c r="D341">
        <v>2</v>
      </c>
      <c r="E341">
        <v>1</v>
      </c>
      <c r="F341" t="s">
        <v>26</v>
      </c>
      <c r="G341">
        <v>1</v>
      </c>
      <c r="H341">
        <v>68.21875</v>
      </c>
      <c r="I341">
        <v>19.25</v>
      </c>
      <c r="J341">
        <v>0.984375</v>
      </c>
      <c r="K341">
        <v>80.03125</v>
      </c>
      <c r="L341" s="3">
        <v>44130.272222222222</v>
      </c>
      <c r="M341">
        <v>17.18</v>
      </c>
      <c r="N341" t="s">
        <v>28</v>
      </c>
      <c r="P341">
        <f>(C341-Key!$B$1)*24</f>
        <v>-2.5666666666511446</v>
      </c>
      <c r="Q341">
        <f>(Key!$B$2-'17.1'!C341)*24</f>
        <v>5.5166666666627862</v>
      </c>
      <c r="R341" s="3">
        <f>C341-(M341-Key!$B$5)/(24*Key!$B$6)</f>
        <v>44130.506324074071</v>
      </c>
      <c r="S341">
        <f>M341-Key!$B$5</f>
        <v>14.92</v>
      </c>
      <c r="T341" s="2">
        <f t="shared" si="25"/>
        <v>44129.520833333336</v>
      </c>
      <c r="U341" t="str">
        <f t="shared" si="26"/>
        <v>10-25-2020 12:30</v>
      </c>
      <c r="V341">
        <f>IFERROR(IF(W341=Z341,VLOOKUP($U341,[1]C8842!$G$2:$M$145,3,FALSE),0),0)</f>
        <v>20</v>
      </c>
      <c r="W341">
        <f>VLOOKUP(RIGHT($V$1,5),Key!$A$9:$B$14,2,FALSE)</f>
        <v>10.199999999999999</v>
      </c>
      <c r="X341">
        <f t="shared" si="29"/>
        <v>0</v>
      </c>
      <c r="Y341">
        <f>VLOOKUP(RIGHT($X$1,5),Key!$A$9:$B$14,2,FALSE)</f>
        <v>3.7</v>
      </c>
      <c r="Z341">
        <f t="shared" si="27"/>
        <v>10.199999999999999</v>
      </c>
      <c r="AA341">
        <f t="shared" si="28"/>
        <v>20</v>
      </c>
    </row>
    <row r="342" spans="1:27" x14ac:dyDescent="0.3">
      <c r="A342">
        <v>100067</v>
      </c>
      <c r="B342">
        <v>230922</v>
      </c>
      <c r="C342" s="3">
        <v>44130.520138888889</v>
      </c>
      <c r="D342">
        <v>3</v>
      </c>
      <c r="E342">
        <v>2</v>
      </c>
      <c r="F342" t="s">
        <v>26</v>
      </c>
      <c r="G342">
        <v>1</v>
      </c>
      <c r="H342">
        <v>71.847660000000005</v>
      </c>
      <c r="I342">
        <v>15.382809999999999</v>
      </c>
      <c r="J342">
        <v>0.7890625</v>
      </c>
      <c r="K342">
        <v>93.039060000000006</v>
      </c>
      <c r="L342" s="3">
        <v>44130.272222222222</v>
      </c>
      <c r="M342">
        <v>17.18</v>
      </c>
      <c r="N342" t="s">
        <v>28</v>
      </c>
      <c r="P342">
        <f>(C342-Key!$B$1)*24</f>
        <v>-2.5666666666511446</v>
      </c>
      <c r="Q342">
        <f>(Key!$B$2-'17.1'!C342)*24</f>
        <v>5.5166666666627862</v>
      </c>
      <c r="R342" s="3">
        <f>C342-(M342-Key!$B$5)/(24*Key!$B$6)</f>
        <v>44130.506324074071</v>
      </c>
      <c r="S342">
        <f>M342-Key!$B$5</f>
        <v>14.92</v>
      </c>
      <c r="T342" s="2">
        <f t="shared" si="25"/>
        <v>44129.520833333336</v>
      </c>
      <c r="U342" t="str">
        <f t="shared" si="26"/>
        <v>10-25-2020 12:30</v>
      </c>
      <c r="V342">
        <f>IFERROR(IF(W342=Z342,VLOOKUP($U342,[1]C8842!$G$2:$M$145,3,FALSE),0),0)</f>
        <v>20</v>
      </c>
      <c r="W342">
        <f>VLOOKUP(RIGHT($V$1,5),Key!$A$9:$B$14,2,FALSE)</f>
        <v>10.199999999999999</v>
      </c>
      <c r="X342">
        <f t="shared" si="29"/>
        <v>0</v>
      </c>
      <c r="Y342">
        <f>VLOOKUP(RIGHT($X$1,5),Key!$A$9:$B$14,2,FALSE)</f>
        <v>3.7</v>
      </c>
      <c r="Z342">
        <f t="shared" si="27"/>
        <v>10.199999999999999</v>
      </c>
      <c r="AA342">
        <f t="shared" si="28"/>
        <v>20</v>
      </c>
    </row>
    <row r="343" spans="1:27" x14ac:dyDescent="0.3">
      <c r="A343">
        <v>100067</v>
      </c>
      <c r="B343">
        <v>230922</v>
      </c>
      <c r="C343" s="3">
        <v>44130.520138888889</v>
      </c>
      <c r="D343">
        <v>2</v>
      </c>
      <c r="E343">
        <v>1</v>
      </c>
      <c r="F343" t="s">
        <v>26</v>
      </c>
      <c r="G343">
        <v>1</v>
      </c>
      <c r="H343">
        <v>69.457030000000003</v>
      </c>
      <c r="I343">
        <v>19.0625</v>
      </c>
      <c r="J343">
        <v>0.95703130000000003</v>
      </c>
      <c r="K343">
        <v>81.035160000000005</v>
      </c>
      <c r="L343" s="3">
        <v>44130.272222222222</v>
      </c>
      <c r="M343">
        <v>17.18</v>
      </c>
      <c r="N343" t="s">
        <v>28</v>
      </c>
      <c r="P343">
        <f>(C343-Key!$B$1)*24</f>
        <v>-2.5666666666511446</v>
      </c>
      <c r="Q343">
        <f>(Key!$B$2-'17.1'!C343)*24</f>
        <v>5.5166666666627862</v>
      </c>
      <c r="R343" s="3">
        <f>C343-(M343-Key!$B$5)/(24*Key!$B$6)</f>
        <v>44130.506324074071</v>
      </c>
      <c r="S343">
        <f>M343-Key!$B$5</f>
        <v>14.92</v>
      </c>
      <c r="T343" s="2">
        <f t="shared" si="25"/>
        <v>44129.520833333336</v>
      </c>
      <c r="U343" t="str">
        <f t="shared" si="26"/>
        <v>10-25-2020 12:30</v>
      </c>
      <c r="V343">
        <f>IFERROR(IF(W343=Z343,VLOOKUP($U343,[1]C8842!$G$2:$M$145,3,FALSE),0),0)</f>
        <v>20</v>
      </c>
      <c r="W343">
        <f>VLOOKUP(RIGHT($V$1,5),Key!$A$9:$B$14,2,FALSE)</f>
        <v>10.199999999999999</v>
      </c>
      <c r="X343">
        <f t="shared" si="29"/>
        <v>0</v>
      </c>
      <c r="Y343">
        <f>VLOOKUP(RIGHT($X$1,5),Key!$A$9:$B$14,2,FALSE)</f>
        <v>3.7</v>
      </c>
      <c r="Z343">
        <f t="shared" si="27"/>
        <v>10.199999999999999</v>
      </c>
      <c r="AA343">
        <f t="shared" si="28"/>
        <v>20</v>
      </c>
    </row>
    <row r="344" spans="1:27" x14ac:dyDescent="0.3">
      <c r="A344">
        <v>100067</v>
      </c>
      <c r="B344">
        <v>230922</v>
      </c>
      <c r="C344" s="3">
        <v>44130.520138888889</v>
      </c>
      <c r="D344">
        <v>2</v>
      </c>
      <c r="E344">
        <v>1</v>
      </c>
      <c r="F344" t="s">
        <v>26</v>
      </c>
      <c r="G344">
        <v>1</v>
      </c>
      <c r="H344">
        <v>70.507810000000006</v>
      </c>
      <c r="I344">
        <v>15.589840000000001</v>
      </c>
      <c r="J344">
        <v>0.8125</v>
      </c>
      <c r="K344">
        <v>83.035160000000005</v>
      </c>
      <c r="L344" s="3">
        <v>44130.272222222222</v>
      </c>
      <c r="M344">
        <v>17.18</v>
      </c>
      <c r="N344" t="s">
        <v>28</v>
      </c>
      <c r="P344">
        <f>(C344-Key!$B$1)*24</f>
        <v>-2.5666666666511446</v>
      </c>
      <c r="Q344">
        <f>(Key!$B$2-'17.1'!C344)*24</f>
        <v>5.5166666666627862</v>
      </c>
      <c r="R344" s="3">
        <f>C344-(M344-Key!$B$5)/(24*Key!$B$6)</f>
        <v>44130.506324074071</v>
      </c>
      <c r="S344">
        <f>M344-Key!$B$5</f>
        <v>14.92</v>
      </c>
      <c r="T344" s="2">
        <f t="shared" si="25"/>
        <v>44129.520833333336</v>
      </c>
      <c r="U344" t="str">
        <f t="shared" si="26"/>
        <v>10-25-2020 12:30</v>
      </c>
      <c r="V344">
        <f>IFERROR(IF(W344=Z344,VLOOKUP($U344,[1]C8842!$G$2:$M$145,3,FALSE),0),0)</f>
        <v>20</v>
      </c>
      <c r="W344">
        <f>VLOOKUP(RIGHT($V$1,5),Key!$A$9:$B$14,2,FALSE)</f>
        <v>10.199999999999999</v>
      </c>
      <c r="X344">
        <f t="shared" si="29"/>
        <v>0</v>
      </c>
      <c r="Y344">
        <f>VLOOKUP(RIGHT($X$1,5),Key!$A$9:$B$14,2,FALSE)</f>
        <v>3.7</v>
      </c>
      <c r="Z344">
        <f t="shared" si="27"/>
        <v>10.199999999999999</v>
      </c>
      <c r="AA344">
        <f t="shared" si="28"/>
        <v>20</v>
      </c>
    </row>
    <row r="345" spans="1:27" x14ac:dyDescent="0.3">
      <c r="A345">
        <v>100067</v>
      </c>
      <c r="B345">
        <v>230922</v>
      </c>
      <c r="C345" s="3">
        <v>44130.520138888889</v>
      </c>
      <c r="D345">
        <v>2</v>
      </c>
      <c r="E345">
        <v>1</v>
      </c>
      <c r="F345" t="s">
        <v>26</v>
      </c>
      <c r="G345">
        <v>1</v>
      </c>
      <c r="H345">
        <v>67.644530000000003</v>
      </c>
      <c r="I345">
        <v>17.304690000000001</v>
      </c>
      <c r="J345">
        <v>0.9140625</v>
      </c>
      <c r="K345">
        <v>80.03125</v>
      </c>
      <c r="L345" s="3">
        <v>44130.272222222222</v>
      </c>
      <c r="M345">
        <v>17.18</v>
      </c>
      <c r="N345" t="s">
        <v>28</v>
      </c>
      <c r="P345">
        <f>(C345-Key!$B$1)*24</f>
        <v>-2.5666666666511446</v>
      </c>
      <c r="Q345">
        <f>(Key!$B$2-'17.1'!C345)*24</f>
        <v>5.5166666666627862</v>
      </c>
      <c r="R345" s="3">
        <f>C345-(M345-Key!$B$5)/(24*Key!$B$6)</f>
        <v>44130.506324074071</v>
      </c>
      <c r="S345">
        <f>M345-Key!$B$5</f>
        <v>14.92</v>
      </c>
      <c r="T345" s="2">
        <f t="shared" si="25"/>
        <v>44129.520833333336</v>
      </c>
      <c r="U345" t="str">
        <f t="shared" si="26"/>
        <v>10-25-2020 12:30</v>
      </c>
      <c r="V345">
        <f>IFERROR(IF(W345=Z345,VLOOKUP($U345,[1]C8842!$G$2:$M$145,3,FALSE),0),0)</f>
        <v>20</v>
      </c>
      <c r="W345">
        <f>VLOOKUP(RIGHT($V$1,5),Key!$A$9:$B$14,2,FALSE)</f>
        <v>10.199999999999999</v>
      </c>
      <c r="X345">
        <f t="shared" si="29"/>
        <v>0</v>
      </c>
      <c r="Y345">
        <f>VLOOKUP(RIGHT($X$1,5),Key!$A$9:$B$14,2,FALSE)</f>
        <v>3.7</v>
      </c>
      <c r="Z345">
        <f t="shared" si="27"/>
        <v>10.199999999999999</v>
      </c>
      <c r="AA345">
        <f t="shared" si="28"/>
        <v>20</v>
      </c>
    </row>
    <row r="346" spans="1:27" x14ac:dyDescent="0.3">
      <c r="A346">
        <v>100067</v>
      </c>
      <c r="B346">
        <v>230922</v>
      </c>
      <c r="C346" s="3">
        <v>44130.520138888889</v>
      </c>
      <c r="D346">
        <v>3</v>
      </c>
      <c r="E346">
        <v>2</v>
      </c>
      <c r="F346" t="s">
        <v>26</v>
      </c>
      <c r="G346">
        <v>1</v>
      </c>
      <c r="H346">
        <v>56.503909999999998</v>
      </c>
      <c r="I346">
        <v>17.835940000000001</v>
      </c>
      <c r="J346">
        <v>1.121094</v>
      </c>
      <c r="K346">
        <v>94.039060000000006</v>
      </c>
      <c r="L346" s="3">
        <v>44130.272222222222</v>
      </c>
      <c r="M346">
        <v>17.18</v>
      </c>
      <c r="N346" t="s">
        <v>28</v>
      </c>
      <c r="P346">
        <f>(C346-Key!$B$1)*24</f>
        <v>-2.5666666666511446</v>
      </c>
      <c r="Q346">
        <f>(Key!$B$2-'17.1'!C346)*24</f>
        <v>5.5166666666627862</v>
      </c>
      <c r="R346" s="3">
        <f>C346-(M346-Key!$B$5)/(24*Key!$B$6)</f>
        <v>44130.506324074071</v>
      </c>
      <c r="S346">
        <f>M346-Key!$B$5</f>
        <v>14.92</v>
      </c>
      <c r="T346" s="2">
        <f t="shared" si="25"/>
        <v>44129.520833333336</v>
      </c>
      <c r="U346" t="str">
        <f t="shared" si="26"/>
        <v>10-25-2020 12:30</v>
      </c>
      <c r="V346">
        <f>IFERROR(IF(W346=Z346,VLOOKUP($U346,[1]C8842!$G$2:$M$145,3,FALSE),0),0)</f>
        <v>20</v>
      </c>
      <c r="W346">
        <f>VLOOKUP(RIGHT($V$1,5),Key!$A$9:$B$14,2,FALSE)</f>
        <v>10.199999999999999</v>
      </c>
      <c r="X346">
        <f t="shared" si="29"/>
        <v>0</v>
      </c>
      <c r="Y346">
        <f>VLOOKUP(RIGHT($X$1,5),Key!$A$9:$B$14,2,FALSE)</f>
        <v>3.7</v>
      </c>
      <c r="Z346">
        <f t="shared" si="27"/>
        <v>10.199999999999999</v>
      </c>
      <c r="AA346">
        <f t="shared" si="28"/>
        <v>20</v>
      </c>
    </row>
    <row r="347" spans="1:27" x14ac:dyDescent="0.3">
      <c r="A347">
        <v>100067</v>
      </c>
      <c r="B347">
        <v>230922</v>
      </c>
      <c r="C347" s="3">
        <v>44130.520138888889</v>
      </c>
      <c r="D347">
        <v>0</v>
      </c>
      <c r="E347">
        <v>2</v>
      </c>
      <c r="F347" t="s">
        <v>25</v>
      </c>
      <c r="G347">
        <v>1</v>
      </c>
      <c r="H347">
        <v>60.335940000000001</v>
      </c>
      <c r="I347">
        <v>18.796880000000002</v>
      </c>
      <c r="J347">
        <v>1.09375</v>
      </c>
      <c r="K347">
        <v>48.019530000000003</v>
      </c>
      <c r="L347" s="3">
        <v>44130.272222222222</v>
      </c>
      <c r="M347">
        <v>17.18</v>
      </c>
      <c r="N347" t="s">
        <v>28</v>
      </c>
      <c r="P347">
        <f>(C347-Key!$B$1)*24</f>
        <v>-2.5666666666511446</v>
      </c>
      <c r="Q347">
        <f>(Key!$B$2-'17.1'!C347)*24</f>
        <v>5.5166666666627862</v>
      </c>
      <c r="R347" s="3">
        <f>C347-(M347-Key!$B$5)/(24*Key!$B$6)</f>
        <v>44130.506324074071</v>
      </c>
      <c r="S347">
        <f>M347-Key!$B$5</f>
        <v>14.92</v>
      </c>
      <c r="T347" s="2">
        <f t="shared" si="25"/>
        <v>44129.520833333336</v>
      </c>
      <c r="U347" t="str">
        <f t="shared" si="26"/>
        <v>10-25-2020 12:30</v>
      </c>
      <c r="V347">
        <f>IFERROR(IF(W347=Z347,VLOOKUP($U347,[1]C8842!$G$2:$M$145,3,FALSE),0),0)</f>
        <v>20</v>
      </c>
      <c r="W347">
        <f>VLOOKUP(RIGHT($V$1,5),Key!$A$9:$B$14,2,FALSE)</f>
        <v>10.199999999999999</v>
      </c>
      <c r="X347">
        <f t="shared" si="29"/>
        <v>0</v>
      </c>
      <c r="Y347">
        <f>VLOOKUP(RIGHT($X$1,5),Key!$A$9:$B$14,2,FALSE)</f>
        <v>3.7</v>
      </c>
      <c r="Z347">
        <f t="shared" si="27"/>
        <v>10.199999999999999</v>
      </c>
      <c r="AA347">
        <f t="shared" si="28"/>
        <v>20</v>
      </c>
    </row>
    <row r="348" spans="1:27" x14ac:dyDescent="0.3">
      <c r="A348">
        <v>100067</v>
      </c>
      <c r="B348">
        <v>230922</v>
      </c>
      <c r="C348" s="3">
        <v>44130.520138888889</v>
      </c>
      <c r="D348">
        <v>3</v>
      </c>
      <c r="E348">
        <v>2</v>
      </c>
      <c r="F348" t="s">
        <v>26</v>
      </c>
      <c r="G348">
        <v>2</v>
      </c>
      <c r="H348">
        <v>58.195309999999999</v>
      </c>
      <c r="I348">
        <v>20.621089999999999</v>
      </c>
      <c r="J348">
        <v>1.214844</v>
      </c>
      <c r="K348">
        <v>94.039060000000006</v>
      </c>
      <c r="L348" s="3">
        <v>44130.272222222222</v>
      </c>
      <c r="M348">
        <v>17.18</v>
      </c>
      <c r="N348" t="s">
        <v>28</v>
      </c>
      <c r="P348">
        <f>(C348-Key!$B$1)*24</f>
        <v>-2.5666666666511446</v>
      </c>
      <c r="Q348">
        <f>(Key!$B$2-'17.1'!C348)*24</f>
        <v>5.5166666666627862</v>
      </c>
      <c r="R348" s="3">
        <f>C348-(M348-Key!$B$5)/(24*Key!$B$6)</f>
        <v>44130.506324074071</v>
      </c>
      <c r="S348">
        <f>M348-Key!$B$5</f>
        <v>14.92</v>
      </c>
      <c r="T348" s="2">
        <f t="shared" si="25"/>
        <v>44129.520833333336</v>
      </c>
      <c r="U348" t="str">
        <f t="shared" si="26"/>
        <v>10-25-2020 12:30</v>
      </c>
      <c r="V348">
        <f>IFERROR(IF(W348=Z348,VLOOKUP($U348,[1]C8842!$G$2:$M$145,3,FALSE),0),0)</f>
        <v>20</v>
      </c>
      <c r="W348">
        <f>VLOOKUP(RIGHT($V$1,5),Key!$A$9:$B$14,2,FALSE)</f>
        <v>10.199999999999999</v>
      </c>
      <c r="X348">
        <f t="shared" si="29"/>
        <v>0</v>
      </c>
      <c r="Y348">
        <f>VLOOKUP(RIGHT($X$1,5),Key!$A$9:$B$14,2,FALSE)</f>
        <v>3.7</v>
      </c>
      <c r="Z348">
        <f t="shared" si="27"/>
        <v>10.199999999999999</v>
      </c>
      <c r="AA348">
        <f t="shared" si="28"/>
        <v>20</v>
      </c>
    </row>
    <row r="349" spans="1:27" x14ac:dyDescent="0.3">
      <c r="A349">
        <v>100067</v>
      </c>
      <c r="B349">
        <v>230922</v>
      </c>
      <c r="C349" s="3">
        <v>44130.520138888889</v>
      </c>
      <c r="D349">
        <v>3</v>
      </c>
      <c r="E349">
        <v>2</v>
      </c>
      <c r="F349" t="s">
        <v>26</v>
      </c>
      <c r="G349">
        <v>1</v>
      </c>
      <c r="H349">
        <v>64.707030000000003</v>
      </c>
      <c r="I349">
        <v>17.941410000000001</v>
      </c>
      <c r="J349">
        <v>0.984375</v>
      </c>
      <c r="K349">
        <v>94.039060000000006</v>
      </c>
      <c r="L349" s="3">
        <v>44130.272916666669</v>
      </c>
      <c r="M349">
        <v>17.18</v>
      </c>
      <c r="N349" t="s">
        <v>28</v>
      </c>
      <c r="P349">
        <f>(C349-Key!$B$1)*24</f>
        <v>-2.5666666666511446</v>
      </c>
      <c r="Q349">
        <f>(Key!$B$2-'17.1'!C349)*24</f>
        <v>5.5166666666627862</v>
      </c>
      <c r="R349" s="3">
        <f>C349-(M349-Key!$B$5)/(24*Key!$B$6)</f>
        <v>44130.506324074071</v>
      </c>
      <c r="S349">
        <f>M349-Key!$B$5</f>
        <v>14.92</v>
      </c>
      <c r="T349" s="2">
        <f t="shared" si="25"/>
        <v>44129.520833333336</v>
      </c>
      <c r="U349" t="str">
        <f t="shared" si="26"/>
        <v>10-25-2020 12:30</v>
      </c>
      <c r="V349">
        <f>IFERROR(IF(W349=Z349,VLOOKUP($U349,[1]C8842!$G$2:$M$145,3,FALSE),0),0)</f>
        <v>20</v>
      </c>
      <c r="W349">
        <f>VLOOKUP(RIGHT($V$1,5),Key!$A$9:$B$14,2,FALSE)</f>
        <v>10.199999999999999</v>
      </c>
      <c r="X349">
        <f t="shared" si="29"/>
        <v>0</v>
      </c>
      <c r="Y349">
        <f>VLOOKUP(RIGHT($X$1,5),Key!$A$9:$B$14,2,FALSE)</f>
        <v>3.7</v>
      </c>
      <c r="Z349">
        <f t="shared" si="27"/>
        <v>10.199999999999999</v>
      </c>
      <c r="AA349">
        <f t="shared" si="28"/>
        <v>20</v>
      </c>
    </row>
    <row r="350" spans="1:27" x14ac:dyDescent="0.3">
      <c r="A350">
        <v>100067</v>
      </c>
      <c r="B350">
        <v>230922</v>
      </c>
      <c r="C350" s="3">
        <v>44130.520833333336</v>
      </c>
      <c r="D350">
        <v>0</v>
      </c>
      <c r="E350">
        <v>2</v>
      </c>
      <c r="F350" t="s">
        <v>25</v>
      </c>
      <c r="G350">
        <v>1</v>
      </c>
      <c r="H350">
        <v>67.65625</v>
      </c>
      <c r="I350">
        <v>14.441409999999999</v>
      </c>
      <c r="J350">
        <v>0.80078130000000003</v>
      </c>
      <c r="K350">
        <v>46.019530000000003</v>
      </c>
      <c r="L350" s="3">
        <v>44130.272916666669</v>
      </c>
      <c r="M350">
        <v>17.18</v>
      </c>
      <c r="N350" t="s">
        <v>28</v>
      </c>
      <c r="P350">
        <f>(C350-Key!$B$1)*24</f>
        <v>-2.5499999999301508</v>
      </c>
      <c r="Q350">
        <f>(Key!$B$2-'17.1'!C350)*24</f>
        <v>5.4999999999417923</v>
      </c>
      <c r="R350" s="3">
        <f>C350-(M350-Key!$B$5)/(24*Key!$B$6)</f>
        <v>44130.507018518518</v>
      </c>
      <c r="S350">
        <f>M350-Key!$B$5</f>
        <v>14.92</v>
      </c>
      <c r="T350" s="2">
        <f t="shared" si="25"/>
        <v>44129.520833333336</v>
      </c>
      <c r="U350" t="str">
        <f t="shared" si="26"/>
        <v>10-25-2020 12:30</v>
      </c>
      <c r="V350">
        <f>IFERROR(IF(W350=Z350,VLOOKUP($U350,[1]C8842!$G$2:$M$145,3,FALSE),0),0)</f>
        <v>20</v>
      </c>
      <c r="W350">
        <f>VLOOKUP(RIGHT($V$1,5),Key!$A$9:$B$14,2,FALSE)</f>
        <v>10.199999999999999</v>
      </c>
      <c r="X350">
        <f t="shared" si="29"/>
        <v>0</v>
      </c>
      <c r="Y350">
        <f>VLOOKUP(RIGHT($X$1,5),Key!$A$9:$B$14,2,FALSE)</f>
        <v>3.7</v>
      </c>
      <c r="Z350">
        <f t="shared" si="27"/>
        <v>10.199999999999999</v>
      </c>
      <c r="AA350">
        <f t="shared" si="28"/>
        <v>20</v>
      </c>
    </row>
    <row r="351" spans="1:27" x14ac:dyDescent="0.3">
      <c r="A351">
        <v>100067</v>
      </c>
      <c r="B351">
        <v>230922</v>
      </c>
      <c r="C351" s="3">
        <v>44130.520833333336</v>
      </c>
      <c r="D351">
        <v>1</v>
      </c>
      <c r="E351">
        <v>1</v>
      </c>
      <c r="F351" t="s">
        <v>25</v>
      </c>
      <c r="G351">
        <v>1</v>
      </c>
      <c r="H351">
        <v>67.523439999999994</v>
      </c>
      <c r="I351">
        <v>14.585940000000001</v>
      </c>
      <c r="J351">
        <v>0.80859380000000003</v>
      </c>
      <c r="K351">
        <v>58.023440000000001</v>
      </c>
      <c r="L351" s="3">
        <v>44130.272916666669</v>
      </c>
      <c r="M351">
        <v>17.18</v>
      </c>
      <c r="N351" t="s">
        <v>28</v>
      </c>
      <c r="P351">
        <f>(C351-Key!$B$1)*24</f>
        <v>-2.5499999999301508</v>
      </c>
      <c r="Q351">
        <f>(Key!$B$2-'17.1'!C351)*24</f>
        <v>5.4999999999417923</v>
      </c>
      <c r="R351" s="3">
        <f>C351-(M351-Key!$B$5)/(24*Key!$B$6)</f>
        <v>44130.507018518518</v>
      </c>
      <c r="S351">
        <f>M351-Key!$B$5</f>
        <v>14.92</v>
      </c>
      <c r="T351" s="2">
        <f t="shared" si="25"/>
        <v>44129.520833333336</v>
      </c>
      <c r="U351" t="str">
        <f t="shared" si="26"/>
        <v>10-25-2020 12:30</v>
      </c>
      <c r="V351">
        <f>IFERROR(IF(W351=Z351,VLOOKUP($U351,[1]C8842!$G$2:$M$145,3,FALSE),0),0)</f>
        <v>20</v>
      </c>
      <c r="W351">
        <f>VLOOKUP(RIGHT($V$1,5),Key!$A$9:$B$14,2,FALSE)</f>
        <v>10.199999999999999</v>
      </c>
      <c r="X351">
        <f t="shared" si="29"/>
        <v>0</v>
      </c>
      <c r="Y351">
        <f>VLOOKUP(RIGHT($X$1,5),Key!$A$9:$B$14,2,FALSE)</f>
        <v>3.7</v>
      </c>
      <c r="Z351">
        <f t="shared" si="27"/>
        <v>10.199999999999999</v>
      </c>
      <c r="AA351">
        <f t="shared" si="28"/>
        <v>20</v>
      </c>
    </row>
    <row r="352" spans="1:27" x14ac:dyDescent="0.3">
      <c r="A352">
        <v>100067</v>
      </c>
      <c r="B352">
        <v>230922</v>
      </c>
      <c r="C352" s="3">
        <v>44130.520833333336</v>
      </c>
      <c r="D352">
        <v>1</v>
      </c>
      <c r="E352">
        <v>1</v>
      </c>
      <c r="F352" t="s">
        <v>25</v>
      </c>
      <c r="G352">
        <v>1</v>
      </c>
      <c r="H352">
        <v>64.792969999999997</v>
      </c>
      <c r="I352">
        <v>13.89063</v>
      </c>
      <c r="J352">
        <v>0.81640630000000003</v>
      </c>
      <c r="K352">
        <v>57.023440000000001</v>
      </c>
      <c r="L352" s="3">
        <v>44130.272916666669</v>
      </c>
      <c r="M352">
        <v>17.18</v>
      </c>
      <c r="N352" t="s">
        <v>28</v>
      </c>
      <c r="P352">
        <f>(C352-Key!$B$1)*24</f>
        <v>-2.5499999999301508</v>
      </c>
      <c r="Q352">
        <f>(Key!$B$2-'17.1'!C352)*24</f>
        <v>5.4999999999417923</v>
      </c>
      <c r="R352" s="3">
        <f>C352-(M352-Key!$B$5)/(24*Key!$B$6)</f>
        <v>44130.507018518518</v>
      </c>
      <c r="S352">
        <f>M352-Key!$B$5</f>
        <v>14.92</v>
      </c>
      <c r="T352" s="2">
        <f t="shared" si="25"/>
        <v>44129.520833333336</v>
      </c>
      <c r="U352" t="str">
        <f t="shared" si="26"/>
        <v>10-25-2020 12:30</v>
      </c>
      <c r="V352">
        <f>IFERROR(IF(W352=Z352,VLOOKUP($U352,[1]C8842!$G$2:$M$145,3,FALSE),0),0)</f>
        <v>20</v>
      </c>
      <c r="W352">
        <f>VLOOKUP(RIGHT($V$1,5),Key!$A$9:$B$14,2,FALSE)</f>
        <v>10.199999999999999</v>
      </c>
      <c r="X352">
        <f t="shared" si="29"/>
        <v>0</v>
      </c>
      <c r="Y352">
        <f>VLOOKUP(RIGHT($X$1,5),Key!$A$9:$B$14,2,FALSE)</f>
        <v>3.7</v>
      </c>
      <c r="Z352">
        <f t="shared" si="27"/>
        <v>10.199999999999999</v>
      </c>
      <c r="AA352">
        <f t="shared" si="28"/>
        <v>20</v>
      </c>
    </row>
    <row r="353" spans="1:27" x14ac:dyDescent="0.3">
      <c r="A353">
        <v>100067</v>
      </c>
      <c r="B353">
        <v>230922</v>
      </c>
      <c r="C353" s="3">
        <v>44130.520833333336</v>
      </c>
      <c r="D353">
        <v>0</v>
      </c>
      <c r="E353">
        <v>2</v>
      </c>
      <c r="F353" t="s">
        <v>25</v>
      </c>
      <c r="G353">
        <v>1</v>
      </c>
      <c r="H353">
        <v>63.933590000000002</v>
      </c>
      <c r="I353">
        <v>13.14453</v>
      </c>
      <c r="J353">
        <v>0.79296880000000003</v>
      </c>
      <c r="K353">
        <v>46.019530000000003</v>
      </c>
      <c r="L353" s="3">
        <v>44130.272916666669</v>
      </c>
      <c r="M353">
        <v>17.18</v>
      </c>
      <c r="N353" t="s">
        <v>28</v>
      </c>
      <c r="P353">
        <f>(C353-Key!$B$1)*24</f>
        <v>-2.5499999999301508</v>
      </c>
      <c r="Q353">
        <f>(Key!$B$2-'17.1'!C353)*24</f>
        <v>5.4999999999417923</v>
      </c>
      <c r="R353" s="3">
        <f>C353-(M353-Key!$B$5)/(24*Key!$B$6)</f>
        <v>44130.507018518518</v>
      </c>
      <c r="S353">
        <f>M353-Key!$B$5</f>
        <v>14.92</v>
      </c>
      <c r="T353" s="2">
        <f t="shared" si="25"/>
        <v>44129.520833333336</v>
      </c>
      <c r="U353" t="str">
        <f t="shared" si="26"/>
        <v>10-25-2020 12:30</v>
      </c>
      <c r="V353">
        <f>IFERROR(IF(W353=Z353,VLOOKUP($U353,[1]C8842!$G$2:$M$145,3,FALSE),0),0)</f>
        <v>20</v>
      </c>
      <c r="W353">
        <f>VLOOKUP(RIGHT($V$1,5),Key!$A$9:$B$14,2,FALSE)</f>
        <v>10.199999999999999</v>
      </c>
      <c r="X353">
        <f t="shared" si="29"/>
        <v>0</v>
      </c>
      <c r="Y353">
        <f>VLOOKUP(RIGHT($X$1,5),Key!$A$9:$B$14,2,FALSE)</f>
        <v>3.7</v>
      </c>
      <c r="Z353">
        <f t="shared" si="27"/>
        <v>10.199999999999999</v>
      </c>
      <c r="AA353">
        <f t="shared" si="28"/>
        <v>20</v>
      </c>
    </row>
    <row r="354" spans="1:27" x14ac:dyDescent="0.3">
      <c r="A354">
        <v>100067</v>
      </c>
      <c r="B354">
        <v>230922</v>
      </c>
      <c r="C354" s="3">
        <v>44130.520833333336</v>
      </c>
      <c r="D354">
        <v>1</v>
      </c>
      <c r="E354">
        <v>1</v>
      </c>
      <c r="F354" t="s">
        <v>25</v>
      </c>
      <c r="G354">
        <v>1</v>
      </c>
      <c r="H354">
        <v>64.960939999999994</v>
      </c>
      <c r="I354">
        <v>16.109380000000002</v>
      </c>
      <c r="J354">
        <v>0.90234380000000003</v>
      </c>
      <c r="K354">
        <v>58.023440000000001</v>
      </c>
      <c r="L354" s="3">
        <v>44130.272916666669</v>
      </c>
      <c r="M354">
        <v>17.18</v>
      </c>
      <c r="N354" t="s">
        <v>28</v>
      </c>
      <c r="P354">
        <f>(C354-Key!$B$1)*24</f>
        <v>-2.5499999999301508</v>
      </c>
      <c r="Q354">
        <f>(Key!$B$2-'17.1'!C354)*24</f>
        <v>5.4999999999417923</v>
      </c>
      <c r="R354" s="3">
        <f>C354-(M354-Key!$B$5)/(24*Key!$B$6)</f>
        <v>44130.507018518518</v>
      </c>
      <c r="S354">
        <f>M354-Key!$B$5</f>
        <v>14.92</v>
      </c>
      <c r="T354" s="2">
        <f t="shared" si="25"/>
        <v>44129.520833333336</v>
      </c>
      <c r="U354" t="str">
        <f t="shared" si="26"/>
        <v>10-25-2020 12:30</v>
      </c>
      <c r="V354">
        <f>IFERROR(IF(W354=Z354,VLOOKUP($U354,[1]C8842!$G$2:$M$145,3,FALSE),0),0)</f>
        <v>20</v>
      </c>
      <c r="W354">
        <f>VLOOKUP(RIGHT($V$1,5),Key!$A$9:$B$14,2,FALSE)</f>
        <v>10.199999999999999</v>
      </c>
      <c r="X354">
        <f t="shared" si="29"/>
        <v>0</v>
      </c>
      <c r="Y354">
        <f>VLOOKUP(RIGHT($X$1,5),Key!$A$9:$B$14,2,FALSE)</f>
        <v>3.7</v>
      </c>
      <c r="Z354">
        <f t="shared" si="27"/>
        <v>10.199999999999999</v>
      </c>
      <c r="AA354">
        <f t="shared" si="28"/>
        <v>20</v>
      </c>
    </row>
    <row r="355" spans="1:27" x14ac:dyDescent="0.3">
      <c r="A355">
        <v>100067</v>
      </c>
      <c r="B355">
        <v>230922</v>
      </c>
      <c r="C355" s="3">
        <v>44130.520833333336</v>
      </c>
      <c r="D355">
        <v>3</v>
      </c>
      <c r="E355">
        <v>2</v>
      </c>
      <c r="F355" t="s">
        <v>26</v>
      </c>
      <c r="G355">
        <v>2</v>
      </c>
      <c r="H355">
        <v>63.746090000000002</v>
      </c>
      <c r="I355">
        <v>21.46875</v>
      </c>
      <c r="J355">
        <v>1.144531</v>
      </c>
      <c r="K355">
        <v>94.039060000000006</v>
      </c>
      <c r="L355" s="3">
        <v>44130.272916666669</v>
      </c>
      <c r="M355">
        <v>17.18</v>
      </c>
      <c r="N355" t="s">
        <v>28</v>
      </c>
      <c r="P355">
        <f>(C355-Key!$B$1)*24</f>
        <v>-2.5499999999301508</v>
      </c>
      <c r="Q355">
        <f>(Key!$B$2-'17.1'!C355)*24</f>
        <v>5.4999999999417923</v>
      </c>
      <c r="R355" s="3">
        <f>C355-(M355-Key!$B$5)/(24*Key!$B$6)</f>
        <v>44130.507018518518</v>
      </c>
      <c r="S355">
        <f>M355-Key!$B$5</f>
        <v>14.92</v>
      </c>
      <c r="T355" s="2">
        <f t="shared" si="25"/>
        <v>44129.520833333336</v>
      </c>
      <c r="U355" t="str">
        <f t="shared" si="26"/>
        <v>10-25-2020 12:30</v>
      </c>
      <c r="V355">
        <f>IFERROR(IF(W355=Z355,VLOOKUP($U355,[1]C8842!$G$2:$M$145,3,FALSE),0),0)</f>
        <v>20</v>
      </c>
      <c r="W355">
        <f>VLOOKUP(RIGHT($V$1,5),Key!$A$9:$B$14,2,FALSE)</f>
        <v>10.199999999999999</v>
      </c>
      <c r="X355">
        <f t="shared" si="29"/>
        <v>0</v>
      </c>
      <c r="Y355">
        <f>VLOOKUP(RIGHT($X$1,5),Key!$A$9:$B$14,2,FALSE)</f>
        <v>3.7</v>
      </c>
      <c r="Z355">
        <f t="shared" si="27"/>
        <v>10.199999999999999</v>
      </c>
      <c r="AA355">
        <f t="shared" si="28"/>
        <v>20</v>
      </c>
    </row>
    <row r="356" spans="1:27" x14ac:dyDescent="0.3">
      <c r="A356">
        <v>100067</v>
      </c>
      <c r="B356">
        <v>230922</v>
      </c>
      <c r="C356" s="3">
        <v>44130.520833333336</v>
      </c>
      <c r="D356">
        <v>0</v>
      </c>
      <c r="E356">
        <v>2</v>
      </c>
      <c r="F356" t="s">
        <v>25</v>
      </c>
      <c r="G356">
        <v>4</v>
      </c>
      <c r="H356">
        <v>48.46875</v>
      </c>
      <c r="I356">
        <v>71.226560000000006</v>
      </c>
      <c r="J356">
        <v>4.2421879999999996</v>
      </c>
      <c r="K356">
        <v>44.019530000000003</v>
      </c>
      <c r="L356" s="3">
        <v>44130.272916666669</v>
      </c>
      <c r="M356">
        <v>17.18</v>
      </c>
      <c r="N356" t="s">
        <v>28</v>
      </c>
      <c r="P356">
        <f>(C356-Key!$B$1)*24</f>
        <v>-2.5499999999301508</v>
      </c>
      <c r="Q356">
        <f>(Key!$B$2-'17.1'!C356)*24</f>
        <v>5.4999999999417923</v>
      </c>
      <c r="R356" s="3">
        <f>C356-(M356-Key!$B$5)/(24*Key!$B$6)</f>
        <v>44130.507018518518</v>
      </c>
      <c r="S356">
        <f>M356-Key!$B$5</f>
        <v>14.92</v>
      </c>
      <c r="T356" s="2">
        <f t="shared" si="25"/>
        <v>44129.520833333336</v>
      </c>
      <c r="U356" t="str">
        <f t="shared" si="26"/>
        <v>10-25-2020 12:30</v>
      </c>
      <c r="V356">
        <f>IFERROR(IF(W356=Z356,VLOOKUP($U356,[1]C8842!$G$2:$M$145,3,FALSE),0),0)</f>
        <v>20</v>
      </c>
      <c r="W356">
        <f>VLOOKUP(RIGHT($V$1,5),Key!$A$9:$B$14,2,FALSE)</f>
        <v>10.199999999999999</v>
      </c>
      <c r="X356">
        <f t="shared" si="29"/>
        <v>0</v>
      </c>
      <c r="Y356">
        <f>VLOOKUP(RIGHT($X$1,5),Key!$A$9:$B$14,2,FALSE)</f>
        <v>3.7</v>
      </c>
      <c r="Z356">
        <f t="shared" si="27"/>
        <v>10.199999999999999</v>
      </c>
      <c r="AA356">
        <f t="shared" si="28"/>
        <v>20</v>
      </c>
    </row>
    <row r="357" spans="1:27" x14ac:dyDescent="0.3">
      <c r="A357">
        <v>100067</v>
      </c>
      <c r="B357">
        <v>230922</v>
      </c>
      <c r="C357" s="3">
        <v>44130.520833333336</v>
      </c>
      <c r="D357">
        <v>1</v>
      </c>
      <c r="E357">
        <v>1</v>
      </c>
      <c r="F357" t="s">
        <v>25</v>
      </c>
      <c r="G357">
        <v>1</v>
      </c>
      <c r="H357">
        <v>48.363280000000003</v>
      </c>
      <c r="I357">
        <v>19.51172</v>
      </c>
      <c r="J357">
        <v>1.402344</v>
      </c>
      <c r="K357">
        <v>54.023440000000001</v>
      </c>
      <c r="L357" s="3">
        <v>44130.272916666669</v>
      </c>
      <c r="M357">
        <v>17.18</v>
      </c>
      <c r="N357" t="s">
        <v>28</v>
      </c>
      <c r="P357">
        <f>(C357-Key!$B$1)*24</f>
        <v>-2.5499999999301508</v>
      </c>
      <c r="Q357">
        <f>(Key!$B$2-'17.1'!C357)*24</f>
        <v>5.4999999999417923</v>
      </c>
      <c r="R357" s="3">
        <f>C357-(M357-Key!$B$5)/(24*Key!$B$6)</f>
        <v>44130.507018518518</v>
      </c>
      <c r="S357">
        <f>M357-Key!$B$5</f>
        <v>14.92</v>
      </c>
      <c r="T357" s="2">
        <f t="shared" si="25"/>
        <v>44129.520833333336</v>
      </c>
      <c r="U357" t="str">
        <f t="shared" si="26"/>
        <v>10-25-2020 12:30</v>
      </c>
      <c r="V357">
        <f>IFERROR(IF(W357=Z357,VLOOKUP($U357,[1]C8842!$G$2:$M$145,3,FALSE),0),0)</f>
        <v>20</v>
      </c>
      <c r="W357">
        <f>VLOOKUP(RIGHT($V$1,5),Key!$A$9:$B$14,2,FALSE)</f>
        <v>10.199999999999999</v>
      </c>
      <c r="X357">
        <f t="shared" si="29"/>
        <v>0</v>
      </c>
      <c r="Y357">
        <f>VLOOKUP(RIGHT($X$1,5),Key!$A$9:$B$14,2,FALSE)</f>
        <v>3.7</v>
      </c>
      <c r="Z357">
        <f t="shared" si="27"/>
        <v>10.199999999999999</v>
      </c>
      <c r="AA357">
        <f t="shared" si="28"/>
        <v>20</v>
      </c>
    </row>
    <row r="358" spans="1:27" x14ac:dyDescent="0.3">
      <c r="A358">
        <v>100067</v>
      </c>
      <c r="B358">
        <v>230922</v>
      </c>
      <c r="C358" s="3">
        <v>44130.520833333336</v>
      </c>
      <c r="D358">
        <v>3</v>
      </c>
      <c r="E358">
        <v>2</v>
      </c>
      <c r="F358" t="s">
        <v>26</v>
      </c>
      <c r="G358">
        <v>1</v>
      </c>
      <c r="H358">
        <v>57.0625</v>
      </c>
      <c r="I358">
        <v>15.839840000000001</v>
      </c>
      <c r="J358">
        <v>1.015625</v>
      </c>
      <c r="K358">
        <v>93.039060000000006</v>
      </c>
      <c r="L358" s="3">
        <v>44130.272916666669</v>
      </c>
      <c r="M358">
        <v>17.18</v>
      </c>
      <c r="N358" t="s">
        <v>28</v>
      </c>
      <c r="P358">
        <f>(C358-Key!$B$1)*24</f>
        <v>-2.5499999999301508</v>
      </c>
      <c r="Q358">
        <f>(Key!$B$2-'17.1'!C358)*24</f>
        <v>5.4999999999417923</v>
      </c>
      <c r="R358" s="3">
        <f>C358-(M358-Key!$B$5)/(24*Key!$B$6)</f>
        <v>44130.507018518518</v>
      </c>
      <c r="S358">
        <f>M358-Key!$B$5</f>
        <v>14.92</v>
      </c>
      <c r="T358" s="2">
        <f t="shared" si="25"/>
        <v>44129.520833333336</v>
      </c>
      <c r="U358" t="str">
        <f t="shared" si="26"/>
        <v>10-25-2020 12:30</v>
      </c>
      <c r="V358">
        <f>IFERROR(IF(W358=Z358,VLOOKUP($U358,[1]C8842!$G$2:$M$145,3,FALSE),0),0)</f>
        <v>20</v>
      </c>
      <c r="W358">
        <f>VLOOKUP(RIGHT($V$1,5),Key!$A$9:$B$14,2,FALSE)</f>
        <v>10.199999999999999</v>
      </c>
      <c r="X358">
        <f t="shared" si="29"/>
        <v>0</v>
      </c>
      <c r="Y358">
        <f>VLOOKUP(RIGHT($X$1,5),Key!$A$9:$B$14,2,FALSE)</f>
        <v>3.7</v>
      </c>
      <c r="Z358">
        <f t="shared" si="27"/>
        <v>10.199999999999999</v>
      </c>
      <c r="AA358">
        <f t="shared" si="28"/>
        <v>20</v>
      </c>
    </row>
    <row r="359" spans="1:27" x14ac:dyDescent="0.3">
      <c r="A359">
        <v>100067</v>
      </c>
      <c r="B359">
        <v>230922</v>
      </c>
      <c r="C359" s="3">
        <v>44130.520833333336</v>
      </c>
      <c r="D359">
        <v>0</v>
      </c>
      <c r="E359">
        <v>2</v>
      </c>
      <c r="F359" t="s">
        <v>25</v>
      </c>
      <c r="G359">
        <v>1</v>
      </c>
      <c r="H359">
        <v>50.59375</v>
      </c>
      <c r="I359">
        <v>16.78125</v>
      </c>
      <c r="J359">
        <v>1.1953130000000001</v>
      </c>
      <c r="K359">
        <v>44.019530000000003</v>
      </c>
      <c r="L359" s="3">
        <v>44130.272916666669</v>
      </c>
      <c r="M359">
        <v>17.18</v>
      </c>
      <c r="N359" t="s">
        <v>28</v>
      </c>
      <c r="P359">
        <f>(C359-Key!$B$1)*24</f>
        <v>-2.5499999999301508</v>
      </c>
      <c r="Q359">
        <f>(Key!$B$2-'17.1'!C359)*24</f>
        <v>5.4999999999417923</v>
      </c>
      <c r="R359" s="3">
        <f>C359-(M359-Key!$B$5)/(24*Key!$B$6)</f>
        <v>44130.507018518518</v>
      </c>
      <c r="S359">
        <f>M359-Key!$B$5</f>
        <v>14.92</v>
      </c>
      <c r="T359" s="2">
        <f t="shared" si="25"/>
        <v>44129.520833333336</v>
      </c>
      <c r="U359" t="str">
        <f t="shared" si="26"/>
        <v>10-25-2020 12:30</v>
      </c>
      <c r="V359">
        <f>IFERROR(IF(W359=Z359,VLOOKUP($U359,[1]C8842!$G$2:$M$145,3,FALSE),0),0)</f>
        <v>20</v>
      </c>
      <c r="W359">
        <f>VLOOKUP(RIGHT($V$1,5),Key!$A$9:$B$14,2,FALSE)</f>
        <v>10.199999999999999</v>
      </c>
      <c r="X359">
        <f t="shared" si="29"/>
        <v>0</v>
      </c>
      <c r="Y359">
        <f>VLOOKUP(RIGHT($X$1,5),Key!$A$9:$B$14,2,FALSE)</f>
        <v>3.7</v>
      </c>
      <c r="Z359">
        <f t="shared" si="27"/>
        <v>10.199999999999999</v>
      </c>
      <c r="AA359">
        <f t="shared" si="28"/>
        <v>20</v>
      </c>
    </row>
    <row r="360" spans="1:27" x14ac:dyDescent="0.3">
      <c r="A360">
        <v>100067</v>
      </c>
      <c r="B360">
        <v>230922</v>
      </c>
      <c r="C360" s="3">
        <v>44130.520833333336</v>
      </c>
      <c r="D360">
        <v>3</v>
      </c>
      <c r="E360">
        <v>2</v>
      </c>
      <c r="F360" t="s">
        <v>26</v>
      </c>
      <c r="G360">
        <v>1</v>
      </c>
      <c r="H360">
        <v>62.886719999999997</v>
      </c>
      <c r="I360">
        <v>18.828130000000002</v>
      </c>
      <c r="J360">
        <v>1.046875</v>
      </c>
      <c r="K360">
        <v>94.039060000000006</v>
      </c>
      <c r="L360" s="3">
        <v>44130.272916666669</v>
      </c>
      <c r="M360">
        <v>17.18</v>
      </c>
      <c r="N360" t="s">
        <v>28</v>
      </c>
      <c r="P360">
        <f>(C360-Key!$B$1)*24</f>
        <v>-2.5499999999301508</v>
      </c>
      <c r="Q360">
        <f>(Key!$B$2-'17.1'!C360)*24</f>
        <v>5.4999999999417923</v>
      </c>
      <c r="R360" s="3">
        <f>C360-(M360-Key!$B$5)/(24*Key!$B$6)</f>
        <v>44130.507018518518</v>
      </c>
      <c r="S360">
        <f>M360-Key!$B$5</f>
        <v>14.92</v>
      </c>
      <c r="T360" s="2">
        <f t="shared" si="25"/>
        <v>44129.520833333336</v>
      </c>
      <c r="U360" t="str">
        <f t="shared" si="26"/>
        <v>10-25-2020 12:30</v>
      </c>
      <c r="V360">
        <f>IFERROR(IF(W360=Z360,VLOOKUP($U360,[1]C8842!$G$2:$M$145,3,FALSE),0),0)</f>
        <v>20</v>
      </c>
      <c r="W360">
        <f>VLOOKUP(RIGHT($V$1,5),Key!$A$9:$B$14,2,FALSE)</f>
        <v>10.199999999999999</v>
      </c>
      <c r="X360">
        <f t="shared" si="29"/>
        <v>0</v>
      </c>
      <c r="Y360">
        <f>VLOOKUP(RIGHT($X$1,5),Key!$A$9:$B$14,2,FALSE)</f>
        <v>3.7</v>
      </c>
      <c r="Z360">
        <f t="shared" si="27"/>
        <v>10.199999999999999</v>
      </c>
      <c r="AA360">
        <f t="shared" si="28"/>
        <v>20</v>
      </c>
    </row>
    <row r="361" spans="1:27" x14ac:dyDescent="0.3">
      <c r="A361">
        <v>100067</v>
      </c>
      <c r="B361">
        <v>230922</v>
      </c>
      <c r="C361" s="3">
        <v>44130.520833333336</v>
      </c>
      <c r="D361">
        <v>2</v>
      </c>
      <c r="E361">
        <v>1</v>
      </c>
      <c r="F361" t="s">
        <v>26</v>
      </c>
      <c r="G361">
        <v>1</v>
      </c>
      <c r="H361">
        <v>62.617190000000001</v>
      </c>
      <c r="I361">
        <v>19.29297</v>
      </c>
      <c r="J361">
        <v>1.074219</v>
      </c>
      <c r="K361">
        <v>82.035160000000005</v>
      </c>
      <c r="L361" s="3">
        <v>44130.272916666669</v>
      </c>
      <c r="M361">
        <v>17.18</v>
      </c>
      <c r="N361" t="s">
        <v>28</v>
      </c>
      <c r="P361">
        <f>(C361-Key!$B$1)*24</f>
        <v>-2.5499999999301508</v>
      </c>
      <c r="Q361">
        <f>(Key!$B$2-'17.1'!C361)*24</f>
        <v>5.4999999999417923</v>
      </c>
      <c r="R361" s="3">
        <f>C361-(M361-Key!$B$5)/(24*Key!$B$6)</f>
        <v>44130.507018518518</v>
      </c>
      <c r="S361">
        <f>M361-Key!$B$5</f>
        <v>14.92</v>
      </c>
      <c r="T361" s="2">
        <f t="shared" si="25"/>
        <v>44129.520833333336</v>
      </c>
      <c r="U361" t="str">
        <f t="shared" si="26"/>
        <v>10-25-2020 12:30</v>
      </c>
      <c r="V361">
        <f>IFERROR(IF(W361=Z361,VLOOKUP($U361,[1]C8842!$G$2:$M$145,3,FALSE),0),0)</f>
        <v>20</v>
      </c>
      <c r="W361">
        <f>VLOOKUP(RIGHT($V$1,5),Key!$A$9:$B$14,2,FALSE)</f>
        <v>10.199999999999999</v>
      </c>
      <c r="X361">
        <f t="shared" si="29"/>
        <v>0</v>
      </c>
      <c r="Y361">
        <f>VLOOKUP(RIGHT($X$1,5),Key!$A$9:$B$14,2,FALSE)</f>
        <v>3.7</v>
      </c>
      <c r="Z361">
        <f t="shared" si="27"/>
        <v>10.199999999999999</v>
      </c>
      <c r="AA361">
        <f t="shared" si="28"/>
        <v>20</v>
      </c>
    </row>
    <row r="362" spans="1:27" x14ac:dyDescent="0.3">
      <c r="A362">
        <v>100067</v>
      </c>
      <c r="B362">
        <v>230922</v>
      </c>
      <c r="C362" s="3">
        <v>44130.520833333336</v>
      </c>
      <c r="D362">
        <v>3</v>
      </c>
      <c r="E362">
        <v>2</v>
      </c>
      <c r="F362" t="s">
        <v>26</v>
      </c>
      <c r="G362">
        <v>2</v>
      </c>
      <c r="H362">
        <v>62.007809999999999</v>
      </c>
      <c r="I362">
        <v>20.492190000000001</v>
      </c>
      <c r="J362">
        <v>1.136719</v>
      </c>
      <c r="K362">
        <v>92.039060000000006</v>
      </c>
      <c r="L362" s="3">
        <v>44130.272916666669</v>
      </c>
      <c r="M362">
        <v>17.18</v>
      </c>
      <c r="N362" t="s">
        <v>28</v>
      </c>
      <c r="P362">
        <f>(C362-Key!$B$1)*24</f>
        <v>-2.5499999999301508</v>
      </c>
      <c r="Q362">
        <f>(Key!$B$2-'17.1'!C362)*24</f>
        <v>5.4999999999417923</v>
      </c>
      <c r="R362" s="3">
        <f>C362-(M362-Key!$B$5)/(24*Key!$B$6)</f>
        <v>44130.507018518518</v>
      </c>
      <c r="S362">
        <f>M362-Key!$B$5</f>
        <v>14.92</v>
      </c>
      <c r="T362" s="2">
        <f t="shared" si="25"/>
        <v>44129.520833333336</v>
      </c>
      <c r="U362" t="str">
        <f t="shared" si="26"/>
        <v>10-25-2020 12:30</v>
      </c>
      <c r="V362">
        <f>IFERROR(IF(W362=Z362,VLOOKUP($U362,[1]C8842!$G$2:$M$145,3,FALSE),0),0)</f>
        <v>20</v>
      </c>
      <c r="W362">
        <f>VLOOKUP(RIGHT($V$1,5),Key!$A$9:$B$14,2,FALSE)</f>
        <v>10.199999999999999</v>
      </c>
      <c r="X362">
        <f t="shared" si="29"/>
        <v>0</v>
      </c>
      <c r="Y362">
        <f>VLOOKUP(RIGHT($X$1,5),Key!$A$9:$B$14,2,FALSE)</f>
        <v>3.7</v>
      </c>
      <c r="Z362">
        <f t="shared" si="27"/>
        <v>10.199999999999999</v>
      </c>
      <c r="AA362">
        <f t="shared" si="28"/>
        <v>20</v>
      </c>
    </row>
    <row r="363" spans="1:27" x14ac:dyDescent="0.3">
      <c r="A363">
        <v>100067</v>
      </c>
      <c r="B363">
        <v>230922</v>
      </c>
      <c r="C363" s="3">
        <v>44130.520833333336</v>
      </c>
      <c r="D363">
        <v>0</v>
      </c>
      <c r="E363">
        <v>2</v>
      </c>
      <c r="F363" t="s">
        <v>25</v>
      </c>
      <c r="G363">
        <v>2</v>
      </c>
      <c r="H363">
        <v>62.65625</v>
      </c>
      <c r="I363">
        <v>21.67578</v>
      </c>
      <c r="J363">
        <v>1.175781</v>
      </c>
      <c r="K363">
        <v>45.019530000000003</v>
      </c>
      <c r="L363" s="3">
        <v>44130.272916666669</v>
      </c>
      <c r="M363">
        <v>17.18</v>
      </c>
      <c r="N363" t="s">
        <v>28</v>
      </c>
      <c r="P363">
        <f>(C363-Key!$B$1)*24</f>
        <v>-2.5499999999301508</v>
      </c>
      <c r="Q363">
        <f>(Key!$B$2-'17.1'!C363)*24</f>
        <v>5.4999999999417923</v>
      </c>
      <c r="R363" s="3">
        <f>C363-(M363-Key!$B$5)/(24*Key!$B$6)</f>
        <v>44130.507018518518</v>
      </c>
      <c r="S363">
        <f>M363-Key!$B$5</f>
        <v>14.92</v>
      </c>
      <c r="T363" s="2">
        <f t="shared" si="25"/>
        <v>44129.520833333336</v>
      </c>
      <c r="U363" t="str">
        <f t="shared" si="26"/>
        <v>10-25-2020 12:30</v>
      </c>
      <c r="V363">
        <f>IFERROR(IF(W363=Z363,VLOOKUP($U363,[1]C8842!$G$2:$M$145,3,FALSE),0),0)</f>
        <v>20</v>
      </c>
      <c r="W363">
        <f>VLOOKUP(RIGHT($V$1,5),Key!$A$9:$B$14,2,FALSE)</f>
        <v>10.199999999999999</v>
      </c>
      <c r="X363">
        <f t="shared" si="29"/>
        <v>0</v>
      </c>
      <c r="Y363">
        <f>VLOOKUP(RIGHT($X$1,5),Key!$A$9:$B$14,2,FALSE)</f>
        <v>3.7</v>
      </c>
      <c r="Z363">
        <f t="shared" si="27"/>
        <v>10.199999999999999</v>
      </c>
      <c r="AA363">
        <f t="shared" si="28"/>
        <v>20</v>
      </c>
    </row>
    <row r="364" spans="1:27" x14ac:dyDescent="0.3">
      <c r="A364">
        <v>100067</v>
      </c>
      <c r="B364">
        <v>230922</v>
      </c>
      <c r="C364" s="3">
        <v>44130.520833333336</v>
      </c>
      <c r="D364">
        <v>3</v>
      </c>
      <c r="E364">
        <v>2</v>
      </c>
      <c r="F364" t="s">
        <v>26</v>
      </c>
      <c r="G364">
        <v>1</v>
      </c>
      <c r="H364">
        <v>68.46875</v>
      </c>
      <c r="I364">
        <v>18.214839999999999</v>
      </c>
      <c r="J364">
        <v>0.94140630000000003</v>
      </c>
      <c r="K364">
        <v>94.039060000000006</v>
      </c>
      <c r="L364" s="3">
        <v>44130.272916666669</v>
      </c>
      <c r="M364">
        <v>17.18</v>
      </c>
      <c r="N364" t="s">
        <v>28</v>
      </c>
      <c r="P364">
        <f>(C364-Key!$B$1)*24</f>
        <v>-2.5499999999301508</v>
      </c>
      <c r="Q364">
        <f>(Key!$B$2-'17.1'!C364)*24</f>
        <v>5.4999999999417923</v>
      </c>
      <c r="R364" s="3">
        <f>C364-(M364-Key!$B$5)/(24*Key!$B$6)</f>
        <v>44130.507018518518</v>
      </c>
      <c r="S364">
        <f>M364-Key!$B$5</f>
        <v>14.92</v>
      </c>
      <c r="T364" s="2">
        <f t="shared" si="25"/>
        <v>44129.520833333336</v>
      </c>
      <c r="U364" t="str">
        <f t="shared" si="26"/>
        <v>10-25-2020 12:30</v>
      </c>
      <c r="V364">
        <f>IFERROR(IF(W364=Z364,VLOOKUP($U364,[1]C8842!$G$2:$M$145,3,FALSE),0),0)</f>
        <v>20</v>
      </c>
      <c r="W364">
        <f>VLOOKUP(RIGHT($V$1,5),Key!$A$9:$B$14,2,FALSE)</f>
        <v>10.199999999999999</v>
      </c>
      <c r="X364">
        <f t="shared" si="29"/>
        <v>0</v>
      </c>
      <c r="Y364">
        <f>VLOOKUP(RIGHT($X$1,5),Key!$A$9:$B$14,2,FALSE)</f>
        <v>3.7</v>
      </c>
      <c r="Z364">
        <f t="shared" si="27"/>
        <v>10.199999999999999</v>
      </c>
      <c r="AA364">
        <f t="shared" si="28"/>
        <v>20</v>
      </c>
    </row>
    <row r="365" spans="1:27" x14ac:dyDescent="0.3">
      <c r="A365">
        <v>100067</v>
      </c>
      <c r="B365">
        <v>230922</v>
      </c>
      <c r="C365" s="3">
        <v>44130.520833333336</v>
      </c>
      <c r="D365">
        <v>0</v>
      </c>
      <c r="E365">
        <v>2</v>
      </c>
      <c r="F365" t="s">
        <v>25</v>
      </c>
      <c r="G365">
        <v>1</v>
      </c>
      <c r="H365">
        <v>64.039060000000006</v>
      </c>
      <c r="I365">
        <v>15.86328</v>
      </c>
      <c r="J365">
        <v>0.90625</v>
      </c>
      <c r="K365">
        <v>45.019530000000003</v>
      </c>
      <c r="L365" s="3">
        <v>44130.272916666669</v>
      </c>
      <c r="M365">
        <v>17.18</v>
      </c>
      <c r="N365" t="s">
        <v>28</v>
      </c>
      <c r="P365">
        <f>(C365-Key!$B$1)*24</f>
        <v>-2.5499999999301508</v>
      </c>
      <c r="Q365">
        <f>(Key!$B$2-'17.1'!C365)*24</f>
        <v>5.4999999999417923</v>
      </c>
      <c r="R365" s="3">
        <f>C365-(M365-Key!$B$5)/(24*Key!$B$6)</f>
        <v>44130.507018518518</v>
      </c>
      <c r="S365">
        <f>M365-Key!$B$5</f>
        <v>14.92</v>
      </c>
      <c r="T365" s="2">
        <f t="shared" si="25"/>
        <v>44129.520833333336</v>
      </c>
      <c r="U365" t="str">
        <f t="shared" si="26"/>
        <v>10-25-2020 12:30</v>
      </c>
      <c r="V365">
        <f>IFERROR(IF(W365=Z365,VLOOKUP($U365,[1]C8842!$G$2:$M$145,3,FALSE),0),0)</f>
        <v>20</v>
      </c>
      <c r="W365">
        <f>VLOOKUP(RIGHT($V$1,5),Key!$A$9:$B$14,2,FALSE)</f>
        <v>10.199999999999999</v>
      </c>
      <c r="X365">
        <f t="shared" si="29"/>
        <v>0</v>
      </c>
      <c r="Y365">
        <f>VLOOKUP(RIGHT($X$1,5),Key!$A$9:$B$14,2,FALSE)</f>
        <v>3.7</v>
      </c>
      <c r="Z365">
        <f t="shared" si="27"/>
        <v>10.199999999999999</v>
      </c>
      <c r="AA365">
        <f t="shared" si="28"/>
        <v>20</v>
      </c>
    </row>
    <row r="366" spans="1:27" x14ac:dyDescent="0.3">
      <c r="A366">
        <v>100067</v>
      </c>
      <c r="B366">
        <v>230922</v>
      </c>
      <c r="C366" s="3">
        <v>44130.521527777775</v>
      </c>
      <c r="D366">
        <v>0</v>
      </c>
      <c r="E366">
        <v>2</v>
      </c>
      <c r="F366" t="s">
        <v>25</v>
      </c>
      <c r="G366">
        <v>2</v>
      </c>
      <c r="H366">
        <v>66.503910000000005</v>
      </c>
      <c r="I366">
        <v>22.05078</v>
      </c>
      <c r="J366">
        <v>1.121094</v>
      </c>
      <c r="K366">
        <v>46.019530000000003</v>
      </c>
      <c r="L366" s="3">
        <v>44130.272916666669</v>
      </c>
      <c r="M366">
        <v>17.18</v>
      </c>
      <c r="N366" t="s">
        <v>28</v>
      </c>
      <c r="P366">
        <f>(C366-Key!$B$1)*24</f>
        <v>-2.53333333338378</v>
      </c>
      <c r="Q366">
        <f>(Key!$B$2-'17.1'!C366)*24</f>
        <v>5.4833333333954215</v>
      </c>
      <c r="R366" s="3">
        <f>C366-(M366-Key!$B$5)/(24*Key!$B$6)</f>
        <v>44130.507712962957</v>
      </c>
      <c r="S366">
        <f>M366-Key!$B$5</f>
        <v>14.92</v>
      </c>
      <c r="T366" s="2">
        <f t="shared" si="25"/>
        <v>44129.520833333336</v>
      </c>
      <c r="U366" t="str">
        <f t="shared" si="26"/>
        <v>10-25-2020 12:30</v>
      </c>
      <c r="V366">
        <f>IFERROR(IF(W366=Z366,VLOOKUP($U366,[1]C8842!$G$2:$M$145,3,FALSE),0),0)</f>
        <v>20</v>
      </c>
      <c r="W366">
        <f>VLOOKUP(RIGHT($V$1,5),Key!$A$9:$B$14,2,FALSE)</f>
        <v>10.199999999999999</v>
      </c>
      <c r="X366">
        <f t="shared" si="29"/>
        <v>0</v>
      </c>
      <c r="Y366">
        <f>VLOOKUP(RIGHT($X$1,5),Key!$A$9:$B$14,2,FALSE)</f>
        <v>3.7</v>
      </c>
      <c r="Z366">
        <f t="shared" si="27"/>
        <v>10.199999999999999</v>
      </c>
      <c r="AA366">
        <f t="shared" si="28"/>
        <v>20</v>
      </c>
    </row>
    <row r="367" spans="1:27" x14ac:dyDescent="0.3">
      <c r="A367">
        <v>100067</v>
      </c>
      <c r="B367">
        <v>230922</v>
      </c>
      <c r="C367" s="3">
        <v>44130.521527777775</v>
      </c>
      <c r="D367">
        <v>3</v>
      </c>
      <c r="E367">
        <v>2</v>
      </c>
      <c r="F367" t="s">
        <v>26</v>
      </c>
      <c r="G367">
        <v>1</v>
      </c>
      <c r="H367">
        <v>70.148439999999994</v>
      </c>
      <c r="I367">
        <v>17.570309999999999</v>
      </c>
      <c r="J367">
        <v>0.89453130000000003</v>
      </c>
      <c r="K367">
        <v>94.039060000000006</v>
      </c>
      <c r="L367" s="3">
        <v>44130.272916666669</v>
      </c>
      <c r="M367">
        <v>17.18</v>
      </c>
      <c r="N367" t="s">
        <v>28</v>
      </c>
      <c r="P367">
        <f>(C367-Key!$B$1)*24</f>
        <v>-2.53333333338378</v>
      </c>
      <c r="Q367">
        <f>(Key!$B$2-'17.1'!C367)*24</f>
        <v>5.4833333333954215</v>
      </c>
      <c r="R367" s="3">
        <f>C367-(M367-Key!$B$5)/(24*Key!$B$6)</f>
        <v>44130.507712962957</v>
      </c>
      <c r="S367">
        <f>M367-Key!$B$5</f>
        <v>14.92</v>
      </c>
      <c r="T367" s="2">
        <f t="shared" si="25"/>
        <v>44129.520833333336</v>
      </c>
      <c r="U367" t="str">
        <f t="shared" si="26"/>
        <v>10-25-2020 12:30</v>
      </c>
      <c r="V367">
        <f>IFERROR(IF(W367=Z367,VLOOKUP($U367,[1]C8842!$G$2:$M$145,3,FALSE),0),0)</f>
        <v>20</v>
      </c>
      <c r="W367">
        <f>VLOOKUP(RIGHT($V$1,5),Key!$A$9:$B$14,2,FALSE)</f>
        <v>10.199999999999999</v>
      </c>
      <c r="X367">
        <f t="shared" si="29"/>
        <v>0</v>
      </c>
      <c r="Y367">
        <f>VLOOKUP(RIGHT($X$1,5),Key!$A$9:$B$14,2,FALSE)</f>
        <v>3.7</v>
      </c>
      <c r="Z367">
        <f t="shared" si="27"/>
        <v>10.199999999999999</v>
      </c>
      <c r="AA367">
        <f t="shared" si="28"/>
        <v>20</v>
      </c>
    </row>
    <row r="368" spans="1:27" x14ac:dyDescent="0.3">
      <c r="A368">
        <v>100067</v>
      </c>
      <c r="B368">
        <v>230922</v>
      </c>
      <c r="C368" s="3">
        <v>44130.521527777775</v>
      </c>
      <c r="D368">
        <v>2</v>
      </c>
      <c r="E368">
        <v>1</v>
      </c>
      <c r="F368" t="s">
        <v>26</v>
      </c>
      <c r="G368">
        <v>2</v>
      </c>
      <c r="H368">
        <v>74.285160000000005</v>
      </c>
      <c r="I368">
        <v>21.80078</v>
      </c>
      <c r="J368">
        <v>0.99609380000000003</v>
      </c>
      <c r="K368">
        <v>81.035160000000005</v>
      </c>
      <c r="L368" s="3">
        <v>44130.272916666669</v>
      </c>
      <c r="M368">
        <v>17.18</v>
      </c>
      <c r="N368" t="s">
        <v>28</v>
      </c>
      <c r="P368">
        <f>(C368-Key!$B$1)*24</f>
        <v>-2.53333333338378</v>
      </c>
      <c r="Q368">
        <f>(Key!$B$2-'17.1'!C368)*24</f>
        <v>5.4833333333954215</v>
      </c>
      <c r="R368" s="3">
        <f>C368-(M368-Key!$B$5)/(24*Key!$B$6)</f>
        <v>44130.507712962957</v>
      </c>
      <c r="S368">
        <f>M368-Key!$B$5</f>
        <v>14.92</v>
      </c>
      <c r="T368" s="2">
        <f t="shared" si="25"/>
        <v>44129.520833333336</v>
      </c>
      <c r="U368" t="str">
        <f t="shared" si="26"/>
        <v>10-25-2020 12:30</v>
      </c>
      <c r="V368">
        <f>IFERROR(IF(W368=Z368,VLOOKUP($U368,[1]C8842!$G$2:$M$145,3,FALSE),0),0)</f>
        <v>20</v>
      </c>
      <c r="W368">
        <f>VLOOKUP(RIGHT($V$1,5),Key!$A$9:$B$14,2,FALSE)</f>
        <v>10.199999999999999</v>
      </c>
      <c r="X368">
        <f t="shared" si="29"/>
        <v>0</v>
      </c>
      <c r="Y368">
        <f>VLOOKUP(RIGHT($X$1,5),Key!$A$9:$B$14,2,FALSE)</f>
        <v>3.7</v>
      </c>
      <c r="Z368">
        <f t="shared" si="27"/>
        <v>10.199999999999999</v>
      </c>
      <c r="AA368">
        <f t="shared" si="28"/>
        <v>20</v>
      </c>
    </row>
    <row r="369" spans="1:27" x14ac:dyDescent="0.3">
      <c r="A369">
        <v>100067</v>
      </c>
      <c r="B369">
        <v>230922</v>
      </c>
      <c r="C369" s="3">
        <v>44130.521527777775</v>
      </c>
      <c r="D369">
        <v>0</v>
      </c>
      <c r="E369">
        <v>2</v>
      </c>
      <c r="F369" t="s">
        <v>25</v>
      </c>
      <c r="G369">
        <v>5</v>
      </c>
      <c r="H369">
        <v>68.886719999999997</v>
      </c>
      <c r="I369">
        <v>80.605469999999997</v>
      </c>
      <c r="J369">
        <v>3.3476560000000002</v>
      </c>
      <c r="K369">
        <v>46.019530000000003</v>
      </c>
      <c r="L369" s="3">
        <v>44130.272916666669</v>
      </c>
      <c r="M369">
        <v>17.18</v>
      </c>
      <c r="N369" t="s">
        <v>28</v>
      </c>
      <c r="P369">
        <f>(C369-Key!$B$1)*24</f>
        <v>-2.53333333338378</v>
      </c>
      <c r="Q369">
        <f>(Key!$B$2-'17.1'!C369)*24</f>
        <v>5.4833333333954215</v>
      </c>
      <c r="R369" s="3">
        <f>C369-(M369-Key!$B$5)/(24*Key!$B$6)</f>
        <v>44130.507712962957</v>
      </c>
      <c r="S369">
        <f>M369-Key!$B$5</f>
        <v>14.92</v>
      </c>
      <c r="T369" s="2">
        <f t="shared" si="25"/>
        <v>44129.520833333336</v>
      </c>
      <c r="U369" t="str">
        <f t="shared" si="26"/>
        <v>10-25-2020 12:30</v>
      </c>
      <c r="V369">
        <f>IFERROR(IF(W369=Z369,VLOOKUP($U369,[1]C8842!$G$2:$M$145,3,FALSE),0),0)</f>
        <v>20</v>
      </c>
      <c r="W369">
        <f>VLOOKUP(RIGHT($V$1,5),Key!$A$9:$B$14,2,FALSE)</f>
        <v>10.199999999999999</v>
      </c>
      <c r="X369">
        <f t="shared" si="29"/>
        <v>0</v>
      </c>
      <c r="Y369">
        <f>VLOOKUP(RIGHT($X$1,5),Key!$A$9:$B$14,2,FALSE)</f>
        <v>3.7</v>
      </c>
      <c r="Z369">
        <f t="shared" si="27"/>
        <v>10.199999999999999</v>
      </c>
      <c r="AA369">
        <f t="shared" si="28"/>
        <v>20</v>
      </c>
    </row>
    <row r="370" spans="1:27" x14ac:dyDescent="0.3">
      <c r="A370">
        <v>100067</v>
      </c>
      <c r="B370">
        <v>230922</v>
      </c>
      <c r="C370" s="3">
        <v>44130.521527777775</v>
      </c>
      <c r="D370">
        <v>0</v>
      </c>
      <c r="E370">
        <v>2</v>
      </c>
      <c r="F370" t="s">
        <v>25</v>
      </c>
      <c r="G370">
        <v>1</v>
      </c>
      <c r="H370">
        <v>62.835940000000001</v>
      </c>
      <c r="I370">
        <v>14.960940000000001</v>
      </c>
      <c r="J370">
        <v>0.88671880000000003</v>
      </c>
      <c r="K370">
        <v>48.019530000000003</v>
      </c>
      <c r="L370" s="3">
        <v>44130.272916666669</v>
      </c>
      <c r="M370">
        <v>17.18</v>
      </c>
      <c r="N370" t="s">
        <v>28</v>
      </c>
      <c r="P370">
        <f>(C370-Key!$B$1)*24</f>
        <v>-2.53333333338378</v>
      </c>
      <c r="Q370">
        <f>(Key!$B$2-'17.1'!C370)*24</f>
        <v>5.4833333333954215</v>
      </c>
      <c r="R370" s="3">
        <f>C370-(M370-Key!$B$5)/(24*Key!$B$6)</f>
        <v>44130.507712962957</v>
      </c>
      <c r="S370">
        <f>M370-Key!$B$5</f>
        <v>14.92</v>
      </c>
      <c r="T370" s="2">
        <f t="shared" si="25"/>
        <v>44129.520833333336</v>
      </c>
      <c r="U370" t="str">
        <f t="shared" si="26"/>
        <v>10-25-2020 12:30</v>
      </c>
      <c r="V370">
        <f>IFERROR(IF(W370=Z370,VLOOKUP($U370,[1]C8842!$G$2:$M$145,3,FALSE),0),0)</f>
        <v>20</v>
      </c>
      <c r="W370">
        <f>VLOOKUP(RIGHT($V$1,5),Key!$A$9:$B$14,2,FALSE)</f>
        <v>10.199999999999999</v>
      </c>
      <c r="X370">
        <f t="shared" si="29"/>
        <v>0</v>
      </c>
      <c r="Y370">
        <f>VLOOKUP(RIGHT($X$1,5),Key!$A$9:$B$14,2,FALSE)</f>
        <v>3.7</v>
      </c>
      <c r="Z370">
        <f t="shared" si="27"/>
        <v>10.199999999999999</v>
      </c>
      <c r="AA370">
        <f t="shared" si="28"/>
        <v>20</v>
      </c>
    </row>
    <row r="371" spans="1:27" x14ac:dyDescent="0.3">
      <c r="A371">
        <v>100067</v>
      </c>
      <c r="B371">
        <v>230922</v>
      </c>
      <c r="C371" s="3">
        <v>44130.521527777775</v>
      </c>
      <c r="D371">
        <v>2</v>
      </c>
      <c r="E371">
        <v>1</v>
      </c>
      <c r="F371" t="s">
        <v>26</v>
      </c>
      <c r="G371">
        <v>1</v>
      </c>
      <c r="H371">
        <v>71.941410000000005</v>
      </c>
      <c r="I371">
        <v>17.10547</v>
      </c>
      <c r="J371">
        <v>0.8515625</v>
      </c>
      <c r="K371">
        <v>80.03125</v>
      </c>
      <c r="L371" s="3">
        <v>44130.272916666669</v>
      </c>
      <c r="M371">
        <v>17.18</v>
      </c>
      <c r="N371" t="s">
        <v>28</v>
      </c>
      <c r="P371">
        <f>(C371-Key!$B$1)*24</f>
        <v>-2.53333333338378</v>
      </c>
      <c r="Q371">
        <f>(Key!$B$2-'17.1'!C371)*24</f>
        <v>5.4833333333954215</v>
      </c>
      <c r="R371" s="3">
        <f>C371-(M371-Key!$B$5)/(24*Key!$B$6)</f>
        <v>44130.507712962957</v>
      </c>
      <c r="S371">
        <f>M371-Key!$B$5</f>
        <v>14.92</v>
      </c>
      <c r="T371" s="2">
        <f t="shared" si="25"/>
        <v>44129.520833333336</v>
      </c>
      <c r="U371" t="str">
        <f t="shared" si="26"/>
        <v>10-25-2020 12:30</v>
      </c>
      <c r="V371">
        <f>IFERROR(IF(W371=Z371,VLOOKUP($U371,[1]C8842!$G$2:$M$145,3,FALSE),0),0)</f>
        <v>20</v>
      </c>
      <c r="W371">
        <f>VLOOKUP(RIGHT($V$1,5),Key!$A$9:$B$14,2,FALSE)</f>
        <v>10.199999999999999</v>
      </c>
      <c r="X371">
        <f t="shared" si="29"/>
        <v>0</v>
      </c>
      <c r="Y371">
        <f>VLOOKUP(RIGHT($X$1,5),Key!$A$9:$B$14,2,FALSE)</f>
        <v>3.7</v>
      </c>
      <c r="Z371">
        <f t="shared" si="27"/>
        <v>10.199999999999999</v>
      </c>
      <c r="AA371">
        <f t="shared" si="28"/>
        <v>20</v>
      </c>
    </row>
    <row r="372" spans="1:27" x14ac:dyDescent="0.3">
      <c r="A372">
        <v>100067</v>
      </c>
      <c r="B372">
        <v>230922</v>
      </c>
      <c r="C372" s="3">
        <v>44130.521527777775</v>
      </c>
      <c r="D372">
        <v>3</v>
      </c>
      <c r="E372">
        <v>2</v>
      </c>
      <c r="F372" t="s">
        <v>26</v>
      </c>
      <c r="G372">
        <v>1</v>
      </c>
      <c r="H372">
        <v>65.09375</v>
      </c>
      <c r="I372">
        <v>16.5</v>
      </c>
      <c r="J372">
        <v>0.91796880000000003</v>
      </c>
      <c r="K372">
        <v>94.039060000000006</v>
      </c>
      <c r="L372" s="3">
        <v>44130.272916666669</v>
      </c>
      <c r="M372">
        <v>17.18</v>
      </c>
      <c r="N372" t="s">
        <v>28</v>
      </c>
      <c r="P372">
        <f>(C372-Key!$B$1)*24</f>
        <v>-2.53333333338378</v>
      </c>
      <c r="Q372">
        <f>(Key!$B$2-'17.1'!C372)*24</f>
        <v>5.4833333333954215</v>
      </c>
      <c r="R372" s="3">
        <f>C372-(M372-Key!$B$5)/(24*Key!$B$6)</f>
        <v>44130.507712962957</v>
      </c>
      <c r="S372">
        <f>M372-Key!$B$5</f>
        <v>14.92</v>
      </c>
      <c r="T372" s="2">
        <f t="shared" si="25"/>
        <v>44129.520833333336</v>
      </c>
      <c r="U372" t="str">
        <f t="shared" si="26"/>
        <v>10-25-2020 12:30</v>
      </c>
      <c r="V372">
        <f>IFERROR(IF(W372=Z372,VLOOKUP($U372,[1]C8842!$G$2:$M$145,3,FALSE),0),0)</f>
        <v>20</v>
      </c>
      <c r="W372">
        <f>VLOOKUP(RIGHT($V$1,5),Key!$A$9:$B$14,2,FALSE)</f>
        <v>10.199999999999999</v>
      </c>
      <c r="X372">
        <f t="shared" si="29"/>
        <v>0</v>
      </c>
      <c r="Y372">
        <f>VLOOKUP(RIGHT($X$1,5),Key!$A$9:$B$14,2,FALSE)</f>
        <v>3.7</v>
      </c>
      <c r="Z372">
        <f t="shared" si="27"/>
        <v>10.199999999999999</v>
      </c>
      <c r="AA372">
        <f t="shared" si="28"/>
        <v>20</v>
      </c>
    </row>
    <row r="373" spans="1:27" x14ac:dyDescent="0.3">
      <c r="A373">
        <v>100067</v>
      </c>
      <c r="B373">
        <v>230922</v>
      </c>
      <c r="C373" s="3">
        <v>44130.521527777775</v>
      </c>
      <c r="D373">
        <v>2</v>
      </c>
      <c r="E373">
        <v>1</v>
      </c>
      <c r="F373" t="s">
        <v>26</v>
      </c>
      <c r="G373">
        <v>2</v>
      </c>
      <c r="H373">
        <v>66.957030000000003</v>
      </c>
      <c r="I373">
        <v>24.890630000000002</v>
      </c>
      <c r="J373">
        <v>1.2265630000000001</v>
      </c>
      <c r="K373">
        <v>82.035160000000005</v>
      </c>
      <c r="L373" s="3">
        <v>44130.272916666669</v>
      </c>
      <c r="M373">
        <v>17.18</v>
      </c>
      <c r="N373" t="s">
        <v>28</v>
      </c>
      <c r="P373">
        <f>(C373-Key!$B$1)*24</f>
        <v>-2.53333333338378</v>
      </c>
      <c r="Q373">
        <f>(Key!$B$2-'17.1'!C373)*24</f>
        <v>5.4833333333954215</v>
      </c>
      <c r="R373" s="3">
        <f>C373-(M373-Key!$B$5)/(24*Key!$B$6)</f>
        <v>44130.507712962957</v>
      </c>
      <c r="S373">
        <f>M373-Key!$B$5</f>
        <v>14.92</v>
      </c>
      <c r="T373" s="2">
        <f t="shared" si="25"/>
        <v>44129.520833333336</v>
      </c>
      <c r="U373" t="str">
        <f t="shared" si="26"/>
        <v>10-25-2020 12:30</v>
      </c>
      <c r="V373">
        <f>IFERROR(IF(W373=Z373,VLOOKUP($U373,[1]C8842!$G$2:$M$145,3,FALSE),0),0)</f>
        <v>20</v>
      </c>
      <c r="W373">
        <f>VLOOKUP(RIGHT($V$1,5),Key!$A$9:$B$14,2,FALSE)</f>
        <v>10.199999999999999</v>
      </c>
      <c r="X373">
        <f t="shared" si="29"/>
        <v>0</v>
      </c>
      <c r="Y373">
        <f>VLOOKUP(RIGHT($X$1,5),Key!$A$9:$B$14,2,FALSE)</f>
        <v>3.7</v>
      </c>
      <c r="Z373">
        <f t="shared" si="27"/>
        <v>10.199999999999999</v>
      </c>
      <c r="AA373">
        <f t="shared" si="28"/>
        <v>20</v>
      </c>
    </row>
    <row r="374" spans="1:27" x14ac:dyDescent="0.3">
      <c r="A374">
        <v>100067</v>
      </c>
      <c r="B374">
        <v>230922</v>
      </c>
      <c r="C374" s="3">
        <v>44130.521527777775</v>
      </c>
      <c r="D374">
        <v>2</v>
      </c>
      <c r="E374">
        <v>1</v>
      </c>
      <c r="F374" t="s">
        <v>26</v>
      </c>
      <c r="G374">
        <v>1</v>
      </c>
      <c r="H374">
        <v>59.894530000000003</v>
      </c>
      <c r="I374">
        <v>19.597660000000001</v>
      </c>
      <c r="J374">
        <v>1.136719</v>
      </c>
      <c r="K374">
        <v>81.035160000000005</v>
      </c>
      <c r="L374" s="3">
        <v>44130.272916666669</v>
      </c>
      <c r="M374">
        <v>17.18</v>
      </c>
      <c r="N374" t="s">
        <v>28</v>
      </c>
      <c r="P374">
        <f>(C374-Key!$B$1)*24</f>
        <v>-2.53333333338378</v>
      </c>
      <c r="Q374">
        <f>(Key!$B$2-'17.1'!C374)*24</f>
        <v>5.4833333333954215</v>
      </c>
      <c r="R374" s="3">
        <f>C374-(M374-Key!$B$5)/(24*Key!$B$6)</f>
        <v>44130.507712962957</v>
      </c>
      <c r="S374">
        <f>M374-Key!$B$5</f>
        <v>14.92</v>
      </c>
      <c r="T374" s="2">
        <f t="shared" si="25"/>
        <v>44129.520833333336</v>
      </c>
      <c r="U374" t="str">
        <f t="shared" si="26"/>
        <v>10-25-2020 12:30</v>
      </c>
      <c r="V374">
        <f>IFERROR(IF(W374=Z374,VLOOKUP($U374,[1]C8842!$G$2:$M$145,3,FALSE),0),0)</f>
        <v>20</v>
      </c>
      <c r="W374">
        <f>VLOOKUP(RIGHT($V$1,5),Key!$A$9:$B$14,2,FALSE)</f>
        <v>10.199999999999999</v>
      </c>
      <c r="X374">
        <f t="shared" si="29"/>
        <v>0</v>
      </c>
      <c r="Y374">
        <f>VLOOKUP(RIGHT($X$1,5),Key!$A$9:$B$14,2,FALSE)</f>
        <v>3.7</v>
      </c>
      <c r="Z374">
        <f t="shared" si="27"/>
        <v>10.199999999999999</v>
      </c>
      <c r="AA374">
        <f t="shared" si="28"/>
        <v>20</v>
      </c>
    </row>
    <row r="375" spans="1:27" x14ac:dyDescent="0.3">
      <c r="A375">
        <v>100067</v>
      </c>
      <c r="B375">
        <v>230922</v>
      </c>
      <c r="C375" s="3">
        <v>44130.521527777775</v>
      </c>
      <c r="D375">
        <v>3</v>
      </c>
      <c r="E375">
        <v>2</v>
      </c>
      <c r="F375" t="s">
        <v>26</v>
      </c>
      <c r="G375">
        <v>1</v>
      </c>
      <c r="H375">
        <v>65.453130000000002</v>
      </c>
      <c r="I375">
        <v>15.527340000000001</v>
      </c>
      <c r="J375">
        <v>0.875</v>
      </c>
      <c r="K375">
        <v>93.039060000000006</v>
      </c>
      <c r="L375" s="3">
        <v>44130.272916666669</v>
      </c>
      <c r="M375">
        <v>17.18</v>
      </c>
      <c r="N375" t="s">
        <v>28</v>
      </c>
      <c r="P375">
        <f>(C375-Key!$B$1)*24</f>
        <v>-2.53333333338378</v>
      </c>
      <c r="Q375">
        <f>(Key!$B$2-'17.1'!C375)*24</f>
        <v>5.4833333333954215</v>
      </c>
      <c r="R375" s="3">
        <f>C375-(M375-Key!$B$5)/(24*Key!$B$6)</f>
        <v>44130.507712962957</v>
      </c>
      <c r="S375">
        <f>M375-Key!$B$5</f>
        <v>14.92</v>
      </c>
      <c r="T375" s="2">
        <f t="shared" si="25"/>
        <v>44129.520833333336</v>
      </c>
      <c r="U375" t="str">
        <f t="shared" si="26"/>
        <v>10-25-2020 12:30</v>
      </c>
      <c r="V375">
        <f>IFERROR(IF(W375=Z375,VLOOKUP($U375,[1]C8842!$G$2:$M$145,3,FALSE),0),0)</f>
        <v>20</v>
      </c>
      <c r="W375">
        <f>VLOOKUP(RIGHT($V$1,5),Key!$A$9:$B$14,2,FALSE)</f>
        <v>10.199999999999999</v>
      </c>
      <c r="X375">
        <f t="shared" si="29"/>
        <v>0</v>
      </c>
      <c r="Y375">
        <f>VLOOKUP(RIGHT($X$1,5),Key!$A$9:$B$14,2,FALSE)</f>
        <v>3.7</v>
      </c>
      <c r="Z375">
        <f t="shared" si="27"/>
        <v>10.199999999999999</v>
      </c>
      <c r="AA375">
        <f t="shared" si="28"/>
        <v>20</v>
      </c>
    </row>
    <row r="376" spans="1:27" x14ac:dyDescent="0.3">
      <c r="A376">
        <v>100067</v>
      </c>
      <c r="B376">
        <v>230922</v>
      </c>
      <c r="C376" s="3">
        <v>44130.521527777775</v>
      </c>
      <c r="D376">
        <v>2</v>
      </c>
      <c r="E376">
        <v>1</v>
      </c>
      <c r="F376" t="s">
        <v>26</v>
      </c>
      <c r="G376">
        <v>1</v>
      </c>
      <c r="H376">
        <v>72.503910000000005</v>
      </c>
      <c r="I376">
        <v>15.902340000000001</v>
      </c>
      <c r="J376">
        <v>0.80078130000000003</v>
      </c>
      <c r="K376">
        <v>79.03125</v>
      </c>
      <c r="L376" s="3">
        <v>44130.272916666669</v>
      </c>
      <c r="M376">
        <v>17.18</v>
      </c>
      <c r="N376" t="s">
        <v>28</v>
      </c>
      <c r="P376">
        <f>(C376-Key!$B$1)*24</f>
        <v>-2.53333333338378</v>
      </c>
      <c r="Q376">
        <f>(Key!$B$2-'17.1'!C376)*24</f>
        <v>5.4833333333954215</v>
      </c>
      <c r="R376" s="3">
        <f>C376-(M376-Key!$B$5)/(24*Key!$B$6)</f>
        <v>44130.507712962957</v>
      </c>
      <c r="S376">
        <f>M376-Key!$B$5</f>
        <v>14.92</v>
      </c>
      <c r="T376" s="2">
        <f t="shared" si="25"/>
        <v>44129.520833333336</v>
      </c>
      <c r="U376" t="str">
        <f t="shared" si="26"/>
        <v>10-25-2020 12:30</v>
      </c>
      <c r="V376">
        <f>IFERROR(IF(W376=Z376,VLOOKUP($U376,[1]C8842!$G$2:$M$145,3,FALSE),0),0)</f>
        <v>20</v>
      </c>
      <c r="W376">
        <f>VLOOKUP(RIGHT($V$1,5),Key!$A$9:$B$14,2,FALSE)</f>
        <v>10.199999999999999</v>
      </c>
      <c r="X376">
        <f t="shared" si="29"/>
        <v>0</v>
      </c>
      <c r="Y376">
        <f>VLOOKUP(RIGHT($X$1,5),Key!$A$9:$B$14,2,FALSE)</f>
        <v>3.7</v>
      </c>
      <c r="Z376">
        <f t="shared" si="27"/>
        <v>10.199999999999999</v>
      </c>
      <c r="AA376">
        <f t="shared" si="28"/>
        <v>20</v>
      </c>
    </row>
    <row r="377" spans="1:27" x14ac:dyDescent="0.3">
      <c r="A377">
        <v>100067</v>
      </c>
      <c r="B377">
        <v>230922</v>
      </c>
      <c r="C377" s="3">
        <v>44130.522222222222</v>
      </c>
      <c r="D377">
        <v>3</v>
      </c>
      <c r="E377">
        <v>2</v>
      </c>
      <c r="F377" t="s">
        <v>26</v>
      </c>
      <c r="G377">
        <v>2</v>
      </c>
      <c r="H377">
        <v>70.066410000000005</v>
      </c>
      <c r="I377">
        <v>21.882809999999999</v>
      </c>
      <c r="J377">
        <v>1.058594</v>
      </c>
      <c r="K377">
        <v>93.039060000000006</v>
      </c>
      <c r="L377" s="3">
        <v>44130.272916666669</v>
      </c>
      <c r="M377">
        <v>17.18</v>
      </c>
      <c r="N377" t="s">
        <v>28</v>
      </c>
      <c r="P377">
        <f>(C377-Key!$B$1)*24</f>
        <v>-2.5166666666627862</v>
      </c>
      <c r="Q377">
        <f>(Key!$B$2-'17.1'!C377)*24</f>
        <v>5.4666666666744277</v>
      </c>
      <c r="R377" s="3">
        <f>C377-(M377-Key!$B$5)/(24*Key!$B$6)</f>
        <v>44130.508407407404</v>
      </c>
      <c r="S377">
        <f>M377-Key!$B$5</f>
        <v>14.92</v>
      </c>
      <c r="T377" s="2">
        <f t="shared" si="25"/>
        <v>44129.520833333336</v>
      </c>
      <c r="U377" t="str">
        <f t="shared" si="26"/>
        <v>10-25-2020 12:30</v>
      </c>
      <c r="V377">
        <f>IFERROR(IF(W377=Z377,VLOOKUP($U377,[1]C8842!$G$2:$M$145,3,FALSE),0),0)</f>
        <v>20</v>
      </c>
      <c r="W377">
        <f>VLOOKUP(RIGHT($V$1,5),Key!$A$9:$B$14,2,FALSE)</f>
        <v>10.199999999999999</v>
      </c>
      <c r="X377">
        <f t="shared" si="29"/>
        <v>0</v>
      </c>
      <c r="Y377">
        <f>VLOOKUP(RIGHT($X$1,5),Key!$A$9:$B$14,2,FALSE)</f>
        <v>3.7</v>
      </c>
      <c r="Z377">
        <f t="shared" si="27"/>
        <v>10.199999999999999</v>
      </c>
      <c r="AA377">
        <f t="shared" si="28"/>
        <v>20</v>
      </c>
    </row>
    <row r="378" spans="1:27" x14ac:dyDescent="0.3">
      <c r="A378">
        <v>100067</v>
      </c>
      <c r="B378">
        <v>230922</v>
      </c>
      <c r="C378" s="3">
        <v>44130.522222222222</v>
      </c>
      <c r="D378">
        <v>3</v>
      </c>
      <c r="E378">
        <v>2</v>
      </c>
      <c r="F378" t="s">
        <v>26</v>
      </c>
      <c r="G378">
        <v>1</v>
      </c>
      <c r="H378">
        <v>62.890630000000002</v>
      </c>
      <c r="I378">
        <v>16.01953</v>
      </c>
      <c r="J378">
        <v>0.9296875</v>
      </c>
      <c r="K378">
        <v>92.039060000000006</v>
      </c>
      <c r="L378" s="3">
        <v>44130.276388888888</v>
      </c>
      <c r="M378">
        <v>17.18</v>
      </c>
      <c r="N378" t="s">
        <v>28</v>
      </c>
      <c r="P378">
        <f>(C378-Key!$B$1)*24</f>
        <v>-2.5166666666627862</v>
      </c>
      <c r="Q378">
        <f>(Key!$B$2-'17.1'!C378)*24</f>
        <v>5.4666666666744277</v>
      </c>
      <c r="R378" s="3">
        <f>C378-(M378-Key!$B$5)/(24*Key!$B$6)</f>
        <v>44130.508407407404</v>
      </c>
      <c r="S378">
        <f>M378-Key!$B$5</f>
        <v>14.92</v>
      </c>
      <c r="T378" s="2">
        <f t="shared" si="25"/>
        <v>44129.520833333336</v>
      </c>
      <c r="U378" t="str">
        <f t="shared" si="26"/>
        <v>10-25-2020 12:30</v>
      </c>
      <c r="V378">
        <f>IFERROR(IF(W378=Z378,VLOOKUP($U378,[1]C8842!$G$2:$M$145,3,FALSE),0),0)</f>
        <v>20</v>
      </c>
      <c r="W378">
        <f>VLOOKUP(RIGHT($V$1,5),Key!$A$9:$B$14,2,FALSE)</f>
        <v>10.199999999999999</v>
      </c>
      <c r="X378">
        <f t="shared" si="29"/>
        <v>0</v>
      </c>
      <c r="Y378">
        <f>VLOOKUP(RIGHT($X$1,5),Key!$A$9:$B$14,2,FALSE)</f>
        <v>3.7</v>
      </c>
      <c r="Z378">
        <f t="shared" si="27"/>
        <v>10.199999999999999</v>
      </c>
      <c r="AA378">
        <f t="shared" si="28"/>
        <v>20</v>
      </c>
    </row>
    <row r="379" spans="1:27" x14ac:dyDescent="0.3">
      <c r="A379">
        <v>100067</v>
      </c>
      <c r="B379">
        <v>230922</v>
      </c>
      <c r="C379" s="3">
        <v>44130.522222222222</v>
      </c>
      <c r="D379">
        <v>3</v>
      </c>
      <c r="E379">
        <v>2</v>
      </c>
      <c r="F379" t="s">
        <v>26</v>
      </c>
      <c r="G379">
        <v>2</v>
      </c>
      <c r="H379">
        <v>66.773439999999994</v>
      </c>
      <c r="I379">
        <v>20.66797</v>
      </c>
      <c r="J379">
        <v>1.0625</v>
      </c>
      <c r="K379">
        <v>93.039060000000006</v>
      </c>
      <c r="L379" s="3">
        <v>44130.276388888888</v>
      </c>
      <c r="M379">
        <v>17.18</v>
      </c>
      <c r="N379" t="s">
        <v>28</v>
      </c>
      <c r="P379">
        <f>(C379-Key!$B$1)*24</f>
        <v>-2.5166666666627862</v>
      </c>
      <c r="Q379">
        <f>(Key!$B$2-'17.1'!C379)*24</f>
        <v>5.4666666666744277</v>
      </c>
      <c r="R379" s="3">
        <f>C379-(M379-Key!$B$5)/(24*Key!$B$6)</f>
        <v>44130.508407407404</v>
      </c>
      <c r="S379">
        <f>M379-Key!$B$5</f>
        <v>14.92</v>
      </c>
      <c r="T379" s="2">
        <f t="shared" si="25"/>
        <v>44129.520833333336</v>
      </c>
      <c r="U379" t="str">
        <f t="shared" si="26"/>
        <v>10-25-2020 12:30</v>
      </c>
      <c r="V379">
        <f>IFERROR(IF(W379=Z379,VLOOKUP($U379,[1]C8842!$G$2:$M$145,3,FALSE),0),0)</f>
        <v>20</v>
      </c>
      <c r="W379">
        <f>VLOOKUP(RIGHT($V$1,5),Key!$A$9:$B$14,2,FALSE)</f>
        <v>10.199999999999999</v>
      </c>
      <c r="X379">
        <f t="shared" si="29"/>
        <v>0</v>
      </c>
      <c r="Y379">
        <f>VLOOKUP(RIGHT($X$1,5),Key!$A$9:$B$14,2,FALSE)</f>
        <v>3.7</v>
      </c>
      <c r="Z379">
        <f t="shared" si="27"/>
        <v>10.199999999999999</v>
      </c>
      <c r="AA379">
        <f t="shared" si="28"/>
        <v>20</v>
      </c>
    </row>
    <row r="380" spans="1:27" x14ac:dyDescent="0.3">
      <c r="A380">
        <v>100067</v>
      </c>
      <c r="B380">
        <v>230922</v>
      </c>
      <c r="C380" s="3">
        <v>44130.522222222222</v>
      </c>
      <c r="D380">
        <v>2</v>
      </c>
      <c r="E380">
        <v>1</v>
      </c>
      <c r="F380" t="s">
        <v>26</v>
      </c>
      <c r="G380">
        <v>1</v>
      </c>
      <c r="H380">
        <v>67.632810000000006</v>
      </c>
      <c r="I380">
        <v>16.45703</v>
      </c>
      <c r="J380">
        <v>0.8828125</v>
      </c>
      <c r="K380">
        <v>82.035160000000005</v>
      </c>
      <c r="L380" s="3">
        <v>44130.276388888888</v>
      </c>
      <c r="M380">
        <v>17.18</v>
      </c>
      <c r="N380" t="s">
        <v>28</v>
      </c>
      <c r="P380">
        <f>(C380-Key!$B$1)*24</f>
        <v>-2.5166666666627862</v>
      </c>
      <c r="Q380">
        <f>(Key!$B$2-'17.1'!C380)*24</f>
        <v>5.4666666666744277</v>
      </c>
      <c r="R380" s="3">
        <f>C380-(M380-Key!$B$5)/(24*Key!$B$6)</f>
        <v>44130.508407407404</v>
      </c>
      <c r="S380">
        <f>M380-Key!$B$5</f>
        <v>14.92</v>
      </c>
      <c r="T380" s="2">
        <f t="shared" si="25"/>
        <v>44129.520833333336</v>
      </c>
      <c r="U380" t="str">
        <f t="shared" si="26"/>
        <v>10-25-2020 12:30</v>
      </c>
      <c r="V380">
        <f>IFERROR(IF(W380=Z380,VLOOKUP($U380,[1]C8842!$G$2:$M$145,3,FALSE),0),0)</f>
        <v>20</v>
      </c>
      <c r="W380">
        <f>VLOOKUP(RIGHT($V$1,5),Key!$A$9:$B$14,2,FALSE)</f>
        <v>10.199999999999999</v>
      </c>
      <c r="X380">
        <f t="shared" si="29"/>
        <v>0</v>
      </c>
      <c r="Y380">
        <f>VLOOKUP(RIGHT($X$1,5),Key!$A$9:$B$14,2,FALSE)</f>
        <v>3.7</v>
      </c>
      <c r="Z380">
        <f t="shared" si="27"/>
        <v>10.199999999999999</v>
      </c>
      <c r="AA380">
        <f t="shared" si="28"/>
        <v>20</v>
      </c>
    </row>
    <row r="381" spans="1:27" x14ac:dyDescent="0.3">
      <c r="A381">
        <v>100067</v>
      </c>
      <c r="B381">
        <v>230922</v>
      </c>
      <c r="C381" s="3">
        <v>44130.522222222222</v>
      </c>
      <c r="D381">
        <v>0</v>
      </c>
      <c r="E381">
        <v>2</v>
      </c>
      <c r="F381" t="s">
        <v>25</v>
      </c>
      <c r="G381">
        <v>1</v>
      </c>
      <c r="H381">
        <v>70.605469999999997</v>
      </c>
      <c r="I381">
        <v>16.546880000000002</v>
      </c>
      <c r="J381">
        <v>0.84765630000000003</v>
      </c>
      <c r="K381">
        <v>46.019530000000003</v>
      </c>
      <c r="L381" s="3">
        <v>44130.276388888888</v>
      </c>
      <c r="M381">
        <v>17.18</v>
      </c>
      <c r="N381" t="s">
        <v>28</v>
      </c>
      <c r="P381">
        <f>(C381-Key!$B$1)*24</f>
        <v>-2.5166666666627862</v>
      </c>
      <c r="Q381">
        <f>(Key!$B$2-'17.1'!C381)*24</f>
        <v>5.4666666666744277</v>
      </c>
      <c r="R381" s="3">
        <f>C381-(M381-Key!$B$5)/(24*Key!$B$6)</f>
        <v>44130.508407407404</v>
      </c>
      <c r="S381">
        <f>M381-Key!$B$5</f>
        <v>14.92</v>
      </c>
      <c r="T381" s="2">
        <f t="shared" si="25"/>
        <v>44129.520833333336</v>
      </c>
      <c r="U381" t="str">
        <f t="shared" si="26"/>
        <v>10-25-2020 12:30</v>
      </c>
      <c r="V381">
        <f>IFERROR(IF(W381=Z381,VLOOKUP($U381,[1]C8842!$G$2:$M$145,3,FALSE),0),0)</f>
        <v>20</v>
      </c>
      <c r="W381">
        <f>VLOOKUP(RIGHT($V$1,5),Key!$A$9:$B$14,2,FALSE)</f>
        <v>10.199999999999999</v>
      </c>
      <c r="X381">
        <f t="shared" si="29"/>
        <v>0</v>
      </c>
      <c r="Y381">
        <f>VLOOKUP(RIGHT($X$1,5),Key!$A$9:$B$14,2,FALSE)</f>
        <v>3.7</v>
      </c>
      <c r="Z381">
        <f t="shared" si="27"/>
        <v>10.199999999999999</v>
      </c>
      <c r="AA381">
        <f t="shared" si="28"/>
        <v>20</v>
      </c>
    </row>
    <row r="382" spans="1:27" x14ac:dyDescent="0.3">
      <c r="A382">
        <v>100067</v>
      </c>
      <c r="B382">
        <v>230922</v>
      </c>
      <c r="C382" s="3">
        <v>44130.522222222222</v>
      </c>
      <c r="D382">
        <v>0</v>
      </c>
      <c r="E382">
        <v>2</v>
      </c>
      <c r="F382" t="s">
        <v>25</v>
      </c>
      <c r="G382">
        <v>2</v>
      </c>
      <c r="H382">
        <v>65.007810000000006</v>
      </c>
      <c r="I382">
        <v>20.152339999999999</v>
      </c>
      <c r="J382">
        <v>1.0703130000000001</v>
      </c>
      <c r="K382">
        <v>46.019530000000003</v>
      </c>
      <c r="L382" s="3">
        <v>44130.276388888888</v>
      </c>
      <c r="M382">
        <v>17.18</v>
      </c>
      <c r="N382" t="s">
        <v>28</v>
      </c>
      <c r="P382">
        <f>(C382-Key!$B$1)*24</f>
        <v>-2.5166666666627862</v>
      </c>
      <c r="Q382">
        <f>(Key!$B$2-'17.1'!C382)*24</f>
        <v>5.4666666666744277</v>
      </c>
      <c r="R382" s="3">
        <f>C382-(M382-Key!$B$5)/(24*Key!$B$6)</f>
        <v>44130.508407407404</v>
      </c>
      <c r="S382">
        <f>M382-Key!$B$5</f>
        <v>14.92</v>
      </c>
      <c r="T382" s="2">
        <f t="shared" si="25"/>
        <v>44129.520833333336</v>
      </c>
      <c r="U382" t="str">
        <f t="shared" si="26"/>
        <v>10-25-2020 12:30</v>
      </c>
      <c r="V382">
        <f>IFERROR(IF(W382=Z382,VLOOKUP($U382,[1]C8842!$G$2:$M$145,3,FALSE),0),0)</f>
        <v>20</v>
      </c>
      <c r="W382">
        <f>VLOOKUP(RIGHT($V$1,5),Key!$A$9:$B$14,2,FALSE)</f>
        <v>10.199999999999999</v>
      </c>
      <c r="X382">
        <f t="shared" si="29"/>
        <v>0</v>
      </c>
      <c r="Y382">
        <f>VLOOKUP(RIGHT($X$1,5),Key!$A$9:$B$14,2,FALSE)</f>
        <v>3.7</v>
      </c>
      <c r="Z382">
        <f t="shared" si="27"/>
        <v>10.199999999999999</v>
      </c>
      <c r="AA382">
        <f t="shared" si="28"/>
        <v>20</v>
      </c>
    </row>
    <row r="383" spans="1:27" x14ac:dyDescent="0.3">
      <c r="A383">
        <v>100067</v>
      </c>
      <c r="B383">
        <v>230922</v>
      </c>
      <c r="C383" s="3">
        <v>44130.522222222222</v>
      </c>
      <c r="D383">
        <v>3</v>
      </c>
      <c r="E383">
        <v>2</v>
      </c>
      <c r="F383" t="s">
        <v>26</v>
      </c>
      <c r="G383">
        <v>2</v>
      </c>
      <c r="H383">
        <v>60.097659999999998</v>
      </c>
      <c r="I383">
        <v>23.183589999999999</v>
      </c>
      <c r="J383">
        <v>1.2890630000000001</v>
      </c>
      <c r="K383">
        <v>93.039060000000006</v>
      </c>
      <c r="L383" s="3">
        <v>44130.276388888888</v>
      </c>
      <c r="M383">
        <v>17.18</v>
      </c>
      <c r="N383" t="s">
        <v>28</v>
      </c>
      <c r="P383">
        <f>(C383-Key!$B$1)*24</f>
        <v>-2.5166666666627862</v>
      </c>
      <c r="Q383">
        <f>(Key!$B$2-'17.1'!C383)*24</f>
        <v>5.4666666666744277</v>
      </c>
      <c r="R383" s="3">
        <f>C383-(M383-Key!$B$5)/(24*Key!$B$6)</f>
        <v>44130.508407407404</v>
      </c>
      <c r="S383">
        <f>M383-Key!$B$5</f>
        <v>14.92</v>
      </c>
      <c r="T383" s="2">
        <f t="shared" si="25"/>
        <v>44129.520833333336</v>
      </c>
      <c r="U383" t="str">
        <f t="shared" si="26"/>
        <v>10-25-2020 12:30</v>
      </c>
      <c r="V383">
        <f>IFERROR(IF(W383=Z383,VLOOKUP($U383,[1]C8842!$G$2:$M$145,3,FALSE),0),0)</f>
        <v>20</v>
      </c>
      <c r="W383">
        <f>VLOOKUP(RIGHT($V$1,5),Key!$A$9:$B$14,2,FALSE)</f>
        <v>10.199999999999999</v>
      </c>
      <c r="X383">
        <f t="shared" si="29"/>
        <v>0</v>
      </c>
      <c r="Y383">
        <f>VLOOKUP(RIGHT($X$1,5),Key!$A$9:$B$14,2,FALSE)</f>
        <v>3.7</v>
      </c>
      <c r="Z383">
        <f t="shared" si="27"/>
        <v>10.199999999999999</v>
      </c>
      <c r="AA383">
        <f t="shared" si="28"/>
        <v>20</v>
      </c>
    </row>
    <row r="384" spans="1:27" x14ac:dyDescent="0.3">
      <c r="A384">
        <v>100067</v>
      </c>
      <c r="B384">
        <v>230922</v>
      </c>
      <c r="C384" s="3">
        <v>44130.522222222222</v>
      </c>
      <c r="D384">
        <v>2</v>
      </c>
      <c r="E384">
        <v>1</v>
      </c>
      <c r="F384" t="s">
        <v>26</v>
      </c>
      <c r="G384">
        <v>1</v>
      </c>
      <c r="H384">
        <v>64.945310000000006</v>
      </c>
      <c r="I384">
        <v>17.289059999999999</v>
      </c>
      <c r="J384">
        <v>0.953125</v>
      </c>
      <c r="K384">
        <v>82.035160000000005</v>
      </c>
      <c r="L384" s="3">
        <v>44130.276388888888</v>
      </c>
      <c r="M384">
        <v>17.18</v>
      </c>
      <c r="N384" t="s">
        <v>28</v>
      </c>
      <c r="P384">
        <f>(C384-Key!$B$1)*24</f>
        <v>-2.5166666666627862</v>
      </c>
      <c r="Q384">
        <f>(Key!$B$2-'17.1'!C384)*24</f>
        <v>5.4666666666744277</v>
      </c>
      <c r="R384" s="3">
        <f>C384-(M384-Key!$B$5)/(24*Key!$B$6)</f>
        <v>44130.508407407404</v>
      </c>
      <c r="S384">
        <f>M384-Key!$B$5</f>
        <v>14.92</v>
      </c>
      <c r="T384" s="2">
        <f t="shared" si="25"/>
        <v>44129.520833333336</v>
      </c>
      <c r="U384" t="str">
        <f t="shared" si="26"/>
        <v>10-25-2020 12:30</v>
      </c>
      <c r="V384">
        <f>IFERROR(IF(W384=Z384,VLOOKUP($U384,[1]C8842!$G$2:$M$145,3,FALSE),0),0)</f>
        <v>20</v>
      </c>
      <c r="W384">
        <f>VLOOKUP(RIGHT($V$1,5),Key!$A$9:$B$14,2,FALSE)</f>
        <v>10.199999999999999</v>
      </c>
      <c r="X384">
        <f t="shared" si="29"/>
        <v>0</v>
      </c>
      <c r="Y384">
        <f>VLOOKUP(RIGHT($X$1,5),Key!$A$9:$B$14,2,FALSE)</f>
        <v>3.7</v>
      </c>
      <c r="Z384">
        <f t="shared" si="27"/>
        <v>10.199999999999999</v>
      </c>
      <c r="AA384">
        <f t="shared" si="28"/>
        <v>20</v>
      </c>
    </row>
    <row r="385" spans="1:27" x14ac:dyDescent="0.3">
      <c r="A385">
        <v>100067</v>
      </c>
      <c r="B385">
        <v>230922</v>
      </c>
      <c r="C385" s="3">
        <v>44130.522222222222</v>
      </c>
      <c r="D385">
        <v>1</v>
      </c>
      <c r="E385">
        <v>1</v>
      </c>
      <c r="F385" t="s">
        <v>25</v>
      </c>
      <c r="G385">
        <v>2</v>
      </c>
      <c r="H385">
        <v>61.28125</v>
      </c>
      <c r="I385">
        <v>22.14453</v>
      </c>
      <c r="J385">
        <v>1.222656</v>
      </c>
      <c r="K385">
        <v>56.023440000000001</v>
      </c>
      <c r="L385" s="3">
        <v>44130.276388888888</v>
      </c>
      <c r="M385">
        <v>17.18</v>
      </c>
      <c r="N385" t="s">
        <v>28</v>
      </c>
      <c r="P385">
        <f>(C385-Key!$B$1)*24</f>
        <v>-2.5166666666627862</v>
      </c>
      <c r="Q385">
        <f>(Key!$B$2-'17.1'!C385)*24</f>
        <v>5.4666666666744277</v>
      </c>
      <c r="R385" s="3">
        <f>C385-(M385-Key!$B$5)/(24*Key!$B$6)</f>
        <v>44130.508407407404</v>
      </c>
      <c r="S385">
        <f>M385-Key!$B$5</f>
        <v>14.92</v>
      </c>
      <c r="T385" s="2">
        <f t="shared" si="25"/>
        <v>44129.520833333336</v>
      </c>
      <c r="U385" t="str">
        <f t="shared" si="26"/>
        <v>10-25-2020 12:30</v>
      </c>
      <c r="V385">
        <f>IFERROR(IF(W385=Z385,VLOOKUP($U385,[1]C8842!$G$2:$M$145,3,FALSE),0),0)</f>
        <v>20</v>
      </c>
      <c r="W385">
        <f>VLOOKUP(RIGHT($V$1,5),Key!$A$9:$B$14,2,FALSE)</f>
        <v>10.199999999999999</v>
      </c>
      <c r="X385">
        <f t="shared" si="29"/>
        <v>0</v>
      </c>
      <c r="Y385">
        <f>VLOOKUP(RIGHT($X$1,5),Key!$A$9:$B$14,2,FALSE)</f>
        <v>3.7</v>
      </c>
      <c r="Z385">
        <f t="shared" si="27"/>
        <v>10.199999999999999</v>
      </c>
      <c r="AA385">
        <f t="shared" si="28"/>
        <v>20</v>
      </c>
    </row>
    <row r="386" spans="1:27" x14ac:dyDescent="0.3">
      <c r="A386">
        <v>100067</v>
      </c>
      <c r="B386">
        <v>230922</v>
      </c>
      <c r="C386" s="3">
        <v>44130.522222222222</v>
      </c>
      <c r="D386">
        <v>3</v>
      </c>
      <c r="E386">
        <v>2</v>
      </c>
      <c r="F386" t="s">
        <v>26</v>
      </c>
      <c r="G386">
        <v>2</v>
      </c>
      <c r="H386">
        <v>60.257809999999999</v>
      </c>
      <c r="I386">
        <v>20.035160000000001</v>
      </c>
      <c r="J386">
        <v>1.1484380000000001</v>
      </c>
      <c r="K386">
        <v>96.039060000000006</v>
      </c>
      <c r="L386" s="3">
        <v>44130.276388888888</v>
      </c>
      <c r="M386">
        <v>17.18</v>
      </c>
      <c r="N386" t="s">
        <v>28</v>
      </c>
      <c r="P386">
        <f>(C386-Key!$B$1)*24</f>
        <v>-2.5166666666627862</v>
      </c>
      <c r="Q386">
        <f>(Key!$B$2-'17.1'!C386)*24</f>
        <v>5.4666666666744277</v>
      </c>
      <c r="R386" s="3">
        <f>C386-(M386-Key!$B$5)/(24*Key!$B$6)</f>
        <v>44130.508407407404</v>
      </c>
      <c r="S386">
        <f>M386-Key!$B$5</f>
        <v>14.92</v>
      </c>
      <c r="T386" s="2">
        <f t="shared" si="25"/>
        <v>44129.520833333336</v>
      </c>
      <c r="U386" t="str">
        <f t="shared" si="26"/>
        <v>10-25-2020 12:30</v>
      </c>
      <c r="V386">
        <f>IFERROR(IF(W386=Z386,VLOOKUP($U386,[1]C8842!$G$2:$M$145,3,FALSE),0),0)</f>
        <v>20</v>
      </c>
      <c r="W386">
        <f>VLOOKUP(RIGHT($V$1,5),Key!$A$9:$B$14,2,FALSE)</f>
        <v>10.199999999999999</v>
      </c>
      <c r="X386">
        <f t="shared" si="29"/>
        <v>0</v>
      </c>
      <c r="Y386">
        <f>VLOOKUP(RIGHT($X$1,5),Key!$A$9:$B$14,2,FALSE)</f>
        <v>3.7</v>
      </c>
      <c r="Z386">
        <f t="shared" si="27"/>
        <v>10.199999999999999</v>
      </c>
      <c r="AA386">
        <f t="shared" si="28"/>
        <v>20</v>
      </c>
    </row>
    <row r="387" spans="1:27" x14ac:dyDescent="0.3">
      <c r="A387">
        <v>100067</v>
      </c>
      <c r="B387">
        <v>230922</v>
      </c>
      <c r="C387" s="3">
        <v>44130.522222222222</v>
      </c>
      <c r="D387">
        <v>1</v>
      </c>
      <c r="E387">
        <v>1</v>
      </c>
      <c r="F387" t="s">
        <v>25</v>
      </c>
      <c r="G387">
        <v>1</v>
      </c>
      <c r="H387">
        <v>68.097660000000005</v>
      </c>
      <c r="I387">
        <v>15.54688</v>
      </c>
      <c r="J387">
        <v>0.83984380000000003</v>
      </c>
      <c r="K387">
        <v>58.023440000000001</v>
      </c>
      <c r="L387" s="3">
        <v>44130.276388888888</v>
      </c>
      <c r="M387">
        <v>17.18</v>
      </c>
      <c r="N387" t="s">
        <v>28</v>
      </c>
      <c r="P387">
        <f>(C387-Key!$B$1)*24</f>
        <v>-2.5166666666627862</v>
      </c>
      <c r="Q387">
        <f>(Key!$B$2-'17.1'!C387)*24</f>
        <v>5.4666666666744277</v>
      </c>
      <c r="R387" s="3">
        <f>C387-(M387-Key!$B$5)/(24*Key!$B$6)</f>
        <v>44130.508407407404</v>
      </c>
      <c r="S387">
        <f>M387-Key!$B$5</f>
        <v>14.92</v>
      </c>
      <c r="T387" s="2">
        <f t="shared" ref="T387:T450" si="30">ROUND(C387*24*60/10,0)/(24*6)-1</f>
        <v>44129.520833333336</v>
      </c>
      <c r="U387" t="str">
        <f t="shared" ref="U387:U450" si="31">TEXT(T387,"mm-dd-yyyy hh:mm")</f>
        <v>10-25-2020 12:30</v>
      </c>
      <c r="V387">
        <f>IFERROR(IF(W387=Z387,VLOOKUP($U387,[1]C8842!$G$2:$M$145,3,FALSE),0),0)</f>
        <v>20</v>
      </c>
      <c r="W387">
        <f>VLOOKUP(RIGHT($V$1,5),Key!$A$9:$B$14,2,FALSE)</f>
        <v>10.199999999999999</v>
      </c>
      <c r="X387">
        <f t="shared" si="29"/>
        <v>0</v>
      </c>
      <c r="Y387">
        <f>VLOOKUP(RIGHT($X$1,5),Key!$A$9:$B$14,2,FALSE)</f>
        <v>3.7</v>
      </c>
      <c r="Z387">
        <f t="shared" ref="Z387:Z450" si="32">M387-MIN(ABS(Y387-M387),ABS(W387-M387))</f>
        <v>10.199999999999999</v>
      </c>
      <c r="AA387">
        <f t="shared" ref="AA387:AA450" si="33">SUM(V387,X387)</f>
        <v>20</v>
      </c>
    </row>
    <row r="388" spans="1:27" x14ac:dyDescent="0.3">
      <c r="A388">
        <v>100067</v>
      </c>
      <c r="B388">
        <v>230922</v>
      </c>
      <c r="C388" s="3">
        <v>44130.522222222222</v>
      </c>
      <c r="D388">
        <v>0</v>
      </c>
      <c r="E388">
        <v>2</v>
      </c>
      <c r="F388" t="s">
        <v>25</v>
      </c>
      <c r="G388">
        <v>1</v>
      </c>
      <c r="H388">
        <v>56.910159999999998</v>
      </c>
      <c r="I388">
        <v>18.61328</v>
      </c>
      <c r="J388">
        <v>1.1484380000000001</v>
      </c>
      <c r="K388">
        <v>45.019530000000003</v>
      </c>
      <c r="L388" s="3">
        <v>44130.276388888888</v>
      </c>
      <c r="M388">
        <v>17.18</v>
      </c>
      <c r="N388" t="s">
        <v>28</v>
      </c>
      <c r="P388">
        <f>(C388-Key!$B$1)*24</f>
        <v>-2.5166666666627862</v>
      </c>
      <c r="Q388">
        <f>(Key!$B$2-'17.1'!C388)*24</f>
        <v>5.4666666666744277</v>
      </c>
      <c r="R388" s="3">
        <f>C388-(M388-Key!$B$5)/(24*Key!$B$6)</f>
        <v>44130.508407407404</v>
      </c>
      <c r="S388">
        <f>M388-Key!$B$5</f>
        <v>14.92</v>
      </c>
      <c r="T388" s="2">
        <f t="shared" si="30"/>
        <v>44129.520833333336</v>
      </c>
      <c r="U388" t="str">
        <f t="shared" si="31"/>
        <v>10-25-2020 12:30</v>
      </c>
      <c r="V388">
        <f>IFERROR(IF(W388=Z388,VLOOKUP($U388,[1]C8842!$G$2:$M$145,3,FALSE),0),0)</f>
        <v>20</v>
      </c>
      <c r="W388">
        <f>VLOOKUP(RIGHT($V$1,5),Key!$A$9:$B$14,2,FALSE)</f>
        <v>10.199999999999999</v>
      </c>
      <c r="X388">
        <f t="shared" ref="X388:X451" si="34">$X$2</f>
        <v>0</v>
      </c>
      <c r="Y388">
        <f>VLOOKUP(RIGHT($X$1,5),Key!$A$9:$B$14,2,FALSE)</f>
        <v>3.7</v>
      </c>
      <c r="Z388">
        <f t="shared" si="32"/>
        <v>10.199999999999999</v>
      </c>
      <c r="AA388">
        <f t="shared" si="33"/>
        <v>20</v>
      </c>
    </row>
    <row r="389" spans="1:27" x14ac:dyDescent="0.3">
      <c r="A389">
        <v>100067</v>
      </c>
      <c r="B389">
        <v>230922</v>
      </c>
      <c r="C389" s="3">
        <v>44130.522222222222</v>
      </c>
      <c r="D389">
        <v>3</v>
      </c>
      <c r="E389">
        <v>2</v>
      </c>
      <c r="F389" t="s">
        <v>26</v>
      </c>
      <c r="G389">
        <v>1</v>
      </c>
      <c r="H389">
        <v>63.519530000000003</v>
      </c>
      <c r="I389">
        <v>19.882809999999999</v>
      </c>
      <c r="J389">
        <v>1.082031</v>
      </c>
      <c r="K389">
        <v>95.039060000000006</v>
      </c>
      <c r="L389" s="3">
        <v>44130.276388888888</v>
      </c>
      <c r="M389">
        <v>17.18</v>
      </c>
      <c r="N389" t="s">
        <v>28</v>
      </c>
      <c r="P389">
        <f>(C389-Key!$B$1)*24</f>
        <v>-2.5166666666627862</v>
      </c>
      <c r="Q389">
        <f>(Key!$B$2-'17.1'!C389)*24</f>
        <v>5.4666666666744277</v>
      </c>
      <c r="R389" s="3">
        <f>C389-(M389-Key!$B$5)/(24*Key!$B$6)</f>
        <v>44130.508407407404</v>
      </c>
      <c r="S389">
        <f>M389-Key!$B$5</f>
        <v>14.92</v>
      </c>
      <c r="T389" s="2">
        <f t="shared" si="30"/>
        <v>44129.520833333336</v>
      </c>
      <c r="U389" t="str">
        <f t="shared" si="31"/>
        <v>10-25-2020 12:30</v>
      </c>
      <c r="V389">
        <f>IFERROR(IF(W389=Z389,VLOOKUP($U389,[1]C8842!$G$2:$M$145,3,FALSE),0),0)</f>
        <v>20</v>
      </c>
      <c r="W389">
        <f>VLOOKUP(RIGHT($V$1,5),Key!$A$9:$B$14,2,FALSE)</f>
        <v>10.199999999999999</v>
      </c>
      <c r="X389">
        <f t="shared" si="34"/>
        <v>0</v>
      </c>
      <c r="Y389">
        <f>VLOOKUP(RIGHT($X$1,5),Key!$A$9:$B$14,2,FALSE)</f>
        <v>3.7</v>
      </c>
      <c r="Z389">
        <f t="shared" si="32"/>
        <v>10.199999999999999</v>
      </c>
      <c r="AA389">
        <f t="shared" si="33"/>
        <v>20</v>
      </c>
    </row>
    <row r="390" spans="1:27" x14ac:dyDescent="0.3">
      <c r="A390">
        <v>100067</v>
      </c>
      <c r="B390">
        <v>230922</v>
      </c>
      <c r="C390" s="3">
        <v>44130.522916666669</v>
      </c>
      <c r="D390">
        <v>3</v>
      </c>
      <c r="E390">
        <v>2</v>
      </c>
      <c r="F390" t="s">
        <v>26</v>
      </c>
      <c r="G390">
        <v>1</v>
      </c>
      <c r="H390">
        <v>59.683590000000002</v>
      </c>
      <c r="I390">
        <v>15.351559999999999</v>
      </c>
      <c r="J390">
        <v>0.94921880000000003</v>
      </c>
      <c r="K390">
        <v>92.039060000000006</v>
      </c>
      <c r="L390" s="3">
        <v>44130.276388888888</v>
      </c>
      <c r="M390">
        <v>17.18</v>
      </c>
      <c r="N390" t="s">
        <v>28</v>
      </c>
      <c r="P390">
        <f>(C390-Key!$B$1)*24</f>
        <v>-2.4999999999417923</v>
      </c>
      <c r="Q390">
        <f>(Key!$B$2-'17.1'!C390)*24</f>
        <v>5.4499999999534339</v>
      </c>
      <c r="R390" s="3">
        <f>C390-(M390-Key!$B$5)/(24*Key!$B$6)</f>
        <v>44130.509101851851</v>
      </c>
      <c r="S390">
        <f>M390-Key!$B$5</f>
        <v>14.92</v>
      </c>
      <c r="T390" s="2">
        <f t="shared" si="30"/>
        <v>44129.520833333336</v>
      </c>
      <c r="U390" t="str">
        <f t="shared" si="31"/>
        <v>10-25-2020 12:30</v>
      </c>
      <c r="V390">
        <f>IFERROR(IF(W390=Z390,VLOOKUP($U390,[1]C8842!$G$2:$M$145,3,FALSE),0),0)</f>
        <v>20</v>
      </c>
      <c r="W390">
        <f>VLOOKUP(RIGHT($V$1,5),Key!$A$9:$B$14,2,FALSE)</f>
        <v>10.199999999999999</v>
      </c>
      <c r="X390">
        <f t="shared" si="34"/>
        <v>0</v>
      </c>
      <c r="Y390">
        <f>VLOOKUP(RIGHT($X$1,5),Key!$A$9:$B$14,2,FALSE)</f>
        <v>3.7</v>
      </c>
      <c r="Z390">
        <f t="shared" si="32"/>
        <v>10.199999999999999</v>
      </c>
      <c r="AA390">
        <f t="shared" si="33"/>
        <v>20</v>
      </c>
    </row>
    <row r="391" spans="1:27" x14ac:dyDescent="0.3">
      <c r="A391">
        <v>100067</v>
      </c>
      <c r="B391">
        <v>230922</v>
      </c>
      <c r="C391" s="3">
        <v>44130.522916666669</v>
      </c>
      <c r="D391">
        <v>3</v>
      </c>
      <c r="E391">
        <v>2</v>
      </c>
      <c r="F391" t="s">
        <v>26</v>
      </c>
      <c r="G391">
        <v>1</v>
      </c>
      <c r="H391">
        <v>61.691409999999998</v>
      </c>
      <c r="I391">
        <v>15.71875</v>
      </c>
      <c r="J391">
        <v>0.93359380000000003</v>
      </c>
      <c r="K391">
        <v>93.039060000000006</v>
      </c>
      <c r="L391" s="3">
        <v>44130.276388888888</v>
      </c>
      <c r="M391">
        <v>17.18</v>
      </c>
      <c r="N391" t="s">
        <v>28</v>
      </c>
      <c r="P391">
        <f>(C391-Key!$B$1)*24</f>
        <v>-2.4999999999417923</v>
      </c>
      <c r="Q391">
        <f>(Key!$B$2-'17.1'!C391)*24</f>
        <v>5.4499999999534339</v>
      </c>
      <c r="R391" s="3">
        <f>C391-(M391-Key!$B$5)/(24*Key!$B$6)</f>
        <v>44130.509101851851</v>
      </c>
      <c r="S391">
        <f>M391-Key!$B$5</f>
        <v>14.92</v>
      </c>
      <c r="T391" s="2">
        <f t="shared" si="30"/>
        <v>44129.520833333336</v>
      </c>
      <c r="U391" t="str">
        <f t="shared" si="31"/>
        <v>10-25-2020 12:30</v>
      </c>
      <c r="V391">
        <f>IFERROR(IF(W391=Z391,VLOOKUP($U391,[1]C8842!$G$2:$M$145,3,FALSE),0),0)</f>
        <v>20</v>
      </c>
      <c r="W391">
        <f>VLOOKUP(RIGHT($V$1,5),Key!$A$9:$B$14,2,FALSE)</f>
        <v>10.199999999999999</v>
      </c>
      <c r="X391">
        <f t="shared" si="34"/>
        <v>0</v>
      </c>
      <c r="Y391">
        <f>VLOOKUP(RIGHT($X$1,5),Key!$A$9:$B$14,2,FALSE)</f>
        <v>3.7</v>
      </c>
      <c r="Z391">
        <f t="shared" si="32"/>
        <v>10.199999999999999</v>
      </c>
      <c r="AA391">
        <f t="shared" si="33"/>
        <v>20</v>
      </c>
    </row>
    <row r="392" spans="1:27" x14ac:dyDescent="0.3">
      <c r="A392">
        <v>100067</v>
      </c>
      <c r="B392">
        <v>230922</v>
      </c>
      <c r="C392" s="3">
        <v>44130.522916666669</v>
      </c>
      <c r="D392">
        <v>0</v>
      </c>
      <c r="E392">
        <v>2</v>
      </c>
      <c r="F392" t="s">
        <v>25</v>
      </c>
      <c r="G392">
        <v>1</v>
      </c>
      <c r="H392">
        <v>64.867189999999994</v>
      </c>
      <c r="I392">
        <v>14.648440000000001</v>
      </c>
      <c r="J392">
        <v>0.84375</v>
      </c>
      <c r="K392">
        <v>48.019530000000003</v>
      </c>
      <c r="L392" s="3">
        <v>44130.276388888888</v>
      </c>
      <c r="M392">
        <v>17.18</v>
      </c>
      <c r="N392" t="s">
        <v>28</v>
      </c>
      <c r="P392">
        <f>(C392-Key!$B$1)*24</f>
        <v>-2.4999999999417923</v>
      </c>
      <c r="Q392">
        <f>(Key!$B$2-'17.1'!C392)*24</f>
        <v>5.4499999999534339</v>
      </c>
      <c r="R392" s="3">
        <f>C392-(M392-Key!$B$5)/(24*Key!$B$6)</f>
        <v>44130.509101851851</v>
      </c>
      <c r="S392">
        <f>M392-Key!$B$5</f>
        <v>14.92</v>
      </c>
      <c r="T392" s="2">
        <f t="shared" si="30"/>
        <v>44129.520833333336</v>
      </c>
      <c r="U392" t="str">
        <f t="shared" si="31"/>
        <v>10-25-2020 12:30</v>
      </c>
      <c r="V392">
        <f>IFERROR(IF(W392=Z392,VLOOKUP($U392,[1]C8842!$G$2:$M$145,3,FALSE),0),0)</f>
        <v>20</v>
      </c>
      <c r="W392">
        <f>VLOOKUP(RIGHT($V$1,5),Key!$A$9:$B$14,2,FALSE)</f>
        <v>10.199999999999999</v>
      </c>
      <c r="X392">
        <f t="shared" si="34"/>
        <v>0</v>
      </c>
      <c r="Y392">
        <f>VLOOKUP(RIGHT($X$1,5),Key!$A$9:$B$14,2,FALSE)</f>
        <v>3.7</v>
      </c>
      <c r="Z392">
        <f t="shared" si="32"/>
        <v>10.199999999999999</v>
      </c>
      <c r="AA392">
        <f t="shared" si="33"/>
        <v>20</v>
      </c>
    </row>
    <row r="393" spans="1:27" x14ac:dyDescent="0.3">
      <c r="A393">
        <v>100067</v>
      </c>
      <c r="B393">
        <v>230922</v>
      </c>
      <c r="C393" s="3">
        <v>44130.522916666669</v>
      </c>
      <c r="D393">
        <v>0</v>
      </c>
      <c r="E393">
        <v>2</v>
      </c>
      <c r="F393" t="s">
        <v>25</v>
      </c>
      <c r="G393">
        <v>1</v>
      </c>
      <c r="H393">
        <v>57.4375</v>
      </c>
      <c r="I393">
        <v>17.10547</v>
      </c>
      <c r="J393">
        <v>1.066406</v>
      </c>
      <c r="K393">
        <v>46.019530000000003</v>
      </c>
      <c r="L393" s="3">
        <v>44130.276388888888</v>
      </c>
      <c r="M393">
        <v>17.18</v>
      </c>
      <c r="N393" t="s">
        <v>28</v>
      </c>
      <c r="P393">
        <f>(C393-Key!$B$1)*24</f>
        <v>-2.4999999999417923</v>
      </c>
      <c r="Q393">
        <f>(Key!$B$2-'17.1'!C393)*24</f>
        <v>5.4499999999534339</v>
      </c>
      <c r="R393" s="3">
        <f>C393-(M393-Key!$B$5)/(24*Key!$B$6)</f>
        <v>44130.509101851851</v>
      </c>
      <c r="S393">
        <f>M393-Key!$B$5</f>
        <v>14.92</v>
      </c>
      <c r="T393" s="2">
        <f t="shared" si="30"/>
        <v>44129.520833333336</v>
      </c>
      <c r="U393" t="str">
        <f t="shared" si="31"/>
        <v>10-25-2020 12:30</v>
      </c>
      <c r="V393">
        <f>IFERROR(IF(W393=Z393,VLOOKUP($U393,[1]C8842!$G$2:$M$145,3,FALSE),0),0)</f>
        <v>20</v>
      </c>
      <c r="W393">
        <f>VLOOKUP(RIGHT($V$1,5),Key!$A$9:$B$14,2,FALSE)</f>
        <v>10.199999999999999</v>
      </c>
      <c r="X393">
        <f t="shared" si="34"/>
        <v>0</v>
      </c>
      <c r="Y393">
        <f>VLOOKUP(RIGHT($X$1,5),Key!$A$9:$B$14,2,FALSE)</f>
        <v>3.7</v>
      </c>
      <c r="Z393">
        <f t="shared" si="32"/>
        <v>10.199999999999999</v>
      </c>
      <c r="AA393">
        <f t="shared" si="33"/>
        <v>20</v>
      </c>
    </row>
    <row r="394" spans="1:27" x14ac:dyDescent="0.3">
      <c r="A394">
        <v>100067</v>
      </c>
      <c r="B394">
        <v>230922</v>
      </c>
      <c r="C394" s="3">
        <v>44130.522916666669</v>
      </c>
      <c r="D394">
        <v>0</v>
      </c>
      <c r="E394">
        <v>2</v>
      </c>
      <c r="F394" t="s">
        <v>25</v>
      </c>
      <c r="G394">
        <v>4</v>
      </c>
      <c r="H394">
        <v>61.847659999999998</v>
      </c>
      <c r="I394">
        <v>77.636719999999997</v>
      </c>
      <c r="J394">
        <v>3.5976560000000002</v>
      </c>
      <c r="K394">
        <v>44.019530000000003</v>
      </c>
      <c r="L394" s="3">
        <v>44130.276388888888</v>
      </c>
      <c r="M394">
        <v>17.18</v>
      </c>
      <c r="N394" t="s">
        <v>28</v>
      </c>
      <c r="P394">
        <f>(C394-Key!$B$1)*24</f>
        <v>-2.4999999999417923</v>
      </c>
      <c r="Q394">
        <f>(Key!$B$2-'17.1'!C394)*24</f>
        <v>5.4499999999534339</v>
      </c>
      <c r="R394" s="3">
        <f>C394-(M394-Key!$B$5)/(24*Key!$B$6)</f>
        <v>44130.509101851851</v>
      </c>
      <c r="S394">
        <f>M394-Key!$B$5</f>
        <v>14.92</v>
      </c>
      <c r="T394" s="2">
        <f t="shared" si="30"/>
        <v>44129.520833333336</v>
      </c>
      <c r="U394" t="str">
        <f t="shared" si="31"/>
        <v>10-25-2020 12:30</v>
      </c>
      <c r="V394">
        <f>IFERROR(IF(W394=Z394,VLOOKUP($U394,[1]C8842!$G$2:$M$145,3,FALSE),0),0)</f>
        <v>20</v>
      </c>
      <c r="W394">
        <f>VLOOKUP(RIGHT($V$1,5),Key!$A$9:$B$14,2,FALSE)</f>
        <v>10.199999999999999</v>
      </c>
      <c r="X394">
        <f t="shared" si="34"/>
        <v>0</v>
      </c>
      <c r="Y394">
        <f>VLOOKUP(RIGHT($X$1,5),Key!$A$9:$B$14,2,FALSE)</f>
        <v>3.7</v>
      </c>
      <c r="Z394">
        <f t="shared" si="32"/>
        <v>10.199999999999999</v>
      </c>
      <c r="AA394">
        <f t="shared" si="33"/>
        <v>20</v>
      </c>
    </row>
    <row r="395" spans="1:27" x14ac:dyDescent="0.3">
      <c r="A395">
        <v>100067</v>
      </c>
      <c r="B395">
        <v>230922</v>
      </c>
      <c r="C395" s="3">
        <v>44130.522916666669</v>
      </c>
      <c r="D395">
        <v>1</v>
      </c>
      <c r="E395">
        <v>1</v>
      </c>
      <c r="F395" t="s">
        <v>25</v>
      </c>
      <c r="G395">
        <v>1</v>
      </c>
      <c r="H395">
        <v>63.550780000000003</v>
      </c>
      <c r="I395">
        <v>19.0625</v>
      </c>
      <c r="J395">
        <v>1.046875</v>
      </c>
      <c r="K395">
        <v>56.023440000000001</v>
      </c>
      <c r="L395" s="3">
        <v>44130.276388888888</v>
      </c>
      <c r="M395">
        <v>17.18</v>
      </c>
      <c r="N395" t="s">
        <v>28</v>
      </c>
      <c r="P395">
        <f>(C395-Key!$B$1)*24</f>
        <v>-2.4999999999417923</v>
      </c>
      <c r="Q395">
        <f>(Key!$B$2-'17.1'!C395)*24</f>
        <v>5.4499999999534339</v>
      </c>
      <c r="R395" s="3">
        <f>C395-(M395-Key!$B$5)/(24*Key!$B$6)</f>
        <v>44130.509101851851</v>
      </c>
      <c r="S395">
        <f>M395-Key!$B$5</f>
        <v>14.92</v>
      </c>
      <c r="T395" s="2">
        <f t="shared" si="30"/>
        <v>44129.520833333336</v>
      </c>
      <c r="U395" t="str">
        <f t="shared" si="31"/>
        <v>10-25-2020 12:30</v>
      </c>
      <c r="V395">
        <f>IFERROR(IF(W395=Z395,VLOOKUP($U395,[1]C8842!$G$2:$M$145,3,FALSE),0),0)</f>
        <v>20</v>
      </c>
      <c r="W395">
        <f>VLOOKUP(RIGHT($V$1,5),Key!$A$9:$B$14,2,FALSE)</f>
        <v>10.199999999999999</v>
      </c>
      <c r="X395">
        <f t="shared" si="34"/>
        <v>0</v>
      </c>
      <c r="Y395">
        <f>VLOOKUP(RIGHT($X$1,5),Key!$A$9:$B$14,2,FALSE)</f>
        <v>3.7</v>
      </c>
      <c r="Z395">
        <f t="shared" si="32"/>
        <v>10.199999999999999</v>
      </c>
      <c r="AA395">
        <f t="shared" si="33"/>
        <v>20</v>
      </c>
    </row>
    <row r="396" spans="1:27" x14ac:dyDescent="0.3">
      <c r="A396">
        <v>100067</v>
      </c>
      <c r="B396">
        <v>230922</v>
      </c>
      <c r="C396" s="3">
        <v>44130.522916666669</v>
      </c>
      <c r="D396">
        <v>2</v>
      </c>
      <c r="E396">
        <v>1</v>
      </c>
      <c r="F396" t="s">
        <v>26</v>
      </c>
      <c r="G396">
        <v>1</v>
      </c>
      <c r="H396">
        <v>61.296880000000002</v>
      </c>
      <c r="I396">
        <v>18.996089999999999</v>
      </c>
      <c r="J396">
        <v>1.082031</v>
      </c>
      <c r="K396">
        <v>81.035160000000005</v>
      </c>
      <c r="L396" s="3">
        <v>44130.276388888888</v>
      </c>
      <c r="M396">
        <v>17.18</v>
      </c>
      <c r="N396" t="s">
        <v>28</v>
      </c>
      <c r="P396">
        <f>(C396-Key!$B$1)*24</f>
        <v>-2.4999999999417923</v>
      </c>
      <c r="Q396">
        <f>(Key!$B$2-'17.1'!C396)*24</f>
        <v>5.4499999999534339</v>
      </c>
      <c r="R396" s="3">
        <f>C396-(M396-Key!$B$5)/(24*Key!$B$6)</f>
        <v>44130.509101851851</v>
      </c>
      <c r="S396">
        <f>M396-Key!$B$5</f>
        <v>14.92</v>
      </c>
      <c r="T396" s="2">
        <f t="shared" si="30"/>
        <v>44129.520833333336</v>
      </c>
      <c r="U396" t="str">
        <f t="shared" si="31"/>
        <v>10-25-2020 12:30</v>
      </c>
      <c r="V396">
        <f>IFERROR(IF(W396=Z396,VLOOKUP($U396,[1]C8842!$G$2:$M$145,3,FALSE),0),0)</f>
        <v>20</v>
      </c>
      <c r="W396">
        <f>VLOOKUP(RIGHT($V$1,5),Key!$A$9:$B$14,2,FALSE)</f>
        <v>10.199999999999999</v>
      </c>
      <c r="X396">
        <f t="shared" si="34"/>
        <v>0</v>
      </c>
      <c r="Y396">
        <f>VLOOKUP(RIGHT($X$1,5),Key!$A$9:$B$14,2,FALSE)</f>
        <v>3.7</v>
      </c>
      <c r="Z396">
        <f t="shared" si="32"/>
        <v>10.199999999999999</v>
      </c>
      <c r="AA396">
        <f t="shared" si="33"/>
        <v>20</v>
      </c>
    </row>
    <row r="397" spans="1:27" x14ac:dyDescent="0.3">
      <c r="A397">
        <v>100067</v>
      </c>
      <c r="B397">
        <v>230922</v>
      </c>
      <c r="C397" s="3">
        <v>44130.522916666669</v>
      </c>
      <c r="D397">
        <v>3</v>
      </c>
      <c r="E397">
        <v>2</v>
      </c>
      <c r="F397" t="s">
        <v>26</v>
      </c>
      <c r="G397">
        <v>1</v>
      </c>
      <c r="H397">
        <v>65.753910000000005</v>
      </c>
      <c r="I397">
        <v>13.91797</v>
      </c>
      <c r="J397">
        <v>0.8046875</v>
      </c>
      <c r="K397">
        <v>93.039060000000006</v>
      </c>
      <c r="L397" s="3">
        <v>44130.276388888888</v>
      </c>
      <c r="M397">
        <v>17.18</v>
      </c>
      <c r="N397" t="s">
        <v>28</v>
      </c>
      <c r="P397">
        <f>(C397-Key!$B$1)*24</f>
        <v>-2.4999999999417923</v>
      </c>
      <c r="Q397">
        <f>(Key!$B$2-'17.1'!C397)*24</f>
        <v>5.4499999999534339</v>
      </c>
      <c r="R397" s="3">
        <f>C397-(M397-Key!$B$5)/(24*Key!$B$6)</f>
        <v>44130.509101851851</v>
      </c>
      <c r="S397">
        <f>M397-Key!$B$5</f>
        <v>14.92</v>
      </c>
      <c r="T397" s="2">
        <f t="shared" si="30"/>
        <v>44129.520833333336</v>
      </c>
      <c r="U397" t="str">
        <f t="shared" si="31"/>
        <v>10-25-2020 12:30</v>
      </c>
      <c r="V397">
        <f>IFERROR(IF(W397=Z397,VLOOKUP($U397,[1]C8842!$G$2:$M$145,3,FALSE),0),0)</f>
        <v>20</v>
      </c>
      <c r="W397">
        <f>VLOOKUP(RIGHT($V$1,5),Key!$A$9:$B$14,2,FALSE)</f>
        <v>10.199999999999999</v>
      </c>
      <c r="X397">
        <f t="shared" si="34"/>
        <v>0</v>
      </c>
      <c r="Y397">
        <f>VLOOKUP(RIGHT($X$1,5),Key!$A$9:$B$14,2,FALSE)</f>
        <v>3.7</v>
      </c>
      <c r="Z397">
        <f t="shared" si="32"/>
        <v>10.199999999999999</v>
      </c>
      <c r="AA397">
        <f t="shared" si="33"/>
        <v>20</v>
      </c>
    </row>
    <row r="398" spans="1:27" x14ac:dyDescent="0.3">
      <c r="A398">
        <v>100067</v>
      </c>
      <c r="B398">
        <v>230922</v>
      </c>
      <c r="C398" s="3">
        <v>44130.522916666669</v>
      </c>
      <c r="D398">
        <v>2</v>
      </c>
      <c r="E398">
        <v>1</v>
      </c>
      <c r="F398" t="s">
        <v>26</v>
      </c>
      <c r="G398">
        <v>2</v>
      </c>
      <c r="H398">
        <v>66.75</v>
      </c>
      <c r="I398">
        <v>20.48828</v>
      </c>
      <c r="J398">
        <v>1.0546880000000001</v>
      </c>
      <c r="K398">
        <v>80.03125</v>
      </c>
      <c r="L398" s="3">
        <v>44130.276388888888</v>
      </c>
      <c r="M398">
        <v>17.18</v>
      </c>
      <c r="N398" t="s">
        <v>28</v>
      </c>
      <c r="P398">
        <f>(C398-Key!$B$1)*24</f>
        <v>-2.4999999999417923</v>
      </c>
      <c r="Q398">
        <f>(Key!$B$2-'17.1'!C398)*24</f>
        <v>5.4499999999534339</v>
      </c>
      <c r="R398" s="3">
        <f>C398-(M398-Key!$B$5)/(24*Key!$B$6)</f>
        <v>44130.509101851851</v>
      </c>
      <c r="S398">
        <f>M398-Key!$B$5</f>
        <v>14.92</v>
      </c>
      <c r="T398" s="2">
        <f t="shared" si="30"/>
        <v>44129.520833333336</v>
      </c>
      <c r="U398" t="str">
        <f t="shared" si="31"/>
        <v>10-25-2020 12:30</v>
      </c>
      <c r="V398">
        <f>IFERROR(IF(W398=Z398,VLOOKUP($U398,[1]C8842!$G$2:$M$145,3,FALSE),0),0)</f>
        <v>20</v>
      </c>
      <c r="W398">
        <f>VLOOKUP(RIGHT($V$1,5),Key!$A$9:$B$14,2,FALSE)</f>
        <v>10.199999999999999</v>
      </c>
      <c r="X398">
        <f t="shared" si="34"/>
        <v>0</v>
      </c>
      <c r="Y398">
        <f>VLOOKUP(RIGHT($X$1,5),Key!$A$9:$B$14,2,FALSE)</f>
        <v>3.7</v>
      </c>
      <c r="Z398">
        <f t="shared" si="32"/>
        <v>10.199999999999999</v>
      </c>
      <c r="AA398">
        <f t="shared" si="33"/>
        <v>20</v>
      </c>
    </row>
    <row r="399" spans="1:27" x14ac:dyDescent="0.3">
      <c r="A399">
        <v>100067</v>
      </c>
      <c r="B399">
        <v>230922</v>
      </c>
      <c r="C399" s="3">
        <v>44130.522916666669</v>
      </c>
      <c r="D399">
        <v>0</v>
      </c>
      <c r="E399">
        <v>2</v>
      </c>
      <c r="F399" t="s">
        <v>25</v>
      </c>
      <c r="G399">
        <v>1</v>
      </c>
      <c r="H399">
        <v>59.492190000000001</v>
      </c>
      <c r="I399">
        <v>14.69922</v>
      </c>
      <c r="J399">
        <v>0.92578130000000003</v>
      </c>
      <c r="K399">
        <v>44.019530000000003</v>
      </c>
      <c r="L399" s="3">
        <v>44130.276388888888</v>
      </c>
      <c r="M399">
        <v>17.18</v>
      </c>
      <c r="N399" t="s">
        <v>28</v>
      </c>
      <c r="P399">
        <f>(C399-Key!$B$1)*24</f>
        <v>-2.4999999999417923</v>
      </c>
      <c r="Q399">
        <f>(Key!$B$2-'17.1'!C399)*24</f>
        <v>5.4499999999534339</v>
      </c>
      <c r="R399" s="3">
        <f>C399-(M399-Key!$B$5)/(24*Key!$B$6)</f>
        <v>44130.509101851851</v>
      </c>
      <c r="S399">
        <f>M399-Key!$B$5</f>
        <v>14.92</v>
      </c>
      <c r="T399" s="2">
        <f t="shared" si="30"/>
        <v>44129.520833333336</v>
      </c>
      <c r="U399" t="str">
        <f t="shared" si="31"/>
        <v>10-25-2020 12:30</v>
      </c>
      <c r="V399">
        <f>IFERROR(IF(W399=Z399,VLOOKUP($U399,[1]C8842!$G$2:$M$145,3,FALSE),0),0)</f>
        <v>20</v>
      </c>
      <c r="W399">
        <f>VLOOKUP(RIGHT($V$1,5),Key!$A$9:$B$14,2,FALSE)</f>
        <v>10.199999999999999</v>
      </c>
      <c r="X399">
        <f t="shared" si="34"/>
        <v>0</v>
      </c>
      <c r="Y399">
        <f>VLOOKUP(RIGHT($X$1,5),Key!$A$9:$B$14,2,FALSE)</f>
        <v>3.7</v>
      </c>
      <c r="Z399">
        <f t="shared" si="32"/>
        <v>10.199999999999999</v>
      </c>
      <c r="AA399">
        <f t="shared" si="33"/>
        <v>20</v>
      </c>
    </row>
    <row r="400" spans="1:27" x14ac:dyDescent="0.3">
      <c r="A400">
        <v>100067</v>
      </c>
      <c r="B400">
        <v>230922</v>
      </c>
      <c r="C400" s="3">
        <v>44130.522916666669</v>
      </c>
      <c r="D400">
        <v>1</v>
      </c>
      <c r="E400">
        <v>1</v>
      </c>
      <c r="F400" t="s">
        <v>25</v>
      </c>
      <c r="G400">
        <v>1</v>
      </c>
      <c r="H400">
        <v>67.226560000000006</v>
      </c>
      <c r="I400">
        <v>14.210940000000001</v>
      </c>
      <c r="J400">
        <v>0.796875</v>
      </c>
      <c r="K400">
        <v>56.023440000000001</v>
      </c>
      <c r="L400" s="3">
        <v>44130.276388888888</v>
      </c>
      <c r="M400">
        <v>17.18</v>
      </c>
      <c r="N400" t="s">
        <v>28</v>
      </c>
      <c r="P400">
        <f>(C400-Key!$B$1)*24</f>
        <v>-2.4999999999417923</v>
      </c>
      <c r="Q400">
        <f>(Key!$B$2-'17.1'!C400)*24</f>
        <v>5.4499999999534339</v>
      </c>
      <c r="R400" s="3">
        <f>C400-(M400-Key!$B$5)/(24*Key!$B$6)</f>
        <v>44130.509101851851</v>
      </c>
      <c r="S400">
        <f>M400-Key!$B$5</f>
        <v>14.92</v>
      </c>
      <c r="T400" s="2">
        <f t="shared" si="30"/>
        <v>44129.520833333336</v>
      </c>
      <c r="U400" t="str">
        <f t="shared" si="31"/>
        <v>10-25-2020 12:30</v>
      </c>
      <c r="V400">
        <f>IFERROR(IF(W400=Z400,VLOOKUP($U400,[1]C8842!$G$2:$M$145,3,FALSE),0),0)</f>
        <v>20</v>
      </c>
      <c r="W400">
        <f>VLOOKUP(RIGHT($V$1,5),Key!$A$9:$B$14,2,FALSE)</f>
        <v>10.199999999999999</v>
      </c>
      <c r="X400">
        <f t="shared" si="34"/>
        <v>0</v>
      </c>
      <c r="Y400">
        <f>VLOOKUP(RIGHT($X$1,5),Key!$A$9:$B$14,2,FALSE)</f>
        <v>3.7</v>
      </c>
      <c r="Z400">
        <f t="shared" si="32"/>
        <v>10.199999999999999</v>
      </c>
      <c r="AA400">
        <f t="shared" si="33"/>
        <v>20</v>
      </c>
    </row>
    <row r="401" spans="1:27" x14ac:dyDescent="0.3">
      <c r="A401">
        <v>100067</v>
      </c>
      <c r="B401">
        <v>230922</v>
      </c>
      <c r="C401" s="3">
        <v>44130.523611111108</v>
      </c>
      <c r="D401">
        <v>1</v>
      </c>
      <c r="E401">
        <v>1</v>
      </c>
      <c r="F401" t="s">
        <v>25</v>
      </c>
      <c r="G401">
        <v>1</v>
      </c>
      <c r="H401">
        <v>66.617189999999994</v>
      </c>
      <c r="I401">
        <v>16.48828</v>
      </c>
      <c r="J401">
        <v>0.8984375</v>
      </c>
      <c r="K401">
        <v>57.023440000000001</v>
      </c>
      <c r="L401" s="3">
        <v>44130.276388888888</v>
      </c>
      <c r="M401">
        <v>17.18</v>
      </c>
      <c r="N401" t="s">
        <v>28</v>
      </c>
      <c r="P401">
        <f>(C401-Key!$B$1)*24</f>
        <v>-2.4833333333954215</v>
      </c>
      <c r="Q401">
        <f>(Key!$B$2-'17.1'!C401)*24</f>
        <v>5.433333333407063</v>
      </c>
      <c r="R401" s="3">
        <f>C401-(M401-Key!$B$5)/(24*Key!$B$6)</f>
        <v>44130.50979629629</v>
      </c>
      <c r="S401">
        <f>M401-Key!$B$5</f>
        <v>14.92</v>
      </c>
      <c r="T401" s="2">
        <f t="shared" si="30"/>
        <v>44129.520833333336</v>
      </c>
      <c r="U401" t="str">
        <f t="shared" si="31"/>
        <v>10-25-2020 12:30</v>
      </c>
      <c r="V401">
        <f>IFERROR(IF(W401=Z401,VLOOKUP($U401,[1]C8842!$G$2:$M$145,3,FALSE),0),0)</f>
        <v>20</v>
      </c>
      <c r="W401">
        <f>VLOOKUP(RIGHT($V$1,5),Key!$A$9:$B$14,2,FALSE)</f>
        <v>10.199999999999999</v>
      </c>
      <c r="X401">
        <f t="shared" si="34"/>
        <v>0</v>
      </c>
      <c r="Y401">
        <f>VLOOKUP(RIGHT($X$1,5),Key!$A$9:$B$14,2,FALSE)</f>
        <v>3.7</v>
      </c>
      <c r="Z401">
        <f t="shared" si="32"/>
        <v>10.199999999999999</v>
      </c>
      <c r="AA401">
        <f t="shared" si="33"/>
        <v>20</v>
      </c>
    </row>
    <row r="402" spans="1:27" x14ac:dyDescent="0.3">
      <c r="A402">
        <v>100067</v>
      </c>
      <c r="B402">
        <v>230922</v>
      </c>
      <c r="C402" s="3">
        <v>44130.523611111108</v>
      </c>
      <c r="D402">
        <v>3</v>
      </c>
      <c r="E402">
        <v>2</v>
      </c>
      <c r="F402" t="s">
        <v>26</v>
      </c>
      <c r="G402">
        <v>1</v>
      </c>
      <c r="H402">
        <v>72.042969999999997</v>
      </c>
      <c r="I402">
        <v>18.289059999999999</v>
      </c>
      <c r="J402">
        <v>0.89453130000000003</v>
      </c>
      <c r="K402">
        <v>93.039060000000006</v>
      </c>
      <c r="L402" s="3">
        <v>44130.276388888888</v>
      </c>
      <c r="M402">
        <v>17.18</v>
      </c>
      <c r="N402" t="s">
        <v>28</v>
      </c>
      <c r="P402">
        <f>(C402-Key!$B$1)*24</f>
        <v>-2.4833333333954215</v>
      </c>
      <c r="Q402">
        <f>(Key!$B$2-'17.1'!C402)*24</f>
        <v>5.433333333407063</v>
      </c>
      <c r="R402" s="3">
        <f>C402-(M402-Key!$B$5)/(24*Key!$B$6)</f>
        <v>44130.50979629629</v>
      </c>
      <c r="S402">
        <f>M402-Key!$B$5</f>
        <v>14.92</v>
      </c>
      <c r="T402" s="2">
        <f t="shared" si="30"/>
        <v>44129.520833333336</v>
      </c>
      <c r="U402" t="str">
        <f t="shared" si="31"/>
        <v>10-25-2020 12:30</v>
      </c>
      <c r="V402">
        <f>IFERROR(IF(W402=Z402,VLOOKUP($U402,[1]C8842!$G$2:$M$145,3,FALSE),0),0)</f>
        <v>20</v>
      </c>
      <c r="W402">
        <f>VLOOKUP(RIGHT($V$1,5),Key!$A$9:$B$14,2,FALSE)</f>
        <v>10.199999999999999</v>
      </c>
      <c r="X402">
        <f t="shared" si="34"/>
        <v>0</v>
      </c>
      <c r="Y402">
        <f>VLOOKUP(RIGHT($X$1,5),Key!$A$9:$B$14,2,FALSE)</f>
        <v>3.7</v>
      </c>
      <c r="Z402">
        <f t="shared" si="32"/>
        <v>10.199999999999999</v>
      </c>
      <c r="AA402">
        <f t="shared" si="33"/>
        <v>20</v>
      </c>
    </row>
    <row r="403" spans="1:27" x14ac:dyDescent="0.3">
      <c r="A403">
        <v>100067</v>
      </c>
      <c r="B403">
        <v>230922</v>
      </c>
      <c r="C403" s="3">
        <v>44130.523611111108</v>
      </c>
      <c r="D403">
        <v>0</v>
      </c>
      <c r="E403">
        <v>2</v>
      </c>
      <c r="F403" t="s">
        <v>25</v>
      </c>
      <c r="G403">
        <v>1</v>
      </c>
      <c r="H403">
        <v>65.5625</v>
      </c>
      <c r="I403">
        <v>16.191410000000001</v>
      </c>
      <c r="J403">
        <v>0.8984375</v>
      </c>
      <c r="K403">
        <v>46.019530000000003</v>
      </c>
      <c r="L403" s="3">
        <v>44130.276388888888</v>
      </c>
      <c r="M403">
        <v>17.18</v>
      </c>
      <c r="N403" t="s">
        <v>28</v>
      </c>
      <c r="P403">
        <f>(C403-Key!$B$1)*24</f>
        <v>-2.4833333333954215</v>
      </c>
      <c r="Q403">
        <f>(Key!$B$2-'17.1'!C403)*24</f>
        <v>5.433333333407063</v>
      </c>
      <c r="R403" s="3">
        <f>C403-(M403-Key!$B$5)/(24*Key!$B$6)</f>
        <v>44130.50979629629</v>
      </c>
      <c r="S403">
        <f>M403-Key!$B$5</f>
        <v>14.92</v>
      </c>
      <c r="T403" s="2">
        <f t="shared" si="30"/>
        <v>44129.520833333336</v>
      </c>
      <c r="U403" t="str">
        <f t="shared" si="31"/>
        <v>10-25-2020 12:30</v>
      </c>
      <c r="V403">
        <f>IFERROR(IF(W403=Z403,VLOOKUP($U403,[1]C8842!$G$2:$M$145,3,FALSE),0),0)</f>
        <v>20</v>
      </c>
      <c r="W403">
        <f>VLOOKUP(RIGHT($V$1,5),Key!$A$9:$B$14,2,FALSE)</f>
        <v>10.199999999999999</v>
      </c>
      <c r="X403">
        <f t="shared" si="34"/>
        <v>0</v>
      </c>
      <c r="Y403">
        <f>VLOOKUP(RIGHT($X$1,5),Key!$A$9:$B$14,2,FALSE)</f>
        <v>3.7</v>
      </c>
      <c r="Z403">
        <f t="shared" si="32"/>
        <v>10.199999999999999</v>
      </c>
      <c r="AA403">
        <f t="shared" si="33"/>
        <v>20</v>
      </c>
    </row>
    <row r="404" spans="1:27" x14ac:dyDescent="0.3">
      <c r="A404">
        <v>100067</v>
      </c>
      <c r="B404">
        <v>230922</v>
      </c>
      <c r="C404" s="3">
        <v>44130.523611111108</v>
      </c>
      <c r="D404">
        <v>0</v>
      </c>
      <c r="E404">
        <v>2</v>
      </c>
      <c r="F404" t="s">
        <v>25</v>
      </c>
      <c r="G404">
        <v>1</v>
      </c>
      <c r="H404">
        <v>63.257809999999999</v>
      </c>
      <c r="I404">
        <v>19.66797</v>
      </c>
      <c r="J404">
        <v>1.078125</v>
      </c>
      <c r="K404">
        <v>46.019530000000003</v>
      </c>
      <c r="L404" s="3">
        <v>44130.276388888888</v>
      </c>
      <c r="M404">
        <v>17.18</v>
      </c>
      <c r="N404" t="s">
        <v>28</v>
      </c>
      <c r="P404">
        <f>(C404-Key!$B$1)*24</f>
        <v>-2.4833333333954215</v>
      </c>
      <c r="Q404">
        <f>(Key!$B$2-'17.1'!C404)*24</f>
        <v>5.433333333407063</v>
      </c>
      <c r="R404" s="3">
        <f>C404-(M404-Key!$B$5)/(24*Key!$B$6)</f>
        <v>44130.50979629629</v>
      </c>
      <c r="S404">
        <f>M404-Key!$B$5</f>
        <v>14.92</v>
      </c>
      <c r="T404" s="2">
        <f t="shared" si="30"/>
        <v>44129.520833333336</v>
      </c>
      <c r="U404" t="str">
        <f t="shared" si="31"/>
        <v>10-25-2020 12:30</v>
      </c>
      <c r="V404">
        <f>IFERROR(IF(W404=Z404,VLOOKUP($U404,[1]C8842!$G$2:$M$145,3,FALSE),0),0)</f>
        <v>20</v>
      </c>
      <c r="W404">
        <f>VLOOKUP(RIGHT($V$1,5),Key!$A$9:$B$14,2,FALSE)</f>
        <v>10.199999999999999</v>
      </c>
      <c r="X404">
        <f t="shared" si="34"/>
        <v>0</v>
      </c>
      <c r="Y404">
        <f>VLOOKUP(RIGHT($X$1,5),Key!$A$9:$B$14,2,FALSE)</f>
        <v>3.7</v>
      </c>
      <c r="Z404">
        <f t="shared" si="32"/>
        <v>10.199999999999999</v>
      </c>
      <c r="AA404">
        <f t="shared" si="33"/>
        <v>20</v>
      </c>
    </row>
    <row r="405" spans="1:27" x14ac:dyDescent="0.3">
      <c r="A405">
        <v>100067</v>
      </c>
      <c r="B405">
        <v>230922</v>
      </c>
      <c r="C405" s="3">
        <v>44130.523611111108</v>
      </c>
      <c r="D405">
        <v>1</v>
      </c>
      <c r="E405">
        <v>1</v>
      </c>
      <c r="F405" t="s">
        <v>25</v>
      </c>
      <c r="G405">
        <v>1</v>
      </c>
      <c r="H405">
        <v>72.890630000000002</v>
      </c>
      <c r="I405">
        <v>14.960940000000001</v>
      </c>
      <c r="J405">
        <v>0.76171880000000003</v>
      </c>
      <c r="K405">
        <v>58.023440000000001</v>
      </c>
      <c r="L405" s="3">
        <v>44130.276388888888</v>
      </c>
      <c r="M405">
        <v>17.18</v>
      </c>
      <c r="N405" t="s">
        <v>28</v>
      </c>
      <c r="P405">
        <f>(C405-Key!$B$1)*24</f>
        <v>-2.4833333333954215</v>
      </c>
      <c r="Q405">
        <f>(Key!$B$2-'17.1'!C405)*24</f>
        <v>5.433333333407063</v>
      </c>
      <c r="R405" s="3">
        <f>C405-(M405-Key!$B$5)/(24*Key!$B$6)</f>
        <v>44130.50979629629</v>
      </c>
      <c r="S405">
        <f>M405-Key!$B$5</f>
        <v>14.92</v>
      </c>
      <c r="T405" s="2">
        <f t="shared" si="30"/>
        <v>44129.520833333336</v>
      </c>
      <c r="U405" t="str">
        <f t="shared" si="31"/>
        <v>10-25-2020 12:30</v>
      </c>
      <c r="V405">
        <f>IFERROR(IF(W405=Z405,VLOOKUP($U405,[1]C8842!$G$2:$M$145,3,FALSE),0),0)</f>
        <v>20</v>
      </c>
      <c r="W405">
        <f>VLOOKUP(RIGHT($V$1,5),Key!$A$9:$B$14,2,FALSE)</f>
        <v>10.199999999999999</v>
      </c>
      <c r="X405">
        <f t="shared" si="34"/>
        <v>0</v>
      </c>
      <c r="Y405">
        <f>VLOOKUP(RIGHT($X$1,5),Key!$A$9:$B$14,2,FALSE)</f>
        <v>3.7</v>
      </c>
      <c r="Z405">
        <f t="shared" si="32"/>
        <v>10.199999999999999</v>
      </c>
      <c r="AA405">
        <f t="shared" si="33"/>
        <v>20</v>
      </c>
    </row>
    <row r="406" spans="1:27" x14ac:dyDescent="0.3">
      <c r="A406">
        <v>100067</v>
      </c>
      <c r="B406">
        <v>230922</v>
      </c>
      <c r="C406" s="3">
        <v>44130.523611111108</v>
      </c>
      <c r="D406">
        <v>2</v>
      </c>
      <c r="E406">
        <v>1</v>
      </c>
      <c r="F406" t="s">
        <v>26</v>
      </c>
      <c r="G406">
        <v>1</v>
      </c>
      <c r="H406">
        <v>64.894530000000003</v>
      </c>
      <c r="I406">
        <v>17.32422</v>
      </c>
      <c r="J406">
        <v>0.953125</v>
      </c>
      <c r="K406">
        <v>82.035160000000005</v>
      </c>
      <c r="L406" s="3">
        <v>44130.276388888888</v>
      </c>
      <c r="M406">
        <v>17.18</v>
      </c>
      <c r="N406" t="s">
        <v>28</v>
      </c>
      <c r="P406">
        <f>(C406-Key!$B$1)*24</f>
        <v>-2.4833333333954215</v>
      </c>
      <c r="Q406">
        <f>(Key!$B$2-'17.1'!C406)*24</f>
        <v>5.433333333407063</v>
      </c>
      <c r="R406" s="3">
        <f>C406-(M406-Key!$B$5)/(24*Key!$B$6)</f>
        <v>44130.50979629629</v>
      </c>
      <c r="S406">
        <f>M406-Key!$B$5</f>
        <v>14.92</v>
      </c>
      <c r="T406" s="2">
        <f t="shared" si="30"/>
        <v>44129.520833333336</v>
      </c>
      <c r="U406" t="str">
        <f t="shared" si="31"/>
        <v>10-25-2020 12:30</v>
      </c>
      <c r="V406">
        <f>IFERROR(IF(W406=Z406,VLOOKUP($U406,[1]C8842!$G$2:$M$145,3,FALSE),0),0)</f>
        <v>20</v>
      </c>
      <c r="W406">
        <f>VLOOKUP(RIGHT($V$1,5),Key!$A$9:$B$14,2,FALSE)</f>
        <v>10.199999999999999</v>
      </c>
      <c r="X406">
        <f t="shared" si="34"/>
        <v>0</v>
      </c>
      <c r="Y406">
        <f>VLOOKUP(RIGHT($X$1,5),Key!$A$9:$B$14,2,FALSE)</f>
        <v>3.7</v>
      </c>
      <c r="Z406">
        <f t="shared" si="32"/>
        <v>10.199999999999999</v>
      </c>
      <c r="AA406">
        <f t="shared" si="33"/>
        <v>20</v>
      </c>
    </row>
    <row r="407" spans="1:27" x14ac:dyDescent="0.3">
      <c r="A407">
        <v>100067</v>
      </c>
      <c r="B407">
        <v>230922</v>
      </c>
      <c r="C407" s="3">
        <v>44130.523611111108</v>
      </c>
      <c r="D407">
        <v>3</v>
      </c>
      <c r="E407">
        <v>2</v>
      </c>
      <c r="F407" t="s">
        <v>26</v>
      </c>
      <c r="G407">
        <v>1</v>
      </c>
      <c r="H407">
        <v>63.125</v>
      </c>
      <c r="I407">
        <v>19.890630000000002</v>
      </c>
      <c r="J407">
        <v>1.089844</v>
      </c>
      <c r="K407">
        <v>94.039060000000006</v>
      </c>
      <c r="L407" s="3">
        <v>44130.276388888888</v>
      </c>
      <c r="M407">
        <v>17.18</v>
      </c>
      <c r="N407" t="s">
        <v>28</v>
      </c>
      <c r="P407">
        <f>(C407-Key!$B$1)*24</f>
        <v>-2.4833333333954215</v>
      </c>
      <c r="Q407">
        <f>(Key!$B$2-'17.1'!C407)*24</f>
        <v>5.433333333407063</v>
      </c>
      <c r="R407" s="3">
        <f>C407-(M407-Key!$B$5)/(24*Key!$B$6)</f>
        <v>44130.50979629629</v>
      </c>
      <c r="S407">
        <f>M407-Key!$B$5</f>
        <v>14.92</v>
      </c>
      <c r="T407" s="2">
        <f t="shared" si="30"/>
        <v>44129.520833333336</v>
      </c>
      <c r="U407" t="str">
        <f t="shared" si="31"/>
        <v>10-25-2020 12:30</v>
      </c>
      <c r="V407">
        <f>IFERROR(IF(W407=Z407,VLOOKUP($U407,[1]C8842!$G$2:$M$145,3,FALSE),0),0)</f>
        <v>20</v>
      </c>
      <c r="W407">
        <f>VLOOKUP(RIGHT($V$1,5),Key!$A$9:$B$14,2,FALSE)</f>
        <v>10.199999999999999</v>
      </c>
      <c r="X407">
        <f t="shared" si="34"/>
        <v>0</v>
      </c>
      <c r="Y407">
        <f>VLOOKUP(RIGHT($X$1,5),Key!$A$9:$B$14,2,FALSE)</f>
        <v>3.7</v>
      </c>
      <c r="Z407">
        <f t="shared" si="32"/>
        <v>10.199999999999999</v>
      </c>
      <c r="AA407">
        <f t="shared" si="33"/>
        <v>20</v>
      </c>
    </row>
    <row r="408" spans="1:27" x14ac:dyDescent="0.3">
      <c r="A408">
        <v>100067</v>
      </c>
      <c r="B408">
        <v>230922</v>
      </c>
      <c r="C408" s="3">
        <v>44130.523611111108</v>
      </c>
      <c r="D408">
        <v>0</v>
      </c>
      <c r="E408">
        <v>2</v>
      </c>
      <c r="F408" t="s">
        <v>25</v>
      </c>
      <c r="G408">
        <v>1</v>
      </c>
      <c r="H408">
        <v>63.671880000000002</v>
      </c>
      <c r="I408">
        <v>17.19922</v>
      </c>
      <c r="J408">
        <v>0.96875</v>
      </c>
      <c r="K408">
        <v>45.019530000000003</v>
      </c>
      <c r="L408" s="3">
        <v>44130.276388888888</v>
      </c>
      <c r="M408">
        <v>17.18</v>
      </c>
      <c r="N408" t="s">
        <v>28</v>
      </c>
      <c r="P408">
        <f>(C408-Key!$B$1)*24</f>
        <v>-2.4833333333954215</v>
      </c>
      <c r="Q408">
        <f>(Key!$B$2-'17.1'!C408)*24</f>
        <v>5.433333333407063</v>
      </c>
      <c r="R408" s="3">
        <f>C408-(M408-Key!$B$5)/(24*Key!$B$6)</f>
        <v>44130.50979629629</v>
      </c>
      <c r="S408">
        <f>M408-Key!$B$5</f>
        <v>14.92</v>
      </c>
      <c r="T408" s="2">
        <f t="shared" si="30"/>
        <v>44129.520833333336</v>
      </c>
      <c r="U408" t="str">
        <f t="shared" si="31"/>
        <v>10-25-2020 12:30</v>
      </c>
      <c r="V408">
        <f>IFERROR(IF(W408=Z408,VLOOKUP($U408,[1]C8842!$G$2:$M$145,3,FALSE),0),0)</f>
        <v>20</v>
      </c>
      <c r="W408">
        <f>VLOOKUP(RIGHT($V$1,5),Key!$A$9:$B$14,2,FALSE)</f>
        <v>10.199999999999999</v>
      </c>
      <c r="X408">
        <f t="shared" si="34"/>
        <v>0</v>
      </c>
      <c r="Y408">
        <f>VLOOKUP(RIGHT($X$1,5),Key!$A$9:$B$14,2,FALSE)</f>
        <v>3.7</v>
      </c>
      <c r="Z408">
        <f t="shared" si="32"/>
        <v>10.199999999999999</v>
      </c>
      <c r="AA408">
        <f t="shared" si="33"/>
        <v>20</v>
      </c>
    </row>
    <row r="409" spans="1:27" x14ac:dyDescent="0.3">
      <c r="A409">
        <v>100067</v>
      </c>
      <c r="B409">
        <v>230922</v>
      </c>
      <c r="C409" s="3">
        <v>44130.523611111108</v>
      </c>
      <c r="D409">
        <v>1</v>
      </c>
      <c r="E409">
        <v>1</v>
      </c>
      <c r="F409" t="s">
        <v>25</v>
      </c>
      <c r="G409">
        <v>1</v>
      </c>
      <c r="H409">
        <v>77.332030000000003</v>
      </c>
      <c r="I409">
        <v>16.164059999999999</v>
      </c>
      <c r="J409">
        <v>0.76171880000000003</v>
      </c>
      <c r="K409">
        <v>59.023440000000001</v>
      </c>
      <c r="L409" s="3">
        <v>44130.276388888888</v>
      </c>
      <c r="M409">
        <v>17.18</v>
      </c>
      <c r="N409" t="s">
        <v>28</v>
      </c>
      <c r="P409">
        <f>(C409-Key!$B$1)*24</f>
        <v>-2.4833333333954215</v>
      </c>
      <c r="Q409">
        <f>(Key!$B$2-'17.1'!C409)*24</f>
        <v>5.433333333407063</v>
      </c>
      <c r="R409" s="3">
        <f>C409-(M409-Key!$B$5)/(24*Key!$B$6)</f>
        <v>44130.50979629629</v>
      </c>
      <c r="S409">
        <f>M409-Key!$B$5</f>
        <v>14.92</v>
      </c>
      <c r="T409" s="2">
        <f t="shared" si="30"/>
        <v>44129.520833333336</v>
      </c>
      <c r="U409" t="str">
        <f t="shared" si="31"/>
        <v>10-25-2020 12:30</v>
      </c>
      <c r="V409">
        <f>IFERROR(IF(W409=Z409,VLOOKUP($U409,[1]C8842!$G$2:$M$145,3,FALSE),0),0)</f>
        <v>20</v>
      </c>
      <c r="W409">
        <f>VLOOKUP(RIGHT($V$1,5),Key!$A$9:$B$14,2,FALSE)</f>
        <v>10.199999999999999</v>
      </c>
      <c r="X409">
        <f t="shared" si="34"/>
        <v>0</v>
      </c>
      <c r="Y409">
        <f>VLOOKUP(RIGHT($X$1,5),Key!$A$9:$B$14,2,FALSE)</f>
        <v>3.7</v>
      </c>
      <c r="Z409">
        <f t="shared" si="32"/>
        <v>10.199999999999999</v>
      </c>
      <c r="AA409">
        <f t="shared" si="33"/>
        <v>20</v>
      </c>
    </row>
    <row r="410" spans="1:27" x14ac:dyDescent="0.3">
      <c r="A410">
        <v>100067</v>
      </c>
      <c r="B410">
        <v>230922</v>
      </c>
      <c r="C410" s="3">
        <v>44130.523611111108</v>
      </c>
      <c r="D410">
        <v>0</v>
      </c>
      <c r="E410">
        <v>2</v>
      </c>
      <c r="F410" t="s">
        <v>25</v>
      </c>
      <c r="G410">
        <v>1</v>
      </c>
      <c r="H410">
        <v>61.363280000000003</v>
      </c>
      <c r="I410">
        <v>16.785160000000001</v>
      </c>
      <c r="J410">
        <v>0.98828130000000003</v>
      </c>
      <c r="K410">
        <v>47.019530000000003</v>
      </c>
      <c r="L410" s="3">
        <v>44130.276388888888</v>
      </c>
      <c r="M410">
        <v>17.18</v>
      </c>
      <c r="N410" t="s">
        <v>28</v>
      </c>
      <c r="P410">
        <f>(C410-Key!$B$1)*24</f>
        <v>-2.4833333333954215</v>
      </c>
      <c r="Q410">
        <f>(Key!$B$2-'17.1'!C410)*24</f>
        <v>5.433333333407063</v>
      </c>
      <c r="R410" s="3">
        <f>C410-(M410-Key!$B$5)/(24*Key!$B$6)</f>
        <v>44130.50979629629</v>
      </c>
      <c r="S410">
        <f>M410-Key!$B$5</f>
        <v>14.92</v>
      </c>
      <c r="T410" s="2">
        <f t="shared" si="30"/>
        <v>44129.520833333336</v>
      </c>
      <c r="U410" t="str">
        <f t="shared" si="31"/>
        <v>10-25-2020 12:30</v>
      </c>
      <c r="V410">
        <f>IFERROR(IF(W410=Z410,VLOOKUP($U410,[1]C8842!$G$2:$M$145,3,FALSE),0),0)</f>
        <v>20</v>
      </c>
      <c r="W410">
        <f>VLOOKUP(RIGHT($V$1,5),Key!$A$9:$B$14,2,FALSE)</f>
        <v>10.199999999999999</v>
      </c>
      <c r="X410">
        <f t="shared" si="34"/>
        <v>0</v>
      </c>
      <c r="Y410">
        <f>VLOOKUP(RIGHT($X$1,5),Key!$A$9:$B$14,2,FALSE)</f>
        <v>3.7</v>
      </c>
      <c r="Z410">
        <f t="shared" si="32"/>
        <v>10.199999999999999</v>
      </c>
      <c r="AA410">
        <f t="shared" si="33"/>
        <v>20</v>
      </c>
    </row>
    <row r="411" spans="1:27" x14ac:dyDescent="0.3">
      <c r="A411">
        <v>100067</v>
      </c>
      <c r="B411">
        <v>230922</v>
      </c>
      <c r="C411" s="3">
        <v>44130.523611111108</v>
      </c>
      <c r="D411">
        <v>3</v>
      </c>
      <c r="E411">
        <v>2</v>
      </c>
      <c r="F411" t="s">
        <v>26</v>
      </c>
      <c r="G411">
        <v>2</v>
      </c>
      <c r="H411">
        <v>65.46875</v>
      </c>
      <c r="I411">
        <v>20.285160000000001</v>
      </c>
      <c r="J411">
        <v>1.066406</v>
      </c>
      <c r="K411">
        <v>95.039060000000006</v>
      </c>
      <c r="L411" s="3">
        <v>44130.276388888888</v>
      </c>
      <c r="M411">
        <v>17.18</v>
      </c>
      <c r="N411" t="s">
        <v>28</v>
      </c>
      <c r="P411">
        <f>(C411-Key!$B$1)*24</f>
        <v>-2.4833333333954215</v>
      </c>
      <c r="Q411">
        <f>(Key!$B$2-'17.1'!C411)*24</f>
        <v>5.433333333407063</v>
      </c>
      <c r="R411" s="3">
        <f>C411-(M411-Key!$B$5)/(24*Key!$B$6)</f>
        <v>44130.50979629629</v>
      </c>
      <c r="S411">
        <f>M411-Key!$B$5</f>
        <v>14.92</v>
      </c>
      <c r="T411" s="2">
        <f t="shared" si="30"/>
        <v>44129.520833333336</v>
      </c>
      <c r="U411" t="str">
        <f t="shared" si="31"/>
        <v>10-25-2020 12:30</v>
      </c>
      <c r="V411">
        <f>IFERROR(IF(W411=Z411,VLOOKUP($U411,[1]C8842!$G$2:$M$145,3,FALSE),0),0)</f>
        <v>20</v>
      </c>
      <c r="W411">
        <f>VLOOKUP(RIGHT($V$1,5),Key!$A$9:$B$14,2,FALSE)</f>
        <v>10.199999999999999</v>
      </c>
      <c r="X411">
        <f t="shared" si="34"/>
        <v>0</v>
      </c>
      <c r="Y411">
        <f>VLOOKUP(RIGHT($X$1,5),Key!$A$9:$B$14,2,FALSE)</f>
        <v>3.7</v>
      </c>
      <c r="Z411">
        <f t="shared" si="32"/>
        <v>10.199999999999999</v>
      </c>
      <c r="AA411">
        <f t="shared" si="33"/>
        <v>20</v>
      </c>
    </row>
    <row r="412" spans="1:27" x14ac:dyDescent="0.3">
      <c r="A412">
        <v>100067</v>
      </c>
      <c r="B412">
        <v>230922</v>
      </c>
      <c r="C412" s="3">
        <v>44130.523611111108</v>
      </c>
      <c r="D412">
        <v>3</v>
      </c>
      <c r="E412">
        <v>2</v>
      </c>
      <c r="F412" t="s">
        <v>26</v>
      </c>
      <c r="G412">
        <v>1</v>
      </c>
      <c r="H412">
        <v>64.546880000000002</v>
      </c>
      <c r="I412">
        <v>17.70703</v>
      </c>
      <c r="J412">
        <v>0.9765625</v>
      </c>
      <c r="K412">
        <v>93.039060000000006</v>
      </c>
      <c r="L412" s="3">
        <v>44130.276388888888</v>
      </c>
      <c r="M412">
        <v>17.18</v>
      </c>
      <c r="N412" t="s">
        <v>28</v>
      </c>
      <c r="P412">
        <f>(C412-Key!$B$1)*24</f>
        <v>-2.4833333333954215</v>
      </c>
      <c r="Q412">
        <f>(Key!$B$2-'17.1'!C412)*24</f>
        <v>5.433333333407063</v>
      </c>
      <c r="R412" s="3">
        <f>C412-(M412-Key!$B$5)/(24*Key!$B$6)</f>
        <v>44130.50979629629</v>
      </c>
      <c r="S412">
        <f>M412-Key!$B$5</f>
        <v>14.92</v>
      </c>
      <c r="T412" s="2">
        <f t="shared" si="30"/>
        <v>44129.520833333336</v>
      </c>
      <c r="U412" t="str">
        <f t="shared" si="31"/>
        <v>10-25-2020 12:30</v>
      </c>
      <c r="V412">
        <f>IFERROR(IF(W412=Z412,VLOOKUP($U412,[1]C8842!$G$2:$M$145,3,FALSE),0),0)</f>
        <v>20</v>
      </c>
      <c r="W412">
        <f>VLOOKUP(RIGHT($V$1,5),Key!$A$9:$B$14,2,FALSE)</f>
        <v>10.199999999999999</v>
      </c>
      <c r="X412">
        <f t="shared" si="34"/>
        <v>0</v>
      </c>
      <c r="Y412">
        <f>VLOOKUP(RIGHT($X$1,5),Key!$A$9:$B$14,2,FALSE)</f>
        <v>3.7</v>
      </c>
      <c r="Z412">
        <f t="shared" si="32"/>
        <v>10.199999999999999</v>
      </c>
      <c r="AA412">
        <f t="shared" si="33"/>
        <v>20</v>
      </c>
    </row>
    <row r="413" spans="1:27" x14ac:dyDescent="0.3">
      <c r="A413">
        <v>100067</v>
      </c>
      <c r="B413">
        <v>230922</v>
      </c>
      <c r="C413" s="3">
        <v>44130.523611111108</v>
      </c>
      <c r="D413">
        <v>2</v>
      </c>
      <c r="E413">
        <v>1</v>
      </c>
      <c r="F413" t="s">
        <v>26</v>
      </c>
      <c r="G413">
        <v>1</v>
      </c>
      <c r="H413">
        <v>67.175780000000003</v>
      </c>
      <c r="I413">
        <v>18.03125</v>
      </c>
      <c r="J413">
        <v>0.94921880000000003</v>
      </c>
      <c r="K413">
        <v>82.035160000000005</v>
      </c>
      <c r="L413" s="3">
        <v>44130.276388888888</v>
      </c>
      <c r="M413">
        <v>17.18</v>
      </c>
      <c r="N413" t="s">
        <v>28</v>
      </c>
      <c r="P413">
        <f>(C413-Key!$B$1)*24</f>
        <v>-2.4833333333954215</v>
      </c>
      <c r="Q413">
        <f>(Key!$B$2-'17.1'!C413)*24</f>
        <v>5.433333333407063</v>
      </c>
      <c r="R413" s="3">
        <f>C413-(M413-Key!$B$5)/(24*Key!$B$6)</f>
        <v>44130.50979629629</v>
      </c>
      <c r="S413">
        <f>M413-Key!$B$5</f>
        <v>14.92</v>
      </c>
      <c r="T413" s="2">
        <f t="shared" si="30"/>
        <v>44129.520833333336</v>
      </c>
      <c r="U413" t="str">
        <f t="shared" si="31"/>
        <v>10-25-2020 12:30</v>
      </c>
      <c r="V413">
        <f>IFERROR(IF(W413=Z413,VLOOKUP($U413,[1]C8842!$G$2:$M$145,3,FALSE),0),0)</f>
        <v>20</v>
      </c>
      <c r="W413">
        <f>VLOOKUP(RIGHT($V$1,5),Key!$A$9:$B$14,2,FALSE)</f>
        <v>10.199999999999999</v>
      </c>
      <c r="X413">
        <f t="shared" si="34"/>
        <v>0</v>
      </c>
      <c r="Y413">
        <f>VLOOKUP(RIGHT($X$1,5),Key!$A$9:$B$14,2,FALSE)</f>
        <v>3.7</v>
      </c>
      <c r="Z413">
        <f t="shared" si="32"/>
        <v>10.199999999999999</v>
      </c>
      <c r="AA413">
        <f t="shared" si="33"/>
        <v>20</v>
      </c>
    </row>
    <row r="414" spans="1:27" x14ac:dyDescent="0.3">
      <c r="A414">
        <v>100067</v>
      </c>
      <c r="B414">
        <v>230922</v>
      </c>
      <c r="C414" s="3">
        <v>44130.523611111108</v>
      </c>
      <c r="D414">
        <v>1</v>
      </c>
      <c r="E414">
        <v>1</v>
      </c>
      <c r="F414" t="s">
        <v>25</v>
      </c>
      <c r="G414">
        <v>2</v>
      </c>
      <c r="H414">
        <v>58.210940000000001</v>
      </c>
      <c r="I414">
        <v>21.933589999999999</v>
      </c>
      <c r="J414">
        <v>1.2734380000000001</v>
      </c>
      <c r="K414">
        <v>58.023440000000001</v>
      </c>
      <c r="L414" s="3">
        <v>44130.276388888888</v>
      </c>
      <c r="M414">
        <v>17.18</v>
      </c>
      <c r="N414" t="s">
        <v>28</v>
      </c>
      <c r="P414">
        <f>(C414-Key!$B$1)*24</f>
        <v>-2.4833333333954215</v>
      </c>
      <c r="Q414">
        <f>(Key!$B$2-'17.1'!C414)*24</f>
        <v>5.433333333407063</v>
      </c>
      <c r="R414" s="3">
        <f>C414-(M414-Key!$B$5)/(24*Key!$B$6)</f>
        <v>44130.50979629629</v>
      </c>
      <c r="S414">
        <f>M414-Key!$B$5</f>
        <v>14.92</v>
      </c>
      <c r="T414" s="2">
        <f t="shared" si="30"/>
        <v>44129.520833333336</v>
      </c>
      <c r="U414" t="str">
        <f t="shared" si="31"/>
        <v>10-25-2020 12:30</v>
      </c>
      <c r="V414">
        <f>IFERROR(IF(W414=Z414,VLOOKUP($U414,[1]C8842!$G$2:$M$145,3,FALSE),0),0)</f>
        <v>20</v>
      </c>
      <c r="W414">
        <f>VLOOKUP(RIGHT($V$1,5),Key!$A$9:$B$14,2,FALSE)</f>
        <v>10.199999999999999</v>
      </c>
      <c r="X414">
        <f t="shared" si="34"/>
        <v>0</v>
      </c>
      <c r="Y414">
        <f>VLOOKUP(RIGHT($X$1,5),Key!$A$9:$B$14,2,FALSE)</f>
        <v>3.7</v>
      </c>
      <c r="Z414">
        <f t="shared" si="32"/>
        <v>10.199999999999999</v>
      </c>
      <c r="AA414">
        <f t="shared" si="33"/>
        <v>20</v>
      </c>
    </row>
    <row r="415" spans="1:27" x14ac:dyDescent="0.3">
      <c r="A415">
        <v>100067</v>
      </c>
      <c r="B415">
        <v>230922</v>
      </c>
      <c r="C415" s="3">
        <v>44130.523611111108</v>
      </c>
      <c r="D415">
        <v>3</v>
      </c>
      <c r="E415">
        <v>2</v>
      </c>
      <c r="F415" t="s">
        <v>26</v>
      </c>
      <c r="G415">
        <v>2</v>
      </c>
      <c r="H415">
        <v>65.792969999999997</v>
      </c>
      <c r="I415">
        <v>28.41797</v>
      </c>
      <c r="J415">
        <v>1.390625</v>
      </c>
      <c r="K415">
        <v>94.039060000000006</v>
      </c>
      <c r="L415" s="3">
        <v>44130.276388888888</v>
      </c>
      <c r="M415">
        <v>17.18</v>
      </c>
      <c r="N415" t="s">
        <v>28</v>
      </c>
      <c r="P415">
        <f>(C415-Key!$B$1)*24</f>
        <v>-2.4833333333954215</v>
      </c>
      <c r="Q415">
        <f>(Key!$B$2-'17.1'!C415)*24</f>
        <v>5.433333333407063</v>
      </c>
      <c r="R415" s="3">
        <f>C415-(M415-Key!$B$5)/(24*Key!$B$6)</f>
        <v>44130.50979629629</v>
      </c>
      <c r="S415">
        <f>M415-Key!$B$5</f>
        <v>14.92</v>
      </c>
      <c r="T415" s="2">
        <f t="shared" si="30"/>
        <v>44129.520833333336</v>
      </c>
      <c r="U415" t="str">
        <f t="shared" si="31"/>
        <v>10-25-2020 12:30</v>
      </c>
      <c r="V415">
        <f>IFERROR(IF(W415=Z415,VLOOKUP($U415,[1]C8842!$G$2:$M$145,3,FALSE),0),0)</f>
        <v>20</v>
      </c>
      <c r="W415">
        <f>VLOOKUP(RIGHT($V$1,5),Key!$A$9:$B$14,2,FALSE)</f>
        <v>10.199999999999999</v>
      </c>
      <c r="X415">
        <f t="shared" si="34"/>
        <v>0</v>
      </c>
      <c r="Y415">
        <f>VLOOKUP(RIGHT($X$1,5),Key!$A$9:$B$14,2,FALSE)</f>
        <v>3.7</v>
      </c>
      <c r="Z415">
        <f t="shared" si="32"/>
        <v>10.199999999999999</v>
      </c>
      <c r="AA415">
        <f t="shared" si="33"/>
        <v>20</v>
      </c>
    </row>
    <row r="416" spans="1:27" x14ac:dyDescent="0.3">
      <c r="A416">
        <v>100067</v>
      </c>
      <c r="B416">
        <v>230922</v>
      </c>
      <c r="C416" s="3">
        <v>44130.523611111108</v>
      </c>
      <c r="D416">
        <v>0</v>
      </c>
      <c r="E416">
        <v>2</v>
      </c>
      <c r="F416" t="s">
        <v>25</v>
      </c>
      <c r="G416">
        <v>1</v>
      </c>
      <c r="H416">
        <v>56.992190000000001</v>
      </c>
      <c r="I416">
        <v>13.992190000000001</v>
      </c>
      <c r="J416">
        <v>0.93359380000000003</v>
      </c>
      <c r="K416">
        <v>46.019530000000003</v>
      </c>
      <c r="L416" s="3">
        <v>44130.276388888888</v>
      </c>
      <c r="M416">
        <v>17.18</v>
      </c>
      <c r="N416" t="s">
        <v>28</v>
      </c>
      <c r="P416">
        <f>(C416-Key!$B$1)*24</f>
        <v>-2.4833333333954215</v>
      </c>
      <c r="Q416">
        <f>(Key!$B$2-'17.1'!C416)*24</f>
        <v>5.433333333407063</v>
      </c>
      <c r="R416" s="3">
        <f>C416-(M416-Key!$B$5)/(24*Key!$B$6)</f>
        <v>44130.50979629629</v>
      </c>
      <c r="S416">
        <f>M416-Key!$B$5</f>
        <v>14.92</v>
      </c>
      <c r="T416" s="2">
        <f t="shared" si="30"/>
        <v>44129.520833333336</v>
      </c>
      <c r="U416" t="str">
        <f t="shared" si="31"/>
        <v>10-25-2020 12:30</v>
      </c>
      <c r="V416">
        <f>IFERROR(IF(W416=Z416,VLOOKUP($U416,[1]C8842!$G$2:$M$145,3,FALSE),0),0)</f>
        <v>20</v>
      </c>
      <c r="W416">
        <f>VLOOKUP(RIGHT($V$1,5),Key!$A$9:$B$14,2,FALSE)</f>
        <v>10.199999999999999</v>
      </c>
      <c r="X416">
        <f t="shared" si="34"/>
        <v>0</v>
      </c>
      <c r="Y416">
        <f>VLOOKUP(RIGHT($X$1,5),Key!$A$9:$B$14,2,FALSE)</f>
        <v>3.7</v>
      </c>
      <c r="Z416">
        <f t="shared" si="32"/>
        <v>10.199999999999999</v>
      </c>
      <c r="AA416">
        <f t="shared" si="33"/>
        <v>20</v>
      </c>
    </row>
    <row r="417" spans="1:27" x14ac:dyDescent="0.3">
      <c r="A417">
        <v>100067</v>
      </c>
      <c r="B417">
        <v>230922</v>
      </c>
      <c r="C417" s="3">
        <v>44130.523611111108</v>
      </c>
      <c r="D417">
        <v>3</v>
      </c>
      <c r="E417">
        <v>2</v>
      </c>
      <c r="F417" t="s">
        <v>26</v>
      </c>
      <c r="G417">
        <v>3</v>
      </c>
      <c r="H417">
        <v>62.199219999999997</v>
      </c>
      <c r="I417">
        <v>48.367190000000001</v>
      </c>
      <c r="J417">
        <v>2.3242189999999998</v>
      </c>
      <c r="K417">
        <v>94.039060000000006</v>
      </c>
      <c r="L417" s="3">
        <v>44130.276388888888</v>
      </c>
      <c r="M417">
        <v>17.18</v>
      </c>
      <c r="N417" t="s">
        <v>28</v>
      </c>
      <c r="P417">
        <f>(C417-Key!$B$1)*24</f>
        <v>-2.4833333333954215</v>
      </c>
      <c r="Q417">
        <f>(Key!$B$2-'17.1'!C417)*24</f>
        <v>5.433333333407063</v>
      </c>
      <c r="R417" s="3">
        <f>C417-(M417-Key!$B$5)/(24*Key!$B$6)</f>
        <v>44130.50979629629</v>
      </c>
      <c r="S417">
        <f>M417-Key!$B$5</f>
        <v>14.92</v>
      </c>
      <c r="T417" s="2">
        <f t="shared" si="30"/>
        <v>44129.520833333336</v>
      </c>
      <c r="U417" t="str">
        <f t="shared" si="31"/>
        <v>10-25-2020 12:30</v>
      </c>
      <c r="V417">
        <f>IFERROR(IF(W417=Z417,VLOOKUP($U417,[1]C8842!$G$2:$M$145,3,FALSE),0),0)</f>
        <v>20</v>
      </c>
      <c r="W417">
        <f>VLOOKUP(RIGHT($V$1,5),Key!$A$9:$B$14,2,FALSE)</f>
        <v>10.199999999999999</v>
      </c>
      <c r="X417">
        <f t="shared" si="34"/>
        <v>0</v>
      </c>
      <c r="Y417">
        <f>VLOOKUP(RIGHT($X$1,5),Key!$A$9:$B$14,2,FALSE)</f>
        <v>3.7</v>
      </c>
      <c r="Z417">
        <f t="shared" si="32"/>
        <v>10.199999999999999</v>
      </c>
      <c r="AA417">
        <f t="shared" si="33"/>
        <v>20</v>
      </c>
    </row>
    <row r="418" spans="1:27" x14ac:dyDescent="0.3">
      <c r="A418">
        <v>100067</v>
      </c>
      <c r="B418">
        <v>230922</v>
      </c>
      <c r="C418" s="3">
        <v>44130.523611111108</v>
      </c>
      <c r="D418">
        <v>0</v>
      </c>
      <c r="E418">
        <v>2</v>
      </c>
      <c r="F418" t="s">
        <v>25</v>
      </c>
      <c r="G418">
        <v>1</v>
      </c>
      <c r="H418">
        <v>63.179690000000001</v>
      </c>
      <c r="I418">
        <v>17.722660000000001</v>
      </c>
      <c r="J418">
        <v>0.99609380000000003</v>
      </c>
      <c r="K418">
        <v>47.019530000000003</v>
      </c>
      <c r="L418" s="3">
        <v>44130.276388888888</v>
      </c>
      <c r="M418">
        <v>17.18</v>
      </c>
      <c r="N418" t="s">
        <v>28</v>
      </c>
      <c r="P418">
        <f>(C418-Key!$B$1)*24</f>
        <v>-2.4833333333954215</v>
      </c>
      <c r="Q418">
        <f>(Key!$B$2-'17.1'!C418)*24</f>
        <v>5.433333333407063</v>
      </c>
      <c r="R418" s="3">
        <f>C418-(M418-Key!$B$5)/(24*Key!$B$6)</f>
        <v>44130.50979629629</v>
      </c>
      <c r="S418">
        <f>M418-Key!$B$5</f>
        <v>14.92</v>
      </c>
      <c r="T418" s="2">
        <f t="shared" si="30"/>
        <v>44129.520833333336</v>
      </c>
      <c r="U418" t="str">
        <f t="shared" si="31"/>
        <v>10-25-2020 12:30</v>
      </c>
      <c r="V418">
        <f>IFERROR(IF(W418=Z418,VLOOKUP($U418,[1]C8842!$G$2:$M$145,3,FALSE),0),0)</f>
        <v>20</v>
      </c>
      <c r="W418">
        <f>VLOOKUP(RIGHT($V$1,5),Key!$A$9:$B$14,2,FALSE)</f>
        <v>10.199999999999999</v>
      </c>
      <c r="X418">
        <f t="shared" si="34"/>
        <v>0</v>
      </c>
      <c r="Y418">
        <f>VLOOKUP(RIGHT($X$1,5),Key!$A$9:$B$14,2,FALSE)</f>
        <v>3.7</v>
      </c>
      <c r="Z418">
        <f t="shared" si="32"/>
        <v>10.199999999999999</v>
      </c>
      <c r="AA418">
        <f t="shared" si="33"/>
        <v>20</v>
      </c>
    </row>
    <row r="419" spans="1:27" x14ac:dyDescent="0.3">
      <c r="A419">
        <v>100067</v>
      </c>
      <c r="B419">
        <v>230922</v>
      </c>
      <c r="C419" s="3">
        <v>44130.524305555555</v>
      </c>
      <c r="D419">
        <v>0</v>
      </c>
      <c r="E419">
        <v>2</v>
      </c>
      <c r="F419" t="s">
        <v>25</v>
      </c>
      <c r="G419">
        <v>1</v>
      </c>
      <c r="H419">
        <v>65.355469999999997</v>
      </c>
      <c r="I419">
        <v>15.85938</v>
      </c>
      <c r="J419">
        <v>0.88671880000000003</v>
      </c>
      <c r="K419">
        <v>47.019530000000003</v>
      </c>
      <c r="L419" s="3">
        <v>44130.276388888888</v>
      </c>
      <c r="M419">
        <v>17.18</v>
      </c>
      <c r="N419" t="s">
        <v>28</v>
      </c>
      <c r="P419">
        <f>(C419-Key!$B$1)*24</f>
        <v>-2.4666666666744277</v>
      </c>
      <c r="Q419">
        <f>(Key!$B$2-'17.1'!C419)*24</f>
        <v>5.4166666666860692</v>
      </c>
      <c r="R419" s="3">
        <f>C419-(M419-Key!$B$5)/(24*Key!$B$6)</f>
        <v>44130.510490740737</v>
      </c>
      <c r="S419">
        <f>M419-Key!$B$5</f>
        <v>14.92</v>
      </c>
      <c r="T419" s="2">
        <f t="shared" si="30"/>
        <v>44129.527777777781</v>
      </c>
      <c r="U419" t="str">
        <f t="shared" si="31"/>
        <v>10-25-2020 12:40</v>
      </c>
      <c r="V419">
        <f>IFERROR(IF(W419=Z419,VLOOKUP($U419,[1]C8842!$G$2:$M$145,3,FALSE),0),0)</f>
        <v>20</v>
      </c>
      <c r="W419">
        <f>VLOOKUP(RIGHT($V$1,5),Key!$A$9:$B$14,2,FALSE)</f>
        <v>10.199999999999999</v>
      </c>
      <c r="X419">
        <f t="shared" si="34"/>
        <v>0</v>
      </c>
      <c r="Y419">
        <f>VLOOKUP(RIGHT($X$1,5),Key!$A$9:$B$14,2,FALSE)</f>
        <v>3.7</v>
      </c>
      <c r="Z419">
        <f t="shared" si="32"/>
        <v>10.199999999999999</v>
      </c>
      <c r="AA419">
        <f t="shared" si="33"/>
        <v>20</v>
      </c>
    </row>
    <row r="420" spans="1:27" x14ac:dyDescent="0.3">
      <c r="A420">
        <v>100067</v>
      </c>
      <c r="B420">
        <v>230922</v>
      </c>
      <c r="C420" s="3">
        <v>44130.524305555555</v>
      </c>
      <c r="D420">
        <v>0</v>
      </c>
      <c r="E420">
        <v>2</v>
      </c>
      <c r="F420" t="s">
        <v>25</v>
      </c>
      <c r="G420">
        <v>1</v>
      </c>
      <c r="H420">
        <v>63.292969999999997</v>
      </c>
      <c r="I420">
        <v>14.851559999999999</v>
      </c>
      <c r="J420">
        <v>0.875</v>
      </c>
      <c r="K420">
        <v>44.019530000000003</v>
      </c>
      <c r="L420" s="3">
        <v>44130.276388888888</v>
      </c>
      <c r="M420">
        <v>17.18</v>
      </c>
      <c r="N420" t="s">
        <v>28</v>
      </c>
      <c r="P420">
        <f>(C420-Key!$B$1)*24</f>
        <v>-2.4666666666744277</v>
      </c>
      <c r="Q420">
        <f>(Key!$B$2-'17.1'!C420)*24</f>
        <v>5.4166666666860692</v>
      </c>
      <c r="R420" s="3">
        <f>C420-(M420-Key!$B$5)/(24*Key!$B$6)</f>
        <v>44130.510490740737</v>
      </c>
      <c r="S420">
        <f>M420-Key!$B$5</f>
        <v>14.92</v>
      </c>
      <c r="T420" s="2">
        <f t="shared" si="30"/>
        <v>44129.527777777781</v>
      </c>
      <c r="U420" t="str">
        <f t="shared" si="31"/>
        <v>10-25-2020 12:40</v>
      </c>
      <c r="V420">
        <f>IFERROR(IF(W420=Z420,VLOOKUP($U420,[1]C8842!$G$2:$M$145,3,FALSE),0),0)</f>
        <v>20</v>
      </c>
      <c r="W420">
        <f>VLOOKUP(RIGHT($V$1,5),Key!$A$9:$B$14,2,FALSE)</f>
        <v>10.199999999999999</v>
      </c>
      <c r="X420">
        <f t="shared" si="34"/>
        <v>0</v>
      </c>
      <c r="Y420">
        <f>VLOOKUP(RIGHT($X$1,5),Key!$A$9:$B$14,2,FALSE)</f>
        <v>3.7</v>
      </c>
      <c r="Z420">
        <f t="shared" si="32"/>
        <v>10.199999999999999</v>
      </c>
      <c r="AA420">
        <f t="shared" si="33"/>
        <v>20</v>
      </c>
    </row>
    <row r="421" spans="1:27" x14ac:dyDescent="0.3">
      <c r="A421">
        <v>100067</v>
      </c>
      <c r="B421">
        <v>230922</v>
      </c>
      <c r="C421" s="3">
        <v>44130.524305555555</v>
      </c>
      <c r="D421">
        <v>0</v>
      </c>
      <c r="E421">
        <v>2</v>
      </c>
      <c r="F421" t="s">
        <v>25</v>
      </c>
      <c r="G421">
        <v>1</v>
      </c>
      <c r="H421">
        <v>66.269530000000003</v>
      </c>
      <c r="I421">
        <v>15.26953</v>
      </c>
      <c r="J421">
        <v>0.8515625</v>
      </c>
      <c r="K421">
        <v>47.019530000000003</v>
      </c>
      <c r="L421" s="3">
        <v>44130.276388888888</v>
      </c>
      <c r="M421">
        <v>17.18</v>
      </c>
      <c r="N421" t="s">
        <v>28</v>
      </c>
      <c r="P421">
        <f>(C421-Key!$B$1)*24</f>
        <v>-2.4666666666744277</v>
      </c>
      <c r="Q421">
        <f>(Key!$B$2-'17.1'!C421)*24</f>
        <v>5.4166666666860692</v>
      </c>
      <c r="R421" s="3">
        <f>C421-(M421-Key!$B$5)/(24*Key!$B$6)</f>
        <v>44130.510490740737</v>
      </c>
      <c r="S421">
        <f>M421-Key!$B$5</f>
        <v>14.92</v>
      </c>
      <c r="T421" s="2">
        <f t="shared" si="30"/>
        <v>44129.527777777781</v>
      </c>
      <c r="U421" t="str">
        <f t="shared" si="31"/>
        <v>10-25-2020 12:40</v>
      </c>
      <c r="V421">
        <f>IFERROR(IF(W421=Z421,VLOOKUP($U421,[1]C8842!$G$2:$M$145,3,FALSE),0),0)</f>
        <v>20</v>
      </c>
      <c r="W421">
        <f>VLOOKUP(RIGHT($V$1,5),Key!$A$9:$B$14,2,FALSE)</f>
        <v>10.199999999999999</v>
      </c>
      <c r="X421">
        <f t="shared" si="34"/>
        <v>0</v>
      </c>
      <c r="Y421">
        <f>VLOOKUP(RIGHT($X$1,5),Key!$A$9:$B$14,2,FALSE)</f>
        <v>3.7</v>
      </c>
      <c r="Z421">
        <f t="shared" si="32"/>
        <v>10.199999999999999</v>
      </c>
      <c r="AA421">
        <f t="shared" si="33"/>
        <v>20</v>
      </c>
    </row>
    <row r="422" spans="1:27" x14ac:dyDescent="0.3">
      <c r="A422">
        <v>100067</v>
      </c>
      <c r="B422">
        <v>230922</v>
      </c>
      <c r="C422" s="3">
        <v>44130.524305555555</v>
      </c>
      <c r="D422">
        <v>3</v>
      </c>
      <c r="E422">
        <v>2</v>
      </c>
      <c r="F422" t="s">
        <v>26</v>
      </c>
      <c r="G422">
        <v>1</v>
      </c>
      <c r="H422">
        <v>72.496089999999995</v>
      </c>
      <c r="I422">
        <v>17.273440000000001</v>
      </c>
      <c r="J422">
        <v>0.8515625</v>
      </c>
      <c r="K422">
        <v>92.039060000000006</v>
      </c>
      <c r="L422" s="3">
        <v>44130.276388888888</v>
      </c>
      <c r="M422">
        <v>17.18</v>
      </c>
      <c r="N422" t="s">
        <v>28</v>
      </c>
      <c r="P422">
        <f>(C422-Key!$B$1)*24</f>
        <v>-2.4666666666744277</v>
      </c>
      <c r="Q422">
        <f>(Key!$B$2-'17.1'!C422)*24</f>
        <v>5.4166666666860692</v>
      </c>
      <c r="R422" s="3">
        <f>C422-(M422-Key!$B$5)/(24*Key!$B$6)</f>
        <v>44130.510490740737</v>
      </c>
      <c r="S422">
        <f>M422-Key!$B$5</f>
        <v>14.92</v>
      </c>
      <c r="T422" s="2">
        <f t="shared" si="30"/>
        <v>44129.527777777781</v>
      </c>
      <c r="U422" t="str">
        <f t="shared" si="31"/>
        <v>10-25-2020 12:40</v>
      </c>
      <c r="V422">
        <f>IFERROR(IF(W422=Z422,VLOOKUP($U422,[1]C8842!$G$2:$M$145,3,FALSE),0),0)</f>
        <v>20</v>
      </c>
      <c r="W422">
        <f>VLOOKUP(RIGHT($V$1,5),Key!$A$9:$B$14,2,FALSE)</f>
        <v>10.199999999999999</v>
      </c>
      <c r="X422">
        <f t="shared" si="34"/>
        <v>0</v>
      </c>
      <c r="Y422">
        <f>VLOOKUP(RIGHT($X$1,5),Key!$A$9:$B$14,2,FALSE)</f>
        <v>3.7</v>
      </c>
      <c r="Z422">
        <f t="shared" si="32"/>
        <v>10.199999999999999</v>
      </c>
      <c r="AA422">
        <f t="shared" si="33"/>
        <v>20</v>
      </c>
    </row>
    <row r="423" spans="1:27" x14ac:dyDescent="0.3">
      <c r="A423">
        <v>100067</v>
      </c>
      <c r="B423">
        <v>230922</v>
      </c>
      <c r="C423" s="3">
        <v>44130.524305555555</v>
      </c>
      <c r="D423">
        <v>0</v>
      </c>
      <c r="E423">
        <v>2</v>
      </c>
      <c r="F423" t="s">
        <v>25</v>
      </c>
      <c r="G423">
        <v>1</v>
      </c>
      <c r="H423">
        <v>59.792969999999997</v>
      </c>
      <c r="I423">
        <v>19.51953</v>
      </c>
      <c r="J423">
        <v>1.1328130000000001</v>
      </c>
      <c r="K423">
        <v>46.019530000000003</v>
      </c>
      <c r="L423" s="3">
        <v>44130.276388888888</v>
      </c>
      <c r="M423">
        <v>17.18</v>
      </c>
      <c r="N423" t="s">
        <v>28</v>
      </c>
      <c r="P423">
        <f>(C423-Key!$B$1)*24</f>
        <v>-2.4666666666744277</v>
      </c>
      <c r="Q423">
        <f>(Key!$B$2-'17.1'!C423)*24</f>
        <v>5.4166666666860692</v>
      </c>
      <c r="R423" s="3">
        <f>C423-(M423-Key!$B$5)/(24*Key!$B$6)</f>
        <v>44130.510490740737</v>
      </c>
      <c r="S423">
        <f>M423-Key!$B$5</f>
        <v>14.92</v>
      </c>
      <c r="T423" s="2">
        <f t="shared" si="30"/>
        <v>44129.527777777781</v>
      </c>
      <c r="U423" t="str">
        <f t="shared" si="31"/>
        <v>10-25-2020 12:40</v>
      </c>
      <c r="V423">
        <f>IFERROR(IF(W423=Z423,VLOOKUP($U423,[1]C8842!$G$2:$M$145,3,FALSE),0),0)</f>
        <v>20</v>
      </c>
      <c r="W423">
        <f>VLOOKUP(RIGHT($V$1,5),Key!$A$9:$B$14,2,FALSE)</f>
        <v>10.199999999999999</v>
      </c>
      <c r="X423">
        <f t="shared" si="34"/>
        <v>0</v>
      </c>
      <c r="Y423">
        <f>VLOOKUP(RIGHT($X$1,5),Key!$A$9:$B$14,2,FALSE)</f>
        <v>3.7</v>
      </c>
      <c r="Z423">
        <f t="shared" si="32"/>
        <v>10.199999999999999</v>
      </c>
      <c r="AA423">
        <f t="shared" si="33"/>
        <v>20</v>
      </c>
    </row>
    <row r="424" spans="1:27" x14ac:dyDescent="0.3">
      <c r="A424">
        <v>100067</v>
      </c>
      <c r="B424">
        <v>230922</v>
      </c>
      <c r="C424" s="3">
        <v>44130.524305555555</v>
      </c>
      <c r="D424">
        <v>0</v>
      </c>
      <c r="E424">
        <v>2</v>
      </c>
      <c r="F424" t="s">
        <v>25</v>
      </c>
      <c r="G424">
        <v>3</v>
      </c>
      <c r="H424">
        <v>62.550780000000003</v>
      </c>
      <c r="I424">
        <v>34.574219999999997</v>
      </c>
      <c r="J424">
        <v>1.7265630000000001</v>
      </c>
      <c r="K424">
        <v>46.019530000000003</v>
      </c>
      <c r="L424" s="3">
        <v>44130.276388888888</v>
      </c>
      <c r="M424">
        <v>17.18</v>
      </c>
      <c r="N424" t="s">
        <v>28</v>
      </c>
      <c r="P424">
        <f>(C424-Key!$B$1)*24</f>
        <v>-2.4666666666744277</v>
      </c>
      <c r="Q424">
        <f>(Key!$B$2-'17.1'!C424)*24</f>
        <v>5.4166666666860692</v>
      </c>
      <c r="R424" s="3">
        <f>C424-(M424-Key!$B$5)/(24*Key!$B$6)</f>
        <v>44130.510490740737</v>
      </c>
      <c r="S424">
        <f>M424-Key!$B$5</f>
        <v>14.92</v>
      </c>
      <c r="T424" s="2">
        <f t="shared" si="30"/>
        <v>44129.527777777781</v>
      </c>
      <c r="U424" t="str">
        <f t="shared" si="31"/>
        <v>10-25-2020 12:40</v>
      </c>
      <c r="V424">
        <f>IFERROR(IF(W424=Z424,VLOOKUP($U424,[1]C8842!$G$2:$M$145,3,FALSE),0),0)</f>
        <v>20</v>
      </c>
      <c r="W424">
        <f>VLOOKUP(RIGHT($V$1,5),Key!$A$9:$B$14,2,FALSE)</f>
        <v>10.199999999999999</v>
      </c>
      <c r="X424">
        <f t="shared" si="34"/>
        <v>0</v>
      </c>
      <c r="Y424">
        <f>VLOOKUP(RIGHT($X$1,5),Key!$A$9:$B$14,2,FALSE)</f>
        <v>3.7</v>
      </c>
      <c r="Z424">
        <f t="shared" si="32"/>
        <v>10.199999999999999</v>
      </c>
      <c r="AA424">
        <f t="shared" si="33"/>
        <v>20</v>
      </c>
    </row>
    <row r="425" spans="1:27" x14ac:dyDescent="0.3">
      <c r="A425">
        <v>100067</v>
      </c>
      <c r="B425">
        <v>230922</v>
      </c>
      <c r="C425" s="3">
        <v>44130.524305555555</v>
      </c>
      <c r="D425">
        <v>0</v>
      </c>
      <c r="E425">
        <v>2</v>
      </c>
      <c r="F425" t="s">
        <v>25</v>
      </c>
      <c r="G425">
        <v>4</v>
      </c>
      <c r="H425">
        <v>54.632809999999999</v>
      </c>
      <c r="I425">
        <v>60.121090000000002</v>
      </c>
      <c r="J425">
        <v>3.2226560000000002</v>
      </c>
      <c r="K425">
        <v>46.019530000000003</v>
      </c>
      <c r="L425" s="3">
        <v>44130.276388888888</v>
      </c>
      <c r="M425">
        <v>17.18</v>
      </c>
      <c r="N425" t="s">
        <v>28</v>
      </c>
      <c r="P425">
        <f>(C425-Key!$B$1)*24</f>
        <v>-2.4666666666744277</v>
      </c>
      <c r="Q425">
        <f>(Key!$B$2-'17.1'!C425)*24</f>
        <v>5.4166666666860692</v>
      </c>
      <c r="R425" s="3">
        <f>C425-(M425-Key!$B$5)/(24*Key!$B$6)</f>
        <v>44130.510490740737</v>
      </c>
      <c r="S425">
        <f>M425-Key!$B$5</f>
        <v>14.92</v>
      </c>
      <c r="T425" s="2">
        <f t="shared" si="30"/>
        <v>44129.527777777781</v>
      </c>
      <c r="U425" t="str">
        <f t="shared" si="31"/>
        <v>10-25-2020 12:40</v>
      </c>
      <c r="V425">
        <f>IFERROR(IF(W425=Z425,VLOOKUP($U425,[1]C8842!$G$2:$M$145,3,FALSE),0),0)</f>
        <v>20</v>
      </c>
      <c r="W425">
        <f>VLOOKUP(RIGHT($V$1,5),Key!$A$9:$B$14,2,FALSE)</f>
        <v>10.199999999999999</v>
      </c>
      <c r="X425">
        <f t="shared" si="34"/>
        <v>0</v>
      </c>
      <c r="Y425">
        <f>VLOOKUP(RIGHT($X$1,5),Key!$A$9:$B$14,2,FALSE)</f>
        <v>3.7</v>
      </c>
      <c r="Z425">
        <f t="shared" si="32"/>
        <v>10.199999999999999</v>
      </c>
      <c r="AA425">
        <f t="shared" si="33"/>
        <v>20</v>
      </c>
    </row>
    <row r="426" spans="1:27" x14ac:dyDescent="0.3">
      <c r="A426">
        <v>100067</v>
      </c>
      <c r="B426">
        <v>230922</v>
      </c>
      <c r="C426" s="3">
        <v>44130.524305555555</v>
      </c>
      <c r="D426">
        <v>3</v>
      </c>
      <c r="E426">
        <v>2</v>
      </c>
      <c r="F426" t="s">
        <v>26</v>
      </c>
      <c r="G426">
        <v>1</v>
      </c>
      <c r="H426">
        <v>65.222660000000005</v>
      </c>
      <c r="I426">
        <v>15.679690000000001</v>
      </c>
      <c r="J426">
        <v>0.8828125</v>
      </c>
      <c r="K426">
        <v>94.039060000000006</v>
      </c>
      <c r="L426" s="3">
        <v>44130.276388888888</v>
      </c>
      <c r="M426">
        <v>17.18</v>
      </c>
      <c r="N426" t="s">
        <v>28</v>
      </c>
      <c r="P426">
        <f>(C426-Key!$B$1)*24</f>
        <v>-2.4666666666744277</v>
      </c>
      <c r="Q426">
        <f>(Key!$B$2-'17.1'!C426)*24</f>
        <v>5.4166666666860692</v>
      </c>
      <c r="R426" s="3">
        <f>C426-(M426-Key!$B$5)/(24*Key!$B$6)</f>
        <v>44130.510490740737</v>
      </c>
      <c r="S426">
        <f>M426-Key!$B$5</f>
        <v>14.92</v>
      </c>
      <c r="T426" s="2">
        <f t="shared" si="30"/>
        <v>44129.527777777781</v>
      </c>
      <c r="U426" t="str">
        <f t="shared" si="31"/>
        <v>10-25-2020 12:40</v>
      </c>
      <c r="V426">
        <f>IFERROR(IF(W426=Z426,VLOOKUP($U426,[1]C8842!$G$2:$M$145,3,FALSE),0),0)</f>
        <v>20</v>
      </c>
      <c r="W426">
        <f>VLOOKUP(RIGHT($V$1,5),Key!$A$9:$B$14,2,FALSE)</f>
        <v>10.199999999999999</v>
      </c>
      <c r="X426">
        <f t="shared" si="34"/>
        <v>0</v>
      </c>
      <c r="Y426">
        <f>VLOOKUP(RIGHT($X$1,5),Key!$A$9:$B$14,2,FALSE)</f>
        <v>3.7</v>
      </c>
      <c r="Z426">
        <f t="shared" si="32"/>
        <v>10.199999999999999</v>
      </c>
      <c r="AA426">
        <f t="shared" si="33"/>
        <v>20</v>
      </c>
    </row>
    <row r="427" spans="1:27" x14ac:dyDescent="0.3">
      <c r="A427">
        <v>100067</v>
      </c>
      <c r="B427">
        <v>230922</v>
      </c>
      <c r="C427" s="3">
        <v>44130.524305555555</v>
      </c>
      <c r="D427">
        <v>3</v>
      </c>
      <c r="E427">
        <v>2</v>
      </c>
      <c r="F427" t="s">
        <v>26</v>
      </c>
      <c r="G427">
        <v>2</v>
      </c>
      <c r="H427">
        <v>62.984380000000002</v>
      </c>
      <c r="I427">
        <v>20.183589999999999</v>
      </c>
      <c r="J427">
        <v>1.105469</v>
      </c>
      <c r="K427">
        <v>92.039060000000006</v>
      </c>
      <c r="L427" s="3">
        <v>44130.276388888888</v>
      </c>
      <c r="M427">
        <v>17.18</v>
      </c>
      <c r="N427" t="s">
        <v>28</v>
      </c>
      <c r="P427">
        <f>(C427-Key!$B$1)*24</f>
        <v>-2.4666666666744277</v>
      </c>
      <c r="Q427">
        <f>(Key!$B$2-'17.1'!C427)*24</f>
        <v>5.4166666666860692</v>
      </c>
      <c r="R427" s="3">
        <f>C427-(M427-Key!$B$5)/(24*Key!$B$6)</f>
        <v>44130.510490740737</v>
      </c>
      <c r="S427">
        <f>M427-Key!$B$5</f>
        <v>14.92</v>
      </c>
      <c r="T427" s="2">
        <f t="shared" si="30"/>
        <v>44129.527777777781</v>
      </c>
      <c r="U427" t="str">
        <f t="shared" si="31"/>
        <v>10-25-2020 12:40</v>
      </c>
      <c r="V427">
        <f>IFERROR(IF(W427=Z427,VLOOKUP($U427,[1]C8842!$G$2:$M$145,3,FALSE),0),0)</f>
        <v>20</v>
      </c>
      <c r="W427">
        <f>VLOOKUP(RIGHT($V$1,5),Key!$A$9:$B$14,2,FALSE)</f>
        <v>10.199999999999999</v>
      </c>
      <c r="X427">
        <f t="shared" si="34"/>
        <v>0</v>
      </c>
      <c r="Y427">
        <f>VLOOKUP(RIGHT($X$1,5),Key!$A$9:$B$14,2,FALSE)</f>
        <v>3.7</v>
      </c>
      <c r="Z427">
        <f t="shared" si="32"/>
        <v>10.199999999999999</v>
      </c>
      <c r="AA427">
        <f t="shared" si="33"/>
        <v>20</v>
      </c>
    </row>
    <row r="428" spans="1:27" x14ac:dyDescent="0.3">
      <c r="A428">
        <v>100067</v>
      </c>
      <c r="B428">
        <v>230922</v>
      </c>
      <c r="C428" s="3">
        <v>44130.524305555555</v>
      </c>
      <c r="D428">
        <v>3</v>
      </c>
      <c r="E428">
        <v>2</v>
      </c>
      <c r="F428" t="s">
        <v>26</v>
      </c>
      <c r="G428">
        <v>1</v>
      </c>
      <c r="H428">
        <v>66.832030000000003</v>
      </c>
      <c r="I428">
        <v>17.57422</v>
      </c>
      <c r="J428">
        <v>0.9375</v>
      </c>
      <c r="K428">
        <v>92.039060000000006</v>
      </c>
      <c r="L428" s="3">
        <v>44130.276388888888</v>
      </c>
      <c r="M428">
        <v>17.18</v>
      </c>
      <c r="N428" t="s">
        <v>28</v>
      </c>
      <c r="P428">
        <f>(C428-Key!$B$1)*24</f>
        <v>-2.4666666666744277</v>
      </c>
      <c r="Q428">
        <f>(Key!$B$2-'17.1'!C428)*24</f>
        <v>5.4166666666860692</v>
      </c>
      <c r="R428" s="3">
        <f>C428-(M428-Key!$B$5)/(24*Key!$B$6)</f>
        <v>44130.510490740737</v>
      </c>
      <c r="S428">
        <f>M428-Key!$B$5</f>
        <v>14.92</v>
      </c>
      <c r="T428" s="2">
        <f t="shared" si="30"/>
        <v>44129.527777777781</v>
      </c>
      <c r="U428" t="str">
        <f t="shared" si="31"/>
        <v>10-25-2020 12:40</v>
      </c>
      <c r="V428">
        <f>IFERROR(IF(W428=Z428,VLOOKUP($U428,[1]C8842!$G$2:$M$145,3,FALSE),0),0)</f>
        <v>20</v>
      </c>
      <c r="W428">
        <f>VLOOKUP(RIGHT($V$1,5),Key!$A$9:$B$14,2,FALSE)</f>
        <v>10.199999999999999</v>
      </c>
      <c r="X428">
        <f t="shared" si="34"/>
        <v>0</v>
      </c>
      <c r="Y428">
        <f>VLOOKUP(RIGHT($X$1,5),Key!$A$9:$B$14,2,FALSE)</f>
        <v>3.7</v>
      </c>
      <c r="Z428">
        <f t="shared" si="32"/>
        <v>10.199999999999999</v>
      </c>
      <c r="AA428">
        <f t="shared" si="33"/>
        <v>20</v>
      </c>
    </row>
    <row r="429" spans="1:27" x14ac:dyDescent="0.3">
      <c r="A429">
        <v>100067</v>
      </c>
      <c r="B429">
        <v>230922</v>
      </c>
      <c r="C429" s="3">
        <v>44130.525000000001</v>
      </c>
      <c r="D429">
        <v>2</v>
      </c>
      <c r="E429">
        <v>1</v>
      </c>
      <c r="F429" t="s">
        <v>26</v>
      </c>
      <c r="G429">
        <v>1</v>
      </c>
      <c r="H429">
        <v>64.527339999999995</v>
      </c>
      <c r="I429">
        <v>16.023440000000001</v>
      </c>
      <c r="J429">
        <v>0.90625</v>
      </c>
      <c r="K429">
        <v>80.03125</v>
      </c>
      <c r="L429" s="3">
        <v>44130.276388888888</v>
      </c>
      <c r="M429">
        <v>17.18</v>
      </c>
      <c r="N429" t="s">
        <v>28</v>
      </c>
      <c r="P429">
        <f>(C429-Key!$B$1)*24</f>
        <v>-2.4499999999534339</v>
      </c>
      <c r="Q429">
        <f>(Key!$B$2-'17.1'!C429)*24</f>
        <v>5.3999999999650754</v>
      </c>
      <c r="R429" s="3">
        <f>C429-(M429-Key!$B$5)/(24*Key!$B$6)</f>
        <v>44130.511185185183</v>
      </c>
      <c r="S429">
        <f>M429-Key!$B$5</f>
        <v>14.92</v>
      </c>
      <c r="T429" s="2">
        <f t="shared" si="30"/>
        <v>44129.527777777781</v>
      </c>
      <c r="U429" t="str">
        <f t="shared" si="31"/>
        <v>10-25-2020 12:40</v>
      </c>
      <c r="V429">
        <f>IFERROR(IF(W429=Z429,VLOOKUP($U429,[1]C8842!$G$2:$M$145,3,FALSE),0),0)</f>
        <v>20</v>
      </c>
      <c r="W429">
        <f>VLOOKUP(RIGHT($V$1,5),Key!$A$9:$B$14,2,FALSE)</f>
        <v>10.199999999999999</v>
      </c>
      <c r="X429">
        <f t="shared" si="34"/>
        <v>0</v>
      </c>
      <c r="Y429">
        <f>VLOOKUP(RIGHT($X$1,5),Key!$A$9:$B$14,2,FALSE)</f>
        <v>3.7</v>
      </c>
      <c r="Z429">
        <f t="shared" si="32"/>
        <v>10.199999999999999</v>
      </c>
      <c r="AA429">
        <f t="shared" si="33"/>
        <v>20</v>
      </c>
    </row>
    <row r="430" spans="1:27" x14ac:dyDescent="0.3">
      <c r="A430">
        <v>100067</v>
      </c>
      <c r="B430">
        <v>230922</v>
      </c>
      <c r="C430" s="3">
        <v>44130.525000000001</v>
      </c>
      <c r="D430">
        <v>3</v>
      </c>
      <c r="E430">
        <v>2</v>
      </c>
      <c r="F430" t="s">
        <v>26</v>
      </c>
      <c r="G430">
        <v>1</v>
      </c>
      <c r="H430">
        <v>63.742190000000001</v>
      </c>
      <c r="I430">
        <v>17.121089999999999</v>
      </c>
      <c r="J430">
        <v>0.96484380000000003</v>
      </c>
      <c r="K430">
        <v>94.039060000000006</v>
      </c>
      <c r="L430" s="3">
        <v>44130.276388888888</v>
      </c>
      <c r="M430">
        <v>17.18</v>
      </c>
      <c r="N430" t="s">
        <v>28</v>
      </c>
      <c r="P430">
        <f>(C430-Key!$B$1)*24</f>
        <v>-2.4499999999534339</v>
      </c>
      <c r="Q430">
        <f>(Key!$B$2-'17.1'!C430)*24</f>
        <v>5.3999999999650754</v>
      </c>
      <c r="R430" s="3">
        <f>C430-(M430-Key!$B$5)/(24*Key!$B$6)</f>
        <v>44130.511185185183</v>
      </c>
      <c r="S430">
        <f>M430-Key!$B$5</f>
        <v>14.92</v>
      </c>
      <c r="T430" s="2">
        <f t="shared" si="30"/>
        <v>44129.527777777781</v>
      </c>
      <c r="U430" t="str">
        <f t="shared" si="31"/>
        <v>10-25-2020 12:40</v>
      </c>
      <c r="V430">
        <f>IFERROR(IF(W430=Z430,VLOOKUP($U430,[1]C8842!$G$2:$M$145,3,FALSE),0),0)</f>
        <v>20</v>
      </c>
      <c r="W430">
        <f>VLOOKUP(RIGHT($V$1,5),Key!$A$9:$B$14,2,FALSE)</f>
        <v>10.199999999999999</v>
      </c>
      <c r="X430">
        <f t="shared" si="34"/>
        <v>0</v>
      </c>
      <c r="Y430">
        <f>VLOOKUP(RIGHT($X$1,5),Key!$A$9:$B$14,2,FALSE)</f>
        <v>3.7</v>
      </c>
      <c r="Z430">
        <f t="shared" si="32"/>
        <v>10.199999999999999</v>
      </c>
      <c r="AA430">
        <f t="shared" si="33"/>
        <v>20</v>
      </c>
    </row>
    <row r="431" spans="1:27" x14ac:dyDescent="0.3">
      <c r="A431">
        <v>100067</v>
      </c>
      <c r="B431">
        <v>230922</v>
      </c>
      <c r="C431" s="3">
        <v>44130.525000000001</v>
      </c>
      <c r="D431">
        <v>1</v>
      </c>
      <c r="E431">
        <v>1</v>
      </c>
      <c r="F431" t="s">
        <v>25</v>
      </c>
      <c r="G431">
        <v>1</v>
      </c>
      <c r="H431">
        <v>66.257810000000006</v>
      </c>
      <c r="I431">
        <v>14.414059999999999</v>
      </c>
      <c r="J431">
        <v>0.81640630000000003</v>
      </c>
      <c r="K431">
        <v>58.023440000000001</v>
      </c>
      <c r="L431" s="3">
        <v>44130.276388888888</v>
      </c>
      <c r="M431">
        <v>17.18</v>
      </c>
      <c r="N431" t="s">
        <v>28</v>
      </c>
      <c r="P431">
        <f>(C431-Key!$B$1)*24</f>
        <v>-2.4499999999534339</v>
      </c>
      <c r="Q431">
        <f>(Key!$B$2-'17.1'!C431)*24</f>
        <v>5.3999999999650754</v>
      </c>
      <c r="R431" s="3">
        <f>C431-(M431-Key!$B$5)/(24*Key!$B$6)</f>
        <v>44130.511185185183</v>
      </c>
      <c r="S431">
        <f>M431-Key!$B$5</f>
        <v>14.92</v>
      </c>
      <c r="T431" s="2">
        <f t="shared" si="30"/>
        <v>44129.527777777781</v>
      </c>
      <c r="U431" t="str">
        <f t="shared" si="31"/>
        <v>10-25-2020 12:40</v>
      </c>
      <c r="V431">
        <f>IFERROR(IF(W431=Z431,VLOOKUP($U431,[1]C8842!$G$2:$M$145,3,FALSE),0),0)</f>
        <v>20</v>
      </c>
      <c r="W431">
        <f>VLOOKUP(RIGHT($V$1,5),Key!$A$9:$B$14,2,FALSE)</f>
        <v>10.199999999999999</v>
      </c>
      <c r="X431">
        <f t="shared" si="34"/>
        <v>0</v>
      </c>
      <c r="Y431">
        <f>VLOOKUP(RIGHT($X$1,5),Key!$A$9:$B$14,2,FALSE)</f>
        <v>3.7</v>
      </c>
      <c r="Z431">
        <f t="shared" si="32"/>
        <v>10.199999999999999</v>
      </c>
      <c r="AA431">
        <f t="shared" si="33"/>
        <v>20</v>
      </c>
    </row>
    <row r="432" spans="1:27" x14ac:dyDescent="0.3">
      <c r="A432">
        <v>100067</v>
      </c>
      <c r="B432">
        <v>230922</v>
      </c>
      <c r="C432" s="3">
        <v>44130.525000000001</v>
      </c>
      <c r="D432">
        <v>0</v>
      </c>
      <c r="E432">
        <v>2</v>
      </c>
      <c r="F432" t="s">
        <v>25</v>
      </c>
      <c r="G432">
        <v>1</v>
      </c>
      <c r="H432">
        <v>59.691409999999998</v>
      </c>
      <c r="I432">
        <v>14.375</v>
      </c>
      <c r="J432">
        <v>0.90625</v>
      </c>
      <c r="K432">
        <v>48.019530000000003</v>
      </c>
      <c r="L432" s="3">
        <v>44130.276388888888</v>
      </c>
      <c r="M432">
        <v>17.18</v>
      </c>
      <c r="N432" t="s">
        <v>28</v>
      </c>
      <c r="P432">
        <f>(C432-Key!$B$1)*24</f>
        <v>-2.4499999999534339</v>
      </c>
      <c r="Q432">
        <f>(Key!$B$2-'17.1'!C432)*24</f>
        <v>5.3999999999650754</v>
      </c>
      <c r="R432" s="3">
        <f>C432-(M432-Key!$B$5)/(24*Key!$B$6)</f>
        <v>44130.511185185183</v>
      </c>
      <c r="S432">
        <f>M432-Key!$B$5</f>
        <v>14.92</v>
      </c>
      <c r="T432" s="2">
        <f t="shared" si="30"/>
        <v>44129.527777777781</v>
      </c>
      <c r="U432" t="str">
        <f t="shared" si="31"/>
        <v>10-25-2020 12:40</v>
      </c>
      <c r="V432">
        <f>IFERROR(IF(W432=Z432,VLOOKUP($U432,[1]C8842!$G$2:$M$145,3,FALSE),0),0)</f>
        <v>20</v>
      </c>
      <c r="W432">
        <f>VLOOKUP(RIGHT($V$1,5),Key!$A$9:$B$14,2,FALSE)</f>
        <v>10.199999999999999</v>
      </c>
      <c r="X432">
        <f t="shared" si="34"/>
        <v>0</v>
      </c>
      <c r="Y432">
        <f>VLOOKUP(RIGHT($X$1,5),Key!$A$9:$B$14,2,FALSE)</f>
        <v>3.7</v>
      </c>
      <c r="Z432">
        <f t="shared" si="32"/>
        <v>10.199999999999999</v>
      </c>
      <c r="AA432">
        <f t="shared" si="33"/>
        <v>20</v>
      </c>
    </row>
    <row r="433" spans="1:27" x14ac:dyDescent="0.3">
      <c r="A433">
        <v>100067</v>
      </c>
      <c r="B433">
        <v>230922</v>
      </c>
      <c r="C433" s="3">
        <v>44130.525000000001</v>
      </c>
      <c r="D433">
        <v>3</v>
      </c>
      <c r="E433">
        <v>2</v>
      </c>
      <c r="F433" t="s">
        <v>26</v>
      </c>
      <c r="G433">
        <v>1</v>
      </c>
      <c r="H433">
        <v>63.46875</v>
      </c>
      <c r="I433">
        <v>15.472659999999999</v>
      </c>
      <c r="J433">
        <v>0.8984375</v>
      </c>
      <c r="K433">
        <v>92.039060000000006</v>
      </c>
      <c r="L433" s="3">
        <v>44130.276388888888</v>
      </c>
      <c r="M433">
        <v>17.18</v>
      </c>
      <c r="N433" t="s">
        <v>28</v>
      </c>
      <c r="P433">
        <f>(C433-Key!$B$1)*24</f>
        <v>-2.4499999999534339</v>
      </c>
      <c r="Q433">
        <f>(Key!$B$2-'17.1'!C433)*24</f>
        <v>5.3999999999650754</v>
      </c>
      <c r="R433" s="3">
        <f>C433-(M433-Key!$B$5)/(24*Key!$B$6)</f>
        <v>44130.511185185183</v>
      </c>
      <c r="S433">
        <f>M433-Key!$B$5</f>
        <v>14.92</v>
      </c>
      <c r="T433" s="2">
        <f t="shared" si="30"/>
        <v>44129.527777777781</v>
      </c>
      <c r="U433" t="str">
        <f t="shared" si="31"/>
        <v>10-25-2020 12:40</v>
      </c>
      <c r="V433">
        <f>IFERROR(IF(W433=Z433,VLOOKUP($U433,[1]C8842!$G$2:$M$145,3,FALSE),0),0)</f>
        <v>20</v>
      </c>
      <c r="W433">
        <f>VLOOKUP(RIGHT($V$1,5),Key!$A$9:$B$14,2,FALSE)</f>
        <v>10.199999999999999</v>
      </c>
      <c r="X433">
        <f t="shared" si="34"/>
        <v>0</v>
      </c>
      <c r="Y433">
        <f>VLOOKUP(RIGHT($X$1,5),Key!$A$9:$B$14,2,FALSE)</f>
        <v>3.7</v>
      </c>
      <c r="Z433">
        <f t="shared" si="32"/>
        <v>10.199999999999999</v>
      </c>
      <c r="AA433">
        <f t="shared" si="33"/>
        <v>20</v>
      </c>
    </row>
    <row r="434" spans="1:27" x14ac:dyDescent="0.3">
      <c r="A434">
        <v>100067</v>
      </c>
      <c r="B434">
        <v>230922</v>
      </c>
      <c r="C434" s="3">
        <v>44130.525000000001</v>
      </c>
      <c r="D434">
        <v>0</v>
      </c>
      <c r="E434">
        <v>2</v>
      </c>
      <c r="F434" t="s">
        <v>25</v>
      </c>
      <c r="G434">
        <v>1</v>
      </c>
      <c r="H434">
        <v>65.707030000000003</v>
      </c>
      <c r="I434">
        <v>17.632809999999999</v>
      </c>
      <c r="J434">
        <v>0.95703130000000003</v>
      </c>
      <c r="K434">
        <v>46.019530000000003</v>
      </c>
      <c r="L434" s="3">
        <v>44130.276388888888</v>
      </c>
      <c r="M434">
        <v>17.18</v>
      </c>
      <c r="N434" t="s">
        <v>28</v>
      </c>
      <c r="P434">
        <f>(C434-Key!$B$1)*24</f>
        <v>-2.4499999999534339</v>
      </c>
      <c r="Q434">
        <f>(Key!$B$2-'17.1'!C434)*24</f>
        <v>5.3999999999650754</v>
      </c>
      <c r="R434" s="3">
        <f>C434-(M434-Key!$B$5)/(24*Key!$B$6)</f>
        <v>44130.511185185183</v>
      </c>
      <c r="S434">
        <f>M434-Key!$B$5</f>
        <v>14.92</v>
      </c>
      <c r="T434" s="2">
        <f t="shared" si="30"/>
        <v>44129.527777777781</v>
      </c>
      <c r="U434" t="str">
        <f t="shared" si="31"/>
        <v>10-25-2020 12:40</v>
      </c>
      <c r="V434">
        <f>IFERROR(IF(W434=Z434,VLOOKUP($U434,[1]C8842!$G$2:$M$145,3,FALSE),0),0)</f>
        <v>20</v>
      </c>
      <c r="W434">
        <f>VLOOKUP(RIGHT($V$1,5),Key!$A$9:$B$14,2,FALSE)</f>
        <v>10.199999999999999</v>
      </c>
      <c r="X434">
        <f t="shared" si="34"/>
        <v>0</v>
      </c>
      <c r="Y434">
        <f>VLOOKUP(RIGHT($X$1,5),Key!$A$9:$B$14,2,FALSE)</f>
        <v>3.7</v>
      </c>
      <c r="Z434">
        <f t="shared" si="32"/>
        <v>10.199999999999999</v>
      </c>
      <c r="AA434">
        <f t="shared" si="33"/>
        <v>20</v>
      </c>
    </row>
    <row r="435" spans="1:27" x14ac:dyDescent="0.3">
      <c r="A435">
        <v>100067</v>
      </c>
      <c r="B435">
        <v>230922</v>
      </c>
      <c r="C435" s="3">
        <v>44130.525000000001</v>
      </c>
      <c r="D435">
        <v>2</v>
      </c>
      <c r="E435">
        <v>1</v>
      </c>
      <c r="F435" t="s">
        <v>26</v>
      </c>
      <c r="G435">
        <v>1</v>
      </c>
      <c r="H435">
        <v>70.703130000000002</v>
      </c>
      <c r="I435">
        <v>16.835940000000001</v>
      </c>
      <c r="J435">
        <v>0.859375</v>
      </c>
      <c r="K435">
        <v>81.035160000000005</v>
      </c>
      <c r="L435" s="3">
        <v>44130.276388888888</v>
      </c>
      <c r="M435">
        <v>17.18</v>
      </c>
      <c r="N435" t="s">
        <v>28</v>
      </c>
      <c r="P435">
        <f>(C435-Key!$B$1)*24</f>
        <v>-2.4499999999534339</v>
      </c>
      <c r="Q435">
        <f>(Key!$B$2-'17.1'!C435)*24</f>
        <v>5.3999999999650754</v>
      </c>
      <c r="R435" s="3">
        <f>C435-(M435-Key!$B$5)/(24*Key!$B$6)</f>
        <v>44130.511185185183</v>
      </c>
      <c r="S435">
        <f>M435-Key!$B$5</f>
        <v>14.92</v>
      </c>
      <c r="T435" s="2">
        <f t="shared" si="30"/>
        <v>44129.527777777781</v>
      </c>
      <c r="U435" t="str">
        <f t="shared" si="31"/>
        <v>10-25-2020 12:40</v>
      </c>
      <c r="V435">
        <f>IFERROR(IF(W435=Z435,VLOOKUP($U435,[1]C8842!$G$2:$M$145,3,FALSE),0),0)</f>
        <v>20</v>
      </c>
      <c r="W435">
        <f>VLOOKUP(RIGHT($V$1,5),Key!$A$9:$B$14,2,FALSE)</f>
        <v>10.199999999999999</v>
      </c>
      <c r="X435">
        <f t="shared" si="34"/>
        <v>0</v>
      </c>
      <c r="Y435">
        <f>VLOOKUP(RIGHT($X$1,5),Key!$A$9:$B$14,2,FALSE)</f>
        <v>3.7</v>
      </c>
      <c r="Z435">
        <f t="shared" si="32"/>
        <v>10.199999999999999</v>
      </c>
      <c r="AA435">
        <f t="shared" si="33"/>
        <v>20</v>
      </c>
    </row>
    <row r="436" spans="1:27" x14ac:dyDescent="0.3">
      <c r="A436">
        <v>100067</v>
      </c>
      <c r="B436">
        <v>230922</v>
      </c>
      <c r="C436" s="3">
        <v>44130.525000000001</v>
      </c>
      <c r="D436">
        <v>1</v>
      </c>
      <c r="E436">
        <v>1</v>
      </c>
      <c r="F436" t="s">
        <v>25</v>
      </c>
      <c r="G436">
        <v>1</v>
      </c>
      <c r="H436">
        <v>64.242189999999994</v>
      </c>
      <c r="I436">
        <v>13.04297</v>
      </c>
      <c r="J436">
        <v>0.78515630000000003</v>
      </c>
      <c r="K436">
        <v>56.023440000000001</v>
      </c>
      <c r="L436" s="3">
        <v>44130.276388888888</v>
      </c>
      <c r="M436">
        <v>17.18</v>
      </c>
      <c r="N436" t="s">
        <v>28</v>
      </c>
      <c r="P436">
        <f>(C436-Key!$B$1)*24</f>
        <v>-2.4499999999534339</v>
      </c>
      <c r="Q436">
        <f>(Key!$B$2-'17.1'!C436)*24</f>
        <v>5.3999999999650754</v>
      </c>
      <c r="R436" s="3">
        <f>C436-(M436-Key!$B$5)/(24*Key!$B$6)</f>
        <v>44130.511185185183</v>
      </c>
      <c r="S436">
        <f>M436-Key!$B$5</f>
        <v>14.92</v>
      </c>
      <c r="T436" s="2">
        <f t="shared" si="30"/>
        <v>44129.527777777781</v>
      </c>
      <c r="U436" t="str">
        <f t="shared" si="31"/>
        <v>10-25-2020 12:40</v>
      </c>
      <c r="V436">
        <f>IFERROR(IF(W436=Z436,VLOOKUP($U436,[1]C8842!$G$2:$M$145,3,FALSE),0),0)</f>
        <v>20</v>
      </c>
      <c r="W436">
        <f>VLOOKUP(RIGHT($V$1,5),Key!$A$9:$B$14,2,FALSE)</f>
        <v>10.199999999999999</v>
      </c>
      <c r="X436">
        <f t="shared" si="34"/>
        <v>0</v>
      </c>
      <c r="Y436">
        <f>VLOOKUP(RIGHT($X$1,5),Key!$A$9:$B$14,2,FALSE)</f>
        <v>3.7</v>
      </c>
      <c r="Z436">
        <f t="shared" si="32"/>
        <v>10.199999999999999</v>
      </c>
      <c r="AA436">
        <f t="shared" si="33"/>
        <v>20</v>
      </c>
    </row>
    <row r="437" spans="1:27" x14ac:dyDescent="0.3">
      <c r="A437">
        <v>100067</v>
      </c>
      <c r="B437">
        <v>230922</v>
      </c>
      <c r="C437" s="3">
        <v>44130.525000000001</v>
      </c>
      <c r="D437">
        <v>0</v>
      </c>
      <c r="E437">
        <v>2</v>
      </c>
      <c r="F437" t="s">
        <v>25</v>
      </c>
      <c r="G437">
        <v>1</v>
      </c>
      <c r="H437">
        <v>64.914060000000006</v>
      </c>
      <c r="I437">
        <v>14.652340000000001</v>
      </c>
      <c r="J437">
        <v>0.84375</v>
      </c>
      <c r="K437">
        <v>47.019530000000003</v>
      </c>
      <c r="L437" s="3">
        <v>44130.276388888888</v>
      </c>
      <c r="M437">
        <v>17.18</v>
      </c>
      <c r="N437" t="s">
        <v>28</v>
      </c>
      <c r="P437">
        <f>(C437-Key!$B$1)*24</f>
        <v>-2.4499999999534339</v>
      </c>
      <c r="Q437">
        <f>(Key!$B$2-'17.1'!C437)*24</f>
        <v>5.3999999999650754</v>
      </c>
      <c r="R437" s="3">
        <f>C437-(M437-Key!$B$5)/(24*Key!$B$6)</f>
        <v>44130.511185185183</v>
      </c>
      <c r="S437">
        <f>M437-Key!$B$5</f>
        <v>14.92</v>
      </c>
      <c r="T437" s="2">
        <f t="shared" si="30"/>
        <v>44129.527777777781</v>
      </c>
      <c r="U437" t="str">
        <f t="shared" si="31"/>
        <v>10-25-2020 12:40</v>
      </c>
      <c r="V437">
        <f>IFERROR(IF(W437=Z437,VLOOKUP($U437,[1]C8842!$G$2:$M$145,3,FALSE),0),0)</f>
        <v>20</v>
      </c>
      <c r="W437">
        <f>VLOOKUP(RIGHT($V$1,5),Key!$A$9:$B$14,2,FALSE)</f>
        <v>10.199999999999999</v>
      </c>
      <c r="X437">
        <f t="shared" si="34"/>
        <v>0</v>
      </c>
      <c r="Y437">
        <f>VLOOKUP(RIGHT($X$1,5),Key!$A$9:$B$14,2,FALSE)</f>
        <v>3.7</v>
      </c>
      <c r="Z437">
        <f t="shared" si="32"/>
        <v>10.199999999999999</v>
      </c>
      <c r="AA437">
        <f t="shared" si="33"/>
        <v>20</v>
      </c>
    </row>
    <row r="438" spans="1:27" x14ac:dyDescent="0.3">
      <c r="A438">
        <v>100067</v>
      </c>
      <c r="B438">
        <v>230922</v>
      </c>
      <c r="C438" s="3">
        <v>44130.525000000001</v>
      </c>
      <c r="D438">
        <v>0</v>
      </c>
      <c r="E438">
        <v>2</v>
      </c>
      <c r="F438" t="s">
        <v>25</v>
      </c>
      <c r="G438">
        <v>1</v>
      </c>
      <c r="H438">
        <v>60.164059999999999</v>
      </c>
      <c r="I438">
        <v>19.54297</v>
      </c>
      <c r="J438">
        <v>1.128906</v>
      </c>
      <c r="K438">
        <v>46.019530000000003</v>
      </c>
      <c r="L438" s="3">
        <v>44130.276388888888</v>
      </c>
      <c r="M438">
        <v>17.18</v>
      </c>
      <c r="N438" t="s">
        <v>28</v>
      </c>
      <c r="P438">
        <f>(C438-Key!$B$1)*24</f>
        <v>-2.4499999999534339</v>
      </c>
      <c r="Q438">
        <f>(Key!$B$2-'17.1'!C438)*24</f>
        <v>5.3999999999650754</v>
      </c>
      <c r="R438" s="3">
        <f>C438-(M438-Key!$B$5)/(24*Key!$B$6)</f>
        <v>44130.511185185183</v>
      </c>
      <c r="S438">
        <f>M438-Key!$B$5</f>
        <v>14.92</v>
      </c>
      <c r="T438" s="2">
        <f t="shared" si="30"/>
        <v>44129.527777777781</v>
      </c>
      <c r="U438" t="str">
        <f t="shared" si="31"/>
        <v>10-25-2020 12:40</v>
      </c>
      <c r="V438">
        <f>IFERROR(IF(W438=Z438,VLOOKUP($U438,[1]C8842!$G$2:$M$145,3,FALSE),0),0)</f>
        <v>20</v>
      </c>
      <c r="W438">
        <f>VLOOKUP(RIGHT($V$1,5),Key!$A$9:$B$14,2,FALSE)</f>
        <v>10.199999999999999</v>
      </c>
      <c r="X438">
        <f t="shared" si="34"/>
        <v>0</v>
      </c>
      <c r="Y438">
        <f>VLOOKUP(RIGHT($X$1,5),Key!$A$9:$B$14,2,FALSE)</f>
        <v>3.7</v>
      </c>
      <c r="Z438">
        <f t="shared" si="32"/>
        <v>10.199999999999999</v>
      </c>
      <c r="AA438">
        <f t="shared" si="33"/>
        <v>20</v>
      </c>
    </row>
    <row r="439" spans="1:27" x14ac:dyDescent="0.3">
      <c r="A439">
        <v>100067</v>
      </c>
      <c r="B439">
        <v>230922</v>
      </c>
      <c r="C439" s="3">
        <v>44130.525000000001</v>
      </c>
      <c r="D439">
        <v>3</v>
      </c>
      <c r="E439">
        <v>2</v>
      </c>
      <c r="F439" t="s">
        <v>26</v>
      </c>
      <c r="G439">
        <v>1</v>
      </c>
      <c r="H439">
        <v>59.949219999999997</v>
      </c>
      <c r="I439">
        <v>18.40625</v>
      </c>
      <c r="J439">
        <v>1.082031</v>
      </c>
      <c r="K439">
        <v>95.039060000000006</v>
      </c>
      <c r="L439" s="3">
        <v>44130.276388888888</v>
      </c>
      <c r="M439">
        <v>17.18</v>
      </c>
      <c r="N439" t="s">
        <v>28</v>
      </c>
      <c r="P439">
        <f>(C439-Key!$B$1)*24</f>
        <v>-2.4499999999534339</v>
      </c>
      <c r="Q439">
        <f>(Key!$B$2-'17.1'!C439)*24</f>
        <v>5.3999999999650754</v>
      </c>
      <c r="R439" s="3">
        <f>C439-(M439-Key!$B$5)/(24*Key!$B$6)</f>
        <v>44130.511185185183</v>
      </c>
      <c r="S439">
        <f>M439-Key!$B$5</f>
        <v>14.92</v>
      </c>
      <c r="T439" s="2">
        <f t="shared" si="30"/>
        <v>44129.527777777781</v>
      </c>
      <c r="U439" t="str">
        <f t="shared" si="31"/>
        <v>10-25-2020 12:40</v>
      </c>
      <c r="V439">
        <f>IFERROR(IF(W439=Z439,VLOOKUP($U439,[1]C8842!$G$2:$M$145,3,FALSE),0),0)</f>
        <v>20</v>
      </c>
      <c r="W439">
        <f>VLOOKUP(RIGHT($V$1,5),Key!$A$9:$B$14,2,FALSE)</f>
        <v>10.199999999999999</v>
      </c>
      <c r="X439">
        <f t="shared" si="34"/>
        <v>0</v>
      </c>
      <c r="Y439">
        <f>VLOOKUP(RIGHT($X$1,5),Key!$A$9:$B$14,2,FALSE)</f>
        <v>3.7</v>
      </c>
      <c r="Z439">
        <f t="shared" si="32"/>
        <v>10.199999999999999</v>
      </c>
      <c r="AA439">
        <f t="shared" si="33"/>
        <v>20</v>
      </c>
    </row>
    <row r="440" spans="1:27" x14ac:dyDescent="0.3">
      <c r="A440">
        <v>100067</v>
      </c>
      <c r="B440">
        <v>230922</v>
      </c>
      <c r="C440" s="3">
        <v>44130.525000000001</v>
      </c>
      <c r="D440">
        <v>2</v>
      </c>
      <c r="E440">
        <v>1</v>
      </c>
      <c r="F440" t="s">
        <v>26</v>
      </c>
      <c r="G440">
        <v>1</v>
      </c>
      <c r="H440">
        <v>69.378910000000005</v>
      </c>
      <c r="I440">
        <v>17.601559999999999</v>
      </c>
      <c r="J440">
        <v>0.90234380000000003</v>
      </c>
      <c r="K440">
        <v>80.03125</v>
      </c>
      <c r="L440" s="3">
        <v>44130.276388888888</v>
      </c>
      <c r="M440">
        <v>17.18</v>
      </c>
      <c r="N440" t="s">
        <v>28</v>
      </c>
      <c r="P440">
        <f>(C440-Key!$B$1)*24</f>
        <v>-2.4499999999534339</v>
      </c>
      <c r="Q440">
        <f>(Key!$B$2-'17.1'!C440)*24</f>
        <v>5.3999999999650754</v>
      </c>
      <c r="R440" s="3">
        <f>C440-(M440-Key!$B$5)/(24*Key!$B$6)</f>
        <v>44130.511185185183</v>
      </c>
      <c r="S440">
        <f>M440-Key!$B$5</f>
        <v>14.92</v>
      </c>
      <c r="T440" s="2">
        <f t="shared" si="30"/>
        <v>44129.527777777781</v>
      </c>
      <c r="U440" t="str">
        <f t="shared" si="31"/>
        <v>10-25-2020 12:40</v>
      </c>
      <c r="V440">
        <f>IFERROR(IF(W440=Z440,VLOOKUP($U440,[1]C8842!$G$2:$M$145,3,FALSE),0),0)</f>
        <v>20</v>
      </c>
      <c r="W440">
        <f>VLOOKUP(RIGHT($V$1,5),Key!$A$9:$B$14,2,FALSE)</f>
        <v>10.199999999999999</v>
      </c>
      <c r="X440">
        <f t="shared" si="34"/>
        <v>0</v>
      </c>
      <c r="Y440">
        <f>VLOOKUP(RIGHT($X$1,5),Key!$A$9:$B$14,2,FALSE)</f>
        <v>3.7</v>
      </c>
      <c r="Z440">
        <f t="shared" si="32"/>
        <v>10.199999999999999</v>
      </c>
      <c r="AA440">
        <f t="shared" si="33"/>
        <v>20</v>
      </c>
    </row>
    <row r="441" spans="1:27" x14ac:dyDescent="0.3">
      <c r="A441">
        <v>100067</v>
      </c>
      <c r="B441">
        <v>230922</v>
      </c>
      <c r="C441" s="3">
        <v>44130.525000000001</v>
      </c>
      <c r="D441">
        <v>3</v>
      </c>
      <c r="E441">
        <v>2</v>
      </c>
      <c r="F441" t="s">
        <v>26</v>
      </c>
      <c r="G441">
        <v>1</v>
      </c>
      <c r="H441">
        <v>61.078130000000002</v>
      </c>
      <c r="I441">
        <v>16.9375</v>
      </c>
      <c r="J441">
        <v>0.99609380000000003</v>
      </c>
      <c r="K441">
        <v>94.039060000000006</v>
      </c>
      <c r="L441" s="3">
        <v>44130.276388888888</v>
      </c>
      <c r="M441">
        <v>17.18</v>
      </c>
      <c r="N441" t="s">
        <v>28</v>
      </c>
      <c r="P441">
        <f>(C441-Key!$B$1)*24</f>
        <v>-2.4499999999534339</v>
      </c>
      <c r="Q441">
        <f>(Key!$B$2-'17.1'!C441)*24</f>
        <v>5.3999999999650754</v>
      </c>
      <c r="R441" s="3">
        <f>C441-(M441-Key!$B$5)/(24*Key!$B$6)</f>
        <v>44130.511185185183</v>
      </c>
      <c r="S441">
        <f>M441-Key!$B$5</f>
        <v>14.92</v>
      </c>
      <c r="T441" s="2">
        <f t="shared" si="30"/>
        <v>44129.527777777781</v>
      </c>
      <c r="U441" t="str">
        <f t="shared" si="31"/>
        <v>10-25-2020 12:40</v>
      </c>
      <c r="V441">
        <f>IFERROR(IF(W441=Z441,VLOOKUP($U441,[1]C8842!$G$2:$M$145,3,FALSE),0),0)</f>
        <v>20</v>
      </c>
      <c r="W441">
        <f>VLOOKUP(RIGHT($V$1,5),Key!$A$9:$B$14,2,FALSE)</f>
        <v>10.199999999999999</v>
      </c>
      <c r="X441">
        <f t="shared" si="34"/>
        <v>0</v>
      </c>
      <c r="Y441">
        <f>VLOOKUP(RIGHT($X$1,5),Key!$A$9:$B$14,2,FALSE)</f>
        <v>3.7</v>
      </c>
      <c r="Z441">
        <f t="shared" si="32"/>
        <v>10.199999999999999</v>
      </c>
      <c r="AA441">
        <f t="shared" si="33"/>
        <v>20</v>
      </c>
    </row>
    <row r="442" spans="1:27" x14ac:dyDescent="0.3">
      <c r="A442">
        <v>100067</v>
      </c>
      <c r="B442">
        <v>230922</v>
      </c>
      <c r="C442" s="3">
        <v>44130.525000000001</v>
      </c>
      <c r="D442">
        <v>1</v>
      </c>
      <c r="E442">
        <v>1</v>
      </c>
      <c r="F442" t="s">
        <v>25</v>
      </c>
      <c r="G442">
        <v>1</v>
      </c>
      <c r="H442">
        <v>66.960939999999994</v>
      </c>
      <c r="I442">
        <v>16.8125</v>
      </c>
      <c r="J442">
        <v>0.90625</v>
      </c>
      <c r="K442">
        <v>58.023440000000001</v>
      </c>
      <c r="L442" s="3">
        <v>44130.276388888888</v>
      </c>
      <c r="M442">
        <v>17.18</v>
      </c>
      <c r="N442" t="s">
        <v>28</v>
      </c>
      <c r="P442">
        <f>(C442-Key!$B$1)*24</f>
        <v>-2.4499999999534339</v>
      </c>
      <c r="Q442">
        <f>(Key!$B$2-'17.1'!C442)*24</f>
        <v>5.3999999999650754</v>
      </c>
      <c r="R442" s="3">
        <f>C442-(M442-Key!$B$5)/(24*Key!$B$6)</f>
        <v>44130.511185185183</v>
      </c>
      <c r="S442">
        <f>M442-Key!$B$5</f>
        <v>14.92</v>
      </c>
      <c r="T442" s="2">
        <f t="shared" si="30"/>
        <v>44129.527777777781</v>
      </c>
      <c r="U442" t="str">
        <f t="shared" si="31"/>
        <v>10-25-2020 12:40</v>
      </c>
      <c r="V442">
        <f>IFERROR(IF(W442=Z442,VLOOKUP($U442,[1]C8842!$G$2:$M$145,3,FALSE),0),0)</f>
        <v>20</v>
      </c>
      <c r="W442">
        <f>VLOOKUP(RIGHT($V$1,5),Key!$A$9:$B$14,2,FALSE)</f>
        <v>10.199999999999999</v>
      </c>
      <c r="X442">
        <f t="shared" si="34"/>
        <v>0</v>
      </c>
      <c r="Y442">
        <f>VLOOKUP(RIGHT($X$1,5),Key!$A$9:$B$14,2,FALSE)</f>
        <v>3.7</v>
      </c>
      <c r="Z442">
        <f t="shared" si="32"/>
        <v>10.199999999999999</v>
      </c>
      <c r="AA442">
        <f t="shared" si="33"/>
        <v>20</v>
      </c>
    </row>
    <row r="443" spans="1:27" x14ac:dyDescent="0.3">
      <c r="A443">
        <v>100067</v>
      </c>
      <c r="B443">
        <v>230922</v>
      </c>
      <c r="C443" s="3">
        <v>44130.525694444441</v>
      </c>
      <c r="D443">
        <v>1</v>
      </c>
      <c r="E443">
        <v>1</v>
      </c>
      <c r="F443" t="s">
        <v>25</v>
      </c>
      <c r="G443">
        <v>1</v>
      </c>
      <c r="H443">
        <v>66.667969999999997</v>
      </c>
      <c r="I443">
        <v>15.617190000000001</v>
      </c>
      <c r="J443">
        <v>0.859375</v>
      </c>
      <c r="K443">
        <v>58.023440000000001</v>
      </c>
      <c r="L443" s="3">
        <v>44130.276388888888</v>
      </c>
      <c r="M443">
        <v>17.18</v>
      </c>
      <c r="N443" t="s">
        <v>28</v>
      </c>
      <c r="P443">
        <f>(C443-Key!$B$1)*24</f>
        <v>-2.433333333407063</v>
      </c>
      <c r="Q443">
        <f>(Key!$B$2-'17.1'!C443)*24</f>
        <v>5.3833333334187046</v>
      </c>
      <c r="R443" s="3">
        <f>C443-(M443-Key!$B$5)/(24*Key!$B$6)</f>
        <v>44130.511879629623</v>
      </c>
      <c r="S443">
        <f>M443-Key!$B$5</f>
        <v>14.92</v>
      </c>
      <c r="T443" s="2">
        <f t="shared" si="30"/>
        <v>44129.527777777781</v>
      </c>
      <c r="U443" t="str">
        <f t="shared" si="31"/>
        <v>10-25-2020 12:40</v>
      </c>
      <c r="V443">
        <f>IFERROR(IF(W443=Z443,VLOOKUP($U443,[1]C8842!$G$2:$M$145,3,FALSE),0),0)</f>
        <v>20</v>
      </c>
      <c r="W443">
        <f>VLOOKUP(RIGHT($V$1,5),Key!$A$9:$B$14,2,FALSE)</f>
        <v>10.199999999999999</v>
      </c>
      <c r="X443">
        <f t="shared" si="34"/>
        <v>0</v>
      </c>
      <c r="Y443">
        <f>VLOOKUP(RIGHT($X$1,5),Key!$A$9:$B$14,2,FALSE)</f>
        <v>3.7</v>
      </c>
      <c r="Z443">
        <f t="shared" si="32"/>
        <v>10.199999999999999</v>
      </c>
      <c r="AA443">
        <f t="shared" si="33"/>
        <v>20</v>
      </c>
    </row>
    <row r="444" spans="1:27" x14ac:dyDescent="0.3">
      <c r="A444">
        <v>100067</v>
      </c>
      <c r="B444">
        <v>230922</v>
      </c>
      <c r="C444" s="3">
        <v>44130.525694444441</v>
      </c>
      <c r="D444">
        <v>0</v>
      </c>
      <c r="E444">
        <v>2</v>
      </c>
      <c r="F444" t="s">
        <v>25</v>
      </c>
      <c r="G444">
        <v>1</v>
      </c>
      <c r="H444">
        <v>57.523440000000001</v>
      </c>
      <c r="I444">
        <v>14.70703</v>
      </c>
      <c r="J444">
        <v>0.95703130000000003</v>
      </c>
      <c r="K444">
        <v>47.019530000000003</v>
      </c>
      <c r="L444" s="3">
        <v>44130.276388888888</v>
      </c>
      <c r="M444">
        <v>17.18</v>
      </c>
      <c r="N444" t="s">
        <v>28</v>
      </c>
      <c r="P444">
        <f>(C444-Key!$B$1)*24</f>
        <v>-2.433333333407063</v>
      </c>
      <c r="Q444">
        <f>(Key!$B$2-'17.1'!C444)*24</f>
        <v>5.3833333334187046</v>
      </c>
      <c r="R444" s="3">
        <f>C444-(M444-Key!$B$5)/(24*Key!$B$6)</f>
        <v>44130.511879629623</v>
      </c>
      <c r="S444">
        <f>M444-Key!$B$5</f>
        <v>14.92</v>
      </c>
      <c r="T444" s="2">
        <f t="shared" si="30"/>
        <v>44129.527777777781</v>
      </c>
      <c r="U444" t="str">
        <f t="shared" si="31"/>
        <v>10-25-2020 12:40</v>
      </c>
      <c r="V444">
        <f>IFERROR(IF(W444=Z444,VLOOKUP($U444,[1]C8842!$G$2:$M$145,3,FALSE),0),0)</f>
        <v>20</v>
      </c>
      <c r="W444">
        <f>VLOOKUP(RIGHT($V$1,5),Key!$A$9:$B$14,2,FALSE)</f>
        <v>10.199999999999999</v>
      </c>
      <c r="X444">
        <f t="shared" si="34"/>
        <v>0</v>
      </c>
      <c r="Y444">
        <f>VLOOKUP(RIGHT($X$1,5),Key!$A$9:$B$14,2,FALSE)</f>
        <v>3.7</v>
      </c>
      <c r="Z444">
        <f t="shared" si="32"/>
        <v>10.199999999999999</v>
      </c>
      <c r="AA444">
        <f t="shared" si="33"/>
        <v>20</v>
      </c>
    </row>
    <row r="445" spans="1:27" x14ac:dyDescent="0.3">
      <c r="A445">
        <v>100067</v>
      </c>
      <c r="B445">
        <v>230922</v>
      </c>
      <c r="C445" s="3">
        <v>44130.525694444441</v>
      </c>
      <c r="D445">
        <v>1</v>
      </c>
      <c r="E445">
        <v>1</v>
      </c>
      <c r="F445" t="s">
        <v>25</v>
      </c>
      <c r="G445">
        <v>1</v>
      </c>
      <c r="H445">
        <v>67.460939999999994</v>
      </c>
      <c r="I445">
        <v>15.746090000000001</v>
      </c>
      <c r="J445">
        <v>0.85546880000000003</v>
      </c>
      <c r="K445">
        <v>59.023440000000001</v>
      </c>
      <c r="L445" s="3">
        <v>44130.276388888888</v>
      </c>
      <c r="M445">
        <v>17.18</v>
      </c>
      <c r="N445" t="s">
        <v>28</v>
      </c>
      <c r="P445">
        <f>(C445-Key!$B$1)*24</f>
        <v>-2.433333333407063</v>
      </c>
      <c r="Q445">
        <f>(Key!$B$2-'17.1'!C445)*24</f>
        <v>5.3833333334187046</v>
      </c>
      <c r="R445" s="3">
        <f>C445-(M445-Key!$B$5)/(24*Key!$B$6)</f>
        <v>44130.511879629623</v>
      </c>
      <c r="S445">
        <f>M445-Key!$B$5</f>
        <v>14.92</v>
      </c>
      <c r="T445" s="2">
        <f t="shared" si="30"/>
        <v>44129.527777777781</v>
      </c>
      <c r="U445" t="str">
        <f t="shared" si="31"/>
        <v>10-25-2020 12:40</v>
      </c>
      <c r="V445">
        <f>IFERROR(IF(W445=Z445,VLOOKUP($U445,[1]C8842!$G$2:$M$145,3,FALSE),0),0)</f>
        <v>20</v>
      </c>
      <c r="W445">
        <f>VLOOKUP(RIGHT($V$1,5),Key!$A$9:$B$14,2,FALSE)</f>
        <v>10.199999999999999</v>
      </c>
      <c r="X445">
        <f t="shared" si="34"/>
        <v>0</v>
      </c>
      <c r="Y445">
        <f>VLOOKUP(RIGHT($X$1,5),Key!$A$9:$B$14,2,FALSE)</f>
        <v>3.7</v>
      </c>
      <c r="Z445">
        <f t="shared" si="32"/>
        <v>10.199999999999999</v>
      </c>
      <c r="AA445">
        <f t="shared" si="33"/>
        <v>20</v>
      </c>
    </row>
    <row r="446" spans="1:27" x14ac:dyDescent="0.3">
      <c r="A446">
        <v>100067</v>
      </c>
      <c r="B446">
        <v>230922</v>
      </c>
      <c r="C446" s="3">
        <v>44130.525694444441</v>
      </c>
      <c r="D446">
        <v>3</v>
      </c>
      <c r="E446">
        <v>2</v>
      </c>
      <c r="F446" t="s">
        <v>26</v>
      </c>
      <c r="G446">
        <v>1</v>
      </c>
      <c r="H446">
        <v>66.34375</v>
      </c>
      <c r="I446">
        <v>17.960940000000001</v>
      </c>
      <c r="J446">
        <v>0.9609375</v>
      </c>
      <c r="K446">
        <v>95.039060000000006</v>
      </c>
      <c r="L446" s="3">
        <v>44130.276388888888</v>
      </c>
      <c r="M446">
        <v>17.18</v>
      </c>
      <c r="N446" t="s">
        <v>28</v>
      </c>
      <c r="P446">
        <f>(C446-Key!$B$1)*24</f>
        <v>-2.433333333407063</v>
      </c>
      <c r="Q446">
        <f>(Key!$B$2-'17.1'!C446)*24</f>
        <v>5.3833333334187046</v>
      </c>
      <c r="R446" s="3">
        <f>C446-(M446-Key!$B$5)/(24*Key!$B$6)</f>
        <v>44130.511879629623</v>
      </c>
      <c r="S446">
        <f>M446-Key!$B$5</f>
        <v>14.92</v>
      </c>
      <c r="T446" s="2">
        <f t="shared" si="30"/>
        <v>44129.527777777781</v>
      </c>
      <c r="U446" t="str">
        <f t="shared" si="31"/>
        <v>10-25-2020 12:40</v>
      </c>
      <c r="V446">
        <f>IFERROR(IF(W446=Z446,VLOOKUP($U446,[1]C8842!$G$2:$M$145,3,FALSE),0),0)</f>
        <v>20</v>
      </c>
      <c r="W446">
        <f>VLOOKUP(RIGHT($V$1,5),Key!$A$9:$B$14,2,FALSE)</f>
        <v>10.199999999999999</v>
      </c>
      <c r="X446">
        <f t="shared" si="34"/>
        <v>0</v>
      </c>
      <c r="Y446">
        <f>VLOOKUP(RIGHT($X$1,5),Key!$A$9:$B$14,2,FALSE)</f>
        <v>3.7</v>
      </c>
      <c r="Z446">
        <f t="shared" si="32"/>
        <v>10.199999999999999</v>
      </c>
      <c r="AA446">
        <f t="shared" si="33"/>
        <v>20</v>
      </c>
    </row>
    <row r="447" spans="1:27" x14ac:dyDescent="0.3">
      <c r="A447">
        <v>100067</v>
      </c>
      <c r="B447">
        <v>230922</v>
      </c>
      <c r="C447" s="3">
        <v>44130.525694444441</v>
      </c>
      <c r="D447">
        <v>3</v>
      </c>
      <c r="E447">
        <v>2</v>
      </c>
      <c r="F447" t="s">
        <v>26</v>
      </c>
      <c r="G447">
        <v>2</v>
      </c>
      <c r="H447">
        <v>66.710939999999994</v>
      </c>
      <c r="I447">
        <v>20.85547</v>
      </c>
      <c r="J447">
        <v>1.0703130000000001</v>
      </c>
      <c r="K447">
        <v>93.039060000000006</v>
      </c>
      <c r="L447" s="3">
        <v>44130.276388888888</v>
      </c>
      <c r="M447">
        <v>17.18</v>
      </c>
      <c r="N447" t="s">
        <v>28</v>
      </c>
      <c r="P447">
        <f>(C447-Key!$B$1)*24</f>
        <v>-2.433333333407063</v>
      </c>
      <c r="Q447">
        <f>(Key!$B$2-'17.1'!C447)*24</f>
        <v>5.3833333334187046</v>
      </c>
      <c r="R447" s="3">
        <f>C447-(M447-Key!$B$5)/(24*Key!$B$6)</f>
        <v>44130.511879629623</v>
      </c>
      <c r="S447">
        <f>M447-Key!$B$5</f>
        <v>14.92</v>
      </c>
      <c r="T447" s="2">
        <f t="shared" si="30"/>
        <v>44129.527777777781</v>
      </c>
      <c r="U447" t="str">
        <f t="shared" si="31"/>
        <v>10-25-2020 12:40</v>
      </c>
      <c r="V447">
        <f>IFERROR(IF(W447=Z447,VLOOKUP($U447,[1]C8842!$G$2:$M$145,3,FALSE),0),0)</f>
        <v>20</v>
      </c>
      <c r="W447">
        <f>VLOOKUP(RIGHT($V$1,5),Key!$A$9:$B$14,2,FALSE)</f>
        <v>10.199999999999999</v>
      </c>
      <c r="X447">
        <f t="shared" si="34"/>
        <v>0</v>
      </c>
      <c r="Y447">
        <f>VLOOKUP(RIGHT($X$1,5),Key!$A$9:$B$14,2,FALSE)</f>
        <v>3.7</v>
      </c>
      <c r="Z447">
        <f t="shared" si="32"/>
        <v>10.199999999999999</v>
      </c>
      <c r="AA447">
        <f t="shared" si="33"/>
        <v>20</v>
      </c>
    </row>
    <row r="448" spans="1:27" x14ac:dyDescent="0.3">
      <c r="A448">
        <v>100067</v>
      </c>
      <c r="B448">
        <v>230922</v>
      </c>
      <c r="C448" s="3">
        <v>44130.525694444441</v>
      </c>
      <c r="D448">
        <v>3</v>
      </c>
      <c r="E448">
        <v>2</v>
      </c>
      <c r="F448" t="s">
        <v>26</v>
      </c>
      <c r="G448">
        <v>1</v>
      </c>
      <c r="H448">
        <v>65.441410000000005</v>
      </c>
      <c r="I448">
        <v>13.804690000000001</v>
      </c>
      <c r="J448">
        <v>0.8046875</v>
      </c>
      <c r="K448">
        <v>94.039060000000006</v>
      </c>
      <c r="L448" s="3">
        <v>44130.276388888888</v>
      </c>
      <c r="M448">
        <v>17.18</v>
      </c>
      <c r="N448" t="s">
        <v>28</v>
      </c>
      <c r="P448">
        <f>(C448-Key!$B$1)*24</f>
        <v>-2.433333333407063</v>
      </c>
      <c r="Q448">
        <f>(Key!$B$2-'17.1'!C448)*24</f>
        <v>5.3833333334187046</v>
      </c>
      <c r="R448" s="3">
        <f>C448-(M448-Key!$B$5)/(24*Key!$B$6)</f>
        <v>44130.511879629623</v>
      </c>
      <c r="S448">
        <f>M448-Key!$B$5</f>
        <v>14.92</v>
      </c>
      <c r="T448" s="2">
        <f t="shared" si="30"/>
        <v>44129.527777777781</v>
      </c>
      <c r="U448" t="str">
        <f t="shared" si="31"/>
        <v>10-25-2020 12:40</v>
      </c>
      <c r="V448">
        <f>IFERROR(IF(W448=Z448,VLOOKUP($U448,[1]C8842!$G$2:$M$145,3,FALSE),0),0)</f>
        <v>20</v>
      </c>
      <c r="W448">
        <f>VLOOKUP(RIGHT($V$1,5),Key!$A$9:$B$14,2,FALSE)</f>
        <v>10.199999999999999</v>
      </c>
      <c r="X448">
        <f t="shared" si="34"/>
        <v>0</v>
      </c>
      <c r="Y448">
        <f>VLOOKUP(RIGHT($X$1,5),Key!$A$9:$B$14,2,FALSE)</f>
        <v>3.7</v>
      </c>
      <c r="Z448">
        <f t="shared" si="32"/>
        <v>10.199999999999999</v>
      </c>
      <c r="AA448">
        <f t="shared" si="33"/>
        <v>20</v>
      </c>
    </row>
    <row r="449" spans="1:27" x14ac:dyDescent="0.3">
      <c r="A449">
        <v>100067</v>
      </c>
      <c r="B449">
        <v>230922</v>
      </c>
      <c r="C449" s="3">
        <v>44130.525694444441</v>
      </c>
      <c r="D449">
        <v>0</v>
      </c>
      <c r="E449">
        <v>2</v>
      </c>
      <c r="F449" t="s">
        <v>25</v>
      </c>
      <c r="G449">
        <v>1</v>
      </c>
      <c r="H449">
        <v>60.269530000000003</v>
      </c>
      <c r="I449">
        <v>13.9375</v>
      </c>
      <c r="J449">
        <v>0.87890630000000003</v>
      </c>
      <c r="K449">
        <v>46.019530000000003</v>
      </c>
      <c r="L449" s="3">
        <v>44130.276388888888</v>
      </c>
      <c r="M449">
        <v>17.18</v>
      </c>
      <c r="N449" t="s">
        <v>28</v>
      </c>
      <c r="P449">
        <f>(C449-Key!$B$1)*24</f>
        <v>-2.433333333407063</v>
      </c>
      <c r="Q449">
        <f>(Key!$B$2-'17.1'!C449)*24</f>
        <v>5.3833333334187046</v>
      </c>
      <c r="R449" s="3">
        <f>C449-(M449-Key!$B$5)/(24*Key!$B$6)</f>
        <v>44130.511879629623</v>
      </c>
      <c r="S449">
        <f>M449-Key!$B$5</f>
        <v>14.92</v>
      </c>
      <c r="T449" s="2">
        <f t="shared" si="30"/>
        <v>44129.527777777781</v>
      </c>
      <c r="U449" t="str">
        <f t="shared" si="31"/>
        <v>10-25-2020 12:40</v>
      </c>
      <c r="V449">
        <f>IFERROR(IF(W449=Z449,VLOOKUP($U449,[1]C8842!$G$2:$M$145,3,FALSE),0),0)</f>
        <v>20</v>
      </c>
      <c r="W449">
        <f>VLOOKUP(RIGHT($V$1,5),Key!$A$9:$B$14,2,FALSE)</f>
        <v>10.199999999999999</v>
      </c>
      <c r="X449">
        <f t="shared" si="34"/>
        <v>0</v>
      </c>
      <c r="Y449">
        <f>VLOOKUP(RIGHT($X$1,5),Key!$A$9:$B$14,2,FALSE)</f>
        <v>3.7</v>
      </c>
      <c r="Z449">
        <f t="shared" si="32"/>
        <v>10.199999999999999</v>
      </c>
      <c r="AA449">
        <f t="shared" si="33"/>
        <v>20</v>
      </c>
    </row>
    <row r="450" spans="1:27" x14ac:dyDescent="0.3">
      <c r="A450">
        <v>100067</v>
      </c>
      <c r="B450">
        <v>230922</v>
      </c>
      <c r="C450" s="3">
        <v>44130.525694444441</v>
      </c>
      <c r="D450">
        <v>1</v>
      </c>
      <c r="E450">
        <v>1</v>
      </c>
      <c r="F450" t="s">
        <v>25</v>
      </c>
      <c r="G450">
        <v>1</v>
      </c>
      <c r="H450">
        <v>64.183589999999995</v>
      </c>
      <c r="I450">
        <v>16.652339999999999</v>
      </c>
      <c r="J450">
        <v>0.9375</v>
      </c>
      <c r="K450">
        <v>58.023440000000001</v>
      </c>
      <c r="L450" s="3">
        <v>44130.276388888888</v>
      </c>
      <c r="M450">
        <v>17.18</v>
      </c>
      <c r="N450" t="s">
        <v>28</v>
      </c>
      <c r="P450">
        <f>(C450-Key!$B$1)*24</f>
        <v>-2.433333333407063</v>
      </c>
      <c r="Q450">
        <f>(Key!$B$2-'17.1'!C450)*24</f>
        <v>5.3833333334187046</v>
      </c>
      <c r="R450" s="3">
        <f>C450-(M450-Key!$B$5)/(24*Key!$B$6)</f>
        <v>44130.511879629623</v>
      </c>
      <c r="S450">
        <f>M450-Key!$B$5</f>
        <v>14.92</v>
      </c>
      <c r="T450" s="2">
        <f t="shared" si="30"/>
        <v>44129.527777777781</v>
      </c>
      <c r="U450" t="str">
        <f t="shared" si="31"/>
        <v>10-25-2020 12:40</v>
      </c>
      <c r="V450">
        <f>IFERROR(IF(W450=Z450,VLOOKUP($U450,[1]C8842!$G$2:$M$145,3,FALSE),0),0)</f>
        <v>20</v>
      </c>
      <c r="W450">
        <f>VLOOKUP(RIGHT($V$1,5),Key!$A$9:$B$14,2,FALSE)</f>
        <v>10.199999999999999</v>
      </c>
      <c r="X450">
        <f t="shared" si="34"/>
        <v>0</v>
      </c>
      <c r="Y450">
        <f>VLOOKUP(RIGHT($X$1,5),Key!$A$9:$B$14,2,FALSE)</f>
        <v>3.7</v>
      </c>
      <c r="Z450">
        <f t="shared" si="32"/>
        <v>10.199999999999999</v>
      </c>
      <c r="AA450">
        <f t="shared" si="33"/>
        <v>20</v>
      </c>
    </row>
    <row r="451" spans="1:27" x14ac:dyDescent="0.3">
      <c r="A451">
        <v>100067</v>
      </c>
      <c r="B451">
        <v>230922</v>
      </c>
      <c r="C451" s="3">
        <v>44130.525694444441</v>
      </c>
      <c r="D451">
        <v>0</v>
      </c>
      <c r="E451">
        <v>2</v>
      </c>
      <c r="F451" t="s">
        <v>25</v>
      </c>
      <c r="G451">
        <v>1</v>
      </c>
      <c r="H451">
        <v>57.976559999999999</v>
      </c>
      <c r="I451">
        <v>14.33203</v>
      </c>
      <c r="J451">
        <v>0.93359380000000003</v>
      </c>
      <c r="K451">
        <v>46.019530000000003</v>
      </c>
      <c r="L451" s="3">
        <v>44130.276388888888</v>
      </c>
      <c r="M451">
        <v>17.18</v>
      </c>
      <c r="N451" t="s">
        <v>28</v>
      </c>
      <c r="P451">
        <f>(C451-Key!$B$1)*24</f>
        <v>-2.433333333407063</v>
      </c>
      <c r="Q451">
        <f>(Key!$B$2-'17.1'!C451)*24</f>
        <v>5.3833333334187046</v>
      </c>
      <c r="R451" s="3">
        <f>C451-(M451-Key!$B$5)/(24*Key!$B$6)</f>
        <v>44130.511879629623</v>
      </c>
      <c r="S451">
        <f>M451-Key!$B$5</f>
        <v>14.92</v>
      </c>
      <c r="T451" s="2">
        <f t="shared" ref="T451:T514" si="35">ROUND(C451*24*60/10,0)/(24*6)-1</f>
        <v>44129.527777777781</v>
      </c>
      <c r="U451" t="str">
        <f t="shared" ref="U451:U514" si="36">TEXT(T451,"mm-dd-yyyy hh:mm")</f>
        <v>10-25-2020 12:40</v>
      </c>
      <c r="V451">
        <f>IFERROR(IF(W451=Z451,VLOOKUP($U451,[1]C8842!$G$2:$M$145,3,FALSE),0),0)</f>
        <v>20</v>
      </c>
      <c r="W451">
        <f>VLOOKUP(RIGHT($V$1,5),Key!$A$9:$B$14,2,FALSE)</f>
        <v>10.199999999999999</v>
      </c>
      <c r="X451">
        <f t="shared" si="34"/>
        <v>0</v>
      </c>
      <c r="Y451">
        <f>VLOOKUP(RIGHT($X$1,5),Key!$A$9:$B$14,2,FALSE)</f>
        <v>3.7</v>
      </c>
      <c r="Z451">
        <f t="shared" ref="Z451:Z514" si="37">M451-MIN(ABS(Y451-M451),ABS(W451-M451))</f>
        <v>10.199999999999999</v>
      </c>
      <c r="AA451">
        <f t="shared" ref="AA451:AA514" si="38">SUM(V451,X451)</f>
        <v>20</v>
      </c>
    </row>
    <row r="452" spans="1:27" x14ac:dyDescent="0.3">
      <c r="A452">
        <v>100067</v>
      </c>
      <c r="B452">
        <v>230922</v>
      </c>
      <c r="C452" s="3">
        <v>44130.525694444441</v>
      </c>
      <c r="D452">
        <v>0</v>
      </c>
      <c r="E452">
        <v>2</v>
      </c>
      <c r="F452" t="s">
        <v>25</v>
      </c>
      <c r="G452">
        <v>1</v>
      </c>
      <c r="H452">
        <v>58.546880000000002</v>
      </c>
      <c r="I452">
        <v>12.04688</v>
      </c>
      <c r="J452">
        <v>0.8203125</v>
      </c>
      <c r="K452">
        <v>49.019530000000003</v>
      </c>
      <c r="L452" s="3">
        <v>44130.276388888888</v>
      </c>
      <c r="M452">
        <v>17.18</v>
      </c>
      <c r="N452" t="s">
        <v>28</v>
      </c>
      <c r="P452">
        <f>(C452-Key!$B$1)*24</f>
        <v>-2.433333333407063</v>
      </c>
      <c r="Q452">
        <f>(Key!$B$2-'17.1'!C452)*24</f>
        <v>5.3833333334187046</v>
      </c>
      <c r="R452" s="3">
        <f>C452-(M452-Key!$B$5)/(24*Key!$B$6)</f>
        <v>44130.511879629623</v>
      </c>
      <c r="S452">
        <f>M452-Key!$B$5</f>
        <v>14.92</v>
      </c>
      <c r="T452" s="2">
        <f t="shared" si="35"/>
        <v>44129.527777777781</v>
      </c>
      <c r="U452" t="str">
        <f t="shared" si="36"/>
        <v>10-25-2020 12:40</v>
      </c>
      <c r="V452">
        <f>IFERROR(IF(W452=Z452,VLOOKUP($U452,[1]C8842!$G$2:$M$145,3,FALSE),0),0)</f>
        <v>20</v>
      </c>
      <c r="W452">
        <f>VLOOKUP(RIGHT($V$1,5),Key!$A$9:$B$14,2,FALSE)</f>
        <v>10.199999999999999</v>
      </c>
      <c r="X452">
        <f t="shared" ref="X452:X515" si="39">$X$2</f>
        <v>0</v>
      </c>
      <c r="Y452">
        <f>VLOOKUP(RIGHT($X$1,5),Key!$A$9:$B$14,2,FALSE)</f>
        <v>3.7</v>
      </c>
      <c r="Z452">
        <f t="shared" si="37"/>
        <v>10.199999999999999</v>
      </c>
      <c r="AA452">
        <f t="shared" si="38"/>
        <v>20</v>
      </c>
    </row>
    <row r="453" spans="1:27" x14ac:dyDescent="0.3">
      <c r="A453">
        <v>100067</v>
      </c>
      <c r="B453">
        <v>230922</v>
      </c>
      <c r="C453" s="3">
        <v>44130.525694444441</v>
      </c>
      <c r="D453">
        <v>3</v>
      </c>
      <c r="E453">
        <v>2</v>
      </c>
      <c r="F453" t="s">
        <v>26</v>
      </c>
      <c r="G453">
        <v>4</v>
      </c>
      <c r="H453">
        <v>61.722659999999998</v>
      </c>
      <c r="I453">
        <v>69.175780000000003</v>
      </c>
      <c r="J453">
        <v>3.2421880000000001</v>
      </c>
      <c r="K453">
        <v>93.039060000000006</v>
      </c>
      <c r="L453" s="3">
        <v>44130.276388888888</v>
      </c>
      <c r="M453">
        <v>17.18</v>
      </c>
      <c r="N453" t="s">
        <v>28</v>
      </c>
      <c r="P453">
        <f>(C453-Key!$B$1)*24</f>
        <v>-2.433333333407063</v>
      </c>
      <c r="Q453">
        <f>(Key!$B$2-'17.1'!C453)*24</f>
        <v>5.3833333334187046</v>
      </c>
      <c r="R453" s="3">
        <f>C453-(M453-Key!$B$5)/(24*Key!$B$6)</f>
        <v>44130.511879629623</v>
      </c>
      <c r="S453">
        <f>M453-Key!$B$5</f>
        <v>14.92</v>
      </c>
      <c r="T453" s="2">
        <f t="shared" si="35"/>
        <v>44129.527777777781</v>
      </c>
      <c r="U453" t="str">
        <f t="shared" si="36"/>
        <v>10-25-2020 12:40</v>
      </c>
      <c r="V453">
        <f>IFERROR(IF(W453=Z453,VLOOKUP($U453,[1]C8842!$G$2:$M$145,3,FALSE),0),0)</f>
        <v>20</v>
      </c>
      <c r="W453">
        <f>VLOOKUP(RIGHT($V$1,5),Key!$A$9:$B$14,2,FALSE)</f>
        <v>10.199999999999999</v>
      </c>
      <c r="X453">
        <f t="shared" si="39"/>
        <v>0</v>
      </c>
      <c r="Y453">
        <f>VLOOKUP(RIGHT($X$1,5),Key!$A$9:$B$14,2,FALSE)</f>
        <v>3.7</v>
      </c>
      <c r="Z453">
        <f t="shared" si="37"/>
        <v>10.199999999999999</v>
      </c>
      <c r="AA453">
        <f t="shared" si="38"/>
        <v>20</v>
      </c>
    </row>
    <row r="454" spans="1:27" x14ac:dyDescent="0.3">
      <c r="A454">
        <v>100067</v>
      </c>
      <c r="B454">
        <v>230922</v>
      </c>
      <c r="C454" s="3">
        <v>44130.525694444441</v>
      </c>
      <c r="D454">
        <v>0</v>
      </c>
      <c r="E454">
        <v>2</v>
      </c>
      <c r="F454" t="s">
        <v>25</v>
      </c>
      <c r="G454">
        <v>2</v>
      </c>
      <c r="H454">
        <v>69.914060000000006</v>
      </c>
      <c r="I454">
        <v>21.972660000000001</v>
      </c>
      <c r="J454">
        <v>1.0625</v>
      </c>
      <c r="K454">
        <v>48.019530000000003</v>
      </c>
      <c r="L454" s="3">
        <v>44130.276388888888</v>
      </c>
      <c r="M454">
        <v>17.18</v>
      </c>
      <c r="N454" t="s">
        <v>28</v>
      </c>
      <c r="P454">
        <f>(C454-Key!$B$1)*24</f>
        <v>-2.433333333407063</v>
      </c>
      <c r="Q454">
        <f>(Key!$B$2-'17.1'!C454)*24</f>
        <v>5.3833333334187046</v>
      </c>
      <c r="R454" s="3">
        <f>C454-(M454-Key!$B$5)/(24*Key!$B$6)</f>
        <v>44130.511879629623</v>
      </c>
      <c r="S454">
        <f>M454-Key!$B$5</f>
        <v>14.92</v>
      </c>
      <c r="T454" s="2">
        <f t="shared" si="35"/>
        <v>44129.527777777781</v>
      </c>
      <c r="U454" t="str">
        <f t="shared" si="36"/>
        <v>10-25-2020 12:40</v>
      </c>
      <c r="V454">
        <f>IFERROR(IF(W454=Z454,VLOOKUP($U454,[1]C8842!$G$2:$M$145,3,FALSE),0),0)</f>
        <v>20</v>
      </c>
      <c r="W454">
        <f>VLOOKUP(RIGHT($V$1,5),Key!$A$9:$B$14,2,FALSE)</f>
        <v>10.199999999999999</v>
      </c>
      <c r="X454">
        <f t="shared" si="39"/>
        <v>0</v>
      </c>
      <c r="Y454">
        <f>VLOOKUP(RIGHT($X$1,5),Key!$A$9:$B$14,2,FALSE)</f>
        <v>3.7</v>
      </c>
      <c r="Z454">
        <f t="shared" si="37"/>
        <v>10.199999999999999</v>
      </c>
      <c r="AA454">
        <f t="shared" si="38"/>
        <v>20</v>
      </c>
    </row>
    <row r="455" spans="1:27" x14ac:dyDescent="0.3">
      <c r="A455">
        <v>100067</v>
      </c>
      <c r="B455">
        <v>230922</v>
      </c>
      <c r="C455" s="3">
        <v>44130.526388888888</v>
      </c>
      <c r="D455">
        <v>0</v>
      </c>
      <c r="E455">
        <v>2</v>
      </c>
      <c r="F455" t="s">
        <v>25</v>
      </c>
      <c r="G455">
        <v>1</v>
      </c>
      <c r="H455">
        <v>72.105469999999997</v>
      </c>
      <c r="I455">
        <v>16.0625</v>
      </c>
      <c r="J455">
        <v>0.8125</v>
      </c>
      <c r="K455">
        <v>46.019530000000003</v>
      </c>
      <c r="L455" s="3">
        <v>44130.276388888888</v>
      </c>
      <c r="M455">
        <v>17.18</v>
      </c>
      <c r="N455" t="s">
        <v>28</v>
      </c>
      <c r="P455">
        <f>(C455-Key!$B$1)*24</f>
        <v>-2.4166666666860692</v>
      </c>
      <c r="Q455">
        <f>(Key!$B$2-'17.1'!C455)*24</f>
        <v>5.3666666666977108</v>
      </c>
      <c r="R455" s="3">
        <f>C455-(M455-Key!$B$5)/(24*Key!$B$6)</f>
        <v>44130.51257407407</v>
      </c>
      <c r="S455">
        <f>M455-Key!$B$5</f>
        <v>14.92</v>
      </c>
      <c r="T455" s="2">
        <f t="shared" si="35"/>
        <v>44129.527777777781</v>
      </c>
      <c r="U455" t="str">
        <f t="shared" si="36"/>
        <v>10-25-2020 12:40</v>
      </c>
      <c r="V455">
        <f>IFERROR(IF(W455=Z455,VLOOKUP($U455,[1]C8842!$G$2:$M$145,3,FALSE),0),0)</f>
        <v>20</v>
      </c>
      <c r="W455">
        <f>VLOOKUP(RIGHT($V$1,5),Key!$A$9:$B$14,2,FALSE)</f>
        <v>10.199999999999999</v>
      </c>
      <c r="X455">
        <f t="shared" si="39"/>
        <v>0</v>
      </c>
      <c r="Y455">
        <f>VLOOKUP(RIGHT($X$1,5),Key!$A$9:$B$14,2,FALSE)</f>
        <v>3.7</v>
      </c>
      <c r="Z455">
        <f t="shared" si="37"/>
        <v>10.199999999999999</v>
      </c>
      <c r="AA455">
        <f t="shared" si="38"/>
        <v>20</v>
      </c>
    </row>
    <row r="456" spans="1:27" x14ac:dyDescent="0.3">
      <c r="A456">
        <v>100067</v>
      </c>
      <c r="B456">
        <v>230922</v>
      </c>
      <c r="C456" s="3">
        <v>44130.526388888888</v>
      </c>
      <c r="D456">
        <v>1</v>
      </c>
      <c r="E456">
        <v>1</v>
      </c>
      <c r="F456" t="s">
        <v>25</v>
      </c>
      <c r="G456">
        <v>2</v>
      </c>
      <c r="H456">
        <v>68.589839999999995</v>
      </c>
      <c r="I456">
        <v>24.58203</v>
      </c>
      <c r="J456">
        <v>1.183594</v>
      </c>
      <c r="K456">
        <v>56.023440000000001</v>
      </c>
      <c r="L456" s="3">
        <v>44130.276388888888</v>
      </c>
      <c r="M456">
        <v>17.18</v>
      </c>
      <c r="N456" t="s">
        <v>28</v>
      </c>
      <c r="P456">
        <f>(C456-Key!$B$1)*24</f>
        <v>-2.4166666666860692</v>
      </c>
      <c r="Q456">
        <f>(Key!$B$2-'17.1'!C456)*24</f>
        <v>5.3666666666977108</v>
      </c>
      <c r="R456" s="3">
        <f>C456-(M456-Key!$B$5)/(24*Key!$B$6)</f>
        <v>44130.51257407407</v>
      </c>
      <c r="S456">
        <f>M456-Key!$B$5</f>
        <v>14.92</v>
      </c>
      <c r="T456" s="2">
        <f t="shared" si="35"/>
        <v>44129.527777777781</v>
      </c>
      <c r="U456" t="str">
        <f t="shared" si="36"/>
        <v>10-25-2020 12:40</v>
      </c>
      <c r="V456">
        <f>IFERROR(IF(W456=Z456,VLOOKUP($U456,[1]C8842!$G$2:$M$145,3,FALSE),0),0)</f>
        <v>20</v>
      </c>
      <c r="W456">
        <f>VLOOKUP(RIGHT($V$1,5),Key!$A$9:$B$14,2,FALSE)</f>
        <v>10.199999999999999</v>
      </c>
      <c r="X456">
        <f t="shared" si="39"/>
        <v>0</v>
      </c>
      <c r="Y456">
        <f>VLOOKUP(RIGHT($X$1,5),Key!$A$9:$B$14,2,FALSE)</f>
        <v>3.7</v>
      </c>
      <c r="Z456">
        <f t="shared" si="37"/>
        <v>10.199999999999999</v>
      </c>
      <c r="AA456">
        <f t="shared" si="38"/>
        <v>20</v>
      </c>
    </row>
    <row r="457" spans="1:27" x14ac:dyDescent="0.3">
      <c r="A457">
        <v>100067</v>
      </c>
      <c r="B457">
        <v>230922</v>
      </c>
      <c r="C457" s="3">
        <v>44130.526388888888</v>
      </c>
      <c r="D457">
        <v>3</v>
      </c>
      <c r="E457">
        <v>2</v>
      </c>
      <c r="F457" t="s">
        <v>26</v>
      </c>
      <c r="G457">
        <v>1</v>
      </c>
      <c r="H457">
        <v>65.515630000000002</v>
      </c>
      <c r="I457">
        <v>15.570309999999999</v>
      </c>
      <c r="J457">
        <v>0.875</v>
      </c>
      <c r="K457">
        <v>94.039060000000006</v>
      </c>
      <c r="L457" s="3">
        <v>44130.280555555553</v>
      </c>
      <c r="M457">
        <v>17.18</v>
      </c>
      <c r="N457" t="s">
        <v>28</v>
      </c>
      <c r="P457">
        <f>(C457-Key!$B$1)*24</f>
        <v>-2.4166666666860692</v>
      </c>
      <c r="Q457">
        <f>(Key!$B$2-'17.1'!C457)*24</f>
        <v>5.3666666666977108</v>
      </c>
      <c r="R457" s="3">
        <f>C457-(M457-Key!$B$5)/(24*Key!$B$6)</f>
        <v>44130.51257407407</v>
      </c>
      <c r="S457">
        <f>M457-Key!$B$5</f>
        <v>14.92</v>
      </c>
      <c r="T457" s="2">
        <f t="shared" si="35"/>
        <v>44129.527777777781</v>
      </c>
      <c r="U457" t="str">
        <f t="shared" si="36"/>
        <v>10-25-2020 12:40</v>
      </c>
      <c r="V457">
        <f>IFERROR(IF(W457=Z457,VLOOKUP($U457,[1]C8842!$G$2:$M$145,3,FALSE),0),0)</f>
        <v>20</v>
      </c>
      <c r="W457">
        <f>VLOOKUP(RIGHT($V$1,5),Key!$A$9:$B$14,2,FALSE)</f>
        <v>10.199999999999999</v>
      </c>
      <c r="X457">
        <f t="shared" si="39"/>
        <v>0</v>
      </c>
      <c r="Y457">
        <f>VLOOKUP(RIGHT($X$1,5),Key!$A$9:$B$14,2,FALSE)</f>
        <v>3.7</v>
      </c>
      <c r="Z457">
        <f t="shared" si="37"/>
        <v>10.199999999999999</v>
      </c>
      <c r="AA457">
        <f t="shared" si="38"/>
        <v>20</v>
      </c>
    </row>
    <row r="458" spans="1:27" x14ac:dyDescent="0.3">
      <c r="A458">
        <v>100067</v>
      </c>
      <c r="B458">
        <v>230922</v>
      </c>
      <c r="C458" s="3">
        <v>44130.526388888888</v>
      </c>
      <c r="D458">
        <v>1</v>
      </c>
      <c r="E458">
        <v>1</v>
      </c>
      <c r="F458" t="s">
        <v>25</v>
      </c>
      <c r="G458">
        <v>1</v>
      </c>
      <c r="H458">
        <v>72</v>
      </c>
      <c r="I458">
        <v>19.929690000000001</v>
      </c>
      <c r="J458">
        <v>0.95703130000000003</v>
      </c>
      <c r="K458">
        <v>58.023440000000001</v>
      </c>
      <c r="L458" s="3">
        <v>44130.280555555553</v>
      </c>
      <c r="M458">
        <v>17.18</v>
      </c>
      <c r="N458" t="s">
        <v>28</v>
      </c>
      <c r="P458">
        <f>(C458-Key!$B$1)*24</f>
        <v>-2.4166666666860692</v>
      </c>
      <c r="Q458">
        <f>(Key!$B$2-'17.1'!C458)*24</f>
        <v>5.3666666666977108</v>
      </c>
      <c r="R458" s="3">
        <f>C458-(M458-Key!$B$5)/(24*Key!$B$6)</f>
        <v>44130.51257407407</v>
      </c>
      <c r="S458">
        <f>M458-Key!$B$5</f>
        <v>14.92</v>
      </c>
      <c r="T458" s="2">
        <f t="shared" si="35"/>
        <v>44129.527777777781</v>
      </c>
      <c r="U458" t="str">
        <f t="shared" si="36"/>
        <v>10-25-2020 12:40</v>
      </c>
      <c r="V458">
        <f>IFERROR(IF(W458=Z458,VLOOKUP($U458,[1]C8842!$G$2:$M$145,3,FALSE),0),0)</f>
        <v>20</v>
      </c>
      <c r="W458">
        <f>VLOOKUP(RIGHT($V$1,5),Key!$A$9:$B$14,2,FALSE)</f>
        <v>10.199999999999999</v>
      </c>
      <c r="X458">
        <f t="shared" si="39"/>
        <v>0</v>
      </c>
      <c r="Y458">
        <f>VLOOKUP(RIGHT($X$1,5),Key!$A$9:$B$14,2,FALSE)</f>
        <v>3.7</v>
      </c>
      <c r="Z458">
        <f t="shared" si="37"/>
        <v>10.199999999999999</v>
      </c>
      <c r="AA458">
        <f t="shared" si="38"/>
        <v>20</v>
      </c>
    </row>
    <row r="459" spans="1:27" x14ac:dyDescent="0.3">
      <c r="A459">
        <v>100067</v>
      </c>
      <c r="B459">
        <v>230922</v>
      </c>
      <c r="C459" s="3">
        <v>44130.526388888888</v>
      </c>
      <c r="D459">
        <v>1</v>
      </c>
      <c r="E459">
        <v>1</v>
      </c>
      <c r="F459" t="s">
        <v>25</v>
      </c>
      <c r="G459">
        <v>1</v>
      </c>
      <c r="H459">
        <v>67.613280000000003</v>
      </c>
      <c r="I459">
        <v>15.226559999999999</v>
      </c>
      <c r="J459">
        <v>0.83203130000000003</v>
      </c>
      <c r="K459">
        <v>57.023440000000001</v>
      </c>
      <c r="L459" s="3">
        <v>44130.280555555553</v>
      </c>
      <c r="M459">
        <v>17.18</v>
      </c>
      <c r="N459" t="s">
        <v>28</v>
      </c>
      <c r="P459">
        <f>(C459-Key!$B$1)*24</f>
        <v>-2.4166666666860692</v>
      </c>
      <c r="Q459">
        <f>(Key!$B$2-'17.1'!C459)*24</f>
        <v>5.3666666666977108</v>
      </c>
      <c r="R459" s="3">
        <f>C459-(M459-Key!$B$5)/(24*Key!$B$6)</f>
        <v>44130.51257407407</v>
      </c>
      <c r="S459">
        <f>M459-Key!$B$5</f>
        <v>14.92</v>
      </c>
      <c r="T459" s="2">
        <f t="shared" si="35"/>
        <v>44129.527777777781</v>
      </c>
      <c r="U459" t="str">
        <f t="shared" si="36"/>
        <v>10-25-2020 12:40</v>
      </c>
      <c r="V459">
        <f>IFERROR(IF(W459=Z459,VLOOKUP($U459,[1]C8842!$G$2:$M$145,3,FALSE),0),0)</f>
        <v>20</v>
      </c>
      <c r="W459">
        <f>VLOOKUP(RIGHT($V$1,5),Key!$A$9:$B$14,2,FALSE)</f>
        <v>10.199999999999999</v>
      </c>
      <c r="X459">
        <f t="shared" si="39"/>
        <v>0</v>
      </c>
      <c r="Y459">
        <f>VLOOKUP(RIGHT($X$1,5),Key!$A$9:$B$14,2,FALSE)</f>
        <v>3.7</v>
      </c>
      <c r="Z459">
        <f t="shared" si="37"/>
        <v>10.199999999999999</v>
      </c>
      <c r="AA459">
        <f t="shared" si="38"/>
        <v>20</v>
      </c>
    </row>
    <row r="460" spans="1:27" x14ac:dyDescent="0.3">
      <c r="A460">
        <v>100067</v>
      </c>
      <c r="B460">
        <v>230922</v>
      </c>
      <c r="C460" s="3">
        <v>44130.526388888888</v>
      </c>
      <c r="D460">
        <v>0</v>
      </c>
      <c r="E460">
        <v>2</v>
      </c>
      <c r="F460" t="s">
        <v>25</v>
      </c>
      <c r="G460">
        <v>2</v>
      </c>
      <c r="H460">
        <v>61.484380000000002</v>
      </c>
      <c r="I460">
        <v>21.92578</v>
      </c>
      <c r="J460">
        <v>1.207031</v>
      </c>
      <c r="K460">
        <v>44.019530000000003</v>
      </c>
      <c r="L460" s="3">
        <v>44130.280555555553</v>
      </c>
      <c r="M460">
        <v>17.18</v>
      </c>
      <c r="N460" t="s">
        <v>28</v>
      </c>
      <c r="P460">
        <f>(C460-Key!$B$1)*24</f>
        <v>-2.4166666666860692</v>
      </c>
      <c r="Q460">
        <f>(Key!$B$2-'17.1'!C460)*24</f>
        <v>5.3666666666977108</v>
      </c>
      <c r="R460" s="3">
        <f>C460-(M460-Key!$B$5)/(24*Key!$B$6)</f>
        <v>44130.51257407407</v>
      </c>
      <c r="S460">
        <f>M460-Key!$B$5</f>
        <v>14.92</v>
      </c>
      <c r="T460" s="2">
        <f t="shared" si="35"/>
        <v>44129.527777777781</v>
      </c>
      <c r="U460" t="str">
        <f t="shared" si="36"/>
        <v>10-25-2020 12:40</v>
      </c>
      <c r="V460">
        <f>IFERROR(IF(W460=Z460,VLOOKUP($U460,[1]C8842!$G$2:$M$145,3,FALSE),0),0)</f>
        <v>20</v>
      </c>
      <c r="W460">
        <f>VLOOKUP(RIGHT($V$1,5),Key!$A$9:$B$14,2,FALSE)</f>
        <v>10.199999999999999</v>
      </c>
      <c r="X460">
        <f t="shared" si="39"/>
        <v>0</v>
      </c>
      <c r="Y460">
        <f>VLOOKUP(RIGHT($X$1,5),Key!$A$9:$B$14,2,FALSE)</f>
        <v>3.7</v>
      </c>
      <c r="Z460">
        <f t="shared" si="37"/>
        <v>10.199999999999999</v>
      </c>
      <c r="AA460">
        <f t="shared" si="38"/>
        <v>20</v>
      </c>
    </row>
    <row r="461" spans="1:27" x14ac:dyDescent="0.3">
      <c r="A461">
        <v>100067</v>
      </c>
      <c r="B461">
        <v>230922</v>
      </c>
      <c r="C461" s="3">
        <v>44130.526388888888</v>
      </c>
      <c r="D461">
        <v>1</v>
      </c>
      <c r="E461">
        <v>1</v>
      </c>
      <c r="F461" t="s">
        <v>25</v>
      </c>
      <c r="G461">
        <v>1</v>
      </c>
      <c r="H461">
        <v>67.75</v>
      </c>
      <c r="I461">
        <v>14.5625</v>
      </c>
      <c r="J461">
        <v>0.8046875</v>
      </c>
      <c r="K461">
        <v>60.023440000000001</v>
      </c>
      <c r="L461" s="3">
        <v>44130.280555555553</v>
      </c>
      <c r="M461">
        <v>17.18</v>
      </c>
      <c r="N461" t="s">
        <v>28</v>
      </c>
      <c r="P461">
        <f>(C461-Key!$B$1)*24</f>
        <v>-2.4166666666860692</v>
      </c>
      <c r="Q461">
        <f>(Key!$B$2-'17.1'!C461)*24</f>
        <v>5.3666666666977108</v>
      </c>
      <c r="R461" s="3">
        <f>C461-(M461-Key!$B$5)/(24*Key!$B$6)</f>
        <v>44130.51257407407</v>
      </c>
      <c r="S461">
        <f>M461-Key!$B$5</f>
        <v>14.92</v>
      </c>
      <c r="T461" s="2">
        <f t="shared" si="35"/>
        <v>44129.527777777781</v>
      </c>
      <c r="U461" t="str">
        <f t="shared" si="36"/>
        <v>10-25-2020 12:40</v>
      </c>
      <c r="V461">
        <f>IFERROR(IF(W461=Z461,VLOOKUP($U461,[1]C8842!$G$2:$M$145,3,FALSE),0),0)</f>
        <v>20</v>
      </c>
      <c r="W461">
        <f>VLOOKUP(RIGHT($V$1,5),Key!$A$9:$B$14,2,FALSE)</f>
        <v>10.199999999999999</v>
      </c>
      <c r="X461">
        <f t="shared" si="39"/>
        <v>0</v>
      </c>
      <c r="Y461">
        <f>VLOOKUP(RIGHT($X$1,5),Key!$A$9:$B$14,2,FALSE)</f>
        <v>3.7</v>
      </c>
      <c r="Z461">
        <f t="shared" si="37"/>
        <v>10.199999999999999</v>
      </c>
      <c r="AA461">
        <f t="shared" si="38"/>
        <v>20</v>
      </c>
    </row>
    <row r="462" spans="1:27" x14ac:dyDescent="0.3">
      <c r="A462">
        <v>100067</v>
      </c>
      <c r="B462">
        <v>230922</v>
      </c>
      <c r="C462" s="3">
        <v>44130.526388888888</v>
      </c>
      <c r="D462">
        <v>2</v>
      </c>
      <c r="E462">
        <v>1</v>
      </c>
      <c r="F462" t="s">
        <v>26</v>
      </c>
      <c r="G462">
        <v>2</v>
      </c>
      <c r="H462">
        <v>73.933589999999995</v>
      </c>
      <c r="I462">
        <v>22.382809999999999</v>
      </c>
      <c r="J462">
        <v>1.019531</v>
      </c>
      <c r="K462">
        <v>80.03125</v>
      </c>
      <c r="L462" s="3">
        <v>44130.280555555553</v>
      </c>
      <c r="M462">
        <v>17.18</v>
      </c>
      <c r="N462" t="s">
        <v>28</v>
      </c>
      <c r="P462">
        <f>(C462-Key!$B$1)*24</f>
        <v>-2.4166666666860692</v>
      </c>
      <c r="Q462">
        <f>(Key!$B$2-'17.1'!C462)*24</f>
        <v>5.3666666666977108</v>
      </c>
      <c r="R462" s="3">
        <f>C462-(M462-Key!$B$5)/(24*Key!$B$6)</f>
        <v>44130.51257407407</v>
      </c>
      <c r="S462">
        <f>M462-Key!$B$5</f>
        <v>14.92</v>
      </c>
      <c r="T462" s="2">
        <f t="shared" si="35"/>
        <v>44129.527777777781</v>
      </c>
      <c r="U462" t="str">
        <f t="shared" si="36"/>
        <v>10-25-2020 12:40</v>
      </c>
      <c r="V462">
        <f>IFERROR(IF(W462=Z462,VLOOKUP($U462,[1]C8842!$G$2:$M$145,3,FALSE),0),0)</f>
        <v>20</v>
      </c>
      <c r="W462">
        <f>VLOOKUP(RIGHT($V$1,5),Key!$A$9:$B$14,2,FALSE)</f>
        <v>10.199999999999999</v>
      </c>
      <c r="X462">
        <f t="shared" si="39"/>
        <v>0</v>
      </c>
      <c r="Y462">
        <f>VLOOKUP(RIGHT($X$1,5),Key!$A$9:$B$14,2,FALSE)</f>
        <v>3.7</v>
      </c>
      <c r="Z462">
        <f t="shared" si="37"/>
        <v>10.199999999999999</v>
      </c>
      <c r="AA462">
        <f t="shared" si="38"/>
        <v>20</v>
      </c>
    </row>
    <row r="463" spans="1:27" x14ac:dyDescent="0.3">
      <c r="A463">
        <v>100067</v>
      </c>
      <c r="B463">
        <v>230922</v>
      </c>
      <c r="C463" s="3">
        <v>44130.526388888888</v>
      </c>
      <c r="D463">
        <v>0</v>
      </c>
      <c r="E463">
        <v>2</v>
      </c>
      <c r="F463" t="s">
        <v>25</v>
      </c>
      <c r="G463">
        <v>1</v>
      </c>
      <c r="H463">
        <v>63.894530000000003</v>
      </c>
      <c r="I463">
        <v>15.64453</v>
      </c>
      <c r="J463">
        <v>0.8984375</v>
      </c>
      <c r="K463">
        <v>46.019530000000003</v>
      </c>
      <c r="L463" s="3">
        <v>44130.280555555553</v>
      </c>
      <c r="M463">
        <v>17.18</v>
      </c>
      <c r="N463" t="s">
        <v>28</v>
      </c>
      <c r="P463">
        <f>(C463-Key!$B$1)*24</f>
        <v>-2.4166666666860692</v>
      </c>
      <c r="Q463">
        <f>(Key!$B$2-'17.1'!C463)*24</f>
        <v>5.3666666666977108</v>
      </c>
      <c r="R463" s="3">
        <f>C463-(M463-Key!$B$5)/(24*Key!$B$6)</f>
        <v>44130.51257407407</v>
      </c>
      <c r="S463">
        <f>M463-Key!$B$5</f>
        <v>14.92</v>
      </c>
      <c r="T463" s="2">
        <f t="shared" si="35"/>
        <v>44129.527777777781</v>
      </c>
      <c r="U463" t="str">
        <f t="shared" si="36"/>
        <v>10-25-2020 12:40</v>
      </c>
      <c r="V463">
        <f>IFERROR(IF(W463=Z463,VLOOKUP($U463,[1]C8842!$G$2:$M$145,3,FALSE),0),0)</f>
        <v>20</v>
      </c>
      <c r="W463">
        <f>VLOOKUP(RIGHT($V$1,5),Key!$A$9:$B$14,2,FALSE)</f>
        <v>10.199999999999999</v>
      </c>
      <c r="X463">
        <f t="shared" si="39"/>
        <v>0</v>
      </c>
      <c r="Y463">
        <f>VLOOKUP(RIGHT($X$1,5),Key!$A$9:$B$14,2,FALSE)</f>
        <v>3.7</v>
      </c>
      <c r="Z463">
        <f t="shared" si="37"/>
        <v>10.199999999999999</v>
      </c>
      <c r="AA463">
        <f t="shared" si="38"/>
        <v>20</v>
      </c>
    </row>
    <row r="464" spans="1:27" x14ac:dyDescent="0.3">
      <c r="A464">
        <v>100067</v>
      </c>
      <c r="B464">
        <v>230922</v>
      </c>
      <c r="C464" s="3">
        <v>44130.526388888888</v>
      </c>
      <c r="D464">
        <v>3</v>
      </c>
      <c r="E464">
        <v>2</v>
      </c>
      <c r="F464" t="s">
        <v>26</v>
      </c>
      <c r="G464">
        <v>1</v>
      </c>
      <c r="H464">
        <v>66.308589999999995</v>
      </c>
      <c r="I464">
        <v>18.617190000000001</v>
      </c>
      <c r="J464">
        <v>0.98828130000000003</v>
      </c>
      <c r="K464">
        <v>94.039060000000006</v>
      </c>
      <c r="L464" s="3">
        <v>44130.280555555553</v>
      </c>
      <c r="M464">
        <v>17.18</v>
      </c>
      <c r="N464" t="s">
        <v>28</v>
      </c>
      <c r="P464">
        <f>(C464-Key!$B$1)*24</f>
        <v>-2.4166666666860692</v>
      </c>
      <c r="Q464">
        <f>(Key!$B$2-'17.1'!C464)*24</f>
        <v>5.3666666666977108</v>
      </c>
      <c r="R464" s="3">
        <f>C464-(M464-Key!$B$5)/(24*Key!$B$6)</f>
        <v>44130.51257407407</v>
      </c>
      <c r="S464">
        <f>M464-Key!$B$5</f>
        <v>14.92</v>
      </c>
      <c r="T464" s="2">
        <f t="shared" si="35"/>
        <v>44129.527777777781</v>
      </c>
      <c r="U464" t="str">
        <f t="shared" si="36"/>
        <v>10-25-2020 12:40</v>
      </c>
      <c r="V464">
        <f>IFERROR(IF(W464=Z464,VLOOKUP($U464,[1]C8842!$G$2:$M$145,3,FALSE),0),0)</f>
        <v>20</v>
      </c>
      <c r="W464">
        <f>VLOOKUP(RIGHT($V$1,5),Key!$A$9:$B$14,2,FALSE)</f>
        <v>10.199999999999999</v>
      </c>
      <c r="X464">
        <f t="shared" si="39"/>
        <v>0</v>
      </c>
      <c r="Y464">
        <f>VLOOKUP(RIGHT($X$1,5),Key!$A$9:$B$14,2,FALSE)</f>
        <v>3.7</v>
      </c>
      <c r="Z464">
        <f t="shared" si="37"/>
        <v>10.199999999999999</v>
      </c>
      <c r="AA464">
        <f t="shared" si="38"/>
        <v>20</v>
      </c>
    </row>
    <row r="465" spans="1:27" x14ac:dyDescent="0.3">
      <c r="A465">
        <v>100067</v>
      </c>
      <c r="B465">
        <v>230922</v>
      </c>
      <c r="C465" s="3">
        <v>44130.526388888888</v>
      </c>
      <c r="D465">
        <v>2</v>
      </c>
      <c r="E465">
        <v>1</v>
      </c>
      <c r="F465" t="s">
        <v>26</v>
      </c>
      <c r="G465">
        <v>2</v>
      </c>
      <c r="H465">
        <v>67.515630000000002</v>
      </c>
      <c r="I465">
        <v>21.054690000000001</v>
      </c>
      <c r="J465">
        <v>1.066406</v>
      </c>
      <c r="K465">
        <v>80.03125</v>
      </c>
      <c r="L465" s="3">
        <v>44130.280555555553</v>
      </c>
      <c r="M465">
        <v>17.18</v>
      </c>
      <c r="N465" t="s">
        <v>28</v>
      </c>
      <c r="P465">
        <f>(C465-Key!$B$1)*24</f>
        <v>-2.4166666666860692</v>
      </c>
      <c r="Q465">
        <f>(Key!$B$2-'17.1'!C465)*24</f>
        <v>5.3666666666977108</v>
      </c>
      <c r="R465" s="3">
        <f>C465-(M465-Key!$B$5)/(24*Key!$B$6)</f>
        <v>44130.51257407407</v>
      </c>
      <c r="S465">
        <f>M465-Key!$B$5</f>
        <v>14.92</v>
      </c>
      <c r="T465" s="2">
        <f t="shared" si="35"/>
        <v>44129.527777777781</v>
      </c>
      <c r="U465" t="str">
        <f t="shared" si="36"/>
        <v>10-25-2020 12:40</v>
      </c>
      <c r="V465">
        <f>IFERROR(IF(W465=Z465,VLOOKUP($U465,[1]C8842!$G$2:$M$145,3,FALSE),0),0)</f>
        <v>20</v>
      </c>
      <c r="W465">
        <f>VLOOKUP(RIGHT($V$1,5),Key!$A$9:$B$14,2,FALSE)</f>
        <v>10.199999999999999</v>
      </c>
      <c r="X465">
        <f t="shared" si="39"/>
        <v>0</v>
      </c>
      <c r="Y465">
        <f>VLOOKUP(RIGHT($X$1,5),Key!$A$9:$B$14,2,FALSE)</f>
        <v>3.7</v>
      </c>
      <c r="Z465">
        <f t="shared" si="37"/>
        <v>10.199999999999999</v>
      </c>
      <c r="AA465">
        <f t="shared" si="38"/>
        <v>20</v>
      </c>
    </row>
    <row r="466" spans="1:27" x14ac:dyDescent="0.3">
      <c r="A466">
        <v>100067</v>
      </c>
      <c r="B466">
        <v>230922</v>
      </c>
      <c r="C466" s="3">
        <v>44130.526388888888</v>
      </c>
      <c r="D466">
        <v>3</v>
      </c>
      <c r="E466">
        <v>2</v>
      </c>
      <c r="F466" t="s">
        <v>26</v>
      </c>
      <c r="G466">
        <v>2</v>
      </c>
      <c r="H466">
        <v>59.421880000000002</v>
      </c>
      <c r="I466">
        <v>21.679690000000001</v>
      </c>
      <c r="J466">
        <v>1.238281</v>
      </c>
      <c r="K466">
        <v>93.039060000000006</v>
      </c>
      <c r="L466" s="3">
        <v>44130.280555555553</v>
      </c>
      <c r="M466">
        <v>17.18</v>
      </c>
      <c r="N466" t="s">
        <v>28</v>
      </c>
      <c r="P466">
        <f>(C466-Key!$B$1)*24</f>
        <v>-2.4166666666860692</v>
      </c>
      <c r="Q466">
        <f>(Key!$B$2-'17.1'!C466)*24</f>
        <v>5.3666666666977108</v>
      </c>
      <c r="R466" s="3">
        <f>C466-(M466-Key!$B$5)/(24*Key!$B$6)</f>
        <v>44130.51257407407</v>
      </c>
      <c r="S466">
        <f>M466-Key!$B$5</f>
        <v>14.92</v>
      </c>
      <c r="T466" s="2">
        <f t="shared" si="35"/>
        <v>44129.527777777781</v>
      </c>
      <c r="U466" t="str">
        <f t="shared" si="36"/>
        <v>10-25-2020 12:40</v>
      </c>
      <c r="V466">
        <f>IFERROR(IF(W466=Z466,VLOOKUP($U466,[1]C8842!$G$2:$M$145,3,FALSE),0),0)</f>
        <v>20</v>
      </c>
      <c r="W466">
        <f>VLOOKUP(RIGHT($V$1,5),Key!$A$9:$B$14,2,FALSE)</f>
        <v>10.199999999999999</v>
      </c>
      <c r="X466">
        <f t="shared" si="39"/>
        <v>0</v>
      </c>
      <c r="Y466">
        <f>VLOOKUP(RIGHT($X$1,5),Key!$A$9:$B$14,2,FALSE)</f>
        <v>3.7</v>
      </c>
      <c r="Z466">
        <f t="shared" si="37"/>
        <v>10.199999999999999</v>
      </c>
      <c r="AA466">
        <f t="shared" si="38"/>
        <v>20</v>
      </c>
    </row>
    <row r="467" spans="1:27" x14ac:dyDescent="0.3">
      <c r="A467">
        <v>100067</v>
      </c>
      <c r="B467">
        <v>230922</v>
      </c>
      <c r="C467" s="3">
        <v>44130.526388888888</v>
      </c>
      <c r="D467">
        <v>0</v>
      </c>
      <c r="E467">
        <v>2</v>
      </c>
      <c r="F467" t="s">
        <v>25</v>
      </c>
      <c r="G467">
        <v>1</v>
      </c>
      <c r="H467">
        <v>64.730469999999997</v>
      </c>
      <c r="I467">
        <v>14.95703</v>
      </c>
      <c r="J467">
        <v>0.859375</v>
      </c>
      <c r="K467">
        <v>46.019530000000003</v>
      </c>
      <c r="L467" s="3">
        <v>44130.280555555553</v>
      </c>
      <c r="M467">
        <v>17.18</v>
      </c>
      <c r="N467" t="s">
        <v>28</v>
      </c>
      <c r="P467">
        <f>(C467-Key!$B$1)*24</f>
        <v>-2.4166666666860692</v>
      </c>
      <c r="Q467">
        <f>(Key!$B$2-'17.1'!C467)*24</f>
        <v>5.3666666666977108</v>
      </c>
      <c r="R467" s="3">
        <f>C467-(M467-Key!$B$5)/(24*Key!$B$6)</f>
        <v>44130.51257407407</v>
      </c>
      <c r="S467">
        <f>M467-Key!$B$5</f>
        <v>14.92</v>
      </c>
      <c r="T467" s="2">
        <f t="shared" si="35"/>
        <v>44129.527777777781</v>
      </c>
      <c r="U467" t="str">
        <f t="shared" si="36"/>
        <v>10-25-2020 12:40</v>
      </c>
      <c r="V467">
        <f>IFERROR(IF(W467=Z467,VLOOKUP($U467,[1]C8842!$G$2:$M$145,3,FALSE),0),0)</f>
        <v>20</v>
      </c>
      <c r="W467">
        <f>VLOOKUP(RIGHT($V$1,5),Key!$A$9:$B$14,2,FALSE)</f>
        <v>10.199999999999999</v>
      </c>
      <c r="X467">
        <f t="shared" si="39"/>
        <v>0</v>
      </c>
      <c r="Y467">
        <f>VLOOKUP(RIGHT($X$1,5),Key!$A$9:$B$14,2,FALSE)</f>
        <v>3.7</v>
      </c>
      <c r="Z467">
        <f t="shared" si="37"/>
        <v>10.199999999999999</v>
      </c>
      <c r="AA467">
        <f t="shared" si="38"/>
        <v>20</v>
      </c>
    </row>
    <row r="468" spans="1:27" x14ac:dyDescent="0.3">
      <c r="A468">
        <v>100067</v>
      </c>
      <c r="B468">
        <v>230922</v>
      </c>
      <c r="C468" s="3">
        <v>44130.526388888888</v>
      </c>
      <c r="D468">
        <v>3</v>
      </c>
      <c r="E468">
        <v>2</v>
      </c>
      <c r="F468" t="s">
        <v>26</v>
      </c>
      <c r="G468">
        <v>1</v>
      </c>
      <c r="H468">
        <v>53.625</v>
      </c>
      <c r="I468">
        <v>15.910159999999999</v>
      </c>
      <c r="J468">
        <v>1.0859380000000001</v>
      </c>
      <c r="K468">
        <v>95.039060000000006</v>
      </c>
      <c r="L468" s="3">
        <v>44130.280555555553</v>
      </c>
      <c r="M468">
        <v>17.18</v>
      </c>
      <c r="N468" t="s">
        <v>28</v>
      </c>
      <c r="P468">
        <f>(C468-Key!$B$1)*24</f>
        <v>-2.4166666666860692</v>
      </c>
      <c r="Q468">
        <f>(Key!$B$2-'17.1'!C468)*24</f>
        <v>5.3666666666977108</v>
      </c>
      <c r="R468" s="3">
        <f>C468-(M468-Key!$B$5)/(24*Key!$B$6)</f>
        <v>44130.51257407407</v>
      </c>
      <c r="S468">
        <f>M468-Key!$B$5</f>
        <v>14.92</v>
      </c>
      <c r="T468" s="2">
        <f t="shared" si="35"/>
        <v>44129.527777777781</v>
      </c>
      <c r="U468" t="str">
        <f t="shared" si="36"/>
        <v>10-25-2020 12:40</v>
      </c>
      <c r="V468">
        <f>IFERROR(IF(W468=Z468,VLOOKUP($U468,[1]C8842!$G$2:$M$145,3,FALSE),0),0)</f>
        <v>20</v>
      </c>
      <c r="W468">
        <f>VLOOKUP(RIGHT($V$1,5),Key!$A$9:$B$14,2,FALSE)</f>
        <v>10.199999999999999</v>
      </c>
      <c r="X468">
        <f t="shared" si="39"/>
        <v>0</v>
      </c>
      <c r="Y468">
        <f>VLOOKUP(RIGHT($X$1,5),Key!$A$9:$B$14,2,FALSE)</f>
        <v>3.7</v>
      </c>
      <c r="Z468">
        <f t="shared" si="37"/>
        <v>10.199999999999999</v>
      </c>
      <c r="AA468">
        <f t="shared" si="38"/>
        <v>20</v>
      </c>
    </row>
    <row r="469" spans="1:27" x14ac:dyDescent="0.3">
      <c r="A469">
        <v>100067</v>
      </c>
      <c r="B469">
        <v>230922</v>
      </c>
      <c r="C469" s="3">
        <v>44130.526388888888</v>
      </c>
      <c r="D469">
        <v>1</v>
      </c>
      <c r="E469">
        <v>1</v>
      </c>
      <c r="F469" t="s">
        <v>25</v>
      </c>
      <c r="G469">
        <v>1</v>
      </c>
      <c r="H469">
        <v>58.910159999999998</v>
      </c>
      <c r="I469">
        <v>17.92578</v>
      </c>
      <c r="J469">
        <v>1.078125</v>
      </c>
      <c r="K469">
        <v>59.023440000000001</v>
      </c>
      <c r="L469" s="3">
        <v>44130.280555555553</v>
      </c>
      <c r="M469">
        <v>17.18</v>
      </c>
      <c r="N469" t="s">
        <v>28</v>
      </c>
      <c r="P469">
        <f>(C469-Key!$B$1)*24</f>
        <v>-2.4166666666860692</v>
      </c>
      <c r="Q469">
        <f>(Key!$B$2-'17.1'!C469)*24</f>
        <v>5.3666666666977108</v>
      </c>
      <c r="R469" s="3">
        <f>C469-(M469-Key!$B$5)/(24*Key!$B$6)</f>
        <v>44130.51257407407</v>
      </c>
      <c r="S469">
        <f>M469-Key!$B$5</f>
        <v>14.92</v>
      </c>
      <c r="T469" s="2">
        <f t="shared" si="35"/>
        <v>44129.527777777781</v>
      </c>
      <c r="U469" t="str">
        <f t="shared" si="36"/>
        <v>10-25-2020 12:40</v>
      </c>
      <c r="V469">
        <f>IFERROR(IF(W469=Z469,VLOOKUP($U469,[1]C8842!$G$2:$M$145,3,FALSE),0),0)</f>
        <v>20</v>
      </c>
      <c r="W469">
        <f>VLOOKUP(RIGHT($V$1,5),Key!$A$9:$B$14,2,FALSE)</f>
        <v>10.199999999999999</v>
      </c>
      <c r="X469">
        <f t="shared" si="39"/>
        <v>0</v>
      </c>
      <c r="Y469">
        <f>VLOOKUP(RIGHT($X$1,5),Key!$A$9:$B$14,2,FALSE)</f>
        <v>3.7</v>
      </c>
      <c r="Z469">
        <f t="shared" si="37"/>
        <v>10.199999999999999</v>
      </c>
      <c r="AA469">
        <f t="shared" si="38"/>
        <v>20</v>
      </c>
    </row>
    <row r="470" spans="1:27" x14ac:dyDescent="0.3">
      <c r="A470">
        <v>100067</v>
      </c>
      <c r="B470">
        <v>230922</v>
      </c>
      <c r="C470" s="3">
        <v>44130.526388888888</v>
      </c>
      <c r="D470">
        <v>3</v>
      </c>
      <c r="E470">
        <v>2</v>
      </c>
      <c r="F470" t="s">
        <v>26</v>
      </c>
      <c r="G470">
        <v>1</v>
      </c>
      <c r="H470">
        <v>65.308589999999995</v>
      </c>
      <c r="I470">
        <v>14.554690000000001</v>
      </c>
      <c r="J470">
        <v>0.8359375</v>
      </c>
      <c r="K470">
        <v>92.039060000000006</v>
      </c>
      <c r="L470" s="3">
        <v>44130.280555555553</v>
      </c>
      <c r="M470">
        <v>17.18</v>
      </c>
      <c r="N470" t="s">
        <v>28</v>
      </c>
      <c r="P470">
        <f>(C470-Key!$B$1)*24</f>
        <v>-2.4166666666860692</v>
      </c>
      <c r="Q470">
        <f>(Key!$B$2-'17.1'!C470)*24</f>
        <v>5.3666666666977108</v>
      </c>
      <c r="R470" s="3">
        <f>C470-(M470-Key!$B$5)/(24*Key!$B$6)</f>
        <v>44130.51257407407</v>
      </c>
      <c r="S470">
        <f>M470-Key!$B$5</f>
        <v>14.92</v>
      </c>
      <c r="T470" s="2">
        <f t="shared" si="35"/>
        <v>44129.527777777781</v>
      </c>
      <c r="U470" t="str">
        <f t="shared" si="36"/>
        <v>10-25-2020 12:40</v>
      </c>
      <c r="V470">
        <f>IFERROR(IF(W470=Z470,VLOOKUP($U470,[1]C8842!$G$2:$M$145,3,FALSE),0),0)</f>
        <v>20</v>
      </c>
      <c r="W470">
        <f>VLOOKUP(RIGHT($V$1,5),Key!$A$9:$B$14,2,FALSE)</f>
        <v>10.199999999999999</v>
      </c>
      <c r="X470">
        <f t="shared" si="39"/>
        <v>0</v>
      </c>
      <c r="Y470">
        <f>VLOOKUP(RIGHT($X$1,5),Key!$A$9:$B$14,2,FALSE)</f>
        <v>3.7</v>
      </c>
      <c r="Z470">
        <f t="shared" si="37"/>
        <v>10.199999999999999</v>
      </c>
      <c r="AA470">
        <f t="shared" si="38"/>
        <v>20</v>
      </c>
    </row>
    <row r="471" spans="1:27" x14ac:dyDescent="0.3">
      <c r="A471">
        <v>100067</v>
      </c>
      <c r="B471">
        <v>230922</v>
      </c>
      <c r="C471" s="3">
        <v>44130.526388888888</v>
      </c>
      <c r="D471">
        <v>3</v>
      </c>
      <c r="E471">
        <v>2</v>
      </c>
      <c r="F471" t="s">
        <v>26</v>
      </c>
      <c r="G471">
        <v>1</v>
      </c>
      <c r="H471">
        <v>66.964839999999995</v>
      </c>
      <c r="I471">
        <v>14.464840000000001</v>
      </c>
      <c r="J471">
        <v>0.8125</v>
      </c>
      <c r="K471">
        <v>94.039060000000006</v>
      </c>
      <c r="L471" s="3">
        <v>44130.280555555553</v>
      </c>
      <c r="M471">
        <v>17.18</v>
      </c>
      <c r="N471" t="s">
        <v>28</v>
      </c>
      <c r="P471">
        <f>(C471-Key!$B$1)*24</f>
        <v>-2.4166666666860692</v>
      </c>
      <c r="Q471">
        <f>(Key!$B$2-'17.1'!C471)*24</f>
        <v>5.3666666666977108</v>
      </c>
      <c r="R471" s="3">
        <f>C471-(M471-Key!$B$5)/(24*Key!$B$6)</f>
        <v>44130.51257407407</v>
      </c>
      <c r="S471">
        <f>M471-Key!$B$5</f>
        <v>14.92</v>
      </c>
      <c r="T471" s="2">
        <f t="shared" si="35"/>
        <v>44129.527777777781</v>
      </c>
      <c r="U471" t="str">
        <f t="shared" si="36"/>
        <v>10-25-2020 12:40</v>
      </c>
      <c r="V471">
        <f>IFERROR(IF(W471=Z471,VLOOKUP($U471,[1]C8842!$G$2:$M$145,3,FALSE),0),0)</f>
        <v>20</v>
      </c>
      <c r="W471">
        <f>VLOOKUP(RIGHT($V$1,5),Key!$A$9:$B$14,2,FALSE)</f>
        <v>10.199999999999999</v>
      </c>
      <c r="X471">
        <f t="shared" si="39"/>
        <v>0</v>
      </c>
      <c r="Y471">
        <f>VLOOKUP(RIGHT($X$1,5),Key!$A$9:$B$14,2,FALSE)</f>
        <v>3.7</v>
      </c>
      <c r="Z471">
        <f t="shared" si="37"/>
        <v>10.199999999999999</v>
      </c>
      <c r="AA471">
        <f t="shared" si="38"/>
        <v>20</v>
      </c>
    </row>
    <row r="472" spans="1:27" x14ac:dyDescent="0.3">
      <c r="A472">
        <v>100067</v>
      </c>
      <c r="B472">
        <v>230922</v>
      </c>
      <c r="C472" s="3">
        <v>44130.526388888888</v>
      </c>
      <c r="D472">
        <v>3</v>
      </c>
      <c r="E472">
        <v>2</v>
      </c>
      <c r="F472" t="s">
        <v>26</v>
      </c>
      <c r="G472">
        <v>1</v>
      </c>
      <c r="H472">
        <v>63.300780000000003</v>
      </c>
      <c r="I472">
        <v>17.08203</v>
      </c>
      <c r="J472">
        <v>0.96875</v>
      </c>
      <c r="K472">
        <v>94.039060000000006</v>
      </c>
      <c r="L472" s="3">
        <v>44130.280555555553</v>
      </c>
      <c r="M472">
        <v>17.18</v>
      </c>
      <c r="N472" t="s">
        <v>28</v>
      </c>
      <c r="P472">
        <f>(C472-Key!$B$1)*24</f>
        <v>-2.4166666666860692</v>
      </c>
      <c r="Q472">
        <f>(Key!$B$2-'17.1'!C472)*24</f>
        <v>5.3666666666977108</v>
      </c>
      <c r="R472" s="3">
        <f>C472-(M472-Key!$B$5)/(24*Key!$B$6)</f>
        <v>44130.51257407407</v>
      </c>
      <c r="S472">
        <f>M472-Key!$B$5</f>
        <v>14.92</v>
      </c>
      <c r="T472" s="2">
        <f t="shared" si="35"/>
        <v>44129.527777777781</v>
      </c>
      <c r="U472" t="str">
        <f t="shared" si="36"/>
        <v>10-25-2020 12:40</v>
      </c>
      <c r="V472">
        <f>IFERROR(IF(W472=Z472,VLOOKUP($U472,[1]C8842!$G$2:$M$145,3,FALSE),0),0)</f>
        <v>20</v>
      </c>
      <c r="W472">
        <f>VLOOKUP(RIGHT($V$1,5),Key!$A$9:$B$14,2,FALSE)</f>
        <v>10.199999999999999</v>
      </c>
      <c r="X472">
        <f t="shared" si="39"/>
        <v>0</v>
      </c>
      <c r="Y472">
        <f>VLOOKUP(RIGHT($X$1,5),Key!$A$9:$B$14,2,FALSE)</f>
        <v>3.7</v>
      </c>
      <c r="Z472">
        <f t="shared" si="37"/>
        <v>10.199999999999999</v>
      </c>
      <c r="AA472">
        <f t="shared" si="38"/>
        <v>20</v>
      </c>
    </row>
    <row r="473" spans="1:27" x14ac:dyDescent="0.3">
      <c r="A473">
        <v>100067</v>
      </c>
      <c r="B473">
        <v>230922</v>
      </c>
      <c r="C473" s="3">
        <v>44130.526388888888</v>
      </c>
      <c r="D473">
        <v>3</v>
      </c>
      <c r="E473">
        <v>2</v>
      </c>
      <c r="F473" t="s">
        <v>26</v>
      </c>
      <c r="G473">
        <v>1</v>
      </c>
      <c r="H473">
        <v>61.1875</v>
      </c>
      <c r="I473">
        <v>13.33203</v>
      </c>
      <c r="J473">
        <v>0.83984380000000003</v>
      </c>
      <c r="K473">
        <v>94.039060000000006</v>
      </c>
      <c r="L473" s="3">
        <v>44130.280555555553</v>
      </c>
      <c r="M473">
        <v>17.18</v>
      </c>
      <c r="N473" t="s">
        <v>28</v>
      </c>
      <c r="P473">
        <f>(C473-Key!$B$1)*24</f>
        <v>-2.4166666666860692</v>
      </c>
      <c r="Q473">
        <f>(Key!$B$2-'17.1'!C473)*24</f>
        <v>5.3666666666977108</v>
      </c>
      <c r="R473" s="3">
        <f>C473-(M473-Key!$B$5)/(24*Key!$B$6)</f>
        <v>44130.51257407407</v>
      </c>
      <c r="S473">
        <f>M473-Key!$B$5</f>
        <v>14.92</v>
      </c>
      <c r="T473" s="2">
        <f t="shared" si="35"/>
        <v>44129.527777777781</v>
      </c>
      <c r="U473" t="str">
        <f t="shared" si="36"/>
        <v>10-25-2020 12:40</v>
      </c>
      <c r="V473">
        <f>IFERROR(IF(W473=Z473,VLOOKUP($U473,[1]C8842!$G$2:$M$145,3,FALSE),0),0)</f>
        <v>20</v>
      </c>
      <c r="W473">
        <f>VLOOKUP(RIGHT($V$1,5),Key!$A$9:$B$14,2,FALSE)</f>
        <v>10.199999999999999</v>
      </c>
      <c r="X473">
        <f t="shared" si="39"/>
        <v>0</v>
      </c>
      <c r="Y473">
        <f>VLOOKUP(RIGHT($X$1,5),Key!$A$9:$B$14,2,FALSE)</f>
        <v>3.7</v>
      </c>
      <c r="Z473">
        <f t="shared" si="37"/>
        <v>10.199999999999999</v>
      </c>
      <c r="AA473">
        <f t="shared" si="38"/>
        <v>20</v>
      </c>
    </row>
    <row r="474" spans="1:27" x14ac:dyDescent="0.3">
      <c r="A474">
        <v>100067</v>
      </c>
      <c r="B474">
        <v>230922</v>
      </c>
      <c r="C474" s="3">
        <v>44130.526388888888</v>
      </c>
      <c r="D474">
        <v>2</v>
      </c>
      <c r="E474">
        <v>1</v>
      </c>
      <c r="F474" t="s">
        <v>26</v>
      </c>
      <c r="G474">
        <v>1</v>
      </c>
      <c r="H474">
        <v>67.875</v>
      </c>
      <c r="I474">
        <v>17.578130000000002</v>
      </c>
      <c r="J474">
        <v>0.921875</v>
      </c>
      <c r="K474">
        <v>82.035160000000005</v>
      </c>
      <c r="L474" s="3">
        <v>44130.280555555553</v>
      </c>
      <c r="M474">
        <v>17.18</v>
      </c>
      <c r="N474" t="s">
        <v>28</v>
      </c>
      <c r="P474">
        <f>(C474-Key!$B$1)*24</f>
        <v>-2.4166666666860692</v>
      </c>
      <c r="Q474">
        <f>(Key!$B$2-'17.1'!C474)*24</f>
        <v>5.3666666666977108</v>
      </c>
      <c r="R474" s="3">
        <f>C474-(M474-Key!$B$5)/(24*Key!$B$6)</f>
        <v>44130.51257407407</v>
      </c>
      <c r="S474">
        <f>M474-Key!$B$5</f>
        <v>14.92</v>
      </c>
      <c r="T474" s="2">
        <f t="shared" si="35"/>
        <v>44129.527777777781</v>
      </c>
      <c r="U474" t="str">
        <f t="shared" si="36"/>
        <v>10-25-2020 12:40</v>
      </c>
      <c r="V474">
        <f>IFERROR(IF(W474=Z474,VLOOKUP($U474,[1]C8842!$G$2:$M$145,3,FALSE),0),0)</f>
        <v>20</v>
      </c>
      <c r="W474">
        <f>VLOOKUP(RIGHT($V$1,5),Key!$A$9:$B$14,2,FALSE)</f>
        <v>10.199999999999999</v>
      </c>
      <c r="X474">
        <f t="shared" si="39"/>
        <v>0</v>
      </c>
      <c r="Y474">
        <f>VLOOKUP(RIGHT($X$1,5),Key!$A$9:$B$14,2,FALSE)</f>
        <v>3.7</v>
      </c>
      <c r="Z474">
        <f t="shared" si="37"/>
        <v>10.199999999999999</v>
      </c>
      <c r="AA474">
        <f t="shared" si="38"/>
        <v>20</v>
      </c>
    </row>
    <row r="475" spans="1:27" x14ac:dyDescent="0.3">
      <c r="A475">
        <v>100067</v>
      </c>
      <c r="B475">
        <v>230922</v>
      </c>
      <c r="C475" s="3">
        <v>44130.526388888888</v>
      </c>
      <c r="D475">
        <v>1</v>
      </c>
      <c r="E475">
        <v>1</v>
      </c>
      <c r="F475" t="s">
        <v>25</v>
      </c>
      <c r="G475">
        <v>1</v>
      </c>
      <c r="H475">
        <v>69.878910000000005</v>
      </c>
      <c r="I475">
        <v>19.59375</v>
      </c>
      <c r="J475">
        <v>0.97265630000000003</v>
      </c>
      <c r="K475">
        <v>56.023440000000001</v>
      </c>
      <c r="L475" s="3">
        <v>44130.280555555553</v>
      </c>
      <c r="M475">
        <v>17.18</v>
      </c>
      <c r="N475" t="s">
        <v>28</v>
      </c>
      <c r="P475">
        <f>(C475-Key!$B$1)*24</f>
        <v>-2.4166666666860692</v>
      </c>
      <c r="Q475">
        <f>(Key!$B$2-'17.1'!C475)*24</f>
        <v>5.3666666666977108</v>
      </c>
      <c r="R475" s="3">
        <f>C475-(M475-Key!$B$5)/(24*Key!$B$6)</f>
        <v>44130.51257407407</v>
      </c>
      <c r="S475">
        <f>M475-Key!$B$5</f>
        <v>14.92</v>
      </c>
      <c r="T475" s="2">
        <f t="shared" si="35"/>
        <v>44129.527777777781</v>
      </c>
      <c r="U475" t="str">
        <f t="shared" si="36"/>
        <v>10-25-2020 12:40</v>
      </c>
      <c r="V475">
        <f>IFERROR(IF(W475=Z475,VLOOKUP($U475,[1]C8842!$G$2:$M$145,3,FALSE),0),0)</f>
        <v>20</v>
      </c>
      <c r="W475">
        <f>VLOOKUP(RIGHT($V$1,5),Key!$A$9:$B$14,2,FALSE)</f>
        <v>10.199999999999999</v>
      </c>
      <c r="X475">
        <f t="shared" si="39"/>
        <v>0</v>
      </c>
      <c r="Y475">
        <f>VLOOKUP(RIGHT($X$1,5),Key!$A$9:$B$14,2,FALSE)</f>
        <v>3.7</v>
      </c>
      <c r="Z475">
        <f t="shared" si="37"/>
        <v>10.199999999999999</v>
      </c>
      <c r="AA475">
        <f t="shared" si="38"/>
        <v>20</v>
      </c>
    </row>
    <row r="476" spans="1:27" x14ac:dyDescent="0.3">
      <c r="A476">
        <v>100067</v>
      </c>
      <c r="B476">
        <v>230922</v>
      </c>
      <c r="C476" s="3">
        <v>44130.526388888888</v>
      </c>
      <c r="D476">
        <v>1</v>
      </c>
      <c r="E476">
        <v>1</v>
      </c>
      <c r="F476" t="s">
        <v>25</v>
      </c>
      <c r="G476">
        <v>1</v>
      </c>
      <c r="H476">
        <v>68.003910000000005</v>
      </c>
      <c r="I476">
        <v>15.57813</v>
      </c>
      <c r="J476">
        <v>0.84375</v>
      </c>
      <c r="K476">
        <v>57.023440000000001</v>
      </c>
      <c r="L476" s="3">
        <v>44130.280555555553</v>
      </c>
      <c r="M476">
        <v>17.18</v>
      </c>
      <c r="N476" t="s">
        <v>28</v>
      </c>
      <c r="P476">
        <f>(C476-Key!$B$1)*24</f>
        <v>-2.4166666666860692</v>
      </c>
      <c r="Q476">
        <f>(Key!$B$2-'17.1'!C476)*24</f>
        <v>5.3666666666977108</v>
      </c>
      <c r="R476" s="3">
        <f>C476-(M476-Key!$B$5)/(24*Key!$B$6)</f>
        <v>44130.51257407407</v>
      </c>
      <c r="S476">
        <f>M476-Key!$B$5</f>
        <v>14.92</v>
      </c>
      <c r="T476" s="2">
        <f t="shared" si="35"/>
        <v>44129.527777777781</v>
      </c>
      <c r="U476" t="str">
        <f t="shared" si="36"/>
        <v>10-25-2020 12:40</v>
      </c>
      <c r="V476">
        <f>IFERROR(IF(W476=Z476,VLOOKUP($U476,[1]C8842!$G$2:$M$145,3,FALSE),0),0)</f>
        <v>20</v>
      </c>
      <c r="W476">
        <f>VLOOKUP(RIGHT($V$1,5),Key!$A$9:$B$14,2,FALSE)</f>
        <v>10.199999999999999</v>
      </c>
      <c r="X476">
        <f t="shared" si="39"/>
        <v>0</v>
      </c>
      <c r="Y476">
        <f>VLOOKUP(RIGHT($X$1,5),Key!$A$9:$B$14,2,FALSE)</f>
        <v>3.7</v>
      </c>
      <c r="Z476">
        <f t="shared" si="37"/>
        <v>10.199999999999999</v>
      </c>
      <c r="AA476">
        <f t="shared" si="38"/>
        <v>20</v>
      </c>
    </row>
    <row r="477" spans="1:27" x14ac:dyDescent="0.3">
      <c r="A477">
        <v>100067</v>
      </c>
      <c r="B477">
        <v>230922</v>
      </c>
      <c r="C477" s="3">
        <v>44130.526388888888</v>
      </c>
      <c r="D477">
        <v>0</v>
      </c>
      <c r="E477">
        <v>2</v>
      </c>
      <c r="F477" t="s">
        <v>25</v>
      </c>
      <c r="G477">
        <v>4</v>
      </c>
      <c r="H477">
        <v>44.089840000000002</v>
      </c>
      <c r="I477">
        <v>77.933589999999995</v>
      </c>
      <c r="J477">
        <v>5.0664059999999997</v>
      </c>
      <c r="K477">
        <v>46.019530000000003</v>
      </c>
      <c r="L477" s="3">
        <v>44130.280555555553</v>
      </c>
      <c r="M477">
        <v>17.18</v>
      </c>
      <c r="N477" t="s">
        <v>28</v>
      </c>
      <c r="P477">
        <f>(C477-Key!$B$1)*24</f>
        <v>-2.4166666666860692</v>
      </c>
      <c r="Q477">
        <f>(Key!$B$2-'17.1'!C477)*24</f>
        <v>5.3666666666977108</v>
      </c>
      <c r="R477" s="3">
        <f>C477-(M477-Key!$B$5)/(24*Key!$B$6)</f>
        <v>44130.51257407407</v>
      </c>
      <c r="S477">
        <f>M477-Key!$B$5</f>
        <v>14.92</v>
      </c>
      <c r="T477" s="2">
        <f t="shared" si="35"/>
        <v>44129.527777777781</v>
      </c>
      <c r="U477" t="str">
        <f t="shared" si="36"/>
        <v>10-25-2020 12:40</v>
      </c>
      <c r="V477">
        <f>IFERROR(IF(W477=Z477,VLOOKUP($U477,[1]C8842!$G$2:$M$145,3,FALSE),0),0)</f>
        <v>20</v>
      </c>
      <c r="W477">
        <f>VLOOKUP(RIGHT($V$1,5),Key!$A$9:$B$14,2,FALSE)</f>
        <v>10.199999999999999</v>
      </c>
      <c r="X477">
        <f t="shared" si="39"/>
        <v>0</v>
      </c>
      <c r="Y477">
        <f>VLOOKUP(RIGHT($X$1,5),Key!$A$9:$B$14,2,FALSE)</f>
        <v>3.7</v>
      </c>
      <c r="Z477">
        <f t="shared" si="37"/>
        <v>10.199999999999999</v>
      </c>
      <c r="AA477">
        <f t="shared" si="38"/>
        <v>20</v>
      </c>
    </row>
    <row r="478" spans="1:27" x14ac:dyDescent="0.3">
      <c r="A478">
        <v>100067</v>
      </c>
      <c r="B478">
        <v>230922</v>
      </c>
      <c r="C478" s="3">
        <v>44130.527083333334</v>
      </c>
      <c r="D478">
        <v>3</v>
      </c>
      <c r="E478">
        <v>2</v>
      </c>
      <c r="F478" t="s">
        <v>26</v>
      </c>
      <c r="G478">
        <v>2</v>
      </c>
      <c r="H478">
        <v>75.929689999999994</v>
      </c>
      <c r="I478">
        <v>20.007809999999999</v>
      </c>
      <c r="J478">
        <v>0.91015630000000003</v>
      </c>
      <c r="K478">
        <v>94.039060000000006</v>
      </c>
      <c r="L478" s="3">
        <v>44130.280555555553</v>
      </c>
      <c r="M478">
        <v>17.18</v>
      </c>
      <c r="N478" t="s">
        <v>28</v>
      </c>
      <c r="P478">
        <f>(C478-Key!$B$1)*24</f>
        <v>-2.3999999999650754</v>
      </c>
      <c r="Q478">
        <f>(Key!$B$2-'17.1'!C478)*24</f>
        <v>5.3499999999767169</v>
      </c>
      <c r="R478" s="3">
        <f>C478-(M478-Key!$B$5)/(24*Key!$B$6)</f>
        <v>44130.513268518516</v>
      </c>
      <c r="S478">
        <f>M478-Key!$B$5</f>
        <v>14.92</v>
      </c>
      <c r="T478" s="2">
        <f t="shared" si="35"/>
        <v>44129.527777777781</v>
      </c>
      <c r="U478" t="str">
        <f t="shared" si="36"/>
        <v>10-25-2020 12:40</v>
      </c>
      <c r="V478">
        <f>IFERROR(IF(W478=Z478,VLOOKUP($U478,[1]C8842!$G$2:$M$145,3,FALSE),0),0)</f>
        <v>20</v>
      </c>
      <c r="W478">
        <f>VLOOKUP(RIGHT($V$1,5),Key!$A$9:$B$14,2,FALSE)</f>
        <v>10.199999999999999</v>
      </c>
      <c r="X478">
        <f t="shared" si="39"/>
        <v>0</v>
      </c>
      <c r="Y478">
        <f>VLOOKUP(RIGHT($X$1,5),Key!$A$9:$B$14,2,FALSE)</f>
        <v>3.7</v>
      </c>
      <c r="Z478">
        <f t="shared" si="37"/>
        <v>10.199999999999999</v>
      </c>
      <c r="AA478">
        <f t="shared" si="38"/>
        <v>20</v>
      </c>
    </row>
    <row r="479" spans="1:27" x14ac:dyDescent="0.3">
      <c r="A479">
        <v>100067</v>
      </c>
      <c r="B479">
        <v>230922</v>
      </c>
      <c r="C479" s="3">
        <v>44130.527083333334</v>
      </c>
      <c r="D479">
        <v>3</v>
      </c>
      <c r="E479">
        <v>2</v>
      </c>
      <c r="F479" t="s">
        <v>26</v>
      </c>
      <c r="G479">
        <v>3</v>
      </c>
      <c r="H479">
        <v>68.816410000000005</v>
      </c>
      <c r="I479">
        <v>45.652340000000002</v>
      </c>
      <c r="J479">
        <v>1.996094</v>
      </c>
      <c r="K479">
        <v>94.039060000000006</v>
      </c>
      <c r="L479" s="3">
        <v>44130.280555555553</v>
      </c>
      <c r="M479">
        <v>17.18</v>
      </c>
      <c r="N479" t="s">
        <v>28</v>
      </c>
      <c r="P479">
        <f>(C479-Key!$B$1)*24</f>
        <v>-2.3999999999650754</v>
      </c>
      <c r="Q479">
        <f>(Key!$B$2-'17.1'!C479)*24</f>
        <v>5.3499999999767169</v>
      </c>
      <c r="R479" s="3">
        <f>C479-(M479-Key!$B$5)/(24*Key!$B$6)</f>
        <v>44130.513268518516</v>
      </c>
      <c r="S479">
        <f>M479-Key!$B$5</f>
        <v>14.92</v>
      </c>
      <c r="T479" s="2">
        <f t="shared" si="35"/>
        <v>44129.527777777781</v>
      </c>
      <c r="U479" t="str">
        <f t="shared" si="36"/>
        <v>10-25-2020 12:40</v>
      </c>
      <c r="V479">
        <f>IFERROR(IF(W479=Z479,VLOOKUP($U479,[1]C8842!$G$2:$M$145,3,FALSE),0),0)</f>
        <v>20</v>
      </c>
      <c r="W479">
        <f>VLOOKUP(RIGHT($V$1,5),Key!$A$9:$B$14,2,FALSE)</f>
        <v>10.199999999999999</v>
      </c>
      <c r="X479">
        <f t="shared" si="39"/>
        <v>0</v>
      </c>
      <c r="Y479">
        <f>VLOOKUP(RIGHT($X$1,5),Key!$A$9:$B$14,2,FALSE)</f>
        <v>3.7</v>
      </c>
      <c r="Z479">
        <f t="shared" si="37"/>
        <v>10.199999999999999</v>
      </c>
      <c r="AA479">
        <f t="shared" si="38"/>
        <v>20</v>
      </c>
    </row>
    <row r="480" spans="1:27" x14ac:dyDescent="0.3">
      <c r="A480">
        <v>100067</v>
      </c>
      <c r="B480">
        <v>230922</v>
      </c>
      <c r="C480" s="3">
        <v>44130.527083333334</v>
      </c>
      <c r="D480">
        <v>0</v>
      </c>
      <c r="E480">
        <v>2</v>
      </c>
      <c r="F480" t="s">
        <v>25</v>
      </c>
      <c r="G480">
        <v>5</v>
      </c>
      <c r="H480">
        <v>56.519530000000003</v>
      </c>
      <c r="I480">
        <v>91.257810000000006</v>
      </c>
      <c r="J480">
        <v>4.5820309999999997</v>
      </c>
      <c r="K480">
        <v>46.019530000000003</v>
      </c>
      <c r="L480" s="3">
        <v>44130.280555555553</v>
      </c>
      <c r="M480">
        <v>17.18</v>
      </c>
      <c r="N480" t="s">
        <v>28</v>
      </c>
      <c r="P480">
        <f>(C480-Key!$B$1)*24</f>
        <v>-2.3999999999650754</v>
      </c>
      <c r="Q480">
        <f>(Key!$B$2-'17.1'!C480)*24</f>
        <v>5.3499999999767169</v>
      </c>
      <c r="R480" s="3">
        <f>C480-(M480-Key!$B$5)/(24*Key!$B$6)</f>
        <v>44130.513268518516</v>
      </c>
      <c r="S480">
        <f>M480-Key!$B$5</f>
        <v>14.92</v>
      </c>
      <c r="T480" s="2">
        <f t="shared" si="35"/>
        <v>44129.527777777781</v>
      </c>
      <c r="U480" t="str">
        <f t="shared" si="36"/>
        <v>10-25-2020 12:40</v>
      </c>
      <c r="V480">
        <f>IFERROR(IF(W480=Z480,VLOOKUP($U480,[1]C8842!$G$2:$M$145,3,FALSE),0),0)</f>
        <v>20</v>
      </c>
      <c r="W480">
        <f>VLOOKUP(RIGHT($V$1,5),Key!$A$9:$B$14,2,FALSE)</f>
        <v>10.199999999999999</v>
      </c>
      <c r="X480">
        <f t="shared" si="39"/>
        <v>0</v>
      </c>
      <c r="Y480">
        <f>VLOOKUP(RIGHT($X$1,5),Key!$A$9:$B$14,2,FALSE)</f>
        <v>3.7</v>
      </c>
      <c r="Z480">
        <f t="shared" si="37"/>
        <v>10.199999999999999</v>
      </c>
      <c r="AA480">
        <f t="shared" si="38"/>
        <v>20</v>
      </c>
    </row>
    <row r="481" spans="1:27" x14ac:dyDescent="0.3">
      <c r="A481">
        <v>100067</v>
      </c>
      <c r="B481">
        <v>230922</v>
      </c>
      <c r="C481" s="3">
        <v>44130.527083333334</v>
      </c>
      <c r="D481">
        <v>3</v>
      </c>
      <c r="E481">
        <v>2</v>
      </c>
      <c r="F481" t="s">
        <v>26</v>
      </c>
      <c r="G481">
        <v>2</v>
      </c>
      <c r="H481">
        <v>60.753909999999998</v>
      </c>
      <c r="I481">
        <v>21.945309999999999</v>
      </c>
      <c r="J481">
        <v>1.222656</v>
      </c>
      <c r="K481">
        <v>92.039060000000006</v>
      </c>
      <c r="L481" s="3">
        <v>44130.280555555553</v>
      </c>
      <c r="M481">
        <v>17.18</v>
      </c>
      <c r="N481" t="s">
        <v>28</v>
      </c>
      <c r="P481">
        <f>(C481-Key!$B$1)*24</f>
        <v>-2.3999999999650754</v>
      </c>
      <c r="Q481">
        <f>(Key!$B$2-'17.1'!C481)*24</f>
        <v>5.3499999999767169</v>
      </c>
      <c r="R481" s="3">
        <f>C481-(M481-Key!$B$5)/(24*Key!$B$6)</f>
        <v>44130.513268518516</v>
      </c>
      <c r="S481">
        <f>M481-Key!$B$5</f>
        <v>14.92</v>
      </c>
      <c r="T481" s="2">
        <f t="shared" si="35"/>
        <v>44129.527777777781</v>
      </c>
      <c r="U481" t="str">
        <f t="shared" si="36"/>
        <v>10-25-2020 12:40</v>
      </c>
      <c r="V481">
        <f>IFERROR(IF(W481=Z481,VLOOKUP($U481,[1]C8842!$G$2:$M$145,3,FALSE),0),0)</f>
        <v>20</v>
      </c>
      <c r="W481">
        <f>VLOOKUP(RIGHT($V$1,5),Key!$A$9:$B$14,2,FALSE)</f>
        <v>10.199999999999999</v>
      </c>
      <c r="X481">
        <f t="shared" si="39"/>
        <v>0</v>
      </c>
      <c r="Y481">
        <f>VLOOKUP(RIGHT($X$1,5),Key!$A$9:$B$14,2,FALSE)</f>
        <v>3.7</v>
      </c>
      <c r="Z481">
        <f t="shared" si="37"/>
        <v>10.199999999999999</v>
      </c>
      <c r="AA481">
        <f t="shared" si="38"/>
        <v>20</v>
      </c>
    </row>
    <row r="482" spans="1:27" x14ac:dyDescent="0.3">
      <c r="A482">
        <v>100067</v>
      </c>
      <c r="B482">
        <v>230922</v>
      </c>
      <c r="C482" s="3">
        <v>44130.527083333334</v>
      </c>
      <c r="D482">
        <v>0</v>
      </c>
      <c r="E482">
        <v>2</v>
      </c>
      <c r="F482" t="s">
        <v>25</v>
      </c>
      <c r="G482">
        <v>1</v>
      </c>
      <c r="H482">
        <v>68.394530000000003</v>
      </c>
      <c r="I482">
        <v>15.867190000000001</v>
      </c>
      <c r="J482">
        <v>0.84765630000000003</v>
      </c>
      <c r="K482">
        <v>50.019530000000003</v>
      </c>
      <c r="L482" s="3">
        <v>44130.280555555553</v>
      </c>
      <c r="M482">
        <v>17.18</v>
      </c>
      <c r="N482" t="s">
        <v>28</v>
      </c>
      <c r="P482">
        <f>(C482-Key!$B$1)*24</f>
        <v>-2.3999999999650754</v>
      </c>
      <c r="Q482">
        <f>(Key!$B$2-'17.1'!C482)*24</f>
        <v>5.3499999999767169</v>
      </c>
      <c r="R482" s="3">
        <f>C482-(M482-Key!$B$5)/(24*Key!$B$6)</f>
        <v>44130.513268518516</v>
      </c>
      <c r="S482">
        <f>M482-Key!$B$5</f>
        <v>14.92</v>
      </c>
      <c r="T482" s="2">
        <f t="shared" si="35"/>
        <v>44129.527777777781</v>
      </c>
      <c r="U482" t="str">
        <f t="shared" si="36"/>
        <v>10-25-2020 12:40</v>
      </c>
      <c r="V482">
        <f>IFERROR(IF(W482=Z482,VLOOKUP($U482,[1]C8842!$G$2:$M$145,3,FALSE),0),0)</f>
        <v>20</v>
      </c>
      <c r="W482">
        <f>VLOOKUP(RIGHT($V$1,5),Key!$A$9:$B$14,2,FALSE)</f>
        <v>10.199999999999999</v>
      </c>
      <c r="X482">
        <f t="shared" si="39"/>
        <v>0</v>
      </c>
      <c r="Y482">
        <f>VLOOKUP(RIGHT($X$1,5),Key!$A$9:$B$14,2,FALSE)</f>
        <v>3.7</v>
      </c>
      <c r="Z482">
        <f t="shared" si="37"/>
        <v>10.199999999999999</v>
      </c>
      <c r="AA482">
        <f t="shared" si="38"/>
        <v>20</v>
      </c>
    </row>
    <row r="483" spans="1:27" x14ac:dyDescent="0.3">
      <c r="A483">
        <v>100067</v>
      </c>
      <c r="B483">
        <v>230922</v>
      </c>
      <c r="C483" s="3">
        <v>44130.527083333334</v>
      </c>
      <c r="D483">
        <v>1</v>
      </c>
      <c r="E483">
        <v>1</v>
      </c>
      <c r="F483" t="s">
        <v>25</v>
      </c>
      <c r="G483">
        <v>1</v>
      </c>
      <c r="H483">
        <v>66.277339999999995</v>
      </c>
      <c r="I483">
        <v>14.6875</v>
      </c>
      <c r="J483">
        <v>0.828125</v>
      </c>
      <c r="K483">
        <v>58.023440000000001</v>
      </c>
      <c r="L483" s="3">
        <v>44130.280555555553</v>
      </c>
      <c r="M483">
        <v>17.18</v>
      </c>
      <c r="N483" t="s">
        <v>28</v>
      </c>
      <c r="P483">
        <f>(C483-Key!$B$1)*24</f>
        <v>-2.3999999999650754</v>
      </c>
      <c r="Q483">
        <f>(Key!$B$2-'17.1'!C483)*24</f>
        <v>5.3499999999767169</v>
      </c>
      <c r="R483" s="3">
        <f>C483-(M483-Key!$B$5)/(24*Key!$B$6)</f>
        <v>44130.513268518516</v>
      </c>
      <c r="S483">
        <f>M483-Key!$B$5</f>
        <v>14.92</v>
      </c>
      <c r="T483" s="2">
        <f t="shared" si="35"/>
        <v>44129.527777777781</v>
      </c>
      <c r="U483" t="str">
        <f t="shared" si="36"/>
        <v>10-25-2020 12:40</v>
      </c>
      <c r="V483">
        <f>IFERROR(IF(W483=Z483,VLOOKUP($U483,[1]C8842!$G$2:$M$145,3,FALSE),0),0)</f>
        <v>20</v>
      </c>
      <c r="W483">
        <f>VLOOKUP(RIGHT($V$1,5),Key!$A$9:$B$14,2,FALSE)</f>
        <v>10.199999999999999</v>
      </c>
      <c r="X483">
        <f t="shared" si="39"/>
        <v>0</v>
      </c>
      <c r="Y483">
        <f>VLOOKUP(RIGHT($X$1,5),Key!$A$9:$B$14,2,FALSE)</f>
        <v>3.7</v>
      </c>
      <c r="Z483">
        <f t="shared" si="37"/>
        <v>10.199999999999999</v>
      </c>
      <c r="AA483">
        <f t="shared" si="38"/>
        <v>20</v>
      </c>
    </row>
    <row r="484" spans="1:27" x14ac:dyDescent="0.3">
      <c r="A484">
        <v>100067</v>
      </c>
      <c r="B484">
        <v>230922</v>
      </c>
      <c r="C484" s="3">
        <v>44130.527083333334</v>
      </c>
      <c r="D484">
        <v>0</v>
      </c>
      <c r="E484">
        <v>2</v>
      </c>
      <c r="F484" t="s">
        <v>25</v>
      </c>
      <c r="G484">
        <v>1</v>
      </c>
      <c r="H484">
        <v>60.695309999999999</v>
      </c>
      <c r="I484">
        <v>14.148440000000001</v>
      </c>
      <c r="J484">
        <v>0.8828125</v>
      </c>
      <c r="K484">
        <v>46.019530000000003</v>
      </c>
      <c r="L484" s="3">
        <v>44130.280555555553</v>
      </c>
      <c r="M484">
        <v>17.18</v>
      </c>
      <c r="N484" t="s">
        <v>28</v>
      </c>
      <c r="P484">
        <f>(C484-Key!$B$1)*24</f>
        <v>-2.3999999999650754</v>
      </c>
      <c r="Q484">
        <f>(Key!$B$2-'17.1'!C484)*24</f>
        <v>5.3499999999767169</v>
      </c>
      <c r="R484" s="3">
        <f>C484-(M484-Key!$B$5)/(24*Key!$B$6)</f>
        <v>44130.513268518516</v>
      </c>
      <c r="S484">
        <f>M484-Key!$B$5</f>
        <v>14.92</v>
      </c>
      <c r="T484" s="2">
        <f t="shared" si="35"/>
        <v>44129.527777777781</v>
      </c>
      <c r="U484" t="str">
        <f t="shared" si="36"/>
        <v>10-25-2020 12:40</v>
      </c>
      <c r="V484">
        <f>IFERROR(IF(W484=Z484,VLOOKUP($U484,[1]C8842!$G$2:$M$145,3,FALSE),0),0)</f>
        <v>20</v>
      </c>
      <c r="W484">
        <f>VLOOKUP(RIGHT($V$1,5),Key!$A$9:$B$14,2,FALSE)</f>
        <v>10.199999999999999</v>
      </c>
      <c r="X484">
        <f t="shared" si="39"/>
        <v>0</v>
      </c>
      <c r="Y484">
        <f>VLOOKUP(RIGHT($X$1,5),Key!$A$9:$B$14,2,FALSE)</f>
        <v>3.7</v>
      </c>
      <c r="Z484">
        <f t="shared" si="37"/>
        <v>10.199999999999999</v>
      </c>
      <c r="AA484">
        <f t="shared" si="38"/>
        <v>20</v>
      </c>
    </row>
    <row r="485" spans="1:27" x14ac:dyDescent="0.3">
      <c r="A485">
        <v>100067</v>
      </c>
      <c r="B485">
        <v>230922</v>
      </c>
      <c r="C485" s="3">
        <v>44130.527083333334</v>
      </c>
      <c r="D485">
        <v>1</v>
      </c>
      <c r="E485">
        <v>1</v>
      </c>
      <c r="F485" t="s">
        <v>25</v>
      </c>
      <c r="G485">
        <v>1</v>
      </c>
      <c r="H485">
        <v>62.242190000000001</v>
      </c>
      <c r="I485">
        <v>14.86328</v>
      </c>
      <c r="J485">
        <v>0.890625</v>
      </c>
      <c r="K485">
        <v>56.023440000000001</v>
      </c>
      <c r="L485" s="3">
        <v>44130.280555555553</v>
      </c>
      <c r="M485">
        <v>17.18</v>
      </c>
      <c r="N485" t="s">
        <v>28</v>
      </c>
      <c r="P485">
        <f>(C485-Key!$B$1)*24</f>
        <v>-2.3999999999650754</v>
      </c>
      <c r="Q485">
        <f>(Key!$B$2-'17.1'!C485)*24</f>
        <v>5.3499999999767169</v>
      </c>
      <c r="R485" s="3">
        <f>C485-(M485-Key!$B$5)/(24*Key!$B$6)</f>
        <v>44130.513268518516</v>
      </c>
      <c r="S485">
        <f>M485-Key!$B$5</f>
        <v>14.92</v>
      </c>
      <c r="T485" s="2">
        <f t="shared" si="35"/>
        <v>44129.527777777781</v>
      </c>
      <c r="U485" t="str">
        <f t="shared" si="36"/>
        <v>10-25-2020 12:40</v>
      </c>
      <c r="V485">
        <f>IFERROR(IF(W485=Z485,VLOOKUP($U485,[1]C8842!$G$2:$M$145,3,FALSE),0),0)</f>
        <v>20</v>
      </c>
      <c r="W485">
        <f>VLOOKUP(RIGHT($V$1,5),Key!$A$9:$B$14,2,FALSE)</f>
        <v>10.199999999999999</v>
      </c>
      <c r="X485">
        <f t="shared" si="39"/>
        <v>0</v>
      </c>
      <c r="Y485">
        <f>VLOOKUP(RIGHT($X$1,5),Key!$A$9:$B$14,2,FALSE)</f>
        <v>3.7</v>
      </c>
      <c r="Z485">
        <f t="shared" si="37"/>
        <v>10.199999999999999</v>
      </c>
      <c r="AA485">
        <f t="shared" si="38"/>
        <v>20</v>
      </c>
    </row>
    <row r="486" spans="1:27" x14ac:dyDescent="0.3">
      <c r="A486">
        <v>100067</v>
      </c>
      <c r="B486">
        <v>230922</v>
      </c>
      <c r="C486" s="3">
        <v>44130.527083333334</v>
      </c>
      <c r="D486">
        <v>0</v>
      </c>
      <c r="E486">
        <v>2</v>
      </c>
      <c r="F486" t="s">
        <v>25</v>
      </c>
      <c r="G486">
        <v>1</v>
      </c>
      <c r="H486">
        <v>64.847660000000005</v>
      </c>
      <c r="I486">
        <v>15.757809999999999</v>
      </c>
      <c r="J486">
        <v>0.890625</v>
      </c>
      <c r="K486">
        <v>46.019530000000003</v>
      </c>
      <c r="L486" s="3">
        <v>44130.280555555553</v>
      </c>
      <c r="M486">
        <v>17.18</v>
      </c>
      <c r="N486" t="s">
        <v>28</v>
      </c>
      <c r="P486">
        <f>(C486-Key!$B$1)*24</f>
        <v>-2.3999999999650754</v>
      </c>
      <c r="Q486">
        <f>(Key!$B$2-'17.1'!C486)*24</f>
        <v>5.3499999999767169</v>
      </c>
      <c r="R486" s="3">
        <f>C486-(M486-Key!$B$5)/(24*Key!$B$6)</f>
        <v>44130.513268518516</v>
      </c>
      <c r="S486">
        <f>M486-Key!$B$5</f>
        <v>14.92</v>
      </c>
      <c r="T486" s="2">
        <f t="shared" si="35"/>
        <v>44129.527777777781</v>
      </c>
      <c r="U486" t="str">
        <f t="shared" si="36"/>
        <v>10-25-2020 12:40</v>
      </c>
      <c r="V486">
        <f>IFERROR(IF(W486=Z486,VLOOKUP($U486,[1]C8842!$G$2:$M$145,3,FALSE),0),0)</f>
        <v>20</v>
      </c>
      <c r="W486">
        <f>VLOOKUP(RIGHT($V$1,5),Key!$A$9:$B$14,2,FALSE)</f>
        <v>10.199999999999999</v>
      </c>
      <c r="X486">
        <f t="shared" si="39"/>
        <v>0</v>
      </c>
      <c r="Y486">
        <f>VLOOKUP(RIGHT($X$1,5),Key!$A$9:$B$14,2,FALSE)</f>
        <v>3.7</v>
      </c>
      <c r="Z486">
        <f t="shared" si="37"/>
        <v>10.199999999999999</v>
      </c>
      <c r="AA486">
        <f t="shared" si="38"/>
        <v>20</v>
      </c>
    </row>
    <row r="487" spans="1:27" x14ac:dyDescent="0.3">
      <c r="A487">
        <v>100067</v>
      </c>
      <c r="B487">
        <v>230922</v>
      </c>
      <c r="C487" s="3">
        <v>44130.527083333334</v>
      </c>
      <c r="D487">
        <v>1</v>
      </c>
      <c r="E487">
        <v>1</v>
      </c>
      <c r="F487" t="s">
        <v>25</v>
      </c>
      <c r="G487">
        <v>1</v>
      </c>
      <c r="H487">
        <v>67.910160000000005</v>
      </c>
      <c r="I487">
        <v>16.570309999999999</v>
      </c>
      <c r="J487">
        <v>0.8828125</v>
      </c>
      <c r="K487">
        <v>59.023440000000001</v>
      </c>
      <c r="L487" s="3">
        <v>44130.280555555553</v>
      </c>
      <c r="M487">
        <v>17.18</v>
      </c>
      <c r="N487" t="s">
        <v>28</v>
      </c>
      <c r="P487">
        <f>(C487-Key!$B$1)*24</f>
        <v>-2.3999999999650754</v>
      </c>
      <c r="Q487">
        <f>(Key!$B$2-'17.1'!C487)*24</f>
        <v>5.3499999999767169</v>
      </c>
      <c r="R487" s="3">
        <f>C487-(M487-Key!$B$5)/(24*Key!$B$6)</f>
        <v>44130.513268518516</v>
      </c>
      <c r="S487">
        <f>M487-Key!$B$5</f>
        <v>14.92</v>
      </c>
      <c r="T487" s="2">
        <f t="shared" si="35"/>
        <v>44129.527777777781</v>
      </c>
      <c r="U487" t="str">
        <f t="shared" si="36"/>
        <v>10-25-2020 12:40</v>
      </c>
      <c r="V487">
        <f>IFERROR(IF(W487=Z487,VLOOKUP($U487,[1]C8842!$G$2:$M$145,3,FALSE),0),0)</f>
        <v>20</v>
      </c>
      <c r="W487">
        <f>VLOOKUP(RIGHT($V$1,5),Key!$A$9:$B$14,2,FALSE)</f>
        <v>10.199999999999999</v>
      </c>
      <c r="X487">
        <f t="shared" si="39"/>
        <v>0</v>
      </c>
      <c r="Y487">
        <f>VLOOKUP(RIGHT($X$1,5),Key!$A$9:$B$14,2,FALSE)</f>
        <v>3.7</v>
      </c>
      <c r="Z487">
        <f t="shared" si="37"/>
        <v>10.199999999999999</v>
      </c>
      <c r="AA487">
        <f t="shared" si="38"/>
        <v>20</v>
      </c>
    </row>
    <row r="488" spans="1:27" x14ac:dyDescent="0.3">
      <c r="A488">
        <v>100067</v>
      </c>
      <c r="B488">
        <v>230922</v>
      </c>
      <c r="C488" s="3">
        <v>44130.527083333334</v>
      </c>
      <c r="D488">
        <v>2</v>
      </c>
      <c r="E488">
        <v>1</v>
      </c>
      <c r="F488" t="s">
        <v>26</v>
      </c>
      <c r="G488">
        <v>1</v>
      </c>
      <c r="H488">
        <v>85.101560000000006</v>
      </c>
      <c r="I488">
        <v>17.98047</v>
      </c>
      <c r="J488">
        <v>0.74609380000000003</v>
      </c>
      <c r="K488">
        <v>80.03125</v>
      </c>
      <c r="L488" s="3">
        <v>44130.280555555553</v>
      </c>
      <c r="M488">
        <v>17.18</v>
      </c>
      <c r="N488" t="s">
        <v>28</v>
      </c>
      <c r="P488">
        <f>(C488-Key!$B$1)*24</f>
        <v>-2.3999999999650754</v>
      </c>
      <c r="Q488">
        <f>(Key!$B$2-'17.1'!C488)*24</f>
        <v>5.3499999999767169</v>
      </c>
      <c r="R488" s="3">
        <f>C488-(M488-Key!$B$5)/(24*Key!$B$6)</f>
        <v>44130.513268518516</v>
      </c>
      <c r="S488">
        <f>M488-Key!$B$5</f>
        <v>14.92</v>
      </c>
      <c r="T488" s="2">
        <f t="shared" si="35"/>
        <v>44129.527777777781</v>
      </c>
      <c r="U488" t="str">
        <f t="shared" si="36"/>
        <v>10-25-2020 12:40</v>
      </c>
      <c r="V488">
        <f>IFERROR(IF(W488=Z488,VLOOKUP($U488,[1]C8842!$G$2:$M$145,3,FALSE),0),0)</f>
        <v>20</v>
      </c>
      <c r="W488">
        <f>VLOOKUP(RIGHT($V$1,5),Key!$A$9:$B$14,2,FALSE)</f>
        <v>10.199999999999999</v>
      </c>
      <c r="X488">
        <f t="shared" si="39"/>
        <v>0</v>
      </c>
      <c r="Y488">
        <f>VLOOKUP(RIGHT($X$1,5),Key!$A$9:$B$14,2,FALSE)</f>
        <v>3.7</v>
      </c>
      <c r="Z488">
        <f t="shared" si="37"/>
        <v>10.199999999999999</v>
      </c>
      <c r="AA488">
        <f t="shared" si="38"/>
        <v>20</v>
      </c>
    </row>
    <row r="489" spans="1:27" x14ac:dyDescent="0.3">
      <c r="A489">
        <v>100067</v>
      </c>
      <c r="B489">
        <v>230922</v>
      </c>
      <c r="C489" s="3">
        <v>44130.527083333334</v>
      </c>
      <c r="D489">
        <v>3</v>
      </c>
      <c r="E489">
        <v>2</v>
      </c>
      <c r="F489" t="s">
        <v>26</v>
      </c>
      <c r="G489">
        <v>1</v>
      </c>
      <c r="H489">
        <v>59.539059999999999</v>
      </c>
      <c r="I489">
        <v>15.285159999999999</v>
      </c>
      <c r="J489">
        <v>0.94921880000000003</v>
      </c>
      <c r="K489">
        <v>92.039060000000006</v>
      </c>
      <c r="L489" s="3">
        <v>44130.280555555553</v>
      </c>
      <c r="M489">
        <v>17.18</v>
      </c>
      <c r="N489" t="s">
        <v>28</v>
      </c>
      <c r="P489">
        <f>(C489-Key!$B$1)*24</f>
        <v>-2.3999999999650754</v>
      </c>
      <c r="Q489">
        <f>(Key!$B$2-'17.1'!C489)*24</f>
        <v>5.3499999999767169</v>
      </c>
      <c r="R489" s="3">
        <f>C489-(M489-Key!$B$5)/(24*Key!$B$6)</f>
        <v>44130.513268518516</v>
      </c>
      <c r="S489">
        <f>M489-Key!$B$5</f>
        <v>14.92</v>
      </c>
      <c r="T489" s="2">
        <f t="shared" si="35"/>
        <v>44129.527777777781</v>
      </c>
      <c r="U489" t="str">
        <f t="shared" si="36"/>
        <v>10-25-2020 12:40</v>
      </c>
      <c r="V489">
        <f>IFERROR(IF(W489=Z489,VLOOKUP($U489,[1]C8842!$G$2:$M$145,3,FALSE),0),0)</f>
        <v>20</v>
      </c>
      <c r="W489">
        <f>VLOOKUP(RIGHT($V$1,5),Key!$A$9:$B$14,2,FALSE)</f>
        <v>10.199999999999999</v>
      </c>
      <c r="X489">
        <f t="shared" si="39"/>
        <v>0</v>
      </c>
      <c r="Y489">
        <f>VLOOKUP(RIGHT($X$1,5),Key!$A$9:$B$14,2,FALSE)</f>
        <v>3.7</v>
      </c>
      <c r="Z489">
        <f t="shared" si="37"/>
        <v>10.199999999999999</v>
      </c>
      <c r="AA489">
        <f t="shared" si="38"/>
        <v>20</v>
      </c>
    </row>
    <row r="490" spans="1:27" x14ac:dyDescent="0.3">
      <c r="A490">
        <v>100067</v>
      </c>
      <c r="B490">
        <v>230922</v>
      </c>
      <c r="C490" s="3">
        <v>44130.527083333334</v>
      </c>
      <c r="D490">
        <v>0</v>
      </c>
      <c r="E490">
        <v>2</v>
      </c>
      <c r="F490" t="s">
        <v>25</v>
      </c>
      <c r="G490">
        <v>1</v>
      </c>
      <c r="H490">
        <v>65.105469999999997</v>
      </c>
      <c r="I490">
        <v>15.07813</v>
      </c>
      <c r="J490">
        <v>0.859375</v>
      </c>
      <c r="K490">
        <v>46.019530000000003</v>
      </c>
      <c r="L490" s="3">
        <v>44130.280555555553</v>
      </c>
      <c r="M490">
        <v>17.18</v>
      </c>
      <c r="N490" t="s">
        <v>28</v>
      </c>
      <c r="P490">
        <f>(C490-Key!$B$1)*24</f>
        <v>-2.3999999999650754</v>
      </c>
      <c r="Q490">
        <f>(Key!$B$2-'17.1'!C490)*24</f>
        <v>5.3499999999767169</v>
      </c>
      <c r="R490" s="3">
        <f>C490-(M490-Key!$B$5)/(24*Key!$B$6)</f>
        <v>44130.513268518516</v>
      </c>
      <c r="S490">
        <f>M490-Key!$B$5</f>
        <v>14.92</v>
      </c>
      <c r="T490" s="2">
        <f t="shared" si="35"/>
        <v>44129.527777777781</v>
      </c>
      <c r="U490" t="str">
        <f t="shared" si="36"/>
        <v>10-25-2020 12:40</v>
      </c>
      <c r="V490">
        <f>IFERROR(IF(W490=Z490,VLOOKUP($U490,[1]C8842!$G$2:$M$145,3,FALSE),0),0)</f>
        <v>20</v>
      </c>
      <c r="W490">
        <f>VLOOKUP(RIGHT($V$1,5),Key!$A$9:$B$14,2,FALSE)</f>
        <v>10.199999999999999</v>
      </c>
      <c r="X490">
        <f t="shared" si="39"/>
        <v>0</v>
      </c>
      <c r="Y490">
        <f>VLOOKUP(RIGHT($X$1,5),Key!$A$9:$B$14,2,FALSE)</f>
        <v>3.7</v>
      </c>
      <c r="Z490">
        <f t="shared" si="37"/>
        <v>10.199999999999999</v>
      </c>
      <c r="AA490">
        <f t="shared" si="38"/>
        <v>20</v>
      </c>
    </row>
    <row r="491" spans="1:27" x14ac:dyDescent="0.3">
      <c r="A491">
        <v>100067</v>
      </c>
      <c r="B491">
        <v>230922</v>
      </c>
      <c r="C491" s="3">
        <v>44130.527083333334</v>
      </c>
      <c r="D491">
        <v>0</v>
      </c>
      <c r="E491">
        <v>2</v>
      </c>
      <c r="F491" t="s">
        <v>25</v>
      </c>
      <c r="G491">
        <v>4</v>
      </c>
      <c r="H491">
        <v>49.507809999999999</v>
      </c>
      <c r="I491">
        <v>66.21875</v>
      </c>
      <c r="J491">
        <v>3.8828130000000001</v>
      </c>
      <c r="K491">
        <v>45.019530000000003</v>
      </c>
      <c r="L491" s="3">
        <v>44130.280555555553</v>
      </c>
      <c r="M491">
        <v>17.18</v>
      </c>
      <c r="N491" t="s">
        <v>28</v>
      </c>
      <c r="P491">
        <f>(C491-Key!$B$1)*24</f>
        <v>-2.3999999999650754</v>
      </c>
      <c r="Q491">
        <f>(Key!$B$2-'17.1'!C491)*24</f>
        <v>5.3499999999767169</v>
      </c>
      <c r="R491" s="3">
        <f>C491-(M491-Key!$B$5)/(24*Key!$B$6)</f>
        <v>44130.513268518516</v>
      </c>
      <c r="S491">
        <f>M491-Key!$B$5</f>
        <v>14.92</v>
      </c>
      <c r="T491" s="2">
        <f t="shared" si="35"/>
        <v>44129.527777777781</v>
      </c>
      <c r="U491" t="str">
        <f t="shared" si="36"/>
        <v>10-25-2020 12:40</v>
      </c>
      <c r="V491">
        <f>IFERROR(IF(W491=Z491,VLOOKUP($U491,[1]C8842!$G$2:$M$145,3,FALSE),0),0)</f>
        <v>20</v>
      </c>
      <c r="W491">
        <f>VLOOKUP(RIGHT($V$1,5),Key!$A$9:$B$14,2,FALSE)</f>
        <v>10.199999999999999</v>
      </c>
      <c r="X491">
        <f t="shared" si="39"/>
        <v>0</v>
      </c>
      <c r="Y491">
        <f>VLOOKUP(RIGHT($X$1,5),Key!$A$9:$B$14,2,FALSE)</f>
        <v>3.7</v>
      </c>
      <c r="Z491">
        <f t="shared" si="37"/>
        <v>10.199999999999999</v>
      </c>
      <c r="AA491">
        <f t="shared" si="38"/>
        <v>20</v>
      </c>
    </row>
    <row r="492" spans="1:27" x14ac:dyDescent="0.3">
      <c r="A492">
        <v>100067</v>
      </c>
      <c r="B492">
        <v>230922</v>
      </c>
      <c r="C492" s="3">
        <v>44130.527083333334</v>
      </c>
      <c r="D492">
        <v>1</v>
      </c>
      <c r="E492">
        <v>1</v>
      </c>
      <c r="F492" t="s">
        <v>25</v>
      </c>
      <c r="G492">
        <v>1</v>
      </c>
      <c r="H492">
        <v>67.136719999999997</v>
      </c>
      <c r="I492">
        <v>14.70703</v>
      </c>
      <c r="J492">
        <v>0.8203125</v>
      </c>
      <c r="K492">
        <v>59.023440000000001</v>
      </c>
      <c r="L492" s="3">
        <v>44130.280555555553</v>
      </c>
      <c r="M492">
        <v>17.18</v>
      </c>
      <c r="N492" t="s">
        <v>28</v>
      </c>
      <c r="P492">
        <f>(C492-Key!$B$1)*24</f>
        <v>-2.3999999999650754</v>
      </c>
      <c r="Q492">
        <f>(Key!$B$2-'17.1'!C492)*24</f>
        <v>5.3499999999767169</v>
      </c>
      <c r="R492" s="3">
        <f>C492-(M492-Key!$B$5)/(24*Key!$B$6)</f>
        <v>44130.513268518516</v>
      </c>
      <c r="S492">
        <f>M492-Key!$B$5</f>
        <v>14.92</v>
      </c>
      <c r="T492" s="2">
        <f t="shared" si="35"/>
        <v>44129.527777777781</v>
      </c>
      <c r="U492" t="str">
        <f t="shared" si="36"/>
        <v>10-25-2020 12:40</v>
      </c>
      <c r="V492">
        <f>IFERROR(IF(W492=Z492,VLOOKUP($U492,[1]C8842!$G$2:$M$145,3,FALSE),0),0)</f>
        <v>20</v>
      </c>
      <c r="W492">
        <f>VLOOKUP(RIGHT($V$1,5),Key!$A$9:$B$14,2,FALSE)</f>
        <v>10.199999999999999</v>
      </c>
      <c r="X492">
        <f t="shared" si="39"/>
        <v>0</v>
      </c>
      <c r="Y492">
        <f>VLOOKUP(RIGHT($X$1,5),Key!$A$9:$B$14,2,FALSE)</f>
        <v>3.7</v>
      </c>
      <c r="Z492">
        <f t="shared" si="37"/>
        <v>10.199999999999999</v>
      </c>
      <c r="AA492">
        <f t="shared" si="38"/>
        <v>20</v>
      </c>
    </row>
    <row r="493" spans="1:27" x14ac:dyDescent="0.3">
      <c r="A493">
        <v>100067</v>
      </c>
      <c r="B493">
        <v>230922</v>
      </c>
      <c r="C493" s="3">
        <v>44130.527083333334</v>
      </c>
      <c r="D493">
        <v>3</v>
      </c>
      <c r="E493">
        <v>2</v>
      </c>
      <c r="F493" t="s">
        <v>26</v>
      </c>
      <c r="G493">
        <v>1</v>
      </c>
      <c r="H493">
        <v>68.730469999999997</v>
      </c>
      <c r="I493">
        <v>16.070309999999999</v>
      </c>
      <c r="J493">
        <v>0.8515625</v>
      </c>
      <c r="K493">
        <v>94.039060000000006</v>
      </c>
      <c r="L493" s="3">
        <v>44130.280555555553</v>
      </c>
      <c r="M493">
        <v>17.18</v>
      </c>
      <c r="N493" t="s">
        <v>28</v>
      </c>
      <c r="P493">
        <f>(C493-Key!$B$1)*24</f>
        <v>-2.3999999999650754</v>
      </c>
      <c r="Q493">
        <f>(Key!$B$2-'17.1'!C493)*24</f>
        <v>5.3499999999767169</v>
      </c>
      <c r="R493" s="3">
        <f>C493-(M493-Key!$B$5)/(24*Key!$B$6)</f>
        <v>44130.513268518516</v>
      </c>
      <c r="S493">
        <f>M493-Key!$B$5</f>
        <v>14.92</v>
      </c>
      <c r="T493" s="2">
        <f t="shared" si="35"/>
        <v>44129.527777777781</v>
      </c>
      <c r="U493" t="str">
        <f t="shared" si="36"/>
        <v>10-25-2020 12:40</v>
      </c>
      <c r="V493">
        <f>IFERROR(IF(W493=Z493,VLOOKUP($U493,[1]C8842!$G$2:$M$145,3,FALSE),0),0)</f>
        <v>20</v>
      </c>
      <c r="W493">
        <f>VLOOKUP(RIGHT($V$1,5),Key!$A$9:$B$14,2,FALSE)</f>
        <v>10.199999999999999</v>
      </c>
      <c r="X493">
        <f t="shared" si="39"/>
        <v>0</v>
      </c>
      <c r="Y493">
        <f>VLOOKUP(RIGHT($X$1,5),Key!$A$9:$B$14,2,FALSE)</f>
        <v>3.7</v>
      </c>
      <c r="Z493">
        <f t="shared" si="37"/>
        <v>10.199999999999999</v>
      </c>
      <c r="AA493">
        <f t="shared" si="38"/>
        <v>20</v>
      </c>
    </row>
    <row r="494" spans="1:27" x14ac:dyDescent="0.3">
      <c r="A494">
        <v>100067</v>
      </c>
      <c r="B494">
        <v>230922</v>
      </c>
      <c r="C494" s="3">
        <v>44130.527083333334</v>
      </c>
      <c r="D494">
        <v>2</v>
      </c>
      <c r="E494">
        <v>1</v>
      </c>
      <c r="F494" t="s">
        <v>26</v>
      </c>
      <c r="G494">
        <v>2</v>
      </c>
      <c r="H494">
        <v>71.257810000000006</v>
      </c>
      <c r="I494">
        <v>21.308589999999999</v>
      </c>
      <c r="J494">
        <v>1.019531</v>
      </c>
      <c r="K494">
        <v>80.03125</v>
      </c>
      <c r="L494" s="3">
        <v>44130.280555555553</v>
      </c>
      <c r="M494">
        <v>17.18</v>
      </c>
      <c r="N494" t="s">
        <v>28</v>
      </c>
      <c r="P494">
        <f>(C494-Key!$B$1)*24</f>
        <v>-2.3999999999650754</v>
      </c>
      <c r="Q494">
        <f>(Key!$B$2-'17.1'!C494)*24</f>
        <v>5.3499999999767169</v>
      </c>
      <c r="R494" s="3">
        <f>C494-(M494-Key!$B$5)/(24*Key!$B$6)</f>
        <v>44130.513268518516</v>
      </c>
      <c r="S494">
        <f>M494-Key!$B$5</f>
        <v>14.92</v>
      </c>
      <c r="T494" s="2">
        <f t="shared" si="35"/>
        <v>44129.527777777781</v>
      </c>
      <c r="U494" t="str">
        <f t="shared" si="36"/>
        <v>10-25-2020 12:40</v>
      </c>
      <c r="V494">
        <f>IFERROR(IF(W494=Z494,VLOOKUP($U494,[1]C8842!$G$2:$M$145,3,FALSE),0),0)</f>
        <v>20</v>
      </c>
      <c r="W494">
        <f>VLOOKUP(RIGHT($V$1,5),Key!$A$9:$B$14,2,FALSE)</f>
        <v>10.199999999999999</v>
      </c>
      <c r="X494">
        <f t="shared" si="39"/>
        <v>0</v>
      </c>
      <c r="Y494">
        <f>VLOOKUP(RIGHT($X$1,5),Key!$A$9:$B$14,2,FALSE)</f>
        <v>3.7</v>
      </c>
      <c r="Z494">
        <f t="shared" si="37"/>
        <v>10.199999999999999</v>
      </c>
      <c r="AA494">
        <f t="shared" si="38"/>
        <v>20</v>
      </c>
    </row>
    <row r="495" spans="1:27" x14ac:dyDescent="0.3">
      <c r="A495">
        <v>100067</v>
      </c>
      <c r="B495">
        <v>230922</v>
      </c>
      <c r="C495" s="3">
        <v>44130.527083333334</v>
      </c>
      <c r="D495">
        <v>3</v>
      </c>
      <c r="E495">
        <v>2</v>
      </c>
      <c r="F495" t="s">
        <v>26</v>
      </c>
      <c r="G495">
        <v>1</v>
      </c>
      <c r="H495">
        <v>65.355469999999997</v>
      </c>
      <c r="I495">
        <v>16.1875</v>
      </c>
      <c r="J495">
        <v>0.90234380000000003</v>
      </c>
      <c r="K495">
        <v>94.039060000000006</v>
      </c>
      <c r="L495" s="3">
        <v>44130.280555555553</v>
      </c>
      <c r="M495">
        <v>17.18</v>
      </c>
      <c r="N495" t="s">
        <v>28</v>
      </c>
      <c r="P495">
        <f>(C495-Key!$B$1)*24</f>
        <v>-2.3999999999650754</v>
      </c>
      <c r="Q495">
        <f>(Key!$B$2-'17.1'!C495)*24</f>
        <v>5.3499999999767169</v>
      </c>
      <c r="R495" s="3">
        <f>C495-(M495-Key!$B$5)/(24*Key!$B$6)</f>
        <v>44130.513268518516</v>
      </c>
      <c r="S495">
        <f>M495-Key!$B$5</f>
        <v>14.92</v>
      </c>
      <c r="T495" s="2">
        <f t="shared" si="35"/>
        <v>44129.527777777781</v>
      </c>
      <c r="U495" t="str">
        <f t="shared" si="36"/>
        <v>10-25-2020 12:40</v>
      </c>
      <c r="V495">
        <f>IFERROR(IF(W495=Z495,VLOOKUP($U495,[1]C8842!$G$2:$M$145,3,FALSE),0),0)</f>
        <v>20</v>
      </c>
      <c r="W495">
        <f>VLOOKUP(RIGHT($V$1,5),Key!$A$9:$B$14,2,FALSE)</f>
        <v>10.199999999999999</v>
      </c>
      <c r="X495">
        <f t="shared" si="39"/>
        <v>0</v>
      </c>
      <c r="Y495">
        <f>VLOOKUP(RIGHT($X$1,5),Key!$A$9:$B$14,2,FALSE)</f>
        <v>3.7</v>
      </c>
      <c r="Z495">
        <f t="shared" si="37"/>
        <v>10.199999999999999</v>
      </c>
      <c r="AA495">
        <f t="shared" si="38"/>
        <v>20</v>
      </c>
    </row>
    <row r="496" spans="1:27" x14ac:dyDescent="0.3">
      <c r="A496">
        <v>100067</v>
      </c>
      <c r="B496">
        <v>230922</v>
      </c>
      <c r="C496" s="3">
        <v>44130.527083333334</v>
      </c>
      <c r="D496">
        <v>2</v>
      </c>
      <c r="E496">
        <v>1</v>
      </c>
      <c r="F496" t="s">
        <v>26</v>
      </c>
      <c r="G496">
        <v>1</v>
      </c>
      <c r="H496">
        <v>70.890630000000002</v>
      </c>
      <c r="I496">
        <v>13.21875</v>
      </c>
      <c r="J496">
        <v>0.71875</v>
      </c>
      <c r="K496">
        <v>80.03125</v>
      </c>
      <c r="L496" s="3">
        <v>44130.280555555553</v>
      </c>
      <c r="M496">
        <v>17.18</v>
      </c>
      <c r="N496" t="s">
        <v>28</v>
      </c>
      <c r="P496">
        <f>(C496-Key!$B$1)*24</f>
        <v>-2.3999999999650754</v>
      </c>
      <c r="Q496">
        <f>(Key!$B$2-'17.1'!C496)*24</f>
        <v>5.3499999999767169</v>
      </c>
      <c r="R496" s="3">
        <f>C496-(M496-Key!$B$5)/(24*Key!$B$6)</f>
        <v>44130.513268518516</v>
      </c>
      <c r="S496">
        <f>M496-Key!$B$5</f>
        <v>14.92</v>
      </c>
      <c r="T496" s="2">
        <f t="shared" si="35"/>
        <v>44129.527777777781</v>
      </c>
      <c r="U496" t="str">
        <f t="shared" si="36"/>
        <v>10-25-2020 12:40</v>
      </c>
      <c r="V496">
        <f>IFERROR(IF(W496=Z496,VLOOKUP($U496,[1]C8842!$G$2:$M$145,3,FALSE),0),0)</f>
        <v>20</v>
      </c>
      <c r="W496">
        <f>VLOOKUP(RIGHT($V$1,5),Key!$A$9:$B$14,2,FALSE)</f>
        <v>10.199999999999999</v>
      </c>
      <c r="X496">
        <f t="shared" si="39"/>
        <v>0</v>
      </c>
      <c r="Y496">
        <f>VLOOKUP(RIGHT($X$1,5),Key!$A$9:$B$14,2,FALSE)</f>
        <v>3.7</v>
      </c>
      <c r="Z496">
        <f t="shared" si="37"/>
        <v>10.199999999999999</v>
      </c>
      <c r="AA496">
        <f t="shared" si="38"/>
        <v>20</v>
      </c>
    </row>
    <row r="497" spans="1:27" x14ac:dyDescent="0.3">
      <c r="A497">
        <v>100067</v>
      </c>
      <c r="B497">
        <v>230922</v>
      </c>
      <c r="C497" s="3">
        <v>44130.527777777781</v>
      </c>
      <c r="D497">
        <v>2</v>
      </c>
      <c r="E497">
        <v>1</v>
      </c>
      <c r="F497" t="s">
        <v>26</v>
      </c>
      <c r="G497">
        <v>1</v>
      </c>
      <c r="H497">
        <v>66.082030000000003</v>
      </c>
      <c r="I497">
        <v>18.17578</v>
      </c>
      <c r="J497">
        <v>0.97265630000000003</v>
      </c>
      <c r="K497">
        <v>82.035160000000005</v>
      </c>
      <c r="L497" s="3">
        <v>44130.280555555553</v>
      </c>
      <c r="M497">
        <v>17.18</v>
      </c>
      <c r="N497" t="s">
        <v>28</v>
      </c>
      <c r="P497">
        <f>(C497-Key!$B$1)*24</f>
        <v>-2.3833333332440816</v>
      </c>
      <c r="Q497">
        <f>(Key!$B$2-'17.1'!C497)*24</f>
        <v>5.3333333332557231</v>
      </c>
      <c r="R497" s="3">
        <f>C497-(M497-Key!$B$5)/(24*Key!$B$6)</f>
        <v>44130.513962962963</v>
      </c>
      <c r="S497">
        <f>M497-Key!$B$5</f>
        <v>14.92</v>
      </c>
      <c r="T497" s="2">
        <f t="shared" si="35"/>
        <v>44129.527777777781</v>
      </c>
      <c r="U497" t="str">
        <f t="shared" si="36"/>
        <v>10-25-2020 12:40</v>
      </c>
      <c r="V497">
        <f>IFERROR(IF(W497=Z497,VLOOKUP($U497,[1]C8842!$G$2:$M$145,3,FALSE),0),0)</f>
        <v>20</v>
      </c>
      <c r="W497">
        <f>VLOOKUP(RIGHT($V$1,5),Key!$A$9:$B$14,2,FALSE)</f>
        <v>10.199999999999999</v>
      </c>
      <c r="X497">
        <f t="shared" si="39"/>
        <v>0</v>
      </c>
      <c r="Y497">
        <f>VLOOKUP(RIGHT($X$1,5),Key!$A$9:$B$14,2,FALSE)</f>
        <v>3.7</v>
      </c>
      <c r="Z497">
        <f t="shared" si="37"/>
        <v>10.199999999999999</v>
      </c>
      <c r="AA497">
        <f t="shared" si="38"/>
        <v>20</v>
      </c>
    </row>
    <row r="498" spans="1:27" x14ac:dyDescent="0.3">
      <c r="A498">
        <v>100067</v>
      </c>
      <c r="B498">
        <v>230922</v>
      </c>
      <c r="C498" s="3">
        <v>44130.527777777781</v>
      </c>
      <c r="D498">
        <v>2</v>
      </c>
      <c r="E498">
        <v>1</v>
      </c>
      <c r="F498" t="s">
        <v>26</v>
      </c>
      <c r="G498">
        <v>2</v>
      </c>
      <c r="H498">
        <v>63.609380000000002</v>
      </c>
      <c r="I498">
        <v>23.628910000000001</v>
      </c>
      <c r="J498">
        <v>1.238281</v>
      </c>
      <c r="K498">
        <v>78.03125</v>
      </c>
      <c r="L498" s="3">
        <v>44130.280555555553</v>
      </c>
      <c r="M498">
        <v>17.18</v>
      </c>
      <c r="N498" t="s">
        <v>28</v>
      </c>
      <c r="P498">
        <f>(C498-Key!$B$1)*24</f>
        <v>-2.3833333332440816</v>
      </c>
      <c r="Q498">
        <f>(Key!$B$2-'17.1'!C498)*24</f>
        <v>5.3333333332557231</v>
      </c>
      <c r="R498" s="3">
        <f>C498-(M498-Key!$B$5)/(24*Key!$B$6)</f>
        <v>44130.513962962963</v>
      </c>
      <c r="S498">
        <f>M498-Key!$B$5</f>
        <v>14.92</v>
      </c>
      <c r="T498" s="2">
        <f t="shared" si="35"/>
        <v>44129.527777777781</v>
      </c>
      <c r="U498" t="str">
        <f t="shared" si="36"/>
        <v>10-25-2020 12:40</v>
      </c>
      <c r="V498">
        <f>IFERROR(IF(W498=Z498,VLOOKUP($U498,[1]C8842!$G$2:$M$145,3,FALSE),0),0)</f>
        <v>20</v>
      </c>
      <c r="W498">
        <f>VLOOKUP(RIGHT($V$1,5),Key!$A$9:$B$14,2,FALSE)</f>
        <v>10.199999999999999</v>
      </c>
      <c r="X498">
        <f t="shared" si="39"/>
        <v>0</v>
      </c>
      <c r="Y498">
        <f>VLOOKUP(RIGHT($X$1,5),Key!$A$9:$B$14,2,FALSE)</f>
        <v>3.7</v>
      </c>
      <c r="Z498">
        <f t="shared" si="37"/>
        <v>10.199999999999999</v>
      </c>
      <c r="AA498">
        <f t="shared" si="38"/>
        <v>20</v>
      </c>
    </row>
    <row r="499" spans="1:27" x14ac:dyDescent="0.3">
      <c r="A499">
        <v>100067</v>
      </c>
      <c r="B499">
        <v>230922</v>
      </c>
      <c r="C499" s="3">
        <v>44130.527777777781</v>
      </c>
      <c r="D499">
        <v>3</v>
      </c>
      <c r="E499">
        <v>2</v>
      </c>
      <c r="F499" t="s">
        <v>26</v>
      </c>
      <c r="G499">
        <v>4</v>
      </c>
      <c r="H499">
        <v>58.695309999999999</v>
      </c>
      <c r="I499">
        <v>65.019530000000003</v>
      </c>
      <c r="J499">
        <v>3.2226560000000002</v>
      </c>
      <c r="K499">
        <v>94.039060000000006</v>
      </c>
      <c r="L499" s="3">
        <v>44130.280555555553</v>
      </c>
      <c r="M499">
        <v>17.18</v>
      </c>
      <c r="N499" t="s">
        <v>28</v>
      </c>
      <c r="P499">
        <f>(C499-Key!$B$1)*24</f>
        <v>-2.3833333332440816</v>
      </c>
      <c r="Q499">
        <f>(Key!$B$2-'17.1'!C499)*24</f>
        <v>5.3333333332557231</v>
      </c>
      <c r="R499" s="3">
        <f>C499-(M499-Key!$B$5)/(24*Key!$B$6)</f>
        <v>44130.513962962963</v>
      </c>
      <c r="S499">
        <f>M499-Key!$B$5</f>
        <v>14.92</v>
      </c>
      <c r="T499" s="2">
        <f t="shared" si="35"/>
        <v>44129.527777777781</v>
      </c>
      <c r="U499" t="str">
        <f t="shared" si="36"/>
        <v>10-25-2020 12:40</v>
      </c>
      <c r="V499">
        <f>IFERROR(IF(W499=Z499,VLOOKUP($U499,[1]C8842!$G$2:$M$145,3,FALSE),0),0)</f>
        <v>20</v>
      </c>
      <c r="W499">
        <f>VLOOKUP(RIGHT($V$1,5),Key!$A$9:$B$14,2,FALSE)</f>
        <v>10.199999999999999</v>
      </c>
      <c r="X499">
        <f t="shared" si="39"/>
        <v>0</v>
      </c>
      <c r="Y499">
        <f>VLOOKUP(RIGHT($X$1,5),Key!$A$9:$B$14,2,FALSE)</f>
        <v>3.7</v>
      </c>
      <c r="Z499">
        <f t="shared" si="37"/>
        <v>10.199999999999999</v>
      </c>
      <c r="AA499">
        <f t="shared" si="38"/>
        <v>20</v>
      </c>
    </row>
    <row r="500" spans="1:27" x14ac:dyDescent="0.3">
      <c r="A500">
        <v>100067</v>
      </c>
      <c r="B500">
        <v>230922</v>
      </c>
      <c r="C500" s="3">
        <v>44130.527777777781</v>
      </c>
      <c r="D500">
        <v>2</v>
      </c>
      <c r="E500">
        <v>1</v>
      </c>
      <c r="F500" t="s">
        <v>26</v>
      </c>
      <c r="G500">
        <v>4</v>
      </c>
      <c r="H500">
        <v>65.355469999999997</v>
      </c>
      <c r="I500">
        <v>78.414060000000006</v>
      </c>
      <c r="J500">
        <v>3.4375</v>
      </c>
      <c r="K500">
        <v>80.03125</v>
      </c>
      <c r="L500" s="3">
        <v>44130.280555555553</v>
      </c>
      <c r="M500">
        <v>17.18</v>
      </c>
      <c r="N500" t="s">
        <v>28</v>
      </c>
      <c r="P500">
        <f>(C500-Key!$B$1)*24</f>
        <v>-2.3833333332440816</v>
      </c>
      <c r="Q500">
        <f>(Key!$B$2-'17.1'!C500)*24</f>
        <v>5.3333333332557231</v>
      </c>
      <c r="R500" s="3">
        <f>C500-(M500-Key!$B$5)/(24*Key!$B$6)</f>
        <v>44130.513962962963</v>
      </c>
      <c r="S500">
        <f>M500-Key!$B$5</f>
        <v>14.92</v>
      </c>
      <c r="T500" s="2">
        <f t="shared" si="35"/>
        <v>44129.527777777781</v>
      </c>
      <c r="U500" t="str">
        <f t="shared" si="36"/>
        <v>10-25-2020 12:40</v>
      </c>
      <c r="V500">
        <f>IFERROR(IF(W500=Z500,VLOOKUP($U500,[1]C8842!$G$2:$M$145,3,FALSE),0),0)</f>
        <v>20</v>
      </c>
      <c r="W500">
        <f>VLOOKUP(RIGHT($V$1,5),Key!$A$9:$B$14,2,FALSE)</f>
        <v>10.199999999999999</v>
      </c>
      <c r="X500">
        <f t="shared" si="39"/>
        <v>0</v>
      </c>
      <c r="Y500">
        <f>VLOOKUP(RIGHT($X$1,5),Key!$A$9:$B$14,2,FALSE)</f>
        <v>3.7</v>
      </c>
      <c r="Z500">
        <f t="shared" si="37"/>
        <v>10.199999999999999</v>
      </c>
      <c r="AA500">
        <f t="shared" si="38"/>
        <v>20</v>
      </c>
    </row>
    <row r="501" spans="1:27" x14ac:dyDescent="0.3">
      <c r="A501">
        <v>100067</v>
      </c>
      <c r="B501">
        <v>230922</v>
      </c>
      <c r="C501" s="3">
        <v>44130.527777777781</v>
      </c>
      <c r="D501">
        <v>0</v>
      </c>
      <c r="E501">
        <v>2</v>
      </c>
      <c r="F501" t="s">
        <v>25</v>
      </c>
      <c r="G501">
        <v>2</v>
      </c>
      <c r="H501">
        <v>66.386719999999997</v>
      </c>
      <c r="I501">
        <v>21.460940000000001</v>
      </c>
      <c r="J501">
        <v>1.097656</v>
      </c>
      <c r="K501">
        <v>46.019530000000003</v>
      </c>
      <c r="L501" s="3">
        <v>44130.280555555553</v>
      </c>
      <c r="M501">
        <v>17.18</v>
      </c>
      <c r="N501" t="s">
        <v>28</v>
      </c>
      <c r="P501">
        <f>(C501-Key!$B$1)*24</f>
        <v>-2.3833333332440816</v>
      </c>
      <c r="Q501">
        <f>(Key!$B$2-'17.1'!C501)*24</f>
        <v>5.3333333332557231</v>
      </c>
      <c r="R501" s="3">
        <f>C501-(M501-Key!$B$5)/(24*Key!$B$6)</f>
        <v>44130.513962962963</v>
      </c>
      <c r="S501">
        <f>M501-Key!$B$5</f>
        <v>14.92</v>
      </c>
      <c r="T501" s="2">
        <f t="shared" si="35"/>
        <v>44129.527777777781</v>
      </c>
      <c r="U501" t="str">
        <f t="shared" si="36"/>
        <v>10-25-2020 12:40</v>
      </c>
      <c r="V501">
        <f>IFERROR(IF(W501=Z501,VLOOKUP($U501,[1]C8842!$G$2:$M$145,3,FALSE),0),0)</f>
        <v>20</v>
      </c>
      <c r="W501">
        <f>VLOOKUP(RIGHT($V$1,5),Key!$A$9:$B$14,2,FALSE)</f>
        <v>10.199999999999999</v>
      </c>
      <c r="X501">
        <f t="shared" si="39"/>
        <v>0</v>
      </c>
      <c r="Y501">
        <f>VLOOKUP(RIGHT($X$1,5),Key!$A$9:$B$14,2,FALSE)</f>
        <v>3.7</v>
      </c>
      <c r="Z501">
        <f t="shared" si="37"/>
        <v>10.199999999999999</v>
      </c>
      <c r="AA501">
        <f t="shared" si="38"/>
        <v>20</v>
      </c>
    </row>
    <row r="502" spans="1:27" x14ac:dyDescent="0.3">
      <c r="A502">
        <v>100067</v>
      </c>
      <c r="B502">
        <v>230922</v>
      </c>
      <c r="C502" s="3">
        <v>44130.527777777781</v>
      </c>
      <c r="D502">
        <v>3</v>
      </c>
      <c r="E502">
        <v>2</v>
      </c>
      <c r="F502" t="s">
        <v>26</v>
      </c>
      <c r="G502">
        <v>1</v>
      </c>
      <c r="H502">
        <v>71.140630000000002</v>
      </c>
      <c r="I502">
        <v>14.085940000000001</v>
      </c>
      <c r="J502">
        <v>0.75</v>
      </c>
      <c r="K502">
        <v>91.039060000000006</v>
      </c>
      <c r="L502" s="3">
        <v>44130.280555555553</v>
      </c>
      <c r="M502">
        <v>17.18</v>
      </c>
      <c r="N502" t="s">
        <v>28</v>
      </c>
      <c r="P502">
        <f>(C502-Key!$B$1)*24</f>
        <v>-2.3833333332440816</v>
      </c>
      <c r="Q502">
        <f>(Key!$B$2-'17.1'!C502)*24</f>
        <v>5.3333333332557231</v>
      </c>
      <c r="R502" s="3">
        <f>C502-(M502-Key!$B$5)/(24*Key!$B$6)</f>
        <v>44130.513962962963</v>
      </c>
      <c r="S502">
        <f>M502-Key!$B$5</f>
        <v>14.92</v>
      </c>
      <c r="T502" s="2">
        <f t="shared" si="35"/>
        <v>44129.527777777781</v>
      </c>
      <c r="U502" t="str">
        <f t="shared" si="36"/>
        <v>10-25-2020 12:40</v>
      </c>
      <c r="V502">
        <f>IFERROR(IF(W502=Z502,VLOOKUP($U502,[1]C8842!$G$2:$M$145,3,FALSE),0),0)</f>
        <v>20</v>
      </c>
      <c r="W502">
        <f>VLOOKUP(RIGHT($V$1,5),Key!$A$9:$B$14,2,FALSE)</f>
        <v>10.199999999999999</v>
      </c>
      <c r="X502">
        <f t="shared" si="39"/>
        <v>0</v>
      </c>
      <c r="Y502">
        <f>VLOOKUP(RIGHT($X$1,5),Key!$A$9:$B$14,2,FALSE)</f>
        <v>3.7</v>
      </c>
      <c r="Z502">
        <f t="shared" si="37"/>
        <v>10.199999999999999</v>
      </c>
      <c r="AA502">
        <f t="shared" si="38"/>
        <v>20</v>
      </c>
    </row>
    <row r="503" spans="1:27" x14ac:dyDescent="0.3">
      <c r="A503">
        <v>100067</v>
      </c>
      <c r="B503">
        <v>230922</v>
      </c>
      <c r="C503" s="3">
        <v>44130.527777777781</v>
      </c>
      <c r="D503">
        <v>3</v>
      </c>
      <c r="E503">
        <v>2</v>
      </c>
      <c r="F503" t="s">
        <v>26</v>
      </c>
      <c r="G503">
        <v>1</v>
      </c>
      <c r="H503">
        <v>65.152339999999995</v>
      </c>
      <c r="I503">
        <v>14.132809999999999</v>
      </c>
      <c r="J503">
        <v>0.8203125</v>
      </c>
      <c r="K503">
        <v>94.039060000000006</v>
      </c>
      <c r="L503" s="3">
        <v>44130.280555555553</v>
      </c>
      <c r="M503">
        <v>17.18</v>
      </c>
      <c r="N503" t="s">
        <v>28</v>
      </c>
      <c r="P503">
        <f>(C503-Key!$B$1)*24</f>
        <v>-2.3833333332440816</v>
      </c>
      <c r="Q503">
        <f>(Key!$B$2-'17.1'!C503)*24</f>
        <v>5.3333333332557231</v>
      </c>
      <c r="R503" s="3">
        <f>C503-(M503-Key!$B$5)/(24*Key!$B$6)</f>
        <v>44130.513962962963</v>
      </c>
      <c r="S503">
        <f>M503-Key!$B$5</f>
        <v>14.92</v>
      </c>
      <c r="T503" s="2">
        <f t="shared" si="35"/>
        <v>44129.527777777781</v>
      </c>
      <c r="U503" t="str">
        <f t="shared" si="36"/>
        <v>10-25-2020 12:40</v>
      </c>
      <c r="V503">
        <f>IFERROR(IF(W503=Z503,VLOOKUP($U503,[1]C8842!$G$2:$M$145,3,FALSE),0),0)</f>
        <v>20</v>
      </c>
      <c r="W503">
        <f>VLOOKUP(RIGHT($V$1,5),Key!$A$9:$B$14,2,FALSE)</f>
        <v>10.199999999999999</v>
      </c>
      <c r="X503">
        <f t="shared" si="39"/>
        <v>0</v>
      </c>
      <c r="Y503">
        <f>VLOOKUP(RIGHT($X$1,5),Key!$A$9:$B$14,2,FALSE)</f>
        <v>3.7</v>
      </c>
      <c r="Z503">
        <f t="shared" si="37"/>
        <v>10.199999999999999</v>
      </c>
      <c r="AA503">
        <f t="shared" si="38"/>
        <v>20</v>
      </c>
    </row>
    <row r="504" spans="1:27" x14ac:dyDescent="0.3">
      <c r="A504">
        <v>100067</v>
      </c>
      <c r="B504">
        <v>230922</v>
      </c>
      <c r="C504" s="3">
        <v>44130.527777777781</v>
      </c>
      <c r="D504">
        <v>3</v>
      </c>
      <c r="E504">
        <v>2</v>
      </c>
      <c r="F504" t="s">
        <v>26</v>
      </c>
      <c r="G504">
        <v>1</v>
      </c>
      <c r="H504">
        <v>64.550780000000003</v>
      </c>
      <c r="I504">
        <v>19.796880000000002</v>
      </c>
      <c r="J504">
        <v>1.0625</v>
      </c>
      <c r="K504">
        <v>94.039060000000006</v>
      </c>
      <c r="L504" s="3">
        <v>44130.280555555553</v>
      </c>
      <c r="M504">
        <v>17.18</v>
      </c>
      <c r="N504" t="s">
        <v>28</v>
      </c>
      <c r="P504">
        <f>(C504-Key!$B$1)*24</f>
        <v>-2.3833333332440816</v>
      </c>
      <c r="Q504">
        <f>(Key!$B$2-'17.1'!C504)*24</f>
        <v>5.3333333332557231</v>
      </c>
      <c r="R504" s="3">
        <f>C504-(M504-Key!$B$5)/(24*Key!$B$6)</f>
        <v>44130.513962962963</v>
      </c>
      <c r="S504">
        <f>M504-Key!$B$5</f>
        <v>14.92</v>
      </c>
      <c r="T504" s="2">
        <f t="shared" si="35"/>
        <v>44129.527777777781</v>
      </c>
      <c r="U504" t="str">
        <f t="shared" si="36"/>
        <v>10-25-2020 12:40</v>
      </c>
      <c r="V504">
        <f>IFERROR(IF(W504=Z504,VLOOKUP($U504,[1]C8842!$G$2:$M$145,3,FALSE),0),0)</f>
        <v>20</v>
      </c>
      <c r="W504">
        <f>VLOOKUP(RIGHT($V$1,5),Key!$A$9:$B$14,2,FALSE)</f>
        <v>10.199999999999999</v>
      </c>
      <c r="X504">
        <f t="shared" si="39"/>
        <v>0</v>
      </c>
      <c r="Y504">
        <f>VLOOKUP(RIGHT($X$1,5),Key!$A$9:$B$14,2,FALSE)</f>
        <v>3.7</v>
      </c>
      <c r="Z504">
        <f t="shared" si="37"/>
        <v>10.199999999999999</v>
      </c>
      <c r="AA504">
        <f t="shared" si="38"/>
        <v>20</v>
      </c>
    </row>
    <row r="505" spans="1:27" x14ac:dyDescent="0.3">
      <c r="A505">
        <v>100067</v>
      </c>
      <c r="B505">
        <v>230922</v>
      </c>
      <c r="C505" s="3">
        <v>44130.527777777781</v>
      </c>
      <c r="D505">
        <v>2</v>
      </c>
      <c r="E505">
        <v>1</v>
      </c>
      <c r="F505" t="s">
        <v>26</v>
      </c>
      <c r="G505">
        <v>2</v>
      </c>
      <c r="H505">
        <v>68.101560000000006</v>
      </c>
      <c r="I505">
        <v>22.410160000000001</v>
      </c>
      <c r="J505">
        <v>1.109375</v>
      </c>
      <c r="K505">
        <v>80.03125</v>
      </c>
      <c r="L505" s="3">
        <v>44130.280555555553</v>
      </c>
      <c r="M505">
        <v>17.18</v>
      </c>
      <c r="N505" t="s">
        <v>28</v>
      </c>
      <c r="P505">
        <f>(C505-Key!$B$1)*24</f>
        <v>-2.3833333332440816</v>
      </c>
      <c r="Q505">
        <f>(Key!$B$2-'17.1'!C505)*24</f>
        <v>5.3333333332557231</v>
      </c>
      <c r="R505" s="3">
        <f>C505-(M505-Key!$B$5)/(24*Key!$B$6)</f>
        <v>44130.513962962963</v>
      </c>
      <c r="S505">
        <f>M505-Key!$B$5</f>
        <v>14.92</v>
      </c>
      <c r="T505" s="2">
        <f t="shared" si="35"/>
        <v>44129.527777777781</v>
      </c>
      <c r="U505" t="str">
        <f t="shared" si="36"/>
        <v>10-25-2020 12:40</v>
      </c>
      <c r="V505">
        <f>IFERROR(IF(W505=Z505,VLOOKUP($U505,[1]C8842!$G$2:$M$145,3,FALSE),0),0)</f>
        <v>20</v>
      </c>
      <c r="W505">
        <f>VLOOKUP(RIGHT($V$1,5),Key!$A$9:$B$14,2,FALSE)</f>
        <v>10.199999999999999</v>
      </c>
      <c r="X505">
        <f t="shared" si="39"/>
        <v>0</v>
      </c>
      <c r="Y505">
        <f>VLOOKUP(RIGHT($X$1,5),Key!$A$9:$B$14,2,FALSE)</f>
        <v>3.7</v>
      </c>
      <c r="Z505">
        <f t="shared" si="37"/>
        <v>10.199999999999999</v>
      </c>
      <c r="AA505">
        <f t="shared" si="38"/>
        <v>20</v>
      </c>
    </row>
    <row r="506" spans="1:27" x14ac:dyDescent="0.3">
      <c r="A506">
        <v>100067</v>
      </c>
      <c r="B506">
        <v>230922</v>
      </c>
      <c r="C506" s="3">
        <v>44130.527777777781</v>
      </c>
      <c r="D506">
        <v>3</v>
      </c>
      <c r="E506">
        <v>2</v>
      </c>
      <c r="F506" t="s">
        <v>26</v>
      </c>
      <c r="G506">
        <v>1</v>
      </c>
      <c r="H506">
        <v>68.105469999999997</v>
      </c>
      <c r="I506">
        <v>13.73047</v>
      </c>
      <c r="J506">
        <v>0.76953130000000003</v>
      </c>
      <c r="K506">
        <v>93.039060000000006</v>
      </c>
      <c r="L506" s="3">
        <v>44130.280555555553</v>
      </c>
      <c r="M506">
        <v>17.18</v>
      </c>
      <c r="N506" t="s">
        <v>28</v>
      </c>
      <c r="P506">
        <f>(C506-Key!$B$1)*24</f>
        <v>-2.3833333332440816</v>
      </c>
      <c r="Q506">
        <f>(Key!$B$2-'17.1'!C506)*24</f>
        <v>5.3333333332557231</v>
      </c>
      <c r="R506" s="3">
        <f>C506-(M506-Key!$B$5)/(24*Key!$B$6)</f>
        <v>44130.513962962963</v>
      </c>
      <c r="S506">
        <f>M506-Key!$B$5</f>
        <v>14.92</v>
      </c>
      <c r="T506" s="2">
        <f t="shared" si="35"/>
        <v>44129.527777777781</v>
      </c>
      <c r="U506" t="str">
        <f t="shared" si="36"/>
        <v>10-25-2020 12:40</v>
      </c>
      <c r="V506">
        <f>IFERROR(IF(W506=Z506,VLOOKUP($U506,[1]C8842!$G$2:$M$145,3,FALSE),0),0)</f>
        <v>20</v>
      </c>
      <c r="W506">
        <f>VLOOKUP(RIGHT($V$1,5),Key!$A$9:$B$14,2,FALSE)</f>
        <v>10.199999999999999</v>
      </c>
      <c r="X506">
        <f t="shared" si="39"/>
        <v>0</v>
      </c>
      <c r="Y506">
        <f>VLOOKUP(RIGHT($X$1,5),Key!$A$9:$B$14,2,FALSE)</f>
        <v>3.7</v>
      </c>
      <c r="Z506">
        <f t="shared" si="37"/>
        <v>10.199999999999999</v>
      </c>
      <c r="AA506">
        <f t="shared" si="38"/>
        <v>20</v>
      </c>
    </row>
    <row r="507" spans="1:27" x14ac:dyDescent="0.3">
      <c r="A507">
        <v>100067</v>
      </c>
      <c r="B507">
        <v>230922</v>
      </c>
      <c r="C507" s="3">
        <v>44130.527777777781</v>
      </c>
      <c r="D507">
        <v>3</v>
      </c>
      <c r="E507">
        <v>2</v>
      </c>
      <c r="F507" t="s">
        <v>26</v>
      </c>
      <c r="G507">
        <v>2</v>
      </c>
      <c r="H507">
        <v>66.835939999999994</v>
      </c>
      <c r="I507">
        <v>20.984380000000002</v>
      </c>
      <c r="J507">
        <v>1.074219</v>
      </c>
      <c r="K507">
        <v>94.039060000000006</v>
      </c>
      <c r="L507" s="3">
        <v>44130.280555555553</v>
      </c>
      <c r="M507">
        <v>17.18</v>
      </c>
      <c r="N507" t="s">
        <v>28</v>
      </c>
      <c r="P507">
        <f>(C507-Key!$B$1)*24</f>
        <v>-2.3833333332440816</v>
      </c>
      <c r="Q507">
        <f>(Key!$B$2-'17.1'!C507)*24</f>
        <v>5.3333333332557231</v>
      </c>
      <c r="R507" s="3">
        <f>C507-(M507-Key!$B$5)/(24*Key!$B$6)</f>
        <v>44130.513962962963</v>
      </c>
      <c r="S507">
        <f>M507-Key!$B$5</f>
        <v>14.92</v>
      </c>
      <c r="T507" s="2">
        <f t="shared" si="35"/>
        <v>44129.527777777781</v>
      </c>
      <c r="U507" t="str">
        <f t="shared" si="36"/>
        <v>10-25-2020 12:40</v>
      </c>
      <c r="V507">
        <f>IFERROR(IF(W507=Z507,VLOOKUP($U507,[1]C8842!$G$2:$M$145,3,FALSE),0),0)</f>
        <v>20</v>
      </c>
      <c r="W507">
        <f>VLOOKUP(RIGHT($V$1,5),Key!$A$9:$B$14,2,FALSE)</f>
        <v>10.199999999999999</v>
      </c>
      <c r="X507">
        <f t="shared" si="39"/>
        <v>0</v>
      </c>
      <c r="Y507">
        <f>VLOOKUP(RIGHT($X$1,5),Key!$A$9:$B$14,2,FALSE)</f>
        <v>3.7</v>
      </c>
      <c r="Z507">
        <f t="shared" si="37"/>
        <v>10.199999999999999</v>
      </c>
      <c r="AA507">
        <f t="shared" si="38"/>
        <v>20</v>
      </c>
    </row>
    <row r="508" spans="1:27" x14ac:dyDescent="0.3">
      <c r="A508">
        <v>100067</v>
      </c>
      <c r="B508">
        <v>230922</v>
      </c>
      <c r="C508" s="3">
        <v>44130.527777777781</v>
      </c>
      <c r="D508">
        <v>0</v>
      </c>
      <c r="E508">
        <v>2</v>
      </c>
      <c r="F508" t="s">
        <v>25</v>
      </c>
      <c r="G508">
        <v>2</v>
      </c>
      <c r="H508">
        <v>58.652340000000002</v>
      </c>
      <c r="I508">
        <v>26.703130000000002</v>
      </c>
      <c r="J508">
        <v>1.480469</v>
      </c>
      <c r="K508">
        <v>45.019530000000003</v>
      </c>
      <c r="L508" s="3">
        <v>44130.280555555553</v>
      </c>
      <c r="M508">
        <v>17.18</v>
      </c>
      <c r="N508" t="s">
        <v>28</v>
      </c>
      <c r="P508">
        <f>(C508-Key!$B$1)*24</f>
        <v>-2.3833333332440816</v>
      </c>
      <c r="Q508">
        <f>(Key!$B$2-'17.1'!C508)*24</f>
        <v>5.3333333332557231</v>
      </c>
      <c r="R508" s="3">
        <f>C508-(M508-Key!$B$5)/(24*Key!$B$6)</f>
        <v>44130.513962962963</v>
      </c>
      <c r="S508">
        <f>M508-Key!$B$5</f>
        <v>14.92</v>
      </c>
      <c r="T508" s="2">
        <f t="shared" si="35"/>
        <v>44129.527777777781</v>
      </c>
      <c r="U508" t="str">
        <f t="shared" si="36"/>
        <v>10-25-2020 12:40</v>
      </c>
      <c r="V508">
        <f>IFERROR(IF(W508=Z508,VLOOKUP($U508,[1]C8842!$G$2:$M$145,3,FALSE),0),0)</f>
        <v>20</v>
      </c>
      <c r="W508">
        <f>VLOOKUP(RIGHT($V$1,5),Key!$A$9:$B$14,2,FALSE)</f>
        <v>10.199999999999999</v>
      </c>
      <c r="X508">
        <f t="shared" si="39"/>
        <v>0</v>
      </c>
      <c r="Y508">
        <f>VLOOKUP(RIGHT($X$1,5),Key!$A$9:$B$14,2,FALSE)</f>
        <v>3.7</v>
      </c>
      <c r="Z508">
        <f t="shared" si="37"/>
        <v>10.199999999999999</v>
      </c>
      <c r="AA508">
        <f t="shared" si="38"/>
        <v>20</v>
      </c>
    </row>
    <row r="509" spans="1:27" x14ac:dyDescent="0.3">
      <c r="A509">
        <v>100067</v>
      </c>
      <c r="B509">
        <v>230922</v>
      </c>
      <c r="C509" s="3">
        <v>44130.527777777781</v>
      </c>
      <c r="D509">
        <v>2</v>
      </c>
      <c r="E509">
        <v>1</v>
      </c>
      <c r="F509" t="s">
        <v>26</v>
      </c>
      <c r="G509">
        <v>2</v>
      </c>
      <c r="H509">
        <v>73.210939999999994</v>
      </c>
      <c r="I509">
        <v>22.125</v>
      </c>
      <c r="J509">
        <v>1.019531</v>
      </c>
      <c r="K509">
        <v>89.035160000000005</v>
      </c>
      <c r="L509" s="3">
        <v>44130.280555555553</v>
      </c>
      <c r="M509">
        <v>17.18</v>
      </c>
      <c r="N509" t="s">
        <v>28</v>
      </c>
      <c r="P509">
        <f>(C509-Key!$B$1)*24</f>
        <v>-2.3833333332440816</v>
      </c>
      <c r="Q509">
        <f>(Key!$B$2-'17.1'!C509)*24</f>
        <v>5.3333333332557231</v>
      </c>
      <c r="R509" s="3">
        <f>C509-(M509-Key!$B$5)/(24*Key!$B$6)</f>
        <v>44130.513962962963</v>
      </c>
      <c r="S509">
        <f>M509-Key!$B$5</f>
        <v>14.92</v>
      </c>
      <c r="T509" s="2">
        <f t="shared" si="35"/>
        <v>44129.527777777781</v>
      </c>
      <c r="U509" t="str">
        <f t="shared" si="36"/>
        <v>10-25-2020 12:40</v>
      </c>
      <c r="V509">
        <f>IFERROR(IF(W509=Z509,VLOOKUP($U509,[1]C8842!$G$2:$M$145,3,FALSE),0),0)</f>
        <v>20</v>
      </c>
      <c r="W509">
        <f>VLOOKUP(RIGHT($V$1,5),Key!$A$9:$B$14,2,FALSE)</f>
        <v>10.199999999999999</v>
      </c>
      <c r="X509">
        <f t="shared" si="39"/>
        <v>0</v>
      </c>
      <c r="Y509">
        <f>VLOOKUP(RIGHT($X$1,5),Key!$A$9:$B$14,2,FALSE)</f>
        <v>3.7</v>
      </c>
      <c r="Z509">
        <f t="shared" si="37"/>
        <v>10.199999999999999</v>
      </c>
      <c r="AA509">
        <f t="shared" si="38"/>
        <v>20</v>
      </c>
    </row>
    <row r="510" spans="1:27" x14ac:dyDescent="0.3">
      <c r="A510">
        <v>100067</v>
      </c>
      <c r="B510">
        <v>230922</v>
      </c>
      <c r="C510" s="3">
        <v>44130.527777777781</v>
      </c>
      <c r="D510">
        <v>1</v>
      </c>
      <c r="E510">
        <v>1</v>
      </c>
      <c r="F510" t="s">
        <v>25</v>
      </c>
      <c r="G510">
        <v>1</v>
      </c>
      <c r="H510">
        <v>65.554689999999994</v>
      </c>
      <c r="I510">
        <v>18</v>
      </c>
      <c r="J510">
        <v>0.97265630000000003</v>
      </c>
      <c r="K510">
        <v>56.023440000000001</v>
      </c>
      <c r="L510" s="3">
        <v>44130.280555555553</v>
      </c>
      <c r="M510">
        <v>17.18</v>
      </c>
      <c r="N510" t="s">
        <v>28</v>
      </c>
      <c r="P510">
        <f>(C510-Key!$B$1)*24</f>
        <v>-2.3833333332440816</v>
      </c>
      <c r="Q510">
        <f>(Key!$B$2-'17.1'!C510)*24</f>
        <v>5.3333333332557231</v>
      </c>
      <c r="R510" s="3">
        <f>C510-(M510-Key!$B$5)/(24*Key!$B$6)</f>
        <v>44130.513962962963</v>
      </c>
      <c r="S510">
        <f>M510-Key!$B$5</f>
        <v>14.92</v>
      </c>
      <c r="T510" s="2">
        <f t="shared" si="35"/>
        <v>44129.527777777781</v>
      </c>
      <c r="U510" t="str">
        <f t="shared" si="36"/>
        <v>10-25-2020 12:40</v>
      </c>
      <c r="V510">
        <f>IFERROR(IF(W510=Z510,VLOOKUP($U510,[1]C8842!$G$2:$M$145,3,FALSE),0),0)</f>
        <v>20</v>
      </c>
      <c r="W510">
        <f>VLOOKUP(RIGHT($V$1,5),Key!$A$9:$B$14,2,FALSE)</f>
        <v>10.199999999999999</v>
      </c>
      <c r="X510">
        <f t="shared" si="39"/>
        <v>0</v>
      </c>
      <c r="Y510">
        <f>VLOOKUP(RIGHT($X$1,5),Key!$A$9:$B$14,2,FALSE)</f>
        <v>3.7</v>
      </c>
      <c r="Z510">
        <f t="shared" si="37"/>
        <v>10.199999999999999</v>
      </c>
      <c r="AA510">
        <f t="shared" si="38"/>
        <v>20</v>
      </c>
    </row>
    <row r="511" spans="1:27" x14ac:dyDescent="0.3">
      <c r="A511">
        <v>100067</v>
      </c>
      <c r="B511">
        <v>230922</v>
      </c>
      <c r="C511" s="3">
        <v>44130.527777777781</v>
      </c>
      <c r="D511">
        <v>0</v>
      </c>
      <c r="E511">
        <v>2</v>
      </c>
      <c r="F511" t="s">
        <v>25</v>
      </c>
      <c r="G511">
        <v>1</v>
      </c>
      <c r="H511">
        <v>57.84375</v>
      </c>
      <c r="I511">
        <v>13.64453</v>
      </c>
      <c r="J511">
        <v>0.90234380000000003</v>
      </c>
      <c r="K511">
        <v>45.019530000000003</v>
      </c>
      <c r="L511" s="3">
        <v>44130.280555555553</v>
      </c>
      <c r="M511">
        <v>17.18</v>
      </c>
      <c r="N511" t="s">
        <v>28</v>
      </c>
      <c r="P511">
        <f>(C511-Key!$B$1)*24</f>
        <v>-2.3833333332440816</v>
      </c>
      <c r="Q511">
        <f>(Key!$B$2-'17.1'!C511)*24</f>
        <v>5.3333333332557231</v>
      </c>
      <c r="R511" s="3">
        <f>C511-(M511-Key!$B$5)/(24*Key!$B$6)</f>
        <v>44130.513962962963</v>
      </c>
      <c r="S511">
        <f>M511-Key!$B$5</f>
        <v>14.92</v>
      </c>
      <c r="T511" s="2">
        <f t="shared" si="35"/>
        <v>44129.527777777781</v>
      </c>
      <c r="U511" t="str">
        <f t="shared" si="36"/>
        <v>10-25-2020 12:40</v>
      </c>
      <c r="V511">
        <f>IFERROR(IF(W511=Z511,VLOOKUP($U511,[1]C8842!$G$2:$M$145,3,FALSE),0),0)</f>
        <v>20</v>
      </c>
      <c r="W511">
        <f>VLOOKUP(RIGHT($V$1,5),Key!$A$9:$B$14,2,FALSE)</f>
        <v>10.199999999999999</v>
      </c>
      <c r="X511">
        <f t="shared" si="39"/>
        <v>0</v>
      </c>
      <c r="Y511">
        <f>VLOOKUP(RIGHT($X$1,5),Key!$A$9:$B$14,2,FALSE)</f>
        <v>3.7</v>
      </c>
      <c r="Z511">
        <f t="shared" si="37"/>
        <v>10.199999999999999</v>
      </c>
      <c r="AA511">
        <f t="shared" si="38"/>
        <v>20</v>
      </c>
    </row>
    <row r="512" spans="1:27" x14ac:dyDescent="0.3">
      <c r="A512">
        <v>100067</v>
      </c>
      <c r="B512">
        <v>230922</v>
      </c>
      <c r="C512" s="3">
        <v>44130.527777777781</v>
      </c>
      <c r="D512">
        <v>1</v>
      </c>
      <c r="E512">
        <v>1</v>
      </c>
      <c r="F512" t="s">
        <v>25</v>
      </c>
      <c r="G512">
        <v>1</v>
      </c>
      <c r="H512">
        <v>67.839839999999995</v>
      </c>
      <c r="I512">
        <v>18.453130000000002</v>
      </c>
      <c r="J512">
        <v>0.95703130000000003</v>
      </c>
      <c r="K512">
        <v>56.023440000000001</v>
      </c>
      <c r="L512" s="3">
        <v>44130.280555555553</v>
      </c>
      <c r="M512">
        <v>17.18</v>
      </c>
      <c r="N512" t="s">
        <v>28</v>
      </c>
      <c r="P512">
        <f>(C512-Key!$B$1)*24</f>
        <v>-2.3833333332440816</v>
      </c>
      <c r="Q512">
        <f>(Key!$B$2-'17.1'!C512)*24</f>
        <v>5.3333333332557231</v>
      </c>
      <c r="R512" s="3">
        <f>C512-(M512-Key!$B$5)/(24*Key!$B$6)</f>
        <v>44130.513962962963</v>
      </c>
      <c r="S512">
        <f>M512-Key!$B$5</f>
        <v>14.92</v>
      </c>
      <c r="T512" s="2">
        <f t="shared" si="35"/>
        <v>44129.527777777781</v>
      </c>
      <c r="U512" t="str">
        <f t="shared" si="36"/>
        <v>10-25-2020 12:40</v>
      </c>
      <c r="V512">
        <f>IFERROR(IF(W512=Z512,VLOOKUP($U512,[1]C8842!$G$2:$M$145,3,FALSE),0),0)</f>
        <v>20</v>
      </c>
      <c r="W512">
        <f>VLOOKUP(RIGHT($V$1,5),Key!$A$9:$B$14,2,FALSE)</f>
        <v>10.199999999999999</v>
      </c>
      <c r="X512">
        <f t="shared" si="39"/>
        <v>0</v>
      </c>
      <c r="Y512">
        <f>VLOOKUP(RIGHT($X$1,5),Key!$A$9:$B$14,2,FALSE)</f>
        <v>3.7</v>
      </c>
      <c r="Z512">
        <f t="shared" si="37"/>
        <v>10.199999999999999</v>
      </c>
      <c r="AA512">
        <f t="shared" si="38"/>
        <v>20</v>
      </c>
    </row>
    <row r="513" spans="1:27" x14ac:dyDescent="0.3">
      <c r="A513">
        <v>100067</v>
      </c>
      <c r="B513">
        <v>230922</v>
      </c>
      <c r="C513" s="3">
        <v>44130.527777777781</v>
      </c>
      <c r="D513">
        <v>0</v>
      </c>
      <c r="E513">
        <v>2</v>
      </c>
      <c r="F513" t="s">
        <v>25</v>
      </c>
      <c r="G513">
        <v>1</v>
      </c>
      <c r="H513">
        <v>61.457030000000003</v>
      </c>
      <c r="I513">
        <v>13.71875</v>
      </c>
      <c r="J513">
        <v>0.8515625</v>
      </c>
      <c r="K513">
        <v>46.019530000000003</v>
      </c>
      <c r="L513" s="3">
        <v>44130.280555555553</v>
      </c>
      <c r="M513">
        <v>17.18</v>
      </c>
      <c r="N513" t="s">
        <v>28</v>
      </c>
      <c r="P513">
        <f>(C513-Key!$B$1)*24</f>
        <v>-2.3833333332440816</v>
      </c>
      <c r="Q513">
        <f>(Key!$B$2-'17.1'!C513)*24</f>
        <v>5.3333333332557231</v>
      </c>
      <c r="R513" s="3">
        <f>C513-(M513-Key!$B$5)/(24*Key!$B$6)</f>
        <v>44130.513962962963</v>
      </c>
      <c r="S513">
        <f>M513-Key!$B$5</f>
        <v>14.92</v>
      </c>
      <c r="T513" s="2">
        <f t="shared" si="35"/>
        <v>44129.527777777781</v>
      </c>
      <c r="U513" t="str">
        <f t="shared" si="36"/>
        <v>10-25-2020 12:40</v>
      </c>
      <c r="V513">
        <f>IFERROR(IF(W513=Z513,VLOOKUP($U513,[1]C8842!$G$2:$M$145,3,FALSE),0),0)</f>
        <v>20</v>
      </c>
      <c r="W513">
        <f>VLOOKUP(RIGHT($V$1,5),Key!$A$9:$B$14,2,FALSE)</f>
        <v>10.199999999999999</v>
      </c>
      <c r="X513">
        <f t="shared" si="39"/>
        <v>0</v>
      </c>
      <c r="Y513">
        <f>VLOOKUP(RIGHT($X$1,5),Key!$A$9:$B$14,2,FALSE)</f>
        <v>3.7</v>
      </c>
      <c r="Z513">
        <f t="shared" si="37"/>
        <v>10.199999999999999</v>
      </c>
      <c r="AA513">
        <f t="shared" si="38"/>
        <v>20</v>
      </c>
    </row>
    <row r="514" spans="1:27" x14ac:dyDescent="0.3">
      <c r="A514">
        <v>100067</v>
      </c>
      <c r="B514">
        <v>230922</v>
      </c>
      <c r="C514" s="3">
        <v>44130.52847222222</v>
      </c>
      <c r="D514">
        <v>0</v>
      </c>
      <c r="E514">
        <v>2</v>
      </c>
      <c r="F514" t="s">
        <v>25</v>
      </c>
      <c r="G514">
        <v>3</v>
      </c>
      <c r="H514">
        <v>62.378909999999998</v>
      </c>
      <c r="I514">
        <v>36.660159999999998</v>
      </c>
      <c r="J514">
        <v>1.8203130000000001</v>
      </c>
      <c r="K514">
        <v>48.019530000000003</v>
      </c>
      <c r="L514" s="3">
        <v>44130.280555555553</v>
      </c>
      <c r="M514">
        <v>17.18</v>
      </c>
      <c r="N514" t="s">
        <v>28</v>
      </c>
      <c r="P514">
        <f>(C514-Key!$B$1)*24</f>
        <v>-2.3666666666977108</v>
      </c>
      <c r="Q514">
        <f>(Key!$B$2-'17.1'!C514)*24</f>
        <v>5.3166666667093523</v>
      </c>
      <c r="R514" s="3">
        <f>C514-(M514-Key!$B$5)/(24*Key!$B$6)</f>
        <v>44130.514657407402</v>
      </c>
      <c r="S514">
        <f>M514-Key!$B$5</f>
        <v>14.92</v>
      </c>
      <c r="T514" s="2">
        <f t="shared" si="35"/>
        <v>44129.527777777781</v>
      </c>
      <c r="U514" t="str">
        <f t="shared" si="36"/>
        <v>10-25-2020 12:40</v>
      </c>
      <c r="V514">
        <f>IFERROR(IF(W514=Z514,VLOOKUP($U514,[1]C8842!$G$2:$M$145,3,FALSE),0),0)</f>
        <v>20</v>
      </c>
      <c r="W514">
        <f>VLOOKUP(RIGHT($V$1,5),Key!$A$9:$B$14,2,FALSE)</f>
        <v>10.199999999999999</v>
      </c>
      <c r="X514">
        <f t="shared" si="39"/>
        <v>0</v>
      </c>
      <c r="Y514">
        <f>VLOOKUP(RIGHT($X$1,5),Key!$A$9:$B$14,2,FALSE)</f>
        <v>3.7</v>
      </c>
      <c r="Z514">
        <f t="shared" si="37"/>
        <v>10.199999999999999</v>
      </c>
      <c r="AA514">
        <f t="shared" si="38"/>
        <v>20</v>
      </c>
    </row>
    <row r="515" spans="1:27" x14ac:dyDescent="0.3">
      <c r="A515">
        <v>100067</v>
      </c>
      <c r="B515">
        <v>230922</v>
      </c>
      <c r="C515" s="3">
        <v>44130.52847222222</v>
      </c>
      <c r="D515">
        <v>3</v>
      </c>
      <c r="E515">
        <v>2</v>
      </c>
      <c r="F515" t="s">
        <v>26</v>
      </c>
      <c r="G515">
        <v>1</v>
      </c>
      <c r="H515">
        <v>65.273439999999994</v>
      </c>
      <c r="I515">
        <v>16.94922</v>
      </c>
      <c r="J515">
        <v>0.93359380000000003</v>
      </c>
      <c r="K515">
        <v>93.039060000000006</v>
      </c>
      <c r="L515" s="3">
        <v>44130.280555555553</v>
      </c>
      <c r="M515">
        <v>17.18</v>
      </c>
      <c r="N515" t="s">
        <v>28</v>
      </c>
      <c r="P515">
        <f>(C515-Key!$B$1)*24</f>
        <v>-2.3666666666977108</v>
      </c>
      <c r="Q515">
        <f>(Key!$B$2-'17.1'!C515)*24</f>
        <v>5.3166666667093523</v>
      </c>
      <c r="R515" s="3">
        <f>C515-(M515-Key!$B$5)/(24*Key!$B$6)</f>
        <v>44130.514657407402</v>
      </c>
      <c r="S515">
        <f>M515-Key!$B$5</f>
        <v>14.92</v>
      </c>
      <c r="T515" s="2">
        <f t="shared" ref="T515:T578" si="40">ROUND(C515*24*60/10,0)/(24*6)-1</f>
        <v>44129.527777777781</v>
      </c>
      <c r="U515" t="str">
        <f t="shared" ref="U515:U578" si="41">TEXT(T515,"mm-dd-yyyy hh:mm")</f>
        <v>10-25-2020 12:40</v>
      </c>
      <c r="V515">
        <f>IFERROR(IF(W515=Z515,VLOOKUP($U515,[1]C8842!$G$2:$M$145,3,FALSE),0),0)</f>
        <v>20</v>
      </c>
      <c r="W515">
        <f>VLOOKUP(RIGHT($V$1,5),Key!$A$9:$B$14,2,FALSE)</f>
        <v>10.199999999999999</v>
      </c>
      <c r="X515">
        <f t="shared" si="39"/>
        <v>0</v>
      </c>
      <c r="Y515">
        <f>VLOOKUP(RIGHT($X$1,5),Key!$A$9:$B$14,2,FALSE)</f>
        <v>3.7</v>
      </c>
      <c r="Z515">
        <f t="shared" ref="Z515:Z578" si="42">M515-MIN(ABS(Y515-M515),ABS(W515-M515))</f>
        <v>10.199999999999999</v>
      </c>
      <c r="AA515">
        <f t="shared" ref="AA515:AA578" si="43">SUM(V515,X515)</f>
        <v>20</v>
      </c>
    </row>
    <row r="516" spans="1:27" x14ac:dyDescent="0.3">
      <c r="A516">
        <v>100067</v>
      </c>
      <c r="B516">
        <v>230922</v>
      </c>
      <c r="C516" s="3">
        <v>44130.52847222222</v>
      </c>
      <c r="D516">
        <v>0</v>
      </c>
      <c r="E516">
        <v>2</v>
      </c>
      <c r="F516" t="s">
        <v>25</v>
      </c>
      <c r="G516">
        <v>4</v>
      </c>
      <c r="H516">
        <v>52.230469999999997</v>
      </c>
      <c r="I516">
        <v>72.199219999999997</v>
      </c>
      <c r="J516">
        <v>3.984375</v>
      </c>
      <c r="K516">
        <v>44.019530000000003</v>
      </c>
      <c r="L516" s="3">
        <v>44130.280555555553</v>
      </c>
      <c r="M516">
        <v>17.18</v>
      </c>
      <c r="N516" t="s">
        <v>28</v>
      </c>
      <c r="P516">
        <f>(C516-Key!$B$1)*24</f>
        <v>-2.3666666666977108</v>
      </c>
      <c r="Q516">
        <f>(Key!$B$2-'17.1'!C516)*24</f>
        <v>5.3166666667093523</v>
      </c>
      <c r="R516" s="3">
        <f>C516-(M516-Key!$B$5)/(24*Key!$B$6)</f>
        <v>44130.514657407402</v>
      </c>
      <c r="S516">
        <f>M516-Key!$B$5</f>
        <v>14.92</v>
      </c>
      <c r="T516" s="2">
        <f t="shared" si="40"/>
        <v>44129.527777777781</v>
      </c>
      <c r="U516" t="str">
        <f t="shared" si="41"/>
        <v>10-25-2020 12:40</v>
      </c>
      <c r="V516">
        <f>IFERROR(IF(W516=Z516,VLOOKUP($U516,[1]C8842!$G$2:$M$145,3,FALSE),0),0)</f>
        <v>20</v>
      </c>
      <c r="W516">
        <f>VLOOKUP(RIGHT($V$1,5),Key!$A$9:$B$14,2,FALSE)</f>
        <v>10.199999999999999</v>
      </c>
      <c r="X516">
        <f t="shared" ref="X516:X579" si="44">$X$2</f>
        <v>0</v>
      </c>
      <c r="Y516">
        <f>VLOOKUP(RIGHT($X$1,5),Key!$A$9:$B$14,2,FALSE)</f>
        <v>3.7</v>
      </c>
      <c r="Z516">
        <f t="shared" si="42"/>
        <v>10.199999999999999</v>
      </c>
      <c r="AA516">
        <f t="shared" si="43"/>
        <v>20</v>
      </c>
    </row>
    <row r="517" spans="1:27" x14ac:dyDescent="0.3">
      <c r="A517">
        <v>100067</v>
      </c>
      <c r="B517">
        <v>230922</v>
      </c>
      <c r="C517" s="3">
        <v>44130.52847222222</v>
      </c>
      <c r="D517">
        <v>3</v>
      </c>
      <c r="E517">
        <v>2</v>
      </c>
      <c r="F517" t="s">
        <v>26</v>
      </c>
      <c r="G517">
        <v>2</v>
      </c>
      <c r="H517">
        <v>69.347660000000005</v>
      </c>
      <c r="I517">
        <v>20.652339999999999</v>
      </c>
      <c r="J517">
        <v>1.019531</v>
      </c>
      <c r="K517">
        <v>94.039060000000006</v>
      </c>
      <c r="L517" s="3">
        <v>44130.280555555553</v>
      </c>
      <c r="M517">
        <v>17.18</v>
      </c>
      <c r="N517" t="s">
        <v>28</v>
      </c>
      <c r="P517">
        <f>(C517-Key!$B$1)*24</f>
        <v>-2.3666666666977108</v>
      </c>
      <c r="Q517">
        <f>(Key!$B$2-'17.1'!C517)*24</f>
        <v>5.3166666667093523</v>
      </c>
      <c r="R517" s="3">
        <f>C517-(M517-Key!$B$5)/(24*Key!$B$6)</f>
        <v>44130.514657407402</v>
      </c>
      <c r="S517">
        <f>M517-Key!$B$5</f>
        <v>14.92</v>
      </c>
      <c r="T517" s="2">
        <f t="shared" si="40"/>
        <v>44129.527777777781</v>
      </c>
      <c r="U517" t="str">
        <f t="shared" si="41"/>
        <v>10-25-2020 12:40</v>
      </c>
      <c r="V517">
        <f>IFERROR(IF(W517=Z517,VLOOKUP($U517,[1]C8842!$G$2:$M$145,3,FALSE),0),0)</f>
        <v>20</v>
      </c>
      <c r="W517">
        <f>VLOOKUP(RIGHT($V$1,5),Key!$A$9:$B$14,2,FALSE)</f>
        <v>10.199999999999999</v>
      </c>
      <c r="X517">
        <f t="shared" si="44"/>
        <v>0</v>
      </c>
      <c r="Y517">
        <f>VLOOKUP(RIGHT($X$1,5),Key!$A$9:$B$14,2,FALSE)</f>
        <v>3.7</v>
      </c>
      <c r="Z517">
        <f t="shared" si="42"/>
        <v>10.199999999999999</v>
      </c>
      <c r="AA517">
        <f t="shared" si="43"/>
        <v>20</v>
      </c>
    </row>
    <row r="518" spans="1:27" x14ac:dyDescent="0.3">
      <c r="A518">
        <v>100067</v>
      </c>
      <c r="B518">
        <v>230922</v>
      </c>
      <c r="C518" s="3">
        <v>44130.52847222222</v>
      </c>
      <c r="D518">
        <v>0</v>
      </c>
      <c r="E518">
        <v>2</v>
      </c>
      <c r="F518" t="s">
        <v>25</v>
      </c>
      <c r="G518">
        <v>2</v>
      </c>
      <c r="H518">
        <v>65.800780000000003</v>
      </c>
      <c r="I518">
        <v>20.6875</v>
      </c>
      <c r="J518">
        <v>1.078125</v>
      </c>
      <c r="K518">
        <v>46.019530000000003</v>
      </c>
      <c r="L518" s="3">
        <v>44130.280555555553</v>
      </c>
      <c r="M518">
        <v>17.18</v>
      </c>
      <c r="N518" t="s">
        <v>28</v>
      </c>
      <c r="P518">
        <f>(C518-Key!$B$1)*24</f>
        <v>-2.3666666666977108</v>
      </c>
      <c r="Q518">
        <f>(Key!$B$2-'17.1'!C518)*24</f>
        <v>5.3166666667093523</v>
      </c>
      <c r="R518" s="3">
        <f>C518-(M518-Key!$B$5)/(24*Key!$B$6)</f>
        <v>44130.514657407402</v>
      </c>
      <c r="S518">
        <f>M518-Key!$B$5</f>
        <v>14.92</v>
      </c>
      <c r="T518" s="2">
        <f t="shared" si="40"/>
        <v>44129.527777777781</v>
      </c>
      <c r="U518" t="str">
        <f t="shared" si="41"/>
        <v>10-25-2020 12:40</v>
      </c>
      <c r="V518">
        <f>IFERROR(IF(W518=Z518,VLOOKUP($U518,[1]C8842!$G$2:$M$145,3,FALSE),0),0)</f>
        <v>20</v>
      </c>
      <c r="W518">
        <f>VLOOKUP(RIGHT($V$1,5),Key!$A$9:$B$14,2,FALSE)</f>
        <v>10.199999999999999</v>
      </c>
      <c r="X518">
        <f t="shared" si="44"/>
        <v>0</v>
      </c>
      <c r="Y518">
        <f>VLOOKUP(RIGHT($X$1,5),Key!$A$9:$B$14,2,FALSE)</f>
        <v>3.7</v>
      </c>
      <c r="Z518">
        <f t="shared" si="42"/>
        <v>10.199999999999999</v>
      </c>
      <c r="AA518">
        <f t="shared" si="43"/>
        <v>20</v>
      </c>
    </row>
    <row r="519" spans="1:27" x14ac:dyDescent="0.3">
      <c r="A519">
        <v>100067</v>
      </c>
      <c r="B519">
        <v>230922</v>
      </c>
      <c r="C519" s="3">
        <v>44130.52847222222</v>
      </c>
      <c r="D519">
        <v>0</v>
      </c>
      <c r="E519">
        <v>2</v>
      </c>
      <c r="F519" t="s">
        <v>25</v>
      </c>
      <c r="G519">
        <v>1</v>
      </c>
      <c r="H519">
        <v>60.476559999999999</v>
      </c>
      <c r="I519">
        <v>13.73438</v>
      </c>
      <c r="J519">
        <v>0.8671875</v>
      </c>
      <c r="K519">
        <v>46.019530000000003</v>
      </c>
      <c r="L519" s="3">
        <v>44130.280555555553</v>
      </c>
      <c r="M519">
        <v>17.18</v>
      </c>
      <c r="N519" t="s">
        <v>28</v>
      </c>
      <c r="P519">
        <f>(C519-Key!$B$1)*24</f>
        <v>-2.3666666666977108</v>
      </c>
      <c r="Q519">
        <f>(Key!$B$2-'17.1'!C519)*24</f>
        <v>5.3166666667093523</v>
      </c>
      <c r="R519" s="3">
        <f>C519-(M519-Key!$B$5)/(24*Key!$B$6)</f>
        <v>44130.514657407402</v>
      </c>
      <c r="S519">
        <f>M519-Key!$B$5</f>
        <v>14.92</v>
      </c>
      <c r="T519" s="2">
        <f t="shared" si="40"/>
        <v>44129.527777777781</v>
      </c>
      <c r="U519" t="str">
        <f t="shared" si="41"/>
        <v>10-25-2020 12:40</v>
      </c>
      <c r="V519">
        <f>IFERROR(IF(W519=Z519,VLOOKUP($U519,[1]C8842!$G$2:$M$145,3,FALSE),0),0)</f>
        <v>20</v>
      </c>
      <c r="W519">
        <f>VLOOKUP(RIGHT($V$1,5),Key!$A$9:$B$14,2,FALSE)</f>
        <v>10.199999999999999</v>
      </c>
      <c r="X519">
        <f t="shared" si="44"/>
        <v>0</v>
      </c>
      <c r="Y519">
        <f>VLOOKUP(RIGHT($X$1,5),Key!$A$9:$B$14,2,FALSE)</f>
        <v>3.7</v>
      </c>
      <c r="Z519">
        <f t="shared" si="42"/>
        <v>10.199999999999999</v>
      </c>
      <c r="AA519">
        <f t="shared" si="43"/>
        <v>20</v>
      </c>
    </row>
    <row r="520" spans="1:27" x14ac:dyDescent="0.3">
      <c r="A520">
        <v>100067</v>
      </c>
      <c r="B520">
        <v>230922</v>
      </c>
      <c r="C520" s="3">
        <v>44130.52847222222</v>
      </c>
      <c r="D520">
        <v>3</v>
      </c>
      <c r="E520">
        <v>2</v>
      </c>
      <c r="F520" t="s">
        <v>26</v>
      </c>
      <c r="G520">
        <v>2</v>
      </c>
      <c r="H520">
        <v>61.46875</v>
      </c>
      <c r="I520">
        <v>21.746089999999999</v>
      </c>
      <c r="J520">
        <v>1.199219</v>
      </c>
      <c r="K520">
        <v>93.039060000000006</v>
      </c>
      <c r="L520" s="3">
        <v>44130.280555555553</v>
      </c>
      <c r="M520">
        <v>17.18</v>
      </c>
      <c r="N520" t="s">
        <v>28</v>
      </c>
      <c r="P520">
        <f>(C520-Key!$B$1)*24</f>
        <v>-2.3666666666977108</v>
      </c>
      <c r="Q520">
        <f>(Key!$B$2-'17.1'!C520)*24</f>
        <v>5.3166666667093523</v>
      </c>
      <c r="R520" s="3">
        <f>C520-(M520-Key!$B$5)/(24*Key!$B$6)</f>
        <v>44130.514657407402</v>
      </c>
      <c r="S520">
        <f>M520-Key!$B$5</f>
        <v>14.92</v>
      </c>
      <c r="T520" s="2">
        <f t="shared" si="40"/>
        <v>44129.527777777781</v>
      </c>
      <c r="U520" t="str">
        <f t="shared" si="41"/>
        <v>10-25-2020 12:40</v>
      </c>
      <c r="V520">
        <f>IFERROR(IF(W520=Z520,VLOOKUP($U520,[1]C8842!$G$2:$M$145,3,FALSE),0),0)</f>
        <v>20</v>
      </c>
      <c r="W520">
        <f>VLOOKUP(RIGHT($V$1,5),Key!$A$9:$B$14,2,FALSE)</f>
        <v>10.199999999999999</v>
      </c>
      <c r="X520">
        <f t="shared" si="44"/>
        <v>0</v>
      </c>
      <c r="Y520">
        <f>VLOOKUP(RIGHT($X$1,5),Key!$A$9:$B$14,2,FALSE)</f>
        <v>3.7</v>
      </c>
      <c r="Z520">
        <f t="shared" si="42"/>
        <v>10.199999999999999</v>
      </c>
      <c r="AA520">
        <f t="shared" si="43"/>
        <v>20</v>
      </c>
    </row>
    <row r="521" spans="1:27" x14ac:dyDescent="0.3">
      <c r="A521">
        <v>100067</v>
      </c>
      <c r="B521">
        <v>230922</v>
      </c>
      <c r="C521" s="3">
        <v>44130.52847222222</v>
      </c>
      <c r="D521">
        <v>0</v>
      </c>
      <c r="E521">
        <v>2</v>
      </c>
      <c r="F521" t="s">
        <v>25</v>
      </c>
      <c r="G521">
        <v>1</v>
      </c>
      <c r="H521">
        <v>58.375</v>
      </c>
      <c r="I521">
        <v>19.703130000000002</v>
      </c>
      <c r="J521">
        <v>1.171875</v>
      </c>
      <c r="K521">
        <v>46.019530000000003</v>
      </c>
      <c r="L521" s="3">
        <v>44130.280555555553</v>
      </c>
      <c r="M521">
        <v>17.18</v>
      </c>
      <c r="N521" t="s">
        <v>28</v>
      </c>
      <c r="P521">
        <f>(C521-Key!$B$1)*24</f>
        <v>-2.3666666666977108</v>
      </c>
      <c r="Q521">
        <f>(Key!$B$2-'17.1'!C521)*24</f>
        <v>5.3166666667093523</v>
      </c>
      <c r="R521" s="3">
        <f>C521-(M521-Key!$B$5)/(24*Key!$B$6)</f>
        <v>44130.514657407402</v>
      </c>
      <c r="S521">
        <f>M521-Key!$B$5</f>
        <v>14.92</v>
      </c>
      <c r="T521" s="2">
        <f t="shared" si="40"/>
        <v>44129.527777777781</v>
      </c>
      <c r="U521" t="str">
        <f t="shared" si="41"/>
        <v>10-25-2020 12:40</v>
      </c>
      <c r="V521">
        <f>IFERROR(IF(W521=Z521,VLOOKUP($U521,[1]C8842!$G$2:$M$145,3,FALSE),0),0)</f>
        <v>20</v>
      </c>
      <c r="W521">
        <f>VLOOKUP(RIGHT($V$1,5),Key!$A$9:$B$14,2,FALSE)</f>
        <v>10.199999999999999</v>
      </c>
      <c r="X521">
        <f t="shared" si="44"/>
        <v>0</v>
      </c>
      <c r="Y521">
        <f>VLOOKUP(RIGHT($X$1,5),Key!$A$9:$B$14,2,FALSE)</f>
        <v>3.7</v>
      </c>
      <c r="Z521">
        <f t="shared" si="42"/>
        <v>10.199999999999999</v>
      </c>
      <c r="AA521">
        <f t="shared" si="43"/>
        <v>20</v>
      </c>
    </row>
    <row r="522" spans="1:27" x14ac:dyDescent="0.3">
      <c r="A522">
        <v>100067</v>
      </c>
      <c r="B522">
        <v>230922</v>
      </c>
      <c r="C522" s="3">
        <v>44130.52847222222</v>
      </c>
      <c r="D522">
        <v>3</v>
      </c>
      <c r="E522">
        <v>2</v>
      </c>
      <c r="F522" t="s">
        <v>26</v>
      </c>
      <c r="G522">
        <v>2</v>
      </c>
      <c r="H522">
        <v>65.972660000000005</v>
      </c>
      <c r="I522">
        <v>22.851559999999999</v>
      </c>
      <c r="J522">
        <v>1.160156</v>
      </c>
      <c r="K522">
        <v>93.039060000000006</v>
      </c>
      <c r="L522" s="3">
        <v>44130.280555555553</v>
      </c>
      <c r="M522">
        <v>17.18</v>
      </c>
      <c r="N522" t="s">
        <v>28</v>
      </c>
      <c r="P522">
        <f>(C522-Key!$B$1)*24</f>
        <v>-2.3666666666977108</v>
      </c>
      <c r="Q522">
        <f>(Key!$B$2-'17.1'!C522)*24</f>
        <v>5.3166666667093523</v>
      </c>
      <c r="R522" s="3">
        <f>C522-(M522-Key!$B$5)/(24*Key!$B$6)</f>
        <v>44130.514657407402</v>
      </c>
      <c r="S522">
        <f>M522-Key!$B$5</f>
        <v>14.92</v>
      </c>
      <c r="T522" s="2">
        <f t="shared" si="40"/>
        <v>44129.527777777781</v>
      </c>
      <c r="U522" t="str">
        <f t="shared" si="41"/>
        <v>10-25-2020 12:40</v>
      </c>
      <c r="V522">
        <f>IFERROR(IF(W522=Z522,VLOOKUP($U522,[1]C8842!$G$2:$M$145,3,FALSE),0),0)</f>
        <v>20</v>
      </c>
      <c r="W522">
        <f>VLOOKUP(RIGHT($V$1,5),Key!$A$9:$B$14,2,FALSE)</f>
        <v>10.199999999999999</v>
      </c>
      <c r="X522">
        <f t="shared" si="44"/>
        <v>0</v>
      </c>
      <c r="Y522">
        <f>VLOOKUP(RIGHT($X$1,5),Key!$A$9:$B$14,2,FALSE)</f>
        <v>3.7</v>
      </c>
      <c r="Z522">
        <f t="shared" si="42"/>
        <v>10.199999999999999</v>
      </c>
      <c r="AA522">
        <f t="shared" si="43"/>
        <v>20</v>
      </c>
    </row>
    <row r="523" spans="1:27" x14ac:dyDescent="0.3">
      <c r="A523">
        <v>100067</v>
      </c>
      <c r="B523">
        <v>230922</v>
      </c>
      <c r="C523" s="3">
        <v>44130.52847222222</v>
      </c>
      <c r="D523">
        <v>3</v>
      </c>
      <c r="E523">
        <v>2</v>
      </c>
      <c r="F523" t="s">
        <v>26</v>
      </c>
      <c r="G523">
        <v>1</v>
      </c>
      <c r="H523">
        <v>62.925780000000003</v>
      </c>
      <c r="I523">
        <v>16.375</v>
      </c>
      <c r="J523">
        <v>0.9453125</v>
      </c>
      <c r="K523">
        <v>94.039060000000006</v>
      </c>
      <c r="L523" s="3">
        <v>44130.280555555553</v>
      </c>
      <c r="M523">
        <v>17.18</v>
      </c>
      <c r="N523" t="s">
        <v>28</v>
      </c>
      <c r="P523">
        <f>(C523-Key!$B$1)*24</f>
        <v>-2.3666666666977108</v>
      </c>
      <c r="Q523">
        <f>(Key!$B$2-'17.1'!C523)*24</f>
        <v>5.3166666667093523</v>
      </c>
      <c r="R523" s="3">
        <f>C523-(M523-Key!$B$5)/(24*Key!$B$6)</f>
        <v>44130.514657407402</v>
      </c>
      <c r="S523">
        <f>M523-Key!$B$5</f>
        <v>14.92</v>
      </c>
      <c r="T523" s="2">
        <f t="shared" si="40"/>
        <v>44129.527777777781</v>
      </c>
      <c r="U523" t="str">
        <f t="shared" si="41"/>
        <v>10-25-2020 12:40</v>
      </c>
      <c r="V523">
        <f>IFERROR(IF(W523=Z523,VLOOKUP($U523,[1]C8842!$G$2:$M$145,3,FALSE),0),0)</f>
        <v>20</v>
      </c>
      <c r="W523">
        <f>VLOOKUP(RIGHT($V$1,5),Key!$A$9:$B$14,2,FALSE)</f>
        <v>10.199999999999999</v>
      </c>
      <c r="X523">
        <f t="shared" si="44"/>
        <v>0</v>
      </c>
      <c r="Y523">
        <f>VLOOKUP(RIGHT($X$1,5),Key!$A$9:$B$14,2,FALSE)</f>
        <v>3.7</v>
      </c>
      <c r="Z523">
        <f t="shared" si="42"/>
        <v>10.199999999999999</v>
      </c>
      <c r="AA523">
        <f t="shared" si="43"/>
        <v>20</v>
      </c>
    </row>
    <row r="524" spans="1:27" x14ac:dyDescent="0.3">
      <c r="A524">
        <v>100067</v>
      </c>
      <c r="B524">
        <v>230922</v>
      </c>
      <c r="C524" s="3">
        <v>44130.52847222222</v>
      </c>
      <c r="D524">
        <v>3</v>
      </c>
      <c r="E524">
        <v>2</v>
      </c>
      <c r="F524" t="s">
        <v>26</v>
      </c>
      <c r="G524">
        <v>3</v>
      </c>
      <c r="H524">
        <v>60.585940000000001</v>
      </c>
      <c r="I524">
        <v>38.582030000000003</v>
      </c>
      <c r="J524">
        <v>1.957031</v>
      </c>
      <c r="K524">
        <v>94.039060000000006</v>
      </c>
      <c r="L524" s="3">
        <v>44130.280555555553</v>
      </c>
      <c r="M524">
        <v>17.18</v>
      </c>
      <c r="N524" t="s">
        <v>28</v>
      </c>
      <c r="P524">
        <f>(C524-Key!$B$1)*24</f>
        <v>-2.3666666666977108</v>
      </c>
      <c r="Q524">
        <f>(Key!$B$2-'17.1'!C524)*24</f>
        <v>5.3166666667093523</v>
      </c>
      <c r="R524" s="3">
        <f>C524-(M524-Key!$B$5)/(24*Key!$B$6)</f>
        <v>44130.514657407402</v>
      </c>
      <c r="S524">
        <f>M524-Key!$B$5</f>
        <v>14.92</v>
      </c>
      <c r="T524" s="2">
        <f t="shared" si="40"/>
        <v>44129.527777777781</v>
      </c>
      <c r="U524" t="str">
        <f t="shared" si="41"/>
        <v>10-25-2020 12:40</v>
      </c>
      <c r="V524">
        <f>IFERROR(IF(W524=Z524,VLOOKUP($U524,[1]C8842!$G$2:$M$145,3,FALSE),0),0)</f>
        <v>20</v>
      </c>
      <c r="W524">
        <f>VLOOKUP(RIGHT($V$1,5),Key!$A$9:$B$14,2,FALSE)</f>
        <v>10.199999999999999</v>
      </c>
      <c r="X524">
        <f t="shared" si="44"/>
        <v>0</v>
      </c>
      <c r="Y524">
        <f>VLOOKUP(RIGHT($X$1,5),Key!$A$9:$B$14,2,FALSE)</f>
        <v>3.7</v>
      </c>
      <c r="Z524">
        <f t="shared" si="42"/>
        <v>10.199999999999999</v>
      </c>
      <c r="AA524">
        <f t="shared" si="43"/>
        <v>20</v>
      </c>
    </row>
    <row r="525" spans="1:27" x14ac:dyDescent="0.3">
      <c r="A525">
        <v>100067</v>
      </c>
      <c r="B525">
        <v>230922</v>
      </c>
      <c r="C525" s="3">
        <v>44130.52847222222</v>
      </c>
      <c r="D525">
        <v>0</v>
      </c>
      <c r="E525">
        <v>2</v>
      </c>
      <c r="F525" t="s">
        <v>25</v>
      </c>
      <c r="G525">
        <v>1</v>
      </c>
      <c r="H525">
        <v>66.078130000000002</v>
      </c>
      <c r="I525">
        <v>13.98047</v>
      </c>
      <c r="J525">
        <v>0.80078130000000003</v>
      </c>
      <c r="K525">
        <v>46.019530000000003</v>
      </c>
      <c r="L525" s="3">
        <v>44130.280555555553</v>
      </c>
      <c r="M525">
        <v>17.18</v>
      </c>
      <c r="N525" t="s">
        <v>28</v>
      </c>
      <c r="P525">
        <f>(C525-Key!$B$1)*24</f>
        <v>-2.3666666666977108</v>
      </c>
      <c r="Q525">
        <f>(Key!$B$2-'17.1'!C525)*24</f>
        <v>5.3166666667093523</v>
      </c>
      <c r="R525" s="3">
        <f>C525-(M525-Key!$B$5)/(24*Key!$B$6)</f>
        <v>44130.514657407402</v>
      </c>
      <c r="S525">
        <f>M525-Key!$B$5</f>
        <v>14.92</v>
      </c>
      <c r="T525" s="2">
        <f t="shared" si="40"/>
        <v>44129.527777777781</v>
      </c>
      <c r="U525" t="str">
        <f t="shared" si="41"/>
        <v>10-25-2020 12:40</v>
      </c>
      <c r="V525">
        <f>IFERROR(IF(W525=Z525,VLOOKUP($U525,[1]C8842!$G$2:$M$145,3,FALSE),0),0)</f>
        <v>20</v>
      </c>
      <c r="W525">
        <f>VLOOKUP(RIGHT($V$1,5),Key!$A$9:$B$14,2,FALSE)</f>
        <v>10.199999999999999</v>
      </c>
      <c r="X525">
        <f t="shared" si="44"/>
        <v>0</v>
      </c>
      <c r="Y525">
        <f>VLOOKUP(RIGHT($X$1,5),Key!$A$9:$B$14,2,FALSE)</f>
        <v>3.7</v>
      </c>
      <c r="Z525">
        <f t="shared" si="42"/>
        <v>10.199999999999999</v>
      </c>
      <c r="AA525">
        <f t="shared" si="43"/>
        <v>20</v>
      </c>
    </row>
    <row r="526" spans="1:27" x14ac:dyDescent="0.3">
      <c r="A526">
        <v>100067</v>
      </c>
      <c r="B526">
        <v>230922</v>
      </c>
      <c r="C526" s="3">
        <v>44130.52847222222</v>
      </c>
      <c r="D526">
        <v>3</v>
      </c>
      <c r="E526">
        <v>2</v>
      </c>
      <c r="F526" t="s">
        <v>26</v>
      </c>
      <c r="G526">
        <v>1</v>
      </c>
      <c r="H526">
        <v>68.058589999999995</v>
      </c>
      <c r="I526">
        <v>16.242190000000001</v>
      </c>
      <c r="J526">
        <v>0.8671875</v>
      </c>
      <c r="K526">
        <v>94.039060000000006</v>
      </c>
      <c r="L526" s="3">
        <v>44130.280555555553</v>
      </c>
      <c r="M526">
        <v>17.18</v>
      </c>
      <c r="N526" t="s">
        <v>28</v>
      </c>
      <c r="P526">
        <f>(C526-Key!$B$1)*24</f>
        <v>-2.3666666666977108</v>
      </c>
      <c r="Q526">
        <f>(Key!$B$2-'17.1'!C526)*24</f>
        <v>5.3166666667093523</v>
      </c>
      <c r="R526" s="3">
        <f>C526-(M526-Key!$B$5)/(24*Key!$B$6)</f>
        <v>44130.514657407402</v>
      </c>
      <c r="S526">
        <f>M526-Key!$B$5</f>
        <v>14.92</v>
      </c>
      <c r="T526" s="2">
        <f t="shared" si="40"/>
        <v>44129.527777777781</v>
      </c>
      <c r="U526" t="str">
        <f t="shared" si="41"/>
        <v>10-25-2020 12:40</v>
      </c>
      <c r="V526">
        <f>IFERROR(IF(W526=Z526,VLOOKUP($U526,[1]C8842!$G$2:$M$145,3,FALSE),0),0)</f>
        <v>20</v>
      </c>
      <c r="W526">
        <f>VLOOKUP(RIGHT($V$1,5),Key!$A$9:$B$14,2,FALSE)</f>
        <v>10.199999999999999</v>
      </c>
      <c r="X526">
        <f t="shared" si="44"/>
        <v>0</v>
      </c>
      <c r="Y526">
        <f>VLOOKUP(RIGHT($X$1,5),Key!$A$9:$B$14,2,FALSE)</f>
        <v>3.7</v>
      </c>
      <c r="Z526">
        <f t="shared" si="42"/>
        <v>10.199999999999999</v>
      </c>
      <c r="AA526">
        <f t="shared" si="43"/>
        <v>20</v>
      </c>
    </row>
    <row r="527" spans="1:27" x14ac:dyDescent="0.3">
      <c r="A527">
        <v>100067</v>
      </c>
      <c r="B527">
        <v>230922</v>
      </c>
      <c r="C527" s="3">
        <v>44130.52847222222</v>
      </c>
      <c r="D527">
        <v>0</v>
      </c>
      <c r="E527">
        <v>2</v>
      </c>
      <c r="F527" t="s">
        <v>25</v>
      </c>
      <c r="G527">
        <v>1</v>
      </c>
      <c r="H527">
        <v>62.667969999999997</v>
      </c>
      <c r="I527">
        <v>19.67578</v>
      </c>
      <c r="J527">
        <v>1.089844</v>
      </c>
      <c r="K527">
        <v>44.019530000000003</v>
      </c>
      <c r="L527" s="3">
        <v>44130.280555555553</v>
      </c>
      <c r="M527">
        <v>17.18</v>
      </c>
      <c r="N527" t="s">
        <v>28</v>
      </c>
      <c r="P527">
        <f>(C527-Key!$B$1)*24</f>
        <v>-2.3666666666977108</v>
      </c>
      <c r="Q527">
        <f>(Key!$B$2-'17.1'!C527)*24</f>
        <v>5.3166666667093523</v>
      </c>
      <c r="R527" s="3">
        <f>C527-(M527-Key!$B$5)/(24*Key!$B$6)</f>
        <v>44130.514657407402</v>
      </c>
      <c r="S527">
        <f>M527-Key!$B$5</f>
        <v>14.92</v>
      </c>
      <c r="T527" s="2">
        <f t="shared" si="40"/>
        <v>44129.527777777781</v>
      </c>
      <c r="U527" t="str">
        <f t="shared" si="41"/>
        <v>10-25-2020 12:40</v>
      </c>
      <c r="V527">
        <f>IFERROR(IF(W527=Z527,VLOOKUP($U527,[1]C8842!$G$2:$M$145,3,FALSE),0),0)</f>
        <v>20</v>
      </c>
      <c r="W527">
        <f>VLOOKUP(RIGHT($V$1,5),Key!$A$9:$B$14,2,FALSE)</f>
        <v>10.199999999999999</v>
      </c>
      <c r="X527">
        <f t="shared" si="44"/>
        <v>0</v>
      </c>
      <c r="Y527">
        <f>VLOOKUP(RIGHT($X$1,5),Key!$A$9:$B$14,2,FALSE)</f>
        <v>3.7</v>
      </c>
      <c r="Z527">
        <f t="shared" si="42"/>
        <v>10.199999999999999</v>
      </c>
      <c r="AA527">
        <f t="shared" si="43"/>
        <v>20</v>
      </c>
    </row>
    <row r="528" spans="1:27" x14ac:dyDescent="0.3">
      <c r="A528">
        <v>100067</v>
      </c>
      <c r="B528">
        <v>230922</v>
      </c>
      <c r="C528" s="3">
        <v>44130.52847222222</v>
      </c>
      <c r="D528">
        <v>3</v>
      </c>
      <c r="E528">
        <v>2</v>
      </c>
      <c r="F528" t="s">
        <v>26</v>
      </c>
      <c r="G528">
        <v>1</v>
      </c>
      <c r="H528">
        <v>67.035160000000005</v>
      </c>
      <c r="I528">
        <v>18.320309999999999</v>
      </c>
      <c r="J528">
        <v>0.96484380000000003</v>
      </c>
      <c r="K528">
        <v>92.039060000000006</v>
      </c>
      <c r="L528" s="3">
        <v>44130.280555555553</v>
      </c>
      <c r="M528">
        <v>17.18</v>
      </c>
      <c r="N528" t="s">
        <v>28</v>
      </c>
      <c r="P528">
        <f>(C528-Key!$B$1)*24</f>
        <v>-2.3666666666977108</v>
      </c>
      <c r="Q528">
        <f>(Key!$B$2-'17.1'!C528)*24</f>
        <v>5.3166666667093523</v>
      </c>
      <c r="R528" s="3">
        <f>C528-(M528-Key!$B$5)/(24*Key!$B$6)</f>
        <v>44130.514657407402</v>
      </c>
      <c r="S528">
        <f>M528-Key!$B$5</f>
        <v>14.92</v>
      </c>
      <c r="T528" s="2">
        <f t="shared" si="40"/>
        <v>44129.527777777781</v>
      </c>
      <c r="U528" t="str">
        <f t="shared" si="41"/>
        <v>10-25-2020 12:40</v>
      </c>
      <c r="V528">
        <f>IFERROR(IF(W528=Z528,VLOOKUP($U528,[1]C8842!$G$2:$M$145,3,FALSE),0),0)</f>
        <v>20</v>
      </c>
      <c r="W528">
        <f>VLOOKUP(RIGHT($V$1,5),Key!$A$9:$B$14,2,FALSE)</f>
        <v>10.199999999999999</v>
      </c>
      <c r="X528">
        <f t="shared" si="44"/>
        <v>0</v>
      </c>
      <c r="Y528">
        <f>VLOOKUP(RIGHT($X$1,5),Key!$A$9:$B$14,2,FALSE)</f>
        <v>3.7</v>
      </c>
      <c r="Z528">
        <f t="shared" si="42"/>
        <v>10.199999999999999</v>
      </c>
      <c r="AA528">
        <f t="shared" si="43"/>
        <v>20</v>
      </c>
    </row>
    <row r="529" spans="1:27" x14ac:dyDescent="0.3">
      <c r="A529">
        <v>100067</v>
      </c>
      <c r="B529">
        <v>230922</v>
      </c>
      <c r="C529" s="3">
        <v>44130.52847222222</v>
      </c>
      <c r="D529">
        <v>0</v>
      </c>
      <c r="E529">
        <v>2</v>
      </c>
      <c r="F529" t="s">
        <v>25</v>
      </c>
      <c r="G529">
        <v>1</v>
      </c>
      <c r="H529">
        <v>69.976560000000006</v>
      </c>
      <c r="I529">
        <v>16.03125</v>
      </c>
      <c r="J529">
        <v>0.8359375</v>
      </c>
      <c r="K529">
        <v>46.019530000000003</v>
      </c>
      <c r="L529" s="3">
        <v>44130.280555555553</v>
      </c>
      <c r="M529">
        <v>17.18</v>
      </c>
      <c r="N529" t="s">
        <v>28</v>
      </c>
      <c r="P529">
        <f>(C529-Key!$B$1)*24</f>
        <v>-2.3666666666977108</v>
      </c>
      <c r="Q529">
        <f>(Key!$B$2-'17.1'!C529)*24</f>
        <v>5.3166666667093523</v>
      </c>
      <c r="R529" s="3">
        <f>C529-(M529-Key!$B$5)/(24*Key!$B$6)</f>
        <v>44130.514657407402</v>
      </c>
      <c r="S529">
        <f>M529-Key!$B$5</f>
        <v>14.92</v>
      </c>
      <c r="T529" s="2">
        <f t="shared" si="40"/>
        <v>44129.527777777781</v>
      </c>
      <c r="U529" t="str">
        <f t="shared" si="41"/>
        <v>10-25-2020 12:40</v>
      </c>
      <c r="V529">
        <f>IFERROR(IF(W529=Z529,VLOOKUP($U529,[1]C8842!$G$2:$M$145,3,FALSE),0),0)</f>
        <v>20</v>
      </c>
      <c r="W529">
        <f>VLOOKUP(RIGHT($V$1,5),Key!$A$9:$B$14,2,FALSE)</f>
        <v>10.199999999999999</v>
      </c>
      <c r="X529">
        <f t="shared" si="44"/>
        <v>0</v>
      </c>
      <c r="Y529">
        <f>VLOOKUP(RIGHT($X$1,5),Key!$A$9:$B$14,2,FALSE)</f>
        <v>3.7</v>
      </c>
      <c r="Z529">
        <f t="shared" si="42"/>
        <v>10.199999999999999</v>
      </c>
      <c r="AA529">
        <f t="shared" si="43"/>
        <v>20</v>
      </c>
    </row>
    <row r="530" spans="1:27" x14ac:dyDescent="0.3">
      <c r="A530">
        <v>100067</v>
      </c>
      <c r="B530">
        <v>230922</v>
      </c>
      <c r="C530" s="3">
        <v>44130.52847222222</v>
      </c>
      <c r="D530">
        <v>3</v>
      </c>
      <c r="E530">
        <v>2</v>
      </c>
      <c r="F530" t="s">
        <v>26</v>
      </c>
      <c r="G530">
        <v>1</v>
      </c>
      <c r="H530">
        <v>67.46875</v>
      </c>
      <c r="I530">
        <v>18.648440000000001</v>
      </c>
      <c r="J530">
        <v>0.96875</v>
      </c>
      <c r="K530">
        <v>94.039060000000006</v>
      </c>
      <c r="L530" s="3">
        <v>44130.280555555553</v>
      </c>
      <c r="M530">
        <v>17.18</v>
      </c>
      <c r="N530" t="s">
        <v>28</v>
      </c>
      <c r="P530">
        <f>(C530-Key!$B$1)*24</f>
        <v>-2.3666666666977108</v>
      </c>
      <c r="Q530">
        <f>(Key!$B$2-'17.1'!C530)*24</f>
        <v>5.3166666667093523</v>
      </c>
      <c r="R530" s="3">
        <f>C530-(M530-Key!$B$5)/(24*Key!$B$6)</f>
        <v>44130.514657407402</v>
      </c>
      <c r="S530">
        <f>M530-Key!$B$5</f>
        <v>14.92</v>
      </c>
      <c r="T530" s="2">
        <f t="shared" si="40"/>
        <v>44129.527777777781</v>
      </c>
      <c r="U530" t="str">
        <f t="shared" si="41"/>
        <v>10-25-2020 12:40</v>
      </c>
      <c r="V530">
        <f>IFERROR(IF(W530=Z530,VLOOKUP($U530,[1]C8842!$G$2:$M$145,3,FALSE),0),0)</f>
        <v>20</v>
      </c>
      <c r="W530">
        <f>VLOOKUP(RIGHT($V$1,5),Key!$A$9:$B$14,2,FALSE)</f>
        <v>10.199999999999999</v>
      </c>
      <c r="X530">
        <f t="shared" si="44"/>
        <v>0</v>
      </c>
      <c r="Y530">
        <f>VLOOKUP(RIGHT($X$1,5),Key!$A$9:$B$14,2,FALSE)</f>
        <v>3.7</v>
      </c>
      <c r="Z530">
        <f t="shared" si="42"/>
        <v>10.199999999999999</v>
      </c>
      <c r="AA530">
        <f t="shared" si="43"/>
        <v>20</v>
      </c>
    </row>
    <row r="531" spans="1:27" x14ac:dyDescent="0.3">
      <c r="A531">
        <v>100067</v>
      </c>
      <c r="B531">
        <v>230922</v>
      </c>
      <c r="C531" s="3">
        <v>44130.52847222222</v>
      </c>
      <c r="D531">
        <v>0</v>
      </c>
      <c r="E531">
        <v>2</v>
      </c>
      <c r="F531" t="s">
        <v>25</v>
      </c>
      <c r="G531">
        <v>1</v>
      </c>
      <c r="H531">
        <v>61.832030000000003</v>
      </c>
      <c r="I531">
        <v>19.5</v>
      </c>
      <c r="J531">
        <v>1.09375</v>
      </c>
      <c r="K531">
        <v>46.019530000000003</v>
      </c>
      <c r="L531" s="3">
        <v>44130.280555555553</v>
      </c>
      <c r="M531">
        <v>17.18</v>
      </c>
      <c r="N531" t="s">
        <v>28</v>
      </c>
      <c r="P531">
        <f>(C531-Key!$B$1)*24</f>
        <v>-2.3666666666977108</v>
      </c>
      <c r="Q531">
        <f>(Key!$B$2-'17.1'!C531)*24</f>
        <v>5.3166666667093523</v>
      </c>
      <c r="R531" s="3">
        <f>C531-(M531-Key!$B$5)/(24*Key!$B$6)</f>
        <v>44130.514657407402</v>
      </c>
      <c r="S531">
        <f>M531-Key!$B$5</f>
        <v>14.92</v>
      </c>
      <c r="T531" s="2">
        <f t="shared" si="40"/>
        <v>44129.527777777781</v>
      </c>
      <c r="U531" t="str">
        <f t="shared" si="41"/>
        <v>10-25-2020 12:40</v>
      </c>
      <c r="V531">
        <f>IFERROR(IF(W531=Z531,VLOOKUP($U531,[1]C8842!$G$2:$M$145,3,FALSE),0),0)</f>
        <v>20</v>
      </c>
      <c r="W531">
        <f>VLOOKUP(RIGHT($V$1,5),Key!$A$9:$B$14,2,FALSE)</f>
        <v>10.199999999999999</v>
      </c>
      <c r="X531">
        <f t="shared" si="44"/>
        <v>0</v>
      </c>
      <c r="Y531">
        <f>VLOOKUP(RIGHT($X$1,5),Key!$A$9:$B$14,2,FALSE)</f>
        <v>3.7</v>
      </c>
      <c r="Z531">
        <f t="shared" si="42"/>
        <v>10.199999999999999</v>
      </c>
      <c r="AA531">
        <f t="shared" si="43"/>
        <v>20</v>
      </c>
    </row>
    <row r="532" spans="1:27" x14ac:dyDescent="0.3">
      <c r="A532">
        <v>100067</v>
      </c>
      <c r="B532">
        <v>230922</v>
      </c>
      <c r="C532" s="3">
        <v>44130.52847222222</v>
      </c>
      <c r="D532">
        <v>3</v>
      </c>
      <c r="E532">
        <v>2</v>
      </c>
      <c r="F532" t="s">
        <v>26</v>
      </c>
      <c r="G532">
        <v>1</v>
      </c>
      <c r="H532">
        <v>62.863280000000003</v>
      </c>
      <c r="I532">
        <v>13.164059999999999</v>
      </c>
      <c r="J532">
        <v>0.80859380000000003</v>
      </c>
      <c r="K532">
        <v>94.039060000000006</v>
      </c>
      <c r="L532" s="3">
        <v>44130.280555555553</v>
      </c>
      <c r="M532">
        <v>17.18</v>
      </c>
      <c r="N532" t="s">
        <v>28</v>
      </c>
      <c r="P532">
        <f>(C532-Key!$B$1)*24</f>
        <v>-2.3666666666977108</v>
      </c>
      <c r="Q532">
        <f>(Key!$B$2-'17.1'!C532)*24</f>
        <v>5.3166666667093523</v>
      </c>
      <c r="R532" s="3">
        <f>C532-(M532-Key!$B$5)/(24*Key!$B$6)</f>
        <v>44130.514657407402</v>
      </c>
      <c r="S532">
        <f>M532-Key!$B$5</f>
        <v>14.92</v>
      </c>
      <c r="T532" s="2">
        <f t="shared" si="40"/>
        <v>44129.527777777781</v>
      </c>
      <c r="U532" t="str">
        <f t="shared" si="41"/>
        <v>10-25-2020 12:40</v>
      </c>
      <c r="V532">
        <f>IFERROR(IF(W532=Z532,VLOOKUP($U532,[1]C8842!$G$2:$M$145,3,FALSE),0),0)</f>
        <v>20</v>
      </c>
      <c r="W532">
        <f>VLOOKUP(RIGHT($V$1,5),Key!$A$9:$B$14,2,FALSE)</f>
        <v>10.199999999999999</v>
      </c>
      <c r="X532">
        <f t="shared" si="44"/>
        <v>0</v>
      </c>
      <c r="Y532">
        <f>VLOOKUP(RIGHT($X$1,5),Key!$A$9:$B$14,2,FALSE)</f>
        <v>3.7</v>
      </c>
      <c r="Z532">
        <f t="shared" si="42"/>
        <v>10.199999999999999</v>
      </c>
      <c r="AA532">
        <f t="shared" si="43"/>
        <v>20</v>
      </c>
    </row>
    <row r="533" spans="1:27" x14ac:dyDescent="0.3">
      <c r="A533">
        <v>100067</v>
      </c>
      <c r="B533">
        <v>230922</v>
      </c>
      <c r="C533" s="3">
        <v>44130.52847222222</v>
      </c>
      <c r="D533">
        <v>2</v>
      </c>
      <c r="E533">
        <v>1</v>
      </c>
      <c r="F533" t="s">
        <v>26</v>
      </c>
      <c r="G533">
        <v>2</v>
      </c>
      <c r="H533">
        <v>67.4375</v>
      </c>
      <c r="I533">
        <v>21.375</v>
      </c>
      <c r="J533">
        <v>1.078125</v>
      </c>
      <c r="K533">
        <v>82.035160000000005</v>
      </c>
      <c r="L533" s="3">
        <v>44130.280555555553</v>
      </c>
      <c r="M533">
        <v>17.18</v>
      </c>
      <c r="N533" t="s">
        <v>28</v>
      </c>
      <c r="P533">
        <f>(C533-Key!$B$1)*24</f>
        <v>-2.3666666666977108</v>
      </c>
      <c r="Q533">
        <f>(Key!$B$2-'17.1'!C533)*24</f>
        <v>5.3166666667093523</v>
      </c>
      <c r="R533" s="3">
        <f>C533-(M533-Key!$B$5)/(24*Key!$B$6)</f>
        <v>44130.514657407402</v>
      </c>
      <c r="S533">
        <f>M533-Key!$B$5</f>
        <v>14.92</v>
      </c>
      <c r="T533" s="2">
        <f t="shared" si="40"/>
        <v>44129.527777777781</v>
      </c>
      <c r="U533" t="str">
        <f t="shared" si="41"/>
        <v>10-25-2020 12:40</v>
      </c>
      <c r="V533">
        <f>IFERROR(IF(W533=Z533,VLOOKUP($U533,[1]C8842!$G$2:$M$145,3,FALSE),0),0)</f>
        <v>20</v>
      </c>
      <c r="W533">
        <f>VLOOKUP(RIGHT($V$1,5),Key!$A$9:$B$14,2,FALSE)</f>
        <v>10.199999999999999</v>
      </c>
      <c r="X533">
        <f t="shared" si="44"/>
        <v>0</v>
      </c>
      <c r="Y533">
        <f>VLOOKUP(RIGHT($X$1,5),Key!$A$9:$B$14,2,FALSE)</f>
        <v>3.7</v>
      </c>
      <c r="Z533">
        <f t="shared" si="42"/>
        <v>10.199999999999999</v>
      </c>
      <c r="AA533">
        <f t="shared" si="43"/>
        <v>20</v>
      </c>
    </row>
    <row r="534" spans="1:27" x14ac:dyDescent="0.3">
      <c r="A534">
        <v>100067</v>
      </c>
      <c r="B534">
        <v>230922</v>
      </c>
      <c r="C534" s="3">
        <v>44130.529166666667</v>
      </c>
      <c r="D534">
        <v>0</v>
      </c>
      <c r="E534">
        <v>2</v>
      </c>
      <c r="F534" t="s">
        <v>25</v>
      </c>
      <c r="G534">
        <v>1</v>
      </c>
      <c r="H534">
        <v>62.988280000000003</v>
      </c>
      <c r="I534">
        <v>18.85547</v>
      </c>
      <c r="J534">
        <v>1.046875</v>
      </c>
      <c r="K534">
        <v>46.019530000000003</v>
      </c>
      <c r="L534" s="3">
        <v>44130.280555555553</v>
      </c>
      <c r="M534">
        <v>17.18</v>
      </c>
      <c r="N534" t="s">
        <v>28</v>
      </c>
      <c r="P534">
        <f>(C534-Key!$B$1)*24</f>
        <v>-2.3499999999767169</v>
      </c>
      <c r="Q534">
        <f>(Key!$B$2-'17.1'!C534)*24</f>
        <v>5.2999999999883585</v>
      </c>
      <c r="R534" s="3">
        <f>C534-(M534-Key!$B$5)/(24*Key!$B$6)</f>
        <v>44130.515351851849</v>
      </c>
      <c r="S534">
        <f>M534-Key!$B$5</f>
        <v>14.92</v>
      </c>
      <c r="T534" s="2">
        <f t="shared" si="40"/>
        <v>44129.527777777781</v>
      </c>
      <c r="U534" t="str">
        <f t="shared" si="41"/>
        <v>10-25-2020 12:40</v>
      </c>
      <c r="V534">
        <f>IFERROR(IF(W534=Z534,VLOOKUP($U534,[1]C8842!$G$2:$M$145,3,FALSE),0),0)</f>
        <v>20</v>
      </c>
      <c r="W534">
        <f>VLOOKUP(RIGHT($V$1,5),Key!$A$9:$B$14,2,FALSE)</f>
        <v>10.199999999999999</v>
      </c>
      <c r="X534">
        <f t="shared" si="44"/>
        <v>0</v>
      </c>
      <c r="Y534">
        <f>VLOOKUP(RIGHT($X$1,5),Key!$A$9:$B$14,2,FALSE)</f>
        <v>3.7</v>
      </c>
      <c r="Z534">
        <f t="shared" si="42"/>
        <v>10.199999999999999</v>
      </c>
      <c r="AA534">
        <f t="shared" si="43"/>
        <v>20</v>
      </c>
    </row>
    <row r="535" spans="1:27" x14ac:dyDescent="0.3">
      <c r="A535">
        <v>100067</v>
      </c>
      <c r="B535">
        <v>230922</v>
      </c>
      <c r="C535" s="3">
        <v>44130.529166666667</v>
      </c>
      <c r="D535">
        <v>3</v>
      </c>
      <c r="E535">
        <v>2</v>
      </c>
      <c r="F535" t="s">
        <v>26</v>
      </c>
      <c r="G535">
        <v>1</v>
      </c>
      <c r="H535">
        <v>63.882809999999999</v>
      </c>
      <c r="I535">
        <v>15.41797</v>
      </c>
      <c r="J535">
        <v>0.890625</v>
      </c>
      <c r="K535">
        <v>92.039060000000006</v>
      </c>
      <c r="L535" s="3">
        <v>44130.280555555553</v>
      </c>
      <c r="M535">
        <v>17.18</v>
      </c>
      <c r="N535" t="s">
        <v>28</v>
      </c>
      <c r="P535">
        <f>(C535-Key!$B$1)*24</f>
        <v>-2.3499999999767169</v>
      </c>
      <c r="Q535">
        <f>(Key!$B$2-'17.1'!C535)*24</f>
        <v>5.2999999999883585</v>
      </c>
      <c r="R535" s="3">
        <f>C535-(M535-Key!$B$5)/(24*Key!$B$6)</f>
        <v>44130.515351851849</v>
      </c>
      <c r="S535">
        <f>M535-Key!$B$5</f>
        <v>14.92</v>
      </c>
      <c r="T535" s="2">
        <f t="shared" si="40"/>
        <v>44129.527777777781</v>
      </c>
      <c r="U535" t="str">
        <f t="shared" si="41"/>
        <v>10-25-2020 12:40</v>
      </c>
      <c r="V535">
        <f>IFERROR(IF(W535=Z535,VLOOKUP($U535,[1]C8842!$G$2:$M$145,3,FALSE),0),0)</f>
        <v>20</v>
      </c>
      <c r="W535">
        <f>VLOOKUP(RIGHT($V$1,5),Key!$A$9:$B$14,2,FALSE)</f>
        <v>10.199999999999999</v>
      </c>
      <c r="X535">
        <f t="shared" si="44"/>
        <v>0</v>
      </c>
      <c r="Y535">
        <f>VLOOKUP(RIGHT($X$1,5),Key!$A$9:$B$14,2,FALSE)</f>
        <v>3.7</v>
      </c>
      <c r="Z535">
        <f t="shared" si="42"/>
        <v>10.199999999999999</v>
      </c>
      <c r="AA535">
        <f t="shared" si="43"/>
        <v>20</v>
      </c>
    </row>
    <row r="536" spans="1:27" x14ac:dyDescent="0.3">
      <c r="A536">
        <v>100067</v>
      </c>
      <c r="B536">
        <v>230922</v>
      </c>
      <c r="C536" s="3">
        <v>44130.529166666667</v>
      </c>
      <c r="D536">
        <v>0</v>
      </c>
      <c r="E536">
        <v>2</v>
      </c>
      <c r="F536" t="s">
        <v>25</v>
      </c>
      <c r="G536">
        <v>1</v>
      </c>
      <c r="H536">
        <v>64.492189999999994</v>
      </c>
      <c r="I536">
        <v>15.41797</v>
      </c>
      <c r="J536">
        <v>0.8828125</v>
      </c>
      <c r="K536">
        <v>46.019530000000003</v>
      </c>
      <c r="L536" s="3">
        <v>44130.280555555553</v>
      </c>
      <c r="M536">
        <v>17.18</v>
      </c>
      <c r="N536" t="s">
        <v>28</v>
      </c>
      <c r="P536">
        <f>(C536-Key!$B$1)*24</f>
        <v>-2.3499999999767169</v>
      </c>
      <c r="Q536">
        <f>(Key!$B$2-'17.1'!C536)*24</f>
        <v>5.2999999999883585</v>
      </c>
      <c r="R536" s="3">
        <f>C536-(M536-Key!$B$5)/(24*Key!$B$6)</f>
        <v>44130.515351851849</v>
      </c>
      <c r="S536">
        <f>M536-Key!$B$5</f>
        <v>14.92</v>
      </c>
      <c r="T536" s="2">
        <f t="shared" si="40"/>
        <v>44129.527777777781</v>
      </c>
      <c r="U536" t="str">
        <f t="shared" si="41"/>
        <v>10-25-2020 12:40</v>
      </c>
      <c r="V536">
        <f>IFERROR(IF(W536=Z536,VLOOKUP($U536,[1]C8842!$G$2:$M$145,3,FALSE),0),0)</f>
        <v>20</v>
      </c>
      <c r="W536">
        <f>VLOOKUP(RIGHT($V$1,5),Key!$A$9:$B$14,2,FALSE)</f>
        <v>10.199999999999999</v>
      </c>
      <c r="X536">
        <f t="shared" si="44"/>
        <v>0</v>
      </c>
      <c r="Y536">
        <f>VLOOKUP(RIGHT($X$1,5),Key!$A$9:$B$14,2,FALSE)</f>
        <v>3.7</v>
      </c>
      <c r="Z536">
        <f t="shared" si="42"/>
        <v>10.199999999999999</v>
      </c>
      <c r="AA536">
        <f t="shared" si="43"/>
        <v>20</v>
      </c>
    </row>
    <row r="537" spans="1:27" x14ac:dyDescent="0.3">
      <c r="A537">
        <v>100067</v>
      </c>
      <c r="B537">
        <v>230922</v>
      </c>
      <c r="C537" s="3">
        <v>44130.529166666667</v>
      </c>
      <c r="D537">
        <v>2</v>
      </c>
      <c r="E537">
        <v>1</v>
      </c>
      <c r="F537" t="s">
        <v>26</v>
      </c>
      <c r="G537">
        <v>1</v>
      </c>
      <c r="H537">
        <v>64.5625</v>
      </c>
      <c r="I537">
        <v>16.8125</v>
      </c>
      <c r="J537">
        <v>0.9375</v>
      </c>
      <c r="K537">
        <v>80.03125</v>
      </c>
      <c r="L537" s="3">
        <v>44130.280555555553</v>
      </c>
      <c r="M537">
        <v>17.18</v>
      </c>
      <c r="N537" t="s">
        <v>28</v>
      </c>
      <c r="P537">
        <f>(C537-Key!$B$1)*24</f>
        <v>-2.3499999999767169</v>
      </c>
      <c r="Q537">
        <f>(Key!$B$2-'17.1'!C537)*24</f>
        <v>5.2999999999883585</v>
      </c>
      <c r="R537" s="3">
        <f>C537-(M537-Key!$B$5)/(24*Key!$B$6)</f>
        <v>44130.515351851849</v>
      </c>
      <c r="S537">
        <f>M537-Key!$B$5</f>
        <v>14.92</v>
      </c>
      <c r="T537" s="2">
        <f t="shared" si="40"/>
        <v>44129.527777777781</v>
      </c>
      <c r="U537" t="str">
        <f t="shared" si="41"/>
        <v>10-25-2020 12:40</v>
      </c>
      <c r="V537">
        <f>IFERROR(IF(W537=Z537,VLOOKUP($U537,[1]C8842!$G$2:$M$145,3,FALSE),0),0)</f>
        <v>20</v>
      </c>
      <c r="W537">
        <f>VLOOKUP(RIGHT($V$1,5),Key!$A$9:$B$14,2,FALSE)</f>
        <v>10.199999999999999</v>
      </c>
      <c r="X537">
        <f t="shared" si="44"/>
        <v>0</v>
      </c>
      <c r="Y537">
        <f>VLOOKUP(RIGHT($X$1,5),Key!$A$9:$B$14,2,FALSE)</f>
        <v>3.7</v>
      </c>
      <c r="Z537">
        <f t="shared" si="42"/>
        <v>10.199999999999999</v>
      </c>
      <c r="AA537">
        <f t="shared" si="43"/>
        <v>20</v>
      </c>
    </row>
    <row r="538" spans="1:27" x14ac:dyDescent="0.3">
      <c r="A538">
        <v>100067</v>
      </c>
      <c r="B538">
        <v>230922</v>
      </c>
      <c r="C538" s="3">
        <v>44130.529166666667</v>
      </c>
      <c r="D538">
        <v>3</v>
      </c>
      <c r="E538">
        <v>2</v>
      </c>
      <c r="F538" t="s">
        <v>26</v>
      </c>
      <c r="G538">
        <v>2</v>
      </c>
      <c r="H538">
        <v>61.855469999999997</v>
      </c>
      <c r="I538">
        <v>20.44922</v>
      </c>
      <c r="J538">
        <v>1.136719</v>
      </c>
      <c r="K538">
        <v>93.039060000000006</v>
      </c>
      <c r="L538" s="3">
        <v>44130.280555555553</v>
      </c>
      <c r="M538">
        <v>17.18</v>
      </c>
      <c r="N538" t="s">
        <v>28</v>
      </c>
      <c r="P538">
        <f>(C538-Key!$B$1)*24</f>
        <v>-2.3499999999767169</v>
      </c>
      <c r="Q538">
        <f>(Key!$B$2-'17.1'!C538)*24</f>
        <v>5.2999999999883585</v>
      </c>
      <c r="R538" s="3">
        <f>C538-(M538-Key!$B$5)/(24*Key!$B$6)</f>
        <v>44130.515351851849</v>
      </c>
      <c r="S538">
        <f>M538-Key!$B$5</f>
        <v>14.92</v>
      </c>
      <c r="T538" s="2">
        <f t="shared" si="40"/>
        <v>44129.527777777781</v>
      </c>
      <c r="U538" t="str">
        <f t="shared" si="41"/>
        <v>10-25-2020 12:40</v>
      </c>
      <c r="V538">
        <f>IFERROR(IF(W538=Z538,VLOOKUP($U538,[1]C8842!$G$2:$M$145,3,FALSE),0),0)</f>
        <v>20</v>
      </c>
      <c r="W538">
        <f>VLOOKUP(RIGHT($V$1,5),Key!$A$9:$B$14,2,FALSE)</f>
        <v>10.199999999999999</v>
      </c>
      <c r="X538">
        <f t="shared" si="44"/>
        <v>0</v>
      </c>
      <c r="Y538">
        <f>VLOOKUP(RIGHT($X$1,5),Key!$A$9:$B$14,2,FALSE)</f>
        <v>3.7</v>
      </c>
      <c r="Z538">
        <f t="shared" si="42"/>
        <v>10.199999999999999</v>
      </c>
      <c r="AA538">
        <f t="shared" si="43"/>
        <v>20</v>
      </c>
    </row>
    <row r="539" spans="1:27" x14ac:dyDescent="0.3">
      <c r="A539">
        <v>100067</v>
      </c>
      <c r="B539">
        <v>230922</v>
      </c>
      <c r="C539" s="3">
        <v>44130.529166666667</v>
      </c>
      <c r="D539">
        <v>2</v>
      </c>
      <c r="E539">
        <v>1</v>
      </c>
      <c r="F539" t="s">
        <v>26</v>
      </c>
      <c r="G539">
        <v>2</v>
      </c>
      <c r="H539">
        <v>61.140630000000002</v>
      </c>
      <c r="I539">
        <v>22.773440000000001</v>
      </c>
      <c r="J539">
        <v>1.25</v>
      </c>
      <c r="K539">
        <v>80.03125</v>
      </c>
      <c r="L539" s="3">
        <v>44130.280555555553</v>
      </c>
      <c r="M539">
        <v>17.18</v>
      </c>
      <c r="N539" t="s">
        <v>28</v>
      </c>
      <c r="P539">
        <f>(C539-Key!$B$1)*24</f>
        <v>-2.3499999999767169</v>
      </c>
      <c r="Q539">
        <f>(Key!$B$2-'17.1'!C539)*24</f>
        <v>5.2999999999883585</v>
      </c>
      <c r="R539" s="3">
        <f>C539-(M539-Key!$B$5)/(24*Key!$B$6)</f>
        <v>44130.515351851849</v>
      </c>
      <c r="S539">
        <f>M539-Key!$B$5</f>
        <v>14.92</v>
      </c>
      <c r="T539" s="2">
        <f t="shared" si="40"/>
        <v>44129.527777777781</v>
      </c>
      <c r="U539" t="str">
        <f t="shared" si="41"/>
        <v>10-25-2020 12:40</v>
      </c>
      <c r="V539">
        <f>IFERROR(IF(W539=Z539,VLOOKUP($U539,[1]C8842!$G$2:$M$145,3,FALSE),0),0)</f>
        <v>20</v>
      </c>
      <c r="W539">
        <f>VLOOKUP(RIGHT($V$1,5),Key!$A$9:$B$14,2,FALSE)</f>
        <v>10.199999999999999</v>
      </c>
      <c r="X539">
        <f t="shared" si="44"/>
        <v>0</v>
      </c>
      <c r="Y539">
        <f>VLOOKUP(RIGHT($X$1,5),Key!$A$9:$B$14,2,FALSE)</f>
        <v>3.7</v>
      </c>
      <c r="Z539">
        <f t="shared" si="42"/>
        <v>10.199999999999999</v>
      </c>
      <c r="AA539">
        <f t="shared" si="43"/>
        <v>20</v>
      </c>
    </row>
    <row r="540" spans="1:27" x14ac:dyDescent="0.3">
      <c r="A540">
        <v>100067</v>
      </c>
      <c r="B540">
        <v>230922</v>
      </c>
      <c r="C540" s="3">
        <v>44130.529166666667</v>
      </c>
      <c r="D540">
        <v>3</v>
      </c>
      <c r="E540">
        <v>2</v>
      </c>
      <c r="F540" t="s">
        <v>26</v>
      </c>
      <c r="G540">
        <v>4</v>
      </c>
      <c r="H540">
        <v>45.6875</v>
      </c>
      <c r="I540">
        <v>66.226560000000006</v>
      </c>
      <c r="J540">
        <v>4.2070309999999997</v>
      </c>
      <c r="K540">
        <v>92.039060000000006</v>
      </c>
      <c r="L540" s="3">
        <v>44130.280555555553</v>
      </c>
      <c r="M540">
        <v>17.18</v>
      </c>
      <c r="N540" t="s">
        <v>28</v>
      </c>
      <c r="P540">
        <f>(C540-Key!$B$1)*24</f>
        <v>-2.3499999999767169</v>
      </c>
      <c r="Q540">
        <f>(Key!$B$2-'17.1'!C540)*24</f>
        <v>5.2999999999883585</v>
      </c>
      <c r="R540" s="3">
        <f>C540-(M540-Key!$B$5)/(24*Key!$B$6)</f>
        <v>44130.515351851849</v>
      </c>
      <c r="S540">
        <f>M540-Key!$B$5</f>
        <v>14.92</v>
      </c>
      <c r="T540" s="2">
        <f t="shared" si="40"/>
        <v>44129.527777777781</v>
      </c>
      <c r="U540" t="str">
        <f t="shared" si="41"/>
        <v>10-25-2020 12:40</v>
      </c>
      <c r="V540">
        <f>IFERROR(IF(W540=Z540,VLOOKUP($U540,[1]C8842!$G$2:$M$145,3,FALSE),0),0)</f>
        <v>20</v>
      </c>
      <c r="W540">
        <f>VLOOKUP(RIGHT($V$1,5),Key!$A$9:$B$14,2,FALSE)</f>
        <v>10.199999999999999</v>
      </c>
      <c r="X540">
        <f t="shared" si="44"/>
        <v>0</v>
      </c>
      <c r="Y540">
        <f>VLOOKUP(RIGHT($X$1,5),Key!$A$9:$B$14,2,FALSE)</f>
        <v>3.7</v>
      </c>
      <c r="Z540">
        <f t="shared" si="42"/>
        <v>10.199999999999999</v>
      </c>
      <c r="AA540">
        <f t="shared" si="43"/>
        <v>20</v>
      </c>
    </row>
    <row r="541" spans="1:27" x14ac:dyDescent="0.3">
      <c r="A541">
        <v>100067</v>
      </c>
      <c r="B541">
        <v>230922</v>
      </c>
      <c r="C541" s="3">
        <v>44130.529166666667</v>
      </c>
      <c r="D541">
        <v>0</v>
      </c>
      <c r="E541">
        <v>2</v>
      </c>
      <c r="F541" t="s">
        <v>25</v>
      </c>
      <c r="G541">
        <v>1</v>
      </c>
      <c r="H541">
        <v>71.3125</v>
      </c>
      <c r="I541">
        <v>16.296880000000002</v>
      </c>
      <c r="J541">
        <v>0.83203130000000003</v>
      </c>
      <c r="K541">
        <v>46.019530000000003</v>
      </c>
      <c r="L541" s="3">
        <v>44130.280555555553</v>
      </c>
      <c r="M541">
        <v>17.18</v>
      </c>
      <c r="N541" t="s">
        <v>28</v>
      </c>
      <c r="P541">
        <f>(C541-Key!$B$1)*24</f>
        <v>-2.3499999999767169</v>
      </c>
      <c r="Q541">
        <f>(Key!$B$2-'17.1'!C541)*24</f>
        <v>5.2999999999883585</v>
      </c>
      <c r="R541" s="3">
        <f>C541-(M541-Key!$B$5)/(24*Key!$B$6)</f>
        <v>44130.515351851849</v>
      </c>
      <c r="S541">
        <f>M541-Key!$B$5</f>
        <v>14.92</v>
      </c>
      <c r="T541" s="2">
        <f t="shared" si="40"/>
        <v>44129.527777777781</v>
      </c>
      <c r="U541" t="str">
        <f t="shared" si="41"/>
        <v>10-25-2020 12:40</v>
      </c>
      <c r="V541">
        <f>IFERROR(IF(W541=Z541,VLOOKUP($U541,[1]C8842!$G$2:$M$145,3,FALSE),0),0)</f>
        <v>20</v>
      </c>
      <c r="W541">
        <f>VLOOKUP(RIGHT($V$1,5),Key!$A$9:$B$14,2,FALSE)</f>
        <v>10.199999999999999</v>
      </c>
      <c r="X541">
        <f t="shared" si="44"/>
        <v>0</v>
      </c>
      <c r="Y541">
        <f>VLOOKUP(RIGHT($X$1,5),Key!$A$9:$B$14,2,FALSE)</f>
        <v>3.7</v>
      </c>
      <c r="Z541">
        <f t="shared" si="42"/>
        <v>10.199999999999999</v>
      </c>
      <c r="AA541">
        <f t="shared" si="43"/>
        <v>20</v>
      </c>
    </row>
    <row r="542" spans="1:27" x14ac:dyDescent="0.3">
      <c r="A542">
        <v>100067</v>
      </c>
      <c r="B542">
        <v>230922</v>
      </c>
      <c r="C542" s="3">
        <v>44130.529166666667</v>
      </c>
      <c r="D542">
        <v>3</v>
      </c>
      <c r="E542">
        <v>2</v>
      </c>
      <c r="F542" t="s">
        <v>26</v>
      </c>
      <c r="G542">
        <v>5</v>
      </c>
      <c r="H542">
        <v>48.277340000000002</v>
      </c>
      <c r="I542">
        <v>79.136719999999997</v>
      </c>
      <c r="J542">
        <v>4.6953129999999996</v>
      </c>
      <c r="K542">
        <v>94.039060000000006</v>
      </c>
      <c r="L542" s="3">
        <v>44130.280555555553</v>
      </c>
      <c r="M542">
        <v>17.18</v>
      </c>
      <c r="N542" t="s">
        <v>28</v>
      </c>
      <c r="P542">
        <f>(C542-Key!$B$1)*24</f>
        <v>-2.3499999999767169</v>
      </c>
      <c r="Q542">
        <f>(Key!$B$2-'17.1'!C542)*24</f>
        <v>5.2999999999883585</v>
      </c>
      <c r="R542" s="3">
        <f>C542-(M542-Key!$B$5)/(24*Key!$B$6)</f>
        <v>44130.515351851849</v>
      </c>
      <c r="S542">
        <f>M542-Key!$B$5</f>
        <v>14.92</v>
      </c>
      <c r="T542" s="2">
        <f t="shared" si="40"/>
        <v>44129.527777777781</v>
      </c>
      <c r="U542" t="str">
        <f t="shared" si="41"/>
        <v>10-25-2020 12:40</v>
      </c>
      <c r="V542">
        <f>IFERROR(IF(W542=Z542,VLOOKUP($U542,[1]C8842!$G$2:$M$145,3,FALSE),0),0)</f>
        <v>20</v>
      </c>
      <c r="W542">
        <f>VLOOKUP(RIGHT($V$1,5),Key!$A$9:$B$14,2,FALSE)</f>
        <v>10.199999999999999</v>
      </c>
      <c r="X542">
        <f t="shared" si="44"/>
        <v>0</v>
      </c>
      <c r="Y542">
        <f>VLOOKUP(RIGHT($X$1,5),Key!$A$9:$B$14,2,FALSE)</f>
        <v>3.7</v>
      </c>
      <c r="Z542">
        <f t="shared" si="42"/>
        <v>10.199999999999999</v>
      </c>
      <c r="AA542">
        <f t="shared" si="43"/>
        <v>20</v>
      </c>
    </row>
    <row r="543" spans="1:27" x14ac:dyDescent="0.3">
      <c r="A543">
        <v>100067</v>
      </c>
      <c r="B543">
        <v>230922</v>
      </c>
      <c r="C543" s="3">
        <v>44130.529166666667</v>
      </c>
      <c r="D543">
        <v>2</v>
      </c>
      <c r="E543">
        <v>1</v>
      </c>
      <c r="F543" t="s">
        <v>26</v>
      </c>
      <c r="G543">
        <v>1</v>
      </c>
      <c r="H543">
        <v>67.097660000000005</v>
      </c>
      <c r="I543">
        <v>15.222659999999999</v>
      </c>
      <c r="J543">
        <v>0.83984380000000003</v>
      </c>
      <c r="K543">
        <v>82.035160000000005</v>
      </c>
      <c r="L543" s="3">
        <v>44130.280555555553</v>
      </c>
      <c r="M543">
        <v>17.18</v>
      </c>
      <c r="N543" t="s">
        <v>28</v>
      </c>
      <c r="P543">
        <f>(C543-Key!$B$1)*24</f>
        <v>-2.3499999999767169</v>
      </c>
      <c r="Q543">
        <f>(Key!$B$2-'17.1'!C543)*24</f>
        <v>5.2999999999883585</v>
      </c>
      <c r="R543" s="3">
        <f>C543-(M543-Key!$B$5)/(24*Key!$B$6)</f>
        <v>44130.515351851849</v>
      </c>
      <c r="S543">
        <f>M543-Key!$B$5</f>
        <v>14.92</v>
      </c>
      <c r="T543" s="2">
        <f t="shared" si="40"/>
        <v>44129.527777777781</v>
      </c>
      <c r="U543" t="str">
        <f t="shared" si="41"/>
        <v>10-25-2020 12:40</v>
      </c>
      <c r="V543">
        <f>IFERROR(IF(W543=Z543,VLOOKUP($U543,[1]C8842!$G$2:$M$145,3,FALSE),0),0)</f>
        <v>20</v>
      </c>
      <c r="W543">
        <f>VLOOKUP(RIGHT($V$1,5),Key!$A$9:$B$14,2,FALSE)</f>
        <v>10.199999999999999</v>
      </c>
      <c r="X543">
        <f t="shared" si="44"/>
        <v>0</v>
      </c>
      <c r="Y543">
        <f>VLOOKUP(RIGHT($X$1,5),Key!$A$9:$B$14,2,FALSE)</f>
        <v>3.7</v>
      </c>
      <c r="Z543">
        <f t="shared" si="42"/>
        <v>10.199999999999999</v>
      </c>
      <c r="AA543">
        <f t="shared" si="43"/>
        <v>20</v>
      </c>
    </row>
    <row r="544" spans="1:27" x14ac:dyDescent="0.3">
      <c r="A544">
        <v>100067</v>
      </c>
      <c r="B544">
        <v>230922</v>
      </c>
      <c r="C544" s="3">
        <v>44130.529166666667</v>
      </c>
      <c r="D544">
        <v>3</v>
      </c>
      <c r="E544">
        <v>2</v>
      </c>
      <c r="F544" t="s">
        <v>26</v>
      </c>
      <c r="G544">
        <v>5</v>
      </c>
      <c r="H544">
        <v>46.972659999999998</v>
      </c>
      <c r="I544">
        <v>81.492189999999994</v>
      </c>
      <c r="J544">
        <v>4.9570309999999997</v>
      </c>
      <c r="K544">
        <v>94.039060000000006</v>
      </c>
      <c r="L544" s="3">
        <v>44130.280555555553</v>
      </c>
      <c r="M544">
        <v>17.18</v>
      </c>
      <c r="N544" t="s">
        <v>28</v>
      </c>
      <c r="P544">
        <f>(C544-Key!$B$1)*24</f>
        <v>-2.3499999999767169</v>
      </c>
      <c r="Q544">
        <f>(Key!$B$2-'17.1'!C544)*24</f>
        <v>5.2999999999883585</v>
      </c>
      <c r="R544" s="3">
        <f>C544-(M544-Key!$B$5)/(24*Key!$B$6)</f>
        <v>44130.515351851849</v>
      </c>
      <c r="S544">
        <f>M544-Key!$B$5</f>
        <v>14.92</v>
      </c>
      <c r="T544" s="2">
        <f t="shared" si="40"/>
        <v>44129.527777777781</v>
      </c>
      <c r="U544" t="str">
        <f t="shared" si="41"/>
        <v>10-25-2020 12:40</v>
      </c>
      <c r="V544">
        <f>IFERROR(IF(W544=Z544,VLOOKUP($U544,[1]C8842!$G$2:$M$145,3,FALSE),0),0)</f>
        <v>20</v>
      </c>
      <c r="W544">
        <f>VLOOKUP(RIGHT($V$1,5),Key!$A$9:$B$14,2,FALSE)</f>
        <v>10.199999999999999</v>
      </c>
      <c r="X544">
        <f t="shared" si="44"/>
        <v>0</v>
      </c>
      <c r="Y544">
        <f>VLOOKUP(RIGHT($X$1,5),Key!$A$9:$B$14,2,FALSE)</f>
        <v>3.7</v>
      </c>
      <c r="Z544">
        <f t="shared" si="42"/>
        <v>10.199999999999999</v>
      </c>
      <c r="AA544">
        <f t="shared" si="43"/>
        <v>20</v>
      </c>
    </row>
    <row r="545" spans="1:27" x14ac:dyDescent="0.3">
      <c r="A545">
        <v>100067</v>
      </c>
      <c r="B545">
        <v>230922</v>
      </c>
      <c r="C545" s="3">
        <v>44130.529166666667</v>
      </c>
      <c r="D545">
        <v>0</v>
      </c>
      <c r="E545">
        <v>2</v>
      </c>
      <c r="F545" t="s">
        <v>25</v>
      </c>
      <c r="G545">
        <v>1</v>
      </c>
      <c r="H545">
        <v>64.066410000000005</v>
      </c>
      <c r="I545">
        <v>17.07422</v>
      </c>
      <c r="J545">
        <v>0.95703130000000003</v>
      </c>
      <c r="K545">
        <v>46.019530000000003</v>
      </c>
      <c r="L545" s="3">
        <v>44130.280555555553</v>
      </c>
      <c r="M545">
        <v>17.18</v>
      </c>
      <c r="N545" t="s">
        <v>28</v>
      </c>
      <c r="P545">
        <f>(C545-Key!$B$1)*24</f>
        <v>-2.3499999999767169</v>
      </c>
      <c r="Q545">
        <f>(Key!$B$2-'17.1'!C545)*24</f>
        <v>5.2999999999883585</v>
      </c>
      <c r="R545" s="3">
        <f>C545-(M545-Key!$B$5)/(24*Key!$B$6)</f>
        <v>44130.515351851849</v>
      </c>
      <c r="S545">
        <f>M545-Key!$B$5</f>
        <v>14.92</v>
      </c>
      <c r="T545" s="2">
        <f t="shared" si="40"/>
        <v>44129.527777777781</v>
      </c>
      <c r="U545" t="str">
        <f t="shared" si="41"/>
        <v>10-25-2020 12:40</v>
      </c>
      <c r="V545">
        <f>IFERROR(IF(W545=Z545,VLOOKUP($U545,[1]C8842!$G$2:$M$145,3,FALSE),0),0)</f>
        <v>20</v>
      </c>
      <c r="W545">
        <f>VLOOKUP(RIGHT($V$1,5),Key!$A$9:$B$14,2,FALSE)</f>
        <v>10.199999999999999</v>
      </c>
      <c r="X545">
        <f t="shared" si="44"/>
        <v>0</v>
      </c>
      <c r="Y545">
        <f>VLOOKUP(RIGHT($X$1,5),Key!$A$9:$B$14,2,FALSE)</f>
        <v>3.7</v>
      </c>
      <c r="Z545">
        <f t="shared" si="42"/>
        <v>10.199999999999999</v>
      </c>
      <c r="AA545">
        <f t="shared" si="43"/>
        <v>20</v>
      </c>
    </row>
    <row r="546" spans="1:27" x14ac:dyDescent="0.3">
      <c r="A546">
        <v>100067</v>
      </c>
      <c r="B546">
        <v>230922</v>
      </c>
      <c r="C546" s="3">
        <v>44130.529861111114</v>
      </c>
      <c r="D546">
        <v>3</v>
      </c>
      <c r="E546">
        <v>2</v>
      </c>
      <c r="F546" t="s">
        <v>26</v>
      </c>
      <c r="G546">
        <v>1</v>
      </c>
      <c r="H546">
        <v>64.777339999999995</v>
      </c>
      <c r="I546">
        <v>18.765630000000002</v>
      </c>
      <c r="J546">
        <v>1.015625</v>
      </c>
      <c r="K546">
        <v>96.039060000000006</v>
      </c>
      <c r="L546" s="3">
        <v>44130.280555555553</v>
      </c>
      <c r="M546">
        <v>17.18</v>
      </c>
      <c r="N546" t="s">
        <v>28</v>
      </c>
      <c r="P546">
        <f>(C546-Key!$B$1)*24</f>
        <v>-2.3333333332557231</v>
      </c>
      <c r="Q546">
        <f>(Key!$B$2-'17.1'!C546)*24</f>
        <v>5.2833333332673647</v>
      </c>
      <c r="R546" s="3">
        <f>C546-(M546-Key!$B$5)/(24*Key!$B$6)</f>
        <v>44130.516046296296</v>
      </c>
      <c r="S546">
        <f>M546-Key!$B$5</f>
        <v>14.92</v>
      </c>
      <c r="T546" s="2">
        <f t="shared" si="40"/>
        <v>44129.527777777781</v>
      </c>
      <c r="U546" t="str">
        <f t="shared" si="41"/>
        <v>10-25-2020 12:40</v>
      </c>
      <c r="V546">
        <f>IFERROR(IF(W546=Z546,VLOOKUP($U546,[1]C8842!$G$2:$M$145,3,FALSE),0),0)</f>
        <v>20</v>
      </c>
      <c r="W546">
        <f>VLOOKUP(RIGHT($V$1,5),Key!$A$9:$B$14,2,FALSE)</f>
        <v>10.199999999999999</v>
      </c>
      <c r="X546">
        <f t="shared" si="44"/>
        <v>0</v>
      </c>
      <c r="Y546">
        <f>VLOOKUP(RIGHT($X$1,5),Key!$A$9:$B$14,2,FALSE)</f>
        <v>3.7</v>
      </c>
      <c r="Z546">
        <f t="shared" si="42"/>
        <v>10.199999999999999</v>
      </c>
      <c r="AA546">
        <f t="shared" si="43"/>
        <v>20</v>
      </c>
    </row>
    <row r="547" spans="1:27" x14ac:dyDescent="0.3">
      <c r="A547">
        <v>100067</v>
      </c>
      <c r="B547">
        <v>230922</v>
      </c>
      <c r="C547" s="3">
        <v>44130.529861111114</v>
      </c>
      <c r="D547">
        <v>3</v>
      </c>
      <c r="E547">
        <v>2</v>
      </c>
      <c r="F547" t="s">
        <v>26</v>
      </c>
      <c r="G547">
        <v>1</v>
      </c>
      <c r="H547">
        <v>68.472660000000005</v>
      </c>
      <c r="I547">
        <v>13.86328</v>
      </c>
      <c r="J547">
        <v>0.76953130000000003</v>
      </c>
      <c r="K547">
        <v>96.039060000000006</v>
      </c>
      <c r="L547" s="3">
        <v>44130.28402777778</v>
      </c>
      <c r="M547">
        <v>17.18</v>
      </c>
      <c r="N547" t="s">
        <v>28</v>
      </c>
      <c r="P547">
        <f>(C547-Key!$B$1)*24</f>
        <v>-2.3333333332557231</v>
      </c>
      <c r="Q547">
        <f>(Key!$B$2-'17.1'!C547)*24</f>
        <v>5.2833333332673647</v>
      </c>
      <c r="R547" s="3">
        <f>C547-(M547-Key!$B$5)/(24*Key!$B$6)</f>
        <v>44130.516046296296</v>
      </c>
      <c r="S547">
        <f>M547-Key!$B$5</f>
        <v>14.92</v>
      </c>
      <c r="T547" s="2">
        <f t="shared" si="40"/>
        <v>44129.527777777781</v>
      </c>
      <c r="U547" t="str">
        <f t="shared" si="41"/>
        <v>10-25-2020 12:40</v>
      </c>
      <c r="V547">
        <f>IFERROR(IF(W547=Z547,VLOOKUP($U547,[1]C8842!$G$2:$M$145,3,FALSE),0),0)</f>
        <v>20</v>
      </c>
      <c r="W547">
        <f>VLOOKUP(RIGHT($V$1,5),Key!$A$9:$B$14,2,FALSE)</f>
        <v>10.199999999999999</v>
      </c>
      <c r="X547">
        <f t="shared" si="44"/>
        <v>0</v>
      </c>
      <c r="Y547">
        <f>VLOOKUP(RIGHT($X$1,5),Key!$A$9:$B$14,2,FALSE)</f>
        <v>3.7</v>
      </c>
      <c r="Z547">
        <f t="shared" si="42"/>
        <v>10.199999999999999</v>
      </c>
      <c r="AA547">
        <f t="shared" si="43"/>
        <v>20</v>
      </c>
    </row>
    <row r="548" spans="1:27" x14ac:dyDescent="0.3">
      <c r="A548">
        <v>100067</v>
      </c>
      <c r="B548">
        <v>230922</v>
      </c>
      <c r="C548" s="3">
        <v>44130.529861111114</v>
      </c>
      <c r="D548">
        <v>2</v>
      </c>
      <c r="E548">
        <v>1</v>
      </c>
      <c r="F548" t="s">
        <v>26</v>
      </c>
      <c r="G548">
        <v>1</v>
      </c>
      <c r="H548">
        <v>67.070310000000006</v>
      </c>
      <c r="I548">
        <v>17.929690000000001</v>
      </c>
      <c r="J548">
        <v>0.94921880000000003</v>
      </c>
      <c r="K548">
        <v>81.035160000000005</v>
      </c>
      <c r="L548" s="3">
        <v>44130.28402777778</v>
      </c>
      <c r="M548">
        <v>17.18</v>
      </c>
      <c r="N548" t="s">
        <v>28</v>
      </c>
      <c r="P548">
        <f>(C548-Key!$B$1)*24</f>
        <v>-2.3333333332557231</v>
      </c>
      <c r="Q548">
        <f>(Key!$B$2-'17.1'!C548)*24</f>
        <v>5.2833333332673647</v>
      </c>
      <c r="R548" s="3">
        <f>C548-(M548-Key!$B$5)/(24*Key!$B$6)</f>
        <v>44130.516046296296</v>
      </c>
      <c r="S548">
        <f>M548-Key!$B$5</f>
        <v>14.92</v>
      </c>
      <c r="T548" s="2">
        <f t="shared" si="40"/>
        <v>44129.527777777781</v>
      </c>
      <c r="U548" t="str">
        <f t="shared" si="41"/>
        <v>10-25-2020 12:40</v>
      </c>
      <c r="V548">
        <f>IFERROR(IF(W548=Z548,VLOOKUP($U548,[1]C8842!$G$2:$M$145,3,FALSE),0),0)</f>
        <v>20</v>
      </c>
      <c r="W548">
        <f>VLOOKUP(RIGHT($V$1,5),Key!$A$9:$B$14,2,FALSE)</f>
        <v>10.199999999999999</v>
      </c>
      <c r="X548">
        <f t="shared" si="44"/>
        <v>0</v>
      </c>
      <c r="Y548">
        <f>VLOOKUP(RIGHT($X$1,5),Key!$A$9:$B$14,2,FALSE)</f>
        <v>3.7</v>
      </c>
      <c r="Z548">
        <f t="shared" si="42"/>
        <v>10.199999999999999</v>
      </c>
      <c r="AA548">
        <f t="shared" si="43"/>
        <v>20</v>
      </c>
    </row>
    <row r="549" spans="1:27" x14ac:dyDescent="0.3">
      <c r="A549">
        <v>100067</v>
      </c>
      <c r="B549">
        <v>230922</v>
      </c>
      <c r="C549" s="3">
        <v>44130.529861111114</v>
      </c>
      <c r="D549">
        <v>2</v>
      </c>
      <c r="E549">
        <v>1</v>
      </c>
      <c r="F549" t="s">
        <v>26</v>
      </c>
      <c r="G549">
        <v>1</v>
      </c>
      <c r="H549">
        <v>63.9375</v>
      </c>
      <c r="I549">
        <v>19.66797</v>
      </c>
      <c r="J549">
        <v>1.066406</v>
      </c>
      <c r="K549">
        <v>80.03125</v>
      </c>
      <c r="L549" s="3">
        <v>44130.28402777778</v>
      </c>
      <c r="M549">
        <v>17.18</v>
      </c>
      <c r="N549" t="s">
        <v>28</v>
      </c>
      <c r="P549">
        <f>(C549-Key!$B$1)*24</f>
        <v>-2.3333333332557231</v>
      </c>
      <c r="Q549">
        <f>(Key!$B$2-'17.1'!C549)*24</f>
        <v>5.2833333332673647</v>
      </c>
      <c r="R549" s="3">
        <f>C549-(M549-Key!$B$5)/(24*Key!$B$6)</f>
        <v>44130.516046296296</v>
      </c>
      <c r="S549">
        <f>M549-Key!$B$5</f>
        <v>14.92</v>
      </c>
      <c r="T549" s="2">
        <f t="shared" si="40"/>
        <v>44129.527777777781</v>
      </c>
      <c r="U549" t="str">
        <f t="shared" si="41"/>
        <v>10-25-2020 12:40</v>
      </c>
      <c r="V549">
        <f>IFERROR(IF(W549=Z549,VLOOKUP($U549,[1]C8842!$G$2:$M$145,3,FALSE),0),0)</f>
        <v>20</v>
      </c>
      <c r="W549">
        <f>VLOOKUP(RIGHT($V$1,5),Key!$A$9:$B$14,2,FALSE)</f>
        <v>10.199999999999999</v>
      </c>
      <c r="X549">
        <f t="shared" si="44"/>
        <v>0</v>
      </c>
      <c r="Y549">
        <f>VLOOKUP(RIGHT($X$1,5),Key!$A$9:$B$14,2,FALSE)</f>
        <v>3.7</v>
      </c>
      <c r="Z549">
        <f t="shared" si="42"/>
        <v>10.199999999999999</v>
      </c>
      <c r="AA549">
        <f t="shared" si="43"/>
        <v>20</v>
      </c>
    </row>
    <row r="550" spans="1:27" x14ac:dyDescent="0.3">
      <c r="A550">
        <v>100067</v>
      </c>
      <c r="B550">
        <v>230922</v>
      </c>
      <c r="C550" s="3">
        <v>44130.529861111114</v>
      </c>
      <c r="D550">
        <v>3</v>
      </c>
      <c r="E550">
        <v>2</v>
      </c>
      <c r="F550" t="s">
        <v>26</v>
      </c>
      <c r="G550">
        <v>2</v>
      </c>
      <c r="H550">
        <v>60.917969999999997</v>
      </c>
      <c r="I550">
        <v>25.507809999999999</v>
      </c>
      <c r="J550">
        <v>1.375</v>
      </c>
      <c r="K550">
        <v>94.039060000000006</v>
      </c>
      <c r="L550" s="3">
        <v>44130.28402777778</v>
      </c>
      <c r="M550">
        <v>17.18</v>
      </c>
      <c r="N550" t="s">
        <v>28</v>
      </c>
      <c r="P550">
        <f>(C550-Key!$B$1)*24</f>
        <v>-2.3333333332557231</v>
      </c>
      <c r="Q550">
        <f>(Key!$B$2-'17.1'!C550)*24</f>
        <v>5.2833333332673647</v>
      </c>
      <c r="R550" s="3">
        <f>C550-(M550-Key!$B$5)/(24*Key!$B$6)</f>
        <v>44130.516046296296</v>
      </c>
      <c r="S550">
        <f>M550-Key!$B$5</f>
        <v>14.92</v>
      </c>
      <c r="T550" s="2">
        <f t="shared" si="40"/>
        <v>44129.527777777781</v>
      </c>
      <c r="U550" t="str">
        <f t="shared" si="41"/>
        <v>10-25-2020 12:40</v>
      </c>
      <c r="V550">
        <f>IFERROR(IF(W550=Z550,VLOOKUP($U550,[1]C8842!$G$2:$M$145,3,FALSE),0),0)</f>
        <v>20</v>
      </c>
      <c r="W550">
        <f>VLOOKUP(RIGHT($V$1,5),Key!$A$9:$B$14,2,FALSE)</f>
        <v>10.199999999999999</v>
      </c>
      <c r="X550">
        <f t="shared" si="44"/>
        <v>0</v>
      </c>
      <c r="Y550">
        <f>VLOOKUP(RIGHT($X$1,5),Key!$A$9:$B$14,2,FALSE)</f>
        <v>3.7</v>
      </c>
      <c r="Z550">
        <f t="shared" si="42"/>
        <v>10.199999999999999</v>
      </c>
      <c r="AA550">
        <f t="shared" si="43"/>
        <v>20</v>
      </c>
    </row>
    <row r="551" spans="1:27" x14ac:dyDescent="0.3">
      <c r="A551">
        <v>100067</v>
      </c>
      <c r="B551">
        <v>230922</v>
      </c>
      <c r="C551" s="3">
        <v>44130.529861111114</v>
      </c>
      <c r="D551">
        <v>2</v>
      </c>
      <c r="E551">
        <v>1</v>
      </c>
      <c r="F551" t="s">
        <v>26</v>
      </c>
      <c r="G551">
        <v>1</v>
      </c>
      <c r="H551">
        <v>62.855469999999997</v>
      </c>
      <c r="I551">
        <v>17.17578</v>
      </c>
      <c r="J551">
        <v>0.98046880000000003</v>
      </c>
      <c r="K551">
        <v>80.03125</v>
      </c>
      <c r="L551" s="3">
        <v>44130.28402777778</v>
      </c>
      <c r="M551">
        <v>17.18</v>
      </c>
      <c r="N551" t="s">
        <v>28</v>
      </c>
      <c r="P551">
        <f>(C551-Key!$B$1)*24</f>
        <v>-2.3333333332557231</v>
      </c>
      <c r="Q551">
        <f>(Key!$B$2-'17.1'!C551)*24</f>
        <v>5.2833333332673647</v>
      </c>
      <c r="R551" s="3">
        <f>C551-(M551-Key!$B$5)/(24*Key!$B$6)</f>
        <v>44130.516046296296</v>
      </c>
      <c r="S551">
        <f>M551-Key!$B$5</f>
        <v>14.92</v>
      </c>
      <c r="T551" s="2">
        <f t="shared" si="40"/>
        <v>44129.527777777781</v>
      </c>
      <c r="U551" t="str">
        <f t="shared" si="41"/>
        <v>10-25-2020 12:40</v>
      </c>
      <c r="V551">
        <f>IFERROR(IF(W551=Z551,VLOOKUP($U551,[1]C8842!$G$2:$M$145,3,FALSE),0),0)</f>
        <v>20</v>
      </c>
      <c r="W551">
        <f>VLOOKUP(RIGHT($V$1,5),Key!$A$9:$B$14,2,FALSE)</f>
        <v>10.199999999999999</v>
      </c>
      <c r="X551">
        <f t="shared" si="44"/>
        <v>0</v>
      </c>
      <c r="Y551">
        <f>VLOOKUP(RIGHT($X$1,5),Key!$A$9:$B$14,2,FALSE)</f>
        <v>3.7</v>
      </c>
      <c r="Z551">
        <f t="shared" si="42"/>
        <v>10.199999999999999</v>
      </c>
      <c r="AA551">
        <f t="shared" si="43"/>
        <v>20</v>
      </c>
    </row>
    <row r="552" spans="1:27" x14ac:dyDescent="0.3">
      <c r="A552">
        <v>100067</v>
      </c>
      <c r="B552">
        <v>230922</v>
      </c>
      <c r="C552" s="3">
        <v>44130.529861111114</v>
      </c>
      <c r="D552">
        <v>0</v>
      </c>
      <c r="E552">
        <v>2</v>
      </c>
      <c r="F552" t="s">
        <v>25</v>
      </c>
      <c r="G552">
        <v>1</v>
      </c>
      <c r="H552">
        <v>65.953130000000002</v>
      </c>
      <c r="I552">
        <v>18.941410000000001</v>
      </c>
      <c r="J552">
        <v>1.003906</v>
      </c>
      <c r="K552">
        <v>47.019530000000003</v>
      </c>
      <c r="L552" s="3">
        <v>44130.28402777778</v>
      </c>
      <c r="M552">
        <v>17.18</v>
      </c>
      <c r="N552" t="s">
        <v>28</v>
      </c>
      <c r="P552">
        <f>(C552-Key!$B$1)*24</f>
        <v>-2.3333333332557231</v>
      </c>
      <c r="Q552">
        <f>(Key!$B$2-'17.1'!C552)*24</f>
        <v>5.2833333332673647</v>
      </c>
      <c r="R552" s="3">
        <f>C552-(M552-Key!$B$5)/(24*Key!$B$6)</f>
        <v>44130.516046296296</v>
      </c>
      <c r="S552">
        <f>M552-Key!$B$5</f>
        <v>14.92</v>
      </c>
      <c r="T552" s="2">
        <f t="shared" si="40"/>
        <v>44129.527777777781</v>
      </c>
      <c r="U552" t="str">
        <f t="shared" si="41"/>
        <v>10-25-2020 12:40</v>
      </c>
      <c r="V552">
        <f>IFERROR(IF(W552=Z552,VLOOKUP($U552,[1]C8842!$G$2:$M$145,3,FALSE),0),0)</f>
        <v>20</v>
      </c>
      <c r="W552">
        <f>VLOOKUP(RIGHT($V$1,5),Key!$A$9:$B$14,2,FALSE)</f>
        <v>10.199999999999999</v>
      </c>
      <c r="X552">
        <f t="shared" si="44"/>
        <v>0</v>
      </c>
      <c r="Y552">
        <f>VLOOKUP(RIGHT($X$1,5),Key!$A$9:$B$14,2,FALSE)</f>
        <v>3.7</v>
      </c>
      <c r="Z552">
        <f t="shared" si="42"/>
        <v>10.199999999999999</v>
      </c>
      <c r="AA552">
        <f t="shared" si="43"/>
        <v>20</v>
      </c>
    </row>
    <row r="553" spans="1:27" x14ac:dyDescent="0.3">
      <c r="A553">
        <v>100067</v>
      </c>
      <c r="B553">
        <v>230922</v>
      </c>
      <c r="C553" s="3">
        <v>44130.530555555553</v>
      </c>
      <c r="D553">
        <v>2</v>
      </c>
      <c r="E553">
        <v>1</v>
      </c>
      <c r="F553" t="s">
        <v>26</v>
      </c>
      <c r="G553">
        <v>2</v>
      </c>
      <c r="H553">
        <v>71.230469999999997</v>
      </c>
      <c r="I553">
        <v>23.82422</v>
      </c>
      <c r="J553">
        <v>1.113281</v>
      </c>
      <c r="K553">
        <v>80.03125</v>
      </c>
      <c r="L553" s="3">
        <v>44130.28402777778</v>
      </c>
      <c r="M553">
        <v>17.18</v>
      </c>
      <c r="N553" t="s">
        <v>28</v>
      </c>
      <c r="P553">
        <f>(C553-Key!$B$1)*24</f>
        <v>-2.3166666667093523</v>
      </c>
      <c r="Q553">
        <f>(Key!$B$2-'17.1'!C553)*24</f>
        <v>5.2666666667209938</v>
      </c>
      <c r="R553" s="3">
        <f>C553-(M553-Key!$B$5)/(24*Key!$B$6)</f>
        <v>44130.516740740735</v>
      </c>
      <c r="S553">
        <f>M553-Key!$B$5</f>
        <v>14.92</v>
      </c>
      <c r="T553" s="2">
        <f t="shared" si="40"/>
        <v>44129.527777777781</v>
      </c>
      <c r="U553" t="str">
        <f t="shared" si="41"/>
        <v>10-25-2020 12:40</v>
      </c>
      <c r="V553">
        <f>IFERROR(IF(W553=Z553,VLOOKUP($U553,[1]C8842!$G$2:$M$145,3,FALSE),0),0)</f>
        <v>20</v>
      </c>
      <c r="W553">
        <f>VLOOKUP(RIGHT($V$1,5),Key!$A$9:$B$14,2,FALSE)</f>
        <v>10.199999999999999</v>
      </c>
      <c r="X553">
        <f t="shared" si="44"/>
        <v>0</v>
      </c>
      <c r="Y553">
        <f>VLOOKUP(RIGHT($X$1,5),Key!$A$9:$B$14,2,FALSE)</f>
        <v>3.7</v>
      </c>
      <c r="Z553">
        <f t="shared" si="42"/>
        <v>10.199999999999999</v>
      </c>
      <c r="AA553">
        <f t="shared" si="43"/>
        <v>20</v>
      </c>
    </row>
    <row r="554" spans="1:27" x14ac:dyDescent="0.3">
      <c r="A554">
        <v>100067</v>
      </c>
      <c r="B554">
        <v>230922</v>
      </c>
      <c r="C554" s="3">
        <v>44130.530555555553</v>
      </c>
      <c r="D554">
        <v>3</v>
      </c>
      <c r="E554">
        <v>2</v>
      </c>
      <c r="F554" t="s">
        <v>26</v>
      </c>
      <c r="G554">
        <v>3</v>
      </c>
      <c r="H554">
        <v>66.910160000000005</v>
      </c>
      <c r="I554">
        <v>38.730469999999997</v>
      </c>
      <c r="J554">
        <v>1.777344</v>
      </c>
      <c r="K554">
        <v>94.039060000000006</v>
      </c>
      <c r="L554" s="3">
        <v>44130.28402777778</v>
      </c>
      <c r="M554">
        <v>17.18</v>
      </c>
      <c r="N554" t="s">
        <v>28</v>
      </c>
      <c r="P554">
        <f>(C554-Key!$B$1)*24</f>
        <v>-2.3166666667093523</v>
      </c>
      <c r="Q554">
        <f>(Key!$B$2-'17.1'!C554)*24</f>
        <v>5.2666666667209938</v>
      </c>
      <c r="R554" s="3">
        <f>C554-(M554-Key!$B$5)/(24*Key!$B$6)</f>
        <v>44130.516740740735</v>
      </c>
      <c r="S554">
        <f>M554-Key!$B$5</f>
        <v>14.92</v>
      </c>
      <c r="T554" s="2">
        <f t="shared" si="40"/>
        <v>44129.527777777781</v>
      </c>
      <c r="U554" t="str">
        <f t="shared" si="41"/>
        <v>10-25-2020 12:40</v>
      </c>
      <c r="V554">
        <f>IFERROR(IF(W554=Z554,VLOOKUP($U554,[1]C8842!$G$2:$M$145,3,FALSE),0),0)</f>
        <v>20</v>
      </c>
      <c r="W554">
        <f>VLOOKUP(RIGHT($V$1,5),Key!$A$9:$B$14,2,FALSE)</f>
        <v>10.199999999999999</v>
      </c>
      <c r="X554">
        <f t="shared" si="44"/>
        <v>0</v>
      </c>
      <c r="Y554">
        <f>VLOOKUP(RIGHT($X$1,5),Key!$A$9:$B$14,2,FALSE)</f>
        <v>3.7</v>
      </c>
      <c r="Z554">
        <f t="shared" si="42"/>
        <v>10.199999999999999</v>
      </c>
      <c r="AA554">
        <f t="shared" si="43"/>
        <v>20</v>
      </c>
    </row>
    <row r="555" spans="1:27" x14ac:dyDescent="0.3">
      <c r="A555">
        <v>100067</v>
      </c>
      <c r="B555">
        <v>230922</v>
      </c>
      <c r="C555" s="3">
        <v>44130.530555555553</v>
      </c>
      <c r="D555">
        <v>2</v>
      </c>
      <c r="E555">
        <v>1</v>
      </c>
      <c r="F555" t="s">
        <v>26</v>
      </c>
      <c r="G555">
        <v>2</v>
      </c>
      <c r="H555">
        <v>72.664060000000006</v>
      </c>
      <c r="I555">
        <v>21.097660000000001</v>
      </c>
      <c r="J555">
        <v>0.9921875</v>
      </c>
      <c r="K555">
        <v>80.03125</v>
      </c>
      <c r="L555" s="3">
        <v>44130.28402777778</v>
      </c>
      <c r="M555">
        <v>17.18</v>
      </c>
      <c r="N555" t="s">
        <v>28</v>
      </c>
      <c r="P555">
        <f>(C555-Key!$B$1)*24</f>
        <v>-2.3166666667093523</v>
      </c>
      <c r="Q555">
        <f>(Key!$B$2-'17.1'!C555)*24</f>
        <v>5.2666666667209938</v>
      </c>
      <c r="R555" s="3">
        <f>C555-(M555-Key!$B$5)/(24*Key!$B$6)</f>
        <v>44130.516740740735</v>
      </c>
      <c r="S555">
        <f>M555-Key!$B$5</f>
        <v>14.92</v>
      </c>
      <c r="T555" s="2">
        <f t="shared" si="40"/>
        <v>44129.527777777781</v>
      </c>
      <c r="U555" t="str">
        <f t="shared" si="41"/>
        <v>10-25-2020 12:40</v>
      </c>
      <c r="V555">
        <f>IFERROR(IF(W555=Z555,VLOOKUP($U555,[1]C8842!$G$2:$M$145,3,FALSE),0),0)</f>
        <v>20</v>
      </c>
      <c r="W555">
        <f>VLOOKUP(RIGHT($V$1,5),Key!$A$9:$B$14,2,FALSE)</f>
        <v>10.199999999999999</v>
      </c>
      <c r="X555">
        <f t="shared" si="44"/>
        <v>0</v>
      </c>
      <c r="Y555">
        <f>VLOOKUP(RIGHT($X$1,5),Key!$A$9:$B$14,2,FALSE)</f>
        <v>3.7</v>
      </c>
      <c r="Z555">
        <f t="shared" si="42"/>
        <v>10.199999999999999</v>
      </c>
      <c r="AA555">
        <f t="shared" si="43"/>
        <v>20</v>
      </c>
    </row>
    <row r="556" spans="1:27" x14ac:dyDescent="0.3">
      <c r="A556">
        <v>100067</v>
      </c>
      <c r="B556">
        <v>230922</v>
      </c>
      <c r="C556" s="3">
        <v>44130.530555555553</v>
      </c>
      <c r="D556">
        <v>3</v>
      </c>
      <c r="E556">
        <v>2</v>
      </c>
      <c r="F556" t="s">
        <v>26</v>
      </c>
      <c r="G556">
        <v>2</v>
      </c>
      <c r="H556">
        <v>71.289060000000006</v>
      </c>
      <c r="I556">
        <v>22.304690000000001</v>
      </c>
      <c r="J556">
        <v>1.0546880000000001</v>
      </c>
      <c r="K556">
        <v>93.039060000000006</v>
      </c>
      <c r="L556" s="3">
        <v>44130.28402777778</v>
      </c>
      <c r="M556">
        <v>17.18</v>
      </c>
      <c r="N556" t="s">
        <v>28</v>
      </c>
      <c r="P556">
        <f>(C556-Key!$B$1)*24</f>
        <v>-2.3166666667093523</v>
      </c>
      <c r="Q556">
        <f>(Key!$B$2-'17.1'!C556)*24</f>
        <v>5.2666666667209938</v>
      </c>
      <c r="R556" s="3">
        <f>C556-(M556-Key!$B$5)/(24*Key!$B$6)</f>
        <v>44130.516740740735</v>
      </c>
      <c r="S556">
        <f>M556-Key!$B$5</f>
        <v>14.92</v>
      </c>
      <c r="T556" s="2">
        <f t="shared" si="40"/>
        <v>44129.527777777781</v>
      </c>
      <c r="U556" t="str">
        <f t="shared" si="41"/>
        <v>10-25-2020 12:40</v>
      </c>
      <c r="V556">
        <f>IFERROR(IF(W556=Z556,VLOOKUP($U556,[1]C8842!$G$2:$M$145,3,FALSE),0),0)</f>
        <v>20</v>
      </c>
      <c r="W556">
        <f>VLOOKUP(RIGHT($V$1,5),Key!$A$9:$B$14,2,FALSE)</f>
        <v>10.199999999999999</v>
      </c>
      <c r="X556">
        <f t="shared" si="44"/>
        <v>0</v>
      </c>
      <c r="Y556">
        <f>VLOOKUP(RIGHT($X$1,5),Key!$A$9:$B$14,2,FALSE)</f>
        <v>3.7</v>
      </c>
      <c r="Z556">
        <f t="shared" si="42"/>
        <v>10.199999999999999</v>
      </c>
      <c r="AA556">
        <f t="shared" si="43"/>
        <v>20</v>
      </c>
    </row>
    <row r="557" spans="1:27" x14ac:dyDescent="0.3">
      <c r="A557">
        <v>100067</v>
      </c>
      <c r="B557">
        <v>230922</v>
      </c>
      <c r="C557" s="3">
        <v>44130.530555555553</v>
      </c>
      <c r="D557">
        <v>1</v>
      </c>
      <c r="E557">
        <v>1</v>
      </c>
      <c r="F557" t="s">
        <v>25</v>
      </c>
      <c r="G557">
        <v>1</v>
      </c>
      <c r="H557">
        <v>68.023439999999994</v>
      </c>
      <c r="I557">
        <v>19.63672</v>
      </c>
      <c r="J557">
        <v>1</v>
      </c>
      <c r="K557">
        <v>56.023440000000001</v>
      </c>
      <c r="L557" s="3">
        <v>44130.28402777778</v>
      </c>
      <c r="M557">
        <v>17.18</v>
      </c>
      <c r="N557" t="s">
        <v>28</v>
      </c>
      <c r="P557">
        <f>(C557-Key!$B$1)*24</f>
        <v>-2.3166666667093523</v>
      </c>
      <c r="Q557">
        <f>(Key!$B$2-'17.1'!C557)*24</f>
        <v>5.2666666667209938</v>
      </c>
      <c r="R557" s="3">
        <f>C557-(M557-Key!$B$5)/(24*Key!$B$6)</f>
        <v>44130.516740740735</v>
      </c>
      <c r="S557">
        <f>M557-Key!$B$5</f>
        <v>14.92</v>
      </c>
      <c r="T557" s="2">
        <f t="shared" si="40"/>
        <v>44129.527777777781</v>
      </c>
      <c r="U557" t="str">
        <f t="shared" si="41"/>
        <v>10-25-2020 12:40</v>
      </c>
      <c r="V557">
        <f>IFERROR(IF(W557=Z557,VLOOKUP($U557,[1]C8842!$G$2:$M$145,3,FALSE),0),0)</f>
        <v>20</v>
      </c>
      <c r="W557">
        <f>VLOOKUP(RIGHT($V$1,5),Key!$A$9:$B$14,2,FALSE)</f>
        <v>10.199999999999999</v>
      </c>
      <c r="X557">
        <f t="shared" si="44"/>
        <v>0</v>
      </c>
      <c r="Y557">
        <f>VLOOKUP(RIGHT($X$1,5),Key!$A$9:$B$14,2,FALSE)</f>
        <v>3.7</v>
      </c>
      <c r="Z557">
        <f t="shared" si="42"/>
        <v>10.199999999999999</v>
      </c>
      <c r="AA557">
        <f t="shared" si="43"/>
        <v>20</v>
      </c>
    </row>
    <row r="558" spans="1:27" x14ac:dyDescent="0.3">
      <c r="A558">
        <v>100067</v>
      </c>
      <c r="B558">
        <v>230922</v>
      </c>
      <c r="C558" s="3">
        <v>44130.530555555553</v>
      </c>
      <c r="D558">
        <v>0</v>
      </c>
      <c r="E558">
        <v>2</v>
      </c>
      <c r="F558" t="s">
        <v>25</v>
      </c>
      <c r="G558">
        <v>1</v>
      </c>
      <c r="H558">
        <v>58.683590000000002</v>
      </c>
      <c r="I558">
        <v>16.183589999999999</v>
      </c>
      <c r="J558">
        <v>1.003906</v>
      </c>
      <c r="K558">
        <v>46.019530000000003</v>
      </c>
      <c r="L558" s="3">
        <v>44130.28402777778</v>
      </c>
      <c r="M558">
        <v>17.18</v>
      </c>
      <c r="N558" t="s">
        <v>28</v>
      </c>
      <c r="P558">
        <f>(C558-Key!$B$1)*24</f>
        <v>-2.3166666667093523</v>
      </c>
      <c r="Q558">
        <f>(Key!$B$2-'17.1'!C558)*24</f>
        <v>5.2666666667209938</v>
      </c>
      <c r="R558" s="3">
        <f>C558-(M558-Key!$B$5)/(24*Key!$B$6)</f>
        <v>44130.516740740735</v>
      </c>
      <c r="S558">
        <f>M558-Key!$B$5</f>
        <v>14.92</v>
      </c>
      <c r="T558" s="2">
        <f t="shared" si="40"/>
        <v>44129.527777777781</v>
      </c>
      <c r="U558" t="str">
        <f t="shared" si="41"/>
        <v>10-25-2020 12:40</v>
      </c>
      <c r="V558">
        <f>IFERROR(IF(W558=Z558,VLOOKUP($U558,[1]C8842!$G$2:$M$145,3,FALSE),0),0)</f>
        <v>20</v>
      </c>
      <c r="W558">
        <f>VLOOKUP(RIGHT($V$1,5),Key!$A$9:$B$14,2,FALSE)</f>
        <v>10.199999999999999</v>
      </c>
      <c r="X558">
        <f t="shared" si="44"/>
        <v>0</v>
      </c>
      <c r="Y558">
        <f>VLOOKUP(RIGHT($X$1,5),Key!$A$9:$B$14,2,FALSE)</f>
        <v>3.7</v>
      </c>
      <c r="Z558">
        <f t="shared" si="42"/>
        <v>10.199999999999999</v>
      </c>
      <c r="AA558">
        <f t="shared" si="43"/>
        <v>20</v>
      </c>
    </row>
    <row r="559" spans="1:27" x14ac:dyDescent="0.3">
      <c r="A559">
        <v>100067</v>
      </c>
      <c r="B559">
        <v>230922</v>
      </c>
      <c r="C559" s="3">
        <v>44130.530555555553</v>
      </c>
      <c r="D559">
        <v>1</v>
      </c>
      <c r="E559">
        <v>1</v>
      </c>
      <c r="F559" t="s">
        <v>25</v>
      </c>
      <c r="G559">
        <v>1</v>
      </c>
      <c r="H559">
        <v>64.792969999999997</v>
      </c>
      <c r="I559">
        <v>14.617190000000001</v>
      </c>
      <c r="J559">
        <v>0.84375</v>
      </c>
      <c r="K559">
        <v>56.023440000000001</v>
      </c>
      <c r="L559" s="3">
        <v>44130.28402777778</v>
      </c>
      <c r="M559">
        <v>17.18</v>
      </c>
      <c r="N559" t="s">
        <v>28</v>
      </c>
      <c r="P559">
        <f>(C559-Key!$B$1)*24</f>
        <v>-2.3166666667093523</v>
      </c>
      <c r="Q559">
        <f>(Key!$B$2-'17.1'!C559)*24</f>
        <v>5.2666666667209938</v>
      </c>
      <c r="R559" s="3">
        <f>C559-(M559-Key!$B$5)/(24*Key!$B$6)</f>
        <v>44130.516740740735</v>
      </c>
      <c r="S559">
        <f>M559-Key!$B$5</f>
        <v>14.92</v>
      </c>
      <c r="T559" s="2">
        <f t="shared" si="40"/>
        <v>44129.527777777781</v>
      </c>
      <c r="U559" t="str">
        <f t="shared" si="41"/>
        <v>10-25-2020 12:40</v>
      </c>
      <c r="V559">
        <f>IFERROR(IF(W559=Z559,VLOOKUP($U559,[1]C8842!$G$2:$M$145,3,FALSE),0),0)</f>
        <v>20</v>
      </c>
      <c r="W559">
        <f>VLOOKUP(RIGHT($V$1,5),Key!$A$9:$B$14,2,FALSE)</f>
        <v>10.199999999999999</v>
      </c>
      <c r="X559">
        <f t="shared" si="44"/>
        <v>0</v>
      </c>
      <c r="Y559">
        <f>VLOOKUP(RIGHT($X$1,5),Key!$A$9:$B$14,2,FALSE)</f>
        <v>3.7</v>
      </c>
      <c r="Z559">
        <f t="shared" si="42"/>
        <v>10.199999999999999</v>
      </c>
      <c r="AA559">
        <f t="shared" si="43"/>
        <v>20</v>
      </c>
    </row>
    <row r="560" spans="1:27" x14ac:dyDescent="0.3">
      <c r="A560">
        <v>100067</v>
      </c>
      <c r="B560">
        <v>230922</v>
      </c>
      <c r="C560" s="3">
        <v>44130.530555555553</v>
      </c>
      <c r="D560">
        <v>0</v>
      </c>
      <c r="E560">
        <v>2</v>
      </c>
      <c r="F560" t="s">
        <v>25</v>
      </c>
      <c r="G560">
        <v>1</v>
      </c>
      <c r="H560">
        <v>60.5</v>
      </c>
      <c r="I560">
        <v>15.464840000000001</v>
      </c>
      <c r="J560">
        <v>0.94140630000000003</v>
      </c>
      <c r="K560">
        <v>44.019530000000003</v>
      </c>
      <c r="L560" s="3">
        <v>44130.28402777778</v>
      </c>
      <c r="M560">
        <v>17.18</v>
      </c>
      <c r="N560" t="s">
        <v>28</v>
      </c>
      <c r="P560">
        <f>(C560-Key!$B$1)*24</f>
        <v>-2.3166666667093523</v>
      </c>
      <c r="Q560">
        <f>(Key!$B$2-'17.1'!C560)*24</f>
        <v>5.2666666667209938</v>
      </c>
      <c r="R560" s="3">
        <f>C560-(M560-Key!$B$5)/(24*Key!$B$6)</f>
        <v>44130.516740740735</v>
      </c>
      <c r="S560">
        <f>M560-Key!$B$5</f>
        <v>14.92</v>
      </c>
      <c r="T560" s="2">
        <f t="shared" si="40"/>
        <v>44129.527777777781</v>
      </c>
      <c r="U560" t="str">
        <f t="shared" si="41"/>
        <v>10-25-2020 12:40</v>
      </c>
      <c r="V560">
        <f>IFERROR(IF(W560=Z560,VLOOKUP($U560,[1]C8842!$G$2:$M$145,3,FALSE),0),0)</f>
        <v>20</v>
      </c>
      <c r="W560">
        <f>VLOOKUP(RIGHT($V$1,5),Key!$A$9:$B$14,2,FALSE)</f>
        <v>10.199999999999999</v>
      </c>
      <c r="X560">
        <f t="shared" si="44"/>
        <v>0</v>
      </c>
      <c r="Y560">
        <f>VLOOKUP(RIGHT($X$1,5),Key!$A$9:$B$14,2,FALSE)</f>
        <v>3.7</v>
      </c>
      <c r="Z560">
        <f t="shared" si="42"/>
        <v>10.199999999999999</v>
      </c>
      <c r="AA560">
        <f t="shared" si="43"/>
        <v>20</v>
      </c>
    </row>
    <row r="561" spans="1:27" x14ac:dyDescent="0.3">
      <c r="A561">
        <v>100067</v>
      </c>
      <c r="B561">
        <v>230922</v>
      </c>
      <c r="C561" s="3">
        <v>44130.530555555553</v>
      </c>
      <c r="D561">
        <v>1</v>
      </c>
      <c r="E561">
        <v>1</v>
      </c>
      <c r="F561" t="s">
        <v>25</v>
      </c>
      <c r="G561">
        <v>1</v>
      </c>
      <c r="H561">
        <v>67.773439999999994</v>
      </c>
      <c r="I561">
        <v>14.253909999999999</v>
      </c>
      <c r="J561">
        <v>0.79296880000000003</v>
      </c>
      <c r="K561">
        <v>58.023440000000001</v>
      </c>
      <c r="L561" s="3">
        <v>44130.28402777778</v>
      </c>
      <c r="M561">
        <v>17.18</v>
      </c>
      <c r="N561" t="s">
        <v>28</v>
      </c>
      <c r="P561">
        <f>(C561-Key!$B$1)*24</f>
        <v>-2.3166666667093523</v>
      </c>
      <c r="Q561">
        <f>(Key!$B$2-'17.1'!C561)*24</f>
        <v>5.2666666667209938</v>
      </c>
      <c r="R561" s="3">
        <f>C561-(M561-Key!$B$5)/(24*Key!$B$6)</f>
        <v>44130.516740740735</v>
      </c>
      <c r="S561">
        <f>M561-Key!$B$5</f>
        <v>14.92</v>
      </c>
      <c r="T561" s="2">
        <f t="shared" si="40"/>
        <v>44129.527777777781</v>
      </c>
      <c r="U561" t="str">
        <f t="shared" si="41"/>
        <v>10-25-2020 12:40</v>
      </c>
      <c r="V561">
        <f>IFERROR(IF(W561=Z561,VLOOKUP($U561,[1]C8842!$G$2:$M$145,3,FALSE),0),0)</f>
        <v>20</v>
      </c>
      <c r="W561">
        <f>VLOOKUP(RIGHT($V$1,5),Key!$A$9:$B$14,2,FALSE)</f>
        <v>10.199999999999999</v>
      </c>
      <c r="X561">
        <f t="shared" si="44"/>
        <v>0</v>
      </c>
      <c r="Y561">
        <f>VLOOKUP(RIGHT($X$1,5),Key!$A$9:$B$14,2,FALSE)</f>
        <v>3.7</v>
      </c>
      <c r="Z561">
        <f t="shared" si="42"/>
        <v>10.199999999999999</v>
      </c>
      <c r="AA561">
        <f t="shared" si="43"/>
        <v>20</v>
      </c>
    </row>
    <row r="562" spans="1:27" x14ac:dyDescent="0.3">
      <c r="A562">
        <v>100067</v>
      </c>
      <c r="B562">
        <v>230922</v>
      </c>
      <c r="C562" s="3">
        <v>44130.530555555553</v>
      </c>
      <c r="D562">
        <v>0</v>
      </c>
      <c r="E562">
        <v>2</v>
      </c>
      <c r="F562" t="s">
        <v>25</v>
      </c>
      <c r="G562">
        <v>1</v>
      </c>
      <c r="H562">
        <v>61.910159999999998</v>
      </c>
      <c r="I562">
        <v>15.429690000000001</v>
      </c>
      <c r="J562">
        <v>0.91796880000000003</v>
      </c>
      <c r="K562">
        <v>44.019530000000003</v>
      </c>
      <c r="L562" s="3">
        <v>44130.28402777778</v>
      </c>
      <c r="M562">
        <v>17.18</v>
      </c>
      <c r="N562" t="s">
        <v>28</v>
      </c>
      <c r="P562">
        <f>(C562-Key!$B$1)*24</f>
        <v>-2.3166666667093523</v>
      </c>
      <c r="Q562">
        <f>(Key!$B$2-'17.1'!C562)*24</f>
        <v>5.2666666667209938</v>
      </c>
      <c r="R562" s="3">
        <f>C562-(M562-Key!$B$5)/(24*Key!$B$6)</f>
        <v>44130.516740740735</v>
      </c>
      <c r="S562">
        <f>M562-Key!$B$5</f>
        <v>14.92</v>
      </c>
      <c r="T562" s="2">
        <f t="shared" si="40"/>
        <v>44129.527777777781</v>
      </c>
      <c r="U562" t="str">
        <f t="shared" si="41"/>
        <v>10-25-2020 12:40</v>
      </c>
      <c r="V562">
        <f>IFERROR(IF(W562=Z562,VLOOKUP($U562,[1]C8842!$G$2:$M$145,3,FALSE),0),0)</f>
        <v>20</v>
      </c>
      <c r="W562">
        <f>VLOOKUP(RIGHT($V$1,5),Key!$A$9:$B$14,2,FALSE)</f>
        <v>10.199999999999999</v>
      </c>
      <c r="X562">
        <f t="shared" si="44"/>
        <v>0</v>
      </c>
      <c r="Y562">
        <f>VLOOKUP(RIGHT($X$1,5),Key!$A$9:$B$14,2,FALSE)</f>
        <v>3.7</v>
      </c>
      <c r="Z562">
        <f t="shared" si="42"/>
        <v>10.199999999999999</v>
      </c>
      <c r="AA562">
        <f t="shared" si="43"/>
        <v>20</v>
      </c>
    </row>
    <row r="563" spans="1:27" x14ac:dyDescent="0.3">
      <c r="A563">
        <v>100067</v>
      </c>
      <c r="B563">
        <v>230922</v>
      </c>
      <c r="C563" s="3">
        <v>44130.530555555553</v>
      </c>
      <c r="D563">
        <v>1</v>
      </c>
      <c r="E563">
        <v>1</v>
      </c>
      <c r="F563" t="s">
        <v>25</v>
      </c>
      <c r="G563">
        <v>1</v>
      </c>
      <c r="H563">
        <v>68.363280000000003</v>
      </c>
      <c r="I563">
        <v>15.91797</v>
      </c>
      <c r="J563">
        <v>0.8515625</v>
      </c>
      <c r="K563">
        <v>56.023440000000001</v>
      </c>
      <c r="L563" s="3">
        <v>44130.28402777778</v>
      </c>
      <c r="M563">
        <v>17.18</v>
      </c>
      <c r="N563" t="s">
        <v>28</v>
      </c>
      <c r="P563">
        <f>(C563-Key!$B$1)*24</f>
        <v>-2.3166666667093523</v>
      </c>
      <c r="Q563">
        <f>(Key!$B$2-'17.1'!C563)*24</f>
        <v>5.2666666667209938</v>
      </c>
      <c r="R563" s="3">
        <f>C563-(M563-Key!$B$5)/(24*Key!$B$6)</f>
        <v>44130.516740740735</v>
      </c>
      <c r="S563">
        <f>M563-Key!$B$5</f>
        <v>14.92</v>
      </c>
      <c r="T563" s="2">
        <f t="shared" si="40"/>
        <v>44129.527777777781</v>
      </c>
      <c r="U563" t="str">
        <f t="shared" si="41"/>
        <v>10-25-2020 12:40</v>
      </c>
      <c r="V563">
        <f>IFERROR(IF(W563=Z563,VLOOKUP($U563,[1]C8842!$G$2:$M$145,3,FALSE),0),0)</f>
        <v>20</v>
      </c>
      <c r="W563">
        <f>VLOOKUP(RIGHT($V$1,5),Key!$A$9:$B$14,2,FALSE)</f>
        <v>10.199999999999999</v>
      </c>
      <c r="X563">
        <f t="shared" si="44"/>
        <v>0</v>
      </c>
      <c r="Y563">
        <f>VLOOKUP(RIGHT($X$1,5),Key!$A$9:$B$14,2,FALSE)</f>
        <v>3.7</v>
      </c>
      <c r="Z563">
        <f t="shared" si="42"/>
        <v>10.199999999999999</v>
      </c>
      <c r="AA563">
        <f t="shared" si="43"/>
        <v>20</v>
      </c>
    </row>
    <row r="564" spans="1:27" x14ac:dyDescent="0.3">
      <c r="A564">
        <v>100067</v>
      </c>
      <c r="B564">
        <v>230922</v>
      </c>
      <c r="C564" s="3">
        <v>44130.530555555553</v>
      </c>
      <c r="D564">
        <v>1</v>
      </c>
      <c r="E564">
        <v>1</v>
      </c>
      <c r="F564" t="s">
        <v>25</v>
      </c>
      <c r="G564">
        <v>1</v>
      </c>
      <c r="H564">
        <v>67.921880000000002</v>
      </c>
      <c r="I564">
        <v>16.117190000000001</v>
      </c>
      <c r="J564">
        <v>0.86328130000000003</v>
      </c>
      <c r="K564">
        <v>58.023440000000001</v>
      </c>
      <c r="L564" s="3">
        <v>44130.28402777778</v>
      </c>
      <c r="M564">
        <v>17.18</v>
      </c>
      <c r="N564" t="s">
        <v>28</v>
      </c>
      <c r="P564">
        <f>(C564-Key!$B$1)*24</f>
        <v>-2.3166666667093523</v>
      </c>
      <c r="Q564">
        <f>(Key!$B$2-'17.1'!C564)*24</f>
        <v>5.2666666667209938</v>
      </c>
      <c r="R564" s="3">
        <f>C564-(M564-Key!$B$5)/(24*Key!$B$6)</f>
        <v>44130.516740740735</v>
      </c>
      <c r="S564">
        <f>M564-Key!$B$5</f>
        <v>14.92</v>
      </c>
      <c r="T564" s="2">
        <f t="shared" si="40"/>
        <v>44129.527777777781</v>
      </c>
      <c r="U564" t="str">
        <f t="shared" si="41"/>
        <v>10-25-2020 12:40</v>
      </c>
      <c r="V564">
        <f>IFERROR(IF(W564=Z564,VLOOKUP($U564,[1]C8842!$G$2:$M$145,3,FALSE),0),0)</f>
        <v>20</v>
      </c>
      <c r="W564">
        <f>VLOOKUP(RIGHT($V$1,5),Key!$A$9:$B$14,2,FALSE)</f>
        <v>10.199999999999999</v>
      </c>
      <c r="X564">
        <f t="shared" si="44"/>
        <v>0</v>
      </c>
      <c r="Y564">
        <f>VLOOKUP(RIGHT($X$1,5),Key!$A$9:$B$14,2,FALSE)</f>
        <v>3.7</v>
      </c>
      <c r="Z564">
        <f t="shared" si="42"/>
        <v>10.199999999999999</v>
      </c>
      <c r="AA564">
        <f t="shared" si="43"/>
        <v>20</v>
      </c>
    </row>
    <row r="565" spans="1:27" x14ac:dyDescent="0.3">
      <c r="A565">
        <v>100067</v>
      </c>
      <c r="B565">
        <v>230922</v>
      </c>
      <c r="C565" s="3">
        <v>44130.530555555553</v>
      </c>
      <c r="D565">
        <v>0</v>
      </c>
      <c r="E565">
        <v>2</v>
      </c>
      <c r="F565" t="s">
        <v>25</v>
      </c>
      <c r="G565">
        <v>1</v>
      </c>
      <c r="H565">
        <v>61.023440000000001</v>
      </c>
      <c r="I565">
        <v>16.703130000000002</v>
      </c>
      <c r="J565">
        <v>0.98828130000000003</v>
      </c>
      <c r="K565">
        <v>46.019530000000003</v>
      </c>
      <c r="L565" s="3">
        <v>44130.28402777778</v>
      </c>
      <c r="M565">
        <v>17.18</v>
      </c>
      <c r="N565" t="s">
        <v>28</v>
      </c>
      <c r="P565">
        <f>(C565-Key!$B$1)*24</f>
        <v>-2.3166666667093523</v>
      </c>
      <c r="Q565">
        <f>(Key!$B$2-'17.1'!C565)*24</f>
        <v>5.2666666667209938</v>
      </c>
      <c r="R565" s="3">
        <f>C565-(M565-Key!$B$5)/(24*Key!$B$6)</f>
        <v>44130.516740740735</v>
      </c>
      <c r="S565">
        <f>M565-Key!$B$5</f>
        <v>14.92</v>
      </c>
      <c r="T565" s="2">
        <f t="shared" si="40"/>
        <v>44129.527777777781</v>
      </c>
      <c r="U565" t="str">
        <f t="shared" si="41"/>
        <v>10-25-2020 12:40</v>
      </c>
      <c r="V565">
        <f>IFERROR(IF(W565=Z565,VLOOKUP($U565,[1]C8842!$G$2:$M$145,3,FALSE),0),0)</f>
        <v>20</v>
      </c>
      <c r="W565">
        <f>VLOOKUP(RIGHT($V$1,5),Key!$A$9:$B$14,2,FALSE)</f>
        <v>10.199999999999999</v>
      </c>
      <c r="X565">
        <f t="shared" si="44"/>
        <v>0</v>
      </c>
      <c r="Y565">
        <f>VLOOKUP(RIGHT($X$1,5),Key!$A$9:$B$14,2,FALSE)</f>
        <v>3.7</v>
      </c>
      <c r="Z565">
        <f t="shared" si="42"/>
        <v>10.199999999999999</v>
      </c>
      <c r="AA565">
        <f t="shared" si="43"/>
        <v>20</v>
      </c>
    </row>
    <row r="566" spans="1:27" x14ac:dyDescent="0.3">
      <c r="A566">
        <v>100067</v>
      </c>
      <c r="B566">
        <v>230922</v>
      </c>
      <c r="C566" s="3">
        <v>44130.530555555553</v>
      </c>
      <c r="D566">
        <v>2</v>
      </c>
      <c r="E566">
        <v>1</v>
      </c>
      <c r="F566" t="s">
        <v>26</v>
      </c>
      <c r="G566">
        <v>2</v>
      </c>
      <c r="H566">
        <v>68.476560000000006</v>
      </c>
      <c r="I566">
        <v>24.859380000000002</v>
      </c>
      <c r="J566">
        <v>1.199219</v>
      </c>
      <c r="K566">
        <v>80.03125</v>
      </c>
      <c r="L566" s="3">
        <v>44130.28402777778</v>
      </c>
      <c r="M566">
        <v>17.18</v>
      </c>
      <c r="N566" t="s">
        <v>28</v>
      </c>
      <c r="P566">
        <f>(C566-Key!$B$1)*24</f>
        <v>-2.3166666667093523</v>
      </c>
      <c r="Q566">
        <f>(Key!$B$2-'17.1'!C566)*24</f>
        <v>5.2666666667209938</v>
      </c>
      <c r="R566" s="3">
        <f>C566-(M566-Key!$B$5)/(24*Key!$B$6)</f>
        <v>44130.516740740735</v>
      </c>
      <c r="S566">
        <f>M566-Key!$B$5</f>
        <v>14.92</v>
      </c>
      <c r="T566" s="2">
        <f t="shared" si="40"/>
        <v>44129.527777777781</v>
      </c>
      <c r="U566" t="str">
        <f t="shared" si="41"/>
        <v>10-25-2020 12:40</v>
      </c>
      <c r="V566">
        <f>IFERROR(IF(W566=Z566,VLOOKUP($U566,[1]C8842!$G$2:$M$145,3,FALSE),0),0)</f>
        <v>20</v>
      </c>
      <c r="W566">
        <f>VLOOKUP(RIGHT($V$1,5),Key!$A$9:$B$14,2,FALSE)</f>
        <v>10.199999999999999</v>
      </c>
      <c r="X566">
        <f t="shared" si="44"/>
        <v>0</v>
      </c>
      <c r="Y566">
        <f>VLOOKUP(RIGHT($X$1,5),Key!$A$9:$B$14,2,FALSE)</f>
        <v>3.7</v>
      </c>
      <c r="Z566">
        <f t="shared" si="42"/>
        <v>10.199999999999999</v>
      </c>
      <c r="AA566">
        <f t="shared" si="43"/>
        <v>20</v>
      </c>
    </row>
    <row r="567" spans="1:27" x14ac:dyDescent="0.3">
      <c r="A567">
        <v>100067</v>
      </c>
      <c r="B567">
        <v>230922</v>
      </c>
      <c r="C567" s="3">
        <v>44130.530555555553</v>
      </c>
      <c r="D567">
        <v>0</v>
      </c>
      <c r="E567">
        <v>2</v>
      </c>
      <c r="F567" t="s">
        <v>25</v>
      </c>
      <c r="G567">
        <v>1</v>
      </c>
      <c r="H567">
        <v>60.5625</v>
      </c>
      <c r="I567">
        <v>13.76172</v>
      </c>
      <c r="J567">
        <v>0.8671875</v>
      </c>
      <c r="K567">
        <v>46.019530000000003</v>
      </c>
      <c r="L567" s="3">
        <v>44130.28402777778</v>
      </c>
      <c r="M567">
        <v>17.18</v>
      </c>
      <c r="N567" t="s">
        <v>28</v>
      </c>
      <c r="P567">
        <f>(C567-Key!$B$1)*24</f>
        <v>-2.3166666667093523</v>
      </c>
      <c r="Q567">
        <f>(Key!$B$2-'17.1'!C567)*24</f>
        <v>5.2666666667209938</v>
      </c>
      <c r="R567" s="3">
        <f>C567-(M567-Key!$B$5)/(24*Key!$B$6)</f>
        <v>44130.516740740735</v>
      </c>
      <c r="S567">
        <f>M567-Key!$B$5</f>
        <v>14.92</v>
      </c>
      <c r="T567" s="2">
        <f t="shared" si="40"/>
        <v>44129.527777777781</v>
      </c>
      <c r="U567" t="str">
        <f t="shared" si="41"/>
        <v>10-25-2020 12:40</v>
      </c>
      <c r="V567">
        <f>IFERROR(IF(W567=Z567,VLOOKUP($U567,[1]C8842!$G$2:$M$145,3,FALSE),0),0)</f>
        <v>20</v>
      </c>
      <c r="W567">
        <f>VLOOKUP(RIGHT($V$1,5),Key!$A$9:$B$14,2,FALSE)</f>
        <v>10.199999999999999</v>
      </c>
      <c r="X567">
        <f t="shared" si="44"/>
        <v>0</v>
      </c>
      <c r="Y567">
        <f>VLOOKUP(RIGHT($X$1,5),Key!$A$9:$B$14,2,FALSE)</f>
        <v>3.7</v>
      </c>
      <c r="Z567">
        <f t="shared" si="42"/>
        <v>10.199999999999999</v>
      </c>
      <c r="AA567">
        <f t="shared" si="43"/>
        <v>20</v>
      </c>
    </row>
    <row r="568" spans="1:27" x14ac:dyDescent="0.3">
      <c r="A568">
        <v>100067</v>
      </c>
      <c r="B568">
        <v>230922</v>
      </c>
      <c r="C568" s="3">
        <v>44130.530555555553</v>
      </c>
      <c r="D568">
        <v>3</v>
      </c>
      <c r="E568">
        <v>2</v>
      </c>
      <c r="F568" t="s">
        <v>26</v>
      </c>
      <c r="G568">
        <v>1</v>
      </c>
      <c r="H568">
        <v>69.175780000000003</v>
      </c>
      <c r="I568">
        <v>16.04297</v>
      </c>
      <c r="J568">
        <v>0.84765630000000003</v>
      </c>
      <c r="K568">
        <v>94.039060000000006</v>
      </c>
      <c r="L568" s="3">
        <v>44130.28402777778</v>
      </c>
      <c r="M568">
        <v>17.18</v>
      </c>
      <c r="N568" t="s">
        <v>28</v>
      </c>
      <c r="P568">
        <f>(C568-Key!$B$1)*24</f>
        <v>-2.3166666667093523</v>
      </c>
      <c r="Q568">
        <f>(Key!$B$2-'17.1'!C568)*24</f>
        <v>5.2666666667209938</v>
      </c>
      <c r="R568" s="3">
        <f>C568-(M568-Key!$B$5)/(24*Key!$B$6)</f>
        <v>44130.516740740735</v>
      </c>
      <c r="S568">
        <f>M568-Key!$B$5</f>
        <v>14.92</v>
      </c>
      <c r="T568" s="2">
        <f t="shared" si="40"/>
        <v>44129.527777777781</v>
      </c>
      <c r="U568" t="str">
        <f t="shared" si="41"/>
        <v>10-25-2020 12:40</v>
      </c>
      <c r="V568">
        <f>IFERROR(IF(W568=Z568,VLOOKUP($U568,[1]C8842!$G$2:$M$145,3,FALSE),0),0)</f>
        <v>20</v>
      </c>
      <c r="W568">
        <f>VLOOKUP(RIGHT($V$1,5),Key!$A$9:$B$14,2,FALSE)</f>
        <v>10.199999999999999</v>
      </c>
      <c r="X568">
        <f t="shared" si="44"/>
        <v>0</v>
      </c>
      <c r="Y568">
        <f>VLOOKUP(RIGHT($X$1,5),Key!$A$9:$B$14,2,FALSE)</f>
        <v>3.7</v>
      </c>
      <c r="Z568">
        <f t="shared" si="42"/>
        <v>10.199999999999999</v>
      </c>
      <c r="AA568">
        <f t="shared" si="43"/>
        <v>20</v>
      </c>
    </row>
    <row r="569" spans="1:27" x14ac:dyDescent="0.3">
      <c r="A569">
        <v>100067</v>
      </c>
      <c r="B569">
        <v>230922</v>
      </c>
      <c r="C569" s="3">
        <v>44130.530555555553</v>
      </c>
      <c r="D569">
        <v>3</v>
      </c>
      <c r="E569">
        <v>2</v>
      </c>
      <c r="F569" t="s">
        <v>26</v>
      </c>
      <c r="G569">
        <v>1</v>
      </c>
      <c r="H569">
        <v>60.878909999999998</v>
      </c>
      <c r="I569">
        <v>13.058590000000001</v>
      </c>
      <c r="J569">
        <v>0.83203130000000003</v>
      </c>
      <c r="K569">
        <v>94.039060000000006</v>
      </c>
      <c r="L569" s="3">
        <v>44130.28402777778</v>
      </c>
      <c r="M569">
        <v>17.18</v>
      </c>
      <c r="N569" t="s">
        <v>28</v>
      </c>
      <c r="P569">
        <f>(C569-Key!$B$1)*24</f>
        <v>-2.3166666667093523</v>
      </c>
      <c r="Q569">
        <f>(Key!$B$2-'17.1'!C569)*24</f>
        <v>5.2666666667209938</v>
      </c>
      <c r="R569" s="3">
        <f>C569-(M569-Key!$B$5)/(24*Key!$B$6)</f>
        <v>44130.516740740735</v>
      </c>
      <c r="S569">
        <f>M569-Key!$B$5</f>
        <v>14.92</v>
      </c>
      <c r="T569" s="2">
        <f t="shared" si="40"/>
        <v>44129.527777777781</v>
      </c>
      <c r="U569" t="str">
        <f t="shared" si="41"/>
        <v>10-25-2020 12:40</v>
      </c>
      <c r="V569">
        <f>IFERROR(IF(W569=Z569,VLOOKUP($U569,[1]C8842!$G$2:$M$145,3,FALSE),0),0)</f>
        <v>20</v>
      </c>
      <c r="W569">
        <f>VLOOKUP(RIGHT($V$1,5),Key!$A$9:$B$14,2,FALSE)</f>
        <v>10.199999999999999</v>
      </c>
      <c r="X569">
        <f t="shared" si="44"/>
        <v>0</v>
      </c>
      <c r="Y569">
        <f>VLOOKUP(RIGHT($X$1,5),Key!$A$9:$B$14,2,FALSE)</f>
        <v>3.7</v>
      </c>
      <c r="Z569">
        <f t="shared" si="42"/>
        <v>10.199999999999999</v>
      </c>
      <c r="AA569">
        <f t="shared" si="43"/>
        <v>20</v>
      </c>
    </row>
    <row r="570" spans="1:27" x14ac:dyDescent="0.3">
      <c r="A570">
        <v>100067</v>
      </c>
      <c r="B570">
        <v>230922</v>
      </c>
      <c r="C570" s="3">
        <v>44130.530555555553</v>
      </c>
      <c r="D570">
        <v>0</v>
      </c>
      <c r="E570">
        <v>2</v>
      </c>
      <c r="F570" t="s">
        <v>25</v>
      </c>
      <c r="G570">
        <v>1</v>
      </c>
      <c r="H570">
        <v>67.3125</v>
      </c>
      <c r="I570">
        <v>14.89453</v>
      </c>
      <c r="J570">
        <v>0.82421880000000003</v>
      </c>
      <c r="K570">
        <v>46.019530000000003</v>
      </c>
      <c r="L570" s="3">
        <v>44130.28402777778</v>
      </c>
      <c r="M570">
        <v>17.18</v>
      </c>
      <c r="N570" t="s">
        <v>28</v>
      </c>
      <c r="P570">
        <f>(C570-Key!$B$1)*24</f>
        <v>-2.3166666667093523</v>
      </c>
      <c r="Q570">
        <f>(Key!$B$2-'17.1'!C570)*24</f>
        <v>5.2666666667209938</v>
      </c>
      <c r="R570" s="3">
        <f>C570-(M570-Key!$B$5)/(24*Key!$B$6)</f>
        <v>44130.516740740735</v>
      </c>
      <c r="S570">
        <f>M570-Key!$B$5</f>
        <v>14.92</v>
      </c>
      <c r="T570" s="2">
        <f t="shared" si="40"/>
        <v>44129.527777777781</v>
      </c>
      <c r="U570" t="str">
        <f t="shared" si="41"/>
        <v>10-25-2020 12:40</v>
      </c>
      <c r="V570">
        <f>IFERROR(IF(W570=Z570,VLOOKUP($U570,[1]C8842!$G$2:$M$145,3,FALSE),0),0)</f>
        <v>20</v>
      </c>
      <c r="W570">
        <f>VLOOKUP(RIGHT($V$1,5),Key!$A$9:$B$14,2,FALSE)</f>
        <v>10.199999999999999</v>
      </c>
      <c r="X570">
        <f t="shared" si="44"/>
        <v>0</v>
      </c>
      <c r="Y570">
        <f>VLOOKUP(RIGHT($X$1,5),Key!$A$9:$B$14,2,FALSE)</f>
        <v>3.7</v>
      </c>
      <c r="Z570">
        <f t="shared" si="42"/>
        <v>10.199999999999999</v>
      </c>
      <c r="AA570">
        <f t="shared" si="43"/>
        <v>20</v>
      </c>
    </row>
    <row r="571" spans="1:27" x14ac:dyDescent="0.3">
      <c r="A571">
        <v>100067</v>
      </c>
      <c r="B571">
        <v>230922</v>
      </c>
      <c r="C571" s="3">
        <v>44130.530555555553</v>
      </c>
      <c r="D571">
        <v>0</v>
      </c>
      <c r="E571">
        <v>2</v>
      </c>
      <c r="F571" t="s">
        <v>25</v>
      </c>
      <c r="G571">
        <v>5</v>
      </c>
      <c r="H571">
        <v>59.808590000000002</v>
      </c>
      <c r="I571">
        <v>91.257810000000006</v>
      </c>
      <c r="J571">
        <v>4.328125</v>
      </c>
      <c r="K571">
        <v>46.019530000000003</v>
      </c>
      <c r="L571" s="3">
        <v>44130.28402777778</v>
      </c>
      <c r="M571">
        <v>17.18</v>
      </c>
      <c r="N571" t="s">
        <v>28</v>
      </c>
      <c r="P571">
        <f>(C571-Key!$B$1)*24</f>
        <v>-2.3166666667093523</v>
      </c>
      <c r="Q571">
        <f>(Key!$B$2-'17.1'!C571)*24</f>
        <v>5.2666666667209938</v>
      </c>
      <c r="R571" s="3">
        <f>C571-(M571-Key!$B$5)/(24*Key!$B$6)</f>
        <v>44130.516740740735</v>
      </c>
      <c r="S571">
        <f>M571-Key!$B$5</f>
        <v>14.92</v>
      </c>
      <c r="T571" s="2">
        <f t="shared" si="40"/>
        <v>44129.527777777781</v>
      </c>
      <c r="U571" t="str">
        <f t="shared" si="41"/>
        <v>10-25-2020 12:40</v>
      </c>
      <c r="V571">
        <f>IFERROR(IF(W571=Z571,VLOOKUP($U571,[1]C8842!$G$2:$M$145,3,FALSE),0),0)</f>
        <v>20</v>
      </c>
      <c r="W571">
        <f>VLOOKUP(RIGHT($V$1,5),Key!$A$9:$B$14,2,FALSE)</f>
        <v>10.199999999999999</v>
      </c>
      <c r="X571">
        <f t="shared" si="44"/>
        <v>0</v>
      </c>
      <c r="Y571">
        <f>VLOOKUP(RIGHT($X$1,5),Key!$A$9:$B$14,2,FALSE)</f>
        <v>3.7</v>
      </c>
      <c r="Z571">
        <f t="shared" si="42"/>
        <v>10.199999999999999</v>
      </c>
      <c r="AA571">
        <f t="shared" si="43"/>
        <v>20</v>
      </c>
    </row>
    <row r="572" spans="1:27" x14ac:dyDescent="0.3">
      <c r="A572">
        <v>100067</v>
      </c>
      <c r="B572">
        <v>230922</v>
      </c>
      <c r="C572" s="3">
        <v>44130.53125</v>
      </c>
      <c r="D572">
        <v>2</v>
      </c>
      <c r="E572">
        <v>1</v>
      </c>
      <c r="F572" t="s">
        <v>26</v>
      </c>
      <c r="G572">
        <v>1</v>
      </c>
      <c r="H572">
        <v>66.9375</v>
      </c>
      <c r="I572">
        <v>14.367190000000001</v>
      </c>
      <c r="J572">
        <v>0.80859380000000003</v>
      </c>
      <c r="K572">
        <v>81.035160000000005</v>
      </c>
      <c r="L572" s="3">
        <v>44130.28402777778</v>
      </c>
      <c r="M572">
        <v>17.18</v>
      </c>
      <c r="N572" t="s">
        <v>28</v>
      </c>
      <c r="P572">
        <f>(C572-Key!$B$1)*24</f>
        <v>-2.2999999999883585</v>
      </c>
      <c r="Q572">
        <f>(Key!$B$2-'17.1'!C572)*24</f>
        <v>5.25</v>
      </c>
      <c r="R572" s="3">
        <f>C572-(M572-Key!$B$5)/(24*Key!$B$6)</f>
        <v>44130.517435185182</v>
      </c>
      <c r="S572">
        <f>M572-Key!$B$5</f>
        <v>14.92</v>
      </c>
      <c r="T572" s="2">
        <f t="shared" si="40"/>
        <v>44129.534722222219</v>
      </c>
      <c r="U572" t="str">
        <f t="shared" si="41"/>
        <v>10-25-2020 12:50</v>
      </c>
      <c r="V572">
        <f>IFERROR(IF(W572=Z572,VLOOKUP($U572,[1]C8842!$G$2:$M$145,3,FALSE),0),0)</f>
        <v>20</v>
      </c>
      <c r="W572">
        <f>VLOOKUP(RIGHT($V$1,5),Key!$A$9:$B$14,2,FALSE)</f>
        <v>10.199999999999999</v>
      </c>
      <c r="X572">
        <f t="shared" si="44"/>
        <v>0</v>
      </c>
      <c r="Y572">
        <f>VLOOKUP(RIGHT($X$1,5),Key!$A$9:$B$14,2,FALSE)</f>
        <v>3.7</v>
      </c>
      <c r="Z572">
        <f t="shared" si="42"/>
        <v>10.199999999999999</v>
      </c>
      <c r="AA572">
        <f t="shared" si="43"/>
        <v>20</v>
      </c>
    </row>
    <row r="573" spans="1:27" x14ac:dyDescent="0.3">
      <c r="A573">
        <v>100067</v>
      </c>
      <c r="B573">
        <v>230922</v>
      </c>
      <c r="C573" s="3">
        <v>44130.53125</v>
      </c>
      <c r="D573">
        <v>3</v>
      </c>
      <c r="E573">
        <v>2</v>
      </c>
      <c r="F573" t="s">
        <v>26</v>
      </c>
      <c r="G573">
        <v>2</v>
      </c>
      <c r="H573">
        <v>65.804689999999994</v>
      </c>
      <c r="I573">
        <v>21.085940000000001</v>
      </c>
      <c r="J573">
        <v>1.09375</v>
      </c>
      <c r="K573">
        <v>94.039060000000006</v>
      </c>
      <c r="L573" s="3">
        <v>44130.28402777778</v>
      </c>
      <c r="M573">
        <v>17.18</v>
      </c>
      <c r="N573" t="s">
        <v>28</v>
      </c>
      <c r="P573">
        <f>(C573-Key!$B$1)*24</f>
        <v>-2.2999999999883585</v>
      </c>
      <c r="Q573">
        <f>(Key!$B$2-'17.1'!C573)*24</f>
        <v>5.25</v>
      </c>
      <c r="R573" s="3">
        <f>C573-(M573-Key!$B$5)/(24*Key!$B$6)</f>
        <v>44130.517435185182</v>
      </c>
      <c r="S573">
        <f>M573-Key!$B$5</f>
        <v>14.92</v>
      </c>
      <c r="T573" s="2">
        <f t="shared" si="40"/>
        <v>44129.534722222219</v>
      </c>
      <c r="U573" t="str">
        <f t="shared" si="41"/>
        <v>10-25-2020 12:50</v>
      </c>
      <c r="V573">
        <f>IFERROR(IF(W573=Z573,VLOOKUP($U573,[1]C8842!$G$2:$M$145,3,FALSE),0),0)</f>
        <v>20</v>
      </c>
      <c r="W573">
        <f>VLOOKUP(RIGHT($V$1,5),Key!$A$9:$B$14,2,FALSE)</f>
        <v>10.199999999999999</v>
      </c>
      <c r="X573">
        <f t="shared" si="44"/>
        <v>0</v>
      </c>
      <c r="Y573">
        <f>VLOOKUP(RIGHT($X$1,5),Key!$A$9:$B$14,2,FALSE)</f>
        <v>3.7</v>
      </c>
      <c r="Z573">
        <f t="shared" si="42"/>
        <v>10.199999999999999</v>
      </c>
      <c r="AA573">
        <f t="shared" si="43"/>
        <v>20</v>
      </c>
    </row>
    <row r="574" spans="1:27" x14ac:dyDescent="0.3">
      <c r="A574">
        <v>100067</v>
      </c>
      <c r="B574">
        <v>230922</v>
      </c>
      <c r="C574" s="3">
        <v>44130.53125</v>
      </c>
      <c r="D574">
        <v>0</v>
      </c>
      <c r="E574">
        <v>2</v>
      </c>
      <c r="F574" t="s">
        <v>25</v>
      </c>
      <c r="G574">
        <v>1</v>
      </c>
      <c r="H574">
        <v>67.328130000000002</v>
      </c>
      <c r="I574">
        <v>16.210940000000001</v>
      </c>
      <c r="J574">
        <v>0.875</v>
      </c>
      <c r="K574">
        <v>48.019530000000003</v>
      </c>
      <c r="L574" s="3">
        <v>44130.28402777778</v>
      </c>
      <c r="M574">
        <v>17.18</v>
      </c>
      <c r="N574" t="s">
        <v>28</v>
      </c>
      <c r="P574">
        <f>(C574-Key!$B$1)*24</f>
        <v>-2.2999999999883585</v>
      </c>
      <c r="Q574">
        <f>(Key!$B$2-'17.1'!C574)*24</f>
        <v>5.25</v>
      </c>
      <c r="R574" s="3">
        <f>C574-(M574-Key!$B$5)/(24*Key!$B$6)</f>
        <v>44130.517435185182</v>
      </c>
      <c r="S574">
        <f>M574-Key!$B$5</f>
        <v>14.92</v>
      </c>
      <c r="T574" s="2">
        <f t="shared" si="40"/>
        <v>44129.534722222219</v>
      </c>
      <c r="U574" t="str">
        <f t="shared" si="41"/>
        <v>10-25-2020 12:50</v>
      </c>
      <c r="V574">
        <f>IFERROR(IF(W574=Z574,VLOOKUP($U574,[1]C8842!$G$2:$M$145,3,FALSE),0),0)</f>
        <v>20</v>
      </c>
      <c r="W574">
        <f>VLOOKUP(RIGHT($V$1,5),Key!$A$9:$B$14,2,FALSE)</f>
        <v>10.199999999999999</v>
      </c>
      <c r="X574">
        <f t="shared" si="44"/>
        <v>0</v>
      </c>
      <c r="Y574">
        <f>VLOOKUP(RIGHT($X$1,5),Key!$A$9:$B$14,2,FALSE)</f>
        <v>3.7</v>
      </c>
      <c r="Z574">
        <f t="shared" si="42"/>
        <v>10.199999999999999</v>
      </c>
      <c r="AA574">
        <f t="shared" si="43"/>
        <v>20</v>
      </c>
    </row>
    <row r="575" spans="1:27" x14ac:dyDescent="0.3">
      <c r="A575">
        <v>100067</v>
      </c>
      <c r="B575">
        <v>230922</v>
      </c>
      <c r="C575" s="3">
        <v>44130.53125</v>
      </c>
      <c r="D575">
        <v>0</v>
      </c>
      <c r="E575">
        <v>2</v>
      </c>
      <c r="F575" t="s">
        <v>25</v>
      </c>
      <c r="G575">
        <v>1</v>
      </c>
      <c r="H575">
        <v>64.914060000000006</v>
      </c>
      <c r="I575">
        <v>16.234380000000002</v>
      </c>
      <c r="J575">
        <v>0.91015630000000003</v>
      </c>
      <c r="K575">
        <v>47.019530000000003</v>
      </c>
      <c r="L575" s="3">
        <v>44130.28402777778</v>
      </c>
      <c r="M575">
        <v>17.18</v>
      </c>
      <c r="N575" t="s">
        <v>28</v>
      </c>
      <c r="P575">
        <f>(C575-Key!$B$1)*24</f>
        <v>-2.2999999999883585</v>
      </c>
      <c r="Q575">
        <f>(Key!$B$2-'17.1'!C575)*24</f>
        <v>5.25</v>
      </c>
      <c r="R575" s="3">
        <f>C575-(M575-Key!$B$5)/(24*Key!$B$6)</f>
        <v>44130.517435185182</v>
      </c>
      <c r="S575">
        <f>M575-Key!$B$5</f>
        <v>14.92</v>
      </c>
      <c r="T575" s="2">
        <f t="shared" si="40"/>
        <v>44129.534722222219</v>
      </c>
      <c r="U575" t="str">
        <f t="shared" si="41"/>
        <v>10-25-2020 12:50</v>
      </c>
      <c r="V575">
        <f>IFERROR(IF(W575=Z575,VLOOKUP($U575,[1]C8842!$G$2:$M$145,3,FALSE),0),0)</f>
        <v>20</v>
      </c>
      <c r="W575">
        <f>VLOOKUP(RIGHT($V$1,5),Key!$A$9:$B$14,2,FALSE)</f>
        <v>10.199999999999999</v>
      </c>
      <c r="X575">
        <f t="shared" si="44"/>
        <v>0</v>
      </c>
      <c r="Y575">
        <f>VLOOKUP(RIGHT($X$1,5),Key!$A$9:$B$14,2,FALSE)</f>
        <v>3.7</v>
      </c>
      <c r="Z575">
        <f t="shared" si="42"/>
        <v>10.199999999999999</v>
      </c>
      <c r="AA575">
        <f t="shared" si="43"/>
        <v>20</v>
      </c>
    </row>
    <row r="576" spans="1:27" x14ac:dyDescent="0.3">
      <c r="A576">
        <v>100067</v>
      </c>
      <c r="B576">
        <v>230922</v>
      </c>
      <c r="C576" s="3">
        <v>44130.53125</v>
      </c>
      <c r="D576">
        <v>1</v>
      </c>
      <c r="E576">
        <v>1</v>
      </c>
      <c r="F576" t="s">
        <v>25</v>
      </c>
      <c r="G576">
        <v>1</v>
      </c>
      <c r="H576">
        <v>69.703130000000002</v>
      </c>
      <c r="I576">
        <v>15.79297</v>
      </c>
      <c r="J576">
        <v>0.83203130000000003</v>
      </c>
      <c r="K576">
        <v>58.023440000000001</v>
      </c>
      <c r="L576" s="3">
        <v>44130.28402777778</v>
      </c>
      <c r="M576">
        <v>17.18</v>
      </c>
      <c r="N576" t="s">
        <v>28</v>
      </c>
      <c r="P576">
        <f>(C576-Key!$B$1)*24</f>
        <v>-2.2999999999883585</v>
      </c>
      <c r="Q576">
        <f>(Key!$B$2-'17.1'!C576)*24</f>
        <v>5.25</v>
      </c>
      <c r="R576" s="3">
        <f>C576-(M576-Key!$B$5)/(24*Key!$B$6)</f>
        <v>44130.517435185182</v>
      </c>
      <c r="S576">
        <f>M576-Key!$B$5</f>
        <v>14.92</v>
      </c>
      <c r="T576" s="2">
        <f t="shared" si="40"/>
        <v>44129.534722222219</v>
      </c>
      <c r="U576" t="str">
        <f t="shared" si="41"/>
        <v>10-25-2020 12:50</v>
      </c>
      <c r="V576">
        <f>IFERROR(IF(W576=Z576,VLOOKUP($U576,[1]C8842!$G$2:$M$145,3,FALSE),0),0)</f>
        <v>20</v>
      </c>
      <c r="W576">
        <f>VLOOKUP(RIGHT($V$1,5),Key!$A$9:$B$14,2,FALSE)</f>
        <v>10.199999999999999</v>
      </c>
      <c r="X576">
        <f t="shared" si="44"/>
        <v>0</v>
      </c>
      <c r="Y576">
        <f>VLOOKUP(RIGHT($X$1,5),Key!$A$9:$B$14,2,FALSE)</f>
        <v>3.7</v>
      </c>
      <c r="Z576">
        <f t="shared" si="42"/>
        <v>10.199999999999999</v>
      </c>
      <c r="AA576">
        <f t="shared" si="43"/>
        <v>20</v>
      </c>
    </row>
    <row r="577" spans="1:27" x14ac:dyDescent="0.3">
      <c r="A577">
        <v>100067</v>
      </c>
      <c r="B577">
        <v>230922</v>
      </c>
      <c r="C577" s="3">
        <v>44130.53125</v>
      </c>
      <c r="D577">
        <v>0</v>
      </c>
      <c r="E577">
        <v>2</v>
      </c>
      <c r="F577" t="s">
        <v>25</v>
      </c>
      <c r="G577">
        <v>1</v>
      </c>
      <c r="H577">
        <v>65.59375</v>
      </c>
      <c r="I577">
        <v>15.371090000000001</v>
      </c>
      <c r="J577">
        <v>0.8671875</v>
      </c>
      <c r="K577">
        <v>44.019530000000003</v>
      </c>
      <c r="L577" s="3">
        <v>44130.28402777778</v>
      </c>
      <c r="M577">
        <v>17.18</v>
      </c>
      <c r="N577" t="s">
        <v>28</v>
      </c>
      <c r="P577">
        <f>(C577-Key!$B$1)*24</f>
        <v>-2.2999999999883585</v>
      </c>
      <c r="Q577">
        <f>(Key!$B$2-'17.1'!C577)*24</f>
        <v>5.25</v>
      </c>
      <c r="R577" s="3">
        <f>C577-(M577-Key!$B$5)/(24*Key!$B$6)</f>
        <v>44130.517435185182</v>
      </c>
      <c r="S577">
        <f>M577-Key!$B$5</f>
        <v>14.92</v>
      </c>
      <c r="T577" s="2">
        <f t="shared" si="40"/>
        <v>44129.534722222219</v>
      </c>
      <c r="U577" t="str">
        <f t="shared" si="41"/>
        <v>10-25-2020 12:50</v>
      </c>
      <c r="V577">
        <f>IFERROR(IF(W577=Z577,VLOOKUP($U577,[1]C8842!$G$2:$M$145,3,FALSE),0),0)</f>
        <v>20</v>
      </c>
      <c r="W577">
        <f>VLOOKUP(RIGHT($V$1,5),Key!$A$9:$B$14,2,FALSE)</f>
        <v>10.199999999999999</v>
      </c>
      <c r="X577">
        <f t="shared" si="44"/>
        <v>0</v>
      </c>
      <c r="Y577">
        <f>VLOOKUP(RIGHT($X$1,5),Key!$A$9:$B$14,2,FALSE)</f>
        <v>3.7</v>
      </c>
      <c r="Z577">
        <f t="shared" si="42"/>
        <v>10.199999999999999</v>
      </c>
      <c r="AA577">
        <f t="shared" si="43"/>
        <v>20</v>
      </c>
    </row>
    <row r="578" spans="1:27" x14ac:dyDescent="0.3">
      <c r="A578">
        <v>100067</v>
      </c>
      <c r="B578">
        <v>230922</v>
      </c>
      <c r="C578" s="3">
        <v>44130.53125</v>
      </c>
      <c r="D578">
        <v>0</v>
      </c>
      <c r="E578">
        <v>2</v>
      </c>
      <c r="F578" t="s">
        <v>25</v>
      </c>
      <c r="G578">
        <v>1</v>
      </c>
      <c r="H578">
        <v>64.082030000000003</v>
      </c>
      <c r="I578">
        <v>15.820309999999999</v>
      </c>
      <c r="J578">
        <v>0.90625</v>
      </c>
      <c r="K578">
        <v>46.019530000000003</v>
      </c>
      <c r="L578" s="3">
        <v>44130.28402777778</v>
      </c>
      <c r="M578">
        <v>17.18</v>
      </c>
      <c r="N578" t="s">
        <v>28</v>
      </c>
      <c r="P578">
        <f>(C578-Key!$B$1)*24</f>
        <v>-2.2999999999883585</v>
      </c>
      <c r="Q578">
        <f>(Key!$B$2-'17.1'!C578)*24</f>
        <v>5.25</v>
      </c>
      <c r="R578" s="3">
        <f>C578-(M578-Key!$B$5)/(24*Key!$B$6)</f>
        <v>44130.517435185182</v>
      </c>
      <c r="S578">
        <f>M578-Key!$B$5</f>
        <v>14.92</v>
      </c>
      <c r="T578" s="2">
        <f t="shared" si="40"/>
        <v>44129.534722222219</v>
      </c>
      <c r="U578" t="str">
        <f t="shared" si="41"/>
        <v>10-25-2020 12:50</v>
      </c>
      <c r="V578">
        <f>IFERROR(IF(W578=Z578,VLOOKUP($U578,[1]C8842!$G$2:$M$145,3,FALSE),0),0)</f>
        <v>20</v>
      </c>
      <c r="W578">
        <f>VLOOKUP(RIGHT($V$1,5),Key!$A$9:$B$14,2,FALSE)</f>
        <v>10.199999999999999</v>
      </c>
      <c r="X578">
        <f t="shared" si="44"/>
        <v>0</v>
      </c>
      <c r="Y578">
        <f>VLOOKUP(RIGHT($X$1,5),Key!$A$9:$B$14,2,FALSE)</f>
        <v>3.7</v>
      </c>
      <c r="Z578">
        <f t="shared" si="42"/>
        <v>10.199999999999999</v>
      </c>
      <c r="AA578">
        <f t="shared" si="43"/>
        <v>20</v>
      </c>
    </row>
    <row r="579" spans="1:27" x14ac:dyDescent="0.3">
      <c r="A579">
        <v>100067</v>
      </c>
      <c r="B579">
        <v>230922</v>
      </c>
      <c r="C579" s="3">
        <v>44130.53125</v>
      </c>
      <c r="D579">
        <v>1</v>
      </c>
      <c r="E579">
        <v>1</v>
      </c>
      <c r="F579" t="s">
        <v>25</v>
      </c>
      <c r="G579">
        <v>1</v>
      </c>
      <c r="H579">
        <v>63.410159999999998</v>
      </c>
      <c r="I579">
        <v>15.539059999999999</v>
      </c>
      <c r="J579">
        <v>0.90234380000000003</v>
      </c>
      <c r="K579">
        <v>58.023440000000001</v>
      </c>
      <c r="L579" s="3">
        <v>44130.28402777778</v>
      </c>
      <c r="M579">
        <v>17.18</v>
      </c>
      <c r="N579" t="s">
        <v>28</v>
      </c>
      <c r="P579">
        <f>(C579-Key!$B$1)*24</f>
        <v>-2.2999999999883585</v>
      </c>
      <c r="Q579">
        <f>(Key!$B$2-'17.1'!C579)*24</f>
        <v>5.25</v>
      </c>
      <c r="R579" s="3">
        <f>C579-(M579-Key!$B$5)/(24*Key!$B$6)</f>
        <v>44130.517435185182</v>
      </c>
      <c r="S579">
        <f>M579-Key!$B$5</f>
        <v>14.92</v>
      </c>
      <c r="T579" s="2">
        <f t="shared" ref="T579:T642" si="45">ROUND(C579*24*60/10,0)/(24*6)-1</f>
        <v>44129.534722222219</v>
      </c>
      <c r="U579" t="str">
        <f t="shared" ref="U579:U642" si="46">TEXT(T579,"mm-dd-yyyy hh:mm")</f>
        <v>10-25-2020 12:50</v>
      </c>
      <c r="V579">
        <f>IFERROR(IF(W579=Z579,VLOOKUP($U579,[1]C8842!$G$2:$M$145,3,FALSE),0),0)</f>
        <v>20</v>
      </c>
      <c r="W579">
        <f>VLOOKUP(RIGHT($V$1,5),Key!$A$9:$B$14,2,FALSE)</f>
        <v>10.199999999999999</v>
      </c>
      <c r="X579">
        <f t="shared" si="44"/>
        <v>0</v>
      </c>
      <c r="Y579">
        <f>VLOOKUP(RIGHT($X$1,5),Key!$A$9:$B$14,2,FALSE)</f>
        <v>3.7</v>
      </c>
      <c r="Z579">
        <f t="shared" ref="Z579:Z642" si="47">M579-MIN(ABS(Y579-M579),ABS(W579-M579))</f>
        <v>10.199999999999999</v>
      </c>
      <c r="AA579">
        <f t="shared" ref="AA579:AA642" si="48">SUM(V579,X579)</f>
        <v>20</v>
      </c>
    </row>
    <row r="580" spans="1:27" x14ac:dyDescent="0.3">
      <c r="A580">
        <v>100067</v>
      </c>
      <c r="B580">
        <v>230922</v>
      </c>
      <c r="C580" s="3">
        <v>44130.53125</v>
      </c>
      <c r="D580">
        <v>3</v>
      </c>
      <c r="E580">
        <v>2</v>
      </c>
      <c r="F580" t="s">
        <v>26</v>
      </c>
      <c r="G580">
        <v>2</v>
      </c>
      <c r="H580">
        <v>61.347659999999998</v>
      </c>
      <c r="I580">
        <v>21.55078</v>
      </c>
      <c r="J580">
        <v>1.1953130000000001</v>
      </c>
      <c r="K580">
        <v>92.039060000000006</v>
      </c>
      <c r="L580" s="3">
        <v>44130.28402777778</v>
      </c>
      <c r="M580">
        <v>17.18</v>
      </c>
      <c r="N580" t="s">
        <v>28</v>
      </c>
      <c r="P580">
        <f>(C580-Key!$B$1)*24</f>
        <v>-2.2999999999883585</v>
      </c>
      <c r="Q580">
        <f>(Key!$B$2-'17.1'!C580)*24</f>
        <v>5.25</v>
      </c>
      <c r="R580" s="3">
        <f>C580-(M580-Key!$B$5)/(24*Key!$B$6)</f>
        <v>44130.517435185182</v>
      </c>
      <c r="S580">
        <f>M580-Key!$B$5</f>
        <v>14.92</v>
      </c>
      <c r="T580" s="2">
        <f t="shared" si="45"/>
        <v>44129.534722222219</v>
      </c>
      <c r="U580" t="str">
        <f t="shared" si="46"/>
        <v>10-25-2020 12:50</v>
      </c>
      <c r="V580">
        <f>IFERROR(IF(W580=Z580,VLOOKUP($U580,[1]C8842!$G$2:$M$145,3,FALSE),0),0)</f>
        <v>20</v>
      </c>
      <c r="W580">
        <f>VLOOKUP(RIGHT($V$1,5),Key!$A$9:$B$14,2,FALSE)</f>
        <v>10.199999999999999</v>
      </c>
      <c r="X580">
        <f t="shared" ref="X580:X643" si="49">$X$2</f>
        <v>0</v>
      </c>
      <c r="Y580">
        <f>VLOOKUP(RIGHT($X$1,5),Key!$A$9:$B$14,2,FALSE)</f>
        <v>3.7</v>
      </c>
      <c r="Z580">
        <f t="shared" si="47"/>
        <v>10.199999999999999</v>
      </c>
      <c r="AA580">
        <f t="shared" si="48"/>
        <v>20</v>
      </c>
    </row>
    <row r="581" spans="1:27" x14ac:dyDescent="0.3">
      <c r="A581">
        <v>100067</v>
      </c>
      <c r="B581">
        <v>230922</v>
      </c>
      <c r="C581" s="3">
        <v>44130.531944444447</v>
      </c>
      <c r="D581">
        <v>0</v>
      </c>
      <c r="E581">
        <v>2</v>
      </c>
      <c r="F581" t="s">
        <v>25</v>
      </c>
      <c r="G581">
        <v>1</v>
      </c>
      <c r="H581">
        <v>60.308590000000002</v>
      </c>
      <c r="I581">
        <v>18.09375</v>
      </c>
      <c r="J581">
        <v>1.0625</v>
      </c>
      <c r="K581">
        <v>46.019530000000003</v>
      </c>
      <c r="L581" s="3">
        <v>44130.28402777778</v>
      </c>
      <c r="M581">
        <v>17.18</v>
      </c>
      <c r="N581" t="s">
        <v>28</v>
      </c>
      <c r="P581">
        <f>(C581-Key!$B$1)*24</f>
        <v>-2.2833333332673647</v>
      </c>
      <c r="Q581">
        <f>(Key!$B$2-'17.1'!C581)*24</f>
        <v>5.2333333332790062</v>
      </c>
      <c r="R581" s="3">
        <f>C581-(M581-Key!$B$5)/(24*Key!$B$6)</f>
        <v>44130.518129629629</v>
      </c>
      <c r="S581">
        <f>M581-Key!$B$5</f>
        <v>14.92</v>
      </c>
      <c r="T581" s="2">
        <f t="shared" si="45"/>
        <v>44129.534722222219</v>
      </c>
      <c r="U581" t="str">
        <f t="shared" si="46"/>
        <v>10-25-2020 12:50</v>
      </c>
      <c r="V581">
        <f>IFERROR(IF(W581=Z581,VLOOKUP($U581,[1]C8842!$G$2:$M$145,3,FALSE),0),0)</f>
        <v>20</v>
      </c>
      <c r="W581">
        <f>VLOOKUP(RIGHT($V$1,5),Key!$A$9:$B$14,2,FALSE)</f>
        <v>10.199999999999999</v>
      </c>
      <c r="X581">
        <f t="shared" si="49"/>
        <v>0</v>
      </c>
      <c r="Y581">
        <f>VLOOKUP(RIGHT($X$1,5),Key!$A$9:$B$14,2,FALSE)</f>
        <v>3.7</v>
      </c>
      <c r="Z581">
        <f t="shared" si="47"/>
        <v>10.199999999999999</v>
      </c>
      <c r="AA581">
        <f t="shared" si="48"/>
        <v>20</v>
      </c>
    </row>
    <row r="582" spans="1:27" x14ac:dyDescent="0.3">
      <c r="A582">
        <v>100067</v>
      </c>
      <c r="B582">
        <v>230922</v>
      </c>
      <c r="C582" s="3">
        <v>44130.531944444447</v>
      </c>
      <c r="D582">
        <v>1</v>
      </c>
      <c r="E582">
        <v>1</v>
      </c>
      <c r="F582" t="s">
        <v>25</v>
      </c>
      <c r="G582">
        <v>2</v>
      </c>
      <c r="H582">
        <v>68.5625</v>
      </c>
      <c r="I582">
        <v>20.652339999999999</v>
      </c>
      <c r="J582">
        <v>1.03125</v>
      </c>
      <c r="K582">
        <v>58.023440000000001</v>
      </c>
      <c r="L582" s="3">
        <v>44130.28402777778</v>
      </c>
      <c r="M582">
        <v>17.18</v>
      </c>
      <c r="N582" t="s">
        <v>28</v>
      </c>
      <c r="P582">
        <f>(C582-Key!$B$1)*24</f>
        <v>-2.2833333332673647</v>
      </c>
      <c r="Q582">
        <f>(Key!$B$2-'17.1'!C582)*24</f>
        <v>5.2333333332790062</v>
      </c>
      <c r="R582" s="3">
        <f>C582-(M582-Key!$B$5)/(24*Key!$B$6)</f>
        <v>44130.518129629629</v>
      </c>
      <c r="S582">
        <f>M582-Key!$B$5</f>
        <v>14.92</v>
      </c>
      <c r="T582" s="2">
        <f t="shared" si="45"/>
        <v>44129.534722222219</v>
      </c>
      <c r="U582" t="str">
        <f t="shared" si="46"/>
        <v>10-25-2020 12:50</v>
      </c>
      <c r="V582">
        <f>IFERROR(IF(W582=Z582,VLOOKUP($U582,[1]C8842!$G$2:$M$145,3,FALSE),0),0)</f>
        <v>20</v>
      </c>
      <c r="W582">
        <f>VLOOKUP(RIGHT($V$1,5),Key!$A$9:$B$14,2,FALSE)</f>
        <v>10.199999999999999</v>
      </c>
      <c r="X582">
        <f t="shared" si="49"/>
        <v>0</v>
      </c>
      <c r="Y582">
        <f>VLOOKUP(RIGHT($X$1,5),Key!$A$9:$B$14,2,FALSE)</f>
        <v>3.7</v>
      </c>
      <c r="Z582">
        <f t="shared" si="47"/>
        <v>10.199999999999999</v>
      </c>
      <c r="AA582">
        <f t="shared" si="48"/>
        <v>20</v>
      </c>
    </row>
    <row r="583" spans="1:27" x14ac:dyDescent="0.3">
      <c r="A583">
        <v>100067</v>
      </c>
      <c r="B583">
        <v>230922</v>
      </c>
      <c r="C583" s="3">
        <v>44130.531944444447</v>
      </c>
      <c r="D583">
        <v>0</v>
      </c>
      <c r="E583">
        <v>2</v>
      </c>
      <c r="F583" t="s">
        <v>25</v>
      </c>
      <c r="G583">
        <v>1</v>
      </c>
      <c r="H583">
        <v>67.46875</v>
      </c>
      <c r="I583">
        <v>16.757809999999999</v>
      </c>
      <c r="J583">
        <v>0.89453130000000003</v>
      </c>
      <c r="K583">
        <v>47.019530000000003</v>
      </c>
      <c r="L583" s="3">
        <v>44130.28402777778</v>
      </c>
      <c r="M583">
        <v>17.18</v>
      </c>
      <c r="N583" t="s">
        <v>28</v>
      </c>
      <c r="P583">
        <f>(C583-Key!$B$1)*24</f>
        <v>-2.2833333332673647</v>
      </c>
      <c r="Q583">
        <f>(Key!$B$2-'17.1'!C583)*24</f>
        <v>5.2333333332790062</v>
      </c>
      <c r="R583" s="3">
        <f>C583-(M583-Key!$B$5)/(24*Key!$B$6)</f>
        <v>44130.518129629629</v>
      </c>
      <c r="S583">
        <f>M583-Key!$B$5</f>
        <v>14.92</v>
      </c>
      <c r="T583" s="2">
        <f t="shared" si="45"/>
        <v>44129.534722222219</v>
      </c>
      <c r="U583" t="str">
        <f t="shared" si="46"/>
        <v>10-25-2020 12:50</v>
      </c>
      <c r="V583">
        <f>IFERROR(IF(W583=Z583,VLOOKUP($U583,[1]C8842!$G$2:$M$145,3,FALSE),0),0)</f>
        <v>20</v>
      </c>
      <c r="W583">
        <f>VLOOKUP(RIGHT($V$1,5),Key!$A$9:$B$14,2,FALSE)</f>
        <v>10.199999999999999</v>
      </c>
      <c r="X583">
        <f t="shared" si="49"/>
        <v>0</v>
      </c>
      <c r="Y583">
        <f>VLOOKUP(RIGHT($X$1,5),Key!$A$9:$B$14,2,FALSE)</f>
        <v>3.7</v>
      </c>
      <c r="Z583">
        <f t="shared" si="47"/>
        <v>10.199999999999999</v>
      </c>
      <c r="AA583">
        <f t="shared" si="48"/>
        <v>20</v>
      </c>
    </row>
    <row r="584" spans="1:27" x14ac:dyDescent="0.3">
      <c r="A584">
        <v>100067</v>
      </c>
      <c r="B584">
        <v>230922</v>
      </c>
      <c r="C584" s="3">
        <v>44130.531944444447</v>
      </c>
      <c r="D584">
        <v>1</v>
      </c>
      <c r="E584">
        <v>1</v>
      </c>
      <c r="F584" t="s">
        <v>25</v>
      </c>
      <c r="G584">
        <v>1</v>
      </c>
      <c r="H584">
        <v>65.039060000000006</v>
      </c>
      <c r="I584">
        <v>15.07422</v>
      </c>
      <c r="J584">
        <v>0.859375</v>
      </c>
      <c r="K584">
        <v>58.023440000000001</v>
      </c>
      <c r="L584" s="3">
        <v>44130.28402777778</v>
      </c>
      <c r="M584">
        <v>17.18</v>
      </c>
      <c r="N584" t="s">
        <v>28</v>
      </c>
      <c r="P584">
        <f>(C584-Key!$B$1)*24</f>
        <v>-2.2833333332673647</v>
      </c>
      <c r="Q584">
        <f>(Key!$B$2-'17.1'!C584)*24</f>
        <v>5.2333333332790062</v>
      </c>
      <c r="R584" s="3">
        <f>C584-(M584-Key!$B$5)/(24*Key!$B$6)</f>
        <v>44130.518129629629</v>
      </c>
      <c r="S584">
        <f>M584-Key!$B$5</f>
        <v>14.92</v>
      </c>
      <c r="T584" s="2">
        <f t="shared" si="45"/>
        <v>44129.534722222219</v>
      </c>
      <c r="U584" t="str">
        <f t="shared" si="46"/>
        <v>10-25-2020 12:50</v>
      </c>
      <c r="V584">
        <f>IFERROR(IF(W584=Z584,VLOOKUP($U584,[1]C8842!$G$2:$M$145,3,FALSE),0),0)</f>
        <v>20</v>
      </c>
      <c r="W584">
        <f>VLOOKUP(RIGHT($V$1,5),Key!$A$9:$B$14,2,FALSE)</f>
        <v>10.199999999999999</v>
      </c>
      <c r="X584">
        <f t="shared" si="49"/>
        <v>0</v>
      </c>
      <c r="Y584">
        <f>VLOOKUP(RIGHT($X$1,5),Key!$A$9:$B$14,2,FALSE)</f>
        <v>3.7</v>
      </c>
      <c r="Z584">
        <f t="shared" si="47"/>
        <v>10.199999999999999</v>
      </c>
      <c r="AA584">
        <f t="shared" si="48"/>
        <v>20</v>
      </c>
    </row>
    <row r="585" spans="1:27" x14ac:dyDescent="0.3">
      <c r="A585">
        <v>100067</v>
      </c>
      <c r="B585">
        <v>230922</v>
      </c>
      <c r="C585" s="3">
        <v>44130.531944444447</v>
      </c>
      <c r="D585">
        <v>1</v>
      </c>
      <c r="E585">
        <v>1</v>
      </c>
      <c r="F585" t="s">
        <v>25</v>
      </c>
      <c r="G585">
        <v>1</v>
      </c>
      <c r="H585">
        <v>70.785160000000005</v>
      </c>
      <c r="I585">
        <v>18.527339999999999</v>
      </c>
      <c r="J585">
        <v>0.921875</v>
      </c>
      <c r="K585">
        <v>56.023440000000001</v>
      </c>
      <c r="L585" s="3">
        <v>44130.28402777778</v>
      </c>
      <c r="M585">
        <v>17.18</v>
      </c>
      <c r="N585" t="s">
        <v>28</v>
      </c>
      <c r="P585">
        <f>(C585-Key!$B$1)*24</f>
        <v>-2.2833333332673647</v>
      </c>
      <c r="Q585">
        <f>(Key!$B$2-'17.1'!C585)*24</f>
        <v>5.2333333332790062</v>
      </c>
      <c r="R585" s="3">
        <f>C585-(M585-Key!$B$5)/(24*Key!$B$6)</f>
        <v>44130.518129629629</v>
      </c>
      <c r="S585">
        <f>M585-Key!$B$5</f>
        <v>14.92</v>
      </c>
      <c r="T585" s="2">
        <f t="shared" si="45"/>
        <v>44129.534722222219</v>
      </c>
      <c r="U585" t="str">
        <f t="shared" si="46"/>
        <v>10-25-2020 12:50</v>
      </c>
      <c r="V585">
        <f>IFERROR(IF(W585=Z585,VLOOKUP($U585,[1]C8842!$G$2:$M$145,3,FALSE),0),0)</f>
        <v>20</v>
      </c>
      <c r="W585">
        <f>VLOOKUP(RIGHT($V$1,5),Key!$A$9:$B$14,2,FALSE)</f>
        <v>10.199999999999999</v>
      </c>
      <c r="X585">
        <f t="shared" si="49"/>
        <v>0</v>
      </c>
      <c r="Y585">
        <f>VLOOKUP(RIGHT($X$1,5),Key!$A$9:$B$14,2,FALSE)</f>
        <v>3.7</v>
      </c>
      <c r="Z585">
        <f t="shared" si="47"/>
        <v>10.199999999999999</v>
      </c>
      <c r="AA585">
        <f t="shared" si="48"/>
        <v>20</v>
      </c>
    </row>
    <row r="586" spans="1:27" x14ac:dyDescent="0.3">
      <c r="A586">
        <v>100067</v>
      </c>
      <c r="B586">
        <v>230922</v>
      </c>
      <c r="C586" s="3">
        <v>44130.531944444447</v>
      </c>
      <c r="D586">
        <v>0</v>
      </c>
      <c r="E586">
        <v>2</v>
      </c>
      <c r="F586" t="s">
        <v>25</v>
      </c>
      <c r="G586">
        <v>1</v>
      </c>
      <c r="H586">
        <v>66.15625</v>
      </c>
      <c r="I586">
        <v>19.09375</v>
      </c>
      <c r="J586">
        <v>1.0078130000000001</v>
      </c>
      <c r="K586">
        <v>46.019530000000003</v>
      </c>
      <c r="L586" s="3">
        <v>44130.28402777778</v>
      </c>
      <c r="M586">
        <v>17.18</v>
      </c>
      <c r="N586" t="s">
        <v>28</v>
      </c>
      <c r="P586">
        <f>(C586-Key!$B$1)*24</f>
        <v>-2.2833333332673647</v>
      </c>
      <c r="Q586">
        <f>(Key!$B$2-'17.1'!C586)*24</f>
        <v>5.2333333332790062</v>
      </c>
      <c r="R586" s="3">
        <f>C586-(M586-Key!$B$5)/(24*Key!$B$6)</f>
        <v>44130.518129629629</v>
      </c>
      <c r="S586">
        <f>M586-Key!$B$5</f>
        <v>14.92</v>
      </c>
      <c r="T586" s="2">
        <f t="shared" si="45"/>
        <v>44129.534722222219</v>
      </c>
      <c r="U586" t="str">
        <f t="shared" si="46"/>
        <v>10-25-2020 12:50</v>
      </c>
      <c r="V586">
        <f>IFERROR(IF(W586=Z586,VLOOKUP($U586,[1]C8842!$G$2:$M$145,3,FALSE),0),0)</f>
        <v>20</v>
      </c>
      <c r="W586">
        <f>VLOOKUP(RIGHT($V$1,5),Key!$A$9:$B$14,2,FALSE)</f>
        <v>10.199999999999999</v>
      </c>
      <c r="X586">
        <f t="shared" si="49"/>
        <v>0</v>
      </c>
      <c r="Y586">
        <f>VLOOKUP(RIGHT($X$1,5),Key!$A$9:$B$14,2,FALSE)</f>
        <v>3.7</v>
      </c>
      <c r="Z586">
        <f t="shared" si="47"/>
        <v>10.199999999999999</v>
      </c>
      <c r="AA586">
        <f t="shared" si="48"/>
        <v>20</v>
      </c>
    </row>
    <row r="587" spans="1:27" x14ac:dyDescent="0.3">
      <c r="A587">
        <v>100067</v>
      </c>
      <c r="B587">
        <v>230922</v>
      </c>
      <c r="C587" s="3">
        <v>44130.531944444447</v>
      </c>
      <c r="D587">
        <v>3</v>
      </c>
      <c r="E587">
        <v>2</v>
      </c>
      <c r="F587" t="s">
        <v>26</v>
      </c>
      <c r="G587">
        <v>4</v>
      </c>
      <c r="H587">
        <v>65.171880000000002</v>
      </c>
      <c r="I587">
        <v>71.71875</v>
      </c>
      <c r="J587">
        <v>3.1757810000000002</v>
      </c>
      <c r="K587">
        <v>94.039060000000006</v>
      </c>
      <c r="L587" s="3">
        <v>44130.28402777778</v>
      </c>
      <c r="M587">
        <v>17.18</v>
      </c>
      <c r="N587" t="s">
        <v>28</v>
      </c>
      <c r="P587">
        <f>(C587-Key!$B$1)*24</f>
        <v>-2.2833333332673647</v>
      </c>
      <c r="Q587">
        <f>(Key!$B$2-'17.1'!C587)*24</f>
        <v>5.2333333332790062</v>
      </c>
      <c r="R587" s="3">
        <f>C587-(M587-Key!$B$5)/(24*Key!$B$6)</f>
        <v>44130.518129629629</v>
      </c>
      <c r="S587">
        <f>M587-Key!$B$5</f>
        <v>14.92</v>
      </c>
      <c r="T587" s="2">
        <f t="shared" si="45"/>
        <v>44129.534722222219</v>
      </c>
      <c r="U587" t="str">
        <f t="shared" si="46"/>
        <v>10-25-2020 12:50</v>
      </c>
      <c r="V587">
        <f>IFERROR(IF(W587=Z587,VLOOKUP($U587,[1]C8842!$G$2:$M$145,3,FALSE),0),0)</f>
        <v>20</v>
      </c>
      <c r="W587">
        <f>VLOOKUP(RIGHT($V$1,5),Key!$A$9:$B$14,2,FALSE)</f>
        <v>10.199999999999999</v>
      </c>
      <c r="X587">
        <f t="shared" si="49"/>
        <v>0</v>
      </c>
      <c r="Y587">
        <f>VLOOKUP(RIGHT($X$1,5),Key!$A$9:$B$14,2,FALSE)</f>
        <v>3.7</v>
      </c>
      <c r="Z587">
        <f t="shared" si="47"/>
        <v>10.199999999999999</v>
      </c>
      <c r="AA587">
        <f t="shared" si="48"/>
        <v>20</v>
      </c>
    </row>
    <row r="588" spans="1:27" x14ac:dyDescent="0.3">
      <c r="A588">
        <v>100067</v>
      </c>
      <c r="B588">
        <v>230922</v>
      </c>
      <c r="C588" s="3">
        <v>44130.531944444447</v>
      </c>
      <c r="D588">
        <v>2</v>
      </c>
      <c r="E588">
        <v>1</v>
      </c>
      <c r="F588" t="s">
        <v>26</v>
      </c>
      <c r="G588">
        <v>2</v>
      </c>
      <c r="H588">
        <v>67.648439999999994</v>
      </c>
      <c r="I588">
        <v>22.3125</v>
      </c>
      <c r="J588">
        <v>1.113281</v>
      </c>
      <c r="K588">
        <v>80.03125</v>
      </c>
      <c r="L588" s="3">
        <v>44130.28402777778</v>
      </c>
      <c r="M588">
        <v>17.18</v>
      </c>
      <c r="N588" t="s">
        <v>28</v>
      </c>
      <c r="P588">
        <f>(C588-Key!$B$1)*24</f>
        <v>-2.2833333332673647</v>
      </c>
      <c r="Q588">
        <f>(Key!$B$2-'17.1'!C588)*24</f>
        <v>5.2333333332790062</v>
      </c>
      <c r="R588" s="3">
        <f>C588-(M588-Key!$B$5)/(24*Key!$B$6)</f>
        <v>44130.518129629629</v>
      </c>
      <c r="S588">
        <f>M588-Key!$B$5</f>
        <v>14.92</v>
      </c>
      <c r="T588" s="2">
        <f t="shared" si="45"/>
        <v>44129.534722222219</v>
      </c>
      <c r="U588" t="str">
        <f t="shared" si="46"/>
        <v>10-25-2020 12:50</v>
      </c>
      <c r="V588">
        <f>IFERROR(IF(W588=Z588,VLOOKUP($U588,[1]C8842!$G$2:$M$145,3,FALSE),0),0)</f>
        <v>20</v>
      </c>
      <c r="W588">
        <f>VLOOKUP(RIGHT($V$1,5),Key!$A$9:$B$14,2,FALSE)</f>
        <v>10.199999999999999</v>
      </c>
      <c r="X588">
        <f t="shared" si="49"/>
        <v>0</v>
      </c>
      <c r="Y588">
        <f>VLOOKUP(RIGHT($X$1,5),Key!$A$9:$B$14,2,FALSE)</f>
        <v>3.7</v>
      </c>
      <c r="Z588">
        <f t="shared" si="47"/>
        <v>10.199999999999999</v>
      </c>
      <c r="AA588">
        <f t="shared" si="48"/>
        <v>20</v>
      </c>
    </row>
    <row r="589" spans="1:27" x14ac:dyDescent="0.3">
      <c r="A589">
        <v>100067</v>
      </c>
      <c r="B589">
        <v>230922</v>
      </c>
      <c r="C589" s="3">
        <v>44130.531944444447</v>
      </c>
      <c r="D589">
        <v>1</v>
      </c>
      <c r="E589">
        <v>1</v>
      </c>
      <c r="F589" t="s">
        <v>25</v>
      </c>
      <c r="G589">
        <v>1</v>
      </c>
      <c r="H589">
        <v>69.417969999999997</v>
      </c>
      <c r="I589">
        <v>15.46875</v>
      </c>
      <c r="J589">
        <v>0.8203125</v>
      </c>
      <c r="K589">
        <v>58.023440000000001</v>
      </c>
      <c r="L589" s="3">
        <v>44130.28402777778</v>
      </c>
      <c r="M589">
        <v>17.18</v>
      </c>
      <c r="N589" t="s">
        <v>28</v>
      </c>
      <c r="P589">
        <f>(C589-Key!$B$1)*24</f>
        <v>-2.2833333332673647</v>
      </c>
      <c r="Q589">
        <f>(Key!$B$2-'17.1'!C589)*24</f>
        <v>5.2333333332790062</v>
      </c>
      <c r="R589" s="3">
        <f>C589-(M589-Key!$B$5)/(24*Key!$B$6)</f>
        <v>44130.518129629629</v>
      </c>
      <c r="S589">
        <f>M589-Key!$B$5</f>
        <v>14.92</v>
      </c>
      <c r="T589" s="2">
        <f t="shared" si="45"/>
        <v>44129.534722222219</v>
      </c>
      <c r="U589" t="str">
        <f t="shared" si="46"/>
        <v>10-25-2020 12:50</v>
      </c>
      <c r="V589">
        <f>IFERROR(IF(W589=Z589,VLOOKUP($U589,[1]C8842!$G$2:$M$145,3,FALSE),0),0)</f>
        <v>20</v>
      </c>
      <c r="W589">
        <f>VLOOKUP(RIGHT($V$1,5),Key!$A$9:$B$14,2,FALSE)</f>
        <v>10.199999999999999</v>
      </c>
      <c r="X589">
        <f t="shared" si="49"/>
        <v>0</v>
      </c>
      <c r="Y589">
        <f>VLOOKUP(RIGHT($X$1,5),Key!$A$9:$B$14,2,FALSE)</f>
        <v>3.7</v>
      </c>
      <c r="Z589">
        <f t="shared" si="47"/>
        <v>10.199999999999999</v>
      </c>
      <c r="AA589">
        <f t="shared" si="48"/>
        <v>20</v>
      </c>
    </row>
    <row r="590" spans="1:27" x14ac:dyDescent="0.3">
      <c r="A590">
        <v>100067</v>
      </c>
      <c r="B590">
        <v>230922</v>
      </c>
      <c r="C590" s="3">
        <v>44130.531944444447</v>
      </c>
      <c r="D590">
        <v>3</v>
      </c>
      <c r="E590">
        <v>2</v>
      </c>
      <c r="F590" t="s">
        <v>26</v>
      </c>
      <c r="G590">
        <v>2</v>
      </c>
      <c r="H590">
        <v>66.96875</v>
      </c>
      <c r="I590">
        <v>24.80078</v>
      </c>
      <c r="J590">
        <v>1.222656</v>
      </c>
      <c r="K590">
        <v>95.039060000000006</v>
      </c>
      <c r="L590" s="3">
        <v>44130.28402777778</v>
      </c>
      <c r="M590">
        <v>17.18</v>
      </c>
      <c r="N590" t="s">
        <v>28</v>
      </c>
      <c r="P590">
        <f>(C590-Key!$B$1)*24</f>
        <v>-2.2833333332673647</v>
      </c>
      <c r="Q590">
        <f>(Key!$B$2-'17.1'!C590)*24</f>
        <v>5.2333333332790062</v>
      </c>
      <c r="R590" s="3">
        <f>C590-(M590-Key!$B$5)/(24*Key!$B$6)</f>
        <v>44130.518129629629</v>
      </c>
      <c r="S590">
        <f>M590-Key!$B$5</f>
        <v>14.92</v>
      </c>
      <c r="T590" s="2">
        <f t="shared" si="45"/>
        <v>44129.534722222219</v>
      </c>
      <c r="U590" t="str">
        <f t="shared" si="46"/>
        <v>10-25-2020 12:50</v>
      </c>
      <c r="V590">
        <f>IFERROR(IF(W590=Z590,VLOOKUP($U590,[1]C8842!$G$2:$M$145,3,FALSE),0),0)</f>
        <v>20</v>
      </c>
      <c r="W590">
        <f>VLOOKUP(RIGHT($V$1,5),Key!$A$9:$B$14,2,FALSE)</f>
        <v>10.199999999999999</v>
      </c>
      <c r="X590">
        <f t="shared" si="49"/>
        <v>0</v>
      </c>
      <c r="Y590">
        <f>VLOOKUP(RIGHT($X$1,5),Key!$A$9:$B$14,2,FALSE)</f>
        <v>3.7</v>
      </c>
      <c r="Z590">
        <f t="shared" si="47"/>
        <v>10.199999999999999</v>
      </c>
      <c r="AA590">
        <f t="shared" si="48"/>
        <v>20</v>
      </c>
    </row>
    <row r="591" spans="1:27" x14ac:dyDescent="0.3">
      <c r="A591">
        <v>100067</v>
      </c>
      <c r="B591">
        <v>230922</v>
      </c>
      <c r="C591" s="3">
        <v>44130.531944444447</v>
      </c>
      <c r="D591">
        <v>0</v>
      </c>
      <c r="E591">
        <v>2</v>
      </c>
      <c r="F591" t="s">
        <v>25</v>
      </c>
      <c r="G591">
        <v>1</v>
      </c>
      <c r="H591">
        <v>67.980469999999997</v>
      </c>
      <c r="I591">
        <v>15.42578</v>
      </c>
      <c r="J591">
        <v>0.8359375</v>
      </c>
      <c r="K591">
        <v>46.019530000000003</v>
      </c>
      <c r="L591" s="3">
        <v>44130.28402777778</v>
      </c>
      <c r="M591">
        <v>17.18</v>
      </c>
      <c r="N591" t="s">
        <v>28</v>
      </c>
      <c r="P591">
        <f>(C591-Key!$B$1)*24</f>
        <v>-2.2833333332673647</v>
      </c>
      <c r="Q591">
        <f>(Key!$B$2-'17.1'!C591)*24</f>
        <v>5.2333333332790062</v>
      </c>
      <c r="R591" s="3">
        <f>C591-(M591-Key!$B$5)/(24*Key!$B$6)</f>
        <v>44130.518129629629</v>
      </c>
      <c r="S591">
        <f>M591-Key!$B$5</f>
        <v>14.92</v>
      </c>
      <c r="T591" s="2">
        <f t="shared" si="45"/>
        <v>44129.534722222219</v>
      </c>
      <c r="U591" t="str">
        <f t="shared" si="46"/>
        <v>10-25-2020 12:50</v>
      </c>
      <c r="V591">
        <f>IFERROR(IF(W591=Z591,VLOOKUP($U591,[1]C8842!$G$2:$M$145,3,FALSE),0),0)</f>
        <v>20</v>
      </c>
      <c r="W591">
        <f>VLOOKUP(RIGHT($V$1,5),Key!$A$9:$B$14,2,FALSE)</f>
        <v>10.199999999999999</v>
      </c>
      <c r="X591">
        <f t="shared" si="49"/>
        <v>0</v>
      </c>
      <c r="Y591">
        <f>VLOOKUP(RIGHT($X$1,5),Key!$A$9:$B$14,2,FALSE)</f>
        <v>3.7</v>
      </c>
      <c r="Z591">
        <f t="shared" si="47"/>
        <v>10.199999999999999</v>
      </c>
      <c r="AA591">
        <f t="shared" si="48"/>
        <v>20</v>
      </c>
    </row>
    <row r="592" spans="1:27" x14ac:dyDescent="0.3">
      <c r="A592">
        <v>100067</v>
      </c>
      <c r="B592">
        <v>230922</v>
      </c>
      <c r="C592" s="3">
        <v>44130.531944444447</v>
      </c>
      <c r="D592">
        <v>2</v>
      </c>
      <c r="E592">
        <v>1</v>
      </c>
      <c r="F592" t="s">
        <v>26</v>
      </c>
      <c r="G592">
        <v>1</v>
      </c>
      <c r="H592">
        <v>68.050780000000003</v>
      </c>
      <c r="I592">
        <v>18.183589999999999</v>
      </c>
      <c r="J592">
        <v>0.9453125</v>
      </c>
      <c r="K592">
        <v>82.035160000000005</v>
      </c>
      <c r="L592" s="3">
        <v>44130.28402777778</v>
      </c>
      <c r="M592">
        <v>17.18</v>
      </c>
      <c r="N592" t="s">
        <v>28</v>
      </c>
      <c r="P592">
        <f>(C592-Key!$B$1)*24</f>
        <v>-2.2833333332673647</v>
      </c>
      <c r="Q592">
        <f>(Key!$B$2-'17.1'!C592)*24</f>
        <v>5.2333333332790062</v>
      </c>
      <c r="R592" s="3">
        <f>C592-(M592-Key!$B$5)/(24*Key!$B$6)</f>
        <v>44130.518129629629</v>
      </c>
      <c r="S592">
        <f>M592-Key!$B$5</f>
        <v>14.92</v>
      </c>
      <c r="T592" s="2">
        <f t="shared" si="45"/>
        <v>44129.534722222219</v>
      </c>
      <c r="U592" t="str">
        <f t="shared" si="46"/>
        <v>10-25-2020 12:50</v>
      </c>
      <c r="V592">
        <f>IFERROR(IF(W592=Z592,VLOOKUP($U592,[1]C8842!$G$2:$M$145,3,FALSE),0),0)</f>
        <v>20</v>
      </c>
      <c r="W592">
        <f>VLOOKUP(RIGHT($V$1,5),Key!$A$9:$B$14,2,FALSE)</f>
        <v>10.199999999999999</v>
      </c>
      <c r="X592">
        <f t="shared" si="49"/>
        <v>0</v>
      </c>
      <c r="Y592">
        <f>VLOOKUP(RIGHT($X$1,5),Key!$A$9:$B$14,2,FALSE)</f>
        <v>3.7</v>
      </c>
      <c r="Z592">
        <f t="shared" si="47"/>
        <v>10.199999999999999</v>
      </c>
      <c r="AA592">
        <f t="shared" si="48"/>
        <v>20</v>
      </c>
    </row>
    <row r="593" spans="1:27" x14ac:dyDescent="0.3">
      <c r="A593">
        <v>100067</v>
      </c>
      <c r="B593">
        <v>230922</v>
      </c>
      <c r="C593" s="3">
        <v>44130.531944444447</v>
      </c>
      <c r="D593">
        <v>0</v>
      </c>
      <c r="E593">
        <v>2</v>
      </c>
      <c r="F593" t="s">
        <v>25</v>
      </c>
      <c r="G593">
        <v>1</v>
      </c>
      <c r="H593">
        <v>59.988280000000003</v>
      </c>
      <c r="I593">
        <v>17.83203</v>
      </c>
      <c r="J593">
        <v>1.0546880000000001</v>
      </c>
      <c r="K593">
        <v>46.019530000000003</v>
      </c>
      <c r="L593" s="3">
        <v>44130.28402777778</v>
      </c>
      <c r="M593">
        <v>17.18</v>
      </c>
      <c r="N593" t="s">
        <v>28</v>
      </c>
      <c r="P593">
        <f>(C593-Key!$B$1)*24</f>
        <v>-2.2833333332673647</v>
      </c>
      <c r="Q593">
        <f>(Key!$B$2-'17.1'!C593)*24</f>
        <v>5.2333333332790062</v>
      </c>
      <c r="R593" s="3">
        <f>C593-(M593-Key!$B$5)/(24*Key!$B$6)</f>
        <v>44130.518129629629</v>
      </c>
      <c r="S593">
        <f>M593-Key!$B$5</f>
        <v>14.92</v>
      </c>
      <c r="T593" s="2">
        <f t="shared" si="45"/>
        <v>44129.534722222219</v>
      </c>
      <c r="U593" t="str">
        <f t="shared" si="46"/>
        <v>10-25-2020 12:50</v>
      </c>
      <c r="V593">
        <f>IFERROR(IF(W593=Z593,VLOOKUP($U593,[1]C8842!$G$2:$M$145,3,FALSE),0),0)</f>
        <v>20</v>
      </c>
      <c r="W593">
        <f>VLOOKUP(RIGHT($V$1,5),Key!$A$9:$B$14,2,FALSE)</f>
        <v>10.199999999999999</v>
      </c>
      <c r="X593">
        <f t="shared" si="49"/>
        <v>0</v>
      </c>
      <c r="Y593">
        <f>VLOOKUP(RIGHT($X$1,5),Key!$A$9:$B$14,2,FALSE)</f>
        <v>3.7</v>
      </c>
      <c r="Z593">
        <f t="shared" si="47"/>
        <v>10.199999999999999</v>
      </c>
      <c r="AA593">
        <f t="shared" si="48"/>
        <v>20</v>
      </c>
    </row>
    <row r="594" spans="1:27" x14ac:dyDescent="0.3">
      <c r="A594">
        <v>100067</v>
      </c>
      <c r="B594">
        <v>230922</v>
      </c>
      <c r="C594" s="3">
        <v>44130.531944444447</v>
      </c>
      <c r="D594">
        <v>3</v>
      </c>
      <c r="E594">
        <v>2</v>
      </c>
      <c r="F594" t="s">
        <v>26</v>
      </c>
      <c r="G594">
        <v>1</v>
      </c>
      <c r="H594">
        <v>63.300780000000003</v>
      </c>
      <c r="I594">
        <v>14.382809999999999</v>
      </c>
      <c r="J594">
        <v>0.85546880000000003</v>
      </c>
      <c r="K594">
        <v>93.039060000000006</v>
      </c>
      <c r="L594" s="3">
        <v>44130.28402777778</v>
      </c>
      <c r="M594">
        <v>17.18</v>
      </c>
      <c r="N594" t="s">
        <v>28</v>
      </c>
      <c r="P594">
        <f>(C594-Key!$B$1)*24</f>
        <v>-2.2833333332673647</v>
      </c>
      <c r="Q594">
        <f>(Key!$B$2-'17.1'!C594)*24</f>
        <v>5.2333333332790062</v>
      </c>
      <c r="R594" s="3">
        <f>C594-(M594-Key!$B$5)/(24*Key!$B$6)</f>
        <v>44130.518129629629</v>
      </c>
      <c r="S594">
        <f>M594-Key!$B$5</f>
        <v>14.92</v>
      </c>
      <c r="T594" s="2">
        <f t="shared" si="45"/>
        <v>44129.534722222219</v>
      </c>
      <c r="U594" t="str">
        <f t="shared" si="46"/>
        <v>10-25-2020 12:50</v>
      </c>
      <c r="V594">
        <f>IFERROR(IF(W594=Z594,VLOOKUP($U594,[1]C8842!$G$2:$M$145,3,FALSE),0),0)</f>
        <v>20</v>
      </c>
      <c r="W594">
        <f>VLOOKUP(RIGHT($V$1,5),Key!$A$9:$B$14,2,FALSE)</f>
        <v>10.199999999999999</v>
      </c>
      <c r="X594">
        <f t="shared" si="49"/>
        <v>0</v>
      </c>
      <c r="Y594">
        <f>VLOOKUP(RIGHT($X$1,5),Key!$A$9:$B$14,2,FALSE)</f>
        <v>3.7</v>
      </c>
      <c r="Z594">
        <f t="shared" si="47"/>
        <v>10.199999999999999</v>
      </c>
      <c r="AA594">
        <f t="shared" si="48"/>
        <v>20</v>
      </c>
    </row>
    <row r="595" spans="1:27" x14ac:dyDescent="0.3">
      <c r="A595">
        <v>100067</v>
      </c>
      <c r="B595">
        <v>230922</v>
      </c>
      <c r="C595" s="3">
        <v>44130.531944444447</v>
      </c>
      <c r="D595">
        <v>3</v>
      </c>
      <c r="E595">
        <v>2</v>
      </c>
      <c r="F595" t="s">
        <v>26</v>
      </c>
      <c r="G595">
        <v>1</v>
      </c>
      <c r="H595">
        <v>55.585940000000001</v>
      </c>
      <c r="I595">
        <v>19.0625</v>
      </c>
      <c r="J595">
        <v>1.199219</v>
      </c>
      <c r="K595">
        <v>94.039060000000006</v>
      </c>
      <c r="L595" s="3">
        <v>44130.28402777778</v>
      </c>
      <c r="M595">
        <v>17.18</v>
      </c>
      <c r="N595" t="s">
        <v>28</v>
      </c>
      <c r="P595">
        <f>(C595-Key!$B$1)*24</f>
        <v>-2.2833333332673647</v>
      </c>
      <c r="Q595">
        <f>(Key!$B$2-'17.1'!C595)*24</f>
        <v>5.2333333332790062</v>
      </c>
      <c r="R595" s="3">
        <f>C595-(M595-Key!$B$5)/(24*Key!$B$6)</f>
        <v>44130.518129629629</v>
      </c>
      <c r="S595">
        <f>M595-Key!$B$5</f>
        <v>14.92</v>
      </c>
      <c r="T595" s="2">
        <f t="shared" si="45"/>
        <v>44129.534722222219</v>
      </c>
      <c r="U595" t="str">
        <f t="shared" si="46"/>
        <v>10-25-2020 12:50</v>
      </c>
      <c r="V595">
        <f>IFERROR(IF(W595=Z595,VLOOKUP($U595,[1]C8842!$G$2:$M$145,3,FALSE),0),0)</f>
        <v>20</v>
      </c>
      <c r="W595">
        <f>VLOOKUP(RIGHT($V$1,5),Key!$A$9:$B$14,2,FALSE)</f>
        <v>10.199999999999999</v>
      </c>
      <c r="X595">
        <f t="shared" si="49"/>
        <v>0</v>
      </c>
      <c r="Y595">
        <f>VLOOKUP(RIGHT($X$1,5),Key!$A$9:$B$14,2,FALSE)</f>
        <v>3.7</v>
      </c>
      <c r="Z595">
        <f t="shared" si="47"/>
        <v>10.199999999999999</v>
      </c>
      <c r="AA595">
        <f t="shared" si="48"/>
        <v>20</v>
      </c>
    </row>
    <row r="596" spans="1:27" x14ac:dyDescent="0.3">
      <c r="A596">
        <v>100067</v>
      </c>
      <c r="B596">
        <v>230922</v>
      </c>
      <c r="C596" s="3">
        <v>44130.531944444447</v>
      </c>
      <c r="D596">
        <v>2</v>
      </c>
      <c r="E596">
        <v>1</v>
      </c>
      <c r="F596" t="s">
        <v>26</v>
      </c>
      <c r="G596">
        <v>4</v>
      </c>
      <c r="H596">
        <v>65.507810000000006</v>
      </c>
      <c r="I596">
        <v>70.648439999999994</v>
      </c>
      <c r="J596">
        <v>3.1132810000000002</v>
      </c>
      <c r="K596">
        <v>82.035160000000005</v>
      </c>
      <c r="L596" s="3">
        <v>44130.28402777778</v>
      </c>
      <c r="M596">
        <v>17.18</v>
      </c>
      <c r="N596" t="s">
        <v>28</v>
      </c>
      <c r="P596">
        <f>(C596-Key!$B$1)*24</f>
        <v>-2.2833333332673647</v>
      </c>
      <c r="Q596">
        <f>(Key!$B$2-'17.1'!C596)*24</f>
        <v>5.2333333332790062</v>
      </c>
      <c r="R596" s="3">
        <f>C596-(M596-Key!$B$5)/(24*Key!$B$6)</f>
        <v>44130.518129629629</v>
      </c>
      <c r="S596">
        <f>M596-Key!$B$5</f>
        <v>14.92</v>
      </c>
      <c r="T596" s="2">
        <f t="shared" si="45"/>
        <v>44129.534722222219</v>
      </c>
      <c r="U596" t="str">
        <f t="shared" si="46"/>
        <v>10-25-2020 12:50</v>
      </c>
      <c r="V596">
        <f>IFERROR(IF(W596=Z596,VLOOKUP($U596,[1]C8842!$G$2:$M$145,3,FALSE),0),0)</f>
        <v>20</v>
      </c>
      <c r="W596">
        <f>VLOOKUP(RIGHT($V$1,5),Key!$A$9:$B$14,2,FALSE)</f>
        <v>10.199999999999999</v>
      </c>
      <c r="X596">
        <f t="shared" si="49"/>
        <v>0</v>
      </c>
      <c r="Y596">
        <f>VLOOKUP(RIGHT($X$1,5),Key!$A$9:$B$14,2,FALSE)</f>
        <v>3.7</v>
      </c>
      <c r="Z596">
        <f t="shared" si="47"/>
        <v>10.199999999999999</v>
      </c>
      <c r="AA596">
        <f t="shared" si="48"/>
        <v>20</v>
      </c>
    </row>
    <row r="597" spans="1:27" x14ac:dyDescent="0.3">
      <c r="A597">
        <v>100067</v>
      </c>
      <c r="B597">
        <v>230922</v>
      </c>
      <c r="C597" s="3">
        <v>44130.531944444447</v>
      </c>
      <c r="D597">
        <v>3</v>
      </c>
      <c r="E597">
        <v>2</v>
      </c>
      <c r="F597" t="s">
        <v>26</v>
      </c>
      <c r="G597">
        <v>1</v>
      </c>
      <c r="H597">
        <v>60.65625</v>
      </c>
      <c r="I597">
        <v>15.01172</v>
      </c>
      <c r="J597">
        <v>0.921875</v>
      </c>
      <c r="K597">
        <v>94.039060000000006</v>
      </c>
      <c r="L597" s="3">
        <v>44130.28402777778</v>
      </c>
      <c r="M597">
        <v>17.18</v>
      </c>
      <c r="N597" t="s">
        <v>28</v>
      </c>
      <c r="P597">
        <f>(C597-Key!$B$1)*24</f>
        <v>-2.2833333332673647</v>
      </c>
      <c r="Q597">
        <f>(Key!$B$2-'17.1'!C597)*24</f>
        <v>5.2333333332790062</v>
      </c>
      <c r="R597" s="3">
        <f>C597-(M597-Key!$B$5)/(24*Key!$B$6)</f>
        <v>44130.518129629629</v>
      </c>
      <c r="S597">
        <f>M597-Key!$B$5</f>
        <v>14.92</v>
      </c>
      <c r="T597" s="2">
        <f t="shared" si="45"/>
        <v>44129.534722222219</v>
      </c>
      <c r="U597" t="str">
        <f t="shared" si="46"/>
        <v>10-25-2020 12:50</v>
      </c>
      <c r="V597">
        <f>IFERROR(IF(W597=Z597,VLOOKUP($U597,[1]C8842!$G$2:$M$145,3,FALSE),0),0)</f>
        <v>20</v>
      </c>
      <c r="W597">
        <f>VLOOKUP(RIGHT($V$1,5),Key!$A$9:$B$14,2,FALSE)</f>
        <v>10.199999999999999</v>
      </c>
      <c r="X597">
        <f t="shared" si="49"/>
        <v>0</v>
      </c>
      <c r="Y597">
        <f>VLOOKUP(RIGHT($X$1,5),Key!$A$9:$B$14,2,FALSE)</f>
        <v>3.7</v>
      </c>
      <c r="Z597">
        <f t="shared" si="47"/>
        <v>10.199999999999999</v>
      </c>
      <c r="AA597">
        <f t="shared" si="48"/>
        <v>20</v>
      </c>
    </row>
    <row r="598" spans="1:27" x14ac:dyDescent="0.3">
      <c r="A598">
        <v>100067</v>
      </c>
      <c r="B598">
        <v>230922</v>
      </c>
      <c r="C598" s="3">
        <v>44130.531944444447</v>
      </c>
      <c r="D598">
        <v>3</v>
      </c>
      <c r="E598">
        <v>2</v>
      </c>
      <c r="F598" t="s">
        <v>26</v>
      </c>
      <c r="G598">
        <v>1</v>
      </c>
      <c r="H598">
        <v>62.09375</v>
      </c>
      <c r="I598">
        <v>18.734380000000002</v>
      </c>
      <c r="J598">
        <v>1.058594</v>
      </c>
      <c r="K598">
        <v>94.039060000000006</v>
      </c>
      <c r="L598" s="3">
        <v>44130.28402777778</v>
      </c>
      <c r="M598">
        <v>17.18</v>
      </c>
      <c r="N598" t="s">
        <v>28</v>
      </c>
      <c r="P598">
        <f>(C598-Key!$B$1)*24</f>
        <v>-2.2833333332673647</v>
      </c>
      <c r="Q598">
        <f>(Key!$B$2-'17.1'!C598)*24</f>
        <v>5.2333333332790062</v>
      </c>
      <c r="R598" s="3">
        <f>C598-(M598-Key!$B$5)/(24*Key!$B$6)</f>
        <v>44130.518129629629</v>
      </c>
      <c r="S598">
        <f>M598-Key!$B$5</f>
        <v>14.92</v>
      </c>
      <c r="T598" s="2">
        <f t="shared" si="45"/>
        <v>44129.534722222219</v>
      </c>
      <c r="U598" t="str">
        <f t="shared" si="46"/>
        <v>10-25-2020 12:50</v>
      </c>
      <c r="V598">
        <f>IFERROR(IF(W598=Z598,VLOOKUP($U598,[1]C8842!$G$2:$M$145,3,FALSE),0),0)</f>
        <v>20</v>
      </c>
      <c r="W598">
        <f>VLOOKUP(RIGHT($V$1,5),Key!$A$9:$B$14,2,FALSE)</f>
        <v>10.199999999999999</v>
      </c>
      <c r="X598">
        <f t="shared" si="49"/>
        <v>0</v>
      </c>
      <c r="Y598">
        <f>VLOOKUP(RIGHT($X$1,5),Key!$A$9:$B$14,2,FALSE)</f>
        <v>3.7</v>
      </c>
      <c r="Z598">
        <f t="shared" si="47"/>
        <v>10.199999999999999</v>
      </c>
      <c r="AA598">
        <f t="shared" si="48"/>
        <v>20</v>
      </c>
    </row>
    <row r="599" spans="1:27" x14ac:dyDescent="0.3">
      <c r="A599">
        <v>100067</v>
      </c>
      <c r="B599">
        <v>230922</v>
      </c>
      <c r="C599" s="3">
        <v>44130.532638888886</v>
      </c>
      <c r="D599">
        <v>0</v>
      </c>
      <c r="E599">
        <v>2</v>
      </c>
      <c r="F599" t="s">
        <v>25</v>
      </c>
      <c r="G599">
        <v>1</v>
      </c>
      <c r="H599">
        <v>55.425780000000003</v>
      </c>
      <c r="I599">
        <v>17.55078</v>
      </c>
      <c r="J599">
        <v>1.128906</v>
      </c>
      <c r="K599">
        <v>46.019530000000003</v>
      </c>
      <c r="L599" s="3">
        <v>44130.28402777778</v>
      </c>
      <c r="M599">
        <v>17.18</v>
      </c>
      <c r="N599" t="s">
        <v>28</v>
      </c>
      <c r="P599">
        <f>(C599-Key!$B$1)*24</f>
        <v>-2.2666666667209938</v>
      </c>
      <c r="Q599">
        <f>(Key!$B$2-'17.1'!C599)*24</f>
        <v>5.2166666667326353</v>
      </c>
      <c r="R599" s="3">
        <f>C599-(M599-Key!$B$5)/(24*Key!$B$6)</f>
        <v>44130.518824074068</v>
      </c>
      <c r="S599">
        <f>M599-Key!$B$5</f>
        <v>14.92</v>
      </c>
      <c r="T599" s="2">
        <f t="shared" si="45"/>
        <v>44129.534722222219</v>
      </c>
      <c r="U599" t="str">
        <f t="shared" si="46"/>
        <v>10-25-2020 12:50</v>
      </c>
      <c r="V599">
        <f>IFERROR(IF(W599=Z599,VLOOKUP($U599,[1]C8842!$G$2:$M$145,3,FALSE),0),0)</f>
        <v>20</v>
      </c>
      <c r="W599">
        <f>VLOOKUP(RIGHT($V$1,5),Key!$A$9:$B$14,2,FALSE)</f>
        <v>10.199999999999999</v>
      </c>
      <c r="X599">
        <f t="shared" si="49"/>
        <v>0</v>
      </c>
      <c r="Y599">
        <f>VLOOKUP(RIGHT($X$1,5),Key!$A$9:$B$14,2,FALSE)</f>
        <v>3.7</v>
      </c>
      <c r="Z599">
        <f t="shared" si="47"/>
        <v>10.199999999999999</v>
      </c>
      <c r="AA599">
        <f t="shared" si="48"/>
        <v>20</v>
      </c>
    </row>
    <row r="600" spans="1:27" x14ac:dyDescent="0.3">
      <c r="A600">
        <v>100067</v>
      </c>
      <c r="B600">
        <v>230922</v>
      </c>
      <c r="C600" s="3">
        <v>44130.532638888886</v>
      </c>
      <c r="D600">
        <v>0</v>
      </c>
      <c r="E600">
        <v>2</v>
      </c>
      <c r="F600" t="s">
        <v>25</v>
      </c>
      <c r="G600">
        <v>1</v>
      </c>
      <c r="H600">
        <v>55.515630000000002</v>
      </c>
      <c r="I600">
        <v>13.48438</v>
      </c>
      <c r="J600">
        <v>0.93359380000000003</v>
      </c>
      <c r="K600">
        <v>46.019530000000003</v>
      </c>
      <c r="L600" s="3">
        <v>44130.28402777778</v>
      </c>
      <c r="M600">
        <v>17.18</v>
      </c>
      <c r="N600" t="s">
        <v>28</v>
      </c>
      <c r="P600">
        <f>(C600-Key!$B$1)*24</f>
        <v>-2.2666666667209938</v>
      </c>
      <c r="Q600">
        <f>(Key!$B$2-'17.1'!C600)*24</f>
        <v>5.2166666667326353</v>
      </c>
      <c r="R600" s="3">
        <f>C600-(M600-Key!$B$5)/(24*Key!$B$6)</f>
        <v>44130.518824074068</v>
      </c>
      <c r="S600">
        <f>M600-Key!$B$5</f>
        <v>14.92</v>
      </c>
      <c r="T600" s="2">
        <f t="shared" si="45"/>
        <v>44129.534722222219</v>
      </c>
      <c r="U600" t="str">
        <f t="shared" si="46"/>
        <v>10-25-2020 12:50</v>
      </c>
      <c r="V600">
        <f>IFERROR(IF(W600=Z600,VLOOKUP($U600,[1]C8842!$G$2:$M$145,3,FALSE),0),0)</f>
        <v>20</v>
      </c>
      <c r="W600">
        <f>VLOOKUP(RIGHT($V$1,5),Key!$A$9:$B$14,2,FALSE)</f>
        <v>10.199999999999999</v>
      </c>
      <c r="X600">
        <f t="shared" si="49"/>
        <v>0</v>
      </c>
      <c r="Y600">
        <f>VLOOKUP(RIGHT($X$1,5),Key!$A$9:$B$14,2,FALSE)</f>
        <v>3.7</v>
      </c>
      <c r="Z600">
        <f t="shared" si="47"/>
        <v>10.199999999999999</v>
      </c>
      <c r="AA600">
        <f t="shared" si="48"/>
        <v>20</v>
      </c>
    </row>
    <row r="601" spans="1:27" x14ac:dyDescent="0.3">
      <c r="A601">
        <v>100067</v>
      </c>
      <c r="B601">
        <v>230922</v>
      </c>
      <c r="C601" s="3">
        <v>44130.532638888886</v>
      </c>
      <c r="D601">
        <v>3</v>
      </c>
      <c r="E601">
        <v>2</v>
      </c>
      <c r="F601" t="s">
        <v>26</v>
      </c>
      <c r="G601">
        <v>2</v>
      </c>
      <c r="H601">
        <v>58.992190000000001</v>
      </c>
      <c r="I601">
        <v>20.08203</v>
      </c>
      <c r="J601">
        <v>1.175781</v>
      </c>
      <c r="K601">
        <v>96.039060000000006</v>
      </c>
      <c r="L601" s="3">
        <v>44130.28402777778</v>
      </c>
      <c r="M601">
        <v>17.18</v>
      </c>
      <c r="N601" t="s">
        <v>28</v>
      </c>
      <c r="P601">
        <f>(C601-Key!$B$1)*24</f>
        <v>-2.2666666667209938</v>
      </c>
      <c r="Q601">
        <f>(Key!$B$2-'17.1'!C601)*24</f>
        <v>5.2166666667326353</v>
      </c>
      <c r="R601" s="3">
        <f>C601-(M601-Key!$B$5)/(24*Key!$B$6)</f>
        <v>44130.518824074068</v>
      </c>
      <c r="S601">
        <f>M601-Key!$B$5</f>
        <v>14.92</v>
      </c>
      <c r="T601" s="2">
        <f t="shared" si="45"/>
        <v>44129.534722222219</v>
      </c>
      <c r="U601" t="str">
        <f t="shared" si="46"/>
        <v>10-25-2020 12:50</v>
      </c>
      <c r="V601">
        <f>IFERROR(IF(W601=Z601,VLOOKUP($U601,[1]C8842!$G$2:$M$145,3,FALSE),0),0)</f>
        <v>20</v>
      </c>
      <c r="W601">
        <f>VLOOKUP(RIGHT($V$1,5),Key!$A$9:$B$14,2,FALSE)</f>
        <v>10.199999999999999</v>
      </c>
      <c r="X601">
        <f t="shared" si="49"/>
        <v>0</v>
      </c>
      <c r="Y601">
        <f>VLOOKUP(RIGHT($X$1,5),Key!$A$9:$B$14,2,FALSE)</f>
        <v>3.7</v>
      </c>
      <c r="Z601">
        <f t="shared" si="47"/>
        <v>10.199999999999999</v>
      </c>
      <c r="AA601">
        <f t="shared" si="48"/>
        <v>20</v>
      </c>
    </row>
    <row r="602" spans="1:27" x14ac:dyDescent="0.3">
      <c r="A602">
        <v>100067</v>
      </c>
      <c r="B602">
        <v>230922</v>
      </c>
      <c r="C602" s="3">
        <v>44130.532638888886</v>
      </c>
      <c r="D602">
        <v>0</v>
      </c>
      <c r="E602">
        <v>2</v>
      </c>
      <c r="F602" t="s">
        <v>25</v>
      </c>
      <c r="G602">
        <v>1</v>
      </c>
      <c r="H602">
        <v>60.71875</v>
      </c>
      <c r="I602">
        <v>14.60547</v>
      </c>
      <c r="J602">
        <v>0.90234380000000003</v>
      </c>
      <c r="K602">
        <v>46.019530000000003</v>
      </c>
      <c r="L602" s="3">
        <v>44130.28402777778</v>
      </c>
      <c r="M602">
        <v>17.18</v>
      </c>
      <c r="N602" t="s">
        <v>28</v>
      </c>
      <c r="P602">
        <f>(C602-Key!$B$1)*24</f>
        <v>-2.2666666667209938</v>
      </c>
      <c r="Q602">
        <f>(Key!$B$2-'17.1'!C602)*24</f>
        <v>5.2166666667326353</v>
      </c>
      <c r="R602" s="3">
        <f>C602-(M602-Key!$B$5)/(24*Key!$B$6)</f>
        <v>44130.518824074068</v>
      </c>
      <c r="S602">
        <f>M602-Key!$B$5</f>
        <v>14.92</v>
      </c>
      <c r="T602" s="2">
        <f t="shared" si="45"/>
        <v>44129.534722222219</v>
      </c>
      <c r="U602" t="str">
        <f t="shared" si="46"/>
        <v>10-25-2020 12:50</v>
      </c>
      <c r="V602">
        <f>IFERROR(IF(W602=Z602,VLOOKUP($U602,[1]C8842!$G$2:$M$145,3,FALSE),0),0)</f>
        <v>20</v>
      </c>
      <c r="W602">
        <f>VLOOKUP(RIGHT($V$1,5),Key!$A$9:$B$14,2,FALSE)</f>
        <v>10.199999999999999</v>
      </c>
      <c r="X602">
        <f t="shared" si="49"/>
        <v>0</v>
      </c>
      <c r="Y602">
        <f>VLOOKUP(RIGHT($X$1,5),Key!$A$9:$B$14,2,FALSE)</f>
        <v>3.7</v>
      </c>
      <c r="Z602">
        <f t="shared" si="47"/>
        <v>10.199999999999999</v>
      </c>
      <c r="AA602">
        <f t="shared" si="48"/>
        <v>20</v>
      </c>
    </row>
    <row r="603" spans="1:27" x14ac:dyDescent="0.3">
      <c r="A603">
        <v>100067</v>
      </c>
      <c r="B603">
        <v>230922</v>
      </c>
      <c r="C603" s="3">
        <v>44130.532638888886</v>
      </c>
      <c r="D603">
        <v>3</v>
      </c>
      <c r="E603">
        <v>2</v>
      </c>
      <c r="F603" t="s">
        <v>26</v>
      </c>
      <c r="G603">
        <v>1</v>
      </c>
      <c r="H603">
        <v>60.863280000000003</v>
      </c>
      <c r="I603">
        <v>19.5</v>
      </c>
      <c r="J603">
        <v>1.113281</v>
      </c>
      <c r="K603">
        <v>93.039060000000006</v>
      </c>
      <c r="L603" s="3">
        <v>44130.28402777778</v>
      </c>
      <c r="M603">
        <v>17.18</v>
      </c>
      <c r="N603" t="s">
        <v>28</v>
      </c>
      <c r="P603">
        <f>(C603-Key!$B$1)*24</f>
        <v>-2.2666666667209938</v>
      </c>
      <c r="Q603">
        <f>(Key!$B$2-'17.1'!C603)*24</f>
        <v>5.2166666667326353</v>
      </c>
      <c r="R603" s="3">
        <f>C603-(M603-Key!$B$5)/(24*Key!$B$6)</f>
        <v>44130.518824074068</v>
      </c>
      <c r="S603">
        <f>M603-Key!$B$5</f>
        <v>14.92</v>
      </c>
      <c r="T603" s="2">
        <f t="shared" si="45"/>
        <v>44129.534722222219</v>
      </c>
      <c r="U603" t="str">
        <f t="shared" si="46"/>
        <v>10-25-2020 12:50</v>
      </c>
      <c r="V603">
        <f>IFERROR(IF(W603=Z603,VLOOKUP($U603,[1]C8842!$G$2:$M$145,3,FALSE),0),0)</f>
        <v>20</v>
      </c>
      <c r="W603">
        <f>VLOOKUP(RIGHT($V$1,5),Key!$A$9:$B$14,2,FALSE)</f>
        <v>10.199999999999999</v>
      </c>
      <c r="X603">
        <f t="shared" si="49"/>
        <v>0</v>
      </c>
      <c r="Y603">
        <f>VLOOKUP(RIGHT($X$1,5),Key!$A$9:$B$14,2,FALSE)</f>
        <v>3.7</v>
      </c>
      <c r="Z603">
        <f t="shared" si="47"/>
        <v>10.199999999999999</v>
      </c>
      <c r="AA603">
        <f t="shared" si="48"/>
        <v>20</v>
      </c>
    </row>
    <row r="604" spans="1:27" x14ac:dyDescent="0.3">
      <c r="A604">
        <v>100067</v>
      </c>
      <c r="B604">
        <v>230922</v>
      </c>
      <c r="C604" s="3">
        <v>44130.532638888886</v>
      </c>
      <c r="D604">
        <v>1</v>
      </c>
      <c r="E604">
        <v>1</v>
      </c>
      <c r="F604" t="s">
        <v>25</v>
      </c>
      <c r="G604">
        <v>1</v>
      </c>
      <c r="H604">
        <v>63.199219999999997</v>
      </c>
      <c r="I604">
        <v>13.60938</v>
      </c>
      <c r="J604">
        <v>0.82421880000000003</v>
      </c>
      <c r="K604">
        <v>58.023440000000001</v>
      </c>
      <c r="L604" s="3">
        <v>44130.28402777778</v>
      </c>
      <c r="M604">
        <v>17.18</v>
      </c>
      <c r="N604" t="s">
        <v>28</v>
      </c>
      <c r="P604">
        <f>(C604-Key!$B$1)*24</f>
        <v>-2.2666666667209938</v>
      </c>
      <c r="Q604">
        <f>(Key!$B$2-'17.1'!C604)*24</f>
        <v>5.2166666667326353</v>
      </c>
      <c r="R604" s="3">
        <f>C604-(M604-Key!$B$5)/(24*Key!$B$6)</f>
        <v>44130.518824074068</v>
      </c>
      <c r="S604">
        <f>M604-Key!$B$5</f>
        <v>14.92</v>
      </c>
      <c r="T604" s="2">
        <f t="shared" si="45"/>
        <v>44129.534722222219</v>
      </c>
      <c r="U604" t="str">
        <f t="shared" si="46"/>
        <v>10-25-2020 12:50</v>
      </c>
      <c r="V604">
        <f>IFERROR(IF(W604=Z604,VLOOKUP($U604,[1]C8842!$G$2:$M$145,3,FALSE),0),0)</f>
        <v>20</v>
      </c>
      <c r="W604">
        <f>VLOOKUP(RIGHT($V$1,5),Key!$A$9:$B$14,2,FALSE)</f>
        <v>10.199999999999999</v>
      </c>
      <c r="X604">
        <f t="shared" si="49"/>
        <v>0</v>
      </c>
      <c r="Y604">
        <f>VLOOKUP(RIGHT($X$1,5),Key!$A$9:$B$14,2,FALSE)</f>
        <v>3.7</v>
      </c>
      <c r="Z604">
        <f t="shared" si="47"/>
        <v>10.199999999999999</v>
      </c>
      <c r="AA604">
        <f t="shared" si="48"/>
        <v>20</v>
      </c>
    </row>
    <row r="605" spans="1:27" x14ac:dyDescent="0.3">
      <c r="A605">
        <v>100067</v>
      </c>
      <c r="B605">
        <v>230922</v>
      </c>
      <c r="C605" s="3">
        <v>44130.532638888886</v>
      </c>
      <c r="D605">
        <v>2</v>
      </c>
      <c r="E605">
        <v>1</v>
      </c>
      <c r="F605" t="s">
        <v>26</v>
      </c>
      <c r="G605">
        <v>1</v>
      </c>
      <c r="H605">
        <v>72.527339999999995</v>
      </c>
      <c r="I605">
        <v>17.375</v>
      </c>
      <c r="J605">
        <v>0.85546880000000003</v>
      </c>
      <c r="K605">
        <v>82.035160000000005</v>
      </c>
      <c r="L605" s="3">
        <v>44130.28402777778</v>
      </c>
      <c r="M605">
        <v>17.18</v>
      </c>
      <c r="N605" t="s">
        <v>28</v>
      </c>
      <c r="P605">
        <f>(C605-Key!$B$1)*24</f>
        <v>-2.2666666667209938</v>
      </c>
      <c r="Q605">
        <f>(Key!$B$2-'17.1'!C605)*24</f>
        <v>5.2166666667326353</v>
      </c>
      <c r="R605" s="3">
        <f>C605-(M605-Key!$B$5)/(24*Key!$B$6)</f>
        <v>44130.518824074068</v>
      </c>
      <c r="S605">
        <f>M605-Key!$B$5</f>
        <v>14.92</v>
      </c>
      <c r="T605" s="2">
        <f t="shared" si="45"/>
        <v>44129.534722222219</v>
      </c>
      <c r="U605" t="str">
        <f t="shared" si="46"/>
        <v>10-25-2020 12:50</v>
      </c>
      <c r="V605">
        <f>IFERROR(IF(W605=Z605,VLOOKUP($U605,[1]C8842!$G$2:$M$145,3,FALSE),0),0)</f>
        <v>20</v>
      </c>
      <c r="W605">
        <f>VLOOKUP(RIGHT($V$1,5),Key!$A$9:$B$14,2,FALSE)</f>
        <v>10.199999999999999</v>
      </c>
      <c r="X605">
        <f t="shared" si="49"/>
        <v>0</v>
      </c>
      <c r="Y605">
        <f>VLOOKUP(RIGHT($X$1,5),Key!$A$9:$B$14,2,FALSE)</f>
        <v>3.7</v>
      </c>
      <c r="Z605">
        <f t="shared" si="47"/>
        <v>10.199999999999999</v>
      </c>
      <c r="AA605">
        <f t="shared" si="48"/>
        <v>20</v>
      </c>
    </row>
    <row r="606" spans="1:27" x14ac:dyDescent="0.3">
      <c r="A606">
        <v>100067</v>
      </c>
      <c r="B606">
        <v>230922</v>
      </c>
      <c r="C606" s="3">
        <v>44130.532638888886</v>
      </c>
      <c r="D606">
        <v>1</v>
      </c>
      <c r="E606">
        <v>1</v>
      </c>
      <c r="F606" t="s">
        <v>25</v>
      </c>
      <c r="G606">
        <v>1</v>
      </c>
      <c r="H606">
        <v>67.734380000000002</v>
      </c>
      <c r="I606">
        <v>18.94922</v>
      </c>
      <c r="J606">
        <v>0.98046880000000003</v>
      </c>
      <c r="K606">
        <v>56.023440000000001</v>
      </c>
      <c r="L606" s="3">
        <v>44130.28402777778</v>
      </c>
      <c r="M606">
        <v>17.18</v>
      </c>
      <c r="N606" t="s">
        <v>28</v>
      </c>
      <c r="P606">
        <f>(C606-Key!$B$1)*24</f>
        <v>-2.2666666667209938</v>
      </c>
      <c r="Q606">
        <f>(Key!$B$2-'17.1'!C606)*24</f>
        <v>5.2166666667326353</v>
      </c>
      <c r="R606" s="3">
        <f>C606-(M606-Key!$B$5)/(24*Key!$B$6)</f>
        <v>44130.518824074068</v>
      </c>
      <c r="S606">
        <f>M606-Key!$B$5</f>
        <v>14.92</v>
      </c>
      <c r="T606" s="2">
        <f t="shared" si="45"/>
        <v>44129.534722222219</v>
      </c>
      <c r="U606" t="str">
        <f t="shared" si="46"/>
        <v>10-25-2020 12:50</v>
      </c>
      <c r="V606">
        <f>IFERROR(IF(W606=Z606,VLOOKUP($U606,[1]C8842!$G$2:$M$145,3,FALSE),0),0)</f>
        <v>20</v>
      </c>
      <c r="W606">
        <f>VLOOKUP(RIGHT($V$1,5),Key!$A$9:$B$14,2,FALSE)</f>
        <v>10.199999999999999</v>
      </c>
      <c r="X606">
        <f t="shared" si="49"/>
        <v>0</v>
      </c>
      <c r="Y606">
        <f>VLOOKUP(RIGHT($X$1,5),Key!$A$9:$B$14,2,FALSE)</f>
        <v>3.7</v>
      </c>
      <c r="Z606">
        <f t="shared" si="47"/>
        <v>10.199999999999999</v>
      </c>
      <c r="AA606">
        <f t="shared" si="48"/>
        <v>20</v>
      </c>
    </row>
    <row r="607" spans="1:27" x14ac:dyDescent="0.3">
      <c r="A607">
        <v>100067</v>
      </c>
      <c r="B607">
        <v>230922</v>
      </c>
      <c r="C607" s="3">
        <v>44130.532638888886</v>
      </c>
      <c r="D607">
        <v>0</v>
      </c>
      <c r="E607">
        <v>2</v>
      </c>
      <c r="F607" t="s">
        <v>25</v>
      </c>
      <c r="G607">
        <v>1</v>
      </c>
      <c r="H607">
        <v>62.980469999999997</v>
      </c>
      <c r="I607">
        <v>17.433589999999999</v>
      </c>
      <c r="J607">
        <v>0.98828130000000003</v>
      </c>
      <c r="K607">
        <v>44.019530000000003</v>
      </c>
      <c r="L607" s="3">
        <v>44130.28402777778</v>
      </c>
      <c r="M607">
        <v>17.18</v>
      </c>
      <c r="N607" t="s">
        <v>28</v>
      </c>
      <c r="P607">
        <f>(C607-Key!$B$1)*24</f>
        <v>-2.2666666667209938</v>
      </c>
      <c r="Q607">
        <f>(Key!$B$2-'17.1'!C607)*24</f>
        <v>5.2166666667326353</v>
      </c>
      <c r="R607" s="3">
        <f>C607-(M607-Key!$B$5)/(24*Key!$B$6)</f>
        <v>44130.518824074068</v>
      </c>
      <c r="S607">
        <f>M607-Key!$B$5</f>
        <v>14.92</v>
      </c>
      <c r="T607" s="2">
        <f t="shared" si="45"/>
        <v>44129.534722222219</v>
      </c>
      <c r="U607" t="str">
        <f t="shared" si="46"/>
        <v>10-25-2020 12:50</v>
      </c>
      <c r="V607">
        <f>IFERROR(IF(W607=Z607,VLOOKUP($U607,[1]C8842!$G$2:$M$145,3,FALSE),0),0)</f>
        <v>20</v>
      </c>
      <c r="W607">
        <f>VLOOKUP(RIGHT($V$1,5),Key!$A$9:$B$14,2,FALSE)</f>
        <v>10.199999999999999</v>
      </c>
      <c r="X607">
        <f t="shared" si="49"/>
        <v>0</v>
      </c>
      <c r="Y607">
        <f>VLOOKUP(RIGHT($X$1,5),Key!$A$9:$B$14,2,FALSE)</f>
        <v>3.7</v>
      </c>
      <c r="Z607">
        <f t="shared" si="47"/>
        <v>10.199999999999999</v>
      </c>
      <c r="AA607">
        <f t="shared" si="48"/>
        <v>20</v>
      </c>
    </row>
    <row r="608" spans="1:27" x14ac:dyDescent="0.3">
      <c r="A608">
        <v>100067</v>
      </c>
      <c r="B608">
        <v>230922</v>
      </c>
      <c r="C608" s="3">
        <v>44130.532638888886</v>
      </c>
      <c r="D608">
        <v>3</v>
      </c>
      <c r="E608">
        <v>2</v>
      </c>
      <c r="F608" t="s">
        <v>26</v>
      </c>
      <c r="G608">
        <v>2</v>
      </c>
      <c r="H608">
        <v>65.953130000000002</v>
      </c>
      <c r="I608">
        <v>25.265630000000002</v>
      </c>
      <c r="J608">
        <v>1.261719</v>
      </c>
      <c r="K608">
        <v>94.039060000000006</v>
      </c>
      <c r="L608" s="3">
        <v>44130.28402777778</v>
      </c>
      <c r="M608">
        <v>17.18</v>
      </c>
      <c r="N608" t="s">
        <v>28</v>
      </c>
      <c r="P608">
        <f>(C608-Key!$B$1)*24</f>
        <v>-2.2666666667209938</v>
      </c>
      <c r="Q608">
        <f>(Key!$B$2-'17.1'!C608)*24</f>
        <v>5.2166666667326353</v>
      </c>
      <c r="R608" s="3">
        <f>C608-(M608-Key!$B$5)/(24*Key!$B$6)</f>
        <v>44130.518824074068</v>
      </c>
      <c r="S608">
        <f>M608-Key!$B$5</f>
        <v>14.92</v>
      </c>
      <c r="T608" s="2">
        <f t="shared" si="45"/>
        <v>44129.534722222219</v>
      </c>
      <c r="U608" t="str">
        <f t="shared" si="46"/>
        <v>10-25-2020 12:50</v>
      </c>
      <c r="V608">
        <f>IFERROR(IF(W608=Z608,VLOOKUP($U608,[1]C8842!$G$2:$M$145,3,FALSE),0),0)</f>
        <v>20</v>
      </c>
      <c r="W608">
        <f>VLOOKUP(RIGHT($V$1,5),Key!$A$9:$B$14,2,FALSE)</f>
        <v>10.199999999999999</v>
      </c>
      <c r="X608">
        <f t="shared" si="49"/>
        <v>0</v>
      </c>
      <c r="Y608">
        <f>VLOOKUP(RIGHT($X$1,5),Key!$A$9:$B$14,2,FALSE)</f>
        <v>3.7</v>
      </c>
      <c r="Z608">
        <f t="shared" si="47"/>
        <v>10.199999999999999</v>
      </c>
      <c r="AA608">
        <f t="shared" si="48"/>
        <v>20</v>
      </c>
    </row>
    <row r="609" spans="1:27" x14ac:dyDescent="0.3">
      <c r="A609">
        <v>100067</v>
      </c>
      <c r="B609">
        <v>230922</v>
      </c>
      <c r="C609" s="3">
        <v>44130.532638888886</v>
      </c>
      <c r="D609">
        <v>1</v>
      </c>
      <c r="E609">
        <v>1</v>
      </c>
      <c r="F609" t="s">
        <v>25</v>
      </c>
      <c r="G609">
        <v>1</v>
      </c>
      <c r="H609">
        <v>63.691409999999998</v>
      </c>
      <c r="I609">
        <v>13.558590000000001</v>
      </c>
      <c r="J609">
        <v>0.81640630000000003</v>
      </c>
      <c r="K609">
        <v>58.023440000000001</v>
      </c>
      <c r="L609" s="3">
        <v>44130.28402777778</v>
      </c>
      <c r="M609">
        <v>17.18</v>
      </c>
      <c r="N609" t="s">
        <v>28</v>
      </c>
      <c r="P609">
        <f>(C609-Key!$B$1)*24</f>
        <v>-2.2666666667209938</v>
      </c>
      <c r="Q609">
        <f>(Key!$B$2-'17.1'!C609)*24</f>
        <v>5.2166666667326353</v>
      </c>
      <c r="R609" s="3">
        <f>C609-(M609-Key!$B$5)/(24*Key!$B$6)</f>
        <v>44130.518824074068</v>
      </c>
      <c r="S609">
        <f>M609-Key!$B$5</f>
        <v>14.92</v>
      </c>
      <c r="T609" s="2">
        <f t="shared" si="45"/>
        <v>44129.534722222219</v>
      </c>
      <c r="U609" t="str">
        <f t="shared" si="46"/>
        <v>10-25-2020 12:50</v>
      </c>
      <c r="V609">
        <f>IFERROR(IF(W609=Z609,VLOOKUP($U609,[1]C8842!$G$2:$M$145,3,FALSE),0),0)</f>
        <v>20</v>
      </c>
      <c r="W609">
        <f>VLOOKUP(RIGHT($V$1,5),Key!$A$9:$B$14,2,FALSE)</f>
        <v>10.199999999999999</v>
      </c>
      <c r="X609">
        <f t="shared" si="49"/>
        <v>0</v>
      </c>
      <c r="Y609">
        <f>VLOOKUP(RIGHT($X$1,5),Key!$A$9:$B$14,2,FALSE)</f>
        <v>3.7</v>
      </c>
      <c r="Z609">
        <f t="shared" si="47"/>
        <v>10.199999999999999</v>
      </c>
      <c r="AA609">
        <f t="shared" si="48"/>
        <v>20</v>
      </c>
    </row>
    <row r="610" spans="1:27" x14ac:dyDescent="0.3">
      <c r="A610">
        <v>100067</v>
      </c>
      <c r="B610">
        <v>230922</v>
      </c>
      <c r="C610" s="3">
        <v>44130.532638888886</v>
      </c>
      <c r="D610">
        <v>3</v>
      </c>
      <c r="E610">
        <v>2</v>
      </c>
      <c r="F610" t="s">
        <v>26</v>
      </c>
      <c r="G610">
        <v>1</v>
      </c>
      <c r="H610">
        <v>65.882810000000006</v>
      </c>
      <c r="I610">
        <v>17.277339999999999</v>
      </c>
      <c r="J610">
        <v>0.9375</v>
      </c>
      <c r="K610">
        <v>94.039060000000006</v>
      </c>
      <c r="L610" s="3">
        <v>44130.28402777778</v>
      </c>
      <c r="M610">
        <v>17.18</v>
      </c>
      <c r="N610" t="s">
        <v>28</v>
      </c>
      <c r="P610">
        <f>(C610-Key!$B$1)*24</f>
        <v>-2.2666666667209938</v>
      </c>
      <c r="Q610">
        <f>(Key!$B$2-'17.1'!C610)*24</f>
        <v>5.2166666667326353</v>
      </c>
      <c r="R610" s="3">
        <f>C610-(M610-Key!$B$5)/(24*Key!$B$6)</f>
        <v>44130.518824074068</v>
      </c>
      <c r="S610">
        <f>M610-Key!$B$5</f>
        <v>14.92</v>
      </c>
      <c r="T610" s="2">
        <f t="shared" si="45"/>
        <v>44129.534722222219</v>
      </c>
      <c r="U610" t="str">
        <f t="shared" si="46"/>
        <v>10-25-2020 12:50</v>
      </c>
      <c r="V610">
        <f>IFERROR(IF(W610=Z610,VLOOKUP($U610,[1]C8842!$G$2:$M$145,3,FALSE),0),0)</f>
        <v>20</v>
      </c>
      <c r="W610">
        <f>VLOOKUP(RIGHT($V$1,5),Key!$A$9:$B$14,2,FALSE)</f>
        <v>10.199999999999999</v>
      </c>
      <c r="X610">
        <f t="shared" si="49"/>
        <v>0</v>
      </c>
      <c r="Y610">
        <f>VLOOKUP(RIGHT($X$1,5),Key!$A$9:$B$14,2,FALSE)</f>
        <v>3.7</v>
      </c>
      <c r="Z610">
        <f t="shared" si="47"/>
        <v>10.199999999999999</v>
      </c>
      <c r="AA610">
        <f t="shared" si="48"/>
        <v>20</v>
      </c>
    </row>
    <row r="611" spans="1:27" x14ac:dyDescent="0.3">
      <c r="A611">
        <v>100067</v>
      </c>
      <c r="B611">
        <v>230922</v>
      </c>
      <c r="C611" s="3">
        <v>44130.532638888886</v>
      </c>
      <c r="D611">
        <v>3</v>
      </c>
      <c r="E611">
        <v>2</v>
      </c>
      <c r="F611" t="s">
        <v>26</v>
      </c>
      <c r="G611">
        <v>1</v>
      </c>
      <c r="H611">
        <v>70.351560000000006</v>
      </c>
      <c r="I611">
        <v>19.73047</v>
      </c>
      <c r="J611">
        <v>0.97265630000000003</v>
      </c>
      <c r="K611">
        <v>94.039060000000006</v>
      </c>
      <c r="L611" s="3">
        <v>44130.28402777778</v>
      </c>
      <c r="M611">
        <v>17.18</v>
      </c>
      <c r="N611" t="s">
        <v>28</v>
      </c>
      <c r="P611">
        <f>(C611-Key!$B$1)*24</f>
        <v>-2.2666666667209938</v>
      </c>
      <c r="Q611">
        <f>(Key!$B$2-'17.1'!C611)*24</f>
        <v>5.2166666667326353</v>
      </c>
      <c r="R611" s="3">
        <f>C611-(M611-Key!$B$5)/(24*Key!$B$6)</f>
        <v>44130.518824074068</v>
      </c>
      <c r="S611">
        <f>M611-Key!$B$5</f>
        <v>14.92</v>
      </c>
      <c r="T611" s="2">
        <f t="shared" si="45"/>
        <v>44129.534722222219</v>
      </c>
      <c r="U611" t="str">
        <f t="shared" si="46"/>
        <v>10-25-2020 12:50</v>
      </c>
      <c r="V611">
        <f>IFERROR(IF(W611=Z611,VLOOKUP($U611,[1]C8842!$G$2:$M$145,3,FALSE),0),0)</f>
        <v>20</v>
      </c>
      <c r="W611">
        <f>VLOOKUP(RIGHT($V$1,5),Key!$A$9:$B$14,2,FALSE)</f>
        <v>10.199999999999999</v>
      </c>
      <c r="X611">
        <f t="shared" si="49"/>
        <v>0</v>
      </c>
      <c r="Y611">
        <f>VLOOKUP(RIGHT($X$1,5),Key!$A$9:$B$14,2,FALSE)</f>
        <v>3.7</v>
      </c>
      <c r="Z611">
        <f t="shared" si="47"/>
        <v>10.199999999999999</v>
      </c>
      <c r="AA611">
        <f t="shared" si="48"/>
        <v>20</v>
      </c>
    </row>
    <row r="612" spans="1:27" x14ac:dyDescent="0.3">
      <c r="A612">
        <v>100067</v>
      </c>
      <c r="B612">
        <v>230922</v>
      </c>
      <c r="C612" s="3">
        <v>44130.533333333333</v>
      </c>
      <c r="D612">
        <v>2</v>
      </c>
      <c r="E612">
        <v>1</v>
      </c>
      <c r="F612" t="s">
        <v>26</v>
      </c>
      <c r="G612">
        <v>1</v>
      </c>
      <c r="H612">
        <v>78.269530000000003</v>
      </c>
      <c r="I612">
        <v>17.402339999999999</v>
      </c>
      <c r="J612">
        <v>0.79296880000000003</v>
      </c>
      <c r="K612">
        <v>80.03125</v>
      </c>
      <c r="L612" s="3">
        <v>44130.28402777778</v>
      </c>
      <c r="M612">
        <v>17.18</v>
      </c>
      <c r="N612" t="s">
        <v>28</v>
      </c>
      <c r="P612">
        <f>(C612-Key!$B$1)*24</f>
        <v>-2.25</v>
      </c>
      <c r="Q612">
        <f>(Key!$B$2-'17.1'!C612)*24</f>
        <v>5.2000000000116415</v>
      </c>
      <c r="R612" s="3">
        <f>C612-(M612-Key!$B$5)/(24*Key!$B$6)</f>
        <v>44130.519518518515</v>
      </c>
      <c r="S612">
        <f>M612-Key!$B$5</f>
        <v>14.92</v>
      </c>
      <c r="T612" s="2">
        <f t="shared" si="45"/>
        <v>44129.534722222219</v>
      </c>
      <c r="U612" t="str">
        <f t="shared" si="46"/>
        <v>10-25-2020 12:50</v>
      </c>
      <c r="V612">
        <f>IFERROR(IF(W612=Z612,VLOOKUP($U612,[1]C8842!$G$2:$M$145,3,FALSE),0),0)</f>
        <v>20</v>
      </c>
      <c r="W612">
        <f>VLOOKUP(RIGHT($V$1,5),Key!$A$9:$B$14,2,FALSE)</f>
        <v>10.199999999999999</v>
      </c>
      <c r="X612">
        <f t="shared" si="49"/>
        <v>0</v>
      </c>
      <c r="Y612">
        <f>VLOOKUP(RIGHT($X$1,5),Key!$A$9:$B$14,2,FALSE)</f>
        <v>3.7</v>
      </c>
      <c r="Z612">
        <f t="shared" si="47"/>
        <v>10.199999999999999</v>
      </c>
      <c r="AA612">
        <f t="shared" si="48"/>
        <v>20</v>
      </c>
    </row>
    <row r="613" spans="1:27" x14ac:dyDescent="0.3">
      <c r="A613">
        <v>100067</v>
      </c>
      <c r="B613">
        <v>230922</v>
      </c>
      <c r="C613" s="3">
        <v>44130.533333333333</v>
      </c>
      <c r="D613">
        <v>3</v>
      </c>
      <c r="E613">
        <v>2</v>
      </c>
      <c r="F613" t="s">
        <v>26</v>
      </c>
      <c r="G613">
        <v>2</v>
      </c>
      <c r="H613">
        <v>67.320310000000006</v>
      </c>
      <c r="I613">
        <v>20.726559999999999</v>
      </c>
      <c r="J613">
        <v>1.0546880000000001</v>
      </c>
      <c r="K613">
        <v>93.039060000000006</v>
      </c>
      <c r="L613" s="3">
        <v>44130.28402777778</v>
      </c>
      <c r="M613">
        <v>17.18</v>
      </c>
      <c r="N613" t="s">
        <v>28</v>
      </c>
      <c r="P613">
        <f>(C613-Key!$B$1)*24</f>
        <v>-2.25</v>
      </c>
      <c r="Q613">
        <f>(Key!$B$2-'17.1'!C613)*24</f>
        <v>5.2000000000116415</v>
      </c>
      <c r="R613" s="3">
        <f>C613-(M613-Key!$B$5)/(24*Key!$B$6)</f>
        <v>44130.519518518515</v>
      </c>
      <c r="S613">
        <f>M613-Key!$B$5</f>
        <v>14.92</v>
      </c>
      <c r="T613" s="2">
        <f t="shared" si="45"/>
        <v>44129.534722222219</v>
      </c>
      <c r="U613" t="str">
        <f t="shared" si="46"/>
        <v>10-25-2020 12:50</v>
      </c>
      <c r="V613">
        <f>IFERROR(IF(W613=Z613,VLOOKUP($U613,[1]C8842!$G$2:$M$145,3,FALSE),0),0)</f>
        <v>20</v>
      </c>
      <c r="W613">
        <f>VLOOKUP(RIGHT($V$1,5),Key!$A$9:$B$14,2,FALSE)</f>
        <v>10.199999999999999</v>
      </c>
      <c r="X613">
        <f t="shared" si="49"/>
        <v>0</v>
      </c>
      <c r="Y613">
        <f>VLOOKUP(RIGHT($X$1,5),Key!$A$9:$B$14,2,FALSE)</f>
        <v>3.7</v>
      </c>
      <c r="Z613">
        <f t="shared" si="47"/>
        <v>10.199999999999999</v>
      </c>
      <c r="AA613">
        <f t="shared" si="48"/>
        <v>20</v>
      </c>
    </row>
    <row r="614" spans="1:27" x14ac:dyDescent="0.3">
      <c r="A614">
        <v>100067</v>
      </c>
      <c r="B614">
        <v>230922</v>
      </c>
      <c r="C614" s="3">
        <v>44130.533333333333</v>
      </c>
      <c r="D614">
        <v>0</v>
      </c>
      <c r="E614">
        <v>2</v>
      </c>
      <c r="F614" t="s">
        <v>25</v>
      </c>
      <c r="G614">
        <v>1</v>
      </c>
      <c r="H614">
        <v>54.78125</v>
      </c>
      <c r="I614">
        <v>17.304690000000001</v>
      </c>
      <c r="J614">
        <v>1.128906</v>
      </c>
      <c r="K614">
        <v>44.019530000000003</v>
      </c>
      <c r="L614" s="3">
        <v>44130.28402777778</v>
      </c>
      <c r="M614">
        <v>17.18</v>
      </c>
      <c r="N614" t="s">
        <v>28</v>
      </c>
      <c r="P614">
        <f>(C614-Key!$B$1)*24</f>
        <v>-2.25</v>
      </c>
      <c r="Q614">
        <f>(Key!$B$2-'17.1'!C614)*24</f>
        <v>5.2000000000116415</v>
      </c>
      <c r="R614" s="3">
        <f>C614-(M614-Key!$B$5)/(24*Key!$B$6)</f>
        <v>44130.519518518515</v>
      </c>
      <c r="S614">
        <f>M614-Key!$B$5</f>
        <v>14.92</v>
      </c>
      <c r="T614" s="2">
        <f t="shared" si="45"/>
        <v>44129.534722222219</v>
      </c>
      <c r="U614" t="str">
        <f t="shared" si="46"/>
        <v>10-25-2020 12:50</v>
      </c>
      <c r="V614">
        <f>IFERROR(IF(W614=Z614,VLOOKUP($U614,[1]C8842!$G$2:$M$145,3,FALSE),0),0)</f>
        <v>20</v>
      </c>
      <c r="W614">
        <f>VLOOKUP(RIGHT($V$1,5),Key!$A$9:$B$14,2,FALSE)</f>
        <v>10.199999999999999</v>
      </c>
      <c r="X614">
        <f t="shared" si="49"/>
        <v>0</v>
      </c>
      <c r="Y614">
        <f>VLOOKUP(RIGHT($X$1,5),Key!$A$9:$B$14,2,FALSE)</f>
        <v>3.7</v>
      </c>
      <c r="Z614">
        <f t="shared" si="47"/>
        <v>10.199999999999999</v>
      </c>
      <c r="AA614">
        <f t="shared" si="48"/>
        <v>20</v>
      </c>
    </row>
    <row r="615" spans="1:27" x14ac:dyDescent="0.3">
      <c r="A615">
        <v>100067</v>
      </c>
      <c r="B615">
        <v>230922</v>
      </c>
      <c r="C615" s="3">
        <v>44130.533333333333</v>
      </c>
      <c r="D615">
        <v>3</v>
      </c>
      <c r="E615">
        <v>2</v>
      </c>
      <c r="F615" t="s">
        <v>26</v>
      </c>
      <c r="G615">
        <v>1</v>
      </c>
      <c r="H615">
        <v>64.503910000000005</v>
      </c>
      <c r="I615">
        <v>14.847659999999999</v>
      </c>
      <c r="J615">
        <v>0.859375</v>
      </c>
      <c r="K615">
        <v>93.039060000000006</v>
      </c>
      <c r="L615" s="3">
        <v>44130.28402777778</v>
      </c>
      <c r="M615">
        <v>17.18</v>
      </c>
      <c r="N615" t="s">
        <v>28</v>
      </c>
      <c r="P615">
        <f>(C615-Key!$B$1)*24</f>
        <v>-2.25</v>
      </c>
      <c r="Q615">
        <f>(Key!$B$2-'17.1'!C615)*24</f>
        <v>5.2000000000116415</v>
      </c>
      <c r="R615" s="3">
        <f>C615-(M615-Key!$B$5)/(24*Key!$B$6)</f>
        <v>44130.519518518515</v>
      </c>
      <c r="S615">
        <f>M615-Key!$B$5</f>
        <v>14.92</v>
      </c>
      <c r="T615" s="2">
        <f t="shared" si="45"/>
        <v>44129.534722222219</v>
      </c>
      <c r="U615" t="str">
        <f t="shared" si="46"/>
        <v>10-25-2020 12:50</v>
      </c>
      <c r="V615">
        <f>IFERROR(IF(W615=Z615,VLOOKUP($U615,[1]C8842!$G$2:$M$145,3,FALSE),0),0)</f>
        <v>20</v>
      </c>
      <c r="W615">
        <f>VLOOKUP(RIGHT($V$1,5),Key!$A$9:$B$14,2,FALSE)</f>
        <v>10.199999999999999</v>
      </c>
      <c r="X615">
        <f t="shared" si="49"/>
        <v>0</v>
      </c>
      <c r="Y615">
        <f>VLOOKUP(RIGHT($X$1,5),Key!$A$9:$B$14,2,FALSE)</f>
        <v>3.7</v>
      </c>
      <c r="Z615">
        <f t="shared" si="47"/>
        <v>10.199999999999999</v>
      </c>
      <c r="AA615">
        <f t="shared" si="48"/>
        <v>20</v>
      </c>
    </row>
    <row r="616" spans="1:27" x14ac:dyDescent="0.3">
      <c r="A616">
        <v>100067</v>
      </c>
      <c r="B616">
        <v>230922</v>
      </c>
      <c r="C616" s="3">
        <v>44130.533333333333</v>
      </c>
      <c r="D616">
        <v>3</v>
      </c>
      <c r="E616">
        <v>2</v>
      </c>
      <c r="F616" t="s">
        <v>26</v>
      </c>
      <c r="G616">
        <v>1</v>
      </c>
      <c r="H616">
        <v>71.953130000000002</v>
      </c>
      <c r="I616">
        <v>18.8125</v>
      </c>
      <c r="J616">
        <v>0.9140625</v>
      </c>
      <c r="K616">
        <v>92.039060000000006</v>
      </c>
      <c r="L616" s="3">
        <v>44130.287499999999</v>
      </c>
      <c r="M616">
        <v>17.18</v>
      </c>
      <c r="N616" t="s">
        <v>28</v>
      </c>
      <c r="P616">
        <f>(C616-Key!$B$1)*24</f>
        <v>-2.25</v>
      </c>
      <c r="Q616">
        <f>(Key!$B$2-'17.1'!C616)*24</f>
        <v>5.2000000000116415</v>
      </c>
      <c r="R616" s="3">
        <f>C616-(M616-Key!$B$5)/(24*Key!$B$6)</f>
        <v>44130.519518518515</v>
      </c>
      <c r="S616">
        <f>M616-Key!$B$5</f>
        <v>14.92</v>
      </c>
      <c r="T616" s="2">
        <f t="shared" si="45"/>
        <v>44129.534722222219</v>
      </c>
      <c r="U616" t="str">
        <f t="shared" si="46"/>
        <v>10-25-2020 12:50</v>
      </c>
      <c r="V616">
        <f>IFERROR(IF(W616=Z616,VLOOKUP($U616,[1]C8842!$G$2:$M$145,3,FALSE),0),0)</f>
        <v>20</v>
      </c>
      <c r="W616">
        <f>VLOOKUP(RIGHT($V$1,5),Key!$A$9:$B$14,2,FALSE)</f>
        <v>10.199999999999999</v>
      </c>
      <c r="X616">
        <f t="shared" si="49"/>
        <v>0</v>
      </c>
      <c r="Y616">
        <f>VLOOKUP(RIGHT($X$1,5),Key!$A$9:$B$14,2,FALSE)</f>
        <v>3.7</v>
      </c>
      <c r="Z616">
        <f t="shared" si="47"/>
        <v>10.199999999999999</v>
      </c>
      <c r="AA616">
        <f t="shared" si="48"/>
        <v>20</v>
      </c>
    </row>
    <row r="617" spans="1:27" x14ac:dyDescent="0.3">
      <c r="A617">
        <v>100067</v>
      </c>
      <c r="B617">
        <v>230922</v>
      </c>
      <c r="C617" s="3">
        <v>44130.533333333333</v>
      </c>
      <c r="D617">
        <v>3</v>
      </c>
      <c r="E617">
        <v>2</v>
      </c>
      <c r="F617" t="s">
        <v>26</v>
      </c>
      <c r="G617">
        <v>1</v>
      </c>
      <c r="H617">
        <v>72.253910000000005</v>
      </c>
      <c r="I617">
        <v>19.242190000000001</v>
      </c>
      <c r="J617">
        <v>0.92578130000000003</v>
      </c>
      <c r="K617">
        <v>92.039060000000006</v>
      </c>
      <c r="L617" s="3">
        <v>44130.287499999999</v>
      </c>
      <c r="M617">
        <v>17.18</v>
      </c>
      <c r="N617" t="s">
        <v>28</v>
      </c>
      <c r="P617">
        <f>(C617-Key!$B$1)*24</f>
        <v>-2.25</v>
      </c>
      <c r="Q617">
        <f>(Key!$B$2-'17.1'!C617)*24</f>
        <v>5.2000000000116415</v>
      </c>
      <c r="R617" s="3">
        <f>C617-(M617-Key!$B$5)/(24*Key!$B$6)</f>
        <v>44130.519518518515</v>
      </c>
      <c r="S617">
        <f>M617-Key!$B$5</f>
        <v>14.92</v>
      </c>
      <c r="T617" s="2">
        <f t="shared" si="45"/>
        <v>44129.534722222219</v>
      </c>
      <c r="U617" t="str">
        <f t="shared" si="46"/>
        <v>10-25-2020 12:50</v>
      </c>
      <c r="V617">
        <f>IFERROR(IF(W617=Z617,VLOOKUP($U617,[1]C8842!$G$2:$M$145,3,FALSE),0),0)</f>
        <v>20</v>
      </c>
      <c r="W617">
        <f>VLOOKUP(RIGHT($V$1,5),Key!$A$9:$B$14,2,FALSE)</f>
        <v>10.199999999999999</v>
      </c>
      <c r="X617">
        <f t="shared" si="49"/>
        <v>0</v>
      </c>
      <c r="Y617">
        <f>VLOOKUP(RIGHT($X$1,5),Key!$A$9:$B$14,2,FALSE)</f>
        <v>3.7</v>
      </c>
      <c r="Z617">
        <f t="shared" si="47"/>
        <v>10.199999999999999</v>
      </c>
      <c r="AA617">
        <f t="shared" si="48"/>
        <v>20</v>
      </c>
    </row>
    <row r="618" spans="1:27" x14ac:dyDescent="0.3">
      <c r="A618">
        <v>100067</v>
      </c>
      <c r="B618">
        <v>230922</v>
      </c>
      <c r="C618" s="3">
        <v>44130.533333333333</v>
      </c>
      <c r="D618">
        <v>0</v>
      </c>
      <c r="E618">
        <v>2</v>
      </c>
      <c r="F618" t="s">
        <v>25</v>
      </c>
      <c r="G618">
        <v>1</v>
      </c>
      <c r="H618">
        <v>62.496090000000002</v>
      </c>
      <c r="I618">
        <v>14.285159999999999</v>
      </c>
      <c r="J618">
        <v>0.86328130000000003</v>
      </c>
      <c r="K618">
        <v>46.019530000000003</v>
      </c>
      <c r="L618" s="3">
        <v>44130.287499999999</v>
      </c>
      <c r="M618">
        <v>17.18</v>
      </c>
      <c r="N618" t="s">
        <v>28</v>
      </c>
      <c r="P618">
        <f>(C618-Key!$B$1)*24</f>
        <v>-2.25</v>
      </c>
      <c r="Q618">
        <f>(Key!$B$2-'17.1'!C618)*24</f>
        <v>5.2000000000116415</v>
      </c>
      <c r="R618" s="3">
        <f>C618-(M618-Key!$B$5)/(24*Key!$B$6)</f>
        <v>44130.519518518515</v>
      </c>
      <c r="S618">
        <f>M618-Key!$B$5</f>
        <v>14.92</v>
      </c>
      <c r="T618" s="2">
        <f t="shared" si="45"/>
        <v>44129.534722222219</v>
      </c>
      <c r="U618" t="str">
        <f t="shared" si="46"/>
        <v>10-25-2020 12:50</v>
      </c>
      <c r="V618">
        <f>IFERROR(IF(W618=Z618,VLOOKUP($U618,[1]C8842!$G$2:$M$145,3,FALSE),0),0)</f>
        <v>20</v>
      </c>
      <c r="W618">
        <f>VLOOKUP(RIGHT($V$1,5),Key!$A$9:$B$14,2,FALSE)</f>
        <v>10.199999999999999</v>
      </c>
      <c r="X618">
        <f t="shared" si="49"/>
        <v>0</v>
      </c>
      <c r="Y618">
        <f>VLOOKUP(RIGHT($X$1,5),Key!$A$9:$B$14,2,FALSE)</f>
        <v>3.7</v>
      </c>
      <c r="Z618">
        <f t="shared" si="47"/>
        <v>10.199999999999999</v>
      </c>
      <c r="AA618">
        <f t="shared" si="48"/>
        <v>20</v>
      </c>
    </row>
    <row r="619" spans="1:27" x14ac:dyDescent="0.3">
      <c r="A619">
        <v>100067</v>
      </c>
      <c r="B619">
        <v>230922</v>
      </c>
      <c r="C619" s="3">
        <v>44130.533333333333</v>
      </c>
      <c r="D619">
        <v>1</v>
      </c>
      <c r="E619">
        <v>1</v>
      </c>
      <c r="F619" t="s">
        <v>25</v>
      </c>
      <c r="G619">
        <v>1</v>
      </c>
      <c r="H619">
        <v>65.691410000000005</v>
      </c>
      <c r="I619">
        <v>15.90625</v>
      </c>
      <c r="J619">
        <v>0.88671880000000003</v>
      </c>
      <c r="K619">
        <v>58.023440000000001</v>
      </c>
      <c r="L619" s="3">
        <v>44130.287499999999</v>
      </c>
      <c r="M619">
        <v>17.18</v>
      </c>
      <c r="N619" t="s">
        <v>28</v>
      </c>
      <c r="P619">
        <f>(C619-Key!$B$1)*24</f>
        <v>-2.25</v>
      </c>
      <c r="Q619">
        <f>(Key!$B$2-'17.1'!C619)*24</f>
        <v>5.2000000000116415</v>
      </c>
      <c r="R619" s="3">
        <f>C619-(M619-Key!$B$5)/(24*Key!$B$6)</f>
        <v>44130.519518518515</v>
      </c>
      <c r="S619">
        <f>M619-Key!$B$5</f>
        <v>14.92</v>
      </c>
      <c r="T619" s="2">
        <f t="shared" si="45"/>
        <v>44129.534722222219</v>
      </c>
      <c r="U619" t="str">
        <f t="shared" si="46"/>
        <v>10-25-2020 12:50</v>
      </c>
      <c r="V619">
        <f>IFERROR(IF(W619=Z619,VLOOKUP($U619,[1]C8842!$G$2:$M$145,3,FALSE),0),0)</f>
        <v>20</v>
      </c>
      <c r="W619">
        <f>VLOOKUP(RIGHT($V$1,5),Key!$A$9:$B$14,2,FALSE)</f>
        <v>10.199999999999999</v>
      </c>
      <c r="X619">
        <f t="shared" si="49"/>
        <v>0</v>
      </c>
      <c r="Y619">
        <f>VLOOKUP(RIGHT($X$1,5),Key!$A$9:$B$14,2,FALSE)</f>
        <v>3.7</v>
      </c>
      <c r="Z619">
        <f t="shared" si="47"/>
        <v>10.199999999999999</v>
      </c>
      <c r="AA619">
        <f t="shared" si="48"/>
        <v>20</v>
      </c>
    </row>
    <row r="620" spans="1:27" x14ac:dyDescent="0.3">
      <c r="A620">
        <v>100067</v>
      </c>
      <c r="B620">
        <v>230922</v>
      </c>
      <c r="C620" s="3">
        <v>44130.533333333333</v>
      </c>
      <c r="D620">
        <v>0</v>
      </c>
      <c r="E620">
        <v>2</v>
      </c>
      <c r="F620" t="s">
        <v>25</v>
      </c>
      <c r="G620">
        <v>2</v>
      </c>
      <c r="H620">
        <v>58.40625</v>
      </c>
      <c r="I620">
        <v>20.234380000000002</v>
      </c>
      <c r="J620">
        <v>1.1953130000000001</v>
      </c>
      <c r="K620">
        <v>46.019530000000003</v>
      </c>
      <c r="L620" s="3">
        <v>44130.287499999999</v>
      </c>
      <c r="M620">
        <v>17.18</v>
      </c>
      <c r="N620" t="s">
        <v>28</v>
      </c>
      <c r="P620">
        <f>(C620-Key!$B$1)*24</f>
        <v>-2.25</v>
      </c>
      <c r="Q620">
        <f>(Key!$B$2-'17.1'!C620)*24</f>
        <v>5.2000000000116415</v>
      </c>
      <c r="R620" s="3">
        <f>C620-(M620-Key!$B$5)/(24*Key!$B$6)</f>
        <v>44130.519518518515</v>
      </c>
      <c r="S620">
        <f>M620-Key!$B$5</f>
        <v>14.92</v>
      </c>
      <c r="T620" s="2">
        <f t="shared" si="45"/>
        <v>44129.534722222219</v>
      </c>
      <c r="U620" t="str">
        <f t="shared" si="46"/>
        <v>10-25-2020 12:50</v>
      </c>
      <c r="V620">
        <f>IFERROR(IF(W620=Z620,VLOOKUP($U620,[1]C8842!$G$2:$M$145,3,FALSE),0),0)</f>
        <v>20</v>
      </c>
      <c r="W620">
        <f>VLOOKUP(RIGHT($V$1,5),Key!$A$9:$B$14,2,FALSE)</f>
        <v>10.199999999999999</v>
      </c>
      <c r="X620">
        <f t="shared" si="49"/>
        <v>0</v>
      </c>
      <c r="Y620">
        <f>VLOOKUP(RIGHT($X$1,5),Key!$A$9:$B$14,2,FALSE)</f>
        <v>3.7</v>
      </c>
      <c r="Z620">
        <f t="shared" si="47"/>
        <v>10.199999999999999</v>
      </c>
      <c r="AA620">
        <f t="shared" si="48"/>
        <v>20</v>
      </c>
    </row>
    <row r="621" spans="1:27" x14ac:dyDescent="0.3">
      <c r="A621">
        <v>100067</v>
      </c>
      <c r="B621">
        <v>230922</v>
      </c>
      <c r="C621" s="3">
        <v>44130.533333333333</v>
      </c>
      <c r="D621">
        <v>1</v>
      </c>
      <c r="E621">
        <v>1</v>
      </c>
      <c r="F621" t="s">
        <v>25</v>
      </c>
      <c r="G621">
        <v>2</v>
      </c>
      <c r="H621">
        <v>61.609380000000002</v>
      </c>
      <c r="I621">
        <v>20.9375</v>
      </c>
      <c r="J621">
        <v>1.160156</v>
      </c>
      <c r="K621">
        <v>58.023440000000001</v>
      </c>
      <c r="L621" s="3">
        <v>44130.287499999999</v>
      </c>
      <c r="M621">
        <v>17.18</v>
      </c>
      <c r="N621" t="s">
        <v>28</v>
      </c>
      <c r="P621">
        <f>(C621-Key!$B$1)*24</f>
        <v>-2.25</v>
      </c>
      <c r="Q621">
        <f>(Key!$B$2-'17.1'!C621)*24</f>
        <v>5.2000000000116415</v>
      </c>
      <c r="R621" s="3">
        <f>C621-(M621-Key!$B$5)/(24*Key!$B$6)</f>
        <v>44130.519518518515</v>
      </c>
      <c r="S621">
        <f>M621-Key!$B$5</f>
        <v>14.92</v>
      </c>
      <c r="T621" s="2">
        <f t="shared" si="45"/>
        <v>44129.534722222219</v>
      </c>
      <c r="U621" t="str">
        <f t="shared" si="46"/>
        <v>10-25-2020 12:50</v>
      </c>
      <c r="V621">
        <f>IFERROR(IF(W621=Z621,VLOOKUP($U621,[1]C8842!$G$2:$M$145,3,FALSE),0),0)</f>
        <v>20</v>
      </c>
      <c r="W621">
        <f>VLOOKUP(RIGHT($V$1,5),Key!$A$9:$B$14,2,FALSE)</f>
        <v>10.199999999999999</v>
      </c>
      <c r="X621">
        <f t="shared" si="49"/>
        <v>0</v>
      </c>
      <c r="Y621">
        <f>VLOOKUP(RIGHT($X$1,5),Key!$A$9:$B$14,2,FALSE)</f>
        <v>3.7</v>
      </c>
      <c r="Z621">
        <f t="shared" si="47"/>
        <v>10.199999999999999</v>
      </c>
      <c r="AA621">
        <f t="shared" si="48"/>
        <v>20</v>
      </c>
    </row>
    <row r="622" spans="1:27" x14ac:dyDescent="0.3">
      <c r="A622">
        <v>100067</v>
      </c>
      <c r="B622">
        <v>230922</v>
      </c>
      <c r="C622" s="3">
        <v>44130.533333333333</v>
      </c>
      <c r="D622">
        <v>3</v>
      </c>
      <c r="E622">
        <v>2</v>
      </c>
      <c r="F622" t="s">
        <v>26</v>
      </c>
      <c r="G622">
        <v>1</v>
      </c>
      <c r="H622">
        <v>67.796880000000002</v>
      </c>
      <c r="I622">
        <v>19.632809999999999</v>
      </c>
      <c r="J622">
        <v>1.003906</v>
      </c>
      <c r="K622">
        <v>93.039060000000006</v>
      </c>
      <c r="L622" s="3">
        <v>44130.287499999999</v>
      </c>
      <c r="M622">
        <v>17.18</v>
      </c>
      <c r="N622" t="s">
        <v>28</v>
      </c>
      <c r="P622">
        <f>(C622-Key!$B$1)*24</f>
        <v>-2.25</v>
      </c>
      <c r="Q622">
        <f>(Key!$B$2-'17.1'!C622)*24</f>
        <v>5.2000000000116415</v>
      </c>
      <c r="R622" s="3">
        <f>C622-(M622-Key!$B$5)/(24*Key!$B$6)</f>
        <v>44130.519518518515</v>
      </c>
      <c r="S622">
        <f>M622-Key!$B$5</f>
        <v>14.92</v>
      </c>
      <c r="T622" s="2">
        <f t="shared" si="45"/>
        <v>44129.534722222219</v>
      </c>
      <c r="U622" t="str">
        <f t="shared" si="46"/>
        <v>10-25-2020 12:50</v>
      </c>
      <c r="V622">
        <f>IFERROR(IF(W622=Z622,VLOOKUP($U622,[1]C8842!$G$2:$M$145,3,FALSE),0),0)</f>
        <v>20</v>
      </c>
      <c r="W622">
        <f>VLOOKUP(RIGHT($V$1,5),Key!$A$9:$B$14,2,FALSE)</f>
        <v>10.199999999999999</v>
      </c>
      <c r="X622">
        <f t="shared" si="49"/>
        <v>0</v>
      </c>
      <c r="Y622">
        <f>VLOOKUP(RIGHT($X$1,5),Key!$A$9:$B$14,2,FALSE)</f>
        <v>3.7</v>
      </c>
      <c r="Z622">
        <f t="shared" si="47"/>
        <v>10.199999999999999</v>
      </c>
      <c r="AA622">
        <f t="shared" si="48"/>
        <v>20</v>
      </c>
    </row>
    <row r="623" spans="1:27" x14ac:dyDescent="0.3">
      <c r="A623">
        <v>100067</v>
      </c>
      <c r="B623">
        <v>230922</v>
      </c>
      <c r="C623" s="3">
        <v>44130.533333333333</v>
      </c>
      <c r="D623">
        <v>1</v>
      </c>
      <c r="E623">
        <v>1</v>
      </c>
      <c r="F623" t="s">
        <v>25</v>
      </c>
      <c r="G623">
        <v>1</v>
      </c>
      <c r="H623">
        <v>63.96875</v>
      </c>
      <c r="I623">
        <v>14.632809999999999</v>
      </c>
      <c r="J623">
        <v>0.85546880000000003</v>
      </c>
      <c r="K623">
        <v>56.023440000000001</v>
      </c>
      <c r="L623" s="3">
        <v>44130.287499999999</v>
      </c>
      <c r="M623">
        <v>17.18</v>
      </c>
      <c r="N623" t="s">
        <v>28</v>
      </c>
      <c r="P623">
        <f>(C623-Key!$B$1)*24</f>
        <v>-2.25</v>
      </c>
      <c r="Q623">
        <f>(Key!$B$2-'17.1'!C623)*24</f>
        <v>5.2000000000116415</v>
      </c>
      <c r="R623" s="3">
        <f>C623-(M623-Key!$B$5)/(24*Key!$B$6)</f>
        <v>44130.519518518515</v>
      </c>
      <c r="S623">
        <f>M623-Key!$B$5</f>
        <v>14.92</v>
      </c>
      <c r="T623" s="2">
        <f t="shared" si="45"/>
        <v>44129.534722222219</v>
      </c>
      <c r="U623" t="str">
        <f t="shared" si="46"/>
        <v>10-25-2020 12:50</v>
      </c>
      <c r="V623">
        <f>IFERROR(IF(W623=Z623,VLOOKUP($U623,[1]C8842!$G$2:$M$145,3,FALSE),0),0)</f>
        <v>20</v>
      </c>
      <c r="W623">
        <f>VLOOKUP(RIGHT($V$1,5),Key!$A$9:$B$14,2,FALSE)</f>
        <v>10.199999999999999</v>
      </c>
      <c r="X623">
        <f t="shared" si="49"/>
        <v>0</v>
      </c>
      <c r="Y623">
        <f>VLOOKUP(RIGHT($X$1,5),Key!$A$9:$B$14,2,FALSE)</f>
        <v>3.7</v>
      </c>
      <c r="Z623">
        <f t="shared" si="47"/>
        <v>10.199999999999999</v>
      </c>
      <c r="AA623">
        <f t="shared" si="48"/>
        <v>20</v>
      </c>
    </row>
    <row r="624" spans="1:27" x14ac:dyDescent="0.3">
      <c r="A624">
        <v>100067</v>
      </c>
      <c r="B624">
        <v>230922</v>
      </c>
      <c r="C624" s="3">
        <v>44130.533333333333</v>
      </c>
      <c r="D624">
        <v>1</v>
      </c>
      <c r="E624">
        <v>1</v>
      </c>
      <c r="F624" t="s">
        <v>25</v>
      </c>
      <c r="G624">
        <v>1</v>
      </c>
      <c r="H624">
        <v>59.9375</v>
      </c>
      <c r="I624">
        <v>14.433590000000001</v>
      </c>
      <c r="J624">
        <v>0.90625</v>
      </c>
      <c r="K624">
        <v>57.023440000000001</v>
      </c>
      <c r="L624" s="3">
        <v>44130.287499999999</v>
      </c>
      <c r="M624">
        <v>17.18</v>
      </c>
      <c r="N624" t="s">
        <v>28</v>
      </c>
      <c r="P624">
        <f>(C624-Key!$B$1)*24</f>
        <v>-2.25</v>
      </c>
      <c r="Q624">
        <f>(Key!$B$2-'17.1'!C624)*24</f>
        <v>5.2000000000116415</v>
      </c>
      <c r="R624" s="3">
        <f>C624-(M624-Key!$B$5)/(24*Key!$B$6)</f>
        <v>44130.519518518515</v>
      </c>
      <c r="S624">
        <f>M624-Key!$B$5</f>
        <v>14.92</v>
      </c>
      <c r="T624" s="2">
        <f t="shared" si="45"/>
        <v>44129.534722222219</v>
      </c>
      <c r="U624" t="str">
        <f t="shared" si="46"/>
        <v>10-25-2020 12:50</v>
      </c>
      <c r="V624">
        <f>IFERROR(IF(W624=Z624,VLOOKUP($U624,[1]C8842!$G$2:$M$145,3,FALSE),0),0)</f>
        <v>20</v>
      </c>
      <c r="W624">
        <f>VLOOKUP(RIGHT($V$1,5),Key!$A$9:$B$14,2,FALSE)</f>
        <v>10.199999999999999</v>
      </c>
      <c r="X624">
        <f t="shared" si="49"/>
        <v>0</v>
      </c>
      <c r="Y624">
        <f>VLOOKUP(RIGHT($X$1,5),Key!$A$9:$B$14,2,FALSE)</f>
        <v>3.7</v>
      </c>
      <c r="Z624">
        <f t="shared" si="47"/>
        <v>10.199999999999999</v>
      </c>
      <c r="AA624">
        <f t="shared" si="48"/>
        <v>20</v>
      </c>
    </row>
    <row r="625" spans="1:27" x14ac:dyDescent="0.3">
      <c r="A625">
        <v>100067</v>
      </c>
      <c r="B625">
        <v>230922</v>
      </c>
      <c r="C625" s="3">
        <v>44130.533333333333</v>
      </c>
      <c r="D625">
        <v>0</v>
      </c>
      <c r="E625">
        <v>2</v>
      </c>
      <c r="F625" t="s">
        <v>25</v>
      </c>
      <c r="G625">
        <v>3</v>
      </c>
      <c r="H625">
        <v>53.8125</v>
      </c>
      <c r="I625">
        <v>33.105469999999997</v>
      </c>
      <c r="J625">
        <v>1.933594</v>
      </c>
      <c r="K625">
        <v>46.019530000000003</v>
      </c>
      <c r="L625" s="3">
        <v>44130.287499999999</v>
      </c>
      <c r="M625">
        <v>17.18</v>
      </c>
      <c r="N625" t="s">
        <v>28</v>
      </c>
      <c r="P625">
        <f>(C625-Key!$B$1)*24</f>
        <v>-2.25</v>
      </c>
      <c r="Q625">
        <f>(Key!$B$2-'17.1'!C625)*24</f>
        <v>5.2000000000116415</v>
      </c>
      <c r="R625" s="3">
        <f>C625-(M625-Key!$B$5)/(24*Key!$B$6)</f>
        <v>44130.519518518515</v>
      </c>
      <c r="S625">
        <f>M625-Key!$B$5</f>
        <v>14.92</v>
      </c>
      <c r="T625" s="2">
        <f t="shared" si="45"/>
        <v>44129.534722222219</v>
      </c>
      <c r="U625" t="str">
        <f t="shared" si="46"/>
        <v>10-25-2020 12:50</v>
      </c>
      <c r="V625">
        <f>IFERROR(IF(W625=Z625,VLOOKUP($U625,[1]C8842!$G$2:$M$145,3,FALSE),0),0)</f>
        <v>20</v>
      </c>
      <c r="W625">
        <f>VLOOKUP(RIGHT($V$1,5),Key!$A$9:$B$14,2,FALSE)</f>
        <v>10.199999999999999</v>
      </c>
      <c r="X625">
        <f t="shared" si="49"/>
        <v>0</v>
      </c>
      <c r="Y625">
        <f>VLOOKUP(RIGHT($X$1,5),Key!$A$9:$B$14,2,FALSE)</f>
        <v>3.7</v>
      </c>
      <c r="Z625">
        <f t="shared" si="47"/>
        <v>10.199999999999999</v>
      </c>
      <c r="AA625">
        <f t="shared" si="48"/>
        <v>20</v>
      </c>
    </row>
    <row r="626" spans="1:27" x14ac:dyDescent="0.3">
      <c r="A626">
        <v>100067</v>
      </c>
      <c r="B626">
        <v>230922</v>
      </c>
      <c r="C626" s="3">
        <v>44130.533333333333</v>
      </c>
      <c r="D626">
        <v>1</v>
      </c>
      <c r="E626">
        <v>1</v>
      </c>
      <c r="F626" t="s">
        <v>25</v>
      </c>
      <c r="G626">
        <v>1</v>
      </c>
      <c r="H626">
        <v>63.074219999999997</v>
      </c>
      <c r="I626">
        <v>14.117190000000001</v>
      </c>
      <c r="J626">
        <v>0.84765630000000003</v>
      </c>
      <c r="K626">
        <v>56.023440000000001</v>
      </c>
      <c r="L626" s="3">
        <v>44130.287499999999</v>
      </c>
      <c r="M626">
        <v>17.18</v>
      </c>
      <c r="N626" t="s">
        <v>28</v>
      </c>
      <c r="P626">
        <f>(C626-Key!$B$1)*24</f>
        <v>-2.25</v>
      </c>
      <c r="Q626">
        <f>(Key!$B$2-'17.1'!C626)*24</f>
        <v>5.2000000000116415</v>
      </c>
      <c r="R626" s="3">
        <f>C626-(M626-Key!$B$5)/(24*Key!$B$6)</f>
        <v>44130.519518518515</v>
      </c>
      <c r="S626">
        <f>M626-Key!$B$5</f>
        <v>14.92</v>
      </c>
      <c r="T626" s="2">
        <f t="shared" si="45"/>
        <v>44129.534722222219</v>
      </c>
      <c r="U626" t="str">
        <f t="shared" si="46"/>
        <v>10-25-2020 12:50</v>
      </c>
      <c r="V626">
        <f>IFERROR(IF(W626=Z626,VLOOKUP($U626,[1]C8842!$G$2:$M$145,3,FALSE),0),0)</f>
        <v>20</v>
      </c>
      <c r="W626">
        <f>VLOOKUP(RIGHT($V$1,5),Key!$A$9:$B$14,2,FALSE)</f>
        <v>10.199999999999999</v>
      </c>
      <c r="X626">
        <f t="shared" si="49"/>
        <v>0</v>
      </c>
      <c r="Y626">
        <f>VLOOKUP(RIGHT($X$1,5),Key!$A$9:$B$14,2,FALSE)</f>
        <v>3.7</v>
      </c>
      <c r="Z626">
        <f t="shared" si="47"/>
        <v>10.199999999999999</v>
      </c>
      <c r="AA626">
        <f t="shared" si="48"/>
        <v>20</v>
      </c>
    </row>
    <row r="627" spans="1:27" x14ac:dyDescent="0.3">
      <c r="A627">
        <v>100067</v>
      </c>
      <c r="B627">
        <v>230922</v>
      </c>
      <c r="C627" s="3">
        <v>44130.533333333333</v>
      </c>
      <c r="D627">
        <v>1</v>
      </c>
      <c r="E627">
        <v>1</v>
      </c>
      <c r="F627" t="s">
        <v>25</v>
      </c>
      <c r="G627">
        <v>5</v>
      </c>
      <c r="H627">
        <v>61.902340000000002</v>
      </c>
      <c r="I627">
        <v>106.4766</v>
      </c>
      <c r="J627">
        <v>4.8359379999999996</v>
      </c>
      <c r="K627">
        <v>58.023440000000001</v>
      </c>
      <c r="L627" s="3">
        <v>44130.287499999999</v>
      </c>
      <c r="M627">
        <v>17.18</v>
      </c>
      <c r="N627" t="s">
        <v>28</v>
      </c>
      <c r="P627">
        <f>(C627-Key!$B$1)*24</f>
        <v>-2.25</v>
      </c>
      <c r="Q627">
        <f>(Key!$B$2-'17.1'!C627)*24</f>
        <v>5.2000000000116415</v>
      </c>
      <c r="R627" s="3">
        <f>C627-(M627-Key!$B$5)/(24*Key!$B$6)</f>
        <v>44130.519518518515</v>
      </c>
      <c r="S627">
        <f>M627-Key!$B$5</f>
        <v>14.92</v>
      </c>
      <c r="T627" s="2">
        <f t="shared" si="45"/>
        <v>44129.534722222219</v>
      </c>
      <c r="U627" t="str">
        <f t="shared" si="46"/>
        <v>10-25-2020 12:50</v>
      </c>
      <c r="V627">
        <f>IFERROR(IF(W627=Z627,VLOOKUP($U627,[1]C8842!$G$2:$M$145,3,FALSE),0),0)</f>
        <v>20</v>
      </c>
      <c r="W627">
        <f>VLOOKUP(RIGHT($V$1,5),Key!$A$9:$B$14,2,FALSE)</f>
        <v>10.199999999999999</v>
      </c>
      <c r="X627">
        <f t="shared" si="49"/>
        <v>0</v>
      </c>
      <c r="Y627">
        <f>VLOOKUP(RIGHT($X$1,5),Key!$A$9:$B$14,2,FALSE)</f>
        <v>3.7</v>
      </c>
      <c r="Z627">
        <f t="shared" si="47"/>
        <v>10.199999999999999</v>
      </c>
      <c r="AA627">
        <f t="shared" si="48"/>
        <v>20</v>
      </c>
    </row>
    <row r="628" spans="1:27" x14ac:dyDescent="0.3">
      <c r="A628">
        <v>100067</v>
      </c>
      <c r="B628">
        <v>230922</v>
      </c>
      <c r="C628" s="3">
        <v>44130.533333333333</v>
      </c>
      <c r="D628">
        <v>0</v>
      </c>
      <c r="E628">
        <v>2</v>
      </c>
      <c r="F628" t="s">
        <v>25</v>
      </c>
      <c r="G628">
        <v>1</v>
      </c>
      <c r="H628">
        <v>52.851559999999999</v>
      </c>
      <c r="I628">
        <v>15.84375</v>
      </c>
      <c r="J628">
        <v>1.097656</v>
      </c>
      <c r="K628">
        <v>48.019530000000003</v>
      </c>
      <c r="L628" s="3">
        <v>44130.287499999999</v>
      </c>
      <c r="M628">
        <v>17.18</v>
      </c>
      <c r="N628" t="s">
        <v>28</v>
      </c>
      <c r="P628">
        <f>(C628-Key!$B$1)*24</f>
        <v>-2.25</v>
      </c>
      <c r="Q628">
        <f>(Key!$B$2-'17.1'!C628)*24</f>
        <v>5.2000000000116415</v>
      </c>
      <c r="R628" s="3">
        <f>C628-(M628-Key!$B$5)/(24*Key!$B$6)</f>
        <v>44130.519518518515</v>
      </c>
      <c r="S628">
        <f>M628-Key!$B$5</f>
        <v>14.92</v>
      </c>
      <c r="T628" s="2">
        <f t="shared" si="45"/>
        <v>44129.534722222219</v>
      </c>
      <c r="U628" t="str">
        <f t="shared" si="46"/>
        <v>10-25-2020 12:50</v>
      </c>
      <c r="V628">
        <f>IFERROR(IF(W628=Z628,VLOOKUP($U628,[1]C8842!$G$2:$M$145,3,FALSE),0),0)</f>
        <v>20</v>
      </c>
      <c r="W628">
        <f>VLOOKUP(RIGHT($V$1,5),Key!$A$9:$B$14,2,FALSE)</f>
        <v>10.199999999999999</v>
      </c>
      <c r="X628">
        <f t="shared" si="49"/>
        <v>0</v>
      </c>
      <c r="Y628">
        <f>VLOOKUP(RIGHT($X$1,5),Key!$A$9:$B$14,2,FALSE)</f>
        <v>3.7</v>
      </c>
      <c r="Z628">
        <f t="shared" si="47"/>
        <v>10.199999999999999</v>
      </c>
      <c r="AA628">
        <f t="shared" si="48"/>
        <v>20</v>
      </c>
    </row>
    <row r="629" spans="1:27" x14ac:dyDescent="0.3">
      <c r="A629">
        <v>100067</v>
      </c>
      <c r="B629">
        <v>230922</v>
      </c>
      <c r="C629" s="3">
        <v>44130.533333333333</v>
      </c>
      <c r="D629">
        <v>3</v>
      </c>
      <c r="E629">
        <v>2</v>
      </c>
      <c r="F629" t="s">
        <v>26</v>
      </c>
      <c r="G629">
        <v>1</v>
      </c>
      <c r="H629">
        <v>68.398439999999994</v>
      </c>
      <c r="I629">
        <v>16.726559999999999</v>
      </c>
      <c r="J629">
        <v>0.8828125</v>
      </c>
      <c r="K629">
        <v>96.039060000000006</v>
      </c>
      <c r="L629" s="3">
        <v>44130.287499999999</v>
      </c>
      <c r="M629">
        <v>17.18</v>
      </c>
      <c r="N629" t="s">
        <v>28</v>
      </c>
      <c r="P629">
        <f>(C629-Key!$B$1)*24</f>
        <v>-2.25</v>
      </c>
      <c r="Q629">
        <f>(Key!$B$2-'17.1'!C629)*24</f>
        <v>5.2000000000116415</v>
      </c>
      <c r="R629" s="3">
        <f>C629-(M629-Key!$B$5)/(24*Key!$B$6)</f>
        <v>44130.519518518515</v>
      </c>
      <c r="S629">
        <f>M629-Key!$B$5</f>
        <v>14.92</v>
      </c>
      <c r="T629" s="2">
        <f t="shared" si="45"/>
        <v>44129.534722222219</v>
      </c>
      <c r="U629" t="str">
        <f t="shared" si="46"/>
        <v>10-25-2020 12:50</v>
      </c>
      <c r="V629">
        <f>IFERROR(IF(W629=Z629,VLOOKUP($U629,[1]C8842!$G$2:$M$145,3,FALSE),0),0)</f>
        <v>20</v>
      </c>
      <c r="W629">
        <f>VLOOKUP(RIGHT($V$1,5),Key!$A$9:$B$14,2,FALSE)</f>
        <v>10.199999999999999</v>
      </c>
      <c r="X629">
        <f t="shared" si="49"/>
        <v>0</v>
      </c>
      <c r="Y629">
        <f>VLOOKUP(RIGHT($X$1,5),Key!$A$9:$B$14,2,FALSE)</f>
        <v>3.7</v>
      </c>
      <c r="Z629">
        <f t="shared" si="47"/>
        <v>10.199999999999999</v>
      </c>
      <c r="AA629">
        <f t="shared" si="48"/>
        <v>20</v>
      </c>
    </row>
    <row r="630" spans="1:27" x14ac:dyDescent="0.3">
      <c r="A630">
        <v>100067</v>
      </c>
      <c r="B630">
        <v>230922</v>
      </c>
      <c r="C630" s="3">
        <v>44130.533333333333</v>
      </c>
      <c r="D630">
        <v>0</v>
      </c>
      <c r="E630">
        <v>2</v>
      </c>
      <c r="F630" t="s">
        <v>25</v>
      </c>
      <c r="G630">
        <v>3</v>
      </c>
      <c r="H630">
        <v>55.132809999999999</v>
      </c>
      <c r="I630">
        <v>45.625</v>
      </c>
      <c r="J630">
        <v>2.4921880000000001</v>
      </c>
      <c r="K630">
        <v>46.019530000000003</v>
      </c>
      <c r="L630" s="3">
        <v>44130.287499999999</v>
      </c>
      <c r="M630">
        <v>17.18</v>
      </c>
      <c r="N630" t="s">
        <v>28</v>
      </c>
      <c r="P630">
        <f>(C630-Key!$B$1)*24</f>
        <v>-2.25</v>
      </c>
      <c r="Q630">
        <f>(Key!$B$2-'17.1'!C630)*24</f>
        <v>5.2000000000116415</v>
      </c>
      <c r="R630" s="3">
        <f>C630-(M630-Key!$B$5)/(24*Key!$B$6)</f>
        <v>44130.519518518515</v>
      </c>
      <c r="S630">
        <f>M630-Key!$B$5</f>
        <v>14.92</v>
      </c>
      <c r="T630" s="2">
        <f t="shared" si="45"/>
        <v>44129.534722222219</v>
      </c>
      <c r="U630" t="str">
        <f t="shared" si="46"/>
        <v>10-25-2020 12:50</v>
      </c>
      <c r="V630">
        <f>IFERROR(IF(W630=Z630,VLOOKUP($U630,[1]C8842!$G$2:$M$145,3,FALSE),0),0)</f>
        <v>20</v>
      </c>
      <c r="W630">
        <f>VLOOKUP(RIGHT($V$1,5),Key!$A$9:$B$14,2,FALSE)</f>
        <v>10.199999999999999</v>
      </c>
      <c r="X630">
        <f t="shared" si="49"/>
        <v>0</v>
      </c>
      <c r="Y630">
        <f>VLOOKUP(RIGHT($X$1,5),Key!$A$9:$B$14,2,FALSE)</f>
        <v>3.7</v>
      </c>
      <c r="Z630">
        <f t="shared" si="47"/>
        <v>10.199999999999999</v>
      </c>
      <c r="AA630">
        <f t="shared" si="48"/>
        <v>20</v>
      </c>
    </row>
    <row r="631" spans="1:27" x14ac:dyDescent="0.3">
      <c r="A631">
        <v>100067</v>
      </c>
      <c r="B631">
        <v>230922</v>
      </c>
      <c r="C631" s="3">
        <v>44130.53402777778</v>
      </c>
      <c r="D631">
        <v>0</v>
      </c>
      <c r="E631">
        <v>2</v>
      </c>
      <c r="F631" t="s">
        <v>25</v>
      </c>
      <c r="G631">
        <v>1</v>
      </c>
      <c r="H631">
        <v>68.125</v>
      </c>
      <c r="I631">
        <v>15.132809999999999</v>
      </c>
      <c r="J631">
        <v>0.82421880000000003</v>
      </c>
      <c r="K631">
        <v>48.019530000000003</v>
      </c>
      <c r="L631" s="3">
        <v>44130.287499999999</v>
      </c>
      <c r="M631">
        <v>17.18</v>
      </c>
      <c r="N631" t="s">
        <v>28</v>
      </c>
      <c r="P631">
        <f>(C631-Key!$B$1)*24</f>
        <v>-2.2333333332790062</v>
      </c>
      <c r="Q631">
        <f>(Key!$B$2-'17.1'!C631)*24</f>
        <v>5.1833333332906477</v>
      </c>
      <c r="R631" s="3">
        <f>C631-(M631-Key!$B$5)/(24*Key!$B$6)</f>
        <v>44130.520212962962</v>
      </c>
      <c r="S631">
        <f>M631-Key!$B$5</f>
        <v>14.92</v>
      </c>
      <c r="T631" s="2">
        <f t="shared" si="45"/>
        <v>44129.534722222219</v>
      </c>
      <c r="U631" t="str">
        <f t="shared" si="46"/>
        <v>10-25-2020 12:50</v>
      </c>
      <c r="V631">
        <f>IFERROR(IF(W631=Z631,VLOOKUP($U631,[1]C8842!$G$2:$M$145,3,FALSE),0),0)</f>
        <v>20</v>
      </c>
      <c r="W631">
        <f>VLOOKUP(RIGHT($V$1,5),Key!$A$9:$B$14,2,FALSE)</f>
        <v>10.199999999999999</v>
      </c>
      <c r="X631">
        <f t="shared" si="49"/>
        <v>0</v>
      </c>
      <c r="Y631">
        <f>VLOOKUP(RIGHT($X$1,5),Key!$A$9:$B$14,2,FALSE)</f>
        <v>3.7</v>
      </c>
      <c r="Z631">
        <f t="shared" si="47"/>
        <v>10.199999999999999</v>
      </c>
      <c r="AA631">
        <f t="shared" si="48"/>
        <v>20</v>
      </c>
    </row>
    <row r="632" spans="1:27" x14ac:dyDescent="0.3">
      <c r="A632">
        <v>100067</v>
      </c>
      <c r="B632">
        <v>230922</v>
      </c>
      <c r="C632" s="3">
        <v>44130.53402777778</v>
      </c>
      <c r="D632">
        <v>0</v>
      </c>
      <c r="E632">
        <v>2</v>
      </c>
      <c r="F632" t="s">
        <v>25</v>
      </c>
      <c r="G632">
        <v>1</v>
      </c>
      <c r="H632">
        <v>61.917969999999997</v>
      </c>
      <c r="I632">
        <v>17.632809999999999</v>
      </c>
      <c r="J632">
        <v>1.015625</v>
      </c>
      <c r="K632">
        <v>46.019530000000003</v>
      </c>
      <c r="L632" s="3">
        <v>44130.287499999999</v>
      </c>
      <c r="M632">
        <v>17.18</v>
      </c>
      <c r="N632" t="s">
        <v>28</v>
      </c>
      <c r="P632">
        <f>(C632-Key!$B$1)*24</f>
        <v>-2.2333333332790062</v>
      </c>
      <c r="Q632">
        <f>(Key!$B$2-'17.1'!C632)*24</f>
        <v>5.1833333332906477</v>
      </c>
      <c r="R632" s="3">
        <f>C632-(M632-Key!$B$5)/(24*Key!$B$6)</f>
        <v>44130.520212962962</v>
      </c>
      <c r="S632">
        <f>M632-Key!$B$5</f>
        <v>14.92</v>
      </c>
      <c r="T632" s="2">
        <f t="shared" si="45"/>
        <v>44129.534722222219</v>
      </c>
      <c r="U632" t="str">
        <f t="shared" si="46"/>
        <v>10-25-2020 12:50</v>
      </c>
      <c r="V632">
        <f>IFERROR(IF(W632=Z632,VLOOKUP($U632,[1]C8842!$G$2:$M$145,3,FALSE),0),0)</f>
        <v>20</v>
      </c>
      <c r="W632">
        <f>VLOOKUP(RIGHT($V$1,5),Key!$A$9:$B$14,2,FALSE)</f>
        <v>10.199999999999999</v>
      </c>
      <c r="X632">
        <f t="shared" si="49"/>
        <v>0</v>
      </c>
      <c r="Y632">
        <f>VLOOKUP(RIGHT($X$1,5),Key!$A$9:$B$14,2,FALSE)</f>
        <v>3.7</v>
      </c>
      <c r="Z632">
        <f t="shared" si="47"/>
        <v>10.199999999999999</v>
      </c>
      <c r="AA632">
        <f t="shared" si="48"/>
        <v>20</v>
      </c>
    </row>
    <row r="633" spans="1:27" x14ac:dyDescent="0.3">
      <c r="A633">
        <v>100067</v>
      </c>
      <c r="B633">
        <v>230922</v>
      </c>
      <c r="C633" s="3">
        <v>44130.53402777778</v>
      </c>
      <c r="D633">
        <v>0</v>
      </c>
      <c r="E633">
        <v>2</v>
      </c>
      <c r="F633" t="s">
        <v>25</v>
      </c>
      <c r="G633">
        <v>1</v>
      </c>
      <c r="H633">
        <v>74.703130000000002</v>
      </c>
      <c r="I633">
        <v>16.003910000000001</v>
      </c>
      <c r="J633">
        <v>0.78125</v>
      </c>
      <c r="K633">
        <v>46.019530000000003</v>
      </c>
      <c r="L633" s="3">
        <v>44130.287499999999</v>
      </c>
      <c r="M633">
        <v>17.18</v>
      </c>
      <c r="N633" t="s">
        <v>28</v>
      </c>
      <c r="P633">
        <f>(C633-Key!$B$1)*24</f>
        <v>-2.2333333332790062</v>
      </c>
      <c r="Q633">
        <f>(Key!$B$2-'17.1'!C633)*24</f>
        <v>5.1833333332906477</v>
      </c>
      <c r="R633" s="3">
        <f>C633-(M633-Key!$B$5)/(24*Key!$B$6)</f>
        <v>44130.520212962962</v>
      </c>
      <c r="S633">
        <f>M633-Key!$B$5</f>
        <v>14.92</v>
      </c>
      <c r="T633" s="2">
        <f t="shared" si="45"/>
        <v>44129.534722222219</v>
      </c>
      <c r="U633" t="str">
        <f t="shared" si="46"/>
        <v>10-25-2020 12:50</v>
      </c>
      <c r="V633">
        <f>IFERROR(IF(W633=Z633,VLOOKUP($U633,[1]C8842!$G$2:$M$145,3,FALSE),0),0)</f>
        <v>20</v>
      </c>
      <c r="W633">
        <f>VLOOKUP(RIGHT($V$1,5),Key!$A$9:$B$14,2,FALSE)</f>
        <v>10.199999999999999</v>
      </c>
      <c r="X633">
        <f t="shared" si="49"/>
        <v>0</v>
      </c>
      <c r="Y633">
        <f>VLOOKUP(RIGHT($X$1,5),Key!$A$9:$B$14,2,FALSE)</f>
        <v>3.7</v>
      </c>
      <c r="Z633">
        <f t="shared" si="47"/>
        <v>10.199999999999999</v>
      </c>
      <c r="AA633">
        <f t="shared" si="48"/>
        <v>20</v>
      </c>
    </row>
    <row r="634" spans="1:27" x14ac:dyDescent="0.3">
      <c r="A634">
        <v>100067</v>
      </c>
      <c r="B634">
        <v>230922</v>
      </c>
      <c r="C634" s="3">
        <v>44130.53402777778</v>
      </c>
      <c r="D634">
        <v>1</v>
      </c>
      <c r="E634">
        <v>1</v>
      </c>
      <c r="F634" t="s">
        <v>25</v>
      </c>
      <c r="G634">
        <v>2</v>
      </c>
      <c r="H634">
        <v>71.960939999999994</v>
      </c>
      <c r="I634">
        <v>21.328130000000002</v>
      </c>
      <c r="J634">
        <v>1.0078130000000001</v>
      </c>
      <c r="K634">
        <v>58.023440000000001</v>
      </c>
      <c r="L634" s="3">
        <v>44130.287499999999</v>
      </c>
      <c r="M634">
        <v>17.18</v>
      </c>
      <c r="N634" t="s">
        <v>28</v>
      </c>
      <c r="P634">
        <f>(C634-Key!$B$1)*24</f>
        <v>-2.2333333332790062</v>
      </c>
      <c r="Q634">
        <f>(Key!$B$2-'17.1'!C634)*24</f>
        <v>5.1833333332906477</v>
      </c>
      <c r="R634" s="3">
        <f>C634-(M634-Key!$B$5)/(24*Key!$B$6)</f>
        <v>44130.520212962962</v>
      </c>
      <c r="S634">
        <f>M634-Key!$B$5</f>
        <v>14.92</v>
      </c>
      <c r="T634" s="2">
        <f t="shared" si="45"/>
        <v>44129.534722222219</v>
      </c>
      <c r="U634" t="str">
        <f t="shared" si="46"/>
        <v>10-25-2020 12:50</v>
      </c>
      <c r="V634">
        <f>IFERROR(IF(W634=Z634,VLOOKUP($U634,[1]C8842!$G$2:$M$145,3,FALSE),0),0)</f>
        <v>20</v>
      </c>
      <c r="W634">
        <f>VLOOKUP(RIGHT($V$1,5),Key!$A$9:$B$14,2,FALSE)</f>
        <v>10.199999999999999</v>
      </c>
      <c r="X634">
        <f t="shared" si="49"/>
        <v>0</v>
      </c>
      <c r="Y634">
        <f>VLOOKUP(RIGHT($X$1,5),Key!$A$9:$B$14,2,FALSE)</f>
        <v>3.7</v>
      </c>
      <c r="Z634">
        <f t="shared" si="47"/>
        <v>10.199999999999999</v>
      </c>
      <c r="AA634">
        <f t="shared" si="48"/>
        <v>20</v>
      </c>
    </row>
    <row r="635" spans="1:27" x14ac:dyDescent="0.3">
      <c r="A635">
        <v>100067</v>
      </c>
      <c r="B635">
        <v>230922</v>
      </c>
      <c r="C635" s="3">
        <v>44130.53402777778</v>
      </c>
      <c r="D635">
        <v>3</v>
      </c>
      <c r="E635">
        <v>2</v>
      </c>
      <c r="F635" t="s">
        <v>26</v>
      </c>
      <c r="G635">
        <v>2</v>
      </c>
      <c r="H635">
        <v>65.941410000000005</v>
      </c>
      <c r="I635">
        <v>22.01953</v>
      </c>
      <c r="J635">
        <v>1.128906</v>
      </c>
      <c r="K635">
        <v>94.039060000000006</v>
      </c>
      <c r="L635" s="3">
        <v>44130.287499999999</v>
      </c>
      <c r="M635">
        <v>17.18</v>
      </c>
      <c r="N635" t="s">
        <v>28</v>
      </c>
      <c r="P635">
        <f>(C635-Key!$B$1)*24</f>
        <v>-2.2333333332790062</v>
      </c>
      <c r="Q635">
        <f>(Key!$B$2-'17.1'!C635)*24</f>
        <v>5.1833333332906477</v>
      </c>
      <c r="R635" s="3">
        <f>C635-(M635-Key!$B$5)/(24*Key!$B$6)</f>
        <v>44130.520212962962</v>
      </c>
      <c r="S635">
        <f>M635-Key!$B$5</f>
        <v>14.92</v>
      </c>
      <c r="T635" s="2">
        <f t="shared" si="45"/>
        <v>44129.534722222219</v>
      </c>
      <c r="U635" t="str">
        <f t="shared" si="46"/>
        <v>10-25-2020 12:50</v>
      </c>
      <c r="V635">
        <f>IFERROR(IF(W635=Z635,VLOOKUP($U635,[1]C8842!$G$2:$M$145,3,FALSE),0),0)</f>
        <v>20</v>
      </c>
      <c r="W635">
        <f>VLOOKUP(RIGHT($V$1,5),Key!$A$9:$B$14,2,FALSE)</f>
        <v>10.199999999999999</v>
      </c>
      <c r="X635">
        <f t="shared" si="49"/>
        <v>0</v>
      </c>
      <c r="Y635">
        <f>VLOOKUP(RIGHT($X$1,5),Key!$A$9:$B$14,2,FALSE)</f>
        <v>3.7</v>
      </c>
      <c r="Z635">
        <f t="shared" si="47"/>
        <v>10.199999999999999</v>
      </c>
      <c r="AA635">
        <f t="shared" si="48"/>
        <v>20</v>
      </c>
    </row>
    <row r="636" spans="1:27" x14ac:dyDescent="0.3">
      <c r="A636">
        <v>100067</v>
      </c>
      <c r="B636">
        <v>230922</v>
      </c>
      <c r="C636" s="3">
        <v>44130.53402777778</v>
      </c>
      <c r="D636">
        <v>1</v>
      </c>
      <c r="E636">
        <v>1</v>
      </c>
      <c r="F636" t="s">
        <v>25</v>
      </c>
      <c r="G636">
        <v>1</v>
      </c>
      <c r="H636">
        <v>67.722660000000005</v>
      </c>
      <c r="I636">
        <v>18.36328</v>
      </c>
      <c r="J636">
        <v>0.95703130000000003</v>
      </c>
      <c r="K636">
        <v>57.023440000000001</v>
      </c>
      <c r="L636" s="3">
        <v>44130.287499999999</v>
      </c>
      <c r="M636">
        <v>17.18</v>
      </c>
      <c r="N636" t="s">
        <v>28</v>
      </c>
      <c r="P636">
        <f>(C636-Key!$B$1)*24</f>
        <v>-2.2333333332790062</v>
      </c>
      <c r="Q636">
        <f>(Key!$B$2-'17.1'!C636)*24</f>
        <v>5.1833333332906477</v>
      </c>
      <c r="R636" s="3">
        <f>C636-(M636-Key!$B$5)/(24*Key!$B$6)</f>
        <v>44130.520212962962</v>
      </c>
      <c r="S636">
        <f>M636-Key!$B$5</f>
        <v>14.92</v>
      </c>
      <c r="T636" s="2">
        <f t="shared" si="45"/>
        <v>44129.534722222219</v>
      </c>
      <c r="U636" t="str">
        <f t="shared" si="46"/>
        <v>10-25-2020 12:50</v>
      </c>
      <c r="V636">
        <f>IFERROR(IF(W636=Z636,VLOOKUP($U636,[1]C8842!$G$2:$M$145,3,FALSE),0),0)</f>
        <v>20</v>
      </c>
      <c r="W636">
        <f>VLOOKUP(RIGHT($V$1,5),Key!$A$9:$B$14,2,FALSE)</f>
        <v>10.199999999999999</v>
      </c>
      <c r="X636">
        <f t="shared" si="49"/>
        <v>0</v>
      </c>
      <c r="Y636">
        <f>VLOOKUP(RIGHT($X$1,5),Key!$A$9:$B$14,2,FALSE)</f>
        <v>3.7</v>
      </c>
      <c r="Z636">
        <f t="shared" si="47"/>
        <v>10.199999999999999</v>
      </c>
      <c r="AA636">
        <f t="shared" si="48"/>
        <v>20</v>
      </c>
    </row>
    <row r="637" spans="1:27" x14ac:dyDescent="0.3">
      <c r="A637">
        <v>100067</v>
      </c>
      <c r="B637">
        <v>230922</v>
      </c>
      <c r="C637" s="3">
        <v>44130.53402777778</v>
      </c>
      <c r="D637">
        <v>1</v>
      </c>
      <c r="E637">
        <v>1</v>
      </c>
      <c r="F637" t="s">
        <v>25</v>
      </c>
      <c r="G637">
        <v>1</v>
      </c>
      <c r="H637">
        <v>65.609380000000002</v>
      </c>
      <c r="I637">
        <v>14.371090000000001</v>
      </c>
      <c r="J637">
        <v>0.82421880000000003</v>
      </c>
      <c r="K637">
        <v>56.023440000000001</v>
      </c>
      <c r="L637" s="3">
        <v>44130.287499999999</v>
      </c>
      <c r="M637">
        <v>17.18</v>
      </c>
      <c r="N637" t="s">
        <v>28</v>
      </c>
      <c r="P637">
        <f>(C637-Key!$B$1)*24</f>
        <v>-2.2333333332790062</v>
      </c>
      <c r="Q637">
        <f>(Key!$B$2-'17.1'!C637)*24</f>
        <v>5.1833333332906477</v>
      </c>
      <c r="R637" s="3">
        <f>C637-(M637-Key!$B$5)/(24*Key!$B$6)</f>
        <v>44130.520212962962</v>
      </c>
      <c r="S637">
        <f>M637-Key!$B$5</f>
        <v>14.92</v>
      </c>
      <c r="T637" s="2">
        <f t="shared" si="45"/>
        <v>44129.534722222219</v>
      </c>
      <c r="U637" t="str">
        <f t="shared" si="46"/>
        <v>10-25-2020 12:50</v>
      </c>
      <c r="V637">
        <f>IFERROR(IF(W637=Z637,VLOOKUP($U637,[1]C8842!$G$2:$M$145,3,FALSE),0),0)</f>
        <v>20</v>
      </c>
      <c r="W637">
        <f>VLOOKUP(RIGHT($V$1,5),Key!$A$9:$B$14,2,FALSE)</f>
        <v>10.199999999999999</v>
      </c>
      <c r="X637">
        <f t="shared" si="49"/>
        <v>0</v>
      </c>
      <c r="Y637">
        <f>VLOOKUP(RIGHT($X$1,5),Key!$A$9:$B$14,2,FALSE)</f>
        <v>3.7</v>
      </c>
      <c r="Z637">
        <f t="shared" si="47"/>
        <v>10.199999999999999</v>
      </c>
      <c r="AA637">
        <f t="shared" si="48"/>
        <v>20</v>
      </c>
    </row>
    <row r="638" spans="1:27" x14ac:dyDescent="0.3">
      <c r="A638">
        <v>100067</v>
      </c>
      <c r="B638">
        <v>230922</v>
      </c>
      <c r="C638" s="3">
        <v>44130.53402777778</v>
      </c>
      <c r="D638">
        <v>0</v>
      </c>
      <c r="E638">
        <v>2</v>
      </c>
      <c r="F638" t="s">
        <v>25</v>
      </c>
      <c r="G638">
        <v>1</v>
      </c>
      <c r="H638">
        <v>64.484380000000002</v>
      </c>
      <c r="I638">
        <v>15.933590000000001</v>
      </c>
      <c r="J638">
        <v>0.90234380000000003</v>
      </c>
      <c r="K638">
        <v>46.019530000000003</v>
      </c>
      <c r="L638" s="3">
        <v>44130.287499999999</v>
      </c>
      <c r="M638">
        <v>17.18</v>
      </c>
      <c r="N638" t="s">
        <v>28</v>
      </c>
      <c r="P638">
        <f>(C638-Key!$B$1)*24</f>
        <v>-2.2333333332790062</v>
      </c>
      <c r="Q638">
        <f>(Key!$B$2-'17.1'!C638)*24</f>
        <v>5.1833333332906477</v>
      </c>
      <c r="R638" s="3">
        <f>C638-(M638-Key!$B$5)/(24*Key!$B$6)</f>
        <v>44130.520212962962</v>
      </c>
      <c r="S638">
        <f>M638-Key!$B$5</f>
        <v>14.92</v>
      </c>
      <c r="T638" s="2">
        <f t="shared" si="45"/>
        <v>44129.534722222219</v>
      </c>
      <c r="U638" t="str">
        <f t="shared" si="46"/>
        <v>10-25-2020 12:50</v>
      </c>
      <c r="V638">
        <f>IFERROR(IF(W638=Z638,VLOOKUP($U638,[1]C8842!$G$2:$M$145,3,FALSE),0),0)</f>
        <v>20</v>
      </c>
      <c r="W638">
        <f>VLOOKUP(RIGHT($V$1,5),Key!$A$9:$B$14,2,FALSE)</f>
        <v>10.199999999999999</v>
      </c>
      <c r="X638">
        <f t="shared" si="49"/>
        <v>0</v>
      </c>
      <c r="Y638">
        <f>VLOOKUP(RIGHT($X$1,5),Key!$A$9:$B$14,2,FALSE)</f>
        <v>3.7</v>
      </c>
      <c r="Z638">
        <f t="shared" si="47"/>
        <v>10.199999999999999</v>
      </c>
      <c r="AA638">
        <f t="shared" si="48"/>
        <v>20</v>
      </c>
    </row>
    <row r="639" spans="1:27" x14ac:dyDescent="0.3">
      <c r="A639">
        <v>100067</v>
      </c>
      <c r="B639">
        <v>230922</v>
      </c>
      <c r="C639" s="3">
        <v>44130.53402777778</v>
      </c>
      <c r="D639">
        <v>1</v>
      </c>
      <c r="E639">
        <v>1</v>
      </c>
      <c r="F639" t="s">
        <v>25</v>
      </c>
      <c r="G639">
        <v>1</v>
      </c>
      <c r="H639">
        <v>70.566410000000005</v>
      </c>
      <c r="I639">
        <v>17.878910000000001</v>
      </c>
      <c r="J639">
        <v>0.8984375</v>
      </c>
      <c r="K639">
        <v>58.023440000000001</v>
      </c>
      <c r="L639" s="3">
        <v>44130.287499999999</v>
      </c>
      <c r="M639">
        <v>17.18</v>
      </c>
      <c r="N639" t="s">
        <v>28</v>
      </c>
      <c r="P639">
        <f>(C639-Key!$B$1)*24</f>
        <v>-2.2333333332790062</v>
      </c>
      <c r="Q639">
        <f>(Key!$B$2-'17.1'!C639)*24</f>
        <v>5.1833333332906477</v>
      </c>
      <c r="R639" s="3">
        <f>C639-(M639-Key!$B$5)/(24*Key!$B$6)</f>
        <v>44130.520212962962</v>
      </c>
      <c r="S639">
        <f>M639-Key!$B$5</f>
        <v>14.92</v>
      </c>
      <c r="T639" s="2">
        <f t="shared" si="45"/>
        <v>44129.534722222219</v>
      </c>
      <c r="U639" t="str">
        <f t="shared" si="46"/>
        <v>10-25-2020 12:50</v>
      </c>
      <c r="V639">
        <f>IFERROR(IF(W639=Z639,VLOOKUP($U639,[1]C8842!$G$2:$M$145,3,FALSE),0),0)</f>
        <v>20</v>
      </c>
      <c r="W639">
        <f>VLOOKUP(RIGHT($V$1,5),Key!$A$9:$B$14,2,FALSE)</f>
        <v>10.199999999999999</v>
      </c>
      <c r="X639">
        <f t="shared" si="49"/>
        <v>0</v>
      </c>
      <c r="Y639">
        <f>VLOOKUP(RIGHT($X$1,5),Key!$A$9:$B$14,2,FALSE)</f>
        <v>3.7</v>
      </c>
      <c r="Z639">
        <f t="shared" si="47"/>
        <v>10.199999999999999</v>
      </c>
      <c r="AA639">
        <f t="shared" si="48"/>
        <v>20</v>
      </c>
    </row>
    <row r="640" spans="1:27" x14ac:dyDescent="0.3">
      <c r="A640">
        <v>100067</v>
      </c>
      <c r="B640">
        <v>230922</v>
      </c>
      <c r="C640" s="3">
        <v>44130.53402777778</v>
      </c>
      <c r="D640">
        <v>0</v>
      </c>
      <c r="E640">
        <v>2</v>
      </c>
      <c r="F640" t="s">
        <v>25</v>
      </c>
      <c r="G640">
        <v>1</v>
      </c>
      <c r="H640">
        <v>57.167969999999997</v>
      </c>
      <c r="I640">
        <v>19.26172</v>
      </c>
      <c r="J640">
        <v>1.175781</v>
      </c>
      <c r="K640">
        <v>47.019530000000003</v>
      </c>
      <c r="L640" s="3">
        <v>44130.287499999999</v>
      </c>
      <c r="M640">
        <v>17.18</v>
      </c>
      <c r="N640" t="s">
        <v>28</v>
      </c>
      <c r="P640">
        <f>(C640-Key!$B$1)*24</f>
        <v>-2.2333333332790062</v>
      </c>
      <c r="Q640">
        <f>(Key!$B$2-'17.1'!C640)*24</f>
        <v>5.1833333332906477</v>
      </c>
      <c r="R640" s="3">
        <f>C640-(M640-Key!$B$5)/(24*Key!$B$6)</f>
        <v>44130.520212962962</v>
      </c>
      <c r="S640">
        <f>M640-Key!$B$5</f>
        <v>14.92</v>
      </c>
      <c r="T640" s="2">
        <f t="shared" si="45"/>
        <v>44129.534722222219</v>
      </c>
      <c r="U640" t="str">
        <f t="shared" si="46"/>
        <v>10-25-2020 12:50</v>
      </c>
      <c r="V640">
        <f>IFERROR(IF(W640=Z640,VLOOKUP($U640,[1]C8842!$G$2:$M$145,3,FALSE),0),0)</f>
        <v>20</v>
      </c>
      <c r="W640">
        <f>VLOOKUP(RIGHT($V$1,5),Key!$A$9:$B$14,2,FALSE)</f>
        <v>10.199999999999999</v>
      </c>
      <c r="X640">
        <f t="shared" si="49"/>
        <v>0</v>
      </c>
      <c r="Y640">
        <f>VLOOKUP(RIGHT($X$1,5),Key!$A$9:$B$14,2,FALSE)</f>
        <v>3.7</v>
      </c>
      <c r="Z640">
        <f t="shared" si="47"/>
        <v>10.199999999999999</v>
      </c>
      <c r="AA640">
        <f t="shared" si="48"/>
        <v>20</v>
      </c>
    </row>
    <row r="641" spans="1:27" x14ac:dyDescent="0.3">
      <c r="A641">
        <v>100067</v>
      </c>
      <c r="B641">
        <v>230922</v>
      </c>
      <c r="C641" s="3">
        <v>44130.53402777778</v>
      </c>
      <c r="D641">
        <v>0</v>
      </c>
      <c r="E641">
        <v>2</v>
      </c>
      <c r="F641" t="s">
        <v>25</v>
      </c>
      <c r="G641">
        <v>1</v>
      </c>
      <c r="H641">
        <v>58.207030000000003</v>
      </c>
      <c r="I641">
        <v>16.945309999999999</v>
      </c>
      <c r="J641">
        <v>1.046875</v>
      </c>
      <c r="K641">
        <v>46.019530000000003</v>
      </c>
      <c r="L641" s="3">
        <v>44130.287499999999</v>
      </c>
      <c r="M641">
        <v>17.18</v>
      </c>
      <c r="N641" t="s">
        <v>28</v>
      </c>
      <c r="P641">
        <f>(C641-Key!$B$1)*24</f>
        <v>-2.2333333332790062</v>
      </c>
      <c r="Q641">
        <f>(Key!$B$2-'17.1'!C641)*24</f>
        <v>5.1833333332906477</v>
      </c>
      <c r="R641" s="3">
        <f>C641-(M641-Key!$B$5)/(24*Key!$B$6)</f>
        <v>44130.520212962962</v>
      </c>
      <c r="S641">
        <f>M641-Key!$B$5</f>
        <v>14.92</v>
      </c>
      <c r="T641" s="2">
        <f t="shared" si="45"/>
        <v>44129.534722222219</v>
      </c>
      <c r="U641" t="str">
        <f t="shared" si="46"/>
        <v>10-25-2020 12:50</v>
      </c>
      <c r="V641">
        <f>IFERROR(IF(W641=Z641,VLOOKUP($U641,[1]C8842!$G$2:$M$145,3,FALSE),0),0)</f>
        <v>20</v>
      </c>
      <c r="W641">
        <f>VLOOKUP(RIGHT($V$1,5),Key!$A$9:$B$14,2,FALSE)</f>
        <v>10.199999999999999</v>
      </c>
      <c r="X641">
        <f t="shared" si="49"/>
        <v>0</v>
      </c>
      <c r="Y641">
        <f>VLOOKUP(RIGHT($X$1,5),Key!$A$9:$B$14,2,FALSE)</f>
        <v>3.7</v>
      </c>
      <c r="Z641">
        <f t="shared" si="47"/>
        <v>10.199999999999999</v>
      </c>
      <c r="AA641">
        <f t="shared" si="48"/>
        <v>20</v>
      </c>
    </row>
    <row r="642" spans="1:27" x14ac:dyDescent="0.3">
      <c r="A642">
        <v>100067</v>
      </c>
      <c r="B642">
        <v>230922</v>
      </c>
      <c r="C642" s="3">
        <v>44130.53402777778</v>
      </c>
      <c r="D642">
        <v>1</v>
      </c>
      <c r="E642">
        <v>1</v>
      </c>
      <c r="F642" t="s">
        <v>25</v>
      </c>
      <c r="G642">
        <v>1</v>
      </c>
      <c r="H642">
        <v>60.785159999999998</v>
      </c>
      <c r="I642">
        <v>14.589840000000001</v>
      </c>
      <c r="J642">
        <v>0.8984375</v>
      </c>
      <c r="K642">
        <v>58.023440000000001</v>
      </c>
      <c r="L642" s="3">
        <v>44130.287499999999</v>
      </c>
      <c r="M642">
        <v>17.18</v>
      </c>
      <c r="N642" t="s">
        <v>28</v>
      </c>
      <c r="P642">
        <f>(C642-Key!$B$1)*24</f>
        <v>-2.2333333332790062</v>
      </c>
      <c r="Q642">
        <f>(Key!$B$2-'17.1'!C642)*24</f>
        <v>5.1833333332906477</v>
      </c>
      <c r="R642" s="3">
        <f>C642-(M642-Key!$B$5)/(24*Key!$B$6)</f>
        <v>44130.520212962962</v>
      </c>
      <c r="S642">
        <f>M642-Key!$B$5</f>
        <v>14.92</v>
      </c>
      <c r="T642" s="2">
        <f t="shared" si="45"/>
        <v>44129.534722222219</v>
      </c>
      <c r="U642" t="str">
        <f t="shared" si="46"/>
        <v>10-25-2020 12:50</v>
      </c>
      <c r="V642">
        <f>IFERROR(IF(W642=Z642,VLOOKUP($U642,[1]C8842!$G$2:$M$145,3,FALSE),0),0)</f>
        <v>20</v>
      </c>
      <c r="W642">
        <f>VLOOKUP(RIGHT($V$1,5),Key!$A$9:$B$14,2,FALSE)</f>
        <v>10.199999999999999</v>
      </c>
      <c r="X642">
        <f t="shared" si="49"/>
        <v>0</v>
      </c>
      <c r="Y642">
        <f>VLOOKUP(RIGHT($X$1,5),Key!$A$9:$B$14,2,FALSE)</f>
        <v>3.7</v>
      </c>
      <c r="Z642">
        <f t="shared" si="47"/>
        <v>10.199999999999999</v>
      </c>
      <c r="AA642">
        <f t="shared" si="48"/>
        <v>20</v>
      </c>
    </row>
    <row r="643" spans="1:27" x14ac:dyDescent="0.3">
      <c r="A643">
        <v>100067</v>
      </c>
      <c r="B643">
        <v>230922</v>
      </c>
      <c r="C643" s="3">
        <v>44130.53402777778</v>
      </c>
      <c r="D643">
        <v>1</v>
      </c>
      <c r="E643">
        <v>1</v>
      </c>
      <c r="F643" t="s">
        <v>25</v>
      </c>
      <c r="G643">
        <v>1</v>
      </c>
      <c r="H643">
        <v>58.167969999999997</v>
      </c>
      <c r="I643">
        <v>13.78125</v>
      </c>
      <c r="J643">
        <v>0.90234380000000003</v>
      </c>
      <c r="K643">
        <v>56.023440000000001</v>
      </c>
      <c r="L643" s="3">
        <v>44130.287499999999</v>
      </c>
      <c r="M643">
        <v>17.18</v>
      </c>
      <c r="N643" t="s">
        <v>28</v>
      </c>
      <c r="P643">
        <f>(C643-Key!$B$1)*24</f>
        <v>-2.2333333332790062</v>
      </c>
      <c r="Q643">
        <f>(Key!$B$2-'17.1'!C643)*24</f>
        <v>5.1833333332906477</v>
      </c>
      <c r="R643" s="3">
        <f>C643-(M643-Key!$B$5)/(24*Key!$B$6)</f>
        <v>44130.520212962962</v>
      </c>
      <c r="S643">
        <f>M643-Key!$B$5</f>
        <v>14.92</v>
      </c>
      <c r="T643" s="2">
        <f t="shared" ref="T643:T706" si="50">ROUND(C643*24*60/10,0)/(24*6)-1</f>
        <v>44129.534722222219</v>
      </c>
      <c r="U643" t="str">
        <f t="shared" ref="U643:U706" si="51">TEXT(T643,"mm-dd-yyyy hh:mm")</f>
        <v>10-25-2020 12:50</v>
      </c>
      <c r="V643">
        <f>IFERROR(IF(W643=Z643,VLOOKUP($U643,[1]C8842!$G$2:$M$145,3,FALSE),0),0)</f>
        <v>20</v>
      </c>
      <c r="W643">
        <f>VLOOKUP(RIGHT($V$1,5),Key!$A$9:$B$14,2,FALSE)</f>
        <v>10.199999999999999</v>
      </c>
      <c r="X643">
        <f t="shared" si="49"/>
        <v>0</v>
      </c>
      <c r="Y643">
        <f>VLOOKUP(RIGHT($X$1,5),Key!$A$9:$B$14,2,FALSE)</f>
        <v>3.7</v>
      </c>
      <c r="Z643">
        <f t="shared" ref="Z643:Z706" si="52">M643-MIN(ABS(Y643-M643),ABS(W643-M643))</f>
        <v>10.199999999999999</v>
      </c>
      <c r="AA643">
        <f t="shared" ref="AA643:AA706" si="53">SUM(V643,X643)</f>
        <v>20</v>
      </c>
    </row>
    <row r="644" spans="1:27" x14ac:dyDescent="0.3">
      <c r="A644">
        <v>100067</v>
      </c>
      <c r="B644">
        <v>230922</v>
      </c>
      <c r="C644" s="3">
        <v>44130.53402777778</v>
      </c>
      <c r="D644">
        <v>0</v>
      </c>
      <c r="E644">
        <v>2</v>
      </c>
      <c r="F644" t="s">
        <v>25</v>
      </c>
      <c r="G644">
        <v>1</v>
      </c>
      <c r="H644">
        <v>63.835940000000001</v>
      </c>
      <c r="I644">
        <v>16.76172</v>
      </c>
      <c r="J644">
        <v>0.94921880000000003</v>
      </c>
      <c r="K644">
        <v>46.019530000000003</v>
      </c>
      <c r="L644" s="3">
        <v>44130.287499999999</v>
      </c>
      <c r="M644">
        <v>17.18</v>
      </c>
      <c r="N644" t="s">
        <v>28</v>
      </c>
      <c r="P644">
        <f>(C644-Key!$B$1)*24</f>
        <v>-2.2333333332790062</v>
      </c>
      <c r="Q644">
        <f>(Key!$B$2-'17.1'!C644)*24</f>
        <v>5.1833333332906477</v>
      </c>
      <c r="R644" s="3">
        <f>C644-(M644-Key!$B$5)/(24*Key!$B$6)</f>
        <v>44130.520212962962</v>
      </c>
      <c r="S644">
        <f>M644-Key!$B$5</f>
        <v>14.92</v>
      </c>
      <c r="T644" s="2">
        <f t="shared" si="50"/>
        <v>44129.534722222219</v>
      </c>
      <c r="U644" t="str">
        <f t="shared" si="51"/>
        <v>10-25-2020 12:50</v>
      </c>
      <c r="V644">
        <f>IFERROR(IF(W644=Z644,VLOOKUP($U644,[1]C8842!$G$2:$M$145,3,FALSE),0),0)</f>
        <v>20</v>
      </c>
      <c r="W644">
        <f>VLOOKUP(RIGHT($V$1,5),Key!$A$9:$B$14,2,FALSE)</f>
        <v>10.199999999999999</v>
      </c>
      <c r="X644">
        <f t="shared" ref="X644:X707" si="54">$X$2</f>
        <v>0</v>
      </c>
      <c r="Y644">
        <f>VLOOKUP(RIGHT($X$1,5),Key!$A$9:$B$14,2,FALSE)</f>
        <v>3.7</v>
      </c>
      <c r="Z644">
        <f t="shared" si="52"/>
        <v>10.199999999999999</v>
      </c>
      <c r="AA644">
        <f t="shared" si="53"/>
        <v>20</v>
      </c>
    </row>
    <row r="645" spans="1:27" x14ac:dyDescent="0.3">
      <c r="A645">
        <v>100067</v>
      </c>
      <c r="B645">
        <v>230922</v>
      </c>
      <c r="C645" s="3">
        <v>44130.53402777778</v>
      </c>
      <c r="D645">
        <v>3</v>
      </c>
      <c r="E645">
        <v>2</v>
      </c>
      <c r="F645" t="s">
        <v>26</v>
      </c>
      <c r="G645">
        <v>1</v>
      </c>
      <c r="H645">
        <v>73.324219999999997</v>
      </c>
      <c r="I645">
        <v>16.652339999999999</v>
      </c>
      <c r="J645">
        <v>0.8203125</v>
      </c>
      <c r="K645">
        <v>92.039060000000006</v>
      </c>
      <c r="L645" s="3">
        <v>44130.287499999999</v>
      </c>
      <c r="M645">
        <v>17.18</v>
      </c>
      <c r="N645" t="s">
        <v>28</v>
      </c>
      <c r="P645">
        <f>(C645-Key!$B$1)*24</f>
        <v>-2.2333333332790062</v>
      </c>
      <c r="Q645">
        <f>(Key!$B$2-'17.1'!C645)*24</f>
        <v>5.1833333332906477</v>
      </c>
      <c r="R645" s="3">
        <f>C645-(M645-Key!$B$5)/(24*Key!$B$6)</f>
        <v>44130.520212962962</v>
      </c>
      <c r="S645">
        <f>M645-Key!$B$5</f>
        <v>14.92</v>
      </c>
      <c r="T645" s="2">
        <f t="shared" si="50"/>
        <v>44129.534722222219</v>
      </c>
      <c r="U645" t="str">
        <f t="shared" si="51"/>
        <v>10-25-2020 12:50</v>
      </c>
      <c r="V645">
        <f>IFERROR(IF(W645=Z645,VLOOKUP($U645,[1]C8842!$G$2:$M$145,3,FALSE),0),0)</f>
        <v>20</v>
      </c>
      <c r="W645">
        <f>VLOOKUP(RIGHT($V$1,5),Key!$A$9:$B$14,2,FALSE)</f>
        <v>10.199999999999999</v>
      </c>
      <c r="X645">
        <f t="shared" si="54"/>
        <v>0</v>
      </c>
      <c r="Y645">
        <f>VLOOKUP(RIGHT($X$1,5),Key!$A$9:$B$14,2,FALSE)</f>
        <v>3.7</v>
      </c>
      <c r="Z645">
        <f t="shared" si="52"/>
        <v>10.199999999999999</v>
      </c>
      <c r="AA645">
        <f t="shared" si="53"/>
        <v>20</v>
      </c>
    </row>
    <row r="646" spans="1:27" x14ac:dyDescent="0.3">
      <c r="A646">
        <v>100067</v>
      </c>
      <c r="B646">
        <v>230922</v>
      </c>
      <c r="C646" s="3">
        <v>44130.53402777778</v>
      </c>
      <c r="D646">
        <v>1</v>
      </c>
      <c r="E646">
        <v>1</v>
      </c>
      <c r="F646" t="s">
        <v>25</v>
      </c>
      <c r="G646">
        <v>1</v>
      </c>
      <c r="H646">
        <v>69.457030000000003</v>
      </c>
      <c r="I646">
        <v>17.757809999999999</v>
      </c>
      <c r="J646">
        <v>0.90625</v>
      </c>
      <c r="K646">
        <v>58.023440000000001</v>
      </c>
      <c r="L646" s="3">
        <v>44130.287499999999</v>
      </c>
      <c r="M646">
        <v>17.18</v>
      </c>
      <c r="N646" t="s">
        <v>28</v>
      </c>
      <c r="P646">
        <f>(C646-Key!$B$1)*24</f>
        <v>-2.2333333332790062</v>
      </c>
      <c r="Q646">
        <f>(Key!$B$2-'17.1'!C646)*24</f>
        <v>5.1833333332906477</v>
      </c>
      <c r="R646" s="3">
        <f>C646-(M646-Key!$B$5)/(24*Key!$B$6)</f>
        <v>44130.520212962962</v>
      </c>
      <c r="S646">
        <f>M646-Key!$B$5</f>
        <v>14.92</v>
      </c>
      <c r="T646" s="2">
        <f t="shared" si="50"/>
        <v>44129.534722222219</v>
      </c>
      <c r="U646" t="str">
        <f t="shared" si="51"/>
        <v>10-25-2020 12:50</v>
      </c>
      <c r="V646">
        <f>IFERROR(IF(W646=Z646,VLOOKUP($U646,[1]C8842!$G$2:$M$145,3,FALSE),0),0)</f>
        <v>20</v>
      </c>
      <c r="W646">
        <f>VLOOKUP(RIGHT($V$1,5),Key!$A$9:$B$14,2,FALSE)</f>
        <v>10.199999999999999</v>
      </c>
      <c r="X646">
        <f t="shared" si="54"/>
        <v>0</v>
      </c>
      <c r="Y646">
        <f>VLOOKUP(RIGHT($X$1,5),Key!$A$9:$B$14,2,FALSE)</f>
        <v>3.7</v>
      </c>
      <c r="Z646">
        <f t="shared" si="52"/>
        <v>10.199999999999999</v>
      </c>
      <c r="AA646">
        <f t="shared" si="53"/>
        <v>20</v>
      </c>
    </row>
    <row r="647" spans="1:27" x14ac:dyDescent="0.3">
      <c r="A647">
        <v>100067</v>
      </c>
      <c r="B647">
        <v>230922</v>
      </c>
      <c r="C647" s="3">
        <v>44130.534722222219</v>
      </c>
      <c r="D647">
        <v>0</v>
      </c>
      <c r="E647">
        <v>2</v>
      </c>
      <c r="F647" t="s">
        <v>25</v>
      </c>
      <c r="G647">
        <v>2</v>
      </c>
      <c r="H647">
        <v>56.890630000000002</v>
      </c>
      <c r="I647">
        <v>20.023440000000001</v>
      </c>
      <c r="J647">
        <v>1.214844</v>
      </c>
      <c r="K647">
        <v>44.019530000000003</v>
      </c>
      <c r="L647" s="3">
        <v>44130.287499999999</v>
      </c>
      <c r="M647">
        <v>17.18</v>
      </c>
      <c r="N647" t="s">
        <v>28</v>
      </c>
      <c r="P647">
        <f>(C647-Key!$B$1)*24</f>
        <v>-2.2166666667326353</v>
      </c>
      <c r="Q647">
        <f>(Key!$B$2-'17.1'!C647)*24</f>
        <v>5.1666666667442769</v>
      </c>
      <c r="R647" s="3">
        <f>C647-(M647-Key!$B$5)/(24*Key!$B$6)</f>
        <v>44130.520907407401</v>
      </c>
      <c r="S647">
        <f>M647-Key!$B$5</f>
        <v>14.92</v>
      </c>
      <c r="T647" s="2">
        <f t="shared" si="50"/>
        <v>44129.534722222219</v>
      </c>
      <c r="U647" t="str">
        <f t="shared" si="51"/>
        <v>10-25-2020 12:50</v>
      </c>
      <c r="V647">
        <f>IFERROR(IF(W647=Z647,VLOOKUP($U647,[1]C8842!$G$2:$M$145,3,FALSE),0),0)</f>
        <v>20</v>
      </c>
      <c r="W647">
        <f>VLOOKUP(RIGHT($V$1,5),Key!$A$9:$B$14,2,FALSE)</f>
        <v>10.199999999999999</v>
      </c>
      <c r="X647">
        <f t="shared" si="54"/>
        <v>0</v>
      </c>
      <c r="Y647">
        <f>VLOOKUP(RIGHT($X$1,5),Key!$A$9:$B$14,2,FALSE)</f>
        <v>3.7</v>
      </c>
      <c r="Z647">
        <f t="shared" si="52"/>
        <v>10.199999999999999</v>
      </c>
      <c r="AA647">
        <f t="shared" si="53"/>
        <v>20</v>
      </c>
    </row>
    <row r="648" spans="1:27" x14ac:dyDescent="0.3">
      <c r="A648">
        <v>100067</v>
      </c>
      <c r="B648">
        <v>230922</v>
      </c>
      <c r="C648" s="3">
        <v>44130.534722222219</v>
      </c>
      <c r="D648">
        <v>0</v>
      </c>
      <c r="E648">
        <v>2</v>
      </c>
      <c r="F648" t="s">
        <v>25</v>
      </c>
      <c r="G648">
        <v>1</v>
      </c>
      <c r="H648">
        <v>59.371090000000002</v>
      </c>
      <c r="I648">
        <v>15.21875</v>
      </c>
      <c r="J648">
        <v>0.94921880000000003</v>
      </c>
      <c r="K648">
        <v>47.019530000000003</v>
      </c>
      <c r="L648" s="3">
        <v>44130.287499999999</v>
      </c>
      <c r="M648">
        <v>17.18</v>
      </c>
      <c r="N648" t="s">
        <v>28</v>
      </c>
      <c r="P648">
        <f>(C648-Key!$B$1)*24</f>
        <v>-2.2166666667326353</v>
      </c>
      <c r="Q648">
        <f>(Key!$B$2-'17.1'!C648)*24</f>
        <v>5.1666666667442769</v>
      </c>
      <c r="R648" s="3">
        <f>C648-(M648-Key!$B$5)/(24*Key!$B$6)</f>
        <v>44130.520907407401</v>
      </c>
      <c r="S648">
        <f>M648-Key!$B$5</f>
        <v>14.92</v>
      </c>
      <c r="T648" s="2">
        <f t="shared" si="50"/>
        <v>44129.534722222219</v>
      </c>
      <c r="U648" t="str">
        <f t="shared" si="51"/>
        <v>10-25-2020 12:50</v>
      </c>
      <c r="V648">
        <f>IFERROR(IF(W648=Z648,VLOOKUP($U648,[1]C8842!$G$2:$M$145,3,FALSE),0),0)</f>
        <v>20</v>
      </c>
      <c r="W648">
        <f>VLOOKUP(RIGHT($V$1,5),Key!$A$9:$B$14,2,FALSE)</f>
        <v>10.199999999999999</v>
      </c>
      <c r="X648">
        <f t="shared" si="54"/>
        <v>0</v>
      </c>
      <c r="Y648">
        <f>VLOOKUP(RIGHT($X$1,5),Key!$A$9:$B$14,2,FALSE)</f>
        <v>3.7</v>
      </c>
      <c r="Z648">
        <f t="shared" si="52"/>
        <v>10.199999999999999</v>
      </c>
      <c r="AA648">
        <f t="shared" si="53"/>
        <v>20</v>
      </c>
    </row>
    <row r="649" spans="1:27" x14ac:dyDescent="0.3">
      <c r="A649">
        <v>100067</v>
      </c>
      <c r="B649">
        <v>230922</v>
      </c>
      <c r="C649" s="3">
        <v>44130.534722222219</v>
      </c>
      <c r="D649">
        <v>3</v>
      </c>
      <c r="E649">
        <v>2</v>
      </c>
      <c r="F649" t="s">
        <v>26</v>
      </c>
      <c r="G649">
        <v>1</v>
      </c>
      <c r="H649">
        <v>58.570309999999999</v>
      </c>
      <c r="I649">
        <v>18.976559999999999</v>
      </c>
      <c r="J649">
        <v>1.1328130000000001</v>
      </c>
      <c r="K649">
        <v>92.039060000000006</v>
      </c>
      <c r="L649" s="3">
        <v>44130.287499999999</v>
      </c>
      <c r="M649">
        <v>17.18</v>
      </c>
      <c r="N649" t="s">
        <v>28</v>
      </c>
      <c r="P649">
        <f>(C649-Key!$B$1)*24</f>
        <v>-2.2166666667326353</v>
      </c>
      <c r="Q649">
        <f>(Key!$B$2-'17.1'!C649)*24</f>
        <v>5.1666666667442769</v>
      </c>
      <c r="R649" s="3">
        <f>C649-(M649-Key!$B$5)/(24*Key!$B$6)</f>
        <v>44130.520907407401</v>
      </c>
      <c r="S649">
        <f>M649-Key!$B$5</f>
        <v>14.92</v>
      </c>
      <c r="T649" s="2">
        <f t="shared" si="50"/>
        <v>44129.534722222219</v>
      </c>
      <c r="U649" t="str">
        <f t="shared" si="51"/>
        <v>10-25-2020 12:50</v>
      </c>
      <c r="V649">
        <f>IFERROR(IF(W649=Z649,VLOOKUP($U649,[1]C8842!$G$2:$M$145,3,FALSE),0),0)</f>
        <v>20</v>
      </c>
      <c r="W649">
        <f>VLOOKUP(RIGHT($V$1,5),Key!$A$9:$B$14,2,FALSE)</f>
        <v>10.199999999999999</v>
      </c>
      <c r="X649">
        <f t="shared" si="54"/>
        <v>0</v>
      </c>
      <c r="Y649">
        <f>VLOOKUP(RIGHT($X$1,5),Key!$A$9:$B$14,2,FALSE)</f>
        <v>3.7</v>
      </c>
      <c r="Z649">
        <f t="shared" si="52"/>
        <v>10.199999999999999</v>
      </c>
      <c r="AA649">
        <f t="shared" si="53"/>
        <v>20</v>
      </c>
    </row>
    <row r="650" spans="1:27" x14ac:dyDescent="0.3">
      <c r="A650">
        <v>100067</v>
      </c>
      <c r="B650">
        <v>230922</v>
      </c>
      <c r="C650" s="3">
        <v>44130.534722222219</v>
      </c>
      <c r="D650">
        <v>0</v>
      </c>
      <c r="E650">
        <v>2</v>
      </c>
      <c r="F650" t="s">
        <v>25</v>
      </c>
      <c r="G650">
        <v>2</v>
      </c>
      <c r="H650">
        <v>61.464840000000002</v>
      </c>
      <c r="I650">
        <v>20.964839999999999</v>
      </c>
      <c r="J650">
        <v>1.167969</v>
      </c>
      <c r="K650">
        <v>46.019530000000003</v>
      </c>
      <c r="L650" s="3">
        <v>44130.287499999999</v>
      </c>
      <c r="M650">
        <v>17.18</v>
      </c>
      <c r="N650" t="s">
        <v>28</v>
      </c>
      <c r="P650">
        <f>(C650-Key!$B$1)*24</f>
        <v>-2.2166666667326353</v>
      </c>
      <c r="Q650">
        <f>(Key!$B$2-'17.1'!C650)*24</f>
        <v>5.1666666667442769</v>
      </c>
      <c r="R650" s="3">
        <f>C650-(M650-Key!$B$5)/(24*Key!$B$6)</f>
        <v>44130.520907407401</v>
      </c>
      <c r="S650">
        <f>M650-Key!$B$5</f>
        <v>14.92</v>
      </c>
      <c r="T650" s="2">
        <f t="shared" si="50"/>
        <v>44129.534722222219</v>
      </c>
      <c r="U650" t="str">
        <f t="shared" si="51"/>
        <v>10-25-2020 12:50</v>
      </c>
      <c r="V650">
        <f>IFERROR(IF(W650=Z650,VLOOKUP($U650,[1]C8842!$G$2:$M$145,3,FALSE),0),0)</f>
        <v>20</v>
      </c>
      <c r="W650">
        <f>VLOOKUP(RIGHT($V$1,5),Key!$A$9:$B$14,2,FALSE)</f>
        <v>10.199999999999999</v>
      </c>
      <c r="X650">
        <f t="shared" si="54"/>
        <v>0</v>
      </c>
      <c r="Y650">
        <f>VLOOKUP(RIGHT($X$1,5),Key!$A$9:$B$14,2,FALSE)</f>
        <v>3.7</v>
      </c>
      <c r="Z650">
        <f t="shared" si="52"/>
        <v>10.199999999999999</v>
      </c>
      <c r="AA650">
        <f t="shared" si="53"/>
        <v>20</v>
      </c>
    </row>
    <row r="651" spans="1:27" x14ac:dyDescent="0.3">
      <c r="A651">
        <v>100067</v>
      </c>
      <c r="B651">
        <v>230922</v>
      </c>
      <c r="C651" s="3">
        <v>44130.534722222219</v>
      </c>
      <c r="D651">
        <v>0</v>
      </c>
      <c r="E651">
        <v>2</v>
      </c>
      <c r="F651" t="s">
        <v>25</v>
      </c>
      <c r="G651">
        <v>1</v>
      </c>
      <c r="H651">
        <v>61.648440000000001</v>
      </c>
      <c r="I651">
        <v>16.320309999999999</v>
      </c>
      <c r="J651">
        <v>0.9609375</v>
      </c>
      <c r="K651">
        <v>46.019530000000003</v>
      </c>
      <c r="L651" s="3">
        <v>44130.287499999999</v>
      </c>
      <c r="M651">
        <v>17.18</v>
      </c>
      <c r="N651" t="s">
        <v>28</v>
      </c>
      <c r="P651">
        <f>(C651-Key!$B$1)*24</f>
        <v>-2.2166666667326353</v>
      </c>
      <c r="Q651">
        <f>(Key!$B$2-'17.1'!C651)*24</f>
        <v>5.1666666667442769</v>
      </c>
      <c r="R651" s="3">
        <f>C651-(M651-Key!$B$5)/(24*Key!$B$6)</f>
        <v>44130.520907407401</v>
      </c>
      <c r="S651">
        <f>M651-Key!$B$5</f>
        <v>14.92</v>
      </c>
      <c r="T651" s="2">
        <f t="shared" si="50"/>
        <v>44129.534722222219</v>
      </c>
      <c r="U651" t="str">
        <f t="shared" si="51"/>
        <v>10-25-2020 12:50</v>
      </c>
      <c r="V651">
        <f>IFERROR(IF(W651=Z651,VLOOKUP($U651,[1]C8842!$G$2:$M$145,3,FALSE),0),0)</f>
        <v>20</v>
      </c>
      <c r="W651">
        <f>VLOOKUP(RIGHT($V$1,5),Key!$A$9:$B$14,2,FALSE)</f>
        <v>10.199999999999999</v>
      </c>
      <c r="X651">
        <f t="shared" si="54"/>
        <v>0</v>
      </c>
      <c r="Y651">
        <f>VLOOKUP(RIGHT($X$1,5),Key!$A$9:$B$14,2,FALSE)</f>
        <v>3.7</v>
      </c>
      <c r="Z651">
        <f t="shared" si="52"/>
        <v>10.199999999999999</v>
      </c>
      <c r="AA651">
        <f t="shared" si="53"/>
        <v>20</v>
      </c>
    </row>
    <row r="652" spans="1:27" x14ac:dyDescent="0.3">
      <c r="A652">
        <v>100067</v>
      </c>
      <c r="B652">
        <v>230922</v>
      </c>
      <c r="C652" s="3">
        <v>44130.534722222219</v>
      </c>
      <c r="D652">
        <v>2</v>
      </c>
      <c r="E652">
        <v>1</v>
      </c>
      <c r="F652" t="s">
        <v>26</v>
      </c>
      <c r="G652">
        <v>1</v>
      </c>
      <c r="H652">
        <v>65.6875</v>
      </c>
      <c r="I652">
        <v>17.11328</v>
      </c>
      <c r="J652">
        <v>0.93359380000000003</v>
      </c>
      <c r="K652">
        <v>82.035160000000005</v>
      </c>
      <c r="L652" s="3">
        <v>44130.287499999999</v>
      </c>
      <c r="M652">
        <v>17.18</v>
      </c>
      <c r="N652" t="s">
        <v>28</v>
      </c>
      <c r="P652">
        <f>(C652-Key!$B$1)*24</f>
        <v>-2.2166666667326353</v>
      </c>
      <c r="Q652">
        <f>(Key!$B$2-'17.1'!C652)*24</f>
        <v>5.1666666667442769</v>
      </c>
      <c r="R652" s="3">
        <f>C652-(M652-Key!$B$5)/(24*Key!$B$6)</f>
        <v>44130.520907407401</v>
      </c>
      <c r="S652">
        <f>M652-Key!$B$5</f>
        <v>14.92</v>
      </c>
      <c r="T652" s="2">
        <f t="shared" si="50"/>
        <v>44129.534722222219</v>
      </c>
      <c r="U652" t="str">
        <f t="shared" si="51"/>
        <v>10-25-2020 12:50</v>
      </c>
      <c r="V652">
        <f>IFERROR(IF(W652=Z652,VLOOKUP($U652,[1]C8842!$G$2:$M$145,3,FALSE),0),0)</f>
        <v>20</v>
      </c>
      <c r="W652">
        <f>VLOOKUP(RIGHT($V$1,5),Key!$A$9:$B$14,2,FALSE)</f>
        <v>10.199999999999999</v>
      </c>
      <c r="X652">
        <f t="shared" si="54"/>
        <v>0</v>
      </c>
      <c r="Y652">
        <f>VLOOKUP(RIGHT($X$1,5),Key!$A$9:$B$14,2,FALSE)</f>
        <v>3.7</v>
      </c>
      <c r="Z652">
        <f t="shared" si="52"/>
        <v>10.199999999999999</v>
      </c>
      <c r="AA652">
        <f t="shared" si="53"/>
        <v>20</v>
      </c>
    </row>
    <row r="653" spans="1:27" x14ac:dyDescent="0.3">
      <c r="A653">
        <v>100067</v>
      </c>
      <c r="B653">
        <v>230922</v>
      </c>
      <c r="C653" s="3">
        <v>44130.534722222219</v>
      </c>
      <c r="D653">
        <v>2</v>
      </c>
      <c r="E653">
        <v>1</v>
      </c>
      <c r="F653" t="s">
        <v>26</v>
      </c>
      <c r="G653">
        <v>1</v>
      </c>
      <c r="H653">
        <v>75.078130000000002</v>
      </c>
      <c r="I653">
        <v>15.929690000000001</v>
      </c>
      <c r="J653">
        <v>0.7734375</v>
      </c>
      <c r="K653">
        <v>81.035160000000005</v>
      </c>
      <c r="L653" s="3">
        <v>44130.287499999999</v>
      </c>
      <c r="M653">
        <v>17.18</v>
      </c>
      <c r="N653" t="s">
        <v>28</v>
      </c>
      <c r="P653">
        <f>(C653-Key!$B$1)*24</f>
        <v>-2.2166666667326353</v>
      </c>
      <c r="Q653">
        <f>(Key!$B$2-'17.1'!C653)*24</f>
        <v>5.1666666667442769</v>
      </c>
      <c r="R653" s="3">
        <f>C653-(M653-Key!$B$5)/(24*Key!$B$6)</f>
        <v>44130.520907407401</v>
      </c>
      <c r="S653">
        <f>M653-Key!$B$5</f>
        <v>14.92</v>
      </c>
      <c r="T653" s="2">
        <f t="shared" si="50"/>
        <v>44129.534722222219</v>
      </c>
      <c r="U653" t="str">
        <f t="shared" si="51"/>
        <v>10-25-2020 12:50</v>
      </c>
      <c r="V653">
        <f>IFERROR(IF(W653=Z653,VLOOKUP($U653,[1]C8842!$G$2:$M$145,3,FALSE),0),0)</f>
        <v>20</v>
      </c>
      <c r="W653">
        <f>VLOOKUP(RIGHT($V$1,5),Key!$A$9:$B$14,2,FALSE)</f>
        <v>10.199999999999999</v>
      </c>
      <c r="X653">
        <f t="shared" si="54"/>
        <v>0</v>
      </c>
      <c r="Y653">
        <f>VLOOKUP(RIGHT($X$1,5),Key!$A$9:$B$14,2,FALSE)</f>
        <v>3.7</v>
      </c>
      <c r="Z653">
        <f t="shared" si="52"/>
        <v>10.199999999999999</v>
      </c>
      <c r="AA653">
        <f t="shared" si="53"/>
        <v>20</v>
      </c>
    </row>
    <row r="654" spans="1:27" x14ac:dyDescent="0.3">
      <c r="A654">
        <v>100067</v>
      </c>
      <c r="B654">
        <v>230922</v>
      </c>
      <c r="C654" s="3">
        <v>44130.534722222219</v>
      </c>
      <c r="D654">
        <v>3</v>
      </c>
      <c r="E654">
        <v>2</v>
      </c>
      <c r="F654" t="s">
        <v>26</v>
      </c>
      <c r="G654">
        <v>1</v>
      </c>
      <c r="H654">
        <v>71.390630000000002</v>
      </c>
      <c r="I654">
        <v>19.46875</v>
      </c>
      <c r="J654">
        <v>0.94921880000000003</v>
      </c>
      <c r="K654">
        <v>92.039060000000006</v>
      </c>
      <c r="L654" s="3">
        <v>44130.287499999999</v>
      </c>
      <c r="M654">
        <v>17.18</v>
      </c>
      <c r="N654" t="s">
        <v>28</v>
      </c>
      <c r="P654">
        <f>(C654-Key!$B$1)*24</f>
        <v>-2.2166666667326353</v>
      </c>
      <c r="Q654">
        <f>(Key!$B$2-'17.1'!C654)*24</f>
        <v>5.1666666667442769</v>
      </c>
      <c r="R654" s="3">
        <f>C654-(M654-Key!$B$5)/(24*Key!$B$6)</f>
        <v>44130.520907407401</v>
      </c>
      <c r="S654">
        <f>M654-Key!$B$5</f>
        <v>14.92</v>
      </c>
      <c r="T654" s="2">
        <f t="shared" si="50"/>
        <v>44129.534722222219</v>
      </c>
      <c r="U654" t="str">
        <f t="shared" si="51"/>
        <v>10-25-2020 12:50</v>
      </c>
      <c r="V654">
        <f>IFERROR(IF(W654=Z654,VLOOKUP($U654,[1]C8842!$G$2:$M$145,3,FALSE),0),0)</f>
        <v>20</v>
      </c>
      <c r="W654">
        <f>VLOOKUP(RIGHT($V$1,5),Key!$A$9:$B$14,2,FALSE)</f>
        <v>10.199999999999999</v>
      </c>
      <c r="X654">
        <f t="shared" si="54"/>
        <v>0</v>
      </c>
      <c r="Y654">
        <f>VLOOKUP(RIGHT($X$1,5),Key!$A$9:$B$14,2,FALSE)</f>
        <v>3.7</v>
      </c>
      <c r="Z654">
        <f t="shared" si="52"/>
        <v>10.199999999999999</v>
      </c>
      <c r="AA654">
        <f t="shared" si="53"/>
        <v>20</v>
      </c>
    </row>
    <row r="655" spans="1:27" x14ac:dyDescent="0.3">
      <c r="A655">
        <v>100067</v>
      </c>
      <c r="B655">
        <v>230922</v>
      </c>
      <c r="C655" s="3">
        <v>44130.534722222219</v>
      </c>
      <c r="D655">
        <v>0</v>
      </c>
      <c r="E655">
        <v>2</v>
      </c>
      <c r="F655" t="s">
        <v>25</v>
      </c>
      <c r="G655">
        <v>1</v>
      </c>
      <c r="H655">
        <v>70.542969999999997</v>
      </c>
      <c r="I655">
        <v>16.992190000000001</v>
      </c>
      <c r="J655">
        <v>0.8671875</v>
      </c>
      <c r="K655">
        <v>46.019530000000003</v>
      </c>
      <c r="L655" s="3">
        <v>44130.287499999999</v>
      </c>
      <c r="M655">
        <v>17.18</v>
      </c>
      <c r="N655" t="s">
        <v>28</v>
      </c>
      <c r="P655">
        <f>(C655-Key!$B$1)*24</f>
        <v>-2.2166666667326353</v>
      </c>
      <c r="Q655">
        <f>(Key!$B$2-'17.1'!C655)*24</f>
        <v>5.1666666667442769</v>
      </c>
      <c r="R655" s="3">
        <f>C655-(M655-Key!$B$5)/(24*Key!$B$6)</f>
        <v>44130.520907407401</v>
      </c>
      <c r="S655">
        <f>M655-Key!$B$5</f>
        <v>14.92</v>
      </c>
      <c r="T655" s="2">
        <f t="shared" si="50"/>
        <v>44129.534722222219</v>
      </c>
      <c r="U655" t="str">
        <f t="shared" si="51"/>
        <v>10-25-2020 12:50</v>
      </c>
      <c r="V655">
        <f>IFERROR(IF(W655=Z655,VLOOKUP($U655,[1]C8842!$G$2:$M$145,3,FALSE),0),0)</f>
        <v>20</v>
      </c>
      <c r="W655">
        <f>VLOOKUP(RIGHT($V$1,5),Key!$A$9:$B$14,2,FALSE)</f>
        <v>10.199999999999999</v>
      </c>
      <c r="X655">
        <f t="shared" si="54"/>
        <v>0</v>
      </c>
      <c r="Y655">
        <f>VLOOKUP(RIGHT($X$1,5),Key!$A$9:$B$14,2,FALSE)</f>
        <v>3.7</v>
      </c>
      <c r="Z655">
        <f t="shared" si="52"/>
        <v>10.199999999999999</v>
      </c>
      <c r="AA655">
        <f t="shared" si="53"/>
        <v>20</v>
      </c>
    </row>
    <row r="656" spans="1:27" x14ac:dyDescent="0.3">
      <c r="A656">
        <v>100067</v>
      </c>
      <c r="B656">
        <v>230922</v>
      </c>
      <c r="C656" s="3">
        <v>44130.534722222219</v>
      </c>
      <c r="D656">
        <v>3</v>
      </c>
      <c r="E656">
        <v>2</v>
      </c>
      <c r="F656" t="s">
        <v>26</v>
      </c>
      <c r="G656">
        <v>2</v>
      </c>
      <c r="H656">
        <v>70.03125</v>
      </c>
      <c r="I656">
        <v>21.464839999999999</v>
      </c>
      <c r="J656">
        <v>1.042969</v>
      </c>
      <c r="K656">
        <v>94.039060000000006</v>
      </c>
      <c r="L656" s="3">
        <v>44130.287499999999</v>
      </c>
      <c r="M656">
        <v>17.18</v>
      </c>
      <c r="N656" t="s">
        <v>28</v>
      </c>
      <c r="P656">
        <f>(C656-Key!$B$1)*24</f>
        <v>-2.2166666667326353</v>
      </c>
      <c r="Q656">
        <f>(Key!$B$2-'17.1'!C656)*24</f>
        <v>5.1666666667442769</v>
      </c>
      <c r="R656" s="3">
        <f>C656-(M656-Key!$B$5)/(24*Key!$B$6)</f>
        <v>44130.520907407401</v>
      </c>
      <c r="S656">
        <f>M656-Key!$B$5</f>
        <v>14.92</v>
      </c>
      <c r="T656" s="2">
        <f t="shared" si="50"/>
        <v>44129.534722222219</v>
      </c>
      <c r="U656" t="str">
        <f t="shared" si="51"/>
        <v>10-25-2020 12:50</v>
      </c>
      <c r="V656">
        <f>IFERROR(IF(W656=Z656,VLOOKUP($U656,[1]C8842!$G$2:$M$145,3,FALSE),0),0)</f>
        <v>20</v>
      </c>
      <c r="W656">
        <f>VLOOKUP(RIGHT($V$1,5),Key!$A$9:$B$14,2,FALSE)</f>
        <v>10.199999999999999</v>
      </c>
      <c r="X656">
        <f t="shared" si="54"/>
        <v>0</v>
      </c>
      <c r="Y656">
        <f>VLOOKUP(RIGHT($X$1,5),Key!$A$9:$B$14,2,FALSE)</f>
        <v>3.7</v>
      </c>
      <c r="Z656">
        <f t="shared" si="52"/>
        <v>10.199999999999999</v>
      </c>
      <c r="AA656">
        <f t="shared" si="53"/>
        <v>20</v>
      </c>
    </row>
    <row r="657" spans="1:27" x14ac:dyDescent="0.3">
      <c r="A657">
        <v>100067</v>
      </c>
      <c r="B657">
        <v>230922</v>
      </c>
      <c r="C657" s="3">
        <v>44130.534722222219</v>
      </c>
      <c r="D657">
        <v>0</v>
      </c>
      <c r="E657">
        <v>2</v>
      </c>
      <c r="F657" t="s">
        <v>25</v>
      </c>
      <c r="G657">
        <v>1</v>
      </c>
      <c r="H657">
        <v>62.421880000000002</v>
      </c>
      <c r="I657">
        <v>19.25</v>
      </c>
      <c r="J657">
        <v>1.074219</v>
      </c>
      <c r="K657">
        <v>46.019530000000003</v>
      </c>
      <c r="L657" s="3">
        <v>44130.287499999999</v>
      </c>
      <c r="M657">
        <v>17.18</v>
      </c>
      <c r="N657" t="s">
        <v>28</v>
      </c>
      <c r="P657">
        <f>(C657-Key!$B$1)*24</f>
        <v>-2.2166666667326353</v>
      </c>
      <c r="Q657">
        <f>(Key!$B$2-'17.1'!C657)*24</f>
        <v>5.1666666667442769</v>
      </c>
      <c r="R657" s="3">
        <f>C657-(M657-Key!$B$5)/(24*Key!$B$6)</f>
        <v>44130.520907407401</v>
      </c>
      <c r="S657">
        <f>M657-Key!$B$5</f>
        <v>14.92</v>
      </c>
      <c r="T657" s="2">
        <f t="shared" si="50"/>
        <v>44129.534722222219</v>
      </c>
      <c r="U657" t="str">
        <f t="shared" si="51"/>
        <v>10-25-2020 12:50</v>
      </c>
      <c r="V657">
        <f>IFERROR(IF(W657=Z657,VLOOKUP($U657,[1]C8842!$G$2:$M$145,3,FALSE),0),0)</f>
        <v>20</v>
      </c>
      <c r="W657">
        <f>VLOOKUP(RIGHT($V$1,5),Key!$A$9:$B$14,2,FALSE)</f>
        <v>10.199999999999999</v>
      </c>
      <c r="X657">
        <f t="shared" si="54"/>
        <v>0</v>
      </c>
      <c r="Y657">
        <f>VLOOKUP(RIGHT($X$1,5),Key!$A$9:$B$14,2,FALSE)</f>
        <v>3.7</v>
      </c>
      <c r="Z657">
        <f t="shared" si="52"/>
        <v>10.199999999999999</v>
      </c>
      <c r="AA657">
        <f t="shared" si="53"/>
        <v>20</v>
      </c>
    </row>
    <row r="658" spans="1:27" x14ac:dyDescent="0.3">
      <c r="A658">
        <v>100067</v>
      </c>
      <c r="B658">
        <v>230922</v>
      </c>
      <c r="C658" s="3">
        <v>44130.534722222219</v>
      </c>
      <c r="D658">
        <v>2</v>
      </c>
      <c r="E658">
        <v>1</v>
      </c>
      <c r="F658" t="s">
        <v>26</v>
      </c>
      <c r="G658">
        <v>2</v>
      </c>
      <c r="H658">
        <v>72.902339999999995</v>
      </c>
      <c r="I658">
        <v>24.70703</v>
      </c>
      <c r="J658">
        <v>1.121094</v>
      </c>
      <c r="K658">
        <v>81.035160000000005</v>
      </c>
      <c r="L658" s="3">
        <v>44130.287499999999</v>
      </c>
      <c r="M658">
        <v>17.18</v>
      </c>
      <c r="N658" t="s">
        <v>28</v>
      </c>
      <c r="P658">
        <f>(C658-Key!$B$1)*24</f>
        <v>-2.2166666667326353</v>
      </c>
      <c r="Q658">
        <f>(Key!$B$2-'17.1'!C658)*24</f>
        <v>5.1666666667442769</v>
      </c>
      <c r="R658" s="3">
        <f>C658-(M658-Key!$B$5)/(24*Key!$B$6)</f>
        <v>44130.520907407401</v>
      </c>
      <c r="S658">
        <f>M658-Key!$B$5</f>
        <v>14.92</v>
      </c>
      <c r="T658" s="2">
        <f t="shared" si="50"/>
        <v>44129.534722222219</v>
      </c>
      <c r="U658" t="str">
        <f t="shared" si="51"/>
        <v>10-25-2020 12:50</v>
      </c>
      <c r="V658">
        <f>IFERROR(IF(W658=Z658,VLOOKUP($U658,[1]C8842!$G$2:$M$145,3,FALSE),0),0)</f>
        <v>20</v>
      </c>
      <c r="W658">
        <f>VLOOKUP(RIGHT($V$1,5),Key!$A$9:$B$14,2,FALSE)</f>
        <v>10.199999999999999</v>
      </c>
      <c r="X658">
        <f t="shared" si="54"/>
        <v>0</v>
      </c>
      <c r="Y658">
        <f>VLOOKUP(RIGHT($X$1,5),Key!$A$9:$B$14,2,FALSE)</f>
        <v>3.7</v>
      </c>
      <c r="Z658">
        <f t="shared" si="52"/>
        <v>10.199999999999999</v>
      </c>
      <c r="AA658">
        <f t="shared" si="53"/>
        <v>20</v>
      </c>
    </row>
    <row r="659" spans="1:27" x14ac:dyDescent="0.3">
      <c r="A659">
        <v>100067</v>
      </c>
      <c r="B659">
        <v>230922</v>
      </c>
      <c r="C659" s="3">
        <v>44130.534722222219</v>
      </c>
      <c r="D659">
        <v>0</v>
      </c>
      <c r="E659">
        <v>2</v>
      </c>
      <c r="F659" t="s">
        <v>25</v>
      </c>
      <c r="G659">
        <v>1</v>
      </c>
      <c r="H659">
        <v>65.472660000000005</v>
      </c>
      <c r="I659">
        <v>14.226559999999999</v>
      </c>
      <c r="J659">
        <v>0.8203125</v>
      </c>
      <c r="K659">
        <v>46.019530000000003</v>
      </c>
      <c r="L659" s="3">
        <v>44130.287499999999</v>
      </c>
      <c r="M659">
        <v>17.18</v>
      </c>
      <c r="N659" t="s">
        <v>28</v>
      </c>
      <c r="P659">
        <f>(C659-Key!$B$1)*24</f>
        <v>-2.2166666667326353</v>
      </c>
      <c r="Q659">
        <f>(Key!$B$2-'17.1'!C659)*24</f>
        <v>5.1666666667442769</v>
      </c>
      <c r="R659" s="3">
        <f>C659-(M659-Key!$B$5)/(24*Key!$B$6)</f>
        <v>44130.520907407401</v>
      </c>
      <c r="S659">
        <f>M659-Key!$B$5</f>
        <v>14.92</v>
      </c>
      <c r="T659" s="2">
        <f t="shared" si="50"/>
        <v>44129.534722222219</v>
      </c>
      <c r="U659" t="str">
        <f t="shared" si="51"/>
        <v>10-25-2020 12:50</v>
      </c>
      <c r="V659">
        <f>IFERROR(IF(W659=Z659,VLOOKUP($U659,[1]C8842!$G$2:$M$145,3,FALSE),0),0)</f>
        <v>20</v>
      </c>
      <c r="W659">
        <f>VLOOKUP(RIGHT($V$1,5),Key!$A$9:$B$14,2,FALSE)</f>
        <v>10.199999999999999</v>
      </c>
      <c r="X659">
        <f t="shared" si="54"/>
        <v>0</v>
      </c>
      <c r="Y659">
        <f>VLOOKUP(RIGHT($X$1,5),Key!$A$9:$B$14,2,FALSE)</f>
        <v>3.7</v>
      </c>
      <c r="Z659">
        <f t="shared" si="52"/>
        <v>10.199999999999999</v>
      </c>
      <c r="AA659">
        <f t="shared" si="53"/>
        <v>20</v>
      </c>
    </row>
    <row r="660" spans="1:27" x14ac:dyDescent="0.3">
      <c r="A660">
        <v>100067</v>
      </c>
      <c r="B660">
        <v>230922</v>
      </c>
      <c r="C660" s="3">
        <v>44130.534722222219</v>
      </c>
      <c r="D660">
        <v>2</v>
      </c>
      <c r="E660">
        <v>1</v>
      </c>
      <c r="F660" t="s">
        <v>26</v>
      </c>
      <c r="G660">
        <v>1</v>
      </c>
      <c r="H660">
        <v>65.421880000000002</v>
      </c>
      <c r="I660">
        <v>19.82422</v>
      </c>
      <c r="J660">
        <v>1.046875</v>
      </c>
      <c r="K660">
        <v>80.03125</v>
      </c>
      <c r="L660" s="3">
        <v>44130.287499999999</v>
      </c>
      <c r="M660">
        <v>17.18</v>
      </c>
      <c r="N660" t="s">
        <v>28</v>
      </c>
      <c r="P660">
        <f>(C660-Key!$B$1)*24</f>
        <v>-2.2166666667326353</v>
      </c>
      <c r="Q660">
        <f>(Key!$B$2-'17.1'!C660)*24</f>
        <v>5.1666666667442769</v>
      </c>
      <c r="R660" s="3">
        <f>C660-(M660-Key!$B$5)/(24*Key!$B$6)</f>
        <v>44130.520907407401</v>
      </c>
      <c r="S660">
        <f>M660-Key!$B$5</f>
        <v>14.92</v>
      </c>
      <c r="T660" s="2">
        <f t="shared" si="50"/>
        <v>44129.534722222219</v>
      </c>
      <c r="U660" t="str">
        <f t="shared" si="51"/>
        <v>10-25-2020 12:50</v>
      </c>
      <c r="V660">
        <f>IFERROR(IF(W660=Z660,VLOOKUP($U660,[1]C8842!$G$2:$M$145,3,FALSE),0),0)</f>
        <v>20</v>
      </c>
      <c r="W660">
        <f>VLOOKUP(RIGHT($V$1,5),Key!$A$9:$B$14,2,FALSE)</f>
        <v>10.199999999999999</v>
      </c>
      <c r="X660">
        <f t="shared" si="54"/>
        <v>0</v>
      </c>
      <c r="Y660">
        <f>VLOOKUP(RIGHT($X$1,5),Key!$A$9:$B$14,2,FALSE)</f>
        <v>3.7</v>
      </c>
      <c r="Z660">
        <f t="shared" si="52"/>
        <v>10.199999999999999</v>
      </c>
      <c r="AA660">
        <f t="shared" si="53"/>
        <v>20</v>
      </c>
    </row>
    <row r="661" spans="1:27" x14ac:dyDescent="0.3">
      <c r="A661">
        <v>100067</v>
      </c>
      <c r="B661">
        <v>230922</v>
      </c>
      <c r="C661" s="3">
        <v>44130.535416666666</v>
      </c>
      <c r="D661">
        <v>0</v>
      </c>
      <c r="E661">
        <v>2</v>
      </c>
      <c r="F661" t="s">
        <v>25</v>
      </c>
      <c r="G661">
        <v>5</v>
      </c>
      <c r="H661">
        <v>60.765630000000002</v>
      </c>
      <c r="I661">
        <v>97.097660000000005</v>
      </c>
      <c r="J661">
        <v>4.515625</v>
      </c>
      <c r="K661">
        <v>44.019530000000003</v>
      </c>
      <c r="L661" s="3">
        <v>44130.287499999999</v>
      </c>
      <c r="M661">
        <v>17.18</v>
      </c>
      <c r="N661" t="s">
        <v>28</v>
      </c>
      <c r="P661">
        <f>(C661-Key!$B$1)*24</f>
        <v>-2.2000000000116415</v>
      </c>
      <c r="Q661">
        <f>(Key!$B$2-'17.1'!C661)*24</f>
        <v>5.1500000000232831</v>
      </c>
      <c r="R661" s="3">
        <f>C661-(M661-Key!$B$5)/(24*Key!$B$6)</f>
        <v>44130.521601851848</v>
      </c>
      <c r="S661">
        <f>M661-Key!$B$5</f>
        <v>14.92</v>
      </c>
      <c r="T661" s="2">
        <f t="shared" si="50"/>
        <v>44129.534722222219</v>
      </c>
      <c r="U661" t="str">
        <f t="shared" si="51"/>
        <v>10-25-2020 12:50</v>
      </c>
      <c r="V661">
        <f>IFERROR(IF(W661=Z661,VLOOKUP($U661,[1]C8842!$G$2:$M$145,3,FALSE),0),0)</f>
        <v>20</v>
      </c>
      <c r="W661">
        <f>VLOOKUP(RIGHT($V$1,5),Key!$A$9:$B$14,2,FALSE)</f>
        <v>10.199999999999999</v>
      </c>
      <c r="X661">
        <f t="shared" si="54"/>
        <v>0</v>
      </c>
      <c r="Y661">
        <f>VLOOKUP(RIGHT($X$1,5),Key!$A$9:$B$14,2,FALSE)</f>
        <v>3.7</v>
      </c>
      <c r="Z661">
        <f t="shared" si="52"/>
        <v>10.199999999999999</v>
      </c>
      <c r="AA661">
        <f t="shared" si="53"/>
        <v>20</v>
      </c>
    </row>
    <row r="662" spans="1:27" x14ac:dyDescent="0.3">
      <c r="A662">
        <v>100067</v>
      </c>
      <c r="B662">
        <v>230922</v>
      </c>
      <c r="C662" s="3">
        <v>44130.535416666666</v>
      </c>
      <c r="D662">
        <v>0</v>
      </c>
      <c r="E662">
        <v>2</v>
      </c>
      <c r="F662" t="s">
        <v>25</v>
      </c>
      <c r="G662">
        <v>2</v>
      </c>
      <c r="H662">
        <v>61.109380000000002</v>
      </c>
      <c r="I662">
        <v>25.335940000000001</v>
      </c>
      <c r="J662">
        <v>1.363281</v>
      </c>
      <c r="K662">
        <v>46.019530000000003</v>
      </c>
      <c r="L662" s="3">
        <v>44130.287499999999</v>
      </c>
      <c r="M662">
        <v>17.18</v>
      </c>
      <c r="N662" t="s">
        <v>28</v>
      </c>
      <c r="P662">
        <f>(C662-Key!$B$1)*24</f>
        <v>-2.2000000000116415</v>
      </c>
      <c r="Q662">
        <f>(Key!$B$2-'17.1'!C662)*24</f>
        <v>5.1500000000232831</v>
      </c>
      <c r="R662" s="3">
        <f>C662-(M662-Key!$B$5)/(24*Key!$B$6)</f>
        <v>44130.521601851848</v>
      </c>
      <c r="S662">
        <f>M662-Key!$B$5</f>
        <v>14.92</v>
      </c>
      <c r="T662" s="2">
        <f t="shared" si="50"/>
        <v>44129.534722222219</v>
      </c>
      <c r="U662" t="str">
        <f t="shared" si="51"/>
        <v>10-25-2020 12:50</v>
      </c>
      <c r="V662">
        <f>IFERROR(IF(W662=Z662,VLOOKUP($U662,[1]C8842!$G$2:$M$145,3,FALSE),0),0)</f>
        <v>20</v>
      </c>
      <c r="W662">
        <f>VLOOKUP(RIGHT($V$1,5),Key!$A$9:$B$14,2,FALSE)</f>
        <v>10.199999999999999</v>
      </c>
      <c r="X662">
        <f t="shared" si="54"/>
        <v>0</v>
      </c>
      <c r="Y662">
        <f>VLOOKUP(RIGHT($X$1,5),Key!$A$9:$B$14,2,FALSE)</f>
        <v>3.7</v>
      </c>
      <c r="Z662">
        <f t="shared" si="52"/>
        <v>10.199999999999999</v>
      </c>
      <c r="AA662">
        <f t="shared" si="53"/>
        <v>20</v>
      </c>
    </row>
    <row r="663" spans="1:27" x14ac:dyDescent="0.3">
      <c r="A663">
        <v>100067</v>
      </c>
      <c r="B663">
        <v>230922</v>
      </c>
      <c r="C663" s="3">
        <v>44130.535416666666</v>
      </c>
      <c r="D663">
        <v>0</v>
      </c>
      <c r="E663">
        <v>2</v>
      </c>
      <c r="F663" t="s">
        <v>25</v>
      </c>
      <c r="G663">
        <v>1</v>
      </c>
      <c r="H663">
        <v>62.949219999999997</v>
      </c>
      <c r="I663">
        <v>15.48438</v>
      </c>
      <c r="J663">
        <v>0.90625</v>
      </c>
      <c r="K663">
        <v>48.019530000000003</v>
      </c>
      <c r="L663" s="3">
        <v>44130.287499999999</v>
      </c>
      <c r="M663">
        <v>17.18</v>
      </c>
      <c r="N663" t="s">
        <v>28</v>
      </c>
      <c r="P663">
        <f>(C663-Key!$B$1)*24</f>
        <v>-2.2000000000116415</v>
      </c>
      <c r="Q663">
        <f>(Key!$B$2-'17.1'!C663)*24</f>
        <v>5.1500000000232831</v>
      </c>
      <c r="R663" s="3">
        <f>C663-(M663-Key!$B$5)/(24*Key!$B$6)</f>
        <v>44130.521601851848</v>
      </c>
      <c r="S663">
        <f>M663-Key!$B$5</f>
        <v>14.92</v>
      </c>
      <c r="T663" s="2">
        <f t="shared" si="50"/>
        <v>44129.534722222219</v>
      </c>
      <c r="U663" t="str">
        <f t="shared" si="51"/>
        <v>10-25-2020 12:50</v>
      </c>
      <c r="V663">
        <f>IFERROR(IF(W663=Z663,VLOOKUP($U663,[1]C8842!$G$2:$M$145,3,FALSE),0),0)</f>
        <v>20</v>
      </c>
      <c r="W663">
        <f>VLOOKUP(RIGHT($V$1,5),Key!$A$9:$B$14,2,FALSE)</f>
        <v>10.199999999999999</v>
      </c>
      <c r="X663">
        <f t="shared" si="54"/>
        <v>0</v>
      </c>
      <c r="Y663">
        <f>VLOOKUP(RIGHT($X$1,5),Key!$A$9:$B$14,2,FALSE)</f>
        <v>3.7</v>
      </c>
      <c r="Z663">
        <f t="shared" si="52"/>
        <v>10.199999999999999</v>
      </c>
      <c r="AA663">
        <f t="shared" si="53"/>
        <v>20</v>
      </c>
    </row>
    <row r="664" spans="1:27" x14ac:dyDescent="0.3">
      <c r="A664">
        <v>100067</v>
      </c>
      <c r="B664">
        <v>230922</v>
      </c>
      <c r="C664" s="3">
        <v>44130.535416666666</v>
      </c>
      <c r="D664">
        <v>3</v>
      </c>
      <c r="E664">
        <v>2</v>
      </c>
      <c r="F664" t="s">
        <v>26</v>
      </c>
      <c r="G664">
        <v>1</v>
      </c>
      <c r="H664">
        <v>64.304689999999994</v>
      </c>
      <c r="I664">
        <v>17.152339999999999</v>
      </c>
      <c r="J664">
        <v>0.95703130000000003</v>
      </c>
      <c r="K664">
        <v>93.039060000000006</v>
      </c>
      <c r="L664" s="3">
        <v>44130.287499999999</v>
      </c>
      <c r="M664">
        <v>17.18</v>
      </c>
      <c r="N664" t="s">
        <v>28</v>
      </c>
      <c r="P664">
        <f>(C664-Key!$B$1)*24</f>
        <v>-2.2000000000116415</v>
      </c>
      <c r="Q664">
        <f>(Key!$B$2-'17.1'!C664)*24</f>
        <v>5.1500000000232831</v>
      </c>
      <c r="R664" s="3">
        <f>C664-(M664-Key!$B$5)/(24*Key!$B$6)</f>
        <v>44130.521601851848</v>
      </c>
      <c r="S664">
        <f>M664-Key!$B$5</f>
        <v>14.92</v>
      </c>
      <c r="T664" s="2">
        <f t="shared" si="50"/>
        <v>44129.534722222219</v>
      </c>
      <c r="U664" t="str">
        <f t="shared" si="51"/>
        <v>10-25-2020 12:50</v>
      </c>
      <c r="V664">
        <f>IFERROR(IF(W664=Z664,VLOOKUP($U664,[1]C8842!$G$2:$M$145,3,FALSE),0),0)</f>
        <v>20</v>
      </c>
      <c r="W664">
        <f>VLOOKUP(RIGHT($V$1,5),Key!$A$9:$B$14,2,FALSE)</f>
        <v>10.199999999999999</v>
      </c>
      <c r="X664">
        <f t="shared" si="54"/>
        <v>0</v>
      </c>
      <c r="Y664">
        <f>VLOOKUP(RIGHT($X$1,5),Key!$A$9:$B$14,2,FALSE)</f>
        <v>3.7</v>
      </c>
      <c r="Z664">
        <f t="shared" si="52"/>
        <v>10.199999999999999</v>
      </c>
      <c r="AA664">
        <f t="shared" si="53"/>
        <v>20</v>
      </c>
    </row>
    <row r="665" spans="1:27" x14ac:dyDescent="0.3">
      <c r="A665">
        <v>100067</v>
      </c>
      <c r="B665">
        <v>230922</v>
      </c>
      <c r="C665" s="3">
        <v>44130.535416666666</v>
      </c>
      <c r="D665">
        <v>3</v>
      </c>
      <c r="E665">
        <v>2</v>
      </c>
      <c r="F665" t="s">
        <v>26</v>
      </c>
      <c r="G665">
        <v>1</v>
      </c>
      <c r="H665">
        <v>62.460940000000001</v>
      </c>
      <c r="I665">
        <v>15.5</v>
      </c>
      <c r="J665">
        <v>0.9140625</v>
      </c>
      <c r="K665">
        <v>94.039060000000006</v>
      </c>
      <c r="L665" s="3">
        <v>44130.287499999999</v>
      </c>
      <c r="M665">
        <v>17.18</v>
      </c>
      <c r="N665" t="s">
        <v>28</v>
      </c>
      <c r="P665">
        <f>(C665-Key!$B$1)*24</f>
        <v>-2.2000000000116415</v>
      </c>
      <c r="Q665">
        <f>(Key!$B$2-'17.1'!C665)*24</f>
        <v>5.1500000000232831</v>
      </c>
      <c r="R665" s="3">
        <f>C665-(M665-Key!$B$5)/(24*Key!$B$6)</f>
        <v>44130.521601851848</v>
      </c>
      <c r="S665">
        <f>M665-Key!$B$5</f>
        <v>14.92</v>
      </c>
      <c r="T665" s="2">
        <f t="shared" si="50"/>
        <v>44129.534722222219</v>
      </c>
      <c r="U665" t="str">
        <f t="shared" si="51"/>
        <v>10-25-2020 12:50</v>
      </c>
      <c r="V665">
        <f>IFERROR(IF(W665=Z665,VLOOKUP($U665,[1]C8842!$G$2:$M$145,3,FALSE),0),0)</f>
        <v>20</v>
      </c>
      <c r="W665">
        <f>VLOOKUP(RIGHT($V$1,5),Key!$A$9:$B$14,2,FALSE)</f>
        <v>10.199999999999999</v>
      </c>
      <c r="X665">
        <f t="shared" si="54"/>
        <v>0</v>
      </c>
      <c r="Y665">
        <f>VLOOKUP(RIGHT($X$1,5),Key!$A$9:$B$14,2,FALSE)</f>
        <v>3.7</v>
      </c>
      <c r="Z665">
        <f t="shared" si="52"/>
        <v>10.199999999999999</v>
      </c>
      <c r="AA665">
        <f t="shared" si="53"/>
        <v>20</v>
      </c>
    </row>
    <row r="666" spans="1:27" x14ac:dyDescent="0.3">
      <c r="A666">
        <v>100067</v>
      </c>
      <c r="B666">
        <v>230922</v>
      </c>
      <c r="C666" s="3">
        <v>44130.535416666666</v>
      </c>
      <c r="D666">
        <v>1</v>
      </c>
      <c r="E666">
        <v>1</v>
      </c>
      <c r="F666" t="s">
        <v>25</v>
      </c>
      <c r="G666">
        <v>1</v>
      </c>
      <c r="H666">
        <v>73.40625</v>
      </c>
      <c r="I666">
        <v>15.79688</v>
      </c>
      <c r="J666">
        <v>0.7890625</v>
      </c>
      <c r="K666">
        <v>56.023440000000001</v>
      </c>
      <c r="L666" s="3">
        <v>44130.287499999999</v>
      </c>
      <c r="M666">
        <v>17.18</v>
      </c>
      <c r="N666" t="s">
        <v>28</v>
      </c>
      <c r="P666">
        <f>(C666-Key!$B$1)*24</f>
        <v>-2.2000000000116415</v>
      </c>
      <c r="Q666">
        <f>(Key!$B$2-'17.1'!C666)*24</f>
        <v>5.1500000000232831</v>
      </c>
      <c r="R666" s="3">
        <f>C666-(M666-Key!$B$5)/(24*Key!$B$6)</f>
        <v>44130.521601851848</v>
      </c>
      <c r="S666">
        <f>M666-Key!$B$5</f>
        <v>14.92</v>
      </c>
      <c r="T666" s="2">
        <f t="shared" si="50"/>
        <v>44129.534722222219</v>
      </c>
      <c r="U666" t="str">
        <f t="shared" si="51"/>
        <v>10-25-2020 12:50</v>
      </c>
      <c r="V666">
        <f>IFERROR(IF(W666=Z666,VLOOKUP($U666,[1]C8842!$G$2:$M$145,3,FALSE),0),0)</f>
        <v>20</v>
      </c>
      <c r="W666">
        <f>VLOOKUP(RIGHT($V$1,5),Key!$A$9:$B$14,2,FALSE)</f>
        <v>10.199999999999999</v>
      </c>
      <c r="X666">
        <f t="shared" si="54"/>
        <v>0</v>
      </c>
      <c r="Y666">
        <f>VLOOKUP(RIGHT($X$1,5),Key!$A$9:$B$14,2,FALSE)</f>
        <v>3.7</v>
      </c>
      <c r="Z666">
        <f t="shared" si="52"/>
        <v>10.199999999999999</v>
      </c>
      <c r="AA666">
        <f t="shared" si="53"/>
        <v>20</v>
      </c>
    </row>
    <row r="667" spans="1:27" x14ac:dyDescent="0.3">
      <c r="A667">
        <v>100067</v>
      </c>
      <c r="B667">
        <v>230922</v>
      </c>
      <c r="C667" s="3">
        <v>44130.535416666666</v>
      </c>
      <c r="D667">
        <v>2</v>
      </c>
      <c r="E667">
        <v>1</v>
      </c>
      <c r="F667" t="s">
        <v>26</v>
      </c>
      <c r="G667">
        <v>2</v>
      </c>
      <c r="H667">
        <v>63.976559999999999</v>
      </c>
      <c r="I667">
        <v>20.53125</v>
      </c>
      <c r="J667">
        <v>1.1015630000000001</v>
      </c>
      <c r="K667">
        <v>82.035160000000005</v>
      </c>
      <c r="L667" s="3">
        <v>44130.287499999999</v>
      </c>
      <c r="M667">
        <v>17.18</v>
      </c>
      <c r="N667" t="s">
        <v>28</v>
      </c>
      <c r="P667">
        <f>(C667-Key!$B$1)*24</f>
        <v>-2.2000000000116415</v>
      </c>
      <c r="Q667">
        <f>(Key!$B$2-'17.1'!C667)*24</f>
        <v>5.1500000000232831</v>
      </c>
      <c r="R667" s="3">
        <f>C667-(M667-Key!$B$5)/(24*Key!$B$6)</f>
        <v>44130.521601851848</v>
      </c>
      <c r="S667">
        <f>M667-Key!$B$5</f>
        <v>14.92</v>
      </c>
      <c r="T667" s="2">
        <f t="shared" si="50"/>
        <v>44129.534722222219</v>
      </c>
      <c r="U667" t="str">
        <f t="shared" si="51"/>
        <v>10-25-2020 12:50</v>
      </c>
      <c r="V667">
        <f>IFERROR(IF(W667=Z667,VLOOKUP($U667,[1]C8842!$G$2:$M$145,3,FALSE),0),0)</f>
        <v>20</v>
      </c>
      <c r="W667">
        <f>VLOOKUP(RIGHT($V$1,5),Key!$A$9:$B$14,2,FALSE)</f>
        <v>10.199999999999999</v>
      </c>
      <c r="X667">
        <f t="shared" si="54"/>
        <v>0</v>
      </c>
      <c r="Y667">
        <f>VLOOKUP(RIGHT($X$1,5),Key!$A$9:$B$14,2,FALSE)</f>
        <v>3.7</v>
      </c>
      <c r="Z667">
        <f t="shared" si="52"/>
        <v>10.199999999999999</v>
      </c>
      <c r="AA667">
        <f t="shared" si="53"/>
        <v>20</v>
      </c>
    </row>
    <row r="668" spans="1:27" x14ac:dyDescent="0.3">
      <c r="A668">
        <v>100067</v>
      </c>
      <c r="B668">
        <v>230922</v>
      </c>
      <c r="C668" s="3">
        <v>44130.535416666666</v>
      </c>
      <c r="D668">
        <v>0</v>
      </c>
      <c r="E668">
        <v>2</v>
      </c>
      <c r="F668" t="s">
        <v>25</v>
      </c>
      <c r="G668">
        <v>1</v>
      </c>
      <c r="H668">
        <v>64.0625</v>
      </c>
      <c r="I668">
        <v>15.070309999999999</v>
      </c>
      <c r="J668">
        <v>0.875</v>
      </c>
      <c r="K668">
        <v>46.019530000000003</v>
      </c>
      <c r="L668" s="3">
        <v>44130.287499999999</v>
      </c>
      <c r="M668">
        <v>17.18</v>
      </c>
      <c r="N668" t="s">
        <v>28</v>
      </c>
      <c r="P668">
        <f>(C668-Key!$B$1)*24</f>
        <v>-2.2000000000116415</v>
      </c>
      <c r="Q668">
        <f>(Key!$B$2-'17.1'!C668)*24</f>
        <v>5.1500000000232831</v>
      </c>
      <c r="R668" s="3">
        <f>C668-(M668-Key!$B$5)/(24*Key!$B$6)</f>
        <v>44130.521601851848</v>
      </c>
      <c r="S668">
        <f>M668-Key!$B$5</f>
        <v>14.92</v>
      </c>
      <c r="T668" s="2">
        <f t="shared" si="50"/>
        <v>44129.534722222219</v>
      </c>
      <c r="U668" t="str">
        <f t="shared" si="51"/>
        <v>10-25-2020 12:50</v>
      </c>
      <c r="V668">
        <f>IFERROR(IF(W668=Z668,VLOOKUP($U668,[1]C8842!$G$2:$M$145,3,FALSE),0),0)</f>
        <v>20</v>
      </c>
      <c r="W668">
        <f>VLOOKUP(RIGHT($V$1,5),Key!$A$9:$B$14,2,FALSE)</f>
        <v>10.199999999999999</v>
      </c>
      <c r="X668">
        <f t="shared" si="54"/>
        <v>0</v>
      </c>
      <c r="Y668">
        <f>VLOOKUP(RIGHT($X$1,5),Key!$A$9:$B$14,2,FALSE)</f>
        <v>3.7</v>
      </c>
      <c r="Z668">
        <f t="shared" si="52"/>
        <v>10.199999999999999</v>
      </c>
      <c r="AA668">
        <f t="shared" si="53"/>
        <v>20</v>
      </c>
    </row>
    <row r="669" spans="1:27" x14ac:dyDescent="0.3">
      <c r="A669">
        <v>100067</v>
      </c>
      <c r="B669">
        <v>230922</v>
      </c>
      <c r="C669" s="3">
        <v>44130.535416666666</v>
      </c>
      <c r="D669">
        <v>1</v>
      </c>
      <c r="E669">
        <v>1</v>
      </c>
      <c r="F669" t="s">
        <v>25</v>
      </c>
      <c r="G669">
        <v>1</v>
      </c>
      <c r="H669">
        <v>67.488280000000003</v>
      </c>
      <c r="I669">
        <v>15.898440000000001</v>
      </c>
      <c r="J669">
        <v>0.859375</v>
      </c>
      <c r="K669">
        <v>58.023440000000001</v>
      </c>
      <c r="L669" s="3">
        <v>44130.287499999999</v>
      </c>
      <c r="M669">
        <v>17.18</v>
      </c>
      <c r="N669" t="s">
        <v>28</v>
      </c>
      <c r="P669">
        <f>(C669-Key!$B$1)*24</f>
        <v>-2.2000000000116415</v>
      </c>
      <c r="Q669">
        <f>(Key!$B$2-'17.1'!C669)*24</f>
        <v>5.1500000000232831</v>
      </c>
      <c r="R669" s="3">
        <f>C669-(M669-Key!$B$5)/(24*Key!$B$6)</f>
        <v>44130.521601851848</v>
      </c>
      <c r="S669">
        <f>M669-Key!$B$5</f>
        <v>14.92</v>
      </c>
      <c r="T669" s="2">
        <f t="shared" si="50"/>
        <v>44129.534722222219</v>
      </c>
      <c r="U669" t="str">
        <f t="shared" si="51"/>
        <v>10-25-2020 12:50</v>
      </c>
      <c r="V669">
        <f>IFERROR(IF(W669=Z669,VLOOKUP($U669,[1]C8842!$G$2:$M$145,3,FALSE),0),0)</f>
        <v>20</v>
      </c>
      <c r="W669">
        <f>VLOOKUP(RIGHT($V$1,5),Key!$A$9:$B$14,2,FALSE)</f>
        <v>10.199999999999999</v>
      </c>
      <c r="X669">
        <f t="shared" si="54"/>
        <v>0</v>
      </c>
      <c r="Y669">
        <f>VLOOKUP(RIGHT($X$1,5),Key!$A$9:$B$14,2,FALSE)</f>
        <v>3.7</v>
      </c>
      <c r="Z669">
        <f t="shared" si="52"/>
        <v>10.199999999999999</v>
      </c>
      <c r="AA669">
        <f t="shared" si="53"/>
        <v>20</v>
      </c>
    </row>
    <row r="670" spans="1:27" x14ac:dyDescent="0.3">
      <c r="A670">
        <v>100067</v>
      </c>
      <c r="B670">
        <v>230922</v>
      </c>
      <c r="C670" s="3">
        <v>44130.535416666666</v>
      </c>
      <c r="D670">
        <v>0</v>
      </c>
      <c r="E670">
        <v>2</v>
      </c>
      <c r="F670" t="s">
        <v>25</v>
      </c>
      <c r="G670">
        <v>3</v>
      </c>
      <c r="H670">
        <v>62.332030000000003</v>
      </c>
      <c r="I670">
        <v>39.664059999999999</v>
      </c>
      <c r="J670">
        <v>1.949219</v>
      </c>
      <c r="K670">
        <v>46.019530000000003</v>
      </c>
      <c r="L670" s="3">
        <v>44130.287499999999</v>
      </c>
      <c r="M670">
        <v>17.18</v>
      </c>
      <c r="N670" t="s">
        <v>28</v>
      </c>
      <c r="P670">
        <f>(C670-Key!$B$1)*24</f>
        <v>-2.2000000000116415</v>
      </c>
      <c r="Q670">
        <f>(Key!$B$2-'17.1'!C670)*24</f>
        <v>5.1500000000232831</v>
      </c>
      <c r="R670" s="3">
        <f>C670-(M670-Key!$B$5)/(24*Key!$B$6)</f>
        <v>44130.521601851848</v>
      </c>
      <c r="S670">
        <f>M670-Key!$B$5</f>
        <v>14.92</v>
      </c>
      <c r="T670" s="2">
        <f t="shared" si="50"/>
        <v>44129.534722222219</v>
      </c>
      <c r="U670" t="str">
        <f t="shared" si="51"/>
        <v>10-25-2020 12:50</v>
      </c>
      <c r="V670">
        <f>IFERROR(IF(W670=Z670,VLOOKUP($U670,[1]C8842!$G$2:$M$145,3,FALSE),0),0)</f>
        <v>20</v>
      </c>
      <c r="W670">
        <f>VLOOKUP(RIGHT($V$1,5),Key!$A$9:$B$14,2,FALSE)</f>
        <v>10.199999999999999</v>
      </c>
      <c r="X670">
        <f t="shared" si="54"/>
        <v>0</v>
      </c>
      <c r="Y670">
        <f>VLOOKUP(RIGHT($X$1,5),Key!$A$9:$B$14,2,FALSE)</f>
        <v>3.7</v>
      </c>
      <c r="Z670">
        <f t="shared" si="52"/>
        <v>10.199999999999999</v>
      </c>
      <c r="AA670">
        <f t="shared" si="53"/>
        <v>20</v>
      </c>
    </row>
    <row r="671" spans="1:27" x14ac:dyDescent="0.3">
      <c r="A671">
        <v>100067</v>
      </c>
      <c r="B671">
        <v>230922</v>
      </c>
      <c r="C671" s="3">
        <v>44130.535416666666</v>
      </c>
      <c r="D671">
        <v>3</v>
      </c>
      <c r="E671">
        <v>2</v>
      </c>
      <c r="F671" t="s">
        <v>26</v>
      </c>
      <c r="G671">
        <v>1</v>
      </c>
      <c r="H671">
        <v>65.820310000000006</v>
      </c>
      <c r="I671">
        <v>12.632809999999999</v>
      </c>
      <c r="J671">
        <v>0.75</v>
      </c>
      <c r="K671">
        <v>93.039060000000006</v>
      </c>
      <c r="L671" s="3">
        <v>44130.287499999999</v>
      </c>
      <c r="M671">
        <v>17.18</v>
      </c>
      <c r="N671" t="s">
        <v>28</v>
      </c>
      <c r="P671">
        <f>(C671-Key!$B$1)*24</f>
        <v>-2.2000000000116415</v>
      </c>
      <c r="Q671">
        <f>(Key!$B$2-'17.1'!C671)*24</f>
        <v>5.1500000000232831</v>
      </c>
      <c r="R671" s="3">
        <f>C671-(M671-Key!$B$5)/(24*Key!$B$6)</f>
        <v>44130.521601851848</v>
      </c>
      <c r="S671">
        <f>M671-Key!$B$5</f>
        <v>14.92</v>
      </c>
      <c r="T671" s="2">
        <f t="shared" si="50"/>
        <v>44129.534722222219</v>
      </c>
      <c r="U671" t="str">
        <f t="shared" si="51"/>
        <v>10-25-2020 12:50</v>
      </c>
      <c r="V671">
        <f>IFERROR(IF(W671=Z671,VLOOKUP($U671,[1]C8842!$G$2:$M$145,3,FALSE),0),0)</f>
        <v>20</v>
      </c>
      <c r="W671">
        <f>VLOOKUP(RIGHT($V$1,5),Key!$A$9:$B$14,2,FALSE)</f>
        <v>10.199999999999999</v>
      </c>
      <c r="X671">
        <f t="shared" si="54"/>
        <v>0</v>
      </c>
      <c r="Y671">
        <f>VLOOKUP(RIGHT($X$1,5),Key!$A$9:$B$14,2,FALSE)</f>
        <v>3.7</v>
      </c>
      <c r="Z671">
        <f t="shared" si="52"/>
        <v>10.199999999999999</v>
      </c>
      <c r="AA671">
        <f t="shared" si="53"/>
        <v>20</v>
      </c>
    </row>
    <row r="672" spans="1:27" x14ac:dyDescent="0.3">
      <c r="A672">
        <v>100067</v>
      </c>
      <c r="B672">
        <v>230922</v>
      </c>
      <c r="C672" s="3">
        <v>44130.535416666666</v>
      </c>
      <c r="D672">
        <v>0</v>
      </c>
      <c r="E672">
        <v>2</v>
      </c>
      <c r="F672" t="s">
        <v>25</v>
      </c>
      <c r="G672">
        <v>4</v>
      </c>
      <c r="H672">
        <v>64.351560000000006</v>
      </c>
      <c r="I672">
        <v>66.984380000000002</v>
      </c>
      <c r="J672">
        <v>3.0195310000000002</v>
      </c>
      <c r="K672">
        <v>46.019530000000003</v>
      </c>
      <c r="L672" s="3">
        <v>44130.287499999999</v>
      </c>
      <c r="M672">
        <v>17.18</v>
      </c>
      <c r="N672" t="s">
        <v>28</v>
      </c>
      <c r="P672">
        <f>(C672-Key!$B$1)*24</f>
        <v>-2.2000000000116415</v>
      </c>
      <c r="Q672">
        <f>(Key!$B$2-'17.1'!C672)*24</f>
        <v>5.1500000000232831</v>
      </c>
      <c r="R672" s="3">
        <f>C672-(M672-Key!$B$5)/(24*Key!$B$6)</f>
        <v>44130.521601851848</v>
      </c>
      <c r="S672">
        <f>M672-Key!$B$5</f>
        <v>14.92</v>
      </c>
      <c r="T672" s="2">
        <f t="shared" si="50"/>
        <v>44129.534722222219</v>
      </c>
      <c r="U672" t="str">
        <f t="shared" si="51"/>
        <v>10-25-2020 12:50</v>
      </c>
      <c r="V672">
        <f>IFERROR(IF(W672=Z672,VLOOKUP($U672,[1]C8842!$G$2:$M$145,3,FALSE),0),0)</f>
        <v>20</v>
      </c>
      <c r="W672">
        <f>VLOOKUP(RIGHT($V$1,5),Key!$A$9:$B$14,2,FALSE)</f>
        <v>10.199999999999999</v>
      </c>
      <c r="X672">
        <f t="shared" si="54"/>
        <v>0</v>
      </c>
      <c r="Y672">
        <f>VLOOKUP(RIGHT($X$1,5),Key!$A$9:$B$14,2,FALSE)</f>
        <v>3.7</v>
      </c>
      <c r="Z672">
        <f t="shared" si="52"/>
        <v>10.199999999999999</v>
      </c>
      <c r="AA672">
        <f t="shared" si="53"/>
        <v>20</v>
      </c>
    </row>
    <row r="673" spans="1:27" x14ac:dyDescent="0.3">
      <c r="A673">
        <v>100067</v>
      </c>
      <c r="B673">
        <v>230922</v>
      </c>
      <c r="C673" s="3">
        <v>44130.536111111112</v>
      </c>
      <c r="D673">
        <v>1</v>
      </c>
      <c r="E673">
        <v>1</v>
      </c>
      <c r="F673" t="s">
        <v>25</v>
      </c>
      <c r="G673">
        <v>1</v>
      </c>
      <c r="H673">
        <v>65.519530000000003</v>
      </c>
      <c r="I673">
        <v>13.527340000000001</v>
      </c>
      <c r="J673">
        <v>0.79296880000000003</v>
      </c>
      <c r="K673">
        <v>58.023440000000001</v>
      </c>
      <c r="L673" s="3">
        <v>44130.287499999999</v>
      </c>
      <c r="M673">
        <v>17.18</v>
      </c>
      <c r="N673" t="s">
        <v>28</v>
      </c>
      <c r="P673">
        <f>(C673-Key!$B$1)*24</f>
        <v>-2.1833333332906477</v>
      </c>
      <c r="Q673">
        <f>(Key!$B$2-'17.1'!C673)*24</f>
        <v>5.1333333333022892</v>
      </c>
      <c r="R673" s="3">
        <f>C673-(M673-Key!$B$5)/(24*Key!$B$6)</f>
        <v>44130.522296296294</v>
      </c>
      <c r="S673">
        <f>M673-Key!$B$5</f>
        <v>14.92</v>
      </c>
      <c r="T673" s="2">
        <f t="shared" si="50"/>
        <v>44129.534722222219</v>
      </c>
      <c r="U673" t="str">
        <f t="shared" si="51"/>
        <v>10-25-2020 12:50</v>
      </c>
      <c r="V673">
        <f>IFERROR(IF(W673=Z673,VLOOKUP($U673,[1]C8842!$G$2:$M$145,3,FALSE),0),0)</f>
        <v>20</v>
      </c>
      <c r="W673">
        <f>VLOOKUP(RIGHT($V$1,5),Key!$A$9:$B$14,2,FALSE)</f>
        <v>10.199999999999999</v>
      </c>
      <c r="X673">
        <f t="shared" si="54"/>
        <v>0</v>
      </c>
      <c r="Y673">
        <f>VLOOKUP(RIGHT($X$1,5),Key!$A$9:$B$14,2,FALSE)</f>
        <v>3.7</v>
      </c>
      <c r="Z673">
        <f t="shared" si="52"/>
        <v>10.199999999999999</v>
      </c>
      <c r="AA673">
        <f t="shared" si="53"/>
        <v>20</v>
      </c>
    </row>
    <row r="674" spans="1:27" x14ac:dyDescent="0.3">
      <c r="A674">
        <v>100067</v>
      </c>
      <c r="B674">
        <v>230922</v>
      </c>
      <c r="C674" s="3">
        <v>44130.536111111112</v>
      </c>
      <c r="D674">
        <v>3</v>
      </c>
      <c r="E674">
        <v>2</v>
      </c>
      <c r="F674" t="s">
        <v>26</v>
      </c>
      <c r="G674">
        <v>1</v>
      </c>
      <c r="H674">
        <v>62.460940000000001</v>
      </c>
      <c r="I674">
        <v>12.32813</v>
      </c>
      <c r="J674">
        <v>0.78125</v>
      </c>
      <c r="K674">
        <v>94.039060000000006</v>
      </c>
      <c r="L674" s="3">
        <v>44130.287499999999</v>
      </c>
      <c r="M674">
        <v>17.18</v>
      </c>
      <c r="N674" t="s">
        <v>28</v>
      </c>
      <c r="P674">
        <f>(C674-Key!$B$1)*24</f>
        <v>-2.1833333332906477</v>
      </c>
      <c r="Q674">
        <f>(Key!$B$2-'17.1'!C674)*24</f>
        <v>5.1333333333022892</v>
      </c>
      <c r="R674" s="3">
        <f>C674-(M674-Key!$B$5)/(24*Key!$B$6)</f>
        <v>44130.522296296294</v>
      </c>
      <c r="S674">
        <f>M674-Key!$B$5</f>
        <v>14.92</v>
      </c>
      <c r="T674" s="2">
        <f t="shared" si="50"/>
        <v>44129.534722222219</v>
      </c>
      <c r="U674" t="str">
        <f t="shared" si="51"/>
        <v>10-25-2020 12:50</v>
      </c>
      <c r="V674">
        <f>IFERROR(IF(W674=Z674,VLOOKUP($U674,[1]C8842!$G$2:$M$145,3,FALSE),0),0)</f>
        <v>20</v>
      </c>
      <c r="W674">
        <f>VLOOKUP(RIGHT($V$1,5),Key!$A$9:$B$14,2,FALSE)</f>
        <v>10.199999999999999</v>
      </c>
      <c r="X674">
        <f t="shared" si="54"/>
        <v>0</v>
      </c>
      <c r="Y674">
        <f>VLOOKUP(RIGHT($X$1,5),Key!$A$9:$B$14,2,FALSE)</f>
        <v>3.7</v>
      </c>
      <c r="Z674">
        <f t="shared" si="52"/>
        <v>10.199999999999999</v>
      </c>
      <c r="AA674">
        <f t="shared" si="53"/>
        <v>20</v>
      </c>
    </row>
    <row r="675" spans="1:27" x14ac:dyDescent="0.3">
      <c r="A675">
        <v>100067</v>
      </c>
      <c r="B675">
        <v>230922</v>
      </c>
      <c r="C675" s="3">
        <v>44130.536111111112</v>
      </c>
      <c r="D675">
        <v>2</v>
      </c>
      <c r="E675">
        <v>1</v>
      </c>
      <c r="F675" t="s">
        <v>26</v>
      </c>
      <c r="G675">
        <v>1</v>
      </c>
      <c r="H675">
        <v>66.917969999999997</v>
      </c>
      <c r="I675">
        <v>15.67578</v>
      </c>
      <c r="J675">
        <v>0.859375</v>
      </c>
      <c r="K675">
        <v>81.035160000000005</v>
      </c>
      <c r="L675" s="3">
        <v>44130.287499999999</v>
      </c>
      <c r="M675">
        <v>17.18</v>
      </c>
      <c r="N675" t="s">
        <v>28</v>
      </c>
      <c r="P675">
        <f>(C675-Key!$B$1)*24</f>
        <v>-2.1833333332906477</v>
      </c>
      <c r="Q675">
        <f>(Key!$B$2-'17.1'!C675)*24</f>
        <v>5.1333333333022892</v>
      </c>
      <c r="R675" s="3">
        <f>C675-(M675-Key!$B$5)/(24*Key!$B$6)</f>
        <v>44130.522296296294</v>
      </c>
      <c r="S675">
        <f>M675-Key!$B$5</f>
        <v>14.92</v>
      </c>
      <c r="T675" s="2">
        <f t="shared" si="50"/>
        <v>44129.534722222219</v>
      </c>
      <c r="U675" t="str">
        <f t="shared" si="51"/>
        <v>10-25-2020 12:50</v>
      </c>
      <c r="V675">
        <f>IFERROR(IF(W675=Z675,VLOOKUP($U675,[1]C8842!$G$2:$M$145,3,FALSE),0),0)</f>
        <v>20</v>
      </c>
      <c r="W675">
        <f>VLOOKUP(RIGHT($V$1,5),Key!$A$9:$B$14,2,FALSE)</f>
        <v>10.199999999999999</v>
      </c>
      <c r="X675">
        <f t="shared" si="54"/>
        <v>0</v>
      </c>
      <c r="Y675">
        <f>VLOOKUP(RIGHT($X$1,5),Key!$A$9:$B$14,2,FALSE)</f>
        <v>3.7</v>
      </c>
      <c r="Z675">
        <f t="shared" si="52"/>
        <v>10.199999999999999</v>
      </c>
      <c r="AA675">
        <f t="shared" si="53"/>
        <v>20</v>
      </c>
    </row>
    <row r="676" spans="1:27" x14ac:dyDescent="0.3">
      <c r="A676">
        <v>100067</v>
      </c>
      <c r="B676">
        <v>230922</v>
      </c>
      <c r="C676" s="3">
        <v>44130.536111111112</v>
      </c>
      <c r="D676">
        <v>2</v>
      </c>
      <c r="E676">
        <v>1</v>
      </c>
      <c r="F676" t="s">
        <v>26</v>
      </c>
      <c r="G676">
        <v>1</v>
      </c>
      <c r="H676">
        <v>70.144530000000003</v>
      </c>
      <c r="I676">
        <v>14.753909999999999</v>
      </c>
      <c r="J676">
        <v>0.78515630000000003</v>
      </c>
      <c r="K676">
        <v>88.035160000000005</v>
      </c>
      <c r="L676" s="3">
        <v>44130.287499999999</v>
      </c>
      <c r="M676">
        <v>17.18</v>
      </c>
      <c r="N676" t="s">
        <v>28</v>
      </c>
      <c r="P676">
        <f>(C676-Key!$B$1)*24</f>
        <v>-2.1833333332906477</v>
      </c>
      <c r="Q676">
        <f>(Key!$B$2-'17.1'!C676)*24</f>
        <v>5.1333333333022892</v>
      </c>
      <c r="R676" s="3">
        <f>C676-(M676-Key!$B$5)/(24*Key!$B$6)</f>
        <v>44130.522296296294</v>
      </c>
      <c r="S676">
        <f>M676-Key!$B$5</f>
        <v>14.92</v>
      </c>
      <c r="T676" s="2">
        <f t="shared" si="50"/>
        <v>44129.534722222219</v>
      </c>
      <c r="U676" t="str">
        <f t="shared" si="51"/>
        <v>10-25-2020 12:50</v>
      </c>
      <c r="V676">
        <f>IFERROR(IF(W676=Z676,VLOOKUP($U676,[1]C8842!$G$2:$M$145,3,FALSE),0),0)</f>
        <v>20</v>
      </c>
      <c r="W676">
        <f>VLOOKUP(RIGHT($V$1,5),Key!$A$9:$B$14,2,FALSE)</f>
        <v>10.199999999999999</v>
      </c>
      <c r="X676">
        <f t="shared" si="54"/>
        <v>0</v>
      </c>
      <c r="Y676">
        <f>VLOOKUP(RIGHT($X$1,5),Key!$A$9:$B$14,2,FALSE)</f>
        <v>3.7</v>
      </c>
      <c r="Z676">
        <f t="shared" si="52"/>
        <v>10.199999999999999</v>
      </c>
      <c r="AA676">
        <f t="shared" si="53"/>
        <v>20</v>
      </c>
    </row>
    <row r="677" spans="1:27" x14ac:dyDescent="0.3">
      <c r="A677">
        <v>100067</v>
      </c>
      <c r="B677">
        <v>230922</v>
      </c>
      <c r="C677" s="3">
        <v>44130.536111111112</v>
      </c>
      <c r="D677">
        <v>2</v>
      </c>
      <c r="E677">
        <v>1</v>
      </c>
      <c r="F677" t="s">
        <v>26</v>
      </c>
      <c r="G677">
        <v>2</v>
      </c>
      <c r="H677">
        <v>70.097660000000005</v>
      </c>
      <c r="I677">
        <v>20.08203</v>
      </c>
      <c r="J677">
        <v>0.98828130000000003</v>
      </c>
      <c r="K677">
        <v>82.035160000000005</v>
      </c>
      <c r="L677" s="3">
        <v>44130.287499999999</v>
      </c>
      <c r="M677">
        <v>17.18</v>
      </c>
      <c r="N677" t="s">
        <v>28</v>
      </c>
      <c r="P677">
        <f>(C677-Key!$B$1)*24</f>
        <v>-2.1833333332906477</v>
      </c>
      <c r="Q677">
        <f>(Key!$B$2-'17.1'!C677)*24</f>
        <v>5.1333333333022892</v>
      </c>
      <c r="R677" s="3">
        <f>C677-(M677-Key!$B$5)/(24*Key!$B$6)</f>
        <v>44130.522296296294</v>
      </c>
      <c r="S677">
        <f>M677-Key!$B$5</f>
        <v>14.92</v>
      </c>
      <c r="T677" s="2">
        <f t="shared" si="50"/>
        <v>44129.534722222219</v>
      </c>
      <c r="U677" t="str">
        <f t="shared" si="51"/>
        <v>10-25-2020 12:50</v>
      </c>
      <c r="V677">
        <f>IFERROR(IF(W677=Z677,VLOOKUP($U677,[1]C8842!$G$2:$M$145,3,FALSE),0),0)</f>
        <v>20</v>
      </c>
      <c r="W677">
        <f>VLOOKUP(RIGHT($V$1,5),Key!$A$9:$B$14,2,FALSE)</f>
        <v>10.199999999999999</v>
      </c>
      <c r="X677">
        <f t="shared" si="54"/>
        <v>0</v>
      </c>
      <c r="Y677">
        <f>VLOOKUP(RIGHT($X$1,5),Key!$A$9:$B$14,2,FALSE)</f>
        <v>3.7</v>
      </c>
      <c r="Z677">
        <f t="shared" si="52"/>
        <v>10.199999999999999</v>
      </c>
      <c r="AA677">
        <f t="shared" si="53"/>
        <v>20</v>
      </c>
    </row>
    <row r="678" spans="1:27" x14ac:dyDescent="0.3">
      <c r="A678">
        <v>100067</v>
      </c>
      <c r="B678">
        <v>230922</v>
      </c>
      <c r="C678" s="3">
        <v>44130.536111111112</v>
      </c>
      <c r="D678">
        <v>3</v>
      </c>
      <c r="E678">
        <v>2</v>
      </c>
      <c r="F678" t="s">
        <v>26</v>
      </c>
      <c r="G678">
        <v>1</v>
      </c>
      <c r="H678">
        <v>59.914059999999999</v>
      </c>
      <c r="I678">
        <v>18.472660000000001</v>
      </c>
      <c r="J678">
        <v>1.0859380000000001</v>
      </c>
      <c r="K678">
        <v>95.039060000000006</v>
      </c>
      <c r="L678" s="3">
        <v>44130.287499999999</v>
      </c>
      <c r="M678">
        <v>17.18</v>
      </c>
      <c r="N678" t="s">
        <v>28</v>
      </c>
      <c r="P678">
        <f>(C678-Key!$B$1)*24</f>
        <v>-2.1833333332906477</v>
      </c>
      <c r="Q678">
        <f>(Key!$B$2-'17.1'!C678)*24</f>
        <v>5.1333333333022892</v>
      </c>
      <c r="R678" s="3">
        <f>C678-(M678-Key!$B$5)/(24*Key!$B$6)</f>
        <v>44130.522296296294</v>
      </c>
      <c r="S678">
        <f>M678-Key!$B$5</f>
        <v>14.92</v>
      </c>
      <c r="T678" s="2">
        <f t="shared" si="50"/>
        <v>44129.534722222219</v>
      </c>
      <c r="U678" t="str">
        <f t="shared" si="51"/>
        <v>10-25-2020 12:50</v>
      </c>
      <c r="V678">
        <f>IFERROR(IF(W678=Z678,VLOOKUP($U678,[1]C8842!$G$2:$M$145,3,FALSE),0),0)</f>
        <v>20</v>
      </c>
      <c r="W678">
        <f>VLOOKUP(RIGHT($V$1,5),Key!$A$9:$B$14,2,FALSE)</f>
        <v>10.199999999999999</v>
      </c>
      <c r="X678">
        <f t="shared" si="54"/>
        <v>0</v>
      </c>
      <c r="Y678">
        <f>VLOOKUP(RIGHT($X$1,5),Key!$A$9:$B$14,2,FALSE)</f>
        <v>3.7</v>
      </c>
      <c r="Z678">
        <f t="shared" si="52"/>
        <v>10.199999999999999</v>
      </c>
      <c r="AA678">
        <f t="shared" si="53"/>
        <v>20</v>
      </c>
    </row>
    <row r="679" spans="1:27" x14ac:dyDescent="0.3">
      <c r="A679">
        <v>100067</v>
      </c>
      <c r="B679">
        <v>230922</v>
      </c>
      <c r="C679" s="3">
        <v>44130.536111111112</v>
      </c>
      <c r="D679">
        <v>2</v>
      </c>
      <c r="E679">
        <v>1</v>
      </c>
      <c r="F679" t="s">
        <v>26</v>
      </c>
      <c r="G679">
        <v>1</v>
      </c>
      <c r="H679">
        <v>66.910160000000005</v>
      </c>
      <c r="I679">
        <v>14.273440000000001</v>
      </c>
      <c r="J679">
        <v>0.8046875</v>
      </c>
      <c r="K679">
        <v>82.035160000000005</v>
      </c>
      <c r="L679" s="3">
        <v>44130.287499999999</v>
      </c>
      <c r="M679">
        <v>17.18</v>
      </c>
      <c r="N679" t="s">
        <v>28</v>
      </c>
      <c r="P679">
        <f>(C679-Key!$B$1)*24</f>
        <v>-2.1833333332906477</v>
      </c>
      <c r="Q679">
        <f>(Key!$B$2-'17.1'!C679)*24</f>
        <v>5.1333333333022892</v>
      </c>
      <c r="R679" s="3">
        <f>C679-(M679-Key!$B$5)/(24*Key!$B$6)</f>
        <v>44130.522296296294</v>
      </c>
      <c r="S679">
        <f>M679-Key!$B$5</f>
        <v>14.92</v>
      </c>
      <c r="T679" s="2">
        <f t="shared" si="50"/>
        <v>44129.534722222219</v>
      </c>
      <c r="U679" t="str">
        <f t="shared" si="51"/>
        <v>10-25-2020 12:50</v>
      </c>
      <c r="V679">
        <f>IFERROR(IF(W679=Z679,VLOOKUP($U679,[1]C8842!$G$2:$M$145,3,FALSE),0),0)</f>
        <v>20</v>
      </c>
      <c r="W679">
        <f>VLOOKUP(RIGHT($V$1,5),Key!$A$9:$B$14,2,FALSE)</f>
        <v>10.199999999999999</v>
      </c>
      <c r="X679">
        <f t="shared" si="54"/>
        <v>0</v>
      </c>
      <c r="Y679">
        <f>VLOOKUP(RIGHT($X$1,5),Key!$A$9:$B$14,2,FALSE)</f>
        <v>3.7</v>
      </c>
      <c r="Z679">
        <f t="shared" si="52"/>
        <v>10.199999999999999</v>
      </c>
      <c r="AA679">
        <f t="shared" si="53"/>
        <v>20</v>
      </c>
    </row>
    <row r="680" spans="1:27" x14ac:dyDescent="0.3">
      <c r="A680">
        <v>100067</v>
      </c>
      <c r="B680">
        <v>230922</v>
      </c>
      <c r="C680" s="3">
        <v>44130.536111111112</v>
      </c>
      <c r="D680">
        <v>0</v>
      </c>
      <c r="E680">
        <v>2</v>
      </c>
      <c r="F680" t="s">
        <v>25</v>
      </c>
      <c r="G680">
        <v>2</v>
      </c>
      <c r="H680">
        <v>61.5</v>
      </c>
      <c r="I680">
        <v>24.375</v>
      </c>
      <c r="J680">
        <v>1.3125</v>
      </c>
      <c r="K680">
        <v>45.019530000000003</v>
      </c>
      <c r="L680" s="3">
        <v>44130.287499999999</v>
      </c>
      <c r="M680">
        <v>17.18</v>
      </c>
      <c r="N680" t="s">
        <v>28</v>
      </c>
      <c r="P680">
        <f>(C680-Key!$B$1)*24</f>
        <v>-2.1833333332906477</v>
      </c>
      <c r="Q680">
        <f>(Key!$B$2-'17.1'!C680)*24</f>
        <v>5.1333333333022892</v>
      </c>
      <c r="R680" s="3">
        <f>C680-(M680-Key!$B$5)/(24*Key!$B$6)</f>
        <v>44130.522296296294</v>
      </c>
      <c r="S680">
        <f>M680-Key!$B$5</f>
        <v>14.92</v>
      </c>
      <c r="T680" s="2">
        <f t="shared" si="50"/>
        <v>44129.534722222219</v>
      </c>
      <c r="U680" t="str">
        <f t="shared" si="51"/>
        <v>10-25-2020 12:50</v>
      </c>
      <c r="V680">
        <f>IFERROR(IF(W680=Z680,VLOOKUP($U680,[1]C8842!$G$2:$M$145,3,FALSE),0),0)</f>
        <v>20</v>
      </c>
      <c r="W680">
        <f>VLOOKUP(RIGHT($V$1,5),Key!$A$9:$B$14,2,FALSE)</f>
        <v>10.199999999999999</v>
      </c>
      <c r="X680">
        <f t="shared" si="54"/>
        <v>0</v>
      </c>
      <c r="Y680">
        <f>VLOOKUP(RIGHT($X$1,5),Key!$A$9:$B$14,2,FALSE)</f>
        <v>3.7</v>
      </c>
      <c r="Z680">
        <f t="shared" si="52"/>
        <v>10.199999999999999</v>
      </c>
      <c r="AA680">
        <f t="shared" si="53"/>
        <v>20</v>
      </c>
    </row>
    <row r="681" spans="1:27" x14ac:dyDescent="0.3">
      <c r="A681">
        <v>100067</v>
      </c>
      <c r="B681">
        <v>230922</v>
      </c>
      <c r="C681" s="3">
        <v>44130.536111111112</v>
      </c>
      <c r="D681">
        <v>2</v>
      </c>
      <c r="E681">
        <v>1</v>
      </c>
      <c r="F681" t="s">
        <v>26</v>
      </c>
      <c r="G681">
        <v>1</v>
      </c>
      <c r="H681">
        <v>64.582030000000003</v>
      </c>
      <c r="I681">
        <v>17.441410000000001</v>
      </c>
      <c r="J681">
        <v>0.96484380000000003</v>
      </c>
      <c r="K681">
        <v>83.035160000000005</v>
      </c>
      <c r="L681" s="3">
        <v>44130.287499999999</v>
      </c>
      <c r="M681">
        <v>17.18</v>
      </c>
      <c r="N681" t="s">
        <v>28</v>
      </c>
      <c r="P681">
        <f>(C681-Key!$B$1)*24</f>
        <v>-2.1833333332906477</v>
      </c>
      <c r="Q681">
        <f>(Key!$B$2-'17.1'!C681)*24</f>
        <v>5.1333333333022892</v>
      </c>
      <c r="R681" s="3">
        <f>C681-(M681-Key!$B$5)/(24*Key!$B$6)</f>
        <v>44130.522296296294</v>
      </c>
      <c r="S681">
        <f>M681-Key!$B$5</f>
        <v>14.92</v>
      </c>
      <c r="T681" s="2">
        <f t="shared" si="50"/>
        <v>44129.534722222219</v>
      </c>
      <c r="U681" t="str">
        <f t="shared" si="51"/>
        <v>10-25-2020 12:50</v>
      </c>
      <c r="V681">
        <f>IFERROR(IF(W681=Z681,VLOOKUP($U681,[1]C8842!$G$2:$M$145,3,FALSE),0),0)</f>
        <v>20</v>
      </c>
      <c r="W681">
        <f>VLOOKUP(RIGHT($V$1,5),Key!$A$9:$B$14,2,FALSE)</f>
        <v>10.199999999999999</v>
      </c>
      <c r="X681">
        <f t="shared" si="54"/>
        <v>0</v>
      </c>
      <c r="Y681">
        <f>VLOOKUP(RIGHT($X$1,5),Key!$A$9:$B$14,2,FALSE)</f>
        <v>3.7</v>
      </c>
      <c r="Z681">
        <f t="shared" si="52"/>
        <v>10.199999999999999</v>
      </c>
      <c r="AA681">
        <f t="shared" si="53"/>
        <v>20</v>
      </c>
    </row>
    <row r="682" spans="1:27" x14ac:dyDescent="0.3">
      <c r="A682">
        <v>100067</v>
      </c>
      <c r="B682">
        <v>230922</v>
      </c>
      <c r="C682" s="3">
        <v>44130.536111111112</v>
      </c>
      <c r="D682">
        <v>0</v>
      </c>
      <c r="E682">
        <v>2</v>
      </c>
      <c r="F682" t="s">
        <v>25</v>
      </c>
      <c r="G682">
        <v>1</v>
      </c>
      <c r="H682">
        <v>62.453130000000002</v>
      </c>
      <c r="I682">
        <v>11.839840000000001</v>
      </c>
      <c r="J682">
        <v>0.7578125</v>
      </c>
      <c r="K682">
        <v>48.019530000000003</v>
      </c>
      <c r="L682" s="3">
        <v>44130.287499999999</v>
      </c>
      <c r="M682">
        <v>17.18</v>
      </c>
      <c r="N682" t="s">
        <v>28</v>
      </c>
      <c r="P682">
        <f>(C682-Key!$B$1)*24</f>
        <v>-2.1833333332906477</v>
      </c>
      <c r="Q682">
        <f>(Key!$B$2-'17.1'!C682)*24</f>
        <v>5.1333333333022892</v>
      </c>
      <c r="R682" s="3">
        <f>C682-(M682-Key!$B$5)/(24*Key!$B$6)</f>
        <v>44130.522296296294</v>
      </c>
      <c r="S682">
        <f>M682-Key!$B$5</f>
        <v>14.92</v>
      </c>
      <c r="T682" s="2">
        <f t="shared" si="50"/>
        <v>44129.534722222219</v>
      </c>
      <c r="U682" t="str">
        <f t="shared" si="51"/>
        <v>10-25-2020 12:50</v>
      </c>
      <c r="V682">
        <f>IFERROR(IF(W682=Z682,VLOOKUP($U682,[1]C8842!$G$2:$M$145,3,FALSE),0),0)</f>
        <v>20</v>
      </c>
      <c r="W682">
        <f>VLOOKUP(RIGHT($V$1,5),Key!$A$9:$B$14,2,FALSE)</f>
        <v>10.199999999999999</v>
      </c>
      <c r="X682">
        <f t="shared" si="54"/>
        <v>0</v>
      </c>
      <c r="Y682">
        <f>VLOOKUP(RIGHT($X$1,5),Key!$A$9:$B$14,2,FALSE)</f>
        <v>3.7</v>
      </c>
      <c r="Z682">
        <f t="shared" si="52"/>
        <v>10.199999999999999</v>
      </c>
      <c r="AA682">
        <f t="shared" si="53"/>
        <v>20</v>
      </c>
    </row>
    <row r="683" spans="1:27" x14ac:dyDescent="0.3">
      <c r="A683">
        <v>100067</v>
      </c>
      <c r="B683">
        <v>230922</v>
      </c>
      <c r="C683" s="3">
        <v>44130.536111111112</v>
      </c>
      <c r="D683">
        <v>0</v>
      </c>
      <c r="E683">
        <v>2</v>
      </c>
      <c r="F683" t="s">
        <v>25</v>
      </c>
      <c r="G683">
        <v>1</v>
      </c>
      <c r="H683">
        <v>62.179690000000001</v>
      </c>
      <c r="I683">
        <v>16.875</v>
      </c>
      <c r="J683">
        <v>0.9765625</v>
      </c>
      <c r="K683">
        <v>47.019530000000003</v>
      </c>
      <c r="L683" s="3">
        <v>44130.287499999999</v>
      </c>
      <c r="M683">
        <v>17.18</v>
      </c>
      <c r="N683" t="s">
        <v>28</v>
      </c>
      <c r="P683">
        <f>(C683-Key!$B$1)*24</f>
        <v>-2.1833333332906477</v>
      </c>
      <c r="Q683">
        <f>(Key!$B$2-'17.1'!C683)*24</f>
        <v>5.1333333333022892</v>
      </c>
      <c r="R683" s="3">
        <f>C683-(M683-Key!$B$5)/(24*Key!$B$6)</f>
        <v>44130.522296296294</v>
      </c>
      <c r="S683">
        <f>M683-Key!$B$5</f>
        <v>14.92</v>
      </c>
      <c r="T683" s="2">
        <f t="shared" si="50"/>
        <v>44129.534722222219</v>
      </c>
      <c r="U683" t="str">
        <f t="shared" si="51"/>
        <v>10-25-2020 12:50</v>
      </c>
      <c r="V683">
        <f>IFERROR(IF(W683=Z683,VLOOKUP($U683,[1]C8842!$G$2:$M$145,3,FALSE),0),0)</f>
        <v>20</v>
      </c>
      <c r="W683">
        <f>VLOOKUP(RIGHT($V$1,5),Key!$A$9:$B$14,2,FALSE)</f>
        <v>10.199999999999999</v>
      </c>
      <c r="X683">
        <f t="shared" si="54"/>
        <v>0</v>
      </c>
      <c r="Y683">
        <f>VLOOKUP(RIGHT($X$1,5),Key!$A$9:$B$14,2,FALSE)</f>
        <v>3.7</v>
      </c>
      <c r="Z683">
        <f t="shared" si="52"/>
        <v>10.199999999999999</v>
      </c>
      <c r="AA683">
        <f t="shared" si="53"/>
        <v>20</v>
      </c>
    </row>
    <row r="684" spans="1:27" x14ac:dyDescent="0.3">
      <c r="A684">
        <v>100067</v>
      </c>
      <c r="B684">
        <v>230922</v>
      </c>
      <c r="C684" s="3">
        <v>44130.536111111112</v>
      </c>
      <c r="D684">
        <v>0</v>
      </c>
      <c r="E684">
        <v>2</v>
      </c>
      <c r="F684" t="s">
        <v>25</v>
      </c>
      <c r="G684">
        <v>1</v>
      </c>
      <c r="H684">
        <v>60.96875</v>
      </c>
      <c r="I684">
        <v>15.45703</v>
      </c>
      <c r="J684">
        <v>0.93359380000000003</v>
      </c>
      <c r="K684">
        <v>45.019530000000003</v>
      </c>
      <c r="L684" s="3">
        <v>44130.287499999999</v>
      </c>
      <c r="M684">
        <v>17.18</v>
      </c>
      <c r="N684" t="s">
        <v>28</v>
      </c>
      <c r="P684">
        <f>(C684-Key!$B$1)*24</f>
        <v>-2.1833333332906477</v>
      </c>
      <c r="Q684">
        <f>(Key!$B$2-'17.1'!C684)*24</f>
        <v>5.1333333333022892</v>
      </c>
      <c r="R684" s="3">
        <f>C684-(M684-Key!$B$5)/(24*Key!$B$6)</f>
        <v>44130.522296296294</v>
      </c>
      <c r="S684">
        <f>M684-Key!$B$5</f>
        <v>14.92</v>
      </c>
      <c r="T684" s="2">
        <f t="shared" si="50"/>
        <v>44129.534722222219</v>
      </c>
      <c r="U684" t="str">
        <f t="shared" si="51"/>
        <v>10-25-2020 12:50</v>
      </c>
      <c r="V684">
        <f>IFERROR(IF(W684=Z684,VLOOKUP($U684,[1]C8842!$G$2:$M$145,3,FALSE),0),0)</f>
        <v>20</v>
      </c>
      <c r="W684">
        <f>VLOOKUP(RIGHT($V$1,5),Key!$A$9:$B$14,2,FALSE)</f>
        <v>10.199999999999999</v>
      </c>
      <c r="X684">
        <f t="shared" si="54"/>
        <v>0</v>
      </c>
      <c r="Y684">
        <f>VLOOKUP(RIGHT($X$1,5),Key!$A$9:$B$14,2,FALSE)</f>
        <v>3.7</v>
      </c>
      <c r="Z684">
        <f t="shared" si="52"/>
        <v>10.199999999999999</v>
      </c>
      <c r="AA684">
        <f t="shared" si="53"/>
        <v>20</v>
      </c>
    </row>
    <row r="685" spans="1:27" x14ac:dyDescent="0.3">
      <c r="A685">
        <v>100067</v>
      </c>
      <c r="B685">
        <v>230922</v>
      </c>
      <c r="C685" s="3">
        <v>44130.536111111112</v>
      </c>
      <c r="D685">
        <v>3</v>
      </c>
      <c r="E685">
        <v>2</v>
      </c>
      <c r="F685" t="s">
        <v>26</v>
      </c>
      <c r="G685">
        <v>1</v>
      </c>
      <c r="H685">
        <v>57.359380000000002</v>
      </c>
      <c r="I685">
        <v>16.601559999999999</v>
      </c>
      <c r="J685">
        <v>1.046875</v>
      </c>
      <c r="K685">
        <v>95.039060000000006</v>
      </c>
      <c r="L685" s="3">
        <v>44130.287499999999</v>
      </c>
      <c r="M685">
        <v>17.18</v>
      </c>
      <c r="N685" t="s">
        <v>28</v>
      </c>
      <c r="P685">
        <f>(C685-Key!$B$1)*24</f>
        <v>-2.1833333332906477</v>
      </c>
      <c r="Q685">
        <f>(Key!$B$2-'17.1'!C685)*24</f>
        <v>5.1333333333022892</v>
      </c>
      <c r="R685" s="3">
        <f>C685-(M685-Key!$B$5)/(24*Key!$B$6)</f>
        <v>44130.522296296294</v>
      </c>
      <c r="S685">
        <f>M685-Key!$B$5</f>
        <v>14.92</v>
      </c>
      <c r="T685" s="2">
        <f t="shared" si="50"/>
        <v>44129.534722222219</v>
      </c>
      <c r="U685" t="str">
        <f t="shared" si="51"/>
        <v>10-25-2020 12:50</v>
      </c>
      <c r="V685">
        <f>IFERROR(IF(W685=Z685,VLOOKUP($U685,[1]C8842!$G$2:$M$145,3,FALSE),0),0)</f>
        <v>20</v>
      </c>
      <c r="W685">
        <f>VLOOKUP(RIGHT($V$1,5),Key!$A$9:$B$14,2,FALSE)</f>
        <v>10.199999999999999</v>
      </c>
      <c r="X685">
        <f t="shared" si="54"/>
        <v>0</v>
      </c>
      <c r="Y685">
        <f>VLOOKUP(RIGHT($X$1,5),Key!$A$9:$B$14,2,FALSE)</f>
        <v>3.7</v>
      </c>
      <c r="Z685">
        <f t="shared" si="52"/>
        <v>10.199999999999999</v>
      </c>
      <c r="AA685">
        <f t="shared" si="53"/>
        <v>20</v>
      </c>
    </row>
    <row r="686" spans="1:27" x14ac:dyDescent="0.3">
      <c r="A686">
        <v>100067</v>
      </c>
      <c r="B686">
        <v>230922</v>
      </c>
      <c r="C686" s="3">
        <v>44130.536111111112</v>
      </c>
      <c r="D686">
        <v>0</v>
      </c>
      <c r="E686">
        <v>2</v>
      </c>
      <c r="F686" t="s">
        <v>25</v>
      </c>
      <c r="G686">
        <v>1</v>
      </c>
      <c r="H686">
        <v>37.761719999999997</v>
      </c>
      <c r="I686">
        <v>14.32422</v>
      </c>
      <c r="J686">
        <v>1.4296880000000001</v>
      </c>
      <c r="K686">
        <v>48.019530000000003</v>
      </c>
      <c r="L686" s="3">
        <v>44130.287499999999</v>
      </c>
      <c r="M686">
        <v>17.18</v>
      </c>
      <c r="N686" t="s">
        <v>28</v>
      </c>
      <c r="P686">
        <f>(C686-Key!$B$1)*24</f>
        <v>-2.1833333332906477</v>
      </c>
      <c r="Q686">
        <f>(Key!$B$2-'17.1'!C686)*24</f>
        <v>5.1333333333022892</v>
      </c>
      <c r="R686" s="3">
        <f>C686-(M686-Key!$B$5)/(24*Key!$B$6)</f>
        <v>44130.522296296294</v>
      </c>
      <c r="S686">
        <f>M686-Key!$B$5</f>
        <v>14.92</v>
      </c>
      <c r="T686" s="2">
        <f t="shared" si="50"/>
        <v>44129.534722222219</v>
      </c>
      <c r="U686" t="str">
        <f t="shared" si="51"/>
        <v>10-25-2020 12:50</v>
      </c>
      <c r="V686">
        <f>IFERROR(IF(W686=Z686,VLOOKUP($U686,[1]C8842!$G$2:$M$145,3,FALSE),0),0)</f>
        <v>20</v>
      </c>
      <c r="W686">
        <f>VLOOKUP(RIGHT($V$1,5),Key!$A$9:$B$14,2,FALSE)</f>
        <v>10.199999999999999</v>
      </c>
      <c r="X686">
        <f t="shared" si="54"/>
        <v>0</v>
      </c>
      <c r="Y686">
        <f>VLOOKUP(RIGHT($X$1,5),Key!$A$9:$B$14,2,FALSE)</f>
        <v>3.7</v>
      </c>
      <c r="Z686">
        <f t="shared" si="52"/>
        <v>10.199999999999999</v>
      </c>
      <c r="AA686">
        <f t="shared" si="53"/>
        <v>20</v>
      </c>
    </row>
    <row r="687" spans="1:27" x14ac:dyDescent="0.3">
      <c r="A687">
        <v>100067</v>
      </c>
      <c r="B687">
        <v>230922</v>
      </c>
      <c r="C687" s="3">
        <v>44130.536111111112</v>
      </c>
      <c r="D687">
        <v>2</v>
      </c>
      <c r="E687">
        <v>1</v>
      </c>
      <c r="F687" t="s">
        <v>26</v>
      </c>
      <c r="G687">
        <v>2</v>
      </c>
      <c r="H687">
        <v>61.734380000000002</v>
      </c>
      <c r="I687">
        <v>23.609380000000002</v>
      </c>
      <c r="J687">
        <v>1.2734380000000001</v>
      </c>
      <c r="K687">
        <v>81.035160000000005</v>
      </c>
      <c r="L687" s="3">
        <v>44130.287499999999</v>
      </c>
      <c r="M687">
        <v>17.18</v>
      </c>
      <c r="N687" t="s">
        <v>28</v>
      </c>
      <c r="P687">
        <f>(C687-Key!$B$1)*24</f>
        <v>-2.1833333332906477</v>
      </c>
      <c r="Q687">
        <f>(Key!$B$2-'17.1'!C687)*24</f>
        <v>5.1333333333022892</v>
      </c>
      <c r="R687" s="3">
        <f>C687-(M687-Key!$B$5)/(24*Key!$B$6)</f>
        <v>44130.522296296294</v>
      </c>
      <c r="S687">
        <f>M687-Key!$B$5</f>
        <v>14.92</v>
      </c>
      <c r="T687" s="2">
        <f t="shared" si="50"/>
        <v>44129.534722222219</v>
      </c>
      <c r="U687" t="str">
        <f t="shared" si="51"/>
        <v>10-25-2020 12:50</v>
      </c>
      <c r="V687">
        <f>IFERROR(IF(W687=Z687,VLOOKUP($U687,[1]C8842!$G$2:$M$145,3,FALSE),0),0)</f>
        <v>20</v>
      </c>
      <c r="W687">
        <f>VLOOKUP(RIGHT($V$1,5),Key!$A$9:$B$14,2,FALSE)</f>
        <v>10.199999999999999</v>
      </c>
      <c r="X687">
        <f t="shared" si="54"/>
        <v>0</v>
      </c>
      <c r="Y687">
        <f>VLOOKUP(RIGHT($X$1,5),Key!$A$9:$B$14,2,FALSE)</f>
        <v>3.7</v>
      </c>
      <c r="Z687">
        <f t="shared" si="52"/>
        <v>10.199999999999999</v>
      </c>
      <c r="AA687">
        <f t="shared" si="53"/>
        <v>20</v>
      </c>
    </row>
    <row r="688" spans="1:27" x14ac:dyDescent="0.3">
      <c r="A688">
        <v>100067</v>
      </c>
      <c r="B688">
        <v>230922</v>
      </c>
      <c r="C688" s="3">
        <v>44130.536111111112</v>
      </c>
      <c r="D688">
        <v>3</v>
      </c>
      <c r="E688">
        <v>2</v>
      </c>
      <c r="F688" t="s">
        <v>26</v>
      </c>
      <c r="G688">
        <v>1</v>
      </c>
      <c r="H688">
        <v>61.175780000000003</v>
      </c>
      <c r="I688">
        <v>12.64063</v>
      </c>
      <c r="J688">
        <v>0.80859380000000003</v>
      </c>
      <c r="K688">
        <v>92.039060000000006</v>
      </c>
      <c r="L688" s="3">
        <v>44130.287499999999</v>
      </c>
      <c r="M688">
        <v>17.18</v>
      </c>
      <c r="N688" t="s">
        <v>28</v>
      </c>
      <c r="P688">
        <f>(C688-Key!$B$1)*24</f>
        <v>-2.1833333332906477</v>
      </c>
      <c r="Q688">
        <f>(Key!$B$2-'17.1'!C688)*24</f>
        <v>5.1333333333022892</v>
      </c>
      <c r="R688" s="3">
        <f>C688-(M688-Key!$B$5)/(24*Key!$B$6)</f>
        <v>44130.522296296294</v>
      </c>
      <c r="S688">
        <f>M688-Key!$B$5</f>
        <v>14.92</v>
      </c>
      <c r="T688" s="2">
        <f t="shared" si="50"/>
        <v>44129.534722222219</v>
      </c>
      <c r="U688" t="str">
        <f t="shared" si="51"/>
        <v>10-25-2020 12:50</v>
      </c>
      <c r="V688">
        <f>IFERROR(IF(W688=Z688,VLOOKUP($U688,[1]C8842!$G$2:$M$145,3,FALSE),0),0)</f>
        <v>20</v>
      </c>
      <c r="W688">
        <f>VLOOKUP(RIGHT($V$1,5),Key!$A$9:$B$14,2,FALSE)</f>
        <v>10.199999999999999</v>
      </c>
      <c r="X688">
        <f t="shared" si="54"/>
        <v>0</v>
      </c>
      <c r="Y688">
        <f>VLOOKUP(RIGHT($X$1,5),Key!$A$9:$B$14,2,FALSE)</f>
        <v>3.7</v>
      </c>
      <c r="Z688">
        <f t="shared" si="52"/>
        <v>10.199999999999999</v>
      </c>
      <c r="AA688">
        <f t="shared" si="53"/>
        <v>20</v>
      </c>
    </row>
    <row r="689" spans="1:27" x14ac:dyDescent="0.3">
      <c r="A689">
        <v>100067</v>
      </c>
      <c r="B689">
        <v>230922</v>
      </c>
      <c r="C689" s="3">
        <v>44130.536111111112</v>
      </c>
      <c r="D689">
        <v>3</v>
      </c>
      <c r="E689">
        <v>2</v>
      </c>
      <c r="F689" t="s">
        <v>26</v>
      </c>
      <c r="G689">
        <v>1</v>
      </c>
      <c r="H689">
        <v>62.105469999999997</v>
      </c>
      <c r="I689">
        <v>15.214840000000001</v>
      </c>
      <c r="J689">
        <v>0.90625</v>
      </c>
      <c r="K689">
        <v>92.039060000000006</v>
      </c>
      <c r="L689" s="3">
        <v>44130.287499999999</v>
      </c>
      <c r="M689">
        <v>17.18</v>
      </c>
      <c r="N689" t="s">
        <v>28</v>
      </c>
      <c r="P689">
        <f>(C689-Key!$B$1)*24</f>
        <v>-2.1833333332906477</v>
      </c>
      <c r="Q689">
        <f>(Key!$B$2-'17.1'!C689)*24</f>
        <v>5.1333333333022892</v>
      </c>
      <c r="R689" s="3">
        <f>C689-(M689-Key!$B$5)/(24*Key!$B$6)</f>
        <v>44130.522296296294</v>
      </c>
      <c r="S689">
        <f>M689-Key!$B$5</f>
        <v>14.92</v>
      </c>
      <c r="T689" s="2">
        <f t="shared" si="50"/>
        <v>44129.534722222219</v>
      </c>
      <c r="U689" t="str">
        <f t="shared" si="51"/>
        <v>10-25-2020 12:50</v>
      </c>
      <c r="V689">
        <f>IFERROR(IF(W689=Z689,VLOOKUP($U689,[1]C8842!$G$2:$M$145,3,FALSE),0),0)</f>
        <v>20</v>
      </c>
      <c r="W689">
        <f>VLOOKUP(RIGHT($V$1,5),Key!$A$9:$B$14,2,FALSE)</f>
        <v>10.199999999999999</v>
      </c>
      <c r="X689">
        <f t="shared" si="54"/>
        <v>0</v>
      </c>
      <c r="Y689">
        <f>VLOOKUP(RIGHT($X$1,5),Key!$A$9:$B$14,2,FALSE)</f>
        <v>3.7</v>
      </c>
      <c r="Z689">
        <f t="shared" si="52"/>
        <v>10.199999999999999</v>
      </c>
      <c r="AA689">
        <f t="shared" si="53"/>
        <v>20</v>
      </c>
    </row>
    <row r="690" spans="1:27" x14ac:dyDescent="0.3">
      <c r="A690">
        <v>100067</v>
      </c>
      <c r="B690">
        <v>230922</v>
      </c>
      <c r="C690" s="3">
        <v>44130.536111111112</v>
      </c>
      <c r="D690">
        <v>0</v>
      </c>
      <c r="E690">
        <v>2</v>
      </c>
      <c r="F690" t="s">
        <v>25</v>
      </c>
      <c r="G690">
        <v>1</v>
      </c>
      <c r="H690">
        <v>60.140630000000002</v>
      </c>
      <c r="I690">
        <v>17.371089999999999</v>
      </c>
      <c r="J690">
        <v>1.03125</v>
      </c>
      <c r="K690">
        <v>46.019530000000003</v>
      </c>
      <c r="L690" s="3">
        <v>44130.287499999999</v>
      </c>
      <c r="M690">
        <v>17.18</v>
      </c>
      <c r="N690" t="s">
        <v>28</v>
      </c>
      <c r="P690">
        <f>(C690-Key!$B$1)*24</f>
        <v>-2.1833333332906477</v>
      </c>
      <c r="Q690">
        <f>(Key!$B$2-'17.1'!C690)*24</f>
        <v>5.1333333333022892</v>
      </c>
      <c r="R690" s="3">
        <f>C690-(M690-Key!$B$5)/(24*Key!$B$6)</f>
        <v>44130.522296296294</v>
      </c>
      <c r="S690">
        <f>M690-Key!$B$5</f>
        <v>14.92</v>
      </c>
      <c r="T690" s="2">
        <f t="shared" si="50"/>
        <v>44129.534722222219</v>
      </c>
      <c r="U690" t="str">
        <f t="shared" si="51"/>
        <v>10-25-2020 12:50</v>
      </c>
      <c r="V690">
        <f>IFERROR(IF(W690=Z690,VLOOKUP($U690,[1]C8842!$G$2:$M$145,3,FALSE),0),0)</f>
        <v>20</v>
      </c>
      <c r="W690">
        <f>VLOOKUP(RIGHT($V$1,5),Key!$A$9:$B$14,2,FALSE)</f>
        <v>10.199999999999999</v>
      </c>
      <c r="X690">
        <f t="shared" si="54"/>
        <v>0</v>
      </c>
      <c r="Y690">
        <f>VLOOKUP(RIGHT($X$1,5),Key!$A$9:$B$14,2,FALSE)</f>
        <v>3.7</v>
      </c>
      <c r="Z690">
        <f t="shared" si="52"/>
        <v>10.199999999999999</v>
      </c>
      <c r="AA690">
        <f t="shared" si="53"/>
        <v>20</v>
      </c>
    </row>
    <row r="691" spans="1:27" x14ac:dyDescent="0.3">
      <c r="A691">
        <v>100067</v>
      </c>
      <c r="B691">
        <v>230922</v>
      </c>
      <c r="C691" s="3">
        <v>44130.536805555559</v>
      </c>
      <c r="D691">
        <v>3</v>
      </c>
      <c r="E691">
        <v>2</v>
      </c>
      <c r="F691" t="s">
        <v>26</v>
      </c>
      <c r="G691">
        <v>2</v>
      </c>
      <c r="H691">
        <v>62.246090000000002</v>
      </c>
      <c r="I691">
        <v>21.359380000000002</v>
      </c>
      <c r="J691">
        <v>1.167969</v>
      </c>
      <c r="K691">
        <v>94.039060000000006</v>
      </c>
      <c r="L691" s="3">
        <v>44130.287499999999</v>
      </c>
      <c r="M691">
        <v>17.18</v>
      </c>
      <c r="N691" t="s">
        <v>28</v>
      </c>
      <c r="P691">
        <f>(C691-Key!$B$1)*24</f>
        <v>-2.1666666665696539</v>
      </c>
      <c r="Q691">
        <f>(Key!$B$2-'17.1'!C691)*24</f>
        <v>5.1166666665812954</v>
      </c>
      <c r="R691" s="3">
        <f>C691-(M691-Key!$B$5)/(24*Key!$B$6)</f>
        <v>44130.522990740741</v>
      </c>
      <c r="S691">
        <f>M691-Key!$B$5</f>
        <v>14.92</v>
      </c>
      <c r="T691" s="2">
        <f t="shared" si="50"/>
        <v>44129.534722222219</v>
      </c>
      <c r="U691" t="str">
        <f t="shared" si="51"/>
        <v>10-25-2020 12:50</v>
      </c>
      <c r="V691">
        <f>IFERROR(IF(W691=Z691,VLOOKUP($U691,[1]C8842!$G$2:$M$145,3,FALSE),0),0)</f>
        <v>20</v>
      </c>
      <c r="W691">
        <f>VLOOKUP(RIGHT($V$1,5),Key!$A$9:$B$14,2,FALSE)</f>
        <v>10.199999999999999</v>
      </c>
      <c r="X691">
        <f t="shared" si="54"/>
        <v>0</v>
      </c>
      <c r="Y691">
        <f>VLOOKUP(RIGHT($X$1,5),Key!$A$9:$B$14,2,FALSE)</f>
        <v>3.7</v>
      </c>
      <c r="Z691">
        <f t="shared" si="52"/>
        <v>10.199999999999999</v>
      </c>
      <c r="AA691">
        <f t="shared" si="53"/>
        <v>20</v>
      </c>
    </row>
    <row r="692" spans="1:27" x14ac:dyDescent="0.3">
      <c r="A692">
        <v>100067</v>
      </c>
      <c r="B692">
        <v>230922</v>
      </c>
      <c r="C692" s="3">
        <v>44130.536805555559</v>
      </c>
      <c r="D692">
        <v>2</v>
      </c>
      <c r="E692">
        <v>1</v>
      </c>
      <c r="F692" t="s">
        <v>26</v>
      </c>
      <c r="G692">
        <v>2</v>
      </c>
      <c r="H692">
        <v>75.5</v>
      </c>
      <c r="I692">
        <v>23.828130000000002</v>
      </c>
      <c r="J692">
        <v>1.050781</v>
      </c>
      <c r="K692">
        <v>82.035160000000005</v>
      </c>
      <c r="L692" s="3">
        <v>44130.287499999999</v>
      </c>
      <c r="M692">
        <v>17.18</v>
      </c>
      <c r="N692" t="s">
        <v>28</v>
      </c>
      <c r="P692">
        <f>(C692-Key!$B$1)*24</f>
        <v>-2.1666666665696539</v>
      </c>
      <c r="Q692">
        <f>(Key!$B$2-'17.1'!C692)*24</f>
        <v>5.1166666665812954</v>
      </c>
      <c r="R692" s="3">
        <f>C692-(M692-Key!$B$5)/(24*Key!$B$6)</f>
        <v>44130.522990740741</v>
      </c>
      <c r="S692">
        <f>M692-Key!$B$5</f>
        <v>14.92</v>
      </c>
      <c r="T692" s="2">
        <f t="shared" si="50"/>
        <v>44129.534722222219</v>
      </c>
      <c r="U692" t="str">
        <f t="shared" si="51"/>
        <v>10-25-2020 12:50</v>
      </c>
      <c r="V692">
        <f>IFERROR(IF(W692=Z692,VLOOKUP($U692,[1]C8842!$G$2:$M$145,3,FALSE),0),0)</f>
        <v>20</v>
      </c>
      <c r="W692">
        <f>VLOOKUP(RIGHT($V$1,5),Key!$A$9:$B$14,2,FALSE)</f>
        <v>10.199999999999999</v>
      </c>
      <c r="X692">
        <f t="shared" si="54"/>
        <v>0</v>
      </c>
      <c r="Y692">
        <f>VLOOKUP(RIGHT($X$1,5),Key!$A$9:$B$14,2,FALSE)</f>
        <v>3.7</v>
      </c>
      <c r="Z692">
        <f t="shared" si="52"/>
        <v>10.199999999999999</v>
      </c>
      <c r="AA692">
        <f t="shared" si="53"/>
        <v>20</v>
      </c>
    </row>
    <row r="693" spans="1:27" x14ac:dyDescent="0.3">
      <c r="A693">
        <v>100067</v>
      </c>
      <c r="B693">
        <v>230922</v>
      </c>
      <c r="C693" s="3">
        <v>44130.536805555559</v>
      </c>
      <c r="D693">
        <v>0</v>
      </c>
      <c r="E693">
        <v>2</v>
      </c>
      <c r="F693" t="s">
        <v>25</v>
      </c>
      <c r="G693">
        <v>1</v>
      </c>
      <c r="H693">
        <v>69.257810000000006</v>
      </c>
      <c r="I693">
        <v>16.36328</v>
      </c>
      <c r="J693">
        <v>0.859375</v>
      </c>
      <c r="K693">
        <v>46.019530000000003</v>
      </c>
      <c r="L693" s="3">
        <v>44130.287499999999</v>
      </c>
      <c r="M693">
        <v>17.18</v>
      </c>
      <c r="N693" t="s">
        <v>28</v>
      </c>
      <c r="P693">
        <f>(C693-Key!$B$1)*24</f>
        <v>-2.1666666665696539</v>
      </c>
      <c r="Q693">
        <f>(Key!$B$2-'17.1'!C693)*24</f>
        <v>5.1166666665812954</v>
      </c>
      <c r="R693" s="3">
        <f>C693-(M693-Key!$B$5)/(24*Key!$B$6)</f>
        <v>44130.522990740741</v>
      </c>
      <c r="S693">
        <f>M693-Key!$B$5</f>
        <v>14.92</v>
      </c>
      <c r="T693" s="2">
        <f t="shared" si="50"/>
        <v>44129.534722222219</v>
      </c>
      <c r="U693" t="str">
        <f t="shared" si="51"/>
        <v>10-25-2020 12:50</v>
      </c>
      <c r="V693">
        <f>IFERROR(IF(W693=Z693,VLOOKUP($U693,[1]C8842!$G$2:$M$145,3,FALSE),0),0)</f>
        <v>20</v>
      </c>
      <c r="W693">
        <f>VLOOKUP(RIGHT($V$1,5),Key!$A$9:$B$14,2,FALSE)</f>
        <v>10.199999999999999</v>
      </c>
      <c r="X693">
        <f t="shared" si="54"/>
        <v>0</v>
      </c>
      <c r="Y693">
        <f>VLOOKUP(RIGHT($X$1,5),Key!$A$9:$B$14,2,FALSE)</f>
        <v>3.7</v>
      </c>
      <c r="Z693">
        <f t="shared" si="52"/>
        <v>10.199999999999999</v>
      </c>
      <c r="AA693">
        <f t="shared" si="53"/>
        <v>20</v>
      </c>
    </row>
    <row r="694" spans="1:27" x14ac:dyDescent="0.3">
      <c r="A694">
        <v>100067</v>
      </c>
      <c r="B694">
        <v>230922</v>
      </c>
      <c r="C694" s="3">
        <v>44130.536805555559</v>
      </c>
      <c r="D694">
        <v>1</v>
      </c>
      <c r="E694">
        <v>1</v>
      </c>
      <c r="F694" t="s">
        <v>25</v>
      </c>
      <c r="G694">
        <v>1</v>
      </c>
      <c r="H694">
        <v>68.25</v>
      </c>
      <c r="I694">
        <v>16.79297</v>
      </c>
      <c r="J694">
        <v>0.88671880000000003</v>
      </c>
      <c r="K694">
        <v>58.023440000000001</v>
      </c>
      <c r="L694" s="3">
        <v>44130.287499999999</v>
      </c>
      <c r="M694">
        <v>17.18</v>
      </c>
      <c r="N694" t="s">
        <v>28</v>
      </c>
      <c r="P694">
        <f>(C694-Key!$B$1)*24</f>
        <v>-2.1666666665696539</v>
      </c>
      <c r="Q694">
        <f>(Key!$B$2-'17.1'!C694)*24</f>
        <v>5.1166666665812954</v>
      </c>
      <c r="R694" s="3">
        <f>C694-(M694-Key!$B$5)/(24*Key!$B$6)</f>
        <v>44130.522990740741</v>
      </c>
      <c r="S694">
        <f>M694-Key!$B$5</f>
        <v>14.92</v>
      </c>
      <c r="T694" s="2">
        <f t="shared" si="50"/>
        <v>44129.534722222219</v>
      </c>
      <c r="U694" t="str">
        <f t="shared" si="51"/>
        <v>10-25-2020 12:50</v>
      </c>
      <c r="V694">
        <f>IFERROR(IF(W694=Z694,VLOOKUP($U694,[1]C8842!$G$2:$M$145,3,FALSE),0),0)</f>
        <v>20</v>
      </c>
      <c r="W694">
        <f>VLOOKUP(RIGHT($V$1,5),Key!$A$9:$B$14,2,FALSE)</f>
        <v>10.199999999999999</v>
      </c>
      <c r="X694">
        <f t="shared" si="54"/>
        <v>0</v>
      </c>
      <c r="Y694">
        <f>VLOOKUP(RIGHT($X$1,5),Key!$A$9:$B$14,2,FALSE)</f>
        <v>3.7</v>
      </c>
      <c r="Z694">
        <f t="shared" si="52"/>
        <v>10.199999999999999</v>
      </c>
      <c r="AA694">
        <f t="shared" si="53"/>
        <v>20</v>
      </c>
    </row>
    <row r="695" spans="1:27" x14ac:dyDescent="0.3">
      <c r="A695">
        <v>100067</v>
      </c>
      <c r="B695">
        <v>230922</v>
      </c>
      <c r="C695" s="3">
        <v>44130.536805555559</v>
      </c>
      <c r="D695">
        <v>0</v>
      </c>
      <c r="E695">
        <v>2</v>
      </c>
      <c r="F695" t="s">
        <v>25</v>
      </c>
      <c r="G695">
        <v>1</v>
      </c>
      <c r="H695">
        <v>65.34375</v>
      </c>
      <c r="I695">
        <v>16.117190000000001</v>
      </c>
      <c r="J695">
        <v>0.8984375</v>
      </c>
      <c r="K695">
        <v>46.019530000000003</v>
      </c>
      <c r="L695" s="3">
        <v>44130.287499999999</v>
      </c>
      <c r="M695">
        <v>17.18</v>
      </c>
      <c r="N695" t="s">
        <v>28</v>
      </c>
      <c r="P695">
        <f>(C695-Key!$B$1)*24</f>
        <v>-2.1666666665696539</v>
      </c>
      <c r="Q695">
        <f>(Key!$B$2-'17.1'!C695)*24</f>
        <v>5.1166666665812954</v>
      </c>
      <c r="R695" s="3">
        <f>C695-(M695-Key!$B$5)/(24*Key!$B$6)</f>
        <v>44130.522990740741</v>
      </c>
      <c r="S695">
        <f>M695-Key!$B$5</f>
        <v>14.92</v>
      </c>
      <c r="T695" s="2">
        <f t="shared" si="50"/>
        <v>44129.534722222219</v>
      </c>
      <c r="U695" t="str">
        <f t="shared" si="51"/>
        <v>10-25-2020 12:50</v>
      </c>
      <c r="V695">
        <f>IFERROR(IF(W695=Z695,VLOOKUP($U695,[1]C8842!$G$2:$M$145,3,FALSE),0),0)</f>
        <v>20</v>
      </c>
      <c r="W695">
        <f>VLOOKUP(RIGHT($V$1,5),Key!$A$9:$B$14,2,FALSE)</f>
        <v>10.199999999999999</v>
      </c>
      <c r="X695">
        <f t="shared" si="54"/>
        <v>0</v>
      </c>
      <c r="Y695">
        <f>VLOOKUP(RIGHT($X$1,5),Key!$A$9:$B$14,2,FALSE)</f>
        <v>3.7</v>
      </c>
      <c r="Z695">
        <f t="shared" si="52"/>
        <v>10.199999999999999</v>
      </c>
      <c r="AA695">
        <f t="shared" si="53"/>
        <v>20</v>
      </c>
    </row>
    <row r="696" spans="1:27" x14ac:dyDescent="0.3">
      <c r="A696">
        <v>100067</v>
      </c>
      <c r="B696">
        <v>230922</v>
      </c>
      <c r="C696" s="3">
        <v>44130.536805555559</v>
      </c>
      <c r="D696">
        <v>3</v>
      </c>
      <c r="E696">
        <v>2</v>
      </c>
      <c r="F696" t="s">
        <v>26</v>
      </c>
      <c r="G696">
        <v>1</v>
      </c>
      <c r="H696">
        <v>65.210939999999994</v>
      </c>
      <c r="I696">
        <v>17.83203</v>
      </c>
      <c r="J696">
        <v>0.97265630000000003</v>
      </c>
      <c r="K696">
        <v>94.039060000000006</v>
      </c>
      <c r="L696" s="3">
        <v>44130.287499999999</v>
      </c>
      <c r="M696">
        <v>17.18</v>
      </c>
      <c r="N696" t="s">
        <v>28</v>
      </c>
      <c r="P696">
        <f>(C696-Key!$B$1)*24</f>
        <v>-2.1666666665696539</v>
      </c>
      <c r="Q696">
        <f>(Key!$B$2-'17.1'!C696)*24</f>
        <v>5.1166666665812954</v>
      </c>
      <c r="R696" s="3">
        <f>C696-(M696-Key!$B$5)/(24*Key!$B$6)</f>
        <v>44130.522990740741</v>
      </c>
      <c r="S696">
        <f>M696-Key!$B$5</f>
        <v>14.92</v>
      </c>
      <c r="T696" s="2">
        <f t="shared" si="50"/>
        <v>44129.534722222219</v>
      </c>
      <c r="U696" t="str">
        <f t="shared" si="51"/>
        <v>10-25-2020 12:50</v>
      </c>
      <c r="V696">
        <f>IFERROR(IF(W696=Z696,VLOOKUP($U696,[1]C8842!$G$2:$M$145,3,FALSE),0),0)</f>
        <v>20</v>
      </c>
      <c r="W696">
        <f>VLOOKUP(RIGHT($V$1,5),Key!$A$9:$B$14,2,FALSE)</f>
        <v>10.199999999999999</v>
      </c>
      <c r="X696">
        <f t="shared" si="54"/>
        <v>0</v>
      </c>
      <c r="Y696">
        <f>VLOOKUP(RIGHT($X$1,5),Key!$A$9:$B$14,2,FALSE)</f>
        <v>3.7</v>
      </c>
      <c r="Z696">
        <f t="shared" si="52"/>
        <v>10.199999999999999</v>
      </c>
      <c r="AA696">
        <f t="shared" si="53"/>
        <v>20</v>
      </c>
    </row>
    <row r="697" spans="1:27" x14ac:dyDescent="0.3">
      <c r="A697">
        <v>100067</v>
      </c>
      <c r="B697">
        <v>230922</v>
      </c>
      <c r="C697" s="3">
        <v>44130.536805555559</v>
      </c>
      <c r="D697">
        <v>2</v>
      </c>
      <c r="E697">
        <v>1</v>
      </c>
      <c r="F697" t="s">
        <v>26</v>
      </c>
      <c r="G697">
        <v>1</v>
      </c>
      <c r="H697">
        <v>69.863280000000003</v>
      </c>
      <c r="I697">
        <v>17.8125</v>
      </c>
      <c r="J697">
        <v>0.90625</v>
      </c>
      <c r="K697">
        <v>82.035160000000005</v>
      </c>
      <c r="L697" s="3">
        <v>44130.287499999999</v>
      </c>
      <c r="M697">
        <v>17.18</v>
      </c>
      <c r="N697" t="s">
        <v>28</v>
      </c>
      <c r="P697">
        <f>(C697-Key!$B$1)*24</f>
        <v>-2.1666666665696539</v>
      </c>
      <c r="Q697">
        <f>(Key!$B$2-'17.1'!C697)*24</f>
        <v>5.1166666665812954</v>
      </c>
      <c r="R697" s="3">
        <f>C697-(M697-Key!$B$5)/(24*Key!$B$6)</f>
        <v>44130.522990740741</v>
      </c>
      <c r="S697">
        <f>M697-Key!$B$5</f>
        <v>14.92</v>
      </c>
      <c r="T697" s="2">
        <f t="shared" si="50"/>
        <v>44129.534722222219</v>
      </c>
      <c r="U697" t="str">
        <f t="shared" si="51"/>
        <v>10-25-2020 12:50</v>
      </c>
      <c r="V697">
        <f>IFERROR(IF(W697=Z697,VLOOKUP($U697,[1]C8842!$G$2:$M$145,3,FALSE),0),0)</f>
        <v>20</v>
      </c>
      <c r="W697">
        <f>VLOOKUP(RIGHT($V$1,5),Key!$A$9:$B$14,2,FALSE)</f>
        <v>10.199999999999999</v>
      </c>
      <c r="X697">
        <f t="shared" si="54"/>
        <v>0</v>
      </c>
      <c r="Y697">
        <f>VLOOKUP(RIGHT($X$1,5),Key!$A$9:$B$14,2,FALSE)</f>
        <v>3.7</v>
      </c>
      <c r="Z697">
        <f t="shared" si="52"/>
        <v>10.199999999999999</v>
      </c>
      <c r="AA697">
        <f t="shared" si="53"/>
        <v>20</v>
      </c>
    </row>
    <row r="698" spans="1:27" x14ac:dyDescent="0.3">
      <c r="A698">
        <v>100067</v>
      </c>
      <c r="B698">
        <v>230922</v>
      </c>
      <c r="C698" s="3">
        <v>44130.536805555559</v>
      </c>
      <c r="D698">
        <v>0</v>
      </c>
      <c r="E698">
        <v>2</v>
      </c>
      <c r="F698" t="s">
        <v>25</v>
      </c>
      <c r="G698">
        <v>1</v>
      </c>
      <c r="H698">
        <v>61.886719999999997</v>
      </c>
      <c r="I698">
        <v>17.726559999999999</v>
      </c>
      <c r="J698">
        <v>1.019531</v>
      </c>
      <c r="K698">
        <v>47.019530000000003</v>
      </c>
      <c r="L698" s="3">
        <v>44130.287499999999</v>
      </c>
      <c r="M698">
        <v>17.18</v>
      </c>
      <c r="N698" t="s">
        <v>28</v>
      </c>
      <c r="P698">
        <f>(C698-Key!$B$1)*24</f>
        <v>-2.1666666665696539</v>
      </c>
      <c r="Q698">
        <f>(Key!$B$2-'17.1'!C698)*24</f>
        <v>5.1166666665812954</v>
      </c>
      <c r="R698" s="3">
        <f>C698-(M698-Key!$B$5)/(24*Key!$B$6)</f>
        <v>44130.522990740741</v>
      </c>
      <c r="S698">
        <f>M698-Key!$B$5</f>
        <v>14.92</v>
      </c>
      <c r="T698" s="2">
        <f t="shared" si="50"/>
        <v>44129.534722222219</v>
      </c>
      <c r="U698" t="str">
        <f t="shared" si="51"/>
        <v>10-25-2020 12:50</v>
      </c>
      <c r="V698">
        <f>IFERROR(IF(W698=Z698,VLOOKUP($U698,[1]C8842!$G$2:$M$145,3,FALSE),0),0)</f>
        <v>20</v>
      </c>
      <c r="W698">
        <f>VLOOKUP(RIGHT($V$1,5),Key!$A$9:$B$14,2,FALSE)</f>
        <v>10.199999999999999</v>
      </c>
      <c r="X698">
        <f t="shared" si="54"/>
        <v>0</v>
      </c>
      <c r="Y698">
        <f>VLOOKUP(RIGHT($X$1,5),Key!$A$9:$B$14,2,FALSE)</f>
        <v>3.7</v>
      </c>
      <c r="Z698">
        <f t="shared" si="52"/>
        <v>10.199999999999999</v>
      </c>
      <c r="AA698">
        <f t="shared" si="53"/>
        <v>20</v>
      </c>
    </row>
    <row r="699" spans="1:27" x14ac:dyDescent="0.3">
      <c r="A699">
        <v>100067</v>
      </c>
      <c r="B699">
        <v>230922</v>
      </c>
      <c r="C699" s="3">
        <v>44130.536805555559</v>
      </c>
      <c r="D699">
        <v>0</v>
      </c>
      <c r="E699">
        <v>2</v>
      </c>
      <c r="F699" t="s">
        <v>25</v>
      </c>
      <c r="G699">
        <v>1</v>
      </c>
      <c r="H699">
        <v>64.863280000000003</v>
      </c>
      <c r="I699">
        <v>18.933589999999999</v>
      </c>
      <c r="J699">
        <v>1.019531</v>
      </c>
      <c r="K699">
        <v>46.019530000000003</v>
      </c>
      <c r="L699" s="3">
        <v>44130.287499999999</v>
      </c>
      <c r="M699">
        <v>17.18</v>
      </c>
      <c r="N699" t="s">
        <v>28</v>
      </c>
      <c r="P699">
        <f>(C699-Key!$B$1)*24</f>
        <v>-2.1666666665696539</v>
      </c>
      <c r="Q699">
        <f>(Key!$B$2-'17.1'!C699)*24</f>
        <v>5.1166666665812954</v>
      </c>
      <c r="R699" s="3">
        <f>C699-(M699-Key!$B$5)/(24*Key!$B$6)</f>
        <v>44130.522990740741</v>
      </c>
      <c r="S699">
        <f>M699-Key!$B$5</f>
        <v>14.92</v>
      </c>
      <c r="T699" s="2">
        <f t="shared" si="50"/>
        <v>44129.534722222219</v>
      </c>
      <c r="U699" t="str">
        <f t="shared" si="51"/>
        <v>10-25-2020 12:50</v>
      </c>
      <c r="V699">
        <f>IFERROR(IF(W699=Z699,VLOOKUP($U699,[1]C8842!$G$2:$M$145,3,FALSE),0),0)</f>
        <v>20</v>
      </c>
      <c r="W699">
        <f>VLOOKUP(RIGHT($V$1,5),Key!$A$9:$B$14,2,FALSE)</f>
        <v>10.199999999999999</v>
      </c>
      <c r="X699">
        <f t="shared" si="54"/>
        <v>0</v>
      </c>
      <c r="Y699">
        <f>VLOOKUP(RIGHT($X$1,5),Key!$A$9:$B$14,2,FALSE)</f>
        <v>3.7</v>
      </c>
      <c r="Z699">
        <f t="shared" si="52"/>
        <v>10.199999999999999</v>
      </c>
      <c r="AA699">
        <f t="shared" si="53"/>
        <v>20</v>
      </c>
    </row>
    <row r="700" spans="1:27" x14ac:dyDescent="0.3">
      <c r="A700">
        <v>100067</v>
      </c>
      <c r="B700">
        <v>230922</v>
      </c>
      <c r="C700" s="3">
        <v>44130.536805555559</v>
      </c>
      <c r="D700">
        <v>0</v>
      </c>
      <c r="E700">
        <v>2</v>
      </c>
      <c r="F700" t="s">
        <v>25</v>
      </c>
      <c r="G700">
        <v>2</v>
      </c>
      <c r="H700">
        <v>62.300780000000003</v>
      </c>
      <c r="I700">
        <v>20.222660000000001</v>
      </c>
      <c r="J700">
        <v>1.1171880000000001</v>
      </c>
      <c r="K700">
        <v>46.019530000000003</v>
      </c>
      <c r="L700" s="3">
        <v>44130.287499999999</v>
      </c>
      <c r="M700">
        <v>17.18</v>
      </c>
      <c r="N700" t="s">
        <v>28</v>
      </c>
      <c r="P700">
        <f>(C700-Key!$B$1)*24</f>
        <v>-2.1666666665696539</v>
      </c>
      <c r="Q700">
        <f>(Key!$B$2-'17.1'!C700)*24</f>
        <v>5.1166666665812954</v>
      </c>
      <c r="R700" s="3">
        <f>C700-(M700-Key!$B$5)/(24*Key!$B$6)</f>
        <v>44130.522990740741</v>
      </c>
      <c r="S700">
        <f>M700-Key!$B$5</f>
        <v>14.92</v>
      </c>
      <c r="T700" s="2">
        <f t="shared" si="50"/>
        <v>44129.534722222219</v>
      </c>
      <c r="U700" t="str">
        <f t="shared" si="51"/>
        <v>10-25-2020 12:50</v>
      </c>
      <c r="V700">
        <f>IFERROR(IF(W700=Z700,VLOOKUP($U700,[1]C8842!$G$2:$M$145,3,FALSE),0),0)</f>
        <v>20</v>
      </c>
      <c r="W700">
        <f>VLOOKUP(RIGHT($V$1,5),Key!$A$9:$B$14,2,FALSE)</f>
        <v>10.199999999999999</v>
      </c>
      <c r="X700">
        <f t="shared" si="54"/>
        <v>0</v>
      </c>
      <c r="Y700">
        <f>VLOOKUP(RIGHT($X$1,5),Key!$A$9:$B$14,2,FALSE)</f>
        <v>3.7</v>
      </c>
      <c r="Z700">
        <f t="shared" si="52"/>
        <v>10.199999999999999</v>
      </c>
      <c r="AA700">
        <f t="shared" si="53"/>
        <v>20</v>
      </c>
    </row>
    <row r="701" spans="1:27" x14ac:dyDescent="0.3">
      <c r="A701">
        <v>100067</v>
      </c>
      <c r="B701">
        <v>230922</v>
      </c>
      <c r="C701" s="3">
        <v>44130.536805555559</v>
      </c>
      <c r="D701">
        <v>1</v>
      </c>
      <c r="E701">
        <v>1</v>
      </c>
      <c r="F701" t="s">
        <v>25</v>
      </c>
      <c r="G701">
        <v>1</v>
      </c>
      <c r="H701">
        <v>66.761719999999997</v>
      </c>
      <c r="I701">
        <v>16.11328</v>
      </c>
      <c r="J701">
        <v>0.87890630000000003</v>
      </c>
      <c r="K701">
        <v>58.023440000000001</v>
      </c>
      <c r="L701" s="3">
        <v>44130.287499999999</v>
      </c>
      <c r="M701">
        <v>17.18</v>
      </c>
      <c r="N701" t="s">
        <v>28</v>
      </c>
      <c r="P701">
        <f>(C701-Key!$B$1)*24</f>
        <v>-2.1666666665696539</v>
      </c>
      <c r="Q701">
        <f>(Key!$B$2-'17.1'!C701)*24</f>
        <v>5.1166666665812954</v>
      </c>
      <c r="R701" s="3">
        <f>C701-(M701-Key!$B$5)/(24*Key!$B$6)</f>
        <v>44130.522990740741</v>
      </c>
      <c r="S701">
        <f>M701-Key!$B$5</f>
        <v>14.92</v>
      </c>
      <c r="T701" s="2">
        <f t="shared" si="50"/>
        <v>44129.534722222219</v>
      </c>
      <c r="U701" t="str">
        <f t="shared" si="51"/>
        <v>10-25-2020 12:50</v>
      </c>
      <c r="V701">
        <f>IFERROR(IF(W701=Z701,VLOOKUP($U701,[1]C8842!$G$2:$M$145,3,FALSE),0),0)</f>
        <v>20</v>
      </c>
      <c r="W701">
        <f>VLOOKUP(RIGHT($V$1,5),Key!$A$9:$B$14,2,FALSE)</f>
        <v>10.199999999999999</v>
      </c>
      <c r="X701">
        <f t="shared" si="54"/>
        <v>0</v>
      </c>
      <c r="Y701">
        <f>VLOOKUP(RIGHT($X$1,5),Key!$A$9:$B$14,2,FALSE)</f>
        <v>3.7</v>
      </c>
      <c r="Z701">
        <f t="shared" si="52"/>
        <v>10.199999999999999</v>
      </c>
      <c r="AA701">
        <f t="shared" si="53"/>
        <v>20</v>
      </c>
    </row>
    <row r="702" spans="1:27" x14ac:dyDescent="0.3">
      <c r="A702">
        <v>100067</v>
      </c>
      <c r="B702">
        <v>230922</v>
      </c>
      <c r="C702" s="3">
        <v>44130.536805555559</v>
      </c>
      <c r="D702">
        <v>1</v>
      </c>
      <c r="E702">
        <v>1</v>
      </c>
      <c r="F702" t="s">
        <v>25</v>
      </c>
      <c r="G702">
        <v>2</v>
      </c>
      <c r="H702">
        <v>65.019530000000003</v>
      </c>
      <c r="I702">
        <v>20.5625</v>
      </c>
      <c r="J702">
        <v>1.0859380000000001</v>
      </c>
      <c r="K702">
        <v>57.023440000000001</v>
      </c>
      <c r="L702" s="3">
        <v>44130.287499999999</v>
      </c>
      <c r="M702">
        <v>17.18</v>
      </c>
      <c r="N702" t="s">
        <v>28</v>
      </c>
      <c r="P702">
        <f>(C702-Key!$B$1)*24</f>
        <v>-2.1666666665696539</v>
      </c>
      <c r="Q702">
        <f>(Key!$B$2-'17.1'!C702)*24</f>
        <v>5.1166666665812954</v>
      </c>
      <c r="R702" s="3">
        <f>C702-(M702-Key!$B$5)/(24*Key!$B$6)</f>
        <v>44130.522990740741</v>
      </c>
      <c r="S702">
        <f>M702-Key!$B$5</f>
        <v>14.92</v>
      </c>
      <c r="T702" s="2">
        <f t="shared" si="50"/>
        <v>44129.534722222219</v>
      </c>
      <c r="U702" t="str">
        <f t="shared" si="51"/>
        <v>10-25-2020 12:50</v>
      </c>
      <c r="V702">
        <f>IFERROR(IF(W702=Z702,VLOOKUP($U702,[1]C8842!$G$2:$M$145,3,FALSE),0),0)</f>
        <v>20</v>
      </c>
      <c r="W702">
        <f>VLOOKUP(RIGHT($V$1,5),Key!$A$9:$B$14,2,FALSE)</f>
        <v>10.199999999999999</v>
      </c>
      <c r="X702">
        <f t="shared" si="54"/>
        <v>0</v>
      </c>
      <c r="Y702">
        <f>VLOOKUP(RIGHT($X$1,5),Key!$A$9:$B$14,2,FALSE)</f>
        <v>3.7</v>
      </c>
      <c r="Z702">
        <f t="shared" si="52"/>
        <v>10.199999999999999</v>
      </c>
      <c r="AA702">
        <f t="shared" si="53"/>
        <v>20</v>
      </c>
    </row>
    <row r="703" spans="1:27" x14ac:dyDescent="0.3">
      <c r="A703">
        <v>100067</v>
      </c>
      <c r="B703">
        <v>230922</v>
      </c>
      <c r="C703" s="3">
        <v>44130.536805555559</v>
      </c>
      <c r="D703">
        <v>3</v>
      </c>
      <c r="E703">
        <v>2</v>
      </c>
      <c r="F703" t="s">
        <v>26</v>
      </c>
      <c r="G703">
        <v>1</v>
      </c>
      <c r="H703">
        <v>65.332030000000003</v>
      </c>
      <c r="I703">
        <v>18.53125</v>
      </c>
      <c r="J703">
        <v>0.99609380000000003</v>
      </c>
      <c r="K703">
        <v>94.039060000000006</v>
      </c>
      <c r="L703" s="3">
        <v>44130.287499999999</v>
      </c>
      <c r="M703">
        <v>17.18</v>
      </c>
      <c r="N703" t="s">
        <v>28</v>
      </c>
      <c r="P703">
        <f>(C703-Key!$B$1)*24</f>
        <v>-2.1666666665696539</v>
      </c>
      <c r="Q703">
        <f>(Key!$B$2-'17.1'!C703)*24</f>
        <v>5.1166666665812954</v>
      </c>
      <c r="R703" s="3">
        <f>C703-(M703-Key!$B$5)/(24*Key!$B$6)</f>
        <v>44130.522990740741</v>
      </c>
      <c r="S703">
        <f>M703-Key!$B$5</f>
        <v>14.92</v>
      </c>
      <c r="T703" s="2">
        <f t="shared" si="50"/>
        <v>44129.534722222219</v>
      </c>
      <c r="U703" t="str">
        <f t="shared" si="51"/>
        <v>10-25-2020 12:50</v>
      </c>
      <c r="V703">
        <f>IFERROR(IF(W703=Z703,VLOOKUP($U703,[1]C8842!$G$2:$M$145,3,FALSE),0),0)</f>
        <v>20</v>
      </c>
      <c r="W703">
        <f>VLOOKUP(RIGHT($V$1,5),Key!$A$9:$B$14,2,FALSE)</f>
        <v>10.199999999999999</v>
      </c>
      <c r="X703">
        <f t="shared" si="54"/>
        <v>0</v>
      </c>
      <c r="Y703">
        <f>VLOOKUP(RIGHT($X$1,5),Key!$A$9:$B$14,2,FALSE)</f>
        <v>3.7</v>
      </c>
      <c r="Z703">
        <f t="shared" si="52"/>
        <v>10.199999999999999</v>
      </c>
      <c r="AA703">
        <f t="shared" si="53"/>
        <v>20</v>
      </c>
    </row>
    <row r="704" spans="1:27" x14ac:dyDescent="0.3">
      <c r="A704">
        <v>100067</v>
      </c>
      <c r="B704">
        <v>230922</v>
      </c>
      <c r="C704" s="3">
        <v>44130.536805555559</v>
      </c>
      <c r="D704">
        <v>0</v>
      </c>
      <c r="E704">
        <v>2</v>
      </c>
      <c r="F704" t="s">
        <v>25</v>
      </c>
      <c r="G704">
        <v>1</v>
      </c>
      <c r="H704">
        <v>69.886719999999997</v>
      </c>
      <c r="I704">
        <v>16</v>
      </c>
      <c r="J704">
        <v>0.8359375</v>
      </c>
      <c r="K704">
        <v>44.019530000000003</v>
      </c>
      <c r="L704" s="3">
        <v>44130.287499999999</v>
      </c>
      <c r="M704">
        <v>17.18</v>
      </c>
      <c r="N704" t="s">
        <v>28</v>
      </c>
      <c r="P704">
        <f>(C704-Key!$B$1)*24</f>
        <v>-2.1666666665696539</v>
      </c>
      <c r="Q704">
        <f>(Key!$B$2-'17.1'!C704)*24</f>
        <v>5.1166666665812954</v>
      </c>
      <c r="R704" s="3">
        <f>C704-(M704-Key!$B$5)/(24*Key!$B$6)</f>
        <v>44130.522990740741</v>
      </c>
      <c r="S704">
        <f>M704-Key!$B$5</f>
        <v>14.92</v>
      </c>
      <c r="T704" s="2">
        <f t="shared" si="50"/>
        <v>44129.534722222219</v>
      </c>
      <c r="U704" t="str">
        <f t="shared" si="51"/>
        <v>10-25-2020 12:50</v>
      </c>
      <c r="V704">
        <f>IFERROR(IF(W704=Z704,VLOOKUP($U704,[1]C8842!$G$2:$M$145,3,FALSE),0),0)</f>
        <v>20</v>
      </c>
      <c r="W704">
        <f>VLOOKUP(RIGHT($V$1,5),Key!$A$9:$B$14,2,FALSE)</f>
        <v>10.199999999999999</v>
      </c>
      <c r="X704">
        <f t="shared" si="54"/>
        <v>0</v>
      </c>
      <c r="Y704">
        <f>VLOOKUP(RIGHT($X$1,5),Key!$A$9:$B$14,2,FALSE)</f>
        <v>3.7</v>
      </c>
      <c r="Z704">
        <f t="shared" si="52"/>
        <v>10.199999999999999</v>
      </c>
      <c r="AA704">
        <f t="shared" si="53"/>
        <v>20</v>
      </c>
    </row>
    <row r="705" spans="1:27" x14ac:dyDescent="0.3">
      <c r="A705">
        <v>100067</v>
      </c>
      <c r="B705">
        <v>230922</v>
      </c>
      <c r="C705" s="3">
        <v>44130.536805555559</v>
      </c>
      <c r="D705">
        <v>2</v>
      </c>
      <c r="E705">
        <v>1</v>
      </c>
      <c r="F705" t="s">
        <v>26</v>
      </c>
      <c r="G705">
        <v>2</v>
      </c>
      <c r="H705">
        <v>65.648439999999994</v>
      </c>
      <c r="I705">
        <v>22.23828</v>
      </c>
      <c r="J705">
        <v>1.144531</v>
      </c>
      <c r="K705">
        <v>82.035160000000005</v>
      </c>
      <c r="L705" s="3">
        <v>44130.287499999999</v>
      </c>
      <c r="M705">
        <v>17.18</v>
      </c>
      <c r="N705" t="s">
        <v>28</v>
      </c>
      <c r="P705">
        <f>(C705-Key!$B$1)*24</f>
        <v>-2.1666666665696539</v>
      </c>
      <c r="Q705">
        <f>(Key!$B$2-'17.1'!C705)*24</f>
        <v>5.1166666665812954</v>
      </c>
      <c r="R705" s="3">
        <f>C705-(M705-Key!$B$5)/(24*Key!$B$6)</f>
        <v>44130.522990740741</v>
      </c>
      <c r="S705">
        <f>M705-Key!$B$5</f>
        <v>14.92</v>
      </c>
      <c r="T705" s="2">
        <f t="shared" si="50"/>
        <v>44129.534722222219</v>
      </c>
      <c r="U705" t="str">
        <f t="shared" si="51"/>
        <v>10-25-2020 12:50</v>
      </c>
      <c r="V705">
        <f>IFERROR(IF(W705=Z705,VLOOKUP($U705,[1]C8842!$G$2:$M$145,3,FALSE),0),0)</f>
        <v>20</v>
      </c>
      <c r="W705">
        <f>VLOOKUP(RIGHT($V$1,5),Key!$A$9:$B$14,2,FALSE)</f>
        <v>10.199999999999999</v>
      </c>
      <c r="X705">
        <f t="shared" si="54"/>
        <v>0</v>
      </c>
      <c r="Y705">
        <f>VLOOKUP(RIGHT($X$1,5),Key!$A$9:$B$14,2,FALSE)</f>
        <v>3.7</v>
      </c>
      <c r="Z705">
        <f t="shared" si="52"/>
        <v>10.199999999999999</v>
      </c>
      <c r="AA705">
        <f t="shared" si="53"/>
        <v>20</v>
      </c>
    </row>
    <row r="706" spans="1:27" x14ac:dyDescent="0.3">
      <c r="A706">
        <v>100067</v>
      </c>
      <c r="B706">
        <v>230922</v>
      </c>
      <c r="C706" s="3">
        <v>44130.536805555559</v>
      </c>
      <c r="D706">
        <v>2</v>
      </c>
      <c r="E706">
        <v>1</v>
      </c>
      <c r="F706" t="s">
        <v>26</v>
      </c>
      <c r="G706">
        <v>2</v>
      </c>
      <c r="H706">
        <v>66.511719999999997</v>
      </c>
      <c r="I706">
        <v>21.44922</v>
      </c>
      <c r="J706">
        <v>1.097656</v>
      </c>
      <c r="K706">
        <v>82.035160000000005</v>
      </c>
      <c r="L706" s="3">
        <v>44130.287499999999</v>
      </c>
      <c r="M706">
        <v>17.18</v>
      </c>
      <c r="N706" t="s">
        <v>28</v>
      </c>
      <c r="P706">
        <f>(C706-Key!$B$1)*24</f>
        <v>-2.1666666665696539</v>
      </c>
      <c r="Q706">
        <f>(Key!$B$2-'17.1'!C706)*24</f>
        <v>5.1166666665812954</v>
      </c>
      <c r="R706" s="3">
        <f>C706-(M706-Key!$B$5)/(24*Key!$B$6)</f>
        <v>44130.522990740741</v>
      </c>
      <c r="S706">
        <f>M706-Key!$B$5</f>
        <v>14.92</v>
      </c>
      <c r="T706" s="2">
        <f t="shared" si="50"/>
        <v>44129.534722222219</v>
      </c>
      <c r="U706" t="str">
        <f t="shared" si="51"/>
        <v>10-25-2020 12:50</v>
      </c>
      <c r="V706">
        <f>IFERROR(IF(W706=Z706,VLOOKUP($U706,[1]C8842!$G$2:$M$145,3,FALSE),0),0)</f>
        <v>20</v>
      </c>
      <c r="W706">
        <f>VLOOKUP(RIGHT($V$1,5),Key!$A$9:$B$14,2,FALSE)</f>
        <v>10.199999999999999</v>
      </c>
      <c r="X706">
        <f t="shared" si="54"/>
        <v>0</v>
      </c>
      <c r="Y706">
        <f>VLOOKUP(RIGHT($X$1,5),Key!$A$9:$B$14,2,FALSE)</f>
        <v>3.7</v>
      </c>
      <c r="Z706">
        <f t="shared" si="52"/>
        <v>10.199999999999999</v>
      </c>
      <c r="AA706">
        <f t="shared" si="53"/>
        <v>20</v>
      </c>
    </row>
    <row r="707" spans="1:27" x14ac:dyDescent="0.3">
      <c r="A707">
        <v>100067</v>
      </c>
      <c r="B707">
        <v>230922</v>
      </c>
      <c r="C707" s="3">
        <v>44130.536805555559</v>
      </c>
      <c r="D707">
        <v>3</v>
      </c>
      <c r="E707">
        <v>2</v>
      </c>
      <c r="F707" t="s">
        <v>26</v>
      </c>
      <c r="G707">
        <v>3</v>
      </c>
      <c r="H707">
        <v>57.46875</v>
      </c>
      <c r="I707">
        <v>30.847660000000001</v>
      </c>
      <c r="J707">
        <v>1.703125</v>
      </c>
      <c r="K707">
        <v>95.039060000000006</v>
      </c>
      <c r="L707" s="3">
        <v>44130.287499999999</v>
      </c>
      <c r="M707">
        <v>17.18</v>
      </c>
      <c r="N707" t="s">
        <v>28</v>
      </c>
      <c r="P707">
        <f>(C707-Key!$B$1)*24</f>
        <v>-2.1666666665696539</v>
      </c>
      <c r="Q707">
        <f>(Key!$B$2-'17.1'!C707)*24</f>
        <v>5.1166666665812954</v>
      </c>
      <c r="R707" s="3">
        <f>C707-(M707-Key!$B$5)/(24*Key!$B$6)</f>
        <v>44130.522990740741</v>
      </c>
      <c r="S707">
        <f>M707-Key!$B$5</f>
        <v>14.92</v>
      </c>
      <c r="T707" s="2">
        <f t="shared" ref="T707:T770" si="55">ROUND(C707*24*60/10,0)/(24*6)-1</f>
        <v>44129.534722222219</v>
      </c>
      <c r="U707" t="str">
        <f t="shared" ref="U707:U770" si="56">TEXT(T707,"mm-dd-yyyy hh:mm")</f>
        <v>10-25-2020 12:50</v>
      </c>
      <c r="V707">
        <f>IFERROR(IF(W707=Z707,VLOOKUP($U707,[1]C8842!$G$2:$M$145,3,FALSE),0),0)</f>
        <v>20</v>
      </c>
      <c r="W707">
        <f>VLOOKUP(RIGHT($V$1,5),Key!$A$9:$B$14,2,FALSE)</f>
        <v>10.199999999999999</v>
      </c>
      <c r="X707">
        <f t="shared" si="54"/>
        <v>0</v>
      </c>
      <c r="Y707">
        <f>VLOOKUP(RIGHT($X$1,5),Key!$A$9:$B$14,2,FALSE)</f>
        <v>3.7</v>
      </c>
      <c r="Z707">
        <f t="shared" ref="Z707:Z770" si="57">M707-MIN(ABS(Y707-M707),ABS(W707-M707))</f>
        <v>10.199999999999999</v>
      </c>
      <c r="AA707">
        <f t="shared" ref="AA707:AA770" si="58">SUM(V707,X707)</f>
        <v>20</v>
      </c>
    </row>
    <row r="708" spans="1:27" x14ac:dyDescent="0.3">
      <c r="A708">
        <v>100067</v>
      </c>
      <c r="B708">
        <v>230922</v>
      </c>
      <c r="C708" s="3">
        <v>44130.536805555559</v>
      </c>
      <c r="D708">
        <v>1</v>
      </c>
      <c r="E708">
        <v>1</v>
      </c>
      <c r="F708" t="s">
        <v>25</v>
      </c>
      <c r="G708">
        <v>1</v>
      </c>
      <c r="H708">
        <v>65.242189999999994</v>
      </c>
      <c r="I708">
        <v>14.277340000000001</v>
      </c>
      <c r="J708">
        <v>0.82421880000000003</v>
      </c>
      <c r="K708">
        <v>56.023440000000001</v>
      </c>
      <c r="L708" s="3">
        <v>44130.287499999999</v>
      </c>
      <c r="M708">
        <v>17.18</v>
      </c>
      <c r="N708" t="s">
        <v>28</v>
      </c>
      <c r="P708">
        <f>(C708-Key!$B$1)*24</f>
        <v>-2.1666666665696539</v>
      </c>
      <c r="Q708">
        <f>(Key!$B$2-'17.1'!C708)*24</f>
        <v>5.1166666665812954</v>
      </c>
      <c r="R708" s="3">
        <f>C708-(M708-Key!$B$5)/(24*Key!$B$6)</f>
        <v>44130.522990740741</v>
      </c>
      <c r="S708">
        <f>M708-Key!$B$5</f>
        <v>14.92</v>
      </c>
      <c r="T708" s="2">
        <f t="shared" si="55"/>
        <v>44129.534722222219</v>
      </c>
      <c r="U708" t="str">
        <f t="shared" si="56"/>
        <v>10-25-2020 12:50</v>
      </c>
      <c r="V708">
        <f>IFERROR(IF(W708=Z708,VLOOKUP($U708,[1]C8842!$G$2:$M$145,3,FALSE),0),0)</f>
        <v>20</v>
      </c>
      <c r="W708">
        <f>VLOOKUP(RIGHT($V$1,5),Key!$A$9:$B$14,2,FALSE)</f>
        <v>10.199999999999999</v>
      </c>
      <c r="X708">
        <f t="shared" ref="X708:X771" si="59">$X$2</f>
        <v>0</v>
      </c>
      <c r="Y708">
        <f>VLOOKUP(RIGHT($X$1,5),Key!$A$9:$B$14,2,FALSE)</f>
        <v>3.7</v>
      </c>
      <c r="Z708">
        <f t="shared" si="57"/>
        <v>10.199999999999999</v>
      </c>
      <c r="AA708">
        <f t="shared" si="58"/>
        <v>20</v>
      </c>
    </row>
    <row r="709" spans="1:27" x14ac:dyDescent="0.3">
      <c r="A709">
        <v>100067</v>
      </c>
      <c r="B709">
        <v>230922</v>
      </c>
      <c r="C709" s="3">
        <v>44130.536805555559</v>
      </c>
      <c r="D709">
        <v>3</v>
      </c>
      <c r="E709">
        <v>2</v>
      </c>
      <c r="F709" t="s">
        <v>26</v>
      </c>
      <c r="G709">
        <v>4</v>
      </c>
      <c r="H709">
        <v>55.011719999999997</v>
      </c>
      <c r="I709">
        <v>56.828130000000002</v>
      </c>
      <c r="J709">
        <v>3.0390630000000001</v>
      </c>
      <c r="K709">
        <v>92.039060000000006</v>
      </c>
      <c r="L709" s="3">
        <v>44130.290972222225</v>
      </c>
      <c r="M709">
        <v>17.18</v>
      </c>
      <c r="N709" t="s">
        <v>28</v>
      </c>
      <c r="P709">
        <f>(C709-Key!$B$1)*24</f>
        <v>-2.1666666665696539</v>
      </c>
      <c r="Q709">
        <f>(Key!$B$2-'17.1'!C709)*24</f>
        <v>5.1166666665812954</v>
      </c>
      <c r="R709" s="3">
        <f>C709-(M709-Key!$B$5)/(24*Key!$B$6)</f>
        <v>44130.522990740741</v>
      </c>
      <c r="S709">
        <f>M709-Key!$B$5</f>
        <v>14.92</v>
      </c>
      <c r="T709" s="2">
        <f t="shared" si="55"/>
        <v>44129.534722222219</v>
      </c>
      <c r="U709" t="str">
        <f t="shared" si="56"/>
        <v>10-25-2020 12:50</v>
      </c>
      <c r="V709">
        <f>IFERROR(IF(W709=Z709,VLOOKUP($U709,[1]C8842!$G$2:$M$145,3,FALSE),0),0)</f>
        <v>20</v>
      </c>
      <c r="W709">
        <f>VLOOKUP(RIGHT($V$1,5),Key!$A$9:$B$14,2,FALSE)</f>
        <v>10.199999999999999</v>
      </c>
      <c r="X709">
        <f t="shared" si="59"/>
        <v>0</v>
      </c>
      <c r="Y709">
        <f>VLOOKUP(RIGHT($X$1,5),Key!$A$9:$B$14,2,FALSE)</f>
        <v>3.7</v>
      </c>
      <c r="Z709">
        <f t="shared" si="57"/>
        <v>10.199999999999999</v>
      </c>
      <c r="AA709">
        <f t="shared" si="58"/>
        <v>20</v>
      </c>
    </row>
    <row r="710" spans="1:27" x14ac:dyDescent="0.3">
      <c r="A710">
        <v>100067</v>
      </c>
      <c r="B710">
        <v>230922</v>
      </c>
      <c r="C710" s="3">
        <v>44130.537499999999</v>
      </c>
      <c r="D710">
        <v>1</v>
      </c>
      <c r="E710">
        <v>1</v>
      </c>
      <c r="F710" t="s">
        <v>25</v>
      </c>
      <c r="G710">
        <v>1</v>
      </c>
      <c r="H710">
        <v>67.804689999999994</v>
      </c>
      <c r="I710">
        <v>15.285159999999999</v>
      </c>
      <c r="J710">
        <v>0.83203130000000003</v>
      </c>
      <c r="K710">
        <v>56.023440000000001</v>
      </c>
      <c r="L710" s="3">
        <v>44130.290972222225</v>
      </c>
      <c r="M710">
        <v>17.18</v>
      </c>
      <c r="N710" t="s">
        <v>28</v>
      </c>
      <c r="P710">
        <f>(C710-Key!$B$1)*24</f>
        <v>-2.1500000000232831</v>
      </c>
      <c r="Q710">
        <f>(Key!$B$2-'17.1'!C710)*24</f>
        <v>5.1000000000349246</v>
      </c>
      <c r="R710" s="3">
        <f>C710-(M710-Key!$B$5)/(24*Key!$B$6)</f>
        <v>44130.523685185181</v>
      </c>
      <c r="S710">
        <f>M710-Key!$B$5</f>
        <v>14.92</v>
      </c>
      <c r="T710" s="2">
        <f t="shared" si="55"/>
        <v>44129.534722222219</v>
      </c>
      <c r="U710" t="str">
        <f t="shared" si="56"/>
        <v>10-25-2020 12:50</v>
      </c>
      <c r="V710">
        <f>IFERROR(IF(W710=Z710,VLOOKUP($U710,[1]C8842!$G$2:$M$145,3,FALSE),0),0)</f>
        <v>20</v>
      </c>
      <c r="W710">
        <f>VLOOKUP(RIGHT($V$1,5),Key!$A$9:$B$14,2,FALSE)</f>
        <v>10.199999999999999</v>
      </c>
      <c r="X710">
        <f t="shared" si="59"/>
        <v>0</v>
      </c>
      <c r="Y710">
        <f>VLOOKUP(RIGHT($X$1,5),Key!$A$9:$B$14,2,FALSE)</f>
        <v>3.7</v>
      </c>
      <c r="Z710">
        <f t="shared" si="57"/>
        <v>10.199999999999999</v>
      </c>
      <c r="AA710">
        <f t="shared" si="58"/>
        <v>20</v>
      </c>
    </row>
    <row r="711" spans="1:27" x14ac:dyDescent="0.3">
      <c r="A711">
        <v>100067</v>
      </c>
      <c r="B711">
        <v>230922</v>
      </c>
      <c r="C711" s="3">
        <v>44130.537499999999</v>
      </c>
      <c r="D711">
        <v>1</v>
      </c>
      <c r="E711">
        <v>1</v>
      </c>
      <c r="F711" t="s">
        <v>25</v>
      </c>
      <c r="G711">
        <v>2</v>
      </c>
      <c r="H711">
        <v>65.359380000000002</v>
      </c>
      <c r="I711">
        <v>21.945309999999999</v>
      </c>
      <c r="J711">
        <v>1.136719</v>
      </c>
      <c r="K711">
        <v>57.023440000000001</v>
      </c>
      <c r="L711" s="3">
        <v>44130.290972222225</v>
      </c>
      <c r="M711">
        <v>17.18</v>
      </c>
      <c r="N711" t="s">
        <v>28</v>
      </c>
      <c r="P711">
        <f>(C711-Key!$B$1)*24</f>
        <v>-2.1500000000232831</v>
      </c>
      <c r="Q711">
        <f>(Key!$B$2-'17.1'!C711)*24</f>
        <v>5.1000000000349246</v>
      </c>
      <c r="R711" s="3">
        <f>C711-(M711-Key!$B$5)/(24*Key!$B$6)</f>
        <v>44130.523685185181</v>
      </c>
      <c r="S711">
        <f>M711-Key!$B$5</f>
        <v>14.92</v>
      </c>
      <c r="T711" s="2">
        <f t="shared" si="55"/>
        <v>44129.534722222219</v>
      </c>
      <c r="U711" t="str">
        <f t="shared" si="56"/>
        <v>10-25-2020 12:50</v>
      </c>
      <c r="V711">
        <f>IFERROR(IF(W711=Z711,VLOOKUP($U711,[1]C8842!$G$2:$M$145,3,FALSE),0),0)</f>
        <v>20</v>
      </c>
      <c r="W711">
        <f>VLOOKUP(RIGHT($V$1,5),Key!$A$9:$B$14,2,FALSE)</f>
        <v>10.199999999999999</v>
      </c>
      <c r="X711">
        <f t="shared" si="59"/>
        <v>0</v>
      </c>
      <c r="Y711">
        <f>VLOOKUP(RIGHT($X$1,5),Key!$A$9:$B$14,2,FALSE)</f>
        <v>3.7</v>
      </c>
      <c r="Z711">
        <f t="shared" si="57"/>
        <v>10.199999999999999</v>
      </c>
      <c r="AA711">
        <f t="shared" si="58"/>
        <v>20</v>
      </c>
    </row>
    <row r="712" spans="1:27" x14ac:dyDescent="0.3">
      <c r="A712">
        <v>100067</v>
      </c>
      <c r="B712">
        <v>230922</v>
      </c>
      <c r="C712" s="3">
        <v>44130.537499999999</v>
      </c>
      <c r="D712">
        <v>0</v>
      </c>
      <c r="E712">
        <v>2</v>
      </c>
      <c r="F712" t="s">
        <v>25</v>
      </c>
      <c r="G712">
        <v>1</v>
      </c>
      <c r="H712">
        <v>60.558590000000002</v>
      </c>
      <c r="I712">
        <v>15.88672</v>
      </c>
      <c r="J712">
        <v>0.9609375</v>
      </c>
      <c r="K712">
        <v>46.019530000000003</v>
      </c>
      <c r="L712" s="3">
        <v>44130.290972222225</v>
      </c>
      <c r="M712">
        <v>17.18</v>
      </c>
      <c r="N712" t="s">
        <v>28</v>
      </c>
      <c r="P712">
        <f>(C712-Key!$B$1)*24</f>
        <v>-2.1500000000232831</v>
      </c>
      <c r="Q712">
        <f>(Key!$B$2-'17.1'!C712)*24</f>
        <v>5.1000000000349246</v>
      </c>
      <c r="R712" s="3">
        <f>C712-(M712-Key!$B$5)/(24*Key!$B$6)</f>
        <v>44130.523685185181</v>
      </c>
      <c r="S712">
        <f>M712-Key!$B$5</f>
        <v>14.92</v>
      </c>
      <c r="T712" s="2">
        <f t="shared" si="55"/>
        <v>44129.534722222219</v>
      </c>
      <c r="U712" t="str">
        <f t="shared" si="56"/>
        <v>10-25-2020 12:50</v>
      </c>
      <c r="V712">
        <f>IFERROR(IF(W712=Z712,VLOOKUP($U712,[1]C8842!$G$2:$M$145,3,FALSE),0),0)</f>
        <v>20</v>
      </c>
      <c r="W712">
        <f>VLOOKUP(RIGHT($V$1,5),Key!$A$9:$B$14,2,FALSE)</f>
        <v>10.199999999999999</v>
      </c>
      <c r="X712">
        <f t="shared" si="59"/>
        <v>0</v>
      </c>
      <c r="Y712">
        <f>VLOOKUP(RIGHT($X$1,5),Key!$A$9:$B$14,2,FALSE)</f>
        <v>3.7</v>
      </c>
      <c r="Z712">
        <f t="shared" si="57"/>
        <v>10.199999999999999</v>
      </c>
      <c r="AA712">
        <f t="shared" si="58"/>
        <v>20</v>
      </c>
    </row>
    <row r="713" spans="1:27" x14ac:dyDescent="0.3">
      <c r="A713">
        <v>100067</v>
      </c>
      <c r="B713">
        <v>230922</v>
      </c>
      <c r="C713" s="3">
        <v>44130.537499999999</v>
      </c>
      <c r="D713">
        <v>3</v>
      </c>
      <c r="E713">
        <v>2</v>
      </c>
      <c r="F713" t="s">
        <v>26</v>
      </c>
      <c r="G713">
        <v>2</v>
      </c>
      <c r="H713">
        <v>66.558589999999995</v>
      </c>
      <c r="I713">
        <v>20.51953</v>
      </c>
      <c r="J713">
        <v>1.058594</v>
      </c>
      <c r="K713">
        <v>92.039060000000006</v>
      </c>
      <c r="L713" s="3">
        <v>44130.290972222225</v>
      </c>
      <c r="M713">
        <v>17.18</v>
      </c>
      <c r="N713" t="s">
        <v>28</v>
      </c>
      <c r="P713">
        <f>(C713-Key!$B$1)*24</f>
        <v>-2.1500000000232831</v>
      </c>
      <c r="Q713">
        <f>(Key!$B$2-'17.1'!C713)*24</f>
        <v>5.1000000000349246</v>
      </c>
      <c r="R713" s="3">
        <f>C713-(M713-Key!$B$5)/(24*Key!$B$6)</f>
        <v>44130.523685185181</v>
      </c>
      <c r="S713">
        <f>M713-Key!$B$5</f>
        <v>14.92</v>
      </c>
      <c r="T713" s="2">
        <f t="shared" si="55"/>
        <v>44129.534722222219</v>
      </c>
      <c r="U713" t="str">
        <f t="shared" si="56"/>
        <v>10-25-2020 12:50</v>
      </c>
      <c r="V713">
        <f>IFERROR(IF(W713=Z713,VLOOKUP($U713,[1]C8842!$G$2:$M$145,3,FALSE),0),0)</f>
        <v>20</v>
      </c>
      <c r="W713">
        <f>VLOOKUP(RIGHT($V$1,5),Key!$A$9:$B$14,2,FALSE)</f>
        <v>10.199999999999999</v>
      </c>
      <c r="X713">
        <f t="shared" si="59"/>
        <v>0</v>
      </c>
      <c r="Y713">
        <f>VLOOKUP(RIGHT($X$1,5),Key!$A$9:$B$14,2,FALSE)</f>
        <v>3.7</v>
      </c>
      <c r="Z713">
        <f t="shared" si="57"/>
        <v>10.199999999999999</v>
      </c>
      <c r="AA713">
        <f t="shared" si="58"/>
        <v>20</v>
      </c>
    </row>
    <row r="714" spans="1:27" x14ac:dyDescent="0.3">
      <c r="A714">
        <v>100067</v>
      </c>
      <c r="B714">
        <v>230922</v>
      </c>
      <c r="C714" s="3">
        <v>44130.537499999999</v>
      </c>
      <c r="D714">
        <v>0</v>
      </c>
      <c r="E714">
        <v>2</v>
      </c>
      <c r="F714" t="s">
        <v>25</v>
      </c>
      <c r="G714">
        <v>1</v>
      </c>
      <c r="H714">
        <v>63.226559999999999</v>
      </c>
      <c r="I714">
        <v>15.308590000000001</v>
      </c>
      <c r="J714">
        <v>0.89453130000000003</v>
      </c>
      <c r="K714">
        <v>46.019530000000003</v>
      </c>
      <c r="L714" s="3">
        <v>44130.290972222225</v>
      </c>
      <c r="M714">
        <v>17.18</v>
      </c>
      <c r="N714" t="s">
        <v>28</v>
      </c>
      <c r="P714">
        <f>(C714-Key!$B$1)*24</f>
        <v>-2.1500000000232831</v>
      </c>
      <c r="Q714">
        <f>(Key!$B$2-'17.1'!C714)*24</f>
        <v>5.1000000000349246</v>
      </c>
      <c r="R714" s="3">
        <f>C714-(M714-Key!$B$5)/(24*Key!$B$6)</f>
        <v>44130.523685185181</v>
      </c>
      <c r="S714">
        <f>M714-Key!$B$5</f>
        <v>14.92</v>
      </c>
      <c r="T714" s="2">
        <f t="shared" si="55"/>
        <v>44129.534722222219</v>
      </c>
      <c r="U714" t="str">
        <f t="shared" si="56"/>
        <v>10-25-2020 12:50</v>
      </c>
      <c r="V714">
        <f>IFERROR(IF(W714=Z714,VLOOKUP($U714,[1]C8842!$G$2:$M$145,3,FALSE),0),0)</f>
        <v>20</v>
      </c>
      <c r="W714">
        <f>VLOOKUP(RIGHT($V$1,5),Key!$A$9:$B$14,2,FALSE)</f>
        <v>10.199999999999999</v>
      </c>
      <c r="X714">
        <f t="shared" si="59"/>
        <v>0</v>
      </c>
      <c r="Y714">
        <f>VLOOKUP(RIGHT($X$1,5),Key!$A$9:$B$14,2,FALSE)</f>
        <v>3.7</v>
      </c>
      <c r="Z714">
        <f t="shared" si="57"/>
        <v>10.199999999999999</v>
      </c>
      <c r="AA714">
        <f t="shared" si="58"/>
        <v>20</v>
      </c>
    </row>
    <row r="715" spans="1:27" x14ac:dyDescent="0.3">
      <c r="A715">
        <v>100067</v>
      </c>
      <c r="B715">
        <v>230922</v>
      </c>
      <c r="C715" s="3">
        <v>44130.537499999999</v>
      </c>
      <c r="D715">
        <v>1</v>
      </c>
      <c r="E715">
        <v>1</v>
      </c>
      <c r="F715" t="s">
        <v>25</v>
      </c>
      <c r="G715">
        <v>1</v>
      </c>
      <c r="H715">
        <v>65.867189999999994</v>
      </c>
      <c r="I715">
        <v>16.585940000000001</v>
      </c>
      <c r="J715">
        <v>0.91015630000000003</v>
      </c>
      <c r="K715">
        <v>57.023440000000001</v>
      </c>
      <c r="L715" s="3">
        <v>44130.290972222225</v>
      </c>
      <c r="M715">
        <v>17.18</v>
      </c>
      <c r="N715" t="s">
        <v>28</v>
      </c>
      <c r="P715">
        <f>(C715-Key!$B$1)*24</f>
        <v>-2.1500000000232831</v>
      </c>
      <c r="Q715">
        <f>(Key!$B$2-'17.1'!C715)*24</f>
        <v>5.1000000000349246</v>
      </c>
      <c r="R715" s="3">
        <f>C715-(M715-Key!$B$5)/(24*Key!$B$6)</f>
        <v>44130.523685185181</v>
      </c>
      <c r="S715">
        <f>M715-Key!$B$5</f>
        <v>14.92</v>
      </c>
      <c r="T715" s="2">
        <f t="shared" si="55"/>
        <v>44129.534722222219</v>
      </c>
      <c r="U715" t="str">
        <f t="shared" si="56"/>
        <v>10-25-2020 12:50</v>
      </c>
      <c r="V715">
        <f>IFERROR(IF(W715=Z715,VLOOKUP($U715,[1]C8842!$G$2:$M$145,3,FALSE),0),0)</f>
        <v>20</v>
      </c>
      <c r="W715">
        <f>VLOOKUP(RIGHT($V$1,5),Key!$A$9:$B$14,2,FALSE)</f>
        <v>10.199999999999999</v>
      </c>
      <c r="X715">
        <f t="shared" si="59"/>
        <v>0</v>
      </c>
      <c r="Y715">
        <f>VLOOKUP(RIGHT($X$1,5),Key!$A$9:$B$14,2,FALSE)</f>
        <v>3.7</v>
      </c>
      <c r="Z715">
        <f t="shared" si="57"/>
        <v>10.199999999999999</v>
      </c>
      <c r="AA715">
        <f t="shared" si="58"/>
        <v>20</v>
      </c>
    </row>
    <row r="716" spans="1:27" x14ac:dyDescent="0.3">
      <c r="A716">
        <v>100067</v>
      </c>
      <c r="B716">
        <v>230922</v>
      </c>
      <c r="C716" s="3">
        <v>44130.537499999999</v>
      </c>
      <c r="D716">
        <v>1</v>
      </c>
      <c r="E716">
        <v>1</v>
      </c>
      <c r="F716" t="s">
        <v>25</v>
      </c>
      <c r="G716">
        <v>1</v>
      </c>
      <c r="H716">
        <v>72.382810000000006</v>
      </c>
      <c r="I716">
        <v>14.441409999999999</v>
      </c>
      <c r="J716">
        <v>0.75</v>
      </c>
      <c r="K716">
        <v>56.023440000000001</v>
      </c>
      <c r="L716" s="3">
        <v>44130.290972222225</v>
      </c>
      <c r="M716">
        <v>17.18</v>
      </c>
      <c r="N716" t="s">
        <v>28</v>
      </c>
      <c r="P716">
        <f>(C716-Key!$B$1)*24</f>
        <v>-2.1500000000232831</v>
      </c>
      <c r="Q716">
        <f>(Key!$B$2-'17.1'!C716)*24</f>
        <v>5.1000000000349246</v>
      </c>
      <c r="R716" s="3">
        <f>C716-(M716-Key!$B$5)/(24*Key!$B$6)</f>
        <v>44130.523685185181</v>
      </c>
      <c r="S716">
        <f>M716-Key!$B$5</f>
        <v>14.92</v>
      </c>
      <c r="T716" s="2">
        <f t="shared" si="55"/>
        <v>44129.534722222219</v>
      </c>
      <c r="U716" t="str">
        <f t="shared" si="56"/>
        <v>10-25-2020 12:50</v>
      </c>
      <c r="V716">
        <f>IFERROR(IF(W716=Z716,VLOOKUP($U716,[1]C8842!$G$2:$M$145,3,FALSE),0),0)</f>
        <v>20</v>
      </c>
      <c r="W716">
        <f>VLOOKUP(RIGHT($V$1,5),Key!$A$9:$B$14,2,FALSE)</f>
        <v>10.199999999999999</v>
      </c>
      <c r="X716">
        <f t="shared" si="59"/>
        <v>0</v>
      </c>
      <c r="Y716">
        <f>VLOOKUP(RIGHT($X$1,5),Key!$A$9:$B$14,2,FALSE)</f>
        <v>3.7</v>
      </c>
      <c r="Z716">
        <f t="shared" si="57"/>
        <v>10.199999999999999</v>
      </c>
      <c r="AA716">
        <f t="shared" si="58"/>
        <v>20</v>
      </c>
    </row>
    <row r="717" spans="1:27" x14ac:dyDescent="0.3">
      <c r="A717">
        <v>100067</v>
      </c>
      <c r="B717">
        <v>230922</v>
      </c>
      <c r="C717" s="3">
        <v>44130.537499999999</v>
      </c>
      <c r="D717">
        <v>3</v>
      </c>
      <c r="E717">
        <v>2</v>
      </c>
      <c r="F717" t="s">
        <v>26</v>
      </c>
      <c r="G717">
        <v>2</v>
      </c>
      <c r="H717">
        <v>76.457030000000003</v>
      </c>
      <c r="I717">
        <v>25.44922</v>
      </c>
      <c r="J717">
        <v>1.09375</v>
      </c>
      <c r="K717">
        <v>92.039060000000006</v>
      </c>
      <c r="L717" s="3">
        <v>44130.290972222225</v>
      </c>
      <c r="M717">
        <v>17.18</v>
      </c>
      <c r="N717" t="s">
        <v>28</v>
      </c>
      <c r="P717">
        <f>(C717-Key!$B$1)*24</f>
        <v>-2.1500000000232831</v>
      </c>
      <c r="Q717">
        <f>(Key!$B$2-'17.1'!C717)*24</f>
        <v>5.1000000000349246</v>
      </c>
      <c r="R717" s="3">
        <f>C717-(M717-Key!$B$5)/(24*Key!$B$6)</f>
        <v>44130.523685185181</v>
      </c>
      <c r="S717">
        <f>M717-Key!$B$5</f>
        <v>14.92</v>
      </c>
      <c r="T717" s="2">
        <f t="shared" si="55"/>
        <v>44129.534722222219</v>
      </c>
      <c r="U717" t="str">
        <f t="shared" si="56"/>
        <v>10-25-2020 12:50</v>
      </c>
      <c r="V717">
        <f>IFERROR(IF(W717=Z717,VLOOKUP($U717,[1]C8842!$G$2:$M$145,3,FALSE),0),0)</f>
        <v>20</v>
      </c>
      <c r="W717">
        <f>VLOOKUP(RIGHT($V$1,5),Key!$A$9:$B$14,2,FALSE)</f>
        <v>10.199999999999999</v>
      </c>
      <c r="X717">
        <f t="shared" si="59"/>
        <v>0</v>
      </c>
      <c r="Y717">
        <f>VLOOKUP(RIGHT($X$1,5),Key!$A$9:$B$14,2,FALSE)</f>
        <v>3.7</v>
      </c>
      <c r="Z717">
        <f t="shared" si="57"/>
        <v>10.199999999999999</v>
      </c>
      <c r="AA717">
        <f t="shared" si="58"/>
        <v>20</v>
      </c>
    </row>
    <row r="718" spans="1:27" x14ac:dyDescent="0.3">
      <c r="A718">
        <v>100067</v>
      </c>
      <c r="B718">
        <v>230922</v>
      </c>
      <c r="C718" s="3">
        <v>44130.537499999999</v>
      </c>
      <c r="D718">
        <v>3</v>
      </c>
      <c r="E718">
        <v>2</v>
      </c>
      <c r="F718" t="s">
        <v>26</v>
      </c>
      <c r="G718">
        <v>1</v>
      </c>
      <c r="H718">
        <v>67.804689999999994</v>
      </c>
      <c r="I718">
        <v>19.246089999999999</v>
      </c>
      <c r="J718">
        <v>0.98828130000000003</v>
      </c>
      <c r="K718">
        <v>94.039060000000006</v>
      </c>
      <c r="L718" s="3">
        <v>44130.290972222225</v>
      </c>
      <c r="M718">
        <v>17.18</v>
      </c>
      <c r="N718" t="s">
        <v>28</v>
      </c>
      <c r="P718">
        <f>(C718-Key!$B$1)*24</f>
        <v>-2.1500000000232831</v>
      </c>
      <c r="Q718">
        <f>(Key!$B$2-'17.1'!C718)*24</f>
        <v>5.1000000000349246</v>
      </c>
      <c r="R718" s="3">
        <f>C718-(M718-Key!$B$5)/(24*Key!$B$6)</f>
        <v>44130.523685185181</v>
      </c>
      <c r="S718">
        <f>M718-Key!$B$5</f>
        <v>14.92</v>
      </c>
      <c r="T718" s="2">
        <f t="shared" si="55"/>
        <v>44129.534722222219</v>
      </c>
      <c r="U718" t="str">
        <f t="shared" si="56"/>
        <v>10-25-2020 12:50</v>
      </c>
      <c r="V718">
        <f>IFERROR(IF(W718=Z718,VLOOKUP($U718,[1]C8842!$G$2:$M$145,3,FALSE),0),0)</f>
        <v>20</v>
      </c>
      <c r="W718">
        <f>VLOOKUP(RIGHT($V$1,5),Key!$A$9:$B$14,2,FALSE)</f>
        <v>10.199999999999999</v>
      </c>
      <c r="X718">
        <f t="shared" si="59"/>
        <v>0</v>
      </c>
      <c r="Y718">
        <f>VLOOKUP(RIGHT($X$1,5),Key!$A$9:$B$14,2,FALSE)</f>
        <v>3.7</v>
      </c>
      <c r="Z718">
        <f t="shared" si="57"/>
        <v>10.199999999999999</v>
      </c>
      <c r="AA718">
        <f t="shared" si="58"/>
        <v>20</v>
      </c>
    </row>
    <row r="719" spans="1:27" x14ac:dyDescent="0.3">
      <c r="A719">
        <v>100067</v>
      </c>
      <c r="B719">
        <v>230922</v>
      </c>
      <c r="C719" s="3">
        <v>44130.537499999999</v>
      </c>
      <c r="D719">
        <v>1</v>
      </c>
      <c r="E719">
        <v>1</v>
      </c>
      <c r="F719" t="s">
        <v>25</v>
      </c>
      <c r="G719">
        <v>1</v>
      </c>
      <c r="H719">
        <v>71.664060000000006</v>
      </c>
      <c r="I719">
        <v>15.691409999999999</v>
      </c>
      <c r="J719">
        <v>0.8046875</v>
      </c>
      <c r="K719">
        <v>58.023440000000001</v>
      </c>
      <c r="L719" s="3">
        <v>44130.290972222225</v>
      </c>
      <c r="M719">
        <v>17.18</v>
      </c>
      <c r="N719" t="s">
        <v>28</v>
      </c>
      <c r="P719">
        <f>(C719-Key!$B$1)*24</f>
        <v>-2.1500000000232831</v>
      </c>
      <c r="Q719">
        <f>(Key!$B$2-'17.1'!C719)*24</f>
        <v>5.1000000000349246</v>
      </c>
      <c r="R719" s="3">
        <f>C719-(M719-Key!$B$5)/(24*Key!$B$6)</f>
        <v>44130.523685185181</v>
      </c>
      <c r="S719">
        <f>M719-Key!$B$5</f>
        <v>14.92</v>
      </c>
      <c r="T719" s="2">
        <f t="shared" si="55"/>
        <v>44129.534722222219</v>
      </c>
      <c r="U719" t="str">
        <f t="shared" si="56"/>
        <v>10-25-2020 12:50</v>
      </c>
      <c r="V719">
        <f>IFERROR(IF(W719=Z719,VLOOKUP($U719,[1]C8842!$G$2:$M$145,3,FALSE),0),0)</f>
        <v>20</v>
      </c>
      <c r="W719">
        <f>VLOOKUP(RIGHT($V$1,5),Key!$A$9:$B$14,2,FALSE)</f>
        <v>10.199999999999999</v>
      </c>
      <c r="X719">
        <f t="shared" si="59"/>
        <v>0</v>
      </c>
      <c r="Y719">
        <f>VLOOKUP(RIGHT($X$1,5),Key!$A$9:$B$14,2,FALSE)</f>
        <v>3.7</v>
      </c>
      <c r="Z719">
        <f t="shared" si="57"/>
        <v>10.199999999999999</v>
      </c>
      <c r="AA719">
        <f t="shared" si="58"/>
        <v>20</v>
      </c>
    </row>
    <row r="720" spans="1:27" x14ac:dyDescent="0.3">
      <c r="A720">
        <v>100067</v>
      </c>
      <c r="B720">
        <v>230922</v>
      </c>
      <c r="C720" s="3">
        <v>44130.537499999999</v>
      </c>
      <c r="D720">
        <v>3</v>
      </c>
      <c r="E720">
        <v>2</v>
      </c>
      <c r="F720" t="s">
        <v>26</v>
      </c>
      <c r="G720">
        <v>1</v>
      </c>
      <c r="H720">
        <v>64.082030000000003</v>
      </c>
      <c r="I720">
        <v>19.484380000000002</v>
      </c>
      <c r="J720">
        <v>1.0546880000000001</v>
      </c>
      <c r="K720">
        <v>94.039060000000006</v>
      </c>
      <c r="L720" s="3">
        <v>44130.290972222225</v>
      </c>
      <c r="M720">
        <v>17.18</v>
      </c>
      <c r="N720" t="s">
        <v>28</v>
      </c>
      <c r="P720">
        <f>(C720-Key!$B$1)*24</f>
        <v>-2.1500000000232831</v>
      </c>
      <c r="Q720">
        <f>(Key!$B$2-'17.1'!C720)*24</f>
        <v>5.1000000000349246</v>
      </c>
      <c r="R720" s="3">
        <f>C720-(M720-Key!$B$5)/(24*Key!$B$6)</f>
        <v>44130.523685185181</v>
      </c>
      <c r="S720">
        <f>M720-Key!$B$5</f>
        <v>14.92</v>
      </c>
      <c r="T720" s="2">
        <f t="shared" si="55"/>
        <v>44129.534722222219</v>
      </c>
      <c r="U720" t="str">
        <f t="shared" si="56"/>
        <v>10-25-2020 12:50</v>
      </c>
      <c r="V720">
        <f>IFERROR(IF(W720=Z720,VLOOKUP($U720,[1]C8842!$G$2:$M$145,3,FALSE),0),0)</f>
        <v>20</v>
      </c>
      <c r="W720">
        <f>VLOOKUP(RIGHT($V$1,5),Key!$A$9:$B$14,2,FALSE)</f>
        <v>10.199999999999999</v>
      </c>
      <c r="X720">
        <f t="shared" si="59"/>
        <v>0</v>
      </c>
      <c r="Y720">
        <f>VLOOKUP(RIGHT($X$1,5),Key!$A$9:$B$14,2,FALSE)</f>
        <v>3.7</v>
      </c>
      <c r="Z720">
        <f t="shared" si="57"/>
        <v>10.199999999999999</v>
      </c>
      <c r="AA720">
        <f t="shared" si="58"/>
        <v>20</v>
      </c>
    </row>
    <row r="721" spans="1:27" x14ac:dyDescent="0.3">
      <c r="A721">
        <v>100067</v>
      </c>
      <c r="B721">
        <v>230922</v>
      </c>
      <c r="C721" s="3">
        <v>44130.537499999999</v>
      </c>
      <c r="D721">
        <v>3</v>
      </c>
      <c r="E721">
        <v>2</v>
      </c>
      <c r="F721" t="s">
        <v>26</v>
      </c>
      <c r="G721">
        <v>1</v>
      </c>
      <c r="H721">
        <v>64.515630000000002</v>
      </c>
      <c r="I721">
        <v>15.804690000000001</v>
      </c>
      <c r="J721">
        <v>0.8984375</v>
      </c>
      <c r="K721">
        <v>95.039060000000006</v>
      </c>
      <c r="L721" s="3">
        <v>44130.290972222225</v>
      </c>
      <c r="M721">
        <v>17.18</v>
      </c>
      <c r="N721" t="s">
        <v>28</v>
      </c>
      <c r="P721">
        <f>(C721-Key!$B$1)*24</f>
        <v>-2.1500000000232831</v>
      </c>
      <c r="Q721">
        <f>(Key!$B$2-'17.1'!C721)*24</f>
        <v>5.1000000000349246</v>
      </c>
      <c r="R721" s="3">
        <f>C721-(M721-Key!$B$5)/(24*Key!$B$6)</f>
        <v>44130.523685185181</v>
      </c>
      <c r="S721">
        <f>M721-Key!$B$5</f>
        <v>14.92</v>
      </c>
      <c r="T721" s="2">
        <f t="shared" si="55"/>
        <v>44129.534722222219</v>
      </c>
      <c r="U721" t="str">
        <f t="shared" si="56"/>
        <v>10-25-2020 12:50</v>
      </c>
      <c r="V721">
        <f>IFERROR(IF(W721=Z721,VLOOKUP($U721,[1]C8842!$G$2:$M$145,3,FALSE),0),0)</f>
        <v>20</v>
      </c>
      <c r="W721">
        <f>VLOOKUP(RIGHT($V$1,5),Key!$A$9:$B$14,2,FALSE)</f>
        <v>10.199999999999999</v>
      </c>
      <c r="X721">
        <f t="shared" si="59"/>
        <v>0</v>
      </c>
      <c r="Y721">
        <f>VLOOKUP(RIGHT($X$1,5),Key!$A$9:$B$14,2,FALSE)</f>
        <v>3.7</v>
      </c>
      <c r="Z721">
        <f t="shared" si="57"/>
        <v>10.199999999999999</v>
      </c>
      <c r="AA721">
        <f t="shared" si="58"/>
        <v>20</v>
      </c>
    </row>
    <row r="722" spans="1:27" x14ac:dyDescent="0.3">
      <c r="A722">
        <v>100067</v>
      </c>
      <c r="B722">
        <v>230922</v>
      </c>
      <c r="C722" s="3">
        <v>44130.537499999999</v>
      </c>
      <c r="D722">
        <v>1</v>
      </c>
      <c r="E722">
        <v>1</v>
      </c>
      <c r="F722" t="s">
        <v>25</v>
      </c>
      <c r="G722">
        <v>1</v>
      </c>
      <c r="H722">
        <v>71.605469999999997</v>
      </c>
      <c r="I722">
        <v>19.191410000000001</v>
      </c>
      <c r="J722">
        <v>0.93359380000000003</v>
      </c>
      <c r="K722">
        <v>58.023440000000001</v>
      </c>
      <c r="L722" s="3">
        <v>44130.290972222225</v>
      </c>
      <c r="M722">
        <v>17.18</v>
      </c>
      <c r="N722" t="s">
        <v>28</v>
      </c>
      <c r="P722">
        <f>(C722-Key!$B$1)*24</f>
        <v>-2.1500000000232831</v>
      </c>
      <c r="Q722">
        <f>(Key!$B$2-'17.1'!C722)*24</f>
        <v>5.1000000000349246</v>
      </c>
      <c r="R722" s="3">
        <f>C722-(M722-Key!$B$5)/(24*Key!$B$6)</f>
        <v>44130.523685185181</v>
      </c>
      <c r="S722">
        <f>M722-Key!$B$5</f>
        <v>14.92</v>
      </c>
      <c r="T722" s="2">
        <f t="shared" si="55"/>
        <v>44129.534722222219</v>
      </c>
      <c r="U722" t="str">
        <f t="shared" si="56"/>
        <v>10-25-2020 12:50</v>
      </c>
      <c r="V722">
        <f>IFERROR(IF(W722=Z722,VLOOKUP($U722,[1]C8842!$G$2:$M$145,3,FALSE),0),0)</f>
        <v>20</v>
      </c>
      <c r="W722">
        <f>VLOOKUP(RIGHT($V$1,5),Key!$A$9:$B$14,2,FALSE)</f>
        <v>10.199999999999999</v>
      </c>
      <c r="X722">
        <f t="shared" si="59"/>
        <v>0</v>
      </c>
      <c r="Y722">
        <f>VLOOKUP(RIGHT($X$1,5),Key!$A$9:$B$14,2,FALSE)</f>
        <v>3.7</v>
      </c>
      <c r="Z722">
        <f t="shared" si="57"/>
        <v>10.199999999999999</v>
      </c>
      <c r="AA722">
        <f t="shared" si="58"/>
        <v>20</v>
      </c>
    </row>
    <row r="723" spans="1:27" x14ac:dyDescent="0.3">
      <c r="A723">
        <v>100067</v>
      </c>
      <c r="B723">
        <v>230922</v>
      </c>
      <c r="C723" s="3">
        <v>44130.537499999999</v>
      </c>
      <c r="D723">
        <v>0</v>
      </c>
      <c r="E723">
        <v>2</v>
      </c>
      <c r="F723" t="s">
        <v>25</v>
      </c>
      <c r="G723">
        <v>1</v>
      </c>
      <c r="H723">
        <v>63.082030000000003</v>
      </c>
      <c r="I723">
        <v>16.617190000000001</v>
      </c>
      <c r="J723">
        <v>0.953125</v>
      </c>
      <c r="K723">
        <v>46.019530000000003</v>
      </c>
      <c r="L723" s="3">
        <v>44130.290972222225</v>
      </c>
      <c r="M723">
        <v>17.18</v>
      </c>
      <c r="N723" t="s">
        <v>28</v>
      </c>
      <c r="P723">
        <f>(C723-Key!$B$1)*24</f>
        <v>-2.1500000000232831</v>
      </c>
      <c r="Q723">
        <f>(Key!$B$2-'17.1'!C723)*24</f>
        <v>5.1000000000349246</v>
      </c>
      <c r="R723" s="3">
        <f>C723-(M723-Key!$B$5)/(24*Key!$B$6)</f>
        <v>44130.523685185181</v>
      </c>
      <c r="S723">
        <f>M723-Key!$B$5</f>
        <v>14.92</v>
      </c>
      <c r="T723" s="2">
        <f t="shared" si="55"/>
        <v>44129.534722222219</v>
      </c>
      <c r="U723" t="str">
        <f t="shared" si="56"/>
        <v>10-25-2020 12:50</v>
      </c>
      <c r="V723">
        <f>IFERROR(IF(W723=Z723,VLOOKUP($U723,[1]C8842!$G$2:$M$145,3,FALSE),0),0)</f>
        <v>20</v>
      </c>
      <c r="W723">
        <f>VLOOKUP(RIGHT($V$1,5),Key!$A$9:$B$14,2,FALSE)</f>
        <v>10.199999999999999</v>
      </c>
      <c r="X723">
        <f t="shared" si="59"/>
        <v>0</v>
      </c>
      <c r="Y723">
        <f>VLOOKUP(RIGHT($X$1,5),Key!$A$9:$B$14,2,FALSE)</f>
        <v>3.7</v>
      </c>
      <c r="Z723">
        <f t="shared" si="57"/>
        <v>10.199999999999999</v>
      </c>
      <c r="AA723">
        <f t="shared" si="58"/>
        <v>20</v>
      </c>
    </row>
    <row r="724" spans="1:27" x14ac:dyDescent="0.3">
      <c r="A724">
        <v>100067</v>
      </c>
      <c r="B724">
        <v>230922</v>
      </c>
      <c r="C724" s="3">
        <v>44130.537499999999</v>
      </c>
      <c r="D724">
        <v>0</v>
      </c>
      <c r="E724">
        <v>2</v>
      </c>
      <c r="F724" t="s">
        <v>25</v>
      </c>
      <c r="G724">
        <v>2</v>
      </c>
      <c r="H724">
        <v>61.003909999999998</v>
      </c>
      <c r="I724">
        <v>21.71875</v>
      </c>
      <c r="J724">
        <v>1.207031</v>
      </c>
      <c r="K724">
        <v>47.019530000000003</v>
      </c>
      <c r="L724" s="3">
        <v>44130.290972222225</v>
      </c>
      <c r="M724">
        <v>17.18</v>
      </c>
      <c r="N724" t="s">
        <v>28</v>
      </c>
      <c r="P724">
        <f>(C724-Key!$B$1)*24</f>
        <v>-2.1500000000232831</v>
      </c>
      <c r="Q724">
        <f>(Key!$B$2-'17.1'!C724)*24</f>
        <v>5.1000000000349246</v>
      </c>
      <c r="R724" s="3">
        <f>C724-(M724-Key!$B$5)/(24*Key!$B$6)</f>
        <v>44130.523685185181</v>
      </c>
      <c r="S724">
        <f>M724-Key!$B$5</f>
        <v>14.92</v>
      </c>
      <c r="T724" s="2">
        <f t="shared" si="55"/>
        <v>44129.534722222219</v>
      </c>
      <c r="U724" t="str">
        <f t="shared" si="56"/>
        <v>10-25-2020 12:50</v>
      </c>
      <c r="V724">
        <f>IFERROR(IF(W724=Z724,VLOOKUP($U724,[1]C8842!$G$2:$M$145,3,FALSE),0),0)</f>
        <v>20</v>
      </c>
      <c r="W724">
        <f>VLOOKUP(RIGHT($V$1,5),Key!$A$9:$B$14,2,FALSE)</f>
        <v>10.199999999999999</v>
      </c>
      <c r="X724">
        <f t="shared" si="59"/>
        <v>0</v>
      </c>
      <c r="Y724">
        <f>VLOOKUP(RIGHT($X$1,5),Key!$A$9:$B$14,2,FALSE)</f>
        <v>3.7</v>
      </c>
      <c r="Z724">
        <f t="shared" si="57"/>
        <v>10.199999999999999</v>
      </c>
      <c r="AA724">
        <f t="shared" si="58"/>
        <v>20</v>
      </c>
    </row>
    <row r="725" spans="1:27" x14ac:dyDescent="0.3">
      <c r="A725">
        <v>100067</v>
      </c>
      <c r="B725">
        <v>230922</v>
      </c>
      <c r="C725" s="3">
        <v>44130.537499999999</v>
      </c>
      <c r="D725">
        <v>3</v>
      </c>
      <c r="E725">
        <v>2</v>
      </c>
      <c r="F725" t="s">
        <v>26</v>
      </c>
      <c r="G725">
        <v>1</v>
      </c>
      <c r="H725">
        <v>60.902340000000002</v>
      </c>
      <c r="I725">
        <v>17.492190000000001</v>
      </c>
      <c r="J725">
        <v>1.0234380000000001</v>
      </c>
      <c r="K725">
        <v>93.039060000000006</v>
      </c>
      <c r="L725" s="3">
        <v>44130.290972222225</v>
      </c>
      <c r="M725">
        <v>17.18</v>
      </c>
      <c r="N725" t="s">
        <v>28</v>
      </c>
      <c r="P725">
        <f>(C725-Key!$B$1)*24</f>
        <v>-2.1500000000232831</v>
      </c>
      <c r="Q725">
        <f>(Key!$B$2-'17.1'!C725)*24</f>
        <v>5.1000000000349246</v>
      </c>
      <c r="R725" s="3">
        <f>C725-(M725-Key!$B$5)/(24*Key!$B$6)</f>
        <v>44130.523685185181</v>
      </c>
      <c r="S725">
        <f>M725-Key!$B$5</f>
        <v>14.92</v>
      </c>
      <c r="T725" s="2">
        <f t="shared" si="55"/>
        <v>44129.534722222219</v>
      </c>
      <c r="U725" t="str">
        <f t="shared" si="56"/>
        <v>10-25-2020 12:50</v>
      </c>
      <c r="V725">
        <f>IFERROR(IF(W725=Z725,VLOOKUP($U725,[1]C8842!$G$2:$M$145,3,FALSE),0),0)</f>
        <v>20</v>
      </c>
      <c r="W725">
        <f>VLOOKUP(RIGHT($V$1,5),Key!$A$9:$B$14,2,FALSE)</f>
        <v>10.199999999999999</v>
      </c>
      <c r="X725">
        <f t="shared" si="59"/>
        <v>0</v>
      </c>
      <c r="Y725">
        <f>VLOOKUP(RIGHT($X$1,5),Key!$A$9:$B$14,2,FALSE)</f>
        <v>3.7</v>
      </c>
      <c r="Z725">
        <f t="shared" si="57"/>
        <v>10.199999999999999</v>
      </c>
      <c r="AA725">
        <f t="shared" si="58"/>
        <v>20</v>
      </c>
    </row>
    <row r="726" spans="1:27" x14ac:dyDescent="0.3">
      <c r="A726">
        <v>100067</v>
      </c>
      <c r="B726">
        <v>230922</v>
      </c>
      <c r="C726" s="3">
        <v>44130.537499999999</v>
      </c>
      <c r="D726">
        <v>0</v>
      </c>
      <c r="E726">
        <v>2</v>
      </c>
      <c r="F726" t="s">
        <v>25</v>
      </c>
      <c r="G726">
        <v>1</v>
      </c>
      <c r="H726">
        <v>61.90625</v>
      </c>
      <c r="I726">
        <v>18.88672</v>
      </c>
      <c r="J726">
        <v>1.066406</v>
      </c>
      <c r="K726">
        <v>46.019530000000003</v>
      </c>
      <c r="L726" s="3">
        <v>44130.290972222225</v>
      </c>
      <c r="M726">
        <v>17.18</v>
      </c>
      <c r="N726" t="s">
        <v>28</v>
      </c>
      <c r="P726">
        <f>(C726-Key!$B$1)*24</f>
        <v>-2.1500000000232831</v>
      </c>
      <c r="Q726">
        <f>(Key!$B$2-'17.1'!C726)*24</f>
        <v>5.1000000000349246</v>
      </c>
      <c r="R726" s="3">
        <f>C726-(M726-Key!$B$5)/(24*Key!$B$6)</f>
        <v>44130.523685185181</v>
      </c>
      <c r="S726">
        <f>M726-Key!$B$5</f>
        <v>14.92</v>
      </c>
      <c r="T726" s="2">
        <f t="shared" si="55"/>
        <v>44129.534722222219</v>
      </c>
      <c r="U726" t="str">
        <f t="shared" si="56"/>
        <v>10-25-2020 12:50</v>
      </c>
      <c r="V726">
        <f>IFERROR(IF(W726=Z726,VLOOKUP($U726,[1]C8842!$G$2:$M$145,3,FALSE),0),0)</f>
        <v>20</v>
      </c>
      <c r="W726">
        <f>VLOOKUP(RIGHT($V$1,5),Key!$A$9:$B$14,2,FALSE)</f>
        <v>10.199999999999999</v>
      </c>
      <c r="X726">
        <f t="shared" si="59"/>
        <v>0</v>
      </c>
      <c r="Y726">
        <f>VLOOKUP(RIGHT($X$1,5),Key!$A$9:$B$14,2,FALSE)</f>
        <v>3.7</v>
      </c>
      <c r="Z726">
        <f t="shared" si="57"/>
        <v>10.199999999999999</v>
      </c>
      <c r="AA726">
        <f t="shared" si="58"/>
        <v>20</v>
      </c>
    </row>
    <row r="727" spans="1:27" x14ac:dyDescent="0.3">
      <c r="A727">
        <v>100067</v>
      </c>
      <c r="B727">
        <v>230922</v>
      </c>
      <c r="C727" s="3">
        <v>44130.538194444445</v>
      </c>
      <c r="D727">
        <v>3</v>
      </c>
      <c r="E727">
        <v>2</v>
      </c>
      <c r="F727" t="s">
        <v>26</v>
      </c>
      <c r="G727">
        <v>1</v>
      </c>
      <c r="H727">
        <v>65.800780000000003</v>
      </c>
      <c r="I727">
        <v>19.109380000000002</v>
      </c>
      <c r="J727">
        <v>1.015625</v>
      </c>
      <c r="K727">
        <v>93.039060000000006</v>
      </c>
      <c r="L727" s="3">
        <v>44130.290972222225</v>
      </c>
      <c r="M727">
        <v>17.18</v>
      </c>
      <c r="N727" t="s">
        <v>28</v>
      </c>
      <c r="P727">
        <f>(C727-Key!$B$1)*24</f>
        <v>-2.1333333333022892</v>
      </c>
      <c r="Q727">
        <f>(Key!$B$2-'17.1'!C727)*24</f>
        <v>5.0833333333139308</v>
      </c>
      <c r="R727" s="3">
        <f>C727-(M727-Key!$B$5)/(24*Key!$B$6)</f>
        <v>44130.524379629627</v>
      </c>
      <c r="S727">
        <f>M727-Key!$B$5</f>
        <v>14.92</v>
      </c>
      <c r="T727" s="2">
        <f t="shared" si="55"/>
        <v>44129.541666666664</v>
      </c>
      <c r="U727" t="str">
        <f t="shared" si="56"/>
        <v>10-25-2020 13:00</v>
      </c>
      <c r="V727">
        <f>IFERROR(IF(W727=Z727,VLOOKUP($U727,[1]C8842!$G$2:$M$145,3,FALSE),0),0)</f>
        <v>20</v>
      </c>
      <c r="W727">
        <f>VLOOKUP(RIGHT($V$1,5),Key!$A$9:$B$14,2,FALSE)</f>
        <v>10.199999999999999</v>
      </c>
      <c r="X727">
        <f t="shared" si="59"/>
        <v>0</v>
      </c>
      <c r="Y727">
        <f>VLOOKUP(RIGHT($X$1,5),Key!$A$9:$B$14,2,FALSE)</f>
        <v>3.7</v>
      </c>
      <c r="Z727">
        <f t="shared" si="57"/>
        <v>10.199999999999999</v>
      </c>
      <c r="AA727">
        <f t="shared" si="58"/>
        <v>20</v>
      </c>
    </row>
    <row r="728" spans="1:27" x14ac:dyDescent="0.3">
      <c r="A728">
        <v>100067</v>
      </c>
      <c r="B728">
        <v>230922</v>
      </c>
      <c r="C728" s="3">
        <v>44130.538194444445</v>
      </c>
      <c r="D728">
        <v>0</v>
      </c>
      <c r="E728">
        <v>2</v>
      </c>
      <c r="F728" t="s">
        <v>25</v>
      </c>
      <c r="G728">
        <v>1</v>
      </c>
      <c r="H728">
        <v>62.410159999999998</v>
      </c>
      <c r="I728">
        <v>14.91797</v>
      </c>
      <c r="J728">
        <v>0.890625</v>
      </c>
      <c r="K728">
        <v>46.019530000000003</v>
      </c>
      <c r="L728" s="3">
        <v>44130.290972222225</v>
      </c>
      <c r="M728">
        <v>17.18</v>
      </c>
      <c r="N728" t="s">
        <v>28</v>
      </c>
      <c r="P728">
        <f>(C728-Key!$B$1)*24</f>
        <v>-2.1333333333022892</v>
      </c>
      <c r="Q728">
        <f>(Key!$B$2-'17.1'!C728)*24</f>
        <v>5.0833333333139308</v>
      </c>
      <c r="R728" s="3">
        <f>C728-(M728-Key!$B$5)/(24*Key!$B$6)</f>
        <v>44130.524379629627</v>
      </c>
      <c r="S728">
        <f>M728-Key!$B$5</f>
        <v>14.92</v>
      </c>
      <c r="T728" s="2">
        <f t="shared" si="55"/>
        <v>44129.541666666664</v>
      </c>
      <c r="U728" t="str">
        <f t="shared" si="56"/>
        <v>10-25-2020 13:00</v>
      </c>
      <c r="V728">
        <f>IFERROR(IF(W728=Z728,VLOOKUP($U728,[1]C8842!$G$2:$M$145,3,FALSE),0),0)</f>
        <v>20</v>
      </c>
      <c r="W728">
        <f>VLOOKUP(RIGHT($V$1,5),Key!$A$9:$B$14,2,FALSE)</f>
        <v>10.199999999999999</v>
      </c>
      <c r="X728">
        <f t="shared" si="59"/>
        <v>0</v>
      </c>
      <c r="Y728">
        <f>VLOOKUP(RIGHT($X$1,5),Key!$A$9:$B$14,2,FALSE)</f>
        <v>3.7</v>
      </c>
      <c r="Z728">
        <f t="shared" si="57"/>
        <v>10.199999999999999</v>
      </c>
      <c r="AA728">
        <f t="shared" si="58"/>
        <v>20</v>
      </c>
    </row>
    <row r="729" spans="1:27" x14ac:dyDescent="0.3">
      <c r="A729">
        <v>100067</v>
      </c>
      <c r="B729">
        <v>230922</v>
      </c>
      <c r="C729" s="3">
        <v>44130.538194444445</v>
      </c>
      <c r="D729">
        <v>0</v>
      </c>
      <c r="E729">
        <v>2</v>
      </c>
      <c r="F729" t="s">
        <v>25</v>
      </c>
      <c r="G729">
        <v>4</v>
      </c>
      <c r="H729">
        <v>55.390630000000002</v>
      </c>
      <c r="I729">
        <v>72.132810000000006</v>
      </c>
      <c r="J729">
        <v>3.7539060000000002</v>
      </c>
      <c r="K729">
        <v>44.019530000000003</v>
      </c>
      <c r="L729" s="3">
        <v>44130.290972222225</v>
      </c>
      <c r="M729">
        <v>17.18</v>
      </c>
      <c r="N729" t="s">
        <v>28</v>
      </c>
      <c r="P729">
        <f>(C729-Key!$B$1)*24</f>
        <v>-2.1333333333022892</v>
      </c>
      <c r="Q729">
        <f>(Key!$B$2-'17.1'!C729)*24</f>
        <v>5.0833333333139308</v>
      </c>
      <c r="R729" s="3">
        <f>C729-(M729-Key!$B$5)/(24*Key!$B$6)</f>
        <v>44130.524379629627</v>
      </c>
      <c r="S729">
        <f>M729-Key!$B$5</f>
        <v>14.92</v>
      </c>
      <c r="T729" s="2">
        <f t="shared" si="55"/>
        <v>44129.541666666664</v>
      </c>
      <c r="U729" t="str">
        <f t="shared" si="56"/>
        <v>10-25-2020 13:00</v>
      </c>
      <c r="V729">
        <f>IFERROR(IF(W729=Z729,VLOOKUP($U729,[1]C8842!$G$2:$M$145,3,FALSE),0),0)</f>
        <v>20</v>
      </c>
      <c r="W729">
        <f>VLOOKUP(RIGHT($V$1,5),Key!$A$9:$B$14,2,FALSE)</f>
        <v>10.199999999999999</v>
      </c>
      <c r="X729">
        <f t="shared" si="59"/>
        <v>0</v>
      </c>
      <c r="Y729">
        <f>VLOOKUP(RIGHT($X$1,5),Key!$A$9:$B$14,2,FALSE)</f>
        <v>3.7</v>
      </c>
      <c r="Z729">
        <f t="shared" si="57"/>
        <v>10.199999999999999</v>
      </c>
      <c r="AA729">
        <f t="shared" si="58"/>
        <v>20</v>
      </c>
    </row>
    <row r="730" spans="1:27" x14ac:dyDescent="0.3">
      <c r="A730">
        <v>100067</v>
      </c>
      <c r="B730">
        <v>230922</v>
      </c>
      <c r="C730" s="3">
        <v>44130.538194444445</v>
      </c>
      <c r="D730">
        <v>1</v>
      </c>
      <c r="E730">
        <v>1</v>
      </c>
      <c r="F730" t="s">
        <v>25</v>
      </c>
      <c r="G730">
        <v>2</v>
      </c>
      <c r="H730">
        <v>61.609380000000002</v>
      </c>
      <c r="I730">
        <v>20.32422</v>
      </c>
      <c r="J730">
        <v>1.136719</v>
      </c>
      <c r="K730">
        <v>58.023440000000001</v>
      </c>
      <c r="L730" s="3">
        <v>44130.290972222225</v>
      </c>
      <c r="M730">
        <v>17.18</v>
      </c>
      <c r="N730" t="s">
        <v>28</v>
      </c>
      <c r="P730">
        <f>(C730-Key!$B$1)*24</f>
        <v>-2.1333333333022892</v>
      </c>
      <c r="Q730">
        <f>(Key!$B$2-'17.1'!C730)*24</f>
        <v>5.0833333333139308</v>
      </c>
      <c r="R730" s="3">
        <f>C730-(M730-Key!$B$5)/(24*Key!$B$6)</f>
        <v>44130.524379629627</v>
      </c>
      <c r="S730">
        <f>M730-Key!$B$5</f>
        <v>14.92</v>
      </c>
      <c r="T730" s="2">
        <f t="shared" si="55"/>
        <v>44129.541666666664</v>
      </c>
      <c r="U730" t="str">
        <f t="shared" si="56"/>
        <v>10-25-2020 13:00</v>
      </c>
      <c r="V730">
        <f>IFERROR(IF(W730=Z730,VLOOKUP($U730,[1]C8842!$G$2:$M$145,3,FALSE),0),0)</f>
        <v>20</v>
      </c>
      <c r="W730">
        <f>VLOOKUP(RIGHT($V$1,5),Key!$A$9:$B$14,2,FALSE)</f>
        <v>10.199999999999999</v>
      </c>
      <c r="X730">
        <f t="shared" si="59"/>
        <v>0</v>
      </c>
      <c r="Y730">
        <f>VLOOKUP(RIGHT($X$1,5),Key!$A$9:$B$14,2,FALSE)</f>
        <v>3.7</v>
      </c>
      <c r="Z730">
        <f t="shared" si="57"/>
        <v>10.199999999999999</v>
      </c>
      <c r="AA730">
        <f t="shared" si="58"/>
        <v>20</v>
      </c>
    </row>
    <row r="731" spans="1:27" x14ac:dyDescent="0.3">
      <c r="A731">
        <v>100067</v>
      </c>
      <c r="B731">
        <v>230922</v>
      </c>
      <c r="C731" s="3">
        <v>44130.538194444445</v>
      </c>
      <c r="D731">
        <v>1</v>
      </c>
      <c r="E731">
        <v>1</v>
      </c>
      <c r="F731" t="s">
        <v>25</v>
      </c>
      <c r="G731">
        <v>2</v>
      </c>
      <c r="H731">
        <v>72.4375</v>
      </c>
      <c r="I731">
        <v>24.179690000000001</v>
      </c>
      <c r="J731">
        <v>1.109375</v>
      </c>
      <c r="K731">
        <v>56.023440000000001</v>
      </c>
      <c r="L731" s="3">
        <v>44130.290972222225</v>
      </c>
      <c r="M731">
        <v>17.18</v>
      </c>
      <c r="N731" t="s">
        <v>28</v>
      </c>
      <c r="P731">
        <f>(C731-Key!$B$1)*24</f>
        <v>-2.1333333333022892</v>
      </c>
      <c r="Q731">
        <f>(Key!$B$2-'17.1'!C731)*24</f>
        <v>5.0833333333139308</v>
      </c>
      <c r="R731" s="3">
        <f>C731-(M731-Key!$B$5)/(24*Key!$B$6)</f>
        <v>44130.524379629627</v>
      </c>
      <c r="S731">
        <f>M731-Key!$B$5</f>
        <v>14.92</v>
      </c>
      <c r="T731" s="2">
        <f t="shared" si="55"/>
        <v>44129.541666666664</v>
      </c>
      <c r="U731" t="str">
        <f t="shared" si="56"/>
        <v>10-25-2020 13:00</v>
      </c>
      <c r="V731">
        <f>IFERROR(IF(W731=Z731,VLOOKUP($U731,[1]C8842!$G$2:$M$145,3,FALSE),0),0)</f>
        <v>20</v>
      </c>
      <c r="W731">
        <f>VLOOKUP(RIGHT($V$1,5),Key!$A$9:$B$14,2,FALSE)</f>
        <v>10.199999999999999</v>
      </c>
      <c r="X731">
        <f t="shared" si="59"/>
        <v>0</v>
      </c>
      <c r="Y731">
        <f>VLOOKUP(RIGHT($X$1,5),Key!$A$9:$B$14,2,FALSE)</f>
        <v>3.7</v>
      </c>
      <c r="Z731">
        <f t="shared" si="57"/>
        <v>10.199999999999999</v>
      </c>
      <c r="AA731">
        <f t="shared" si="58"/>
        <v>20</v>
      </c>
    </row>
    <row r="732" spans="1:27" x14ac:dyDescent="0.3">
      <c r="A732">
        <v>100067</v>
      </c>
      <c r="B732">
        <v>230922</v>
      </c>
      <c r="C732" s="3">
        <v>44130.538194444445</v>
      </c>
      <c r="D732">
        <v>0</v>
      </c>
      <c r="E732">
        <v>2</v>
      </c>
      <c r="F732" t="s">
        <v>25</v>
      </c>
      <c r="G732">
        <v>1</v>
      </c>
      <c r="H732">
        <v>64.40625</v>
      </c>
      <c r="I732">
        <v>15.08203</v>
      </c>
      <c r="J732">
        <v>0.8671875</v>
      </c>
      <c r="K732">
        <v>46.019530000000003</v>
      </c>
      <c r="L732" s="3">
        <v>44130.290972222225</v>
      </c>
      <c r="M732">
        <v>17.18</v>
      </c>
      <c r="N732" t="s">
        <v>28</v>
      </c>
      <c r="P732">
        <f>(C732-Key!$B$1)*24</f>
        <v>-2.1333333333022892</v>
      </c>
      <c r="Q732">
        <f>(Key!$B$2-'17.1'!C732)*24</f>
        <v>5.0833333333139308</v>
      </c>
      <c r="R732" s="3">
        <f>C732-(M732-Key!$B$5)/(24*Key!$B$6)</f>
        <v>44130.524379629627</v>
      </c>
      <c r="S732">
        <f>M732-Key!$B$5</f>
        <v>14.92</v>
      </c>
      <c r="T732" s="2">
        <f t="shared" si="55"/>
        <v>44129.541666666664</v>
      </c>
      <c r="U732" t="str">
        <f t="shared" si="56"/>
        <v>10-25-2020 13:00</v>
      </c>
      <c r="V732">
        <f>IFERROR(IF(W732=Z732,VLOOKUP($U732,[1]C8842!$G$2:$M$145,3,FALSE),0),0)</f>
        <v>20</v>
      </c>
      <c r="W732">
        <f>VLOOKUP(RIGHT($V$1,5),Key!$A$9:$B$14,2,FALSE)</f>
        <v>10.199999999999999</v>
      </c>
      <c r="X732">
        <f t="shared" si="59"/>
        <v>0</v>
      </c>
      <c r="Y732">
        <f>VLOOKUP(RIGHT($X$1,5),Key!$A$9:$B$14,2,FALSE)</f>
        <v>3.7</v>
      </c>
      <c r="Z732">
        <f t="shared" si="57"/>
        <v>10.199999999999999</v>
      </c>
      <c r="AA732">
        <f t="shared" si="58"/>
        <v>20</v>
      </c>
    </row>
    <row r="733" spans="1:27" x14ac:dyDescent="0.3">
      <c r="A733">
        <v>100067</v>
      </c>
      <c r="B733">
        <v>230922</v>
      </c>
      <c r="C733" s="3">
        <v>44130.538194444445</v>
      </c>
      <c r="D733">
        <v>0</v>
      </c>
      <c r="E733">
        <v>2</v>
      </c>
      <c r="F733" t="s">
        <v>25</v>
      </c>
      <c r="G733">
        <v>1</v>
      </c>
      <c r="H733">
        <v>67.828130000000002</v>
      </c>
      <c r="I733">
        <v>19.152339999999999</v>
      </c>
      <c r="J733">
        <v>0.984375</v>
      </c>
      <c r="K733">
        <v>46.019530000000003</v>
      </c>
      <c r="L733" s="3">
        <v>44130.290972222225</v>
      </c>
      <c r="M733">
        <v>17.18</v>
      </c>
      <c r="N733" t="s">
        <v>28</v>
      </c>
      <c r="P733">
        <f>(C733-Key!$B$1)*24</f>
        <v>-2.1333333333022892</v>
      </c>
      <c r="Q733">
        <f>(Key!$B$2-'17.1'!C733)*24</f>
        <v>5.0833333333139308</v>
      </c>
      <c r="R733" s="3">
        <f>C733-(M733-Key!$B$5)/(24*Key!$B$6)</f>
        <v>44130.524379629627</v>
      </c>
      <c r="S733">
        <f>M733-Key!$B$5</f>
        <v>14.92</v>
      </c>
      <c r="T733" s="2">
        <f t="shared" si="55"/>
        <v>44129.541666666664</v>
      </c>
      <c r="U733" t="str">
        <f t="shared" si="56"/>
        <v>10-25-2020 13:00</v>
      </c>
      <c r="V733">
        <f>IFERROR(IF(W733=Z733,VLOOKUP($U733,[1]C8842!$G$2:$M$145,3,FALSE),0),0)</f>
        <v>20</v>
      </c>
      <c r="W733">
        <f>VLOOKUP(RIGHT($V$1,5),Key!$A$9:$B$14,2,FALSE)</f>
        <v>10.199999999999999</v>
      </c>
      <c r="X733">
        <f t="shared" si="59"/>
        <v>0</v>
      </c>
      <c r="Y733">
        <f>VLOOKUP(RIGHT($X$1,5),Key!$A$9:$B$14,2,FALSE)</f>
        <v>3.7</v>
      </c>
      <c r="Z733">
        <f t="shared" si="57"/>
        <v>10.199999999999999</v>
      </c>
      <c r="AA733">
        <f t="shared" si="58"/>
        <v>20</v>
      </c>
    </row>
    <row r="734" spans="1:27" x14ac:dyDescent="0.3">
      <c r="A734">
        <v>100067</v>
      </c>
      <c r="B734">
        <v>230922</v>
      </c>
      <c r="C734" s="3">
        <v>44130.538194444445</v>
      </c>
      <c r="D734">
        <v>0</v>
      </c>
      <c r="E734">
        <v>2</v>
      </c>
      <c r="F734" t="s">
        <v>25</v>
      </c>
      <c r="G734">
        <v>1</v>
      </c>
      <c r="H734">
        <v>78.675780000000003</v>
      </c>
      <c r="I734">
        <v>18.097660000000001</v>
      </c>
      <c r="J734">
        <v>0.8125</v>
      </c>
      <c r="K734">
        <v>46.019530000000003</v>
      </c>
      <c r="L734" s="3">
        <v>44130.290972222225</v>
      </c>
      <c r="M734">
        <v>17.18</v>
      </c>
      <c r="N734" t="s">
        <v>28</v>
      </c>
      <c r="P734">
        <f>(C734-Key!$B$1)*24</f>
        <v>-2.1333333333022892</v>
      </c>
      <c r="Q734">
        <f>(Key!$B$2-'17.1'!C734)*24</f>
        <v>5.0833333333139308</v>
      </c>
      <c r="R734" s="3">
        <f>C734-(M734-Key!$B$5)/(24*Key!$B$6)</f>
        <v>44130.524379629627</v>
      </c>
      <c r="S734">
        <f>M734-Key!$B$5</f>
        <v>14.92</v>
      </c>
      <c r="T734" s="2">
        <f t="shared" si="55"/>
        <v>44129.541666666664</v>
      </c>
      <c r="U734" t="str">
        <f t="shared" si="56"/>
        <v>10-25-2020 13:00</v>
      </c>
      <c r="V734">
        <f>IFERROR(IF(W734=Z734,VLOOKUP($U734,[1]C8842!$G$2:$M$145,3,FALSE),0),0)</f>
        <v>20</v>
      </c>
      <c r="W734">
        <f>VLOOKUP(RIGHT($V$1,5),Key!$A$9:$B$14,2,FALSE)</f>
        <v>10.199999999999999</v>
      </c>
      <c r="X734">
        <f t="shared" si="59"/>
        <v>0</v>
      </c>
      <c r="Y734">
        <f>VLOOKUP(RIGHT($X$1,5),Key!$A$9:$B$14,2,FALSE)</f>
        <v>3.7</v>
      </c>
      <c r="Z734">
        <f t="shared" si="57"/>
        <v>10.199999999999999</v>
      </c>
      <c r="AA734">
        <f t="shared" si="58"/>
        <v>20</v>
      </c>
    </row>
    <row r="735" spans="1:27" x14ac:dyDescent="0.3">
      <c r="A735">
        <v>100067</v>
      </c>
      <c r="B735">
        <v>230922</v>
      </c>
      <c r="C735" s="3">
        <v>44130.538194444445</v>
      </c>
      <c r="D735">
        <v>0</v>
      </c>
      <c r="E735">
        <v>2</v>
      </c>
      <c r="F735" t="s">
        <v>25</v>
      </c>
      <c r="G735">
        <v>1</v>
      </c>
      <c r="H735">
        <v>64.886719999999997</v>
      </c>
      <c r="I735">
        <v>16.992190000000001</v>
      </c>
      <c r="J735">
        <v>0.94140630000000003</v>
      </c>
      <c r="K735">
        <v>48.019530000000003</v>
      </c>
      <c r="L735" s="3">
        <v>44130.290972222225</v>
      </c>
      <c r="M735">
        <v>17.18</v>
      </c>
      <c r="N735" t="s">
        <v>28</v>
      </c>
      <c r="P735">
        <f>(C735-Key!$B$1)*24</f>
        <v>-2.1333333333022892</v>
      </c>
      <c r="Q735">
        <f>(Key!$B$2-'17.1'!C735)*24</f>
        <v>5.0833333333139308</v>
      </c>
      <c r="R735" s="3">
        <f>C735-(M735-Key!$B$5)/(24*Key!$B$6)</f>
        <v>44130.524379629627</v>
      </c>
      <c r="S735">
        <f>M735-Key!$B$5</f>
        <v>14.92</v>
      </c>
      <c r="T735" s="2">
        <f t="shared" si="55"/>
        <v>44129.541666666664</v>
      </c>
      <c r="U735" t="str">
        <f t="shared" si="56"/>
        <v>10-25-2020 13:00</v>
      </c>
      <c r="V735">
        <f>IFERROR(IF(W735=Z735,VLOOKUP($U735,[1]C8842!$G$2:$M$145,3,FALSE),0),0)</f>
        <v>20</v>
      </c>
      <c r="W735">
        <f>VLOOKUP(RIGHT($V$1,5),Key!$A$9:$B$14,2,FALSE)</f>
        <v>10.199999999999999</v>
      </c>
      <c r="X735">
        <f t="shared" si="59"/>
        <v>0</v>
      </c>
      <c r="Y735">
        <f>VLOOKUP(RIGHT($X$1,5),Key!$A$9:$B$14,2,FALSE)</f>
        <v>3.7</v>
      </c>
      <c r="Z735">
        <f t="shared" si="57"/>
        <v>10.199999999999999</v>
      </c>
      <c r="AA735">
        <f t="shared" si="58"/>
        <v>20</v>
      </c>
    </row>
    <row r="736" spans="1:27" x14ac:dyDescent="0.3">
      <c r="A736">
        <v>100067</v>
      </c>
      <c r="B736">
        <v>230922</v>
      </c>
      <c r="C736" s="3">
        <v>44130.538194444445</v>
      </c>
      <c r="D736">
        <v>0</v>
      </c>
      <c r="E736">
        <v>2</v>
      </c>
      <c r="F736" t="s">
        <v>25</v>
      </c>
      <c r="G736">
        <v>1</v>
      </c>
      <c r="H736">
        <v>63.558590000000002</v>
      </c>
      <c r="I736">
        <v>18.566410000000001</v>
      </c>
      <c r="J736">
        <v>1.027344</v>
      </c>
      <c r="K736">
        <v>46.019530000000003</v>
      </c>
      <c r="L736" s="3">
        <v>44130.290972222225</v>
      </c>
      <c r="M736">
        <v>17.18</v>
      </c>
      <c r="N736" t="s">
        <v>28</v>
      </c>
      <c r="P736">
        <f>(C736-Key!$B$1)*24</f>
        <v>-2.1333333333022892</v>
      </c>
      <c r="Q736">
        <f>(Key!$B$2-'17.1'!C736)*24</f>
        <v>5.0833333333139308</v>
      </c>
      <c r="R736" s="3">
        <f>C736-(M736-Key!$B$5)/(24*Key!$B$6)</f>
        <v>44130.524379629627</v>
      </c>
      <c r="S736">
        <f>M736-Key!$B$5</f>
        <v>14.92</v>
      </c>
      <c r="T736" s="2">
        <f t="shared" si="55"/>
        <v>44129.541666666664</v>
      </c>
      <c r="U736" t="str">
        <f t="shared" si="56"/>
        <v>10-25-2020 13:00</v>
      </c>
      <c r="V736">
        <f>IFERROR(IF(W736=Z736,VLOOKUP($U736,[1]C8842!$G$2:$M$145,3,FALSE),0),0)</f>
        <v>20</v>
      </c>
      <c r="W736">
        <f>VLOOKUP(RIGHT($V$1,5),Key!$A$9:$B$14,2,FALSE)</f>
        <v>10.199999999999999</v>
      </c>
      <c r="X736">
        <f t="shared" si="59"/>
        <v>0</v>
      </c>
      <c r="Y736">
        <f>VLOOKUP(RIGHT($X$1,5),Key!$A$9:$B$14,2,FALSE)</f>
        <v>3.7</v>
      </c>
      <c r="Z736">
        <f t="shared" si="57"/>
        <v>10.199999999999999</v>
      </c>
      <c r="AA736">
        <f t="shared" si="58"/>
        <v>20</v>
      </c>
    </row>
    <row r="737" spans="1:27" x14ac:dyDescent="0.3">
      <c r="A737">
        <v>100067</v>
      </c>
      <c r="B737">
        <v>230922</v>
      </c>
      <c r="C737" s="3">
        <v>44130.538194444445</v>
      </c>
      <c r="D737">
        <v>1</v>
      </c>
      <c r="E737">
        <v>1</v>
      </c>
      <c r="F737" t="s">
        <v>25</v>
      </c>
      <c r="G737">
        <v>1</v>
      </c>
      <c r="H737">
        <v>64.011719999999997</v>
      </c>
      <c r="I737">
        <v>12.808590000000001</v>
      </c>
      <c r="J737">
        <v>0.78125</v>
      </c>
      <c r="K737">
        <v>56.023440000000001</v>
      </c>
      <c r="L737" s="3">
        <v>44130.290972222225</v>
      </c>
      <c r="M737">
        <v>17.18</v>
      </c>
      <c r="N737" t="s">
        <v>28</v>
      </c>
      <c r="P737">
        <f>(C737-Key!$B$1)*24</f>
        <v>-2.1333333333022892</v>
      </c>
      <c r="Q737">
        <f>(Key!$B$2-'17.1'!C737)*24</f>
        <v>5.0833333333139308</v>
      </c>
      <c r="R737" s="3">
        <f>C737-(M737-Key!$B$5)/(24*Key!$B$6)</f>
        <v>44130.524379629627</v>
      </c>
      <c r="S737">
        <f>M737-Key!$B$5</f>
        <v>14.92</v>
      </c>
      <c r="T737" s="2">
        <f t="shared" si="55"/>
        <v>44129.541666666664</v>
      </c>
      <c r="U737" t="str">
        <f t="shared" si="56"/>
        <v>10-25-2020 13:00</v>
      </c>
      <c r="V737">
        <f>IFERROR(IF(W737=Z737,VLOOKUP($U737,[1]C8842!$G$2:$M$145,3,FALSE),0),0)</f>
        <v>20</v>
      </c>
      <c r="W737">
        <f>VLOOKUP(RIGHT($V$1,5),Key!$A$9:$B$14,2,FALSE)</f>
        <v>10.199999999999999</v>
      </c>
      <c r="X737">
        <f t="shared" si="59"/>
        <v>0</v>
      </c>
      <c r="Y737">
        <f>VLOOKUP(RIGHT($X$1,5),Key!$A$9:$B$14,2,FALSE)</f>
        <v>3.7</v>
      </c>
      <c r="Z737">
        <f t="shared" si="57"/>
        <v>10.199999999999999</v>
      </c>
      <c r="AA737">
        <f t="shared" si="58"/>
        <v>20</v>
      </c>
    </row>
    <row r="738" spans="1:27" x14ac:dyDescent="0.3">
      <c r="A738">
        <v>100067</v>
      </c>
      <c r="B738">
        <v>230922</v>
      </c>
      <c r="C738" s="3">
        <v>44130.538194444445</v>
      </c>
      <c r="D738">
        <v>0</v>
      </c>
      <c r="E738">
        <v>2</v>
      </c>
      <c r="F738" t="s">
        <v>25</v>
      </c>
      <c r="G738">
        <v>1</v>
      </c>
      <c r="H738">
        <v>57.148440000000001</v>
      </c>
      <c r="I738">
        <v>19.140630000000002</v>
      </c>
      <c r="J738">
        <v>1.167969</v>
      </c>
      <c r="K738">
        <v>44.019530000000003</v>
      </c>
      <c r="L738" s="3">
        <v>44130.290972222225</v>
      </c>
      <c r="M738">
        <v>17.18</v>
      </c>
      <c r="N738" t="s">
        <v>28</v>
      </c>
      <c r="P738">
        <f>(C738-Key!$B$1)*24</f>
        <v>-2.1333333333022892</v>
      </c>
      <c r="Q738">
        <f>(Key!$B$2-'17.1'!C738)*24</f>
        <v>5.0833333333139308</v>
      </c>
      <c r="R738" s="3">
        <f>C738-(M738-Key!$B$5)/(24*Key!$B$6)</f>
        <v>44130.524379629627</v>
      </c>
      <c r="S738">
        <f>M738-Key!$B$5</f>
        <v>14.92</v>
      </c>
      <c r="T738" s="2">
        <f t="shared" si="55"/>
        <v>44129.541666666664</v>
      </c>
      <c r="U738" t="str">
        <f t="shared" si="56"/>
        <v>10-25-2020 13:00</v>
      </c>
      <c r="V738">
        <f>IFERROR(IF(W738=Z738,VLOOKUP($U738,[1]C8842!$G$2:$M$145,3,FALSE),0),0)</f>
        <v>20</v>
      </c>
      <c r="W738">
        <f>VLOOKUP(RIGHT($V$1,5),Key!$A$9:$B$14,2,FALSE)</f>
        <v>10.199999999999999</v>
      </c>
      <c r="X738">
        <f t="shared" si="59"/>
        <v>0</v>
      </c>
      <c r="Y738">
        <f>VLOOKUP(RIGHT($X$1,5),Key!$A$9:$B$14,2,FALSE)</f>
        <v>3.7</v>
      </c>
      <c r="Z738">
        <f t="shared" si="57"/>
        <v>10.199999999999999</v>
      </c>
      <c r="AA738">
        <f t="shared" si="58"/>
        <v>20</v>
      </c>
    </row>
    <row r="739" spans="1:27" x14ac:dyDescent="0.3">
      <c r="A739">
        <v>100067</v>
      </c>
      <c r="B739">
        <v>230922</v>
      </c>
      <c r="C739" s="3">
        <v>44130.538194444445</v>
      </c>
      <c r="D739">
        <v>1</v>
      </c>
      <c r="E739">
        <v>1</v>
      </c>
      <c r="F739" t="s">
        <v>25</v>
      </c>
      <c r="G739">
        <v>1</v>
      </c>
      <c r="H739">
        <v>67.160160000000005</v>
      </c>
      <c r="I739">
        <v>17.09375</v>
      </c>
      <c r="J739">
        <v>0.9140625</v>
      </c>
      <c r="K739">
        <v>56.023440000000001</v>
      </c>
      <c r="L739" s="3">
        <v>44130.290972222225</v>
      </c>
      <c r="M739">
        <v>17.18</v>
      </c>
      <c r="N739" t="s">
        <v>28</v>
      </c>
      <c r="P739">
        <f>(C739-Key!$B$1)*24</f>
        <v>-2.1333333333022892</v>
      </c>
      <c r="Q739">
        <f>(Key!$B$2-'17.1'!C739)*24</f>
        <v>5.0833333333139308</v>
      </c>
      <c r="R739" s="3">
        <f>C739-(M739-Key!$B$5)/(24*Key!$B$6)</f>
        <v>44130.524379629627</v>
      </c>
      <c r="S739">
        <f>M739-Key!$B$5</f>
        <v>14.92</v>
      </c>
      <c r="T739" s="2">
        <f t="shared" si="55"/>
        <v>44129.541666666664</v>
      </c>
      <c r="U739" t="str">
        <f t="shared" si="56"/>
        <v>10-25-2020 13:00</v>
      </c>
      <c r="V739">
        <f>IFERROR(IF(W739=Z739,VLOOKUP($U739,[1]C8842!$G$2:$M$145,3,FALSE),0),0)</f>
        <v>20</v>
      </c>
      <c r="W739">
        <f>VLOOKUP(RIGHT($V$1,5),Key!$A$9:$B$14,2,FALSE)</f>
        <v>10.199999999999999</v>
      </c>
      <c r="X739">
        <f t="shared" si="59"/>
        <v>0</v>
      </c>
      <c r="Y739">
        <f>VLOOKUP(RIGHT($X$1,5),Key!$A$9:$B$14,2,FALSE)</f>
        <v>3.7</v>
      </c>
      <c r="Z739">
        <f t="shared" si="57"/>
        <v>10.199999999999999</v>
      </c>
      <c r="AA739">
        <f t="shared" si="58"/>
        <v>20</v>
      </c>
    </row>
    <row r="740" spans="1:27" x14ac:dyDescent="0.3">
      <c r="A740">
        <v>100067</v>
      </c>
      <c r="B740">
        <v>230922</v>
      </c>
      <c r="C740" s="3">
        <v>44130.538888888892</v>
      </c>
      <c r="D740">
        <v>0</v>
      </c>
      <c r="E740">
        <v>2</v>
      </c>
      <c r="F740" t="s">
        <v>25</v>
      </c>
      <c r="G740">
        <v>2</v>
      </c>
      <c r="H740">
        <v>57.539059999999999</v>
      </c>
      <c r="I740">
        <v>20.996089999999999</v>
      </c>
      <c r="J740">
        <v>1.246094</v>
      </c>
      <c r="K740">
        <v>46.019530000000003</v>
      </c>
      <c r="L740" s="3">
        <v>44130.290972222225</v>
      </c>
      <c r="M740">
        <v>17.18</v>
      </c>
      <c r="N740" t="s">
        <v>28</v>
      </c>
      <c r="P740">
        <f>(C740-Key!$B$1)*24</f>
        <v>-2.1166666665812954</v>
      </c>
      <c r="Q740">
        <f>(Key!$B$2-'17.1'!C740)*24</f>
        <v>5.066666666592937</v>
      </c>
      <c r="R740" s="3">
        <f>C740-(M740-Key!$B$5)/(24*Key!$B$6)</f>
        <v>44130.525074074074</v>
      </c>
      <c r="S740">
        <f>M740-Key!$B$5</f>
        <v>14.92</v>
      </c>
      <c r="T740" s="2">
        <f t="shared" si="55"/>
        <v>44129.541666666664</v>
      </c>
      <c r="U740" t="str">
        <f t="shared" si="56"/>
        <v>10-25-2020 13:00</v>
      </c>
      <c r="V740">
        <f>IFERROR(IF(W740=Z740,VLOOKUP($U740,[1]C8842!$G$2:$M$145,3,FALSE),0),0)</f>
        <v>20</v>
      </c>
      <c r="W740">
        <f>VLOOKUP(RIGHT($V$1,5),Key!$A$9:$B$14,2,FALSE)</f>
        <v>10.199999999999999</v>
      </c>
      <c r="X740">
        <f t="shared" si="59"/>
        <v>0</v>
      </c>
      <c r="Y740">
        <f>VLOOKUP(RIGHT($X$1,5),Key!$A$9:$B$14,2,FALSE)</f>
        <v>3.7</v>
      </c>
      <c r="Z740">
        <f t="shared" si="57"/>
        <v>10.199999999999999</v>
      </c>
      <c r="AA740">
        <f t="shared" si="58"/>
        <v>20</v>
      </c>
    </row>
    <row r="741" spans="1:27" x14ac:dyDescent="0.3">
      <c r="A741">
        <v>100067</v>
      </c>
      <c r="B741">
        <v>230922</v>
      </c>
      <c r="C741" s="3">
        <v>44130.538888888892</v>
      </c>
      <c r="D741">
        <v>0</v>
      </c>
      <c r="E741">
        <v>2</v>
      </c>
      <c r="F741" t="s">
        <v>25</v>
      </c>
      <c r="G741">
        <v>4</v>
      </c>
      <c r="H741">
        <v>55.925780000000003</v>
      </c>
      <c r="I741">
        <v>78.417969999999997</v>
      </c>
      <c r="J741">
        <v>4.0195309999999997</v>
      </c>
      <c r="K741">
        <v>44.019530000000003</v>
      </c>
      <c r="L741" s="3">
        <v>44130.290972222225</v>
      </c>
      <c r="M741">
        <v>17.18</v>
      </c>
      <c r="N741" t="s">
        <v>28</v>
      </c>
      <c r="P741">
        <f>(C741-Key!$B$1)*24</f>
        <v>-2.1166666665812954</v>
      </c>
      <c r="Q741">
        <f>(Key!$B$2-'17.1'!C741)*24</f>
        <v>5.066666666592937</v>
      </c>
      <c r="R741" s="3">
        <f>C741-(M741-Key!$B$5)/(24*Key!$B$6)</f>
        <v>44130.525074074074</v>
      </c>
      <c r="S741">
        <f>M741-Key!$B$5</f>
        <v>14.92</v>
      </c>
      <c r="T741" s="2">
        <f t="shared" si="55"/>
        <v>44129.541666666664</v>
      </c>
      <c r="U741" t="str">
        <f t="shared" si="56"/>
        <v>10-25-2020 13:00</v>
      </c>
      <c r="V741">
        <f>IFERROR(IF(W741=Z741,VLOOKUP($U741,[1]C8842!$G$2:$M$145,3,FALSE),0),0)</f>
        <v>20</v>
      </c>
      <c r="W741">
        <f>VLOOKUP(RIGHT($V$1,5),Key!$A$9:$B$14,2,FALSE)</f>
        <v>10.199999999999999</v>
      </c>
      <c r="X741">
        <f t="shared" si="59"/>
        <v>0</v>
      </c>
      <c r="Y741">
        <f>VLOOKUP(RIGHT($X$1,5),Key!$A$9:$B$14,2,FALSE)</f>
        <v>3.7</v>
      </c>
      <c r="Z741">
        <f t="shared" si="57"/>
        <v>10.199999999999999</v>
      </c>
      <c r="AA741">
        <f t="shared" si="58"/>
        <v>20</v>
      </c>
    </row>
    <row r="742" spans="1:27" x14ac:dyDescent="0.3">
      <c r="A742">
        <v>100067</v>
      </c>
      <c r="B742">
        <v>230922</v>
      </c>
      <c r="C742" s="3">
        <v>44130.538888888892</v>
      </c>
      <c r="D742">
        <v>3</v>
      </c>
      <c r="E742">
        <v>2</v>
      </c>
      <c r="F742" t="s">
        <v>26</v>
      </c>
      <c r="G742">
        <v>1</v>
      </c>
      <c r="H742">
        <v>59.96875</v>
      </c>
      <c r="I742">
        <v>15.976559999999999</v>
      </c>
      <c r="J742">
        <v>0.97265630000000003</v>
      </c>
      <c r="K742">
        <v>93.039060000000006</v>
      </c>
      <c r="L742" s="3">
        <v>44130.290972222225</v>
      </c>
      <c r="M742">
        <v>17.18</v>
      </c>
      <c r="N742" t="s">
        <v>28</v>
      </c>
      <c r="P742">
        <f>(C742-Key!$B$1)*24</f>
        <v>-2.1166666665812954</v>
      </c>
      <c r="Q742">
        <f>(Key!$B$2-'17.1'!C742)*24</f>
        <v>5.066666666592937</v>
      </c>
      <c r="R742" s="3">
        <f>C742-(M742-Key!$B$5)/(24*Key!$B$6)</f>
        <v>44130.525074074074</v>
      </c>
      <c r="S742">
        <f>M742-Key!$B$5</f>
        <v>14.92</v>
      </c>
      <c r="T742" s="2">
        <f t="shared" si="55"/>
        <v>44129.541666666664</v>
      </c>
      <c r="U742" t="str">
        <f t="shared" si="56"/>
        <v>10-25-2020 13:00</v>
      </c>
      <c r="V742">
        <f>IFERROR(IF(W742=Z742,VLOOKUP($U742,[1]C8842!$G$2:$M$145,3,FALSE),0),0)</f>
        <v>20</v>
      </c>
      <c r="W742">
        <f>VLOOKUP(RIGHT($V$1,5),Key!$A$9:$B$14,2,FALSE)</f>
        <v>10.199999999999999</v>
      </c>
      <c r="X742">
        <f t="shared" si="59"/>
        <v>0</v>
      </c>
      <c r="Y742">
        <f>VLOOKUP(RIGHT($X$1,5),Key!$A$9:$B$14,2,FALSE)</f>
        <v>3.7</v>
      </c>
      <c r="Z742">
        <f t="shared" si="57"/>
        <v>10.199999999999999</v>
      </c>
      <c r="AA742">
        <f t="shared" si="58"/>
        <v>20</v>
      </c>
    </row>
    <row r="743" spans="1:27" x14ac:dyDescent="0.3">
      <c r="A743">
        <v>100067</v>
      </c>
      <c r="B743">
        <v>230922</v>
      </c>
      <c r="C743" s="3">
        <v>44130.538888888892</v>
      </c>
      <c r="D743">
        <v>1</v>
      </c>
      <c r="E743">
        <v>1</v>
      </c>
      <c r="F743" t="s">
        <v>25</v>
      </c>
      <c r="G743">
        <v>1</v>
      </c>
      <c r="H743">
        <v>66.230469999999997</v>
      </c>
      <c r="I743">
        <v>17.21875</v>
      </c>
      <c r="J743">
        <v>0.9296875</v>
      </c>
      <c r="K743">
        <v>56.023440000000001</v>
      </c>
      <c r="L743" s="3">
        <v>44130.290972222225</v>
      </c>
      <c r="M743">
        <v>17.18</v>
      </c>
      <c r="N743" t="s">
        <v>28</v>
      </c>
      <c r="P743">
        <f>(C743-Key!$B$1)*24</f>
        <v>-2.1166666665812954</v>
      </c>
      <c r="Q743">
        <f>(Key!$B$2-'17.1'!C743)*24</f>
        <v>5.066666666592937</v>
      </c>
      <c r="R743" s="3">
        <f>C743-(M743-Key!$B$5)/(24*Key!$B$6)</f>
        <v>44130.525074074074</v>
      </c>
      <c r="S743">
        <f>M743-Key!$B$5</f>
        <v>14.92</v>
      </c>
      <c r="T743" s="2">
        <f t="shared" si="55"/>
        <v>44129.541666666664</v>
      </c>
      <c r="U743" t="str">
        <f t="shared" si="56"/>
        <v>10-25-2020 13:00</v>
      </c>
      <c r="V743">
        <f>IFERROR(IF(W743=Z743,VLOOKUP($U743,[1]C8842!$G$2:$M$145,3,FALSE),0),0)</f>
        <v>20</v>
      </c>
      <c r="W743">
        <f>VLOOKUP(RIGHT($V$1,5),Key!$A$9:$B$14,2,FALSE)</f>
        <v>10.199999999999999</v>
      </c>
      <c r="X743">
        <f t="shared" si="59"/>
        <v>0</v>
      </c>
      <c r="Y743">
        <f>VLOOKUP(RIGHT($X$1,5),Key!$A$9:$B$14,2,FALSE)</f>
        <v>3.7</v>
      </c>
      <c r="Z743">
        <f t="shared" si="57"/>
        <v>10.199999999999999</v>
      </c>
      <c r="AA743">
        <f t="shared" si="58"/>
        <v>20</v>
      </c>
    </row>
    <row r="744" spans="1:27" x14ac:dyDescent="0.3">
      <c r="A744">
        <v>100067</v>
      </c>
      <c r="B744">
        <v>230922</v>
      </c>
      <c r="C744" s="3">
        <v>44130.538888888892</v>
      </c>
      <c r="D744">
        <v>0</v>
      </c>
      <c r="E744">
        <v>2</v>
      </c>
      <c r="F744" t="s">
        <v>25</v>
      </c>
      <c r="G744">
        <v>1</v>
      </c>
      <c r="H744">
        <v>62.132809999999999</v>
      </c>
      <c r="I744">
        <v>15.441409999999999</v>
      </c>
      <c r="J744">
        <v>0.91796880000000003</v>
      </c>
      <c r="K744">
        <v>48.019530000000003</v>
      </c>
      <c r="L744" s="3">
        <v>44130.290972222225</v>
      </c>
      <c r="M744">
        <v>17.18</v>
      </c>
      <c r="N744" t="s">
        <v>28</v>
      </c>
      <c r="P744">
        <f>(C744-Key!$B$1)*24</f>
        <v>-2.1166666665812954</v>
      </c>
      <c r="Q744">
        <f>(Key!$B$2-'17.1'!C744)*24</f>
        <v>5.066666666592937</v>
      </c>
      <c r="R744" s="3">
        <f>C744-(M744-Key!$B$5)/(24*Key!$B$6)</f>
        <v>44130.525074074074</v>
      </c>
      <c r="S744">
        <f>M744-Key!$B$5</f>
        <v>14.92</v>
      </c>
      <c r="T744" s="2">
        <f t="shared" si="55"/>
        <v>44129.541666666664</v>
      </c>
      <c r="U744" t="str">
        <f t="shared" si="56"/>
        <v>10-25-2020 13:00</v>
      </c>
      <c r="V744">
        <f>IFERROR(IF(W744=Z744,VLOOKUP($U744,[1]C8842!$G$2:$M$145,3,FALSE),0),0)</f>
        <v>20</v>
      </c>
      <c r="W744">
        <f>VLOOKUP(RIGHT($V$1,5),Key!$A$9:$B$14,2,FALSE)</f>
        <v>10.199999999999999</v>
      </c>
      <c r="X744">
        <f t="shared" si="59"/>
        <v>0</v>
      </c>
      <c r="Y744">
        <f>VLOOKUP(RIGHT($X$1,5),Key!$A$9:$B$14,2,FALSE)</f>
        <v>3.7</v>
      </c>
      <c r="Z744">
        <f t="shared" si="57"/>
        <v>10.199999999999999</v>
      </c>
      <c r="AA744">
        <f t="shared" si="58"/>
        <v>20</v>
      </c>
    </row>
    <row r="745" spans="1:27" x14ac:dyDescent="0.3">
      <c r="A745">
        <v>100067</v>
      </c>
      <c r="B745">
        <v>230922</v>
      </c>
      <c r="C745" s="3">
        <v>44130.538888888892</v>
      </c>
      <c r="D745">
        <v>0</v>
      </c>
      <c r="E745">
        <v>2</v>
      </c>
      <c r="F745" t="s">
        <v>25</v>
      </c>
      <c r="G745">
        <v>1</v>
      </c>
      <c r="H745">
        <v>68.9375</v>
      </c>
      <c r="I745">
        <v>14.36328</v>
      </c>
      <c r="J745">
        <v>0.78515630000000003</v>
      </c>
      <c r="K745">
        <v>50.019530000000003</v>
      </c>
      <c r="L745" s="3">
        <v>44130.290972222225</v>
      </c>
      <c r="M745">
        <v>17.18</v>
      </c>
      <c r="N745" t="s">
        <v>28</v>
      </c>
      <c r="P745">
        <f>(C745-Key!$B$1)*24</f>
        <v>-2.1166666665812954</v>
      </c>
      <c r="Q745">
        <f>(Key!$B$2-'17.1'!C745)*24</f>
        <v>5.066666666592937</v>
      </c>
      <c r="R745" s="3">
        <f>C745-(M745-Key!$B$5)/(24*Key!$B$6)</f>
        <v>44130.525074074074</v>
      </c>
      <c r="S745">
        <f>M745-Key!$B$5</f>
        <v>14.92</v>
      </c>
      <c r="T745" s="2">
        <f t="shared" si="55"/>
        <v>44129.541666666664</v>
      </c>
      <c r="U745" t="str">
        <f t="shared" si="56"/>
        <v>10-25-2020 13:00</v>
      </c>
      <c r="V745">
        <f>IFERROR(IF(W745=Z745,VLOOKUP($U745,[1]C8842!$G$2:$M$145,3,FALSE),0),0)</f>
        <v>20</v>
      </c>
      <c r="W745">
        <f>VLOOKUP(RIGHT($V$1,5),Key!$A$9:$B$14,2,FALSE)</f>
        <v>10.199999999999999</v>
      </c>
      <c r="X745">
        <f t="shared" si="59"/>
        <v>0</v>
      </c>
      <c r="Y745">
        <f>VLOOKUP(RIGHT($X$1,5),Key!$A$9:$B$14,2,FALSE)</f>
        <v>3.7</v>
      </c>
      <c r="Z745">
        <f t="shared" si="57"/>
        <v>10.199999999999999</v>
      </c>
      <c r="AA745">
        <f t="shared" si="58"/>
        <v>20</v>
      </c>
    </row>
    <row r="746" spans="1:27" x14ac:dyDescent="0.3">
      <c r="A746">
        <v>100067</v>
      </c>
      <c r="B746">
        <v>230922</v>
      </c>
      <c r="C746" s="3">
        <v>44130.538888888892</v>
      </c>
      <c r="D746">
        <v>1</v>
      </c>
      <c r="E746">
        <v>1</v>
      </c>
      <c r="F746" t="s">
        <v>25</v>
      </c>
      <c r="G746">
        <v>1</v>
      </c>
      <c r="H746">
        <v>68.714839999999995</v>
      </c>
      <c r="I746">
        <v>19.070309999999999</v>
      </c>
      <c r="J746">
        <v>0.96875</v>
      </c>
      <c r="K746">
        <v>56.023440000000001</v>
      </c>
      <c r="L746" s="3">
        <v>44130.290972222225</v>
      </c>
      <c r="M746">
        <v>17.18</v>
      </c>
      <c r="N746" t="s">
        <v>28</v>
      </c>
      <c r="P746">
        <f>(C746-Key!$B$1)*24</f>
        <v>-2.1166666665812954</v>
      </c>
      <c r="Q746">
        <f>(Key!$B$2-'17.1'!C746)*24</f>
        <v>5.066666666592937</v>
      </c>
      <c r="R746" s="3">
        <f>C746-(M746-Key!$B$5)/(24*Key!$B$6)</f>
        <v>44130.525074074074</v>
      </c>
      <c r="S746">
        <f>M746-Key!$B$5</f>
        <v>14.92</v>
      </c>
      <c r="T746" s="2">
        <f t="shared" si="55"/>
        <v>44129.541666666664</v>
      </c>
      <c r="U746" t="str">
        <f t="shared" si="56"/>
        <v>10-25-2020 13:00</v>
      </c>
      <c r="V746">
        <f>IFERROR(IF(W746=Z746,VLOOKUP($U746,[1]C8842!$G$2:$M$145,3,FALSE),0),0)</f>
        <v>20</v>
      </c>
      <c r="W746">
        <f>VLOOKUP(RIGHT($V$1,5),Key!$A$9:$B$14,2,FALSE)</f>
        <v>10.199999999999999</v>
      </c>
      <c r="X746">
        <f t="shared" si="59"/>
        <v>0</v>
      </c>
      <c r="Y746">
        <f>VLOOKUP(RIGHT($X$1,5),Key!$A$9:$B$14,2,FALSE)</f>
        <v>3.7</v>
      </c>
      <c r="Z746">
        <f t="shared" si="57"/>
        <v>10.199999999999999</v>
      </c>
      <c r="AA746">
        <f t="shared" si="58"/>
        <v>20</v>
      </c>
    </row>
    <row r="747" spans="1:27" x14ac:dyDescent="0.3">
      <c r="A747">
        <v>100067</v>
      </c>
      <c r="B747">
        <v>230922</v>
      </c>
      <c r="C747" s="3">
        <v>44130.538888888892</v>
      </c>
      <c r="D747">
        <v>0</v>
      </c>
      <c r="E747">
        <v>2</v>
      </c>
      <c r="F747" t="s">
        <v>25</v>
      </c>
      <c r="G747">
        <v>4</v>
      </c>
      <c r="H747">
        <v>63.027340000000002</v>
      </c>
      <c r="I747">
        <v>76.339839999999995</v>
      </c>
      <c r="J747">
        <v>3.4765630000000001</v>
      </c>
      <c r="K747">
        <v>45.019530000000003</v>
      </c>
      <c r="L747" s="3">
        <v>44130.290972222225</v>
      </c>
      <c r="M747">
        <v>17.18</v>
      </c>
      <c r="N747" t="s">
        <v>28</v>
      </c>
      <c r="P747">
        <f>(C747-Key!$B$1)*24</f>
        <v>-2.1166666665812954</v>
      </c>
      <c r="Q747">
        <f>(Key!$B$2-'17.1'!C747)*24</f>
        <v>5.066666666592937</v>
      </c>
      <c r="R747" s="3">
        <f>C747-(M747-Key!$B$5)/(24*Key!$B$6)</f>
        <v>44130.525074074074</v>
      </c>
      <c r="S747">
        <f>M747-Key!$B$5</f>
        <v>14.92</v>
      </c>
      <c r="T747" s="2">
        <f t="shared" si="55"/>
        <v>44129.541666666664</v>
      </c>
      <c r="U747" t="str">
        <f t="shared" si="56"/>
        <v>10-25-2020 13:00</v>
      </c>
      <c r="V747">
        <f>IFERROR(IF(W747=Z747,VLOOKUP($U747,[1]C8842!$G$2:$M$145,3,FALSE),0),0)</f>
        <v>20</v>
      </c>
      <c r="W747">
        <f>VLOOKUP(RIGHT($V$1,5),Key!$A$9:$B$14,2,FALSE)</f>
        <v>10.199999999999999</v>
      </c>
      <c r="X747">
        <f t="shared" si="59"/>
        <v>0</v>
      </c>
      <c r="Y747">
        <f>VLOOKUP(RIGHT($X$1,5),Key!$A$9:$B$14,2,FALSE)</f>
        <v>3.7</v>
      </c>
      <c r="Z747">
        <f t="shared" si="57"/>
        <v>10.199999999999999</v>
      </c>
      <c r="AA747">
        <f t="shared" si="58"/>
        <v>20</v>
      </c>
    </row>
    <row r="748" spans="1:27" x14ac:dyDescent="0.3">
      <c r="A748">
        <v>100067</v>
      </c>
      <c r="B748">
        <v>230922</v>
      </c>
      <c r="C748" s="3">
        <v>44130.538888888892</v>
      </c>
      <c r="D748">
        <v>3</v>
      </c>
      <c r="E748">
        <v>2</v>
      </c>
      <c r="F748" t="s">
        <v>26</v>
      </c>
      <c r="G748">
        <v>1</v>
      </c>
      <c r="H748">
        <v>58.566409999999998</v>
      </c>
      <c r="I748">
        <v>9.6992189999999994</v>
      </c>
      <c r="J748">
        <v>0.7109375</v>
      </c>
      <c r="K748">
        <v>96.039060000000006</v>
      </c>
      <c r="L748" s="3">
        <v>44130.290972222225</v>
      </c>
      <c r="M748">
        <v>17.18</v>
      </c>
      <c r="N748" t="s">
        <v>28</v>
      </c>
      <c r="P748">
        <f>(C748-Key!$B$1)*24</f>
        <v>-2.1166666665812954</v>
      </c>
      <c r="Q748">
        <f>(Key!$B$2-'17.1'!C748)*24</f>
        <v>5.066666666592937</v>
      </c>
      <c r="R748" s="3">
        <f>C748-(M748-Key!$B$5)/(24*Key!$B$6)</f>
        <v>44130.525074074074</v>
      </c>
      <c r="S748">
        <f>M748-Key!$B$5</f>
        <v>14.92</v>
      </c>
      <c r="T748" s="2">
        <f t="shared" si="55"/>
        <v>44129.541666666664</v>
      </c>
      <c r="U748" t="str">
        <f t="shared" si="56"/>
        <v>10-25-2020 13:00</v>
      </c>
      <c r="V748">
        <f>IFERROR(IF(W748=Z748,VLOOKUP($U748,[1]C8842!$G$2:$M$145,3,FALSE),0),0)</f>
        <v>20</v>
      </c>
      <c r="W748">
        <f>VLOOKUP(RIGHT($V$1,5),Key!$A$9:$B$14,2,FALSE)</f>
        <v>10.199999999999999</v>
      </c>
      <c r="X748">
        <f t="shared" si="59"/>
        <v>0</v>
      </c>
      <c r="Y748">
        <f>VLOOKUP(RIGHT($X$1,5),Key!$A$9:$B$14,2,FALSE)</f>
        <v>3.7</v>
      </c>
      <c r="Z748">
        <f t="shared" si="57"/>
        <v>10.199999999999999</v>
      </c>
      <c r="AA748">
        <f t="shared" si="58"/>
        <v>20</v>
      </c>
    </row>
    <row r="749" spans="1:27" x14ac:dyDescent="0.3">
      <c r="A749">
        <v>100067</v>
      </c>
      <c r="B749">
        <v>230922</v>
      </c>
      <c r="C749" s="3">
        <v>44130.538888888892</v>
      </c>
      <c r="D749">
        <v>2</v>
      </c>
      <c r="E749">
        <v>1</v>
      </c>
      <c r="F749" t="s">
        <v>26</v>
      </c>
      <c r="G749">
        <v>2</v>
      </c>
      <c r="H749">
        <v>56.53125</v>
      </c>
      <c r="I749">
        <v>21.242190000000001</v>
      </c>
      <c r="J749">
        <v>1.28125</v>
      </c>
      <c r="K749">
        <v>82.035160000000005</v>
      </c>
      <c r="L749" s="3">
        <v>44130.290972222225</v>
      </c>
      <c r="M749">
        <v>17.18</v>
      </c>
      <c r="N749" t="s">
        <v>28</v>
      </c>
      <c r="P749">
        <f>(C749-Key!$B$1)*24</f>
        <v>-2.1166666665812954</v>
      </c>
      <c r="Q749">
        <f>(Key!$B$2-'17.1'!C749)*24</f>
        <v>5.066666666592937</v>
      </c>
      <c r="R749" s="3">
        <f>C749-(M749-Key!$B$5)/(24*Key!$B$6)</f>
        <v>44130.525074074074</v>
      </c>
      <c r="S749">
        <f>M749-Key!$B$5</f>
        <v>14.92</v>
      </c>
      <c r="T749" s="2">
        <f t="shared" si="55"/>
        <v>44129.541666666664</v>
      </c>
      <c r="U749" t="str">
        <f t="shared" si="56"/>
        <v>10-25-2020 13:00</v>
      </c>
      <c r="V749">
        <f>IFERROR(IF(W749=Z749,VLOOKUP($U749,[1]C8842!$G$2:$M$145,3,FALSE),0),0)</f>
        <v>20</v>
      </c>
      <c r="W749">
        <f>VLOOKUP(RIGHT($V$1,5),Key!$A$9:$B$14,2,FALSE)</f>
        <v>10.199999999999999</v>
      </c>
      <c r="X749">
        <f t="shared" si="59"/>
        <v>0</v>
      </c>
      <c r="Y749">
        <f>VLOOKUP(RIGHT($X$1,5),Key!$A$9:$B$14,2,FALSE)</f>
        <v>3.7</v>
      </c>
      <c r="Z749">
        <f t="shared" si="57"/>
        <v>10.199999999999999</v>
      </c>
      <c r="AA749">
        <f t="shared" si="58"/>
        <v>20</v>
      </c>
    </row>
    <row r="750" spans="1:27" x14ac:dyDescent="0.3">
      <c r="A750">
        <v>100067</v>
      </c>
      <c r="B750">
        <v>230922</v>
      </c>
      <c r="C750" s="3">
        <v>44130.538888888892</v>
      </c>
      <c r="D750">
        <v>1</v>
      </c>
      <c r="E750">
        <v>1</v>
      </c>
      <c r="F750" t="s">
        <v>25</v>
      </c>
      <c r="G750">
        <v>1</v>
      </c>
      <c r="H750">
        <v>65.007810000000006</v>
      </c>
      <c r="I750">
        <v>16.691410000000001</v>
      </c>
      <c r="J750">
        <v>0.92578130000000003</v>
      </c>
      <c r="K750">
        <v>56.023440000000001</v>
      </c>
      <c r="L750" s="3">
        <v>44130.290972222225</v>
      </c>
      <c r="M750">
        <v>17.18</v>
      </c>
      <c r="N750" t="s">
        <v>28</v>
      </c>
      <c r="P750">
        <f>(C750-Key!$B$1)*24</f>
        <v>-2.1166666665812954</v>
      </c>
      <c r="Q750">
        <f>(Key!$B$2-'17.1'!C750)*24</f>
        <v>5.066666666592937</v>
      </c>
      <c r="R750" s="3">
        <f>C750-(M750-Key!$B$5)/(24*Key!$B$6)</f>
        <v>44130.525074074074</v>
      </c>
      <c r="S750">
        <f>M750-Key!$B$5</f>
        <v>14.92</v>
      </c>
      <c r="T750" s="2">
        <f t="shared" si="55"/>
        <v>44129.541666666664</v>
      </c>
      <c r="U750" t="str">
        <f t="shared" si="56"/>
        <v>10-25-2020 13:00</v>
      </c>
      <c r="V750">
        <f>IFERROR(IF(W750=Z750,VLOOKUP($U750,[1]C8842!$G$2:$M$145,3,FALSE),0),0)</f>
        <v>20</v>
      </c>
      <c r="W750">
        <f>VLOOKUP(RIGHT($V$1,5),Key!$A$9:$B$14,2,FALSE)</f>
        <v>10.199999999999999</v>
      </c>
      <c r="X750">
        <f t="shared" si="59"/>
        <v>0</v>
      </c>
      <c r="Y750">
        <f>VLOOKUP(RIGHT($X$1,5),Key!$A$9:$B$14,2,FALSE)</f>
        <v>3.7</v>
      </c>
      <c r="Z750">
        <f t="shared" si="57"/>
        <v>10.199999999999999</v>
      </c>
      <c r="AA750">
        <f t="shared" si="58"/>
        <v>20</v>
      </c>
    </row>
    <row r="751" spans="1:27" x14ac:dyDescent="0.3">
      <c r="A751">
        <v>100067</v>
      </c>
      <c r="B751">
        <v>230922</v>
      </c>
      <c r="C751" s="3">
        <v>44130.538888888892</v>
      </c>
      <c r="D751">
        <v>2</v>
      </c>
      <c r="E751">
        <v>1</v>
      </c>
      <c r="F751" t="s">
        <v>26</v>
      </c>
      <c r="G751">
        <v>5</v>
      </c>
      <c r="H751">
        <v>55.703130000000002</v>
      </c>
      <c r="I751">
        <v>106.8008</v>
      </c>
      <c r="J751">
        <v>5.390625</v>
      </c>
      <c r="K751">
        <v>80.03125</v>
      </c>
      <c r="L751" s="3">
        <v>44130.290972222225</v>
      </c>
      <c r="M751">
        <v>17.18</v>
      </c>
      <c r="N751" t="s">
        <v>28</v>
      </c>
      <c r="P751">
        <f>(C751-Key!$B$1)*24</f>
        <v>-2.1166666665812954</v>
      </c>
      <c r="Q751">
        <f>(Key!$B$2-'17.1'!C751)*24</f>
        <v>5.066666666592937</v>
      </c>
      <c r="R751" s="3">
        <f>C751-(M751-Key!$B$5)/(24*Key!$B$6)</f>
        <v>44130.525074074074</v>
      </c>
      <c r="S751">
        <f>M751-Key!$B$5</f>
        <v>14.92</v>
      </c>
      <c r="T751" s="2">
        <f t="shared" si="55"/>
        <v>44129.541666666664</v>
      </c>
      <c r="U751" t="str">
        <f t="shared" si="56"/>
        <v>10-25-2020 13:00</v>
      </c>
      <c r="V751">
        <f>IFERROR(IF(W751=Z751,VLOOKUP($U751,[1]C8842!$G$2:$M$145,3,FALSE),0),0)</f>
        <v>20</v>
      </c>
      <c r="W751">
        <f>VLOOKUP(RIGHT($V$1,5),Key!$A$9:$B$14,2,FALSE)</f>
        <v>10.199999999999999</v>
      </c>
      <c r="X751">
        <f t="shared" si="59"/>
        <v>0</v>
      </c>
      <c r="Y751">
        <f>VLOOKUP(RIGHT($X$1,5),Key!$A$9:$B$14,2,FALSE)</f>
        <v>3.7</v>
      </c>
      <c r="Z751">
        <f t="shared" si="57"/>
        <v>10.199999999999999</v>
      </c>
      <c r="AA751">
        <f t="shared" si="58"/>
        <v>20</v>
      </c>
    </row>
    <row r="752" spans="1:27" x14ac:dyDescent="0.3">
      <c r="A752">
        <v>100067</v>
      </c>
      <c r="B752">
        <v>230922</v>
      </c>
      <c r="C752" s="3">
        <v>44130.538888888892</v>
      </c>
      <c r="D752">
        <v>2</v>
      </c>
      <c r="E752">
        <v>1</v>
      </c>
      <c r="F752" t="s">
        <v>26</v>
      </c>
      <c r="G752">
        <v>3</v>
      </c>
      <c r="H752">
        <v>58.269530000000003</v>
      </c>
      <c r="I752">
        <v>30.78125</v>
      </c>
      <c r="J752">
        <v>1.6796880000000001</v>
      </c>
      <c r="K752">
        <v>80.03125</v>
      </c>
      <c r="L752" s="3">
        <v>44130.290972222225</v>
      </c>
      <c r="M752">
        <v>17.18</v>
      </c>
      <c r="N752" t="s">
        <v>28</v>
      </c>
      <c r="P752">
        <f>(C752-Key!$B$1)*24</f>
        <v>-2.1166666665812954</v>
      </c>
      <c r="Q752">
        <f>(Key!$B$2-'17.1'!C752)*24</f>
        <v>5.066666666592937</v>
      </c>
      <c r="R752" s="3">
        <f>C752-(M752-Key!$B$5)/(24*Key!$B$6)</f>
        <v>44130.525074074074</v>
      </c>
      <c r="S752">
        <f>M752-Key!$B$5</f>
        <v>14.92</v>
      </c>
      <c r="T752" s="2">
        <f t="shared" si="55"/>
        <v>44129.541666666664</v>
      </c>
      <c r="U752" t="str">
        <f t="shared" si="56"/>
        <v>10-25-2020 13:00</v>
      </c>
      <c r="V752">
        <f>IFERROR(IF(W752=Z752,VLOOKUP($U752,[1]C8842!$G$2:$M$145,3,FALSE),0),0)</f>
        <v>20</v>
      </c>
      <c r="W752">
        <f>VLOOKUP(RIGHT($V$1,5),Key!$A$9:$B$14,2,FALSE)</f>
        <v>10.199999999999999</v>
      </c>
      <c r="X752">
        <f t="shared" si="59"/>
        <v>0</v>
      </c>
      <c r="Y752">
        <f>VLOOKUP(RIGHT($X$1,5),Key!$A$9:$B$14,2,FALSE)</f>
        <v>3.7</v>
      </c>
      <c r="Z752">
        <f t="shared" si="57"/>
        <v>10.199999999999999</v>
      </c>
      <c r="AA752">
        <f t="shared" si="58"/>
        <v>20</v>
      </c>
    </row>
    <row r="753" spans="1:27" x14ac:dyDescent="0.3">
      <c r="A753">
        <v>100067</v>
      </c>
      <c r="B753">
        <v>230922</v>
      </c>
      <c r="C753" s="3">
        <v>44130.538888888892</v>
      </c>
      <c r="D753">
        <v>3</v>
      </c>
      <c r="E753">
        <v>2</v>
      </c>
      <c r="F753" t="s">
        <v>26</v>
      </c>
      <c r="G753">
        <v>4</v>
      </c>
      <c r="H753">
        <v>61.40625</v>
      </c>
      <c r="I753">
        <v>75.476560000000006</v>
      </c>
      <c r="J753">
        <v>3.53125</v>
      </c>
      <c r="K753">
        <v>93.039060000000006</v>
      </c>
      <c r="L753" s="3">
        <v>44130.290972222225</v>
      </c>
      <c r="M753">
        <v>17.18</v>
      </c>
      <c r="N753" t="s">
        <v>28</v>
      </c>
      <c r="P753">
        <f>(C753-Key!$B$1)*24</f>
        <v>-2.1166666665812954</v>
      </c>
      <c r="Q753">
        <f>(Key!$B$2-'17.1'!C753)*24</f>
        <v>5.066666666592937</v>
      </c>
      <c r="R753" s="3">
        <f>C753-(M753-Key!$B$5)/(24*Key!$B$6)</f>
        <v>44130.525074074074</v>
      </c>
      <c r="S753">
        <f>M753-Key!$B$5</f>
        <v>14.92</v>
      </c>
      <c r="T753" s="2">
        <f t="shared" si="55"/>
        <v>44129.541666666664</v>
      </c>
      <c r="U753" t="str">
        <f t="shared" si="56"/>
        <v>10-25-2020 13:00</v>
      </c>
      <c r="V753">
        <f>IFERROR(IF(W753=Z753,VLOOKUP($U753,[1]C8842!$G$2:$M$145,3,FALSE),0),0)</f>
        <v>20</v>
      </c>
      <c r="W753">
        <f>VLOOKUP(RIGHT($V$1,5),Key!$A$9:$B$14,2,FALSE)</f>
        <v>10.199999999999999</v>
      </c>
      <c r="X753">
        <f t="shared" si="59"/>
        <v>0</v>
      </c>
      <c r="Y753">
        <f>VLOOKUP(RIGHT($X$1,5),Key!$A$9:$B$14,2,FALSE)</f>
        <v>3.7</v>
      </c>
      <c r="Z753">
        <f t="shared" si="57"/>
        <v>10.199999999999999</v>
      </c>
      <c r="AA753">
        <f t="shared" si="58"/>
        <v>20</v>
      </c>
    </row>
    <row r="754" spans="1:27" x14ac:dyDescent="0.3">
      <c r="A754">
        <v>100067</v>
      </c>
      <c r="B754">
        <v>230922</v>
      </c>
      <c r="C754" s="3">
        <v>44130.539583333331</v>
      </c>
      <c r="D754">
        <v>2</v>
      </c>
      <c r="E754">
        <v>1</v>
      </c>
      <c r="F754" t="s">
        <v>26</v>
      </c>
      <c r="G754">
        <v>1</v>
      </c>
      <c r="H754">
        <v>67.832030000000003</v>
      </c>
      <c r="I754">
        <v>17.492190000000001</v>
      </c>
      <c r="J754">
        <v>0.921875</v>
      </c>
      <c r="K754">
        <v>81.035160000000005</v>
      </c>
      <c r="L754" s="3">
        <v>44130.290972222225</v>
      </c>
      <c r="M754">
        <v>17.18</v>
      </c>
      <c r="N754" t="s">
        <v>28</v>
      </c>
      <c r="P754">
        <f>(C754-Key!$B$1)*24</f>
        <v>-2.1000000000349246</v>
      </c>
      <c r="Q754">
        <f>(Key!$B$2-'17.1'!C754)*24</f>
        <v>5.0500000000465661</v>
      </c>
      <c r="R754" s="3">
        <f>C754-(M754-Key!$B$5)/(24*Key!$B$6)</f>
        <v>44130.525768518513</v>
      </c>
      <c r="S754">
        <f>M754-Key!$B$5</f>
        <v>14.92</v>
      </c>
      <c r="T754" s="2">
        <f t="shared" si="55"/>
        <v>44129.541666666664</v>
      </c>
      <c r="U754" t="str">
        <f t="shared" si="56"/>
        <v>10-25-2020 13:00</v>
      </c>
      <c r="V754">
        <f>IFERROR(IF(W754=Z754,VLOOKUP($U754,[1]C8842!$G$2:$M$145,3,FALSE),0),0)</f>
        <v>20</v>
      </c>
      <c r="W754">
        <f>VLOOKUP(RIGHT($V$1,5),Key!$A$9:$B$14,2,FALSE)</f>
        <v>10.199999999999999</v>
      </c>
      <c r="X754">
        <f t="shared" si="59"/>
        <v>0</v>
      </c>
      <c r="Y754">
        <f>VLOOKUP(RIGHT($X$1,5),Key!$A$9:$B$14,2,FALSE)</f>
        <v>3.7</v>
      </c>
      <c r="Z754">
        <f t="shared" si="57"/>
        <v>10.199999999999999</v>
      </c>
      <c r="AA754">
        <f t="shared" si="58"/>
        <v>20</v>
      </c>
    </row>
    <row r="755" spans="1:27" x14ac:dyDescent="0.3">
      <c r="A755">
        <v>100067</v>
      </c>
      <c r="B755">
        <v>230922</v>
      </c>
      <c r="C755" s="3">
        <v>44130.539583333331</v>
      </c>
      <c r="D755">
        <v>1</v>
      </c>
      <c r="E755">
        <v>1</v>
      </c>
      <c r="F755" t="s">
        <v>25</v>
      </c>
      <c r="G755">
        <v>1</v>
      </c>
      <c r="H755">
        <v>63.835940000000001</v>
      </c>
      <c r="I755">
        <v>17.117190000000001</v>
      </c>
      <c r="J755">
        <v>0.9609375</v>
      </c>
      <c r="K755">
        <v>56.023440000000001</v>
      </c>
      <c r="L755" s="3">
        <v>44130.290972222225</v>
      </c>
      <c r="M755">
        <v>17.18</v>
      </c>
      <c r="N755" t="s">
        <v>28</v>
      </c>
      <c r="P755">
        <f>(C755-Key!$B$1)*24</f>
        <v>-2.1000000000349246</v>
      </c>
      <c r="Q755">
        <f>(Key!$B$2-'17.1'!C755)*24</f>
        <v>5.0500000000465661</v>
      </c>
      <c r="R755" s="3">
        <f>C755-(M755-Key!$B$5)/(24*Key!$B$6)</f>
        <v>44130.525768518513</v>
      </c>
      <c r="S755">
        <f>M755-Key!$B$5</f>
        <v>14.92</v>
      </c>
      <c r="T755" s="2">
        <f t="shared" si="55"/>
        <v>44129.541666666664</v>
      </c>
      <c r="U755" t="str">
        <f t="shared" si="56"/>
        <v>10-25-2020 13:00</v>
      </c>
      <c r="V755">
        <f>IFERROR(IF(W755=Z755,VLOOKUP($U755,[1]C8842!$G$2:$M$145,3,FALSE),0),0)</f>
        <v>20</v>
      </c>
      <c r="W755">
        <f>VLOOKUP(RIGHT($V$1,5),Key!$A$9:$B$14,2,FALSE)</f>
        <v>10.199999999999999</v>
      </c>
      <c r="X755">
        <f t="shared" si="59"/>
        <v>0</v>
      </c>
      <c r="Y755">
        <f>VLOOKUP(RIGHT($X$1,5),Key!$A$9:$B$14,2,FALSE)</f>
        <v>3.7</v>
      </c>
      <c r="Z755">
        <f t="shared" si="57"/>
        <v>10.199999999999999</v>
      </c>
      <c r="AA755">
        <f t="shared" si="58"/>
        <v>20</v>
      </c>
    </row>
    <row r="756" spans="1:27" x14ac:dyDescent="0.3">
      <c r="A756">
        <v>100067</v>
      </c>
      <c r="B756">
        <v>230922</v>
      </c>
      <c r="C756" s="3">
        <v>44130.539583333331</v>
      </c>
      <c r="D756">
        <v>0</v>
      </c>
      <c r="E756">
        <v>2</v>
      </c>
      <c r="F756" t="s">
        <v>25</v>
      </c>
      <c r="G756">
        <v>1</v>
      </c>
      <c r="H756">
        <v>63.4375</v>
      </c>
      <c r="I756">
        <v>15.585940000000001</v>
      </c>
      <c r="J756">
        <v>0.90234380000000003</v>
      </c>
      <c r="K756">
        <v>46.019530000000003</v>
      </c>
      <c r="L756" s="3">
        <v>44130.290972222225</v>
      </c>
      <c r="M756">
        <v>17.18</v>
      </c>
      <c r="N756" t="s">
        <v>28</v>
      </c>
      <c r="P756">
        <f>(C756-Key!$B$1)*24</f>
        <v>-2.1000000000349246</v>
      </c>
      <c r="Q756">
        <f>(Key!$B$2-'17.1'!C756)*24</f>
        <v>5.0500000000465661</v>
      </c>
      <c r="R756" s="3">
        <f>C756-(M756-Key!$B$5)/(24*Key!$B$6)</f>
        <v>44130.525768518513</v>
      </c>
      <c r="S756">
        <f>M756-Key!$B$5</f>
        <v>14.92</v>
      </c>
      <c r="T756" s="2">
        <f t="shared" si="55"/>
        <v>44129.541666666664</v>
      </c>
      <c r="U756" t="str">
        <f t="shared" si="56"/>
        <v>10-25-2020 13:00</v>
      </c>
      <c r="V756">
        <f>IFERROR(IF(W756=Z756,VLOOKUP($U756,[1]C8842!$G$2:$M$145,3,FALSE),0),0)</f>
        <v>20</v>
      </c>
      <c r="W756">
        <f>VLOOKUP(RIGHT($V$1,5),Key!$A$9:$B$14,2,FALSE)</f>
        <v>10.199999999999999</v>
      </c>
      <c r="X756">
        <f t="shared" si="59"/>
        <v>0</v>
      </c>
      <c r="Y756">
        <f>VLOOKUP(RIGHT($X$1,5),Key!$A$9:$B$14,2,FALSE)</f>
        <v>3.7</v>
      </c>
      <c r="Z756">
        <f t="shared" si="57"/>
        <v>10.199999999999999</v>
      </c>
      <c r="AA756">
        <f t="shared" si="58"/>
        <v>20</v>
      </c>
    </row>
    <row r="757" spans="1:27" x14ac:dyDescent="0.3">
      <c r="A757">
        <v>100067</v>
      </c>
      <c r="B757">
        <v>230922</v>
      </c>
      <c r="C757" s="3">
        <v>44130.539583333331</v>
      </c>
      <c r="D757">
        <v>3</v>
      </c>
      <c r="E757">
        <v>2</v>
      </c>
      <c r="F757" t="s">
        <v>26</v>
      </c>
      <c r="G757">
        <v>1</v>
      </c>
      <c r="H757">
        <v>60.816409999999998</v>
      </c>
      <c r="I757">
        <v>18.61328</v>
      </c>
      <c r="J757">
        <v>1.074219</v>
      </c>
      <c r="K757">
        <v>96.039060000000006</v>
      </c>
      <c r="L757" s="3">
        <v>44130.290972222225</v>
      </c>
      <c r="M757">
        <v>17.18</v>
      </c>
      <c r="N757" t="s">
        <v>28</v>
      </c>
      <c r="P757">
        <f>(C757-Key!$B$1)*24</f>
        <v>-2.1000000000349246</v>
      </c>
      <c r="Q757">
        <f>(Key!$B$2-'17.1'!C757)*24</f>
        <v>5.0500000000465661</v>
      </c>
      <c r="R757" s="3">
        <f>C757-(M757-Key!$B$5)/(24*Key!$B$6)</f>
        <v>44130.525768518513</v>
      </c>
      <c r="S757">
        <f>M757-Key!$B$5</f>
        <v>14.92</v>
      </c>
      <c r="T757" s="2">
        <f t="shared" si="55"/>
        <v>44129.541666666664</v>
      </c>
      <c r="U757" t="str">
        <f t="shared" si="56"/>
        <v>10-25-2020 13:00</v>
      </c>
      <c r="V757">
        <f>IFERROR(IF(W757=Z757,VLOOKUP($U757,[1]C8842!$G$2:$M$145,3,FALSE),0),0)</f>
        <v>20</v>
      </c>
      <c r="W757">
        <f>VLOOKUP(RIGHT($V$1,5),Key!$A$9:$B$14,2,FALSE)</f>
        <v>10.199999999999999</v>
      </c>
      <c r="X757">
        <f t="shared" si="59"/>
        <v>0</v>
      </c>
      <c r="Y757">
        <f>VLOOKUP(RIGHT($X$1,5),Key!$A$9:$B$14,2,FALSE)</f>
        <v>3.7</v>
      </c>
      <c r="Z757">
        <f t="shared" si="57"/>
        <v>10.199999999999999</v>
      </c>
      <c r="AA757">
        <f t="shared" si="58"/>
        <v>20</v>
      </c>
    </row>
    <row r="758" spans="1:27" x14ac:dyDescent="0.3">
      <c r="A758">
        <v>100067</v>
      </c>
      <c r="B758">
        <v>230922</v>
      </c>
      <c r="C758" s="3">
        <v>44130.539583333331</v>
      </c>
      <c r="D758">
        <v>0</v>
      </c>
      <c r="E758">
        <v>2</v>
      </c>
      <c r="F758" t="s">
        <v>25</v>
      </c>
      <c r="G758">
        <v>1</v>
      </c>
      <c r="H758">
        <v>68.1875</v>
      </c>
      <c r="I758">
        <v>16.15625</v>
      </c>
      <c r="J758">
        <v>0.86328130000000003</v>
      </c>
      <c r="K758">
        <v>46.019530000000003</v>
      </c>
      <c r="L758" s="3">
        <v>44130.290972222225</v>
      </c>
      <c r="M758">
        <v>17.18</v>
      </c>
      <c r="N758" t="s">
        <v>28</v>
      </c>
      <c r="P758">
        <f>(C758-Key!$B$1)*24</f>
        <v>-2.1000000000349246</v>
      </c>
      <c r="Q758">
        <f>(Key!$B$2-'17.1'!C758)*24</f>
        <v>5.0500000000465661</v>
      </c>
      <c r="R758" s="3">
        <f>C758-(M758-Key!$B$5)/(24*Key!$B$6)</f>
        <v>44130.525768518513</v>
      </c>
      <c r="S758">
        <f>M758-Key!$B$5</f>
        <v>14.92</v>
      </c>
      <c r="T758" s="2">
        <f t="shared" si="55"/>
        <v>44129.541666666664</v>
      </c>
      <c r="U758" t="str">
        <f t="shared" si="56"/>
        <v>10-25-2020 13:00</v>
      </c>
      <c r="V758">
        <f>IFERROR(IF(W758=Z758,VLOOKUP($U758,[1]C8842!$G$2:$M$145,3,FALSE),0),0)</f>
        <v>20</v>
      </c>
      <c r="W758">
        <f>VLOOKUP(RIGHT($V$1,5),Key!$A$9:$B$14,2,FALSE)</f>
        <v>10.199999999999999</v>
      </c>
      <c r="X758">
        <f t="shared" si="59"/>
        <v>0</v>
      </c>
      <c r="Y758">
        <f>VLOOKUP(RIGHT($X$1,5),Key!$A$9:$B$14,2,FALSE)</f>
        <v>3.7</v>
      </c>
      <c r="Z758">
        <f t="shared" si="57"/>
        <v>10.199999999999999</v>
      </c>
      <c r="AA758">
        <f t="shared" si="58"/>
        <v>20</v>
      </c>
    </row>
    <row r="759" spans="1:27" x14ac:dyDescent="0.3">
      <c r="A759">
        <v>100067</v>
      </c>
      <c r="B759">
        <v>230922</v>
      </c>
      <c r="C759" s="3">
        <v>44130.539583333331</v>
      </c>
      <c r="D759">
        <v>1</v>
      </c>
      <c r="E759">
        <v>1</v>
      </c>
      <c r="F759" t="s">
        <v>25</v>
      </c>
      <c r="G759">
        <v>1</v>
      </c>
      <c r="H759">
        <v>64.621089999999995</v>
      </c>
      <c r="I759">
        <v>18.929690000000001</v>
      </c>
      <c r="J759">
        <v>1.0234380000000001</v>
      </c>
      <c r="K759">
        <v>56.023440000000001</v>
      </c>
      <c r="L759" s="3">
        <v>44130.290972222225</v>
      </c>
      <c r="M759">
        <v>17.18</v>
      </c>
      <c r="N759" t="s">
        <v>28</v>
      </c>
      <c r="P759">
        <f>(C759-Key!$B$1)*24</f>
        <v>-2.1000000000349246</v>
      </c>
      <c r="Q759">
        <f>(Key!$B$2-'17.1'!C759)*24</f>
        <v>5.0500000000465661</v>
      </c>
      <c r="R759" s="3">
        <f>C759-(M759-Key!$B$5)/(24*Key!$B$6)</f>
        <v>44130.525768518513</v>
      </c>
      <c r="S759">
        <f>M759-Key!$B$5</f>
        <v>14.92</v>
      </c>
      <c r="T759" s="2">
        <f t="shared" si="55"/>
        <v>44129.541666666664</v>
      </c>
      <c r="U759" t="str">
        <f t="shared" si="56"/>
        <v>10-25-2020 13:00</v>
      </c>
      <c r="V759">
        <f>IFERROR(IF(W759=Z759,VLOOKUP($U759,[1]C8842!$G$2:$M$145,3,FALSE),0),0)</f>
        <v>20</v>
      </c>
      <c r="W759">
        <f>VLOOKUP(RIGHT($V$1,5),Key!$A$9:$B$14,2,FALSE)</f>
        <v>10.199999999999999</v>
      </c>
      <c r="X759">
        <f t="shared" si="59"/>
        <v>0</v>
      </c>
      <c r="Y759">
        <f>VLOOKUP(RIGHT($X$1,5),Key!$A$9:$B$14,2,FALSE)</f>
        <v>3.7</v>
      </c>
      <c r="Z759">
        <f t="shared" si="57"/>
        <v>10.199999999999999</v>
      </c>
      <c r="AA759">
        <f t="shared" si="58"/>
        <v>20</v>
      </c>
    </row>
    <row r="760" spans="1:27" x14ac:dyDescent="0.3">
      <c r="A760">
        <v>100067</v>
      </c>
      <c r="B760">
        <v>230922</v>
      </c>
      <c r="C760" s="3">
        <v>44130.539583333331</v>
      </c>
      <c r="D760">
        <v>0</v>
      </c>
      <c r="E760">
        <v>2</v>
      </c>
      <c r="F760" t="s">
        <v>25</v>
      </c>
      <c r="G760">
        <v>1</v>
      </c>
      <c r="H760">
        <v>63.605469999999997</v>
      </c>
      <c r="I760">
        <v>15.34375</v>
      </c>
      <c r="J760">
        <v>0.890625</v>
      </c>
      <c r="K760">
        <v>46.019530000000003</v>
      </c>
      <c r="L760" s="3">
        <v>44130.290972222225</v>
      </c>
      <c r="M760">
        <v>17.18</v>
      </c>
      <c r="N760" t="s">
        <v>28</v>
      </c>
      <c r="P760">
        <f>(C760-Key!$B$1)*24</f>
        <v>-2.1000000000349246</v>
      </c>
      <c r="Q760">
        <f>(Key!$B$2-'17.1'!C760)*24</f>
        <v>5.0500000000465661</v>
      </c>
      <c r="R760" s="3">
        <f>C760-(M760-Key!$B$5)/(24*Key!$B$6)</f>
        <v>44130.525768518513</v>
      </c>
      <c r="S760">
        <f>M760-Key!$B$5</f>
        <v>14.92</v>
      </c>
      <c r="T760" s="2">
        <f t="shared" si="55"/>
        <v>44129.541666666664</v>
      </c>
      <c r="U760" t="str">
        <f t="shared" si="56"/>
        <v>10-25-2020 13:00</v>
      </c>
      <c r="V760">
        <f>IFERROR(IF(W760=Z760,VLOOKUP($U760,[1]C8842!$G$2:$M$145,3,FALSE),0),0)</f>
        <v>20</v>
      </c>
      <c r="W760">
        <f>VLOOKUP(RIGHT($V$1,5),Key!$A$9:$B$14,2,FALSE)</f>
        <v>10.199999999999999</v>
      </c>
      <c r="X760">
        <f t="shared" si="59"/>
        <v>0</v>
      </c>
      <c r="Y760">
        <f>VLOOKUP(RIGHT($X$1,5),Key!$A$9:$B$14,2,FALSE)</f>
        <v>3.7</v>
      </c>
      <c r="Z760">
        <f t="shared" si="57"/>
        <v>10.199999999999999</v>
      </c>
      <c r="AA760">
        <f t="shared" si="58"/>
        <v>20</v>
      </c>
    </row>
    <row r="761" spans="1:27" x14ac:dyDescent="0.3">
      <c r="A761">
        <v>100067</v>
      </c>
      <c r="B761">
        <v>230922</v>
      </c>
      <c r="C761" s="3">
        <v>44130.539583333331</v>
      </c>
      <c r="D761">
        <v>1</v>
      </c>
      <c r="E761">
        <v>1</v>
      </c>
      <c r="F761" t="s">
        <v>25</v>
      </c>
      <c r="G761">
        <v>2</v>
      </c>
      <c r="H761">
        <v>65.238280000000003</v>
      </c>
      <c r="I761">
        <v>21.30078</v>
      </c>
      <c r="J761">
        <v>1.113281</v>
      </c>
      <c r="K761">
        <v>58.023440000000001</v>
      </c>
      <c r="L761" s="3">
        <v>44130.290972222225</v>
      </c>
      <c r="M761">
        <v>17.18</v>
      </c>
      <c r="N761" t="s">
        <v>28</v>
      </c>
      <c r="P761">
        <f>(C761-Key!$B$1)*24</f>
        <v>-2.1000000000349246</v>
      </c>
      <c r="Q761">
        <f>(Key!$B$2-'17.1'!C761)*24</f>
        <v>5.0500000000465661</v>
      </c>
      <c r="R761" s="3">
        <f>C761-(M761-Key!$B$5)/(24*Key!$B$6)</f>
        <v>44130.525768518513</v>
      </c>
      <c r="S761">
        <f>M761-Key!$B$5</f>
        <v>14.92</v>
      </c>
      <c r="T761" s="2">
        <f t="shared" si="55"/>
        <v>44129.541666666664</v>
      </c>
      <c r="U761" t="str">
        <f t="shared" si="56"/>
        <v>10-25-2020 13:00</v>
      </c>
      <c r="V761">
        <f>IFERROR(IF(W761=Z761,VLOOKUP($U761,[1]C8842!$G$2:$M$145,3,FALSE),0),0)</f>
        <v>20</v>
      </c>
      <c r="W761">
        <f>VLOOKUP(RIGHT($V$1,5),Key!$A$9:$B$14,2,FALSE)</f>
        <v>10.199999999999999</v>
      </c>
      <c r="X761">
        <f t="shared" si="59"/>
        <v>0</v>
      </c>
      <c r="Y761">
        <f>VLOOKUP(RIGHT($X$1,5),Key!$A$9:$B$14,2,FALSE)</f>
        <v>3.7</v>
      </c>
      <c r="Z761">
        <f t="shared" si="57"/>
        <v>10.199999999999999</v>
      </c>
      <c r="AA761">
        <f t="shared" si="58"/>
        <v>20</v>
      </c>
    </row>
    <row r="762" spans="1:27" x14ac:dyDescent="0.3">
      <c r="A762">
        <v>100067</v>
      </c>
      <c r="B762">
        <v>230922</v>
      </c>
      <c r="C762" s="3">
        <v>44130.539583333331</v>
      </c>
      <c r="D762">
        <v>0</v>
      </c>
      <c r="E762">
        <v>2</v>
      </c>
      <c r="F762" t="s">
        <v>25</v>
      </c>
      <c r="G762">
        <v>1</v>
      </c>
      <c r="H762">
        <v>64.195310000000006</v>
      </c>
      <c r="I762">
        <v>17.42578</v>
      </c>
      <c r="J762">
        <v>0.96875</v>
      </c>
      <c r="K762">
        <v>46.019530000000003</v>
      </c>
      <c r="L762" s="3">
        <v>44130.290972222225</v>
      </c>
      <c r="M762">
        <v>17.18</v>
      </c>
      <c r="N762" t="s">
        <v>28</v>
      </c>
      <c r="P762">
        <f>(C762-Key!$B$1)*24</f>
        <v>-2.1000000000349246</v>
      </c>
      <c r="Q762">
        <f>(Key!$B$2-'17.1'!C762)*24</f>
        <v>5.0500000000465661</v>
      </c>
      <c r="R762" s="3">
        <f>C762-(M762-Key!$B$5)/(24*Key!$B$6)</f>
        <v>44130.525768518513</v>
      </c>
      <c r="S762">
        <f>M762-Key!$B$5</f>
        <v>14.92</v>
      </c>
      <c r="T762" s="2">
        <f t="shared" si="55"/>
        <v>44129.541666666664</v>
      </c>
      <c r="U762" t="str">
        <f t="shared" si="56"/>
        <v>10-25-2020 13:00</v>
      </c>
      <c r="V762">
        <f>IFERROR(IF(W762=Z762,VLOOKUP($U762,[1]C8842!$G$2:$M$145,3,FALSE),0),0)</f>
        <v>20</v>
      </c>
      <c r="W762">
        <f>VLOOKUP(RIGHT($V$1,5),Key!$A$9:$B$14,2,FALSE)</f>
        <v>10.199999999999999</v>
      </c>
      <c r="X762">
        <f t="shared" si="59"/>
        <v>0</v>
      </c>
      <c r="Y762">
        <f>VLOOKUP(RIGHT($X$1,5),Key!$A$9:$B$14,2,FALSE)</f>
        <v>3.7</v>
      </c>
      <c r="Z762">
        <f t="shared" si="57"/>
        <v>10.199999999999999</v>
      </c>
      <c r="AA762">
        <f t="shared" si="58"/>
        <v>20</v>
      </c>
    </row>
    <row r="763" spans="1:27" x14ac:dyDescent="0.3">
      <c r="A763">
        <v>100067</v>
      </c>
      <c r="B763">
        <v>230922</v>
      </c>
      <c r="C763" s="3">
        <v>44130.539583333331</v>
      </c>
      <c r="D763">
        <v>1</v>
      </c>
      <c r="E763">
        <v>1</v>
      </c>
      <c r="F763" t="s">
        <v>25</v>
      </c>
      <c r="G763">
        <v>1</v>
      </c>
      <c r="H763">
        <v>69.882810000000006</v>
      </c>
      <c r="I763">
        <v>15.04297</v>
      </c>
      <c r="J763">
        <v>0.80078130000000003</v>
      </c>
      <c r="K763">
        <v>60.023440000000001</v>
      </c>
      <c r="L763" s="3">
        <v>44130.290972222225</v>
      </c>
      <c r="M763">
        <v>17.18</v>
      </c>
      <c r="N763" t="s">
        <v>28</v>
      </c>
      <c r="P763">
        <f>(C763-Key!$B$1)*24</f>
        <v>-2.1000000000349246</v>
      </c>
      <c r="Q763">
        <f>(Key!$B$2-'17.1'!C763)*24</f>
        <v>5.0500000000465661</v>
      </c>
      <c r="R763" s="3">
        <f>C763-(M763-Key!$B$5)/(24*Key!$B$6)</f>
        <v>44130.525768518513</v>
      </c>
      <c r="S763">
        <f>M763-Key!$B$5</f>
        <v>14.92</v>
      </c>
      <c r="T763" s="2">
        <f t="shared" si="55"/>
        <v>44129.541666666664</v>
      </c>
      <c r="U763" t="str">
        <f t="shared" si="56"/>
        <v>10-25-2020 13:00</v>
      </c>
      <c r="V763">
        <f>IFERROR(IF(W763=Z763,VLOOKUP($U763,[1]C8842!$G$2:$M$145,3,FALSE),0),0)</f>
        <v>20</v>
      </c>
      <c r="W763">
        <f>VLOOKUP(RIGHT($V$1,5),Key!$A$9:$B$14,2,FALSE)</f>
        <v>10.199999999999999</v>
      </c>
      <c r="X763">
        <f t="shared" si="59"/>
        <v>0</v>
      </c>
      <c r="Y763">
        <f>VLOOKUP(RIGHT($X$1,5),Key!$A$9:$B$14,2,FALSE)</f>
        <v>3.7</v>
      </c>
      <c r="Z763">
        <f t="shared" si="57"/>
        <v>10.199999999999999</v>
      </c>
      <c r="AA763">
        <f t="shared" si="58"/>
        <v>20</v>
      </c>
    </row>
    <row r="764" spans="1:27" x14ac:dyDescent="0.3">
      <c r="A764">
        <v>100067</v>
      </c>
      <c r="B764">
        <v>230922</v>
      </c>
      <c r="C764" s="3">
        <v>44130.539583333331</v>
      </c>
      <c r="D764">
        <v>0</v>
      </c>
      <c r="E764">
        <v>2</v>
      </c>
      <c r="F764" t="s">
        <v>25</v>
      </c>
      <c r="G764">
        <v>4</v>
      </c>
      <c r="H764">
        <v>66.523439999999994</v>
      </c>
      <c r="I764">
        <v>76.183589999999995</v>
      </c>
      <c r="J764">
        <v>3.2890630000000001</v>
      </c>
      <c r="K764">
        <v>46.019530000000003</v>
      </c>
      <c r="L764" s="3">
        <v>44130.290972222225</v>
      </c>
      <c r="M764">
        <v>17.18</v>
      </c>
      <c r="N764" t="s">
        <v>28</v>
      </c>
      <c r="P764">
        <f>(C764-Key!$B$1)*24</f>
        <v>-2.1000000000349246</v>
      </c>
      <c r="Q764">
        <f>(Key!$B$2-'17.1'!C764)*24</f>
        <v>5.0500000000465661</v>
      </c>
      <c r="R764" s="3">
        <f>C764-(M764-Key!$B$5)/(24*Key!$B$6)</f>
        <v>44130.525768518513</v>
      </c>
      <c r="S764">
        <f>M764-Key!$B$5</f>
        <v>14.92</v>
      </c>
      <c r="T764" s="2">
        <f t="shared" si="55"/>
        <v>44129.541666666664</v>
      </c>
      <c r="U764" t="str">
        <f t="shared" si="56"/>
        <v>10-25-2020 13:00</v>
      </c>
      <c r="V764">
        <f>IFERROR(IF(W764=Z764,VLOOKUP($U764,[1]C8842!$G$2:$M$145,3,FALSE),0),0)</f>
        <v>20</v>
      </c>
      <c r="W764">
        <f>VLOOKUP(RIGHT($V$1,5),Key!$A$9:$B$14,2,FALSE)</f>
        <v>10.199999999999999</v>
      </c>
      <c r="X764">
        <f t="shared" si="59"/>
        <v>0</v>
      </c>
      <c r="Y764">
        <f>VLOOKUP(RIGHT($X$1,5),Key!$A$9:$B$14,2,FALSE)</f>
        <v>3.7</v>
      </c>
      <c r="Z764">
        <f t="shared" si="57"/>
        <v>10.199999999999999</v>
      </c>
      <c r="AA764">
        <f t="shared" si="58"/>
        <v>20</v>
      </c>
    </row>
    <row r="765" spans="1:27" x14ac:dyDescent="0.3">
      <c r="A765">
        <v>100067</v>
      </c>
      <c r="B765">
        <v>230922</v>
      </c>
      <c r="C765" s="3">
        <v>44130.539583333331</v>
      </c>
      <c r="D765">
        <v>0</v>
      </c>
      <c r="E765">
        <v>2</v>
      </c>
      <c r="F765" t="s">
        <v>25</v>
      </c>
      <c r="G765">
        <v>4</v>
      </c>
      <c r="H765">
        <v>62.601559999999999</v>
      </c>
      <c r="I765">
        <v>75.933589999999995</v>
      </c>
      <c r="J765">
        <v>3.484375</v>
      </c>
      <c r="K765">
        <v>50.019530000000003</v>
      </c>
      <c r="L765" s="3">
        <v>44130.290972222225</v>
      </c>
      <c r="M765">
        <v>17.18</v>
      </c>
      <c r="N765" t="s">
        <v>28</v>
      </c>
      <c r="P765">
        <f>(C765-Key!$B$1)*24</f>
        <v>-2.1000000000349246</v>
      </c>
      <c r="Q765">
        <f>(Key!$B$2-'17.1'!C765)*24</f>
        <v>5.0500000000465661</v>
      </c>
      <c r="R765" s="3">
        <f>C765-(M765-Key!$B$5)/(24*Key!$B$6)</f>
        <v>44130.525768518513</v>
      </c>
      <c r="S765">
        <f>M765-Key!$B$5</f>
        <v>14.92</v>
      </c>
      <c r="T765" s="2">
        <f t="shared" si="55"/>
        <v>44129.541666666664</v>
      </c>
      <c r="U765" t="str">
        <f t="shared" si="56"/>
        <v>10-25-2020 13:00</v>
      </c>
      <c r="V765">
        <f>IFERROR(IF(W765=Z765,VLOOKUP($U765,[1]C8842!$G$2:$M$145,3,FALSE),0),0)</f>
        <v>20</v>
      </c>
      <c r="W765">
        <f>VLOOKUP(RIGHT($V$1,5),Key!$A$9:$B$14,2,FALSE)</f>
        <v>10.199999999999999</v>
      </c>
      <c r="X765">
        <f t="shared" si="59"/>
        <v>0</v>
      </c>
      <c r="Y765">
        <f>VLOOKUP(RIGHT($X$1,5),Key!$A$9:$B$14,2,FALSE)</f>
        <v>3.7</v>
      </c>
      <c r="Z765">
        <f t="shared" si="57"/>
        <v>10.199999999999999</v>
      </c>
      <c r="AA765">
        <f t="shared" si="58"/>
        <v>20</v>
      </c>
    </row>
    <row r="766" spans="1:27" x14ac:dyDescent="0.3">
      <c r="A766">
        <v>100067</v>
      </c>
      <c r="B766">
        <v>230922</v>
      </c>
      <c r="C766" s="3">
        <v>44130.539583333331</v>
      </c>
      <c r="D766">
        <v>3</v>
      </c>
      <c r="E766">
        <v>2</v>
      </c>
      <c r="F766" t="s">
        <v>26</v>
      </c>
      <c r="G766">
        <v>2</v>
      </c>
      <c r="H766">
        <v>65.09375</v>
      </c>
      <c r="I766">
        <v>22.15625</v>
      </c>
      <c r="J766">
        <v>1.1484380000000001</v>
      </c>
      <c r="K766">
        <v>96.039060000000006</v>
      </c>
      <c r="L766" s="3">
        <v>44130.290972222225</v>
      </c>
      <c r="M766">
        <v>17.18</v>
      </c>
      <c r="N766" t="s">
        <v>28</v>
      </c>
      <c r="P766">
        <f>(C766-Key!$B$1)*24</f>
        <v>-2.1000000000349246</v>
      </c>
      <c r="Q766">
        <f>(Key!$B$2-'17.1'!C766)*24</f>
        <v>5.0500000000465661</v>
      </c>
      <c r="R766" s="3">
        <f>C766-(M766-Key!$B$5)/(24*Key!$B$6)</f>
        <v>44130.525768518513</v>
      </c>
      <c r="S766">
        <f>M766-Key!$B$5</f>
        <v>14.92</v>
      </c>
      <c r="T766" s="2">
        <f t="shared" si="55"/>
        <v>44129.541666666664</v>
      </c>
      <c r="U766" t="str">
        <f t="shared" si="56"/>
        <v>10-25-2020 13:00</v>
      </c>
      <c r="V766">
        <f>IFERROR(IF(W766=Z766,VLOOKUP($U766,[1]C8842!$G$2:$M$145,3,FALSE),0),0)</f>
        <v>20</v>
      </c>
      <c r="W766">
        <f>VLOOKUP(RIGHT($V$1,5),Key!$A$9:$B$14,2,FALSE)</f>
        <v>10.199999999999999</v>
      </c>
      <c r="X766">
        <f t="shared" si="59"/>
        <v>0</v>
      </c>
      <c r="Y766">
        <f>VLOOKUP(RIGHT($X$1,5),Key!$A$9:$B$14,2,FALSE)</f>
        <v>3.7</v>
      </c>
      <c r="Z766">
        <f t="shared" si="57"/>
        <v>10.199999999999999</v>
      </c>
      <c r="AA766">
        <f t="shared" si="58"/>
        <v>20</v>
      </c>
    </row>
    <row r="767" spans="1:27" x14ac:dyDescent="0.3">
      <c r="A767">
        <v>100067</v>
      </c>
      <c r="B767">
        <v>230922</v>
      </c>
      <c r="C767" s="3">
        <v>44130.540277777778</v>
      </c>
      <c r="D767">
        <v>0</v>
      </c>
      <c r="E767">
        <v>2</v>
      </c>
      <c r="F767" t="s">
        <v>25</v>
      </c>
      <c r="G767">
        <v>1</v>
      </c>
      <c r="H767">
        <v>49.417969999999997</v>
      </c>
      <c r="I767">
        <v>12.83203</v>
      </c>
      <c r="J767">
        <v>1.011719</v>
      </c>
      <c r="K767">
        <v>47.019530000000003</v>
      </c>
      <c r="L767" s="3">
        <v>44130.290972222225</v>
      </c>
      <c r="M767">
        <v>17.18</v>
      </c>
      <c r="N767" t="s">
        <v>28</v>
      </c>
      <c r="P767">
        <f>(C767-Key!$B$1)*24</f>
        <v>-2.0833333333139308</v>
      </c>
      <c r="Q767">
        <f>(Key!$B$2-'17.1'!C767)*24</f>
        <v>5.0333333333255723</v>
      </c>
      <c r="R767" s="3">
        <f>C767-(M767-Key!$B$5)/(24*Key!$B$6)</f>
        <v>44130.52646296296</v>
      </c>
      <c r="S767">
        <f>M767-Key!$B$5</f>
        <v>14.92</v>
      </c>
      <c r="T767" s="2">
        <f t="shared" si="55"/>
        <v>44129.541666666664</v>
      </c>
      <c r="U767" t="str">
        <f t="shared" si="56"/>
        <v>10-25-2020 13:00</v>
      </c>
      <c r="V767">
        <f>IFERROR(IF(W767=Z767,VLOOKUP($U767,[1]C8842!$G$2:$M$145,3,FALSE),0),0)</f>
        <v>20</v>
      </c>
      <c r="W767">
        <f>VLOOKUP(RIGHT($V$1,5),Key!$A$9:$B$14,2,FALSE)</f>
        <v>10.199999999999999</v>
      </c>
      <c r="X767">
        <f t="shared" si="59"/>
        <v>0</v>
      </c>
      <c r="Y767">
        <f>VLOOKUP(RIGHT($X$1,5),Key!$A$9:$B$14,2,FALSE)</f>
        <v>3.7</v>
      </c>
      <c r="Z767">
        <f t="shared" si="57"/>
        <v>10.199999999999999</v>
      </c>
      <c r="AA767">
        <f t="shared" si="58"/>
        <v>20</v>
      </c>
    </row>
    <row r="768" spans="1:27" x14ac:dyDescent="0.3">
      <c r="A768">
        <v>100067</v>
      </c>
      <c r="B768">
        <v>230922</v>
      </c>
      <c r="C768" s="3">
        <v>44130.540277777778</v>
      </c>
      <c r="D768">
        <v>3</v>
      </c>
      <c r="E768">
        <v>2</v>
      </c>
      <c r="F768" t="s">
        <v>26</v>
      </c>
      <c r="G768">
        <v>1</v>
      </c>
      <c r="H768">
        <v>75.632810000000006</v>
      </c>
      <c r="I768">
        <v>15.507809999999999</v>
      </c>
      <c r="J768">
        <v>0.75390630000000003</v>
      </c>
      <c r="K768">
        <v>94.039060000000006</v>
      </c>
      <c r="L768" s="3">
        <v>44130.290972222225</v>
      </c>
      <c r="M768">
        <v>17.18</v>
      </c>
      <c r="N768" t="s">
        <v>28</v>
      </c>
      <c r="P768">
        <f>(C768-Key!$B$1)*24</f>
        <v>-2.0833333333139308</v>
      </c>
      <c r="Q768">
        <f>(Key!$B$2-'17.1'!C768)*24</f>
        <v>5.0333333333255723</v>
      </c>
      <c r="R768" s="3">
        <f>C768-(M768-Key!$B$5)/(24*Key!$B$6)</f>
        <v>44130.52646296296</v>
      </c>
      <c r="S768">
        <f>M768-Key!$B$5</f>
        <v>14.92</v>
      </c>
      <c r="T768" s="2">
        <f t="shared" si="55"/>
        <v>44129.541666666664</v>
      </c>
      <c r="U768" t="str">
        <f t="shared" si="56"/>
        <v>10-25-2020 13:00</v>
      </c>
      <c r="V768">
        <f>IFERROR(IF(W768=Z768,VLOOKUP($U768,[1]C8842!$G$2:$M$145,3,FALSE),0),0)</f>
        <v>20</v>
      </c>
      <c r="W768">
        <f>VLOOKUP(RIGHT($V$1,5),Key!$A$9:$B$14,2,FALSE)</f>
        <v>10.199999999999999</v>
      </c>
      <c r="X768">
        <f t="shared" si="59"/>
        <v>0</v>
      </c>
      <c r="Y768">
        <f>VLOOKUP(RIGHT($X$1,5),Key!$A$9:$B$14,2,FALSE)</f>
        <v>3.7</v>
      </c>
      <c r="Z768">
        <f t="shared" si="57"/>
        <v>10.199999999999999</v>
      </c>
      <c r="AA768">
        <f t="shared" si="58"/>
        <v>20</v>
      </c>
    </row>
    <row r="769" spans="1:27" x14ac:dyDescent="0.3">
      <c r="A769">
        <v>100067</v>
      </c>
      <c r="B769">
        <v>230922</v>
      </c>
      <c r="C769" s="3">
        <v>44130.540277777778</v>
      </c>
      <c r="D769">
        <v>2</v>
      </c>
      <c r="E769">
        <v>1</v>
      </c>
      <c r="F769" t="s">
        <v>26</v>
      </c>
      <c r="G769">
        <v>2</v>
      </c>
      <c r="H769">
        <v>69.164060000000006</v>
      </c>
      <c r="I769">
        <v>23.515630000000002</v>
      </c>
      <c r="J769">
        <v>1.1328130000000001</v>
      </c>
      <c r="K769">
        <v>82.035160000000005</v>
      </c>
      <c r="L769" s="3">
        <v>44130.290972222225</v>
      </c>
      <c r="M769">
        <v>17.18</v>
      </c>
      <c r="N769" t="s">
        <v>28</v>
      </c>
      <c r="P769">
        <f>(C769-Key!$B$1)*24</f>
        <v>-2.0833333333139308</v>
      </c>
      <c r="Q769">
        <f>(Key!$B$2-'17.1'!C769)*24</f>
        <v>5.0333333333255723</v>
      </c>
      <c r="R769" s="3">
        <f>C769-(M769-Key!$B$5)/(24*Key!$B$6)</f>
        <v>44130.52646296296</v>
      </c>
      <c r="S769">
        <f>M769-Key!$B$5</f>
        <v>14.92</v>
      </c>
      <c r="T769" s="2">
        <f t="shared" si="55"/>
        <v>44129.541666666664</v>
      </c>
      <c r="U769" t="str">
        <f t="shared" si="56"/>
        <v>10-25-2020 13:00</v>
      </c>
      <c r="V769">
        <f>IFERROR(IF(W769=Z769,VLOOKUP($U769,[1]C8842!$G$2:$M$145,3,FALSE),0),0)</f>
        <v>20</v>
      </c>
      <c r="W769">
        <f>VLOOKUP(RIGHT($V$1,5),Key!$A$9:$B$14,2,FALSE)</f>
        <v>10.199999999999999</v>
      </c>
      <c r="X769">
        <f t="shared" si="59"/>
        <v>0</v>
      </c>
      <c r="Y769">
        <f>VLOOKUP(RIGHT($X$1,5),Key!$A$9:$B$14,2,FALSE)</f>
        <v>3.7</v>
      </c>
      <c r="Z769">
        <f t="shared" si="57"/>
        <v>10.199999999999999</v>
      </c>
      <c r="AA769">
        <f t="shared" si="58"/>
        <v>20</v>
      </c>
    </row>
    <row r="770" spans="1:27" x14ac:dyDescent="0.3">
      <c r="A770">
        <v>100067</v>
      </c>
      <c r="B770">
        <v>230922</v>
      </c>
      <c r="C770" s="3">
        <v>44130.540277777778</v>
      </c>
      <c r="D770">
        <v>1</v>
      </c>
      <c r="E770">
        <v>1</v>
      </c>
      <c r="F770" t="s">
        <v>25</v>
      </c>
      <c r="G770">
        <v>2</v>
      </c>
      <c r="H770">
        <v>64.003910000000005</v>
      </c>
      <c r="I770">
        <v>21.183589999999999</v>
      </c>
      <c r="J770">
        <v>1.128906</v>
      </c>
      <c r="K770">
        <v>56.023440000000001</v>
      </c>
      <c r="L770" s="3">
        <v>44130.290972222225</v>
      </c>
      <c r="M770">
        <v>17.18</v>
      </c>
      <c r="N770" t="s">
        <v>28</v>
      </c>
      <c r="P770">
        <f>(C770-Key!$B$1)*24</f>
        <v>-2.0833333333139308</v>
      </c>
      <c r="Q770">
        <f>(Key!$B$2-'17.1'!C770)*24</f>
        <v>5.0333333333255723</v>
      </c>
      <c r="R770" s="3">
        <f>C770-(M770-Key!$B$5)/(24*Key!$B$6)</f>
        <v>44130.52646296296</v>
      </c>
      <c r="S770">
        <f>M770-Key!$B$5</f>
        <v>14.92</v>
      </c>
      <c r="T770" s="2">
        <f t="shared" si="55"/>
        <v>44129.541666666664</v>
      </c>
      <c r="U770" t="str">
        <f t="shared" si="56"/>
        <v>10-25-2020 13:00</v>
      </c>
      <c r="V770">
        <f>IFERROR(IF(W770=Z770,VLOOKUP($U770,[1]C8842!$G$2:$M$145,3,FALSE),0),0)</f>
        <v>20</v>
      </c>
      <c r="W770">
        <f>VLOOKUP(RIGHT($V$1,5),Key!$A$9:$B$14,2,FALSE)</f>
        <v>10.199999999999999</v>
      </c>
      <c r="X770">
        <f t="shared" si="59"/>
        <v>0</v>
      </c>
      <c r="Y770">
        <f>VLOOKUP(RIGHT($X$1,5),Key!$A$9:$B$14,2,FALSE)</f>
        <v>3.7</v>
      </c>
      <c r="Z770">
        <f t="shared" si="57"/>
        <v>10.199999999999999</v>
      </c>
      <c r="AA770">
        <f t="shared" si="58"/>
        <v>20</v>
      </c>
    </row>
    <row r="771" spans="1:27" x14ac:dyDescent="0.3">
      <c r="A771">
        <v>100067</v>
      </c>
      <c r="B771">
        <v>230922</v>
      </c>
      <c r="C771" s="3">
        <v>44130.540277777778</v>
      </c>
      <c r="D771">
        <v>3</v>
      </c>
      <c r="E771">
        <v>2</v>
      </c>
      <c r="F771" t="s">
        <v>26</v>
      </c>
      <c r="G771">
        <v>5</v>
      </c>
      <c r="H771">
        <v>60.335940000000001</v>
      </c>
      <c r="I771">
        <v>108.8828</v>
      </c>
      <c r="J771">
        <v>5.0703129999999996</v>
      </c>
      <c r="K771">
        <v>94.039060000000006</v>
      </c>
      <c r="L771" s="3">
        <v>44130.290972222225</v>
      </c>
      <c r="M771">
        <v>17.18</v>
      </c>
      <c r="N771" t="s">
        <v>28</v>
      </c>
      <c r="P771">
        <f>(C771-Key!$B$1)*24</f>
        <v>-2.0833333333139308</v>
      </c>
      <c r="Q771">
        <f>(Key!$B$2-'17.1'!C771)*24</f>
        <v>5.0333333333255723</v>
      </c>
      <c r="R771" s="3">
        <f>C771-(M771-Key!$B$5)/(24*Key!$B$6)</f>
        <v>44130.52646296296</v>
      </c>
      <c r="S771">
        <f>M771-Key!$B$5</f>
        <v>14.92</v>
      </c>
      <c r="T771" s="2">
        <f t="shared" ref="T771:T834" si="60">ROUND(C771*24*60/10,0)/(24*6)-1</f>
        <v>44129.541666666664</v>
      </c>
      <c r="U771" t="str">
        <f t="shared" ref="U771:U834" si="61">TEXT(T771,"mm-dd-yyyy hh:mm")</f>
        <v>10-25-2020 13:00</v>
      </c>
      <c r="V771">
        <f>IFERROR(IF(W771=Z771,VLOOKUP($U771,[1]C8842!$G$2:$M$145,3,FALSE),0),0)</f>
        <v>20</v>
      </c>
      <c r="W771">
        <f>VLOOKUP(RIGHT($V$1,5),Key!$A$9:$B$14,2,FALSE)</f>
        <v>10.199999999999999</v>
      </c>
      <c r="X771">
        <f t="shared" si="59"/>
        <v>0</v>
      </c>
      <c r="Y771">
        <f>VLOOKUP(RIGHT($X$1,5),Key!$A$9:$B$14,2,FALSE)</f>
        <v>3.7</v>
      </c>
      <c r="Z771">
        <f t="shared" ref="Z771:Z834" si="62">M771-MIN(ABS(Y771-M771),ABS(W771-M771))</f>
        <v>10.199999999999999</v>
      </c>
      <c r="AA771">
        <f t="shared" ref="AA771:AA834" si="63">SUM(V771,X771)</f>
        <v>20</v>
      </c>
    </row>
    <row r="772" spans="1:27" x14ac:dyDescent="0.3">
      <c r="A772">
        <v>100067</v>
      </c>
      <c r="B772">
        <v>230922</v>
      </c>
      <c r="C772" s="3">
        <v>44130.540277777778</v>
      </c>
      <c r="D772">
        <v>0</v>
      </c>
      <c r="E772">
        <v>2</v>
      </c>
      <c r="F772" t="s">
        <v>25</v>
      </c>
      <c r="G772">
        <v>1</v>
      </c>
      <c r="H772">
        <v>63.414059999999999</v>
      </c>
      <c r="I772">
        <v>16.34375</v>
      </c>
      <c r="J772">
        <v>0.9375</v>
      </c>
      <c r="K772">
        <v>46.019530000000003</v>
      </c>
      <c r="L772" s="3">
        <v>44130.290972222225</v>
      </c>
      <c r="M772">
        <v>17.18</v>
      </c>
      <c r="N772" t="s">
        <v>28</v>
      </c>
      <c r="P772">
        <f>(C772-Key!$B$1)*24</f>
        <v>-2.0833333333139308</v>
      </c>
      <c r="Q772">
        <f>(Key!$B$2-'17.1'!C772)*24</f>
        <v>5.0333333333255723</v>
      </c>
      <c r="R772" s="3">
        <f>C772-(M772-Key!$B$5)/(24*Key!$B$6)</f>
        <v>44130.52646296296</v>
      </c>
      <c r="S772">
        <f>M772-Key!$B$5</f>
        <v>14.92</v>
      </c>
      <c r="T772" s="2">
        <f t="shared" si="60"/>
        <v>44129.541666666664</v>
      </c>
      <c r="U772" t="str">
        <f t="shared" si="61"/>
        <v>10-25-2020 13:00</v>
      </c>
      <c r="V772">
        <f>IFERROR(IF(W772=Z772,VLOOKUP($U772,[1]C8842!$G$2:$M$145,3,FALSE),0),0)</f>
        <v>20</v>
      </c>
      <c r="W772">
        <f>VLOOKUP(RIGHT($V$1,5),Key!$A$9:$B$14,2,FALSE)</f>
        <v>10.199999999999999</v>
      </c>
      <c r="X772">
        <f t="shared" ref="X772:X835" si="64">$X$2</f>
        <v>0</v>
      </c>
      <c r="Y772">
        <f>VLOOKUP(RIGHT($X$1,5),Key!$A$9:$B$14,2,FALSE)</f>
        <v>3.7</v>
      </c>
      <c r="Z772">
        <f t="shared" si="62"/>
        <v>10.199999999999999</v>
      </c>
      <c r="AA772">
        <f t="shared" si="63"/>
        <v>20</v>
      </c>
    </row>
    <row r="773" spans="1:27" x14ac:dyDescent="0.3">
      <c r="A773">
        <v>100067</v>
      </c>
      <c r="B773">
        <v>230922</v>
      </c>
      <c r="C773" s="3">
        <v>44130.540277777778</v>
      </c>
      <c r="D773">
        <v>0</v>
      </c>
      <c r="E773">
        <v>2</v>
      </c>
      <c r="F773" t="s">
        <v>25</v>
      </c>
      <c r="G773">
        <v>1</v>
      </c>
      <c r="H773">
        <v>63.214840000000002</v>
      </c>
      <c r="I773">
        <v>15.097659999999999</v>
      </c>
      <c r="J773">
        <v>0.88671880000000003</v>
      </c>
      <c r="K773">
        <v>46.019530000000003</v>
      </c>
      <c r="L773" s="3">
        <v>44130.290972222225</v>
      </c>
      <c r="M773">
        <v>17.18</v>
      </c>
      <c r="N773" t="s">
        <v>28</v>
      </c>
      <c r="P773">
        <f>(C773-Key!$B$1)*24</f>
        <v>-2.0833333333139308</v>
      </c>
      <c r="Q773">
        <f>(Key!$B$2-'17.1'!C773)*24</f>
        <v>5.0333333333255723</v>
      </c>
      <c r="R773" s="3">
        <f>C773-(M773-Key!$B$5)/(24*Key!$B$6)</f>
        <v>44130.52646296296</v>
      </c>
      <c r="S773">
        <f>M773-Key!$B$5</f>
        <v>14.92</v>
      </c>
      <c r="T773" s="2">
        <f t="shared" si="60"/>
        <v>44129.541666666664</v>
      </c>
      <c r="U773" t="str">
        <f t="shared" si="61"/>
        <v>10-25-2020 13:00</v>
      </c>
      <c r="V773">
        <f>IFERROR(IF(W773=Z773,VLOOKUP($U773,[1]C8842!$G$2:$M$145,3,FALSE),0),0)</f>
        <v>20</v>
      </c>
      <c r="W773">
        <f>VLOOKUP(RIGHT($V$1,5),Key!$A$9:$B$14,2,FALSE)</f>
        <v>10.199999999999999</v>
      </c>
      <c r="X773">
        <f t="shared" si="64"/>
        <v>0</v>
      </c>
      <c r="Y773">
        <f>VLOOKUP(RIGHT($X$1,5),Key!$A$9:$B$14,2,FALSE)</f>
        <v>3.7</v>
      </c>
      <c r="Z773">
        <f t="shared" si="62"/>
        <v>10.199999999999999</v>
      </c>
      <c r="AA773">
        <f t="shared" si="63"/>
        <v>20</v>
      </c>
    </row>
    <row r="774" spans="1:27" x14ac:dyDescent="0.3">
      <c r="A774">
        <v>100067</v>
      </c>
      <c r="B774">
        <v>230922</v>
      </c>
      <c r="C774" s="3">
        <v>44130.540277777778</v>
      </c>
      <c r="D774">
        <v>1</v>
      </c>
      <c r="E774">
        <v>1</v>
      </c>
      <c r="F774" t="s">
        <v>25</v>
      </c>
      <c r="G774">
        <v>1</v>
      </c>
      <c r="H774">
        <v>68.34375</v>
      </c>
      <c r="I774">
        <v>17.38672</v>
      </c>
      <c r="J774">
        <v>0.91015630000000003</v>
      </c>
      <c r="K774">
        <v>58.023440000000001</v>
      </c>
      <c r="L774" s="3">
        <v>44130.290972222225</v>
      </c>
      <c r="M774">
        <v>17.18</v>
      </c>
      <c r="N774" t="s">
        <v>28</v>
      </c>
      <c r="P774">
        <f>(C774-Key!$B$1)*24</f>
        <v>-2.0833333333139308</v>
      </c>
      <c r="Q774">
        <f>(Key!$B$2-'17.1'!C774)*24</f>
        <v>5.0333333333255723</v>
      </c>
      <c r="R774" s="3">
        <f>C774-(M774-Key!$B$5)/(24*Key!$B$6)</f>
        <v>44130.52646296296</v>
      </c>
      <c r="S774">
        <f>M774-Key!$B$5</f>
        <v>14.92</v>
      </c>
      <c r="T774" s="2">
        <f t="shared" si="60"/>
        <v>44129.541666666664</v>
      </c>
      <c r="U774" t="str">
        <f t="shared" si="61"/>
        <v>10-25-2020 13:00</v>
      </c>
      <c r="V774">
        <f>IFERROR(IF(W774=Z774,VLOOKUP($U774,[1]C8842!$G$2:$M$145,3,FALSE),0),0)</f>
        <v>20</v>
      </c>
      <c r="W774">
        <f>VLOOKUP(RIGHT($V$1,5),Key!$A$9:$B$14,2,FALSE)</f>
        <v>10.199999999999999</v>
      </c>
      <c r="X774">
        <f t="shared" si="64"/>
        <v>0</v>
      </c>
      <c r="Y774">
        <f>VLOOKUP(RIGHT($X$1,5),Key!$A$9:$B$14,2,FALSE)</f>
        <v>3.7</v>
      </c>
      <c r="Z774">
        <f t="shared" si="62"/>
        <v>10.199999999999999</v>
      </c>
      <c r="AA774">
        <f t="shared" si="63"/>
        <v>20</v>
      </c>
    </row>
    <row r="775" spans="1:27" x14ac:dyDescent="0.3">
      <c r="A775">
        <v>100067</v>
      </c>
      <c r="B775">
        <v>230922</v>
      </c>
      <c r="C775" s="3">
        <v>44130.540277777778</v>
      </c>
      <c r="D775">
        <v>1</v>
      </c>
      <c r="E775">
        <v>1</v>
      </c>
      <c r="F775" t="s">
        <v>25</v>
      </c>
      <c r="G775">
        <v>1</v>
      </c>
      <c r="H775">
        <v>67.824219999999997</v>
      </c>
      <c r="I775">
        <v>18.03125</v>
      </c>
      <c r="J775">
        <v>0.94140630000000003</v>
      </c>
      <c r="K775">
        <v>56.023440000000001</v>
      </c>
      <c r="L775" s="3">
        <v>44130.290972222225</v>
      </c>
      <c r="M775">
        <v>17.18</v>
      </c>
      <c r="N775" t="s">
        <v>28</v>
      </c>
      <c r="P775">
        <f>(C775-Key!$B$1)*24</f>
        <v>-2.0833333333139308</v>
      </c>
      <c r="Q775">
        <f>(Key!$B$2-'17.1'!C775)*24</f>
        <v>5.0333333333255723</v>
      </c>
      <c r="R775" s="3">
        <f>C775-(M775-Key!$B$5)/(24*Key!$B$6)</f>
        <v>44130.52646296296</v>
      </c>
      <c r="S775">
        <f>M775-Key!$B$5</f>
        <v>14.92</v>
      </c>
      <c r="T775" s="2">
        <f t="shared" si="60"/>
        <v>44129.541666666664</v>
      </c>
      <c r="U775" t="str">
        <f t="shared" si="61"/>
        <v>10-25-2020 13:00</v>
      </c>
      <c r="V775">
        <f>IFERROR(IF(W775=Z775,VLOOKUP($U775,[1]C8842!$G$2:$M$145,3,FALSE),0),0)</f>
        <v>20</v>
      </c>
      <c r="W775">
        <f>VLOOKUP(RIGHT($V$1,5),Key!$A$9:$B$14,2,FALSE)</f>
        <v>10.199999999999999</v>
      </c>
      <c r="X775">
        <f t="shared" si="64"/>
        <v>0</v>
      </c>
      <c r="Y775">
        <f>VLOOKUP(RIGHT($X$1,5),Key!$A$9:$B$14,2,FALSE)</f>
        <v>3.7</v>
      </c>
      <c r="Z775">
        <f t="shared" si="62"/>
        <v>10.199999999999999</v>
      </c>
      <c r="AA775">
        <f t="shared" si="63"/>
        <v>20</v>
      </c>
    </row>
    <row r="776" spans="1:27" x14ac:dyDescent="0.3">
      <c r="A776">
        <v>100067</v>
      </c>
      <c r="B776">
        <v>230922</v>
      </c>
      <c r="C776" s="3">
        <v>44130.540277777778</v>
      </c>
      <c r="D776">
        <v>0</v>
      </c>
      <c r="E776">
        <v>2</v>
      </c>
      <c r="F776" t="s">
        <v>25</v>
      </c>
      <c r="G776">
        <v>1</v>
      </c>
      <c r="H776">
        <v>64.59375</v>
      </c>
      <c r="I776">
        <v>15.660159999999999</v>
      </c>
      <c r="J776">
        <v>0.890625</v>
      </c>
      <c r="K776">
        <v>46.019530000000003</v>
      </c>
      <c r="L776" s="3">
        <v>44130.290972222225</v>
      </c>
      <c r="M776">
        <v>17.18</v>
      </c>
      <c r="N776" t="s">
        <v>28</v>
      </c>
      <c r="P776">
        <f>(C776-Key!$B$1)*24</f>
        <v>-2.0833333333139308</v>
      </c>
      <c r="Q776">
        <f>(Key!$B$2-'17.1'!C776)*24</f>
        <v>5.0333333333255723</v>
      </c>
      <c r="R776" s="3">
        <f>C776-(M776-Key!$B$5)/(24*Key!$B$6)</f>
        <v>44130.52646296296</v>
      </c>
      <c r="S776">
        <f>M776-Key!$B$5</f>
        <v>14.92</v>
      </c>
      <c r="T776" s="2">
        <f t="shared" si="60"/>
        <v>44129.541666666664</v>
      </c>
      <c r="U776" t="str">
        <f t="shared" si="61"/>
        <v>10-25-2020 13:00</v>
      </c>
      <c r="V776">
        <f>IFERROR(IF(W776=Z776,VLOOKUP($U776,[1]C8842!$G$2:$M$145,3,FALSE),0),0)</f>
        <v>20</v>
      </c>
      <c r="W776">
        <f>VLOOKUP(RIGHT($V$1,5),Key!$A$9:$B$14,2,FALSE)</f>
        <v>10.199999999999999</v>
      </c>
      <c r="X776">
        <f t="shared" si="64"/>
        <v>0</v>
      </c>
      <c r="Y776">
        <f>VLOOKUP(RIGHT($X$1,5),Key!$A$9:$B$14,2,FALSE)</f>
        <v>3.7</v>
      </c>
      <c r="Z776">
        <f t="shared" si="62"/>
        <v>10.199999999999999</v>
      </c>
      <c r="AA776">
        <f t="shared" si="63"/>
        <v>20</v>
      </c>
    </row>
    <row r="777" spans="1:27" x14ac:dyDescent="0.3">
      <c r="A777">
        <v>100067</v>
      </c>
      <c r="B777">
        <v>230922</v>
      </c>
      <c r="C777" s="3">
        <v>44130.540277777778</v>
      </c>
      <c r="D777">
        <v>3</v>
      </c>
      <c r="E777">
        <v>2</v>
      </c>
      <c r="F777" t="s">
        <v>26</v>
      </c>
      <c r="G777">
        <v>1</v>
      </c>
      <c r="H777">
        <v>68.640630000000002</v>
      </c>
      <c r="I777">
        <v>16.26953</v>
      </c>
      <c r="J777">
        <v>0.859375</v>
      </c>
      <c r="K777">
        <v>94.039060000000006</v>
      </c>
      <c r="L777" s="3">
        <v>44130.290972222225</v>
      </c>
      <c r="M777">
        <v>17.18</v>
      </c>
      <c r="N777" t="s">
        <v>28</v>
      </c>
      <c r="P777">
        <f>(C777-Key!$B$1)*24</f>
        <v>-2.0833333333139308</v>
      </c>
      <c r="Q777">
        <f>(Key!$B$2-'17.1'!C777)*24</f>
        <v>5.0333333333255723</v>
      </c>
      <c r="R777" s="3">
        <f>C777-(M777-Key!$B$5)/(24*Key!$B$6)</f>
        <v>44130.52646296296</v>
      </c>
      <c r="S777">
        <f>M777-Key!$B$5</f>
        <v>14.92</v>
      </c>
      <c r="T777" s="2">
        <f t="shared" si="60"/>
        <v>44129.541666666664</v>
      </c>
      <c r="U777" t="str">
        <f t="shared" si="61"/>
        <v>10-25-2020 13:00</v>
      </c>
      <c r="V777">
        <f>IFERROR(IF(W777=Z777,VLOOKUP($U777,[1]C8842!$G$2:$M$145,3,FALSE),0),0)</f>
        <v>20</v>
      </c>
      <c r="W777">
        <f>VLOOKUP(RIGHT($V$1,5),Key!$A$9:$B$14,2,FALSE)</f>
        <v>10.199999999999999</v>
      </c>
      <c r="X777">
        <f t="shared" si="64"/>
        <v>0</v>
      </c>
      <c r="Y777">
        <f>VLOOKUP(RIGHT($X$1,5),Key!$A$9:$B$14,2,FALSE)</f>
        <v>3.7</v>
      </c>
      <c r="Z777">
        <f t="shared" si="62"/>
        <v>10.199999999999999</v>
      </c>
      <c r="AA777">
        <f t="shared" si="63"/>
        <v>20</v>
      </c>
    </row>
    <row r="778" spans="1:27" x14ac:dyDescent="0.3">
      <c r="A778">
        <v>100067</v>
      </c>
      <c r="B778">
        <v>230922</v>
      </c>
      <c r="C778" s="3">
        <v>44130.540277777778</v>
      </c>
      <c r="D778">
        <v>1</v>
      </c>
      <c r="E778">
        <v>1</v>
      </c>
      <c r="F778" t="s">
        <v>25</v>
      </c>
      <c r="G778">
        <v>1</v>
      </c>
      <c r="H778">
        <v>65.011719999999997</v>
      </c>
      <c r="I778">
        <v>15.992190000000001</v>
      </c>
      <c r="J778">
        <v>0.8984375</v>
      </c>
      <c r="K778">
        <v>60.023440000000001</v>
      </c>
      <c r="L778" s="3">
        <v>44130.290972222225</v>
      </c>
      <c r="M778">
        <v>17.18</v>
      </c>
      <c r="N778" t="s">
        <v>28</v>
      </c>
      <c r="P778">
        <f>(C778-Key!$B$1)*24</f>
        <v>-2.0833333333139308</v>
      </c>
      <c r="Q778">
        <f>(Key!$B$2-'17.1'!C778)*24</f>
        <v>5.0333333333255723</v>
      </c>
      <c r="R778" s="3">
        <f>C778-(M778-Key!$B$5)/(24*Key!$B$6)</f>
        <v>44130.52646296296</v>
      </c>
      <c r="S778">
        <f>M778-Key!$B$5</f>
        <v>14.92</v>
      </c>
      <c r="T778" s="2">
        <f t="shared" si="60"/>
        <v>44129.541666666664</v>
      </c>
      <c r="U778" t="str">
        <f t="shared" si="61"/>
        <v>10-25-2020 13:00</v>
      </c>
      <c r="V778">
        <f>IFERROR(IF(W778=Z778,VLOOKUP($U778,[1]C8842!$G$2:$M$145,3,FALSE),0),0)</f>
        <v>20</v>
      </c>
      <c r="W778">
        <f>VLOOKUP(RIGHT($V$1,5),Key!$A$9:$B$14,2,FALSE)</f>
        <v>10.199999999999999</v>
      </c>
      <c r="X778">
        <f t="shared" si="64"/>
        <v>0</v>
      </c>
      <c r="Y778">
        <f>VLOOKUP(RIGHT($X$1,5),Key!$A$9:$B$14,2,FALSE)</f>
        <v>3.7</v>
      </c>
      <c r="Z778">
        <f t="shared" si="62"/>
        <v>10.199999999999999</v>
      </c>
      <c r="AA778">
        <f t="shared" si="63"/>
        <v>20</v>
      </c>
    </row>
    <row r="779" spans="1:27" x14ac:dyDescent="0.3">
      <c r="A779">
        <v>100067</v>
      </c>
      <c r="B779">
        <v>230922</v>
      </c>
      <c r="C779" s="3">
        <v>44130.540277777778</v>
      </c>
      <c r="D779">
        <v>0</v>
      </c>
      <c r="E779">
        <v>2</v>
      </c>
      <c r="F779" t="s">
        <v>25</v>
      </c>
      <c r="G779">
        <v>1</v>
      </c>
      <c r="H779">
        <v>58.179690000000001</v>
      </c>
      <c r="I779">
        <v>15.29688</v>
      </c>
      <c r="J779">
        <v>0.97265630000000003</v>
      </c>
      <c r="K779">
        <v>46.019530000000003</v>
      </c>
      <c r="L779" s="3">
        <v>44130.290972222225</v>
      </c>
      <c r="M779">
        <v>17.18</v>
      </c>
      <c r="N779" t="s">
        <v>28</v>
      </c>
      <c r="P779">
        <f>(C779-Key!$B$1)*24</f>
        <v>-2.0833333333139308</v>
      </c>
      <c r="Q779">
        <f>(Key!$B$2-'17.1'!C779)*24</f>
        <v>5.0333333333255723</v>
      </c>
      <c r="R779" s="3">
        <f>C779-(M779-Key!$B$5)/(24*Key!$B$6)</f>
        <v>44130.52646296296</v>
      </c>
      <c r="S779">
        <f>M779-Key!$B$5</f>
        <v>14.92</v>
      </c>
      <c r="T779" s="2">
        <f t="shared" si="60"/>
        <v>44129.541666666664</v>
      </c>
      <c r="U779" t="str">
        <f t="shared" si="61"/>
        <v>10-25-2020 13:00</v>
      </c>
      <c r="V779">
        <f>IFERROR(IF(W779=Z779,VLOOKUP($U779,[1]C8842!$G$2:$M$145,3,FALSE),0),0)</f>
        <v>20</v>
      </c>
      <c r="W779">
        <f>VLOOKUP(RIGHT($V$1,5),Key!$A$9:$B$14,2,FALSE)</f>
        <v>10.199999999999999</v>
      </c>
      <c r="X779">
        <f t="shared" si="64"/>
        <v>0</v>
      </c>
      <c r="Y779">
        <f>VLOOKUP(RIGHT($X$1,5),Key!$A$9:$B$14,2,FALSE)</f>
        <v>3.7</v>
      </c>
      <c r="Z779">
        <f t="shared" si="62"/>
        <v>10.199999999999999</v>
      </c>
      <c r="AA779">
        <f t="shared" si="63"/>
        <v>20</v>
      </c>
    </row>
    <row r="780" spans="1:27" x14ac:dyDescent="0.3">
      <c r="A780">
        <v>100067</v>
      </c>
      <c r="B780">
        <v>230922</v>
      </c>
      <c r="C780" s="3">
        <v>44130.540277777778</v>
      </c>
      <c r="D780">
        <v>0</v>
      </c>
      <c r="E780">
        <v>2</v>
      </c>
      <c r="F780" t="s">
        <v>25</v>
      </c>
      <c r="G780">
        <v>1</v>
      </c>
      <c r="H780">
        <v>52.867190000000001</v>
      </c>
      <c r="I780">
        <v>17.960940000000001</v>
      </c>
      <c r="J780">
        <v>1.203125</v>
      </c>
      <c r="K780">
        <v>46.019530000000003</v>
      </c>
      <c r="L780" s="3">
        <v>44130.290972222225</v>
      </c>
      <c r="M780">
        <v>17.18</v>
      </c>
      <c r="N780" t="s">
        <v>28</v>
      </c>
      <c r="P780">
        <f>(C780-Key!$B$1)*24</f>
        <v>-2.0833333333139308</v>
      </c>
      <c r="Q780">
        <f>(Key!$B$2-'17.1'!C780)*24</f>
        <v>5.0333333333255723</v>
      </c>
      <c r="R780" s="3">
        <f>C780-(M780-Key!$B$5)/(24*Key!$B$6)</f>
        <v>44130.52646296296</v>
      </c>
      <c r="S780">
        <f>M780-Key!$B$5</f>
        <v>14.92</v>
      </c>
      <c r="T780" s="2">
        <f t="shared" si="60"/>
        <v>44129.541666666664</v>
      </c>
      <c r="U780" t="str">
        <f t="shared" si="61"/>
        <v>10-25-2020 13:00</v>
      </c>
      <c r="V780">
        <f>IFERROR(IF(W780=Z780,VLOOKUP($U780,[1]C8842!$G$2:$M$145,3,FALSE),0),0)</f>
        <v>20</v>
      </c>
      <c r="W780">
        <f>VLOOKUP(RIGHT($V$1,5),Key!$A$9:$B$14,2,FALSE)</f>
        <v>10.199999999999999</v>
      </c>
      <c r="X780">
        <f t="shared" si="64"/>
        <v>0</v>
      </c>
      <c r="Y780">
        <f>VLOOKUP(RIGHT($X$1,5),Key!$A$9:$B$14,2,FALSE)</f>
        <v>3.7</v>
      </c>
      <c r="Z780">
        <f t="shared" si="62"/>
        <v>10.199999999999999</v>
      </c>
      <c r="AA780">
        <f t="shared" si="63"/>
        <v>20</v>
      </c>
    </row>
    <row r="781" spans="1:27" x14ac:dyDescent="0.3">
      <c r="A781">
        <v>100067</v>
      </c>
      <c r="B781">
        <v>230922</v>
      </c>
      <c r="C781" s="3">
        <v>44130.540972222225</v>
      </c>
      <c r="D781">
        <v>3</v>
      </c>
      <c r="E781">
        <v>2</v>
      </c>
      <c r="F781" t="s">
        <v>26</v>
      </c>
      <c r="G781">
        <v>1</v>
      </c>
      <c r="H781">
        <v>71.816410000000005</v>
      </c>
      <c r="I781">
        <v>15.84375</v>
      </c>
      <c r="J781">
        <v>0.80859380000000003</v>
      </c>
      <c r="K781">
        <v>93.039060000000006</v>
      </c>
      <c r="L781" s="3">
        <v>44130.290972222225</v>
      </c>
      <c r="M781">
        <v>17.18</v>
      </c>
      <c r="N781" t="s">
        <v>28</v>
      </c>
      <c r="P781">
        <f>(C781-Key!$B$1)*24</f>
        <v>-2.066666666592937</v>
      </c>
      <c r="Q781">
        <f>(Key!$B$2-'17.1'!C781)*24</f>
        <v>5.0166666666045785</v>
      </c>
      <c r="R781" s="3">
        <f>C781-(M781-Key!$B$5)/(24*Key!$B$6)</f>
        <v>44130.527157407407</v>
      </c>
      <c r="S781">
        <f>M781-Key!$B$5</f>
        <v>14.92</v>
      </c>
      <c r="T781" s="2">
        <f t="shared" si="60"/>
        <v>44129.541666666664</v>
      </c>
      <c r="U781" t="str">
        <f t="shared" si="61"/>
        <v>10-25-2020 13:00</v>
      </c>
      <c r="V781">
        <f>IFERROR(IF(W781=Z781,VLOOKUP($U781,[1]C8842!$G$2:$M$145,3,FALSE),0),0)</f>
        <v>20</v>
      </c>
      <c r="W781">
        <f>VLOOKUP(RIGHT($V$1,5),Key!$A$9:$B$14,2,FALSE)</f>
        <v>10.199999999999999</v>
      </c>
      <c r="X781">
        <f t="shared" si="64"/>
        <v>0</v>
      </c>
      <c r="Y781">
        <f>VLOOKUP(RIGHT($X$1,5),Key!$A$9:$B$14,2,FALSE)</f>
        <v>3.7</v>
      </c>
      <c r="Z781">
        <f t="shared" si="62"/>
        <v>10.199999999999999</v>
      </c>
      <c r="AA781">
        <f t="shared" si="63"/>
        <v>20</v>
      </c>
    </row>
    <row r="782" spans="1:27" x14ac:dyDescent="0.3">
      <c r="A782">
        <v>100067</v>
      </c>
      <c r="B782">
        <v>230922</v>
      </c>
      <c r="C782" s="3">
        <v>44130.540972222225</v>
      </c>
      <c r="D782">
        <v>0</v>
      </c>
      <c r="E782">
        <v>2</v>
      </c>
      <c r="F782" t="s">
        <v>25</v>
      </c>
      <c r="G782">
        <v>4</v>
      </c>
      <c r="H782">
        <v>59.96875</v>
      </c>
      <c r="I782">
        <v>65.007810000000006</v>
      </c>
      <c r="J782">
        <v>3.1523439999999998</v>
      </c>
      <c r="K782">
        <v>46.019530000000003</v>
      </c>
      <c r="L782" s="3">
        <v>44130.290972222225</v>
      </c>
      <c r="M782">
        <v>17.18</v>
      </c>
      <c r="N782" t="s">
        <v>28</v>
      </c>
      <c r="P782">
        <f>(C782-Key!$B$1)*24</f>
        <v>-2.066666666592937</v>
      </c>
      <c r="Q782">
        <f>(Key!$B$2-'17.1'!C782)*24</f>
        <v>5.0166666666045785</v>
      </c>
      <c r="R782" s="3">
        <f>C782-(M782-Key!$B$5)/(24*Key!$B$6)</f>
        <v>44130.527157407407</v>
      </c>
      <c r="S782">
        <f>M782-Key!$B$5</f>
        <v>14.92</v>
      </c>
      <c r="T782" s="2">
        <f t="shared" si="60"/>
        <v>44129.541666666664</v>
      </c>
      <c r="U782" t="str">
        <f t="shared" si="61"/>
        <v>10-25-2020 13:00</v>
      </c>
      <c r="V782">
        <f>IFERROR(IF(W782=Z782,VLOOKUP($U782,[1]C8842!$G$2:$M$145,3,FALSE),0),0)</f>
        <v>20</v>
      </c>
      <c r="W782">
        <f>VLOOKUP(RIGHT($V$1,5),Key!$A$9:$B$14,2,FALSE)</f>
        <v>10.199999999999999</v>
      </c>
      <c r="X782">
        <f t="shared" si="64"/>
        <v>0</v>
      </c>
      <c r="Y782">
        <f>VLOOKUP(RIGHT($X$1,5),Key!$A$9:$B$14,2,FALSE)</f>
        <v>3.7</v>
      </c>
      <c r="Z782">
        <f t="shared" si="62"/>
        <v>10.199999999999999</v>
      </c>
      <c r="AA782">
        <f t="shared" si="63"/>
        <v>20</v>
      </c>
    </row>
    <row r="783" spans="1:27" x14ac:dyDescent="0.3">
      <c r="A783">
        <v>100067</v>
      </c>
      <c r="B783">
        <v>230922</v>
      </c>
      <c r="C783" s="3">
        <v>44130.540972222225</v>
      </c>
      <c r="D783">
        <v>1</v>
      </c>
      <c r="E783">
        <v>1</v>
      </c>
      <c r="F783" t="s">
        <v>25</v>
      </c>
      <c r="G783">
        <v>1</v>
      </c>
      <c r="H783">
        <v>66.890630000000002</v>
      </c>
      <c r="I783">
        <v>14.214840000000001</v>
      </c>
      <c r="J783">
        <v>0.80078130000000003</v>
      </c>
      <c r="K783">
        <v>58.023440000000001</v>
      </c>
      <c r="L783" s="3">
        <v>44130.29583333333</v>
      </c>
      <c r="M783">
        <v>17.18</v>
      </c>
      <c r="N783" t="s">
        <v>28</v>
      </c>
      <c r="P783">
        <f>(C783-Key!$B$1)*24</f>
        <v>-2.066666666592937</v>
      </c>
      <c r="Q783">
        <f>(Key!$B$2-'17.1'!C783)*24</f>
        <v>5.0166666666045785</v>
      </c>
      <c r="R783" s="3">
        <f>C783-(M783-Key!$B$5)/(24*Key!$B$6)</f>
        <v>44130.527157407407</v>
      </c>
      <c r="S783">
        <f>M783-Key!$B$5</f>
        <v>14.92</v>
      </c>
      <c r="T783" s="2">
        <f t="shared" si="60"/>
        <v>44129.541666666664</v>
      </c>
      <c r="U783" t="str">
        <f t="shared" si="61"/>
        <v>10-25-2020 13:00</v>
      </c>
      <c r="V783">
        <f>IFERROR(IF(W783=Z783,VLOOKUP($U783,[1]C8842!$G$2:$M$145,3,FALSE),0),0)</f>
        <v>20</v>
      </c>
      <c r="W783">
        <f>VLOOKUP(RIGHT($V$1,5),Key!$A$9:$B$14,2,FALSE)</f>
        <v>10.199999999999999</v>
      </c>
      <c r="X783">
        <f t="shared" si="64"/>
        <v>0</v>
      </c>
      <c r="Y783">
        <f>VLOOKUP(RIGHT($X$1,5),Key!$A$9:$B$14,2,FALSE)</f>
        <v>3.7</v>
      </c>
      <c r="Z783">
        <f t="shared" si="62"/>
        <v>10.199999999999999</v>
      </c>
      <c r="AA783">
        <f t="shared" si="63"/>
        <v>20</v>
      </c>
    </row>
    <row r="784" spans="1:27" x14ac:dyDescent="0.3">
      <c r="A784">
        <v>100067</v>
      </c>
      <c r="B784">
        <v>230922</v>
      </c>
      <c r="C784" s="3">
        <v>44130.540972222225</v>
      </c>
      <c r="D784">
        <v>0</v>
      </c>
      <c r="E784">
        <v>2</v>
      </c>
      <c r="F784" t="s">
        <v>25</v>
      </c>
      <c r="G784">
        <v>1</v>
      </c>
      <c r="H784">
        <v>62.765630000000002</v>
      </c>
      <c r="I784">
        <v>14.33203</v>
      </c>
      <c r="J784">
        <v>0.859375</v>
      </c>
      <c r="K784">
        <v>48.019530000000003</v>
      </c>
      <c r="L784" s="3">
        <v>44130.29583333333</v>
      </c>
      <c r="M784">
        <v>17.18</v>
      </c>
      <c r="N784" t="s">
        <v>28</v>
      </c>
      <c r="P784">
        <f>(C784-Key!$B$1)*24</f>
        <v>-2.066666666592937</v>
      </c>
      <c r="Q784">
        <f>(Key!$B$2-'17.1'!C784)*24</f>
        <v>5.0166666666045785</v>
      </c>
      <c r="R784" s="3">
        <f>C784-(M784-Key!$B$5)/(24*Key!$B$6)</f>
        <v>44130.527157407407</v>
      </c>
      <c r="S784">
        <f>M784-Key!$B$5</f>
        <v>14.92</v>
      </c>
      <c r="T784" s="2">
        <f t="shared" si="60"/>
        <v>44129.541666666664</v>
      </c>
      <c r="U784" t="str">
        <f t="shared" si="61"/>
        <v>10-25-2020 13:00</v>
      </c>
      <c r="V784">
        <f>IFERROR(IF(W784=Z784,VLOOKUP($U784,[1]C8842!$G$2:$M$145,3,FALSE),0),0)</f>
        <v>20</v>
      </c>
      <c r="W784">
        <f>VLOOKUP(RIGHT($V$1,5),Key!$A$9:$B$14,2,FALSE)</f>
        <v>10.199999999999999</v>
      </c>
      <c r="X784">
        <f t="shared" si="64"/>
        <v>0</v>
      </c>
      <c r="Y784">
        <f>VLOOKUP(RIGHT($X$1,5),Key!$A$9:$B$14,2,FALSE)</f>
        <v>3.7</v>
      </c>
      <c r="Z784">
        <f t="shared" si="62"/>
        <v>10.199999999999999</v>
      </c>
      <c r="AA784">
        <f t="shared" si="63"/>
        <v>20</v>
      </c>
    </row>
    <row r="785" spans="1:27" x14ac:dyDescent="0.3">
      <c r="A785">
        <v>100067</v>
      </c>
      <c r="B785">
        <v>230922</v>
      </c>
      <c r="C785" s="3">
        <v>44130.540972222225</v>
      </c>
      <c r="D785">
        <v>0</v>
      </c>
      <c r="E785">
        <v>2</v>
      </c>
      <c r="F785" t="s">
        <v>25</v>
      </c>
      <c r="G785">
        <v>1</v>
      </c>
      <c r="H785">
        <v>75.425780000000003</v>
      </c>
      <c r="I785">
        <v>16.871089999999999</v>
      </c>
      <c r="J785">
        <v>0.8046875</v>
      </c>
      <c r="K785">
        <v>46.019530000000003</v>
      </c>
      <c r="L785" s="3">
        <v>44130.29583333333</v>
      </c>
      <c r="M785">
        <v>17.18</v>
      </c>
      <c r="N785" t="s">
        <v>28</v>
      </c>
      <c r="P785">
        <f>(C785-Key!$B$1)*24</f>
        <v>-2.066666666592937</v>
      </c>
      <c r="Q785">
        <f>(Key!$B$2-'17.1'!C785)*24</f>
        <v>5.0166666666045785</v>
      </c>
      <c r="R785" s="3">
        <f>C785-(M785-Key!$B$5)/(24*Key!$B$6)</f>
        <v>44130.527157407407</v>
      </c>
      <c r="S785">
        <f>M785-Key!$B$5</f>
        <v>14.92</v>
      </c>
      <c r="T785" s="2">
        <f t="shared" si="60"/>
        <v>44129.541666666664</v>
      </c>
      <c r="U785" t="str">
        <f t="shared" si="61"/>
        <v>10-25-2020 13:00</v>
      </c>
      <c r="V785">
        <f>IFERROR(IF(W785=Z785,VLOOKUP($U785,[1]C8842!$G$2:$M$145,3,FALSE),0),0)</f>
        <v>20</v>
      </c>
      <c r="W785">
        <f>VLOOKUP(RIGHT($V$1,5),Key!$A$9:$B$14,2,FALSE)</f>
        <v>10.199999999999999</v>
      </c>
      <c r="X785">
        <f t="shared" si="64"/>
        <v>0</v>
      </c>
      <c r="Y785">
        <f>VLOOKUP(RIGHT($X$1,5),Key!$A$9:$B$14,2,FALSE)</f>
        <v>3.7</v>
      </c>
      <c r="Z785">
        <f t="shared" si="62"/>
        <v>10.199999999999999</v>
      </c>
      <c r="AA785">
        <f t="shared" si="63"/>
        <v>20</v>
      </c>
    </row>
    <row r="786" spans="1:27" x14ac:dyDescent="0.3">
      <c r="A786">
        <v>100067</v>
      </c>
      <c r="B786">
        <v>230922</v>
      </c>
      <c r="C786" s="3">
        <v>44130.540972222225</v>
      </c>
      <c r="D786">
        <v>0</v>
      </c>
      <c r="E786">
        <v>2</v>
      </c>
      <c r="F786" t="s">
        <v>25</v>
      </c>
      <c r="G786">
        <v>1</v>
      </c>
      <c r="H786">
        <v>70.074219999999997</v>
      </c>
      <c r="I786">
        <v>15.15625</v>
      </c>
      <c r="J786">
        <v>0.80078130000000003</v>
      </c>
      <c r="K786">
        <v>48.019530000000003</v>
      </c>
      <c r="L786" s="3">
        <v>44130.29583333333</v>
      </c>
      <c r="M786">
        <v>17.18</v>
      </c>
      <c r="N786" t="s">
        <v>28</v>
      </c>
      <c r="P786">
        <f>(C786-Key!$B$1)*24</f>
        <v>-2.066666666592937</v>
      </c>
      <c r="Q786">
        <f>(Key!$B$2-'17.1'!C786)*24</f>
        <v>5.0166666666045785</v>
      </c>
      <c r="R786" s="3">
        <f>C786-(M786-Key!$B$5)/(24*Key!$B$6)</f>
        <v>44130.527157407407</v>
      </c>
      <c r="S786">
        <f>M786-Key!$B$5</f>
        <v>14.92</v>
      </c>
      <c r="T786" s="2">
        <f t="shared" si="60"/>
        <v>44129.541666666664</v>
      </c>
      <c r="U786" t="str">
        <f t="shared" si="61"/>
        <v>10-25-2020 13:00</v>
      </c>
      <c r="V786">
        <f>IFERROR(IF(W786=Z786,VLOOKUP($U786,[1]C8842!$G$2:$M$145,3,FALSE),0),0)</f>
        <v>20</v>
      </c>
      <c r="W786">
        <f>VLOOKUP(RIGHT($V$1,5),Key!$A$9:$B$14,2,FALSE)</f>
        <v>10.199999999999999</v>
      </c>
      <c r="X786">
        <f t="shared" si="64"/>
        <v>0</v>
      </c>
      <c r="Y786">
        <f>VLOOKUP(RIGHT($X$1,5),Key!$A$9:$B$14,2,FALSE)</f>
        <v>3.7</v>
      </c>
      <c r="Z786">
        <f t="shared" si="62"/>
        <v>10.199999999999999</v>
      </c>
      <c r="AA786">
        <f t="shared" si="63"/>
        <v>20</v>
      </c>
    </row>
    <row r="787" spans="1:27" x14ac:dyDescent="0.3">
      <c r="A787">
        <v>100067</v>
      </c>
      <c r="B787">
        <v>230922</v>
      </c>
      <c r="C787" s="3">
        <v>44130.540972222225</v>
      </c>
      <c r="D787">
        <v>0</v>
      </c>
      <c r="E787">
        <v>2</v>
      </c>
      <c r="F787" t="s">
        <v>25</v>
      </c>
      <c r="G787">
        <v>1</v>
      </c>
      <c r="H787">
        <v>64.035160000000005</v>
      </c>
      <c r="I787">
        <v>19.484380000000002</v>
      </c>
      <c r="J787">
        <v>1.058594</v>
      </c>
      <c r="K787">
        <v>44.019530000000003</v>
      </c>
      <c r="L787" s="3">
        <v>44130.29583333333</v>
      </c>
      <c r="M787">
        <v>17.18</v>
      </c>
      <c r="N787" t="s">
        <v>28</v>
      </c>
      <c r="P787">
        <f>(C787-Key!$B$1)*24</f>
        <v>-2.066666666592937</v>
      </c>
      <c r="Q787">
        <f>(Key!$B$2-'17.1'!C787)*24</f>
        <v>5.0166666666045785</v>
      </c>
      <c r="R787" s="3">
        <f>C787-(M787-Key!$B$5)/(24*Key!$B$6)</f>
        <v>44130.527157407407</v>
      </c>
      <c r="S787">
        <f>M787-Key!$B$5</f>
        <v>14.92</v>
      </c>
      <c r="T787" s="2">
        <f t="shared" si="60"/>
        <v>44129.541666666664</v>
      </c>
      <c r="U787" t="str">
        <f t="shared" si="61"/>
        <v>10-25-2020 13:00</v>
      </c>
      <c r="V787">
        <f>IFERROR(IF(W787=Z787,VLOOKUP($U787,[1]C8842!$G$2:$M$145,3,FALSE),0),0)</f>
        <v>20</v>
      </c>
      <c r="W787">
        <f>VLOOKUP(RIGHT($V$1,5),Key!$A$9:$B$14,2,FALSE)</f>
        <v>10.199999999999999</v>
      </c>
      <c r="X787">
        <f t="shared" si="64"/>
        <v>0</v>
      </c>
      <c r="Y787">
        <f>VLOOKUP(RIGHT($X$1,5),Key!$A$9:$B$14,2,FALSE)</f>
        <v>3.7</v>
      </c>
      <c r="Z787">
        <f t="shared" si="62"/>
        <v>10.199999999999999</v>
      </c>
      <c r="AA787">
        <f t="shared" si="63"/>
        <v>20</v>
      </c>
    </row>
    <row r="788" spans="1:27" x14ac:dyDescent="0.3">
      <c r="A788">
        <v>100067</v>
      </c>
      <c r="B788">
        <v>230922</v>
      </c>
      <c r="C788" s="3">
        <v>44130.540972222225</v>
      </c>
      <c r="D788">
        <v>2</v>
      </c>
      <c r="E788">
        <v>1</v>
      </c>
      <c r="F788" t="s">
        <v>26</v>
      </c>
      <c r="G788">
        <v>1</v>
      </c>
      <c r="H788">
        <v>73.339839999999995</v>
      </c>
      <c r="I788">
        <v>16.04297</v>
      </c>
      <c r="J788">
        <v>0.796875</v>
      </c>
      <c r="K788">
        <v>84.035160000000005</v>
      </c>
      <c r="L788" s="3">
        <v>44130.29583333333</v>
      </c>
      <c r="M788">
        <v>17.18</v>
      </c>
      <c r="N788" t="s">
        <v>28</v>
      </c>
      <c r="P788">
        <f>(C788-Key!$B$1)*24</f>
        <v>-2.066666666592937</v>
      </c>
      <c r="Q788">
        <f>(Key!$B$2-'17.1'!C788)*24</f>
        <v>5.0166666666045785</v>
      </c>
      <c r="R788" s="3">
        <f>C788-(M788-Key!$B$5)/(24*Key!$B$6)</f>
        <v>44130.527157407407</v>
      </c>
      <c r="S788">
        <f>M788-Key!$B$5</f>
        <v>14.92</v>
      </c>
      <c r="T788" s="2">
        <f t="shared" si="60"/>
        <v>44129.541666666664</v>
      </c>
      <c r="U788" t="str">
        <f t="shared" si="61"/>
        <v>10-25-2020 13:00</v>
      </c>
      <c r="V788">
        <f>IFERROR(IF(W788=Z788,VLOOKUP($U788,[1]C8842!$G$2:$M$145,3,FALSE),0),0)</f>
        <v>20</v>
      </c>
      <c r="W788">
        <f>VLOOKUP(RIGHT($V$1,5),Key!$A$9:$B$14,2,FALSE)</f>
        <v>10.199999999999999</v>
      </c>
      <c r="X788">
        <f t="shared" si="64"/>
        <v>0</v>
      </c>
      <c r="Y788">
        <f>VLOOKUP(RIGHT($X$1,5),Key!$A$9:$B$14,2,FALSE)</f>
        <v>3.7</v>
      </c>
      <c r="Z788">
        <f t="shared" si="62"/>
        <v>10.199999999999999</v>
      </c>
      <c r="AA788">
        <f t="shared" si="63"/>
        <v>20</v>
      </c>
    </row>
    <row r="789" spans="1:27" x14ac:dyDescent="0.3">
      <c r="A789">
        <v>100067</v>
      </c>
      <c r="B789">
        <v>230922</v>
      </c>
      <c r="C789" s="3">
        <v>44130.540972222225</v>
      </c>
      <c r="D789">
        <v>0</v>
      </c>
      <c r="E789">
        <v>2</v>
      </c>
      <c r="F789" t="s">
        <v>25</v>
      </c>
      <c r="G789">
        <v>4</v>
      </c>
      <c r="H789">
        <v>67.648439999999994</v>
      </c>
      <c r="I789">
        <v>78.746089999999995</v>
      </c>
      <c r="J789">
        <v>3.3359380000000001</v>
      </c>
      <c r="K789">
        <v>49.019530000000003</v>
      </c>
      <c r="L789" s="3">
        <v>44130.29583333333</v>
      </c>
      <c r="M789">
        <v>17.18</v>
      </c>
      <c r="N789" t="s">
        <v>28</v>
      </c>
      <c r="P789">
        <f>(C789-Key!$B$1)*24</f>
        <v>-2.066666666592937</v>
      </c>
      <c r="Q789">
        <f>(Key!$B$2-'17.1'!C789)*24</f>
        <v>5.0166666666045785</v>
      </c>
      <c r="R789" s="3">
        <f>C789-(M789-Key!$B$5)/(24*Key!$B$6)</f>
        <v>44130.527157407407</v>
      </c>
      <c r="S789">
        <f>M789-Key!$B$5</f>
        <v>14.92</v>
      </c>
      <c r="T789" s="2">
        <f t="shared" si="60"/>
        <v>44129.541666666664</v>
      </c>
      <c r="U789" t="str">
        <f t="shared" si="61"/>
        <v>10-25-2020 13:00</v>
      </c>
      <c r="V789">
        <f>IFERROR(IF(W789=Z789,VLOOKUP($U789,[1]C8842!$G$2:$M$145,3,FALSE),0),0)</f>
        <v>20</v>
      </c>
      <c r="W789">
        <f>VLOOKUP(RIGHT($V$1,5),Key!$A$9:$B$14,2,FALSE)</f>
        <v>10.199999999999999</v>
      </c>
      <c r="X789">
        <f t="shared" si="64"/>
        <v>0</v>
      </c>
      <c r="Y789">
        <f>VLOOKUP(RIGHT($X$1,5),Key!$A$9:$B$14,2,FALSE)</f>
        <v>3.7</v>
      </c>
      <c r="Z789">
        <f t="shared" si="62"/>
        <v>10.199999999999999</v>
      </c>
      <c r="AA789">
        <f t="shared" si="63"/>
        <v>20</v>
      </c>
    </row>
    <row r="790" spans="1:27" x14ac:dyDescent="0.3">
      <c r="A790">
        <v>100067</v>
      </c>
      <c r="B790">
        <v>230922</v>
      </c>
      <c r="C790" s="3">
        <v>44130.540972222225</v>
      </c>
      <c r="D790">
        <v>1</v>
      </c>
      <c r="E790">
        <v>1</v>
      </c>
      <c r="F790" t="s">
        <v>25</v>
      </c>
      <c r="G790">
        <v>3</v>
      </c>
      <c r="H790">
        <v>80.546880000000002</v>
      </c>
      <c r="I790">
        <v>32.226559999999999</v>
      </c>
      <c r="J790">
        <v>1.261719</v>
      </c>
      <c r="K790">
        <v>58.023440000000001</v>
      </c>
      <c r="L790" s="3">
        <v>44130.29583333333</v>
      </c>
      <c r="M790">
        <v>17.18</v>
      </c>
      <c r="N790" t="s">
        <v>28</v>
      </c>
      <c r="P790">
        <f>(C790-Key!$B$1)*24</f>
        <v>-2.066666666592937</v>
      </c>
      <c r="Q790">
        <f>(Key!$B$2-'17.1'!C790)*24</f>
        <v>5.0166666666045785</v>
      </c>
      <c r="R790" s="3">
        <f>C790-(M790-Key!$B$5)/(24*Key!$B$6)</f>
        <v>44130.527157407407</v>
      </c>
      <c r="S790">
        <f>M790-Key!$B$5</f>
        <v>14.92</v>
      </c>
      <c r="T790" s="2">
        <f t="shared" si="60"/>
        <v>44129.541666666664</v>
      </c>
      <c r="U790" t="str">
        <f t="shared" si="61"/>
        <v>10-25-2020 13:00</v>
      </c>
      <c r="V790">
        <f>IFERROR(IF(W790=Z790,VLOOKUP($U790,[1]C8842!$G$2:$M$145,3,FALSE),0),0)</f>
        <v>20</v>
      </c>
      <c r="W790">
        <f>VLOOKUP(RIGHT($V$1,5),Key!$A$9:$B$14,2,FALSE)</f>
        <v>10.199999999999999</v>
      </c>
      <c r="X790">
        <f t="shared" si="64"/>
        <v>0</v>
      </c>
      <c r="Y790">
        <f>VLOOKUP(RIGHT($X$1,5),Key!$A$9:$B$14,2,FALSE)</f>
        <v>3.7</v>
      </c>
      <c r="Z790">
        <f t="shared" si="62"/>
        <v>10.199999999999999</v>
      </c>
      <c r="AA790">
        <f t="shared" si="63"/>
        <v>20</v>
      </c>
    </row>
    <row r="791" spans="1:27" x14ac:dyDescent="0.3">
      <c r="A791">
        <v>100067</v>
      </c>
      <c r="B791">
        <v>230922</v>
      </c>
      <c r="C791" s="3">
        <v>44130.540972222225</v>
      </c>
      <c r="D791">
        <v>0</v>
      </c>
      <c r="E791">
        <v>2</v>
      </c>
      <c r="F791" t="s">
        <v>25</v>
      </c>
      <c r="G791">
        <v>1</v>
      </c>
      <c r="H791">
        <v>69.679689999999994</v>
      </c>
      <c r="I791">
        <v>14.664059999999999</v>
      </c>
      <c r="J791">
        <v>0.78515630000000003</v>
      </c>
      <c r="K791">
        <v>44.019530000000003</v>
      </c>
      <c r="L791" s="3">
        <v>44130.29583333333</v>
      </c>
      <c r="M791">
        <v>17.18</v>
      </c>
      <c r="N791" t="s">
        <v>28</v>
      </c>
      <c r="P791">
        <f>(C791-Key!$B$1)*24</f>
        <v>-2.066666666592937</v>
      </c>
      <c r="Q791">
        <f>(Key!$B$2-'17.1'!C791)*24</f>
        <v>5.0166666666045785</v>
      </c>
      <c r="R791" s="3">
        <f>C791-(M791-Key!$B$5)/(24*Key!$B$6)</f>
        <v>44130.527157407407</v>
      </c>
      <c r="S791">
        <f>M791-Key!$B$5</f>
        <v>14.92</v>
      </c>
      <c r="T791" s="2">
        <f t="shared" si="60"/>
        <v>44129.541666666664</v>
      </c>
      <c r="U791" t="str">
        <f t="shared" si="61"/>
        <v>10-25-2020 13:00</v>
      </c>
      <c r="V791">
        <f>IFERROR(IF(W791=Z791,VLOOKUP($U791,[1]C8842!$G$2:$M$145,3,FALSE),0),0)</f>
        <v>20</v>
      </c>
      <c r="W791">
        <f>VLOOKUP(RIGHT($V$1,5),Key!$A$9:$B$14,2,FALSE)</f>
        <v>10.199999999999999</v>
      </c>
      <c r="X791">
        <f t="shared" si="64"/>
        <v>0</v>
      </c>
      <c r="Y791">
        <f>VLOOKUP(RIGHT($X$1,5),Key!$A$9:$B$14,2,FALSE)</f>
        <v>3.7</v>
      </c>
      <c r="Z791">
        <f t="shared" si="62"/>
        <v>10.199999999999999</v>
      </c>
      <c r="AA791">
        <f t="shared" si="63"/>
        <v>20</v>
      </c>
    </row>
    <row r="792" spans="1:27" x14ac:dyDescent="0.3">
      <c r="A792">
        <v>100067</v>
      </c>
      <c r="B792">
        <v>230922</v>
      </c>
      <c r="C792" s="3">
        <v>44130.541666666664</v>
      </c>
      <c r="D792">
        <v>2</v>
      </c>
      <c r="E792">
        <v>1</v>
      </c>
      <c r="F792" t="s">
        <v>26</v>
      </c>
      <c r="G792">
        <v>3</v>
      </c>
      <c r="H792">
        <v>69.1875</v>
      </c>
      <c r="I792">
        <v>46.144530000000003</v>
      </c>
      <c r="J792">
        <v>2.0039060000000002</v>
      </c>
      <c r="K792">
        <v>82.035160000000005</v>
      </c>
      <c r="L792" s="3">
        <v>44130.29583333333</v>
      </c>
      <c r="M792">
        <v>17.18</v>
      </c>
      <c r="N792" t="s">
        <v>28</v>
      </c>
      <c r="P792">
        <f>(C792-Key!$B$1)*24</f>
        <v>-2.0500000000465661</v>
      </c>
      <c r="Q792">
        <f>(Key!$B$2-'17.1'!C792)*24</f>
        <v>5.0000000000582077</v>
      </c>
      <c r="R792" s="3">
        <f>C792-(M792-Key!$B$5)/(24*Key!$B$6)</f>
        <v>44130.527851851846</v>
      </c>
      <c r="S792">
        <f>M792-Key!$B$5</f>
        <v>14.92</v>
      </c>
      <c r="T792" s="2">
        <f t="shared" si="60"/>
        <v>44129.541666666664</v>
      </c>
      <c r="U792" t="str">
        <f t="shared" si="61"/>
        <v>10-25-2020 13:00</v>
      </c>
      <c r="V792">
        <f>IFERROR(IF(W792=Z792,VLOOKUP($U792,[1]C8842!$G$2:$M$145,3,FALSE),0),0)</f>
        <v>20</v>
      </c>
      <c r="W792">
        <f>VLOOKUP(RIGHT($V$1,5),Key!$A$9:$B$14,2,FALSE)</f>
        <v>10.199999999999999</v>
      </c>
      <c r="X792">
        <f t="shared" si="64"/>
        <v>0</v>
      </c>
      <c r="Y792">
        <f>VLOOKUP(RIGHT($X$1,5),Key!$A$9:$B$14,2,FALSE)</f>
        <v>3.7</v>
      </c>
      <c r="Z792">
        <f t="shared" si="62"/>
        <v>10.199999999999999</v>
      </c>
      <c r="AA792">
        <f t="shared" si="63"/>
        <v>20</v>
      </c>
    </row>
    <row r="793" spans="1:27" x14ac:dyDescent="0.3">
      <c r="A793">
        <v>100067</v>
      </c>
      <c r="B793">
        <v>230922</v>
      </c>
      <c r="C793" s="3">
        <v>44130.541666666664</v>
      </c>
      <c r="D793">
        <v>3</v>
      </c>
      <c r="E793">
        <v>2</v>
      </c>
      <c r="F793" t="s">
        <v>26</v>
      </c>
      <c r="G793">
        <v>1</v>
      </c>
      <c r="H793">
        <v>75.414060000000006</v>
      </c>
      <c r="I793">
        <v>19.621089999999999</v>
      </c>
      <c r="J793">
        <v>0.90234380000000003</v>
      </c>
      <c r="K793">
        <v>94.039060000000006</v>
      </c>
      <c r="L793" s="3">
        <v>44130.29583333333</v>
      </c>
      <c r="M793">
        <v>17.18</v>
      </c>
      <c r="N793" t="s">
        <v>28</v>
      </c>
      <c r="P793">
        <f>(C793-Key!$B$1)*24</f>
        <v>-2.0500000000465661</v>
      </c>
      <c r="Q793">
        <f>(Key!$B$2-'17.1'!C793)*24</f>
        <v>5.0000000000582077</v>
      </c>
      <c r="R793" s="3">
        <f>C793-(M793-Key!$B$5)/(24*Key!$B$6)</f>
        <v>44130.527851851846</v>
      </c>
      <c r="S793">
        <f>M793-Key!$B$5</f>
        <v>14.92</v>
      </c>
      <c r="T793" s="2">
        <f t="shared" si="60"/>
        <v>44129.541666666664</v>
      </c>
      <c r="U793" t="str">
        <f t="shared" si="61"/>
        <v>10-25-2020 13:00</v>
      </c>
      <c r="V793">
        <f>IFERROR(IF(W793=Z793,VLOOKUP($U793,[1]C8842!$G$2:$M$145,3,FALSE),0),0)</f>
        <v>20</v>
      </c>
      <c r="W793">
        <f>VLOOKUP(RIGHT($V$1,5),Key!$A$9:$B$14,2,FALSE)</f>
        <v>10.199999999999999</v>
      </c>
      <c r="X793">
        <f t="shared" si="64"/>
        <v>0</v>
      </c>
      <c r="Y793">
        <f>VLOOKUP(RIGHT($X$1,5),Key!$A$9:$B$14,2,FALSE)</f>
        <v>3.7</v>
      </c>
      <c r="Z793">
        <f t="shared" si="62"/>
        <v>10.199999999999999</v>
      </c>
      <c r="AA793">
        <f t="shared" si="63"/>
        <v>20</v>
      </c>
    </row>
    <row r="794" spans="1:27" x14ac:dyDescent="0.3">
      <c r="A794">
        <v>100067</v>
      </c>
      <c r="B794">
        <v>230922</v>
      </c>
      <c r="C794" s="3">
        <v>44130.541666666664</v>
      </c>
      <c r="D794">
        <v>0</v>
      </c>
      <c r="E794">
        <v>2</v>
      </c>
      <c r="F794" t="s">
        <v>25</v>
      </c>
      <c r="G794">
        <v>1</v>
      </c>
      <c r="H794">
        <v>62.414059999999999</v>
      </c>
      <c r="I794">
        <v>14.714840000000001</v>
      </c>
      <c r="J794">
        <v>0.8828125</v>
      </c>
      <c r="K794">
        <v>46.019530000000003</v>
      </c>
      <c r="L794" s="3">
        <v>44130.29583333333</v>
      </c>
      <c r="M794">
        <v>17.18</v>
      </c>
      <c r="N794" t="s">
        <v>28</v>
      </c>
      <c r="P794">
        <f>(C794-Key!$B$1)*24</f>
        <v>-2.0500000000465661</v>
      </c>
      <c r="Q794">
        <f>(Key!$B$2-'17.1'!C794)*24</f>
        <v>5.0000000000582077</v>
      </c>
      <c r="R794" s="3">
        <f>C794-(M794-Key!$B$5)/(24*Key!$B$6)</f>
        <v>44130.527851851846</v>
      </c>
      <c r="S794">
        <f>M794-Key!$B$5</f>
        <v>14.92</v>
      </c>
      <c r="T794" s="2">
        <f t="shared" si="60"/>
        <v>44129.541666666664</v>
      </c>
      <c r="U794" t="str">
        <f t="shared" si="61"/>
        <v>10-25-2020 13:00</v>
      </c>
      <c r="V794">
        <f>IFERROR(IF(W794=Z794,VLOOKUP($U794,[1]C8842!$G$2:$M$145,3,FALSE),0),0)</f>
        <v>20</v>
      </c>
      <c r="W794">
        <f>VLOOKUP(RIGHT($V$1,5),Key!$A$9:$B$14,2,FALSE)</f>
        <v>10.199999999999999</v>
      </c>
      <c r="X794">
        <f t="shared" si="64"/>
        <v>0</v>
      </c>
      <c r="Y794">
        <f>VLOOKUP(RIGHT($X$1,5),Key!$A$9:$B$14,2,FALSE)</f>
        <v>3.7</v>
      </c>
      <c r="Z794">
        <f t="shared" si="62"/>
        <v>10.199999999999999</v>
      </c>
      <c r="AA794">
        <f t="shared" si="63"/>
        <v>20</v>
      </c>
    </row>
    <row r="795" spans="1:27" x14ac:dyDescent="0.3">
      <c r="A795">
        <v>100067</v>
      </c>
      <c r="B795">
        <v>230922</v>
      </c>
      <c r="C795" s="3">
        <v>44130.541666666664</v>
      </c>
      <c r="D795">
        <v>3</v>
      </c>
      <c r="E795">
        <v>2</v>
      </c>
      <c r="F795" t="s">
        <v>26</v>
      </c>
      <c r="G795">
        <v>4</v>
      </c>
      <c r="H795">
        <v>64.195310000000006</v>
      </c>
      <c r="I795">
        <v>67.914060000000006</v>
      </c>
      <c r="J795">
        <v>3.0625</v>
      </c>
      <c r="K795">
        <v>94.039060000000006</v>
      </c>
      <c r="L795" s="3">
        <v>44130.29583333333</v>
      </c>
      <c r="M795">
        <v>17.18</v>
      </c>
      <c r="N795" t="s">
        <v>28</v>
      </c>
      <c r="P795">
        <f>(C795-Key!$B$1)*24</f>
        <v>-2.0500000000465661</v>
      </c>
      <c r="Q795">
        <f>(Key!$B$2-'17.1'!C795)*24</f>
        <v>5.0000000000582077</v>
      </c>
      <c r="R795" s="3">
        <f>C795-(M795-Key!$B$5)/(24*Key!$B$6)</f>
        <v>44130.527851851846</v>
      </c>
      <c r="S795">
        <f>M795-Key!$B$5</f>
        <v>14.92</v>
      </c>
      <c r="T795" s="2">
        <f t="shared" si="60"/>
        <v>44129.541666666664</v>
      </c>
      <c r="U795" t="str">
        <f t="shared" si="61"/>
        <v>10-25-2020 13:00</v>
      </c>
      <c r="V795">
        <f>IFERROR(IF(W795=Z795,VLOOKUP($U795,[1]C8842!$G$2:$M$145,3,FALSE),0),0)</f>
        <v>20</v>
      </c>
      <c r="W795">
        <f>VLOOKUP(RIGHT($V$1,5),Key!$A$9:$B$14,2,FALSE)</f>
        <v>10.199999999999999</v>
      </c>
      <c r="X795">
        <f t="shared" si="64"/>
        <v>0</v>
      </c>
      <c r="Y795">
        <f>VLOOKUP(RIGHT($X$1,5),Key!$A$9:$B$14,2,FALSE)</f>
        <v>3.7</v>
      </c>
      <c r="Z795">
        <f t="shared" si="62"/>
        <v>10.199999999999999</v>
      </c>
      <c r="AA795">
        <f t="shared" si="63"/>
        <v>20</v>
      </c>
    </row>
    <row r="796" spans="1:27" x14ac:dyDescent="0.3">
      <c r="A796">
        <v>100067</v>
      </c>
      <c r="B796">
        <v>230922</v>
      </c>
      <c r="C796" s="3">
        <v>44130.541666666664</v>
      </c>
      <c r="D796">
        <v>0</v>
      </c>
      <c r="E796">
        <v>2</v>
      </c>
      <c r="F796" t="s">
        <v>25</v>
      </c>
      <c r="G796">
        <v>1</v>
      </c>
      <c r="H796">
        <v>64.515630000000002</v>
      </c>
      <c r="I796">
        <v>16.566410000000001</v>
      </c>
      <c r="J796">
        <v>0.9296875</v>
      </c>
      <c r="K796">
        <v>48.019530000000003</v>
      </c>
      <c r="L796" s="3">
        <v>44130.29583333333</v>
      </c>
      <c r="M796">
        <v>17.18</v>
      </c>
      <c r="N796" t="s">
        <v>28</v>
      </c>
      <c r="P796">
        <f>(C796-Key!$B$1)*24</f>
        <v>-2.0500000000465661</v>
      </c>
      <c r="Q796">
        <f>(Key!$B$2-'17.1'!C796)*24</f>
        <v>5.0000000000582077</v>
      </c>
      <c r="R796" s="3">
        <f>C796-(M796-Key!$B$5)/(24*Key!$B$6)</f>
        <v>44130.527851851846</v>
      </c>
      <c r="S796">
        <f>M796-Key!$B$5</f>
        <v>14.92</v>
      </c>
      <c r="T796" s="2">
        <f t="shared" si="60"/>
        <v>44129.541666666664</v>
      </c>
      <c r="U796" t="str">
        <f t="shared" si="61"/>
        <v>10-25-2020 13:00</v>
      </c>
      <c r="V796">
        <f>IFERROR(IF(W796=Z796,VLOOKUP($U796,[1]C8842!$G$2:$M$145,3,FALSE),0),0)</f>
        <v>20</v>
      </c>
      <c r="W796">
        <f>VLOOKUP(RIGHT($V$1,5),Key!$A$9:$B$14,2,FALSE)</f>
        <v>10.199999999999999</v>
      </c>
      <c r="X796">
        <f t="shared" si="64"/>
        <v>0</v>
      </c>
      <c r="Y796">
        <f>VLOOKUP(RIGHT($X$1,5),Key!$A$9:$B$14,2,FALSE)</f>
        <v>3.7</v>
      </c>
      <c r="Z796">
        <f t="shared" si="62"/>
        <v>10.199999999999999</v>
      </c>
      <c r="AA796">
        <f t="shared" si="63"/>
        <v>20</v>
      </c>
    </row>
    <row r="797" spans="1:27" x14ac:dyDescent="0.3">
      <c r="A797">
        <v>100067</v>
      </c>
      <c r="B797">
        <v>230922</v>
      </c>
      <c r="C797" s="3">
        <v>44130.541666666664</v>
      </c>
      <c r="D797">
        <v>1</v>
      </c>
      <c r="E797">
        <v>1</v>
      </c>
      <c r="F797" t="s">
        <v>25</v>
      </c>
      <c r="G797">
        <v>1</v>
      </c>
      <c r="H797">
        <v>70.417969999999997</v>
      </c>
      <c r="I797">
        <v>19.148440000000001</v>
      </c>
      <c r="J797">
        <v>0.94921880000000003</v>
      </c>
      <c r="K797">
        <v>57.023440000000001</v>
      </c>
      <c r="L797" s="3">
        <v>44130.29583333333</v>
      </c>
      <c r="M797">
        <v>17.18</v>
      </c>
      <c r="N797" t="s">
        <v>28</v>
      </c>
      <c r="P797">
        <f>(C797-Key!$B$1)*24</f>
        <v>-2.0500000000465661</v>
      </c>
      <c r="Q797">
        <f>(Key!$B$2-'17.1'!C797)*24</f>
        <v>5.0000000000582077</v>
      </c>
      <c r="R797" s="3">
        <f>C797-(M797-Key!$B$5)/(24*Key!$B$6)</f>
        <v>44130.527851851846</v>
      </c>
      <c r="S797">
        <f>M797-Key!$B$5</f>
        <v>14.92</v>
      </c>
      <c r="T797" s="2">
        <f t="shared" si="60"/>
        <v>44129.541666666664</v>
      </c>
      <c r="U797" t="str">
        <f t="shared" si="61"/>
        <v>10-25-2020 13:00</v>
      </c>
      <c r="V797">
        <f>IFERROR(IF(W797=Z797,VLOOKUP($U797,[1]C8842!$G$2:$M$145,3,FALSE),0),0)</f>
        <v>20</v>
      </c>
      <c r="W797">
        <f>VLOOKUP(RIGHT($V$1,5),Key!$A$9:$B$14,2,FALSE)</f>
        <v>10.199999999999999</v>
      </c>
      <c r="X797">
        <f t="shared" si="64"/>
        <v>0</v>
      </c>
      <c r="Y797">
        <f>VLOOKUP(RIGHT($X$1,5),Key!$A$9:$B$14,2,FALSE)</f>
        <v>3.7</v>
      </c>
      <c r="Z797">
        <f t="shared" si="62"/>
        <v>10.199999999999999</v>
      </c>
      <c r="AA797">
        <f t="shared" si="63"/>
        <v>20</v>
      </c>
    </row>
    <row r="798" spans="1:27" x14ac:dyDescent="0.3">
      <c r="A798">
        <v>100067</v>
      </c>
      <c r="B798">
        <v>230922</v>
      </c>
      <c r="C798" s="3">
        <v>44130.541666666664</v>
      </c>
      <c r="D798">
        <v>3</v>
      </c>
      <c r="E798">
        <v>2</v>
      </c>
      <c r="F798" t="s">
        <v>26</v>
      </c>
      <c r="G798">
        <v>1</v>
      </c>
      <c r="H798">
        <v>62.140630000000002</v>
      </c>
      <c r="I798">
        <v>17.878910000000001</v>
      </c>
      <c r="J798">
        <v>1.019531</v>
      </c>
      <c r="K798">
        <v>96.039060000000006</v>
      </c>
      <c r="L798" s="3">
        <v>44130.29583333333</v>
      </c>
      <c r="M798">
        <v>17.18</v>
      </c>
      <c r="N798" t="s">
        <v>28</v>
      </c>
      <c r="P798">
        <f>(C798-Key!$B$1)*24</f>
        <v>-2.0500000000465661</v>
      </c>
      <c r="Q798">
        <f>(Key!$B$2-'17.1'!C798)*24</f>
        <v>5.0000000000582077</v>
      </c>
      <c r="R798" s="3">
        <f>C798-(M798-Key!$B$5)/(24*Key!$B$6)</f>
        <v>44130.527851851846</v>
      </c>
      <c r="S798">
        <f>M798-Key!$B$5</f>
        <v>14.92</v>
      </c>
      <c r="T798" s="2">
        <f t="shared" si="60"/>
        <v>44129.541666666664</v>
      </c>
      <c r="U798" t="str">
        <f t="shared" si="61"/>
        <v>10-25-2020 13:00</v>
      </c>
      <c r="V798">
        <f>IFERROR(IF(W798=Z798,VLOOKUP($U798,[1]C8842!$G$2:$M$145,3,FALSE),0),0)</f>
        <v>20</v>
      </c>
      <c r="W798">
        <f>VLOOKUP(RIGHT($V$1,5),Key!$A$9:$B$14,2,FALSE)</f>
        <v>10.199999999999999</v>
      </c>
      <c r="X798">
        <f t="shared" si="64"/>
        <v>0</v>
      </c>
      <c r="Y798">
        <f>VLOOKUP(RIGHT($X$1,5),Key!$A$9:$B$14,2,FALSE)</f>
        <v>3.7</v>
      </c>
      <c r="Z798">
        <f t="shared" si="62"/>
        <v>10.199999999999999</v>
      </c>
      <c r="AA798">
        <f t="shared" si="63"/>
        <v>20</v>
      </c>
    </row>
    <row r="799" spans="1:27" x14ac:dyDescent="0.3">
      <c r="A799">
        <v>100067</v>
      </c>
      <c r="B799">
        <v>230922</v>
      </c>
      <c r="C799" s="3">
        <v>44130.542361111111</v>
      </c>
      <c r="D799">
        <v>0</v>
      </c>
      <c r="E799">
        <v>2</v>
      </c>
      <c r="F799" t="s">
        <v>25</v>
      </c>
      <c r="G799">
        <v>2</v>
      </c>
      <c r="H799">
        <v>58.332030000000003</v>
      </c>
      <c r="I799">
        <v>23.753910000000001</v>
      </c>
      <c r="J799">
        <v>1.355469</v>
      </c>
      <c r="K799">
        <v>46.019530000000003</v>
      </c>
      <c r="L799" s="3">
        <v>44130.29583333333</v>
      </c>
      <c r="M799">
        <v>17.18</v>
      </c>
      <c r="N799" t="s">
        <v>28</v>
      </c>
      <c r="P799">
        <f>(C799-Key!$B$1)*24</f>
        <v>-2.0333333333255723</v>
      </c>
      <c r="Q799">
        <f>(Key!$B$2-'17.1'!C799)*24</f>
        <v>4.9833333333372138</v>
      </c>
      <c r="R799" s="3">
        <f>C799-(M799-Key!$B$5)/(24*Key!$B$6)</f>
        <v>44130.528546296293</v>
      </c>
      <c r="S799">
        <f>M799-Key!$B$5</f>
        <v>14.92</v>
      </c>
      <c r="T799" s="2">
        <f t="shared" si="60"/>
        <v>44129.541666666664</v>
      </c>
      <c r="U799" t="str">
        <f t="shared" si="61"/>
        <v>10-25-2020 13:00</v>
      </c>
      <c r="V799">
        <f>IFERROR(IF(W799=Z799,VLOOKUP($U799,[1]C8842!$G$2:$M$145,3,FALSE),0),0)</f>
        <v>20</v>
      </c>
      <c r="W799">
        <f>VLOOKUP(RIGHT($V$1,5),Key!$A$9:$B$14,2,FALSE)</f>
        <v>10.199999999999999</v>
      </c>
      <c r="X799">
        <f t="shared" si="64"/>
        <v>0</v>
      </c>
      <c r="Y799">
        <f>VLOOKUP(RIGHT($X$1,5),Key!$A$9:$B$14,2,FALSE)</f>
        <v>3.7</v>
      </c>
      <c r="Z799">
        <f t="shared" si="62"/>
        <v>10.199999999999999</v>
      </c>
      <c r="AA799">
        <f t="shared" si="63"/>
        <v>20</v>
      </c>
    </row>
    <row r="800" spans="1:27" x14ac:dyDescent="0.3">
      <c r="A800">
        <v>100067</v>
      </c>
      <c r="B800">
        <v>230922</v>
      </c>
      <c r="C800" s="3">
        <v>44130.542361111111</v>
      </c>
      <c r="D800">
        <v>0</v>
      </c>
      <c r="E800">
        <v>2</v>
      </c>
      <c r="F800" t="s">
        <v>25</v>
      </c>
      <c r="G800">
        <v>1</v>
      </c>
      <c r="H800">
        <v>62.742190000000001</v>
      </c>
      <c r="I800">
        <v>15.79688</v>
      </c>
      <c r="J800">
        <v>0.921875</v>
      </c>
      <c r="K800">
        <v>46.019530000000003</v>
      </c>
      <c r="L800" s="3">
        <v>44130.29583333333</v>
      </c>
      <c r="M800">
        <v>17.18</v>
      </c>
      <c r="N800" t="s">
        <v>28</v>
      </c>
      <c r="P800">
        <f>(C800-Key!$B$1)*24</f>
        <v>-2.0333333333255723</v>
      </c>
      <c r="Q800">
        <f>(Key!$B$2-'17.1'!C800)*24</f>
        <v>4.9833333333372138</v>
      </c>
      <c r="R800" s="3">
        <f>C800-(M800-Key!$B$5)/(24*Key!$B$6)</f>
        <v>44130.528546296293</v>
      </c>
      <c r="S800">
        <f>M800-Key!$B$5</f>
        <v>14.92</v>
      </c>
      <c r="T800" s="2">
        <f t="shared" si="60"/>
        <v>44129.541666666664</v>
      </c>
      <c r="U800" t="str">
        <f t="shared" si="61"/>
        <v>10-25-2020 13:00</v>
      </c>
      <c r="V800">
        <f>IFERROR(IF(W800=Z800,VLOOKUP($U800,[1]C8842!$G$2:$M$145,3,FALSE),0),0)</f>
        <v>20</v>
      </c>
      <c r="W800">
        <f>VLOOKUP(RIGHT($V$1,5),Key!$A$9:$B$14,2,FALSE)</f>
        <v>10.199999999999999</v>
      </c>
      <c r="X800">
        <f t="shared" si="64"/>
        <v>0</v>
      </c>
      <c r="Y800">
        <f>VLOOKUP(RIGHT($X$1,5),Key!$A$9:$B$14,2,FALSE)</f>
        <v>3.7</v>
      </c>
      <c r="Z800">
        <f t="shared" si="62"/>
        <v>10.199999999999999</v>
      </c>
      <c r="AA800">
        <f t="shared" si="63"/>
        <v>20</v>
      </c>
    </row>
    <row r="801" spans="1:27" x14ac:dyDescent="0.3">
      <c r="A801">
        <v>100067</v>
      </c>
      <c r="B801">
        <v>230922</v>
      </c>
      <c r="C801" s="3">
        <v>44130.542361111111</v>
      </c>
      <c r="D801">
        <v>1</v>
      </c>
      <c r="E801">
        <v>1</v>
      </c>
      <c r="F801" t="s">
        <v>25</v>
      </c>
      <c r="G801">
        <v>2</v>
      </c>
      <c r="H801">
        <v>65.082030000000003</v>
      </c>
      <c r="I801">
        <v>20.796880000000002</v>
      </c>
      <c r="J801">
        <v>1.09375</v>
      </c>
      <c r="K801">
        <v>56.023440000000001</v>
      </c>
      <c r="L801" s="3">
        <v>44130.29583333333</v>
      </c>
      <c r="M801">
        <v>17.18</v>
      </c>
      <c r="N801" t="s">
        <v>28</v>
      </c>
      <c r="P801">
        <f>(C801-Key!$B$1)*24</f>
        <v>-2.0333333333255723</v>
      </c>
      <c r="Q801">
        <f>(Key!$B$2-'17.1'!C801)*24</f>
        <v>4.9833333333372138</v>
      </c>
      <c r="R801" s="3">
        <f>C801-(M801-Key!$B$5)/(24*Key!$B$6)</f>
        <v>44130.528546296293</v>
      </c>
      <c r="S801">
        <f>M801-Key!$B$5</f>
        <v>14.92</v>
      </c>
      <c r="T801" s="2">
        <f t="shared" si="60"/>
        <v>44129.541666666664</v>
      </c>
      <c r="U801" t="str">
        <f t="shared" si="61"/>
        <v>10-25-2020 13:00</v>
      </c>
      <c r="V801">
        <f>IFERROR(IF(W801=Z801,VLOOKUP($U801,[1]C8842!$G$2:$M$145,3,FALSE),0),0)</f>
        <v>20</v>
      </c>
      <c r="W801">
        <f>VLOOKUP(RIGHT($V$1,5),Key!$A$9:$B$14,2,FALSE)</f>
        <v>10.199999999999999</v>
      </c>
      <c r="X801">
        <f t="shared" si="64"/>
        <v>0</v>
      </c>
      <c r="Y801">
        <f>VLOOKUP(RIGHT($X$1,5),Key!$A$9:$B$14,2,FALSE)</f>
        <v>3.7</v>
      </c>
      <c r="Z801">
        <f t="shared" si="62"/>
        <v>10.199999999999999</v>
      </c>
      <c r="AA801">
        <f t="shared" si="63"/>
        <v>20</v>
      </c>
    </row>
    <row r="802" spans="1:27" x14ac:dyDescent="0.3">
      <c r="A802">
        <v>100067</v>
      </c>
      <c r="B802">
        <v>230922</v>
      </c>
      <c r="C802" s="3">
        <v>44130.542361111111</v>
      </c>
      <c r="D802">
        <v>3</v>
      </c>
      <c r="E802">
        <v>2</v>
      </c>
      <c r="F802" t="s">
        <v>26</v>
      </c>
      <c r="G802">
        <v>4</v>
      </c>
      <c r="H802">
        <v>58.320309999999999</v>
      </c>
      <c r="I802">
        <v>52.9375</v>
      </c>
      <c r="J802">
        <v>2.6875</v>
      </c>
      <c r="K802">
        <v>92.039060000000006</v>
      </c>
      <c r="L802" s="3">
        <v>44130.29583333333</v>
      </c>
      <c r="M802">
        <v>17.18</v>
      </c>
      <c r="N802" t="s">
        <v>28</v>
      </c>
      <c r="P802">
        <f>(C802-Key!$B$1)*24</f>
        <v>-2.0333333333255723</v>
      </c>
      <c r="Q802">
        <f>(Key!$B$2-'17.1'!C802)*24</f>
        <v>4.9833333333372138</v>
      </c>
      <c r="R802" s="3">
        <f>C802-(M802-Key!$B$5)/(24*Key!$B$6)</f>
        <v>44130.528546296293</v>
      </c>
      <c r="S802">
        <f>M802-Key!$B$5</f>
        <v>14.92</v>
      </c>
      <c r="T802" s="2">
        <f t="shared" si="60"/>
        <v>44129.541666666664</v>
      </c>
      <c r="U802" t="str">
        <f t="shared" si="61"/>
        <v>10-25-2020 13:00</v>
      </c>
      <c r="V802">
        <f>IFERROR(IF(W802=Z802,VLOOKUP($U802,[1]C8842!$G$2:$M$145,3,FALSE),0),0)</f>
        <v>20</v>
      </c>
      <c r="W802">
        <f>VLOOKUP(RIGHT($V$1,5),Key!$A$9:$B$14,2,FALSE)</f>
        <v>10.199999999999999</v>
      </c>
      <c r="X802">
        <f t="shared" si="64"/>
        <v>0</v>
      </c>
      <c r="Y802">
        <f>VLOOKUP(RIGHT($X$1,5),Key!$A$9:$B$14,2,FALSE)</f>
        <v>3.7</v>
      </c>
      <c r="Z802">
        <f t="shared" si="62"/>
        <v>10.199999999999999</v>
      </c>
      <c r="AA802">
        <f t="shared" si="63"/>
        <v>20</v>
      </c>
    </row>
    <row r="803" spans="1:27" x14ac:dyDescent="0.3">
      <c r="A803">
        <v>100067</v>
      </c>
      <c r="B803">
        <v>230922</v>
      </c>
      <c r="C803" s="3">
        <v>44130.542361111111</v>
      </c>
      <c r="D803">
        <v>2</v>
      </c>
      <c r="E803">
        <v>1</v>
      </c>
      <c r="F803" t="s">
        <v>26</v>
      </c>
      <c r="G803">
        <v>1</v>
      </c>
      <c r="H803">
        <v>69.386719999999997</v>
      </c>
      <c r="I803">
        <v>18.16797</v>
      </c>
      <c r="J803">
        <v>0.92578130000000003</v>
      </c>
      <c r="K803">
        <v>80.03125</v>
      </c>
      <c r="L803" s="3">
        <v>44130.29583333333</v>
      </c>
      <c r="M803">
        <v>17.18</v>
      </c>
      <c r="N803" t="s">
        <v>28</v>
      </c>
      <c r="P803">
        <f>(C803-Key!$B$1)*24</f>
        <v>-2.0333333333255723</v>
      </c>
      <c r="Q803">
        <f>(Key!$B$2-'17.1'!C803)*24</f>
        <v>4.9833333333372138</v>
      </c>
      <c r="R803" s="3">
        <f>C803-(M803-Key!$B$5)/(24*Key!$B$6)</f>
        <v>44130.528546296293</v>
      </c>
      <c r="S803">
        <f>M803-Key!$B$5</f>
        <v>14.92</v>
      </c>
      <c r="T803" s="2">
        <f t="shared" si="60"/>
        <v>44129.541666666664</v>
      </c>
      <c r="U803" t="str">
        <f t="shared" si="61"/>
        <v>10-25-2020 13:00</v>
      </c>
      <c r="V803">
        <f>IFERROR(IF(W803=Z803,VLOOKUP($U803,[1]C8842!$G$2:$M$145,3,FALSE),0),0)</f>
        <v>20</v>
      </c>
      <c r="W803">
        <f>VLOOKUP(RIGHT($V$1,5),Key!$A$9:$B$14,2,FALSE)</f>
        <v>10.199999999999999</v>
      </c>
      <c r="X803">
        <f t="shared" si="64"/>
        <v>0</v>
      </c>
      <c r="Y803">
        <f>VLOOKUP(RIGHT($X$1,5),Key!$A$9:$B$14,2,FALSE)</f>
        <v>3.7</v>
      </c>
      <c r="Z803">
        <f t="shared" si="62"/>
        <v>10.199999999999999</v>
      </c>
      <c r="AA803">
        <f t="shared" si="63"/>
        <v>20</v>
      </c>
    </row>
    <row r="804" spans="1:27" x14ac:dyDescent="0.3">
      <c r="A804">
        <v>100067</v>
      </c>
      <c r="B804">
        <v>230922</v>
      </c>
      <c r="C804" s="3">
        <v>44130.542361111111</v>
      </c>
      <c r="D804">
        <v>1</v>
      </c>
      <c r="E804">
        <v>1</v>
      </c>
      <c r="F804" t="s">
        <v>25</v>
      </c>
      <c r="G804">
        <v>2</v>
      </c>
      <c r="H804">
        <v>69.054689999999994</v>
      </c>
      <c r="I804">
        <v>22.35547</v>
      </c>
      <c r="J804">
        <v>1.089844</v>
      </c>
      <c r="K804">
        <v>58.023440000000001</v>
      </c>
      <c r="L804" s="3">
        <v>44130.29583333333</v>
      </c>
      <c r="M804">
        <v>17.18</v>
      </c>
      <c r="N804" t="s">
        <v>28</v>
      </c>
      <c r="P804">
        <f>(C804-Key!$B$1)*24</f>
        <v>-2.0333333333255723</v>
      </c>
      <c r="Q804">
        <f>(Key!$B$2-'17.1'!C804)*24</f>
        <v>4.9833333333372138</v>
      </c>
      <c r="R804" s="3">
        <f>C804-(M804-Key!$B$5)/(24*Key!$B$6)</f>
        <v>44130.528546296293</v>
      </c>
      <c r="S804">
        <f>M804-Key!$B$5</f>
        <v>14.92</v>
      </c>
      <c r="T804" s="2">
        <f t="shared" si="60"/>
        <v>44129.541666666664</v>
      </c>
      <c r="U804" t="str">
        <f t="shared" si="61"/>
        <v>10-25-2020 13:00</v>
      </c>
      <c r="V804">
        <f>IFERROR(IF(W804=Z804,VLOOKUP($U804,[1]C8842!$G$2:$M$145,3,FALSE),0),0)</f>
        <v>20</v>
      </c>
      <c r="W804">
        <f>VLOOKUP(RIGHT($V$1,5),Key!$A$9:$B$14,2,FALSE)</f>
        <v>10.199999999999999</v>
      </c>
      <c r="X804">
        <f t="shared" si="64"/>
        <v>0</v>
      </c>
      <c r="Y804">
        <f>VLOOKUP(RIGHT($X$1,5),Key!$A$9:$B$14,2,FALSE)</f>
        <v>3.7</v>
      </c>
      <c r="Z804">
        <f t="shared" si="62"/>
        <v>10.199999999999999</v>
      </c>
      <c r="AA804">
        <f t="shared" si="63"/>
        <v>20</v>
      </c>
    </row>
    <row r="805" spans="1:27" x14ac:dyDescent="0.3">
      <c r="A805">
        <v>100067</v>
      </c>
      <c r="B805">
        <v>230922</v>
      </c>
      <c r="C805" s="3">
        <v>44130.542361111111</v>
      </c>
      <c r="D805">
        <v>0</v>
      </c>
      <c r="E805">
        <v>2</v>
      </c>
      <c r="F805" t="s">
        <v>25</v>
      </c>
      <c r="G805">
        <v>1</v>
      </c>
      <c r="H805">
        <v>65.175780000000003</v>
      </c>
      <c r="I805">
        <v>15.351559999999999</v>
      </c>
      <c r="J805">
        <v>0.87109380000000003</v>
      </c>
      <c r="K805">
        <v>47.019530000000003</v>
      </c>
      <c r="L805" s="3">
        <v>44130.29583333333</v>
      </c>
      <c r="M805">
        <v>17.18</v>
      </c>
      <c r="N805" t="s">
        <v>28</v>
      </c>
      <c r="P805">
        <f>(C805-Key!$B$1)*24</f>
        <v>-2.0333333333255723</v>
      </c>
      <c r="Q805">
        <f>(Key!$B$2-'17.1'!C805)*24</f>
        <v>4.9833333333372138</v>
      </c>
      <c r="R805" s="3">
        <f>C805-(M805-Key!$B$5)/(24*Key!$B$6)</f>
        <v>44130.528546296293</v>
      </c>
      <c r="S805">
        <f>M805-Key!$B$5</f>
        <v>14.92</v>
      </c>
      <c r="T805" s="2">
        <f t="shared" si="60"/>
        <v>44129.541666666664</v>
      </c>
      <c r="U805" t="str">
        <f t="shared" si="61"/>
        <v>10-25-2020 13:00</v>
      </c>
      <c r="V805">
        <f>IFERROR(IF(W805=Z805,VLOOKUP($U805,[1]C8842!$G$2:$M$145,3,FALSE),0),0)</f>
        <v>20</v>
      </c>
      <c r="W805">
        <f>VLOOKUP(RIGHT($V$1,5),Key!$A$9:$B$14,2,FALSE)</f>
        <v>10.199999999999999</v>
      </c>
      <c r="X805">
        <f t="shared" si="64"/>
        <v>0</v>
      </c>
      <c r="Y805">
        <f>VLOOKUP(RIGHT($X$1,5),Key!$A$9:$B$14,2,FALSE)</f>
        <v>3.7</v>
      </c>
      <c r="Z805">
        <f t="shared" si="62"/>
        <v>10.199999999999999</v>
      </c>
      <c r="AA805">
        <f t="shared" si="63"/>
        <v>20</v>
      </c>
    </row>
    <row r="806" spans="1:27" x14ac:dyDescent="0.3">
      <c r="A806">
        <v>100067</v>
      </c>
      <c r="B806">
        <v>230922</v>
      </c>
      <c r="C806" s="3">
        <v>44130.542361111111</v>
      </c>
      <c r="D806">
        <v>0</v>
      </c>
      <c r="E806">
        <v>2</v>
      </c>
      <c r="F806" t="s">
        <v>25</v>
      </c>
      <c r="G806">
        <v>2</v>
      </c>
      <c r="H806">
        <v>62.285159999999998</v>
      </c>
      <c r="I806">
        <v>22.496089999999999</v>
      </c>
      <c r="J806">
        <v>1.214844</v>
      </c>
      <c r="K806">
        <v>46.019530000000003</v>
      </c>
      <c r="L806" s="3">
        <v>44130.29583333333</v>
      </c>
      <c r="M806">
        <v>17.18</v>
      </c>
      <c r="N806" t="s">
        <v>28</v>
      </c>
      <c r="P806">
        <f>(C806-Key!$B$1)*24</f>
        <v>-2.0333333333255723</v>
      </c>
      <c r="Q806">
        <f>(Key!$B$2-'17.1'!C806)*24</f>
        <v>4.9833333333372138</v>
      </c>
      <c r="R806" s="3">
        <f>C806-(M806-Key!$B$5)/(24*Key!$B$6)</f>
        <v>44130.528546296293</v>
      </c>
      <c r="S806">
        <f>M806-Key!$B$5</f>
        <v>14.92</v>
      </c>
      <c r="T806" s="2">
        <f t="shared" si="60"/>
        <v>44129.541666666664</v>
      </c>
      <c r="U806" t="str">
        <f t="shared" si="61"/>
        <v>10-25-2020 13:00</v>
      </c>
      <c r="V806">
        <f>IFERROR(IF(W806=Z806,VLOOKUP($U806,[1]C8842!$G$2:$M$145,3,FALSE),0),0)</f>
        <v>20</v>
      </c>
      <c r="W806">
        <f>VLOOKUP(RIGHT($V$1,5),Key!$A$9:$B$14,2,FALSE)</f>
        <v>10.199999999999999</v>
      </c>
      <c r="X806">
        <f t="shared" si="64"/>
        <v>0</v>
      </c>
      <c r="Y806">
        <f>VLOOKUP(RIGHT($X$1,5),Key!$A$9:$B$14,2,FALSE)</f>
        <v>3.7</v>
      </c>
      <c r="Z806">
        <f t="shared" si="62"/>
        <v>10.199999999999999</v>
      </c>
      <c r="AA806">
        <f t="shared" si="63"/>
        <v>20</v>
      </c>
    </row>
    <row r="807" spans="1:27" x14ac:dyDescent="0.3">
      <c r="A807">
        <v>100067</v>
      </c>
      <c r="B807">
        <v>230922</v>
      </c>
      <c r="C807" s="3">
        <v>44130.542361111111</v>
      </c>
      <c r="D807">
        <v>0</v>
      </c>
      <c r="E807">
        <v>2</v>
      </c>
      <c r="F807" t="s">
        <v>25</v>
      </c>
      <c r="G807">
        <v>1</v>
      </c>
      <c r="H807">
        <v>64.804689999999994</v>
      </c>
      <c r="I807">
        <v>14.628909999999999</v>
      </c>
      <c r="J807">
        <v>0.84375</v>
      </c>
      <c r="K807">
        <v>48.019530000000003</v>
      </c>
      <c r="L807" s="3">
        <v>44130.29583333333</v>
      </c>
      <c r="M807">
        <v>17.18</v>
      </c>
      <c r="N807" t="s">
        <v>28</v>
      </c>
      <c r="P807">
        <f>(C807-Key!$B$1)*24</f>
        <v>-2.0333333333255723</v>
      </c>
      <c r="Q807">
        <f>(Key!$B$2-'17.1'!C807)*24</f>
        <v>4.9833333333372138</v>
      </c>
      <c r="R807" s="3">
        <f>C807-(M807-Key!$B$5)/(24*Key!$B$6)</f>
        <v>44130.528546296293</v>
      </c>
      <c r="S807">
        <f>M807-Key!$B$5</f>
        <v>14.92</v>
      </c>
      <c r="T807" s="2">
        <f t="shared" si="60"/>
        <v>44129.541666666664</v>
      </c>
      <c r="U807" t="str">
        <f t="shared" si="61"/>
        <v>10-25-2020 13:00</v>
      </c>
      <c r="V807">
        <f>IFERROR(IF(W807=Z807,VLOOKUP($U807,[1]C8842!$G$2:$M$145,3,FALSE),0),0)</f>
        <v>20</v>
      </c>
      <c r="W807">
        <f>VLOOKUP(RIGHT($V$1,5),Key!$A$9:$B$14,2,FALSE)</f>
        <v>10.199999999999999</v>
      </c>
      <c r="X807">
        <f t="shared" si="64"/>
        <v>0</v>
      </c>
      <c r="Y807">
        <f>VLOOKUP(RIGHT($X$1,5),Key!$A$9:$B$14,2,FALSE)</f>
        <v>3.7</v>
      </c>
      <c r="Z807">
        <f t="shared" si="62"/>
        <v>10.199999999999999</v>
      </c>
      <c r="AA807">
        <f t="shared" si="63"/>
        <v>20</v>
      </c>
    </row>
    <row r="808" spans="1:27" x14ac:dyDescent="0.3">
      <c r="A808">
        <v>100067</v>
      </c>
      <c r="B808">
        <v>230922</v>
      </c>
      <c r="C808" s="3">
        <v>44130.542361111111</v>
      </c>
      <c r="D808">
        <v>0</v>
      </c>
      <c r="E808">
        <v>2</v>
      </c>
      <c r="F808" t="s">
        <v>25</v>
      </c>
      <c r="G808">
        <v>1</v>
      </c>
      <c r="H808">
        <v>72.808589999999995</v>
      </c>
      <c r="I808">
        <v>13.01953</v>
      </c>
      <c r="J808">
        <v>0.6953125</v>
      </c>
      <c r="K808">
        <v>48.019530000000003</v>
      </c>
      <c r="L808" s="3">
        <v>44130.29583333333</v>
      </c>
      <c r="M808">
        <v>17.18</v>
      </c>
      <c r="N808" t="s">
        <v>28</v>
      </c>
      <c r="P808">
        <f>(C808-Key!$B$1)*24</f>
        <v>-2.0333333333255723</v>
      </c>
      <c r="Q808">
        <f>(Key!$B$2-'17.1'!C808)*24</f>
        <v>4.9833333333372138</v>
      </c>
      <c r="R808" s="3">
        <f>C808-(M808-Key!$B$5)/(24*Key!$B$6)</f>
        <v>44130.528546296293</v>
      </c>
      <c r="S808">
        <f>M808-Key!$B$5</f>
        <v>14.92</v>
      </c>
      <c r="T808" s="2">
        <f t="shared" si="60"/>
        <v>44129.541666666664</v>
      </c>
      <c r="U808" t="str">
        <f t="shared" si="61"/>
        <v>10-25-2020 13:00</v>
      </c>
      <c r="V808">
        <f>IFERROR(IF(W808=Z808,VLOOKUP($U808,[1]C8842!$G$2:$M$145,3,FALSE),0),0)</f>
        <v>20</v>
      </c>
      <c r="W808">
        <f>VLOOKUP(RIGHT($V$1,5),Key!$A$9:$B$14,2,FALSE)</f>
        <v>10.199999999999999</v>
      </c>
      <c r="X808">
        <f t="shared" si="64"/>
        <v>0</v>
      </c>
      <c r="Y808">
        <f>VLOOKUP(RIGHT($X$1,5),Key!$A$9:$B$14,2,FALSE)</f>
        <v>3.7</v>
      </c>
      <c r="Z808">
        <f t="shared" si="62"/>
        <v>10.199999999999999</v>
      </c>
      <c r="AA808">
        <f t="shared" si="63"/>
        <v>20</v>
      </c>
    </row>
    <row r="809" spans="1:27" x14ac:dyDescent="0.3">
      <c r="A809">
        <v>100067</v>
      </c>
      <c r="B809">
        <v>230922</v>
      </c>
      <c r="C809" s="3">
        <v>44130.542361111111</v>
      </c>
      <c r="D809">
        <v>0</v>
      </c>
      <c r="E809">
        <v>2</v>
      </c>
      <c r="F809" t="s">
        <v>25</v>
      </c>
      <c r="G809">
        <v>1</v>
      </c>
      <c r="H809">
        <v>56.257809999999999</v>
      </c>
      <c r="I809">
        <v>19.25</v>
      </c>
      <c r="J809">
        <v>1.191406</v>
      </c>
      <c r="K809">
        <v>44.019530000000003</v>
      </c>
      <c r="L809" s="3">
        <v>44130.29583333333</v>
      </c>
      <c r="M809">
        <v>17.18</v>
      </c>
      <c r="N809" t="s">
        <v>28</v>
      </c>
      <c r="P809">
        <f>(C809-Key!$B$1)*24</f>
        <v>-2.0333333333255723</v>
      </c>
      <c r="Q809">
        <f>(Key!$B$2-'17.1'!C809)*24</f>
        <v>4.9833333333372138</v>
      </c>
      <c r="R809" s="3">
        <f>C809-(M809-Key!$B$5)/(24*Key!$B$6)</f>
        <v>44130.528546296293</v>
      </c>
      <c r="S809">
        <f>M809-Key!$B$5</f>
        <v>14.92</v>
      </c>
      <c r="T809" s="2">
        <f t="shared" si="60"/>
        <v>44129.541666666664</v>
      </c>
      <c r="U809" t="str">
        <f t="shared" si="61"/>
        <v>10-25-2020 13:00</v>
      </c>
      <c r="V809">
        <f>IFERROR(IF(W809=Z809,VLOOKUP($U809,[1]C8842!$G$2:$M$145,3,FALSE),0),0)</f>
        <v>20</v>
      </c>
      <c r="W809">
        <f>VLOOKUP(RIGHT($V$1,5),Key!$A$9:$B$14,2,FALSE)</f>
        <v>10.199999999999999</v>
      </c>
      <c r="X809">
        <f t="shared" si="64"/>
        <v>0</v>
      </c>
      <c r="Y809">
        <f>VLOOKUP(RIGHT($X$1,5),Key!$A$9:$B$14,2,FALSE)</f>
        <v>3.7</v>
      </c>
      <c r="Z809">
        <f t="shared" si="62"/>
        <v>10.199999999999999</v>
      </c>
      <c r="AA809">
        <f t="shared" si="63"/>
        <v>20</v>
      </c>
    </row>
    <row r="810" spans="1:27" x14ac:dyDescent="0.3">
      <c r="A810">
        <v>100067</v>
      </c>
      <c r="B810">
        <v>230922</v>
      </c>
      <c r="C810" s="3">
        <v>44130.542361111111</v>
      </c>
      <c r="D810">
        <v>3</v>
      </c>
      <c r="E810">
        <v>2</v>
      </c>
      <c r="F810" t="s">
        <v>26</v>
      </c>
      <c r="G810">
        <v>1</v>
      </c>
      <c r="H810">
        <v>62.660159999999998</v>
      </c>
      <c r="I810">
        <v>18.820309999999999</v>
      </c>
      <c r="J810">
        <v>1.0546880000000001</v>
      </c>
      <c r="K810">
        <v>95.039060000000006</v>
      </c>
      <c r="L810" s="3">
        <v>44130.29583333333</v>
      </c>
      <c r="M810">
        <v>17.18</v>
      </c>
      <c r="N810" t="s">
        <v>28</v>
      </c>
      <c r="P810">
        <f>(C810-Key!$B$1)*24</f>
        <v>-2.0333333333255723</v>
      </c>
      <c r="Q810">
        <f>(Key!$B$2-'17.1'!C810)*24</f>
        <v>4.9833333333372138</v>
      </c>
      <c r="R810" s="3">
        <f>C810-(M810-Key!$B$5)/(24*Key!$B$6)</f>
        <v>44130.528546296293</v>
      </c>
      <c r="S810">
        <f>M810-Key!$B$5</f>
        <v>14.92</v>
      </c>
      <c r="T810" s="2">
        <f t="shared" si="60"/>
        <v>44129.541666666664</v>
      </c>
      <c r="U810" t="str">
        <f t="shared" si="61"/>
        <v>10-25-2020 13:00</v>
      </c>
      <c r="V810">
        <f>IFERROR(IF(W810=Z810,VLOOKUP($U810,[1]C8842!$G$2:$M$145,3,FALSE),0),0)</f>
        <v>20</v>
      </c>
      <c r="W810">
        <f>VLOOKUP(RIGHT($V$1,5),Key!$A$9:$B$14,2,FALSE)</f>
        <v>10.199999999999999</v>
      </c>
      <c r="X810">
        <f t="shared" si="64"/>
        <v>0</v>
      </c>
      <c r="Y810">
        <f>VLOOKUP(RIGHT($X$1,5),Key!$A$9:$B$14,2,FALSE)</f>
        <v>3.7</v>
      </c>
      <c r="Z810">
        <f t="shared" si="62"/>
        <v>10.199999999999999</v>
      </c>
      <c r="AA810">
        <f t="shared" si="63"/>
        <v>20</v>
      </c>
    </row>
    <row r="811" spans="1:27" x14ac:dyDescent="0.3">
      <c r="A811">
        <v>100067</v>
      </c>
      <c r="B811">
        <v>230922</v>
      </c>
      <c r="C811" s="3">
        <v>44130.542361111111</v>
      </c>
      <c r="D811">
        <v>2</v>
      </c>
      <c r="E811">
        <v>1</v>
      </c>
      <c r="F811" t="s">
        <v>26</v>
      </c>
      <c r="G811">
        <v>1</v>
      </c>
      <c r="H811">
        <v>63.863280000000003</v>
      </c>
      <c r="I811">
        <v>15.664059999999999</v>
      </c>
      <c r="J811">
        <v>0.90234380000000003</v>
      </c>
      <c r="K811">
        <v>82.035160000000005</v>
      </c>
      <c r="L811" s="3">
        <v>44130.29583333333</v>
      </c>
      <c r="M811">
        <v>17.18</v>
      </c>
      <c r="N811" t="s">
        <v>28</v>
      </c>
      <c r="P811">
        <f>(C811-Key!$B$1)*24</f>
        <v>-2.0333333333255723</v>
      </c>
      <c r="Q811">
        <f>(Key!$B$2-'17.1'!C811)*24</f>
        <v>4.9833333333372138</v>
      </c>
      <c r="R811" s="3">
        <f>C811-(M811-Key!$B$5)/(24*Key!$B$6)</f>
        <v>44130.528546296293</v>
      </c>
      <c r="S811">
        <f>M811-Key!$B$5</f>
        <v>14.92</v>
      </c>
      <c r="T811" s="2">
        <f t="shared" si="60"/>
        <v>44129.541666666664</v>
      </c>
      <c r="U811" t="str">
        <f t="shared" si="61"/>
        <v>10-25-2020 13:00</v>
      </c>
      <c r="V811">
        <f>IFERROR(IF(W811=Z811,VLOOKUP($U811,[1]C8842!$G$2:$M$145,3,FALSE),0),0)</f>
        <v>20</v>
      </c>
      <c r="W811">
        <f>VLOOKUP(RIGHT($V$1,5),Key!$A$9:$B$14,2,FALSE)</f>
        <v>10.199999999999999</v>
      </c>
      <c r="X811">
        <f t="shared" si="64"/>
        <v>0</v>
      </c>
      <c r="Y811">
        <f>VLOOKUP(RIGHT($X$1,5),Key!$A$9:$B$14,2,FALSE)</f>
        <v>3.7</v>
      </c>
      <c r="Z811">
        <f t="shared" si="62"/>
        <v>10.199999999999999</v>
      </c>
      <c r="AA811">
        <f t="shared" si="63"/>
        <v>20</v>
      </c>
    </row>
    <row r="812" spans="1:27" x14ac:dyDescent="0.3">
      <c r="A812">
        <v>100067</v>
      </c>
      <c r="B812">
        <v>230922</v>
      </c>
      <c r="C812" s="3">
        <v>44130.542361111111</v>
      </c>
      <c r="D812">
        <v>0</v>
      </c>
      <c r="E812">
        <v>2</v>
      </c>
      <c r="F812" t="s">
        <v>25</v>
      </c>
      <c r="G812">
        <v>1</v>
      </c>
      <c r="H812">
        <v>67.339839999999995</v>
      </c>
      <c r="I812">
        <v>14.58203</v>
      </c>
      <c r="J812">
        <v>0.8125</v>
      </c>
      <c r="K812">
        <v>52.023440000000001</v>
      </c>
      <c r="L812" s="3">
        <v>44130.29583333333</v>
      </c>
      <c r="M812">
        <v>17.18</v>
      </c>
      <c r="N812" t="s">
        <v>28</v>
      </c>
      <c r="P812">
        <f>(C812-Key!$B$1)*24</f>
        <v>-2.0333333333255723</v>
      </c>
      <c r="Q812">
        <f>(Key!$B$2-'17.1'!C812)*24</f>
        <v>4.9833333333372138</v>
      </c>
      <c r="R812" s="3">
        <f>C812-(M812-Key!$B$5)/(24*Key!$B$6)</f>
        <v>44130.528546296293</v>
      </c>
      <c r="S812">
        <f>M812-Key!$B$5</f>
        <v>14.92</v>
      </c>
      <c r="T812" s="2">
        <f t="shared" si="60"/>
        <v>44129.541666666664</v>
      </c>
      <c r="U812" t="str">
        <f t="shared" si="61"/>
        <v>10-25-2020 13:00</v>
      </c>
      <c r="V812">
        <f>IFERROR(IF(W812=Z812,VLOOKUP($U812,[1]C8842!$G$2:$M$145,3,FALSE),0),0)</f>
        <v>20</v>
      </c>
      <c r="W812">
        <f>VLOOKUP(RIGHT($V$1,5),Key!$A$9:$B$14,2,FALSE)</f>
        <v>10.199999999999999</v>
      </c>
      <c r="X812">
        <f t="shared" si="64"/>
        <v>0</v>
      </c>
      <c r="Y812">
        <f>VLOOKUP(RIGHT($X$1,5),Key!$A$9:$B$14,2,FALSE)</f>
        <v>3.7</v>
      </c>
      <c r="Z812">
        <f t="shared" si="62"/>
        <v>10.199999999999999</v>
      </c>
      <c r="AA812">
        <f t="shared" si="63"/>
        <v>20</v>
      </c>
    </row>
    <row r="813" spans="1:27" x14ac:dyDescent="0.3">
      <c r="A813">
        <v>100067</v>
      </c>
      <c r="B813">
        <v>230922</v>
      </c>
      <c r="C813" s="3">
        <v>44130.543055555558</v>
      </c>
      <c r="D813">
        <v>1</v>
      </c>
      <c r="E813">
        <v>1</v>
      </c>
      <c r="F813" t="s">
        <v>25</v>
      </c>
      <c r="G813">
        <v>1</v>
      </c>
      <c r="H813">
        <v>68.410160000000005</v>
      </c>
      <c r="I813">
        <v>14.94922</v>
      </c>
      <c r="J813">
        <v>0.8125</v>
      </c>
      <c r="K813">
        <v>58.023440000000001</v>
      </c>
      <c r="L813" s="3">
        <v>44130.29583333333</v>
      </c>
      <c r="M813">
        <v>17.18</v>
      </c>
      <c r="N813" t="s">
        <v>28</v>
      </c>
      <c r="P813">
        <f>(C813-Key!$B$1)*24</f>
        <v>-2.0166666666045785</v>
      </c>
      <c r="Q813">
        <f>(Key!$B$2-'17.1'!C813)*24</f>
        <v>4.96666666661622</v>
      </c>
      <c r="R813" s="3">
        <f>C813-(M813-Key!$B$5)/(24*Key!$B$6)</f>
        <v>44130.52924074074</v>
      </c>
      <c r="S813">
        <f>M813-Key!$B$5</f>
        <v>14.92</v>
      </c>
      <c r="T813" s="2">
        <f t="shared" si="60"/>
        <v>44129.541666666664</v>
      </c>
      <c r="U813" t="str">
        <f t="shared" si="61"/>
        <v>10-25-2020 13:00</v>
      </c>
      <c r="V813">
        <f>IFERROR(IF(W813=Z813,VLOOKUP($U813,[1]C8842!$G$2:$M$145,3,FALSE),0),0)</f>
        <v>20</v>
      </c>
      <c r="W813">
        <f>VLOOKUP(RIGHT($V$1,5),Key!$A$9:$B$14,2,FALSE)</f>
        <v>10.199999999999999</v>
      </c>
      <c r="X813">
        <f t="shared" si="64"/>
        <v>0</v>
      </c>
      <c r="Y813">
        <f>VLOOKUP(RIGHT($X$1,5),Key!$A$9:$B$14,2,FALSE)</f>
        <v>3.7</v>
      </c>
      <c r="Z813">
        <f t="shared" si="62"/>
        <v>10.199999999999999</v>
      </c>
      <c r="AA813">
        <f t="shared" si="63"/>
        <v>20</v>
      </c>
    </row>
    <row r="814" spans="1:27" x14ac:dyDescent="0.3">
      <c r="A814">
        <v>100067</v>
      </c>
      <c r="B814">
        <v>230922</v>
      </c>
      <c r="C814" s="3">
        <v>44130.543055555558</v>
      </c>
      <c r="D814">
        <v>2</v>
      </c>
      <c r="E814">
        <v>1</v>
      </c>
      <c r="F814" t="s">
        <v>26</v>
      </c>
      <c r="G814">
        <v>2</v>
      </c>
      <c r="H814">
        <v>63.394530000000003</v>
      </c>
      <c r="I814">
        <v>21.11328</v>
      </c>
      <c r="J814">
        <v>1.136719</v>
      </c>
      <c r="K814">
        <v>85.035160000000005</v>
      </c>
      <c r="L814" s="3">
        <v>44130.29583333333</v>
      </c>
      <c r="M814">
        <v>17.18</v>
      </c>
      <c r="N814" t="s">
        <v>28</v>
      </c>
      <c r="P814">
        <f>(C814-Key!$B$1)*24</f>
        <v>-2.0166666666045785</v>
      </c>
      <c r="Q814">
        <f>(Key!$B$2-'17.1'!C814)*24</f>
        <v>4.96666666661622</v>
      </c>
      <c r="R814" s="3">
        <f>C814-(M814-Key!$B$5)/(24*Key!$B$6)</f>
        <v>44130.52924074074</v>
      </c>
      <c r="S814">
        <f>M814-Key!$B$5</f>
        <v>14.92</v>
      </c>
      <c r="T814" s="2">
        <f t="shared" si="60"/>
        <v>44129.541666666664</v>
      </c>
      <c r="U814" t="str">
        <f t="shared" si="61"/>
        <v>10-25-2020 13:00</v>
      </c>
      <c r="V814">
        <f>IFERROR(IF(W814=Z814,VLOOKUP($U814,[1]C8842!$G$2:$M$145,3,FALSE),0),0)</f>
        <v>20</v>
      </c>
      <c r="W814">
        <f>VLOOKUP(RIGHT($V$1,5),Key!$A$9:$B$14,2,FALSE)</f>
        <v>10.199999999999999</v>
      </c>
      <c r="X814">
        <f t="shared" si="64"/>
        <v>0</v>
      </c>
      <c r="Y814">
        <f>VLOOKUP(RIGHT($X$1,5),Key!$A$9:$B$14,2,FALSE)</f>
        <v>3.7</v>
      </c>
      <c r="Z814">
        <f t="shared" si="62"/>
        <v>10.199999999999999</v>
      </c>
      <c r="AA814">
        <f t="shared" si="63"/>
        <v>20</v>
      </c>
    </row>
    <row r="815" spans="1:27" x14ac:dyDescent="0.3">
      <c r="A815">
        <v>100067</v>
      </c>
      <c r="B815">
        <v>230922</v>
      </c>
      <c r="C815" s="3">
        <v>44130.543055555558</v>
      </c>
      <c r="D815">
        <v>3</v>
      </c>
      <c r="E815">
        <v>2</v>
      </c>
      <c r="F815" t="s">
        <v>26</v>
      </c>
      <c r="G815">
        <v>1</v>
      </c>
      <c r="H815">
        <v>66.671880000000002</v>
      </c>
      <c r="I815">
        <v>18.51953</v>
      </c>
      <c r="J815">
        <v>0.9765625</v>
      </c>
      <c r="K815">
        <v>94.039060000000006</v>
      </c>
      <c r="L815" s="3">
        <v>44130.29583333333</v>
      </c>
      <c r="M815">
        <v>17.18</v>
      </c>
      <c r="N815" t="s">
        <v>28</v>
      </c>
      <c r="P815">
        <f>(C815-Key!$B$1)*24</f>
        <v>-2.0166666666045785</v>
      </c>
      <c r="Q815">
        <f>(Key!$B$2-'17.1'!C815)*24</f>
        <v>4.96666666661622</v>
      </c>
      <c r="R815" s="3">
        <f>C815-(M815-Key!$B$5)/(24*Key!$B$6)</f>
        <v>44130.52924074074</v>
      </c>
      <c r="S815">
        <f>M815-Key!$B$5</f>
        <v>14.92</v>
      </c>
      <c r="T815" s="2">
        <f t="shared" si="60"/>
        <v>44129.541666666664</v>
      </c>
      <c r="U815" t="str">
        <f t="shared" si="61"/>
        <v>10-25-2020 13:00</v>
      </c>
      <c r="V815">
        <f>IFERROR(IF(W815=Z815,VLOOKUP($U815,[1]C8842!$G$2:$M$145,3,FALSE),0),0)</f>
        <v>20</v>
      </c>
      <c r="W815">
        <f>VLOOKUP(RIGHT($V$1,5),Key!$A$9:$B$14,2,FALSE)</f>
        <v>10.199999999999999</v>
      </c>
      <c r="X815">
        <f t="shared" si="64"/>
        <v>0</v>
      </c>
      <c r="Y815">
        <f>VLOOKUP(RIGHT($X$1,5),Key!$A$9:$B$14,2,FALSE)</f>
        <v>3.7</v>
      </c>
      <c r="Z815">
        <f t="shared" si="62"/>
        <v>10.199999999999999</v>
      </c>
      <c r="AA815">
        <f t="shared" si="63"/>
        <v>20</v>
      </c>
    </row>
    <row r="816" spans="1:27" x14ac:dyDescent="0.3">
      <c r="A816">
        <v>100067</v>
      </c>
      <c r="B816">
        <v>230922</v>
      </c>
      <c r="C816" s="3">
        <v>44130.543055555558</v>
      </c>
      <c r="D816">
        <v>0</v>
      </c>
      <c r="E816">
        <v>2</v>
      </c>
      <c r="F816" t="s">
        <v>25</v>
      </c>
      <c r="G816">
        <v>1</v>
      </c>
      <c r="H816">
        <v>59.085940000000001</v>
      </c>
      <c r="I816">
        <v>14.76563</v>
      </c>
      <c r="J816">
        <v>0.93359380000000003</v>
      </c>
      <c r="K816">
        <v>45.019530000000003</v>
      </c>
      <c r="L816" s="3">
        <v>44130.29583333333</v>
      </c>
      <c r="M816">
        <v>17.18</v>
      </c>
      <c r="N816" t="s">
        <v>28</v>
      </c>
      <c r="P816">
        <f>(C816-Key!$B$1)*24</f>
        <v>-2.0166666666045785</v>
      </c>
      <c r="Q816">
        <f>(Key!$B$2-'17.1'!C816)*24</f>
        <v>4.96666666661622</v>
      </c>
      <c r="R816" s="3">
        <f>C816-(M816-Key!$B$5)/(24*Key!$B$6)</f>
        <v>44130.52924074074</v>
      </c>
      <c r="S816">
        <f>M816-Key!$B$5</f>
        <v>14.92</v>
      </c>
      <c r="T816" s="2">
        <f t="shared" si="60"/>
        <v>44129.541666666664</v>
      </c>
      <c r="U816" t="str">
        <f t="shared" si="61"/>
        <v>10-25-2020 13:00</v>
      </c>
      <c r="V816">
        <f>IFERROR(IF(W816=Z816,VLOOKUP($U816,[1]C8842!$G$2:$M$145,3,FALSE),0),0)</f>
        <v>20</v>
      </c>
      <c r="W816">
        <f>VLOOKUP(RIGHT($V$1,5),Key!$A$9:$B$14,2,FALSE)</f>
        <v>10.199999999999999</v>
      </c>
      <c r="X816">
        <f t="shared" si="64"/>
        <v>0</v>
      </c>
      <c r="Y816">
        <f>VLOOKUP(RIGHT($X$1,5),Key!$A$9:$B$14,2,FALSE)</f>
        <v>3.7</v>
      </c>
      <c r="Z816">
        <f t="shared" si="62"/>
        <v>10.199999999999999</v>
      </c>
      <c r="AA816">
        <f t="shared" si="63"/>
        <v>20</v>
      </c>
    </row>
    <row r="817" spans="1:27" x14ac:dyDescent="0.3">
      <c r="A817">
        <v>100067</v>
      </c>
      <c r="B817">
        <v>230922</v>
      </c>
      <c r="C817" s="3">
        <v>44130.543055555558</v>
      </c>
      <c r="D817">
        <v>2</v>
      </c>
      <c r="E817">
        <v>1</v>
      </c>
      <c r="F817" t="s">
        <v>26</v>
      </c>
      <c r="G817">
        <v>1</v>
      </c>
      <c r="H817">
        <v>74.707030000000003</v>
      </c>
      <c r="I817">
        <v>19.371089999999999</v>
      </c>
      <c r="J817">
        <v>0.90234380000000003</v>
      </c>
      <c r="K817">
        <v>82.035160000000005</v>
      </c>
      <c r="L817" s="3">
        <v>44130.29583333333</v>
      </c>
      <c r="M817">
        <v>17.18</v>
      </c>
      <c r="N817" t="s">
        <v>28</v>
      </c>
      <c r="P817">
        <f>(C817-Key!$B$1)*24</f>
        <v>-2.0166666666045785</v>
      </c>
      <c r="Q817">
        <f>(Key!$B$2-'17.1'!C817)*24</f>
        <v>4.96666666661622</v>
      </c>
      <c r="R817" s="3">
        <f>C817-(M817-Key!$B$5)/(24*Key!$B$6)</f>
        <v>44130.52924074074</v>
      </c>
      <c r="S817">
        <f>M817-Key!$B$5</f>
        <v>14.92</v>
      </c>
      <c r="T817" s="2">
        <f t="shared" si="60"/>
        <v>44129.541666666664</v>
      </c>
      <c r="U817" t="str">
        <f t="shared" si="61"/>
        <v>10-25-2020 13:00</v>
      </c>
      <c r="V817">
        <f>IFERROR(IF(W817=Z817,VLOOKUP($U817,[1]C8842!$G$2:$M$145,3,FALSE),0),0)</f>
        <v>20</v>
      </c>
      <c r="W817">
        <f>VLOOKUP(RIGHT($V$1,5),Key!$A$9:$B$14,2,FALSE)</f>
        <v>10.199999999999999</v>
      </c>
      <c r="X817">
        <f t="shared" si="64"/>
        <v>0</v>
      </c>
      <c r="Y817">
        <f>VLOOKUP(RIGHT($X$1,5),Key!$A$9:$B$14,2,FALSE)</f>
        <v>3.7</v>
      </c>
      <c r="Z817">
        <f t="shared" si="62"/>
        <v>10.199999999999999</v>
      </c>
      <c r="AA817">
        <f t="shared" si="63"/>
        <v>20</v>
      </c>
    </row>
    <row r="818" spans="1:27" x14ac:dyDescent="0.3">
      <c r="A818">
        <v>100067</v>
      </c>
      <c r="B818">
        <v>230922</v>
      </c>
      <c r="C818" s="3">
        <v>44130.543055555558</v>
      </c>
      <c r="D818">
        <v>3</v>
      </c>
      <c r="E818">
        <v>2</v>
      </c>
      <c r="F818" t="s">
        <v>26</v>
      </c>
      <c r="G818">
        <v>2</v>
      </c>
      <c r="H818">
        <v>64.316410000000005</v>
      </c>
      <c r="I818">
        <v>22.265630000000002</v>
      </c>
      <c r="J818">
        <v>1.167969</v>
      </c>
      <c r="K818">
        <v>94.039060000000006</v>
      </c>
      <c r="L818" s="3">
        <v>44130.29583333333</v>
      </c>
      <c r="M818">
        <v>17.18</v>
      </c>
      <c r="N818" t="s">
        <v>28</v>
      </c>
      <c r="P818">
        <f>(C818-Key!$B$1)*24</f>
        <v>-2.0166666666045785</v>
      </c>
      <c r="Q818">
        <f>(Key!$B$2-'17.1'!C818)*24</f>
        <v>4.96666666661622</v>
      </c>
      <c r="R818" s="3">
        <f>C818-(M818-Key!$B$5)/(24*Key!$B$6)</f>
        <v>44130.52924074074</v>
      </c>
      <c r="S818">
        <f>M818-Key!$B$5</f>
        <v>14.92</v>
      </c>
      <c r="T818" s="2">
        <f t="shared" si="60"/>
        <v>44129.541666666664</v>
      </c>
      <c r="U818" t="str">
        <f t="shared" si="61"/>
        <v>10-25-2020 13:00</v>
      </c>
      <c r="V818">
        <f>IFERROR(IF(W818=Z818,VLOOKUP($U818,[1]C8842!$G$2:$M$145,3,FALSE),0),0)</f>
        <v>20</v>
      </c>
      <c r="W818">
        <f>VLOOKUP(RIGHT($V$1,5),Key!$A$9:$B$14,2,FALSE)</f>
        <v>10.199999999999999</v>
      </c>
      <c r="X818">
        <f t="shared" si="64"/>
        <v>0</v>
      </c>
      <c r="Y818">
        <f>VLOOKUP(RIGHT($X$1,5),Key!$A$9:$B$14,2,FALSE)</f>
        <v>3.7</v>
      </c>
      <c r="Z818">
        <f t="shared" si="62"/>
        <v>10.199999999999999</v>
      </c>
      <c r="AA818">
        <f t="shared" si="63"/>
        <v>20</v>
      </c>
    </row>
    <row r="819" spans="1:27" x14ac:dyDescent="0.3">
      <c r="A819">
        <v>100067</v>
      </c>
      <c r="B819">
        <v>230922</v>
      </c>
      <c r="C819" s="3">
        <v>44130.543055555558</v>
      </c>
      <c r="D819">
        <v>3</v>
      </c>
      <c r="E819">
        <v>2</v>
      </c>
      <c r="F819" t="s">
        <v>26</v>
      </c>
      <c r="G819">
        <v>1</v>
      </c>
      <c r="H819">
        <v>64.96875</v>
      </c>
      <c r="I819">
        <v>14.70703</v>
      </c>
      <c r="J819">
        <v>0.84765630000000003</v>
      </c>
      <c r="K819">
        <v>97.039060000000006</v>
      </c>
      <c r="L819" s="3">
        <v>44130.29583333333</v>
      </c>
      <c r="M819">
        <v>17.18</v>
      </c>
      <c r="N819" t="s">
        <v>28</v>
      </c>
      <c r="P819">
        <f>(C819-Key!$B$1)*24</f>
        <v>-2.0166666666045785</v>
      </c>
      <c r="Q819">
        <f>(Key!$B$2-'17.1'!C819)*24</f>
        <v>4.96666666661622</v>
      </c>
      <c r="R819" s="3">
        <f>C819-(M819-Key!$B$5)/(24*Key!$B$6)</f>
        <v>44130.52924074074</v>
      </c>
      <c r="S819">
        <f>M819-Key!$B$5</f>
        <v>14.92</v>
      </c>
      <c r="T819" s="2">
        <f t="shared" si="60"/>
        <v>44129.541666666664</v>
      </c>
      <c r="U819" t="str">
        <f t="shared" si="61"/>
        <v>10-25-2020 13:00</v>
      </c>
      <c r="V819">
        <f>IFERROR(IF(W819=Z819,VLOOKUP($U819,[1]C8842!$G$2:$M$145,3,FALSE),0),0)</f>
        <v>20</v>
      </c>
      <c r="W819">
        <f>VLOOKUP(RIGHT($V$1,5),Key!$A$9:$B$14,2,FALSE)</f>
        <v>10.199999999999999</v>
      </c>
      <c r="X819">
        <f t="shared" si="64"/>
        <v>0</v>
      </c>
      <c r="Y819">
        <f>VLOOKUP(RIGHT($X$1,5),Key!$A$9:$B$14,2,FALSE)</f>
        <v>3.7</v>
      </c>
      <c r="Z819">
        <f t="shared" si="62"/>
        <v>10.199999999999999</v>
      </c>
      <c r="AA819">
        <f t="shared" si="63"/>
        <v>20</v>
      </c>
    </row>
    <row r="820" spans="1:27" x14ac:dyDescent="0.3">
      <c r="A820">
        <v>100067</v>
      </c>
      <c r="B820">
        <v>230922</v>
      </c>
      <c r="C820" s="3">
        <v>44130.543055555558</v>
      </c>
      <c r="D820">
        <v>0</v>
      </c>
      <c r="E820">
        <v>2</v>
      </c>
      <c r="F820" t="s">
        <v>25</v>
      </c>
      <c r="G820">
        <v>4</v>
      </c>
      <c r="H820">
        <v>57.335940000000001</v>
      </c>
      <c r="I820">
        <v>71.121089999999995</v>
      </c>
      <c r="J820">
        <v>3.5820310000000002</v>
      </c>
      <c r="K820">
        <v>46.019530000000003</v>
      </c>
      <c r="L820" s="3">
        <v>44130.29583333333</v>
      </c>
      <c r="M820">
        <v>17.18</v>
      </c>
      <c r="N820" t="s">
        <v>28</v>
      </c>
      <c r="P820">
        <f>(C820-Key!$B$1)*24</f>
        <v>-2.0166666666045785</v>
      </c>
      <c r="Q820">
        <f>(Key!$B$2-'17.1'!C820)*24</f>
        <v>4.96666666661622</v>
      </c>
      <c r="R820" s="3">
        <f>C820-(M820-Key!$B$5)/(24*Key!$B$6)</f>
        <v>44130.52924074074</v>
      </c>
      <c r="S820">
        <f>M820-Key!$B$5</f>
        <v>14.92</v>
      </c>
      <c r="T820" s="2">
        <f t="shared" si="60"/>
        <v>44129.541666666664</v>
      </c>
      <c r="U820" t="str">
        <f t="shared" si="61"/>
        <v>10-25-2020 13:00</v>
      </c>
      <c r="V820">
        <f>IFERROR(IF(W820=Z820,VLOOKUP($U820,[1]C8842!$G$2:$M$145,3,FALSE),0),0)</f>
        <v>20</v>
      </c>
      <c r="W820">
        <f>VLOOKUP(RIGHT($V$1,5),Key!$A$9:$B$14,2,FALSE)</f>
        <v>10.199999999999999</v>
      </c>
      <c r="X820">
        <f t="shared" si="64"/>
        <v>0</v>
      </c>
      <c r="Y820">
        <f>VLOOKUP(RIGHT($X$1,5),Key!$A$9:$B$14,2,FALSE)</f>
        <v>3.7</v>
      </c>
      <c r="Z820">
        <f t="shared" si="62"/>
        <v>10.199999999999999</v>
      </c>
      <c r="AA820">
        <f t="shared" si="63"/>
        <v>20</v>
      </c>
    </row>
    <row r="821" spans="1:27" x14ac:dyDescent="0.3">
      <c r="A821">
        <v>100067</v>
      </c>
      <c r="B821">
        <v>230922</v>
      </c>
      <c r="C821" s="3">
        <v>44130.543055555558</v>
      </c>
      <c r="D821">
        <v>0</v>
      </c>
      <c r="E821">
        <v>2</v>
      </c>
      <c r="F821" t="s">
        <v>25</v>
      </c>
      <c r="G821">
        <v>1</v>
      </c>
      <c r="H821">
        <v>68</v>
      </c>
      <c r="I821">
        <v>16.76953</v>
      </c>
      <c r="J821">
        <v>0.890625</v>
      </c>
      <c r="K821">
        <v>48.019530000000003</v>
      </c>
      <c r="L821" s="3">
        <v>44130.29583333333</v>
      </c>
      <c r="M821">
        <v>17.18</v>
      </c>
      <c r="N821" t="s">
        <v>28</v>
      </c>
      <c r="P821">
        <f>(C821-Key!$B$1)*24</f>
        <v>-2.0166666666045785</v>
      </c>
      <c r="Q821">
        <f>(Key!$B$2-'17.1'!C821)*24</f>
        <v>4.96666666661622</v>
      </c>
      <c r="R821" s="3">
        <f>C821-(M821-Key!$B$5)/(24*Key!$B$6)</f>
        <v>44130.52924074074</v>
      </c>
      <c r="S821">
        <f>M821-Key!$B$5</f>
        <v>14.92</v>
      </c>
      <c r="T821" s="2">
        <f t="shared" si="60"/>
        <v>44129.541666666664</v>
      </c>
      <c r="U821" t="str">
        <f t="shared" si="61"/>
        <v>10-25-2020 13:00</v>
      </c>
      <c r="V821">
        <f>IFERROR(IF(W821=Z821,VLOOKUP($U821,[1]C8842!$G$2:$M$145,3,FALSE),0),0)</f>
        <v>20</v>
      </c>
      <c r="W821">
        <f>VLOOKUP(RIGHT($V$1,5),Key!$A$9:$B$14,2,FALSE)</f>
        <v>10.199999999999999</v>
      </c>
      <c r="X821">
        <f t="shared" si="64"/>
        <v>0</v>
      </c>
      <c r="Y821">
        <f>VLOOKUP(RIGHT($X$1,5),Key!$A$9:$B$14,2,FALSE)</f>
        <v>3.7</v>
      </c>
      <c r="Z821">
        <f t="shared" si="62"/>
        <v>10.199999999999999</v>
      </c>
      <c r="AA821">
        <f t="shared" si="63"/>
        <v>20</v>
      </c>
    </row>
    <row r="822" spans="1:27" x14ac:dyDescent="0.3">
      <c r="A822">
        <v>100067</v>
      </c>
      <c r="B822">
        <v>230922</v>
      </c>
      <c r="C822" s="3">
        <v>44130.543055555558</v>
      </c>
      <c r="D822">
        <v>3</v>
      </c>
      <c r="E822">
        <v>2</v>
      </c>
      <c r="F822" t="s">
        <v>26</v>
      </c>
      <c r="G822">
        <v>1</v>
      </c>
      <c r="H822">
        <v>67.105469999999997</v>
      </c>
      <c r="I822">
        <v>14.308590000000001</v>
      </c>
      <c r="J822">
        <v>0.8046875</v>
      </c>
      <c r="K822">
        <v>94.039060000000006</v>
      </c>
      <c r="L822" s="3">
        <v>44130.29583333333</v>
      </c>
      <c r="M822">
        <v>17.18</v>
      </c>
      <c r="N822" t="s">
        <v>28</v>
      </c>
      <c r="P822">
        <f>(C822-Key!$B$1)*24</f>
        <v>-2.0166666666045785</v>
      </c>
      <c r="Q822">
        <f>(Key!$B$2-'17.1'!C822)*24</f>
        <v>4.96666666661622</v>
      </c>
      <c r="R822" s="3">
        <f>C822-(M822-Key!$B$5)/(24*Key!$B$6)</f>
        <v>44130.52924074074</v>
      </c>
      <c r="S822">
        <f>M822-Key!$B$5</f>
        <v>14.92</v>
      </c>
      <c r="T822" s="2">
        <f t="shared" si="60"/>
        <v>44129.541666666664</v>
      </c>
      <c r="U822" t="str">
        <f t="shared" si="61"/>
        <v>10-25-2020 13:00</v>
      </c>
      <c r="V822">
        <f>IFERROR(IF(W822=Z822,VLOOKUP($U822,[1]C8842!$G$2:$M$145,3,FALSE),0),0)</f>
        <v>20</v>
      </c>
      <c r="W822">
        <f>VLOOKUP(RIGHT($V$1,5),Key!$A$9:$B$14,2,FALSE)</f>
        <v>10.199999999999999</v>
      </c>
      <c r="X822">
        <f t="shared" si="64"/>
        <v>0</v>
      </c>
      <c r="Y822">
        <f>VLOOKUP(RIGHT($X$1,5),Key!$A$9:$B$14,2,FALSE)</f>
        <v>3.7</v>
      </c>
      <c r="Z822">
        <f t="shared" si="62"/>
        <v>10.199999999999999</v>
      </c>
      <c r="AA822">
        <f t="shared" si="63"/>
        <v>20</v>
      </c>
    </row>
    <row r="823" spans="1:27" x14ac:dyDescent="0.3">
      <c r="A823">
        <v>100067</v>
      </c>
      <c r="B823">
        <v>230922</v>
      </c>
      <c r="C823" s="3">
        <v>44130.543055555558</v>
      </c>
      <c r="D823">
        <v>0</v>
      </c>
      <c r="E823">
        <v>2</v>
      </c>
      <c r="F823" t="s">
        <v>25</v>
      </c>
      <c r="G823">
        <v>2</v>
      </c>
      <c r="H823">
        <v>76.578130000000002</v>
      </c>
      <c r="I823">
        <v>20.296880000000002</v>
      </c>
      <c r="J823">
        <v>0.9140625</v>
      </c>
      <c r="K823">
        <v>46.019530000000003</v>
      </c>
      <c r="L823" s="3">
        <v>44130.29583333333</v>
      </c>
      <c r="M823">
        <v>17.18</v>
      </c>
      <c r="N823" t="s">
        <v>28</v>
      </c>
      <c r="P823">
        <f>(C823-Key!$B$1)*24</f>
        <v>-2.0166666666045785</v>
      </c>
      <c r="Q823">
        <f>(Key!$B$2-'17.1'!C823)*24</f>
        <v>4.96666666661622</v>
      </c>
      <c r="R823" s="3">
        <f>C823-(M823-Key!$B$5)/(24*Key!$B$6)</f>
        <v>44130.52924074074</v>
      </c>
      <c r="S823">
        <f>M823-Key!$B$5</f>
        <v>14.92</v>
      </c>
      <c r="T823" s="2">
        <f t="shared" si="60"/>
        <v>44129.541666666664</v>
      </c>
      <c r="U823" t="str">
        <f t="shared" si="61"/>
        <v>10-25-2020 13:00</v>
      </c>
      <c r="V823">
        <f>IFERROR(IF(W823=Z823,VLOOKUP($U823,[1]C8842!$G$2:$M$145,3,FALSE),0),0)</f>
        <v>20</v>
      </c>
      <c r="W823">
        <f>VLOOKUP(RIGHT($V$1,5),Key!$A$9:$B$14,2,FALSE)</f>
        <v>10.199999999999999</v>
      </c>
      <c r="X823">
        <f t="shared" si="64"/>
        <v>0</v>
      </c>
      <c r="Y823">
        <f>VLOOKUP(RIGHT($X$1,5),Key!$A$9:$B$14,2,FALSE)</f>
        <v>3.7</v>
      </c>
      <c r="Z823">
        <f t="shared" si="62"/>
        <v>10.199999999999999</v>
      </c>
      <c r="AA823">
        <f t="shared" si="63"/>
        <v>20</v>
      </c>
    </row>
    <row r="824" spans="1:27" x14ac:dyDescent="0.3">
      <c r="A824">
        <v>100067</v>
      </c>
      <c r="B824">
        <v>230922</v>
      </c>
      <c r="C824" s="3">
        <v>44130.543055555558</v>
      </c>
      <c r="D824">
        <v>1</v>
      </c>
      <c r="E824">
        <v>1</v>
      </c>
      <c r="F824" t="s">
        <v>25</v>
      </c>
      <c r="G824">
        <v>2</v>
      </c>
      <c r="H824">
        <v>68.601560000000006</v>
      </c>
      <c r="I824">
        <v>22.19922</v>
      </c>
      <c r="J824">
        <v>1.09375</v>
      </c>
      <c r="K824">
        <v>58.023440000000001</v>
      </c>
      <c r="L824" s="3">
        <v>44130.29583333333</v>
      </c>
      <c r="M824">
        <v>17.18</v>
      </c>
      <c r="N824" t="s">
        <v>28</v>
      </c>
      <c r="P824">
        <f>(C824-Key!$B$1)*24</f>
        <v>-2.0166666666045785</v>
      </c>
      <c r="Q824">
        <f>(Key!$B$2-'17.1'!C824)*24</f>
        <v>4.96666666661622</v>
      </c>
      <c r="R824" s="3">
        <f>C824-(M824-Key!$B$5)/(24*Key!$B$6)</f>
        <v>44130.52924074074</v>
      </c>
      <c r="S824">
        <f>M824-Key!$B$5</f>
        <v>14.92</v>
      </c>
      <c r="T824" s="2">
        <f t="shared" si="60"/>
        <v>44129.541666666664</v>
      </c>
      <c r="U824" t="str">
        <f t="shared" si="61"/>
        <v>10-25-2020 13:00</v>
      </c>
      <c r="V824">
        <f>IFERROR(IF(W824=Z824,VLOOKUP($U824,[1]C8842!$G$2:$M$145,3,FALSE),0),0)</f>
        <v>20</v>
      </c>
      <c r="W824">
        <f>VLOOKUP(RIGHT($V$1,5),Key!$A$9:$B$14,2,FALSE)</f>
        <v>10.199999999999999</v>
      </c>
      <c r="X824">
        <f t="shared" si="64"/>
        <v>0</v>
      </c>
      <c r="Y824">
        <f>VLOOKUP(RIGHT($X$1,5),Key!$A$9:$B$14,2,FALSE)</f>
        <v>3.7</v>
      </c>
      <c r="Z824">
        <f t="shared" si="62"/>
        <v>10.199999999999999</v>
      </c>
      <c r="AA824">
        <f t="shared" si="63"/>
        <v>20</v>
      </c>
    </row>
    <row r="825" spans="1:27" x14ac:dyDescent="0.3">
      <c r="A825">
        <v>100067</v>
      </c>
      <c r="B825">
        <v>230922</v>
      </c>
      <c r="C825" s="3">
        <v>44130.543055555558</v>
      </c>
      <c r="D825">
        <v>3</v>
      </c>
      <c r="E825">
        <v>2</v>
      </c>
      <c r="F825" t="s">
        <v>26</v>
      </c>
      <c r="G825">
        <v>1</v>
      </c>
      <c r="H825">
        <v>63.390630000000002</v>
      </c>
      <c r="I825">
        <v>15.503909999999999</v>
      </c>
      <c r="J825">
        <v>0.90234380000000003</v>
      </c>
      <c r="K825">
        <v>94.039060000000006</v>
      </c>
      <c r="L825" s="3">
        <v>44130.29583333333</v>
      </c>
      <c r="M825">
        <v>17.18</v>
      </c>
      <c r="N825" t="s">
        <v>28</v>
      </c>
      <c r="P825">
        <f>(C825-Key!$B$1)*24</f>
        <v>-2.0166666666045785</v>
      </c>
      <c r="Q825">
        <f>(Key!$B$2-'17.1'!C825)*24</f>
        <v>4.96666666661622</v>
      </c>
      <c r="R825" s="3">
        <f>C825-(M825-Key!$B$5)/(24*Key!$B$6)</f>
        <v>44130.52924074074</v>
      </c>
      <c r="S825">
        <f>M825-Key!$B$5</f>
        <v>14.92</v>
      </c>
      <c r="T825" s="2">
        <f t="shared" si="60"/>
        <v>44129.541666666664</v>
      </c>
      <c r="U825" t="str">
        <f t="shared" si="61"/>
        <v>10-25-2020 13:00</v>
      </c>
      <c r="V825">
        <f>IFERROR(IF(W825=Z825,VLOOKUP($U825,[1]C8842!$G$2:$M$145,3,FALSE),0),0)</f>
        <v>20</v>
      </c>
      <c r="W825">
        <f>VLOOKUP(RIGHT($V$1,5),Key!$A$9:$B$14,2,FALSE)</f>
        <v>10.199999999999999</v>
      </c>
      <c r="X825">
        <f t="shared" si="64"/>
        <v>0</v>
      </c>
      <c r="Y825">
        <f>VLOOKUP(RIGHT($X$1,5),Key!$A$9:$B$14,2,FALSE)</f>
        <v>3.7</v>
      </c>
      <c r="Z825">
        <f t="shared" si="62"/>
        <v>10.199999999999999</v>
      </c>
      <c r="AA825">
        <f t="shared" si="63"/>
        <v>20</v>
      </c>
    </row>
    <row r="826" spans="1:27" x14ac:dyDescent="0.3">
      <c r="A826">
        <v>100067</v>
      </c>
      <c r="B826">
        <v>230922</v>
      </c>
      <c r="C826" s="3">
        <v>44130.543055555558</v>
      </c>
      <c r="D826">
        <v>0</v>
      </c>
      <c r="E826">
        <v>2</v>
      </c>
      <c r="F826" t="s">
        <v>25</v>
      </c>
      <c r="G826">
        <v>1</v>
      </c>
      <c r="H826">
        <v>61.878909999999998</v>
      </c>
      <c r="I826">
        <v>16.078130000000002</v>
      </c>
      <c r="J826">
        <v>0.94921880000000003</v>
      </c>
      <c r="K826">
        <v>46.019530000000003</v>
      </c>
      <c r="L826" s="3">
        <v>44130.29583333333</v>
      </c>
      <c r="M826">
        <v>17.18</v>
      </c>
      <c r="N826" t="s">
        <v>28</v>
      </c>
      <c r="P826">
        <f>(C826-Key!$B$1)*24</f>
        <v>-2.0166666666045785</v>
      </c>
      <c r="Q826">
        <f>(Key!$B$2-'17.1'!C826)*24</f>
        <v>4.96666666661622</v>
      </c>
      <c r="R826" s="3">
        <f>C826-(M826-Key!$B$5)/(24*Key!$B$6)</f>
        <v>44130.52924074074</v>
      </c>
      <c r="S826">
        <f>M826-Key!$B$5</f>
        <v>14.92</v>
      </c>
      <c r="T826" s="2">
        <f t="shared" si="60"/>
        <v>44129.541666666664</v>
      </c>
      <c r="U826" t="str">
        <f t="shared" si="61"/>
        <v>10-25-2020 13:00</v>
      </c>
      <c r="V826">
        <f>IFERROR(IF(W826=Z826,VLOOKUP($U826,[1]C8842!$G$2:$M$145,3,FALSE),0),0)</f>
        <v>20</v>
      </c>
      <c r="W826">
        <f>VLOOKUP(RIGHT($V$1,5),Key!$A$9:$B$14,2,FALSE)</f>
        <v>10.199999999999999</v>
      </c>
      <c r="X826">
        <f t="shared" si="64"/>
        <v>0</v>
      </c>
      <c r="Y826">
        <f>VLOOKUP(RIGHT($X$1,5),Key!$A$9:$B$14,2,FALSE)</f>
        <v>3.7</v>
      </c>
      <c r="Z826">
        <f t="shared" si="62"/>
        <v>10.199999999999999</v>
      </c>
      <c r="AA826">
        <f t="shared" si="63"/>
        <v>20</v>
      </c>
    </row>
    <row r="827" spans="1:27" x14ac:dyDescent="0.3">
      <c r="A827">
        <v>100067</v>
      </c>
      <c r="B827">
        <v>230922</v>
      </c>
      <c r="C827" s="3">
        <v>44130.543055555558</v>
      </c>
      <c r="D827">
        <v>1</v>
      </c>
      <c r="E827">
        <v>1</v>
      </c>
      <c r="F827" t="s">
        <v>25</v>
      </c>
      <c r="G827">
        <v>2</v>
      </c>
      <c r="H827">
        <v>68.660160000000005</v>
      </c>
      <c r="I827">
        <v>21.01953</v>
      </c>
      <c r="J827">
        <v>1.046875</v>
      </c>
      <c r="K827">
        <v>58.023440000000001</v>
      </c>
      <c r="L827" s="3">
        <v>44130.29583333333</v>
      </c>
      <c r="M827">
        <v>17.18</v>
      </c>
      <c r="N827" t="s">
        <v>28</v>
      </c>
      <c r="P827">
        <f>(C827-Key!$B$1)*24</f>
        <v>-2.0166666666045785</v>
      </c>
      <c r="Q827">
        <f>(Key!$B$2-'17.1'!C827)*24</f>
        <v>4.96666666661622</v>
      </c>
      <c r="R827" s="3">
        <f>C827-(M827-Key!$B$5)/(24*Key!$B$6)</f>
        <v>44130.52924074074</v>
      </c>
      <c r="S827">
        <f>M827-Key!$B$5</f>
        <v>14.92</v>
      </c>
      <c r="T827" s="2">
        <f t="shared" si="60"/>
        <v>44129.541666666664</v>
      </c>
      <c r="U827" t="str">
        <f t="shared" si="61"/>
        <v>10-25-2020 13:00</v>
      </c>
      <c r="V827">
        <f>IFERROR(IF(W827=Z827,VLOOKUP($U827,[1]C8842!$G$2:$M$145,3,FALSE),0),0)</f>
        <v>20</v>
      </c>
      <c r="W827">
        <f>VLOOKUP(RIGHT($V$1,5),Key!$A$9:$B$14,2,FALSE)</f>
        <v>10.199999999999999</v>
      </c>
      <c r="X827">
        <f t="shared" si="64"/>
        <v>0</v>
      </c>
      <c r="Y827">
        <f>VLOOKUP(RIGHT($X$1,5),Key!$A$9:$B$14,2,FALSE)</f>
        <v>3.7</v>
      </c>
      <c r="Z827">
        <f t="shared" si="62"/>
        <v>10.199999999999999</v>
      </c>
      <c r="AA827">
        <f t="shared" si="63"/>
        <v>20</v>
      </c>
    </row>
    <row r="828" spans="1:27" x14ac:dyDescent="0.3">
      <c r="A828">
        <v>100067</v>
      </c>
      <c r="B828">
        <v>230922</v>
      </c>
      <c r="C828" s="3">
        <v>44130.543055555558</v>
      </c>
      <c r="D828">
        <v>3</v>
      </c>
      <c r="E828">
        <v>2</v>
      </c>
      <c r="F828" t="s">
        <v>26</v>
      </c>
      <c r="G828">
        <v>1</v>
      </c>
      <c r="H828">
        <v>66.867189999999994</v>
      </c>
      <c r="I828">
        <v>14.64453</v>
      </c>
      <c r="J828">
        <v>0.8203125</v>
      </c>
      <c r="K828">
        <v>94.039060000000006</v>
      </c>
      <c r="L828" s="3">
        <v>44130.29583333333</v>
      </c>
      <c r="M828">
        <v>17.18</v>
      </c>
      <c r="N828" t="s">
        <v>28</v>
      </c>
      <c r="P828">
        <f>(C828-Key!$B$1)*24</f>
        <v>-2.0166666666045785</v>
      </c>
      <c r="Q828">
        <f>(Key!$B$2-'17.1'!C828)*24</f>
        <v>4.96666666661622</v>
      </c>
      <c r="R828" s="3">
        <f>C828-(M828-Key!$B$5)/(24*Key!$B$6)</f>
        <v>44130.52924074074</v>
      </c>
      <c r="S828">
        <f>M828-Key!$B$5</f>
        <v>14.92</v>
      </c>
      <c r="T828" s="2">
        <f t="shared" si="60"/>
        <v>44129.541666666664</v>
      </c>
      <c r="U828" t="str">
        <f t="shared" si="61"/>
        <v>10-25-2020 13:00</v>
      </c>
      <c r="V828">
        <f>IFERROR(IF(W828=Z828,VLOOKUP($U828,[1]C8842!$G$2:$M$145,3,FALSE),0),0)</f>
        <v>20</v>
      </c>
      <c r="W828">
        <f>VLOOKUP(RIGHT($V$1,5),Key!$A$9:$B$14,2,FALSE)</f>
        <v>10.199999999999999</v>
      </c>
      <c r="X828">
        <f t="shared" si="64"/>
        <v>0</v>
      </c>
      <c r="Y828">
        <f>VLOOKUP(RIGHT($X$1,5),Key!$A$9:$B$14,2,FALSE)</f>
        <v>3.7</v>
      </c>
      <c r="Z828">
        <f t="shared" si="62"/>
        <v>10.199999999999999</v>
      </c>
      <c r="AA828">
        <f t="shared" si="63"/>
        <v>20</v>
      </c>
    </row>
    <row r="829" spans="1:27" x14ac:dyDescent="0.3">
      <c r="A829">
        <v>100067</v>
      </c>
      <c r="B829">
        <v>230922</v>
      </c>
      <c r="C829" s="3">
        <v>44130.543055555558</v>
      </c>
      <c r="D829">
        <v>0</v>
      </c>
      <c r="E829">
        <v>2</v>
      </c>
      <c r="F829" t="s">
        <v>25</v>
      </c>
      <c r="G829">
        <v>1</v>
      </c>
      <c r="H829">
        <v>61.300780000000003</v>
      </c>
      <c r="I829">
        <v>18.546880000000002</v>
      </c>
      <c r="J829">
        <v>1.0625</v>
      </c>
      <c r="K829">
        <v>44.019530000000003</v>
      </c>
      <c r="L829" s="3">
        <v>44130.29583333333</v>
      </c>
      <c r="M829">
        <v>17.18</v>
      </c>
      <c r="N829" t="s">
        <v>28</v>
      </c>
      <c r="P829">
        <f>(C829-Key!$B$1)*24</f>
        <v>-2.0166666666045785</v>
      </c>
      <c r="Q829">
        <f>(Key!$B$2-'17.1'!C829)*24</f>
        <v>4.96666666661622</v>
      </c>
      <c r="R829" s="3">
        <f>C829-(M829-Key!$B$5)/(24*Key!$B$6)</f>
        <v>44130.52924074074</v>
      </c>
      <c r="S829">
        <f>M829-Key!$B$5</f>
        <v>14.92</v>
      </c>
      <c r="T829" s="2">
        <f t="shared" si="60"/>
        <v>44129.541666666664</v>
      </c>
      <c r="U829" t="str">
        <f t="shared" si="61"/>
        <v>10-25-2020 13:00</v>
      </c>
      <c r="V829">
        <f>IFERROR(IF(W829=Z829,VLOOKUP($U829,[1]C8842!$G$2:$M$145,3,FALSE),0),0)</f>
        <v>20</v>
      </c>
      <c r="W829">
        <f>VLOOKUP(RIGHT($V$1,5),Key!$A$9:$B$14,2,FALSE)</f>
        <v>10.199999999999999</v>
      </c>
      <c r="X829">
        <f t="shared" si="64"/>
        <v>0</v>
      </c>
      <c r="Y829">
        <f>VLOOKUP(RIGHT($X$1,5),Key!$A$9:$B$14,2,FALSE)</f>
        <v>3.7</v>
      </c>
      <c r="Z829">
        <f t="shared" si="62"/>
        <v>10.199999999999999</v>
      </c>
      <c r="AA829">
        <f t="shared" si="63"/>
        <v>20</v>
      </c>
    </row>
    <row r="830" spans="1:27" x14ac:dyDescent="0.3">
      <c r="A830">
        <v>100067</v>
      </c>
      <c r="B830">
        <v>230922</v>
      </c>
      <c r="C830" s="3">
        <v>44130.543055555558</v>
      </c>
      <c r="D830">
        <v>1</v>
      </c>
      <c r="E830">
        <v>1</v>
      </c>
      <c r="F830" t="s">
        <v>25</v>
      </c>
      <c r="G830">
        <v>1</v>
      </c>
      <c r="H830">
        <v>69.671880000000002</v>
      </c>
      <c r="I830">
        <v>15.73047</v>
      </c>
      <c r="J830">
        <v>0.828125</v>
      </c>
      <c r="K830">
        <v>57.023440000000001</v>
      </c>
      <c r="L830" s="3">
        <v>44130.29583333333</v>
      </c>
      <c r="M830">
        <v>17.18</v>
      </c>
      <c r="N830" t="s">
        <v>28</v>
      </c>
      <c r="P830">
        <f>(C830-Key!$B$1)*24</f>
        <v>-2.0166666666045785</v>
      </c>
      <c r="Q830">
        <f>(Key!$B$2-'17.1'!C830)*24</f>
        <v>4.96666666661622</v>
      </c>
      <c r="R830" s="3">
        <f>C830-(M830-Key!$B$5)/(24*Key!$B$6)</f>
        <v>44130.52924074074</v>
      </c>
      <c r="S830">
        <f>M830-Key!$B$5</f>
        <v>14.92</v>
      </c>
      <c r="T830" s="2">
        <f t="shared" si="60"/>
        <v>44129.541666666664</v>
      </c>
      <c r="U830" t="str">
        <f t="shared" si="61"/>
        <v>10-25-2020 13:00</v>
      </c>
      <c r="V830">
        <f>IFERROR(IF(W830=Z830,VLOOKUP($U830,[1]C8842!$G$2:$M$145,3,FALSE),0),0)</f>
        <v>20</v>
      </c>
      <c r="W830">
        <f>VLOOKUP(RIGHT($V$1,5),Key!$A$9:$B$14,2,FALSE)</f>
        <v>10.199999999999999</v>
      </c>
      <c r="X830">
        <f t="shared" si="64"/>
        <v>0</v>
      </c>
      <c r="Y830">
        <f>VLOOKUP(RIGHT($X$1,5),Key!$A$9:$B$14,2,FALSE)</f>
        <v>3.7</v>
      </c>
      <c r="Z830">
        <f t="shared" si="62"/>
        <v>10.199999999999999</v>
      </c>
      <c r="AA830">
        <f t="shared" si="63"/>
        <v>20</v>
      </c>
    </row>
    <row r="831" spans="1:27" x14ac:dyDescent="0.3">
      <c r="A831">
        <v>100067</v>
      </c>
      <c r="B831">
        <v>230922</v>
      </c>
      <c r="C831" s="3">
        <v>44130.543055555558</v>
      </c>
      <c r="D831">
        <v>2</v>
      </c>
      <c r="E831">
        <v>1</v>
      </c>
      <c r="F831" t="s">
        <v>26</v>
      </c>
      <c r="G831">
        <v>2</v>
      </c>
      <c r="H831">
        <v>66.84375</v>
      </c>
      <c r="I831">
        <v>23</v>
      </c>
      <c r="J831">
        <v>1.152344</v>
      </c>
      <c r="K831">
        <v>82.035160000000005</v>
      </c>
      <c r="L831" s="3">
        <v>44130.29583333333</v>
      </c>
      <c r="M831">
        <v>17.18</v>
      </c>
      <c r="N831" t="s">
        <v>28</v>
      </c>
      <c r="P831">
        <f>(C831-Key!$B$1)*24</f>
        <v>-2.0166666666045785</v>
      </c>
      <c r="Q831">
        <f>(Key!$B$2-'17.1'!C831)*24</f>
        <v>4.96666666661622</v>
      </c>
      <c r="R831" s="3">
        <f>C831-(M831-Key!$B$5)/(24*Key!$B$6)</f>
        <v>44130.52924074074</v>
      </c>
      <c r="S831">
        <f>M831-Key!$B$5</f>
        <v>14.92</v>
      </c>
      <c r="T831" s="2">
        <f t="shared" si="60"/>
        <v>44129.541666666664</v>
      </c>
      <c r="U831" t="str">
        <f t="shared" si="61"/>
        <v>10-25-2020 13:00</v>
      </c>
      <c r="V831">
        <f>IFERROR(IF(W831=Z831,VLOOKUP($U831,[1]C8842!$G$2:$M$145,3,FALSE),0),0)</f>
        <v>20</v>
      </c>
      <c r="W831">
        <f>VLOOKUP(RIGHT($V$1,5),Key!$A$9:$B$14,2,FALSE)</f>
        <v>10.199999999999999</v>
      </c>
      <c r="X831">
        <f t="shared" si="64"/>
        <v>0</v>
      </c>
      <c r="Y831">
        <f>VLOOKUP(RIGHT($X$1,5),Key!$A$9:$B$14,2,FALSE)</f>
        <v>3.7</v>
      </c>
      <c r="Z831">
        <f t="shared" si="62"/>
        <v>10.199999999999999</v>
      </c>
      <c r="AA831">
        <f t="shared" si="63"/>
        <v>20</v>
      </c>
    </row>
    <row r="832" spans="1:27" x14ac:dyDescent="0.3">
      <c r="A832">
        <v>100067</v>
      </c>
      <c r="B832">
        <v>230922</v>
      </c>
      <c r="C832" s="3">
        <v>44130.543055555558</v>
      </c>
      <c r="D832">
        <v>1</v>
      </c>
      <c r="E832">
        <v>1</v>
      </c>
      <c r="F832" t="s">
        <v>25</v>
      </c>
      <c r="G832">
        <v>1</v>
      </c>
      <c r="H832">
        <v>65.828130000000002</v>
      </c>
      <c r="I832">
        <v>16.347660000000001</v>
      </c>
      <c r="J832">
        <v>0.90234380000000003</v>
      </c>
      <c r="K832">
        <v>56.023440000000001</v>
      </c>
      <c r="L832" s="3">
        <v>44130.29583333333</v>
      </c>
      <c r="M832">
        <v>17.18</v>
      </c>
      <c r="N832" t="s">
        <v>28</v>
      </c>
      <c r="P832">
        <f>(C832-Key!$B$1)*24</f>
        <v>-2.0166666666045785</v>
      </c>
      <c r="Q832">
        <f>(Key!$B$2-'17.1'!C832)*24</f>
        <v>4.96666666661622</v>
      </c>
      <c r="R832" s="3">
        <f>C832-(M832-Key!$B$5)/(24*Key!$B$6)</f>
        <v>44130.52924074074</v>
      </c>
      <c r="S832">
        <f>M832-Key!$B$5</f>
        <v>14.92</v>
      </c>
      <c r="T832" s="2">
        <f t="shared" si="60"/>
        <v>44129.541666666664</v>
      </c>
      <c r="U832" t="str">
        <f t="shared" si="61"/>
        <v>10-25-2020 13:00</v>
      </c>
      <c r="V832">
        <f>IFERROR(IF(W832=Z832,VLOOKUP($U832,[1]C8842!$G$2:$M$145,3,FALSE),0),0)</f>
        <v>20</v>
      </c>
      <c r="W832">
        <f>VLOOKUP(RIGHT($V$1,5),Key!$A$9:$B$14,2,FALSE)</f>
        <v>10.199999999999999</v>
      </c>
      <c r="X832">
        <f t="shared" si="64"/>
        <v>0</v>
      </c>
      <c r="Y832">
        <f>VLOOKUP(RIGHT($X$1,5),Key!$A$9:$B$14,2,FALSE)</f>
        <v>3.7</v>
      </c>
      <c r="Z832">
        <f t="shared" si="62"/>
        <v>10.199999999999999</v>
      </c>
      <c r="AA832">
        <f t="shared" si="63"/>
        <v>20</v>
      </c>
    </row>
    <row r="833" spans="1:27" x14ac:dyDescent="0.3">
      <c r="A833">
        <v>100067</v>
      </c>
      <c r="B833">
        <v>230922</v>
      </c>
      <c r="C833" s="3">
        <v>44130.543055555558</v>
      </c>
      <c r="D833">
        <v>0</v>
      </c>
      <c r="E833">
        <v>2</v>
      </c>
      <c r="F833" t="s">
        <v>25</v>
      </c>
      <c r="G833">
        <v>1</v>
      </c>
      <c r="H833">
        <v>57.308590000000002</v>
      </c>
      <c r="I833">
        <v>16.914059999999999</v>
      </c>
      <c r="J833">
        <v>1.0625</v>
      </c>
      <c r="K833">
        <v>46.019530000000003</v>
      </c>
      <c r="L833" s="3">
        <v>44130.29583333333</v>
      </c>
      <c r="M833">
        <v>17.18</v>
      </c>
      <c r="N833" t="s">
        <v>28</v>
      </c>
      <c r="P833">
        <f>(C833-Key!$B$1)*24</f>
        <v>-2.0166666666045785</v>
      </c>
      <c r="Q833">
        <f>(Key!$B$2-'17.1'!C833)*24</f>
        <v>4.96666666661622</v>
      </c>
      <c r="R833" s="3">
        <f>C833-(M833-Key!$B$5)/(24*Key!$B$6)</f>
        <v>44130.52924074074</v>
      </c>
      <c r="S833">
        <f>M833-Key!$B$5</f>
        <v>14.92</v>
      </c>
      <c r="T833" s="2">
        <f t="shared" si="60"/>
        <v>44129.541666666664</v>
      </c>
      <c r="U833" t="str">
        <f t="shared" si="61"/>
        <v>10-25-2020 13:00</v>
      </c>
      <c r="V833">
        <f>IFERROR(IF(W833=Z833,VLOOKUP($U833,[1]C8842!$G$2:$M$145,3,FALSE),0),0)</f>
        <v>20</v>
      </c>
      <c r="W833">
        <f>VLOOKUP(RIGHT($V$1,5),Key!$A$9:$B$14,2,FALSE)</f>
        <v>10.199999999999999</v>
      </c>
      <c r="X833">
        <f t="shared" si="64"/>
        <v>0</v>
      </c>
      <c r="Y833">
        <f>VLOOKUP(RIGHT($X$1,5),Key!$A$9:$B$14,2,FALSE)</f>
        <v>3.7</v>
      </c>
      <c r="Z833">
        <f t="shared" si="62"/>
        <v>10.199999999999999</v>
      </c>
      <c r="AA833">
        <f t="shared" si="63"/>
        <v>20</v>
      </c>
    </row>
    <row r="834" spans="1:27" x14ac:dyDescent="0.3">
      <c r="A834">
        <v>100067</v>
      </c>
      <c r="B834">
        <v>230922</v>
      </c>
      <c r="C834" s="3">
        <v>44130.543749999997</v>
      </c>
      <c r="D834">
        <v>3</v>
      </c>
      <c r="E834">
        <v>2</v>
      </c>
      <c r="F834" t="s">
        <v>26</v>
      </c>
      <c r="G834">
        <v>5</v>
      </c>
      <c r="H834">
        <v>58.40625</v>
      </c>
      <c r="I834">
        <v>91.152339999999995</v>
      </c>
      <c r="J834">
        <v>4.4296879999999996</v>
      </c>
      <c r="K834">
        <v>94.039060000000006</v>
      </c>
      <c r="L834" s="3">
        <v>44130.29583333333</v>
      </c>
      <c r="M834">
        <v>17.18</v>
      </c>
      <c r="N834" t="s">
        <v>28</v>
      </c>
      <c r="P834">
        <f>(C834-Key!$B$1)*24</f>
        <v>-2.0000000000582077</v>
      </c>
      <c r="Q834">
        <f>(Key!$B$2-'17.1'!C834)*24</f>
        <v>4.9500000000698492</v>
      </c>
      <c r="R834" s="3">
        <f>C834-(M834-Key!$B$5)/(24*Key!$B$6)</f>
        <v>44130.529935185179</v>
      </c>
      <c r="S834">
        <f>M834-Key!$B$5</f>
        <v>14.92</v>
      </c>
      <c r="T834" s="2">
        <f t="shared" si="60"/>
        <v>44129.541666666664</v>
      </c>
      <c r="U834" t="str">
        <f t="shared" si="61"/>
        <v>10-25-2020 13:00</v>
      </c>
      <c r="V834">
        <f>IFERROR(IF(W834=Z834,VLOOKUP($U834,[1]C8842!$G$2:$M$145,3,FALSE),0),0)</f>
        <v>20</v>
      </c>
      <c r="W834">
        <f>VLOOKUP(RIGHT($V$1,5),Key!$A$9:$B$14,2,FALSE)</f>
        <v>10.199999999999999</v>
      </c>
      <c r="X834">
        <f t="shared" si="64"/>
        <v>0</v>
      </c>
      <c r="Y834">
        <f>VLOOKUP(RIGHT($X$1,5),Key!$A$9:$B$14,2,FALSE)</f>
        <v>3.7</v>
      </c>
      <c r="Z834">
        <f t="shared" si="62"/>
        <v>10.199999999999999</v>
      </c>
      <c r="AA834">
        <f t="shared" si="63"/>
        <v>20</v>
      </c>
    </row>
    <row r="835" spans="1:27" x14ac:dyDescent="0.3">
      <c r="A835">
        <v>100067</v>
      </c>
      <c r="B835">
        <v>230922</v>
      </c>
      <c r="C835" s="3">
        <v>44130.543749999997</v>
      </c>
      <c r="D835">
        <v>2</v>
      </c>
      <c r="E835">
        <v>1</v>
      </c>
      <c r="F835" t="s">
        <v>26</v>
      </c>
      <c r="G835">
        <v>1</v>
      </c>
      <c r="H835">
        <v>73.449219999999997</v>
      </c>
      <c r="I835">
        <v>18.10547</v>
      </c>
      <c r="J835">
        <v>0.87109380000000003</v>
      </c>
      <c r="K835">
        <v>84.035160000000005</v>
      </c>
      <c r="L835" s="3">
        <v>44130.29583333333</v>
      </c>
      <c r="M835">
        <v>17.18</v>
      </c>
      <c r="N835" t="s">
        <v>28</v>
      </c>
      <c r="P835">
        <f>(C835-Key!$B$1)*24</f>
        <v>-2.0000000000582077</v>
      </c>
      <c r="Q835">
        <f>(Key!$B$2-'17.1'!C835)*24</f>
        <v>4.9500000000698492</v>
      </c>
      <c r="R835" s="3">
        <f>C835-(M835-Key!$B$5)/(24*Key!$B$6)</f>
        <v>44130.529935185179</v>
      </c>
      <c r="S835">
        <f>M835-Key!$B$5</f>
        <v>14.92</v>
      </c>
      <c r="T835" s="2">
        <f t="shared" ref="T835:T898" si="65">ROUND(C835*24*60/10,0)/(24*6)-1</f>
        <v>44129.541666666664</v>
      </c>
      <c r="U835" t="str">
        <f t="shared" ref="U835:U898" si="66">TEXT(T835,"mm-dd-yyyy hh:mm")</f>
        <v>10-25-2020 13:00</v>
      </c>
      <c r="V835">
        <f>IFERROR(IF(W835=Z835,VLOOKUP($U835,[1]C8842!$G$2:$M$145,3,FALSE),0),0)</f>
        <v>20</v>
      </c>
      <c r="W835">
        <f>VLOOKUP(RIGHT($V$1,5),Key!$A$9:$B$14,2,FALSE)</f>
        <v>10.199999999999999</v>
      </c>
      <c r="X835">
        <f t="shared" si="64"/>
        <v>0</v>
      </c>
      <c r="Y835">
        <f>VLOOKUP(RIGHT($X$1,5),Key!$A$9:$B$14,2,FALSE)</f>
        <v>3.7</v>
      </c>
      <c r="Z835">
        <f t="shared" ref="Z835:Z898" si="67">M835-MIN(ABS(Y835-M835),ABS(W835-M835))</f>
        <v>10.199999999999999</v>
      </c>
      <c r="AA835">
        <f t="shared" ref="AA835:AA898" si="68">SUM(V835,X835)</f>
        <v>20</v>
      </c>
    </row>
    <row r="836" spans="1:27" x14ac:dyDescent="0.3">
      <c r="A836">
        <v>100067</v>
      </c>
      <c r="B836">
        <v>230922</v>
      </c>
      <c r="C836" s="3">
        <v>44130.543749999997</v>
      </c>
      <c r="D836">
        <v>0</v>
      </c>
      <c r="E836">
        <v>2</v>
      </c>
      <c r="F836" t="s">
        <v>25</v>
      </c>
      <c r="G836">
        <v>1</v>
      </c>
      <c r="H836">
        <v>64.578130000000002</v>
      </c>
      <c r="I836">
        <v>17.347660000000001</v>
      </c>
      <c r="J836">
        <v>0.9609375</v>
      </c>
      <c r="K836">
        <v>46.019530000000003</v>
      </c>
      <c r="L836" s="3">
        <v>44130.29583333333</v>
      </c>
      <c r="M836">
        <v>17.18</v>
      </c>
      <c r="N836" t="s">
        <v>28</v>
      </c>
      <c r="P836">
        <f>(C836-Key!$B$1)*24</f>
        <v>-2.0000000000582077</v>
      </c>
      <c r="Q836">
        <f>(Key!$B$2-'17.1'!C836)*24</f>
        <v>4.9500000000698492</v>
      </c>
      <c r="R836" s="3">
        <f>C836-(M836-Key!$B$5)/(24*Key!$B$6)</f>
        <v>44130.529935185179</v>
      </c>
      <c r="S836">
        <f>M836-Key!$B$5</f>
        <v>14.92</v>
      </c>
      <c r="T836" s="2">
        <f t="shared" si="65"/>
        <v>44129.541666666664</v>
      </c>
      <c r="U836" t="str">
        <f t="shared" si="66"/>
        <v>10-25-2020 13:00</v>
      </c>
      <c r="V836">
        <f>IFERROR(IF(W836=Z836,VLOOKUP($U836,[1]C8842!$G$2:$M$145,3,FALSE),0),0)</f>
        <v>20</v>
      </c>
      <c r="W836">
        <f>VLOOKUP(RIGHT($V$1,5),Key!$A$9:$B$14,2,FALSE)</f>
        <v>10.199999999999999</v>
      </c>
      <c r="X836">
        <f t="shared" ref="X836:X899" si="69">$X$2</f>
        <v>0</v>
      </c>
      <c r="Y836">
        <f>VLOOKUP(RIGHT($X$1,5),Key!$A$9:$B$14,2,FALSE)</f>
        <v>3.7</v>
      </c>
      <c r="Z836">
        <f t="shared" si="67"/>
        <v>10.199999999999999</v>
      </c>
      <c r="AA836">
        <f t="shared" si="68"/>
        <v>20</v>
      </c>
    </row>
    <row r="837" spans="1:27" x14ac:dyDescent="0.3">
      <c r="A837">
        <v>100067</v>
      </c>
      <c r="B837">
        <v>230922</v>
      </c>
      <c r="C837" s="3">
        <v>44130.543749999997</v>
      </c>
      <c r="D837">
        <v>0</v>
      </c>
      <c r="E837">
        <v>2</v>
      </c>
      <c r="F837" t="s">
        <v>25</v>
      </c>
      <c r="G837">
        <v>3</v>
      </c>
      <c r="H837">
        <v>63.328130000000002</v>
      </c>
      <c r="I837">
        <v>39.261719999999997</v>
      </c>
      <c r="J837">
        <v>1.902344</v>
      </c>
      <c r="K837">
        <v>45.019530000000003</v>
      </c>
      <c r="L837" s="3">
        <v>44130.29583333333</v>
      </c>
      <c r="M837">
        <v>17.18</v>
      </c>
      <c r="N837" t="s">
        <v>28</v>
      </c>
      <c r="P837">
        <f>(C837-Key!$B$1)*24</f>
        <v>-2.0000000000582077</v>
      </c>
      <c r="Q837">
        <f>(Key!$B$2-'17.1'!C837)*24</f>
        <v>4.9500000000698492</v>
      </c>
      <c r="R837" s="3">
        <f>C837-(M837-Key!$B$5)/(24*Key!$B$6)</f>
        <v>44130.529935185179</v>
      </c>
      <c r="S837">
        <f>M837-Key!$B$5</f>
        <v>14.92</v>
      </c>
      <c r="T837" s="2">
        <f t="shared" si="65"/>
        <v>44129.541666666664</v>
      </c>
      <c r="U837" t="str">
        <f t="shared" si="66"/>
        <v>10-25-2020 13:00</v>
      </c>
      <c r="V837">
        <f>IFERROR(IF(W837=Z837,VLOOKUP($U837,[1]C8842!$G$2:$M$145,3,FALSE),0),0)</f>
        <v>20</v>
      </c>
      <c r="W837">
        <f>VLOOKUP(RIGHT($V$1,5),Key!$A$9:$B$14,2,FALSE)</f>
        <v>10.199999999999999</v>
      </c>
      <c r="X837">
        <f t="shared" si="69"/>
        <v>0</v>
      </c>
      <c r="Y837">
        <f>VLOOKUP(RIGHT($X$1,5),Key!$A$9:$B$14,2,FALSE)</f>
        <v>3.7</v>
      </c>
      <c r="Z837">
        <f t="shared" si="67"/>
        <v>10.199999999999999</v>
      </c>
      <c r="AA837">
        <f t="shared" si="68"/>
        <v>20</v>
      </c>
    </row>
    <row r="838" spans="1:27" x14ac:dyDescent="0.3">
      <c r="A838">
        <v>100067</v>
      </c>
      <c r="B838">
        <v>230922</v>
      </c>
      <c r="C838" s="3">
        <v>44130.543749999997</v>
      </c>
      <c r="D838">
        <v>3</v>
      </c>
      <c r="E838">
        <v>2</v>
      </c>
      <c r="F838" t="s">
        <v>26</v>
      </c>
      <c r="G838">
        <v>2</v>
      </c>
      <c r="H838">
        <v>63.777340000000002</v>
      </c>
      <c r="I838">
        <v>24.33203</v>
      </c>
      <c r="J838">
        <v>1.265625</v>
      </c>
      <c r="K838">
        <v>94.039060000000006</v>
      </c>
      <c r="L838" s="3">
        <v>44130.29583333333</v>
      </c>
      <c r="M838">
        <v>17.18</v>
      </c>
      <c r="N838" t="s">
        <v>28</v>
      </c>
      <c r="P838">
        <f>(C838-Key!$B$1)*24</f>
        <v>-2.0000000000582077</v>
      </c>
      <c r="Q838">
        <f>(Key!$B$2-'17.1'!C838)*24</f>
        <v>4.9500000000698492</v>
      </c>
      <c r="R838" s="3">
        <f>C838-(M838-Key!$B$5)/(24*Key!$B$6)</f>
        <v>44130.529935185179</v>
      </c>
      <c r="S838">
        <f>M838-Key!$B$5</f>
        <v>14.92</v>
      </c>
      <c r="T838" s="2">
        <f t="shared" si="65"/>
        <v>44129.541666666664</v>
      </c>
      <c r="U838" t="str">
        <f t="shared" si="66"/>
        <v>10-25-2020 13:00</v>
      </c>
      <c r="V838">
        <f>IFERROR(IF(W838=Z838,VLOOKUP($U838,[1]C8842!$G$2:$M$145,3,FALSE),0),0)</f>
        <v>20</v>
      </c>
      <c r="W838">
        <f>VLOOKUP(RIGHT($V$1,5),Key!$A$9:$B$14,2,FALSE)</f>
        <v>10.199999999999999</v>
      </c>
      <c r="X838">
        <f t="shared" si="69"/>
        <v>0</v>
      </c>
      <c r="Y838">
        <f>VLOOKUP(RIGHT($X$1,5),Key!$A$9:$B$14,2,FALSE)</f>
        <v>3.7</v>
      </c>
      <c r="Z838">
        <f t="shared" si="67"/>
        <v>10.199999999999999</v>
      </c>
      <c r="AA838">
        <f t="shared" si="68"/>
        <v>20</v>
      </c>
    </row>
    <row r="839" spans="1:27" x14ac:dyDescent="0.3">
      <c r="A839">
        <v>100067</v>
      </c>
      <c r="B839">
        <v>230922</v>
      </c>
      <c r="C839" s="3">
        <v>44130.543749999997</v>
      </c>
      <c r="D839">
        <v>0</v>
      </c>
      <c r="E839">
        <v>2</v>
      </c>
      <c r="F839" t="s">
        <v>25</v>
      </c>
      <c r="G839">
        <v>1</v>
      </c>
      <c r="H839">
        <v>64.421880000000002</v>
      </c>
      <c r="I839">
        <v>15.492190000000001</v>
      </c>
      <c r="J839">
        <v>0.88671880000000003</v>
      </c>
      <c r="K839">
        <v>46.019530000000003</v>
      </c>
      <c r="L839" s="3">
        <v>44130.29583333333</v>
      </c>
      <c r="M839">
        <v>17.18</v>
      </c>
      <c r="N839" t="s">
        <v>28</v>
      </c>
      <c r="P839">
        <f>(C839-Key!$B$1)*24</f>
        <v>-2.0000000000582077</v>
      </c>
      <c r="Q839">
        <f>(Key!$B$2-'17.1'!C839)*24</f>
        <v>4.9500000000698492</v>
      </c>
      <c r="R839" s="3">
        <f>C839-(M839-Key!$B$5)/(24*Key!$B$6)</f>
        <v>44130.529935185179</v>
      </c>
      <c r="S839">
        <f>M839-Key!$B$5</f>
        <v>14.92</v>
      </c>
      <c r="T839" s="2">
        <f t="shared" si="65"/>
        <v>44129.541666666664</v>
      </c>
      <c r="U839" t="str">
        <f t="shared" si="66"/>
        <v>10-25-2020 13:00</v>
      </c>
      <c r="V839">
        <f>IFERROR(IF(W839=Z839,VLOOKUP($U839,[1]C8842!$G$2:$M$145,3,FALSE),0),0)</f>
        <v>20</v>
      </c>
      <c r="W839">
        <f>VLOOKUP(RIGHT($V$1,5),Key!$A$9:$B$14,2,FALSE)</f>
        <v>10.199999999999999</v>
      </c>
      <c r="X839">
        <f t="shared" si="69"/>
        <v>0</v>
      </c>
      <c r="Y839">
        <f>VLOOKUP(RIGHT($X$1,5),Key!$A$9:$B$14,2,FALSE)</f>
        <v>3.7</v>
      </c>
      <c r="Z839">
        <f t="shared" si="67"/>
        <v>10.199999999999999</v>
      </c>
      <c r="AA839">
        <f t="shared" si="68"/>
        <v>20</v>
      </c>
    </row>
    <row r="840" spans="1:27" x14ac:dyDescent="0.3">
      <c r="A840">
        <v>100067</v>
      </c>
      <c r="B840">
        <v>230922</v>
      </c>
      <c r="C840" s="3">
        <v>44130.543749999997</v>
      </c>
      <c r="D840">
        <v>3</v>
      </c>
      <c r="E840">
        <v>2</v>
      </c>
      <c r="F840" t="s">
        <v>26</v>
      </c>
      <c r="G840">
        <v>5</v>
      </c>
      <c r="H840">
        <v>63.222659999999998</v>
      </c>
      <c r="I840">
        <v>81.75</v>
      </c>
      <c r="J840">
        <v>3.6953130000000001</v>
      </c>
      <c r="K840">
        <v>93.039060000000006</v>
      </c>
      <c r="L840" s="3">
        <v>44130.29583333333</v>
      </c>
      <c r="M840">
        <v>17.18</v>
      </c>
      <c r="N840" t="s">
        <v>28</v>
      </c>
      <c r="P840">
        <f>(C840-Key!$B$1)*24</f>
        <v>-2.0000000000582077</v>
      </c>
      <c r="Q840">
        <f>(Key!$B$2-'17.1'!C840)*24</f>
        <v>4.9500000000698492</v>
      </c>
      <c r="R840" s="3">
        <f>C840-(M840-Key!$B$5)/(24*Key!$B$6)</f>
        <v>44130.529935185179</v>
      </c>
      <c r="S840">
        <f>M840-Key!$B$5</f>
        <v>14.92</v>
      </c>
      <c r="T840" s="2">
        <f t="shared" si="65"/>
        <v>44129.541666666664</v>
      </c>
      <c r="U840" t="str">
        <f t="shared" si="66"/>
        <v>10-25-2020 13:00</v>
      </c>
      <c r="V840">
        <f>IFERROR(IF(W840=Z840,VLOOKUP($U840,[1]C8842!$G$2:$M$145,3,FALSE),0),0)</f>
        <v>20</v>
      </c>
      <c r="W840">
        <f>VLOOKUP(RIGHT($V$1,5),Key!$A$9:$B$14,2,FALSE)</f>
        <v>10.199999999999999</v>
      </c>
      <c r="X840">
        <f t="shared" si="69"/>
        <v>0</v>
      </c>
      <c r="Y840">
        <f>VLOOKUP(RIGHT($X$1,5),Key!$A$9:$B$14,2,FALSE)</f>
        <v>3.7</v>
      </c>
      <c r="Z840">
        <f t="shared" si="67"/>
        <v>10.199999999999999</v>
      </c>
      <c r="AA840">
        <f t="shared" si="68"/>
        <v>20</v>
      </c>
    </row>
    <row r="841" spans="1:27" x14ac:dyDescent="0.3">
      <c r="A841">
        <v>100067</v>
      </c>
      <c r="B841">
        <v>230922</v>
      </c>
      <c r="C841" s="3">
        <v>44130.543749999997</v>
      </c>
      <c r="D841">
        <v>0</v>
      </c>
      <c r="E841">
        <v>2</v>
      </c>
      <c r="F841" t="s">
        <v>25</v>
      </c>
      <c r="G841">
        <v>1</v>
      </c>
      <c r="H841">
        <v>58.765630000000002</v>
      </c>
      <c r="I841">
        <v>15.04688</v>
      </c>
      <c r="J841">
        <v>0.953125</v>
      </c>
      <c r="K841">
        <v>46.019530000000003</v>
      </c>
      <c r="L841" s="3">
        <v>44130.29583333333</v>
      </c>
      <c r="M841">
        <v>17.18</v>
      </c>
      <c r="N841" t="s">
        <v>28</v>
      </c>
      <c r="P841">
        <f>(C841-Key!$B$1)*24</f>
        <v>-2.0000000000582077</v>
      </c>
      <c r="Q841">
        <f>(Key!$B$2-'17.1'!C841)*24</f>
        <v>4.9500000000698492</v>
      </c>
      <c r="R841" s="3">
        <f>C841-(M841-Key!$B$5)/(24*Key!$B$6)</f>
        <v>44130.529935185179</v>
      </c>
      <c r="S841">
        <f>M841-Key!$B$5</f>
        <v>14.92</v>
      </c>
      <c r="T841" s="2">
        <f t="shared" si="65"/>
        <v>44129.541666666664</v>
      </c>
      <c r="U841" t="str">
        <f t="shared" si="66"/>
        <v>10-25-2020 13:00</v>
      </c>
      <c r="V841">
        <f>IFERROR(IF(W841=Z841,VLOOKUP($U841,[1]C8842!$G$2:$M$145,3,FALSE),0),0)</f>
        <v>20</v>
      </c>
      <c r="W841">
        <f>VLOOKUP(RIGHT($V$1,5),Key!$A$9:$B$14,2,FALSE)</f>
        <v>10.199999999999999</v>
      </c>
      <c r="X841">
        <f t="shared" si="69"/>
        <v>0</v>
      </c>
      <c r="Y841">
        <f>VLOOKUP(RIGHT($X$1,5),Key!$A$9:$B$14,2,FALSE)</f>
        <v>3.7</v>
      </c>
      <c r="Z841">
        <f t="shared" si="67"/>
        <v>10.199999999999999</v>
      </c>
      <c r="AA841">
        <f t="shared" si="68"/>
        <v>20</v>
      </c>
    </row>
    <row r="842" spans="1:27" x14ac:dyDescent="0.3">
      <c r="A842">
        <v>100067</v>
      </c>
      <c r="B842">
        <v>230922</v>
      </c>
      <c r="C842" s="3">
        <v>44130.544444444444</v>
      </c>
      <c r="D842">
        <v>2</v>
      </c>
      <c r="E842">
        <v>1</v>
      </c>
      <c r="F842" t="s">
        <v>26</v>
      </c>
      <c r="G842">
        <v>1</v>
      </c>
      <c r="H842">
        <v>66.703130000000002</v>
      </c>
      <c r="I842">
        <v>19.414059999999999</v>
      </c>
      <c r="J842">
        <v>1.011719</v>
      </c>
      <c r="K842">
        <v>83.035160000000005</v>
      </c>
      <c r="L842" s="3">
        <v>44130.29583333333</v>
      </c>
      <c r="M842">
        <v>17.18</v>
      </c>
      <c r="N842" t="s">
        <v>28</v>
      </c>
      <c r="P842">
        <f>(C842-Key!$B$1)*24</f>
        <v>-1.9833333333372138</v>
      </c>
      <c r="Q842">
        <f>(Key!$B$2-'17.1'!C842)*24</f>
        <v>4.9333333333488554</v>
      </c>
      <c r="R842" s="3">
        <f>C842-(M842-Key!$B$5)/(24*Key!$B$6)</f>
        <v>44130.530629629626</v>
      </c>
      <c r="S842">
        <f>M842-Key!$B$5</f>
        <v>14.92</v>
      </c>
      <c r="T842" s="2">
        <f t="shared" si="65"/>
        <v>44129.541666666664</v>
      </c>
      <c r="U842" t="str">
        <f t="shared" si="66"/>
        <v>10-25-2020 13:00</v>
      </c>
      <c r="V842">
        <f>IFERROR(IF(W842=Z842,VLOOKUP($U842,[1]C8842!$G$2:$M$145,3,FALSE),0),0)</f>
        <v>20</v>
      </c>
      <c r="W842">
        <f>VLOOKUP(RIGHT($V$1,5),Key!$A$9:$B$14,2,FALSE)</f>
        <v>10.199999999999999</v>
      </c>
      <c r="X842">
        <f t="shared" si="69"/>
        <v>0</v>
      </c>
      <c r="Y842">
        <f>VLOOKUP(RIGHT($X$1,5),Key!$A$9:$B$14,2,FALSE)</f>
        <v>3.7</v>
      </c>
      <c r="Z842">
        <f t="shared" si="67"/>
        <v>10.199999999999999</v>
      </c>
      <c r="AA842">
        <f t="shared" si="68"/>
        <v>20</v>
      </c>
    </row>
    <row r="843" spans="1:27" x14ac:dyDescent="0.3">
      <c r="A843">
        <v>100067</v>
      </c>
      <c r="B843">
        <v>230922</v>
      </c>
      <c r="C843" s="3">
        <v>44130.544444444444</v>
      </c>
      <c r="D843">
        <v>1</v>
      </c>
      <c r="E843">
        <v>1</v>
      </c>
      <c r="F843" t="s">
        <v>25</v>
      </c>
      <c r="G843">
        <v>1</v>
      </c>
      <c r="H843">
        <v>68.859380000000002</v>
      </c>
      <c r="I843">
        <v>15.691409999999999</v>
      </c>
      <c r="J843">
        <v>0.8359375</v>
      </c>
      <c r="K843">
        <v>58.023440000000001</v>
      </c>
      <c r="L843" s="3">
        <v>44130.29583333333</v>
      </c>
      <c r="M843">
        <v>17.18</v>
      </c>
      <c r="N843" t="s">
        <v>28</v>
      </c>
      <c r="P843">
        <f>(C843-Key!$B$1)*24</f>
        <v>-1.9833333333372138</v>
      </c>
      <c r="Q843">
        <f>(Key!$B$2-'17.1'!C843)*24</f>
        <v>4.9333333333488554</v>
      </c>
      <c r="R843" s="3">
        <f>C843-(M843-Key!$B$5)/(24*Key!$B$6)</f>
        <v>44130.530629629626</v>
      </c>
      <c r="S843">
        <f>M843-Key!$B$5</f>
        <v>14.92</v>
      </c>
      <c r="T843" s="2">
        <f t="shared" si="65"/>
        <v>44129.541666666664</v>
      </c>
      <c r="U843" t="str">
        <f t="shared" si="66"/>
        <v>10-25-2020 13:00</v>
      </c>
      <c r="V843">
        <f>IFERROR(IF(W843=Z843,VLOOKUP($U843,[1]C8842!$G$2:$M$145,3,FALSE),0),0)</f>
        <v>20</v>
      </c>
      <c r="W843">
        <f>VLOOKUP(RIGHT($V$1,5),Key!$A$9:$B$14,2,FALSE)</f>
        <v>10.199999999999999</v>
      </c>
      <c r="X843">
        <f t="shared" si="69"/>
        <v>0</v>
      </c>
      <c r="Y843">
        <f>VLOOKUP(RIGHT($X$1,5),Key!$A$9:$B$14,2,FALSE)</f>
        <v>3.7</v>
      </c>
      <c r="Z843">
        <f t="shared" si="67"/>
        <v>10.199999999999999</v>
      </c>
      <c r="AA843">
        <f t="shared" si="68"/>
        <v>20</v>
      </c>
    </row>
    <row r="844" spans="1:27" x14ac:dyDescent="0.3">
      <c r="A844">
        <v>100067</v>
      </c>
      <c r="B844">
        <v>230922</v>
      </c>
      <c r="C844" s="3">
        <v>44130.544444444444</v>
      </c>
      <c r="D844">
        <v>0</v>
      </c>
      <c r="E844">
        <v>2</v>
      </c>
      <c r="F844" t="s">
        <v>25</v>
      </c>
      <c r="G844">
        <v>1</v>
      </c>
      <c r="H844">
        <v>64.5</v>
      </c>
      <c r="I844">
        <v>15.85938</v>
      </c>
      <c r="J844">
        <v>0.90234380000000003</v>
      </c>
      <c r="K844">
        <v>46.019530000000003</v>
      </c>
      <c r="L844" s="3">
        <v>44130.29583333333</v>
      </c>
      <c r="M844">
        <v>17.18</v>
      </c>
      <c r="N844" t="s">
        <v>28</v>
      </c>
      <c r="P844">
        <f>(C844-Key!$B$1)*24</f>
        <v>-1.9833333333372138</v>
      </c>
      <c r="Q844">
        <f>(Key!$B$2-'17.1'!C844)*24</f>
        <v>4.9333333333488554</v>
      </c>
      <c r="R844" s="3">
        <f>C844-(M844-Key!$B$5)/(24*Key!$B$6)</f>
        <v>44130.530629629626</v>
      </c>
      <c r="S844">
        <f>M844-Key!$B$5</f>
        <v>14.92</v>
      </c>
      <c r="T844" s="2">
        <f t="shared" si="65"/>
        <v>44129.541666666664</v>
      </c>
      <c r="U844" t="str">
        <f t="shared" si="66"/>
        <v>10-25-2020 13:00</v>
      </c>
      <c r="V844">
        <f>IFERROR(IF(W844=Z844,VLOOKUP($U844,[1]C8842!$G$2:$M$145,3,FALSE),0),0)</f>
        <v>20</v>
      </c>
      <c r="W844">
        <f>VLOOKUP(RIGHT($V$1,5),Key!$A$9:$B$14,2,FALSE)</f>
        <v>10.199999999999999</v>
      </c>
      <c r="X844">
        <f t="shared" si="69"/>
        <v>0</v>
      </c>
      <c r="Y844">
        <f>VLOOKUP(RIGHT($X$1,5),Key!$A$9:$B$14,2,FALSE)</f>
        <v>3.7</v>
      </c>
      <c r="Z844">
        <f t="shared" si="67"/>
        <v>10.199999999999999</v>
      </c>
      <c r="AA844">
        <f t="shared" si="68"/>
        <v>20</v>
      </c>
    </row>
    <row r="845" spans="1:27" x14ac:dyDescent="0.3">
      <c r="A845">
        <v>100067</v>
      </c>
      <c r="B845">
        <v>230922</v>
      </c>
      <c r="C845" s="3">
        <v>44130.544444444444</v>
      </c>
      <c r="D845">
        <v>0</v>
      </c>
      <c r="E845">
        <v>2</v>
      </c>
      <c r="F845" t="s">
        <v>25</v>
      </c>
      <c r="G845">
        <v>1</v>
      </c>
      <c r="H845">
        <v>63.796880000000002</v>
      </c>
      <c r="I845">
        <v>15.48438</v>
      </c>
      <c r="J845">
        <v>0.89453130000000003</v>
      </c>
      <c r="K845">
        <v>48.019530000000003</v>
      </c>
      <c r="L845" s="3">
        <v>44130.29583333333</v>
      </c>
      <c r="M845">
        <v>17.18</v>
      </c>
      <c r="N845" t="s">
        <v>28</v>
      </c>
      <c r="P845">
        <f>(C845-Key!$B$1)*24</f>
        <v>-1.9833333333372138</v>
      </c>
      <c r="Q845">
        <f>(Key!$B$2-'17.1'!C845)*24</f>
        <v>4.9333333333488554</v>
      </c>
      <c r="R845" s="3">
        <f>C845-(M845-Key!$B$5)/(24*Key!$B$6)</f>
        <v>44130.530629629626</v>
      </c>
      <c r="S845">
        <f>M845-Key!$B$5</f>
        <v>14.92</v>
      </c>
      <c r="T845" s="2">
        <f t="shared" si="65"/>
        <v>44129.541666666664</v>
      </c>
      <c r="U845" t="str">
        <f t="shared" si="66"/>
        <v>10-25-2020 13:00</v>
      </c>
      <c r="V845">
        <f>IFERROR(IF(W845=Z845,VLOOKUP($U845,[1]C8842!$G$2:$M$145,3,FALSE),0),0)</f>
        <v>20</v>
      </c>
      <c r="W845">
        <f>VLOOKUP(RIGHT($V$1,5),Key!$A$9:$B$14,2,FALSE)</f>
        <v>10.199999999999999</v>
      </c>
      <c r="X845">
        <f t="shared" si="69"/>
        <v>0</v>
      </c>
      <c r="Y845">
        <f>VLOOKUP(RIGHT($X$1,5),Key!$A$9:$B$14,2,FALSE)</f>
        <v>3.7</v>
      </c>
      <c r="Z845">
        <f t="shared" si="67"/>
        <v>10.199999999999999</v>
      </c>
      <c r="AA845">
        <f t="shared" si="68"/>
        <v>20</v>
      </c>
    </row>
    <row r="846" spans="1:27" x14ac:dyDescent="0.3">
      <c r="A846">
        <v>100067</v>
      </c>
      <c r="B846">
        <v>230922</v>
      </c>
      <c r="C846" s="3">
        <v>44130.544444444444</v>
      </c>
      <c r="D846">
        <v>1</v>
      </c>
      <c r="E846">
        <v>1</v>
      </c>
      <c r="F846" t="s">
        <v>25</v>
      </c>
      <c r="G846">
        <v>1</v>
      </c>
      <c r="H846">
        <v>61.644530000000003</v>
      </c>
      <c r="I846">
        <v>13.882809999999999</v>
      </c>
      <c r="J846">
        <v>0.85546880000000003</v>
      </c>
      <c r="K846">
        <v>58.023440000000001</v>
      </c>
      <c r="L846" s="3">
        <v>44130.29583333333</v>
      </c>
      <c r="M846">
        <v>17.18</v>
      </c>
      <c r="N846" t="s">
        <v>28</v>
      </c>
      <c r="P846">
        <f>(C846-Key!$B$1)*24</f>
        <v>-1.9833333333372138</v>
      </c>
      <c r="Q846">
        <f>(Key!$B$2-'17.1'!C846)*24</f>
        <v>4.9333333333488554</v>
      </c>
      <c r="R846" s="3">
        <f>C846-(M846-Key!$B$5)/(24*Key!$B$6)</f>
        <v>44130.530629629626</v>
      </c>
      <c r="S846">
        <f>M846-Key!$B$5</f>
        <v>14.92</v>
      </c>
      <c r="T846" s="2">
        <f t="shared" si="65"/>
        <v>44129.541666666664</v>
      </c>
      <c r="U846" t="str">
        <f t="shared" si="66"/>
        <v>10-25-2020 13:00</v>
      </c>
      <c r="V846">
        <f>IFERROR(IF(W846=Z846,VLOOKUP($U846,[1]C8842!$G$2:$M$145,3,FALSE),0),0)</f>
        <v>20</v>
      </c>
      <c r="W846">
        <f>VLOOKUP(RIGHT($V$1,5),Key!$A$9:$B$14,2,FALSE)</f>
        <v>10.199999999999999</v>
      </c>
      <c r="X846">
        <f t="shared" si="69"/>
        <v>0</v>
      </c>
      <c r="Y846">
        <f>VLOOKUP(RIGHT($X$1,5),Key!$A$9:$B$14,2,FALSE)</f>
        <v>3.7</v>
      </c>
      <c r="Z846">
        <f t="shared" si="67"/>
        <v>10.199999999999999</v>
      </c>
      <c r="AA846">
        <f t="shared" si="68"/>
        <v>20</v>
      </c>
    </row>
    <row r="847" spans="1:27" x14ac:dyDescent="0.3">
      <c r="A847">
        <v>100067</v>
      </c>
      <c r="B847">
        <v>230922</v>
      </c>
      <c r="C847" s="3">
        <v>44130.544444444444</v>
      </c>
      <c r="D847">
        <v>0</v>
      </c>
      <c r="E847">
        <v>2</v>
      </c>
      <c r="F847" t="s">
        <v>25</v>
      </c>
      <c r="G847">
        <v>1</v>
      </c>
      <c r="H847">
        <v>59.257809999999999</v>
      </c>
      <c r="I847">
        <v>14.51563</v>
      </c>
      <c r="J847">
        <v>0.921875</v>
      </c>
      <c r="K847">
        <v>46.019530000000003</v>
      </c>
      <c r="L847" s="3">
        <v>44130.29583333333</v>
      </c>
      <c r="M847">
        <v>17.18</v>
      </c>
      <c r="N847" t="s">
        <v>28</v>
      </c>
      <c r="P847">
        <f>(C847-Key!$B$1)*24</f>
        <v>-1.9833333333372138</v>
      </c>
      <c r="Q847">
        <f>(Key!$B$2-'17.1'!C847)*24</f>
        <v>4.9333333333488554</v>
      </c>
      <c r="R847" s="3">
        <f>C847-(M847-Key!$B$5)/(24*Key!$B$6)</f>
        <v>44130.530629629626</v>
      </c>
      <c r="S847">
        <f>M847-Key!$B$5</f>
        <v>14.92</v>
      </c>
      <c r="T847" s="2">
        <f t="shared" si="65"/>
        <v>44129.541666666664</v>
      </c>
      <c r="U847" t="str">
        <f t="shared" si="66"/>
        <v>10-25-2020 13:00</v>
      </c>
      <c r="V847">
        <f>IFERROR(IF(W847=Z847,VLOOKUP($U847,[1]C8842!$G$2:$M$145,3,FALSE),0),0)</f>
        <v>20</v>
      </c>
      <c r="W847">
        <f>VLOOKUP(RIGHT($V$1,5),Key!$A$9:$B$14,2,FALSE)</f>
        <v>10.199999999999999</v>
      </c>
      <c r="X847">
        <f t="shared" si="69"/>
        <v>0</v>
      </c>
      <c r="Y847">
        <f>VLOOKUP(RIGHT($X$1,5),Key!$A$9:$B$14,2,FALSE)</f>
        <v>3.7</v>
      </c>
      <c r="Z847">
        <f t="shared" si="67"/>
        <v>10.199999999999999</v>
      </c>
      <c r="AA847">
        <f t="shared" si="68"/>
        <v>20</v>
      </c>
    </row>
    <row r="848" spans="1:27" x14ac:dyDescent="0.3">
      <c r="A848">
        <v>100067</v>
      </c>
      <c r="B848">
        <v>230922</v>
      </c>
      <c r="C848" s="3">
        <v>44130.544444444444</v>
      </c>
      <c r="D848">
        <v>2</v>
      </c>
      <c r="E848">
        <v>1</v>
      </c>
      <c r="F848" t="s">
        <v>26</v>
      </c>
      <c r="G848">
        <v>2</v>
      </c>
      <c r="H848">
        <v>68.75</v>
      </c>
      <c r="I848">
        <v>22.226559999999999</v>
      </c>
      <c r="J848">
        <v>1.089844</v>
      </c>
      <c r="K848">
        <v>81.035160000000005</v>
      </c>
      <c r="L848" s="3">
        <v>44130.29583333333</v>
      </c>
      <c r="M848">
        <v>17.18</v>
      </c>
      <c r="N848" t="s">
        <v>28</v>
      </c>
      <c r="P848">
        <f>(C848-Key!$B$1)*24</f>
        <v>-1.9833333333372138</v>
      </c>
      <c r="Q848">
        <f>(Key!$B$2-'17.1'!C848)*24</f>
        <v>4.9333333333488554</v>
      </c>
      <c r="R848" s="3">
        <f>C848-(M848-Key!$B$5)/(24*Key!$B$6)</f>
        <v>44130.530629629626</v>
      </c>
      <c r="S848">
        <f>M848-Key!$B$5</f>
        <v>14.92</v>
      </c>
      <c r="T848" s="2">
        <f t="shared" si="65"/>
        <v>44129.541666666664</v>
      </c>
      <c r="U848" t="str">
        <f t="shared" si="66"/>
        <v>10-25-2020 13:00</v>
      </c>
      <c r="V848">
        <f>IFERROR(IF(W848=Z848,VLOOKUP($U848,[1]C8842!$G$2:$M$145,3,FALSE),0),0)</f>
        <v>20</v>
      </c>
      <c r="W848">
        <f>VLOOKUP(RIGHT($V$1,5),Key!$A$9:$B$14,2,FALSE)</f>
        <v>10.199999999999999</v>
      </c>
      <c r="X848">
        <f t="shared" si="69"/>
        <v>0</v>
      </c>
      <c r="Y848">
        <f>VLOOKUP(RIGHT($X$1,5),Key!$A$9:$B$14,2,FALSE)</f>
        <v>3.7</v>
      </c>
      <c r="Z848">
        <f t="shared" si="67"/>
        <v>10.199999999999999</v>
      </c>
      <c r="AA848">
        <f t="shared" si="68"/>
        <v>20</v>
      </c>
    </row>
    <row r="849" spans="1:27" x14ac:dyDescent="0.3">
      <c r="A849">
        <v>100067</v>
      </c>
      <c r="B849">
        <v>230922</v>
      </c>
      <c r="C849" s="3">
        <v>44130.544444444444</v>
      </c>
      <c r="D849">
        <v>3</v>
      </c>
      <c r="E849">
        <v>2</v>
      </c>
      <c r="F849" t="s">
        <v>26</v>
      </c>
      <c r="G849">
        <v>4</v>
      </c>
      <c r="H849">
        <v>60.351559999999999</v>
      </c>
      <c r="I849">
        <v>78.289060000000006</v>
      </c>
      <c r="J849">
        <v>3.71875</v>
      </c>
      <c r="K849">
        <v>94.039060000000006</v>
      </c>
      <c r="L849" s="3">
        <v>44130.29583333333</v>
      </c>
      <c r="M849">
        <v>17.18</v>
      </c>
      <c r="N849" t="s">
        <v>28</v>
      </c>
      <c r="P849">
        <f>(C849-Key!$B$1)*24</f>
        <v>-1.9833333333372138</v>
      </c>
      <c r="Q849">
        <f>(Key!$B$2-'17.1'!C849)*24</f>
        <v>4.9333333333488554</v>
      </c>
      <c r="R849" s="3">
        <f>C849-(M849-Key!$B$5)/(24*Key!$B$6)</f>
        <v>44130.530629629626</v>
      </c>
      <c r="S849">
        <f>M849-Key!$B$5</f>
        <v>14.92</v>
      </c>
      <c r="T849" s="2">
        <f t="shared" si="65"/>
        <v>44129.541666666664</v>
      </c>
      <c r="U849" t="str">
        <f t="shared" si="66"/>
        <v>10-25-2020 13:00</v>
      </c>
      <c r="V849">
        <f>IFERROR(IF(W849=Z849,VLOOKUP($U849,[1]C8842!$G$2:$M$145,3,FALSE),0),0)</f>
        <v>20</v>
      </c>
      <c r="W849">
        <f>VLOOKUP(RIGHT($V$1,5),Key!$A$9:$B$14,2,FALSE)</f>
        <v>10.199999999999999</v>
      </c>
      <c r="X849">
        <f t="shared" si="69"/>
        <v>0</v>
      </c>
      <c r="Y849">
        <f>VLOOKUP(RIGHT($X$1,5),Key!$A$9:$B$14,2,FALSE)</f>
        <v>3.7</v>
      </c>
      <c r="Z849">
        <f t="shared" si="67"/>
        <v>10.199999999999999</v>
      </c>
      <c r="AA849">
        <f t="shared" si="68"/>
        <v>20</v>
      </c>
    </row>
    <row r="850" spans="1:27" x14ac:dyDescent="0.3">
      <c r="A850">
        <v>100067</v>
      </c>
      <c r="B850">
        <v>230922</v>
      </c>
      <c r="C850" s="3">
        <v>44130.545138888891</v>
      </c>
      <c r="D850">
        <v>0</v>
      </c>
      <c r="E850">
        <v>2</v>
      </c>
      <c r="F850" t="s">
        <v>25</v>
      </c>
      <c r="G850">
        <v>2</v>
      </c>
      <c r="H850">
        <v>69.375</v>
      </c>
      <c r="I850">
        <v>20.851559999999999</v>
      </c>
      <c r="J850">
        <v>1.027344</v>
      </c>
      <c r="K850">
        <v>48.019530000000003</v>
      </c>
      <c r="L850" s="3">
        <v>44130.29583333333</v>
      </c>
      <c r="M850">
        <v>17.18</v>
      </c>
      <c r="N850" t="s">
        <v>28</v>
      </c>
      <c r="P850">
        <f>(C850-Key!$B$1)*24</f>
        <v>-1.96666666661622</v>
      </c>
      <c r="Q850">
        <f>(Key!$B$2-'17.1'!C850)*24</f>
        <v>4.9166666666278616</v>
      </c>
      <c r="R850" s="3">
        <f>C850-(M850-Key!$B$5)/(24*Key!$B$6)</f>
        <v>44130.531324074072</v>
      </c>
      <c r="S850">
        <f>M850-Key!$B$5</f>
        <v>14.92</v>
      </c>
      <c r="T850" s="2">
        <f t="shared" si="65"/>
        <v>44129.548611111109</v>
      </c>
      <c r="U850" t="str">
        <f t="shared" si="66"/>
        <v>10-25-2020 13:10</v>
      </c>
      <c r="V850">
        <f>IFERROR(IF(W850=Z850,VLOOKUP($U850,[1]C8842!$G$2:$M$145,3,FALSE),0),0)</f>
        <v>20</v>
      </c>
      <c r="W850">
        <f>VLOOKUP(RIGHT($V$1,5),Key!$A$9:$B$14,2,FALSE)</f>
        <v>10.199999999999999</v>
      </c>
      <c r="X850">
        <f t="shared" si="69"/>
        <v>0</v>
      </c>
      <c r="Y850">
        <f>VLOOKUP(RIGHT($X$1,5),Key!$A$9:$B$14,2,FALSE)</f>
        <v>3.7</v>
      </c>
      <c r="Z850">
        <f t="shared" si="67"/>
        <v>10.199999999999999</v>
      </c>
      <c r="AA850">
        <f t="shared" si="68"/>
        <v>20</v>
      </c>
    </row>
    <row r="851" spans="1:27" x14ac:dyDescent="0.3">
      <c r="A851">
        <v>100067</v>
      </c>
      <c r="B851">
        <v>230922</v>
      </c>
      <c r="C851" s="3">
        <v>44130.545138888891</v>
      </c>
      <c r="D851">
        <v>3</v>
      </c>
      <c r="E851">
        <v>2</v>
      </c>
      <c r="F851" t="s">
        <v>26</v>
      </c>
      <c r="G851">
        <v>1</v>
      </c>
      <c r="H851">
        <v>67.765630000000002</v>
      </c>
      <c r="I851">
        <v>14.89063</v>
      </c>
      <c r="J851">
        <v>0.8203125</v>
      </c>
      <c r="K851">
        <v>92.039060000000006</v>
      </c>
      <c r="L851" s="3">
        <v>44130.29583333333</v>
      </c>
      <c r="M851">
        <v>17.18</v>
      </c>
      <c r="N851" t="s">
        <v>28</v>
      </c>
      <c r="P851">
        <f>(C851-Key!$B$1)*24</f>
        <v>-1.96666666661622</v>
      </c>
      <c r="Q851">
        <f>(Key!$B$2-'17.1'!C851)*24</f>
        <v>4.9166666666278616</v>
      </c>
      <c r="R851" s="3">
        <f>C851-(M851-Key!$B$5)/(24*Key!$B$6)</f>
        <v>44130.531324074072</v>
      </c>
      <c r="S851">
        <f>M851-Key!$B$5</f>
        <v>14.92</v>
      </c>
      <c r="T851" s="2">
        <f t="shared" si="65"/>
        <v>44129.548611111109</v>
      </c>
      <c r="U851" t="str">
        <f t="shared" si="66"/>
        <v>10-25-2020 13:10</v>
      </c>
      <c r="V851">
        <f>IFERROR(IF(W851=Z851,VLOOKUP($U851,[1]C8842!$G$2:$M$145,3,FALSE),0),0)</f>
        <v>20</v>
      </c>
      <c r="W851">
        <f>VLOOKUP(RIGHT($V$1,5),Key!$A$9:$B$14,2,FALSE)</f>
        <v>10.199999999999999</v>
      </c>
      <c r="X851">
        <f t="shared" si="69"/>
        <v>0</v>
      </c>
      <c r="Y851">
        <f>VLOOKUP(RIGHT($X$1,5),Key!$A$9:$B$14,2,FALSE)</f>
        <v>3.7</v>
      </c>
      <c r="Z851">
        <f t="shared" si="67"/>
        <v>10.199999999999999</v>
      </c>
      <c r="AA851">
        <f t="shared" si="68"/>
        <v>20</v>
      </c>
    </row>
    <row r="852" spans="1:27" x14ac:dyDescent="0.3">
      <c r="A852">
        <v>100067</v>
      </c>
      <c r="B852">
        <v>230922</v>
      </c>
      <c r="C852" s="3">
        <v>44130.545138888891</v>
      </c>
      <c r="D852">
        <v>0</v>
      </c>
      <c r="E852">
        <v>2</v>
      </c>
      <c r="F852" t="s">
        <v>25</v>
      </c>
      <c r="G852">
        <v>1</v>
      </c>
      <c r="H852">
        <v>65.019530000000003</v>
      </c>
      <c r="I852">
        <v>14.210940000000001</v>
      </c>
      <c r="J852">
        <v>0.82421880000000003</v>
      </c>
      <c r="K852">
        <v>46.019530000000003</v>
      </c>
      <c r="L852" s="3">
        <v>44130.29583333333</v>
      </c>
      <c r="M852">
        <v>17.18</v>
      </c>
      <c r="N852" t="s">
        <v>28</v>
      </c>
      <c r="P852">
        <f>(C852-Key!$B$1)*24</f>
        <v>-1.96666666661622</v>
      </c>
      <c r="Q852">
        <f>(Key!$B$2-'17.1'!C852)*24</f>
        <v>4.9166666666278616</v>
      </c>
      <c r="R852" s="3">
        <f>C852-(M852-Key!$B$5)/(24*Key!$B$6)</f>
        <v>44130.531324074072</v>
      </c>
      <c r="S852">
        <f>M852-Key!$B$5</f>
        <v>14.92</v>
      </c>
      <c r="T852" s="2">
        <f t="shared" si="65"/>
        <v>44129.548611111109</v>
      </c>
      <c r="U852" t="str">
        <f t="shared" si="66"/>
        <v>10-25-2020 13:10</v>
      </c>
      <c r="V852">
        <f>IFERROR(IF(W852=Z852,VLOOKUP($U852,[1]C8842!$G$2:$M$145,3,FALSE),0),0)</f>
        <v>20</v>
      </c>
      <c r="W852">
        <f>VLOOKUP(RIGHT($V$1,5),Key!$A$9:$B$14,2,FALSE)</f>
        <v>10.199999999999999</v>
      </c>
      <c r="X852">
        <f t="shared" si="69"/>
        <v>0</v>
      </c>
      <c r="Y852">
        <f>VLOOKUP(RIGHT($X$1,5),Key!$A$9:$B$14,2,FALSE)</f>
        <v>3.7</v>
      </c>
      <c r="Z852">
        <f t="shared" si="67"/>
        <v>10.199999999999999</v>
      </c>
      <c r="AA852">
        <f t="shared" si="68"/>
        <v>20</v>
      </c>
    </row>
    <row r="853" spans="1:27" x14ac:dyDescent="0.3">
      <c r="A853">
        <v>100067</v>
      </c>
      <c r="B853">
        <v>230922</v>
      </c>
      <c r="C853" s="3">
        <v>44130.545138888891</v>
      </c>
      <c r="D853">
        <v>1</v>
      </c>
      <c r="E853">
        <v>1</v>
      </c>
      <c r="F853" t="s">
        <v>25</v>
      </c>
      <c r="G853">
        <v>1</v>
      </c>
      <c r="H853">
        <v>63.660159999999998</v>
      </c>
      <c r="I853">
        <v>14.804690000000001</v>
      </c>
      <c r="J853">
        <v>0.8671875</v>
      </c>
      <c r="K853">
        <v>58.023440000000001</v>
      </c>
      <c r="L853" s="3">
        <v>44130.29583333333</v>
      </c>
      <c r="M853">
        <v>17.18</v>
      </c>
      <c r="N853" t="s">
        <v>28</v>
      </c>
      <c r="P853">
        <f>(C853-Key!$B$1)*24</f>
        <v>-1.96666666661622</v>
      </c>
      <c r="Q853">
        <f>(Key!$B$2-'17.1'!C853)*24</f>
        <v>4.9166666666278616</v>
      </c>
      <c r="R853" s="3">
        <f>C853-(M853-Key!$B$5)/(24*Key!$B$6)</f>
        <v>44130.531324074072</v>
      </c>
      <c r="S853">
        <f>M853-Key!$B$5</f>
        <v>14.92</v>
      </c>
      <c r="T853" s="2">
        <f t="shared" si="65"/>
        <v>44129.548611111109</v>
      </c>
      <c r="U853" t="str">
        <f t="shared" si="66"/>
        <v>10-25-2020 13:10</v>
      </c>
      <c r="V853">
        <f>IFERROR(IF(W853=Z853,VLOOKUP($U853,[1]C8842!$G$2:$M$145,3,FALSE),0),0)</f>
        <v>20</v>
      </c>
      <c r="W853">
        <f>VLOOKUP(RIGHT($V$1,5),Key!$A$9:$B$14,2,FALSE)</f>
        <v>10.199999999999999</v>
      </c>
      <c r="X853">
        <f t="shared" si="69"/>
        <v>0</v>
      </c>
      <c r="Y853">
        <f>VLOOKUP(RIGHT($X$1,5),Key!$A$9:$B$14,2,FALSE)</f>
        <v>3.7</v>
      </c>
      <c r="Z853">
        <f t="shared" si="67"/>
        <v>10.199999999999999</v>
      </c>
      <c r="AA853">
        <f t="shared" si="68"/>
        <v>20</v>
      </c>
    </row>
    <row r="854" spans="1:27" x14ac:dyDescent="0.3">
      <c r="A854">
        <v>100067</v>
      </c>
      <c r="B854">
        <v>230922</v>
      </c>
      <c r="C854" s="3">
        <v>44130.545138888891</v>
      </c>
      <c r="D854">
        <v>3</v>
      </c>
      <c r="E854">
        <v>2</v>
      </c>
      <c r="F854" t="s">
        <v>26</v>
      </c>
      <c r="G854">
        <v>4</v>
      </c>
      <c r="H854">
        <v>61.152340000000002</v>
      </c>
      <c r="I854">
        <v>73.925780000000003</v>
      </c>
      <c r="J854">
        <v>3.4765630000000001</v>
      </c>
      <c r="K854">
        <v>94.039060000000006</v>
      </c>
      <c r="L854" s="3">
        <v>44130.29583333333</v>
      </c>
      <c r="M854">
        <v>17.18</v>
      </c>
      <c r="N854" t="s">
        <v>28</v>
      </c>
      <c r="P854">
        <f>(C854-Key!$B$1)*24</f>
        <v>-1.96666666661622</v>
      </c>
      <c r="Q854">
        <f>(Key!$B$2-'17.1'!C854)*24</f>
        <v>4.9166666666278616</v>
      </c>
      <c r="R854" s="3">
        <f>C854-(M854-Key!$B$5)/(24*Key!$B$6)</f>
        <v>44130.531324074072</v>
      </c>
      <c r="S854">
        <f>M854-Key!$B$5</f>
        <v>14.92</v>
      </c>
      <c r="T854" s="2">
        <f t="shared" si="65"/>
        <v>44129.548611111109</v>
      </c>
      <c r="U854" t="str">
        <f t="shared" si="66"/>
        <v>10-25-2020 13:10</v>
      </c>
      <c r="V854">
        <f>IFERROR(IF(W854=Z854,VLOOKUP($U854,[1]C8842!$G$2:$M$145,3,FALSE),0),0)</f>
        <v>20</v>
      </c>
      <c r="W854">
        <f>VLOOKUP(RIGHT($V$1,5),Key!$A$9:$B$14,2,FALSE)</f>
        <v>10.199999999999999</v>
      </c>
      <c r="X854">
        <f t="shared" si="69"/>
        <v>0</v>
      </c>
      <c r="Y854">
        <f>VLOOKUP(RIGHT($X$1,5),Key!$A$9:$B$14,2,FALSE)</f>
        <v>3.7</v>
      </c>
      <c r="Z854">
        <f t="shared" si="67"/>
        <v>10.199999999999999</v>
      </c>
      <c r="AA854">
        <f t="shared" si="68"/>
        <v>20</v>
      </c>
    </row>
    <row r="855" spans="1:27" x14ac:dyDescent="0.3">
      <c r="A855">
        <v>100067</v>
      </c>
      <c r="B855">
        <v>230922</v>
      </c>
      <c r="C855" s="3">
        <v>44130.545138888891</v>
      </c>
      <c r="D855">
        <v>3</v>
      </c>
      <c r="E855">
        <v>2</v>
      </c>
      <c r="F855" t="s">
        <v>26</v>
      </c>
      <c r="G855">
        <v>2</v>
      </c>
      <c r="H855">
        <v>65.9375</v>
      </c>
      <c r="I855">
        <v>20.195309999999999</v>
      </c>
      <c r="J855">
        <v>1.0546880000000001</v>
      </c>
      <c r="K855">
        <v>92.039060000000006</v>
      </c>
      <c r="L855" s="3">
        <v>44130.29583333333</v>
      </c>
      <c r="M855">
        <v>17.18</v>
      </c>
      <c r="N855" t="s">
        <v>28</v>
      </c>
      <c r="P855">
        <f>(C855-Key!$B$1)*24</f>
        <v>-1.96666666661622</v>
      </c>
      <c r="Q855">
        <f>(Key!$B$2-'17.1'!C855)*24</f>
        <v>4.9166666666278616</v>
      </c>
      <c r="R855" s="3">
        <f>C855-(M855-Key!$B$5)/(24*Key!$B$6)</f>
        <v>44130.531324074072</v>
      </c>
      <c r="S855">
        <f>M855-Key!$B$5</f>
        <v>14.92</v>
      </c>
      <c r="T855" s="2">
        <f t="shared" si="65"/>
        <v>44129.548611111109</v>
      </c>
      <c r="U855" t="str">
        <f t="shared" si="66"/>
        <v>10-25-2020 13:10</v>
      </c>
      <c r="V855">
        <f>IFERROR(IF(W855=Z855,VLOOKUP($U855,[1]C8842!$G$2:$M$145,3,FALSE),0),0)</f>
        <v>20</v>
      </c>
      <c r="W855">
        <f>VLOOKUP(RIGHT($V$1,5),Key!$A$9:$B$14,2,FALSE)</f>
        <v>10.199999999999999</v>
      </c>
      <c r="X855">
        <f t="shared" si="69"/>
        <v>0</v>
      </c>
      <c r="Y855">
        <f>VLOOKUP(RIGHT($X$1,5),Key!$A$9:$B$14,2,FALSE)</f>
        <v>3.7</v>
      </c>
      <c r="Z855">
        <f t="shared" si="67"/>
        <v>10.199999999999999</v>
      </c>
      <c r="AA855">
        <f t="shared" si="68"/>
        <v>20</v>
      </c>
    </row>
    <row r="856" spans="1:27" x14ac:dyDescent="0.3">
      <c r="A856">
        <v>100067</v>
      </c>
      <c r="B856">
        <v>230922</v>
      </c>
      <c r="C856" s="3">
        <v>44130.545138888891</v>
      </c>
      <c r="D856">
        <v>1</v>
      </c>
      <c r="E856">
        <v>1</v>
      </c>
      <c r="F856" t="s">
        <v>25</v>
      </c>
      <c r="G856">
        <v>1</v>
      </c>
      <c r="H856">
        <v>71.761719999999997</v>
      </c>
      <c r="I856">
        <v>15.3125</v>
      </c>
      <c r="J856">
        <v>0.7890625</v>
      </c>
      <c r="K856">
        <v>58.023440000000001</v>
      </c>
      <c r="L856" s="3">
        <v>44130.29583333333</v>
      </c>
      <c r="M856">
        <v>17.18</v>
      </c>
      <c r="N856" t="s">
        <v>28</v>
      </c>
      <c r="P856">
        <f>(C856-Key!$B$1)*24</f>
        <v>-1.96666666661622</v>
      </c>
      <c r="Q856">
        <f>(Key!$B$2-'17.1'!C856)*24</f>
        <v>4.9166666666278616</v>
      </c>
      <c r="R856" s="3">
        <f>C856-(M856-Key!$B$5)/(24*Key!$B$6)</f>
        <v>44130.531324074072</v>
      </c>
      <c r="S856">
        <f>M856-Key!$B$5</f>
        <v>14.92</v>
      </c>
      <c r="T856" s="2">
        <f t="shared" si="65"/>
        <v>44129.548611111109</v>
      </c>
      <c r="U856" t="str">
        <f t="shared" si="66"/>
        <v>10-25-2020 13:10</v>
      </c>
      <c r="V856">
        <f>IFERROR(IF(W856=Z856,VLOOKUP($U856,[1]C8842!$G$2:$M$145,3,FALSE),0),0)</f>
        <v>20</v>
      </c>
      <c r="W856">
        <f>VLOOKUP(RIGHT($V$1,5),Key!$A$9:$B$14,2,FALSE)</f>
        <v>10.199999999999999</v>
      </c>
      <c r="X856">
        <f t="shared" si="69"/>
        <v>0</v>
      </c>
      <c r="Y856">
        <f>VLOOKUP(RIGHT($X$1,5),Key!$A$9:$B$14,2,FALSE)</f>
        <v>3.7</v>
      </c>
      <c r="Z856">
        <f t="shared" si="67"/>
        <v>10.199999999999999</v>
      </c>
      <c r="AA856">
        <f t="shared" si="68"/>
        <v>20</v>
      </c>
    </row>
    <row r="857" spans="1:27" x14ac:dyDescent="0.3">
      <c r="A857">
        <v>100067</v>
      </c>
      <c r="B857">
        <v>230922</v>
      </c>
      <c r="C857" s="3">
        <v>44130.545138888891</v>
      </c>
      <c r="D857">
        <v>0</v>
      </c>
      <c r="E857">
        <v>2</v>
      </c>
      <c r="F857" t="s">
        <v>25</v>
      </c>
      <c r="G857">
        <v>1</v>
      </c>
      <c r="H857">
        <v>66.8125</v>
      </c>
      <c r="I857">
        <v>15.617190000000001</v>
      </c>
      <c r="J857">
        <v>0.859375</v>
      </c>
      <c r="K857">
        <v>46.019530000000003</v>
      </c>
      <c r="L857" s="3">
        <v>44130.29583333333</v>
      </c>
      <c r="M857">
        <v>17.18</v>
      </c>
      <c r="N857" t="s">
        <v>28</v>
      </c>
      <c r="P857">
        <f>(C857-Key!$B$1)*24</f>
        <v>-1.96666666661622</v>
      </c>
      <c r="Q857">
        <f>(Key!$B$2-'17.1'!C857)*24</f>
        <v>4.9166666666278616</v>
      </c>
      <c r="R857" s="3">
        <f>C857-(M857-Key!$B$5)/(24*Key!$B$6)</f>
        <v>44130.531324074072</v>
      </c>
      <c r="S857">
        <f>M857-Key!$B$5</f>
        <v>14.92</v>
      </c>
      <c r="T857" s="2">
        <f t="shared" si="65"/>
        <v>44129.548611111109</v>
      </c>
      <c r="U857" t="str">
        <f t="shared" si="66"/>
        <v>10-25-2020 13:10</v>
      </c>
      <c r="V857">
        <f>IFERROR(IF(W857=Z857,VLOOKUP($U857,[1]C8842!$G$2:$M$145,3,FALSE),0),0)</f>
        <v>20</v>
      </c>
      <c r="W857">
        <f>VLOOKUP(RIGHT($V$1,5),Key!$A$9:$B$14,2,FALSE)</f>
        <v>10.199999999999999</v>
      </c>
      <c r="X857">
        <f t="shared" si="69"/>
        <v>0</v>
      </c>
      <c r="Y857">
        <f>VLOOKUP(RIGHT($X$1,5),Key!$A$9:$B$14,2,FALSE)</f>
        <v>3.7</v>
      </c>
      <c r="Z857">
        <f t="shared" si="67"/>
        <v>10.199999999999999</v>
      </c>
      <c r="AA857">
        <f t="shared" si="68"/>
        <v>20</v>
      </c>
    </row>
    <row r="858" spans="1:27" x14ac:dyDescent="0.3">
      <c r="A858">
        <v>100067</v>
      </c>
      <c r="B858">
        <v>230922</v>
      </c>
      <c r="C858" s="3">
        <v>44130.545138888891</v>
      </c>
      <c r="D858">
        <v>3</v>
      </c>
      <c r="E858">
        <v>2</v>
      </c>
      <c r="F858" t="s">
        <v>26</v>
      </c>
      <c r="G858">
        <v>1</v>
      </c>
      <c r="H858">
        <v>66.546880000000002</v>
      </c>
      <c r="I858">
        <v>14.84375</v>
      </c>
      <c r="J858">
        <v>0.83203130000000003</v>
      </c>
      <c r="K858">
        <v>96.039060000000006</v>
      </c>
      <c r="L858" s="3">
        <v>44130.29583333333</v>
      </c>
      <c r="M858">
        <v>17.18</v>
      </c>
      <c r="N858" t="s">
        <v>28</v>
      </c>
      <c r="P858">
        <f>(C858-Key!$B$1)*24</f>
        <v>-1.96666666661622</v>
      </c>
      <c r="Q858">
        <f>(Key!$B$2-'17.1'!C858)*24</f>
        <v>4.9166666666278616</v>
      </c>
      <c r="R858" s="3">
        <f>C858-(M858-Key!$B$5)/(24*Key!$B$6)</f>
        <v>44130.531324074072</v>
      </c>
      <c r="S858">
        <f>M858-Key!$B$5</f>
        <v>14.92</v>
      </c>
      <c r="T858" s="2">
        <f t="shared" si="65"/>
        <v>44129.548611111109</v>
      </c>
      <c r="U858" t="str">
        <f t="shared" si="66"/>
        <v>10-25-2020 13:10</v>
      </c>
      <c r="V858">
        <f>IFERROR(IF(W858=Z858,VLOOKUP($U858,[1]C8842!$G$2:$M$145,3,FALSE),0),0)</f>
        <v>20</v>
      </c>
      <c r="W858">
        <f>VLOOKUP(RIGHT($V$1,5),Key!$A$9:$B$14,2,FALSE)</f>
        <v>10.199999999999999</v>
      </c>
      <c r="X858">
        <f t="shared" si="69"/>
        <v>0</v>
      </c>
      <c r="Y858">
        <f>VLOOKUP(RIGHT($X$1,5),Key!$A$9:$B$14,2,FALSE)</f>
        <v>3.7</v>
      </c>
      <c r="Z858">
        <f t="shared" si="67"/>
        <v>10.199999999999999</v>
      </c>
      <c r="AA858">
        <f t="shared" si="68"/>
        <v>20</v>
      </c>
    </row>
    <row r="859" spans="1:27" x14ac:dyDescent="0.3">
      <c r="A859">
        <v>100067</v>
      </c>
      <c r="B859">
        <v>230922</v>
      </c>
      <c r="C859" s="3">
        <v>44130.545138888891</v>
      </c>
      <c r="D859">
        <v>0</v>
      </c>
      <c r="E859">
        <v>2</v>
      </c>
      <c r="F859" t="s">
        <v>25</v>
      </c>
      <c r="G859">
        <v>2</v>
      </c>
      <c r="H859">
        <v>65.707030000000003</v>
      </c>
      <c r="I859">
        <v>20.214839999999999</v>
      </c>
      <c r="J859">
        <v>1.0625</v>
      </c>
      <c r="K859">
        <v>46.019530000000003</v>
      </c>
      <c r="L859" s="3">
        <v>44130.29583333333</v>
      </c>
      <c r="M859">
        <v>17.18</v>
      </c>
      <c r="N859" t="s">
        <v>28</v>
      </c>
      <c r="P859">
        <f>(C859-Key!$B$1)*24</f>
        <v>-1.96666666661622</v>
      </c>
      <c r="Q859">
        <f>(Key!$B$2-'17.1'!C859)*24</f>
        <v>4.9166666666278616</v>
      </c>
      <c r="R859" s="3">
        <f>C859-(M859-Key!$B$5)/(24*Key!$B$6)</f>
        <v>44130.531324074072</v>
      </c>
      <c r="S859">
        <f>M859-Key!$B$5</f>
        <v>14.92</v>
      </c>
      <c r="T859" s="2">
        <f t="shared" si="65"/>
        <v>44129.548611111109</v>
      </c>
      <c r="U859" t="str">
        <f t="shared" si="66"/>
        <v>10-25-2020 13:10</v>
      </c>
      <c r="V859">
        <f>IFERROR(IF(W859=Z859,VLOOKUP($U859,[1]C8842!$G$2:$M$145,3,FALSE),0),0)</f>
        <v>20</v>
      </c>
      <c r="W859">
        <f>VLOOKUP(RIGHT($V$1,5),Key!$A$9:$B$14,2,FALSE)</f>
        <v>10.199999999999999</v>
      </c>
      <c r="X859">
        <f t="shared" si="69"/>
        <v>0</v>
      </c>
      <c r="Y859">
        <f>VLOOKUP(RIGHT($X$1,5),Key!$A$9:$B$14,2,FALSE)</f>
        <v>3.7</v>
      </c>
      <c r="Z859">
        <f t="shared" si="67"/>
        <v>10.199999999999999</v>
      </c>
      <c r="AA859">
        <f t="shared" si="68"/>
        <v>20</v>
      </c>
    </row>
    <row r="860" spans="1:27" x14ac:dyDescent="0.3">
      <c r="A860">
        <v>100067</v>
      </c>
      <c r="B860">
        <v>230922</v>
      </c>
      <c r="C860" s="3">
        <v>44130.545138888891</v>
      </c>
      <c r="D860">
        <v>3</v>
      </c>
      <c r="E860">
        <v>2</v>
      </c>
      <c r="F860" t="s">
        <v>26</v>
      </c>
      <c r="G860">
        <v>1</v>
      </c>
      <c r="H860">
        <v>67.742189999999994</v>
      </c>
      <c r="I860">
        <v>15.94922</v>
      </c>
      <c r="J860">
        <v>0.859375</v>
      </c>
      <c r="K860">
        <v>95.039060000000006</v>
      </c>
      <c r="L860" s="3">
        <v>44130.29583333333</v>
      </c>
      <c r="M860">
        <v>17.18</v>
      </c>
      <c r="N860" t="s">
        <v>28</v>
      </c>
      <c r="P860">
        <f>(C860-Key!$B$1)*24</f>
        <v>-1.96666666661622</v>
      </c>
      <c r="Q860">
        <f>(Key!$B$2-'17.1'!C860)*24</f>
        <v>4.9166666666278616</v>
      </c>
      <c r="R860" s="3">
        <f>C860-(M860-Key!$B$5)/(24*Key!$B$6)</f>
        <v>44130.531324074072</v>
      </c>
      <c r="S860">
        <f>M860-Key!$B$5</f>
        <v>14.92</v>
      </c>
      <c r="T860" s="2">
        <f t="shared" si="65"/>
        <v>44129.548611111109</v>
      </c>
      <c r="U860" t="str">
        <f t="shared" si="66"/>
        <v>10-25-2020 13:10</v>
      </c>
      <c r="V860">
        <f>IFERROR(IF(W860=Z860,VLOOKUP($U860,[1]C8842!$G$2:$M$145,3,FALSE),0),0)</f>
        <v>20</v>
      </c>
      <c r="W860">
        <f>VLOOKUP(RIGHT($V$1,5),Key!$A$9:$B$14,2,FALSE)</f>
        <v>10.199999999999999</v>
      </c>
      <c r="X860">
        <f t="shared" si="69"/>
        <v>0</v>
      </c>
      <c r="Y860">
        <f>VLOOKUP(RIGHT($X$1,5),Key!$A$9:$B$14,2,FALSE)</f>
        <v>3.7</v>
      </c>
      <c r="Z860">
        <f t="shared" si="67"/>
        <v>10.199999999999999</v>
      </c>
      <c r="AA860">
        <f t="shared" si="68"/>
        <v>20</v>
      </c>
    </row>
    <row r="861" spans="1:27" x14ac:dyDescent="0.3">
      <c r="A861">
        <v>100067</v>
      </c>
      <c r="B861">
        <v>230922</v>
      </c>
      <c r="C861" s="3">
        <v>44130.545138888891</v>
      </c>
      <c r="D861">
        <v>3</v>
      </c>
      <c r="E861">
        <v>2</v>
      </c>
      <c r="F861" t="s">
        <v>26</v>
      </c>
      <c r="G861">
        <v>1</v>
      </c>
      <c r="H861">
        <v>67.625</v>
      </c>
      <c r="I861">
        <v>14.89453</v>
      </c>
      <c r="J861">
        <v>0.8203125</v>
      </c>
      <c r="K861">
        <v>93.039060000000006</v>
      </c>
      <c r="L861" s="3">
        <v>44130.3</v>
      </c>
      <c r="M861">
        <v>17.18</v>
      </c>
      <c r="N861" t="s">
        <v>28</v>
      </c>
      <c r="P861">
        <f>(C861-Key!$B$1)*24</f>
        <v>-1.96666666661622</v>
      </c>
      <c r="Q861">
        <f>(Key!$B$2-'17.1'!C861)*24</f>
        <v>4.9166666666278616</v>
      </c>
      <c r="R861" s="3">
        <f>C861-(M861-Key!$B$5)/(24*Key!$B$6)</f>
        <v>44130.531324074072</v>
      </c>
      <c r="S861">
        <f>M861-Key!$B$5</f>
        <v>14.92</v>
      </c>
      <c r="T861" s="2">
        <f t="shared" si="65"/>
        <v>44129.548611111109</v>
      </c>
      <c r="U861" t="str">
        <f t="shared" si="66"/>
        <v>10-25-2020 13:10</v>
      </c>
      <c r="V861">
        <f>IFERROR(IF(W861=Z861,VLOOKUP($U861,[1]C8842!$G$2:$M$145,3,FALSE),0),0)</f>
        <v>20</v>
      </c>
      <c r="W861">
        <f>VLOOKUP(RIGHT($V$1,5),Key!$A$9:$B$14,2,FALSE)</f>
        <v>10.199999999999999</v>
      </c>
      <c r="X861">
        <f t="shared" si="69"/>
        <v>0</v>
      </c>
      <c r="Y861">
        <f>VLOOKUP(RIGHT($X$1,5),Key!$A$9:$B$14,2,FALSE)</f>
        <v>3.7</v>
      </c>
      <c r="Z861">
        <f t="shared" si="67"/>
        <v>10.199999999999999</v>
      </c>
      <c r="AA861">
        <f t="shared" si="68"/>
        <v>20</v>
      </c>
    </row>
    <row r="862" spans="1:27" x14ac:dyDescent="0.3">
      <c r="A862">
        <v>100067</v>
      </c>
      <c r="B862">
        <v>230922</v>
      </c>
      <c r="C862" s="3">
        <v>44130.545138888891</v>
      </c>
      <c r="D862">
        <v>2</v>
      </c>
      <c r="E862">
        <v>1</v>
      </c>
      <c r="F862" t="s">
        <v>26</v>
      </c>
      <c r="G862">
        <v>2</v>
      </c>
      <c r="H862">
        <v>68.976560000000006</v>
      </c>
      <c r="I862">
        <v>21.160160000000001</v>
      </c>
      <c r="J862">
        <v>1.046875</v>
      </c>
      <c r="K862">
        <v>80.03125</v>
      </c>
      <c r="L862" s="3">
        <v>44130.3</v>
      </c>
      <c r="M862">
        <v>17.18</v>
      </c>
      <c r="N862" t="s">
        <v>28</v>
      </c>
      <c r="P862">
        <f>(C862-Key!$B$1)*24</f>
        <v>-1.96666666661622</v>
      </c>
      <c r="Q862">
        <f>(Key!$B$2-'17.1'!C862)*24</f>
        <v>4.9166666666278616</v>
      </c>
      <c r="R862" s="3">
        <f>C862-(M862-Key!$B$5)/(24*Key!$B$6)</f>
        <v>44130.531324074072</v>
      </c>
      <c r="S862">
        <f>M862-Key!$B$5</f>
        <v>14.92</v>
      </c>
      <c r="T862" s="2">
        <f t="shared" si="65"/>
        <v>44129.548611111109</v>
      </c>
      <c r="U862" t="str">
        <f t="shared" si="66"/>
        <v>10-25-2020 13:10</v>
      </c>
      <c r="V862">
        <f>IFERROR(IF(W862=Z862,VLOOKUP($U862,[1]C8842!$G$2:$M$145,3,FALSE),0),0)</f>
        <v>20</v>
      </c>
      <c r="W862">
        <f>VLOOKUP(RIGHT($V$1,5),Key!$A$9:$B$14,2,FALSE)</f>
        <v>10.199999999999999</v>
      </c>
      <c r="X862">
        <f t="shared" si="69"/>
        <v>0</v>
      </c>
      <c r="Y862">
        <f>VLOOKUP(RIGHT($X$1,5),Key!$A$9:$B$14,2,FALSE)</f>
        <v>3.7</v>
      </c>
      <c r="Z862">
        <f t="shared" si="67"/>
        <v>10.199999999999999</v>
      </c>
      <c r="AA862">
        <f t="shared" si="68"/>
        <v>20</v>
      </c>
    </row>
    <row r="863" spans="1:27" x14ac:dyDescent="0.3">
      <c r="A863">
        <v>100067</v>
      </c>
      <c r="B863">
        <v>230922</v>
      </c>
      <c r="C863" s="3">
        <v>44130.545138888891</v>
      </c>
      <c r="D863">
        <v>3</v>
      </c>
      <c r="E863">
        <v>2</v>
      </c>
      <c r="F863" t="s">
        <v>26</v>
      </c>
      <c r="G863">
        <v>1</v>
      </c>
      <c r="H863">
        <v>65.007810000000006</v>
      </c>
      <c r="I863">
        <v>15.320309999999999</v>
      </c>
      <c r="J863">
        <v>0.87109380000000003</v>
      </c>
      <c r="K863">
        <v>93.039060000000006</v>
      </c>
      <c r="L863" s="3">
        <v>44130.3</v>
      </c>
      <c r="M863">
        <v>17.18</v>
      </c>
      <c r="N863" t="s">
        <v>28</v>
      </c>
      <c r="P863">
        <f>(C863-Key!$B$1)*24</f>
        <v>-1.96666666661622</v>
      </c>
      <c r="Q863">
        <f>(Key!$B$2-'17.1'!C863)*24</f>
        <v>4.9166666666278616</v>
      </c>
      <c r="R863" s="3">
        <f>C863-(M863-Key!$B$5)/(24*Key!$B$6)</f>
        <v>44130.531324074072</v>
      </c>
      <c r="S863">
        <f>M863-Key!$B$5</f>
        <v>14.92</v>
      </c>
      <c r="T863" s="2">
        <f t="shared" si="65"/>
        <v>44129.548611111109</v>
      </c>
      <c r="U863" t="str">
        <f t="shared" si="66"/>
        <v>10-25-2020 13:10</v>
      </c>
      <c r="V863">
        <f>IFERROR(IF(W863=Z863,VLOOKUP($U863,[1]C8842!$G$2:$M$145,3,FALSE),0),0)</f>
        <v>20</v>
      </c>
      <c r="W863">
        <f>VLOOKUP(RIGHT($V$1,5),Key!$A$9:$B$14,2,FALSE)</f>
        <v>10.199999999999999</v>
      </c>
      <c r="X863">
        <f t="shared" si="69"/>
        <v>0</v>
      </c>
      <c r="Y863">
        <f>VLOOKUP(RIGHT($X$1,5),Key!$A$9:$B$14,2,FALSE)</f>
        <v>3.7</v>
      </c>
      <c r="Z863">
        <f t="shared" si="67"/>
        <v>10.199999999999999</v>
      </c>
      <c r="AA863">
        <f t="shared" si="68"/>
        <v>20</v>
      </c>
    </row>
    <row r="864" spans="1:27" x14ac:dyDescent="0.3">
      <c r="A864">
        <v>100067</v>
      </c>
      <c r="B864">
        <v>230922</v>
      </c>
      <c r="C864" s="3">
        <v>44130.545138888891</v>
      </c>
      <c r="D864">
        <v>3</v>
      </c>
      <c r="E864">
        <v>2</v>
      </c>
      <c r="F864" t="s">
        <v>26</v>
      </c>
      <c r="G864">
        <v>2</v>
      </c>
      <c r="H864">
        <v>71.113280000000003</v>
      </c>
      <c r="I864">
        <v>20.140630000000002</v>
      </c>
      <c r="J864">
        <v>0.9765625</v>
      </c>
      <c r="K864">
        <v>94.039060000000006</v>
      </c>
      <c r="L864" s="3">
        <v>44130.3</v>
      </c>
      <c r="M864">
        <v>17.18</v>
      </c>
      <c r="N864" t="s">
        <v>28</v>
      </c>
      <c r="P864">
        <f>(C864-Key!$B$1)*24</f>
        <v>-1.96666666661622</v>
      </c>
      <c r="Q864">
        <f>(Key!$B$2-'17.1'!C864)*24</f>
        <v>4.9166666666278616</v>
      </c>
      <c r="R864" s="3">
        <f>C864-(M864-Key!$B$5)/(24*Key!$B$6)</f>
        <v>44130.531324074072</v>
      </c>
      <c r="S864">
        <f>M864-Key!$B$5</f>
        <v>14.92</v>
      </c>
      <c r="T864" s="2">
        <f t="shared" si="65"/>
        <v>44129.548611111109</v>
      </c>
      <c r="U864" t="str">
        <f t="shared" si="66"/>
        <v>10-25-2020 13:10</v>
      </c>
      <c r="V864">
        <f>IFERROR(IF(W864=Z864,VLOOKUP($U864,[1]C8842!$G$2:$M$145,3,FALSE),0),0)</f>
        <v>20</v>
      </c>
      <c r="W864">
        <f>VLOOKUP(RIGHT($V$1,5),Key!$A$9:$B$14,2,FALSE)</f>
        <v>10.199999999999999</v>
      </c>
      <c r="X864">
        <f t="shared" si="69"/>
        <v>0</v>
      </c>
      <c r="Y864">
        <f>VLOOKUP(RIGHT($X$1,5),Key!$A$9:$B$14,2,FALSE)</f>
        <v>3.7</v>
      </c>
      <c r="Z864">
        <f t="shared" si="67"/>
        <v>10.199999999999999</v>
      </c>
      <c r="AA864">
        <f t="shared" si="68"/>
        <v>20</v>
      </c>
    </row>
    <row r="865" spans="1:27" x14ac:dyDescent="0.3">
      <c r="A865">
        <v>100067</v>
      </c>
      <c r="B865">
        <v>230922</v>
      </c>
      <c r="C865" s="3">
        <v>44130.545138888891</v>
      </c>
      <c r="D865">
        <v>0</v>
      </c>
      <c r="E865">
        <v>2</v>
      </c>
      <c r="F865" t="s">
        <v>25</v>
      </c>
      <c r="G865">
        <v>1</v>
      </c>
      <c r="H865">
        <v>64.460939999999994</v>
      </c>
      <c r="I865">
        <v>14.523440000000001</v>
      </c>
      <c r="J865">
        <v>0.84765630000000003</v>
      </c>
      <c r="K865">
        <v>45.019530000000003</v>
      </c>
      <c r="L865" s="3">
        <v>44130.3</v>
      </c>
      <c r="M865">
        <v>17.18</v>
      </c>
      <c r="N865" t="s">
        <v>28</v>
      </c>
      <c r="P865">
        <f>(C865-Key!$B$1)*24</f>
        <v>-1.96666666661622</v>
      </c>
      <c r="Q865">
        <f>(Key!$B$2-'17.1'!C865)*24</f>
        <v>4.9166666666278616</v>
      </c>
      <c r="R865" s="3">
        <f>C865-(M865-Key!$B$5)/(24*Key!$B$6)</f>
        <v>44130.531324074072</v>
      </c>
      <c r="S865">
        <f>M865-Key!$B$5</f>
        <v>14.92</v>
      </c>
      <c r="T865" s="2">
        <f t="shared" si="65"/>
        <v>44129.548611111109</v>
      </c>
      <c r="U865" t="str">
        <f t="shared" si="66"/>
        <v>10-25-2020 13:10</v>
      </c>
      <c r="V865">
        <f>IFERROR(IF(W865=Z865,VLOOKUP($U865,[1]C8842!$G$2:$M$145,3,FALSE),0),0)</f>
        <v>20</v>
      </c>
      <c r="W865">
        <f>VLOOKUP(RIGHT($V$1,5),Key!$A$9:$B$14,2,FALSE)</f>
        <v>10.199999999999999</v>
      </c>
      <c r="X865">
        <f t="shared" si="69"/>
        <v>0</v>
      </c>
      <c r="Y865">
        <f>VLOOKUP(RIGHT($X$1,5),Key!$A$9:$B$14,2,FALSE)</f>
        <v>3.7</v>
      </c>
      <c r="Z865">
        <f t="shared" si="67"/>
        <v>10.199999999999999</v>
      </c>
      <c r="AA865">
        <f t="shared" si="68"/>
        <v>20</v>
      </c>
    </row>
    <row r="866" spans="1:27" x14ac:dyDescent="0.3">
      <c r="A866">
        <v>100067</v>
      </c>
      <c r="B866">
        <v>230922</v>
      </c>
      <c r="C866" s="3">
        <v>44130.54583333333</v>
      </c>
      <c r="D866">
        <v>3</v>
      </c>
      <c r="E866">
        <v>2</v>
      </c>
      <c r="F866" t="s">
        <v>26</v>
      </c>
      <c r="G866">
        <v>2</v>
      </c>
      <c r="H866">
        <v>69.527339999999995</v>
      </c>
      <c r="I866">
        <v>20.640630000000002</v>
      </c>
      <c r="J866">
        <v>1.019531</v>
      </c>
      <c r="K866">
        <v>96.039060000000006</v>
      </c>
      <c r="L866" s="3">
        <v>44130.3</v>
      </c>
      <c r="M866">
        <v>17.18</v>
      </c>
      <c r="N866" t="s">
        <v>28</v>
      </c>
      <c r="P866">
        <f>(C866-Key!$B$1)*24</f>
        <v>-1.9500000000698492</v>
      </c>
      <c r="Q866">
        <f>(Key!$B$2-'17.1'!C866)*24</f>
        <v>4.9000000000814907</v>
      </c>
      <c r="R866" s="3">
        <f>C866-(M866-Key!$B$5)/(24*Key!$B$6)</f>
        <v>44130.532018518512</v>
      </c>
      <c r="S866">
        <f>M866-Key!$B$5</f>
        <v>14.92</v>
      </c>
      <c r="T866" s="2">
        <f t="shared" si="65"/>
        <v>44129.548611111109</v>
      </c>
      <c r="U866" t="str">
        <f t="shared" si="66"/>
        <v>10-25-2020 13:10</v>
      </c>
      <c r="V866">
        <f>IFERROR(IF(W866=Z866,VLOOKUP($U866,[1]C8842!$G$2:$M$145,3,FALSE),0),0)</f>
        <v>20</v>
      </c>
      <c r="W866">
        <f>VLOOKUP(RIGHT($V$1,5),Key!$A$9:$B$14,2,FALSE)</f>
        <v>10.199999999999999</v>
      </c>
      <c r="X866">
        <f t="shared" si="69"/>
        <v>0</v>
      </c>
      <c r="Y866">
        <f>VLOOKUP(RIGHT($X$1,5),Key!$A$9:$B$14,2,FALSE)</f>
        <v>3.7</v>
      </c>
      <c r="Z866">
        <f t="shared" si="67"/>
        <v>10.199999999999999</v>
      </c>
      <c r="AA866">
        <f t="shared" si="68"/>
        <v>20</v>
      </c>
    </row>
    <row r="867" spans="1:27" x14ac:dyDescent="0.3">
      <c r="A867">
        <v>100067</v>
      </c>
      <c r="B867">
        <v>230922</v>
      </c>
      <c r="C867" s="3">
        <v>44130.54583333333</v>
      </c>
      <c r="D867">
        <v>3</v>
      </c>
      <c r="E867">
        <v>2</v>
      </c>
      <c r="F867" t="s">
        <v>26</v>
      </c>
      <c r="G867">
        <v>1</v>
      </c>
      <c r="H867">
        <v>72.851560000000006</v>
      </c>
      <c r="I867">
        <v>18.76172</v>
      </c>
      <c r="J867">
        <v>0.90234380000000003</v>
      </c>
      <c r="K867">
        <v>94.039060000000006</v>
      </c>
      <c r="L867" s="3">
        <v>44130.3</v>
      </c>
      <c r="M867">
        <v>17.18</v>
      </c>
      <c r="N867" t="s">
        <v>28</v>
      </c>
      <c r="P867">
        <f>(C867-Key!$B$1)*24</f>
        <v>-1.9500000000698492</v>
      </c>
      <c r="Q867">
        <f>(Key!$B$2-'17.1'!C867)*24</f>
        <v>4.9000000000814907</v>
      </c>
      <c r="R867" s="3">
        <f>C867-(M867-Key!$B$5)/(24*Key!$B$6)</f>
        <v>44130.532018518512</v>
      </c>
      <c r="S867">
        <f>M867-Key!$B$5</f>
        <v>14.92</v>
      </c>
      <c r="T867" s="2">
        <f t="shared" si="65"/>
        <v>44129.548611111109</v>
      </c>
      <c r="U867" t="str">
        <f t="shared" si="66"/>
        <v>10-25-2020 13:10</v>
      </c>
      <c r="V867">
        <f>IFERROR(IF(W867=Z867,VLOOKUP($U867,[1]C8842!$G$2:$M$145,3,FALSE),0),0)</f>
        <v>20</v>
      </c>
      <c r="W867">
        <f>VLOOKUP(RIGHT($V$1,5),Key!$A$9:$B$14,2,FALSE)</f>
        <v>10.199999999999999</v>
      </c>
      <c r="X867">
        <f t="shared" si="69"/>
        <v>0</v>
      </c>
      <c r="Y867">
        <f>VLOOKUP(RIGHT($X$1,5),Key!$A$9:$B$14,2,FALSE)</f>
        <v>3.7</v>
      </c>
      <c r="Z867">
        <f t="shared" si="67"/>
        <v>10.199999999999999</v>
      </c>
      <c r="AA867">
        <f t="shared" si="68"/>
        <v>20</v>
      </c>
    </row>
    <row r="868" spans="1:27" x14ac:dyDescent="0.3">
      <c r="A868">
        <v>100067</v>
      </c>
      <c r="B868">
        <v>230922</v>
      </c>
      <c r="C868" s="3">
        <v>44130.54583333333</v>
      </c>
      <c r="D868">
        <v>0</v>
      </c>
      <c r="E868">
        <v>2</v>
      </c>
      <c r="F868" t="s">
        <v>25</v>
      </c>
      <c r="G868">
        <v>1</v>
      </c>
      <c r="H868">
        <v>60.84375</v>
      </c>
      <c r="I868">
        <v>16.378910000000001</v>
      </c>
      <c r="J868">
        <v>0.9765625</v>
      </c>
      <c r="K868">
        <v>44.019530000000003</v>
      </c>
      <c r="L868" s="3">
        <v>44130.3</v>
      </c>
      <c r="M868">
        <v>17.18</v>
      </c>
      <c r="N868" t="s">
        <v>28</v>
      </c>
      <c r="P868">
        <f>(C868-Key!$B$1)*24</f>
        <v>-1.9500000000698492</v>
      </c>
      <c r="Q868">
        <f>(Key!$B$2-'17.1'!C868)*24</f>
        <v>4.9000000000814907</v>
      </c>
      <c r="R868" s="3">
        <f>C868-(M868-Key!$B$5)/(24*Key!$B$6)</f>
        <v>44130.532018518512</v>
      </c>
      <c r="S868">
        <f>M868-Key!$B$5</f>
        <v>14.92</v>
      </c>
      <c r="T868" s="2">
        <f t="shared" si="65"/>
        <v>44129.548611111109</v>
      </c>
      <c r="U868" t="str">
        <f t="shared" si="66"/>
        <v>10-25-2020 13:10</v>
      </c>
      <c r="V868">
        <f>IFERROR(IF(W868=Z868,VLOOKUP($U868,[1]C8842!$G$2:$M$145,3,FALSE),0),0)</f>
        <v>20</v>
      </c>
      <c r="W868">
        <f>VLOOKUP(RIGHT($V$1,5),Key!$A$9:$B$14,2,FALSE)</f>
        <v>10.199999999999999</v>
      </c>
      <c r="X868">
        <f t="shared" si="69"/>
        <v>0</v>
      </c>
      <c r="Y868">
        <f>VLOOKUP(RIGHT($X$1,5),Key!$A$9:$B$14,2,FALSE)</f>
        <v>3.7</v>
      </c>
      <c r="Z868">
        <f t="shared" si="67"/>
        <v>10.199999999999999</v>
      </c>
      <c r="AA868">
        <f t="shared" si="68"/>
        <v>20</v>
      </c>
    </row>
    <row r="869" spans="1:27" x14ac:dyDescent="0.3">
      <c r="A869">
        <v>100067</v>
      </c>
      <c r="B869">
        <v>230922</v>
      </c>
      <c r="C869" s="3">
        <v>44130.54583333333</v>
      </c>
      <c r="D869">
        <v>1</v>
      </c>
      <c r="E869">
        <v>1</v>
      </c>
      <c r="F869" t="s">
        <v>25</v>
      </c>
      <c r="G869">
        <v>1</v>
      </c>
      <c r="H869">
        <v>65.652339999999995</v>
      </c>
      <c r="I869">
        <v>17.027339999999999</v>
      </c>
      <c r="J869">
        <v>0.93359380000000003</v>
      </c>
      <c r="K869">
        <v>58.023440000000001</v>
      </c>
      <c r="L869" s="3">
        <v>44130.3</v>
      </c>
      <c r="M869">
        <v>17.18</v>
      </c>
      <c r="N869" t="s">
        <v>28</v>
      </c>
      <c r="P869">
        <f>(C869-Key!$B$1)*24</f>
        <v>-1.9500000000698492</v>
      </c>
      <c r="Q869">
        <f>(Key!$B$2-'17.1'!C869)*24</f>
        <v>4.9000000000814907</v>
      </c>
      <c r="R869" s="3">
        <f>C869-(M869-Key!$B$5)/(24*Key!$B$6)</f>
        <v>44130.532018518512</v>
      </c>
      <c r="S869">
        <f>M869-Key!$B$5</f>
        <v>14.92</v>
      </c>
      <c r="T869" s="2">
        <f t="shared" si="65"/>
        <v>44129.548611111109</v>
      </c>
      <c r="U869" t="str">
        <f t="shared" si="66"/>
        <v>10-25-2020 13:10</v>
      </c>
      <c r="V869">
        <f>IFERROR(IF(W869=Z869,VLOOKUP($U869,[1]C8842!$G$2:$M$145,3,FALSE),0),0)</f>
        <v>20</v>
      </c>
      <c r="W869">
        <f>VLOOKUP(RIGHT($V$1,5),Key!$A$9:$B$14,2,FALSE)</f>
        <v>10.199999999999999</v>
      </c>
      <c r="X869">
        <f t="shared" si="69"/>
        <v>0</v>
      </c>
      <c r="Y869">
        <f>VLOOKUP(RIGHT($X$1,5),Key!$A$9:$B$14,2,FALSE)</f>
        <v>3.7</v>
      </c>
      <c r="Z869">
        <f t="shared" si="67"/>
        <v>10.199999999999999</v>
      </c>
      <c r="AA869">
        <f t="shared" si="68"/>
        <v>20</v>
      </c>
    </row>
    <row r="870" spans="1:27" x14ac:dyDescent="0.3">
      <c r="A870">
        <v>100067</v>
      </c>
      <c r="B870">
        <v>230922</v>
      </c>
      <c r="C870" s="3">
        <v>44130.54583333333</v>
      </c>
      <c r="D870">
        <v>1</v>
      </c>
      <c r="E870">
        <v>1</v>
      </c>
      <c r="F870" t="s">
        <v>25</v>
      </c>
      <c r="G870">
        <v>1</v>
      </c>
      <c r="H870">
        <v>64.832030000000003</v>
      </c>
      <c r="I870">
        <v>15.19922</v>
      </c>
      <c r="J870">
        <v>0.8671875</v>
      </c>
      <c r="K870">
        <v>58.023440000000001</v>
      </c>
      <c r="L870" s="3">
        <v>44130.3</v>
      </c>
      <c r="M870">
        <v>17.18</v>
      </c>
      <c r="N870" t="s">
        <v>28</v>
      </c>
      <c r="P870">
        <f>(C870-Key!$B$1)*24</f>
        <v>-1.9500000000698492</v>
      </c>
      <c r="Q870">
        <f>(Key!$B$2-'17.1'!C870)*24</f>
        <v>4.9000000000814907</v>
      </c>
      <c r="R870" s="3">
        <f>C870-(M870-Key!$B$5)/(24*Key!$B$6)</f>
        <v>44130.532018518512</v>
      </c>
      <c r="S870">
        <f>M870-Key!$B$5</f>
        <v>14.92</v>
      </c>
      <c r="T870" s="2">
        <f t="shared" si="65"/>
        <v>44129.548611111109</v>
      </c>
      <c r="U870" t="str">
        <f t="shared" si="66"/>
        <v>10-25-2020 13:10</v>
      </c>
      <c r="V870">
        <f>IFERROR(IF(W870=Z870,VLOOKUP($U870,[1]C8842!$G$2:$M$145,3,FALSE),0),0)</f>
        <v>20</v>
      </c>
      <c r="W870">
        <f>VLOOKUP(RIGHT($V$1,5),Key!$A$9:$B$14,2,FALSE)</f>
        <v>10.199999999999999</v>
      </c>
      <c r="X870">
        <f t="shared" si="69"/>
        <v>0</v>
      </c>
      <c r="Y870">
        <f>VLOOKUP(RIGHT($X$1,5),Key!$A$9:$B$14,2,FALSE)</f>
        <v>3.7</v>
      </c>
      <c r="Z870">
        <f t="shared" si="67"/>
        <v>10.199999999999999</v>
      </c>
      <c r="AA870">
        <f t="shared" si="68"/>
        <v>20</v>
      </c>
    </row>
    <row r="871" spans="1:27" x14ac:dyDescent="0.3">
      <c r="A871">
        <v>100067</v>
      </c>
      <c r="B871">
        <v>230922</v>
      </c>
      <c r="C871" s="3">
        <v>44130.54583333333</v>
      </c>
      <c r="D871">
        <v>3</v>
      </c>
      <c r="E871">
        <v>2</v>
      </c>
      <c r="F871" t="s">
        <v>26</v>
      </c>
      <c r="G871">
        <v>1</v>
      </c>
      <c r="H871">
        <v>68.910160000000005</v>
      </c>
      <c r="I871">
        <v>18.246089999999999</v>
      </c>
      <c r="J871">
        <v>0.93359380000000003</v>
      </c>
      <c r="K871">
        <v>95.039060000000006</v>
      </c>
      <c r="L871" s="3">
        <v>44130.3</v>
      </c>
      <c r="M871">
        <v>17.18</v>
      </c>
      <c r="N871" t="s">
        <v>28</v>
      </c>
      <c r="P871">
        <f>(C871-Key!$B$1)*24</f>
        <v>-1.9500000000698492</v>
      </c>
      <c r="Q871">
        <f>(Key!$B$2-'17.1'!C871)*24</f>
        <v>4.9000000000814907</v>
      </c>
      <c r="R871" s="3">
        <f>C871-(M871-Key!$B$5)/(24*Key!$B$6)</f>
        <v>44130.532018518512</v>
      </c>
      <c r="S871">
        <f>M871-Key!$B$5</f>
        <v>14.92</v>
      </c>
      <c r="T871" s="2">
        <f t="shared" si="65"/>
        <v>44129.548611111109</v>
      </c>
      <c r="U871" t="str">
        <f t="shared" si="66"/>
        <v>10-25-2020 13:10</v>
      </c>
      <c r="V871">
        <f>IFERROR(IF(W871=Z871,VLOOKUP($U871,[1]C8842!$G$2:$M$145,3,FALSE),0),0)</f>
        <v>20</v>
      </c>
      <c r="W871">
        <f>VLOOKUP(RIGHT($V$1,5),Key!$A$9:$B$14,2,FALSE)</f>
        <v>10.199999999999999</v>
      </c>
      <c r="X871">
        <f t="shared" si="69"/>
        <v>0</v>
      </c>
      <c r="Y871">
        <f>VLOOKUP(RIGHT($X$1,5),Key!$A$9:$B$14,2,FALSE)</f>
        <v>3.7</v>
      </c>
      <c r="Z871">
        <f t="shared" si="67"/>
        <v>10.199999999999999</v>
      </c>
      <c r="AA871">
        <f t="shared" si="68"/>
        <v>20</v>
      </c>
    </row>
    <row r="872" spans="1:27" x14ac:dyDescent="0.3">
      <c r="A872">
        <v>100067</v>
      </c>
      <c r="B872">
        <v>230922</v>
      </c>
      <c r="C872" s="3">
        <v>44130.54583333333</v>
      </c>
      <c r="D872">
        <v>1</v>
      </c>
      <c r="E872">
        <v>1</v>
      </c>
      <c r="F872" t="s">
        <v>25</v>
      </c>
      <c r="G872">
        <v>1</v>
      </c>
      <c r="H872">
        <v>67.816410000000005</v>
      </c>
      <c r="I872">
        <v>18.441410000000001</v>
      </c>
      <c r="J872">
        <v>0.95703130000000003</v>
      </c>
      <c r="K872">
        <v>57.023440000000001</v>
      </c>
      <c r="L872" s="3">
        <v>44130.3</v>
      </c>
      <c r="M872">
        <v>17.18</v>
      </c>
      <c r="N872" t="s">
        <v>28</v>
      </c>
      <c r="P872">
        <f>(C872-Key!$B$1)*24</f>
        <v>-1.9500000000698492</v>
      </c>
      <c r="Q872">
        <f>(Key!$B$2-'17.1'!C872)*24</f>
        <v>4.9000000000814907</v>
      </c>
      <c r="R872" s="3">
        <f>C872-(M872-Key!$B$5)/(24*Key!$B$6)</f>
        <v>44130.532018518512</v>
      </c>
      <c r="S872">
        <f>M872-Key!$B$5</f>
        <v>14.92</v>
      </c>
      <c r="T872" s="2">
        <f t="shared" si="65"/>
        <v>44129.548611111109</v>
      </c>
      <c r="U872" t="str">
        <f t="shared" si="66"/>
        <v>10-25-2020 13:10</v>
      </c>
      <c r="V872">
        <f>IFERROR(IF(W872=Z872,VLOOKUP($U872,[1]C8842!$G$2:$M$145,3,FALSE),0),0)</f>
        <v>20</v>
      </c>
      <c r="W872">
        <f>VLOOKUP(RIGHT($V$1,5),Key!$A$9:$B$14,2,FALSE)</f>
        <v>10.199999999999999</v>
      </c>
      <c r="X872">
        <f t="shared" si="69"/>
        <v>0</v>
      </c>
      <c r="Y872">
        <f>VLOOKUP(RIGHT($X$1,5),Key!$A$9:$B$14,2,FALSE)</f>
        <v>3.7</v>
      </c>
      <c r="Z872">
        <f t="shared" si="67"/>
        <v>10.199999999999999</v>
      </c>
      <c r="AA872">
        <f t="shared" si="68"/>
        <v>20</v>
      </c>
    </row>
    <row r="873" spans="1:27" x14ac:dyDescent="0.3">
      <c r="A873">
        <v>100067</v>
      </c>
      <c r="B873">
        <v>230922</v>
      </c>
      <c r="C873" s="3">
        <v>44130.54583333333</v>
      </c>
      <c r="D873">
        <v>2</v>
      </c>
      <c r="E873">
        <v>1</v>
      </c>
      <c r="F873" t="s">
        <v>26</v>
      </c>
      <c r="G873">
        <v>1</v>
      </c>
      <c r="H873">
        <v>69.355469999999997</v>
      </c>
      <c r="I873">
        <v>19.953130000000002</v>
      </c>
      <c r="J873">
        <v>0.99609380000000003</v>
      </c>
      <c r="K873">
        <v>84.035160000000005</v>
      </c>
      <c r="L873" s="3">
        <v>44130.3</v>
      </c>
      <c r="M873">
        <v>17.18</v>
      </c>
      <c r="N873" t="s">
        <v>28</v>
      </c>
      <c r="P873">
        <f>(C873-Key!$B$1)*24</f>
        <v>-1.9500000000698492</v>
      </c>
      <c r="Q873">
        <f>(Key!$B$2-'17.1'!C873)*24</f>
        <v>4.9000000000814907</v>
      </c>
      <c r="R873" s="3">
        <f>C873-(M873-Key!$B$5)/(24*Key!$B$6)</f>
        <v>44130.532018518512</v>
      </c>
      <c r="S873">
        <f>M873-Key!$B$5</f>
        <v>14.92</v>
      </c>
      <c r="T873" s="2">
        <f t="shared" si="65"/>
        <v>44129.548611111109</v>
      </c>
      <c r="U873" t="str">
        <f t="shared" si="66"/>
        <v>10-25-2020 13:10</v>
      </c>
      <c r="V873">
        <f>IFERROR(IF(W873=Z873,VLOOKUP($U873,[1]C8842!$G$2:$M$145,3,FALSE),0),0)</f>
        <v>20</v>
      </c>
      <c r="W873">
        <f>VLOOKUP(RIGHT($V$1,5),Key!$A$9:$B$14,2,FALSE)</f>
        <v>10.199999999999999</v>
      </c>
      <c r="X873">
        <f t="shared" si="69"/>
        <v>0</v>
      </c>
      <c r="Y873">
        <f>VLOOKUP(RIGHT($X$1,5),Key!$A$9:$B$14,2,FALSE)</f>
        <v>3.7</v>
      </c>
      <c r="Z873">
        <f t="shared" si="67"/>
        <v>10.199999999999999</v>
      </c>
      <c r="AA873">
        <f t="shared" si="68"/>
        <v>20</v>
      </c>
    </row>
    <row r="874" spans="1:27" x14ac:dyDescent="0.3">
      <c r="A874">
        <v>100067</v>
      </c>
      <c r="B874">
        <v>230922</v>
      </c>
      <c r="C874" s="3">
        <v>44130.54583333333</v>
      </c>
      <c r="D874">
        <v>3</v>
      </c>
      <c r="E874">
        <v>2</v>
      </c>
      <c r="F874" t="s">
        <v>26</v>
      </c>
      <c r="G874">
        <v>2</v>
      </c>
      <c r="H874">
        <v>73.828130000000002</v>
      </c>
      <c r="I874">
        <v>20.95703</v>
      </c>
      <c r="J874">
        <v>0.96875</v>
      </c>
      <c r="K874">
        <v>92.039060000000006</v>
      </c>
      <c r="L874" s="3">
        <v>44130.3</v>
      </c>
      <c r="M874">
        <v>17.18</v>
      </c>
      <c r="N874" t="s">
        <v>28</v>
      </c>
      <c r="P874">
        <f>(C874-Key!$B$1)*24</f>
        <v>-1.9500000000698492</v>
      </c>
      <c r="Q874">
        <f>(Key!$B$2-'17.1'!C874)*24</f>
        <v>4.9000000000814907</v>
      </c>
      <c r="R874" s="3">
        <f>C874-(M874-Key!$B$5)/(24*Key!$B$6)</f>
        <v>44130.532018518512</v>
      </c>
      <c r="S874">
        <f>M874-Key!$B$5</f>
        <v>14.92</v>
      </c>
      <c r="T874" s="2">
        <f t="shared" si="65"/>
        <v>44129.548611111109</v>
      </c>
      <c r="U874" t="str">
        <f t="shared" si="66"/>
        <v>10-25-2020 13:10</v>
      </c>
      <c r="V874">
        <f>IFERROR(IF(W874=Z874,VLOOKUP($U874,[1]C8842!$G$2:$M$145,3,FALSE),0),0)</f>
        <v>20</v>
      </c>
      <c r="W874">
        <f>VLOOKUP(RIGHT($V$1,5),Key!$A$9:$B$14,2,FALSE)</f>
        <v>10.199999999999999</v>
      </c>
      <c r="X874">
        <f t="shared" si="69"/>
        <v>0</v>
      </c>
      <c r="Y874">
        <f>VLOOKUP(RIGHT($X$1,5),Key!$A$9:$B$14,2,FALSE)</f>
        <v>3.7</v>
      </c>
      <c r="Z874">
        <f t="shared" si="67"/>
        <v>10.199999999999999</v>
      </c>
      <c r="AA874">
        <f t="shared" si="68"/>
        <v>20</v>
      </c>
    </row>
    <row r="875" spans="1:27" x14ac:dyDescent="0.3">
      <c r="A875">
        <v>100067</v>
      </c>
      <c r="B875">
        <v>230922</v>
      </c>
      <c r="C875" s="3">
        <v>44130.54583333333</v>
      </c>
      <c r="D875">
        <v>2</v>
      </c>
      <c r="E875">
        <v>1</v>
      </c>
      <c r="F875" t="s">
        <v>26</v>
      </c>
      <c r="G875">
        <v>2</v>
      </c>
      <c r="H875">
        <v>67.816410000000005</v>
      </c>
      <c r="I875">
        <v>20.80078</v>
      </c>
      <c r="J875">
        <v>1.050781</v>
      </c>
      <c r="K875">
        <v>88.035160000000005</v>
      </c>
      <c r="L875" s="3">
        <v>44130.3</v>
      </c>
      <c r="M875">
        <v>17.18</v>
      </c>
      <c r="N875" t="s">
        <v>28</v>
      </c>
      <c r="P875">
        <f>(C875-Key!$B$1)*24</f>
        <v>-1.9500000000698492</v>
      </c>
      <c r="Q875">
        <f>(Key!$B$2-'17.1'!C875)*24</f>
        <v>4.9000000000814907</v>
      </c>
      <c r="R875" s="3">
        <f>C875-(M875-Key!$B$5)/(24*Key!$B$6)</f>
        <v>44130.532018518512</v>
      </c>
      <c r="S875">
        <f>M875-Key!$B$5</f>
        <v>14.92</v>
      </c>
      <c r="T875" s="2">
        <f t="shared" si="65"/>
        <v>44129.548611111109</v>
      </c>
      <c r="U875" t="str">
        <f t="shared" si="66"/>
        <v>10-25-2020 13:10</v>
      </c>
      <c r="V875">
        <f>IFERROR(IF(W875=Z875,VLOOKUP($U875,[1]C8842!$G$2:$M$145,3,FALSE),0),0)</f>
        <v>20</v>
      </c>
      <c r="W875">
        <f>VLOOKUP(RIGHT($V$1,5),Key!$A$9:$B$14,2,FALSE)</f>
        <v>10.199999999999999</v>
      </c>
      <c r="X875">
        <f t="shared" si="69"/>
        <v>0</v>
      </c>
      <c r="Y875">
        <f>VLOOKUP(RIGHT($X$1,5),Key!$A$9:$B$14,2,FALSE)</f>
        <v>3.7</v>
      </c>
      <c r="Z875">
        <f t="shared" si="67"/>
        <v>10.199999999999999</v>
      </c>
      <c r="AA875">
        <f t="shared" si="68"/>
        <v>20</v>
      </c>
    </row>
    <row r="876" spans="1:27" x14ac:dyDescent="0.3">
      <c r="A876">
        <v>100067</v>
      </c>
      <c r="B876">
        <v>230922</v>
      </c>
      <c r="C876" s="3">
        <v>44130.54583333333</v>
      </c>
      <c r="D876">
        <v>1</v>
      </c>
      <c r="E876">
        <v>1</v>
      </c>
      <c r="F876" t="s">
        <v>25</v>
      </c>
      <c r="G876">
        <v>1</v>
      </c>
      <c r="H876">
        <v>68.8125</v>
      </c>
      <c r="I876">
        <v>15.84375</v>
      </c>
      <c r="J876">
        <v>0.84375</v>
      </c>
      <c r="K876">
        <v>56.023440000000001</v>
      </c>
      <c r="L876" s="3">
        <v>44130.3</v>
      </c>
      <c r="M876">
        <v>17.18</v>
      </c>
      <c r="N876" t="s">
        <v>28</v>
      </c>
      <c r="P876">
        <f>(C876-Key!$B$1)*24</f>
        <v>-1.9500000000698492</v>
      </c>
      <c r="Q876">
        <f>(Key!$B$2-'17.1'!C876)*24</f>
        <v>4.9000000000814907</v>
      </c>
      <c r="R876" s="3">
        <f>C876-(M876-Key!$B$5)/(24*Key!$B$6)</f>
        <v>44130.532018518512</v>
      </c>
      <c r="S876">
        <f>M876-Key!$B$5</f>
        <v>14.92</v>
      </c>
      <c r="T876" s="2">
        <f t="shared" si="65"/>
        <v>44129.548611111109</v>
      </c>
      <c r="U876" t="str">
        <f t="shared" si="66"/>
        <v>10-25-2020 13:10</v>
      </c>
      <c r="V876">
        <f>IFERROR(IF(W876=Z876,VLOOKUP($U876,[1]C8842!$G$2:$M$145,3,FALSE),0),0)</f>
        <v>20</v>
      </c>
      <c r="W876">
        <f>VLOOKUP(RIGHT($V$1,5),Key!$A$9:$B$14,2,FALSE)</f>
        <v>10.199999999999999</v>
      </c>
      <c r="X876">
        <f t="shared" si="69"/>
        <v>0</v>
      </c>
      <c r="Y876">
        <f>VLOOKUP(RIGHT($X$1,5),Key!$A$9:$B$14,2,FALSE)</f>
        <v>3.7</v>
      </c>
      <c r="Z876">
        <f t="shared" si="67"/>
        <v>10.199999999999999</v>
      </c>
      <c r="AA876">
        <f t="shared" si="68"/>
        <v>20</v>
      </c>
    </row>
    <row r="877" spans="1:27" x14ac:dyDescent="0.3">
      <c r="A877">
        <v>100067</v>
      </c>
      <c r="B877">
        <v>230922</v>
      </c>
      <c r="C877" s="3">
        <v>44130.54583333333</v>
      </c>
      <c r="D877">
        <v>2</v>
      </c>
      <c r="E877">
        <v>1</v>
      </c>
      <c r="F877" t="s">
        <v>26</v>
      </c>
      <c r="G877">
        <v>2</v>
      </c>
      <c r="H877">
        <v>65.636719999999997</v>
      </c>
      <c r="I877">
        <v>20.007809999999999</v>
      </c>
      <c r="J877">
        <v>1.0546880000000001</v>
      </c>
      <c r="K877">
        <v>79.03125</v>
      </c>
      <c r="L877" s="3">
        <v>44130.3</v>
      </c>
      <c r="M877">
        <v>17.18</v>
      </c>
      <c r="N877" t="s">
        <v>28</v>
      </c>
      <c r="P877">
        <f>(C877-Key!$B$1)*24</f>
        <v>-1.9500000000698492</v>
      </c>
      <c r="Q877">
        <f>(Key!$B$2-'17.1'!C877)*24</f>
        <v>4.9000000000814907</v>
      </c>
      <c r="R877" s="3">
        <f>C877-(M877-Key!$B$5)/(24*Key!$B$6)</f>
        <v>44130.532018518512</v>
      </c>
      <c r="S877">
        <f>M877-Key!$B$5</f>
        <v>14.92</v>
      </c>
      <c r="T877" s="2">
        <f t="shared" si="65"/>
        <v>44129.548611111109</v>
      </c>
      <c r="U877" t="str">
        <f t="shared" si="66"/>
        <v>10-25-2020 13:10</v>
      </c>
      <c r="V877">
        <f>IFERROR(IF(W877=Z877,VLOOKUP($U877,[1]C8842!$G$2:$M$145,3,FALSE),0),0)</f>
        <v>20</v>
      </c>
      <c r="W877">
        <f>VLOOKUP(RIGHT($V$1,5),Key!$A$9:$B$14,2,FALSE)</f>
        <v>10.199999999999999</v>
      </c>
      <c r="X877">
        <f t="shared" si="69"/>
        <v>0</v>
      </c>
      <c r="Y877">
        <f>VLOOKUP(RIGHT($X$1,5),Key!$A$9:$B$14,2,FALSE)</f>
        <v>3.7</v>
      </c>
      <c r="Z877">
        <f t="shared" si="67"/>
        <v>10.199999999999999</v>
      </c>
      <c r="AA877">
        <f t="shared" si="68"/>
        <v>20</v>
      </c>
    </row>
    <row r="878" spans="1:27" x14ac:dyDescent="0.3">
      <c r="A878">
        <v>100067</v>
      </c>
      <c r="B878">
        <v>230922</v>
      </c>
      <c r="C878" s="3">
        <v>44130.54583333333</v>
      </c>
      <c r="D878">
        <v>3</v>
      </c>
      <c r="E878">
        <v>2</v>
      </c>
      <c r="F878" t="s">
        <v>26</v>
      </c>
      <c r="G878">
        <v>2</v>
      </c>
      <c r="H878">
        <v>58.023440000000001</v>
      </c>
      <c r="I878">
        <v>24.039059999999999</v>
      </c>
      <c r="J878">
        <v>1.375</v>
      </c>
      <c r="K878">
        <v>94.039060000000006</v>
      </c>
      <c r="L878" s="3">
        <v>44130.3</v>
      </c>
      <c r="M878">
        <v>17.18</v>
      </c>
      <c r="N878" t="s">
        <v>28</v>
      </c>
      <c r="P878">
        <f>(C878-Key!$B$1)*24</f>
        <v>-1.9500000000698492</v>
      </c>
      <c r="Q878">
        <f>(Key!$B$2-'17.1'!C878)*24</f>
        <v>4.9000000000814907</v>
      </c>
      <c r="R878" s="3">
        <f>C878-(M878-Key!$B$5)/(24*Key!$B$6)</f>
        <v>44130.532018518512</v>
      </c>
      <c r="S878">
        <f>M878-Key!$B$5</f>
        <v>14.92</v>
      </c>
      <c r="T878" s="2">
        <f t="shared" si="65"/>
        <v>44129.548611111109</v>
      </c>
      <c r="U878" t="str">
        <f t="shared" si="66"/>
        <v>10-25-2020 13:10</v>
      </c>
      <c r="V878">
        <f>IFERROR(IF(W878=Z878,VLOOKUP($U878,[1]C8842!$G$2:$M$145,3,FALSE),0),0)</f>
        <v>20</v>
      </c>
      <c r="W878">
        <f>VLOOKUP(RIGHT($V$1,5),Key!$A$9:$B$14,2,FALSE)</f>
        <v>10.199999999999999</v>
      </c>
      <c r="X878">
        <f t="shared" si="69"/>
        <v>0</v>
      </c>
      <c r="Y878">
        <f>VLOOKUP(RIGHT($X$1,5),Key!$A$9:$B$14,2,FALSE)</f>
        <v>3.7</v>
      </c>
      <c r="Z878">
        <f t="shared" si="67"/>
        <v>10.199999999999999</v>
      </c>
      <c r="AA878">
        <f t="shared" si="68"/>
        <v>20</v>
      </c>
    </row>
    <row r="879" spans="1:27" x14ac:dyDescent="0.3">
      <c r="A879">
        <v>100067</v>
      </c>
      <c r="B879">
        <v>230922</v>
      </c>
      <c r="C879" s="3">
        <v>44130.54583333333</v>
      </c>
      <c r="D879">
        <v>0</v>
      </c>
      <c r="E879">
        <v>2</v>
      </c>
      <c r="F879" t="s">
        <v>25</v>
      </c>
      <c r="G879">
        <v>1</v>
      </c>
      <c r="H879">
        <v>61.335940000000001</v>
      </c>
      <c r="I879">
        <v>17.695309999999999</v>
      </c>
      <c r="J879">
        <v>1.027344</v>
      </c>
      <c r="K879">
        <v>46.019530000000003</v>
      </c>
      <c r="L879" s="3">
        <v>44130.3</v>
      </c>
      <c r="M879">
        <v>17.18</v>
      </c>
      <c r="N879" t="s">
        <v>28</v>
      </c>
      <c r="P879">
        <f>(C879-Key!$B$1)*24</f>
        <v>-1.9500000000698492</v>
      </c>
      <c r="Q879">
        <f>(Key!$B$2-'17.1'!C879)*24</f>
        <v>4.9000000000814907</v>
      </c>
      <c r="R879" s="3">
        <f>C879-(M879-Key!$B$5)/(24*Key!$B$6)</f>
        <v>44130.532018518512</v>
      </c>
      <c r="S879">
        <f>M879-Key!$B$5</f>
        <v>14.92</v>
      </c>
      <c r="T879" s="2">
        <f t="shared" si="65"/>
        <v>44129.548611111109</v>
      </c>
      <c r="U879" t="str">
        <f t="shared" si="66"/>
        <v>10-25-2020 13:10</v>
      </c>
      <c r="V879">
        <f>IFERROR(IF(W879=Z879,VLOOKUP($U879,[1]C8842!$G$2:$M$145,3,FALSE),0),0)</f>
        <v>20</v>
      </c>
      <c r="W879">
        <f>VLOOKUP(RIGHT($V$1,5),Key!$A$9:$B$14,2,FALSE)</f>
        <v>10.199999999999999</v>
      </c>
      <c r="X879">
        <f t="shared" si="69"/>
        <v>0</v>
      </c>
      <c r="Y879">
        <f>VLOOKUP(RIGHT($X$1,5),Key!$A$9:$B$14,2,FALSE)</f>
        <v>3.7</v>
      </c>
      <c r="Z879">
        <f t="shared" si="67"/>
        <v>10.199999999999999</v>
      </c>
      <c r="AA879">
        <f t="shared" si="68"/>
        <v>20</v>
      </c>
    </row>
    <row r="880" spans="1:27" x14ac:dyDescent="0.3">
      <c r="A880">
        <v>100067</v>
      </c>
      <c r="B880">
        <v>230922</v>
      </c>
      <c r="C880" s="3">
        <v>44130.54583333333</v>
      </c>
      <c r="D880">
        <v>3</v>
      </c>
      <c r="E880">
        <v>2</v>
      </c>
      <c r="F880" t="s">
        <v>26</v>
      </c>
      <c r="G880">
        <v>2</v>
      </c>
      <c r="H880">
        <v>67.789060000000006</v>
      </c>
      <c r="I880">
        <v>26.789059999999999</v>
      </c>
      <c r="J880">
        <v>1.285156</v>
      </c>
      <c r="K880">
        <v>94.039060000000006</v>
      </c>
      <c r="L880" s="3">
        <v>44130.3</v>
      </c>
      <c r="M880">
        <v>17.18</v>
      </c>
      <c r="N880" t="s">
        <v>28</v>
      </c>
      <c r="P880">
        <f>(C880-Key!$B$1)*24</f>
        <v>-1.9500000000698492</v>
      </c>
      <c r="Q880">
        <f>(Key!$B$2-'17.1'!C880)*24</f>
        <v>4.9000000000814907</v>
      </c>
      <c r="R880" s="3">
        <f>C880-(M880-Key!$B$5)/(24*Key!$B$6)</f>
        <v>44130.532018518512</v>
      </c>
      <c r="S880">
        <f>M880-Key!$B$5</f>
        <v>14.92</v>
      </c>
      <c r="T880" s="2">
        <f t="shared" si="65"/>
        <v>44129.548611111109</v>
      </c>
      <c r="U880" t="str">
        <f t="shared" si="66"/>
        <v>10-25-2020 13:10</v>
      </c>
      <c r="V880">
        <f>IFERROR(IF(W880=Z880,VLOOKUP($U880,[1]C8842!$G$2:$M$145,3,FALSE),0),0)</f>
        <v>20</v>
      </c>
      <c r="W880">
        <f>VLOOKUP(RIGHT($V$1,5),Key!$A$9:$B$14,2,FALSE)</f>
        <v>10.199999999999999</v>
      </c>
      <c r="X880">
        <f t="shared" si="69"/>
        <v>0</v>
      </c>
      <c r="Y880">
        <f>VLOOKUP(RIGHT($X$1,5),Key!$A$9:$B$14,2,FALSE)</f>
        <v>3.7</v>
      </c>
      <c r="Z880">
        <f t="shared" si="67"/>
        <v>10.199999999999999</v>
      </c>
      <c r="AA880">
        <f t="shared" si="68"/>
        <v>20</v>
      </c>
    </row>
    <row r="881" spans="1:27" x14ac:dyDescent="0.3">
      <c r="A881">
        <v>100067</v>
      </c>
      <c r="B881">
        <v>230922</v>
      </c>
      <c r="C881" s="3">
        <v>44130.54583333333</v>
      </c>
      <c r="D881">
        <v>0</v>
      </c>
      <c r="E881">
        <v>2</v>
      </c>
      <c r="F881" t="s">
        <v>25</v>
      </c>
      <c r="G881">
        <v>1</v>
      </c>
      <c r="H881">
        <v>60.785159999999998</v>
      </c>
      <c r="I881">
        <v>19.57422</v>
      </c>
      <c r="J881">
        <v>1.1171880000000001</v>
      </c>
      <c r="K881">
        <v>45.019530000000003</v>
      </c>
      <c r="L881" s="3">
        <v>44130.3</v>
      </c>
      <c r="M881">
        <v>17.18</v>
      </c>
      <c r="N881" t="s">
        <v>28</v>
      </c>
      <c r="P881">
        <f>(C881-Key!$B$1)*24</f>
        <v>-1.9500000000698492</v>
      </c>
      <c r="Q881">
        <f>(Key!$B$2-'17.1'!C881)*24</f>
        <v>4.9000000000814907</v>
      </c>
      <c r="R881" s="3">
        <f>C881-(M881-Key!$B$5)/(24*Key!$B$6)</f>
        <v>44130.532018518512</v>
      </c>
      <c r="S881">
        <f>M881-Key!$B$5</f>
        <v>14.92</v>
      </c>
      <c r="T881" s="2">
        <f t="shared" si="65"/>
        <v>44129.548611111109</v>
      </c>
      <c r="U881" t="str">
        <f t="shared" si="66"/>
        <v>10-25-2020 13:10</v>
      </c>
      <c r="V881">
        <f>IFERROR(IF(W881=Z881,VLOOKUP($U881,[1]C8842!$G$2:$M$145,3,FALSE),0),0)</f>
        <v>20</v>
      </c>
      <c r="W881">
        <f>VLOOKUP(RIGHT($V$1,5),Key!$A$9:$B$14,2,FALSE)</f>
        <v>10.199999999999999</v>
      </c>
      <c r="X881">
        <f t="shared" si="69"/>
        <v>0</v>
      </c>
      <c r="Y881">
        <f>VLOOKUP(RIGHT($X$1,5),Key!$A$9:$B$14,2,FALSE)</f>
        <v>3.7</v>
      </c>
      <c r="Z881">
        <f t="shared" si="67"/>
        <v>10.199999999999999</v>
      </c>
      <c r="AA881">
        <f t="shared" si="68"/>
        <v>20</v>
      </c>
    </row>
    <row r="882" spans="1:27" x14ac:dyDescent="0.3">
      <c r="A882">
        <v>100067</v>
      </c>
      <c r="B882">
        <v>230922</v>
      </c>
      <c r="C882" s="3">
        <v>44130.54583333333</v>
      </c>
      <c r="D882">
        <v>1</v>
      </c>
      <c r="E882">
        <v>1</v>
      </c>
      <c r="F882" t="s">
        <v>25</v>
      </c>
      <c r="G882">
        <v>2</v>
      </c>
      <c r="H882">
        <v>53.246090000000002</v>
      </c>
      <c r="I882">
        <v>21.878910000000001</v>
      </c>
      <c r="J882">
        <v>1.390625</v>
      </c>
      <c r="K882">
        <v>56.023440000000001</v>
      </c>
      <c r="L882" s="3">
        <v>44130.3</v>
      </c>
      <c r="M882">
        <v>17.18</v>
      </c>
      <c r="N882" t="s">
        <v>28</v>
      </c>
      <c r="P882">
        <f>(C882-Key!$B$1)*24</f>
        <v>-1.9500000000698492</v>
      </c>
      <c r="Q882">
        <f>(Key!$B$2-'17.1'!C882)*24</f>
        <v>4.9000000000814907</v>
      </c>
      <c r="R882" s="3">
        <f>C882-(M882-Key!$B$5)/(24*Key!$B$6)</f>
        <v>44130.532018518512</v>
      </c>
      <c r="S882">
        <f>M882-Key!$B$5</f>
        <v>14.92</v>
      </c>
      <c r="T882" s="2">
        <f t="shared" si="65"/>
        <v>44129.548611111109</v>
      </c>
      <c r="U882" t="str">
        <f t="shared" si="66"/>
        <v>10-25-2020 13:10</v>
      </c>
      <c r="V882">
        <f>IFERROR(IF(W882=Z882,VLOOKUP($U882,[1]C8842!$G$2:$M$145,3,FALSE),0),0)</f>
        <v>20</v>
      </c>
      <c r="W882">
        <f>VLOOKUP(RIGHT($V$1,5),Key!$A$9:$B$14,2,FALSE)</f>
        <v>10.199999999999999</v>
      </c>
      <c r="X882">
        <f t="shared" si="69"/>
        <v>0</v>
      </c>
      <c r="Y882">
        <f>VLOOKUP(RIGHT($X$1,5),Key!$A$9:$B$14,2,FALSE)</f>
        <v>3.7</v>
      </c>
      <c r="Z882">
        <f t="shared" si="67"/>
        <v>10.199999999999999</v>
      </c>
      <c r="AA882">
        <f t="shared" si="68"/>
        <v>20</v>
      </c>
    </row>
    <row r="883" spans="1:27" x14ac:dyDescent="0.3">
      <c r="A883">
        <v>100067</v>
      </c>
      <c r="B883">
        <v>230922</v>
      </c>
      <c r="C883" s="3">
        <v>44130.54583333333</v>
      </c>
      <c r="D883">
        <v>2</v>
      </c>
      <c r="E883">
        <v>1</v>
      </c>
      <c r="F883" t="s">
        <v>26</v>
      </c>
      <c r="G883">
        <v>1</v>
      </c>
      <c r="H883">
        <v>65.601560000000006</v>
      </c>
      <c r="I883">
        <v>18.109380000000002</v>
      </c>
      <c r="J883">
        <v>0.9765625</v>
      </c>
      <c r="K883">
        <v>84.035160000000005</v>
      </c>
      <c r="L883" s="3">
        <v>44130.3</v>
      </c>
      <c r="M883">
        <v>17.18</v>
      </c>
      <c r="N883" t="s">
        <v>28</v>
      </c>
      <c r="P883">
        <f>(C883-Key!$B$1)*24</f>
        <v>-1.9500000000698492</v>
      </c>
      <c r="Q883">
        <f>(Key!$B$2-'17.1'!C883)*24</f>
        <v>4.9000000000814907</v>
      </c>
      <c r="R883" s="3">
        <f>C883-(M883-Key!$B$5)/(24*Key!$B$6)</f>
        <v>44130.532018518512</v>
      </c>
      <c r="S883">
        <f>M883-Key!$B$5</f>
        <v>14.92</v>
      </c>
      <c r="T883" s="2">
        <f t="shared" si="65"/>
        <v>44129.548611111109</v>
      </c>
      <c r="U883" t="str">
        <f t="shared" si="66"/>
        <v>10-25-2020 13:10</v>
      </c>
      <c r="V883">
        <f>IFERROR(IF(W883=Z883,VLOOKUP($U883,[1]C8842!$G$2:$M$145,3,FALSE),0),0)</f>
        <v>20</v>
      </c>
      <c r="W883">
        <f>VLOOKUP(RIGHT($V$1,5),Key!$A$9:$B$14,2,FALSE)</f>
        <v>10.199999999999999</v>
      </c>
      <c r="X883">
        <f t="shared" si="69"/>
        <v>0</v>
      </c>
      <c r="Y883">
        <f>VLOOKUP(RIGHT($X$1,5),Key!$A$9:$B$14,2,FALSE)</f>
        <v>3.7</v>
      </c>
      <c r="Z883">
        <f t="shared" si="67"/>
        <v>10.199999999999999</v>
      </c>
      <c r="AA883">
        <f t="shared" si="68"/>
        <v>20</v>
      </c>
    </row>
    <row r="884" spans="1:27" x14ac:dyDescent="0.3">
      <c r="A884">
        <v>100067</v>
      </c>
      <c r="B884">
        <v>230922</v>
      </c>
      <c r="C884" s="3">
        <v>44130.54583333333</v>
      </c>
      <c r="D884">
        <v>3</v>
      </c>
      <c r="E884">
        <v>2</v>
      </c>
      <c r="F884" t="s">
        <v>26</v>
      </c>
      <c r="G884">
        <v>1</v>
      </c>
      <c r="H884">
        <v>68.921880000000002</v>
      </c>
      <c r="I884">
        <v>17.20703</v>
      </c>
      <c r="J884">
        <v>0.89453130000000003</v>
      </c>
      <c r="K884">
        <v>93.039060000000006</v>
      </c>
      <c r="L884" s="3">
        <v>44130.3</v>
      </c>
      <c r="M884">
        <v>17.18</v>
      </c>
      <c r="N884" t="s">
        <v>28</v>
      </c>
      <c r="P884">
        <f>(C884-Key!$B$1)*24</f>
        <v>-1.9500000000698492</v>
      </c>
      <c r="Q884">
        <f>(Key!$B$2-'17.1'!C884)*24</f>
        <v>4.9000000000814907</v>
      </c>
      <c r="R884" s="3">
        <f>C884-(M884-Key!$B$5)/(24*Key!$B$6)</f>
        <v>44130.532018518512</v>
      </c>
      <c r="S884">
        <f>M884-Key!$B$5</f>
        <v>14.92</v>
      </c>
      <c r="T884" s="2">
        <f t="shared" si="65"/>
        <v>44129.548611111109</v>
      </c>
      <c r="U884" t="str">
        <f t="shared" si="66"/>
        <v>10-25-2020 13:10</v>
      </c>
      <c r="V884">
        <f>IFERROR(IF(W884=Z884,VLOOKUP($U884,[1]C8842!$G$2:$M$145,3,FALSE),0),0)</f>
        <v>20</v>
      </c>
      <c r="W884">
        <f>VLOOKUP(RIGHT($V$1,5),Key!$A$9:$B$14,2,FALSE)</f>
        <v>10.199999999999999</v>
      </c>
      <c r="X884">
        <f t="shared" si="69"/>
        <v>0</v>
      </c>
      <c r="Y884">
        <f>VLOOKUP(RIGHT($X$1,5),Key!$A$9:$B$14,2,FALSE)</f>
        <v>3.7</v>
      </c>
      <c r="Z884">
        <f t="shared" si="67"/>
        <v>10.199999999999999</v>
      </c>
      <c r="AA884">
        <f t="shared" si="68"/>
        <v>20</v>
      </c>
    </row>
    <row r="885" spans="1:27" x14ac:dyDescent="0.3">
      <c r="A885">
        <v>100067</v>
      </c>
      <c r="B885">
        <v>230922</v>
      </c>
      <c r="C885" s="3">
        <v>44130.54583333333</v>
      </c>
      <c r="D885">
        <v>0</v>
      </c>
      <c r="E885">
        <v>2</v>
      </c>
      <c r="F885" t="s">
        <v>25</v>
      </c>
      <c r="G885">
        <v>2</v>
      </c>
      <c r="H885">
        <v>59.679690000000001</v>
      </c>
      <c r="I885">
        <v>22.86328</v>
      </c>
      <c r="J885">
        <v>1.285156</v>
      </c>
      <c r="K885">
        <v>46.019530000000003</v>
      </c>
      <c r="L885" s="3">
        <v>44130.3</v>
      </c>
      <c r="M885">
        <v>17.18</v>
      </c>
      <c r="N885" t="s">
        <v>28</v>
      </c>
      <c r="P885">
        <f>(C885-Key!$B$1)*24</f>
        <v>-1.9500000000698492</v>
      </c>
      <c r="Q885">
        <f>(Key!$B$2-'17.1'!C885)*24</f>
        <v>4.9000000000814907</v>
      </c>
      <c r="R885" s="3">
        <f>C885-(M885-Key!$B$5)/(24*Key!$B$6)</f>
        <v>44130.532018518512</v>
      </c>
      <c r="S885">
        <f>M885-Key!$B$5</f>
        <v>14.92</v>
      </c>
      <c r="T885" s="2">
        <f t="shared" si="65"/>
        <v>44129.548611111109</v>
      </c>
      <c r="U885" t="str">
        <f t="shared" si="66"/>
        <v>10-25-2020 13:10</v>
      </c>
      <c r="V885">
        <f>IFERROR(IF(W885=Z885,VLOOKUP($U885,[1]C8842!$G$2:$M$145,3,FALSE),0),0)</f>
        <v>20</v>
      </c>
      <c r="W885">
        <f>VLOOKUP(RIGHT($V$1,5),Key!$A$9:$B$14,2,FALSE)</f>
        <v>10.199999999999999</v>
      </c>
      <c r="X885">
        <f t="shared" si="69"/>
        <v>0</v>
      </c>
      <c r="Y885">
        <f>VLOOKUP(RIGHT($X$1,5),Key!$A$9:$B$14,2,FALSE)</f>
        <v>3.7</v>
      </c>
      <c r="Z885">
        <f t="shared" si="67"/>
        <v>10.199999999999999</v>
      </c>
      <c r="AA885">
        <f t="shared" si="68"/>
        <v>20</v>
      </c>
    </row>
    <row r="886" spans="1:27" x14ac:dyDescent="0.3">
      <c r="A886">
        <v>100067</v>
      </c>
      <c r="B886">
        <v>230922</v>
      </c>
      <c r="C886" s="3">
        <v>44130.54583333333</v>
      </c>
      <c r="D886">
        <v>1</v>
      </c>
      <c r="E886">
        <v>1</v>
      </c>
      <c r="F886" t="s">
        <v>25</v>
      </c>
      <c r="G886">
        <v>2</v>
      </c>
      <c r="H886">
        <v>65.492189999999994</v>
      </c>
      <c r="I886">
        <v>21.253910000000001</v>
      </c>
      <c r="J886">
        <v>1.105469</v>
      </c>
      <c r="K886">
        <v>58.023440000000001</v>
      </c>
      <c r="L886" s="3">
        <v>44130.3</v>
      </c>
      <c r="M886">
        <v>17.18</v>
      </c>
      <c r="N886" t="s">
        <v>28</v>
      </c>
      <c r="P886">
        <f>(C886-Key!$B$1)*24</f>
        <v>-1.9500000000698492</v>
      </c>
      <c r="Q886">
        <f>(Key!$B$2-'17.1'!C886)*24</f>
        <v>4.9000000000814907</v>
      </c>
      <c r="R886" s="3">
        <f>C886-(M886-Key!$B$5)/(24*Key!$B$6)</f>
        <v>44130.532018518512</v>
      </c>
      <c r="S886">
        <f>M886-Key!$B$5</f>
        <v>14.92</v>
      </c>
      <c r="T886" s="2">
        <f t="shared" si="65"/>
        <v>44129.548611111109</v>
      </c>
      <c r="U886" t="str">
        <f t="shared" si="66"/>
        <v>10-25-2020 13:10</v>
      </c>
      <c r="V886">
        <f>IFERROR(IF(W886=Z886,VLOOKUP($U886,[1]C8842!$G$2:$M$145,3,FALSE),0),0)</f>
        <v>20</v>
      </c>
      <c r="W886">
        <f>VLOOKUP(RIGHT($V$1,5),Key!$A$9:$B$14,2,FALSE)</f>
        <v>10.199999999999999</v>
      </c>
      <c r="X886">
        <f t="shared" si="69"/>
        <v>0</v>
      </c>
      <c r="Y886">
        <f>VLOOKUP(RIGHT($X$1,5),Key!$A$9:$B$14,2,FALSE)</f>
        <v>3.7</v>
      </c>
      <c r="Z886">
        <f t="shared" si="67"/>
        <v>10.199999999999999</v>
      </c>
      <c r="AA886">
        <f t="shared" si="68"/>
        <v>20</v>
      </c>
    </row>
    <row r="887" spans="1:27" x14ac:dyDescent="0.3">
      <c r="A887">
        <v>100067</v>
      </c>
      <c r="B887">
        <v>230922</v>
      </c>
      <c r="C887" s="3">
        <v>44130.54583333333</v>
      </c>
      <c r="D887">
        <v>0</v>
      </c>
      <c r="E887">
        <v>2</v>
      </c>
      <c r="F887" t="s">
        <v>25</v>
      </c>
      <c r="G887">
        <v>1</v>
      </c>
      <c r="H887">
        <v>65.363280000000003</v>
      </c>
      <c r="I887">
        <v>16.23828</v>
      </c>
      <c r="J887">
        <v>0.90234380000000003</v>
      </c>
      <c r="K887">
        <v>46.019530000000003</v>
      </c>
      <c r="L887" s="3">
        <v>44130.3</v>
      </c>
      <c r="M887">
        <v>17.18</v>
      </c>
      <c r="N887" t="s">
        <v>28</v>
      </c>
      <c r="P887">
        <f>(C887-Key!$B$1)*24</f>
        <v>-1.9500000000698492</v>
      </c>
      <c r="Q887">
        <f>(Key!$B$2-'17.1'!C887)*24</f>
        <v>4.9000000000814907</v>
      </c>
      <c r="R887" s="3">
        <f>C887-(M887-Key!$B$5)/(24*Key!$B$6)</f>
        <v>44130.532018518512</v>
      </c>
      <c r="S887">
        <f>M887-Key!$B$5</f>
        <v>14.92</v>
      </c>
      <c r="T887" s="2">
        <f t="shared" si="65"/>
        <v>44129.548611111109</v>
      </c>
      <c r="U887" t="str">
        <f t="shared" si="66"/>
        <v>10-25-2020 13:10</v>
      </c>
      <c r="V887">
        <f>IFERROR(IF(W887=Z887,VLOOKUP($U887,[1]C8842!$G$2:$M$145,3,FALSE),0),0)</f>
        <v>20</v>
      </c>
      <c r="W887">
        <f>VLOOKUP(RIGHT($V$1,5),Key!$A$9:$B$14,2,FALSE)</f>
        <v>10.199999999999999</v>
      </c>
      <c r="X887">
        <f t="shared" si="69"/>
        <v>0</v>
      </c>
      <c r="Y887">
        <f>VLOOKUP(RIGHT($X$1,5),Key!$A$9:$B$14,2,FALSE)</f>
        <v>3.7</v>
      </c>
      <c r="Z887">
        <f t="shared" si="67"/>
        <v>10.199999999999999</v>
      </c>
      <c r="AA887">
        <f t="shared" si="68"/>
        <v>20</v>
      </c>
    </row>
    <row r="888" spans="1:27" x14ac:dyDescent="0.3">
      <c r="A888">
        <v>100067</v>
      </c>
      <c r="B888">
        <v>230922</v>
      </c>
      <c r="C888" s="3">
        <v>44130.54583333333</v>
      </c>
      <c r="D888">
        <v>3</v>
      </c>
      <c r="E888">
        <v>2</v>
      </c>
      <c r="F888" t="s">
        <v>26</v>
      </c>
      <c r="G888">
        <v>2</v>
      </c>
      <c r="H888">
        <v>63.371090000000002</v>
      </c>
      <c r="I888">
        <v>22.17578</v>
      </c>
      <c r="J888">
        <v>1.1796880000000001</v>
      </c>
      <c r="K888">
        <v>94.039060000000006</v>
      </c>
      <c r="L888" s="3">
        <v>44130.3</v>
      </c>
      <c r="M888">
        <v>17.18</v>
      </c>
      <c r="N888" t="s">
        <v>28</v>
      </c>
      <c r="P888">
        <f>(C888-Key!$B$1)*24</f>
        <v>-1.9500000000698492</v>
      </c>
      <c r="Q888">
        <f>(Key!$B$2-'17.1'!C888)*24</f>
        <v>4.9000000000814907</v>
      </c>
      <c r="R888" s="3">
        <f>C888-(M888-Key!$B$5)/(24*Key!$B$6)</f>
        <v>44130.532018518512</v>
      </c>
      <c r="S888">
        <f>M888-Key!$B$5</f>
        <v>14.92</v>
      </c>
      <c r="T888" s="2">
        <f t="shared" si="65"/>
        <v>44129.548611111109</v>
      </c>
      <c r="U888" t="str">
        <f t="shared" si="66"/>
        <v>10-25-2020 13:10</v>
      </c>
      <c r="V888">
        <f>IFERROR(IF(W888=Z888,VLOOKUP($U888,[1]C8842!$G$2:$M$145,3,FALSE),0),0)</f>
        <v>20</v>
      </c>
      <c r="W888">
        <f>VLOOKUP(RIGHT($V$1,5),Key!$A$9:$B$14,2,FALSE)</f>
        <v>10.199999999999999</v>
      </c>
      <c r="X888">
        <f t="shared" si="69"/>
        <v>0</v>
      </c>
      <c r="Y888">
        <f>VLOOKUP(RIGHT($X$1,5),Key!$A$9:$B$14,2,FALSE)</f>
        <v>3.7</v>
      </c>
      <c r="Z888">
        <f t="shared" si="67"/>
        <v>10.199999999999999</v>
      </c>
      <c r="AA888">
        <f t="shared" si="68"/>
        <v>20</v>
      </c>
    </row>
    <row r="889" spans="1:27" x14ac:dyDescent="0.3">
      <c r="A889">
        <v>100067</v>
      </c>
      <c r="B889">
        <v>230922</v>
      </c>
      <c r="C889" s="3">
        <v>44130.546527777777</v>
      </c>
      <c r="D889">
        <v>0</v>
      </c>
      <c r="E889">
        <v>2</v>
      </c>
      <c r="F889" t="s">
        <v>25</v>
      </c>
      <c r="G889">
        <v>1</v>
      </c>
      <c r="H889">
        <v>63.753909999999998</v>
      </c>
      <c r="I889">
        <v>14.23047</v>
      </c>
      <c r="J889">
        <v>0.84375</v>
      </c>
      <c r="K889">
        <v>46.019530000000003</v>
      </c>
      <c r="L889" s="3">
        <v>44130.3</v>
      </c>
      <c r="M889">
        <v>17.18</v>
      </c>
      <c r="N889" t="s">
        <v>28</v>
      </c>
      <c r="P889">
        <f>(C889-Key!$B$1)*24</f>
        <v>-1.9333333333488554</v>
      </c>
      <c r="Q889">
        <f>(Key!$B$2-'17.1'!C889)*24</f>
        <v>4.8833333333604969</v>
      </c>
      <c r="R889" s="3">
        <f>C889-(M889-Key!$B$5)/(24*Key!$B$6)</f>
        <v>44130.532712962959</v>
      </c>
      <c r="S889">
        <f>M889-Key!$B$5</f>
        <v>14.92</v>
      </c>
      <c r="T889" s="2">
        <f t="shared" si="65"/>
        <v>44129.548611111109</v>
      </c>
      <c r="U889" t="str">
        <f t="shared" si="66"/>
        <v>10-25-2020 13:10</v>
      </c>
      <c r="V889">
        <f>IFERROR(IF(W889=Z889,VLOOKUP($U889,[1]C8842!$G$2:$M$145,3,FALSE),0),0)</f>
        <v>20</v>
      </c>
      <c r="W889">
        <f>VLOOKUP(RIGHT($V$1,5),Key!$A$9:$B$14,2,FALSE)</f>
        <v>10.199999999999999</v>
      </c>
      <c r="X889">
        <f t="shared" si="69"/>
        <v>0</v>
      </c>
      <c r="Y889">
        <f>VLOOKUP(RIGHT($X$1,5),Key!$A$9:$B$14,2,FALSE)</f>
        <v>3.7</v>
      </c>
      <c r="Z889">
        <f t="shared" si="67"/>
        <v>10.199999999999999</v>
      </c>
      <c r="AA889">
        <f t="shared" si="68"/>
        <v>20</v>
      </c>
    </row>
    <row r="890" spans="1:27" x14ac:dyDescent="0.3">
      <c r="A890">
        <v>100067</v>
      </c>
      <c r="B890">
        <v>230922</v>
      </c>
      <c r="C890" s="3">
        <v>44130.546527777777</v>
      </c>
      <c r="D890">
        <v>1</v>
      </c>
      <c r="E890">
        <v>1</v>
      </c>
      <c r="F890" t="s">
        <v>25</v>
      </c>
      <c r="G890">
        <v>1</v>
      </c>
      <c r="H890">
        <v>68.554689999999994</v>
      </c>
      <c r="I890">
        <v>14.101559999999999</v>
      </c>
      <c r="J890">
        <v>0.77734380000000003</v>
      </c>
      <c r="K890">
        <v>58.023440000000001</v>
      </c>
      <c r="L890" s="3">
        <v>44130.3</v>
      </c>
      <c r="M890">
        <v>17.18</v>
      </c>
      <c r="N890" t="s">
        <v>28</v>
      </c>
      <c r="P890">
        <f>(C890-Key!$B$1)*24</f>
        <v>-1.9333333333488554</v>
      </c>
      <c r="Q890">
        <f>(Key!$B$2-'17.1'!C890)*24</f>
        <v>4.8833333333604969</v>
      </c>
      <c r="R890" s="3">
        <f>C890-(M890-Key!$B$5)/(24*Key!$B$6)</f>
        <v>44130.532712962959</v>
      </c>
      <c r="S890">
        <f>M890-Key!$B$5</f>
        <v>14.92</v>
      </c>
      <c r="T890" s="2">
        <f t="shared" si="65"/>
        <v>44129.548611111109</v>
      </c>
      <c r="U890" t="str">
        <f t="shared" si="66"/>
        <v>10-25-2020 13:10</v>
      </c>
      <c r="V890">
        <f>IFERROR(IF(W890=Z890,VLOOKUP($U890,[1]C8842!$G$2:$M$145,3,FALSE),0),0)</f>
        <v>20</v>
      </c>
      <c r="W890">
        <f>VLOOKUP(RIGHT($V$1,5),Key!$A$9:$B$14,2,FALSE)</f>
        <v>10.199999999999999</v>
      </c>
      <c r="X890">
        <f t="shared" si="69"/>
        <v>0</v>
      </c>
      <c r="Y890">
        <f>VLOOKUP(RIGHT($X$1,5),Key!$A$9:$B$14,2,FALSE)</f>
        <v>3.7</v>
      </c>
      <c r="Z890">
        <f t="shared" si="67"/>
        <v>10.199999999999999</v>
      </c>
      <c r="AA890">
        <f t="shared" si="68"/>
        <v>20</v>
      </c>
    </row>
    <row r="891" spans="1:27" x14ac:dyDescent="0.3">
      <c r="A891">
        <v>100067</v>
      </c>
      <c r="B891">
        <v>230922</v>
      </c>
      <c r="C891" s="3">
        <v>44130.546527777777</v>
      </c>
      <c r="D891">
        <v>0</v>
      </c>
      <c r="E891">
        <v>2</v>
      </c>
      <c r="F891" t="s">
        <v>25</v>
      </c>
      <c r="G891">
        <v>1</v>
      </c>
      <c r="H891">
        <v>62.542969999999997</v>
      </c>
      <c r="I891">
        <v>17.128910000000001</v>
      </c>
      <c r="J891">
        <v>0.98046880000000003</v>
      </c>
      <c r="K891">
        <v>46.019530000000003</v>
      </c>
      <c r="L891" s="3">
        <v>44130.3</v>
      </c>
      <c r="M891">
        <v>17.18</v>
      </c>
      <c r="N891" t="s">
        <v>28</v>
      </c>
      <c r="P891">
        <f>(C891-Key!$B$1)*24</f>
        <v>-1.9333333333488554</v>
      </c>
      <c r="Q891">
        <f>(Key!$B$2-'17.1'!C891)*24</f>
        <v>4.8833333333604969</v>
      </c>
      <c r="R891" s="3">
        <f>C891-(M891-Key!$B$5)/(24*Key!$B$6)</f>
        <v>44130.532712962959</v>
      </c>
      <c r="S891">
        <f>M891-Key!$B$5</f>
        <v>14.92</v>
      </c>
      <c r="T891" s="2">
        <f t="shared" si="65"/>
        <v>44129.548611111109</v>
      </c>
      <c r="U891" t="str">
        <f t="shared" si="66"/>
        <v>10-25-2020 13:10</v>
      </c>
      <c r="V891">
        <f>IFERROR(IF(W891=Z891,VLOOKUP($U891,[1]C8842!$G$2:$M$145,3,FALSE),0),0)</f>
        <v>20</v>
      </c>
      <c r="W891">
        <f>VLOOKUP(RIGHT($V$1,5),Key!$A$9:$B$14,2,FALSE)</f>
        <v>10.199999999999999</v>
      </c>
      <c r="X891">
        <f t="shared" si="69"/>
        <v>0</v>
      </c>
      <c r="Y891">
        <f>VLOOKUP(RIGHT($X$1,5),Key!$A$9:$B$14,2,FALSE)</f>
        <v>3.7</v>
      </c>
      <c r="Z891">
        <f t="shared" si="67"/>
        <v>10.199999999999999</v>
      </c>
      <c r="AA891">
        <f t="shared" si="68"/>
        <v>20</v>
      </c>
    </row>
    <row r="892" spans="1:27" x14ac:dyDescent="0.3">
      <c r="A892">
        <v>100067</v>
      </c>
      <c r="B892">
        <v>230922</v>
      </c>
      <c r="C892" s="3">
        <v>44130.546527777777</v>
      </c>
      <c r="D892">
        <v>1</v>
      </c>
      <c r="E892">
        <v>1</v>
      </c>
      <c r="F892" t="s">
        <v>25</v>
      </c>
      <c r="G892">
        <v>1</v>
      </c>
      <c r="H892">
        <v>68.453130000000002</v>
      </c>
      <c r="I892">
        <v>15.371090000000001</v>
      </c>
      <c r="J892">
        <v>0.828125</v>
      </c>
      <c r="K892">
        <v>57.023440000000001</v>
      </c>
      <c r="L892" s="3">
        <v>44130.3</v>
      </c>
      <c r="M892">
        <v>17.18</v>
      </c>
      <c r="N892" t="s">
        <v>28</v>
      </c>
      <c r="P892">
        <f>(C892-Key!$B$1)*24</f>
        <v>-1.9333333333488554</v>
      </c>
      <c r="Q892">
        <f>(Key!$B$2-'17.1'!C892)*24</f>
        <v>4.8833333333604969</v>
      </c>
      <c r="R892" s="3">
        <f>C892-(M892-Key!$B$5)/(24*Key!$B$6)</f>
        <v>44130.532712962959</v>
      </c>
      <c r="S892">
        <f>M892-Key!$B$5</f>
        <v>14.92</v>
      </c>
      <c r="T892" s="2">
        <f t="shared" si="65"/>
        <v>44129.548611111109</v>
      </c>
      <c r="U892" t="str">
        <f t="shared" si="66"/>
        <v>10-25-2020 13:10</v>
      </c>
      <c r="V892">
        <f>IFERROR(IF(W892=Z892,VLOOKUP($U892,[1]C8842!$G$2:$M$145,3,FALSE),0),0)</f>
        <v>20</v>
      </c>
      <c r="W892">
        <f>VLOOKUP(RIGHT($V$1,5),Key!$A$9:$B$14,2,FALSE)</f>
        <v>10.199999999999999</v>
      </c>
      <c r="X892">
        <f t="shared" si="69"/>
        <v>0</v>
      </c>
      <c r="Y892">
        <f>VLOOKUP(RIGHT($X$1,5),Key!$A$9:$B$14,2,FALSE)</f>
        <v>3.7</v>
      </c>
      <c r="Z892">
        <f t="shared" si="67"/>
        <v>10.199999999999999</v>
      </c>
      <c r="AA892">
        <f t="shared" si="68"/>
        <v>20</v>
      </c>
    </row>
    <row r="893" spans="1:27" x14ac:dyDescent="0.3">
      <c r="A893">
        <v>100067</v>
      </c>
      <c r="B893">
        <v>230922</v>
      </c>
      <c r="C893" s="3">
        <v>44130.546527777777</v>
      </c>
      <c r="D893">
        <v>1</v>
      </c>
      <c r="E893">
        <v>1</v>
      </c>
      <c r="F893" t="s">
        <v>25</v>
      </c>
      <c r="G893">
        <v>2</v>
      </c>
      <c r="H893">
        <v>68.40625</v>
      </c>
      <c r="I893">
        <v>24.0625</v>
      </c>
      <c r="J893">
        <v>1.167969</v>
      </c>
      <c r="K893">
        <v>56.023440000000001</v>
      </c>
      <c r="L893" s="3">
        <v>44130.3</v>
      </c>
      <c r="M893">
        <v>17.18</v>
      </c>
      <c r="N893" t="s">
        <v>28</v>
      </c>
      <c r="P893">
        <f>(C893-Key!$B$1)*24</f>
        <v>-1.9333333333488554</v>
      </c>
      <c r="Q893">
        <f>(Key!$B$2-'17.1'!C893)*24</f>
        <v>4.8833333333604969</v>
      </c>
      <c r="R893" s="3">
        <f>C893-(M893-Key!$B$5)/(24*Key!$B$6)</f>
        <v>44130.532712962959</v>
      </c>
      <c r="S893">
        <f>M893-Key!$B$5</f>
        <v>14.92</v>
      </c>
      <c r="T893" s="2">
        <f t="shared" si="65"/>
        <v>44129.548611111109</v>
      </c>
      <c r="U893" t="str">
        <f t="shared" si="66"/>
        <v>10-25-2020 13:10</v>
      </c>
      <c r="V893">
        <f>IFERROR(IF(W893=Z893,VLOOKUP($U893,[1]C8842!$G$2:$M$145,3,FALSE),0),0)</f>
        <v>20</v>
      </c>
      <c r="W893">
        <f>VLOOKUP(RIGHT($V$1,5),Key!$A$9:$B$14,2,FALSE)</f>
        <v>10.199999999999999</v>
      </c>
      <c r="X893">
        <f t="shared" si="69"/>
        <v>0</v>
      </c>
      <c r="Y893">
        <f>VLOOKUP(RIGHT($X$1,5),Key!$A$9:$B$14,2,FALSE)</f>
        <v>3.7</v>
      </c>
      <c r="Z893">
        <f t="shared" si="67"/>
        <v>10.199999999999999</v>
      </c>
      <c r="AA893">
        <f t="shared" si="68"/>
        <v>20</v>
      </c>
    </row>
    <row r="894" spans="1:27" x14ac:dyDescent="0.3">
      <c r="A894">
        <v>100067</v>
      </c>
      <c r="B894">
        <v>230922</v>
      </c>
      <c r="C894" s="3">
        <v>44130.546527777777</v>
      </c>
      <c r="D894">
        <v>0</v>
      </c>
      <c r="E894">
        <v>2</v>
      </c>
      <c r="F894" t="s">
        <v>25</v>
      </c>
      <c r="G894">
        <v>1</v>
      </c>
      <c r="H894">
        <v>68.722660000000005</v>
      </c>
      <c r="I894">
        <v>19.92578</v>
      </c>
      <c r="J894">
        <v>1</v>
      </c>
      <c r="K894">
        <v>46.019530000000003</v>
      </c>
      <c r="L894" s="3">
        <v>44130.3</v>
      </c>
      <c r="M894">
        <v>17.18</v>
      </c>
      <c r="N894" t="s">
        <v>28</v>
      </c>
      <c r="P894">
        <f>(C894-Key!$B$1)*24</f>
        <v>-1.9333333333488554</v>
      </c>
      <c r="Q894">
        <f>(Key!$B$2-'17.1'!C894)*24</f>
        <v>4.8833333333604969</v>
      </c>
      <c r="R894" s="3">
        <f>C894-(M894-Key!$B$5)/(24*Key!$B$6)</f>
        <v>44130.532712962959</v>
      </c>
      <c r="S894">
        <f>M894-Key!$B$5</f>
        <v>14.92</v>
      </c>
      <c r="T894" s="2">
        <f t="shared" si="65"/>
        <v>44129.548611111109</v>
      </c>
      <c r="U894" t="str">
        <f t="shared" si="66"/>
        <v>10-25-2020 13:10</v>
      </c>
      <c r="V894">
        <f>IFERROR(IF(W894=Z894,VLOOKUP($U894,[1]C8842!$G$2:$M$145,3,FALSE),0),0)</f>
        <v>20</v>
      </c>
      <c r="W894">
        <f>VLOOKUP(RIGHT($V$1,5),Key!$A$9:$B$14,2,FALSE)</f>
        <v>10.199999999999999</v>
      </c>
      <c r="X894">
        <f t="shared" si="69"/>
        <v>0</v>
      </c>
      <c r="Y894">
        <f>VLOOKUP(RIGHT($X$1,5),Key!$A$9:$B$14,2,FALSE)</f>
        <v>3.7</v>
      </c>
      <c r="Z894">
        <f t="shared" si="67"/>
        <v>10.199999999999999</v>
      </c>
      <c r="AA894">
        <f t="shared" si="68"/>
        <v>20</v>
      </c>
    </row>
    <row r="895" spans="1:27" x14ac:dyDescent="0.3">
      <c r="A895">
        <v>100067</v>
      </c>
      <c r="B895">
        <v>230922</v>
      </c>
      <c r="C895" s="3">
        <v>44130.546527777777</v>
      </c>
      <c r="D895">
        <v>1</v>
      </c>
      <c r="E895">
        <v>1</v>
      </c>
      <c r="F895" t="s">
        <v>25</v>
      </c>
      <c r="G895">
        <v>1</v>
      </c>
      <c r="H895">
        <v>66.65625</v>
      </c>
      <c r="I895">
        <v>18.01172</v>
      </c>
      <c r="J895">
        <v>0.95703130000000003</v>
      </c>
      <c r="K895">
        <v>58.023440000000001</v>
      </c>
      <c r="L895" s="3">
        <v>44130.3</v>
      </c>
      <c r="M895">
        <v>17.18</v>
      </c>
      <c r="N895" t="s">
        <v>28</v>
      </c>
      <c r="P895">
        <f>(C895-Key!$B$1)*24</f>
        <v>-1.9333333333488554</v>
      </c>
      <c r="Q895">
        <f>(Key!$B$2-'17.1'!C895)*24</f>
        <v>4.8833333333604969</v>
      </c>
      <c r="R895" s="3">
        <f>C895-(M895-Key!$B$5)/(24*Key!$B$6)</f>
        <v>44130.532712962959</v>
      </c>
      <c r="S895">
        <f>M895-Key!$B$5</f>
        <v>14.92</v>
      </c>
      <c r="T895" s="2">
        <f t="shared" si="65"/>
        <v>44129.548611111109</v>
      </c>
      <c r="U895" t="str">
        <f t="shared" si="66"/>
        <v>10-25-2020 13:10</v>
      </c>
      <c r="V895">
        <f>IFERROR(IF(W895=Z895,VLOOKUP($U895,[1]C8842!$G$2:$M$145,3,FALSE),0),0)</f>
        <v>20</v>
      </c>
      <c r="W895">
        <f>VLOOKUP(RIGHT($V$1,5),Key!$A$9:$B$14,2,FALSE)</f>
        <v>10.199999999999999</v>
      </c>
      <c r="X895">
        <f t="shared" si="69"/>
        <v>0</v>
      </c>
      <c r="Y895">
        <f>VLOOKUP(RIGHT($X$1,5),Key!$A$9:$B$14,2,FALSE)</f>
        <v>3.7</v>
      </c>
      <c r="Z895">
        <f t="shared" si="67"/>
        <v>10.199999999999999</v>
      </c>
      <c r="AA895">
        <f t="shared" si="68"/>
        <v>20</v>
      </c>
    </row>
    <row r="896" spans="1:27" x14ac:dyDescent="0.3">
      <c r="A896">
        <v>100067</v>
      </c>
      <c r="B896">
        <v>230922</v>
      </c>
      <c r="C896" s="3">
        <v>44130.546527777777</v>
      </c>
      <c r="D896">
        <v>0</v>
      </c>
      <c r="E896">
        <v>2</v>
      </c>
      <c r="F896" t="s">
        <v>25</v>
      </c>
      <c r="G896">
        <v>3</v>
      </c>
      <c r="H896">
        <v>66.328130000000002</v>
      </c>
      <c r="I896">
        <v>49.714840000000002</v>
      </c>
      <c r="J896">
        <v>2.234375</v>
      </c>
      <c r="K896">
        <v>44.019530000000003</v>
      </c>
      <c r="L896" s="3">
        <v>44130.3</v>
      </c>
      <c r="M896">
        <v>17.18</v>
      </c>
      <c r="N896" t="s">
        <v>28</v>
      </c>
      <c r="P896">
        <f>(C896-Key!$B$1)*24</f>
        <v>-1.9333333333488554</v>
      </c>
      <c r="Q896">
        <f>(Key!$B$2-'17.1'!C896)*24</f>
        <v>4.8833333333604969</v>
      </c>
      <c r="R896" s="3">
        <f>C896-(M896-Key!$B$5)/(24*Key!$B$6)</f>
        <v>44130.532712962959</v>
      </c>
      <c r="S896">
        <f>M896-Key!$B$5</f>
        <v>14.92</v>
      </c>
      <c r="T896" s="2">
        <f t="shared" si="65"/>
        <v>44129.548611111109</v>
      </c>
      <c r="U896" t="str">
        <f t="shared" si="66"/>
        <v>10-25-2020 13:10</v>
      </c>
      <c r="V896">
        <f>IFERROR(IF(W896=Z896,VLOOKUP($U896,[1]C8842!$G$2:$M$145,3,FALSE),0),0)</f>
        <v>20</v>
      </c>
      <c r="W896">
        <f>VLOOKUP(RIGHT($V$1,5),Key!$A$9:$B$14,2,FALSE)</f>
        <v>10.199999999999999</v>
      </c>
      <c r="X896">
        <f t="shared" si="69"/>
        <v>0</v>
      </c>
      <c r="Y896">
        <f>VLOOKUP(RIGHT($X$1,5),Key!$A$9:$B$14,2,FALSE)</f>
        <v>3.7</v>
      </c>
      <c r="Z896">
        <f t="shared" si="67"/>
        <v>10.199999999999999</v>
      </c>
      <c r="AA896">
        <f t="shared" si="68"/>
        <v>20</v>
      </c>
    </row>
    <row r="897" spans="1:27" x14ac:dyDescent="0.3">
      <c r="A897">
        <v>100067</v>
      </c>
      <c r="B897">
        <v>230922</v>
      </c>
      <c r="C897" s="3">
        <v>44130.546527777777</v>
      </c>
      <c r="D897">
        <v>1</v>
      </c>
      <c r="E897">
        <v>1</v>
      </c>
      <c r="F897" t="s">
        <v>25</v>
      </c>
      <c r="G897">
        <v>2</v>
      </c>
      <c r="H897">
        <v>67.710939999999994</v>
      </c>
      <c r="I897">
        <v>21.859380000000002</v>
      </c>
      <c r="J897">
        <v>1.09375</v>
      </c>
      <c r="K897">
        <v>58.023440000000001</v>
      </c>
      <c r="L897" s="3">
        <v>44130.3</v>
      </c>
      <c r="M897">
        <v>17.18</v>
      </c>
      <c r="N897" t="s">
        <v>28</v>
      </c>
      <c r="P897">
        <f>(C897-Key!$B$1)*24</f>
        <v>-1.9333333333488554</v>
      </c>
      <c r="Q897">
        <f>(Key!$B$2-'17.1'!C897)*24</f>
        <v>4.8833333333604969</v>
      </c>
      <c r="R897" s="3">
        <f>C897-(M897-Key!$B$5)/(24*Key!$B$6)</f>
        <v>44130.532712962959</v>
      </c>
      <c r="S897">
        <f>M897-Key!$B$5</f>
        <v>14.92</v>
      </c>
      <c r="T897" s="2">
        <f t="shared" si="65"/>
        <v>44129.548611111109</v>
      </c>
      <c r="U897" t="str">
        <f t="shared" si="66"/>
        <v>10-25-2020 13:10</v>
      </c>
      <c r="V897">
        <f>IFERROR(IF(W897=Z897,VLOOKUP($U897,[1]C8842!$G$2:$M$145,3,FALSE),0),0)</f>
        <v>20</v>
      </c>
      <c r="W897">
        <f>VLOOKUP(RIGHT($V$1,5),Key!$A$9:$B$14,2,FALSE)</f>
        <v>10.199999999999999</v>
      </c>
      <c r="X897">
        <f t="shared" si="69"/>
        <v>0</v>
      </c>
      <c r="Y897">
        <f>VLOOKUP(RIGHT($X$1,5),Key!$A$9:$B$14,2,FALSE)</f>
        <v>3.7</v>
      </c>
      <c r="Z897">
        <f t="shared" si="67"/>
        <v>10.199999999999999</v>
      </c>
      <c r="AA897">
        <f t="shared" si="68"/>
        <v>20</v>
      </c>
    </row>
    <row r="898" spans="1:27" x14ac:dyDescent="0.3">
      <c r="A898">
        <v>100067</v>
      </c>
      <c r="B898">
        <v>230922</v>
      </c>
      <c r="C898" s="3">
        <v>44130.546527777777</v>
      </c>
      <c r="D898">
        <v>3</v>
      </c>
      <c r="E898">
        <v>2</v>
      </c>
      <c r="F898" t="s">
        <v>26</v>
      </c>
      <c r="G898">
        <v>1</v>
      </c>
      <c r="H898">
        <v>63.59375</v>
      </c>
      <c r="I898">
        <v>16.296880000000002</v>
      </c>
      <c r="J898">
        <v>0.9296875</v>
      </c>
      <c r="K898">
        <v>94.039060000000006</v>
      </c>
      <c r="L898" s="3">
        <v>44130.3</v>
      </c>
      <c r="M898">
        <v>17.18</v>
      </c>
      <c r="N898" t="s">
        <v>28</v>
      </c>
      <c r="P898">
        <f>(C898-Key!$B$1)*24</f>
        <v>-1.9333333333488554</v>
      </c>
      <c r="Q898">
        <f>(Key!$B$2-'17.1'!C898)*24</f>
        <v>4.8833333333604969</v>
      </c>
      <c r="R898" s="3">
        <f>C898-(M898-Key!$B$5)/(24*Key!$B$6)</f>
        <v>44130.532712962959</v>
      </c>
      <c r="S898">
        <f>M898-Key!$B$5</f>
        <v>14.92</v>
      </c>
      <c r="T898" s="2">
        <f t="shared" si="65"/>
        <v>44129.548611111109</v>
      </c>
      <c r="U898" t="str">
        <f t="shared" si="66"/>
        <v>10-25-2020 13:10</v>
      </c>
      <c r="V898">
        <f>IFERROR(IF(W898=Z898,VLOOKUP($U898,[1]C8842!$G$2:$M$145,3,FALSE),0),0)</f>
        <v>20</v>
      </c>
      <c r="W898">
        <f>VLOOKUP(RIGHT($V$1,5),Key!$A$9:$B$14,2,FALSE)</f>
        <v>10.199999999999999</v>
      </c>
      <c r="X898">
        <f t="shared" si="69"/>
        <v>0</v>
      </c>
      <c r="Y898">
        <f>VLOOKUP(RIGHT($X$1,5),Key!$A$9:$B$14,2,FALSE)</f>
        <v>3.7</v>
      </c>
      <c r="Z898">
        <f t="shared" si="67"/>
        <v>10.199999999999999</v>
      </c>
      <c r="AA898">
        <f t="shared" si="68"/>
        <v>20</v>
      </c>
    </row>
    <row r="899" spans="1:27" x14ac:dyDescent="0.3">
      <c r="A899">
        <v>100067</v>
      </c>
      <c r="B899">
        <v>230922</v>
      </c>
      <c r="C899" s="3">
        <v>44130.546527777777</v>
      </c>
      <c r="D899">
        <v>2</v>
      </c>
      <c r="E899">
        <v>1</v>
      </c>
      <c r="F899" t="s">
        <v>26</v>
      </c>
      <c r="G899">
        <v>1</v>
      </c>
      <c r="H899">
        <v>65.640630000000002</v>
      </c>
      <c r="I899">
        <v>17.429690000000001</v>
      </c>
      <c r="J899">
        <v>0.94921880000000003</v>
      </c>
      <c r="K899">
        <v>84.035160000000005</v>
      </c>
      <c r="L899" s="3">
        <v>44130.3</v>
      </c>
      <c r="M899">
        <v>17.18</v>
      </c>
      <c r="N899" t="s">
        <v>28</v>
      </c>
      <c r="P899">
        <f>(C899-Key!$B$1)*24</f>
        <v>-1.9333333333488554</v>
      </c>
      <c r="Q899">
        <f>(Key!$B$2-'17.1'!C899)*24</f>
        <v>4.8833333333604969</v>
      </c>
      <c r="R899" s="3">
        <f>C899-(M899-Key!$B$5)/(24*Key!$B$6)</f>
        <v>44130.532712962959</v>
      </c>
      <c r="S899">
        <f>M899-Key!$B$5</f>
        <v>14.92</v>
      </c>
      <c r="T899" s="2">
        <f t="shared" ref="T899:T962" si="70">ROUND(C899*24*60/10,0)/(24*6)-1</f>
        <v>44129.548611111109</v>
      </c>
      <c r="U899" t="str">
        <f t="shared" ref="U899:U962" si="71">TEXT(T899,"mm-dd-yyyy hh:mm")</f>
        <v>10-25-2020 13:10</v>
      </c>
      <c r="V899">
        <f>IFERROR(IF(W899=Z899,VLOOKUP($U899,[1]C8842!$G$2:$M$145,3,FALSE),0),0)</f>
        <v>20</v>
      </c>
      <c r="W899">
        <f>VLOOKUP(RIGHT($V$1,5),Key!$A$9:$B$14,2,FALSE)</f>
        <v>10.199999999999999</v>
      </c>
      <c r="X899">
        <f t="shared" si="69"/>
        <v>0</v>
      </c>
      <c r="Y899">
        <f>VLOOKUP(RIGHT($X$1,5),Key!$A$9:$B$14,2,FALSE)</f>
        <v>3.7</v>
      </c>
      <c r="Z899">
        <f t="shared" ref="Z899:Z962" si="72">M899-MIN(ABS(Y899-M899),ABS(W899-M899))</f>
        <v>10.199999999999999</v>
      </c>
      <c r="AA899">
        <f t="shared" ref="AA899:AA962" si="73">SUM(V899,X899)</f>
        <v>20</v>
      </c>
    </row>
    <row r="900" spans="1:27" x14ac:dyDescent="0.3">
      <c r="A900">
        <v>100067</v>
      </c>
      <c r="B900">
        <v>230922</v>
      </c>
      <c r="C900" s="3">
        <v>44130.546527777777</v>
      </c>
      <c r="D900">
        <v>2</v>
      </c>
      <c r="E900">
        <v>1</v>
      </c>
      <c r="F900" t="s">
        <v>26</v>
      </c>
      <c r="G900">
        <v>1</v>
      </c>
      <c r="H900">
        <v>65.039060000000006</v>
      </c>
      <c r="I900">
        <v>15.378909999999999</v>
      </c>
      <c r="J900">
        <v>0.875</v>
      </c>
      <c r="K900">
        <v>82.035160000000005</v>
      </c>
      <c r="L900" s="3">
        <v>44130.3</v>
      </c>
      <c r="M900">
        <v>17.18</v>
      </c>
      <c r="N900" t="s">
        <v>28</v>
      </c>
      <c r="P900">
        <f>(C900-Key!$B$1)*24</f>
        <v>-1.9333333333488554</v>
      </c>
      <c r="Q900">
        <f>(Key!$B$2-'17.1'!C900)*24</f>
        <v>4.8833333333604969</v>
      </c>
      <c r="R900" s="3">
        <f>C900-(M900-Key!$B$5)/(24*Key!$B$6)</f>
        <v>44130.532712962959</v>
      </c>
      <c r="S900">
        <f>M900-Key!$B$5</f>
        <v>14.92</v>
      </c>
      <c r="T900" s="2">
        <f t="shared" si="70"/>
        <v>44129.548611111109</v>
      </c>
      <c r="U900" t="str">
        <f t="shared" si="71"/>
        <v>10-25-2020 13:10</v>
      </c>
      <c r="V900">
        <f>IFERROR(IF(W900=Z900,VLOOKUP($U900,[1]C8842!$G$2:$M$145,3,FALSE),0),0)</f>
        <v>20</v>
      </c>
      <c r="W900">
        <f>VLOOKUP(RIGHT($V$1,5),Key!$A$9:$B$14,2,FALSE)</f>
        <v>10.199999999999999</v>
      </c>
      <c r="X900">
        <f t="shared" ref="X900:X963" si="74">$X$2</f>
        <v>0</v>
      </c>
      <c r="Y900">
        <f>VLOOKUP(RIGHT($X$1,5),Key!$A$9:$B$14,2,FALSE)</f>
        <v>3.7</v>
      </c>
      <c r="Z900">
        <f t="shared" si="72"/>
        <v>10.199999999999999</v>
      </c>
      <c r="AA900">
        <f t="shared" si="73"/>
        <v>20</v>
      </c>
    </row>
    <row r="901" spans="1:27" x14ac:dyDescent="0.3">
      <c r="A901">
        <v>100067</v>
      </c>
      <c r="B901">
        <v>230922</v>
      </c>
      <c r="C901" s="3">
        <v>44130.546527777777</v>
      </c>
      <c r="D901">
        <v>3</v>
      </c>
      <c r="E901">
        <v>2</v>
      </c>
      <c r="F901" t="s">
        <v>26</v>
      </c>
      <c r="G901">
        <v>1</v>
      </c>
      <c r="H901">
        <v>50.757809999999999</v>
      </c>
      <c r="I901">
        <v>18.023440000000001</v>
      </c>
      <c r="J901">
        <v>1.2578130000000001</v>
      </c>
      <c r="K901">
        <v>94.039060000000006</v>
      </c>
      <c r="L901" s="3">
        <v>44130.3</v>
      </c>
      <c r="M901">
        <v>17.18</v>
      </c>
      <c r="N901" t="s">
        <v>28</v>
      </c>
      <c r="P901">
        <f>(C901-Key!$B$1)*24</f>
        <v>-1.9333333333488554</v>
      </c>
      <c r="Q901">
        <f>(Key!$B$2-'17.1'!C901)*24</f>
        <v>4.8833333333604969</v>
      </c>
      <c r="R901" s="3">
        <f>C901-(M901-Key!$B$5)/(24*Key!$B$6)</f>
        <v>44130.532712962959</v>
      </c>
      <c r="S901">
        <f>M901-Key!$B$5</f>
        <v>14.92</v>
      </c>
      <c r="T901" s="2">
        <f t="shared" si="70"/>
        <v>44129.548611111109</v>
      </c>
      <c r="U901" t="str">
        <f t="shared" si="71"/>
        <v>10-25-2020 13:10</v>
      </c>
      <c r="V901">
        <f>IFERROR(IF(W901=Z901,VLOOKUP($U901,[1]C8842!$G$2:$M$145,3,FALSE),0),0)</f>
        <v>20</v>
      </c>
      <c r="W901">
        <f>VLOOKUP(RIGHT($V$1,5),Key!$A$9:$B$14,2,FALSE)</f>
        <v>10.199999999999999</v>
      </c>
      <c r="X901">
        <f t="shared" si="74"/>
        <v>0</v>
      </c>
      <c r="Y901">
        <f>VLOOKUP(RIGHT($X$1,5),Key!$A$9:$B$14,2,FALSE)</f>
        <v>3.7</v>
      </c>
      <c r="Z901">
        <f t="shared" si="72"/>
        <v>10.199999999999999</v>
      </c>
      <c r="AA901">
        <f t="shared" si="73"/>
        <v>20</v>
      </c>
    </row>
    <row r="902" spans="1:27" x14ac:dyDescent="0.3">
      <c r="A902">
        <v>100067</v>
      </c>
      <c r="B902">
        <v>230922</v>
      </c>
      <c r="C902" s="3">
        <v>44130.546527777777</v>
      </c>
      <c r="D902">
        <v>2</v>
      </c>
      <c r="E902">
        <v>1</v>
      </c>
      <c r="F902" t="s">
        <v>26</v>
      </c>
      <c r="G902">
        <v>2</v>
      </c>
      <c r="H902">
        <v>67.273439999999994</v>
      </c>
      <c r="I902">
        <v>21.058589999999999</v>
      </c>
      <c r="J902">
        <v>1.066406</v>
      </c>
      <c r="K902">
        <v>81.035160000000005</v>
      </c>
      <c r="L902" s="3">
        <v>44130.3</v>
      </c>
      <c r="M902">
        <v>17.18</v>
      </c>
      <c r="N902" t="s">
        <v>28</v>
      </c>
      <c r="P902">
        <f>(C902-Key!$B$1)*24</f>
        <v>-1.9333333333488554</v>
      </c>
      <c r="Q902">
        <f>(Key!$B$2-'17.1'!C902)*24</f>
        <v>4.8833333333604969</v>
      </c>
      <c r="R902" s="3">
        <f>C902-(M902-Key!$B$5)/(24*Key!$B$6)</f>
        <v>44130.532712962959</v>
      </c>
      <c r="S902">
        <f>M902-Key!$B$5</f>
        <v>14.92</v>
      </c>
      <c r="T902" s="2">
        <f t="shared" si="70"/>
        <v>44129.548611111109</v>
      </c>
      <c r="U902" t="str">
        <f t="shared" si="71"/>
        <v>10-25-2020 13:10</v>
      </c>
      <c r="V902">
        <f>IFERROR(IF(W902=Z902,VLOOKUP($U902,[1]C8842!$G$2:$M$145,3,FALSE),0),0)</f>
        <v>20</v>
      </c>
      <c r="W902">
        <f>VLOOKUP(RIGHT($V$1,5),Key!$A$9:$B$14,2,FALSE)</f>
        <v>10.199999999999999</v>
      </c>
      <c r="X902">
        <f t="shared" si="74"/>
        <v>0</v>
      </c>
      <c r="Y902">
        <f>VLOOKUP(RIGHT($X$1,5),Key!$A$9:$B$14,2,FALSE)</f>
        <v>3.7</v>
      </c>
      <c r="Z902">
        <f t="shared" si="72"/>
        <v>10.199999999999999</v>
      </c>
      <c r="AA902">
        <f t="shared" si="73"/>
        <v>20</v>
      </c>
    </row>
    <row r="903" spans="1:27" x14ac:dyDescent="0.3">
      <c r="A903">
        <v>100067</v>
      </c>
      <c r="B903">
        <v>230922</v>
      </c>
      <c r="C903" s="3">
        <v>44130.546527777777</v>
      </c>
      <c r="D903">
        <v>3</v>
      </c>
      <c r="E903">
        <v>2</v>
      </c>
      <c r="F903" t="s">
        <v>26</v>
      </c>
      <c r="G903">
        <v>1</v>
      </c>
      <c r="H903">
        <v>68.652339999999995</v>
      </c>
      <c r="I903">
        <v>17.164059999999999</v>
      </c>
      <c r="J903">
        <v>0.89453130000000003</v>
      </c>
      <c r="K903">
        <v>94.039060000000006</v>
      </c>
      <c r="L903" s="3">
        <v>44130.3</v>
      </c>
      <c r="M903">
        <v>17.18</v>
      </c>
      <c r="N903" t="s">
        <v>28</v>
      </c>
      <c r="P903">
        <f>(C903-Key!$B$1)*24</f>
        <v>-1.9333333333488554</v>
      </c>
      <c r="Q903">
        <f>(Key!$B$2-'17.1'!C903)*24</f>
        <v>4.8833333333604969</v>
      </c>
      <c r="R903" s="3">
        <f>C903-(M903-Key!$B$5)/(24*Key!$B$6)</f>
        <v>44130.532712962959</v>
      </c>
      <c r="S903">
        <f>M903-Key!$B$5</f>
        <v>14.92</v>
      </c>
      <c r="T903" s="2">
        <f t="shared" si="70"/>
        <v>44129.548611111109</v>
      </c>
      <c r="U903" t="str">
        <f t="shared" si="71"/>
        <v>10-25-2020 13:10</v>
      </c>
      <c r="V903">
        <f>IFERROR(IF(W903=Z903,VLOOKUP($U903,[1]C8842!$G$2:$M$145,3,FALSE),0),0)</f>
        <v>20</v>
      </c>
      <c r="W903">
        <f>VLOOKUP(RIGHT($V$1,5),Key!$A$9:$B$14,2,FALSE)</f>
        <v>10.199999999999999</v>
      </c>
      <c r="X903">
        <f t="shared" si="74"/>
        <v>0</v>
      </c>
      <c r="Y903">
        <f>VLOOKUP(RIGHT($X$1,5),Key!$A$9:$B$14,2,FALSE)</f>
        <v>3.7</v>
      </c>
      <c r="Z903">
        <f t="shared" si="72"/>
        <v>10.199999999999999</v>
      </c>
      <c r="AA903">
        <f t="shared" si="73"/>
        <v>20</v>
      </c>
    </row>
    <row r="904" spans="1:27" x14ac:dyDescent="0.3">
      <c r="A904">
        <v>100067</v>
      </c>
      <c r="B904">
        <v>230922</v>
      </c>
      <c r="C904" s="3">
        <v>44130.546527777777</v>
      </c>
      <c r="D904">
        <v>3</v>
      </c>
      <c r="E904">
        <v>2</v>
      </c>
      <c r="F904" t="s">
        <v>26</v>
      </c>
      <c r="G904">
        <v>1</v>
      </c>
      <c r="H904">
        <v>64.867189999999994</v>
      </c>
      <c r="I904">
        <v>17.039059999999999</v>
      </c>
      <c r="J904">
        <v>0.94140630000000003</v>
      </c>
      <c r="K904">
        <v>94.039060000000006</v>
      </c>
      <c r="L904" s="3">
        <v>44130.3</v>
      </c>
      <c r="M904">
        <v>17.18</v>
      </c>
      <c r="N904" t="s">
        <v>28</v>
      </c>
      <c r="P904">
        <f>(C904-Key!$B$1)*24</f>
        <v>-1.9333333333488554</v>
      </c>
      <c r="Q904">
        <f>(Key!$B$2-'17.1'!C904)*24</f>
        <v>4.8833333333604969</v>
      </c>
      <c r="R904" s="3">
        <f>C904-(M904-Key!$B$5)/(24*Key!$B$6)</f>
        <v>44130.532712962959</v>
      </c>
      <c r="S904">
        <f>M904-Key!$B$5</f>
        <v>14.92</v>
      </c>
      <c r="T904" s="2">
        <f t="shared" si="70"/>
        <v>44129.548611111109</v>
      </c>
      <c r="U904" t="str">
        <f t="shared" si="71"/>
        <v>10-25-2020 13:10</v>
      </c>
      <c r="V904">
        <f>IFERROR(IF(W904=Z904,VLOOKUP($U904,[1]C8842!$G$2:$M$145,3,FALSE),0),0)</f>
        <v>20</v>
      </c>
      <c r="W904">
        <f>VLOOKUP(RIGHT($V$1,5),Key!$A$9:$B$14,2,FALSE)</f>
        <v>10.199999999999999</v>
      </c>
      <c r="X904">
        <f t="shared" si="74"/>
        <v>0</v>
      </c>
      <c r="Y904">
        <f>VLOOKUP(RIGHT($X$1,5),Key!$A$9:$B$14,2,FALSE)</f>
        <v>3.7</v>
      </c>
      <c r="Z904">
        <f t="shared" si="72"/>
        <v>10.199999999999999</v>
      </c>
      <c r="AA904">
        <f t="shared" si="73"/>
        <v>20</v>
      </c>
    </row>
    <row r="905" spans="1:27" x14ac:dyDescent="0.3">
      <c r="A905">
        <v>100067</v>
      </c>
      <c r="B905">
        <v>230922</v>
      </c>
      <c r="C905" s="3">
        <v>44130.546527777777</v>
      </c>
      <c r="D905">
        <v>3</v>
      </c>
      <c r="E905">
        <v>2</v>
      </c>
      <c r="F905" t="s">
        <v>26</v>
      </c>
      <c r="G905">
        <v>1</v>
      </c>
      <c r="H905">
        <v>63.875</v>
      </c>
      <c r="I905">
        <v>19.902339999999999</v>
      </c>
      <c r="J905">
        <v>1.078125</v>
      </c>
      <c r="K905">
        <v>94.039060000000006</v>
      </c>
      <c r="L905" s="3">
        <v>44130.3</v>
      </c>
      <c r="M905">
        <v>17.18</v>
      </c>
      <c r="N905" t="s">
        <v>28</v>
      </c>
      <c r="P905">
        <f>(C905-Key!$B$1)*24</f>
        <v>-1.9333333333488554</v>
      </c>
      <c r="Q905">
        <f>(Key!$B$2-'17.1'!C905)*24</f>
        <v>4.8833333333604969</v>
      </c>
      <c r="R905" s="3">
        <f>C905-(M905-Key!$B$5)/(24*Key!$B$6)</f>
        <v>44130.532712962959</v>
      </c>
      <c r="S905">
        <f>M905-Key!$B$5</f>
        <v>14.92</v>
      </c>
      <c r="T905" s="2">
        <f t="shared" si="70"/>
        <v>44129.548611111109</v>
      </c>
      <c r="U905" t="str">
        <f t="shared" si="71"/>
        <v>10-25-2020 13:10</v>
      </c>
      <c r="V905">
        <f>IFERROR(IF(W905=Z905,VLOOKUP($U905,[1]C8842!$G$2:$M$145,3,FALSE),0),0)</f>
        <v>20</v>
      </c>
      <c r="W905">
        <f>VLOOKUP(RIGHT($V$1,5),Key!$A$9:$B$14,2,FALSE)</f>
        <v>10.199999999999999</v>
      </c>
      <c r="X905">
        <f t="shared" si="74"/>
        <v>0</v>
      </c>
      <c r="Y905">
        <f>VLOOKUP(RIGHT($X$1,5),Key!$A$9:$B$14,2,FALSE)</f>
        <v>3.7</v>
      </c>
      <c r="Z905">
        <f t="shared" si="72"/>
        <v>10.199999999999999</v>
      </c>
      <c r="AA905">
        <f t="shared" si="73"/>
        <v>20</v>
      </c>
    </row>
    <row r="906" spans="1:27" x14ac:dyDescent="0.3">
      <c r="A906">
        <v>100067</v>
      </c>
      <c r="B906">
        <v>230922</v>
      </c>
      <c r="C906" s="3">
        <v>44130.546527777777</v>
      </c>
      <c r="D906">
        <v>2</v>
      </c>
      <c r="E906">
        <v>1</v>
      </c>
      <c r="F906" t="s">
        <v>26</v>
      </c>
      <c r="G906">
        <v>1</v>
      </c>
      <c r="H906">
        <v>67.800780000000003</v>
      </c>
      <c r="I906">
        <v>16.726559999999999</v>
      </c>
      <c r="J906">
        <v>0.890625</v>
      </c>
      <c r="K906">
        <v>80.03125</v>
      </c>
      <c r="L906" s="3">
        <v>44130.3</v>
      </c>
      <c r="M906">
        <v>17.18</v>
      </c>
      <c r="N906" t="s">
        <v>28</v>
      </c>
      <c r="P906">
        <f>(C906-Key!$B$1)*24</f>
        <v>-1.9333333333488554</v>
      </c>
      <c r="Q906">
        <f>(Key!$B$2-'17.1'!C906)*24</f>
        <v>4.8833333333604969</v>
      </c>
      <c r="R906" s="3">
        <f>C906-(M906-Key!$B$5)/(24*Key!$B$6)</f>
        <v>44130.532712962959</v>
      </c>
      <c r="S906">
        <f>M906-Key!$B$5</f>
        <v>14.92</v>
      </c>
      <c r="T906" s="2">
        <f t="shared" si="70"/>
        <v>44129.548611111109</v>
      </c>
      <c r="U906" t="str">
        <f t="shared" si="71"/>
        <v>10-25-2020 13:10</v>
      </c>
      <c r="V906">
        <f>IFERROR(IF(W906=Z906,VLOOKUP($U906,[1]C8842!$G$2:$M$145,3,FALSE),0),0)</f>
        <v>20</v>
      </c>
      <c r="W906">
        <f>VLOOKUP(RIGHT($V$1,5),Key!$A$9:$B$14,2,FALSE)</f>
        <v>10.199999999999999</v>
      </c>
      <c r="X906">
        <f t="shared" si="74"/>
        <v>0</v>
      </c>
      <c r="Y906">
        <f>VLOOKUP(RIGHT($X$1,5),Key!$A$9:$B$14,2,FALSE)</f>
        <v>3.7</v>
      </c>
      <c r="Z906">
        <f t="shared" si="72"/>
        <v>10.199999999999999</v>
      </c>
      <c r="AA906">
        <f t="shared" si="73"/>
        <v>20</v>
      </c>
    </row>
    <row r="907" spans="1:27" x14ac:dyDescent="0.3">
      <c r="A907">
        <v>100067</v>
      </c>
      <c r="B907">
        <v>230922</v>
      </c>
      <c r="C907" s="3">
        <v>44130.546527777777</v>
      </c>
      <c r="D907">
        <v>2</v>
      </c>
      <c r="E907">
        <v>1</v>
      </c>
      <c r="F907" t="s">
        <v>26</v>
      </c>
      <c r="G907">
        <v>2</v>
      </c>
      <c r="H907">
        <v>64.1875</v>
      </c>
      <c r="I907">
        <v>22.73828</v>
      </c>
      <c r="J907">
        <v>1.191406</v>
      </c>
      <c r="K907">
        <v>82.035160000000005</v>
      </c>
      <c r="L907" s="3">
        <v>44130.3</v>
      </c>
      <c r="M907">
        <v>17.18</v>
      </c>
      <c r="N907" t="s">
        <v>28</v>
      </c>
      <c r="P907">
        <f>(C907-Key!$B$1)*24</f>
        <v>-1.9333333333488554</v>
      </c>
      <c r="Q907">
        <f>(Key!$B$2-'17.1'!C907)*24</f>
        <v>4.8833333333604969</v>
      </c>
      <c r="R907" s="3">
        <f>C907-(M907-Key!$B$5)/(24*Key!$B$6)</f>
        <v>44130.532712962959</v>
      </c>
      <c r="S907">
        <f>M907-Key!$B$5</f>
        <v>14.92</v>
      </c>
      <c r="T907" s="2">
        <f t="shared" si="70"/>
        <v>44129.548611111109</v>
      </c>
      <c r="U907" t="str">
        <f t="shared" si="71"/>
        <v>10-25-2020 13:10</v>
      </c>
      <c r="V907">
        <f>IFERROR(IF(W907=Z907,VLOOKUP($U907,[1]C8842!$G$2:$M$145,3,FALSE),0),0)</f>
        <v>20</v>
      </c>
      <c r="W907">
        <f>VLOOKUP(RIGHT($V$1,5),Key!$A$9:$B$14,2,FALSE)</f>
        <v>10.199999999999999</v>
      </c>
      <c r="X907">
        <f t="shared" si="74"/>
        <v>0</v>
      </c>
      <c r="Y907">
        <f>VLOOKUP(RIGHT($X$1,5),Key!$A$9:$B$14,2,FALSE)</f>
        <v>3.7</v>
      </c>
      <c r="Z907">
        <f t="shared" si="72"/>
        <v>10.199999999999999</v>
      </c>
      <c r="AA907">
        <f t="shared" si="73"/>
        <v>20</v>
      </c>
    </row>
    <row r="908" spans="1:27" x14ac:dyDescent="0.3">
      <c r="A908">
        <v>100067</v>
      </c>
      <c r="B908">
        <v>230922</v>
      </c>
      <c r="C908" s="3">
        <v>44130.546527777777</v>
      </c>
      <c r="D908">
        <v>3</v>
      </c>
      <c r="E908">
        <v>2</v>
      </c>
      <c r="F908" t="s">
        <v>26</v>
      </c>
      <c r="G908">
        <v>4</v>
      </c>
      <c r="H908">
        <v>63.292969999999997</v>
      </c>
      <c r="I908">
        <v>77.492189999999994</v>
      </c>
      <c r="J908">
        <v>3.5117189999999998</v>
      </c>
      <c r="K908">
        <v>94.039060000000006</v>
      </c>
      <c r="L908" s="3">
        <v>44130.3</v>
      </c>
      <c r="M908">
        <v>17.18</v>
      </c>
      <c r="N908" t="s">
        <v>28</v>
      </c>
      <c r="P908">
        <f>(C908-Key!$B$1)*24</f>
        <v>-1.9333333333488554</v>
      </c>
      <c r="Q908">
        <f>(Key!$B$2-'17.1'!C908)*24</f>
        <v>4.8833333333604969</v>
      </c>
      <c r="R908" s="3">
        <f>C908-(M908-Key!$B$5)/(24*Key!$B$6)</f>
        <v>44130.532712962959</v>
      </c>
      <c r="S908">
        <f>M908-Key!$B$5</f>
        <v>14.92</v>
      </c>
      <c r="T908" s="2">
        <f t="shared" si="70"/>
        <v>44129.548611111109</v>
      </c>
      <c r="U908" t="str">
        <f t="shared" si="71"/>
        <v>10-25-2020 13:10</v>
      </c>
      <c r="V908">
        <f>IFERROR(IF(W908=Z908,VLOOKUP($U908,[1]C8842!$G$2:$M$145,3,FALSE),0),0)</f>
        <v>20</v>
      </c>
      <c r="W908">
        <f>VLOOKUP(RIGHT($V$1,5),Key!$A$9:$B$14,2,FALSE)</f>
        <v>10.199999999999999</v>
      </c>
      <c r="X908">
        <f t="shared" si="74"/>
        <v>0</v>
      </c>
      <c r="Y908">
        <f>VLOOKUP(RIGHT($X$1,5),Key!$A$9:$B$14,2,FALSE)</f>
        <v>3.7</v>
      </c>
      <c r="Z908">
        <f t="shared" si="72"/>
        <v>10.199999999999999</v>
      </c>
      <c r="AA908">
        <f t="shared" si="73"/>
        <v>20</v>
      </c>
    </row>
    <row r="909" spans="1:27" x14ac:dyDescent="0.3">
      <c r="A909">
        <v>100067</v>
      </c>
      <c r="B909">
        <v>230922</v>
      </c>
      <c r="C909" s="3">
        <v>44130.546527777777</v>
      </c>
      <c r="D909">
        <v>2</v>
      </c>
      <c r="E909">
        <v>1</v>
      </c>
      <c r="F909" t="s">
        <v>26</v>
      </c>
      <c r="G909">
        <v>1</v>
      </c>
      <c r="H909">
        <v>64.269530000000003</v>
      </c>
      <c r="I909">
        <v>17.996089999999999</v>
      </c>
      <c r="J909">
        <v>0.9921875</v>
      </c>
      <c r="K909">
        <v>82.035160000000005</v>
      </c>
      <c r="L909" s="3">
        <v>44130.3</v>
      </c>
      <c r="M909">
        <v>17.18</v>
      </c>
      <c r="N909" t="s">
        <v>28</v>
      </c>
      <c r="P909">
        <f>(C909-Key!$B$1)*24</f>
        <v>-1.9333333333488554</v>
      </c>
      <c r="Q909">
        <f>(Key!$B$2-'17.1'!C909)*24</f>
        <v>4.8833333333604969</v>
      </c>
      <c r="R909" s="3">
        <f>C909-(M909-Key!$B$5)/(24*Key!$B$6)</f>
        <v>44130.532712962959</v>
      </c>
      <c r="S909">
        <f>M909-Key!$B$5</f>
        <v>14.92</v>
      </c>
      <c r="T909" s="2">
        <f t="shared" si="70"/>
        <v>44129.548611111109</v>
      </c>
      <c r="U909" t="str">
        <f t="shared" si="71"/>
        <v>10-25-2020 13:10</v>
      </c>
      <c r="V909">
        <f>IFERROR(IF(W909=Z909,VLOOKUP($U909,[1]C8842!$G$2:$M$145,3,FALSE),0),0)</f>
        <v>20</v>
      </c>
      <c r="W909">
        <f>VLOOKUP(RIGHT($V$1,5),Key!$A$9:$B$14,2,FALSE)</f>
        <v>10.199999999999999</v>
      </c>
      <c r="X909">
        <f t="shared" si="74"/>
        <v>0</v>
      </c>
      <c r="Y909">
        <f>VLOOKUP(RIGHT($X$1,5),Key!$A$9:$B$14,2,FALSE)</f>
        <v>3.7</v>
      </c>
      <c r="Z909">
        <f t="shared" si="72"/>
        <v>10.199999999999999</v>
      </c>
      <c r="AA909">
        <f t="shared" si="73"/>
        <v>20</v>
      </c>
    </row>
    <row r="910" spans="1:27" x14ac:dyDescent="0.3">
      <c r="A910">
        <v>100067</v>
      </c>
      <c r="B910">
        <v>230922</v>
      </c>
      <c r="C910" s="3">
        <v>44130.546527777777</v>
      </c>
      <c r="D910">
        <v>0</v>
      </c>
      <c r="E910">
        <v>2</v>
      </c>
      <c r="F910" t="s">
        <v>25</v>
      </c>
      <c r="G910">
        <v>1</v>
      </c>
      <c r="H910">
        <v>62.746090000000002</v>
      </c>
      <c r="I910">
        <v>15.003909999999999</v>
      </c>
      <c r="J910">
        <v>0.890625</v>
      </c>
      <c r="K910">
        <v>48.019530000000003</v>
      </c>
      <c r="L910" s="3">
        <v>44130.3</v>
      </c>
      <c r="M910">
        <v>17.18</v>
      </c>
      <c r="N910" t="s">
        <v>28</v>
      </c>
      <c r="P910">
        <f>(C910-Key!$B$1)*24</f>
        <v>-1.9333333333488554</v>
      </c>
      <c r="Q910">
        <f>(Key!$B$2-'17.1'!C910)*24</f>
        <v>4.8833333333604969</v>
      </c>
      <c r="R910" s="3">
        <f>C910-(M910-Key!$B$5)/(24*Key!$B$6)</f>
        <v>44130.532712962959</v>
      </c>
      <c r="S910">
        <f>M910-Key!$B$5</f>
        <v>14.92</v>
      </c>
      <c r="T910" s="2">
        <f t="shared" si="70"/>
        <v>44129.548611111109</v>
      </c>
      <c r="U910" t="str">
        <f t="shared" si="71"/>
        <v>10-25-2020 13:10</v>
      </c>
      <c r="V910">
        <f>IFERROR(IF(W910=Z910,VLOOKUP($U910,[1]C8842!$G$2:$M$145,3,FALSE),0),0)</f>
        <v>20</v>
      </c>
      <c r="W910">
        <f>VLOOKUP(RIGHT($V$1,5),Key!$A$9:$B$14,2,FALSE)</f>
        <v>10.199999999999999</v>
      </c>
      <c r="X910">
        <f t="shared" si="74"/>
        <v>0</v>
      </c>
      <c r="Y910">
        <f>VLOOKUP(RIGHT($X$1,5),Key!$A$9:$B$14,2,FALSE)</f>
        <v>3.7</v>
      </c>
      <c r="Z910">
        <f t="shared" si="72"/>
        <v>10.199999999999999</v>
      </c>
      <c r="AA910">
        <f t="shared" si="73"/>
        <v>20</v>
      </c>
    </row>
    <row r="911" spans="1:27" x14ac:dyDescent="0.3">
      <c r="A911">
        <v>100067</v>
      </c>
      <c r="B911">
        <v>230922</v>
      </c>
      <c r="C911" s="3">
        <v>44130.546527777777</v>
      </c>
      <c r="D911">
        <v>3</v>
      </c>
      <c r="E911">
        <v>2</v>
      </c>
      <c r="F911" t="s">
        <v>26</v>
      </c>
      <c r="G911">
        <v>1</v>
      </c>
      <c r="H911">
        <v>75.53125</v>
      </c>
      <c r="I911">
        <v>17.695309999999999</v>
      </c>
      <c r="J911">
        <v>0.83203130000000003</v>
      </c>
      <c r="K911">
        <v>93.039060000000006</v>
      </c>
      <c r="L911" s="3">
        <v>44130.3</v>
      </c>
      <c r="M911">
        <v>17.18</v>
      </c>
      <c r="N911" t="s">
        <v>28</v>
      </c>
      <c r="P911">
        <f>(C911-Key!$B$1)*24</f>
        <v>-1.9333333333488554</v>
      </c>
      <c r="Q911">
        <f>(Key!$B$2-'17.1'!C911)*24</f>
        <v>4.8833333333604969</v>
      </c>
      <c r="R911" s="3">
        <f>C911-(M911-Key!$B$5)/(24*Key!$B$6)</f>
        <v>44130.532712962959</v>
      </c>
      <c r="S911">
        <f>M911-Key!$B$5</f>
        <v>14.92</v>
      </c>
      <c r="T911" s="2">
        <f t="shared" si="70"/>
        <v>44129.548611111109</v>
      </c>
      <c r="U911" t="str">
        <f t="shared" si="71"/>
        <v>10-25-2020 13:10</v>
      </c>
      <c r="V911">
        <f>IFERROR(IF(W911=Z911,VLOOKUP($U911,[1]C8842!$G$2:$M$145,3,FALSE),0),0)</f>
        <v>20</v>
      </c>
      <c r="W911">
        <f>VLOOKUP(RIGHT($V$1,5),Key!$A$9:$B$14,2,FALSE)</f>
        <v>10.199999999999999</v>
      </c>
      <c r="X911">
        <f t="shared" si="74"/>
        <v>0</v>
      </c>
      <c r="Y911">
        <f>VLOOKUP(RIGHT($X$1,5),Key!$A$9:$B$14,2,FALSE)</f>
        <v>3.7</v>
      </c>
      <c r="Z911">
        <f t="shared" si="72"/>
        <v>10.199999999999999</v>
      </c>
      <c r="AA911">
        <f t="shared" si="73"/>
        <v>20</v>
      </c>
    </row>
    <row r="912" spans="1:27" x14ac:dyDescent="0.3">
      <c r="A912">
        <v>100067</v>
      </c>
      <c r="B912">
        <v>230922</v>
      </c>
      <c r="C912" s="3">
        <v>44130.546527777777</v>
      </c>
      <c r="D912">
        <v>0</v>
      </c>
      <c r="E912">
        <v>2</v>
      </c>
      <c r="F912" t="s">
        <v>25</v>
      </c>
      <c r="G912">
        <v>1</v>
      </c>
      <c r="H912">
        <v>60.695309999999999</v>
      </c>
      <c r="I912">
        <v>14.19922</v>
      </c>
      <c r="J912">
        <v>0.8828125</v>
      </c>
      <c r="K912">
        <v>46.019530000000003</v>
      </c>
      <c r="L912" s="3">
        <v>44130.3</v>
      </c>
      <c r="M912">
        <v>17.18</v>
      </c>
      <c r="N912" t="s">
        <v>28</v>
      </c>
      <c r="P912">
        <f>(C912-Key!$B$1)*24</f>
        <v>-1.9333333333488554</v>
      </c>
      <c r="Q912">
        <f>(Key!$B$2-'17.1'!C912)*24</f>
        <v>4.8833333333604969</v>
      </c>
      <c r="R912" s="3">
        <f>C912-(M912-Key!$B$5)/(24*Key!$B$6)</f>
        <v>44130.532712962959</v>
      </c>
      <c r="S912">
        <f>M912-Key!$B$5</f>
        <v>14.92</v>
      </c>
      <c r="T912" s="2">
        <f t="shared" si="70"/>
        <v>44129.548611111109</v>
      </c>
      <c r="U912" t="str">
        <f t="shared" si="71"/>
        <v>10-25-2020 13:10</v>
      </c>
      <c r="V912">
        <f>IFERROR(IF(W912=Z912,VLOOKUP($U912,[1]C8842!$G$2:$M$145,3,FALSE),0),0)</f>
        <v>20</v>
      </c>
      <c r="W912">
        <f>VLOOKUP(RIGHT($V$1,5),Key!$A$9:$B$14,2,FALSE)</f>
        <v>10.199999999999999</v>
      </c>
      <c r="X912">
        <f t="shared" si="74"/>
        <v>0</v>
      </c>
      <c r="Y912">
        <f>VLOOKUP(RIGHT($X$1,5),Key!$A$9:$B$14,2,FALSE)</f>
        <v>3.7</v>
      </c>
      <c r="Z912">
        <f t="shared" si="72"/>
        <v>10.199999999999999</v>
      </c>
      <c r="AA912">
        <f t="shared" si="73"/>
        <v>20</v>
      </c>
    </row>
    <row r="913" spans="1:27" x14ac:dyDescent="0.3">
      <c r="A913">
        <v>100067</v>
      </c>
      <c r="B913">
        <v>230922</v>
      </c>
      <c r="C913" s="3">
        <v>44130.546527777777</v>
      </c>
      <c r="D913">
        <v>1</v>
      </c>
      <c r="E913">
        <v>1</v>
      </c>
      <c r="F913" t="s">
        <v>25</v>
      </c>
      <c r="G913">
        <v>1</v>
      </c>
      <c r="H913">
        <v>66.125</v>
      </c>
      <c r="I913">
        <v>19.8125</v>
      </c>
      <c r="J913">
        <v>1.0390630000000001</v>
      </c>
      <c r="K913">
        <v>56.023440000000001</v>
      </c>
      <c r="L913" s="3">
        <v>44130.3</v>
      </c>
      <c r="M913">
        <v>17.18</v>
      </c>
      <c r="N913" t="s">
        <v>28</v>
      </c>
      <c r="P913">
        <f>(C913-Key!$B$1)*24</f>
        <v>-1.9333333333488554</v>
      </c>
      <c r="Q913">
        <f>(Key!$B$2-'17.1'!C913)*24</f>
        <v>4.8833333333604969</v>
      </c>
      <c r="R913" s="3">
        <f>C913-(M913-Key!$B$5)/(24*Key!$B$6)</f>
        <v>44130.532712962959</v>
      </c>
      <c r="S913">
        <f>M913-Key!$B$5</f>
        <v>14.92</v>
      </c>
      <c r="T913" s="2">
        <f t="shared" si="70"/>
        <v>44129.548611111109</v>
      </c>
      <c r="U913" t="str">
        <f t="shared" si="71"/>
        <v>10-25-2020 13:10</v>
      </c>
      <c r="V913">
        <f>IFERROR(IF(W913=Z913,VLOOKUP($U913,[1]C8842!$G$2:$M$145,3,FALSE),0),0)</f>
        <v>20</v>
      </c>
      <c r="W913">
        <f>VLOOKUP(RIGHT($V$1,5),Key!$A$9:$B$14,2,FALSE)</f>
        <v>10.199999999999999</v>
      </c>
      <c r="X913">
        <f t="shared" si="74"/>
        <v>0</v>
      </c>
      <c r="Y913">
        <f>VLOOKUP(RIGHT($X$1,5),Key!$A$9:$B$14,2,FALSE)</f>
        <v>3.7</v>
      </c>
      <c r="Z913">
        <f t="shared" si="72"/>
        <v>10.199999999999999</v>
      </c>
      <c r="AA913">
        <f t="shared" si="73"/>
        <v>20</v>
      </c>
    </row>
    <row r="914" spans="1:27" x14ac:dyDescent="0.3">
      <c r="A914">
        <v>100067</v>
      </c>
      <c r="B914">
        <v>230922</v>
      </c>
      <c r="C914" s="3">
        <v>44130.547222222223</v>
      </c>
      <c r="D914">
        <v>1</v>
      </c>
      <c r="E914">
        <v>1</v>
      </c>
      <c r="F914" t="s">
        <v>25</v>
      </c>
      <c r="G914">
        <v>2</v>
      </c>
      <c r="H914">
        <v>75.324219999999997</v>
      </c>
      <c r="I914">
        <v>20.410160000000001</v>
      </c>
      <c r="J914">
        <v>0.9296875</v>
      </c>
      <c r="K914">
        <v>56.023440000000001</v>
      </c>
      <c r="L914" s="3">
        <v>44130.3</v>
      </c>
      <c r="M914">
        <v>17.18</v>
      </c>
      <c r="N914" t="s">
        <v>28</v>
      </c>
      <c r="P914">
        <f>(C914-Key!$B$1)*24</f>
        <v>-1.9166666666278616</v>
      </c>
      <c r="Q914">
        <f>(Key!$B$2-'17.1'!C914)*24</f>
        <v>4.8666666666395031</v>
      </c>
      <c r="R914" s="3">
        <f>C914-(M914-Key!$B$5)/(24*Key!$B$6)</f>
        <v>44130.533407407405</v>
      </c>
      <c r="S914">
        <f>M914-Key!$B$5</f>
        <v>14.92</v>
      </c>
      <c r="T914" s="2">
        <f t="shared" si="70"/>
        <v>44129.548611111109</v>
      </c>
      <c r="U914" t="str">
        <f t="shared" si="71"/>
        <v>10-25-2020 13:10</v>
      </c>
      <c r="V914">
        <f>IFERROR(IF(W914=Z914,VLOOKUP($U914,[1]C8842!$G$2:$M$145,3,FALSE),0),0)</f>
        <v>20</v>
      </c>
      <c r="W914">
        <f>VLOOKUP(RIGHT($V$1,5),Key!$A$9:$B$14,2,FALSE)</f>
        <v>10.199999999999999</v>
      </c>
      <c r="X914">
        <f t="shared" si="74"/>
        <v>0</v>
      </c>
      <c r="Y914">
        <f>VLOOKUP(RIGHT($X$1,5),Key!$A$9:$B$14,2,FALSE)</f>
        <v>3.7</v>
      </c>
      <c r="Z914">
        <f t="shared" si="72"/>
        <v>10.199999999999999</v>
      </c>
      <c r="AA914">
        <f t="shared" si="73"/>
        <v>20</v>
      </c>
    </row>
    <row r="915" spans="1:27" x14ac:dyDescent="0.3">
      <c r="A915">
        <v>100067</v>
      </c>
      <c r="B915">
        <v>230922</v>
      </c>
      <c r="C915" s="3">
        <v>44130.547222222223</v>
      </c>
      <c r="D915">
        <v>1</v>
      </c>
      <c r="E915">
        <v>1</v>
      </c>
      <c r="F915" t="s">
        <v>25</v>
      </c>
      <c r="G915">
        <v>1</v>
      </c>
      <c r="H915">
        <v>71.144530000000003</v>
      </c>
      <c r="I915">
        <v>16.6875</v>
      </c>
      <c r="J915">
        <v>0.84765630000000003</v>
      </c>
      <c r="K915">
        <v>58.023440000000001</v>
      </c>
      <c r="L915" s="3">
        <v>44130.3</v>
      </c>
      <c r="M915">
        <v>17.18</v>
      </c>
      <c r="N915" t="s">
        <v>28</v>
      </c>
      <c r="P915">
        <f>(C915-Key!$B$1)*24</f>
        <v>-1.9166666666278616</v>
      </c>
      <c r="Q915">
        <f>(Key!$B$2-'17.1'!C915)*24</f>
        <v>4.8666666666395031</v>
      </c>
      <c r="R915" s="3">
        <f>C915-(M915-Key!$B$5)/(24*Key!$B$6)</f>
        <v>44130.533407407405</v>
      </c>
      <c r="S915">
        <f>M915-Key!$B$5</f>
        <v>14.92</v>
      </c>
      <c r="T915" s="2">
        <f t="shared" si="70"/>
        <v>44129.548611111109</v>
      </c>
      <c r="U915" t="str">
        <f t="shared" si="71"/>
        <v>10-25-2020 13:10</v>
      </c>
      <c r="V915">
        <f>IFERROR(IF(W915=Z915,VLOOKUP($U915,[1]C8842!$G$2:$M$145,3,FALSE),0),0)</f>
        <v>20</v>
      </c>
      <c r="W915">
        <f>VLOOKUP(RIGHT($V$1,5),Key!$A$9:$B$14,2,FALSE)</f>
        <v>10.199999999999999</v>
      </c>
      <c r="X915">
        <f t="shared" si="74"/>
        <v>0</v>
      </c>
      <c r="Y915">
        <f>VLOOKUP(RIGHT($X$1,5),Key!$A$9:$B$14,2,FALSE)</f>
        <v>3.7</v>
      </c>
      <c r="Z915">
        <f t="shared" si="72"/>
        <v>10.199999999999999</v>
      </c>
      <c r="AA915">
        <f t="shared" si="73"/>
        <v>20</v>
      </c>
    </row>
    <row r="916" spans="1:27" x14ac:dyDescent="0.3">
      <c r="A916">
        <v>100067</v>
      </c>
      <c r="B916">
        <v>230922</v>
      </c>
      <c r="C916" s="3">
        <v>44130.547222222223</v>
      </c>
      <c r="D916">
        <v>1</v>
      </c>
      <c r="E916">
        <v>1</v>
      </c>
      <c r="F916" t="s">
        <v>25</v>
      </c>
      <c r="G916">
        <v>1</v>
      </c>
      <c r="H916">
        <v>73.808589999999995</v>
      </c>
      <c r="I916">
        <v>14.6875</v>
      </c>
      <c r="J916">
        <v>0.7421875</v>
      </c>
      <c r="K916">
        <v>58.023440000000001</v>
      </c>
      <c r="L916" s="3">
        <v>44130.3</v>
      </c>
      <c r="M916">
        <v>17.18</v>
      </c>
      <c r="N916" t="s">
        <v>28</v>
      </c>
      <c r="P916">
        <f>(C916-Key!$B$1)*24</f>
        <v>-1.9166666666278616</v>
      </c>
      <c r="Q916">
        <f>(Key!$B$2-'17.1'!C916)*24</f>
        <v>4.8666666666395031</v>
      </c>
      <c r="R916" s="3">
        <f>C916-(M916-Key!$B$5)/(24*Key!$B$6)</f>
        <v>44130.533407407405</v>
      </c>
      <c r="S916">
        <f>M916-Key!$B$5</f>
        <v>14.92</v>
      </c>
      <c r="T916" s="2">
        <f t="shared" si="70"/>
        <v>44129.548611111109</v>
      </c>
      <c r="U916" t="str">
        <f t="shared" si="71"/>
        <v>10-25-2020 13:10</v>
      </c>
      <c r="V916">
        <f>IFERROR(IF(W916=Z916,VLOOKUP($U916,[1]C8842!$G$2:$M$145,3,FALSE),0),0)</f>
        <v>20</v>
      </c>
      <c r="W916">
        <f>VLOOKUP(RIGHT($V$1,5),Key!$A$9:$B$14,2,FALSE)</f>
        <v>10.199999999999999</v>
      </c>
      <c r="X916">
        <f t="shared" si="74"/>
        <v>0</v>
      </c>
      <c r="Y916">
        <f>VLOOKUP(RIGHT($X$1,5),Key!$A$9:$B$14,2,FALSE)</f>
        <v>3.7</v>
      </c>
      <c r="Z916">
        <f t="shared" si="72"/>
        <v>10.199999999999999</v>
      </c>
      <c r="AA916">
        <f t="shared" si="73"/>
        <v>20</v>
      </c>
    </row>
    <row r="917" spans="1:27" x14ac:dyDescent="0.3">
      <c r="A917">
        <v>100067</v>
      </c>
      <c r="B917">
        <v>230922</v>
      </c>
      <c r="C917" s="3">
        <v>44130.547222222223</v>
      </c>
      <c r="D917">
        <v>0</v>
      </c>
      <c r="E917">
        <v>2</v>
      </c>
      <c r="F917" t="s">
        <v>25</v>
      </c>
      <c r="G917">
        <v>3</v>
      </c>
      <c r="H917">
        <v>61.742190000000001</v>
      </c>
      <c r="I917">
        <v>43.886719999999997</v>
      </c>
      <c r="J917">
        <v>2.1484380000000001</v>
      </c>
      <c r="K917">
        <v>44.019530000000003</v>
      </c>
      <c r="L917" s="3">
        <v>44130.3</v>
      </c>
      <c r="M917">
        <v>17.18</v>
      </c>
      <c r="N917" t="s">
        <v>28</v>
      </c>
      <c r="P917">
        <f>(C917-Key!$B$1)*24</f>
        <v>-1.9166666666278616</v>
      </c>
      <c r="Q917">
        <f>(Key!$B$2-'17.1'!C917)*24</f>
        <v>4.8666666666395031</v>
      </c>
      <c r="R917" s="3">
        <f>C917-(M917-Key!$B$5)/(24*Key!$B$6)</f>
        <v>44130.533407407405</v>
      </c>
      <c r="S917">
        <f>M917-Key!$B$5</f>
        <v>14.92</v>
      </c>
      <c r="T917" s="2">
        <f t="shared" si="70"/>
        <v>44129.548611111109</v>
      </c>
      <c r="U917" t="str">
        <f t="shared" si="71"/>
        <v>10-25-2020 13:10</v>
      </c>
      <c r="V917">
        <f>IFERROR(IF(W917=Z917,VLOOKUP($U917,[1]C8842!$G$2:$M$145,3,FALSE),0),0)</f>
        <v>20</v>
      </c>
      <c r="W917">
        <f>VLOOKUP(RIGHT($V$1,5),Key!$A$9:$B$14,2,FALSE)</f>
        <v>10.199999999999999</v>
      </c>
      <c r="X917">
        <f t="shared" si="74"/>
        <v>0</v>
      </c>
      <c r="Y917">
        <f>VLOOKUP(RIGHT($X$1,5),Key!$A$9:$B$14,2,FALSE)</f>
        <v>3.7</v>
      </c>
      <c r="Z917">
        <f t="shared" si="72"/>
        <v>10.199999999999999</v>
      </c>
      <c r="AA917">
        <f t="shared" si="73"/>
        <v>20</v>
      </c>
    </row>
    <row r="918" spans="1:27" x14ac:dyDescent="0.3">
      <c r="A918">
        <v>100067</v>
      </c>
      <c r="B918">
        <v>230922</v>
      </c>
      <c r="C918" s="3">
        <v>44130.547222222223</v>
      </c>
      <c r="D918">
        <v>1</v>
      </c>
      <c r="E918">
        <v>1</v>
      </c>
      <c r="F918" t="s">
        <v>25</v>
      </c>
      <c r="G918">
        <v>1</v>
      </c>
      <c r="H918">
        <v>73.710939999999994</v>
      </c>
      <c r="I918">
        <v>13.76563</v>
      </c>
      <c r="J918">
        <v>0.7109375</v>
      </c>
      <c r="K918">
        <v>59.023440000000001</v>
      </c>
      <c r="L918" s="3">
        <v>44130.3</v>
      </c>
      <c r="M918">
        <v>17.18</v>
      </c>
      <c r="N918" t="s">
        <v>28</v>
      </c>
      <c r="P918">
        <f>(C918-Key!$B$1)*24</f>
        <v>-1.9166666666278616</v>
      </c>
      <c r="Q918">
        <f>(Key!$B$2-'17.1'!C918)*24</f>
        <v>4.8666666666395031</v>
      </c>
      <c r="R918" s="3">
        <f>C918-(M918-Key!$B$5)/(24*Key!$B$6)</f>
        <v>44130.533407407405</v>
      </c>
      <c r="S918">
        <f>M918-Key!$B$5</f>
        <v>14.92</v>
      </c>
      <c r="T918" s="2">
        <f t="shared" si="70"/>
        <v>44129.548611111109</v>
      </c>
      <c r="U918" t="str">
        <f t="shared" si="71"/>
        <v>10-25-2020 13:10</v>
      </c>
      <c r="V918">
        <f>IFERROR(IF(W918=Z918,VLOOKUP($U918,[1]C8842!$G$2:$M$145,3,FALSE),0),0)</f>
        <v>20</v>
      </c>
      <c r="W918">
        <f>VLOOKUP(RIGHT($V$1,5),Key!$A$9:$B$14,2,FALSE)</f>
        <v>10.199999999999999</v>
      </c>
      <c r="X918">
        <f t="shared" si="74"/>
        <v>0</v>
      </c>
      <c r="Y918">
        <f>VLOOKUP(RIGHT($X$1,5),Key!$A$9:$B$14,2,FALSE)</f>
        <v>3.7</v>
      </c>
      <c r="Z918">
        <f t="shared" si="72"/>
        <v>10.199999999999999</v>
      </c>
      <c r="AA918">
        <f t="shared" si="73"/>
        <v>20</v>
      </c>
    </row>
    <row r="919" spans="1:27" x14ac:dyDescent="0.3">
      <c r="A919">
        <v>100067</v>
      </c>
      <c r="B919">
        <v>230922</v>
      </c>
      <c r="C919" s="3">
        <v>44130.547222222223</v>
      </c>
      <c r="D919">
        <v>1</v>
      </c>
      <c r="E919">
        <v>1</v>
      </c>
      <c r="F919" t="s">
        <v>25</v>
      </c>
      <c r="G919">
        <v>2</v>
      </c>
      <c r="H919">
        <v>66.910160000000005</v>
      </c>
      <c r="I919">
        <v>21.61328</v>
      </c>
      <c r="J919">
        <v>1.097656</v>
      </c>
      <c r="K919">
        <v>58.023440000000001</v>
      </c>
      <c r="L919" s="3">
        <v>44130.3</v>
      </c>
      <c r="M919">
        <v>17.18</v>
      </c>
      <c r="N919" t="s">
        <v>28</v>
      </c>
      <c r="P919">
        <f>(C919-Key!$B$1)*24</f>
        <v>-1.9166666666278616</v>
      </c>
      <c r="Q919">
        <f>(Key!$B$2-'17.1'!C919)*24</f>
        <v>4.8666666666395031</v>
      </c>
      <c r="R919" s="3">
        <f>C919-(M919-Key!$B$5)/(24*Key!$B$6)</f>
        <v>44130.533407407405</v>
      </c>
      <c r="S919">
        <f>M919-Key!$B$5</f>
        <v>14.92</v>
      </c>
      <c r="T919" s="2">
        <f t="shared" si="70"/>
        <v>44129.548611111109</v>
      </c>
      <c r="U919" t="str">
        <f t="shared" si="71"/>
        <v>10-25-2020 13:10</v>
      </c>
      <c r="V919">
        <f>IFERROR(IF(W919=Z919,VLOOKUP($U919,[1]C8842!$G$2:$M$145,3,FALSE),0),0)</f>
        <v>20</v>
      </c>
      <c r="W919">
        <f>VLOOKUP(RIGHT($V$1,5),Key!$A$9:$B$14,2,FALSE)</f>
        <v>10.199999999999999</v>
      </c>
      <c r="X919">
        <f t="shared" si="74"/>
        <v>0</v>
      </c>
      <c r="Y919">
        <f>VLOOKUP(RIGHT($X$1,5),Key!$A$9:$B$14,2,FALSE)</f>
        <v>3.7</v>
      </c>
      <c r="Z919">
        <f t="shared" si="72"/>
        <v>10.199999999999999</v>
      </c>
      <c r="AA919">
        <f t="shared" si="73"/>
        <v>20</v>
      </c>
    </row>
    <row r="920" spans="1:27" x14ac:dyDescent="0.3">
      <c r="A920">
        <v>100067</v>
      </c>
      <c r="B920">
        <v>230922</v>
      </c>
      <c r="C920" s="3">
        <v>44130.547222222223</v>
      </c>
      <c r="D920">
        <v>1</v>
      </c>
      <c r="E920">
        <v>1</v>
      </c>
      <c r="F920" t="s">
        <v>25</v>
      </c>
      <c r="G920">
        <v>2</v>
      </c>
      <c r="H920">
        <v>70.582030000000003</v>
      </c>
      <c r="I920">
        <v>20.023440000000001</v>
      </c>
      <c r="J920">
        <v>0.98046880000000003</v>
      </c>
      <c r="K920">
        <v>57.023440000000001</v>
      </c>
      <c r="L920" s="3">
        <v>44130.3</v>
      </c>
      <c r="M920">
        <v>17.18</v>
      </c>
      <c r="N920" t="s">
        <v>28</v>
      </c>
      <c r="P920">
        <f>(C920-Key!$B$1)*24</f>
        <v>-1.9166666666278616</v>
      </c>
      <c r="Q920">
        <f>(Key!$B$2-'17.1'!C920)*24</f>
        <v>4.8666666666395031</v>
      </c>
      <c r="R920" s="3">
        <f>C920-(M920-Key!$B$5)/(24*Key!$B$6)</f>
        <v>44130.533407407405</v>
      </c>
      <c r="S920">
        <f>M920-Key!$B$5</f>
        <v>14.92</v>
      </c>
      <c r="T920" s="2">
        <f t="shared" si="70"/>
        <v>44129.548611111109</v>
      </c>
      <c r="U920" t="str">
        <f t="shared" si="71"/>
        <v>10-25-2020 13:10</v>
      </c>
      <c r="V920">
        <f>IFERROR(IF(W920=Z920,VLOOKUP($U920,[1]C8842!$G$2:$M$145,3,FALSE),0),0)</f>
        <v>20</v>
      </c>
      <c r="W920">
        <f>VLOOKUP(RIGHT($V$1,5),Key!$A$9:$B$14,2,FALSE)</f>
        <v>10.199999999999999</v>
      </c>
      <c r="X920">
        <f t="shared" si="74"/>
        <v>0</v>
      </c>
      <c r="Y920">
        <f>VLOOKUP(RIGHT($X$1,5),Key!$A$9:$B$14,2,FALSE)</f>
        <v>3.7</v>
      </c>
      <c r="Z920">
        <f t="shared" si="72"/>
        <v>10.199999999999999</v>
      </c>
      <c r="AA920">
        <f t="shared" si="73"/>
        <v>20</v>
      </c>
    </row>
    <row r="921" spans="1:27" x14ac:dyDescent="0.3">
      <c r="A921">
        <v>100067</v>
      </c>
      <c r="B921">
        <v>230922</v>
      </c>
      <c r="C921" s="3">
        <v>44130.547222222223</v>
      </c>
      <c r="D921">
        <v>0</v>
      </c>
      <c r="E921">
        <v>2</v>
      </c>
      <c r="F921" t="s">
        <v>25</v>
      </c>
      <c r="G921">
        <v>1</v>
      </c>
      <c r="H921">
        <v>64.667969999999997</v>
      </c>
      <c r="I921">
        <v>15.164059999999999</v>
      </c>
      <c r="J921">
        <v>0.8671875</v>
      </c>
      <c r="K921">
        <v>46.019530000000003</v>
      </c>
      <c r="L921" s="3">
        <v>44130.3</v>
      </c>
      <c r="M921">
        <v>17.18</v>
      </c>
      <c r="N921" t="s">
        <v>28</v>
      </c>
      <c r="P921">
        <f>(C921-Key!$B$1)*24</f>
        <v>-1.9166666666278616</v>
      </c>
      <c r="Q921">
        <f>(Key!$B$2-'17.1'!C921)*24</f>
        <v>4.8666666666395031</v>
      </c>
      <c r="R921" s="3">
        <f>C921-(M921-Key!$B$5)/(24*Key!$B$6)</f>
        <v>44130.533407407405</v>
      </c>
      <c r="S921">
        <f>M921-Key!$B$5</f>
        <v>14.92</v>
      </c>
      <c r="T921" s="2">
        <f t="shared" si="70"/>
        <v>44129.548611111109</v>
      </c>
      <c r="U921" t="str">
        <f t="shared" si="71"/>
        <v>10-25-2020 13:10</v>
      </c>
      <c r="V921">
        <f>IFERROR(IF(W921=Z921,VLOOKUP($U921,[1]C8842!$G$2:$M$145,3,FALSE),0),0)</f>
        <v>20</v>
      </c>
      <c r="W921">
        <f>VLOOKUP(RIGHT($V$1,5),Key!$A$9:$B$14,2,FALSE)</f>
        <v>10.199999999999999</v>
      </c>
      <c r="X921">
        <f t="shared" si="74"/>
        <v>0</v>
      </c>
      <c r="Y921">
        <f>VLOOKUP(RIGHT($X$1,5),Key!$A$9:$B$14,2,FALSE)</f>
        <v>3.7</v>
      </c>
      <c r="Z921">
        <f t="shared" si="72"/>
        <v>10.199999999999999</v>
      </c>
      <c r="AA921">
        <f t="shared" si="73"/>
        <v>20</v>
      </c>
    </row>
    <row r="922" spans="1:27" x14ac:dyDescent="0.3">
      <c r="A922">
        <v>100067</v>
      </c>
      <c r="B922">
        <v>230922</v>
      </c>
      <c r="C922" s="3">
        <v>44130.547222222223</v>
      </c>
      <c r="D922">
        <v>2</v>
      </c>
      <c r="E922">
        <v>1</v>
      </c>
      <c r="F922" t="s">
        <v>26</v>
      </c>
      <c r="G922">
        <v>1</v>
      </c>
      <c r="H922">
        <v>68.25</v>
      </c>
      <c r="I922">
        <v>19.29297</v>
      </c>
      <c r="J922">
        <v>0.984375</v>
      </c>
      <c r="K922">
        <v>86.035160000000005</v>
      </c>
      <c r="L922" s="3">
        <v>44130.3</v>
      </c>
      <c r="M922">
        <v>17.18</v>
      </c>
      <c r="N922" t="s">
        <v>28</v>
      </c>
      <c r="P922">
        <f>(C922-Key!$B$1)*24</f>
        <v>-1.9166666666278616</v>
      </c>
      <c r="Q922">
        <f>(Key!$B$2-'17.1'!C922)*24</f>
        <v>4.8666666666395031</v>
      </c>
      <c r="R922" s="3">
        <f>C922-(M922-Key!$B$5)/(24*Key!$B$6)</f>
        <v>44130.533407407405</v>
      </c>
      <c r="S922">
        <f>M922-Key!$B$5</f>
        <v>14.92</v>
      </c>
      <c r="T922" s="2">
        <f t="shared" si="70"/>
        <v>44129.548611111109</v>
      </c>
      <c r="U922" t="str">
        <f t="shared" si="71"/>
        <v>10-25-2020 13:10</v>
      </c>
      <c r="V922">
        <f>IFERROR(IF(W922=Z922,VLOOKUP($U922,[1]C8842!$G$2:$M$145,3,FALSE),0),0)</f>
        <v>20</v>
      </c>
      <c r="W922">
        <f>VLOOKUP(RIGHT($V$1,5),Key!$A$9:$B$14,2,FALSE)</f>
        <v>10.199999999999999</v>
      </c>
      <c r="X922">
        <f t="shared" si="74"/>
        <v>0</v>
      </c>
      <c r="Y922">
        <f>VLOOKUP(RIGHT($X$1,5),Key!$A$9:$B$14,2,FALSE)</f>
        <v>3.7</v>
      </c>
      <c r="Z922">
        <f t="shared" si="72"/>
        <v>10.199999999999999</v>
      </c>
      <c r="AA922">
        <f t="shared" si="73"/>
        <v>20</v>
      </c>
    </row>
    <row r="923" spans="1:27" x14ac:dyDescent="0.3">
      <c r="A923">
        <v>100067</v>
      </c>
      <c r="B923">
        <v>230922</v>
      </c>
      <c r="C923" s="3">
        <v>44130.547222222223</v>
      </c>
      <c r="D923">
        <v>1</v>
      </c>
      <c r="E923">
        <v>1</v>
      </c>
      <c r="F923" t="s">
        <v>25</v>
      </c>
      <c r="G923">
        <v>1</v>
      </c>
      <c r="H923">
        <v>70.660160000000005</v>
      </c>
      <c r="I923">
        <v>18.660160000000001</v>
      </c>
      <c r="J923">
        <v>0.92578130000000003</v>
      </c>
      <c r="K923">
        <v>58.023440000000001</v>
      </c>
      <c r="L923" s="3">
        <v>44130.3</v>
      </c>
      <c r="M923">
        <v>17.18</v>
      </c>
      <c r="N923" t="s">
        <v>28</v>
      </c>
      <c r="P923">
        <f>(C923-Key!$B$1)*24</f>
        <v>-1.9166666666278616</v>
      </c>
      <c r="Q923">
        <f>(Key!$B$2-'17.1'!C923)*24</f>
        <v>4.8666666666395031</v>
      </c>
      <c r="R923" s="3">
        <f>C923-(M923-Key!$B$5)/(24*Key!$B$6)</f>
        <v>44130.533407407405</v>
      </c>
      <c r="S923">
        <f>M923-Key!$B$5</f>
        <v>14.92</v>
      </c>
      <c r="T923" s="2">
        <f t="shared" si="70"/>
        <v>44129.548611111109</v>
      </c>
      <c r="U923" t="str">
        <f t="shared" si="71"/>
        <v>10-25-2020 13:10</v>
      </c>
      <c r="V923">
        <f>IFERROR(IF(W923=Z923,VLOOKUP($U923,[1]C8842!$G$2:$M$145,3,FALSE),0),0)</f>
        <v>20</v>
      </c>
      <c r="W923">
        <f>VLOOKUP(RIGHT($V$1,5),Key!$A$9:$B$14,2,FALSE)</f>
        <v>10.199999999999999</v>
      </c>
      <c r="X923">
        <f t="shared" si="74"/>
        <v>0</v>
      </c>
      <c r="Y923">
        <f>VLOOKUP(RIGHT($X$1,5),Key!$A$9:$B$14,2,FALSE)</f>
        <v>3.7</v>
      </c>
      <c r="Z923">
        <f t="shared" si="72"/>
        <v>10.199999999999999</v>
      </c>
      <c r="AA923">
        <f t="shared" si="73"/>
        <v>20</v>
      </c>
    </row>
    <row r="924" spans="1:27" x14ac:dyDescent="0.3">
      <c r="A924">
        <v>100067</v>
      </c>
      <c r="B924">
        <v>230922</v>
      </c>
      <c r="C924" s="3">
        <v>44130.547222222223</v>
      </c>
      <c r="D924">
        <v>1</v>
      </c>
      <c r="E924">
        <v>1</v>
      </c>
      <c r="F924" t="s">
        <v>25</v>
      </c>
      <c r="G924">
        <v>1</v>
      </c>
      <c r="H924">
        <v>71.554689999999994</v>
      </c>
      <c r="I924">
        <v>16.476559999999999</v>
      </c>
      <c r="J924">
        <v>0.83203130000000003</v>
      </c>
      <c r="K924">
        <v>58.023440000000001</v>
      </c>
      <c r="L924" s="3">
        <v>44130.3</v>
      </c>
      <c r="M924">
        <v>17.18</v>
      </c>
      <c r="N924" t="s">
        <v>28</v>
      </c>
      <c r="P924">
        <f>(C924-Key!$B$1)*24</f>
        <v>-1.9166666666278616</v>
      </c>
      <c r="Q924">
        <f>(Key!$B$2-'17.1'!C924)*24</f>
        <v>4.8666666666395031</v>
      </c>
      <c r="R924" s="3">
        <f>C924-(M924-Key!$B$5)/(24*Key!$B$6)</f>
        <v>44130.533407407405</v>
      </c>
      <c r="S924">
        <f>M924-Key!$B$5</f>
        <v>14.92</v>
      </c>
      <c r="T924" s="2">
        <f t="shared" si="70"/>
        <v>44129.548611111109</v>
      </c>
      <c r="U924" t="str">
        <f t="shared" si="71"/>
        <v>10-25-2020 13:10</v>
      </c>
      <c r="V924">
        <f>IFERROR(IF(W924=Z924,VLOOKUP($U924,[1]C8842!$G$2:$M$145,3,FALSE),0),0)</f>
        <v>20</v>
      </c>
      <c r="W924">
        <f>VLOOKUP(RIGHT($V$1,5),Key!$A$9:$B$14,2,FALSE)</f>
        <v>10.199999999999999</v>
      </c>
      <c r="X924">
        <f t="shared" si="74"/>
        <v>0</v>
      </c>
      <c r="Y924">
        <f>VLOOKUP(RIGHT($X$1,5),Key!$A$9:$B$14,2,FALSE)</f>
        <v>3.7</v>
      </c>
      <c r="Z924">
        <f t="shared" si="72"/>
        <v>10.199999999999999</v>
      </c>
      <c r="AA924">
        <f t="shared" si="73"/>
        <v>20</v>
      </c>
    </row>
    <row r="925" spans="1:27" x14ac:dyDescent="0.3">
      <c r="A925">
        <v>100067</v>
      </c>
      <c r="B925">
        <v>230922</v>
      </c>
      <c r="C925" s="3">
        <v>44130.547222222223</v>
      </c>
      <c r="D925">
        <v>2</v>
      </c>
      <c r="E925">
        <v>1</v>
      </c>
      <c r="F925" t="s">
        <v>26</v>
      </c>
      <c r="G925">
        <v>1</v>
      </c>
      <c r="H925">
        <v>67.53125</v>
      </c>
      <c r="I925">
        <v>17.08203</v>
      </c>
      <c r="J925">
        <v>0.90625</v>
      </c>
      <c r="K925">
        <v>82.035160000000005</v>
      </c>
      <c r="L925" s="3">
        <v>44130.3</v>
      </c>
      <c r="M925">
        <v>17.18</v>
      </c>
      <c r="N925" t="s">
        <v>28</v>
      </c>
      <c r="P925">
        <f>(C925-Key!$B$1)*24</f>
        <v>-1.9166666666278616</v>
      </c>
      <c r="Q925">
        <f>(Key!$B$2-'17.1'!C925)*24</f>
        <v>4.8666666666395031</v>
      </c>
      <c r="R925" s="3">
        <f>C925-(M925-Key!$B$5)/(24*Key!$B$6)</f>
        <v>44130.533407407405</v>
      </c>
      <c r="S925">
        <f>M925-Key!$B$5</f>
        <v>14.92</v>
      </c>
      <c r="T925" s="2">
        <f t="shared" si="70"/>
        <v>44129.548611111109</v>
      </c>
      <c r="U925" t="str">
        <f t="shared" si="71"/>
        <v>10-25-2020 13:10</v>
      </c>
      <c r="V925">
        <f>IFERROR(IF(W925=Z925,VLOOKUP($U925,[1]C8842!$G$2:$M$145,3,FALSE),0),0)</f>
        <v>20</v>
      </c>
      <c r="W925">
        <f>VLOOKUP(RIGHT($V$1,5),Key!$A$9:$B$14,2,FALSE)</f>
        <v>10.199999999999999</v>
      </c>
      <c r="X925">
        <f t="shared" si="74"/>
        <v>0</v>
      </c>
      <c r="Y925">
        <f>VLOOKUP(RIGHT($X$1,5),Key!$A$9:$B$14,2,FALSE)</f>
        <v>3.7</v>
      </c>
      <c r="Z925">
        <f t="shared" si="72"/>
        <v>10.199999999999999</v>
      </c>
      <c r="AA925">
        <f t="shared" si="73"/>
        <v>20</v>
      </c>
    </row>
    <row r="926" spans="1:27" x14ac:dyDescent="0.3">
      <c r="A926">
        <v>100067</v>
      </c>
      <c r="B926">
        <v>230922</v>
      </c>
      <c r="C926" s="3">
        <v>44130.547222222223</v>
      </c>
      <c r="D926">
        <v>3</v>
      </c>
      <c r="E926">
        <v>2</v>
      </c>
      <c r="F926" t="s">
        <v>26</v>
      </c>
      <c r="G926">
        <v>4</v>
      </c>
      <c r="H926">
        <v>51.773440000000001</v>
      </c>
      <c r="I926">
        <v>64.664060000000006</v>
      </c>
      <c r="J926">
        <v>3.6328130000000001</v>
      </c>
      <c r="K926">
        <v>92.039060000000006</v>
      </c>
      <c r="L926" s="3">
        <v>44130.3</v>
      </c>
      <c r="M926">
        <v>17.18</v>
      </c>
      <c r="N926" t="s">
        <v>28</v>
      </c>
      <c r="P926">
        <f>(C926-Key!$B$1)*24</f>
        <v>-1.9166666666278616</v>
      </c>
      <c r="Q926">
        <f>(Key!$B$2-'17.1'!C926)*24</f>
        <v>4.8666666666395031</v>
      </c>
      <c r="R926" s="3">
        <f>C926-(M926-Key!$B$5)/(24*Key!$B$6)</f>
        <v>44130.533407407405</v>
      </c>
      <c r="S926">
        <f>M926-Key!$B$5</f>
        <v>14.92</v>
      </c>
      <c r="T926" s="2">
        <f t="shared" si="70"/>
        <v>44129.548611111109</v>
      </c>
      <c r="U926" t="str">
        <f t="shared" si="71"/>
        <v>10-25-2020 13:10</v>
      </c>
      <c r="V926">
        <f>IFERROR(IF(W926=Z926,VLOOKUP($U926,[1]C8842!$G$2:$M$145,3,FALSE),0),0)</f>
        <v>20</v>
      </c>
      <c r="W926">
        <f>VLOOKUP(RIGHT($V$1,5),Key!$A$9:$B$14,2,FALSE)</f>
        <v>10.199999999999999</v>
      </c>
      <c r="X926">
        <f t="shared" si="74"/>
        <v>0</v>
      </c>
      <c r="Y926">
        <f>VLOOKUP(RIGHT($X$1,5),Key!$A$9:$B$14,2,FALSE)</f>
        <v>3.7</v>
      </c>
      <c r="Z926">
        <f t="shared" si="72"/>
        <v>10.199999999999999</v>
      </c>
      <c r="AA926">
        <f t="shared" si="73"/>
        <v>20</v>
      </c>
    </row>
    <row r="927" spans="1:27" x14ac:dyDescent="0.3">
      <c r="A927">
        <v>100067</v>
      </c>
      <c r="B927">
        <v>230922</v>
      </c>
      <c r="C927" s="3">
        <v>44130.547222222223</v>
      </c>
      <c r="D927">
        <v>0</v>
      </c>
      <c r="E927">
        <v>2</v>
      </c>
      <c r="F927" t="s">
        <v>25</v>
      </c>
      <c r="G927">
        <v>2</v>
      </c>
      <c r="H927">
        <v>46.121090000000002</v>
      </c>
      <c r="I927">
        <v>23.648440000000001</v>
      </c>
      <c r="J927">
        <v>1.7109380000000001</v>
      </c>
      <c r="K927">
        <v>46.019530000000003</v>
      </c>
      <c r="L927" s="3">
        <v>44130.3</v>
      </c>
      <c r="M927">
        <v>17.18</v>
      </c>
      <c r="N927" t="s">
        <v>28</v>
      </c>
      <c r="P927">
        <f>(C927-Key!$B$1)*24</f>
        <v>-1.9166666666278616</v>
      </c>
      <c r="Q927">
        <f>(Key!$B$2-'17.1'!C927)*24</f>
        <v>4.8666666666395031</v>
      </c>
      <c r="R927" s="3">
        <f>C927-(M927-Key!$B$5)/(24*Key!$B$6)</f>
        <v>44130.533407407405</v>
      </c>
      <c r="S927">
        <f>M927-Key!$B$5</f>
        <v>14.92</v>
      </c>
      <c r="T927" s="2">
        <f t="shared" si="70"/>
        <v>44129.548611111109</v>
      </c>
      <c r="U927" t="str">
        <f t="shared" si="71"/>
        <v>10-25-2020 13:10</v>
      </c>
      <c r="V927">
        <f>IFERROR(IF(W927=Z927,VLOOKUP($U927,[1]C8842!$G$2:$M$145,3,FALSE),0),0)</f>
        <v>20</v>
      </c>
      <c r="W927">
        <f>VLOOKUP(RIGHT($V$1,5),Key!$A$9:$B$14,2,FALSE)</f>
        <v>10.199999999999999</v>
      </c>
      <c r="X927">
        <f t="shared" si="74"/>
        <v>0</v>
      </c>
      <c r="Y927">
        <f>VLOOKUP(RIGHT($X$1,5),Key!$A$9:$B$14,2,FALSE)</f>
        <v>3.7</v>
      </c>
      <c r="Z927">
        <f t="shared" si="72"/>
        <v>10.199999999999999</v>
      </c>
      <c r="AA927">
        <f t="shared" si="73"/>
        <v>20</v>
      </c>
    </row>
    <row r="928" spans="1:27" x14ac:dyDescent="0.3">
      <c r="A928">
        <v>100067</v>
      </c>
      <c r="B928">
        <v>230922</v>
      </c>
      <c r="C928" s="3">
        <v>44130.547222222223</v>
      </c>
      <c r="D928">
        <v>1</v>
      </c>
      <c r="E928">
        <v>1</v>
      </c>
      <c r="F928" t="s">
        <v>25</v>
      </c>
      <c r="G928">
        <v>1</v>
      </c>
      <c r="H928">
        <v>65.0625</v>
      </c>
      <c r="I928">
        <v>14.6875</v>
      </c>
      <c r="J928">
        <v>0.84375</v>
      </c>
      <c r="K928">
        <v>58.023440000000001</v>
      </c>
      <c r="L928" s="3">
        <v>44130.3</v>
      </c>
      <c r="M928">
        <v>17.18</v>
      </c>
      <c r="N928" t="s">
        <v>28</v>
      </c>
      <c r="P928">
        <f>(C928-Key!$B$1)*24</f>
        <v>-1.9166666666278616</v>
      </c>
      <c r="Q928">
        <f>(Key!$B$2-'17.1'!C928)*24</f>
        <v>4.8666666666395031</v>
      </c>
      <c r="R928" s="3">
        <f>C928-(M928-Key!$B$5)/(24*Key!$B$6)</f>
        <v>44130.533407407405</v>
      </c>
      <c r="S928">
        <f>M928-Key!$B$5</f>
        <v>14.92</v>
      </c>
      <c r="T928" s="2">
        <f t="shared" si="70"/>
        <v>44129.548611111109</v>
      </c>
      <c r="U928" t="str">
        <f t="shared" si="71"/>
        <v>10-25-2020 13:10</v>
      </c>
      <c r="V928">
        <f>IFERROR(IF(W928=Z928,VLOOKUP($U928,[1]C8842!$G$2:$M$145,3,FALSE),0),0)</f>
        <v>20</v>
      </c>
      <c r="W928">
        <f>VLOOKUP(RIGHT($V$1,5),Key!$A$9:$B$14,2,FALSE)</f>
        <v>10.199999999999999</v>
      </c>
      <c r="X928">
        <f t="shared" si="74"/>
        <v>0</v>
      </c>
      <c r="Y928">
        <f>VLOOKUP(RIGHT($X$1,5),Key!$A$9:$B$14,2,FALSE)</f>
        <v>3.7</v>
      </c>
      <c r="Z928">
        <f t="shared" si="72"/>
        <v>10.199999999999999</v>
      </c>
      <c r="AA928">
        <f t="shared" si="73"/>
        <v>20</v>
      </c>
    </row>
    <row r="929" spans="1:27" x14ac:dyDescent="0.3">
      <c r="A929">
        <v>100067</v>
      </c>
      <c r="B929">
        <v>230922</v>
      </c>
      <c r="C929" s="3">
        <v>44130.547222222223</v>
      </c>
      <c r="D929">
        <v>2</v>
      </c>
      <c r="E929">
        <v>1</v>
      </c>
      <c r="F929" t="s">
        <v>26</v>
      </c>
      <c r="G929">
        <v>1</v>
      </c>
      <c r="H929">
        <v>62.023440000000001</v>
      </c>
      <c r="I929">
        <v>17.652339999999999</v>
      </c>
      <c r="J929">
        <v>1.011719</v>
      </c>
      <c r="K929">
        <v>82.035160000000005</v>
      </c>
      <c r="L929" s="3">
        <v>44130.3</v>
      </c>
      <c r="M929">
        <v>17.18</v>
      </c>
      <c r="N929" t="s">
        <v>28</v>
      </c>
      <c r="P929">
        <f>(C929-Key!$B$1)*24</f>
        <v>-1.9166666666278616</v>
      </c>
      <c r="Q929">
        <f>(Key!$B$2-'17.1'!C929)*24</f>
        <v>4.8666666666395031</v>
      </c>
      <c r="R929" s="3">
        <f>C929-(M929-Key!$B$5)/(24*Key!$B$6)</f>
        <v>44130.533407407405</v>
      </c>
      <c r="S929">
        <f>M929-Key!$B$5</f>
        <v>14.92</v>
      </c>
      <c r="T929" s="2">
        <f t="shared" si="70"/>
        <v>44129.548611111109</v>
      </c>
      <c r="U929" t="str">
        <f t="shared" si="71"/>
        <v>10-25-2020 13:10</v>
      </c>
      <c r="V929">
        <f>IFERROR(IF(W929=Z929,VLOOKUP($U929,[1]C8842!$G$2:$M$145,3,FALSE),0),0)</f>
        <v>20</v>
      </c>
      <c r="W929">
        <f>VLOOKUP(RIGHT($V$1,5),Key!$A$9:$B$14,2,FALSE)</f>
        <v>10.199999999999999</v>
      </c>
      <c r="X929">
        <f t="shared" si="74"/>
        <v>0</v>
      </c>
      <c r="Y929">
        <f>VLOOKUP(RIGHT($X$1,5),Key!$A$9:$B$14,2,FALSE)</f>
        <v>3.7</v>
      </c>
      <c r="Z929">
        <f t="shared" si="72"/>
        <v>10.199999999999999</v>
      </c>
      <c r="AA929">
        <f t="shared" si="73"/>
        <v>20</v>
      </c>
    </row>
    <row r="930" spans="1:27" x14ac:dyDescent="0.3">
      <c r="A930">
        <v>100067</v>
      </c>
      <c r="B930">
        <v>230922</v>
      </c>
      <c r="C930" s="3">
        <v>44130.547222222223</v>
      </c>
      <c r="D930">
        <v>3</v>
      </c>
      <c r="E930">
        <v>2</v>
      </c>
      <c r="F930" t="s">
        <v>26</v>
      </c>
      <c r="G930">
        <v>3</v>
      </c>
      <c r="H930">
        <v>61.851559999999999</v>
      </c>
      <c r="I930">
        <v>35.707030000000003</v>
      </c>
      <c r="J930">
        <v>1.792969</v>
      </c>
      <c r="K930">
        <v>94.039060000000006</v>
      </c>
      <c r="L930" s="3">
        <v>44130.3</v>
      </c>
      <c r="M930">
        <v>17.18</v>
      </c>
      <c r="N930" t="s">
        <v>28</v>
      </c>
      <c r="P930">
        <f>(C930-Key!$B$1)*24</f>
        <v>-1.9166666666278616</v>
      </c>
      <c r="Q930">
        <f>(Key!$B$2-'17.1'!C930)*24</f>
        <v>4.8666666666395031</v>
      </c>
      <c r="R930" s="3">
        <f>C930-(M930-Key!$B$5)/(24*Key!$B$6)</f>
        <v>44130.533407407405</v>
      </c>
      <c r="S930">
        <f>M930-Key!$B$5</f>
        <v>14.92</v>
      </c>
      <c r="T930" s="2">
        <f t="shared" si="70"/>
        <v>44129.548611111109</v>
      </c>
      <c r="U930" t="str">
        <f t="shared" si="71"/>
        <v>10-25-2020 13:10</v>
      </c>
      <c r="V930">
        <f>IFERROR(IF(W930=Z930,VLOOKUP($U930,[1]C8842!$G$2:$M$145,3,FALSE),0),0)</f>
        <v>20</v>
      </c>
      <c r="W930">
        <f>VLOOKUP(RIGHT($V$1,5),Key!$A$9:$B$14,2,FALSE)</f>
        <v>10.199999999999999</v>
      </c>
      <c r="X930">
        <f t="shared" si="74"/>
        <v>0</v>
      </c>
      <c r="Y930">
        <f>VLOOKUP(RIGHT($X$1,5),Key!$A$9:$B$14,2,FALSE)</f>
        <v>3.7</v>
      </c>
      <c r="Z930">
        <f t="shared" si="72"/>
        <v>10.199999999999999</v>
      </c>
      <c r="AA930">
        <f t="shared" si="73"/>
        <v>20</v>
      </c>
    </row>
    <row r="931" spans="1:27" x14ac:dyDescent="0.3">
      <c r="A931">
        <v>100067</v>
      </c>
      <c r="B931">
        <v>230922</v>
      </c>
      <c r="C931" s="3">
        <v>44130.54791666667</v>
      </c>
      <c r="D931">
        <v>1</v>
      </c>
      <c r="E931">
        <v>1</v>
      </c>
      <c r="F931" t="s">
        <v>25</v>
      </c>
      <c r="G931">
        <v>1</v>
      </c>
      <c r="H931">
        <v>59.394530000000003</v>
      </c>
      <c r="I931">
        <v>15.85938</v>
      </c>
      <c r="J931">
        <v>0.9765625</v>
      </c>
      <c r="K931">
        <v>58.023440000000001</v>
      </c>
      <c r="L931" s="3">
        <v>44130.3</v>
      </c>
      <c r="M931">
        <v>17.18</v>
      </c>
      <c r="N931" t="s">
        <v>28</v>
      </c>
      <c r="P931">
        <f>(C931-Key!$B$1)*24</f>
        <v>-1.8999999999068677</v>
      </c>
      <c r="Q931">
        <f>(Key!$B$2-'17.1'!C931)*24</f>
        <v>4.8499999999185093</v>
      </c>
      <c r="R931" s="3">
        <f>C931-(M931-Key!$B$5)/(24*Key!$B$6)</f>
        <v>44130.534101851852</v>
      </c>
      <c r="S931">
        <f>M931-Key!$B$5</f>
        <v>14.92</v>
      </c>
      <c r="T931" s="2">
        <f t="shared" si="70"/>
        <v>44129.548611111109</v>
      </c>
      <c r="U931" t="str">
        <f t="shared" si="71"/>
        <v>10-25-2020 13:10</v>
      </c>
      <c r="V931">
        <f>IFERROR(IF(W931=Z931,VLOOKUP($U931,[1]C8842!$G$2:$M$145,3,FALSE),0),0)</f>
        <v>20</v>
      </c>
      <c r="W931">
        <f>VLOOKUP(RIGHT($V$1,5),Key!$A$9:$B$14,2,FALSE)</f>
        <v>10.199999999999999</v>
      </c>
      <c r="X931">
        <f t="shared" si="74"/>
        <v>0</v>
      </c>
      <c r="Y931">
        <f>VLOOKUP(RIGHT($X$1,5),Key!$A$9:$B$14,2,FALSE)</f>
        <v>3.7</v>
      </c>
      <c r="Z931">
        <f t="shared" si="72"/>
        <v>10.199999999999999</v>
      </c>
      <c r="AA931">
        <f t="shared" si="73"/>
        <v>20</v>
      </c>
    </row>
    <row r="932" spans="1:27" x14ac:dyDescent="0.3">
      <c r="A932">
        <v>100067</v>
      </c>
      <c r="B932">
        <v>230922</v>
      </c>
      <c r="C932" s="3">
        <v>44130.54791666667</v>
      </c>
      <c r="D932">
        <v>0</v>
      </c>
      <c r="E932">
        <v>2</v>
      </c>
      <c r="F932" t="s">
        <v>25</v>
      </c>
      <c r="G932">
        <v>1</v>
      </c>
      <c r="H932">
        <v>58.4375</v>
      </c>
      <c r="I932">
        <v>13.535159999999999</v>
      </c>
      <c r="J932">
        <v>0.88671880000000003</v>
      </c>
      <c r="K932">
        <v>46.019530000000003</v>
      </c>
      <c r="L932" s="3">
        <v>44130.3</v>
      </c>
      <c r="M932">
        <v>17.18</v>
      </c>
      <c r="N932" t="s">
        <v>28</v>
      </c>
      <c r="P932">
        <f>(C932-Key!$B$1)*24</f>
        <v>-1.8999999999068677</v>
      </c>
      <c r="Q932">
        <f>(Key!$B$2-'17.1'!C932)*24</f>
        <v>4.8499999999185093</v>
      </c>
      <c r="R932" s="3">
        <f>C932-(M932-Key!$B$5)/(24*Key!$B$6)</f>
        <v>44130.534101851852</v>
      </c>
      <c r="S932">
        <f>M932-Key!$B$5</f>
        <v>14.92</v>
      </c>
      <c r="T932" s="2">
        <f t="shared" si="70"/>
        <v>44129.548611111109</v>
      </c>
      <c r="U932" t="str">
        <f t="shared" si="71"/>
        <v>10-25-2020 13:10</v>
      </c>
      <c r="V932">
        <f>IFERROR(IF(W932=Z932,VLOOKUP($U932,[1]C8842!$G$2:$M$145,3,FALSE),0),0)</f>
        <v>20</v>
      </c>
      <c r="W932">
        <f>VLOOKUP(RIGHT($V$1,5),Key!$A$9:$B$14,2,FALSE)</f>
        <v>10.199999999999999</v>
      </c>
      <c r="X932">
        <f t="shared" si="74"/>
        <v>0</v>
      </c>
      <c r="Y932">
        <f>VLOOKUP(RIGHT($X$1,5),Key!$A$9:$B$14,2,FALSE)</f>
        <v>3.7</v>
      </c>
      <c r="Z932">
        <f t="shared" si="72"/>
        <v>10.199999999999999</v>
      </c>
      <c r="AA932">
        <f t="shared" si="73"/>
        <v>20</v>
      </c>
    </row>
    <row r="933" spans="1:27" x14ac:dyDescent="0.3">
      <c r="A933">
        <v>100067</v>
      </c>
      <c r="B933">
        <v>230922</v>
      </c>
      <c r="C933" s="3">
        <v>44130.54791666667</v>
      </c>
      <c r="D933">
        <v>0</v>
      </c>
      <c r="E933">
        <v>2</v>
      </c>
      <c r="F933" t="s">
        <v>25</v>
      </c>
      <c r="G933">
        <v>1</v>
      </c>
      <c r="H933">
        <v>60.128909999999998</v>
      </c>
      <c r="I933">
        <v>19.38672</v>
      </c>
      <c r="J933">
        <v>1.121094</v>
      </c>
      <c r="K933">
        <v>48.019530000000003</v>
      </c>
      <c r="L933" s="3">
        <v>44130.3</v>
      </c>
      <c r="M933">
        <v>17.18</v>
      </c>
      <c r="N933" t="s">
        <v>28</v>
      </c>
      <c r="P933">
        <f>(C933-Key!$B$1)*24</f>
        <v>-1.8999999999068677</v>
      </c>
      <c r="Q933">
        <f>(Key!$B$2-'17.1'!C933)*24</f>
        <v>4.8499999999185093</v>
      </c>
      <c r="R933" s="3">
        <f>C933-(M933-Key!$B$5)/(24*Key!$B$6)</f>
        <v>44130.534101851852</v>
      </c>
      <c r="S933">
        <f>M933-Key!$B$5</f>
        <v>14.92</v>
      </c>
      <c r="T933" s="2">
        <f t="shared" si="70"/>
        <v>44129.548611111109</v>
      </c>
      <c r="U933" t="str">
        <f t="shared" si="71"/>
        <v>10-25-2020 13:10</v>
      </c>
      <c r="V933">
        <f>IFERROR(IF(W933=Z933,VLOOKUP($U933,[1]C8842!$G$2:$M$145,3,FALSE),0),0)</f>
        <v>20</v>
      </c>
      <c r="W933">
        <f>VLOOKUP(RIGHT($V$1,5),Key!$A$9:$B$14,2,FALSE)</f>
        <v>10.199999999999999</v>
      </c>
      <c r="X933">
        <f t="shared" si="74"/>
        <v>0</v>
      </c>
      <c r="Y933">
        <f>VLOOKUP(RIGHT($X$1,5),Key!$A$9:$B$14,2,FALSE)</f>
        <v>3.7</v>
      </c>
      <c r="Z933">
        <f t="shared" si="72"/>
        <v>10.199999999999999</v>
      </c>
      <c r="AA933">
        <f t="shared" si="73"/>
        <v>20</v>
      </c>
    </row>
    <row r="934" spans="1:27" x14ac:dyDescent="0.3">
      <c r="A934">
        <v>100067</v>
      </c>
      <c r="B934">
        <v>230922</v>
      </c>
      <c r="C934" s="3">
        <v>44130.54791666667</v>
      </c>
      <c r="D934">
        <v>0</v>
      </c>
      <c r="E934">
        <v>2</v>
      </c>
      <c r="F934" t="s">
        <v>25</v>
      </c>
      <c r="G934">
        <v>2</v>
      </c>
      <c r="H934">
        <v>60.855469999999997</v>
      </c>
      <c r="I934">
        <v>22.421880000000002</v>
      </c>
      <c r="J934">
        <v>1.2421880000000001</v>
      </c>
      <c r="K934">
        <v>46.019530000000003</v>
      </c>
      <c r="L934" s="3">
        <v>44130.3</v>
      </c>
      <c r="M934">
        <v>17.18</v>
      </c>
      <c r="N934" t="s">
        <v>28</v>
      </c>
      <c r="P934">
        <f>(C934-Key!$B$1)*24</f>
        <v>-1.8999999999068677</v>
      </c>
      <c r="Q934">
        <f>(Key!$B$2-'17.1'!C934)*24</f>
        <v>4.8499999999185093</v>
      </c>
      <c r="R934" s="3">
        <f>C934-(M934-Key!$B$5)/(24*Key!$B$6)</f>
        <v>44130.534101851852</v>
      </c>
      <c r="S934">
        <f>M934-Key!$B$5</f>
        <v>14.92</v>
      </c>
      <c r="T934" s="2">
        <f t="shared" si="70"/>
        <v>44129.548611111109</v>
      </c>
      <c r="U934" t="str">
        <f t="shared" si="71"/>
        <v>10-25-2020 13:10</v>
      </c>
      <c r="V934">
        <f>IFERROR(IF(W934=Z934,VLOOKUP($U934,[1]C8842!$G$2:$M$145,3,FALSE),0),0)</f>
        <v>20</v>
      </c>
      <c r="W934">
        <f>VLOOKUP(RIGHT($V$1,5),Key!$A$9:$B$14,2,FALSE)</f>
        <v>10.199999999999999</v>
      </c>
      <c r="X934">
        <f t="shared" si="74"/>
        <v>0</v>
      </c>
      <c r="Y934">
        <f>VLOOKUP(RIGHT($X$1,5),Key!$A$9:$B$14,2,FALSE)</f>
        <v>3.7</v>
      </c>
      <c r="Z934">
        <f t="shared" si="72"/>
        <v>10.199999999999999</v>
      </c>
      <c r="AA934">
        <f t="shared" si="73"/>
        <v>20</v>
      </c>
    </row>
    <row r="935" spans="1:27" x14ac:dyDescent="0.3">
      <c r="A935">
        <v>100067</v>
      </c>
      <c r="B935">
        <v>230922</v>
      </c>
      <c r="C935" s="3">
        <v>44130.54791666667</v>
      </c>
      <c r="D935">
        <v>2</v>
      </c>
      <c r="E935">
        <v>1</v>
      </c>
      <c r="F935" t="s">
        <v>26</v>
      </c>
      <c r="G935">
        <v>1</v>
      </c>
      <c r="H935">
        <v>65.671880000000002</v>
      </c>
      <c r="I935">
        <v>17.320309999999999</v>
      </c>
      <c r="J935">
        <v>0.94140630000000003</v>
      </c>
      <c r="K935">
        <v>82.035160000000005</v>
      </c>
      <c r="L935" s="3">
        <v>44130.3</v>
      </c>
      <c r="M935">
        <v>17.18</v>
      </c>
      <c r="N935" t="s">
        <v>28</v>
      </c>
      <c r="P935">
        <f>(C935-Key!$B$1)*24</f>
        <v>-1.8999999999068677</v>
      </c>
      <c r="Q935">
        <f>(Key!$B$2-'17.1'!C935)*24</f>
        <v>4.8499999999185093</v>
      </c>
      <c r="R935" s="3">
        <f>C935-(M935-Key!$B$5)/(24*Key!$B$6)</f>
        <v>44130.534101851852</v>
      </c>
      <c r="S935">
        <f>M935-Key!$B$5</f>
        <v>14.92</v>
      </c>
      <c r="T935" s="2">
        <f t="shared" si="70"/>
        <v>44129.548611111109</v>
      </c>
      <c r="U935" t="str">
        <f t="shared" si="71"/>
        <v>10-25-2020 13:10</v>
      </c>
      <c r="V935">
        <f>IFERROR(IF(W935=Z935,VLOOKUP($U935,[1]C8842!$G$2:$M$145,3,FALSE),0),0)</f>
        <v>20</v>
      </c>
      <c r="W935">
        <f>VLOOKUP(RIGHT($V$1,5),Key!$A$9:$B$14,2,FALSE)</f>
        <v>10.199999999999999</v>
      </c>
      <c r="X935">
        <f t="shared" si="74"/>
        <v>0</v>
      </c>
      <c r="Y935">
        <f>VLOOKUP(RIGHT($X$1,5),Key!$A$9:$B$14,2,FALSE)</f>
        <v>3.7</v>
      </c>
      <c r="Z935">
        <f t="shared" si="72"/>
        <v>10.199999999999999</v>
      </c>
      <c r="AA935">
        <f t="shared" si="73"/>
        <v>20</v>
      </c>
    </row>
    <row r="936" spans="1:27" x14ac:dyDescent="0.3">
      <c r="A936">
        <v>100067</v>
      </c>
      <c r="B936">
        <v>230922</v>
      </c>
      <c r="C936" s="3">
        <v>44130.54791666667</v>
      </c>
      <c r="D936">
        <v>0</v>
      </c>
      <c r="E936">
        <v>2</v>
      </c>
      <c r="F936" t="s">
        <v>25</v>
      </c>
      <c r="G936">
        <v>2</v>
      </c>
      <c r="H936">
        <v>64.089839999999995</v>
      </c>
      <c r="I936">
        <v>20.01953</v>
      </c>
      <c r="J936">
        <v>1.078125</v>
      </c>
      <c r="K936">
        <v>46.019530000000003</v>
      </c>
      <c r="L936" s="3">
        <v>44130.3</v>
      </c>
      <c r="M936">
        <v>17.18</v>
      </c>
      <c r="N936" t="s">
        <v>28</v>
      </c>
      <c r="P936">
        <f>(C936-Key!$B$1)*24</f>
        <v>-1.8999999999068677</v>
      </c>
      <c r="Q936">
        <f>(Key!$B$2-'17.1'!C936)*24</f>
        <v>4.8499999999185093</v>
      </c>
      <c r="R936" s="3">
        <f>C936-(M936-Key!$B$5)/(24*Key!$B$6)</f>
        <v>44130.534101851852</v>
      </c>
      <c r="S936">
        <f>M936-Key!$B$5</f>
        <v>14.92</v>
      </c>
      <c r="T936" s="2">
        <f t="shared" si="70"/>
        <v>44129.548611111109</v>
      </c>
      <c r="U936" t="str">
        <f t="shared" si="71"/>
        <v>10-25-2020 13:10</v>
      </c>
      <c r="V936">
        <f>IFERROR(IF(W936=Z936,VLOOKUP($U936,[1]C8842!$G$2:$M$145,3,FALSE),0),0)</f>
        <v>20</v>
      </c>
      <c r="W936">
        <f>VLOOKUP(RIGHT($V$1,5),Key!$A$9:$B$14,2,FALSE)</f>
        <v>10.199999999999999</v>
      </c>
      <c r="X936">
        <f t="shared" si="74"/>
        <v>0</v>
      </c>
      <c r="Y936">
        <f>VLOOKUP(RIGHT($X$1,5),Key!$A$9:$B$14,2,FALSE)</f>
        <v>3.7</v>
      </c>
      <c r="Z936">
        <f t="shared" si="72"/>
        <v>10.199999999999999</v>
      </c>
      <c r="AA936">
        <f t="shared" si="73"/>
        <v>20</v>
      </c>
    </row>
    <row r="937" spans="1:27" x14ac:dyDescent="0.3">
      <c r="A937">
        <v>100067</v>
      </c>
      <c r="B937">
        <v>230922</v>
      </c>
      <c r="C937" s="3">
        <v>44130.54791666667</v>
      </c>
      <c r="D937">
        <v>2</v>
      </c>
      <c r="E937">
        <v>1</v>
      </c>
      <c r="F937" t="s">
        <v>26</v>
      </c>
      <c r="G937">
        <v>2</v>
      </c>
      <c r="H937">
        <v>65.234380000000002</v>
      </c>
      <c r="I937">
        <v>22.01953</v>
      </c>
      <c r="J937">
        <v>1.140625</v>
      </c>
      <c r="K937">
        <v>82.035160000000005</v>
      </c>
      <c r="L937" s="3">
        <v>44130.3</v>
      </c>
      <c r="M937">
        <v>17.18</v>
      </c>
      <c r="N937" t="s">
        <v>28</v>
      </c>
      <c r="P937">
        <f>(C937-Key!$B$1)*24</f>
        <v>-1.8999999999068677</v>
      </c>
      <c r="Q937">
        <f>(Key!$B$2-'17.1'!C937)*24</f>
        <v>4.8499999999185093</v>
      </c>
      <c r="R937" s="3">
        <f>C937-(M937-Key!$B$5)/(24*Key!$B$6)</f>
        <v>44130.534101851852</v>
      </c>
      <c r="S937">
        <f>M937-Key!$B$5</f>
        <v>14.92</v>
      </c>
      <c r="T937" s="2">
        <f t="shared" si="70"/>
        <v>44129.548611111109</v>
      </c>
      <c r="U937" t="str">
        <f t="shared" si="71"/>
        <v>10-25-2020 13:10</v>
      </c>
      <c r="V937">
        <f>IFERROR(IF(W937=Z937,VLOOKUP($U937,[1]C8842!$G$2:$M$145,3,FALSE),0),0)</f>
        <v>20</v>
      </c>
      <c r="W937">
        <f>VLOOKUP(RIGHT($V$1,5),Key!$A$9:$B$14,2,FALSE)</f>
        <v>10.199999999999999</v>
      </c>
      <c r="X937">
        <f t="shared" si="74"/>
        <v>0</v>
      </c>
      <c r="Y937">
        <f>VLOOKUP(RIGHT($X$1,5),Key!$A$9:$B$14,2,FALSE)</f>
        <v>3.7</v>
      </c>
      <c r="Z937">
        <f t="shared" si="72"/>
        <v>10.199999999999999</v>
      </c>
      <c r="AA937">
        <f t="shared" si="73"/>
        <v>20</v>
      </c>
    </row>
    <row r="938" spans="1:27" x14ac:dyDescent="0.3">
      <c r="A938">
        <v>100067</v>
      </c>
      <c r="B938">
        <v>230922</v>
      </c>
      <c r="C938" s="3">
        <v>44130.54791666667</v>
      </c>
      <c r="D938">
        <v>3</v>
      </c>
      <c r="E938">
        <v>2</v>
      </c>
      <c r="F938" t="s">
        <v>26</v>
      </c>
      <c r="G938">
        <v>5</v>
      </c>
      <c r="H938">
        <v>61.597659999999998</v>
      </c>
      <c r="I938">
        <v>83.46875</v>
      </c>
      <c r="J938">
        <v>3.8671880000000001</v>
      </c>
      <c r="K938">
        <v>94.039060000000006</v>
      </c>
      <c r="L938" s="3">
        <v>44130.3</v>
      </c>
      <c r="M938">
        <v>17.18</v>
      </c>
      <c r="N938" t="s">
        <v>28</v>
      </c>
      <c r="P938">
        <f>(C938-Key!$B$1)*24</f>
        <v>-1.8999999999068677</v>
      </c>
      <c r="Q938">
        <f>(Key!$B$2-'17.1'!C938)*24</f>
        <v>4.8499999999185093</v>
      </c>
      <c r="R938" s="3">
        <f>C938-(M938-Key!$B$5)/(24*Key!$B$6)</f>
        <v>44130.534101851852</v>
      </c>
      <c r="S938">
        <f>M938-Key!$B$5</f>
        <v>14.92</v>
      </c>
      <c r="T938" s="2">
        <f t="shared" si="70"/>
        <v>44129.548611111109</v>
      </c>
      <c r="U938" t="str">
        <f t="shared" si="71"/>
        <v>10-25-2020 13:10</v>
      </c>
      <c r="V938">
        <f>IFERROR(IF(W938=Z938,VLOOKUP($U938,[1]C8842!$G$2:$M$145,3,FALSE),0),0)</f>
        <v>20</v>
      </c>
      <c r="W938">
        <f>VLOOKUP(RIGHT($V$1,5),Key!$A$9:$B$14,2,FALSE)</f>
        <v>10.199999999999999</v>
      </c>
      <c r="X938">
        <f t="shared" si="74"/>
        <v>0</v>
      </c>
      <c r="Y938">
        <f>VLOOKUP(RIGHT($X$1,5),Key!$A$9:$B$14,2,FALSE)</f>
        <v>3.7</v>
      </c>
      <c r="Z938">
        <f t="shared" si="72"/>
        <v>10.199999999999999</v>
      </c>
      <c r="AA938">
        <f t="shared" si="73"/>
        <v>20</v>
      </c>
    </row>
    <row r="939" spans="1:27" x14ac:dyDescent="0.3">
      <c r="A939">
        <v>100067</v>
      </c>
      <c r="B939">
        <v>230922</v>
      </c>
      <c r="C939" s="3">
        <v>44130.54791666667</v>
      </c>
      <c r="D939">
        <v>0</v>
      </c>
      <c r="E939">
        <v>2</v>
      </c>
      <c r="F939" t="s">
        <v>25</v>
      </c>
      <c r="G939">
        <v>1</v>
      </c>
      <c r="H939">
        <v>62.8125</v>
      </c>
      <c r="I939">
        <v>14.964840000000001</v>
      </c>
      <c r="J939">
        <v>0.88671880000000003</v>
      </c>
      <c r="K939">
        <v>46.019530000000003</v>
      </c>
      <c r="L939" s="3">
        <v>44130.3</v>
      </c>
      <c r="M939">
        <v>17.18</v>
      </c>
      <c r="N939" t="s">
        <v>28</v>
      </c>
      <c r="P939">
        <f>(C939-Key!$B$1)*24</f>
        <v>-1.8999999999068677</v>
      </c>
      <c r="Q939">
        <f>(Key!$B$2-'17.1'!C939)*24</f>
        <v>4.8499999999185093</v>
      </c>
      <c r="R939" s="3">
        <f>C939-(M939-Key!$B$5)/(24*Key!$B$6)</f>
        <v>44130.534101851852</v>
      </c>
      <c r="S939">
        <f>M939-Key!$B$5</f>
        <v>14.92</v>
      </c>
      <c r="T939" s="2">
        <f t="shared" si="70"/>
        <v>44129.548611111109</v>
      </c>
      <c r="U939" t="str">
        <f t="shared" si="71"/>
        <v>10-25-2020 13:10</v>
      </c>
      <c r="V939">
        <f>IFERROR(IF(W939=Z939,VLOOKUP($U939,[1]C8842!$G$2:$M$145,3,FALSE),0),0)</f>
        <v>20</v>
      </c>
      <c r="W939">
        <f>VLOOKUP(RIGHT($V$1,5),Key!$A$9:$B$14,2,FALSE)</f>
        <v>10.199999999999999</v>
      </c>
      <c r="X939">
        <f t="shared" si="74"/>
        <v>0</v>
      </c>
      <c r="Y939">
        <f>VLOOKUP(RIGHT($X$1,5),Key!$A$9:$B$14,2,FALSE)</f>
        <v>3.7</v>
      </c>
      <c r="Z939">
        <f t="shared" si="72"/>
        <v>10.199999999999999</v>
      </c>
      <c r="AA939">
        <f t="shared" si="73"/>
        <v>20</v>
      </c>
    </row>
    <row r="940" spans="1:27" x14ac:dyDescent="0.3">
      <c r="A940">
        <v>100067</v>
      </c>
      <c r="B940">
        <v>230922</v>
      </c>
      <c r="C940" s="3">
        <v>44130.54791666667</v>
      </c>
      <c r="D940">
        <v>3</v>
      </c>
      <c r="E940">
        <v>2</v>
      </c>
      <c r="F940" t="s">
        <v>26</v>
      </c>
      <c r="G940">
        <v>4</v>
      </c>
      <c r="H940">
        <v>64.128910000000005</v>
      </c>
      <c r="I940">
        <v>74.511719999999997</v>
      </c>
      <c r="J940">
        <v>3.3398439999999998</v>
      </c>
      <c r="K940">
        <v>94.039060000000006</v>
      </c>
      <c r="L940" s="3">
        <v>44130.3</v>
      </c>
      <c r="M940">
        <v>17.18</v>
      </c>
      <c r="N940" t="s">
        <v>28</v>
      </c>
      <c r="P940">
        <f>(C940-Key!$B$1)*24</f>
        <v>-1.8999999999068677</v>
      </c>
      <c r="Q940">
        <f>(Key!$B$2-'17.1'!C940)*24</f>
        <v>4.8499999999185093</v>
      </c>
      <c r="R940" s="3">
        <f>C940-(M940-Key!$B$5)/(24*Key!$B$6)</f>
        <v>44130.534101851852</v>
      </c>
      <c r="S940">
        <f>M940-Key!$B$5</f>
        <v>14.92</v>
      </c>
      <c r="T940" s="2">
        <f t="shared" si="70"/>
        <v>44129.548611111109</v>
      </c>
      <c r="U940" t="str">
        <f t="shared" si="71"/>
        <v>10-25-2020 13:10</v>
      </c>
      <c r="V940">
        <f>IFERROR(IF(W940=Z940,VLOOKUP($U940,[1]C8842!$G$2:$M$145,3,FALSE),0),0)</f>
        <v>20</v>
      </c>
      <c r="W940">
        <f>VLOOKUP(RIGHT($V$1,5),Key!$A$9:$B$14,2,FALSE)</f>
        <v>10.199999999999999</v>
      </c>
      <c r="X940">
        <f t="shared" si="74"/>
        <v>0</v>
      </c>
      <c r="Y940">
        <f>VLOOKUP(RIGHT($X$1,5),Key!$A$9:$B$14,2,FALSE)</f>
        <v>3.7</v>
      </c>
      <c r="Z940">
        <f t="shared" si="72"/>
        <v>10.199999999999999</v>
      </c>
      <c r="AA940">
        <f t="shared" si="73"/>
        <v>20</v>
      </c>
    </row>
    <row r="941" spans="1:27" x14ac:dyDescent="0.3">
      <c r="A941">
        <v>100067</v>
      </c>
      <c r="B941">
        <v>230922</v>
      </c>
      <c r="C941" s="3">
        <v>44130.54791666667</v>
      </c>
      <c r="D941">
        <v>1</v>
      </c>
      <c r="E941">
        <v>1</v>
      </c>
      <c r="F941" t="s">
        <v>25</v>
      </c>
      <c r="G941">
        <v>2</v>
      </c>
      <c r="H941">
        <v>63.214840000000002</v>
      </c>
      <c r="I941">
        <v>20.828130000000002</v>
      </c>
      <c r="J941">
        <v>1.128906</v>
      </c>
      <c r="K941">
        <v>57.023440000000001</v>
      </c>
      <c r="L941" s="3">
        <v>44130.3</v>
      </c>
      <c r="M941">
        <v>17.18</v>
      </c>
      <c r="N941" t="s">
        <v>28</v>
      </c>
      <c r="P941">
        <f>(C941-Key!$B$1)*24</f>
        <v>-1.8999999999068677</v>
      </c>
      <c r="Q941">
        <f>(Key!$B$2-'17.1'!C941)*24</f>
        <v>4.8499999999185093</v>
      </c>
      <c r="R941" s="3">
        <f>C941-(M941-Key!$B$5)/(24*Key!$B$6)</f>
        <v>44130.534101851852</v>
      </c>
      <c r="S941">
        <f>M941-Key!$B$5</f>
        <v>14.92</v>
      </c>
      <c r="T941" s="2">
        <f t="shared" si="70"/>
        <v>44129.548611111109</v>
      </c>
      <c r="U941" t="str">
        <f t="shared" si="71"/>
        <v>10-25-2020 13:10</v>
      </c>
      <c r="V941">
        <f>IFERROR(IF(W941=Z941,VLOOKUP($U941,[1]C8842!$G$2:$M$145,3,FALSE),0),0)</f>
        <v>20</v>
      </c>
      <c r="W941">
        <f>VLOOKUP(RIGHT($V$1,5),Key!$A$9:$B$14,2,FALSE)</f>
        <v>10.199999999999999</v>
      </c>
      <c r="X941">
        <f t="shared" si="74"/>
        <v>0</v>
      </c>
      <c r="Y941">
        <f>VLOOKUP(RIGHT($X$1,5),Key!$A$9:$B$14,2,FALSE)</f>
        <v>3.7</v>
      </c>
      <c r="Z941">
        <f t="shared" si="72"/>
        <v>10.199999999999999</v>
      </c>
      <c r="AA941">
        <f t="shared" si="73"/>
        <v>20</v>
      </c>
    </row>
    <row r="942" spans="1:27" x14ac:dyDescent="0.3">
      <c r="A942">
        <v>100067</v>
      </c>
      <c r="B942">
        <v>230922</v>
      </c>
      <c r="C942" s="3">
        <v>44130.54791666667</v>
      </c>
      <c r="D942">
        <v>2</v>
      </c>
      <c r="E942">
        <v>1</v>
      </c>
      <c r="F942" t="s">
        <v>26</v>
      </c>
      <c r="G942">
        <v>1</v>
      </c>
      <c r="H942">
        <v>68.601560000000006</v>
      </c>
      <c r="I942">
        <v>16.26953</v>
      </c>
      <c r="J942">
        <v>0.86328130000000003</v>
      </c>
      <c r="K942">
        <v>82.035160000000005</v>
      </c>
      <c r="L942" s="3">
        <v>44130.3</v>
      </c>
      <c r="M942">
        <v>17.18</v>
      </c>
      <c r="N942" t="s">
        <v>28</v>
      </c>
      <c r="P942">
        <f>(C942-Key!$B$1)*24</f>
        <v>-1.8999999999068677</v>
      </c>
      <c r="Q942">
        <f>(Key!$B$2-'17.1'!C942)*24</f>
        <v>4.8499999999185093</v>
      </c>
      <c r="R942" s="3">
        <f>C942-(M942-Key!$B$5)/(24*Key!$B$6)</f>
        <v>44130.534101851852</v>
      </c>
      <c r="S942">
        <f>M942-Key!$B$5</f>
        <v>14.92</v>
      </c>
      <c r="T942" s="2">
        <f t="shared" si="70"/>
        <v>44129.548611111109</v>
      </c>
      <c r="U942" t="str">
        <f t="shared" si="71"/>
        <v>10-25-2020 13:10</v>
      </c>
      <c r="V942">
        <f>IFERROR(IF(W942=Z942,VLOOKUP($U942,[1]C8842!$G$2:$M$145,3,FALSE),0),0)</f>
        <v>20</v>
      </c>
      <c r="W942">
        <f>VLOOKUP(RIGHT($V$1,5),Key!$A$9:$B$14,2,FALSE)</f>
        <v>10.199999999999999</v>
      </c>
      <c r="X942">
        <f t="shared" si="74"/>
        <v>0</v>
      </c>
      <c r="Y942">
        <f>VLOOKUP(RIGHT($X$1,5),Key!$A$9:$B$14,2,FALSE)</f>
        <v>3.7</v>
      </c>
      <c r="Z942">
        <f t="shared" si="72"/>
        <v>10.199999999999999</v>
      </c>
      <c r="AA942">
        <f t="shared" si="73"/>
        <v>20</v>
      </c>
    </row>
    <row r="943" spans="1:27" x14ac:dyDescent="0.3">
      <c r="A943">
        <v>100067</v>
      </c>
      <c r="B943">
        <v>230922</v>
      </c>
      <c r="C943" s="3">
        <v>44130.548611111109</v>
      </c>
      <c r="D943">
        <v>2</v>
      </c>
      <c r="E943">
        <v>1</v>
      </c>
      <c r="F943" t="s">
        <v>26</v>
      </c>
      <c r="G943">
        <v>1</v>
      </c>
      <c r="H943">
        <v>71</v>
      </c>
      <c r="I943">
        <v>18.75</v>
      </c>
      <c r="J943">
        <v>0.9140625</v>
      </c>
      <c r="K943">
        <v>81.035160000000005</v>
      </c>
      <c r="L943" s="3">
        <v>44130.3</v>
      </c>
      <c r="M943">
        <v>17.18</v>
      </c>
      <c r="N943" t="s">
        <v>28</v>
      </c>
      <c r="P943">
        <f>(C943-Key!$B$1)*24</f>
        <v>-1.8833333333604969</v>
      </c>
      <c r="Q943">
        <f>(Key!$B$2-'17.1'!C943)*24</f>
        <v>4.8333333333721384</v>
      </c>
      <c r="R943" s="3">
        <f>C943-(M943-Key!$B$5)/(24*Key!$B$6)</f>
        <v>44130.534796296291</v>
      </c>
      <c r="S943">
        <f>M943-Key!$B$5</f>
        <v>14.92</v>
      </c>
      <c r="T943" s="2">
        <f t="shared" si="70"/>
        <v>44129.548611111109</v>
      </c>
      <c r="U943" t="str">
        <f t="shared" si="71"/>
        <v>10-25-2020 13:10</v>
      </c>
      <c r="V943">
        <f>IFERROR(IF(W943=Z943,VLOOKUP($U943,[1]C8842!$G$2:$M$145,3,FALSE),0),0)</f>
        <v>20</v>
      </c>
      <c r="W943">
        <f>VLOOKUP(RIGHT($V$1,5),Key!$A$9:$B$14,2,FALSE)</f>
        <v>10.199999999999999</v>
      </c>
      <c r="X943">
        <f t="shared" si="74"/>
        <v>0</v>
      </c>
      <c r="Y943">
        <f>VLOOKUP(RIGHT($X$1,5),Key!$A$9:$B$14,2,FALSE)</f>
        <v>3.7</v>
      </c>
      <c r="Z943">
        <f t="shared" si="72"/>
        <v>10.199999999999999</v>
      </c>
      <c r="AA943">
        <f t="shared" si="73"/>
        <v>20</v>
      </c>
    </row>
    <row r="944" spans="1:27" x14ac:dyDescent="0.3">
      <c r="A944">
        <v>100067</v>
      </c>
      <c r="B944">
        <v>230922</v>
      </c>
      <c r="C944" s="3">
        <v>44130.548611111109</v>
      </c>
      <c r="D944">
        <v>3</v>
      </c>
      <c r="E944">
        <v>2</v>
      </c>
      <c r="F944" t="s">
        <v>26</v>
      </c>
      <c r="G944">
        <v>1</v>
      </c>
      <c r="H944">
        <v>58.964840000000002</v>
      </c>
      <c r="I944">
        <v>12.289059999999999</v>
      </c>
      <c r="J944">
        <v>0.82421880000000003</v>
      </c>
      <c r="K944">
        <v>94.039060000000006</v>
      </c>
      <c r="L944" s="3">
        <v>44130.3</v>
      </c>
      <c r="M944">
        <v>17.18</v>
      </c>
      <c r="N944" t="s">
        <v>28</v>
      </c>
      <c r="P944">
        <f>(C944-Key!$B$1)*24</f>
        <v>-1.8833333333604969</v>
      </c>
      <c r="Q944">
        <f>(Key!$B$2-'17.1'!C944)*24</f>
        <v>4.8333333333721384</v>
      </c>
      <c r="R944" s="3">
        <f>C944-(M944-Key!$B$5)/(24*Key!$B$6)</f>
        <v>44130.534796296291</v>
      </c>
      <c r="S944">
        <f>M944-Key!$B$5</f>
        <v>14.92</v>
      </c>
      <c r="T944" s="2">
        <f t="shared" si="70"/>
        <v>44129.548611111109</v>
      </c>
      <c r="U944" t="str">
        <f t="shared" si="71"/>
        <v>10-25-2020 13:10</v>
      </c>
      <c r="V944">
        <f>IFERROR(IF(W944=Z944,VLOOKUP($U944,[1]C8842!$G$2:$M$145,3,FALSE),0),0)</f>
        <v>20</v>
      </c>
      <c r="W944">
        <f>VLOOKUP(RIGHT($V$1,5),Key!$A$9:$B$14,2,FALSE)</f>
        <v>10.199999999999999</v>
      </c>
      <c r="X944">
        <f t="shared" si="74"/>
        <v>0</v>
      </c>
      <c r="Y944">
        <f>VLOOKUP(RIGHT($X$1,5),Key!$A$9:$B$14,2,FALSE)</f>
        <v>3.7</v>
      </c>
      <c r="Z944">
        <f t="shared" si="72"/>
        <v>10.199999999999999</v>
      </c>
      <c r="AA944">
        <f t="shared" si="73"/>
        <v>20</v>
      </c>
    </row>
    <row r="945" spans="1:27" x14ac:dyDescent="0.3">
      <c r="A945">
        <v>100067</v>
      </c>
      <c r="B945">
        <v>230922</v>
      </c>
      <c r="C945" s="3">
        <v>44130.548611111109</v>
      </c>
      <c r="D945">
        <v>2</v>
      </c>
      <c r="E945">
        <v>1</v>
      </c>
      <c r="F945" t="s">
        <v>26</v>
      </c>
      <c r="G945">
        <v>3</v>
      </c>
      <c r="H945">
        <v>68.6875</v>
      </c>
      <c r="I945">
        <v>40.136719999999997</v>
      </c>
      <c r="J945">
        <v>1.785156</v>
      </c>
      <c r="K945">
        <v>82.035160000000005</v>
      </c>
      <c r="L945" s="3">
        <v>44130.3</v>
      </c>
      <c r="M945">
        <v>17.18</v>
      </c>
      <c r="N945" t="s">
        <v>28</v>
      </c>
      <c r="P945">
        <f>(C945-Key!$B$1)*24</f>
        <v>-1.8833333333604969</v>
      </c>
      <c r="Q945">
        <f>(Key!$B$2-'17.1'!C945)*24</f>
        <v>4.8333333333721384</v>
      </c>
      <c r="R945" s="3">
        <f>C945-(M945-Key!$B$5)/(24*Key!$B$6)</f>
        <v>44130.534796296291</v>
      </c>
      <c r="S945">
        <f>M945-Key!$B$5</f>
        <v>14.92</v>
      </c>
      <c r="T945" s="2">
        <f t="shared" si="70"/>
        <v>44129.548611111109</v>
      </c>
      <c r="U945" t="str">
        <f t="shared" si="71"/>
        <v>10-25-2020 13:10</v>
      </c>
      <c r="V945">
        <f>IFERROR(IF(W945=Z945,VLOOKUP($U945,[1]C8842!$G$2:$M$145,3,FALSE),0),0)</f>
        <v>20</v>
      </c>
      <c r="W945">
        <f>VLOOKUP(RIGHT($V$1,5),Key!$A$9:$B$14,2,FALSE)</f>
        <v>10.199999999999999</v>
      </c>
      <c r="X945">
        <f t="shared" si="74"/>
        <v>0</v>
      </c>
      <c r="Y945">
        <f>VLOOKUP(RIGHT($X$1,5),Key!$A$9:$B$14,2,FALSE)</f>
        <v>3.7</v>
      </c>
      <c r="Z945">
        <f t="shared" si="72"/>
        <v>10.199999999999999</v>
      </c>
      <c r="AA945">
        <f t="shared" si="73"/>
        <v>20</v>
      </c>
    </row>
    <row r="946" spans="1:27" x14ac:dyDescent="0.3">
      <c r="A946">
        <v>100067</v>
      </c>
      <c r="B946">
        <v>230922</v>
      </c>
      <c r="C946" s="3">
        <v>44130.548611111109</v>
      </c>
      <c r="D946">
        <v>0</v>
      </c>
      <c r="E946">
        <v>2</v>
      </c>
      <c r="F946" t="s">
        <v>25</v>
      </c>
      <c r="G946">
        <v>1</v>
      </c>
      <c r="H946">
        <v>61.902340000000002</v>
      </c>
      <c r="I946">
        <v>15.476559999999999</v>
      </c>
      <c r="J946">
        <v>0.921875</v>
      </c>
      <c r="K946">
        <v>46.019530000000003</v>
      </c>
      <c r="L946" s="3">
        <v>44130.3</v>
      </c>
      <c r="M946">
        <v>17.18</v>
      </c>
      <c r="N946" t="s">
        <v>28</v>
      </c>
      <c r="P946">
        <f>(C946-Key!$B$1)*24</f>
        <v>-1.8833333333604969</v>
      </c>
      <c r="Q946">
        <f>(Key!$B$2-'17.1'!C946)*24</f>
        <v>4.8333333333721384</v>
      </c>
      <c r="R946" s="3">
        <f>C946-(M946-Key!$B$5)/(24*Key!$B$6)</f>
        <v>44130.534796296291</v>
      </c>
      <c r="S946">
        <f>M946-Key!$B$5</f>
        <v>14.92</v>
      </c>
      <c r="T946" s="2">
        <f t="shared" si="70"/>
        <v>44129.548611111109</v>
      </c>
      <c r="U946" t="str">
        <f t="shared" si="71"/>
        <v>10-25-2020 13:10</v>
      </c>
      <c r="V946">
        <f>IFERROR(IF(W946=Z946,VLOOKUP($U946,[1]C8842!$G$2:$M$145,3,FALSE),0),0)</f>
        <v>20</v>
      </c>
      <c r="W946">
        <f>VLOOKUP(RIGHT($V$1,5),Key!$A$9:$B$14,2,FALSE)</f>
        <v>10.199999999999999</v>
      </c>
      <c r="X946">
        <f t="shared" si="74"/>
        <v>0</v>
      </c>
      <c r="Y946">
        <f>VLOOKUP(RIGHT($X$1,5),Key!$A$9:$B$14,2,FALSE)</f>
        <v>3.7</v>
      </c>
      <c r="Z946">
        <f t="shared" si="72"/>
        <v>10.199999999999999</v>
      </c>
      <c r="AA946">
        <f t="shared" si="73"/>
        <v>20</v>
      </c>
    </row>
    <row r="947" spans="1:27" x14ac:dyDescent="0.3">
      <c r="A947">
        <v>100067</v>
      </c>
      <c r="B947">
        <v>230922</v>
      </c>
      <c r="C947" s="3">
        <v>44130.548611111109</v>
      </c>
      <c r="D947">
        <v>3</v>
      </c>
      <c r="E947">
        <v>2</v>
      </c>
      <c r="F947" t="s">
        <v>26</v>
      </c>
      <c r="G947">
        <v>2</v>
      </c>
      <c r="H947">
        <v>66.1875</v>
      </c>
      <c r="I947">
        <v>25.41797</v>
      </c>
      <c r="J947">
        <v>1.261719</v>
      </c>
      <c r="K947">
        <v>94.039060000000006</v>
      </c>
      <c r="L947" s="3">
        <v>44130.3</v>
      </c>
      <c r="M947">
        <v>17.18</v>
      </c>
      <c r="N947" t="s">
        <v>28</v>
      </c>
      <c r="P947">
        <f>(C947-Key!$B$1)*24</f>
        <v>-1.8833333333604969</v>
      </c>
      <c r="Q947">
        <f>(Key!$B$2-'17.1'!C947)*24</f>
        <v>4.8333333333721384</v>
      </c>
      <c r="R947" s="3">
        <f>C947-(M947-Key!$B$5)/(24*Key!$B$6)</f>
        <v>44130.534796296291</v>
      </c>
      <c r="S947">
        <f>M947-Key!$B$5</f>
        <v>14.92</v>
      </c>
      <c r="T947" s="2">
        <f t="shared" si="70"/>
        <v>44129.548611111109</v>
      </c>
      <c r="U947" t="str">
        <f t="shared" si="71"/>
        <v>10-25-2020 13:10</v>
      </c>
      <c r="V947">
        <f>IFERROR(IF(W947=Z947,VLOOKUP($U947,[1]C8842!$G$2:$M$145,3,FALSE),0),0)</f>
        <v>20</v>
      </c>
      <c r="W947">
        <f>VLOOKUP(RIGHT($V$1,5),Key!$A$9:$B$14,2,FALSE)</f>
        <v>10.199999999999999</v>
      </c>
      <c r="X947">
        <f t="shared" si="74"/>
        <v>0</v>
      </c>
      <c r="Y947">
        <f>VLOOKUP(RIGHT($X$1,5),Key!$A$9:$B$14,2,FALSE)</f>
        <v>3.7</v>
      </c>
      <c r="Z947">
        <f t="shared" si="72"/>
        <v>10.199999999999999</v>
      </c>
      <c r="AA947">
        <f t="shared" si="73"/>
        <v>20</v>
      </c>
    </row>
    <row r="948" spans="1:27" x14ac:dyDescent="0.3">
      <c r="A948">
        <v>100067</v>
      </c>
      <c r="B948">
        <v>230922</v>
      </c>
      <c r="C948" s="3">
        <v>44130.548611111109</v>
      </c>
      <c r="D948">
        <v>1</v>
      </c>
      <c r="E948">
        <v>1</v>
      </c>
      <c r="F948" t="s">
        <v>25</v>
      </c>
      <c r="G948">
        <v>1</v>
      </c>
      <c r="H948">
        <v>64.25</v>
      </c>
      <c r="I948">
        <v>14.17578</v>
      </c>
      <c r="J948">
        <v>0.83203130000000003</v>
      </c>
      <c r="K948">
        <v>58.023440000000001</v>
      </c>
      <c r="L948" s="3">
        <v>44130.3</v>
      </c>
      <c r="M948">
        <v>17.18</v>
      </c>
      <c r="N948" t="s">
        <v>28</v>
      </c>
      <c r="P948">
        <f>(C948-Key!$B$1)*24</f>
        <v>-1.8833333333604969</v>
      </c>
      <c r="Q948">
        <f>(Key!$B$2-'17.1'!C948)*24</f>
        <v>4.8333333333721384</v>
      </c>
      <c r="R948" s="3">
        <f>C948-(M948-Key!$B$5)/(24*Key!$B$6)</f>
        <v>44130.534796296291</v>
      </c>
      <c r="S948">
        <f>M948-Key!$B$5</f>
        <v>14.92</v>
      </c>
      <c r="T948" s="2">
        <f t="shared" si="70"/>
        <v>44129.548611111109</v>
      </c>
      <c r="U948" t="str">
        <f t="shared" si="71"/>
        <v>10-25-2020 13:10</v>
      </c>
      <c r="V948">
        <f>IFERROR(IF(W948=Z948,VLOOKUP($U948,[1]C8842!$G$2:$M$145,3,FALSE),0),0)</f>
        <v>20</v>
      </c>
      <c r="W948">
        <f>VLOOKUP(RIGHT($V$1,5),Key!$A$9:$B$14,2,FALSE)</f>
        <v>10.199999999999999</v>
      </c>
      <c r="X948">
        <f t="shared" si="74"/>
        <v>0</v>
      </c>
      <c r="Y948">
        <f>VLOOKUP(RIGHT($X$1,5),Key!$A$9:$B$14,2,FALSE)</f>
        <v>3.7</v>
      </c>
      <c r="Z948">
        <f t="shared" si="72"/>
        <v>10.199999999999999</v>
      </c>
      <c r="AA948">
        <f t="shared" si="73"/>
        <v>20</v>
      </c>
    </row>
    <row r="949" spans="1:27" x14ac:dyDescent="0.3">
      <c r="A949">
        <v>100067</v>
      </c>
      <c r="B949">
        <v>230922</v>
      </c>
      <c r="C949" s="3">
        <v>44130.548611111109</v>
      </c>
      <c r="D949">
        <v>0</v>
      </c>
      <c r="E949">
        <v>2</v>
      </c>
      <c r="F949" t="s">
        <v>25</v>
      </c>
      <c r="G949">
        <v>2</v>
      </c>
      <c r="H949">
        <v>59.992190000000001</v>
      </c>
      <c r="I949">
        <v>20.652339999999999</v>
      </c>
      <c r="J949">
        <v>1.1796880000000001</v>
      </c>
      <c r="K949">
        <v>46.019530000000003</v>
      </c>
      <c r="L949" s="3">
        <v>44130.3</v>
      </c>
      <c r="M949">
        <v>17.18</v>
      </c>
      <c r="N949" t="s">
        <v>28</v>
      </c>
      <c r="P949">
        <f>(C949-Key!$B$1)*24</f>
        <v>-1.8833333333604969</v>
      </c>
      <c r="Q949">
        <f>(Key!$B$2-'17.1'!C949)*24</f>
        <v>4.8333333333721384</v>
      </c>
      <c r="R949" s="3">
        <f>C949-(M949-Key!$B$5)/(24*Key!$B$6)</f>
        <v>44130.534796296291</v>
      </c>
      <c r="S949">
        <f>M949-Key!$B$5</f>
        <v>14.92</v>
      </c>
      <c r="T949" s="2">
        <f t="shared" si="70"/>
        <v>44129.548611111109</v>
      </c>
      <c r="U949" t="str">
        <f t="shared" si="71"/>
        <v>10-25-2020 13:10</v>
      </c>
      <c r="V949">
        <f>IFERROR(IF(W949=Z949,VLOOKUP($U949,[1]C8842!$G$2:$M$145,3,FALSE),0),0)</f>
        <v>20</v>
      </c>
      <c r="W949">
        <f>VLOOKUP(RIGHT($V$1,5),Key!$A$9:$B$14,2,FALSE)</f>
        <v>10.199999999999999</v>
      </c>
      <c r="X949">
        <f t="shared" si="74"/>
        <v>0</v>
      </c>
      <c r="Y949">
        <f>VLOOKUP(RIGHT($X$1,5),Key!$A$9:$B$14,2,FALSE)</f>
        <v>3.7</v>
      </c>
      <c r="Z949">
        <f t="shared" si="72"/>
        <v>10.199999999999999</v>
      </c>
      <c r="AA949">
        <f t="shared" si="73"/>
        <v>20</v>
      </c>
    </row>
    <row r="950" spans="1:27" x14ac:dyDescent="0.3">
      <c r="A950">
        <v>100067</v>
      </c>
      <c r="B950">
        <v>230922</v>
      </c>
      <c r="C950" s="3">
        <v>44130.548611111109</v>
      </c>
      <c r="D950">
        <v>3</v>
      </c>
      <c r="E950">
        <v>2</v>
      </c>
      <c r="F950" t="s">
        <v>26</v>
      </c>
      <c r="G950">
        <v>2</v>
      </c>
      <c r="H950">
        <v>68.859380000000002</v>
      </c>
      <c r="I950">
        <v>23.13672</v>
      </c>
      <c r="J950">
        <v>1.125</v>
      </c>
      <c r="K950">
        <v>94.039060000000006</v>
      </c>
      <c r="L950" s="3">
        <v>44130.3</v>
      </c>
      <c r="M950">
        <v>17.18</v>
      </c>
      <c r="N950" t="s">
        <v>28</v>
      </c>
      <c r="P950">
        <f>(C950-Key!$B$1)*24</f>
        <v>-1.8833333333604969</v>
      </c>
      <c r="Q950">
        <f>(Key!$B$2-'17.1'!C950)*24</f>
        <v>4.8333333333721384</v>
      </c>
      <c r="R950" s="3">
        <f>C950-(M950-Key!$B$5)/(24*Key!$B$6)</f>
        <v>44130.534796296291</v>
      </c>
      <c r="S950">
        <f>M950-Key!$B$5</f>
        <v>14.92</v>
      </c>
      <c r="T950" s="2">
        <f t="shared" si="70"/>
        <v>44129.548611111109</v>
      </c>
      <c r="U950" t="str">
        <f t="shared" si="71"/>
        <v>10-25-2020 13:10</v>
      </c>
      <c r="V950">
        <f>IFERROR(IF(W950=Z950,VLOOKUP($U950,[1]C8842!$G$2:$M$145,3,FALSE),0),0)</f>
        <v>20</v>
      </c>
      <c r="W950">
        <f>VLOOKUP(RIGHT($V$1,5),Key!$A$9:$B$14,2,FALSE)</f>
        <v>10.199999999999999</v>
      </c>
      <c r="X950">
        <f t="shared" si="74"/>
        <v>0</v>
      </c>
      <c r="Y950">
        <f>VLOOKUP(RIGHT($X$1,5),Key!$A$9:$B$14,2,FALSE)</f>
        <v>3.7</v>
      </c>
      <c r="Z950">
        <f t="shared" si="72"/>
        <v>10.199999999999999</v>
      </c>
      <c r="AA950">
        <f t="shared" si="73"/>
        <v>20</v>
      </c>
    </row>
    <row r="951" spans="1:27" x14ac:dyDescent="0.3">
      <c r="A951">
        <v>100067</v>
      </c>
      <c r="B951">
        <v>230922</v>
      </c>
      <c r="C951" s="3">
        <v>44130.548611111109</v>
      </c>
      <c r="D951">
        <v>1</v>
      </c>
      <c r="E951">
        <v>1</v>
      </c>
      <c r="F951" t="s">
        <v>25</v>
      </c>
      <c r="G951">
        <v>1</v>
      </c>
      <c r="H951">
        <v>57.453130000000002</v>
      </c>
      <c r="I951">
        <v>19.125</v>
      </c>
      <c r="J951">
        <v>1.160156</v>
      </c>
      <c r="K951">
        <v>56.023440000000001</v>
      </c>
      <c r="L951" s="3">
        <v>44130.3</v>
      </c>
      <c r="M951">
        <v>17.18</v>
      </c>
      <c r="N951" t="s">
        <v>28</v>
      </c>
      <c r="P951">
        <f>(C951-Key!$B$1)*24</f>
        <v>-1.8833333333604969</v>
      </c>
      <c r="Q951">
        <f>(Key!$B$2-'17.1'!C951)*24</f>
        <v>4.8333333333721384</v>
      </c>
      <c r="R951" s="3">
        <f>C951-(M951-Key!$B$5)/(24*Key!$B$6)</f>
        <v>44130.534796296291</v>
      </c>
      <c r="S951">
        <f>M951-Key!$B$5</f>
        <v>14.92</v>
      </c>
      <c r="T951" s="2">
        <f t="shared" si="70"/>
        <v>44129.548611111109</v>
      </c>
      <c r="U951" t="str">
        <f t="shared" si="71"/>
        <v>10-25-2020 13:10</v>
      </c>
      <c r="V951">
        <f>IFERROR(IF(W951=Z951,VLOOKUP($U951,[1]C8842!$G$2:$M$145,3,FALSE),0),0)</f>
        <v>20</v>
      </c>
      <c r="W951">
        <f>VLOOKUP(RIGHT($V$1,5),Key!$A$9:$B$14,2,FALSE)</f>
        <v>10.199999999999999</v>
      </c>
      <c r="X951">
        <f t="shared" si="74"/>
        <v>0</v>
      </c>
      <c r="Y951">
        <f>VLOOKUP(RIGHT($X$1,5),Key!$A$9:$B$14,2,FALSE)</f>
        <v>3.7</v>
      </c>
      <c r="Z951">
        <f t="shared" si="72"/>
        <v>10.199999999999999</v>
      </c>
      <c r="AA951">
        <f t="shared" si="73"/>
        <v>20</v>
      </c>
    </row>
    <row r="952" spans="1:27" x14ac:dyDescent="0.3">
      <c r="A952">
        <v>100067</v>
      </c>
      <c r="B952">
        <v>230922</v>
      </c>
      <c r="C952" s="3">
        <v>44130.548611111109</v>
      </c>
      <c r="D952">
        <v>0</v>
      </c>
      <c r="E952">
        <v>2</v>
      </c>
      <c r="F952" t="s">
        <v>25</v>
      </c>
      <c r="G952">
        <v>4</v>
      </c>
      <c r="H952">
        <v>55.507809999999999</v>
      </c>
      <c r="I952">
        <v>65.535160000000005</v>
      </c>
      <c r="J952">
        <v>3.4296880000000001</v>
      </c>
      <c r="K952">
        <v>46.019530000000003</v>
      </c>
      <c r="L952" s="3">
        <v>44130.3</v>
      </c>
      <c r="M952">
        <v>17.18</v>
      </c>
      <c r="N952" t="s">
        <v>28</v>
      </c>
      <c r="P952">
        <f>(C952-Key!$B$1)*24</f>
        <v>-1.8833333333604969</v>
      </c>
      <c r="Q952">
        <f>(Key!$B$2-'17.1'!C952)*24</f>
        <v>4.8333333333721384</v>
      </c>
      <c r="R952" s="3">
        <f>C952-(M952-Key!$B$5)/(24*Key!$B$6)</f>
        <v>44130.534796296291</v>
      </c>
      <c r="S952">
        <f>M952-Key!$B$5</f>
        <v>14.92</v>
      </c>
      <c r="T952" s="2">
        <f t="shared" si="70"/>
        <v>44129.548611111109</v>
      </c>
      <c r="U952" t="str">
        <f t="shared" si="71"/>
        <v>10-25-2020 13:10</v>
      </c>
      <c r="V952">
        <f>IFERROR(IF(W952=Z952,VLOOKUP($U952,[1]C8842!$G$2:$M$145,3,FALSE),0),0)</f>
        <v>20</v>
      </c>
      <c r="W952">
        <f>VLOOKUP(RIGHT($V$1,5),Key!$A$9:$B$14,2,FALSE)</f>
        <v>10.199999999999999</v>
      </c>
      <c r="X952">
        <f t="shared" si="74"/>
        <v>0</v>
      </c>
      <c r="Y952">
        <f>VLOOKUP(RIGHT($X$1,5),Key!$A$9:$B$14,2,FALSE)</f>
        <v>3.7</v>
      </c>
      <c r="Z952">
        <f t="shared" si="72"/>
        <v>10.199999999999999</v>
      </c>
      <c r="AA952">
        <f t="shared" si="73"/>
        <v>20</v>
      </c>
    </row>
    <row r="953" spans="1:27" x14ac:dyDescent="0.3">
      <c r="A953">
        <v>100067</v>
      </c>
      <c r="B953">
        <v>230922</v>
      </c>
      <c r="C953" s="3">
        <v>44130.548611111109</v>
      </c>
      <c r="D953">
        <v>3</v>
      </c>
      <c r="E953">
        <v>2</v>
      </c>
      <c r="F953" t="s">
        <v>26</v>
      </c>
      <c r="G953">
        <v>2</v>
      </c>
      <c r="H953">
        <v>63.804690000000001</v>
      </c>
      <c r="I953">
        <v>20.089839999999999</v>
      </c>
      <c r="J953">
        <v>1.0859380000000001</v>
      </c>
      <c r="K953">
        <v>93.039060000000006</v>
      </c>
      <c r="L953" s="3">
        <v>44130.3</v>
      </c>
      <c r="M953">
        <v>17.18</v>
      </c>
      <c r="N953" t="s">
        <v>28</v>
      </c>
      <c r="P953">
        <f>(C953-Key!$B$1)*24</f>
        <v>-1.8833333333604969</v>
      </c>
      <c r="Q953">
        <f>(Key!$B$2-'17.1'!C953)*24</f>
        <v>4.8333333333721384</v>
      </c>
      <c r="R953" s="3">
        <f>C953-(M953-Key!$B$5)/(24*Key!$B$6)</f>
        <v>44130.534796296291</v>
      </c>
      <c r="S953">
        <f>M953-Key!$B$5</f>
        <v>14.92</v>
      </c>
      <c r="T953" s="2">
        <f t="shared" si="70"/>
        <v>44129.548611111109</v>
      </c>
      <c r="U953" t="str">
        <f t="shared" si="71"/>
        <v>10-25-2020 13:10</v>
      </c>
      <c r="V953">
        <f>IFERROR(IF(W953=Z953,VLOOKUP($U953,[1]C8842!$G$2:$M$145,3,FALSE),0),0)</f>
        <v>20</v>
      </c>
      <c r="W953">
        <f>VLOOKUP(RIGHT($V$1,5),Key!$A$9:$B$14,2,FALSE)</f>
        <v>10.199999999999999</v>
      </c>
      <c r="X953">
        <f t="shared" si="74"/>
        <v>0</v>
      </c>
      <c r="Y953">
        <f>VLOOKUP(RIGHT($X$1,5),Key!$A$9:$B$14,2,FALSE)</f>
        <v>3.7</v>
      </c>
      <c r="Z953">
        <f t="shared" si="72"/>
        <v>10.199999999999999</v>
      </c>
      <c r="AA953">
        <f t="shared" si="73"/>
        <v>20</v>
      </c>
    </row>
    <row r="954" spans="1:27" x14ac:dyDescent="0.3">
      <c r="A954">
        <v>100067</v>
      </c>
      <c r="B954">
        <v>230922</v>
      </c>
      <c r="C954" s="3">
        <v>44130.548611111109</v>
      </c>
      <c r="D954">
        <v>1</v>
      </c>
      <c r="E954">
        <v>1</v>
      </c>
      <c r="F954" t="s">
        <v>25</v>
      </c>
      <c r="G954">
        <v>1</v>
      </c>
      <c r="H954">
        <v>71.644530000000003</v>
      </c>
      <c r="I954">
        <v>13.339840000000001</v>
      </c>
      <c r="J954">
        <v>0.71484380000000003</v>
      </c>
      <c r="K954">
        <v>57.023440000000001</v>
      </c>
      <c r="L954" s="3">
        <v>44130.3</v>
      </c>
      <c r="M954">
        <v>17.18</v>
      </c>
      <c r="N954" t="s">
        <v>28</v>
      </c>
      <c r="P954">
        <f>(C954-Key!$B$1)*24</f>
        <v>-1.8833333333604969</v>
      </c>
      <c r="Q954">
        <f>(Key!$B$2-'17.1'!C954)*24</f>
        <v>4.8333333333721384</v>
      </c>
      <c r="R954" s="3">
        <f>C954-(M954-Key!$B$5)/(24*Key!$B$6)</f>
        <v>44130.534796296291</v>
      </c>
      <c r="S954">
        <f>M954-Key!$B$5</f>
        <v>14.92</v>
      </c>
      <c r="T954" s="2">
        <f t="shared" si="70"/>
        <v>44129.548611111109</v>
      </c>
      <c r="U954" t="str">
        <f t="shared" si="71"/>
        <v>10-25-2020 13:10</v>
      </c>
      <c r="V954">
        <f>IFERROR(IF(W954=Z954,VLOOKUP($U954,[1]C8842!$G$2:$M$145,3,FALSE),0),0)</f>
        <v>20</v>
      </c>
      <c r="W954">
        <f>VLOOKUP(RIGHT($V$1,5),Key!$A$9:$B$14,2,FALSE)</f>
        <v>10.199999999999999</v>
      </c>
      <c r="X954">
        <f t="shared" si="74"/>
        <v>0</v>
      </c>
      <c r="Y954">
        <f>VLOOKUP(RIGHT($X$1,5),Key!$A$9:$B$14,2,FALSE)</f>
        <v>3.7</v>
      </c>
      <c r="Z954">
        <f t="shared" si="72"/>
        <v>10.199999999999999</v>
      </c>
      <c r="AA954">
        <f t="shared" si="73"/>
        <v>20</v>
      </c>
    </row>
    <row r="955" spans="1:27" x14ac:dyDescent="0.3">
      <c r="A955">
        <v>100067</v>
      </c>
      <c r="B955">
        <v>230922</v>
      </c>
      <c r="C955" s="3">
        <v>44130.548611111109</v>
      </c>
      <c r="D955">
        <v>1</v>
      </c>
      <c r="E955">
        <v>1</v>
      </c>
      <c r="F955" t="s">
        <v>25</v>
      </c>
      <c r="G955">
        <v>1</v>
      </c>
      <c r="H955">
        <v>65.261719999999997</v>
      </c>
      <c r="I955">
        <v>16.61328</v>
      </c>
      <c r="J955">
        <v>0.921875</v>
      </c>
      <c r="K955">
        <v>58.023440000000001</v>
      </c>
      <c r="L955" s="3">
        <v>44130.3</v>
      </c>
      <c r="M955">
        <v>17.18</v>
      </c>
      <c r="N955" t="s">
        <v>28</v>
      </c>
      <c r="P955">
        <f>(C955-Key!$B$1)*24</f>
        <v>-1.8833333333604969</v>
      </c>
      <c r="Q955">
        <f>(Key!$B$2-'17.1'!C955)*24</f>
        <v>4.8333333333721384</v>
      </c>
      <c r="R955" s="3">
        <f>C955-(M955-Key!$B$5)/(24*Key!$B$6)</f>
        <v>44130.534796296291</v>
      </c>
      <c r="S955">
        <f>M955-Key!$B$5</f>
        <v>14.92</v>
      </c>
      <c r="T955" s="2">
        <f t="shared" si="70"/>
        <v>44129.548611111109</v>
      </c>
      <c r="U955" t="str">
        <f t="shared" si="71"/>
        <v>10-25-2020 13:10</v>
      </c>
      <c r="V955">
        <f>IFERROR(IF(W955=Z955,VLOOKUP($U955,[1]C8842!$G$2:$M$145,3,FALSE),0),0)</f>
        <v>20</v>
      </c>
      <c r="W955">
        <f>VLOOKUP(RIGHT($V$1,5),Key!$A$9:$B$14,2,FALSE)</f>
        <v>10.199999999999999</v>
      </c>
      <c r="X955">
        <f t="shared" si="74"/>
        <v>0</v>
      </c>
      <c r="Y955">
        <f>VLOOKUP(RIGHT($X$1,5),Key!$A$9:$B$14,2,FALSE)</f>
        <v>3.7</v>
      </c>
      <c r="Z955">
        <f t="shared" si="72"/>
        <v>10.199999999999999</v>
      </c>
      <c r="AA955">
        <f t="shared" si="73"/>
        <v>20</v>
      </c>
    </row>
    <row r="956" spans="1:27" x14ac:dyDescent="0.3">
      <c r="A956">
        <v>100067</v>
      </c>
      <c r="B956">
        <v>230922</v>
      </c>
      <c r="C956" s="3">
        <v>44130.548611111109</v>
      </c>
      <c r="D956">
        <v>0</v>
      </c>
      <c r="E956">
        <v>2</v>
      </c>
      <c r="F956" t="s">
        <v>25</v>
      </c>
      <c r="G956">
        <v>1</v>
      </c>
      <c r="H956">
        <v>61.96875</v>
      </c>
      <c r="I956">
        <v>14.48828</v>
      </c>
      <c r="J956">
        <v>0.87890630000000003</v>
      </c>
      <c r="K956">
        <v>46.019530000000003</v>
      </c>
      <c r="L956" s="3">
        <v>44130.3</v>
      </c>
      <c r="M956">
        <v>17.18</v>
      </c>
      <c r="N956" t="s">
        <v>28</v>
      </c>
      <c r="P956">
        <f>(C956-Key!$B$1)*24</f>
        <v>-1.8833333333604969</v>
      </c>
      <c r="Q956">
        <f>(Key!$B$2-'17.1'!C956)*24</f>
        <v>4.8333333333721384</v>
      </c>
      <c r="R956" s="3">
        <f>C956-(M956-Key!$B$5)/(24*Key!$B$6)</f>
        <v>44130.534796296291</v>
      </c>
      <c r="S956">
        <f>M956-Key!$B$5</f>
        <v>14.92</v>
      </c>
      <c r="T956" s="2">
        <f t="shared" si="70"/>
        <v>44129.548611111109</v>
      </c>
      <c r="U956" t="str">
        <f t="shared" si="71"/>
        <v>10-25-2020 13:10</v>
      </c>
      <c r="V956">
        <f>IFERROR(IF(W956=Z956,VLOOKUP($U956,[1]C8842!$G$2:$M$145,3,FALSE),0),0)</f>
        <v>20</v>
      </c>
      <c r="W956">
        <f>VLOOKUP(RIGHT($V$1,5),Key!$A$9:$B$14,2,FALSE)</f>
        <v>10.199999999999999</v>
      </c>
      <c r="X956">
        <f t="shared" si="74"/>
        <v>0</v>
      </c>
      <c r="Y956">
        <f>VLOOKUP(RIGHT($X$1,5),Key!$A$9:$B$14,2,FALSE)</f>
        <v>3.7</v>
      </c>
      <c r="Z956">
        <f t="shared" si="72"/>
        <v>10.199999999999999</v>
      </c>
      <c r="AA956">
        <f t="shared" si="73"/>
        <v>20</v>
      </c>
    </row>
    <row r="957" spans="1:27" x14ac:dyDescent="0.3">
      <c r="A957">
        <v>100067</v>
      </c>
      <c r="B957">
        <v>230922</v>
      </c>
      <c r="C957" s="3">
        <v>44130.548611111109</v>
      </c>
      <c r="D957">
        <v>2</v>
      </c>
      <c r="E957">
        <v>1</v>
      </c>
      <c r="F957" t="s">
        <v>26</v>
      </c>
      <c r="G957">
        <v>2</v>
      </c>
      <c r="H957">
        <v>64.613280000000003</v>
      </c>
      <c r="I957">
        <v>20.53125</v>
      </c>
      <c r="J957">
        <v>1.089844</v>
      </c>
      <c r="K957">
        <v>82.035160000000005</v>
      </c>
      <c r="L957" s="3">
        <v>44130.3</v>
      </c>
      <c r="M957">
        <v>17.18</v>
      </c>
      <c r="N957" t="s">
        <v>28</v>
      </c>
      <c r="P957">
        <f>(C957-Key!$B$1)*24</f>
        <v>-1.8833333333604969</v>
      </c>
      <c r="Q957">
        <f>(Key!$B$2-'17.1'!C957)*24</f>
        <v>4.8333333333721384</v>
      </c>
      <c r="R957" s="3">
        <f>C957-(M957-Key!$B$5)/(24*Key!$B$6)</f>
        <v>44130.534796296291</v>
      </c>
      <c r="S957">
        <f>M957-Key!$B$5</f>
        <v>14.92</v>
      </c>
      <c r="T957" s="2">
        <f t="shared" si="70"/>
        <v>44129.548611111109</v>
      </c>
      <c r="U957" t="str">
        <f t="shared" si="71"/>
        <v>10-25-2020 13:10</v>
      </c>
      <c r="V957">
        <f>IFERROR(IF(W957=Z957,VLOOKUP($U957,[1]C8842!$G$2:$M$145,3,FALSE),0),0)</f>
        <v>20</v>
      </c>
      <c r="W957">
        <f>VLOOKUP(RIGHT($V$1,5),Key!$A$9:$B$14,2,FALSE)</f>
        <v>10.199999999999999</v>
      </c>
      <c r="X957">
        <f t="shared" si="74"/>
        <v>0</v>
      </c>
      <c r="Y957">
        <f>VLOOKUP(RIGHT($X$1,5),Key!$A$9:$B$14,2,FALSE)</f>
        <v>3.7</v>
      </c>
      <c r="Z957">
        <f t="shared" si="72"/>
        <v>10.199999999999999</v>
      </c>
      <c r="AA957">
        <f t="shared" si="73"/>
        <v>20</v>
      </c>
    </row>
    <row r="958" spans="1:27" x14ac:dyDescent="0.3">
      <c r="A958">
        <v>100067</v>
      </c>
      <c r="B958">
        <v>230922</v>
      </c>
      <c r="C958" s="3">
        <v>44130.548611111109</v>
      </c>
      <c r="D958">
        <v>1</v>
      </c>
      <c r="E958">
        <v>1</v>
      </c>
      <c r="F958" t="s">
        <v>25</v>
      </c>
      <c r="G958">
        <v>2</v>
      </c>
      <c r="H958">
        <v>70.878910000000005</v>
      </c>
      <c r="I958">
        <v>20.789059999999999</v>
      </c>
      <c r="J958">
        <v>1.003906</v>
      </c>
      <c r="K958">
        <v>56.023440000000001</v>
      </c>
      <c r="L958" s="3">
        <v>44130.3</v>
      </c>
      <c r="M958">
        <v>17.18</v>
      </c>
      <c r="N958" t="s">
        <v>28</v>
      </c>
      <c r="P958">
        <f>(C958-Key!$B$1)*24</f>
        <v>-1.8833333333604969</v>
      </c>
      <c r="Q958">
        <f>(Key!$B$2-'17.1'!C958)*24</f>
        <v>4.8333333333721384</v>
      </c>
      <c r="R958" s="3">
        <f>C958-(M958-Key!$B$5)/(24*Key!$B$6)</f>
        <v>44130.534796296291</v>
      </c>
      <c r="S958">
        <f>M958-Key!$B$5</f>
        <v>14.92</v>
      </c>
      <c r="T958" s="2">
        <f t="shared" si="70"/>
        <v>44129.548611111109</v>
      </c>
      <c r="U958" t="str">
        <f t="shared" si="71"/>
        <v>10-25-2020 13:10</v>
      </c>
      <c r="V958">
        <f>IFERROR(IF(W958=Z958,VLOOKUP($U958,[1]C8842!$G$2:$M$145,3,FALSE),0),0)</f>
        <v>20</v>
      </c>
      <c r="W958">
        <f>VLOOKUP(RIGHT($V$1,5),Key!$A$9:$B$14,2,FALSE)</f>
        <v>10.199999999999999</v>
      </c>
      <c r="X958">
        <f t="shared" si="74"/>
        <v>0</v>
      </c>
      <c r="Y958">
        <f>VLOOKUP(RIGHT($X$1,5),Key!$A$9:$B$14,2,FALSE)</f>
        <v>3.7</v>
      </c>
      <c r="Z958">
        <f t="shared" si="72"/>
        <v>10.199999999999999</v>
      </c>
      <c r="AA958">
        <f t="shared" si="73"/>
        <v>20</v>
      </c>
    </row>
    <row r="959" spans="1:27" x14ac:dyDescent="0.3">
      <c r="A959">
        <v>100067</v>
      </c>
      <c r="B959">
        <v>230922</v>
      </c>
      <c r="C959" s="3">
        <v>44130.548611111109</v>
      </c>
      <c r="D959">
        <v>3</v>
      </c>
      <c r="E959">
        <v>2</v>
      </c>
      <c r="F959" t="s">
        <v>26</v>
      </c>
      <c r="G959">
        <v>2</v>
      </c>
      <c r="H959">
        <v>65.222660000000005</v>
      </c>
      <c r="I959">
        <v>26.476559999999999</v>
      </c>
      <c r="J959">
        <v>1.324219</v>
      </c>
      <c r="K959">
        <v>94.039060000000006</v>
      </c>
      <c r="L959" s="3">
        <v>44130.3</v>
      </c>
      <c r="M959">
        <v>17.18</v>
      </c>
      <c r="N959" t="s">
        <v>28</v>
      </c>
      <c r="P959">
        <f>(C959-Key!$B$1)*24</f>
        <v>-1.8833333333604969</v>
      </c>
      <c r="Q959">
        <f>(Key!$B$2-'17.1'!C959)*24</f>
        <v>4.8333333333721384</v>
      </c>
      <c r="R959" s="3">
        <f>C959-(M959-Key!$B$5)/(24*Key!$B$6)</f>
        <v>44130.534796296291</v>
      </c>
      <c r="S959">
        <f>M959-Key!$B$5</f>
        <v>14.92</v>
      </c>
      <c r="T959" s="2">
        <f t="shared" si="70"/>
        <v>44129.548611111109</v>
      </c>
      <c r="U959" t="str">
        <f t="shared" si="71"/>
        <v>10-25-2020 13:10</v>
      </c>
      <c r="V959">
        <f>IFERROR(IF(W959=Z959,VLOOKUP($U959,[1]C8842!$G$2:$M$145,3,FALSE),0),0)</f>
        <v>20</v>
      </c>
      <c r="W959">
        <f>VLOOKUP(RIGHT($V$1,5),Key!$A$9:$B$14,2,FALSE)</f>
        <v>10.199999999999999</v>
      </c>
      <c r="X959">
        <f t="shared" si="74"/>
        <v>0</v>
      </c>
      <c r="Y959">
        <f>VLOOKUP(RIGHT($X$1,5),Key!$A$9:$B$14,2,FALSE)</f>
        <v>3.7</v>
      </c>
      <c r="Z959">
        <f t="shared" si="72"/>
        <v>10.199999999999999</v>
      </c>
      <c r="AA959">
        <f t="shared" si="73"/>
        <v>20</v>
      </c>
    </row>
    <row r="960" spans="1:27" x14ac:dyDescent="0.3">
      <c r="A960">
        <v>100067</v>
      </c>
      <c r="B960">
        <v>230922</v>
      </c>
      <c r="C960" s="3">
        <v>44130.548611111109</v>
      </c>
      <c r="D960">
        <v>0</v>
      </c>
      <c r="E960">
        <v>2</v>
      </c>
      <c r="F960" t="s">
        <v>25</v>
      </c>
      <c r="G960">
        <v>1</v>
      </c>
      <c r="H960">
        <v>60.945309999999999</v>
      </c>
      <c r="I960">
        <v>14.08203</v>
      </c>
      <c r="J960">
        <v>0.875</v>
      </c>
      <c r="K960">
        <v>46.019530000000003</v>
      </c>
      <c r="L960" s="3">
        <v>44130.3</v>
      </c>
      <c r="M960">
        <v>17.18</v>
      </c>
      <c r="N960" t="s">
        <v>28</v>
      </c>
      <c r="P960">
        <f>(C960-Key!$B$1)*24</f>
        <v>-1.8833333333604969</v>
      </c>
      <c r="Q960">
        <f>(Key!$B$2-'17.1'!C960)*24</f>
        <v>4.8333333333721384</v>
      </c>
      <c r="R960" s="3">
        <f>C960-(M960-Key!$B$5)/(24*Key!$B$6)</f>
        <v>44130.534796296291</v>
      </c>
      <c r="S960">
        <f>M960-Key!$B$5</f>
        <v>14.92</v>
      </c>
      <c r="T960" s="2">
        <f t="shared" si="70"/>
        <v>44129.548611111109</v>
      </c>
      <c r="U960" t="str">
        <f t="shared" si="71"/>
        <v>10-25-2020 13:10</v>
      </c>
      <c r="V960">
        <f>IFERROR(IF(W960=Z960,VLOOKUP($U960,[1]C8842!$G$2:$M$145,3,FALSE),0),0)</f>
        <v>20</v>
      </c>
      <c r="W960">
        <f>VLOOKUP(RIGHT($V$1,5),Key!$A$9:$B$14,2,FALSE)</f>
        <v>10.199999999999999</v>
      </c>
      <c r="X960">
        <f t="shared" si="74"/>
        <v>0</v>
      </c>
      <c r="Y960">
        <f>VLOOKUP(RIGHT($X$1,5),Key!$A$9:$B$14,2,FALSE)</f>
        <v>3.7</v>
      </c>
      <c r="Z960">
        <f t="shared" si="72"/>
        <v>10.199999999999999</v>
      </c>
      <c r="AA960">
        <f t="shared" si="73"/>
        <v>20</v>
      </c>
    </row>
    <row r="961" spans="1:27" x14ac:dyDescent="0.3">
      <c r="A961">
        <v>100067</v>
      </c>
      <c r="B961">
        <v>230922</v>
      </c>
      <c r="C961" s="3">
        <v>44130.548611111109</v>
      </c>
      <c r="D961">
        <v>0</v>
      </c>
      <c r="E961">
        <v>2</v>
      </c>
      <c r="F961" t="s">
        <v>25</v>
      </c>
      <c r="G961">
        <v>1</v>
      </c>
      <c r="H961">
        <v>55.835940000000001</v>
      </c>
      <c r="I961">
        <v>15.972659999999999</v>
      </c>
      <c r="J961">
        <v>1.046875</v>
      </c>
      <c r="K961">
        <v>46.019530000000003</v>
      </c>
      <c r="L961" s="3">
        <v>44130.3</v>
      </c>
      <c r="M961">
        <v>17.18</v>
      </c>
      <c r="N961" t="s">
        <v>28</v>
      </c>
      <c r="P961">
        <f>(C961-Key!$B$1)*24</f>
        <v>-1.8833333333604969</v>
      </c>
      <c r="Q961">
        <f>(Key!$B$2-'17.1'!C961)*24</f>
        <v>4.8333333333721384</v>
      </c>
      <c r="R961" s="3">
        <f>C961-(M961-Key!$B$5)/(24*Key!$B$6)</f>
        <v>44130.534796296291</v>
      </c>
      <c r="S961">
        <f>M961-Key!$B$5</f>
        <v>14.92</v>
      </c>
      <c r="T961" s="2">
        <f t="shared" si="70"/>
        <v>44129.548611111109</v>
      </c>
      <c r="U961" t="str">
        <f t="shared" si="71"/>
        <v>10-25-2020 13:10</v>
      </c>
      <c r="V961">
        <f>IFERROR(IF(W961=Z961,VLOOKUP($U961,[1]C8842!$G$2:$M$145,3,FALSE),0),0)</f>
        <v>20</v>
      </c>
      <c r="W961">
        <f>VLOOKUP(RIGHT($V$1,5),Key!$A$9:$B$14,2,FALSE)</f>
        <v>10.199999999999999</v>
      </c>
      <c r="X961">
        <f t="shared" si="74"/>
        <v>0</v>
      </c>
      <c r="Y961">
        <f>VLOOKUP(RIGHT($X$1,5),Key!$A$9:$B$14,2,FALSE)</f>
        <v>3.7</v>
      </c>
      <c r="Z961">
        <f t="shared" si="72"/>
        <v>10.199999999999999</v>
      </c>
      <c r="AA961">
        <f t="shared" si="73"/>
        <v>20</v>
      </c>
    </row>
    <row r="962" spans="1:27" x14ac:dyDescent="0.3">
      <c r="A962">
        <v>100067</v>
      </c>
      <c r="B962">
        <v>230922</v>
      </c>
      <c r="C962" s="3">
        <v>44130.549305555556</v>
      </c>
      <c r="D962">
        <v>0</v>
      </c>
      <c r="E962">
        <v>2</v>
      </c>
      <c r="F962" t="s">
        <v>25</v>
      </c>
      <c r="G962">
        <v>1</v>
      </c>
      <c r="H962">
        <v>65.910160000000005</v>
      </c>
      <c r="I962">
        <v>16.828130000000002</v>
      </c>
      <c r="J962">
        <v>0.921875</v>
      </c>
      <c r="K962">
        <v>48.019530000000003</v>
      </c>
      <c r="L962" s="3">
        <v>44130.3</v>
      </c>
      <c r="M962">
        <v>17.18</v>
      </c>
      <c r="N962" t="s">
        <v>28</v>
      </c>
      <c r="P962">
        <f>(C962-Key!$B$1)*24</f>
        <v>-1.8666666666395031</v>
      </c>
      <c r="Q962">
        <f>(Key!$B$2-'17.1'!C962)*24</f>
        <v>4.8166666666511446</v>
      </c>
      <c r="R962" s="3">
        <f>C962-(M962-Key!$B$5)/(24*Key!$B$6)</f>
        <v>44130.535490740738</v>
      </c>
      <c r="S962">
        <f>M962-Key!$B$5</f>
        <v>14.92</v>
      </c>
      <c r="T962" s="2">
        <f t="shared" si="70"/>
        <v>44129.548611111109</v>
      </c>
      <c r="U962" t="str">
        <f t="shared" si="71"/>
        <v>10-25-2020 13:10</v>
      </c>
      <c r="V962">
        <f>IFERROR(IF(W962=Z962,VLOOKUP($U962,[1]C8842!$G$2:$M$145,3,FALSE),0),0)</f>
        <v>20</v>
      </c>
      <c r="W962">
        <f>VLOOKUP(RIGHT($V$1,5),Key!$A$9:$B$14,2,FALSE)</f>
        <v>10.199999999999999</v>
      </c>
      <c r="X962">
        <f t="shared" si="74"/>
        <v>0</v>
      </c>
      <c r="Y962">
        <f>VLOOKUP(RIGHT($X$1,5),Key!$A$9:$B$14,2,FALSE)</f>
        <v>3.7</v>
      </c>
      <c r="Z962">
        <f t="shared" si="72"/>
        <v>10.199999999999999</v>
      </c>
      <c r="AA962">
        <f t="shared" si="73"/>
        <v>20</v>
      </c>
    </row>
    <row r="963" spans="1:27" x14ac:dyDescent="0.3">
      <c r="A963">
        <v>100067</v>
      </c>
      <c r="B963">
        <v>230922</v>
      </c>
      <c r="C963" s="3">
        <v>44130.549305555556</v>
      </c>
      <c r="D963">
        <v>0</v>
      </c>
      <c r="E963">
        <v>2</v>
      </c>
      <c r="F963" t="s">
        <v>25</v>
      </c>
      <c r="G963">
        <v>1</v>
      </c>
      <c r="H963">
        <v>69.644530000000003</v>
      </c>
      <c r="I963">
        <v>19.67578</v>
      </c>
      <c r="J963">
        <v>0.98046880000000003</v>
      </c>
      <c r="K963">
        <v>46.019530000000003</v>
      </c>
      <c r="L963" s="3">
        <v>44130.3</v>
      </c>
      <c r="M963">
        <v>17.18</v>
      </c>
      <c r="N963" t="s">
        <v>28</v>
      </c>
      <c r="P963">
        <f>(C963-Key!$B$1)*24</f>
        <v>-1.8666666666395031</v>
      </c>
      <c r="Q963">
        <f>(Key!$B$2-'17.1'!C963)*24</f>
        <v>4.8166666666511446</v>
      </c>
      <c r="R963" s="3">
        <f>C963-(M963-Key!$B$5)/(24*Key!$B$6)</f>
        <v>44130.535490740738</v>
      </c>
      <c r="S963">
        <f>M963-Key!$B$5</f>
        <v>14.92</v>
      </c>
      <c r="T963" s="2">
        <f t="shared" ref="T963:T1026" si="75">ROUND(C963*24*60/10,0)/(24*6)-1</f>
        <v>44129.548611111109</v>
      </c>
      <c r="U963" t="str">
        <f t="shared" ref="U963:U1026" si="76">TEXT(T963,"mm-dd-yyyy hh:mm")</f>
        <v>10-25-2020 13:10</v>
      </c>
      <c r="V963">
        <f>IFERROR(IF(W963=Z963,VLOOKUP($U963,[1]C8842!$G$2:$M$145,3,FALSE),0),0)</f>
        <v>20</v>
      </c>
      <c r="W963">
        <f>VLOOKUP(RIGHT($V$1,5),Key!$A$9:$B$14,2,FALSE)</f>
        <v>10.199999999999999</v>
      </c>
      <c r="X963">
        <f t="shared" si="74"/>
        <v>0</v>
      </c>
      <c r="Y963">
        <f>VLOOKUP(RIGHT($X$1,5),Key!$A$9:$B$14,2,FALSE)</f>
        <v>3.7</v>
      </c>
      <c r="Z963">
        <f t="shared" ref="Z963:Z1026" si="77">M963-MIN(ABS(Y963-M963),ABS(W963-M963))</f>
        <v>10.199999999999999</v>
      </c>
      <c r="AA963">
        <f t="shared" ref="AA963:AA1026" si="78">SUM(V963,X963)</f>
        <v>20</v>
      </c>
    </row>
    <row r="964" spans="1:27" x14ac:dyDescent="0.3">
      <c r="A964">
        <v>100067</v>
      </c>
      <c r="B964">
        <v>230922</v>
      </c>
      <c r="C964" s="3">
        <v>44130.549305555556</v>
      </c>
      <c r="D964">
        <v>2</v>
      </c>
      <c r="E964">
        <v>1</v>
      </c>
      <c r="F964" t="s">
        <v>26</v>
      </c>
      <c r="G964">
        <v>1</v>
      </c>
      <c r="H964">
        <v>70.847660000000005</v>
      </c>
      <c r="I964">
        <v>19.76953</v>
      </c>
      <c r="J964">
        <v>0.96484380000000003</v>
      </c>
      <c r="K964">
        <v>81.035160000000005</v>
      </c>
      <c r="L964" s="3">
        <v>44130.3</v>
      </c>
      <c r="M964">
        <v>17.18</v>
      </c>
      <c r="N964" t="s">
        <v>28</v>
      </c>
      <c r="P964">
        <f>(C964-Key!$B$1)*24</f>
        <v>-1.8666666666395031</v>
      </c>
      <c r="Q964">
        <f>(Key!$B$2-'17.1'!C964)*24</f>
        <v>4.8166666666511446</v>
      </c>
      <c r="R964" s="3">
        <f>C964-(M964-Key!$B$5)/(24*Key!$B$6)</f>
        <v>44130.535490740738</v>
      </c>
      <c r="S964">
        <f>M964-Key!$B$5</f>
        <v>14.92</v>
      </c>
      <c r="T964" s="2">
        <f t="shared" si="75"/>
        <v>44129.548611111109</v>
      </c>
      <c r="U964" t="str">
        <f t="shared" si="76"/>
        <v>10-25-2020 13:10</v>
      </c>
      <c r="V964">
        <f>IFERROR(IF(W964=Z964,VLOOKUP($U964,[1]C8842!$G$2:$M$145,3,FALSE),0),0)</f>
        <v>20</v>
      </c>
      <c r="W964">
        <f>VLOOKUP(RIGHT($V$1,5),Key!$A$9:$B$14,2,FALSE)</f>
        <v>10.199999999999999</v>
      </c>
      <c r="X964">
        <f t="shared" ref="X964:X1027" si="79">$X$2</f>
        <v>0</v>
      </c>
      <c r="Y964">
        <f>VLOOKUP(RIGHT($X$1,5),Key!$A$9:$B$14,2,FALSE)</f>
        <v>3.7</v>
      </c>
      <c r="Z964">
        <f t="shared" si="77"/>
        <v>10.199999999999999</v>
      </c>
      <c r="AA964">
        <f t="shared" si="78"/>
        <v>20</v>
      </c>
    </row>
    <row r="965" spans="1:27" x14ac:dyDescent="0.3">
      <c r="A965">
        <v>100067</v>
      </c>
      <c r="B965">
        <v>230922</v>
      </c>
      <c r="C965" s="3">
        <v>44130.549305555556</v>
      </c>
      <c r="D965">
        <v>3</v>
      </c>
      <c r="E965">
        <v>2</v>
      </c>
      <c r="F965" t="s">
        <v>26</v>
      </c>
      <c r="G965">
        <v>2</v>
      </c>
      <c r="H965">
        <v>65.121089999999995</v>
      </c>
      <c r="I965">
        <v>20.089839999999999</v>
      </c>
      <c r="J965">
        <v>1.066406</v>
      </c>
      <c r="K965">
        <v>94.039060000000006</v>
      </c>
      <c r="L965" s="3">
        <v>44130.3</v>
      </c>
      <c r="M965">
        <v>17.18</v>
      </c>
      <c r="N965" t="s">
        <v>28</v>
      </c>
      <c r="P965">
        <f>(C965-Key!$B$1)*24</f>
        <v>-1.8666666666395031</v>
      </c>
      <c r="Q965">
        <f>(Key!$B$2-'17.1'!C965)*24</f>
        <v>4.8166666666511446</v>
      </c>
      <c r="R965" s="3">
        <f>C965-(M965-Key!$B$5)/(24*Key!$B$6)</f>
        <v>44130.535490740738</v>
      </c>
      <c r="S965">
        <f>M965-Key!$B$5</f>
        <v>14.92</v>
      </c>
      <c r="T965" s="2">
        <f t="shared" si="75"/>
        <v>44129.548611111109</v>
      </c>
      <c r="U965" t="str">
        <f t="shared" si="76"/>
        <v>10-25-2020 13:10</v>
      </c>
      <c r="V965">
        <f>IFERROR(IF(W965=Z965,VLOOKUP($U965,[1]C8842!$G$2:$M$145,3,FALSE),0),0)</f>
        <v>20</v>
      </c>
      <c r="W965">
        <f>VLOOKUP(RIGHT($V$1,5),Key!$A$9:$B$14,2,FALSE)</f>
        <v>10.199999999999999</v>
      </c>
      <c r="X965">
        <f t="shared" si="79"/>
        <v>0</v>
      </c>
      <c r="Y965">
        <f>VLOOKUP(RIGHT($X$1,5),Key!$A$9:$B$14,2,FALSE)</f>
        <v>3.7</v>
      </c>
      <c r="Z965">
        <f t="shared" si="77"/>
        <v>10.199999999999999</v>
      </c>
      <c r="AA965">
        <f t="shared" si="78"/>
        <v>20</v>
      </c>
    </row>
    <row r="966" spans="1:27" x14ac:dyDescent="0.3">
      <c r="A966">
        <v>100067</v>
      </c>
      <c r="B966">
        <v>230922</v>
      </c>
      <c r="C966" s="3">
        <v>44130.549305555556</v>
      </c>
      <c r="D966">
        <v>3</v>
      </c>
      <c r="E966">
        <v>2</v>
      </c>
      <c r="F966" t="s">
        <v>26</v>
      </c>
      <c r="G966">
        <v>1</v>
      </c>
      <c r="H966">
        <v>65.539060000000006</v>
      </c>
      <c r="I966">
        <v>15.777340000000001</v>
      </c>
      <c r="J966">
        <v>0.8828125</v>
      </c>
      <c r="K966">
        <v>94.039060000000006</v>
      </c>
      <c r="L966" s="3">
        <v>44130.303472222222</v>
      </c>
      <c r="M966">
        <v>17.18</v>
      </c>
      <c r="N966" t="s">
        <v>28</v>
      </c>
      <c r="P966">
        <f>(C966-Key!$B$1)*24</f>
        <v>-1.8666666666395031</v>
      </c>
      <c r="Q966">
        <f>(Key!$B$2-'17.1'!C966)*24</f>
        <v>4.8166666666511446</v>
      </c>
      <c r="R966" s="3">
        <f>C966-(M966-Key!$B$5)/(24*Key!$B$6)</f>
        <v>44130.535490740738</v>
      </c>
      <c r="S966">
        <f>M966-Key!$B$5</f>
        <v>14.92</v>
      </c>
      <c r="T966" s="2">
        <f t="shared" si="75"/>
        <v>44129.548611111109</v>
      </c>
      <c r="U966" t="str">
        <f t="shared" si="76"/>
        <v>10-25-2020 13:10</v>
      </c>
      <c r="V966">
        <f>IFERROR(IF(W966=Z966,VLOOKUP($U966,[1]C8842!$G$2:$M$145,3,FALSE),0),0)</f>
        <v>20</v>
      </c>
      <c r="W966">
        <f>VLOOKUP(RIGHT($V$1,5),Key!$A$9:$B$14,2,FALSE)</f>
        <v>10.199999999999999</v>
      </c>
      <c r="X966">
        <f t="shared" si="79"/>
        <v>0</v>
      </c>
      <c r="Y966">
        <f>VLOOKUP(RIGHT($X$1,5),Key!$A$9:$B$14,2,FALSE)</f>
        <v>3.7</v>
      </c>
      <c r="Z966">
        <f t="shared" si="77"/>
        <v>10.199999999999999</v>
      </c>
      <c r="AA966">
        <f t="shared" si="78"/>
        <v>20</v>
      </c>
    </row>
    <row r="967" spans="1:27" x14ac:dyDescent="0.3">
      <c r="A967">
        <v>100067</v>
      </c>
      <c r="B967">
        <v>230922</v>
      </c>
      <c r="C967" s="3">
        <v>44130.549305555556</v>
      </c>
      <c r="D967">
        <v>1</v>
      </c>
      <c r="E967">
        <v>1</v>
      </c>
      <c r="F967" t="s">
        <v>25</v>
      </c>
      <c r="G967">
        <v>1</v>
      </c>
      <c r="H967">
        <v>63.085940000000001</v>
      </c>
      <c r="I967">
        <v>14.535159999999999</v>
      </c>
      <c r="J967">
        <v>0.86328130000000003</v>
      </c>
      <c r="K967">
        <v>56.023440000000001</v>
      </c>
      <c r="L967" s="3">
        <v>44130.303472222222</v>
      </c>
      <c r="M967">
        <v>17.18</v>
      </c>
      <c r="N967" t="s">
        <v>28</v>
      </c>
      <c r="P967">
        <f>(C967-Key!$B$1)*24</f>
        <v>-1.8666666666395031</v>
      </c>
      <c r="Q967">
        <f>(Key!$B$2-'17.1'!C967)*24</f>
        <v>4.8166666666511446</v>
      </c>
      <c r="R967" s="3">
        <f>C967-(M967-Key!$B$5)/(24*Key!$B$6)</f>
        <v>44130.535490740738</v>
      </c>
      <c r="S967">
        <f>M967-Key!$B$5</f>
        <v>14.92</v>
      </c>
      <c r="T967" s="2">
        <f t="shared" si="75"/>
        <v>44129.548611111109</v>
      </c>
      <c r="U967" t="str">
        <f t="shared" si="76"/>
        <v>10-25-2020 13:10</v>
      </c>
      <c r="V967">
        <f>IFERROR(IF(W967=Z967,VLOOKUP($U967,[1]C8842!$G$2:$M$145,3,FALSE),0),0)</f>
        <v>20</v>
      </c>
      <c r="W967">
        <f>VLOOKUP(RIGHT($V$1,5),Key!$A$9:$B$14,2,FALSE)</f>
        <v>10.199999999999999</v>
      </c>
      <c r="X967">
        <f t="shared" si="79"/>
        <v>0</v>
      </c>
      <c r="Y967">
        <f>VLOOKUP(RIGHT($X$1,5),Key!$A$9:$B$14,2,FALSE)</f>
        <v>3.7</v>
      </c>
      <c r="Z967">
        <f t="shared" si="77"/>
        <v>10.199999999999999</v>
      </c>
      <c r="AA967">
        <f t="shared" si="78"/>
        <v>20</v>
      </c>
    </row>
    <row r="968" spans="1:27" x14ac:dyDescent="0.3">
      <c r="A968">
        <v>100067</v>
      </c>
      <c r="B968">
        <v>230922</v>
      </c>
      <c r="C968" s="3">
        <v>44130.549305555556</v>
      </c>
      <c r="D968">
        <v>3</v>
      </c>
      <c r="E968">
        <v>2</v>
      </c>
      <c r="F968" t="s">
        <v>26</v>
      </c>
      <c r="G968">
        <v>1</v>
      </c>
      <c r="H968">
        <v>62.394530000000003</v>
      </c>
      <c r="I968">
        <v>18.695309999999999</v>
      </c>
      <c r="J968">
        <v>1.050781</v>
      </c>
      <c r="K968">
        <v>93.039060000000006</v>
      </c>
      <c r="L968" s="3">
        <v>44130.303472222222</v>
      </c>
      <c r="M968">
        <v>17.18</v>
      </c>
      <c r="N968" t="s">
        <v>28</v>
      </c>
      <c r="P968">
        <f>(C968-Key!$B$1)*24</f>
        <v>-1.8666666666395031</v>
      </c>
      <c r="Q968">
        <f>(Key!$B$2-'17.1'!C968)*24</f>
        <v>4.8166666666511446</v>
      </c>
      <c r="R968" s="3">
        <f>C968-(M968-Key!$B$5)/(24*Key!$B$6)</f>
        <v>44130.535490740738</v>
      </c>
      <c r="S968">
        <f>M968-Key!$B$5</f>
        <v>14.92</v>
      </c>
      <c r="T968" s="2">
        <f t="shared" si="75"/>
        <v>44129.548611111109</v>
      </c>
      <c r="U968" t="str">
        <f t="shared" si="76"/>
        <v>10-25-2020 13:10</v>
      </c>
      <c r="V968">
        <f>IFERROR(IF(W968=Z968,VLOOKUP($U968,[1]C8842!$G$2:$M$145,3,FALSE),0),0)</f>
        <v>20</v>
      </c>
      <c r="W968">
        <f>VLOOKUP(RIGHT($V$1,5),Key!$A$9:$B$14,2,FALSE)</f>
        <v>10.199999999999999</v>
      </c>
      <c r="X968">
        <f t="shared" si="79"/>
        <v>0</v>
      </c>
      <c r="Y968">
        <f>VLOOKUP(RIGHT($X$1,5),Key!$A$9:$B$14,2,FALSE)</f>
        <v>3.7</v>
      </c>
      <c r="Z968">
        <f t="shared" si="77"/>
        <v>10.199999999999999</v>
      </c>
      <c r="AA968">
        <f t="shared" si="78"/>
        <v>20</v>
      </c>
    </row>
    <row r="969" spans="1:27" x14ac:dyDescent="0.3">
      <c r="A969">
        <v>100067</v>
      </c>
      <c r="B969">
        <v>230922</v>
      </c>
      <c r="C969" s="3">
        <v>44130.55</v>
      </c>
      <c r="D969">
        <v>3</v>
      </c>
      <c r="E969">
        <v>2</v>
      </c>
      <c r="F969" t="s">
        <v>26</v>
      </c>
      <c r="G969">
        <v>1</v>
      </c>
      <c r="H969">
        <v>64.816410000000005</v>
      </c>
      <c r="I969">
        <v>16.140630000000002</v>
      </c>
      <c r="J969">
        <v>0.90625</v>
      </c>
      <c r="K969">
        <v>94.039060000000006</v>
      </c>
      <c r="L969" s="3">
        <v>44130.303472222222</v>
      </c>
      <c r="M969">
        <v>17.18</v>
      </c>
      <c r="N969" t="s">
        <v>28</v>
      </c>
      <c r="P969">
        <f>(C969-Key!$B$1)*24</f>
        <v>-1.8499999999185093</v>
      </c>
      <c r="Q969">
        <f>(Key!$B$2-'17.1'!C969)*24</f>
        <v>4.7999999999301508</v>
      </c>
      <c r="R969" s="3">
        <f>C969-(M969-Key!$B$5)/(24*Key!$B$6)</f>
        <v>44130.536185185185</v>
      </c>
      <c r="S969">
        <f>M969-Key!$B$5</f>
        <v>14.92</v>
      </c>
      <c r="T969" s="2">
        <f t="shared" si="75"/>
        <v>44129.548611111109</v>
      </c>
      <c r="U969" t="str">
        <f t="shared" si="76"/>
        <v>10-25-2020 13:10</v>
      </c>
      <c r="V969">
        <f>IFERROR(IF(W969=Z969,VLOOKUP($U969,[1]C8842!$G$2:$M$145,3,FALSE),0),0)</f>
        <v>20</v>
      </c>
      <c r="W969">
        <f>VLOOKUP(RIGHT($V$1,5),Key!$A$9:$B$14,2,FALSE)</f>
        <v>10.199999999999999</v>
      </c>
      <c r="X969">
        <f t="shared" si="79"/>
        <v>0</v>
      </c>
      <c r="Y969">
        <f>VLOOKUP(RIGHT($X$1,5),Key!$A$9:$B$14,2,FALSE)</f>
        <v>3.7</v>
      </c>
      <c r="Z969">
        <f t="shared" si="77"/>
        <v>10.199999999999999</v>
      </c>
      <c r="AA969">
        <f t="shared" si="78"/>
        <v>20</v>
      </c>
    </row>
    <row r="970" spans="1:27" x14ac:dyDescent="0.3">
      <c r="A970">
        <v>100067</v>
      </c>
      <c r="B970">
        <v>230922</v>
      </c>
      <c r="C970" s="3">
        <v>44130.55</v>
      </c>
      <c r="D970">
        <v>2</v>
      </c>
      <c r="E970">
        <v>1</v>
      </c>
      <c r="F970" t="s">
        <v>26</v>
      </c>
      <c r="G970">
        <v>2</v>
      </c>
      <c r="H970">
        <v>65.125</v>
      </c>
      <c r="I970">
        <v>20.839839999999999</v>
      </c>
      <c r="J970">
        <v>1.09375</v>
      </c>
      <c r="K970">
        <v>82.035160000000005</v>
      </c>
      <c r="L970" s="3">
        <v>44130.303472222222</v>
      </c>
      <c r="M970">
        <v>17.18</v>
      </c>
      <c r="N970" t="s">
        <v>28</v>
      </c>
      <c r="P970">
        <f>(C970-Key!$B$1)*24</f>
        <v>-1.8499999999185093</v>
      </c>
      <c r="Q970">
        <f>(Key!$B$2-'17.1'!C970)*24</f>
        <v>4.7999999999301508</v>
      </c>
      <c r="R970" s="3">
        <f>C970-(M970-Key!$B$5)/(24*Key!$B$6)</f>
        <v>44130.536185185185</v>
      </c>
      <c r="S970">
        <f>M970-Key!$B$5</f>
        <v>14.92</v>
      </c>
      <c r="T970" s="2">
        <f t="shared" si="75"/>
        <v>44129.548611111109</v>
      </c>
      <c r="U970" t="str">
        <f t="shared" si="76"/>
        <v>10-25-2020 13:10</v>
      </c>
      <c r="V970">
        <f>IFERROR(IF(W970=Z970,VLOOKUP($U970,[1]C8842!$G$2:$M$145,3,FALSE),0),0)</f>
        <v>20</v>
      </c>
      <c r="W970">
        <f>VLOOKUP(RIGHT($V$1,5),Key!$A$9:$B$14,2,FALSE)</f>
        <v>10.199999999999999</v>
      </c>
      <c r="X970">
        <f t="shared" si="79"/>
        <v>0</v>
      </c>
      <c r="Y970">
        <f>VLOOKUP(RIGHT($X$1,5),Key!$A$9:$B$14,2,FALSE)</f>
        <v>3.7</v>
      </c>
      <c r="Z970">
        <f t="shared" si="77"/>
        <v>10.199999999999999</v>
      </c>
      <c r="AA970">
        <f t="shared" si="78"/>
        <v>20</v>
      </c>
    </row>
    <row r="971" spans="1:27" x14ac:dyDescent="0.3">
      <c r="A971">
        <v>100067</v>
      </c>
      <c r="B971">
        <v>230922</v>
      </c>
      <c r="C971" s="3">
        <v>44130.55</v>
      </c>
      <c r="D971">
        <v>3</v>
      </c>
      <c r="E971">
        <v>2</v>
      </c>
      <c r="F971" t="s">
        <v>26</v>
      </c>
      <c r="G971">
        <v>1</v>
      </c>
      <c r="H971">
        <v>65.222660000000005</v>
      </c>
      <c r="I971">
        <v>12.882809999999999</v>
      </c>
      <c r="J971">
        <v>0.76953130000000003</v>
      </c>
      <c r="K971">
        <v>94.039060000000006</v>
      </c>
      <c r="L971" s="3">
        <v>44130.303472222222</v>
      </c>
      <c r="M971">
        <v>17.18</v>
      </c>
      <c r="N971" t="s">
        <v>28</v>
      </c>
      <c r="P971">
        <f>(C971-Key!$B$1)*24</f>
        <v>-1.8499999999185093</v>
      </c>
      <c r="Q971">
        <f>(Key!$B$2-'17.1'!C971)*24</f>
        <v>4.7999999999301508</v>
      </c>
      <c r="R971" s="3">
        <f>C971-(M971-Key!$B$5)/(24*Key!$B$6)</f>
        <v>44130.536185185185</v>
      </c>
      <c r="S971">
        <f>M971-Key!$B$5</f>
        <v>14.92</v>
      </c>
      <c r="T971" s="2">
        <f t="shared" si="75"/>
        <v>44129.548611111109</v>
      </c>
      <c r="U971" t="str">
        <f t="shared" si="76"/>
        <v>10-25-2020 13:10</v>
      </c>
      <c r="V971">
        <f>IFERROR(IF(W971=Z971,VLOOKUP($U971,[1]C8842!$G$2:$M$145,3,FALSE),0),0)</f>
        <v>20</v>
      </c>
      <c r="W971">
        <f>VLOOKUP(RIGHT($V$1,5),Key!$A$9:$B$14,2,FALSE)</f>
        <v>10.199999999999999</v>
      </c>
      <c r="X971">
        <f t="shared" si="79"/>
        <v>0</v>
      </c>
      <c r="Y971">
        <f>VLOOKUP(RIGHT($X$1,5),Key!$A$9:$B$14,2,FALSE)</f>
        <v>3.7</v>
      </c>
      <c r="Z971">
        <f t="shared" si="77"/>
        <v>10.199999999999999</v>
      </c>
      <c r="AA971">
        <f t="shared" si="78"/>
        <v>20</v>
      </c>
    </row>
    <row r="972" spans="1:27" x14ac:dyDescent="0.3">
      <c r="A972">
        <v>100067</v>
      </c>
      <c r="B972">
        <v>230922</v>
      </c>
      <c r="C972" s="3">
        <v>44130.55</v>
      </c>
      <c r="D972">
        <v>0</v>
      </c>
      <c r="E972">
        <v>2</v>
      </c>
      <c r="F972" t="s">
        <v>25</v>
      </c>
      <c r="G972">
        <v>1</v>
      </c>
      <c r="H972">
        <v>66.804689999999994</v>
      </c>
      <c r="I972">
        <v>14.628909999999999</v>
      </c>
      <c r="J972">
        <v>0.8203125</v>
      </c>
      <c r="K972">
        <v>46.019530000000003</v>
      </c>
      <c r="L972" s="3">
        <v>44130.303472222222</v>
      </c>
      <c r="M972">
        <v>17.18</v>
      </c>
      <c r="N972" t="s">
        <v>28</v>
      </c>
      <c r="P972">
        <f>(C972-Key!$B$1)*24</f>
        <v>-1.8499999999185093</v>
      </c>
      <c r="Q972">
        <f>(Key!$B$2-'17.1'!C972)*24</f>
        <v>4.7999999999301508</v>
      </c>
      <c r="R972" s="3">
        <f>C972-(M972-Key!$B$5)/(24*Key!$B$6)</f>
        <v>44130.536185185185</v>
      </c>
      <c r="S972">
        <f>M972-Key!$B$5</f>
        <v>14.92</v>
      </c>
      <c r="T972" s="2">
        <f t="shared" si="75"/>
        <v>44129.548611111109</v>
      </c>
      <c r="U972" t="str">
        <f t="shared" si="76"/>
        <v>10-25-2020 13:10</v>
      </c>
      <c r="V972">
        <f>IFERROR(IF(W972=Z972,VLOOKUP($U972,[1]C8842!$G$2:$M$145,3,FALSE),0),0)</f>
        <v>20</v>
      </c>
      <c r="W972">
        <f>VLOOKUP(RIGHT($V$1,5),Key!$A$9:$B$14,2,FALSE)</f>
        <v>10.199999999999999</v>
      </c>
      <c r="X972">
        <f t="shared" si="79"/>
        <v>0</v>
      </c>
      <c r="Y972">
        <f>VLOOKUP(RIGHT($X$1,5),Key!$A$9:$B$14,2,FALSE)</f>
        <v>3.7</v>
      </c>
      <c r="Z972">
        <f t="shared" si="77"/>
        <v>10.199999999999999</v>
      </c>
      <c r="AA972">
        <f t="shared" si="78"/>
        <v>20</v>
      </c>
    </row>
    <row r="973" spans="1:27" x14ac:dyDescent="0.3">
      <c r="A973">
        <v>100067</v>
      </c>
      <c r="B973">
        <v>230922</v>
      </c>
      <c r="C973" s="3">
        <v>44130.55</v>
      </c>
      <c r="D973">
        <v>3</v>
      </c>
      <c r="E973">
        <v>2</v>
      </c>
      <c r="F973" t="s">
        <v>26</v>
      </c>
      <c r="G973">
        <v>1</v>
      </c>
      <c r="H973">
        <v>72.109380000000002</v>
      </c>
      <c r="I973">
        <v>16.554690000000001</v>
      </c>
      <c r="J973">
        <v>0.83203130000000003</v>
      </c>
      <c r="K973">
        <v>94.039060000000006</v>
      </c>
      <c r="L973" s="3">
        <v>44130.303472222222</v>
      </c>
      <c r="M973">
        <v>17.18</v>
      </c>
      <c r="N973" t="s">
        <v>28</v>
      </c>
      <c r="P973">
        <f>(C973-Key!$B$1)*24</f>
        <v>-1.8499999999185093</v>
      </c>
      <c r="Q973">
        <f>(Key!$B$2-'17.1'!C973)*24</f>
        <v>4.7999999999301508</v>
      </c>
      <c r="R973" s="3">
        <f>C973-(M973-Key!$B$5)/(24*Key!$B$6)</f>
        <v>44130.536185185185</v>
      </c>
      <c r="S973">
        <f>M973-Key!$B$5</f>
        <v>14.92</v>
      </c>
      <c r="T973" s="2">
        <f t="shared" si="75"/>
        <v>44129.548611111109</v>
      </c>
      <c r="U973" t="str">
        <f t="shared" si="76"/>
        <v>10-25-2020 13:10</v>
      </c>
      <c r="V973">
        <f>IFERROR(IF(W973=Z973,VLOOKUP($U973,[1]C8842!$G$2:$M$145,3,FALSE),0),0)</f>
        <v>20</v>
      </c>
      <c r="W973">
        <f>VLOOKUP(RIGHT($V$1,5),Key!$A$9:$B$14,2,FALSE)</f>
        <v>10.199999999999999</v>
      </c>
      <c r="X973">
        <f t="shared" si="79"/>
        <v>0</v>
      </c>
      <c r="Y973">
        <f>VLOOKUP(RIGHT($X$1,5),Key!$A$9:$B$14,2,FALSE)</f>
        <v>3.7</v>
      </c>
      <c r="Z973">
        <f t="shared" si="77"/>
        <v>10.199999999999999</v>
      </c>
      <c r="AA973">
        <f t="shared" si="78"/>
        <v>20</v>
      </c>
    </row>
    <row r="974" spans="1:27" x14ac:dyDescent="0.3">
      <c r="A974">
        <v>100067</v>
      </c>
      <c r="B974">
        <v>230922</v>
      </c>
      <c r="C974" s="3">
        <v>44130.55</v>
      </c>
      <c r="D974">
        <v>2</v>
      </c>
      <c r="E974">
        <v>1</v>
      </c>
      <c r="F974" t="s">
        <v>26</v>
      </c>
      <c r="G974">
        <v>1</v>
      </c>
      <c r="H974">
        <v>67.046880000000002</v>
      </c>
      <c r="I974">
        <v>16.441410000000001</v>
      </c>
      <c r="J974">
        <v>0.88671880000000003</v>
      </c>
      <c r="K974">
        <v>82.035160000000005</v>
      </c>
      <c r="L974" s="3">
        <v>44130.303472222222</v>
      </c>
      <c r="M974">
        <v>17.18</v>
      </c>
      <c r="N974" t="s">
        <v>28</v>
      </c>
      <c r="P974">
        <f>(C974-Key!$B$1)*24</f>
        <v>-1.8499999999185093</v>
      </c>
      <c r="Q974">
        <f>(Key!$B$2-'17.1'!C974)*24</f>
        <v>4.7999999999301508</v>
      </c>
      <c r="R974" s="3">
        <f>C974-(M974-Key!$B$5)/(24*Key!$B$6)</f>
        <v>44130.536185185185</v>
      </c>
      <c r="S974">
        <f>M974-Key!$B$5</f>
        <v>14.92</v>
      </c>
      <c r="T974" s="2">
        <f t="shared" si="75"/>
        <v>44129.548611111109</v>
      </c>
      <c r="U974" t="str">
        <f t="shared" si="76"/>
        <v>10-25-2020 13:10</v>
      </c>
      <c r="V974">
        <f>IFERROR(IF(W974=Z974,VLOOKUP($U974,[1]C8842!$G$2:$M$145,3,FALSE),0),0)</f>
        <v>20</v>
      </c>
      <c r="W974">
        <f>VLOOKUP(RIGHT($V$1,5),Key!$A$9:$B$14,2,FALSE)</f>
        <v>10.199999999999999</v>
      </c>
      <c r="X974">
        <f t="shared" si="79"/>
        <v>0</v>
      </c>
      <c r="Y974">
        <f>VLOOKUP(RIGHT($X$1,5),Key!$A$9:$B$14,2,FALSE)</f>
        <v>3.7</v>
      </c>
      <c r="Z974">
        <f t="shared" si="77"/>
        <v>10.199999999999999</v>
      </c>
      <c r="AA974">
        <f t="shared" si="78"/>
        <v>20</v>
      </c>
    </row>
    <row r="975" spans="1:27" x14ac:dyDescent="0.3">
      <c r="A975">
        <v>100067</v>
      </c>
      <c r="B975">
        <v>230922</v>
      </c>
      <c r="C975" s="3">
        <v>44130.55</v>
      </c>
      <c r="D975">
        <v>0</v>
      </c>
      <c r="E975">
        <v>2</v>
      </c>
      <c r="F975" t="s">
        <v>25</v>
      </c>
      <c r="G975">
        <v>1</v>
      </c>
      <c r="H975">
        <v>63.550780000000003</v>
      </c>
      <c r="I975">
        <v>12.58203</v>
      </c>
      <c r="J975">
        <v>0.77734380000000003</v>
      </c>
      <c r="K975">
        <v>45.019530000000003</v>
      </c>
      <c r="L975" s="3">
        <v>44130.303472222222</v>
      </c>
      <c r="M975">
        <v>17.18</v>
      </c>
      <c r="N975" t="s">
        <v>28</v>
      </c>
      <c r="P975">
        <f>(C975-Key!$B$1)*24</f>
        <v>-1.8499999999185093</v>
      </c>
      <c r="Q975">
        <f>(Key!$B$2-'17.1'!C975)*24</f>
        <v>4.7999999999301508</v>
      </c>
      <c r="R975" s="3">
        <f>C975-(M975-Key!$B$5)/(24*Key!$B$6)</f>
        <v>44130.536185185185</v>
      </c>
      <c r="S975">
        <f>M975-Key!$B$5</f>
        <v>14.92</v>
      </c>
      <c r="T975" s="2">
        <f t="shared" si="75"/>
        <v>44129.548611111109</v>
      </c>
      <c r="U975" t="str">
        <f t="shared" si="76"/>
        <v>10-25-2020 13:10</v>
      </c>
      <c r="V975">
        <f>IFERROR(IF(W975=Z975,VLOOKUP($U975,[1]C8842!$G$2:$M$145,3,FALSE),0),0)</f>
        <v>20</v>
      </c>
      <c r="W975">
        <f>VLOOKUP(RIGHT($V$1,5),Key!$A$9:$B$14,2,FALSE)</f>
        <v>10.199999999999999</v>
      </c>
      <c r="X975">
        <f t="shared" si="79"/>
        <v>0</v>
      </c>
      <c r="Y975">
        <f>VLOOKUP(RIGHT($X$1,5),Key!$A$9:$B$14,2,FALSE)</f>
        <v>3.7</v>
      </c>
      <c r="Z975">
        <f t="shared" si="77"/>
        <v>10.199999999999999</v>
      </c>
      <c r="AA975">
        <f t="shared" si="78"/>
        <v>20</v>
      </c>
    </row>
    <row r="976" spans="1:27" x14ac:dyDescent="0.3">
      <c r="A976">
        <v>100067</v>
      </c>
      <c r="B976">
        <v>230922</v>
      </c>
      <c r="C976" s="3">
        <v>44130.55</v>
      </c>
      <c r="D976">
        <v>1</v>
      </c>
      <c r="E976">
        <v>1</v>
      </c>
      <c r="F976" t="s">
        <v>25</v>
      </c>
      <c r="G976">
        <v>1</v>
      </c>
      <c r="H976">
        <v>76.667969999999997</v>
      </c>
      <c r="I976">
        <v>14.21875</v>
      </c>
      <c r="J976">
        <v>0.69921880000000003</v>
      </c>
      <c r="K976">
        <v>58.023440000000001</v>
      </c>
      <c r="L976" s="3">
        <v>44130.303472222222</v>
      </c>
      <c r="M976">
        <v>17.18</v>
      </c>
      <c r="N976" t="s">
        <v>28</v>
      </c>
      <c r="P976">
        <f>(C976-Key!$B$1)*24</f>
        <v>-1.8499999999185093</v>
      </c>
      <c r="Q976">
        <f>(Key!$B$2-'17.1'!C976)*24</f>
        <v>4.7999999999301508</v>
      </c>
      <c r="R976" s="3">
        <f>C976-(M976-Key!$B$5)/(24*Key!$B$6)</f>
        <v>44130.536185185185</v>
      </c>
      <c r="S976">
        <f>M976-Key!$B$5</f>
        <v>14.92</v>
      </c>
      <c r="T976" s="2">
        <f t="shared" si="75"/>
        <v>44129.548611111109</v>
      </c>
      <c r="U976" t="str">
        <f t="shared" si="76"/>
        <v>10-25-2020 13:10</v>
      </c>
      <c r="V976">
        <f>IFERROR(IF(W976=Z976,VLOOKUP($U976,[1]C8842!$G$2:$M$145,3,FALSE),0),0)</f>
        <v>20</v>
      </c>
      <c r="W976">
        <f>VLOOKUP(RIGHT($V$1,5),Key!$A$9:$B$14,2,FALSE)</f>
        <v>10.199999999999999</v>
      </c>
      <c r="X976">
        <f t="shared" si="79"/>
        <v>0</v>
      </c>
      <c r="Y976">
        <f>VLOOKUP(RIGHT($X$1,5),Key!$A$9:$B$14,2,FALSE)</f>
        <v>3.7</v>
      </c>
      <c r="Z976">
        <f t="shared" si="77"/>
        <v>10.199999999999999</v>
      </c>
      <c r="AA976">
        <f t="shared" si="78"/>
        <v>20</v>
      </c>
    </row>
    <row r="977" spans="1:27" x14ac:dyDescent="0.3">
      <c r="A977">
        <v>100067</v>
      </c>
      <c r="B977">
        <v>230922</v>
      </c>
      <c r="C977" s="3">
        <v>44130.55</v>
      </c>
      <c r="D977">
        <v>0</v>
      </c>
      <c r="E977">
        <v>2</v>
      </c>
      <c r="F977" t="s">
        <v>25</v>
      </c>
      <c r="G977">
        <v>1</v>
      </c>
      <c r="H977">
        <v>65.5</v>
      </c>
      <c r="I977">
        <v>15.210940000000001</v>
      </c>
      <c r="J977">
        <v>0.859375</v>
      </c>
      <c r="K977">
        <v>46.019530000000003</v>
      </c>
      <c r="L977" s="3">
        <v>44130.303472222222</v>
      </c>
      <c r="M977">
        <v>17.18</v>
      </c>
      <c r="N977" t="s">
        <v>28</v>
      </c>
      <c r="P977">
        <f>(C977-Key!$B$1)*24</f>
        <v>-1.8499999999185093</v>
      </c>
      <c r="Q977">
        <f>(Key!$B$2-'17.1'!C977)*24</f>
        <v>4.7999999999301508</v>
      </c>
      <c r="R977" s="3">
        <f>C977-(M977-Key!$B$5)/(24*Key!$B$6)</f>
        <v>44130.536185185185</v>
      </c>
      <c r="S977">
        <f>M977-Key!$B$5</f>
        <v>14.92</v>
      </c>
      <c r="T977" s="2">
        <f t="shared" si="75"/>
        <v>44129.548611111109</v>
      </c>
      <c r="U977" t="str">
        <f t="shared" si="76"/>
        <v>10-25-2020 13:10</v>
      </c>
      <c r="V977">
        <f>IFERROR(IF(W977=Z977,VLOOKUP($U977,[1]C8842!$G$2:$M$145,3,FALSE),0),0)</f>
        <v>20</v>
      </c>
      <c r="W977">
        <f>VLOOKUP(RIGHT($V$1,5),Key!$A$9:$B$14,2,FALSE)</f>
        <v>10.199999999999999</v>
      </c>
      <c r="X977">
        <f t="shared" si="79"/>
        <v>0</v>
      </c>
      <c r="Y977">
        <f>VLOOKUP(RIGHT($X$1,5),Key!$A$9:$B$14,2,FALSE)</f>
        <v>3.7</v>
      </c>
      <c r="Z977">
        <f t="shared" si="77"/>
        <v>10.199999999999999</v>
      </c>
      <c r="AA977">
        <f t="shared" si="78"/>
        <v>20</v>
      </c>
    </row>
    <row r="978" spans="1:27" x14ac:dyDescent="0.3">
      <c r="A978">
        <v>100067</v>
      </c>
      <c r="B978">
        <v>230922</v>
      </c>
      <c r="C978" s="3">
        <v>44130.55</v>
      </c>
      <c r="D978">
        <v>0</v>
      </c>
      <c r="E978">
        <v>2</v>
      </c>
      <c r="F978" t="s">
        <v>25</v>
      </c>
      <c r="G978">
        <v>1</v>
      </c>
      <c r="H978">
        <v>70.917969999999997</v>
      </c>
      <c r="I978">
        <v>17.035160000000001</v>
      </c>
      <c r="J978">
        <v>0.86328130000000003</v>
      </c>
      <c r="K978">
        <v>48.019530000000003</v>
      </c>
      <c r="L978" s="3">
        <v>44130.303472222222</v>
      </c>
      <c r="M978">
        <v>17.18</v>
      </c>
      <c r="N978" t="s">
        <v>28</v>
      </c>
      <c r="P978">
        <f>(C978-Key!$B$1)*24</f>
        <v>-1.8499999999185093</v>
      </c>
      <c r="Q978">
        <f>(Key!$B$2-'17.1'!C978)*24</f>
        <v>4.7999999999301508</v>
      </c>
      <c r="R978" s="3">
        <f>C978-(M978-Key!$B$5)/(24*Key!$B$6)</f>
        <v>44130.536185185185</v>
      </c>
      <c r="S978">
        <f>M978-Key!$B$5</f>
        <v>14.92</v>
      </c>
      <c r="T978" s="2">
        <f t="shared" si="75"/>
        <v>44129.548611111109</v>
      </c>
      <c r="U978" t="str">
        <f t="shared" si="76"/>
        <v>10-25-2020 13:10</v>
      </c>
      <c r="V978">
        <f>IFERROR(IF(W978=Z978,VLOOKUP($U978,[1]C8842!$G$2:$M$145,3,FALSE),0),0)</f>
        <v>20</v>
      </c>
      <c r="W978">
        <f>VLOOKUP(RIGHT($V$1,5),Key!$A$9:$B$14,2,FALSE)</f>
        <v>10.199999999999999</v>
      </c>
      <c r="X978">
        <f t="shared" si="79"/>
        <v>0</v>
      </c>
      <c r="Y978">
        <f>VLOOKUP(RIGHT($X$1,5),Key!$A$9:$B$14,2,FALSE)</f>
        <v>3.7</v>
      </c>
      <c r="Z978">
        <f t="shared" si="77"/>
        <v>10.199999999999999</v>
      </c>
      <c r="AA978">
        <f t="shared" si="78"/>
        <v>20</v>
      </c>
    </row>
    <row r="979" spans="1:27" x14ac:dyDescent="0.3">
      <c r="A979">
        <v>100067</v>
      </c>
      <c r="B979">
        <v>230922</v>
      </c>
      <c r="C979" s="3">
        <v>44130.55</v>
      </c>
      <c r="D979">
        <v>1</v>
      </c>
      <c r="E979">
        <v>1</v>
      </c>
      <c r="F979" t="s">
        <v>25</v>
      </c>
      <c r="G979">
        <v>1</v>
      </c>
      <c r="H979">
        <v>64.695310000000006</v>
      </c>
      <c r="I979">
        <v>16.398440000000001</v>
      </c>
      <c r="J979">
        <v>0.921875</v>
      </c>
      <c r="K979">
        <v>57.023440000000001</v>
      </c>
      <c r="L979" s="3">
        <v>44130.303472222222</v>
      </c>
      <c r="M979">
        <v>17.18</v>
      </c>
      <c r="N979" t="s">
        <v>28</v>
      </c>
      <c r="P979">
        <f>(C979-Key!$B$1)*24</f>
        <v>-1.8499999999185093</v>
      </c>
      <c r="Q979">
        <f>(Key!$B$2-'17.1'!C979)*24</f>
        <v>4.7999999999301508</v>
      </c>
      <c r="R979" s="3">
        <f>C979-(M979-Key!$B$5)/(24*Key!$B$6)</f>
        <v>44130.536185185185</v>
      </c>
      <c r="S979">
        <f>M979-Key!$B$5</f>
        <v>14.92</v>
      </c>
      <c r="T979" s="2">
        <f t="shared" si="75"/>
        <v>44129.548611111109</v>
      </c>
      <c r="U979" t="str">
        <f t="shared" si="76"/>
        <v>10-25-2020 13:10</v>
      </c>
      <c r="V979">
        <f>IFERROR(IF(W979=Z979,VLOOKUP($U979,[1]C8842!$G$2:$M$145,3,FALSE),0),0)</f>
        <v>20</v>
      </c>
      <c r="W979">
        <f>VLOOKUP(RIGHT($V$1,5),Key!$A$9:$B$14,2,FALSE)</f>
        <v>10.199999999999999</v>
      </c>
      <c r="X979">
        <f t="shared" si="79"/>
        <v>0</v>
      </c>
      <c r="Y979">
        <f>VLOOKUP(RIGHT($X$1,5),Key!$A$9:$B$14,2,FALSE)</f>
        <v>3.7</v>
      </c>
      <c r="Z979">
        <f t="shared" si="77"/>
        <v>10.199999999999999</v>
      </c>
      <c r="AA979">
        <f t="shared" si="78"/>
        <v>20</v>
      </c>
    </row>
    <row r="980" spans="1:27" x14ac:dyDescent="0.3">
      <c r="A980">
        <v>100067</v>
      </c>
      <c r="B980">
        <v>230922</v>
      </c>
      <c r="C980" s="3">
        <v>44130.55</v>
      </c>
      <c r="D980">
        <v>0</v>
      </c>
      <c r="E980">
        <v>2</v>
      </c>
      <c r="F980" t="s">
        <v>25</v>
      </c>
      <c r="G980">
        <v>1</v>
      </c>
      <c r="H980">
        <v>66.519530000000003</v>
      </c>
      <c r="I980">
        <v>16.070309999999999</v>
      </c>
      <c r="J980">
        <v>0.87890630000000003</v>
      </c>
      <c r="K980">
        <v>46.019530000000003</v>
      </c>
      <c r="L980" s="3">
        <v>44130.303472222222</v>
      </c>
      <c r="M980">
        <v>17.18</v>
      </c>
      <c r="N980" t="s">
        <v>28</v>
      </c>
      <c r="P980">
        <f>(C980-Key!$B$1)*24</f>
        <v>-1.8499999999185093</v>
      </c>
      <c r="Q980">
        <f>(Key!$B$2-'17.1'!C980)*24</f>
        <v>4.7999999999301508</v>
      </c>
      <c r="R980" s="3">
        <f>C980-(M980-Key!$B$5)/(24*Key!$B$6)</f>
        <v>44130.536185185185</v>
      </c>
      <c r="S980">
        <f>M980-Key!$B$5</f>
        <v>14.92</v>
      </c>
      <c r="T980" s="2">
        <f t="shared" si="75"/>
        <v>44129.548611111109</v>
      </c>
      <c r="U980" t="str">
        <f t="shared" si="76"/>
        <v>10-25-2020 13:10</v>
      </c>
      <c r="V980">
        <f>IFERROR(IF(W980=Z980,VLOOKUP($U980,[1]C8842!$G$2:$M$145,3,FALSE),0),0)</f>
        <v>20</v>
      </c>
      <c r="W980">
        <f>VLOOKUP(RIGHT($V$1,5),Key!$A$9:$B$14,2,FALSE)</f>
        <v>10.199999999999999</v>
      </c>
      <c r="X980">
        <f t="shared" si="79"/>
        <v>0</v>
      </c>
      <c r="Y980">
        <f>VLOOKUP(RIGHT($X$1,5),Key!$A$9:$B$14,2,FALSE)</f>
        <v>3.7</v>
      </c>
      <c r="Z980">
        <f t="shared" si="77"/>
        <v>10.199999999999999</v>
      </c>
      <c r="AA980">
        <f t="shared" si="78"/>
        <v>20</v>
      </c>
    </row>
    <row r="981" spans="1:27" x14ac:dyDescent="0.3">
      <c r="A981">
        <v>100067</v>
      </c>
      <c r="B981">
        <v>230922</v>
      </c>
      <c r="C981" s="3">
        <v>44130.55</v>
      </c>
      <c r="D981">
        <v>0</v>
      </c>
      <c r="E981">
        <v>2</v>
      </c>
      <c r="F981" t="s">
        <v>25</v>
      </c>
      <c r="G981">
        <v>4</v>
      </c>
      <c r="H981">
        <v>60.679690000000001</v>
      </c>
      <c r="I981">
        <v>74.578130000000002</v>
      </c>
      <c r="J981">
        <v>3.5351560000000002</v>
      </c>
      <c r="K981">
        <v>46.019530000000003</v>
      </c>
      <c r="L981" s="3">
        <v>44130.303472222222</v>
      </c>
      <c r="M981">
        <v>17.18</v>
      </c>
      <c r="N981" t="s">
        <v>28</v>
      </c>
      <c r="P981">
        <f>(C981-Key!$B$1)*24</f>
        <v>-1.8499999999185093</v>
      </c>
      <c r="Q981">
        <f>(Key!$B$2-'17.1'!C981)*24</f>
        <v>4.7999999999301508</v>
      </c>
      <c r="R981" s="3">
        <f>C981-(M981-Key!$B$5)/(24*Key!$B$6)</f>
        <v>44130.536185185185</v>
      </c>
      <c r="S981">
        <f>M981-Key!$B$5</f>
        <v>14.92</v>
      </c>
      <c r="T981" s="2">
        <f t="shared" si="75"/>
        <v>44129.548611111109</v>
      </c>
      <c r="U981" t="str">
        <f t="shared" si="76"/>
        <v>10-25-2020 13:10</v>
      </c>
      <c r="V981">
        <f>IFERROR(IF(W981=Z981,VLOOKUP($U981,[1]C8842!$G$2:$M$145,3,FALSE),0),0)</f>
        <v>20</v>
      </c>
      <c r="W981">
        <f>VLOOKUP(RIGHT($V$1,5),Key!$A$9:$B$14,2,FALSE)</f>
        <v>10.199999999999999</v>
      </c>
      <c r="X981">
        <f t="shared" si="79"/>
        <v>0</v>
      </c>
      <c r="Y981">
        <f>VLOOKUP(RIGHT($X$1,5),Key!$A$9:$B$14,2,FALSE)</f>
        <v>3.7</v>
      </c>
      <c r="Z981">
        <f t="shared" si="77"/>
        <v>10.199999999999999</v>
      </c>
      <c r="AA981">
        <f t="shared" si="78"/>
        <v>20</v>
      </c>
    </row>
    <row r="982" spans="1:27" x14ac:dyDescent="0.3">
      <c r="A982">
        <v>100067</v>
      </c>
      <c r="B982">
        <v>230922</v>
      </c>
      <c r="C982" s="3">
        <v>44130.55</v>
      </c>
      <c r="D982">
        <v>3</v>
      </c>
      <c r="E982">
        <v>2</v>
      </c>
      <c r="F982" t="s">
        <v>26</v>
      </c>
      <c r="G982">
        <v>1</v>
      </c>
      <c r="H982">
        <v>63.234380000000002</v>
      </c>
      <c r="I982">
        <v>17.828130000000002</v>
      </c>
      <c r="J982">
        <v>1</v>
      </c>
      <c r="K982">
        <v>92.039060000000006</v>
      </c>
      <c r="L982" s="3">
        <v>44130.303472222222</v>
      </c>
      <c r="M982">
        <v>17.18</v>
      </c>
      <c r="N982" t="s">
        <v>28</v>
      </c>
      <c r="P982">
        <f>(C982-Key!$B$1)*24</f>
        <v>-1.8499999999185093</v>
      </c>
      <c r="Q982">
        <f>(Key!$B$2-'17.1'!C982)*24</f>
        <v>4.7999999999301508</v>
      </c>
      <c r="R982" s="3">
        <f>C982-(M982-Key!$B$5)/(24*Key!$B$6)</f>
        <v>44130.536185185185</v>
      </c>
      <c r="S982">
        <f>M982-Key!$B$5</f>
        <v>14.92</v>
      </c>
      <c r="T982" s="2">
        <f t="shared" si="75"/>
        <v>44129.548611111109</v>
      </c>
      <c r="U982" t="str">
        <f t="shared" si="76"/>
        <v>10-25-2020 13:10</v>
      </c>
      <c r="V982">
        <f>IFERROR(IF(W982=Z982,VLOOKUP($U982,[1]C8842!$G$2:$M$145,3,FALSE),0),0)</f>
        <v>20</v>
      </c>
      <c r="W982">
        <f>VLOOKUP(RIGHT($V$1,5),Key!$A$9:$B$14,2,FALSE)</f>
        <v>10.199999999999999</v>
      </c>
      <c r="X982">
        <f t="shared" si="79"/>
        <v>0</v>
      </c>
      <c r="Y982">
        <f>VLOOKUP(RIGHT($X$1,5),Key!$A$9:$B$14,2,FALSE)</f>
        <v>3.7</v>
      </c>
      <c r="Z982">
        <f t="shared" si="77"/>
        <v>10.199999999999999</v>
      </c>
      <c r="AA982">
        <f t="shared" si="78"/>
        <v>20</v>
      </c>
    </row>
    <row r="983" spans="1:27" x14ac:dyDescent="0.3">
      <c r="A983">
        <v>100067</v>
      </c>
      <c r="B983">
        <v>230922</v>
      </c>
      <c r="C983" s="3">
        <v>44130.55</v>
      </c>
      <c r="D983">
        <v>1</v>
      </c>
      <c r="E983">
        <v>1</v>
      </c>
      <c r="F983" t="s">
        <v>25</v>
      </c>
      <c r="G983">
        <v>1</v>
      </c>
      <c r="H983">
        <v>58.367190000000001</v>
      </c>
      <c r="I983">
        <v>13.82813</v>
      </c>
      <c r="J983">
        <v>0.90234380000000003</v>
      </c>
      <c r="K983">
        <v>60.023440000000001</v>
      </c>
      <c r="L983" s="3">
        <v>44130.303472222222</v>
      </c>
      <c r="M983">
        <v>17.18</v>
      </c>
      <c r="N983" t="s">
        <v>28</v>
      </c>
      <c r="P983">
        <f>(C983-Key!$B$1)*24</f>
        <v>-1.8499999999185093</v>
      </c>
      <c r="Q983">
        <f>(Key!$B$2-'17.1'!C983)*24</f>
        <v>4.7999999999301508</v>
      </c>
      <c r="R983" s="3">
        <f>C983-(M983-Key!$B$5)/(24*Key!$B$6)</f>
        <v>44130.536185185185</v>
      </c>
      <c r="S983">
        <f>M983-Key!$B$5</f>
        <v>14.92</v>
      </c>
      <c r="T983" s="2">
        <f t="shared" si="75"/>
        <v>44129.548611111109</v>
      </c>
      <c r="U983" t="str">
        <f t="shared" si="76"/>
        <v>10-25-2020 13:10</v>
      </c>
      <c r="V983">
        <f>IFERROR(IF(W983=Z983,VLOOKUP($U983,[1]C8842!$G$2:$M$145,3,FALSE),0),0)</f>
        <v>20</v>
      </c>
      <c r="W983">
        <f>VLOOKUP(RIGHT($V$1,5),Key!$A$9:$B$14,2,FALSE)</f>
        <v>10.199999999999999</v>
      </c>
      <c r="X983">
        <f t="shared" si="79"/>
        <v>0</v>
      </c>
      <c r="Y983">
        <f>VLOOKUP(RIGHT($X$1,5),Key!$A$9:$B$14,2,FALSE)</f>
        <v>3.7</v>
      </c>
      <c r="Z983">
        <f t="shared" si="77"/>
        <v>10.199999999999999</v>
      </c>
      <c r="AA983">
        <f t="shared" si="78"/>
        <v>20</v>
      </c>
    </row>
    <row r="984" spans="1:27" x14ac:dyDescent="0.3">
      <c r="A984">
        <v>100067</v>
      </c>
      <c r="B984">
        <v>230922</v>
      </c>
      <c r="C984" s="3">
        <v>44130.55</v>
      </c>
      <c r="D984">
        <v>3</v>
      </c>
      <c r="E984">
        <v>2</v>
      </c>
      <c r="F984" t="s">
        <v>26</v>
      </c>
      <c r="G984">
        <v>4</v>
      </c>
      <c r="H984">
        <v>69.269530000000003</v>
      </c>
      <c r="I984">
        <v>75.277339999999995</v>
      </c>
      <c r="J984">
        <v>3.1210939999999998</v>
      </c>
      <c r="K984">
        <v>92.039060000000006</v>
      </c>
      <c r="L984" s="3">
        <v>44130.303472222222</v>
      </c>
      <c r="M984">
        <v>17.18</v>
      </c>
      <c r="N984" t="s">
        <v>28</v>
      </c>
      <c r="P984">
        <f>(C984-Key!$B$1)*24</f>
        <v>-1.8499999999185093</v>
      </c>
      <c r="Q984">
        <f>(Key!$B$2-'17.1'!C984)*24</f>
        <v>4.7999999999301508</v>
      </c>
      <c r="R984" s="3">
        <f>C984-(M984-Key!$B$5)/(24*Key!$B$6)</f>
        <v>44130.536185185185</v>
      </c>
      <c r="S984">
        <f>M984-Key!$B$5</f>
        <v>14.92</v>
      </c>
      <c r="T984" s="2">
        <f t="shared" si="75"/>
        <v>44129.548611111109</v>
      </c>
      <c r="U984" t="str">
        <f t="shared" si="76"/>
        <v>10-25-2020 13:10</v>
      </c>
      <c r="V984">
        <f>IFERROR(IF(W984=Z984,VLOOKUP($U984,[1]C8842!$G$2:$M$145,3,FALSE),0),0)</f>
        <v>20</v>
      </c>
      <c r="W984">
        <f>VLOOKUP(RIGHT($V$1,5),Key!$A$9:$B$14,2,FALSE)</f>
        <v>10.199999999999999</v>
      </c>
      <c r="X984">
        <f t="shared" si="79"/>
        <v>0</v>
      </c>
      <c r="Y984">
        <f>VLOOKUP(RIGHT($X$1,5),Key!$A$9:$B$14,2,FALSE)</f>
        <v>3.7</v>
      </c>
      <c r="Z984">
        <f t="shared" si="77"/>
        <v>10.199999999999999</v>
      </c>
      <c r="AA984">
        <f t="shared" si="78"/>
        <v>20</v>
      </c>
    </row>
    <row r="985" spans="1:27" x14ac:dyDescent="0.3">
      <c r="A985">
        <v>100067</v>
      </c>
      <c r="B985">
        <v>230922</v>
      </c>
      <c r="C985" s="3">
        <v>44130.55</v>
      </c>
      <c r="D985">
        <v>0</v>
      </c>
      <c r="E985">
        <v>2</v>
      </c>
      <c r="F985" t="s">
        <v>25</v>
      </c>
      <c r="G985">
        <v>1</v>
      </c>
      <c r="H985">
        <v>61.210940000000001</v>
      </c>
      <c r="I985">
        <v>15.367190000000001</v>
      </c>
      <c r="J985">
        <v>0.92578130000000003</v>
      </c>
      <c r="K985">
        <v>46.019530000000003</v>
      </c>
      <c r="L985" s="3">
        <v>44130.303472222222</v>
      </c>
      <c r="M985">
        <v>17.18</v>
      </c>
      <c r="N985" t="s">
        <v>28</v>
      </c>
      <c r="P985">
        <f>(C985-Key!$B$1)*24</f>
        <v>-1.8499999999185093</v>
      </c>
      <c r="Q985">
        <f>(Key!$B$2-'17.1'!C985)*24</f>
        <v>4.7999999999301508</v>
      </c>
      <c r="R985" s="3">
        <f>C985-(M985-Key!$B$5)/(24*Key!$B$6)</f>
        <v>44130.536185185185</v>
      </c>
      <c r="S985">
        <f>M985-Key!$B$5</f>
        <v>14.92</v>
      </c>
      <c r="T985" s="2">
        <f t="shared" si="75"/>
        <v>44129.548611111109</v>
      </c>
      <c r="U985" t="str">
        <f t="shared" si="76"/>
        <v>10-25-2020 13:10</v>
      </c>
      <c r="V985">
        <f>IFERROR(IF(W985=Z985,VLOOKUP($U985,[1]C8842!$G$2:$M$145,3,FALSE),0),0)</f>
        <v>20</v>
      </c>
      <c r="W985">
        <f>VLOOKUP(RIGHT($V$1,5),Key!$A$9:$B$14,2,FALSE)</f>
        <v>10.199999999999999</v>
      </c>
      <c r="X985">
        <f t="shared" si="79"/>
        <v>0</v>
      </c>
      <c r="Y985">
        <f>VLOOKUP(RIGHT($X$1,5),Key!$A$9:$B$14,2,FALSE)</f>
        <v>3.7</v>
      </c>
      <c r="Z985">
        <f t="shared" si="77"/>
        <v>10.199999999999999</v>
      </c>
      <c r="AA985">
        <f t="shared" si="78"/>
        <v>20</v>
      </c>
    </row>
    <row r="986" spans="1:27" x14ac:dyDescent="0.3">
      <c r="A986">
        <v>100067</v>
      </c>
      <c r="B986">
        <v>230922</v>
      </c>
      <c r="C986" s="3">
        <v>44130.550694444442</v>
      </c>
      <c r="D986">
        <v>0</v>
      </c>
      <c r="E986">
        <v>2</v>
      </c>
      <c r="F986" t="s">
        <v>25</v>
      </c>
      <c r="G986">
        <v>1</v>
      </c>
      <c r="H986">
        <v>64.308589999999995</v>
      </c>
      <c r="I986">
        <v>14.960940000000001</v>
      </c>
      <c r="J986">
        <v>0.8671875</v>
      </c>
      <c r="K986">
        <v>50.019530000000003</v>
      </c>
      <c r="L986" s="3">
        <v>44130.303472222222</v>
      </c>
      <c r="M986">
        <v>17.18</v>
      </c>
      <c r="N986" t="s">
        <v>28</v>
      </c>
      <c r="P986">
        <f>(C986-Key!$B$1)*24</f>
        <v>-1.8333333333721384</v>
      </c>
      <c r="Q986">
        <f>(Key!$B$2-'17.1'!C986)*24</f>
        <v>4.78333333338378</v>
      </c>
      <c r="R986" s="3">
        <f>C986-(M986-Key!$B$5)/(24*Key!$B$6)</f>
        <v>44130.536879629624</v>
      </c>
      <c r="S986">
        <f>M986-Key!$B$5</f>
        <v>14.92</v>
      </c>
      <c r="T986" s="2">
        <f t="shared" si="75"/>
        <v>44129.548611111109</v>
      </c>
      <c r="U986" t="str">
        <f t="shared" si="76"/>
        <v>10-25-2020 13:10</v>
      </c>
      <c r="V986">
        <f>IFERROR(IF(W986=Z986,VLOOKUP($U986,[1]C8842!$G$2:$M$145,3,FALSE),0),0)</f>
        <v>20</v>
      </c>
      <c r="W986">
        <f>VLOOKUP(RIGHT($V$1,5),Key!$A$9:$B$14,2,FALSE)</f>
        <v>10.199999999999999</v>
      </c>
      <c r="X986">
        <f t="shared" si="79"/>
        <v>0</v>
      </c>
      <c r="Y986">
        <f>VLOOKUP(RIGHT($X$1,5),Key!$A$9:$B$14,2,FALSE)</f>
        <v>3.7</v>
      </c>
      <c r="Z986">
        <f t="shared" si="77"/>
        <v>10.199999999999999</v>
      </c>
      <c r="AA986">
        <f t="shared" si="78"/>
        <v>20</v>
      </c>
    </row>
    <row r="987" spans="1:27" x14ac:dyDescent="0.3">
      <c r="A987">
        <v>100067</v>
      </c>
      <c r="B987">
        <v>230922</v>
      </c>
      <c r="C987" s="3">
        <v>44130.550694444442</v>
      </c>
      <c r="D987">
        <v>3</v>
      </c>
      <c r="E987">
        <v>2</v>
      </c>
      <c r="F987" t="s">
        <v>26</v>
      </c>
      <c r="G987">
        <v>2</v>
      </c>
      <c r="H987">
        <v>52.695309999999999</v>
      </c>
      <c r="I987">
        <v>23.535160000000001</v>
      </c>
      <c r="J987">
        <v>1.488281</v>
      </c>
      <c r="K987">
        <v>95.039060000000006</v>
      </c>
      <c r="L987" s="3">
        <v>44130.303472222222</v>
      </c>
      <c r="M987">
        <v>17.18</v>
      </c>
      <c r="N987" t="s">
        <v>28</v>
      </c>
      <c r="P987">
        <f>(C987-Key!$B$1)*24</f>
        <v>-1.8333333333721384</v>
      </c>
      <c r="Q987">
        <f>(Key!$B$2-'17.1'!C987)*24</f>
        <v>4.78333333338378</v>
      </c>
      <c r="R987" s="3">
        <f>C987-(M987-Key!$B$5)/(24*Key!$B$6)</f>
        <v>44130.536879629624</v>
      </c>
      <c r="S987">
        <f>M987-Key!$B$5</f>
        <v>14.92</v>
      </c>
      <c r="T987" s="2">
        <f t="shared" si="75"/>
        <v>44129.548611111109</v>
      </c>
      <c r="U987" t="str">
        <f t="shared" si="76"/>
        <v>10-25-2020 13:10</v>
      </c>
      <c r="V987">
        <f>IFERROR(IF(W987=Z987,VLOOKUP($U987,[1]C8842!$G$2:$M$145,3,FALSE),0),0)</f>
        <v>20</v>
      </c>
      <c r="W987">
        <f>VLOOKUP(RIGHT($V$1,5),Key!$A$9:$B$14,2,FALSE)</f>
        <v>10.199999999999999</v>
      </c>
      <c r="X987">
        <f t="shared" si="79"/>
        <v>0</v>
      </c>
      <c r="Y987">
        <f>VLOOKUP(RIGHT($X$1,5),Key!$A$9:$B$14,2,FALSE)</f>
        <v>3.7</v>
      </c>
      <c r="Z987">
        <f t="shared" si="77"/>
        <v>10.199999999999999</v>
      </c>
      <c r="AA987">
        <f t="shared" si="78"/>
        <v>20</v>
      </c>
    </row>
    <row r="988" spans="1:27" x14ac:dyDescent="0.3">
      <c r="A988">
        <v>100067</v>
      </c>
      <c r="B988">
        <v>230922</v>
      </c>
      <c r="C988" s="3">
        <v>44130.550694444442</v>
      </c>
      <c r="D988">
        <v>2</v>
      </c>
      <c r="E988">
        <v>1</v>
      </c>
      <c r="F988" t="s">
        <v>26</v>
      </c>
      <c r="G988">
        <v>2</v>
      </c>
      <c r="H988">
        <v>56.648440000000001</v>
      </c>
      <c r="I988">
        <v>22.234380000000002</v>
      </c>
      <c r="J988">
        <v>1.324219</v>
      </c>
      <c r="K988">
        <v>82.035160000000005</v>
      </c>
      <c r="L988" s="3">
        <v>44130.303472222222</v>
      </c>
      <c r="M988">
        <v>17.18</v>
      </c>
      <c r="N988" t="s">
        <v>28</v>
      </c>
      <c r="P988">
        <f>(C988-Key!$B$1)*24</f>
        <v>-1.8333333333721384</v>
      </c>
      <c r="Q988">
        <f>(Key!$B$2-'17.1'!C988)*24</f>
        <v>4.78333333338378</v>
      </c>
      <c r="R988" s="3">
        <f>C988-(M988-Key!$B$5)/(24*Key!$B$6)</f>
        <v>44130.536879629624</v>
      </c>
      <c r="S988">
        <f>M988-Key!$B$5</f>
        <v>14.92</v>
      </c>
      <c r="T988" s="2">
        <f t="shared" si="75"/>
        <v>44129.548611111109</v>
      </c>
      <c r="U988" t="str">
        <f t="shared" si="76"/>
        <v>10-25-2020 13:10</v>
      </c>
      <c r="V988">
        <f>IFERROR(IF(W988=Z988,VLOOKUP($U988,[1]C8842!$G$2:$M$145,3,FALSE),0),0)</f>
        <v>20</v>
      </c>
      <c r="W988">
        <f>VLOOKUP(RIGHT($V$1,5),Key!$A$9:$B$14,2,FALSE)</f>
        <v>10.199999999999999</v>
      </c>
      <c r="X988">
        <f t="shared" si="79"/>
        <v>0</v>
      </c>
      <c r="Y988">
        <f>VLOOKUP(RIGHT($X$1,5),Key!$A$9:$B$14,2,FALSE)</f>
        <v>3.7</v>
      </c>
      <c r="Z988">
        <f t="shared" si="77"/>
        <v>10.199999999999999</v>
      </c>
      <c r="AA988">
        <f t="shared" si="78"/>
        <v>20</v>
      </c>
    </row>
    <row r="989" spans="1:27" x14ac:dyDescent="0.3">
      <c r="A989">
        <v>100067</v>
      </c>
      <c r="B989">
        <v>230922</v>
      </c>
      <c r="C989" s="3">
        <v>44130.550694444442</v>
      </c>
      <c r="D989">
        <v>3</v>
      </c>
      <c r="E989">
        <v>2</v>
      </c>
      <c r="F989" t="s">
        <v>26</v>
      </c>
      <c r="G989">
        <v>1</v>
      </c>
      <c r="H989">
        <v>61.167969999999997</v>
      </c>
      <c r="I989">
        <v>19.64453</v>
      </c>
      <c r="J989">
        <v>1.113281</v>
      </c>
      <c r="K989">
        <v>92.039060000000006</v>
      </c>
      <c r="L989" s="3">
        <v>44130.303472222222</v>
      </c>
      <c r="M989">
        <v>17.18</v>
      </c>
      <c r="N989" t="s">
        <v>28</v>
      </c>
      <c r="P989">
        <f>(C989-Key!$B$1)*24</f>
        <v>-1.8333333333721384</v>
      </c>
      <c r="Q989">
        <f>(Key!$B$2-'17.1'!C989)*24</f>
        <v>4.78333333338378</v>
      </c>
      <c r="R989" s="3">
        <f>C989-(M989-Key!$B$5)/(24*Key!$B$6)</f>
        <v>44130.536879629624</v>
      </c>
      <c r="S989">
        <f>M989-Key!$B$5</f>
        <v>14.92</v>
      </c>
      <c r="T989" s="2">
        <f t="shared" si="75"/>
        <v>44129.548611111109</v>
      </c>
      <c r="U989" t="str">
        <f t="shared" si="76"/>
        <v>10-25-2020 13:10</v>
      </c>
      <c r="V989">
        <f>IFERROR(IF(W989=Z989,VLOOKUP($U989,[1]C8842!$G$2:$M$145,3,FALSE),0),0)</f>
        <v>20</v>
      </c>
      <c r="W989">
        <f>VLOOKUP(RIGHT($V$1,5),Key!$A$9:$B$14,2,FALSE)</f>
        <v>10.199999999999999</v>
      </c>
      <c r="X989">
        <f t="shared" si="79"/>
        <v>0</v>
      </c>
      <c r="Y989">
        <f>VLOOKUP(RIGHT($X$1,5),Key!$A$9:$B$14,2,FALSE)</f>
        <v>3.7</v>
      </c>
      <c r="Z989">
        <f t="shared" si="77"/>
        <v>10.199999999999999</v>
      </c>
      <c r="AA989">
        <f t="shared" si="78"/>
        <v>20</v>
      </c>
    </row>
    <row r="990" spans="1:27" x14ac:dyDescent="0.3">
      <c r="A990">
        <v>100067</v>
      </c>
      <c r="B990">
        <v>230922</v>
      </c>
      <c r="C990" s="3">
        <v>44130.550694444442</v>
      </c>
      <c r="D990">
        <v>2</v>
      </c>
      <c r="E990">
        <v>1</v>
      </c>
      <c r="F990" t="s">
        <v>26</v>
      </c>
      <c r="G990">
        <v>1</v>
      </c>
      <c r="H990">
        <v>75.980469999999997</v>
      </c>
      <c r="I990">
        <v>17</v>
      </c>
      <c r="J990">
        <v>0.8046875</v>
      </c>
      <c r="K990">
        <v>82.035160000000005</v>
      </c>
      <c r="L990" s="3">
        <v>44130.303472222222</v>
      </c>
      <c r="M990">
        <v>17.18</v>
      </c>
      <c r="N990" t="s">
        <v>28</v>
      </c>
      <c r="P990">
        <f>(C990-Key!$B$1)*24</f>
        <v>-1.8333333333721384</v>
      </c>
      <c r="Q990">
        <f>(Key!$B$2-'17.1'!C990)*24</f>
        <v>4.78333333338378</v>
      </c>
      <c r="R990" s="3">
        <f>C990-(M990-Key!$B$5)/(24*Key!$B$6)</f>
        <v>44130.536879629624</v>
      </c>
      <c r="S990">
        <f>M990-Key!$B$5</f>
        <v>14.92</v>
      </c>
      <c r="T990" s="2">
        <f t="shared" si="75"/>
        <v>44129.548611111109</v>
      </c>
      <c r="U990" t="str">
        <f t="shared" si="76"/>
        <v>10-25-2020 13:10</v>
      </c>
      <c r="V990">
        <f>IFERROR(IF(W990=Z990,VLOOKUP($U990,[1]C8842!$G$2:$M$145,3,FALSE),0),0)</f>
        <v>20</v>
      </c>
      <c r="W990">
        <f>VLOOKUP(RIGHT($V$1,5),Key!$A$9:$B$14,2,FALSE)</f>
        <v>10.199999999999999</v>
      </c>
      <c r="X990">
        <f t="shared" si="79"/>
        <v>0</v>
      </c>
      <c r="Y990">
        <f>VLOOKUP(RIGHT($X$1,5),Key!$A$9:$B$14,2,FALSE)</f>
        <v>3.7</v>
      </c>
      <c r="Z990">
        <f t="shared" si="77"/>
        <v>10.199999999999999</v>
      </c>
      <c r="AA990">
        <f t="shared" si="78"/>
        <v>20</v>
      </c>
    </row>
    <row r="991" spans="1:27" x14ac:dyDescent="0.3">
      <c r="A991">
        <v>100067</v>
      </c>
      <c r="B991">
        <v>230922</v>
      </c>
      <c r="C991" s="3">
        <v>44130.550694444442</v>
      </c>
      <c r="D991">
        <v>0</v>
      </c>
      <c r="E991">
        <v>2</v>
      </c>
      <c r="F991" t="s">
        <v>25</v>
      </c>
      <c r="G991">
        <v>1</v>
      </c>
      <c r="H991">
        <v>67.953130000000002</v>
      </c>
      <c r="I991">
        <v>15.64063</v>
      </c>
      <c r="J991">
        <v>0.84765630000000003</v>
      </c>
      <c r="K991">
        <v>46.019530000000003</v>
      </c>
      <c r="L991" s="3">
        <v>44130.303472222222</v>
      </c>
      <c r="M991">
        <v>17.18</v>
      </c>
      <c r="N991" t="s">
        <v>28</v>
      </c>
      <c r="P991">
        <f>(C991-Key!$B$1)*24</f>
        <v>-1.8333333333721384</v>
      </c>
      <c r="Q991">
        <f>(Key!$B$2-'17.1'!C991)*24</f>
        <v>4.78333333338378</v>
      </c>
      <c r="R991" s="3">
        <f>C991-(M991-Key!$B$5)/(24*Key!$B$6)</f>
        <v>44130.536879629624</v>
      </c>
      <c r="S991">
        <f>M991-Key!$B$5</f>
        <v>14.92</v>
      </c>
      <c r="T991" s="2">
        <f t="shared" si="75"/>
        <v>44129.548611111109</v>
      </c>
      <c r="U991" t="str">
        <f t="shared" si="76"/>
        <v>10-25-2020 13:10</v>
      </c>
      <c r="V991">
        <f>IFERROR(IF(W991=Z991,VLOOKUP($U991,[1]C8842!$G$2:$M$145,3,FALSE),0),0)</f>
        <v>20</v>
      </c>
      <c r="W991">
        <f>VLOOKUP(RIGHT($V$1,5),Key!$A$9:$B$14,2,FALSE)</f>
        <v>10.199999999999999</v>
      </c>
      <c r="X991">
        <f t="shared" si="79"/>
        <v>0</v>
      </c>
      <c r="Y991">
        <f>VLOOKUP(RIGHT($X$1,5),Key!$A$9:$B$14,2,FALSE)</f>
        <v>3.7</v>
      </c>
      <c r="Z991">
        <f t="shared" si="77"/>
        <v>10.199999999999999</v>
      </c>
      <c r="AA991">
        <f t="shared" si="78"/>
        <v>20</v>
      </c>
    </row>
    <row r="992" spans="1:27" x14ac:dyDescent="0.3">
      <c r="A992">
        <v>100067</v>
      </c>
      <c r="B992">
        <v>230922</v>
      </c>
      <c r="C992" s="3">
        <v>44130.550694444442</v>
      </c>
      <c r="D992">
        <v>3</v>
      </c>
      <c r="E992">
        <v>2</v>
      </c>
      <c r="F992" t="s">
        <v>26</v>
      </c>
      <c r="G992">
        <v>1</v>
      </c>
      <c r="H992">
        <v>53.101559999999999</v>
      </c>
      <c r="I992">
        <v>19.125</v>
      </c>
      <c r="J992">
        <v>1.2578130000000001</v>
      </c>
      <c r="K992">
        <v>94.039060000000006</v>
      </c>
      <c r="L992" s="3">
        <v>44130.303472222222</v>
      </c>
      <c r="M992">
        <v>17.18</v>
      </c>
      <c r="N992" t="s">
        <v>28</v>
      </c>
      <c r="P992">
        <f>(C992-Key!$B$1)*24</f>
        <v>-1.8333333333721384</v>
      </c>
      <c r="Q992">
        <f>(Key!$B$2-'17.1'!C992)*24</f>
        <v>4.78333333338378</v>
      </c>
      <c r="R992" s="3">
        <f>C992-(M992-Key!$B$5)/(24*Key!$B$6)</f>
        <v>44130.536879629624</v>
      </c>
      <c r="S992">
        <f>M992-Key!$B$5</f>
        <v>14.92</v>
      </c>
      <c r="T992" s="2">
        <f t="shared" si="75"/>
        <v>44129.548611111109</v>
      </c>
      <c r="U992" t="str">
        <f t="shared" si="76"/>
        <v>10-25-2020 13:10</v>
      </c>
      <c r="V992">
        <f>IFERROR(IF(W992=Z992,VLOOKUP($U992,[1]C8842!$G$2:$M$145,3,FALSE),0),0)</f>
        <v>20</v>
      </c>
      <c r="W992">
        <f>VLOOKUP(RIGHT($V$1,5),Key!$A$9:$B$14,2,FALSE)</f>
        <v>10.199999999999999</v>
      </c>
      <c r="X992">
        <f t="shared" si="79"/>
        <v>0</v>
      </c>
      <c r="Y992">
        <f>VLOOKUP(RIGHT($X$1,5),Key!$A$9:$B$14,2,FALSE)</f>
        <v>3.7</v>
      </c>
      <c r="Z992">
        <f t="shared" si="77"/>
        <v>10.199999999999999</v>
      </c>
      <c r="AA992">
        <f t="shared" si="78"/>
        <v>20</v>
      </c>
    </row>
    <row r="993" spans="1:27" x14ac:dyDescent="0.3">
      <c r="A993">
        <v>100067</v>
      </c>
      <c r="B993">
        <v>230922</v>
      </c>
      <c r="C993" s="3">
        <v>44130.550694444442</v>
      </c>
      <c r="D993">
        <v>3</v>
      </c>
      <c r="E993">
        <v>2</v>
      </c>
      <c r="F993" t="s">
        <v>26</v>
      </c>
      <c r="G993">
        <v>1</v>
      </c>
      <c r="H993">
        <v>61.082030000000003</v>
      </c>
      <c r="I993">
        <v>15.625</v>
      </c>
      <c r="J993">
        <v>0.94140630000000003</v>
      </c>
      <c r="K993">
        <v>94.039060000000006</v>
      </c>
      <c r="L993" s="3">
        <v>44130.303472222222</v>
      </c>
      <c r="M993">
        <v>17.18</v>
      </c>
      <c r="N993" t="s">
        <v>28</v>
      </c>
      <c r="P993">
        <f>(C993-Key!$B$1)*24</f>
        <v>-1.8333333333721384</v>
      </c>
      <c r="Q993">
        <f>(Key!$B$2-'17.1'!C993)*24</f>
        <v>4.78333333338378</v>
      </c>
      <c r="R993" s="3">
        <f>C993-(M993-Key!$B$5)/(24*Key!$B$6)</f>
        <v>44130.536879629624</v>
      </c>
      <c r="S993">
        <f>M993-Key!$B$5</f>
        <v>14.92</v>
      </c>
      <c r="T993" s="2">
        <f t="shared" si="75"/>
        <v>44129.548611111109</v>
      </c>
      <c r="U993" t="str">
        <f t="shared" si="76"/>
        <v>10-25-2020 13:10</v>
      </c>
      <c r="V993">
        <f>IFERROR(IF(W993=Z993,VLOOKUP($U993,[1]C8842!$G$2:$M$145,3,FALSE),0),0)</f>
        <v>20</v>
      </c>
      <c r="W993">
        <f>VLOOKUP(RIGHT($V$1,5),Key!$A$9:$B$14,2,FALSE)</f>
        <v>10.199999999999999</v>
      </c>
      <c r="X993">
        <f t="shared" si="79"/>
        <v>0</v>
      </c>
      <c r="Y993">
        <f>VLOOKUP(RIGHT($X$1,5),Key!$A$9:$B$14,2,FALSE)</f>
        <v>3.7</v>
      </c>
      <c r="Z993">
        <f t="shared" si="77"/>
        <v>10.199999999999999</v>
      </c>
      <c r="AA993">
        <f t="shared" si="78"/>
        <v>20</v>
      </c>
    </row>
    <row r="994" spans="1:27" x14ac:dyDescent="0.3">
      <c r="A994">
        <v>100067</v>
      </c>
      <c r="B994">
        <v>230922</v>
      </c>
      <c r="C994" s="3">
        <v>44130.550694444442</v>
      </c>
      <c r="D994">
        <v>3</v>
      </c>
      <c r="E994">
        <v>2</v>
      </c>
      <c r="F994" t="s">
        <v>26</v>
      </c>
      <c r="G994">
        <v>1</v>
      </c>
      <c r="H994">
        <v>70.234380000000002</v>
      </c>
      <c r="I994">
        <v>18.679690000000001</v>
      </c>
      <c r="J994">
        <v>0.93359380000000003</v>
      </c>
      <c r="K994">
        <v>93.039060000000006</v>
      </c>
      <c r="L994" s="3">
        <v>44130.303472222222</v>
      </c>
      <c r="M994">
        <v>17.18</v>
      </c>
      <c r="N994" t="s">
        <v>28</v>
      </c>
      <c r="P994">
        <f>(C994-Key!$B$1)*24</f>
        <v>-1.8333333333721384</v>
      </c>
      <c r="Q994">
        <f>(Key!$B$2-'17.1'!C994)*24</f>
        <v>4.78333333338378</v>
      </c>
      <c r="R994" s="3">
        <f>C994-(M994-Key!$B$5)/(24*Key!$B$6)</f>
        <v>44130.536879629624</v>
      </c>
      <c r="S994">
        <f>M994-Key!$B$5</f>
        <v>14.92</v>
      </c>
      <c r="T994" s="2">
        <f t="shared" si="75"/>
        <v>44129.548611111109</v>
      </c>
      <c r="U994" t="str">
        <f t="shared" si="76"/>
        <v>10-25-2020 13:10</v>
      </c>
      <c r="V994">
        <f>IFERROR(IF(W994=Z994,VLOOKUP($U994,[1]C8842!$G$2:$M$145,3,FALSE),0),0)</f>
        <v>20</v>
      </c>
      <c r="W994">
        <f>VLOOKUP(RIGHT($V$1,5),Key!$A$9:$B$14,2,FALSE)</f>
        <v>10.199999999999999</v>
      </c>
      <c r="X994">
        <f t="shared" si="79"/>
        <v>0</v>
      </c>
      <c r="Y994">
        <f>VLOOKUP(RIGHT($X$1,5),Key!$A$9:$B$14,2,FALSE)</f>
        <v>3.7</v>
      </c>
      <c r="Z994">
        <f t="shared" si="77"/>
        <v>10.199999999999999</v>
      </c>
      <c r="AA994">
        <f t="shared" si="78"/>
        <v>20</v>
      </c>
    </row>
    <row r="995" spans="1:27" x14ac:dyDescent="0.3">
      <c r="A995">
        <v>100067</v>
      </c>
      <c r="B995">
        <v>230922</v>
      </c>
      <c r="C995" s="3">
        <v>44130.550694444442</v>
      </c>
      <c r="D995">
        <v>2</v>
      </c>
      <c r="E995">
        <v>1</v>
      </c>
      <c r="F995" t="s">
        <v>26</v>
      </c>
      <c r="G995">
        <v>1</v>
      </c>
      <c r="H995">
        <v>62.511719999999997</v>
      </c>
      <c r="I995">
        <v>19.003910000000001</v>
      </c>
      <c r="J995">
        <v>1.0625</v>
      </c>
      <c r="K995">
        <v>84.035160000000005</v>
      </c>
      <c r="L995" s="3">
        <v>44130.303472222222</v>
      </c>
      <c r="M995">
        <v>17.18</v>
      </c>
      <c r="N995" t="s">
        <v>28</v>
      </c>
      <c r="P995">
        <f>(C995-Key!$B$1)*24</f>
        <v>-1.8333333333721384</v>
      </c>
      <c r="Q995">
        <f>(Key!$B$2-'17.1'!C995)*24</f>
        <v>4.78333333338378</v>
      </c>
      <c r="R995" s="3">
        <f>C995-(M995-Key!$B$5)/(24*Key!$B$6)</f>
        <v>44130.536879629624</v>
      </c>
      <c r="S995">
        <f>M995-Key!$B$5</f>
        <v>14.92</v>
      </c>
      <c r="T995" s="2">
        <f t="shared" si="75"/>
        <v>44129.548611111109</v>
      </c>
      <c r="U995" t="str">
        <f t="shared" si="76"/>
        <v>10-25-2020 13:10</v>
      </c>
      <c r="V995">
        <f>IFERROR(IF(W995=Z995,VLOOKUP($U995,[1]C8842!$G$2:$M$145,3,FALSE),0),0)</f>
        <v>20</v>
      </c>
      <c r="W995">
        <f>VLOOKUP(RIGHT($V$1,5),Key!$A$9:$B$14,2,FALSE)</f>
        <v>10.199999999999999</v>
      </c>
      <c r="X995">
        <f t="shared" si="79"/>
        <v>0</v>
      </c>
      <c r="Y995">
        <f>VLOOKUP(RIGHT($X$1,5),Key!$A$9:$B$14,2,FALSE)</f>
        <v>3.7</v>
      </c>
      <c r="Z995">
        <f t="shared" si="77"/>
        <v>10.199999999999999</v>
      </c>
      <c r="AA995">
        <f t="shared" si="78"/>
        <v>20</v>
      </c>
    </row>
    <row r="996" spans="1:27" x14ac:dyDescent="0.3">
      <c r="A996">
        <v>100067</v>
      </c>
      <c r="B996">
        <v>230922</v>
      </c>
      <c r="C996" s="3">
        <v>44130.550694444442</v>
      </c>
      <c r="D996">
        <v>0</v>
      </c>
      <c r="E996">
        <v>2</v>
      </c>
      <c r="F996" t="s">
        <v>25</v>
      </c>
      <c r="G996">
        <v>3</v>
      </c>
      <c r="H996">
        <v>60.554690000000001</v>
      </c>
      <c r="I996">
        <v>38.109380000000002</v>
      </c>
      <c r="J996">
        <v>1.9375</v>
      </c>
      <c r="K996">
        <v>45.019530000000003</v>
      </c>
      <c r="L996" s="3">
        <v>44130.303472222222</v>
      </c>
      <c r="M996">
        <v>17.18</v>
      </c>
      <c r="N996" t="s">
        <v>28</v>
      </c>
      <c r="P996">
        <f>(C996-Key!$B$1)*24</f>
        <v>-1.8333333333721384</v>
      </c>
      <c r="Q996">
        <f>(Key!$B$2-'17.1'!C996)*24</f>
        <v>4.78333333338378</v>
      </c>
      <c r="R996" s="3">
        <f>C996-(M996-Key!$B$5)/(24*Key!$B$6)</f>
        <v>44130.536879629624</v>
      </c>
      <c r="S996">
        <f>M996-Key!$B$5</f>
        <v>14.92</v>
      </c>
      <c r="T996" s="2">
        <f t="shared" si="75"/>
        <v>44129.548611111109</v>
      </c>
      <c r="U996" t="str">
        <f t="shared" si="76"/>
        <v>10-25-2020 13:10</v>
      </c>
      <c r="V996">
        <f>IFERROR(IF(W996=Z996,VLOOKUP($U996,[1]C8842!$G$2:$M$145,3,FALSE),0),0)</f>
        <v>20</v>
      </c>
      <c r="W996">
        <f>VLOOKUP(RIGHT($V$1,5),Key!$A$9:$B$14,2,FALSE)</f>
        <v>10.199999999999999</v>
      </c>
      <c r="X996">
        <f t="shared" si="79"/>
        <v>0</v>
      </c>
      <c r="Y996">
        <f>VLOOKUP(RIGHT($X$1,5),Key!$A$9:$B$14,2,FALSE)</f>
        <v>3.7</v>
      </c>
      <c r="Z996">
        <f t="shared" si="77"/>
        <v>10.199999999999999</v>
      </c>
      <c r="AA996">
        <f t="shared" si="78"/>
        <v>20</v>
      </c>
    </row>
    <row r="997" spans="1:27" x14ac:dyDescent="0.3">
      <c r="A997">
        <v>100067</v>
      </c>
      <c r="B997">
        <v>230922</v>
      </c>
      <c r="C997" s="3">
        <v>44130.550694444442</v>
      </c>
      <c r="D997">
        <v>3</v>
      </c>
      <c r="E997">
        <v>2</v>
      </c>
      <c r="F997" t="s">
        <v>26</v>
      </c>
      <c r="G997">
        <v>1</v>
      </c>
      <c r="H997">
        <v>67.742189999999994</v>
      </c>
      <c r="I997">
        <v>18.226559999999999</v>
      </c>
      <c r="J997">
        <v>0.94921880000000003</v>
      </c>
      <c r="K997">
        <v>92.039060000000006</v>
      </c>
      <c r="L997" s="3">
        <v>44130.303472222222</v>
      </c>
      <c r="M997">
        <v>17.18</v>
      </c>
      <c r="N997" t="s">
        <v>28</v>
      </c>
      <c r="P997">
        <f>(C997-Key!$B$1)*24</f>
        <v>-1.8333333333721384</v>
      </c>
      <c r="Q997">
        <f>(Key!$B$2-'17.1'!C997)*24</f>
        <v>4.78333333338378</v>
      </c>
      <c r="R997" s="3">
        <f>C997-(M997-Key!$B$5)/(24*Key!$B$6)</f>
        <v>44130.536879629624</v>
      </c>
      <c r="S997">
        <f>M997-Key!$B$5</f>
        <v>14.92</v>
      </c>
      <c r="T997" s="2">
        <f t="shared" si="75"/>
        <v>44129.548611111109</v>
      </c>
      <c r="U997" t="str">
        <f t="shared" si="76"/>
        <v>10-25-2020 13:10</v>
      </c>
      <c r="V997">
        <f>IFERROR(IF(W997=Z997,VLOOKUP($U997,[1]C8842!$G$2:$M$145,3,FALSE),0),0)</f>
        <v>20</v>
      </c>
      <c r="W997">
        <f>VLOOKUP(RIGHT($V$1,5),Key!$A$9:$B$14,2,FALSE)</f>
        <v>10.199999999999999</v>
      </c>
      <c r="X997">
        <f t="shared" si="79"/>
        <v>0</v>
      </c>
      <c r="Y997">
        <f>VLOOKUP(RIGHT($X$1,5),Key!$A$9:$B$14,2,FALSE)</f>
        <v>3.7</v>
      </c>
      <c r="Z997">
        <f t="shared" si="77"/>
        <v>10.199999999999999</v>
      </c>
      <c r="AA997">
        <f t="shared" si="78"/>
        <v>20</v>
      </c>
    </row>
    <row r="998" spans="1:27" x14ac:dyDescent="0.3">
      <c r="A998">
        <v>100067</v>
      </c>
      <c r="B998">
        <v>230922</v>
      </c>
      <c r="C998" s="3">
        <v>44130.550694444442</v>
      </c>
      <c r="D998">
        <v>3</v>
      </c>
      <c r="E998">
        <v>2</v>
      </c>
      <c r="F998" t="s">
        <v>26</v>
      </c>
      <c r="G998">
        <v>1</v>
      </c>
      <c r="H998">
        <v>61.632809999999999</v>
      </c>
      <c r="I998">
        <v>14.964840000000001</v>
      </c>
      <c r="J998">
        <v>0.90234380000000003</v>
      </c>
      <c r="K998">
        <v>95.039060000000006</v>
      </c>
      <c r="L998" s="3">
        <v>44130.303472222222</v>
      </c>
      <c r="M998">
        <v>17.18</v>
      </c>
      <c r="N998" t="s">
        <v>28</v>
      </c>
      <c r="P998">
        <f>(C998-Key!$B$1)*24</f>
        <v>-1.8333333333721384</v>
      </c>
      <c r="Q998">
        <f>(Key!$B$2-'17.1'!C998)*24</f>
        <v>4.78333333338378</v>
      </c>
      <c r="R998" s="3">
        <f>C998-(M998-Key!$B$5)/(24*Key!$B$6)</f>
        <v>44130.536879629624</v>
      </c>
      <c r="S998">
        <f>M998-Key!$B$5</f>
        <v>14.92</v>
      </c>
      <c r="T998" s="2">
        <f t="shared" si="75"/>
        <v>44129.548611111109</v>
      </c>
      <c r="U998" t="str">
        <f t="shared" si="76"/>
        <v>10-25-2020 13:10</v>
      </c>
      <c r="V998">
        <f>IFERROR(IF(W998=Z998,VLOOKUP($U998,[1]C8842!$G$2:$M$145,3,FALSE),0),0)</f>
        <v>20</v>
      </c>
      <c r="W998">
        <f>VLOOKUP(RIGHT($V$1,5),Key!$A$9:$B$14,2,FALSE)</f>
        <v>10.199999999999999</v>
      </c>
      <c r="X998">
        <f t="shared" si="79"/>
        <v>0</v>
      </c>
      <c r="Y998">
        <f>VLOOKUP(RIGHT($X$1,5),Key!$A$9:$B$14,2,FALSE)</f>
        <v>3.7</v>
      </c>
      <c r="Z998">
        <f t="shared" si="77"/>
        <v>10.199999999999999</v>
      </c>
      <c r="AA998">
        <f t="shared" si="78"/>
        <v>20</v>
      </c>
    </row>
    <row r="999" spans="1:27" x14ac:dyDescent="0.3">
      <c r="A999">
        <v>100067</v>
      </c>
      <c r="B999">
        <v>230922</v>
      </c>
      <c r="C999" s="3">
        <v>44130.551388888889</v>
      </c>
      <c r="D999">
        <v>2</v>
      </c>
      <c r="E999">
        <v>1</v>
      </c>
      <c r="F999" t="s">
        <v>26</v>
      </c>
      <c r="G999">
        <v>1</v>
      </c>
      <c r="H999">
        <v>63.523440000000001</v>
      </c>
      <c r="I999">
        <v>15.84375</v>
      </c>
      <c r="J999">
        <v>0.9140625</v>
      </c>
      <c r="K999">
        <v>82.035160000000005</v>
      </c>
      <c r="L999" s="3">
        <v>44130.303472222222</v>
      </c>
      <c r="M999">
        <v>17.18</v>
      </c>
      <c r="N999" t="s">
        <v>28</v>
      </c>
      <c r="P999">
        <f>(C999-Key!$B$1)*24</f>
        <v>-1.8166666666511446</v>
      </c>
      <c r="Q999">
        <f>(Key!$B$2-'17.1'!C999)*24</f>
        <v>4.7666666666627862</v>
      </c>
      <c r="R999" s="3">
        <f>C999-(M999-Key!$B$5)/(24*Key!$B$6)</f>
        <v>44130.537574074071</v>
      </c>
      <c r="S999">
        <f>M999-Key!$B$5</f>
        <v>14.92</v>
      </c>
      <c r="T999" s="2">
        <f t="shared" si="75"/>
        <v>44129.548611111109</v>
      </c>
      <c r="U999" t="str">
        <f t="shared" si="76"/>
        <v>10-25-2020 13:10</v>
      </c>
      <c r="V999">
        <f>IFERROR(IF(W999=Z999,VLOOKUP($U999,[1]C8842!$G$2:$M$145,3,FALSE),0),0)</f>
        <v>20</v>
      </c>
      <c r="W999">
        <f>VLOOKUP(RIGHT($V$1,5),Key!$A$9:$B$14,2,FALSE)</f>
        <v>10.199999999999999</v>
      </c>
      <c r="X999">
        <f t="shared" si="79"/>
        <v>0</v>
      </c>
      <c r="Y999">
        <f>VLOOKUP(RIGHT($X$1,5),Key!$A$9:$B$14,2,FALSE)</f>
        <v>3.7</v>
      </c>
      <c r="Z999">
        <f t="shared" si="77"/>
        <v>10.199999999999999</v>
      </c>
      <c r="AA999">
        <f t="shared" si="78"/>
        <v>20</v>
      </c>
    </row>
    <row r="1000" spans="1:27" x14ac:dyDescent="0.3">
      <c r="A1000">
        <v>100067</v>
      </c>
      <c r="B1000">
        <v>230922</v>
      </c>
      <c r="C1000" s="3">
        <v>44130.551388888889</v>
      </c>
      <c r="D1000">
        <v>3</v>
      </c>
      <c r="E1000">
        <v>2</v>
      </c>
      <c r="F1000" t="s">
        <v>26</v>
      </c>
      <c r="G1000">
        <v>2</v>
      </c>
      <c r="H1000">
        <v>61.324219999999997</v>
      </c>
      <c r="I1000">
        <v>20.91797</v>
      </c>
      <c r="J1000">
        <v>1.167969</v>
      </c>
      <c r="K1000">
        <v>95.039060000000006</v>
      </c>
      <c r="L1000" s="3">
        <v>44130.303472222222</v>
      </c>
      <c r="M1000">
        <v>17.18</v>
      </c>
      <c r="N1000" t="s">
        <v>28</v>
      </c>
      <c r="P1000">
        <f>(C1000-Key!$B$1)*24</f>
        <v>-1.8166666666511446</v>
      </c>
      <c r="Q1000">
        <f>(Key!$B$2-'17.1'!C1000)*24</f>
        <v>4.7666666666627862</v>
      </c>
      <c r="R1000" s="3">
        <f>C1000-(M1000-Key!$B$5)/(24*Key!$B$6)</f>
        <v>44130.537574074071</v>
      </c>
      <c r="S1000">
        <f>M1000-Key!$B$5</f>
        <v>14.92</v>
      </c>
      <c r="T1000" s="2">
        <f t="shared" si="75"/>
        <v>44129.548611111109</v>
      </c>
      <c r="U1000" t="str">
        <f t="shared" si="76"/>
        <v>10-25-2020 13:10</v>
      </c>
      <c r="V1000">
        <f>IFERROR(IF(W1000=Z1000,VLOOKUP($U1000,[1]C8842!$G$2:$M$145,3,FALSE),0),0)</f>
        <v>20</v>
      </c>
      <c r="W1000">
        <f>VLOOKUP(RIGHT($V$1,5),Key!$A$9:$B$14,2,FALSE)</f>
        <v>10.199999999999999</v>
      </c>
      <c r="X1000">
        <f t="shared" si="79"/>
        <v>0</v>
      </c>
      <c r="Y1000">
        <f>VLOOKUP(RIGHT($X$1,5),Key!$A$9:$B$14,2,FALSE)</f>
        <v>3.7</v>
      </c>
      <c r="Z1000">
        <f t="shared" si="77"/>
        <v>10.199999999999999</v>
      </c>
      <c r="AA1000">
        <f t="shared" si="78"/>
        <v>20</v>
      </c>
    </row>
    <row r="1001" spans="1:27" x14ac:dyDescent="0.3">
      <c r="A1001">
        <v>100067</v>
      </c>
      <c r="B1001">
        <v>230922</v>
      </c>
      <c r="C1001" s="3">
        <v>44130.551388888889</v>
      </c>
      <c r="D1001">
        <v>3</v>
      </c>
      <c r="E1001">
        <v>2</v>
      </c>
      <c r="F1001" t="s">
        <v>26</v>
      </c>
      <c r="G1001">
        <v>1</v>
      </c>
      <c r="H1001">
        <v>70.640630000000002</v>
      </c>
      <c r="I1001">
        <v>16.44922</v>
      </c>
      <c r="J1001">
        <v>0.84375</v>
      </c>
      <c r="K1001">
        <v>94.039060000000006</v>
      </c>
      <c r="L1001" s="3">
        <v>44130.303472222222</v>
      </c>
      <c r="M1001">
        <v>17.18</v>
      </c>
      <c r="N1001" t="s">
        <v>28</v>
      </c>
      <c r="P1001">
        <f>(C1001-Key!$B$1)*24</f>
        <v>-1.8166666666511446</v>
      </c>
      <c r="Q1001">
        <f>(Key!$B$2-'17.1'!C1001)*24</f>
        <v>4.7666666666627862</v>
      </c>
      <c r="R1001" s="3">
        <f>C1001-(M1001-Key!$B$5)/(24*Key!$B$6)</f>
        <v>44130.537574074071</v>
      </c>
      <c r="S1001">
        <f>M1001-Key!$B$5</f>
        <v>14.92</v>
      </c>
      <c r="T1001" s="2">
        <f t="shared" si="75"/>
        <v>44129.548611111109</v>
      </c>
      <c r="U1001" t="str">
        <f t="shared" si="76"/>
        <v>10-25-2020 13:10</v>
      </c>
      <c r="V1001">
        <f>IFERROR(IF(W1001=Z1001,VLOOKUP($U1001,[1]C8842!$G$2:$M$145,3,FALSE),0),0)</f>
        <v>20</v>
      </c>
      <c r="W1001">
        <f>VLOOKUP(RIGHT($V$1,5),Key!$A$9:$B$14,2,FALSE)</f>
        <v>10.199999999999999</v>
      </c>
      <c r="X1001">
        <f t="shared" si="79"/>
        <v>0</v>
      </c>
      <c r="Y1001">
        <f>VLOOKUP(RIGHT($X$1,5),Key!$A$9:$B$14,2,FALSE)</f>
        <v>3.7</v>
      </c>
      <c r="Z1001">
        <f t="shared" si="77"/>
        <v>10.199999999999999</v>
      </c>
      <c r="AA1001">
        <f t="shared" si="78"/>
        <v>20</v>
      </c>
    </row>
    <row r="1002" spans="1:27" x14ac:dyDescent="0.3">
      <c r="A1002">
        <v>100067</v>
      </c>
      <c r="B1002">
        <v>230922</v>
      </c>
      <c r="C1002" s="3">
        <v>44130.551388888889</v>
      </c>
      <c r="D1002">
        <v>2</v>
      </c>
      <c r="E1002">
        <v>1</v>
      </c>
      <c r="F1002" t="s">
        <v>26</v>
      </c>
      <c r="G1002">
        <v>1</v>
      </c>
      <c r="H1002">
        <v>66.464839999999995</v>
      </c>
      <c r="I1002">
        <v>17.589839999999999</v>
      </c>
      <c r="J1002">
        <v>0.94140630000000003</v>
      </c>
      <c r="K1002">
        <v>81.035160000000005</v>
      </c>
      <c r="L1002" s="3">
        <v>44130.303472222222</v>
      </c>
      <c r="M1002">
        <v>17.18</v>
      </c>
      <c r="N1002" t="s">
        <v>28</v>
      </c>
      <c r="P1002">
        <f>(C1002-Key!$B$1)*24</f>
        <v>-1.8166666666511446</v>
      </c>
      <c r="Q1002">
        <f>(Key!$B$2-'17.1'!C1002)*24</f>
        <v>4.7666666666627862</v>
      </c>
      <c r="R1002" s="3">
        <f>C1002-(M1002-Key!$B$5)/(24*Key!$B$6)</f>
        <v>44130.537574074071</v>
      </c>
      <c r="S1002">
        <f>M1002-Key!$B$5</f>
        <v>14.92</v>
      </c>
      <c r="T1002" s="2">
        <f t="shared" si="75"/>
        <v>44129.548611111109</v>
      </c>
      <c r="U1002" t="str">
        <f t="shared" si="76"/>
        <v>10-25-2020 13:10</v>
      </c>
      <c r="V1002">
        <f>IFERROR(IF(W1002=Z1002,VLOOKUP($U1002,[1]C8842!$G$2:$M$145,3,FALSE),0),0)</f>
        <v>20</v>
      </c>
      <c r="W1002">
        <f>VLOOKUP(RIGHT($V$1,5),Key!$A$9:$B$14,2,FALSE)</f>
        <v>10.199999999999999</v>
      </c>
      <c r="X1002">
        <f t="shared" si="79"/>
        <v>0</v>
      </c>
      <c r="Y1002">
        <f>VLOOKUP(RIGHT($X$1,5),Key!$A$9:$B$14,2,FALSE)</f>
        <v>3.7</v>
      </c>
      <c r="Z1002">
        <f t="shared" si="77"/>
        <v>10.199999999999999</v>
      </c>
      <c r="AA1002">
        <f t="shared" si="78"/>
        <v>20</v>
      </c>
    </row>
    <row r="1003" spans="1:27" x14ac:dyDescent="0.3">
      <c r="A1003">
        <v>100067</v>
      </c>
      <c r="B1003">
        <v>230922</v>
      </c>
      <c r="C1003" s="3">
        <v>44130.551388888889</v>
      </c>
      <c r="D1003">
        <v>3</v>
      </c>
      <c r="E1003">
        <v>2</v>
      </c>
      <c r="F1003" t="s">
        <v>26</v>
      </c>
      <c r="G1003">
        <v>1</v>
      </c>
      <c r="H1003">
        <v>61.023440000000001</v>
      </c>
      <c r="I1003">
        <v>18.265630000000002</v>
      </c>
      <c r="J1003">
        <v>1.0546880000000001</v>
      </c>
      <c r="K1003">
        <v>93.039060000000006</v>
      </c>
      <c r="L1003" s="3">
        <v>44130.303472222222</v>
      </c>
      <c r="M1003">
        <v>17.18</v>
      </c>
      <c r="N1003" t="s">
        <v>28</v>
      </c>
      <c r="P1003">
        <f>(C1003-Key!$B$1)*24</f>
        <v>-1.8166666666511446</v>
      </c>
      <c r="Q1003">
        <f>(Key!$B$2-'17.1'!C1003)*24</f>
        <v>4.7666666666627862</v>
      </c>
      <c r="R1003" s="3">
        <f>C1003-(M1003-Key!$B$5)/(24*Key!$B$6)</f>
        <v>44130.537574074071</v>
      </c>
      <c r="S1003">
        <f>M1003-Key!$B$5</f>
        <v>14.92</v>
      </c>
      <c r="T1003" s="2">
        <f t="shared" si="75"/>
        <v>44129.548611111109</v>
      </c>
      <c r="U1003" t="str">
        <f t="shared" si="76"/>
        <v>10-25-2020 13:10</v>
      </c>
      <c r="V1003">
        <f>IFERROR(IF(W1003=Z1003,VLOOKUP($U1003,[1]C8842!$G$2:$M$145,3,FALSE),0),0)</f>
        <v>20</v>
      </c>
      <c r="W1003">
        <f>VLOOKUP(RIGHT($V$1,5),Key!$A$9:$B$14,2,FALSE)</f>
        <v>10.199999999999999</v>
      </c>
      <c r="X1003">
        <f t="shared" si="79"/>
        <v>0</v>
      </c>
      <c r="Y1003">
        <f>VLOOKUP(RIGHT($X$1,5),Key!$A$9:$B$14,2,FALSE)</f>
        <v>3.7</v>
      </c>
      <c r="Z1003">
        <f t="shared" si="77"/>
        <v>10.199999999999999</v>
      </c>
      <c r="AA1003">
        <f t="shared" si="78"/>
        <v>20</v>
      </c>
    </row>
    <row r="1004" spans="1:27" x14ac:dyDescent="0.3">
      <c r="A1004">
        <v>100067</v>
      </c>
      <c r="B1004">
        <v>230922</v>
      </c>
      <c r="C1004" s="3">
        <v>44130.551388888889</v>
      </c>
      <c r="D1004">
        <v>0</v>
      </c>
      <c r="E1004">
        <v>2</v>
      </c>
      <c r="F1004" t="s">
        <v>25</v>
      </c>
      <c r="G1004">
        <v>4</v>
      </c>
      <c r="H1004">
        <v>65.96875</v>
      </c>
      <c r="I1004">
        <v>52.496090000000002</v>
      </c>
      <c r="J1004">
        <v>2.359375</v>
      </c>
      <c r="K1004">
        <v>46.019530000000003</v>
      </c>
      <c r="L1004" s="3">
        <v>44130.303472222222</v>
      </c>
      <c r="M1004">
        <v>17.18</v>
      </c>
      <c r="N1004" t="s">
        <v>28</v>
      </c>
      <c r="P1004">
        <f>(C1004-Key!$B$1)*24</f>
        <v>-1.8166666666511446</v>
      </c>
      <c r="Q1004">
        <f>(Key!$B$2-'17.1'!C1004)*24</f>
        <v>4.7666666666627862</v>
      </c>
      <c r="R1004" s="3">
        <f>C1004-(M1004-Key!$B$5)/(24*Key!$B$6)</f>
        <v>44130.537574074071</v>
      </c>
      <c r="S1004">
        <f>M1004-Key!$B$5</f>
        <v>14.92</v>
      </c>
      <c r="T1004" s="2">
        <f t="shared" si="75"/>
        <v>44129.548611111109</v>
      </c>
      <c r="U1004" t="str">
        <f t="shared" si="76"/>
        <v>10-25-2020 13:10</v>
      </c>
      <c r="V1004">
        <f>IFERROR(IF(W1004=Z1004,VLOOKUP($U1004,[1]C8842!$G$2:$M$145,3,FALSE),0),0)</f>
        <v>20</v>
      </c>
      <c r="W1004">
        <f>VLOOKUP(RIGHT($V$1,5),Key!$A$9:$B$14,2,FALSE)</f>
        <v>10.199999999999999</v>
      </c>
      <c r="X1004">
        <f t="shared" si="79"/>
        <v>0</v>
      </c>
      <c r="Y1004">
        <f>VLOOKUP(RIGHT($X$1,5),Key!$A$9:$B$14,2,FALSE)</f>
        <v>3.7</v>
      </c>
      <c r="Z1004">
        <f t="shared" si="77"/>
        <v>10.199999999999999</v>
      </c>
      <c r="AA1004">
        <f t="shared" si="78"/>
        <v>20</v>
      </c>
    </row>
    <row r="1005" spans="1:27" x14ac:dyDescent="0.3">
      <c r="A1005">
        <v>100067</v>
      </c>
      <c r="B1005">
        <v>230922</v>
      </c>
      <c r="C1005" s="3">
        <v>44130.551388888889</v>
      </c>
      <c r="D1005">
        <v>1</v>
      </c>
      <c r="E1005">
        <v>1</v>
      </c>
      <c r="F1005" t="s">
        <v>25</v>
      </c>
      <c r="G1005">
        <v>1</v>
      </c>
      <c r="H1005">
        <v>69.238280000000003</v>
      </c>
      <c r="I1005">
        <v>16.382809999999999</v>
      </c>
      <c r="J1005">
        <v>0.859375</v>
      </c>
      <c r="K1005">
        <v>56.023440000000001</v>
      </c>
      <c r="L1005" s="3">
        <v>44130.303472222222</v>
      </c>
      <c r="M1005">
        <v>17.18</v>
      </c>
      <c r="N1005" t="s">
        <v>28</v>
      </c>
      <c r="P1005">
        <f>(C1005-Key!$B$1)*24</f>
        <v>-1.8166666666511446</v>
      </c>
      <c r="Q1005">
        <f>(Key!$B$2-'17.1'!C1005)*24</f>
        <v>4.7666666666627862</v>
      </c>
      <c r="R1005" s="3">
        <f>C1005-(M1005-Key!$B$5)/(24*Key!$B$6)</f>
        <v>44130.537574074071</v>
      </c>
      <c r="S1005">
        <f>M1005-Key!$B$5</f>
        <v>14.92</v>
      </c>
      <c r="T1005" s="2">
        <f t="shared" si="75"/>
        <v>44129.548611111109</v>
      </c>
      <c r="U1005" t="str">
        <f t="shared" si="76"/>
        <v>10-25-2020 13:10</v>
      </c>
      <c r="V1005">
        <f>IFERROR(IF(W1005=Z1005,VLOOKUP($U1005,[1]C8842!$G$2:$M$145,3,FALSE),0),0)</f>
        <v>20</v>
      </c>
      <c r="W1005">
        <f>VLOOKUP(RIGHT($V$1,5),Key!$A$9:$B$14,2,FALSE)</f>
        <v>10.199999999999999</v>
      </c>
      <c r="X1005">
        <f t="shared" si="79"/>
        <v>0</v>
      </c>
      <c r="Y1005">
        <f>VLOOKUP(RIGHT($X$1,5),Key!$A$9:$B$14,2,FALSE)</f>
        <v>3.7</v>
      </c>
      <c r="Z1005">
        <f t="shared" si="77"/>
        <v>10.199999999999999</v>
      </c>
      <c r="AA1005">
        <f t="shared" si="78"/>
        <v>20</v>
      </c>
    </row>
    <row r="1006" spans="1:27" x14ac:dyDescent="0.3">
      <c r="A1006">
        <v>100067</v>
      </c>
      <c r="B1006">
        <v>230922</v>
      </c>
      <c r="C1006" s="3">
        <v>44130.551388888889</v>
      </c>
      <c r="D1006">
        <v>3</v>
      </c>
      <c r="E1006">
        <v>2</v>
      </c>
      <c r="F1006" t="s">
        <v>26</v>
      </c>
      <c r="G1006">
        <v>2</v>
      </c>
      <c r="H1006">
        <v>70.675780000000003</v>
      </c>
      <c r="I1006">
        <v>23.617190000000001</v>
      </c>
      <c r="J1006">
        <v>1.113281</v>
      </c>
      <c r="K1006">
        <v>93.039060000000006</v>
      </c>
      <c r="L1006" s="3">
        <v>44130.303472222222</v>
      </c>
      <c r="M1006">
        <v>17.18</v>
      </c>
      <c r="N1006" t="s">
        <v>28</v>
      </c>
      <c r="P1006">
        <f>(C1006-Key!$B$1)*24</f>
        <v>-1.8166666666511446</v>
      </c>
      <c r="Q1006">
        <f>(Key!$B$2-'17.1'!C1006)*24</f>
        <v>4.7666666666627862</v>
      </c>
      <c r="R1006" s="3">
        <f>C1006-(M1006-Key!$B$5)/(24*Key!$B$6)</f>
        <v>44130.537574074071</v>
      </c>
      <c r="S1006">
        <f>M1006-Key!$B$5</f>
        <v>14.92</v>
      </c>
      <c r="T1006" s="2">
        <f t="shared" si="75"/>
        <v>44129.548611111109</v>
      </c>
      <c r="U1006" t="str">
        <f t="shared" si="76"/>
        <v>10-25-2020 13:10</v>
      </c>
      <c r="V1006">
        <f>IFERROR(IF(W1006=Z1006,VLOOKUP($U1006,[1]C8842!$G$2:$M$145,3,FALSE),0),0)</f>
        <v>20</v>
      </c>
      <c r="W1006">
        <f>VLOOKUP(RIGHT($V$1,5),Key!$A$9:$B$14,2,FALSE)</f>
        <v>10.199999999999999</v>
      </c>
      <c r="X1006">
        <f t="shared" si="79"/>
        <v>0</v>
      </c>
      <c r="Y1006">
        <f>VLOOKUP(RIGHT($X$1,5),Key!$A$9:$B$14,2,FALSE)</f>
        <v>3.7</v>
      </c>
      <c r="Z1006">
        <f t="shared" si="77"/>
        <v>10.199999999999999</v>
      </c>
      <c r="AA1006">
        <f t="shared" si="78"/>
        <v>20</v>
      </c>
    </row>
    <row r="1007" spans="1:27" x14ac:dyDescent="0.3">
      <c r="A1007">
        <v>100067</v>
      </c>
      <c r="B1007">
        <v>230922</v>
      </c>
      <c r="C1007" s="3">
        <v>44130.551388888889</v>
      </c>
      <c r="D1007">
        <v>0</v>
      </c>
      <c r="E1007">
        <v>2</v>
      </c>
      <c r="F1007" t="s">
        <v>25</v>
      </c>
      <c r="G1007">
        <v>1</v>
      </c>
      <c r="H1007">
        <v>61.972659999999998</v>
      </c>
      <c r="I1007">
        <v>14.13672</v>
      </c>
      <c r="J1007">
        <v>0.86328130000000003</v>
      </c>
      <c r="K1007">
        <v>48.019530000000003</v>
      </c>
      <c r="L1007" s="3">
        <v>44130.303472222222</v>
      </c>
      <c r="M1007">
        <v>17.18</v>
      </c>
      <c r="N1007" t="s">
        <v>28</v>
      </c>
      <c r="P1007">
        <f>(C1007-Key!$B$1)*24</f>
        <v>-1.8166666666511446</v>
      </c>
      <c r="Q1007">
        <f>(Key!$B$2-'17.1'!C1007)*24</f>
        <v>4.7666666666627862</v>
      </c>
      <c r="R1007" s="3">
        <f>C1007-(M1007-Key!$B$5)/(24*Key!$B$6)</f>
        <v>44130.537574074071</v>
      </c>
      <c r="S1007">
        <f>M1007-Key!$B$5</f>
        <v>14.92</v>
      </c>
      <c r="T1007" s="2">
        <f t="shared" si="75"/>
        <v>44129.548611111109</v>
      </c>
      <c r="U1007" t="str">
        <f t="shared" si="76"/>
        <v>10-25-2020 13:10</v>
      </c>
      <c r="V1007">
        <f>IFERROR(IF(W1007=Z1007,VLOOKUP($U1007,[1]C8842!$G$2:$M$145,3,FALSE),0),0)</f>
        <v>20</v>
      </c>
      <c r="W1007">
        <f>VLOOKUP(RIGHT($V$1,5),Key!$A$9:$B$14,2,FALSE)</f>
        <v>10.199999999999999</v>
      </c>
      <c r="X1007">
        <f t="shared" si="79"/>
        <v>0</v>
      </c>
      <c r="Y1007">
        <f>VLOOKUP(RIGHT($X$1,5),Key!$A$9:$B$14,2,FALSE)</f>
        <v>3.7</v>
      </c>
      <c r="Z1007">
        <f t="shared" si="77"/>
        <v>10.199999999999999</v>
      </c>
      <c r="AA1007">
        <f t="shared" si="78"/>
        <v>20</v>
      </c>
    </row>
    <row r="1008" spans="1:27" x14ac:dyDescent="0.3">
      <c r="A1008">
        <v>100067</v>
      </c>
      <c r="B1008">
        <v>230922</v>
      </c>
      <c r="C1008" s="3">
        <v>44130.551388888889</v>
      </c>
      <c r="D1008">
        <v>3</v>
      </c>
      <c r="E1008">
        <v>2</v>
      </c>
      <c r="F1008" t="s">
        <v>26</v>
      </c>
      <c r="G1008">
        <v>1</v>
      </c>
      <c r="H1008">
        <v>61.125</v>
      </c>
      <c r="I1008">
        <v>16.859380000000002</v>
      </c>
      <c r="J1008">
        <v>0.9921875</v>
      </c>
      <c r="K1008">
        <v>93.039060000000006</v>
      </c>
      <c r="L1008" s="3">
        <v>44130.303472222222</v>
      </c>
      <c r="M1008">
        <v>17.18</v>
      </c>
      <c r="N1008" t="s">
        <v>28</v>
      </c>
      <c r="P1008">
        <f>(C1008-Key!$B$1)*24</f>
        <v>-1.8166666666511446</v>
      </c>
      <c r="Q1008">
        <f>(Key!$B$2-'17.1'!C1008)*24</f>
        <v>4.7666666666627862</v>
      </c>
      <c r="R1008" s="3">
        <f>C1008-(M1008-Key!$B$5)/(24*Key!$B$6)</f>
        <v>44130.537574074071</v>
      </c>
      <c r="S1008">
        <f>M1008-Key!$B$5</f>
        <v>14.92</v>
      </c>
      <c r="T1008" s="2">
        <f t="shared" si="75"/>
        <v>44129.548611111109</v>
      </c>
      <c r="U1008" t="str">
        <f t="shared" si="76"/>
        <v>10-25-2020 13:10</v>
      </c>
      <c r="V1008">
        <f>IFERROR(IF(W1008=Z1008,VLOOKUP($U1008,[1]C8842!$G$2:$M$145,3,FALSE),0),0)</f>
        <v>20</v>
      </c>
      <c r="W1008">
        <f>VLOOKUP(RIGHT($V$1,5),Key!$A$9:$B$14,2,FALSE)</f>
        <v>10.199999999999999</v>
      </c>
      <c r="X1008">
        <f t="shared" si="79"/>
        <v>0</v>
      </c>
      <c r="Y1008">
        <f>VLOOKUP(RIGHT($X$1,5),Key!$A$9:$B$14,2,FALSE)</f>
        <v>3.7</v>
      </c>
      <c r="Z1008">
        <f t="shared" si="77"/>
        <v>10.199999999999999</v>
      </c>
      <c r="AA1008">
        <f t="shared" si="78"/>
        <v>20</v>
      </c>
    </row>
    <row r="1009" spans="1:27" x14ac:dyDescent="0.3">
      <c r="A1009">
        <v>100067</v>
      </c>
      <c r="B1009">
        <v>230922</v>
      </c>
      <c r="C1009" s="3">
        <v>44130.551388888889</v>
      </c>
      <c r="D1009">
        <v>3</v>
      </c>
      <c r="E1009">
        <v>2</v>
      </c>
      <c r="F1009" t="s">
        <v>26</v>
      </c>
      <c r="G1009">
        <v>2</v>
      </c>
      <c r="H1009">
        <v>58.101559999999999</v>
      </c>
      <c r="I1009">
        <v>20.285160000000001</v>
      </c>
      <c r="J1009">
        <v>1.203125</v>
      </c>
      <c r="K1009">
        <v>94.039060000000006</v>
      </c>
      <c r="L1009" s="3">
        <v>44130.303472222222</v>
      </c>
      <c r="M1009">
        <v>17.18</v>
      </c>
      <c r="N1009" t="s">
        <v>28</v>
      </c>
      <c r="P1009">
        <f>(C1009-Key!$B$1)*24</f>
        <v>-1.8166666666511446</v>
      </c>
      <c r="Q1009">
        <f>(Key!$B$2-'17.1'!C1009)*24</f>
        <v>4.7666666666627862</v>
      </c>
      <c r="R1009" s="3">
        <f>C1009-(M1009-Key!$B$5)/(24*Key!$B$6)</f>
        <v>44130.537574074071</v>
      </c>
      <c r="S1009">
        <f>M1009-Key!$B$5</f>
        <v>14.92</v>
      </c>
      <c r="T1009" s="2">
        <f t="shared" si="75"/>
        <v>44129.548611111109</v>
      </c>
      <c r="U1009" t="str">
        <f t="shared" si="76"/>
        <v>10-25-2020 13:10</v>
      </c>
      <c r="V1009">
        <f>IFERROR(IF(W1009=Z1009,VLOOKUP($U1009,[1]C8842!$G$2:$M$145,3,FALSE),0),0)</f>
        <v>20</v>
      </c>
      <c r="W1009">
        <f>VLOOKUP(RIGHT($V$1,5),Key!$A$9:$B$14,2,FALSE)</f>
        <v>10.199999999999999</v>
      </c>
      <c r="X1009">
        <f t="shared" si="79"/>
        <v>0</v>
      </c>
      <c r="Y1009">
        <f>VLOOKUP(RIGHT($X$1,5),Key!$A$9:$B$14,2,FALSE)</f>
        <v>3.7</v>
      </c>
      <c r="Z1009">
        <f t="shared" si="77"/>
        <v>10.199999999999999</v>
      </c>
      <c r="AA1009">
        <f t="shared" si="78"/>
        <v>20</v>
      </c>
    </row>
    <row r="1010" spans="1:27" x14ac:dyDescent="0.3">
      <c r="A1010">
        <v>100067</v>
      </c>
      <c r="B1010">
        <v>230922</v>
      </c>
      <c r="C1010" s="3">
        <v>44130.551388888889</v>
      </c>
      <c r="D1010">
        <v>3</v>
      </c>
      <c r="E1010">
        <v>2</v>
      </c>
      <c r="F1010" t="s">
        <v>26</v>
      </c>
      <c r="G1010">
        <v>1</v>
      </c>
      <c r="H1010">
        <v>70.414060000000006</v>
      </c>
      <c r="I1010">
        <v>15.867190000000001</v>
      </c>
      <c r="J1010">
        <v>0.82421880000000003</v>
      </c>
      <c r="K1010">
        <v>94.039060000000006</v>
      </c>
      <c r="L1010" s="3">
        <v>44130.303472222222</v>
      </c>
      <c r="M1010">
        <v>17.18</v>
      </c>
      <c r="N1010" t="s">
        <v>28</v>
      </c>
      <c r="P1010">
        <f>(C1010-Key!$B$1)*24</f>
        <v>-1.8166666666511446</v>
      </c>
      <c r="Q1010">
        <f>(Key!$B$2-'17.1'!C1010)*24</f>
        <v>4.7666666666627862</v>
      </c>
      <c r="R1010" s="3">
        <f>C1010-(M1010-Key!$B$5)/(24*Key!$B$6)</f>
        <v>44130.537574074071</v>
      </c>
      <c r="S1010">
        <f>M1010-Key!$B$5</f>
        <v>14.92</v>
      </c>
      <c r="T1010" s="2">
        <f t="shared" si="75"/>
        <v>44129.548611111109</v>
      </c>
      <c r="U1010" t="str">
        <f t="shared" si="76"/>
        <v>10-25-2020 13:10</v>
      </c>
      <c r="V1010">
        <f>IFERROR(IF(W1010=Z1010,VLOOKUP($U1010,[1]C8842!$G$2:$M$145,3,FALSE),0),0)</f>
        <v>20</v>
      </c>
      <c r="W1010">
        <f>VLOOKUP(RIGHT($V$1,5),Key!$A$9:$B$14,2,FALSE)</f>
        <v>10.199999999999999</v>
      </c>
      <c r="X1010">
        <f t="shared" si="79"/>
        <v>0</v>
      </c>
      <c r="Y1010">
        <f>VLOOKUP(RIGHT($X$1,5),Key!$A$9:$B$14,2,FALSE)</f>
        <v>3.7</v>
      </c>
      <c r="Z1010">
        <f t="shared" si="77"/>
        <v>10.199999999999999</v>
      </c>
      <c r="AA1010">
        <f t="shared" si="78"/>
        <v>20</v>
      </c>
    </row>
    <row r="1011" spans="1:27" x14ac:dyDescent="0.3">
      <c r="A1011">
        <v>100067</v>
      </c>
      <c r="B1011">
        <v>230922</v>
      </c>
      <c r="C1011" s="3">
        <v>44130.551388888889</v>
      </c>
      <c r="D1011">
        <v>0</v>
      </c>
      <c r="E1011">
        <v>2</v>
      </c>
      <c r="F1011" t="s">
        <v>25</v>
      </c>
      <c r="G1011">
        <v>1</v>
      </c>
      <c r="H1011">
        <v>72.832030000000003</v>
      </c>
      <c r="I1011">
        <v>16.101559999999999</v>
      </c>
      <c r="J1011">
        <v>0.8046875</v>
      </c>
      <c r="K1011">
        <v>46.019530000000003</v>
      </c>
      <c r="L1011" s="3">
        <v>44130.303472222222</v>
      </c>
      <c r="M1011">
        <v>17.18</v>
      </c>
      <c r="N1011" t="s">
        <v>28</v>
      </c>
      <c r="P1011">
        <f>(C1011-Key!$B$1)*24</f>
        <v>-1.8166666666511446</v>
      </c>
      <c r="Q1011">
        <f>(Key!$B$2-'17.1'!C1011)*24</f>
        <v>4.7666666666627862</v>
      </c>
      <c r="R1011" s="3">
        <f>C1011-(M1011-Key!$B$5)/(24*Key!$B$6)</f>
        <v>44130.537574074071</v>
      </c>
      <c r="S1011">
        <f>M1011-Key!$B$5</f>
        <v>14.92</v>
      </c>
      <c r="T1011" s="2">
        <f t="shared" si="75"/>
        <v>44129.548611111109</v>
      </c>
      <c r="U1011" t="str">
        <f t="shared" si="76"/>
        <v>10-25-2020 13:10</v>
      </c>
      <c r="V1011">
        <f>IFERROR(IF(W1011=Z1011,VLOOKUP($U1011,[1]C8842!$G$2:$M$145,3,FALSE),0),0)</f>
        <v>20</v>
      </c>
      <c r="W1011">
        <f>VLOOKUP(RIGHT($V$1,5),Key!$A$9:$B$14,2,FALSE)</f>
        <v>10.199999999999999</v>
      </c>
      <c r="X1011">
        <f t="shared" si="79"/>
        <v>0</v>
      </c>
      <c r="Y1011">
        <f>VLOOKUP(RIGHT($X$1,5),Key!$A$9:$B$14,2,FALSE)</f>
        <v>3.7</v>
      </c>
      <c r="Z1011">
        <f t="shared" si="77"/>
        <v>10.199999999999999</v>
      </c>
      <c r="AA1011">
        <f t="shared" si="78"/>
        <v>20</v>
      </c>
    </row>
    <row r="1012" spans="1:27" x14ac:dyDescent="0.3">
      <c r="A1012">
        <v>100067</v>
      </c>
      <c r="B1012">
        <v>230922</v>
      </c>
      <c r="C1012" s="3">
        <v>44130.551388888889</v>
      </c>
      <c r="D1012">
        <v>3</v>
      </c>
      <c r="E1012">
        <v>2</v>
      </c>
      <c r="F1012" t="s">
        <v>26</v>
      </c>
      <c r="G1012">
        <v>2</v>
      </c>
      <c r="H1012">
        <v>73.152339999999995</v>
      </c>
      <c r="I1012">
        <v>26.36328</v>
      </c>
      <c r="J1012">
        <v>1.175781</v>
      </c>
      <c r="K1012">
        <v>93.039060000000006</v>
      </c>
      <c r="L1012" s="3">
        <v>44130.303472222222</v>
      </c>
      <c r="M1012">
        <v>17.18</v>
      </c>
      <c r="N1012" t="s">
        <v>28</v>
      </c>
      <c r="P1012">
        <f>(C1012-Key!$B$1)*24</f>
        <v>-1.8166666666511446</v>
      </c>
      <c r="Q1012">
        <f>(Key!$B$2-'17.1'!C1012)*24</f>
        <v>4.7666666666627862</v>
      </c>
      <c r="R1012" s="3">
        <f>C1012-(M1012-Key!$B$5)/(24*Key!$B$6)</f>
        <v>44130.537574074071</v>
      </c>
      <c r="S1012">
        <f>M1012-Key!$B$5</f>
        <v>14.92</v>
      </c>
      <c r="T1012" s="2">
        <f t="shared" si="75"/>
        <v>44129.548611111109</v>
      </c>
      <c r="U1012" t="str">
        <f t="shared" si="76"/>
        <v>10-25-2020 13:10</v>
      </c>
      <c r="V1012">
        <f>IFERROR(IF(W1012=Z1012,VLOOKUP($U1012,[1]C8842!$G$2:$M$145,3,FALSE),0),0)</f>
        <v>20</v>
      </c>
      <c r="W1012">
        <f>VLOOKUP(RIGHT($V$1,5),Key!$A$9:$B$14,2,FALSE)</f>
        <v>10.199999999999999</v>
      </c>
      <c r="X1012">
        <f t="shared" si="79"/>
        <v>0</v>
      </c>
      <c r="Y1012">
        <f>VLOOKUP(RIGHT($X$1,5),Key!$A$9:$B$14,2,FALSE)</f>
        <v>3.7</v>
      </c>
      <c r="Z1012">
        <f t="shared" si="77"/>
        <v>10.199999999999999</v>
      </c>
      <c r="AA1012">
        <f t="shared" si="78"/>
        <v>20</v>
      </c>
    </row>
    <row r="1013" spans="1:27" x14ac:dyDescent="0.3">
      <c r="A1013">
        <v>100067</v>
      </c>
      <c r="B1013">
        <v>230922</v>
      </c>
      <c r="C1013" s="3">
        <v>44130.551388888889</v>
      </c>
      <c r="D1013">
        <v>0</v>
      </c>
      <c r="E1013">
        <v>2</v>
      </c>
      <c r="F1013" t="s">
        <v>25</v>
      </c>
      <c r="G1013">
        <v>1</v>
      </c>
      <c r="H1013">
        <v>62.136719999999997</v>
      </c>
      <c r="I1013">
        <v>13.371090000000001</v>
      </c>
      <c r="J1013">
        <v>0.828125</v>
      </c>
      <c r="K1013">
        <v>44.019530000000003</v>
      </c>
      <c r="L1013" s="3">
        <v>44130.303472222222</v>
      </c>
      <c r="M1013">
        <v>17.18</v>
      </c>
      <c r="N1013" t="s">
        <v>28</v>
      </c>
      <c r="P1013">
        <f>(C1013-Key!$B$1)*24</f>
        <v>-1.8166666666511446</v>
      </c>
      <c r="Q1013">
        <f>(Key!$B$2-'17.1'!C1013)*24</f>
        <v>4.7666666666627862</v>
      </c>
      <c r="R1013" s="3">
        <f>C1013-(M1013-Key!$B$5)/(24*Key!$B$6)</f>
        <v>44130.537574074071</v>
      </c>
      <c r="S1013">
        <f>M1013-Key!$B$5</f>
        <v>14.92</v>
      </c>
      <c r="T1013" s="2">
        <f t="shared" si="75"/>
        <v>44129.548611111109</v>
      </c>
      <c r="U1013" t="str">
        <f t="shared" si="76"/>
        <v>10-25-2020 13:10</v>
      </c>
      <c r="V1013">
        <f>IFERROR(IF(W1013=Z1013,VLOOKUP($U1013,[1]C8842!$G$2:$M$145,3,FALSE),0),0)</f>
        <v>20</v>
      </c>
      <c r="W1013">
        <f>VLOOKUP(RIGHT($V$1,5),Key!$A$9:$B$14,2,FALSE)</f>
        <v>10.199999999999999</v>
      </c>
      <c r="X1013">
        <f t="shared" si="79"/>
        <v>0</v>
      </c>
      <c r="Y1013">
        <f>VLOOKUP(RIGHT($X$1,5),Key!$A$9:$B$14,2,FALSE)</f>
        <v>3.7</v>
      </c>
      <c r="Z1013">
        <f t="shared" si="77"/>
        <v>10.199999999999999</v>
      </c>
      <c r="AA1013">
        <f t="shared" si="78"/>
        <v>20</v>
      </c>
    </row>
    <row r="1014" spans="1:27" x14ac:dyDescent="0.3">
      <c r="A1014">
        <v>100067</v>
      </c>
      <c r="B1014">
        <v>230922</v>
      </c>
      <c r="C1014" s="3">
        <v>44130.551388888889</v>
      </c>
      <c r="D1014">
        <v>1</v>
      </c>
      <c r="E1014">
        <v>1</v>
      </c>
      <c r="F1014" t="s">
        <v>25</v>
      </c>
      <c r="G1014">
        <v>2</v>
      </c>
      <c r="H1014">
        <v>61.679690000000001</v>
      </c>
      <c r="I1014">
        <v>20.554690000000001</v>
      </c>
      <c r="J1014">
        <v>1.144531</v>
      </c>
      <c r="K1014">
        <v>58.023440000000001</v>
      </c>
      <c r="L1014" s="3">
        <v>44130.303472222222</v>
      </c>
      <c r="M1014">
        <v>17.18</v>
      </c>
      <c r="N1014" t="s">
        <v>28</v>
      </c>
      <c r="P1014">
        <f>(C1014-Key!$B$1)*24</f>
        <v>-1.8166666666511446</v>
      </c>
      <c r="Q1014">
        <f>(Key!$B$2-'17.1'!C1014)*24</f>
        <v>4.7666666666627862</v>
      </c>
      <c r="R1014" s="3">
        <f>C1014-(M1014-Key!$B$5)/(24*Key!$B$6)</f>
        <v>44130.537574074071</v>
      </c>
      <c r="S1014">
        <f>M1014-Key!$B$5</f>
        <v>14.92</v>
      </c>
      <c r="T1014" s="2">
        <f t="shared" si="75"/>
        <v>44129.548611111109</v>
      </c>
      <c r="U1014" t="str">
        <f t="shared" si="76"/>
        <v>10-25-2020 13:10</v>
      </c>
      <c r="V1014">
        <f>IFERROR(IF(W1014=Z1014,VLOOKUP($U1014,[1]C8842!$G$2:$M$145,3,FALSE),0),0)</f>
        <v>20</v>
      </c>
      <c r="W1014">
        <f>VLOOKUP(RIGHT($V$1,5),Key!$A$9:$B$14,2,FALSE)</f>
        <v>10.199999999999999</v>
      </c>
      <c r="X1014">
        <f t="shared" si="79"/>
        <v>0</v>
      </c>
      <c r="Y1014">
        <f>VLOOKUP(RIGHT($X$1,5),Key!$A$9:$B$14,2,FALSE)</f>
        <v>3.7</v>
      </c>
      <c r="Z1014">
        <f t="shared" si="77"/>
        <v>10.199999999999999</v>
      </c>
      <c r="AA1014">
        <f t="shared" si="78"/>
        <v>20</v>
      </c>
    </row>
    <row r="1015" spans="1:27" x14ac:dyDescent="0.3">
      <c r="A1015">
        <v>100067</v>
      </c>
      <c r="B1015">
        <v>230922</v>
      </c>
      <c r="C1015" s="3">
        <v>44130.551388888889</v>
      </c>
      <c r="D1015">
        <v>1</v>
      </c>
      <c r="E1015">
        <v>1</v>
      </c>
      <c r="F1015" t="s">
        <v>25</v>
      </c>
      <c r="G1015">
        <v>1</v>
      </c>
      <c r="H1015">
        <v>63.300780000000003</v>
      </c>
      <c r="I1015">
        <v>15.496090000000001</v>
      </c>
      <c r="J1015">
        <v>0.90234380000000003</v>
      </c>
      <c r="K1015">
        <v>58.023440000000001</v>
      </c>
      <c r="L1015" s="3">
        <v>44130.303472222222</v>
      </c>
      <c r="M1015">
        <v>17.18</v>
      </c>
      <c r="N1015" t="s">
        <v>28</v>
      </c>
      <c r="P1015">
        <f>(C1015-Key!$B$1)*24</f>
        <v>-1.8166666666511446</v>
      </c>
      <c r="Q1015">
        <f>(Key!$B$2-'17.1'!C1015)*24</f>
        <v>4.7666666666627862</v>
      </c>
      <c r="R1015" s="3">
        <f>C1015-(M1015-Key!$B$5)/(24*Key!$B$6)</f>
        <v>44130.537574074071</v>
      </c>
      <c r="S1015">
        <f>M1015-Key!$B$5</f>
        <v>14.92</v>
      </c>
      <c r="T1015" s="2">
        <f t="shared" si="75"/>
        <v>44129.548611111109</v>
      </c>
      <c r="U1015" t="str">
        <f t="shared" si="76"/>
        <v>10-25-2020 13:10</v>
      </c>
      <c r="V1015">
        <f>IFERROR(IF(W1015=Z1015,VLOOKUP($U1015,[1]C8842!$G$2:$M$145,3,FALSE),0),0)</f>
        <v>20</v>
      </c>
      <c r="W1015">
        <f>VLOOKUP(RIGHT($V$1,5),Key!$A$9:$B$14,2,FALSE)</f>
        <v>10.199999999999999</v>
      </c>
      <c r="X1015">
        <f t="shared" si="79"/>
        <v>0</v>
      </c>
      <c r="Y1015">
        <f>VLOOKUP(RIGHT($X$1,5),Key!$A$9:$B$14,2,FALSE)</f>
        <v>3.7</v>
      </c>
      <c r="Z1015">
        <f t="shared" si="77"/>
        <v>10.199999999999999</v>
      </c>
      <c r="AA1015">
        <f t="shared" si="78"/>
        <v>20</v>
      </c>
    </row>
    <row r="1016" spans="1:27" x14ac:dyDescent="0.3">
      <c r="A1016">
        <v>100067</v>
      </c>
      <c r="B1016">
        <v>230922</v>
      </c>
      <c r="C1016" s="3">
        <v>44130.551388888889</v>
      </c>
      <c r="D1016">
        <v>1</v>
      </c>
      <c r="E1016">
        <v>1</v>
      </c>
      <c r="F1016" t="s">
        <v>25</v>
      </c>
      <c r="G1016">
        <v>1</v>
      </c>
      <c r="H1016">
        <v>65.546880000000002</v>
      </c>
      <c r="I1016">
        <v>16.625</v>
      </c>
      <c r="J1016">
        <v>0.91796880000000003</v>
      </c>
      <c r="K1016">
        <v>60.023440000000001</v>
      </c>
      <c r="L1016" s="3">
        <v>44130.303472222222</v>
      </c>
      <c r="M1016">
        <v>17.18</v>
      </c>
      <c r="N1016" t="s">
        <v>28</v>
      </c>
      <c r="P1016">
        <f>(C1016-Key!$B$1)*24</f>
        <v>-1.8166666666511446</v>
      </c>
      <c r="Q1016">
        <f>(Key!$B$2-'17.1'!C1016)*24</f>
        <v>4.7666666666627862</v>
      </c>
      <c r="R1016" s="3">
        <f>C1016-(M1016-Key!$B$5)/(24*Key!$B$6)</f>
        <v>44130.537574074071</v>
      </c>
      <c r="S1016">
        <f>M1016-Key!$B$5</f>
        <v>14.92</v>
      </c>
      <c r="T1016" s="2">
        <f t="shared" si="75"/>
        <v>44129.548611111109</v>
      </c>
      <c r="U1016" t="str">
        <f t="shared" si="76"/>
        <v>10-25-2020 13:10</v>
      </c>
      <c r="V1016">
        <f>IFERROR(IF(W1016=Z1016,VLOOKUP($U1016,[1]C8842!$G$2:$M$145,3,FALSE),0),0)</f>
        <v>20</v>
      </c>
      <c r="W1016">
        <f>VLOOKUP(RIGHT($V$1,5),Key!$A$9:$B$14,2,FALSE)</f>
        <v>10.199999999999999</v>
      </c>
      <c r="X1016">
        <f t="shared" si="79"/>
        <v>0</v>
      </c>
      <c r="Y1016">
        <f>VLOOKUP(RIGHT($X$1,5),Key!$A$9:$B$14,2,FALSE)</f>
        <v>3.7</v>
      </c>
      <c r="Z1016">
        <f t="shared" si="77"/>
        <v>10.199999999999999</v>
      </c>
      <c r="AA1016">
        <f t="shared" si="78"/>
        <v>20</v>
      </c>
    </row>
    <row r="1017" spans="1:27" x14ac:dyDescent="0.3">
      <c r="A1017">
        <v>100067</v>
      </c>
      <c r="B1017">
        <v>230922</v>
      </c>
      <c r="C1017" s="3">
        <v>44130.551388888889</v>
      </c>
      <c r="D1017">
        <v>0</v>
      </c>
      <c r="E1017">
        <v>2</v>
      </c>
      <c r="F1017" t="s">
        <v>25</v>
      </c>
      <c r="G1017">
        <v>3</v>
      </c>
      <c r="H1017">
        <v>73.179689999999994</v>
      </c>
      <c r="I1017">
        <v>46.121090000000002</v>
      </c>
      <c r="J1017">
        <v>1.894531</v>
      </c>
      <c r="K1017">
        <v>45.019530000000003</v>
      </c>
      <c r="L1017" s="3">
        <v>44130.303472222222</v>
      </c>
      <c r="M1017">
        <v>17.18</v>
      </c>
      <c r="N1017" t="s">
        <v>28</v>
      </c>
      <c r="P1017">
        <f>(C1017-Key!$B$1)*24</f>
        <v>-1.8166666666511446</v>
      </c>
      <c r="Q1017">
        <f>(Key!$B$2-'17.1'!C1017)*24</f>
        <v>4.7666666666627862</v>
      </c>
      <c r="R1017" s="3">
        <f>C1017-(M1017-Key!$B$5)/(24*Key!$B$6)</f>
        <v>44130.537574074071</v>
      </c>
      <c r="S1017">
        <f>M1017-Key!$B$5</f>
        <v>14.92</v>
      </c>
      <c r="T1017" s="2">
        <f t="shared" si="75"/>
        <v>44129.548611111109</v>
      </c>
      <c r="U1017" t="str">
        <f t="shared" si="76"/>
        <v>10-25-2020 13:10</v>
      </c>
      <c r="V1017">
        <f>IFERROR(IF(W1017=Z1017,VLOOKUP($U1017,[1]C8842!$G$2:$M$145,3,FALSE),0),0)</f>
        <v>20</v>
      </c>
      <c r="W1017">
        <f>VLOOKUP(RIGHT($V$1,5),Key!$A$9:$B$14,2,FALSE)</f>
        <v>10.199999999999999</v>
      </c>
      <c r="X1017">
        <f t="shared" si="79"/>
        <v>0</v>
      </c>
      <c r="Y1017">
        <f>VLOOKUP(RIGHT($X$1,5),Key!$A$9:$B$14,2,FALSE)</f>
        <v>3.7</v>
      </c>
      <c r="Z1017">
        <f t="shared" si="77"/>
        <v>10.199999999999999</v>
      </c>
      <c r="AA1017">
        <f t="shared" si="78"/>
        <v>20</v>
      </c>
    </row>
    <row r="1018" spans="1:27" x14ac:dyDescent="0.3">
      <c r="A1018">
        <v>100067</v>
      </c>
      <c r="B1018">
        <v>230922</v>
      </c>
      <c r="C1018" s="3">
        <v>44130.551388888889</v>
      </c>
      <c r="D1018">
        <v>1</v>
      </c>
      <c r="E1018">
        <v>1</v>
      </c>
      <c r="F1018" t="s">
        <v>25</v>
      </c>
      <c r="G1018">
        <v>1</v>
      </c>
      <c r="H1018">
        <v>64.605469999999997</v>
      </c>
      <c r="I1018">
        <v>14.003909999999999</v>
      </c>
      <c r="J1018">
        <v>0.8203125</v>
      </c>
      <c r="K1018">
        <v>56.023440000000001</v>
      </c>
      <c r="L1018" s="3">
        <v>44130.303472222222</v>
      </c>
      <c r="M1018">
        <v>17.18</v>
      </c>
      <c r="N1018" t="s">
        <v>28</v>
      </c>
      <c r="P1018">
        <f>(C1018-Key!$B$1)*24</f>
        <v>-1.8166666666511446</v>
      </c>
      <c r="Q1018">
        <f>(Key!$B$2-'17.1'!C1018)*24</f>
        <v>4.7666666666627862</v>
      </c>
      <c r="R1018" s="3">
        <f>C1018-(M1018-Key!$B$5)/(24*Key!$B$6)</f>
        <v>44130.537574074071</v>
      </c>
      <c r="S1018">
        <f>M1018-Key!$B$5</f>
        <v>14.92</v>
      </c>
      <c r="T1018" s="2">
        <f t="shared" si="75"/>
        <v>44129.548611111109</v>
      </c>
      <c r="U1018" t="str">
        <f t="shared" si="76"/>
        <v>10-25-2020 13:10</v>
      </c>
      <c r="V1018">
        <f>IFERROR(IF(W1018=Z1018,VLOOKUP($U1018,[1]C8842!$G$2:$M$145,3,FALSE),0),0)</f>
        <v>20</v>
      </c>
      <c r="W1018">
        <f>VLOOKUP(RIGHT($V$1,5),Key!$A$9:$B$14,2,FALSE)</f>
        <v>10.199999999999999</v>
      </c>
      <c r="X1018">
        <f t="shared" si="79"/>
        <v>0</v>
      </c>
      <c r="Y1018">
        <f>VLOOKUP(RIGHT($X$1,5),Key!$A$9:$B$14,2,FALSE)</f>
        <v>3.7</v>
      </c>
      <c r="Z1018">
        <f t="shared" si="77"/>
        <v>10.199999999999999</v>
      </c>
      <c r="AA1018">
        <f t="shared" si="78"/>
        <v>20</v>
      </c>
    </row>
    <row r="1019" spans="1:27" x14ac:dyDescent="0.3">
      <c r="A1019">
        <v>100067</v>
      </c>
      <c r="B1019">
        <v>230922</v>
      </c>
      <c r="C1019" s="3">
        <v>44130.552083333336</v>
      </c>
      <c r="D1019">
        <v>0</v>
      </c>
      <c r="E1019">
        <v>2</v>
      </c>
      <c r="F1019" t="s">
        <v>25</v>
      </c>
      <c r="G1019">
        <v>4</v>
      </c>
      <c r="H1019">
        <v>53.292969999999997</v>
      </c>
      <c r="I1019">
        <v>76.347660000000005</v>
      </c>
      <c r="J1019">
        <v>4.1132809999999997</v>
      </c>
      <c r="K1019">
        <v>46.019530000000003</v>
      </c>
      <c r="L1019" s="3">
        <v>44130.303472222222</v>
      </c>
      <c r="M1019">
        <v>17.18</v>
      </c>
      <c r="N1019" t="s">
        <v>28</v>
      </c>
      <c r="P1019">
        <f>(C1019-Key!$B$1)*24</f>
        <v>-1.7999999999301508</v>
      </c>
      <c r="Q1019">
        <f>(Key!$B$2-'17.1'!C1019)*24</f>
        <v>4.7499999999417923</v>
      </c>
      <c r="R1019" s="3">
        <f>C1019-(M1019-Key!$B$5)/(24*Key!$B$6)</f>
        <v>44130.538268518518</v>
      </c>
      <c r="S1019">
        <f>M1019-Key!$B$5</f>
        <v>14.92</v>
      </c>
      <c r="T1019" s="2">
        <f t="shared" si="75"/>
        <v>44129.555555555555</v>
      </c>
      <c r="U1019" t="str">
        <f t="shared" si="76"/>
        <v>10-25-2020 13:20</v>
      </c>
      <c r="V1019">
        <f>IFERROR(IF(W1019=Z1019,VLOOKUP($U1019,[1]C8842!$G$2:$M$145,3,FALSE),0),0)</f>
        <v>21</v>
      </c>
      <c r="W1019">
        <f>VLOOKUP(RIGHT($V$1,5),Key!$A$9:$B$14,2,FALSE)</f>
        <v>10.199999999999999</v>
      </c>
      <c r="X1019">
        <f t="shared" si="79"/>
        <v>0</v>
      </c>
      <c r="Y1019">
        <f>VLOOKUP(RIGHT($X$1,5),Key!$A$9:$B$14,2,FALSE)</f>
        <v>3.7</v>
      </c>
      <c r="Z1019">
        <f t="shared" si="77"/>
        <v>10.199999999999999</v>
      </c>
      <c r="AA1019">
        <f t="shared" si="78"/>
        <v>21</v>
      </c>
    </row>
    <row r="1020" spans="1:27" x14ac:dyDescent="0.3">
      <c r="A1020">
        <v>100067</v>
      </c>
      <c r="B1020">
        <v>230922</v>
      </c>
      <c r="C1020" s="3">
        <v>44130.552083333336</v>
      </c>
      <c r="D1020">
        <v>3</v>
      </c>
      <c r="E1020">
        <v>2</v>
      </c>
      <c r="F1020" t="s">
        <v>26</v>
      </c>
      <c r="G1020">
        <v>2</v>
      </c>
      <c r="H1020">
        <v>70.46875</v>
      </c>
      <c r="I1020">
        <v>24.83203</v>
      </c>
      <c r="J1020">
        <v>1.1640630000000001</v>
      </c>
      <c r="K1020">
        <v>92.039060000000006</v>
      </c>
      <c r="L1020" s="3">
        <v>44130.303472222222</v>
      </c>
      <c r="M1020">
        <v>17.18</v>
      </c>
      <c r="N1020" t="s">
        <v>28</v>
      </c>
      <c r="P1020">
        <f>(C1020-Key!$B$1)*24</f>
        <v>-1.7999999999301508</v>
      </c>
      <c r="Q1020">
        <f>(Key!$B$2-'17.1'!C1020)*24</f>
        <v>4.7499999999417923</v>
      </c>
      <c r="R1020" s="3">
        <f>C1020-(M1020-Key!$B$5)/(24*Key!$B$6)</f>
        <v>44130.538268518518</v>
      </c>
      <c r="S1020">
        <f>M1020-Key!$B$5</f>
        <v>14.92</v>
      </c>
      <c r="T1020" s="2">
        <f t="shared" si="75"/>
        <v>44129.555555555555</v>
      </c>
      <c r="U1020" t="str">
        <f t="shared" si="76"/>
        <v>10-25-2020 13:20</v>
      </c>
      <c r="V1020">
        <f>IFERROR(IF(W1020=Z1020,VLOOKUP($U1020,[1]C8842!$G$2:$M$145,3,FALSE),0),0)</f>
        <v>21</v>
      </c>
      <c r="W1020">
        <f>VLOOKUP(RIGHT($V$1,5),Key!$A$9:$B$14,2,FALSE)</f>
        <v>10.199999999999999</v>
      </c>
      <c r="X1020">
        <f t="shared" si="79"/>
        <v>0</v>
      </c>
      <c r="Y1020">
        <f>VLOOKUP(RIGHT($X$1,5),Key!$A$9:$B$14,2,FALSE)</f>
        <v>3.7</v>
      </c>
      <c r="Z1020">
        <f t="shared" si="77"/>
        <v>10.199999999999999</v>
      </c>
      <c r="AA1020">
        <f t="shared" si="78"/>
        <v>21</v>
      </c>
    </row>
    <row r="1021" spans="1:27" x14ac:dyDescent="0.3">
      <c r="A1021">
        <v>100067</v>
      </c>
      <c r="B1021">
        <v>230922</v>
      </c>
      <c r="C1021" s="3">
        <v>44130.552083333336</v>
      </c>
      <c r="D1021">
        <v>2</v>
      </c>
      <c r="E1021">
        <v>1</v>
      </c>
      <c r="F1021" t="s">
        <v>26</v>
      </c>
      <c r="G1021">
        <v>1</v>
      </c>
      <c r="H1021">
        <v>66.191410000000005</v>
      </c>
      <c r="I1021">
        <v>18.585940000000001</v>
      </c>
      <c r="J1021">
        <v>0.98828130000000003</v>
      </c>
      <c r="K1021">
        <v>80.03125</v>
      </c>
      <c r="L1021" s="3">
        <v>44130.303472222222</v>
      </c>
      <c r="M1021">
        <v>17.18</v>
      </c>
      <c r="N1021" t="s">
        <v>28</v>
      </c>
      <c r="P1021">
        <f>(C1021-Key!$B$1)*24</f>
        <v>-1.7999999999301508</v>
      </c>
      <c r="Q1021">
        <f>(Key!$B$2-'17.1'!C1021)*24</f>
        <v>4.7499999999417923</v>
      </c>
      <c r="R1021" s="3">
        <f>C1021-(M1021-Key!$B$5)/(24*Key!$B$6)</f>
        <v>44130.538268518518</v>
      </c>
      <c r="S1021">
        <f>M1021-Key!$B$5</f>
        <v>14.92</v>
      </c>
      <c r="T1021" s="2">
        <f t="shared" si="75"/>
        <v>44129.555555555555</v>
      </c>
      <c r="U1021" t="str">
        <f t="shared" si="76"/>
        <v>10-25-2020 13:20</v>
      </c>
      <c r="V1021">
        <f>IFERROR(IF(W1021=Z1021,VLOOKUP($U1021,[1]C8842!$G$2:$M$145,3,FALSE),0),0)</f>
        <v>21</v>
      </c>
      <c r="W1021">
        <f>VLOOKUP(RIGHT($V$1,5),Key!$A$9:$B$14,2,FALSE)</f>
        <v>10.199999999999999</v>
      </c>
      <c r="X1021">
        <f t="shared" si="79"/>
        <v>0</v>
      </c>
      <c r="Y1021">
        <f>VLOOKUP(RIGHT($X$1,5),Key!$A$9:$B$14,2,FALSE)</f>
        <v>3.7</v>
      </c>
      <c r="Z1021">
        <f t="shared" si="77"/>
        <v>10.199999999999999</v>
      </c>
      <c r="AA1021">
        <f t="shared" si="78"/>
        <v>21</v>
      </c>
    </row>
    <row r="1022" spans="1:27" x14ac:dyDescent="0.3">
      <c r="A1022">
        <v>100067</v>
      </c>
      <c r="B1022">
        <v>230922</v>
      </c>
      <c r="C1022" s="3">
        <v>44130.552083333336</v>
      </c>
      <c r="D1022">
        <v>3</v>
      </c>
      <c r="E1022">
        <v>2</v>
      </c>
      <c r="F1022" t="s">
        <v>26</v>
      </c>
      <c r="G1022">
        <v>1</v>
      </c>
      <c r="H1022">
        <v>70.125</v>
      </c>
      <c r="I1022">
        <v>15.11328</v>
      </c>
      <c r="J1022">
        <v>0.80078130000000003</v>
      </c>
      <c r="K1022">
        <v>92.039060000000006</v>
      </c>
      <c r="L1022" s="3">
        <v>44130.303472222222</v>
      </c>
      <c r="M1022">
        <v>17.18</v>
      </c>
      <c r="N1022" t="s">
        <v>28</v>
      </c>
      <c r="P1022">
        <f>(C1022-Key!$B$1)*24</f>
        <v>-1.7999999999301508</v>
      </c>
      <c r="Q1022">
        <f>(Key!$B$2-'17.1'!C1022)*24</f>
        <v>4.7499999999417923</v>
      </c>
      <c r="R1022" s="3">
        <f>C1022-(M1022-Key!$B$5)/(24*Key!$B$6)</f>
        <v>44130.538268518518</v>
      </c>
      <c r="S1022">
        <f>M1022-Key!$B$5</f>
        <v>14.92</v>
      </c>
      <c r="T1022" s="2">
        <f t="shared" si="75"/>
        <v>44129.555555555555</v>
      </c>
      <c r="U1022" t="str">
        <f t="shared" si="76"/>
        <v>10-25-2020 13:20</v>
      </c>
      <c r="V1022">
        <f>IFERROR(IF(W1022=Z1022,VLOOKUP($U1022,[1]C8842!$G$2:$M$145,3,FALSE),0),0)</f>
        <v>21</v>
      </c>
      <c r="W1022">
        <f>VLOOKUP(RIGHT($V$1,5),Key!$A$9:$B$14,2,FALSE)</f>
        <v>10.199999999999999</v>
      </c>
      <c r="X1022">
        <f t="shared" si="79"/>
        <v>0</v>
      </c>
      <c r="Y1022">
        <f>VLOOKUP(RIGHT($X$1,5),Key!$A$9:$B$14,2,FALSE)</f>
        <v>3.7</v>
      </c>
      <c r="Z1022">
        <f t="shared" si="77"/>
        <v>10.199999999999999</v>
      </c>
      <c r="AA1022">
        <f t="shared" si="78"/>
        <v>21</v>
      </c>
    </row>
    <row r="1023" spans="1:27" x14ac:dyDescent="0.3">
      <c r="A1023">
        <v>100067</v>
      </c>
      <c r="B1023">
        <v>230922</v>
      </c>
      <c r="C1023" s="3">
        <v>44130.552083333336</v>
      </c>
      <c r="D1023">
        <v>0</v>
      </c>
      <c r="E1023">
        <v>2</v>
      </c>
      <c r="F1023" t="s">
        <v>25</v>
      </c>
      <c r="G1023">
        <v>1</v>
      </c>
      <c r="H1023">
        <v>59.640630000000002</v>
      </c>
      <c r="I1023">
        <v>16.816410000000001</v>
      </c>
      <c r="J1023">
        <v>1.015625</v>
      </c>
      <c r="K1023">
        <v>44.019530000000003</v>
      </c>
      <c r="L1023" s="3">
        <v>44130.303472222222</v>
      </c>
      <c r="M1023">
        <v>17.18</v>
      </c>
      <c r="N1023" t="s">
        <v>28</v>
      </c>
      <c r="P1023">
        <f>(C1023-Key!$B$1)*24</f>
        <v>-1.7999999999301508</v>
      </c>
      <c r="Q1023">
        <f>(Key!$B$2-'17.1'!C1023)*24</f>
        <v>4.7499999999417923</v>
      </c>
      <c r="R1023" s="3">
        <f>C1023-(M1023-Key!$B$5)/(24*Key!$B$6)</f>
        <v>44130.538268518518</v>
      </c>
      <c r="S1023">
        <f>M1023-Key!$B$5</f>
        <v>14.92</v>
      </c>
      <c r="T1023" s="2">
        <f t="shared" si="75"/>
        <v>44129.555555555555</v>
      </c>
      <c r="U1023" t="str">
        <f t="shared" si="76"/>
        <v>10-25-2020 13:20</v>
      </c>
      <c r="V1023">
        <f>IFERROR(IF(W1023=Z1023,VLOOKUP($U1023,[1]C8842!$G$2:$M$145,3,FALSE),0),0)</f>
        <v>21</v>
      </c>
      <c r="W1023">
        <f>VLOOKUP(RIGHT($V$1,5),Key!$A$9:$B$14,2,FALSE)</f>
        <v>10.199999999999999</v>
      </c>
      <c r="X1023">
        <f t="shared" si="79"/>
        <v>0</v>
      </c>
      <c r="Y1023">
        <f>VLOOKUP(RIGHT($X$1,5),Key!$A$9:$B$14,2,FALSE)</f>
        <v>3.7</v>
      </c>
      <c r="Z1023">
        <f t="shared" si="77"/>
        <v>10.199999999999999</v>
      </c>
      <c r="AA1023">
        <f t="shared" si="78"/>
        <v>21</v>
      </c>
    </row>
    <row r="1024" spans="1:27" x14ac:dyDescent="0.3">
      <c r="A1024">
        <v>100067</v>
      </c>
      <c r="B1024">
        <v>230922</v>
      </c>
      <c r="C1024" s="3">
        <v>44130.552083333336</v>
      </c>
      <c r="D1024">
        <v>1</v>
      </c>
      <c r="E1024">
        <v>1</v>
      </c>
      <c r="F1024" t="s">
        <v>25</v>
      </c>
      <c r="G1024">
        <v>1</v>
      </c>
      <c r="H1024">
        <v>65.566410000000005</v>
      </c>
      <c r="I1024">
        <v>16.33203</v>
      </c>
      <c r="J1024">
        <v>0.90625</v>
      </c>
      <c r="K1024">
        <v>58.023440000000001</v>
      </c>
      <c r="L1024" s="3">
        <v>44130.303472222222</v>
      </c>
      <c r="M1024">
        <v>17.18</v>
      </c>
      <c r="N1024" t="s">
        <v>28</v>
      </c>
      <c r="P1024">
        <f>(C1024-Key!$B$1)*24</f>
        <v>-1.7999999999301508</v>
      </c>
      <c r="Q1024">
        <f>(Key!$B$2-'17.1'!C1024)*24</f>
        <v>4.7499999999417923</v>
      </c>
      <c r="R1024" s="3">
        <f>C1024-(M1024-Key!$B$5)/(24*Key!$B$6)</f>
        <v>44130.538268518518</v>
      </c>
      <c r="S1024">
        <f>M1024-Key!$B$5</f>
        <v>14.92</v>
      </c>
      <c r="T1024" s="2">
        <f t="shared" si="75"/>
        <v>44129.555555555555</v>
      </c>
      <c r="U1024" t="str">
        <f t="shared" si="76"/>
        <v>10-25-2020 13:20</v>
      </c>
      <c r="V1024">
        <f>IFERROR(IF(W1024=Z1024,VLOOKUP($U1024,[1]C8842!$G$2:$M$145,3,FALSE),0),0)</f>
        <v>21</v>
      </c>
      <c r="W1024">
        <f>VLOOKUP(RIGHT($V$1,5),Key!$A$9:$B$14,2,FALSE)</f>
        <v>10.199999999999999</v>
      </c>
      <c r="X1024">
        <f t="shared" si="79"/>
        <v>0</v>
      </c>
      <c r="Y1024">
        <f>VLOOKUP(RIGHT($X$1,5),Key!$A$9:$B$14,2,FALSE)</f>
        <v>3.7</v>
      </c>
      <c r="Z1024">
        <f t="shared" si="77"/>
        <v>10.199999999999999</v>
      </c>
      <c r="AA1024">
        <f t="shared" si="78"/>
        <v>21</v>
      </c>
    </row>
    <row r="1025" spans="1:27" x14ac:dyDescent="0.3">
      <c r="A1025">
        <v>100067</v>
      </c>
      <c r="B1025">
        <v>230922</v>
      </c>
      <c r="C1025" s="3">
        <v>44130.552083333336</v>
      </c>
      <c r="D1025">
        <v>3</v>
      </c>
      <c r="E1025">
        <v>2</v>
      </c>
      <c r="F1025" t="s">
        <v>26</v>
      </c>
      <c r="G1025">
        <v>1</v>
      </c>
      <c r="H1025">
        <v>68.78125</v>
      </c>
      <c r="I1025">
        <v>17.507809999999999</v>
      </c>
      <c r="J1025">
        <v>0.90625</v>
      </c>
      <c r="K1025">
        <v>95.039060000000006</v>
      </c>
      <c r="L1025" s="3">
        <v>44130.303472222222</v>
      </c>
      <c r="M1025">
        <v>17.18</v>
      </c>
      <c r="N1025" t="s">
        <v>28</v>
      </c>
      <c r="P1025">
        <f>(C1025-Key!$B$1)*24</f>
        <v>-1.7999999999301508</v>
      </c>
      <c r="Q1025">
        <f>(Key!$B$2-'17.1'!C1025)*24</f>
        <v>4.7499999999417923</v>
      </c>
      <c r="R1025" s="3">
        <f>C1025-(M1025-Key!$B$5)/(24*Key!$B$6)</f>
        <v>44130.538268518518</v>
      </c>
      <c r="S1025">
        <f>M1025-Key!$B$5</f>
        <v>14.92</v>
      </c>
      <c r="T1025" s="2">
        <f t="shared" si="75"/>
        <v>44129.555555555555</v>
      </c>
      <c r="U1025" t="str">
        <f t="shared" si="76"/>
        <v>10-25-2020 13:20</v>
      </c>
      <c r="V1025">
        <f>IFERROR(IF(W1025=Z1025,VLOOKUP($U1025,[1]C8842!$G$2:$M$145,3,FALSE),0),0)</f>
        <v>21</v>
      </c>
      <c r="W1025">
        <f>VLOOKUP(RIGHT($V$1,5),Key!$A$9:$B$14,2,FALSE)</f>
        <v>10.199999999999999</v>
      </c>
      <c r="X1025">
        <f t="shared" si="79"/>
        <v>0</v>
      </c>
      <c r="Y1025">
        <f>VLOOKUP(RIGHT($X$1,5),Key!$A$9:$B$14,2,FALSE)</f>
        <v>3.7</v>
      </c>
      <c r="Z1025">
        <f t="shared" si="77"/>
        <v>10.199999999999999</v>
      </c>
      <c r="AA1025">
        <f t="shared" si="78"/>
        <v>21</v>
      </c>
    </row>
    <row r="1026" spans="1:27" x14ac:dyDescent="0.3">
      <c r="A1026">
        <v>100067</v>
      </c>
      <c r="B1026">
        <v>230922</v>
      </c>
      <c r="C1026" s="3">
        <v>44130.552083333336</v>
      </c>
      <c r="D1026">
        <v>0</v>
      </c>
      <c r="E1026">
        <v>2</v>
      </c>
      <c r="F1026" t="s">
        <v>25</v>
      </c>
      <c r="G1026">
        <v>2</v>
      </c>
      <c r="H1026">
        <v>58.394530000000003</v>
      </c>
      <c r="I1026">
        <v>22.121089999999999</v>
      </c>
      <c r="J1026">
        <v>1.28125</v>
      </c>
      <c r="K1026">
        <v>46.019530000000003</v>
      </c>
      <c r="L1026" s="3">
        <v>44130.303472222222</v>
      </c>
      <c r="M1026">
        <v>17.18</v>
      </c>
      <c r="N1026" t="s">
        <v>28</v>
      </c>
      <c r="P1026">
        <f>(C1026-Key!$B$1)*24</f>
        <v>-1.7999999999301508</v>
      </c>
      <c r="Q1026">
        <f>(Key!$B$2-'17.1'!C1026)*24</f>
        <v>4.7499999999417923</v>
      </c>
      <c r="R1026" s="3">
        <f>C1026-(M1026-Key!$B$5)/(24*Key!$B$6)</f>
        <v>44130.538268518518</v>
      </c>
      <c r="S1026">
        <f>M1026-Key!$B$5</f>
        <v>14.92</v>
      </c>
      <c r="T1026" s="2">
        <f t="shared" si="75"/>
        <v>44129.555555555555</v>
      </c>
      <c r="U1026" t="str">
        <f t="shared" si="76"/>
        <v>10-25-2020 13:20</v>
      </c>
      <c r="V1026">
        <f>IFERROR(IF(W1026=Z1026,VLOOKUP($U1026,[1]C8842!$G$2:$M$145,3,FALSE),0),0)</f>
        <v>21</v>
      </c>
      <c r="W1026">
        <f>VLOOKUP(RIGHT($V$1,5),Key!$A$9:$B$14,2,FALSE)</f>
        <v>10.199999999999999</v>
      </c>
      <c r="X1026">
        <f t="shared" si="79"/>
        <v>0</v>
      </c>
      <c r="Y1026">
        <f>VLOOKUP(RIGHT($X$1,5),Key!$A$9:$B$14,2,FALSE)</f>
        <v>3.7</v>
      </c>
      <c r="Z1026">
        <f t="shared" si="77"/>
        <v>10.199999999999999</v>
      </c>
      <c r="AA1026">
        <f t="shared" si="78"/>
        <v>21</v>
      </c>
    </row>
    <row r="1027" spans="1:27" x14ac:dyDescent="0.3">
      <c r="A1027">
        <v>100067</v>
      </c>
      <c r="B1027">
        <v>230922</v>
      </c>
      <c r="C1027" s="3">
        <v>44130.552083333336</v>
      </c>
      <c r="D1027">
        <v>3</v>
      </c>
      <c r="E1027">
        <v>2</v>
      </c>
      <c r="F1027" t="s">
        <v>26</v>
      </c>
      <c r="G1027">
        <v>1</v>
      </c>
      <c r="H1027">
        <v>73.660160000000005</v>
      </c>
      <c r="I1027">
        <v>18.570309999999999</v>
      </c>
      <c r="J1027">
        <v>0.88671880000000003</v>
      </c>
      <c r="K1027">
        <v>94.039060000000006</v>
      </c>
      <c r="L1027" s="3">
        <v>44130.303472222222</v>
      </c>
      <c r="M1027">
        <v>17.18</v>
      </c>
      <c r="N1027" t="s">
        <v>28</v>
      </c>
      <c r="P1027">
        <f>(C1027-Key!$B$1)*24</f>
        <v>-1.7999999999301508</v>
      </c>
      <c r="Q1027">
        <f>(Key!$B$2-'17.1'!C1027)*24</f>
        <v>4.7499999999417923</v>
      </c>
      <c r="R1027" s="3">
        <f>C1027-(M1027-Key!$B$5)/(24*Key!$B$6)</f>
        <v>44130.538268518518</v>
      </c>
      <c r="S1027">
        <f>M1027-Key!$B$5</f>
        <v>14.92</v>
      </c>
      <c r="T1027" s="2">
        <f t="shared" ref="T1027:T1090" si="80">ROUND(C1027*24*60/10,0)/(24*6)-1</f>
        <v>44129.555555555555</v>
      </c>
      <c r="U1027" t="str">
        <f t="shared" ref="U1027:U1090" si="81">TEXT(T1027,"mm-dd-yyyy hh:mm")</f>
        <v>10-25-2020 13:20</v>
      </c>
      <c r="V1027">
        <f>IFERROR(IF(W1027=Z1027,VLOOKUP($U1027,[1]C8842!$G$2:$M$145,3,FALSE),0),0)</f>
        <v>21</v>
      </c>
      <c r="W1027">
        <f>VLOOKUP(RIGHT($V$1,5),Key!$A$9:$B$14,2,FALSE)</f>
        <v>10.199999999999999</v>
      </c>
      <c r="X1027">
        <f t="shared" si="79"/>
        <v>0</v>
      </c>
      <c r="Y1027">
        <f>VLOOKUP(RIGHT($X$1,5),Key!$A$9:$B$14,2,FALSE)</f>
        <v>3.7</v>
      </c>
      <c r="Z1027">
        <f t="shared" ref="Z1027:Z1090" si="82">M1027-MIN(ABS(Y1027-M1027),ABS(W1027-M1027))</f>
        <v>10.199999999999999</v>
      </c>
      <c r="AA1027">
        <f t="shared" ref="AA1027:AA1090" si="83">SUM(V1027,X1027)</f>
        <v>21</v>
      </c>
    </row>
    <row r="1028" spans="1:27" x14ac:dyDescent="0.3">
      <c r="A1028">
        <v>100067</v>
      </c>
      <c r="B1028">
        <v>230922</v>
      </c>
      <c r="C1028" s="3">
        <v>44130.552083333336</v>
      </c>
      <c r="D1028">
        <v>1</v>
      </c>
      <c r="E1028">
        <v>1</v>
      </c>
      <c r="F1028" t="s">
        <v>25</v>
      </c>
      <c r="G1028">
        <v>1</v>
      </c>
      <c r="H1028">
        <v>69.472660000000005</v>
      </c>
      <c r="I1028">
        <v>14.57813</v>
      </c>
      <c r="J1028">
        <v>0.78515630000000003</v>
      </c>
      <c r="K1028">
        <v>58.023440000000001</v>
      </c>
      <c r="L1028" s="3">
        <v>44130.303472222222</v>
      </c>
      <c r="M1028">
        <v>17.18</v>
      </c>
      <c r="N1028" t="s">
        <v>28</v>
      </c>
      <c r="P1028">
        <f>(C1028-Key!$B$1)*24</f>
        <v>-1.7999999999301508</v>
      </c>
      <c r="Q1028">
        <f>(Key!$B$2-'17.1'!C1028)*24</f>
        <v>4.7499999999417923</v>
      </c>
      <c r="R1028" s="3">
        <f>C1028-(M1028-Key!$B$5)/(24*Key!$B$6)</f>
        <v>44130.538268518518</v>
      </c>
      <c r="S1028">
        <f>M1028-Key!$B$5</f>
        <v>14.92</v>
      </c>
      <c r="T1028" s="2">
        <f t="shared" si="80"/>
        <v>44129.555555555555</v>
      </c>
      <c r="U1028" t="str">
        <f t="shared" si="81"/>
        <v>10-25-2020 13:20</v>
      </c>
      <c r="V1028">
        <f>IFERROR(IF(W1028=Z1028,VLOOKUP($U1028,[1]C8842!$G$2:$M$145,3,FALSE),0),0)</f>
        <v>21</v>
      </c>
      <c r="W1028">
        <f>VLOOKUP(RIGHT($V$1,5),Key!$A$9:$B$14,2,FALSE)</f>
        <v>10.199999999999999</v>
      </c>
      <c r="X1028">
        <f t="shared" ref="X1028:X1091" si="84">$X$2</f>
        <v>0</v>
      </c>
      <c r="Y1028">
        <f>VLOOKUP(RIGHT($X$1,5),Key!$A$9:$B$14,2,FALSE)</f>
        <v>3.7</v>
      </c>
      <c r="Z1028">
        <f t="shared" si="82"/>
        <v>10.199999999999999</v>
      </c>
      <c r="AA1028">
        <f t="shared" si="83"/>
        <v>21</v>
      </c>
    </row>
    <row r="1029" spans="1:27" x14ac:dyDescent="0.3">
      <c r="A1029">
        <v>100067</v>
      </c>
      <c r="B1029">
        <v>230922</v>
      </c>
      <c r="C1029" s="3">
        <v>44130.552083333336</v>
      </c>
      <c r="D1029">
        <v>0</v>
      </c>
      <c r="E1029">
        <v>2</v>
      </c>
      <c r="F1029" t="s">
        <v>25</v>
      </c>
      <c r="G1029">
        <v>1</v>
      </c>
      <c r="H1029">
        <v>64.886719999999997</v>
      </c>
      <c r="I1029">
        <v>16.5</v>
      </c>
      <c r="J1029">
        <v>0.921875</v>
      </c>
      <c r="K1029">
        <v>50.019530000000003</v>
      </c>
      <c r="L1029" s="3">
        <v>44130.303472222222</v>
      </c>
      <c r="M1029">
        <v>17.18</v>
      </c>
      <c r="N1029" t="s">
        <v>28</v>
      </c>
      <c r="P1029">
        <f>(C1029-Key!$B$1)*24</f>
        <v>-1.7999999999301508</v>
      </c>
      <c r="Q1029">
        <f>(Key!$B$2-'17.1'!C1029)*24</f>
        <v>4.7499999999417923</v>
      </c>
      <c r="R1029" s="3">
        <f>C1029-(M1029-Key!$B$5)/(24*Key!$B$6)</f>
        <v>44130.538268518518</v>
      </c>
      <c r="S1029">
        <f>M1029-Key!$B$5</f>
        <v>14.92</v>
      </c>
      <c r="T1029" s="2">
        <f t="shared" si="80"/>
        <v>44129.555555555555</v>
      </c>
      <c r="U1029" t="str">
        <f t="shared" si="81"/>
        <v>10-25-2020 13:20</v>
      </c>
      <c r="V1029">
        <f>IFERROR(IF(W1029=Z1029,VLOOKUP($U1029,[1]C8842!$G$2:$M$145,3,FALSE),0),0)</f>
        <v>21</v>
      </c>
      <c r="W1029">
        <f>VLOOKUP(RIGHT($V$1,5),Key!$A$9:$B$14,2,FALSE)</f>
        <v>10.199999999999999</v>
      </c>
      <c r="X1029">
        <f t="shared" si="84"/>
        <v>0</v>
      </c>
      <c r="Y1029">
        <f>VLOOKUP(RIGHT($X$1,5),Key!$A$9:$B$14,2,FALSE)</f>
        <v>3.7</v>
      </c>
      <c r="Z1029">
        <f t="shared" si="82"/>
        <v>10.199999999999999</v>
      </c>
      <c r="AA1029">
        <f t="shared" si="83"/>
        <v>21</v>
      </c>
    </row>
    <row r="1030" spans="1:27" x14ac:dyDescent="0.3">
      <c r="A1030">
        <v>100067</v>
      </c>
      <c r="B1030">
        <v>230922</v>
      </c>
      <c r="C1030" s="3">
        <v>44130.552083333336</v>
      </c>
      <c r="D1030">
        <v>1</v>
      </c>
      <c r="E1030">
        <v>1</v>
      </c>
      <c r="F1030" t="s">
        <v>25</v>
      </c>
      <c r="G1030">
        <v>1</v>
      </c>
      <c r="H1030">
        <v>73.101560000000006</v>
      </c>
      <c r="I1030">
        <v>15.027340000000001</v>
      </c>
      <c r="J1030">
        <v>0.76171880000000003</v>
      </c>
      <c r="K1030">
        <v>58.023440000000001</v>
      </c>
      <c r="L1030" s="3">
        <v>44130.303472222222</v>
      </c>
      <c r="M1030">
        <v>17.18</v>
      </c>
      <c r="N1030" t="s">
        <v>28</v>
      </c>
      <c r="P1030">
        <f>(C1030-Key!$B$1)*24</f>
        <v>-1.7999999999301508</v>
      </c>
      <c r="Q1030">
        <f>(Key!$B$2-'17.1'!C1030)*24</f>
        <v>4.7499999999417923</v>
      </c>
      <c r="R1030" s="3">
        <f>C1030-(M1030-Key!$B$5)/(24*Key!$B$6)</f>
        <v>44130.538268518518</v>
      </c>
      <c r="S1030">
        <f>M1030-Key!$B$5</f>
        <v>14.92</v>
      </c>
      <c r="T1030" s="2">
        <f t="shared" si="80"/>
        <v>44129.555555555555</v>
      </c>
      <c r="U1030" t="str">
        <f t="shared" si="81"/>
        <v>10-25-2020 13:20</v>
      </c>
      <c r="V1030">
        <f>IFERROR(IF(W1030=Z1030,VLOOKUP($U1030,[1]C8842!$G$2:$M$145,3,FALSE),0),0)</f>
        <v>21</v>
      </c>
      <c r="W1030">
        <f>VLOOKUP(RIGHT($V$1,5),Key!$A$9:$B$14,2,FALSE)</f>
        <v>10.199999999999999</v>
      </c>
      <c r="X1030">
        <f t="shared" si="84"/>
        <v>0</v>
      </c>
      <c r="Y1030">
        <f>VLOOKUP(RIGHT($X$1,5),Key!$A$9:$B$14,2,FALSE)</f>
        <v>3.7</v>
      </c>
      <c r="Z1030">
        <f t="shared" si="82"/>
        <v>10.199999999999999</v>
      </c>
      <c r="AA1030">
        <f t="shared" si="83"/>
        <v>21</v>
      </c>
    </row>
    <row r="1031" spans="1:27" x14ac:dyDescent="0.3">
      <c r="A1031">
        <v>100067</v>
      </c>
      <c r="B1031">
        <v>230922</v>
      </c>
      <c r="C1031" s="3">
        <v>44130.552083333336</v>
      </c>
      <c r="D1031">
        <v>0</v>
      </c>
      <c r="E1031">
        <v>2</v>
      </c>
      <c r="F1031" t="s">
        <v>25</v>
      </c>
      <c r="G1031">
        <v>1</v>
      </c>
      <c r="H1031">
        <v>66.957030000000003</v>
      </c>
      <c r="I1031">
        <v>15.339840000000001</v>
      </c>
      <c r="J1031">
        <v>0.84765630000000003</v>
      </c>
      <c r="K1031">
        <v>46.019530000000003</v>
      </c>
      <c r="L1031" s="3">
        <v>44130.303472222222</v>
      </c>
      <c r="M1031">
        <v>17.18</v>
      </c>
      <c r="N1031" t="s">
        <v>28</v>
      </c>
      <c r="P1031">
        <f>(C1031-Key!$B$1)*24</f>
        <v>-1.7999999999301508</v>
      </c>
      <c r="Q1031">
        <f>(Key!$B$2-'17.1'!C1031)*24</f>
        <v>4.7499999999417923</v>
      </c>
      <c r="R1031" s="3">
        <f>C1031-(M1031-Key!$B$5)/(24*Key!$B$6)</f>
        <v>44130.538268518518</v>
      </c>
      <c r="S1031">
        <f>M1031-Key!$B$5</f>
        <v>14.92</v>
      </c>
      <c r="T1031" s="2">
        <f t="shared" si="80"/>
        <v>44129.555555555555</v>
      </c>
      <c r="U1031" t="str">
        <f t="shared" si="81"/>
        <v>10-25-2020 13:20</v>
      </c>
      <c r="V1031">
        <f>IFERROR(IF(W1031=Z1031,VLOOKUP($U1031,[1]C8842!$G$2:$M$145,3,FALSE),0),0)</f>
        <v>21</v>
      </c>
      <c r="W1031">
        <f>VLOOKUP(RIGHT($V$1,5),Key!$A$9:$B$14,2,FALSE)</f>
        <v>10.199999999999999</v>
      </c>
      <c r="X1031">
        <f t="shared" si="84"/>
        <v>0</v>
      </c>
      <c r="Y1031">
        <f>VLOOKUP(RIGHT($X$1,5),Key!$A$9:$B$14,2,FALSE)</f>
        <v>3.7</v>
      </c>
      <c r="Z1031">
        <f t="shared" si="82"/>
        <v>10.199999999999999</v>
      </c>
      <c r="AA1031">
        <f t="shared" si="83"/>
        <v>21</v>
      </c>
    </row>
    <row r="1032" spans="1:27" x14ac:dyDescent="0.3">
      <c r="A1032">
        <v>100067</v>
      </c>
      <c r="B1032">
        <v>230922</v>
      </c>
      <c r="C1032" s="3">
        <v>44130.552083333336</v>
      </c>
      <c r="D1032">
        <v>0</v>
      </c>
      <c r="E1032">
        <v>2</v>
      </c>
      <c r="F1032" t="s">
        <v>25</v>
      </c>
      <c r="G1032">
        <v>1</v>
      </c>
      <c r="H1032">
        <v>59.996090000000002</v>
      </c>
      <c r="I1032">
        <v>15.460940000000001</v>
      </c>
      <c r="J1032">
        <v>0.94921880000000003</v>
      </c>
      <c r="K1032">
        <v>48.019530000000003</v>
      </c>
      <c r="L1032" s="3">
        <v>44130.303472222222</v>
      </c>
      <c r="M1032">
        <v>17.18</v>
      </c>
      <c r="N1032" t="s">
        <v>28</v>
      </c>
      <c r="P1032">
        <f>(C1032-Key!$B$1)*24</f>
        <v>-1.7999999999301508</v>
      </c>
      <c r="Q1032">
        <f>(Key!$B$2-'17.1'!C1032)*24</f>
        <v>4.7499999999417923</v>
      </c>
      <c r="R1032" s="3">
        <f>C1032-(M1032-Key!$B$5)/(24*Key!$B$6)</f>
        <v>44130.538268518518</v>
      </c>
      <c r="S1032">
        <f>M1032-Key!$B$5</f>
        <v>14.92</v>
      </c>
      <c r="T1032" s="2">
        <f t="shared" si="80"/>
        <v>44129.555555555555</v>
      </c>
      <c r="U1032" t="str">
        <f t="shared" si="81"/>
        <v>10-25-2020 13:20</v>
      </c>
      <c r="V1032">
        <f>IFERROR(IF(W1032=Z1032,VLOOKUP($U1032,[1]C8842!$G$2:$M$145,3,FALSE),0),0)</f>
        <v>21</v>
      </c>
      <c r="W1032">
        <f>VLOOKUP(RIGHT($V$1,5),Key!$A$9:$B$14,2,FALSE)</f>
        <v>10.199999999999999</v>
      </c>
      <c r="X1032">
        <f t="shared" si="84"/>
        <v>0</v>
      </c>
      <c r="Y1032">
        <f>VLOOKUP(RIGHT($X$1,5),Key!$A$9:$B$14,2,FALSE)</f>
        <v>3.7</v>
      </c>
      <c r="Z1032">
        <f t="shared" si="82"/>
        <v>10.199999999999999</v>
      </c>
      <c r="AA1032">
        <f t="shared" si="83"/>
        <v>21</v>
      </c>
    </row>
    <row r="1033" spans="1:27" x14ac:dyDescent="0.3">
      <c r="A1033">
        <v>100067</v>
      </c>
      <c r="B1033">
        <v>230922</v>
      </c>
      <c r="C1033" s="3">
        <v>44130.552083333336</v>
      </c>
      <c r="D1033">
        <v>0</v>
      </c>
      <c r="E1033">
        <v>2</v>
      </c>
      <c r="F1033" t="s">
        <v>25</v>
      </c>
      <c r="G1033">
        <v>1</v>
      </c>
      <c r="H1033">
        <v>68.617189999999994</v>
      </c>
      <c r="I1033">
        <v>15.16797</v>
      </c>
      <c r="J1033">
        <v>0.8203125</v>
      </c>
      <c r="K1033">
        <v>48.019530000000003</v>
      </c>
      <c r="L1033" s="3">
        <v>44130.303472222222</v>
      </c>
      <c r="M1033">
        <v>17.18</v>
      </c>
      <c r="N1033" t="s">
        <v>28</v>
      </c>
      <c r="P1033">
        <f>(C1033-Key!$B$1)*24</f>
        <v>-1.7999999999301508</v>
      </c>
      <c r="Q1033">
        <f>(Key!$B$2-'17.1'!C1033)*24</f>
        <v>4.7499999999417923</v>
      </c>
      <c r="R1033" s="3">
        <f>C1033-(M1033-Key!$B$5)/(24*Key!$B$6)</f>
        <v>44130.538268518518</v>
      </c>
      <c r="S1033">
        <f>M1033-Key!$B$5</f>
        <v>14.92</v>
      </c>
      <c r="T1033" s="2">
        <f t="shared" si="80"/>
        <v>44129.555555555555</v>
      </c>
      <c r="U1033" t="str">
        <f t="shared" si="81"/>
        <v>10-25-2020 13:20</v>
      </c>
      <c r="V1033">
        <f>IFERROR(IF(W1033=Z1033,VLOOKUP($U1033,[1]C8842!$G$2:$M$145,3,FALSE),0),0)</f>
        <v>21</v>
      </c>
      <c r="W1033">
        <f>VLOOKUP(RIGHT($V$1,5),Key!$A$9:$B$14,2,FALSE)</f>
        <v>10.199999999999999</v>
      </c>
      <c r="X1033">
        <f t="shared" si="84"/>
        <v>0</v>
      </c>
      <c r="Y1033">
        <f>VLOOKUP(RIGHT($X$1,5),Key!$A$9:$B$14,2,FALSE)</f>
        <v>3.7</v>
      </c>
      <c r="Z1033">
        <f t="shared" si="82"/>
        <v>10.199999999999999</v>
      </c>
      <c r="AA1033">
        <f t="shared" si="83"/>
        <v>21</v>
      </c>
    </row>
    <row r="1034" spans="1:27" x14ac:dyDescent="0.3">
      <c r="A1034">
        <v>100067</v>
      </c>
      <c r="B1034">
        <v>230922</v>
      </c>
      <c r="C1034" s="3">
        <v>44130.552083333336</v>
      </c>
      <c r="D1034">
        <v>0</v>
      </c>
      <c r="E1034">
        <v>2</v>
      </c>
      <c r="F1034" t="s">
        <v>25</v>
      </c>
      <c r="G1034">
        <v>1</v>
      </c>
      <c r="H1034">
        <v>63.027340000000002</v>
      </c>
      <c r="I1034">
        <v>17.51172</v>
      </c>
      <c r="J1034">
        <v>0.9921875</v>
      </c>
      <c r="K1034">
        <v>46.019530000000003</v>
      </c>
      <c r="L1034" s="3">
        <v>44130.303472222222</v>
      </c>
      <c r="M1034">
        <v>17.18</v>
      </c>
      <c r="N1034" t="s">
        <v>28</v>
      </c>
      <c r="P1034">
        <f>(C1034-Key!$B$1)*24</f>
        <v>-1.7999999999301508</v>
      </c>
      <c r="Q1034">
        <f>(Key!$B$2-'17.1'!C1034)*24</f>
        <v>4.7499999999417923</v>
      </c>
      <c r="R1034" s="3">
        <f>C1034-(M1034-Key!$B$5)/(24*Key!$B$6)</f>
        <v>44130.538268518518</v>
      </c>
      <c r="S1034">
        <f>M1034-Key!$B$5</f>
        <v>14.92</v>
      </c>
      <c r="T1034" s="2">
        <f t="shared" si="80"/>
        <v>44129.555555555555</v>
      </c>
      <c r="U1034" t="str">
        <f t="shared" si="81"/>
        <v>10-25-2020 13:20</v>
      </c>
      <c r="V1034">
        <f>IFERROR(IF(W1034=Z1034,VLOOKUP($U1034,[1]C8842!$G$2:$M$145,3,FALSE),0),0)</f>
        <v>21</v>
      </c>
      <c r="W1034">
        <f>VLOOKUP(RIGHT($V$1,5),Key!$A$9:$B$14,2,FALSE)</f>
        <v>10.199999999999999</v>
      </c>
      <c r="X1034">
        <f t="shared" si="84"/>
        <v>0</v>
      </c>
      <c r="Y1034">
        <f>VLOOKUP(RIGHT($X$1,5),Key!$A$9:$B$14,2,FALSE)</f>
        <v>3.7</v>
      </c>
      <c r="Z1034">
        <f t="shared" si="82"/>
        <v>10.199999999999999</v>
      </c>
      <c r="AA1034">
        <f t="shared" si="83"/>
        <v>21</v>
      </c>
    </row>
    <row r="1035" spans="1:27" x14ac:dyDescent="0.3">
      <c r="A1035">
        <v>100067</v>
      </c>
      <c r="B1035">
        <v>230922</v>
      </c>
      <c r="C1035" s="3">
        <v>44130.552083333336</v>
      </c>
      <c r="D1035">
        <v>3</v>
      </c>
      <c r="E1035">
        <v>2</v>
      </c>
      <c r="F1035" t="s">
        <v>26</v>
      </c>
      <c r="G1035">
        <v>1</v>
      </c>
      <c r="H1035">
        <v>62.835940000000001</v>
      </c>
      <c r="I1035">
        <v>16.539059999999999</v>
      </c>
      <c r="J1035">
        <v>0.953125</v>
      </c>
      <c r="K1035">
        <v>94.039060000000006</v>
      </c>
      <c r="L1035" s="3">
        <v>44130.303472222222</v>
      </c>
      <c r="M1035">
        <v>17.18</v>
      </c>
      <c r="N1035" t="s">
        <v>28</v>
      </c>
      <c r="P1035">
        <f>(C1035-Key!$B$1)*24</f>
        <v>-1.7999999999301508</v>
      </c>
      <c r="Q1035">
        <f>(Key!$B$2-'17.1'!C1035)*24</f>
        <v>4.7499999999417923</v>
      </c>
      <c r="R1035" s="3">
        <f>C1035-(M1035-Key!$B$5)/(24*Key!$B$6)</f>
        <v>44130.538268518518</v>
      </c>
      <c r="S1035">
        <f>M1035-Key!$B$5</f>
        <v>14.92</v>
      </c>
      <c r="T1035" s="2">
        <f t="shared" si="80"/>
        <v>44129.555555555555</v>
      </c>
      <c r="U1035" t="str">
        <f t="shared" si="81"/>
        <v>10-25-2020 13:20</v>
      </c>
      <c r="V1035">
        <f>IFERROR(IF(W1035=Z1035,VLOOKUP($U1035,[1]C8842!$G$2:$M$145,3,FALSE),0),0)</f>
        <v>21</v>
      </c>
      <c r="W1035">
        <f>VLOOKUP(RIGHT($V$1,5),Key!$A$9:$B$14,2,FALSE)</f>
        <v>10.199999999999999</v>
      </c>
      <c r="X1035">
        <f t="shared" si="84"/>
        <v>0</v>
      </c>
      <c r="Y1035">
        <f>VLOOKUP(RIGHT($X$1,5),Key!$A$9:$B$14,2,FALSE)</f>
        <v>3.7</v>
      </c>
      <c r="Z1035">
        <f t="shared" si="82"/>
        <v>10.199999999999999</v>
      </c>
      <c r="AA1035">
        <f t="shared" si="83"/>
        <v>21</v>
      </c>
    </row>
    <row r="1036" spans="1:27" x14ac:dyDescent="0.3">
      <c r="A1036">
        <v>100067</v>
      </c>
      <c r="B1036">
        <v>230922</v>
      </c>
      <c r="C1036" s="3">
        <v>44130.552083333336</v>
      </c>
      <c r="D1036">
        <v>3</v>
      </c>
      <c r="E1036">
        <v>2</v>
      </c>
      <c r="F1036" t="s">
        <v>26</v>
      </c>
      <c r="G1036">
        <v>1</v>
      </c>
      <c r="H1036">
        <v>59.1875</v>
      </c>
      <c r="I1036">
        <v>18.46875</v>
      </c>
      <c r="J1036">
        <v>1.097656</v>
      </c>
      <c r="K1036">
        <v>92.039060000000006</v>
      </c>
      <c r="L1036" s="3">
        <v>44130.303472222222</v>
      </c>
      <c r="M1036">
        <v>17.18</v>
      </c>
      <c r="N1036" t="s">
        <v>28</v>
      </c>
      <c r="P1036">
        <f>(C1036-Key!$B$1)*24</f>
        <v>-1.7999999999301508</v>
      </c>
      <c r="Q1036">
        <f>(Key!$B$2-'17.1'!C1036)*24</f>
        <v>4.7499999999417923</v>
      </c>
      <c r="R1036" s="3">
        <f>C1036-(M1036-Key!$B$5)/(24*Key!$B$6)</f>
        <v>44130.538268518518</v>
      </c>
      <c r="S1036">
        <f>M1036-Key!$B$5</f>
        <v>14.92</v>
      </c>
      <c r="T1036" s="2">
        <f t="shared" si="80"/>
        <v>44129.555555555555</v>
      </c>
      <c r="U1036" t="str">
        <f t="shared" si="81"/>
        <v>10-25-2020 13:20</v>
      </c>
      <c r="V1036">
        <f>IFERROR(IF(W1036=Z1036,VLOOKUP($U1036,[1]C8842!$G$2:$M$145,3,FALSE),0),0)</f>
        <v>21</v>
      </c>
      <c r="W1036">
        <f>VLOOKUP(RIGHT($V$1,5),Key!$A$9:$B$14,2,FALSE)</f>
        <v>10.199999999999999</v>
      </c>
      <c r="X1036">
        <f t="shared" si="84"/>
        <v>0</v>
      </c>
      <c r="Y1036">
        <f>VLOOKUP(RIGHT($X$1,5),Key!$A$9:$B$14,2,FALSE)</f>
        <v>3.7</v>
      </c>
      <c r="Z1036">
        <f t="shared" si="82"/>
        <v>10.199999999999999</v>
      </c>
      <c r="AA1036">
        <f t="shared" si="83"/>
        <v>21</v>
      </c>
    </row>
    <row r="1037" spans="1:27" x14ac:dyDescent="0.3">
      <c r="A1037">
        <v>100067</v>
      </c>
      <c r="B1037">
        <v>230922</v>
      </c>
      <c r="C1037" s="3">
        <v>44130.552083333336</v>
      </c>
      <c r="D1037">
        <v>0</v>
      </c>
      <c r="E1037">
        <v>2</v>
      </c>
      <c r="F1037" t="s">
        <v>25</v>
      </c>
      <c r="G1037">
        <v>2</v>
      </c>
      <c r="H1037">
        <v>60.636719999999997</v>
      </c>
      <c r="I1037">
        <v>21.597660000000001</v>
      </c>
      <c r="J1037">
        <v>1.2109380000000001</v>
      </c>
      <c r="K1037">
        <v>46.019530000000003</v>
      </c>
      <c r="L1037" s="3">
        <v>44130.303472222222</v>
      </c>
      <c r="M1037">
        <v>17.18</v>
      </c>
      <c r="N1037" t="s">
        <v>28</v>
      </c>
      <c r="P1037">
        <f>(C1037-Key!$B$1)*24</f>
        <v>-1.7999999999301508</v>
      </c>
      <c r="Q1037">
        <f>(Key!$B$2-'17.1'!C1037)*24</f>
        <v>4.7499999999417923</v>
      </c>
      <c r="R1037" s="3">
        <f>C1037-(M1037-Key!$B$5)/(24*Key!$B$6)</f>
        <v>44130.538268518518</v>
      </c>
      <c r="S1037">
        <f>M1037-Key!$B$5</f>
        <v>14.92</v>
      </c>
      <c r="T1037" s="2">
        <f t="shared" si="80"/>
        <v>44129.555555555555</v>
      </c>
      <c r="U1037" t="str">
        <f t="shared" si="81"/>
        <v>10-25-2020 13:20</v>
      </c>
      <c r="V1037">
        <f>IFERROR(IF(W1037=Z1037,VLOOKUP($U1037,[1]C8842!$G$2:$M$145,3,FALSE),0),0)</f>
        <v>21</v>
      </c>
      <c r="W1037">
        <f>VLOOKUP(RIGHT($V$1,5),Key!$A$9:$B$14,2,FALSE)</f>
        <v>10.199999999999999</v>
      </c>
      <c r="X1037">
        <f t="shared" si="84"/>
        <v>0</v>
      </c>
      <c r="Y1037">
        <f>VLOOKUP(RIGHT($X$1,5),Key!$A$9:$B$14,2,FALSE)</f>
        <v>3.7</v>
      </c>
      <c r="Z1037">
        <f t="shared" si="82"/>
        <v>10.199999999999999</v>
      </c>
      <c r="AA1037">
        <f t="shared" si="83"/>
        <v>21</v>
      </c>
    </row>
    <row r="1038" spans="1:27" x14ac:dyDescent="0.3">
      <c r="A1038">
        <v>100067</v>
      </c>
      <c r="B1038">
        <v>230922</v>
      </c>
      <c r="C1038" s="3">
        <v>44130.552083333336</v>
      </c>
      <c r="D1038">
        <v>2</v>
      </c>
      <c r="E1038">
        <v>1</v>
      </c>
      <c r="F1038" t="s">
        <v>26</v>
      </c>
      <c r="G1038">
        <v>2</v>
      </c>
      <c r="H1038">
        <v>66.636719999999997</v>
      </c>
      <c r="I1038">
        <v>21.26953</v>
      </c>
      <c r="J1038">
        <v>1.0859380000000001</v>
      </c>
      <c r="K1038">
        <v>80.03125</v>
      </c>
      <c r="L1038" s="3">
        <v>44130.303472222222</v>
      </c>
      <c r="M1038">
        <v>17.18</v>
      </c>
      <c r="N1038" t="s">
        <v>28</v>
      </c>
      <c r="P1038">
        <f>(C1038-Key!$B$1)*24</f>
        <v>-1.7999999999301508</v>
      </c>
      <c r="Q1038">
        <f>(Key!$B$2-'17.1'!C1038)*24</f>
        <v>4.7499999999417923</v>
      </c>
      <c r="R1038" s="3">
        <f>C1038-(M1038-Key!$B$5)/(24*Key!$B$6)</f>
        <v>44130.538268518518</v>
      </c>
      <c r="S1038">
        <f>M1038-Key!$B$5</f>
        <v>14.92</v>
      </c>
      <c r="T1038" s="2">
        <f t="shared" si="80"/>
        <v>44129.555555555555</v>
      </c>
      <c r="U1038" t="str">
        <f t="shared" si="81"/>
        <v>10-25-2020 13:20</v>
      </c>
      <c r="V1038">
        <f>IFERROR(IF(W1038=Z1038,VLOOKUP($U1038,[1]C8842!$G$2:$M$145,3,FALSE),0),0)</f>
        <v>21</v>
      </c>
      <c r="W1038">
        <f>VLOOKUP(RIGHT($V$1,5),Key!$A$9:$B$14,2,FALSE)</f>
        <v>10.199999999999999</v>
      </c>
      <c r="X1038">
        <f t="shared" si="84"/>
        <v>0</v>
      </c>
      <c r="Y1038">
        <f>VLOOKUP(RIGHT($X$1,5),Key!$A$9:$B$14,2,FALSE)</f>
        <v>3.7</v>
      </c>
      <c r="Z1038">
        <f t="shared" si="82"/>
        <v>10.199999999999999</v>
      </c>
      <c r="AA1038">
        <f t="shared" si="83"/>
        <v>21</v>
      </c>
    </row>
    <row r="1039" spans="1:27" x14ac:dyDescent="0.3">
      <c r="A1039">
        <v>100067</v>
      </c>
      <c r="B1039">
        <v>230922</v>
      </c>
      <c r="C1039" s="3">
        <v>44130.552777777775</v>
      </c>
      <c r="D1039">
        <v>2</v>
      </c>
      <c r="E1039">
        <v>1</v>
      </c>
      <c r="F1039" t="s">
        <v>26</v>
      </c>
      <c r="G1039">
        <v>2</v>
      </c>
      <c r="H1039">
        <v>70.480469999999997</v>
      </c>
      <c r="I1039">
        <v>20.132809999999999</v>
      </c>
      <c r="J1039">
        <v>0.984375</v>
      </c>
      <c r="K1039">
        <v>80.03125</v>
      </c>
      <c r="L1039" s="3">
        <v>44130.303472222222</v>
      </c>
      <c r="M1039">
        <v>17.18</v>
      </c>
      <c r="N1039" t="s">
        <v>28</v>
      </c>
      <c r="P1039">
        <f>(C1039-Key!$B$1)*24</f>
        <v>-1.78333333338378</v>
      </c>
      <c r="Q1039">
        <f>(Key!$B$2-'17.1'!C1039)*24</f>
        <v>4.7333333333954215</v>
      </c>
      <c r="R1039" s="3">
        <f>C1039-(M1039-Key!$B$5)/(24*Key!$B$6)</f>
        <v>44130.538962962957</v>
      </c>
      <c r="S1039">
        <f>M1039-Key!$B$5</f>
        <v>14.92</v>
      </c>
      <c r="T1039" s="2">
        <f t="shared" si="80"/>
        <v>44129.555555555555</v>
      </c>
      <c r="U1039" t="str">
        <f t="shared" si="81"/>
        <v>10-25-2020 13:20</v>
      </c>
      <c r="V1039">
        <f>IFERROR(IF(W1039=Z1039,VLOOKUP($U1039,[1]C8842!$G$2:$M$145,3,FALSE),0),0)</f>
        <v>21</v>
      </c>
      <c r="W1039">
        <f>VLOOKUP(RIGHT($V$1,5),Key!$A$9:$B$14,2,FALSE)</f>
        <v>10.199999999999999</v>
      </c>
      <c r="X1039">
        <f t="shared" si="84"/>
        <v>0</v>
      </c>
      <c r="Y1039">
        <f>VLOOKUP(RIGHT($X$1,5),Key!$A$9:$B$14,2,FALSE)</f>
        <v>3.7</v>
      </c>
      <c r="Z1039">
        <f t="shared" si="82"/>
        <v>10.199999999999999</v>
      </c>
      <c r="AA1039">
        <f t="shared" si="83"/>
        <v>21</v>
      </c>
    </row>
    <row r="1040" spans="1:27" x14ac:dyDescent="0.3">
      <c r="A1040">
        <v>100067</v>
      </c>
      <c r="B1040">
        <v>230922</v>
      </c>
      <c r="C1040" s="3">
        <v>44130.552777777775</v>
      </c>
      <c r="D1040">
        <v>3</v>
      </c>
      <c r="E1040">
        <v>2</v>
      </c>
      <c r="F1040" t="s">
        <v>26</v>
      </c>
      <c r="G1040">
        <v>1</v>
      </c>
      <c r="H1040">
        <v>63.835940000000001</v>
      </c>
      <c r="I1040">
        <v>17.929690000000001</v>
      </c>
      <c r="J1040">
        <v>0.99609380000000003</v>
      </c>
      <c r="K1040">
        <v>92.039060000000006</v>
      </c>
      <c r="L1040" s="3">
        <v>44130.303472222222</v>
      </c>
      <c r="M1040">
        <v>17.18</v>
      </c>
      <c r="N1040" t="s">
        <v>28</v>
      </c>
      <c r="P1040">
        <f>(C1040-Key!$B$1)*24</f>
        <v>-1.78333333338378</v>
      </c>
      <c r="Q1040">
        <f>(Key!$B$2-'17.1'!C1040)*24</f>
        <v>4.7333333333954215</v>
      </c>
      <c r="R1040" s="3">
        <f>C1040-(M1040-Key!$B$5)/(24*Key!$B$6)</f>
        <v>44130.538962962957</v>
      </c>
      <c r="S1040">
        <f>M1040-Key!$B$5</f>
        <v>14.92</v>
      </c>
      <c r="T1040" s="2">
        <f t="shared" si="80"/>
        <v>44129.555555555555</v>
      </c>
      <c r="U1040" t="str">
        <f t="shared" si="81"/>
        <v>10-25-2020 13:20</v>
      </c>
      <c r="V1040">
        <f>IFERROR(IF(W1040=Z1040,VLOOKUP($U1040,[1]C8842!$G$2:$M$145,3,FALSE),0),0)</f>
        <v>21</v>
      </c>
      <c r="W1040">
        <f>VLOOKUP(RIGHT($V$1,5),Key!$A$9:$B$14,2,FALSE)</f>
        <v>10.199999999999999</v>
      </c>
      <c r="X1040">
        <f t="shared" si="84"/>
        <v>0</v>
      </c>
      <c r="Y1040">
        <f>VLOOKUP(RIGHT($X$1,5),Key!$A$9:$B$14,2,FALSE)</f>
        <v>3.7</v>
      </c>
      <c r="Z1040">
        <f t="shared" si="82"/>
        <v>10.199999999999999</v>
      </c>
      <c r="AA1040">
        <f t="shared" si="83"/>
        <v>21</v>
      </c>
    </row>
    <row r="1041" spans="1:27" x14ac:dyDescent="0.3">
      <c r="A1041">
        <v>100067</v>
      </c>
      <c r="B1041">
        <v>230922</v>
      </c>
      <c r="C1041" s="3">
        <v>44130.552777777775</v>
      </c>
      <c r="D1041">
        <v>3</v>
      </c>
      <c r="E1041">
        <v>2</v>
      </c>
      <c r="F1041" t="s">
        <v>26</v>
      </c>
      <c r="G1041">
        <v>2</v>
      </c>
      <c r="H1041">
        <v>63.335940000000001</v>
      </c>
      <c r="I1041">
        <v>20.414059999999999</v>
      </c>
      <c r="J1041">
        <v>1.109375</v>
      </c>
      <c r="K1041">
        <v>94.039060000000006</v>
      </c>
      <c r="L1041" s="3">
        <v>44130.303472222222</v>
      </c>
      <c r="M1041">
        <v>17.18</v>
      </c>
      <c r="N1041" t="s">
        <v>28</v>
      </c>
      <c r="P1041">
        <f>(C1041-Key!$B$1)*24</f>
        <v>-1.78333333338378</v>
      </c>
      <c r="Q1041">
        <f>(Key!$B$2-'17.1'!C1041)*24</f>
        <v>4.7333333333954215</v>
      </c>
      <c r="R1041" s="3">
        <f>C1041-(M1041-Key!$B$5)/(24*Key!$B$6)</f>
        <v>44130.538962962957</v>
      </c>
      <c r="S1041">
        <f>M1041-Key!$B$5</f>
        <v>14.92</v>
      </c>
      <c r="T1041" s="2">
        <f t="shared" si="80"/>
        <v>44129.555555555555</v>
      </c>
      <c r="U1041" t="str">
        <f t="shared" si="81"/>
        <v>10-25-2020 13:20</v>
      </c>
      <c r="V1041">
        <f>IFERROR(IF(W1041=Z1041,VLOOKUP($U1041,[1]C8842!$G$2:$M$145,3,FALSE),0),0)</f>
        <v>21</v>
      </c>
      <c r="W1041">
        <f>VLOOKUP(RIGHT($V$1,5),Key!$A$9:$B$14,2,FALSE)</f>
        <v>10.199999999999999</v>
      </c>
      <c r="X1041">
        <f t="shared" si="84"/>
        <v>0</v>
      </c>
      <c r="Y1041">
        <f>VLOOKUP(RIGHT($X$1,5),Key!$A$9:$B$14,2,FALSE)</f>
        <v>3.7</v>
      </c>
      <c r="Z1041">
        <f t="shared" si="82"/>
        <v>10.199999999999999</v>
      </c>
      <c r="AA1041">
        <f t="shared" si="83"/>
        <v>21</v>
      </c>
    </row>
    <row r="1042" spans="1:27" x14ac:dyDescent="0.3">
      <c r="A1042">
        <v>100067</v>
      </c>
      <c r="B1042">
        <v>230922</v>
      </c>
      <c r="C1042" s="3">
        <v>44130.552777777775</v>
      </c>
      <c r="D1042">
        <v>3</v>
      </c>
      <c r="E1042">
        <v>2</v>
      </c>
      <c r="F1042" t="s">
        <v>26</v>
      </c>
      <c r="G1042">
        <v>1</v>
      </c>
      <c r="H1042">
        <v>67.296880000000002</v>
      </c>
      <c r="I1042">
        <v>16.359380000000002</v>
      </c>
      <c r="J1042">
        <v>0.8828125</v>
      </c>
      <c r="K1042">
        <v>94.039060000000006</v>
      </c>
      <c r="L1042" s="3">
        <v>44130.303472222222</v>
      </c>
      <c r="M1042">
        <v>17.18</v>
      </c>
      <c r="N1042" t="s">
        <v>28</v>
      </c>
      <c r="P1042">
        <f>(C1042-Key!$B$1)*24</f>
        <v>-1.78333333338378</v>
      </c>
      <c r="Q1042">
        <f>(Key!$B$2-'17.1'!C1042)*24</f>
        <v>4.7333333333954215</v>
      </c>
      <c r="R1042" s="3">
        <f>C1042-(M1042-Key!$B$5)/(24*Key!$B$6)</f>
        <v>44130.538962962957</v>
      </c>
      <c r="S1042">
        <f>M1042-Key!$B$5</f>
        <v>14.92</v>
      </c>
      <c r="T1042" s="2">
        <f t="shared" si="80"/>
        <v>44129.555555555555</v>
      </c>
      <c r="U1042" t="str">
        <f t="shared" si="81"/>
        <v>10-25-2020 13:20</v>
      </c>
      <c r="V1042">
        <f>IFERROR(IF(W1042=Z1042,VLOOKUP($U1042,[1]C8842!$G$2:$M$145,3,FALSE),0),0)</f>
        <v>21</v>
      </c>
      <c r="W1042">
        <f>VLOOKUP(RIGHT($V$1,5),Key!$A$9:$B$14,2,FALSE)</f>
        <v>10.199999999999999</v>
      </c>
      <c r="X1042">
        <f t="shared" si="84"/>
        <v>0</v>
      </c>
      <c r="Y1042">
        <f>VLOOKUP(RIGHT($X$1,5),Key!$A$9:$B$14,2,FALSE)</f>
        <v>3.7</v>
      </c>
      <c r="Z1042">
        <f t="shared" si="82"/>
        <v>10.199999999999999</v>
      </c>
      <c r="AA1042">
        <f t="shared" si="83"/>
        <v>21</v>
      </c>
    </row>
    <row r="1043" spans="1:27" x14ac:dyDescent="0.3">
      <c r="A1043">
        <v>100067</v>
      </c>
      <c r="B1043">
        <v>230922</v>
      </c>
      <c r="C1043" s="3">
        <v>44130.552777777775</v>
      </c>
      <c r="D1043">
        <v>1</v>
      </c>
      <c r="E1043">
        <v>1</v>
      </c>
      <c r="F1043" t="s">
        <v>25</v>
      </c>
      <c r="G1043">
        <v>1</v>
      </c>
      <c r="H1043">
        <v>71.015630000000002</v>
      </c>
      <c r="I1043">
        <v>17.976559999999999</v>
      </c>
      <c r="J1043">
        <v>0.8984375</v>
      </c>
      <c r="K1043">
        <v>60.023440000000001</v>
      </c>
      <c r="L1043" s="3">
        <v>44130.303472222222</v>
      </c>
      <c r="M1043">
        <v>17.18</v>
      </c>
      <c r="N1043" t="s">
        <v>28</v>
      </c>
      <c r="P1043">
        <f>(C1043-Key!$B$1)*24</f>
        <v>-1.78333333338378</v>
      </c>
      <c r="Q1043">
        <f>(Key!$B$2-'17.1'!C1043)*24</f>
        <v>4.7333333333954215</v>
      </c>
      <c r="R1043" s="3">
        <f>C1043-(M1043-Key!$B$5)/(24*Key!$B$6)</f>
        <v>44130.538962962957</v>
      </c>
      <c r="S1043">
        <f>M1043-Key!$B$5</f>
        <v>14.92</v>
      </c>
      <c r="T1043" s="2">
        <f t="shared" si="80"/>
        <v>44129.555555555555</v>
      </c>
      <c r="U1043" t="str">
        <f t="shared" si="81"/>
        <v>10-25-2020 13:20</v>
      </c>
      <c r="V1043">
        <f>IFERROR(IF(W1043=Z1043,VLOOKUP($U1043,[1]C8842!$G$2:$M$145,3,FALSE),0),0)</f>
        <v>21</v>
      </c>
      <c r="W1043">
        <f>VLOOKUP(RIGHT($V$1,5),Key!$A$9:$B$14,2,FALSE)</f>
        <v>10.199999999999999</v>
      </c>
      <c r="X1043">
        <f t="shared" si="84"/>
        <v>0</v>
      </c>
      <c r="Y1043">
        <f>VLOOKUP(RIGHT($X$1,5),Key!$A$9:$B$14,2,FALSE)</f>
        <v>3.7</v>
      </c>
      <c r="Z1043">
        <f t="shared" si="82"/>
        <v>10.199999999999999</v>
      </c>
      <c r="AA1043">
        <f t="shared" si="83"/>
        <v>21</v>
      </c>
    </row>
    <row r="1044" spans="1:27" x14ac:dyDescent="0.3">
      <c r="A1044">
        <v>100067</v>
      </c>
      <c r="B1044">
        <v>230922</v>
      </c>
      <c r="C1044" s="3">
        <v>44130.552777777775</v>
      </c>
      <c r="D1044">
        <v>0</v>
      </c>
      <c r="E1044">
        <v>2</v>
      </c>
      <c r="F1044" t="s">
        <v>25</v>
      </c>
      <c r="G1044">
        <v>1</v>
      </c>
      <c r="H1044">
        <v>62.9375</v>
      </c>
      <c r="I1044">
        <v>15.210940000000001</v>
      </c>
      <c r="J1044">
        <v>0.89453130000000003</v>
      </c>
      <c r="K1044">
        <v>46.019530000000003</v>
      </c>
      <c r="L1044" s="3">
        <v>44130.303472222222</v>
      </c>
      <c r="M1044">
        <v>17.18</v>
      </c>
      <c r="N1044" t="s">
        <v>28</v>
      </c>
      <c r="P1044">
        <f>(C1044-Key!$B$1)*24</f>
        <v>-1.78333333338378</v>
      </c>
      <c r="Q1044">
        <f>(Key!$B$2-'17.1'!C1044)*24</f>
        <v>4.7333333333954215</v>
      </c>
      <c r="R1044" s="3">
        <f>C1044-(M1044-Key!$B$5)/(24*Key!$B$6)</f>
        <v>44130.538962962957</v>
      </c>
      <c r="S1044">
        <f>M1044-Key!$B$5</f>
        <v>14.92</v>
      </c>
      <c r="T1044" s="2">
        <f t="shared" si="80"/>
        <v>44129.555555555555</v>
      </c>
      <c r="U1044" t="str">
        <f t="shared" si="81"/>
        <v>10-25-2020 13:20</v>
      </c>
      <c r="V1044">
        <f>IFERROR(IF(W1044=Z1044,VLOOKUP($U1044,[1]C8842!$G$2:$M$145,3,FALSE),0),0)</f>
        <v>21</v>
      </c>
      <c r="W1044">
        <f>VLOOKUP(RIGHT($V$1,5),Key!$A$9:$B$14,2,FALSE)</f>
        <v>10.199999999999999</v>
      </c>
      <c r="X1044">
        <f t="shared" si="84"/>
        <v>0</v>
      </c>
      <c r="Y1044">
        <f>VLOOKUP(RIGHT($X$1,5),Key!$A$9:$B$14,2,FALSE)</f>
        <v>3.7</v>
      </c>
      <c r="Z1044">
        <f t="shared" si="82"/>
        <v>10.199999999999999</v>
      </c>
      <c r="AA1044">
        <f t="shared" si="83"/>
        <v>21</v>
      </c>
    </row>
    <row r="1045" spans="1:27" x14ac:dyDescent="0.3">
      <c r="A1045">
        <v>100067</v>
      </c>
      <c r="B1045">
        <v>230922</v>
      </c>
      <c r="C1045" s="3">
        <v>44130.552777777775</v>
      </c>
      <c r="D1045">
        <v>0</v>
      </c>
      <c r="E1045">
        <v>2</v>
      </c>
      <c r="F1045" t="s">
        <v>25</v>
      </c>
      <c r="G1045">
        <v>2</v>
      </c>
      <c r="H1045">
        <v>68.386719999999997</v>
      </c>
      <c r="I1045">
        <v>20.515630000000002</v>
      </c>
      <c r="J1045">
        <v>1.03125</v>
      </c>
      <c r="K1045">
        <v>52.023440000000001</v>
      </c>
      <c r="L1045" s="3">
        <v>44130.303472222222</v>
      </c>
      <c r="M1045">
        <v>17.18</v>
      </c>
      <c r="N1045" t="s">
        <v>28</v>
      </c>
      <c r="P1045">
        <f>(C1045-Key!$B$1)*24</f>
        <v>-1.78333333338378</v>
      </c>
      <c r="Q1045">
        <f>(Key!$B$2-'17.1'!C1045)*24</f>
        <v>4.7333333333954215</v>
      </c>
      <c r="R1045" s="3">
        <f>C1045-(M1045-Key!$B$5)/(24*Key!$B$6)</f>
        <v>44130.538962962957</v>
      </c>
      <c r="S1045">
        <f>M1045-Key!$B$5</f>
        <v>14.92</v>
      </c>
      <c r="T1045" s="2">
        <f t="shared" si="80"/>
        <v>44129.555555555555</v>
      </c>
      <c r="U1045" t="str">
        <f t="shared" si="81"/>
        <v>10-25-2020 13:20</v>
      </c>
      <c r="V1045">
        <f>IFERROR(IF(W1045=Z1045,VLOOKUP($U1045,[1]C8842!$G$2:$M$145,3,FALSE),0),0)</f>
        <v>21</v>
      </c>
      <c r="W1045">
        <f>VLOOKUP(RIGHT($V$1,5),Key!$A$9:$B$14,2,FALSE)</f>
        <v>10.199999999999999</v>
      </c>
      <c r="X1045">
        <f t="shared" si="84"/>
        <v>0</v>
      </c>
      <c r="Y1045">
        <f>VLOOKUP(RIGHT($X$1,5),Key!$A$9:$B$14,2,FALSE)</f>
        <v>3.7</v>
      </c>
      <c r="Z1045">
        <f t="shared" si="82"/>
        <v>10.199999999999999</v>
      </c>
      <c r="AA1045">
        <f t="shared" si="83"/>
        <v>21</v>
      </c>
    </row>
    <row r="1046" spans="1:27" x14ac:dyDescent="0.3">
      <c r="A1046">
        <v>100067</v>
      </c>
      <c r="B1046">
        <v>230922</v>
      </c>
      <c r="C1046" s="3">
        <v>44130.552777777775</v>
      </c>
      <c r="D1046">
        <v>3</v>
      </c>
      <c r="E1046">
        <v>2</v>
      </c>
      <c r="F1046" t="s">
        <v>26</v>
      </c>
      <c r="G1046">
        <v>1</v>
      </c>
      <c r="H1046">
        <v>62.089840000000002</v>
      </c>
      <c r="I1046">
        <v>13.85547</v>
      </c>
      <c r="J1046">
        <v>0.84765630000000003</v>
      </c>
      <c r="K1046">
        <v>94.039060000000006</v>
      </c>
      <c r="L1046" s="3">
        <v>44130.303472222222</v>
      </c>
      <c r="M1046">
        <v>17.18</v>
      </c>
      <c r="N1046" t="s">
        <v>28</v>
      </c>
      <c r="P1046">
        <f>(C1046-Key!$B$1)*24</f>
        <v>-1.78333333338378</v>
      </c>
      <c r="Q1046">
        <f>(Key!$B$2-'17.1'!C1046)*24</f>
        <v>4.7333333333954215</v>
      </c>
      <c r="R1046" s="3">
        <f>C1046-(M1046-Key!$B$5)/(24*Key!$B$6)</f>
        <v>44130.538962962957</v>
      </c>
      <c r="S1046">
        <f>M1046-Key!$B$5</f>
        <v>14.92</v>
      </c>
      <c r="T1046" s="2">
        <f t="shared" si="80"/>
        <v>44129.555555555555</v>
      </c>
      <c r="U1046" t="str">
        <f t="shared" si="81"/>
        <v>10-25-2020 13:20</v>
      </c>
      <c r="V1046">
        <f>IFERROR(IF(W1046=Z1046,VLOOKUP($U1046,[1]C8842!$G$2:$M$145,3,FALSE),0),0)</f>
        <v>21</v>
      </c>
      <c r="W1046">
        <f>VLOOKUP(RIGHT($V$1,5),Key!$A$9:$B$14,2,FALSE)</f>
        <v>10.199999999999999</v>
      </c>
      <c r="X1046">
        <f t="shared" si="84"/>
        <v>0</v>
      </c>
      <c r="Y1046">
        <f>VLOOKUP(RIGHT($X$1,5),Key!$A$9:$B$14,2,FALSE)</f>
        <v>3.7</v>
      </c>
      <c r="Z1046">
        <f t="shared" si="82"/>
        <v>10.199999999999999</v>
      </c>
      <c r="AA1046">
        <f t="shared" si="83"/>
        <v>21</v>
      </c>
    </row>
    <row r="1047" spans="1:27" x14ac:dyDescent="0.3">
      <c r="A1047">
        <v>100067</v>
      </c>
      <c r="B1047">
        <v>230922</v>
      </c>
      <c r="C1047" s="3">
        <v>44130.552777777775</v>
      </c>
      <c r="D1047">
        <v>3</v>
      </c>
      <c r="E1047">
        <v>2</v>
      </c>
      <c r="F1047" t="s">
        <v>26</v>
      </c>
      <c r="G1047">
        <v>2</v>
      </c>
      <c r="H1047">
        <v>60.699219999999997</v>
      </c>
      <c r="I1047">
        <v>28.078130000000002</v>
      </c>
      <c r="J1047">
        <v>1.4921880000000001</v>
      </c>
      <c r="K1047">
        <v>94.039060000000006</v>
      </c>
      <c r="L1047" s="3">
        <v>44130.303472222222</v>
      </c>
      <c r="M1047">
        <v>17.18</v>
      </c>
      <c r="N1047" t="s">
        <v>28</v>
      </c>
      <c r="P1047">
        <f>(C1047-Key!$B$1)*24</f>
        <v>-1.78333333338378</v>
      </c>
      <c r="Q1047">
        <f>(Key!$B$2-'17.1'!C1047)*24</f>
        <v>4.7333333333954215</v>
      </c>
      <c r="R1047" s="3">
        <f>C1047-(M1047-Key!$B$5)/(24*Key!$B$6)</f>
        <v>44130.538962962957</v>
      </c>
      <c r="S1047">
        <f>M1047-Key!$B$5</f>
        <v>14.92</v>
      </c>
      <c r="T1047" s="2">
        <f t="shared" si="80"/>
        <v>44129.555555555555</v>
      </c>
      <c r="U1047" t="str">
        <f t="shared" si="81"/>
        <v>10-25-2020 13:20</v>
      </c>
      <c r="V1047">
        <f>IFERROR(IF(W1047=Z1047,VLOOKUP($U1047,[1]C8842!$G$2:$M$145,3,FALSE),0),0)</f>
        <v>21</v>
      </c>
      <c r="W1047">
        <f>VLOOKUP(RIGHT($V$1,5),Key!$A$9:$B$14,2,FALSE)</f>
        <v>10.199999999999999</v>
      </c>
      <c r="X1047">
        <f t="shared" si="84"/>
        <v>0</v>
      </c>
      <c r="Y1047">
        <f>VLOOKUP(RIGHT($X$1,5),Key!$A$9:$B$14,2,FALSE)</f>
        <v>3.7</v>
      </c>
      <c r="Z1047">
        <f t="shared" si="82"/>
        <v>10.199999999999999</v>
      </c>
      <c r="AA1047">
        <f t="shared" si="83"/>
        <v>21</v>
      </c>
    </row>
    <row r="1048" spans="1:27" x14ac:dyDescent="0.3">
      <c r="A1048">
        <v>100067</v>
      </c>
      <c r="B1048">
        <v>230922</v>
      </c>
      <c r="C1048" s="3">
        <v>44130.552777777775</v>
      </c>
      <c r="D1048">
        <v>0</v>
      </c>
      <c r="E1048">
        <v>2</v>
      </c>
      <c r="F1048" t="s">
        <v>25</v>
      </c>
      <c r="G1048">
        <v>2</v>
      </c>
      <c r="H1048">
        <v>67.238280000000003</v>
      </c>
      <c r="I1048">
        <v>20.19922</v>
      </c>
      <c r="J1048">
        <v>1.035156</v>
      </c>
      <c r="K1048">
        <v>50.019530000000003</v>
      </c>
      <c r="L1048" s="3">
        <v>44130.303472222222</v>
      </c>
      <c r="M1048">
        <v>17.18</v>
      </c>
      <c r="N1048" t="s">
        <v>28</v>
      </c>
      <c r="P1048">
        <f>(C1048-Key!$B$1)*24</f>
        <v>-1.78333333338378</v>
      </c>
      <c r="Q1048">
        <f>(Key!$B$2-'17.1'!C1048)*24</f>
        <v>4.7333333333954215</v>
      </c>
      <c r="R1048" s="3">
        <f>C1048-(M1048-Key!$B$5)/(24*Key!$B$6)</f>
        <v>44130.538962962957</v>
      </c>
      <c r="S1048">
        <f>M1048-Key!$B$5</f>
        <v>14.92</v>
      </c>
      <c r="T1048" s="2">
        <f t="shared" si="80"/>
        <v>44129.555555555555</v>
      </c>
      <c r="U1048" t="str">
        <f t="shared" si="81"/>
        <v>10-25-2020 13:20</v>
      </c>
      <c r="V1048">
        <f>IFERROR(IF(W1048=Z1048,VLOOKUP($U1048,[1]C8842!$G$2:$M$145,3,FALSE),0),0)</f>
        <v>21</v>
      </c>
      <c r="W1048">
        <f>VLOOKUP(RIGHT($V$1,5),Key!$A$9:$B$14,2,FALSE)</f>
        <v>10.199999999999999</v>
      </c>
      <c r="X1048">
        <f t="shared" si="84"/>
        <v>0</v>
      </c>
      <c r="Y1048">
        <f>VLOOKUP(RIGHT($X$1,5),Key!$A$9:$B$14,2,FALSE)</f>
        <v>3.7</v>
      </c>
      <c r="Z1048">
        <f t="shared" si="82"/>
        <v>10.199999999999999</v>
      </c>
      <c r="AA1048">
        <f t="shared" si="83"/>
        <v>21</v>
      </c>
    </row>
    <row r="1049" spans="1:27" x14ac:dyDescent="0.3">
      <c r="A1049">
        <v>100067</v>
      </c>
      <c r="B1049">
        <v>230922</v>
      </c>
      <c r="C1049" s="3">
        <v>44130.552777777775</v>
      </c>
      <c r="D1049">
        <v>3</v>
      </c>
      <c r="E1049">
        <v>2</v>
      </c>
      <c r="F1049" t="s">
        <v>26</v>
      </c>
      <c r="G1049">
        <v>2</v>
      </c>
      <c r="H1049">
        <v>61.164059999999999</v>
      </c>
      <c r="I1049">
        <v>22.921880000000002</v>
      </c>
      <c r="J1049">
        <v>1.2578130000000001</v>
      </c>
      <c r="K1049">
        <v>94.039060000000006</v>
      </c>
      <c r="L1049" s="3">
        <v>44130.303472222222</v>
      </c>
      <c r="M1049">
        <v>17.18</v>
      </c>
      <c r="N1049" t="s">
        <v>28</v>
      </c>
      <c r="P1049">
        <f>(C1049-Key!$B$1)*24</f>
        <v>-1.78333333338378</v>
      </c>
      <c r="Q1049">
        <f>(Key!$B$2-'17.1'!C1049)*24</f>
        <v>4.7333333333954215</v>
      </c>
      <c r="R1049" s="3">
        <f>C1049-(M1049-Key!$B$5)/(24*Key!$B$6)</f>
        <v>44130.538962962957</v>
      </c>
      <c r="S1049">
        <f>M1049-Key!$B$5</f>
        <v>14.92</v>
      </c>
      <c r="T1049" s="2">
        <f t="shared" si="80"/>
        <v>44129.555555555555</v>
      </c>
      <c r="U1049" t="str">
        <f t="shared" si="81"/>
        <v>10-25-2020 13:20</v>
      </c>
      <c r="V1049">
        <f>IFERROR(IF(W1049=Z1049,VLOOKUP($U1049,[1]C8842!$G$2:$M$145,3,FALSE),0),0)</f>
        <v>21</v>
      </c>
      <c r="W1049">
        <f>VLOOKUP(RIGHT($V$1,5),Key!$A$9:$B$14,2,FALSE)</f>
        <v>10.199999999999999</v>
      </c>
      <c r="X1049">
        <f t="shared" si="84"/>
        <v>0</v>
      </c>
      <c r="Y1049">
        <f>VLOOKUP(RIGHT($X$1,5),Key!$A$9:$B$14,2,FALSE)</f>
        <v>3.7</v>
      </c>
      <c r="Z1049">
        <f t="shared" si="82"/>
        <v>10.199999999999999</v>
      </c>
      <c r="AA1049">
        <f t="shared" si="83"/>
        <v>21</v>
      </c>
    </row>
    <row r="1050" spans="1:27" x14ac:dyDescent="0.3">
      <c r="A1050">
        <v>100067</v>
      </c>
      <c r="B1050">
        <v>230922</v>
      </c>
      <c r="C1050" s="3">
        <v>44130.552777777775</v>
      </c>
      <c r="D1050">
        <v>0</v>
      </c>
      <c r="E1050">
        <v>2</v>
      </c>
      <c r="F1050" t="s">
        <v>25</v>
      </c>
      <c r="G1050">
        <v>1</v>
      </c>
      <c r="H1050">
        <v>59.015630000000002</v>
      </c>
      <c r="I1050">
        <v>16.8125</v>
      </c>
      <c r="J1050">
        <v>1.027344</v>
      </c>
      <c r="K1050">
        <v>46.019530000000003</v>
      </c>
      <c r="L1050" s="3">
        <v>44130.303472222222</v>
      </c>
      <c r="M1050">
        <v>17.18</v>
      </c>
      <c r="N1050" t="s">
        <v>28</v>
      </c>
      <c r="P1050">
        <f>(C1050-Key!$B$1)*24</f>
        <v>-1.78333333338378</v>
      </c>
      <c r="Q1050">
        <f>(Key!$B$2-'17.1'!C1050)*24</f>
        <v>4.7333333333954215</v>
      </c>
      <c r="R1050" s="3">
        <f>C1050-(M1050-Key!$B$5)/(24*Key!$B$6)</f>
        <v>44130.538962962957</v>
      </c>
      <c r="S1050">
        <f>M1050-Key!$B$5</f>
        <v>14.92</v>
      </c>
      <c r="T1050" s="2">
        <f t="shared" si="80"/>
        <v>44129.555555555555</v>
      </c>
      <c r="U1050" t="str">
        <f t="shared" si="81"/>
        <v>10-25-2020 13:20</v>
      </c>
      <c r="V1050">
        <f>IFERROR(IF(W1050=Z1050,VLOOKUP($U1050,[1]C8842!$G$2:$M$145,3,FALSE),0),0)</f>
        <v>21</v>
      </c>
      <c r="W1050">
        <f>VLOOKUP(RIGHT($V$1,5),Key!$A$9:$B$14,2,FALSE)</f>
        <v>10.199999999999999</v>
      </c>
      <c r="X1050">
        <f t="shared" si="84"/>
        <v>0</v>
      </c>
      <c r="Y1050">
        <f>VLOOKUP(RIGHT($X$1,5),Key!$A$9:$B$14,2,FALSE)</f>
        <v>3.7</v>
      </c>
      <c r="Z1050">
        <f t="shared" si="82"/>
        <v>10.199999999999999</v>
      </c>
      <c r="AA1050">
        <f t="shared" si="83"/>
        <v>21</v>
      </c>
    </row>
    <row r="1051" spans="1:27" x14ac:dyDescent="0.3">
      <c r="A1051">
        <v>100067</v>
      </c>
      <c r="B1051">
        <v>230922</v>
      </c>
      <c r="C1051" s="3">
        <v>44130.552777777775</v>
      </c>
      <c r="D1051">
        <v>0</v>
      </c>
      <c r="E1051">
        <v>2</v>
      </c>
      <c r="F1051" t="s">
        <v>25</v>
      </c>
      <c r="G1051">
        <v>1</v>
      </c>
      <c r="H1051">
        <v>62.21875</v>
      </c>
      <c r="I1051">
        <v>12.410159999999999</v>
      </c>
      <c r="J1051">
        <v>0.78515630000000003</v>
      </c>
      <c r="K1051">
        <v>46.019530000000003</v>
      </c>
      <c r="L1051" s="3">
        <v>44130.303472222222</v>
      </c>
      <c r="M1051">
        <v>17.18</v>
      </c>
      <c r="N1051" t="s">
        <v>28</v>
      </c>
      <c r="P1051">
        <f>(C1051-Key!$B$1)*24</f>
        <v>-1.78333333338378</v>
      </c>
      <c r="Q1051">
        <f>(Key!$B$2-'17.1'!C1051)*24</f>
        <v>4.7333333333954215</v>
      </c>
      <c r="R1051" s="3">
        <f>C1051-(M1051-Key!$B$5)/(24*Key!$B$6)</f>
        <v>44130.538962962957</v>
      </c>
      <c r="S1051">
        <f>M1051-Key!$B$5</f>
        <v>14.92</v>
      </c>
      <c r="T1051" s="2">
        <f t="shared" si="80"/>
        <v>44129.555555555555</v>
      </c>
      <c r="U1051" t="str">
        <f t="shared" si="81"/>
        <v>10-25-2020 13:20</v>
      </c>
      <c r="V1051">
        <f>IFERROR(IF(W1051=Z1051,VLOOKUP($U1051,[1]C8842!$G$2:$M$145,3,FALSE),0),0)</f>
        <v>21</v>
      </c>
      <c r="W1051">
        <f>VLOOKUP(RIGHT($V$1,5),Key!$A$9:$B$14,2,FALSE)</f>
        <v>10.199999999999999</v>
      </c>
      <c r="X1051">
        <f t="shared" si="84"/>
        <v>0</v>
      </c>
      <c r="Y1051">
        <f>VLOOKUP(RIGHT($X$1,5),Key!$A$9:$B$14,2,FALSE)</f>
        <v>3.7</v>
      </c>
      <c r="Z1051">
        <f t="shared" si="82"/>
        <v>10.199999999999999</v>
      </c>
      <c r="AA1051">
        <f t="shared" si="83"/>
        <v>21</v>
      </c>
    </row>
    <row r="1052" spans="1:27" x14ac:dyDescent="0.3">
      <c r="A1052">
        <v>100067</v>
      </c>
      <c r="B1052">
        <v>230922</v>
      </c>
      <c r="C1052" s="3">
        <v>44130.552777777775</v>
      </c>
      <c r="D1052">
        <v>3</v>
      </c>
      <c r="E1052">
        <v>2</v>
      </c>
      <c r="F1052" t="s">
        <v>26</v>
      </c>
      <c r="G1052">
        <v>2</v>
      </c>
      <c r="H1052">
        <v>56.382809999999999</v>
      </c>
      <c r="I1052">
        <v>23.164059999999999</v>
      </c>
      <c r="J1052">
        <v>1.375</v>
      </c>
      <c r="K1052">
        <v>94.039060000000006</v>
      </c>
      <c r="L1052" s="3">
        <v>44130.303472222222</v>
      </c>
      <c r="M1052">
        <v>17.18</v>
      </c>
      <c r="N1052" t="s">
        <v>28</v>
      </c>
      <c r="P1052">
        <f>(C1052-Key!$B$1)*24</f>
        <v>-1.78333333338378</v>
      </c>
      <c r="Q1052">
        <f>(Key!$B$2-'17.1'!C1052)*24</f>
        <v>4.7333333333954215</v>
      </c>
      <c r="R1052" s="3">
        <f>C1052-(M1052-Key!$B$5)/(24*Key!$B$6)</f>
        <v>44130.538962962957</v>
      </c>
      <c r="S1052">
        <f>M1052-Key!$B$5</f>
        <v>14.92</v>
      </c>
      <c r="T1052" s="2">
        <f t="shared" si="80"/>
        <v>44129.555555555555</v>
      </c>
      <c r="U1052" t="str">
        <f t="shared" si="81"/>
        <v>10-25-2020 13:20</v>
      </c>
      <c r="V1052">
        <f>IFERROR(IF(W1052=Z1052,VLOOKUP($U1052,[1]C8842!$G$2:$M$145,3,FALSE),0),0)</f>
        <v>21</v>
      </c>
      <c r="W1052">
        <f>VLOOKUP(RIGHT($V$1,5),Key!$A$9:$B$14,2,FALSE)</f>
        <v>10.199999999999999</v>
      </c>
      <c r="X1052">
        <f t="shared" si="84"/>
        <v>0</v>
      </c>
      <c r="Y1052">
        <f>VLOOKUP(RIGHT($X$1,5),Key!$A$9:$B$14,2,FALSE)</f>
        <v>3.7</v>
      </c>
      <c r="Z1052">
        <f t="shared" si="82"/>
        <v>10.199999999999999</v>
      </c>
      <c r="AA1052">
        <f t="shared" si="83"/>
        <v>21</v>
      </c>
    </row>
    <row r="1053" spans="1:27" x14ac:dyDescent="0.3">
      <c r="A1053">
        <v>100067</v>
      </c>
      <c r="B1053">
        <v>230922</v>
      </c>
      <c r="C1053" s="3">
        <v>44130.553472222222</v>
      </c>
      <c r="D1053">
        <v>2</v>
      </c>
      <c r="E1053">
        <v>1</v>
      </c>
      <c r="F1053" t="s">
        <v>26</v>
      </c>
      <c r="G1053">
        <v>5</v>
      </c>
      <c r="H1053">
        <v>68.515630000000002</v>
      </c>
      <c r="I1053">
        <v>110.6602</v>
      </c>
      <c r="J1053">
        <v>4.53125</v>
      </c>
      <c r="K1053">
        <v>82.035160000000005</v>
      </c>
      <c r="L1053" s="3">
        <v>44130.307638888888</v>
      </c>
      <c r="M1053">
        <v>17.18</v>
      </c>
      <c r="N1053" t="s">
        <v>28</v>
      </c>
      <c r="P1053">
        <f>(C1053-Key!$B$1)*24</f>
        <v>-1.7666666666627862</v>
      </c>
      <c r="Q1053">
        <f>(Key!$B$2-'17.1'!C1053)*24</f>
        <v>4.7166666666744277</v>
      </c>
      <c r="R1053" s="3">
        <f>C1053-(M1053-Key!$B$5)/(24*Key!$B$6)</f>
        <v>44130.539657407404</v>
      </c>
      <c r="S1053">
        <f>M1053-Key!$B$5</f>
        <v>14.92</v>
      </c>
      <c r="T1053" s="2">
        <f t="shared" si="80"/>
        <v>44129.555555555555</v>
      </c>
      <c r="U1053" t="str">
        <f t="shared" si="81"/>
        <v>10-25-2020 13:20</v>
      </c>
      <c r="V1053">
        <f>IFERROR(IF(W1053=Z1053,VLOOKUP($U1053,[1]C8842!$G$2:$M$145,3,FALSE),0),0)</f>
        <v>21</v>
      </c>
      <c r="W1053">
        <f>VLOOKUP(RIGHT($V$1,5),Key!$A$9:$B$14,2,FALSE)</f>
        <v>10.199999999999999</v>
      </c>
      <c r="X1053">
        <f t="shared" si="84"/>
        <v>0</v>
      </c>
      <c r="Y1053">
        <f>VLOOKUP(RIGHT($X$1,5),Key!$A$9:$B$14,2,FALSE)</f>
        <v>3.7</v>
      </c>
      <c r="Z1053">
        <f t="shared" si="82"/>
        <v>10.199999999999999</v>
      </c>
      <c r="AA1053">
        <f t="shared" si="83"/>
        <v>21</v>
      </c>
    </row>
    <row r="1054" spans="1:27" x14ac:dyDescent="0.3">
      <c r="A1054">
        <v>100067</v>
      </c>
      <c r="B1054">
        <v>230922</v>
      </c>
      <c r="C1054" s="3">
        <v>44130.553472222222</v>
      </c>
      <c r="D1054">
        <v>3</v>
      </c>
      <c r="E1054">
        <v>2</v>
      </c>
      <c r="F1054" t="s">
        <v>26</v>
      </c>
      <c r="G1054">
        <v>1</v>
      </c>
      <c r="H1054">
        <v>63.3125</v>
      </c>
      <c r="I1054">
        <v>18.94922</v>
      </c>
      <c r="J1054">
        <v>1.046875</v>
      </c>
      <c r="K1054">
        <v>94.039060000000006</v>
      </c>
      <c r="L1054" s="3">
        <v>44130.307638888888</v>
      </c>
      <c r="M1054">
        <v>17.18</v>
      </c>
      <c r="N1054" t="s">
        <v>28</v>
      </c>
      <c r="P1054">
        <f>(C1054-Key!$B$1)*24</f>
        <v>-1.7666666666627862</v>
      </c>
      <c r="Q1054">
        <f>(Key!$B$2-'17.1'!C1054)*24</f>
        <v>4.7166666666744277</v>
      </c>
      <c r="R1054" s="3">
        <f>C1054-(M1054-Key!$B$5)/(24*Key!$B$6)</f>
        <v>44130.539657407404</v>
      </c>
      <c r="S1054">
        <f>M1054-Key!$B$5</f>
        <v>14.92</v>
      </c>
      <c r="T1054" s="2">
        <f t="shared" si="80"/>
        <v>44129.555555555555</v>
      </c>
      <c r="U1054" t="str">
        <f t="shared" si="81"/>
        <v>10-25-2020 13:20</v>
      </c>
      <c r="V1054">
        <f>IFERROR(IF(W1054=Z1054,VLOOKUP($U1054,[1]C8842!$G$2:$M$145,3,FALSE),0),0)</f>
        <v>21</v>
      </c>
      <c r="W1054">
        <f>VLOOKUP(RIGHT($V$1,5),Key!$A$9:$B$14,2,FALSE)</f>
        <v>10.199999999999999</v>
      </c>
      <c r="X1054">
        <f t="shared" si="84"/>
        <v>0</v>
      </c>
      <c r="Y1054">
        <f>VLOOKUP(RIGHT($X$1,5),Key!$A$9:$B$14,2,FALSE)</f>
        <v>3.7</v>
      </c>
      <c r="Z1054">
        <f t="shared" si="82"/>
        <v>10.199999999999999</v>
      </c>
      <c r="AA1054">
        <f t="shared" si="83"/>
        <v>21</v>
      </c>
    </row>
    <row r="1055" spans="1:27" x14ac:dyDescent="0.3">
      <c r="A1055">
        <v>100067</v>
      </c>
      <c r="B1055">
        <v>230922</v>
      </c>
      <c r="C1055" s="3">
        <v>44130.553472222222</v>
      </c>
      <c r="D1055">
        <v>3</v>
      </c>
      <c r="E1055">
        <v>2</v>
      </c>
      <c r="F1055" t="s">
        <v>26</v>
      </c>
      <c r="G1055">
        <v>2</v>
      </c>
      <c r="H1055">
        <v>60.882809999999999</v>
      </c>
      <c r="I1055">
        <v>21.164059999999999</v>
      </c>
      <c r="J1055">
        <v>1.1875</v>
      </c>
      <c r="K1055">
        <v>94.039060000000006</v>
      </c>
      <c r="L1055" s="3">
        <v>44130.307638888888</v>
      </c>
      <c r="M1055">
        <v>17.18</v>
      </c>
      <c r="N1055" t="s">
        <v>28</v>
      </c>
      <c r="P1055">
        <f>(C1055-Key!$B$1)*24</f>
        <v>-1.7666666666627862</v>
      </c>
      <c r="Q1055">
        <f>(Key!$B$2-'17.1'!C1055)*24</f>
        <v>4.7166666666744277</v>
      </c>
      <c r="R1055" s="3">
        <f>C1055-(M1055-Key!$B$5)/(24*Key!$B$6)</f>
        <v>44130.539657407404</v>
      </c>
      <c r="S1055">
        <f>M1055-Key!$B$5</f>
        <v>14.92</v>
      </c>
      <c r="T1055" s="2">
        <f t="shared" si="80"/>
        <v>44129.555555555555</v>
      </c>
      <c r="U1055" t="str">
        <f t="shared" si="81"/>
        <v>10-25-2020 13:20</v>
      </c>
      <c r="V1055">
        <f>IFERROR(IF(W1055=Z1055,VLOOKUP($U1055,[1]C8842!$G$2:$M$145,3,FALSE),0),0)</f>
        <v>21</v>
      </c>
      <c r="W1055">
        <f>VLOOKUP(RIGHT($V$1,5),Key!$A$9:$B$14,2,FALSE)</f>
        <v>10.199999999999999</v>
      </c>
      <c r="X1055">
        <f t="shared" si="84"/>
        <v>0</v>
      </c>
      <c r="Y1055">
        <f>VLOOKUP(RIGHT($X$1,5),Key!$A$9:$B$14,2,FALSE)</f>
        <v>3.7</v>
      </c>
      <c r="Z1055">
        <f t="shared" si="82"/>
        <v>10.199999999999999</v>
      </c>
      <c r="AA1055">
        <f t="shared" si="83"/>
        <v>21</v>
      </c>
    </row>
    <row r="1056" spans="1:27" x14ac:dyDescent="0.3">
      <c r="A1056">
        <v>100067</v>
      </c>
      <c r="B1056">
        <v>230922</v>
      </c>
      <c r="C1056" s="3">
        <v>44130.553472222222</v>
      </c>
      <c r="D1056">
        <v>3</v>
      </c>
      <c r="E1056">
        <v>2</v>
      </c>
      <c r="F1056" t="s">
        <v>26</v>
      </c>
      <c r="G1056">
        <v>4</v>
      </c>
      <c r="H1056">
        <v>59.128909999999998</v>
      </c>
      <c r="I1056">
        <v>78.132810000000006</v>
      </c>
      <c r="J1056">
        <v>3.7890630000000001</v>
      </c>
      <c r="K1056">
        <v>92.039060000000006</v>
      </c>
      <c r="L1056" s="3">
        <v>44130.307638888888</v>
      </c>
      <c r="M1056">
        <v>17.18</v>
      </c>
      <c r="N1056" t="s">
        <v>28</v>
      </c>
      <c r="P1056">
        <f>(C1056-Key!$B$1)*24</f>
        <v>-1.7666666666627862</v>
      </c>
      <c r="Q1056">
        <f>(Key!$B$2-'17.1'!C1056)*24</f>
        <v>4.7166666666744277</v>
      </c>
      <c r="R1056" s="3">
        <f>C1056-(M1056-Key!$B$5)/(24*Key!$B$6)</f>
        <v>44130.539657407404</v>
      </c>
      <c r="S1056">
        <f>M1056-Key!$B$5</f>
        <v>14.92</v>
      </c>
      <c r="T1056" s="2">
        <f t="shared" si="80"/>
        <v>44129.555555555555</v>
      </c>
      <c r="U1056" t="str">
        <f t="shared" si="81"/>
        <v>10-25-2020 13:20</v>
      </c>
      <c r="V1056">
        <f>IFERROR(IF(W1056=Z1056,VLOOKUP($U1056,[1]C8842!$G$2:$M$145,3,FALSE),0),0)</f>
        <v>21</v>
      </c>
      <c r="W1056">
        <f>VLOOKUP(RIGHT($V$1,5),Key!$A$9:$B$14,2,FALSE)</f>
        <v>10.199999999999999</v>
      </c>
      <c r="X1056">
        <f t="shared" si="84"/>
        <v>0</v>
      </c>
      <c r="Y1056">
        <f>VLOOKUP(RIGHT($X$1,5),Key!$A$9:$B$14,2,FALSE)</f>
        <v>3.7</v>
      </c>
      <c r="Z1056">
        <f t="shared" si="82"/>
        <v>10.199999999999999</v>
      </c>
      <c r="AA1056">
        <f t="shared" si="83"/>
        <v>21</v>
      </c>
    </row>
    <row r="1057" spans="1:27" x14ac:dyDescent="0.3">
      <c r="A1057">
        <v>100067</v>
      </c>
      <c r="B1057">
        <v>230922</v>
      </c>
      <c r="C1057" s="3">
        <v>44130.553472222222</v>
      </c>
      <c r="D1057">
        <v>0</v>
      </c>
      <c r="E1057">
        <v>2</v>
      </c>
      <c r="F1057" t="s">
        <v>25</v>
      </c>
      <c r="G1057">
        <v>1</v>
      </c>
      <c r="H1057">
        <v>69.664060000000006</v>
      </c>
      <c r="I1057">
        <v>13.773440000000001</v>
      </c>
      <c r="J1057">
        <v>0.75390630000000003</v>
      </c>
      <c r="K1057">
        <v>48.019530000000003</v>
      </c>
      <c r="L1057" s="3">
        <v>44130.307638888888</v>
      </c>
      <c r="M1057">
        <v>17.18</v>
      </c>
      <c r="N1057" t="s">
        <v>28</v>
      </c>
      <c r="P1057">
        <f>(C1057-Key!$B$1)*24</f>
        <v>-1.7666666666627862</v>
      </c>
      <c r="Q1057">
        <f>(Key!$B$2-'17.1'!C1057)*24</f>
        <v>4.7166666666744277</v>
      </c>
      <c r="R1057" s="3">
        <f>C1057-(M1057-Key!$B$5)/(24*Key!$B$6)</f>
        <v>44130.539657407404</v>
      </c>
      <c r="S1057">
        <f>M1057-Key!$B$5</f>
        <v>14.92</v>
      </c>
      <c r="T1057" s="2">
        <f t="shared" si="80"/>
        <v>44129.555555555555</v>
      </c>
      <c r="U1057" t="str">
        <f t="shared" si="81"/>
        <v>10-25-2020 13:20</v>
      </c>
      <c r="V1057">
        <f>IFERROR(IF(W1057=Z1057,VLOOKUP($U1057,[1]C8842!$G$2:$M$145,3,FALSE),0),0)</f>
        <v>21</v>
      </c>
      <c r="W1057">
        <f>VLOOKUP(RIGHT($V$1,5),Key!$A$9:$B$14,2,FALSE)</f>
        <v>10.199999999999999</v>
      </c>
      <c r="X1057">
        <f t="shared" si="84"/>
        <v>0</v>
      </c>
      <c r="Y1057">
        <f>VLOOKUP(RIGHT($X$1,5),Key!$A$9:$B$14,2,FALSE)</f>
        <v>3.7</v>
      </c>
      <c r="Z1057">
        <f t="shared" si="82"/>
        <v>10.199999999999999</v>
      </c>
      <c r="AA1057">
        <f t="shared" si="83"/>
        <v>21</v>
      </c>
    </row>
    <row r="1058" spans="1:27" x14ac:dyDescent="0.3">
      <c r="A1058">
        <v>100067</v>
      </c>
      <c r="B1058">
        <v>230922</v>
      </c>
      <c r="C1058" s="3">
        <v>44130.553472222222</v>
      </c>
      <c r="D1058">
        <v>1</v>
      </c>
      <c r="E1058">
        <v>1</v>
      </c>
      <c r="F1058" t="s">
        <v>25</v>
      </c>
      <c r="G1058">
        <v>1</v>
      </c>
      <c r="H1058">
        <v>72.039060000000006</v>
      </c>
      <c r="I1058">
        <v>15.63672</v>
      </c>
      <c r="J1058">
        <v>0.796875</v>
      </c>
      <c r="K1058">
        <v>58.023440000000001</v>
      </c>
      <c r="L1058" s="3">
        <v>44130.307638888888</v>
      </c>
      <c r="M1058">
        <v>17.18</v>
      </c>
      <c r="N1058" t="s">
        <v>28</v>
      </c>
      <c r="P1058">
        <f>(C1058-Key!$B$1)*24</f>
        <v>-1.7666666666627862</v>
      </c>
      <c r="Q1058">
        <f>(Key!$B$2-'17.1'!C1058)*24</f>
        <v>4.7166666666744277</v>
      </c>
      <c r="R1058" s="3">
        <f>C1058-(M1058-Key!$B$5)/(24*Key!$B$6)</f>
        <v>44130.539657407404</v>
      </c>
      <c r="S1058">
        <f>M1058-Key!$B$5</f>
        <v>14.92</v>
      </c>
      <c r="T1058" s="2">
        <f t="shared" si="80"/>
        <v>44129.555555555555</v>
      </c>
      <c r="U1058" t="str">
        <f t="shared" si="81"/>
        <v>10-25-2020 13:20</v>
      </c>
      <c r="V1058">
        <f>IFERROR(IF(W1058=Z1058,VLOOKUP($U1058,[1]C8842!$G$2:$M$145,3,FALSE),0),0)</f>
        <v>21</v>
      </c>
      <c r="W1058">
        <f>VLOOKUP(RIGHT($V$1,5),Key!$A$9:$B$14,2,FALSE)</f>
        <v>10.199999999999999</v>
      </c>
      <c r="X1058">
        <f t="shared" si="84"/>
        <v>0</v>
      </c>
      <c r="Y1058">
        <f>VLOOKUP(RIGHT($X$1,5),Key!$A$9:$B$14,2,FALSE)</f>
        <v>3.7</v>
      </c>
      <c r="Z1058">
        <f t="shared" si="82"/>
        <v>10.199999999999999</v>
      </c>
      <c r="AA1058">
        <f t="shared" si="83"/>
        <v>21</v>
      </c>
    </row>
    <row r="1059" spans="1:27" x14ac:dyDescent="0.3">
      <c r="A1059">
        <v>100067</v>
      </c>
      <c r="B1059">
        <v>230922</v>
      </c>
      <c r="C1059" s="3">
        <v>44130.553472222222</v>
      </c>
      <c r="D1059">
        <v>1</v>
      </c>
      <c r="E1059">
        <v>1</v>
      </c>
      <c r="F1059" t="s">
        <v>25</v>
      </c>
      <c r="G1059">
        <v>1</v>
      </c>
      <c r="H1059">
        <v>71.363280000000003</v>
      </c>
      <c r="I1059">
        <v>14.07422</v>
      </c>
      <c r="J1059">
        <v>0.74609380000000003</v>
      </c>
      <c r="K1059">
        <v>58.023440000000001</v>
      </c>
      <c r="L1059" s="3">
        <v>44130.307638888888</v>
      </c>
      <c r="M1059">
        <v>17.18</v>
      </c>
      <c r="N1059" t="s">
        <v>28</v>
      </c>
      <c r="P1059">
        <f>(C1059-Key!$B$1)*24</f>
        <v>-1.7666666666627862</v>
      </c>
      <c r="Q1059">
        <f>(Key!$B$2-'17.1'!C1059)*24</f>
        <v>4.7166666666744277</v>
      </c>
      <c r="R1059" s="3">
        <f>C1059-(M1059-Key!$B$5)/(24*Key!$B$6)</f>
        <v>44130.539657407404</v>
      </c>
      <c r="S1059">
        <f>M1059-Key!$B$5</f>
        <v>14.92</v>
      </c>
      <c r="T1059" s="2">
        <f t="shared" si="80"/>
        <v>44129.555555555555</v>
      </c>
      <c r="U1059" t="str">
        <f t="shared" si="81"/>
        <v>10-25-2020 13:20</v>
      </c>
      <c r="V1059">
        <f>IFERROR(IF(W1059=Z1059,VLOOKUP($U1059,[1]C8842!$G$2:$M$145,3,FALSE),0),0)</f>
        <v>21</v>
      </c>
      <c r="W1059">
        <f>VLOOKUP(RIGHT($V$1,5),Key!$A$9:$B$14,2,FALSE)</f>
        <v>10.199999999999999</v>
      </c>
      <c r="X1059">
        <f t="shared" si="84"/>
        <v>0</v>
      </c>
      <c r="Y1059">
        <f>VLOOKUP(RIGHT($X$1,5),Key!$A$9:$B$14,2,FALSE)</f>
        <v>3.7</v>
      </c>
      <c r="Z1059">
        <f t="shared" si="82"/>
        <v>10.199999999999999</v>
      </c>
      <c r="AA1059">
        <f t="shared" si="83"/>
        <v>21</v>
      </c>
    </row>
    <row r="1060" spans="1:27" x14ac:dyDescent="0.3">
      <c r="A1060">
        <v>100067</v>
      </c>
      <c r="B1060">
        <v>230922</v>
      </c>
      <c r="C1060" s="3">
        <v>44130.553472222222</v>
      </c>
      <c r="D1060">
        <v>0</v>
      </c>
      <c r="E1060">
        <v>2</v>
      </c>
      <c r="F1060" t="s">
        <v>25</v>
      </c>
      <c r="G1060">
        <v>5</v>
      </c>
      <c r="H1060">
        <v>59.226559999999999</v>
      </c>
      <c r="I1060">
        <v>93.457030000000003</v>
      </c>
      <c r="J1060">
        <v>4.46875</v>
      </c>
      <c r="K1060">
        <v>46.019530000000003</v>
      </c>
      <c r="L1060" s="3">
        <v>44130.307638888888</v>
      </c>
      <c r="M1060">
        <v>17.18</v>
      </c>
      <c r="N1060" t="s">
        <v>28</v>
      </c>
      <c r="P1060">
        <f>(C1060-Key!$B$1)*24</f>
        <v>-1.7666666666627862</v>
      </c>
      <c r="Q1060">
        <f>(Key!$B$2-'17.1'!C1060)*24</f>
        <v>4.7166666666744277</v>
      </c>
      <c r="R1060" s="3">
        <f>C1060-(M1060-Key!$B$5)/(24*Key!$B$6)</f>
        <v>44130.539657407404</v>
      </c>
      <c r="S1060">
        <f>M1060-Key!$B$5</f>
        <v>14.92</v>
      </c>
      <c r="T1060" s="2">
        <f t="shared" si="80"/>
        <v>44129.555555555555</v>
      </c>
      <c r="U1060" t="str">
        <f t="shared" si="81"/>
        <v>10-25-2020 13:20</v>
      </c>
      <c r="V1060">
        <f>IFERROR(IF(W1060=Z1060,VLOOKUP($U1060,[1]C8842!$G$2:$M$145,3,FALSE),0),0)</f>
        <v>21</v>
      </c>
      <c r="W1060">
        <f>VLOOKUP(RIGHT($V$1,5),Key!$A$9:$B$14,2,FALSE)</f>
        <v>10.199999999999999</v>
      </c>
      <c r="X1060">
        <f t="shared" si="84"/>
        <v>0</v>
      </c>
      <c r="Y1060">
        <f>VLOOKUP(RIGHT($X$1,5),Key!$A$9:$B$14,2,FALSE)</f>
        <v>3.7</v>
      </c>
      <c r="Z1060">
        <f t="shared" si="82"/>
        <v>10.199999999999999</v>
      </c>
      <c r="AA1060">
        <f t="shared" si="83"/>
        <v>21</v>
      </c>
    </row>
    <row r="1061" spans="1:27" x14ac:dyDescent="0.3">
      <c r="A1061">
        <v>100067</v>
      </c>
      <c r="B1061">
        <v>230922</v>
      </c>
      <c r="C1061" s="3">
        <v>44130.553472222222</v>
      </c>
      <c r="D1061">
        <v>3</v>
      </c>
      <c r="E1061">
        <v>2</v>
      </c>
      <c r="F1061" t="s">
        <v>26</v>
      </c>
      <c r="G1061">
        <v>2</v>
      </c>
      <c r="H1061">
        <v>61.621090000000002</v>
      </c>
      <c r="I1061">
        <v>21.86328</v>
      </c>
      <c r="J1061">
        <v>1.203125</v>
      </c>
      <c r="K1061">
        <v>94.039060000000006</v>
      </c>
      <c r="L1061" s="3">
        <v>44130.307638888888</v>
      </c>
      <c r="M1061">
        <v>17.18</v>
      </c>
      <c r="N1061" t="s">
        <v>28</v>
      </c>
      <c r="P1061">
        <f>(C1061-Key!$B$1)*24</f>
        <v>-1.7666666666627862</v>
      </c>
      <c r="Q1061">
        <f>(Key!$B$2-'17.1'!C1061)*24</f>
        <v>4.7166666666744277</v>
      </c>
      <c r="R1061" s="3">
        <f>C1061-(M1061-Key!$B$5)/(24*Key!$B$6)</f>
        <v>44130.539657407404</v>
      </c>
      <c r="S1061">
        <f>M1061-Key!$B$5</f>
        <v>14.92</v>
      </c>
      <c r="T1061" s="2">
        <f t="shared" si="80"/>
        <v>44129.555555555555</v>
      </c>
      <c r="U1061" t="str">
        <f t="shared" si="81"/>
        <v>10-25-2020 13:20</v>
      </c>
      <c r="V1061">
        <f>IFERROR(IF(W1061=Z1061,VLOOKUP($U1061,[1]C8842!$G$2:$M$145,3,FALSE),0),0)</f>
        <v>21</v>
      </c>
      <c r="W1061">
        <f>VLOOKUP(RIGHT($V$1,5),Key!$A$9:$B$14,2,FALSE)</f>
        <v>10.199999999999999</v>
      </c>
      <c r="X1061">
        <f t="shared" si="84"/>
        <v>0</v>
      </c>
      <c r="Y1061">
        <f>VLOOKUP(RIGHT($X$1,5),Key!$A$9:$B$14,2,FALSE)</f>
        <v>3.7</v>
      </c>
      <c r="Z1061">
        <f t="shared" si="82"/>
        <v>10.199999999999999</v>
      </c>
      <c r="AA1061">
        <f t="shared" si="83"/>
        <v>21</v>
      </c>
    </row>
    <row r="1062" spans="1:27" x14ac:dyDescent="0.3">
      <c r="A1062">
        <v>100067</v>
      </c>
      <c r="B1062">
        <v>230922</v>
      </c>
      <c r="C1062" s="3">
        <v>44130.553472222222</v>
      </c>
      <c r="D1062">
        <v>1</v>
      </c>
      <c r="E1062">
        <v>1</v>
      </c>
      <c r="F1062" t="s">
        <v>25</v>
      </c>
      <c r="G1062">
        <v>1</v>
      </c>
      <c r="H1062">
        <v>70.421880000000002</v>
      </c>
      <c r="I1062">
        <v>15.11328</v>
      </c>
      <c r="J1062">
        <v>0.796875</v>
      </c>
      <c r="K1062">
        <v>58.023440000000001</v>
      </c>
      <c r="L1062" s="3">
        <v>44130.307638888888</v>
      </c>
      <c r="M1062">
        <v>17.18</v>
      </c>
      <c r="N1062" t="s">
        <v>28</v>
      </c>
      <c r="P1062">
        <f>(C1062-Key!$B$1)*24</f>
        <v>-1.7666666666627862</v>
      </c>
      <c r="Q1062">
        <f>(Key!$B$2-'17.1'!C1062)*24</f>
        <v>4.7166666666744277</v>
      </c>
      <c r="R1062" s="3">
        <f>C1062-(M1062-Key!$B$5)/(24*Key!$B$6)</f>
        <v>44130.539657407404</v>
      </c>
      <c r="S1062">
        <f>M1062-Key!$B$5</f>
        <v>14.92</v>
      </c>
      <c r="T1062" s="2">
        <f t="shared" si="80"/>
        <v>44129.555555555555</v>
      </c>
      <c r="U1062" t="str">
        <f t="shared" si="81"/>
        <v>10-25-2020 13:20</v>
      </c>
      <c r="V1062">
        <f>IFERROR(IF(W1062=Z1062,VLOOKUP($U1062,[1]C8842!$G$2:$M$145,3,FALSE),0),0)</f>
        <v>21</v>
      </c>
      <c r="W1062">
        <f>VLOOKUP(RIGHT($V$1,5),Key!$A$9:$B$14,2,FALSE)</f>
        <v>10.199999999999999</v>
      </c>
      <c r="X1062">
        <f t="shared" si="84"/>
        <v>0</v>
      </c>
      <c r="Y1062">
        <f>VLOOKUP(RIGHT($X$1,5),Key!$A$9:$B$14,2,FALSE)</f>
        <v>3.7</v>
      </c>
      <c r="Z1062">
        <f t="shared" si="82"/>
        <v>10.199999999999999</v>
      </c>
      <c r="AA1062">
        <f t="shared" si="83"/>
        <v>21</v>
      </c>
    </row>
    <row r="1063" spans="1:27" x14ac:dyDescent="0.3">
      <c r="A1063">
        <v>100067</v>
      </c>
      <c r="B1063">
        <v>230922</v>
      </c>
      <c r="C1063" s="3">
        <v>44130.553472222222</v>
      </c>
      <c r="D1063">
        <v>1</v>
      </c>
      <c r="E1063">
        <v>1</v>
      </c>
      <c r="F1063" t="s">
        <v>25</v>
      </c>
      <c r="G1063">
        <v>1</v>
      </c>
      <c r="H1063">
        <v>74.96875</v>
      </c>
      <c r="I1063">
        <v>15.523440000000001</v>
      </c>
      <c r="J1063">
        <v>0.76171880000000003</v>
      </c>
      <c r="K1063">
        <v>58.023440000000001</v>
      </c>
      <c r="L1063" s="3">
        <v>44130.307638888888</v>
      </c>
      <c r="M1063">
        <v>17.18</v>
      </c>
      <c r="N1063" t="s">
        <v>28</v>
      </c>
      <c r="P1063">
        <f>(C1063-Key!$B$1)*24</f>
        <v>-1.7666666666627862</v>
      </c>
      <c r="Q1063">
        <f>(Key!$B$2-'17.1'!C1063)*24</f>
        <v>4.7166666666744277</v>
      </c>
      <c r="R1063" s="3">
        <f>C1063-(M1063-Key!$B$5)/(24*Key!$B$6)</f>
        <v>44130.539657407404</v>
      </c>
      <c r="S1063">
        <f>M1063-Key!$B$5</f>
        <v>14.92</v>
      </c>
      <c r="T1063" s="2">
        <f t="shared" si="80"/>
        <v>44129.555555555555</v>
      </c>
      <c r="U1063" t="str">
        <f t="shared" si="81"/>
        <v>10-25-2020 13:20</v>
      </c>
      <c r="V1063">
        <f>IFERROR(IF(W1063=Z1063,VLOOKUP($U1063,[1]C8842!$G$2:$M$145,3,FALSE),0),0)</f>
        <v>21</v>
      </c>
      <c r="W1063">
        <f>VLOOKUP(RIGHT($V$1,5),Key!$A$9:$B$14,2,FALSE)</f>
        <v>10.199999999999999</v>
      </c>
      <c r="X1063">
        <f t="shared" si="84"/>
        <v>0</v>
      </c>
      <c r="Y1063">
        <f>VLOOKUP(RIGHT($X$1,5),Key!$A$9:$B$14,2,FALSE)</f>
        <v>3.7</v>
      </c>
      <c r="Z1063">
        <f t="shared" si="82"/>
        <v>10.199999999999999</v>
      </c>
      <c r="AA1063">
        <f t="shared" si="83"/>
        <v>21</v>
      </c>
    </row>
    <row r="1064" spans="1:27" x14ac:dyDescent="0.3">
      <c r="A1064">
        <v>100067</v>
      </c>
      <c r="B1064">
        <v>230922</v>
      </c>
      <c r="C1064" s="3">
        <v>44130.553472222222</v>
      </c>
      <c r="D1064">
        <v>0</v>
      </c>
      <c r="E1064">
        <v>2</v>
      </c>
      <c r="F1064" t="s">
        <v>25</v>
      </c>
      <c r="G1064">
        <v>1</v>
      </c>
      <c r="H1064">
        <v>64.128910000000005</v>
      </c>
      <c r="I1064">
        <v>16.67578</v>
      </c>
      <c r="J1064">
        <v>0.94140630000000003</v>
      </c>
      <c r="K1064">
        <v>46.019530000000003</v>
      </c>
      <c r="L1064" s="3">
        <v>44130.307638888888</v>
      </c>
      <c r="M1064">
        <v>17.18</v>
      </c>
      <c r="N1064" t="s">
        <v>28</v>
      </c>
      <c r="P1064">
        <f>(C1064-Key!$B$1)*24</f>
        <v>-1.7666666666627862</v>
      </c>
      <c r="Q1064">
        <f>(Key!$B$2-'17.1'!C1064)*24</f>
        <v>4.7166666666744277</v>
      </c>
      <c r="R1064" s="3">
        <f>C1064-(M1064-Key!$B$5)/(24*Key!$B$6)</f>
        <v>44130.539657407404</v>
      </c>
      <c r="S1064">
        <f>M1064-Key!$B$5</f>
        <v>14.92</v>
      </c>
      <c r="T1064" s="2">
        <f t="shared" si="80"/>
        <v>44129.555555555555</v>
      </c>
      <c r="U1064" t="str">
        <f t="shared" si="81"/>
        <v>10-25-2020 13:20</v>
      </c>
      <c r="V1064">
        <f>IFERROR(IF(W1064=Z1064,VLOOKUP($U1064,[1]C8842!$G$2:$M$145,3,FALSE),0),0)</f>
        <v>21</v>
      </c>
      <c r="W1064">
        <f>VLOOKUP(RIGHT($V$1,5),Key!$A$9:$B$14,2,FALSE)</f>
        <v>10.199999999999999</v>
      </c>
      <c r="X1064">
        <f t="shared" si="84"/>
        <v>0</v>
      </c>
      <c r="Y1064">
        <f>VLOOKUP(RIGHT($X$1,5),Key!$A$9:$B$14,2,FALSE)</f>
        <v>3.7</v>
      </c>
      <c r="Z1064">
        <f t="shared" si="82"/>
        <v>10.199999999999999</v>
      </c>
      <c r="AA1064">
        <f t="shared" si="83"/>
        <v>21</v>
      </c>
    </row>
    <row r="1065" spans="1:27" x14ac:dyDescent="0.3">
      <c r="A1065">
        <v>100067</v>
      </c>
      <c r="B1065">
        <v>230922</v>
      </c>
      <c r="C1065" s="3">
        <v>44130.553472222222</v>
      </c>
      <c r="D1065">
        <v>1</v>
      </c>
      <c r="E1065">
        <v>1</v>
      </c>
      <c r="F1065" t="s">
        <v>25</v>
      </c>
      <c r="G1065">
        <v>1</v>
      </c>
      <c r="H1065">
        <v>73.472660000000005</v>
      </c>
      <c r="I1065">
        <v>16.82422</v>
      </c>
      <c r="J1065">
        <v>0.82421880000000003</v>
      </c>
      <c r="K1065">
        <v>58.023440000000001</v>
      </c>
      <c r="L1065" s="3">
        <v>44130.307638888888</v>
      </c>
      <c r="M1065">
        <v>17.18</v>
      </c>
      <c r="N1065" t="s">
        <v>28</v>
      </c>
      <c r="P1065">
        <f>(C1065-Key!$B$1)*24</f>
        <v>-1.7666666666627862</v>
      </c>
      <c r="Q1065">
        <f>(Key!$B$2-'17.1'!C1065)*24</f>
        <v>4.7166666666744277</v>
      </c>
      <c r="R1065" s="3">
        <f>C1065-(M1065-Key!$B$5)/(24*Key!$B$6)</f>
        <v>44130.539657407404</v>
      </c>
      <c r="S1065">
        <f>M1065-Key!$B$5</f>
        <v>14.92</v>
      </c>
      <c r="T1065" s="2">
        <f t="shared" si="80"/>
        <v>44129.555555555555</v>
      </c>
      <c r="U1065" t="str">
        <f t="shared" si="81"/>
        <v>10-25-2020 13:20</v>
      </c>
      <c r="V1065">
        <f>IFERROR(IF(W1065=Z1065,VLOOKUP($U1065,[1]C8842!$G$2:$M$145,3,FALSE),0),0)</f>
        <v>21</v>
      </c>
      <c r="W1065">
        <f>VLOOKUP(RIGHT($V$1,5),Key!$A$9:$B$14,2,FALSE)</f>
        <v>10.199999999999999</v>
      </c>
      <c r="X1065">
        <f t="shared" si="84"/>
        <v>0</v>
      </c>
      <c r="Y1065">
        <f>VLOOKUP(RIGHT($X$1,5),Key!$A$9:$B$14,2,FALSE)</f>
        <v>3.7</v>
      </c>
      <c r="Z1065">
        <f t="shared" si="82"/>
        <v>10.199999999999999</v>
      </c>
      <c r="AA1065">
        <f t="shared" si="83"/>
        <v>21</v>
      </c>
    </row>
    <row r="1066" spans="1:27" x14ac:dyDescent="0.3">
      <c r="A1066">
        <v>100067</v>
      </c>
      <c r="B1066">
        <v>230922</v>
      </c>
      <c r="C1066" s="3">
        <v>44130.554166666669</v>
      </c>
      <c r="D1066">
        <v>0</v>
      </c>
      <c r="E1066">
        <v>2</v>
      </c>
      <c r="F1066" t="s">
        <v>25</v>
      </c>
      <c r="G1066">
        <v>1</v>
      </c>
      <c r="H1066">
        <v>61.515630000000002</v>
      </c>
      <c r="I1066">
        <v>15.191409999999999</v>
      </c>
      <c r="J1066">
        <v>0.9140625</v>
      </c>
      <c r="K1066">
        <v>46.019530000000003</v>
      </c>
      <c r="L1066" s="3">
        <v>44130.307638888888</v>
      </c>
      <c r="M1066">
        <v>17.18</v>
      </c>
      <c r="N1066" t="s">
        <v>28</v>
      </c>
      <c r="P1066">
        <f>(C1066-Key!$B$1)*24</f>
        <v>-1.7499999999417923</v>
      </c>
      <c r="Q1066">
        <f>(Key!$B$2-'17.1'!C1066)*24</f>
        <v>4.6999999999534339</v>
      </c>
      <c r="R1066" s="3">
        <f>C1066-(M1066-Key!$B$5)/(24*Key!$B$6)</f>
        <v>44130.540351851851</v>
      </c>
      <c r="S1066">
        <f>M1066-Key!$B$5</f>
        <v>14.92</v>
      </c>
      <c r="T1066" s="2">
        <f t="shared" si="80"/>
        <v>44129.555555555555</v>
      </c>
      <c r="U1066" t="str">
        <f t="shared" si="81"/>
        <v>10-25-2020 13:20</v>
      </c>
      <c r="V1066">
        <f>IFERROR(IF(W1066=Z1066,VLOOKUP($U1066,[1]C8842!$G$2:$M$145,3,FALSE),0),0)</f>
        <v>21</v>
      </c>
      <c r="W1066">
        <f>VLOOKUP(RIGHT($V$1,5),Key!$A$9:$B$14,2,FALSE)</f>
        <v>10.199999999999999</v>
      </c>
      <c r="X1066">
        <f t="shared" si="84"/>
        <v>0</v>
      </c>
      <c r="Y1066">
        <f>VLOOKUP(RIGHT($X$1,5),Key!$A$9:$B$14,2,FALSE)</f>
        <v>3.7</v>
      </c>
      <c r="Z1066">
        <f t="shared" si="82"/>
        <v>10.199999999999999</v>
      </c>
      <c r="AA1066">
        <f t="shared" si="83"/>
        <v>21</v>
      </c>
    </row>
    <row r="1067" spans="1:27" x14ac:dyDescent="0.3">
      <c r="A1067">
        <v>100067</v>
      </c>
      <c r="B1067">
        <v>230922</v>
      </c>
      <c r="C1067" s="3">
        <v>44130.554166666669</v>
      </c>
      <c r="D1067">
        <v>3</v>
      </c>
      <c r="E1067">
        <v>2</v>
      </c>
      <c r="F1067" t="s">
        <v>26</v>
      </c>
      <c r="G1067">
        <v>1</v>
      </c>
      <c r="H1067">
        <v>65.28125</v>
      </c>
      <c r="I1067">
        <v>17.007809999999999</v>
      </c>
      <c r="J1067">
        <v>0.9375</v>
      </c>
      <c r="K1067">
        <v>94.039060000000006</v>
      </c>
      <c r="L1067" s="3">
        <v>44130.307638888888</v>
      </c>
      <c r="M1067">
        <v>17.18</v>
      </c>
      <c r="N1067" t="s">
        <v>28</v>
      </c>
      <c r="P1067">
        <f>(C1067-Key!$B$1)*24</f>
        <v>-1.7499999999417923</v>
      </c>
      <c r="Q1067">
        <f>(Key!$B$2-'17.1'!C1067)*24</f>
        <v>4.6999999999534339</v>
      </c>
      <c r="R1067" s="3">
        <f>C1067-(M1067-Key!$B$5)/(24*Key!$B$6)</f>
        <v>44130.540351851851</v>
      </c>
      <c r="S1067">
        <f>M1067-Key!$B$5</f>
        <v>14.92</v>
      </c>
      <c r="T1067" s="2">
        <f t="shared" si="80"/>
        <v>44129.555555555555</v>
      </c>
      <c r="U1067" t="str">
        <f t="shared" si="81"/>
        <v>10-25-2020 13:20</v>
      </c>
      <c r="V1067">
        <f>IFERROR(IF(W1067=Z1067,VLOOKUP($U1067,[1]C8842!$G$2:$M$145,3,FALSE),0),0)</f>
        <v>21</v>
      </c>
      <c r="W1067">
        <f>VLOOKUP(RIGHT($V$1,5),Key!$A$9:$B$14,2,FALSE)</f>
        <v>10.199999999999999</v>
      </c>
      <c r="X1067">
        <f t="shared" si="84"/>
        <v>0</v>
      </c>
      <c r="Y1067">
        <f>VLOOKUP(RIGHT($X$1,5),Key!$A$9:$B$14,2,FALSE)</f>
        <v>3.7</v>
      </c>
      <c r="Z1067">
        <f t="shared" si="82"/>
        <v>10.199999999999999</v>
      </c>
      <c r="AA1067">
        <f t="shared" si="83"/>
        <v>21</v>
      </c>
    </row>
    <row r="1068" spans="1:27" x14ac:dyDescent="0.3">
      <c r="A1068">
        <v>100067</v>
      </c>
      <c r="B1068">
        <v>230922</v>
      </c>
      <c r="C1068" s="3">
        <v>44130.554166666669</v>
      </c>
      <c r="D1068">
        <v>3</v>
      </c>
      <c r="E1068">
        <v>2</v>
      </c>
      <c r="F1068" t="s">
        <v>26</v>
      </c>
      <c r="G1068">
        <v>1</v>
      </c>
      <c r="H1068">
        <v>61.71875</v>
      </c>
      <c r="I1068">
        <v>17.628910000000001</v>
      </c>
      <c r="J1068">
        <v>1.015625</v>
      </c>
      <c r="K1068">
        <v>95.039060000000006</v>
      </c>
      <c r="L1068" s="3">
        <v>44130.307638888888</v>
      </c>
      <c r="M1068">
        <v>17.18</v>
      </c>
      <c r="N1068" t="s">
        <v>28</v>
      </c>
      <c r="P1068">
        <f>(C1068-Key!$B$1)*24</f>
        <v>-1.7499999999417923</v>
      </c>
      <c r="Q1068">
        <f>(Key!$B$2-'17.1'!C1068)*24</f>
        <v>4.6999999999534339</v>
      </c>
      <c r="R1068" s="3">
        <f>C1068-(M1068-Key!$B$5)/(24*Key!$B$6)</f>
        <v>44130.540351851851</v>
      </c>
      <c r="S1068">
        <f>M1068-Key!$B$5</f>
        <v>14.92</v>
      </c>
      <c r="T1068" s="2">
        <f t="shared" si="80"/>
        <v>44129.555555555555</v>
      </c>
      <c r="U1068" t="str">
        <f t="shared" si="81"/>
        <v>10-25-2020 13:20</v>
      </c>
      <c r="V1068">
        <f>IFERROR(IF(W1068=Z1068,VLOOKUP($U1068,[1]C8842!$G$2:$M$145,3,FALSE),0),0)</f>
        <v>21</v>
      </c>
      <c r="W1068">
        <f>VLOOKUP(RIGHT($V$1,5),Key!$A$9:$B$14,2,FALSE)</f>
        <v>10.199999999999999</v>
      </c>
      <c r="X1068">
        <f t="shared" si="84"/>
        <v>0</v>
      </c>
      <c r="Y1068">
        <f>VLOOKUP(RIGHT($X$1,5),Key!$A$9:$B$14,2,FALSE)</f>
        <v>3.7</v>
      </c>
      <c r="Z1068">
        <f t="shared" si="82"/>
        <v>10.199999999999999</v>
      </c>
      <c r="AA1068">
        <f t="shared" si="83"/>
        <v>21</v>
      </c>
    </row>
    <row r="1069" spans="1:27" x14ac:dyDescent="0.3">
      <c r="A1069">
        <v>100067</v>
      </c>
      <c r="B1069">
        <v>230922</v>
      </c>
      <c r="C1069" s="3">
        <v>44130.554166666669</v>
      </c>
      <c r="D1069">
        <v>2</v>
      </c>
      <c r="E1069">
        <v>1</v>
      </c>
      <c r="F1069" t="s">
        <v>26</v>
      </c>
      <c r="G1069">
        <v>1</v>
      </c>
      <c r="H1069">
        <v>65.519530000000003</v>
      </c>
      <c r="I1069">
        <v>14.804690000000001</v>
      </c>
      <c r="J1069">
        <v>0.84375</v>
      </c>
      <c r="K1069">
        <v>84.035160000000005</v>
      </c>
      <c r="L1069" s="3">
        <v>44130.307638888888</v>
      </c>
      <c r="M1069">
        <v>17.18</v>
      </c>
      <c r="N1069" t="s">
        <v>28</v>
      </c>
      <c r="P1069">
        <f>(C1069-Key!$B$1)*24</f>
        <v>-1.7499999999417923</v>
      </c>
      <c r="Q1069">
        <f>(Key!$B$2-'17.1'!C1069)*24</f>
        <v>4.6999999999534339</v>
      </c>
      <c r="R1069" s="3">
        <f>C1069-(M1069-Key!$B$5)/(24*Key!$B$6)</f>
        <v>44130.540351851851</v>
      </c>
      <c r="S1069">
        <f>M1069-Key!$B$5</f>
        <v>14.92</v>
      </c>
      <c r="T1069" s="2">
        <f t="shared" si="80"/>
        <v>44129.555555555555</v>
      </c>
      <c r="U1069" t="str">
        <f t="shared" si="81"/>
        <v>10-25-2020 13:20</v>
      </c>
      <c r="V1069">
        <f>IFERROR(IF(W1069=Z1069,VLOOKUP($U1069,[1]C8842!$G$2:$M$145,3,FALSE),0),0)</f>
        <v>21</v>
      </c>
      <c r="W1069">
        <f>VLOOKUP(RIGHT($V$1,5),Key!$A$9:$B$14,2,FALSE)</f>
        <v>10.199999999999999</v>
      </c>
      <c r="X1069">
        <f t="shared" si="84"/>
        <v>0</v>
      </c>
      <c r="Y1069">
        <f>VLOOKUP(RIGHT($X$1,5),Key!$A$9:$B$14,2,FALSE)</f>
        <v>3.7</v>
      </c>
      <c r="Z1069">
        <f t="shared" si="82"/>
        <v>10.199999999999999</v>
      </c>
      <c r="AA1069">
        <f t="shared" si="83"/>
        <v>21</v>
      </c>
    </row>
    <row r="1070" spans="1:27" x14ac:dyDescent="0.3">
      <c r="A1070">
        <v>100067</v>
      </c>
      <c r="B1070">
        <v>230922</v>
      </c>
      <c r="C1070" s="3">
        <v>44130.554166666669</v>
      </c>
      <c r="D1070">
        <v>3</v>
      </c>
      <c r="E1070">
        <v>2</v>
      </c>
      <c r="F1070" t="s">
        <v>26</v>
      </c>
      <c r="G1070">
        <v>1</v>
      </c>
      <c r="H1070">
        <v>66.949219999999997</v>
      </c>
      <c r="I1070">
        <v>15.125</v>
      </c>
      <c r="J1070">
        <v>0.83984380000000003</v>
      </c>
      <c r="K1070">
        <v>94.039060000000006</v>
      </c>
      <c r="L1070" s="3">
        <v>44130.307638888888</v>
      </c>
      <c r="M1070">
        <v>17.18</v>
      </c>
      <c r="N1070" t="s">
        <v>28</v>
      </c>
      <c r="P1070">
        <f>(C1070-Key!$B$1)*24</f>
        <v>-1.7499999999417923</v>
      </c>
      <c r="Q1070">
        <f>(Key!$B$2-'17.1'!C1070)*24</f>
        <v>4.6999999999534339</v>
      </c>
      <c r="R1070" s="3">
        <f>C1070-(M1070-Key!$B$5)/(24*Key!$B$6)</f>
        <v>44130.540351851851</v>
      </c>
      <c r="S1070">
        <f>M1070-Key!$B$5</f>
        <v>14.92</v>
      </c>
      <c r="T1070" s="2">
        <f t="shared" si="80"/>
        <v>44129.555555555555</v>
      </c>
      <c r="U1070" t="str">
        <f t="shared" si="81"/>
        <v>10-25-2020 13:20</v>
      </c>
      <c r="V1070">
        <f>IFERROR(IF(W1070=Z1070,VLOOKUP($U1070,[1]C8842!$G$2:$M$145,3,FALSE),0),0)</f>
        <v>21</v>
      </c>
      <c r="W1070">
        <f>VLOOKUP(RIGHT($V$1,5),Key!$A$9:$B$14,2,FALSE)</f>
        <v>10.199999999999999</v>
      </c>
      <c r="X1070">
        <f t="shared" si="84"/>
        <v>0</v>
      </c>
      <c r="Y1070">
        <f>VLOOKUP(RIGHT($X$1,5),Key!$A$9:$B$14,2,FALSE)</f>
        <v>3.7</v>
      </c>
      <c r="Z1070">
        <f t="shared" si="82"/>
        <v>10.199999999999999</v>
      </c>
      <c r="AA1070">
        <f t="shared" si="83"/>
        <v>21</v>
      </c>
    </row>
    <row r="1071" spans="1:27" x14ac:dyDescent="0.3">
      <c r="A1071">
        <v>100067</v>
      </c>
      <c r="B1071">
        <v>230922</v>
      </c>
      <c r="C1071" s="3">
        <v>44130.554166666669</v>
      </c>
      <c r="D1071">
        <v>3</v>
      </c>
      <c r="E1071">
        <v>2</v>
      </c>
      <c r="F1071" t="s">
        <v>26</v>
      </c>
      <c r="G1071">
        <v>1</v>
      </c>
      <c r="H1071">
        <v>67.761719999999997</v>
      </c>
      <c r="I1071">
        <v>17.60547</v>
      </c>
      <c r="J1071">
        <v>0.92578130000000003</v>
      </c>
      <c r="K1071">
        <v>93.039060000000006</v>
      </c>
      <c r="L1071" s="3">
        <v>44130.307638888888</v>
      </c>
      <c r="M1071">
        <v>17.18</v>
      </c>
      <c r="N1071" t="s">
        <v>28</v>
      </c>
      <c r="P1071">
        <f>(C1071-Key!$B$1)*24</f>
        <v>-1.7499999999417923</v>
      </c>
      <c r="Q1071">
        <f>(Key!$B$2-'17.1'!C1071)*24</f>
        <v>4.6999999999534339</v>
      </c>
      <c r="R1071" s="3">
        <f>C1071-(M1071-Key!$B$5)/(24*Key!$B$6)</f>
        <v>44130.540351851851</v>
      </c>
      <c r="S1071">
        <f>M1071-Key!$B$5</f>
        <v>14.92</v>
      </c>
      <c r="T1071" s="2">
        <f t="shared" si="80"/>
        <v>44129.555555555555</v>
      </c>
      <c r="U1071" t="str">
        <f t="shared" si="81"/>
        <v>10-25-2020 13:20</v>
      </c>
      <c r="V1071">
        <f>IFERROR(IF(W1071=Z1071,VLOOKUP($U1071,[1]C8842!$G$2:$M$145,3,FALSE),0),0)</f>
        <v>21</v>
      </c>
      <c r="W1071">
        <f>VLOOKUP(RIGHT($V$1,5),Key!$A$9:$B$14,2,FALSE)</f>
        <v>10.199999999999999</v>
      </c>
      <c r="X1071">
        <f t="shared" si="84"/>
        <v>0</v>
      </c>
      <c r="Y1071">
        <f>VLOOKUP(RIGHT($X$1,5),Key!$A$9:$B$14,2,FALSE)</f>
        <v>3.7</v>
      </c>
      <c r="Z1071">
        <f t="shared" si="82"/>
        <v>10.199999999999999</v>
      </c>
      <c r="AA1071">
        <f t="shared" si="83"/>
        <v>21</v>
      </c>
    </row>
    <row r="1072" spans="1:27" x14ac:dyDescent="0.3">
      <c r="A1072">
        <v>100067</v>
      </c>
      <c r="B1072">
        <v>230922</v>
      </c>
      <c r="C1072" s="3">
        <v>44130.554166666669</v>
      </c>
      <c r="D1072">
        <v>2</v>
      </c>
      <c r="E1072">
        <v>1</v>
      </c>
      <c r="F1072" t="s">
        <v>26</v>
      </c>
      <c r="G1072">
        <v>1</v>
      </c>
      <c r="H1072">
        <v>73.03125</v>
      </c>
      <c r="I1072">
        <v>17.535160000000001</v>
      </c>
      <c r="J1072">
        <v>0.85546880000000003</v>
      </c>
      <c r="K1072">
        <v>82.035160000000005</v>
      </c>
      <c r="L1072" s="3">
        <v>44130.307638888888</v>
      </c>
      <c r="M1072">
        <v>17.18</v>
      </c>
      <c r="N1072" t="s">
        <v>28</v>
      </c>
      <c r="P1072">
        <f>(C1072-Key!$B$1)*24</f>
        <v>-1.7499999999417923</v>
      </c>
      <c r="Q1072">
        <f>(Key!$B$2-'17.1'!C1072)*24</f>
        <v>4.6999999999534339</v>
      </c>
      <c r="R1072" s="3">
        <f>C1072-(M1072-Key!$B$5)/(24*Key!$B$6)</f>
        <v>44130.540351851851</v>
      </c>
      <c r="S1072">
        <f>M1072-Key!$B$5</f>
        <v>14.92</v>
      </c>
      <c r="T1072" s="2">
        <f t="shared" si="80"/>
        <v>44129.555555555555</v>
      </c>
      <c r="U1072" t="str">
        <f t="shared" si="81"/>
        <v>10-25-2020 13:20</v>
      </c>
      <c r="V1072">
        <f>IFERROR(IF(W1072=Z1072,VLOOKUP($U1072,[1]C8842!$G$2:$M$145,3,FALSE),0),0)</f>
        <v>21</v>
      </c>
      <c r="W1072">
        <f>VLOOKUP(RIGHT($V$1,5),Key!$A$9:$B$14,2,FALSE)</f>
        <v>10.199999999999999</v>
      </c>
      <c r="X1072">
        <f t="shared" si="84"/>
        <v>0</v>
      </c>
      <c r="Y1072">
        <f>VLOOKUP(RIGHT($X$1,5),Key!$A$9:$B$14,2,FALSE)</f>
        <v>3.7</v>
      </c>
      <c r="Z1072">
        <f t="shared" si="82"/>
        <v>10.199999999999999</v>
      </c>
      <c r="AA1072">
        <f t="shared" si="83"/>
        <v>21</v>
      </c>
    </row>
    <row r="1073" spans="1:27" x14ac:dyDescent="0.3">
      <c r="A1073">
        <v>100067</v>
      </c>
      <c r="B1073">
        <v>230922</v>
      </c>
      <c r="C1073" s="3">
        <v>44130.554166666669</v>
      </c>
      <c r="D1073">
        <v>0</v>
      </c>
      <c r="E1073">
        <v>2</v>
      </c>
      <c r="F1073" t="s">
        <v>25</v>
      </c>
      <c r="G1073">
        <v>1</v>
      </c>
      <c r="H1073">
        <v>48.550780000000003</v>
      </c>
      <c r="I1073">
        <v>17.285160000000001</v>
      </c>
      <c r="J1073">
        <v>1.2734380000000001</v>
      </c>
      <c r="K1073">
        <v>47.019530000000003</v>
      </c>
      <c r="L1073" s="3">
        <v>44130.307638888888</v>
      </c>
      <c r="M1073">
        <v>17.18</v>
      </c>
      <c r="N1073" t="s">
        <v>28</v>
      </c>
      <c r="P1073">
        <f>(C1073-Key!$B$1)*24</f>
        <v>-1.7499999999417923</v>
      </c>
      <c r="Q1073">
        <f>(Key!$B$2-'17.1'!C1073)*24</f>
        <v>4.6999999999534339</v>
      </c>
      <c r="R1073" s="3">
        <f>C1073-(M1073-Key!$B$5)/(24*Key!$B$6)</f>
        <v>44130.540351851851</v>
      </c>
      <c r="S1073">
        <f>M1073-Key!$B$5</f>
        <v>14.92</v>
      </c>
      <c r="T1073" s="2">
        <f t="shared" si="80"/>
        <v>44129.555555555555</v>
      </c>
      <c r="U1073" t="str">
        <f t="shared" si="81"/>
        <v>10-25-2020 13:20</v>
      </c>
      <c r="V1073">
        <f>IFERROR(IF(W1073=Z1073,VLOOKUP($U1073,[1]C8842!$G$2:$M$145,3,FALSE),0),0)</f>
        <v>21</v>
      </c>
      <c r="W1073">
        <f>VLOOKUP(RIGHT($V$1,5),Key!$A$9:$B$14,2,FALSE)</f>
        <v>10.199999999999999</v>
      </c>
      <c r="X1073">
        <f t="shared" si="84"/>
        <v>0</v>
      </c>
      <c r="Y1073">
        <f>VLOOKUP(RIGHT($X$1,5),Key!$A$9:$B$14,2,FALSE)</f>
        <v>3.7</v>
      </c>
      <c r="Z1073">
        <f t="shared" si="82"/>
        <v>10.199999999999999</v>
      </c>
      <c r="AA1073">
        <f t="shared" si="83"/>
        <v>21</v>
      </c>
    </row>
    <row r="1074" spans="1:27" x14ac:dyDescent="0.3">
      <c r="A1074">
        <v>100067</v>
      </c>
      <c r="B1074">
        <v>230922</v>
      </c>
      <c r="C1074" s="3">
        <v>44130.554166666669</v>
      </c>
      <c r="D1074">
        <v>2</v>
      </c>
      <c r="E1074">
        <v>1</v>
      </c>
      <c r="F1074" t="s">
        <v>26</v>
      </c>
      <c r="G1074">
        <v>1</v>
      </c>
      <c r="H1074">
        <v>74.007810000000006</v>
      </c>
      <c r="I1074">
        <v>17.007809999999999</v>
      </c>
      <c r="J1074">
        <v>0.82421880000000003</v>
      </c>
      <c r="K1074">
        <v>80.03125</v>
      </c>
      <c r="L1074" s="3">
        <v>44130.307638888888</v>
      </c>
      <c r="M1074">
        <v>17.18</v>
      </c>
      <c r="N1074" t="s">
        <v>28</v>
      </c>
      <c r="P1074">
        <f>(C1074-Key!$B$1)*24</f>
        <v>-1.7499999999417923</v>
      </c>
      <c r="Q1074">
        <f>(Key!$B$2-'17.1'!C1074)*24</f>
        <v>4.6999999999534339</v>
      </c>
      <c r="R1074" s="3">
        <f>C1074-(M1074-Key!$B$5)/(24*Key!$B$6)</f>
        <v>44130.540351851851</v>
      </c>
      <c r="S1074">
        <f>M1074-Key!$B$5</f>
        <v>14.92</v>
      </c>
      <c r="T1074" s="2">
        <f t="shared" si="80"/>
        <v>44129.555555555555</v>
      </c>
      <c r="U1074" t="str">
        <f t="shared" si="81"/>
        <v>10-25-2020 13:20</v>
      </c>
      <c r="V1074">
        <f>IFERROR(IF(W1074=Z1074,VLOOKUP($U1074,[1]C8842!$G$2:$M$145,3,FALSE),0),0)</f>
        <v>21</v>
      </c>
      <c r="W1074">
        <f>VLOOKUP(RIGHT($V$1,5),Key!$A$9:$B$14,2,FALSE)</f>
        <v>10.199999999999999</v>
      </c>
      <c r="X1074">
        <f t="shared" si="84"/>
        <v>0</v>
      </c>
      <c r="Y1074">
        <f>VLOOKUP(RIGHT($X$1,5),Key!$A$9:$B$14,2,FALSE)</f>
        <v>3.7</v>
      </c>
      <c r="Z1074">
        <f t="shared" si="82"/>
        <v>10.199999999999999</v>
      </c>
      <c r="AA1074">
        <f t="shared" si="83"/>
        <v>21</v>
      </c>
    </row>
    <row r="1075" spans="1:27" x14ac:dyDescent="0.3">
      <c r="A1075">
        <v>100067</v>
      </c>
      <c r="B1075">
        <v>230922</v>
      </c>
      <c r="C1075" s="3">
        <v>44130.554166666669</v>
      </c>
      <c r="D1075">
        <v>3</v>
      </c>
      <c r="E1075">
        <v>2</v>
      </c>
      <c r="F1075" t="s">
        <v>26</v>
      </c>
      <c r="G1075">
        <v>1</v>
      </c>
      <c r="H1075">
        <v>69.988280000000003</v>
      </c>
      <c r="I1075">
        <v>16.429690000000001</v>
      </c>
      <c r="J1075">
        <v>0.8515625</v>
      </c>
      <c r="K1075">
        <v>95.039060000000006</v>
      </c>
      <c r="L1075" s="3">
        <v>44130.307638888888</v>
      </c>
      <c r="M1075">
        <v>17.18</v>
      </c>
      <c r="N1075" t="s">
        <v>28</v>
      </c>
      <c r="P1075">
        <f>(C1075-Key!$B$1)*24</f>
        <v>-1.7499999999417923</v>
      </c>
      <c r="Q1075">
        <f>(Key!$B$2-'17.1'!C1075)*24</f>
        <v>4.6999999999534339</v>
      </c>
      <c r="R1075" s="3">
        <f>C1075-(M1075-Key!$B$5)/(24*Key!$B$6)</f>
        <v>44130.540351851851</v>
      </c>
      <c r="S1075">
        <f>M1075-Key!$B$5</f>
        <v>14.92</v>
      </c>
      <c r="T1075" s="2">
        <f t="shared" si="80"/>
        <v>44129.555555555555</v>
      </c>
      <c r="U1075" t="str">
        <f t="shared" si="81"/>
        <v>10-25-2020 13:20</v>
      </c>
      <c r="V1075">
        <f>IFERROR(IF(W1075=Z1075,VLOOKUP($U1075,[1]C8842!$G$2:$M$145,3,FALSE),0),0)</f>
        <v>21</v>
      </c>
      <c r="W1075">
        <f>VLOOKUP(RIGHT($V$1,5),Key!$A$9:$B$14,2,FALSE)</f>
        <v>10.199999999999999</v>
      </c>
      <c r="X1075">
        <f t="shared" si="84"/>
        <v>0</v>
      </c>
      <c r="Y1075">
        <f>VLOOKUP(RIGHT($X$1,5),Key!$A$9:$B$14,2,FALSE)</f>
        <v>3.7</v>
      </c>
      <c r="Z1075">
        <f t="shared" si="82"/>
        <v>10.199999999999999</v>
      </c>
      <c r="AA1075">
        <f t="shared" si="83"/>
        <v>21</v>
      </c>
    </row>
    <row r="1076" spans="1:27" x14ac:dyDescent="0.3">
      <c r="A1076">
        <v>100067</v>
      </c>
      <c r="B1076">
        <v>230922</v>
      </c>
      <c r="C1076" s="3">
        <v>44130.554166666669</v>
      </c>
      <c r="D1076">
        <v>2</v>
      </c>
      <c r="E1076">
        <v>1</v>
      </c>
      <c r="F1076" t="s">
        <v>26</v>
      </c>
      <c r="G1076">
        <v>1</v>
      </c>
      <c r="H1076">
        <v>70.378910000000005</v>
      </c>
      <c r="I1076">
        <v>17.273440000000001</v>
      </c>
      <c r="J1076">
        <v>0.87890630000000003</v>
      </c>
      <c r="K1076">
        <v>81.035160000000005</v>
      </c>
      <c r="L1076" s="3">
        <v>44130.307638888888</v>
      </c>
      <c r="M1076">
        <v>17.18</v>
      </c>
      <c r="N1076" t="s">
        <v>28</v>
      </c>
      <c r="P1076">
        <f>(C1076-Key!$B$1)*24</f>
        <v>-1.7499999999417923</v>
      </c>
      <c r="Q1076">
        <f>(Key!$B$2-'17.1'!C1076)*24</f>
        <v>4.6999999999534339</v>
      </c>
      <c r="R1076" s="3">
        <f>C1076-(M1076-Key!$B$5)/(24*Key!$B$6)</f>
        <v>44130.540351851851</v>
      </c>
      <c r="S1076">
        <f>M1076-Key!$B$5</f>
        <v>14.92</v>
      </c>
      <c r="T1076" s="2">
        <f t="shared" si="80"/>
        <v>44129.555555555555</v>
      </c>
      <c r="U1076" t="str">
        <f t="shared" si="81"/>
        <v>10-25-2020 13:20</v>
      </c>
      <c r="V1076">
        <f>IFERROR(IF(W1076=Z1076,VLOOKUP($U1076,[1]C8842!$G$2:$M$145,3,FALSE),0),0)</f>
        <v>21</v>
      </c>
      <c r="W1076">
        <f>VLOOKUP(RIGHT($V$1,5),Key!$A$9:$B$14,2,FALSE)</f>
        <v>10.199999999999999</v>
      </c>
      <c r="X1076">
        <f t="shared" si="84"/>
        <v>0</v>
      </c>
      <c r="Y1076">
        <f>VLOOKUP(RIGHT($X$1,5),Key!$A$9:$B$14,2,FALSE)</f>
        <v>3.7</v>
      </c>
      <c r="Z1076">
        <f t="shared" si="82"/>
        <v>10.199999999999999</v>
      </c>
      <c r="AA1076">
        <f t="shared" si="83"/>
        <v>21</v>
      </c>
    </row>
    <row r="1077" spans="1:27" x14ac:dyDescent="0.3">
      <c r="A1077">
        <v>100067</v>
      </c>
      <c r="B1077">
        <v>230922</v>
      </c>
      <c r="C1077" s="3">
        <v>44130.554166666669</v>
      </c>
      <c r="D1077">
        <v>2</v>
      </c>
      <c r="E1077">
        <v>1</v>
      </c>
      <c r="F1077" t="s">
        <v>26</v>
      </c>
      <c r="G1077">
        <v>1</v>
      </c>
      <c r="H1077">
        <v>69.699219999999997</v>
      </c>
      <c r="I1077">
        <v>17.851559999999999</v>
      </c>
      <c r="J1077">
        <v>0.91015630000000003</v>
      </c>
      <c r="K1077">
        <v>82.035160000000005</v>
      </c>
      <c r="L1077" s="3">
        <v>44130.307638888888</v>
      </c>
      <c r="M1077">
        <v>17.18</v>
      </c>
      <c r="N1077" t="s">
        <v>28</v>
      </c>
      <c r="P1077">
        <f>(C1077-Key!$B$1)*24</f>
        <v>-1.7499999999417923</v>
      </c>
      <c r="Q1077">
        <f>(Key!$B$2-'17.1'!C1077)*24</f>
        <v>4.6999999999534339</v>
      </c>
      <c r="R1077" s="3">
        <f>C1077-(M1077-Key!$B$5)/(24*Key!$B$6)</f>
        <v>44130.540351851851</v>
      </c>
      <c r="S1077">
        <f>M1077-Key!$B$5</f>
        <v>14.92</v>
      </c>
      <c r="T1077" s="2">
        <f t="shared" si="80"/>
        <v>44129.555555555555</v>
      </c>
      <c r="U1077" t="str">
        <f t="shared" si="81"/>
        <v>10-25-2020 13:20</v>
      </c>
      <c r="V1077">
        <f>IFERROR(IF(W1077=Z1077,VLOOKUP($U1077,[1]C8842!$G$2:$M$145,3,FALSE),0),0)</f>
        <v>21</v>
      </c>
      <c r="W1077">
        <f>VLOOKUP(RIGHT($V$1,5),Key!$A$9:$B$14,2,FALSE)</f>
        <v>10.199999999999999</v>
      </c>
      <c r="X1077">
        <f t="shared" si="84"/>
        <v>0</v>
      </c>
      <c r="Y1077">
        <f>VLOOKUP(RIGHT($X$1,5),Key!$A$9:$B$14,2,FALSE)</f>
        <v>3.7</v>
      </c>
      <c r="Z1077">
        <f t="shared" si="82"/>
        <v>10.199999999999999</v>
      </c>
      <c r="AA1077">
        <f t="shared" si="83"/>
        <v>21</v>
      </c>
    </row>
    <row r="1078" spans="1:27" x14ac:dyDescent="0.3">
      <c r="A1078">
        <v>100067</v>
      </c>
      <c r="B1078">
        <v>230922</v>
      </c>
      <c r="C1078" s="3">
        <v>44130.554166666669</v>
      </c>
      <c r="D1078">
        <v>0</v>
      </c>
      <c r="E1078">
        <v>2</v>
      </c>
      <c r="F1078" t="s">
        <v>25</v>
      </c>
      <c r="G1078">
        <v>1</v>
      </c>
      <c r="H1078">
        <v>73.132810000000006</v>
      </c>
      <c r="I1078">
        <v>16.992190000000001</v>
      </c>
      <c r="J1078">
        <v>0.8359375</v>
      </c>
      <c r="K1078">
        <v>48.019530000000003</v>
      </c>
      <c r="L1078" s="3">
        <v>44130.307638888888</v>
      </c>
      <c r="M1078">
        <v>17.18</v>
      </c>
      <c r="N1078" t="s">
        <v>28</v>
      </c>
      <c r="P1078">
        <f>(C1078-Key!$B$1)*24</f>
        <v>-1.7499999999417923</v>
      </c>
      <c r="Q1078">
        <f>(Key!$B$2-'17.1'!C1078)*24</f>
        <v>4.6999999999534339</v>
      </c>
      <c r="R1078" s="3">
        <f>C1078-(M1078-Key!$B$5)/(24*Key!$B$6)</f>
        <v>44130.540351851851</v>
      </c>
      <c r="S1078">
        <f>M1078-Key!$B$5</f>
        <v>14.92</v>
      </c>
      <c r="T1078" s="2">
        <f t="shared" si="80"/>
        <v>44129.555555555555</v>
      </c>
      <c r="U1078" t="str">
        <f t="shared" si="81"/>
        <v>10-25-2020 13:20</v>
      </c>
      <c r="V1078">
        <f>IFERROR(IF(W1078=Z1078,VLOOKUP($U1078,[1]C8842!$G$2:$M$145,3,FALSE),0),0)</f>
        <v>21</v>
      </c>
      <c r="W1078">
        <f>VLOOKUP(RIGHT($V$1,5),Key!$A$9:$B$14,2,FALSE)</f>
        <v>10.199999999999999</v>
      </c>
      <c r="X1078">
        <f t="shared" si="84"/>
        <v>0</v>
      </c>
      <c r="Y1078">
        <f>VLOOKUP(RIGHT($X$1,5),Key!$A$9:$B$14,2,FALSE)</f>
        <v>3.7</v>
      </c>
      <c r="Z1078">
        <f t="shared" si="82"/>
        <v>10.199999999999999</v>
      </c>
      <c r="AA1078">
        <f t="shared" si="83"/>
        <v>21</v>
      </c>
    </row>
    <row r="1079" spans="1:27" x14ac:dyDescent="0.3">
      <c r="A1079">
        <v>100067</v>
      </c>
      <c r="B1079">
        <v>230922</v>
      </c>
      <c r="C1079" s="3">
        <v>44130.554166666669</v>
      </c>
      <c r="D1079">
        <v>3</v>
      </c>
      <c r="E1079">
        <v>2</v>
      </c>
      <c r="F1079" t="s">
        <v>26</v>
      </c>
      <c r="G1079">
        <v>1</v>
      </c>
      <c r="H1079">
        <v>69.371089999999995</v>
      </c>
      <c r="I1079">
        <v>16.125</v>
      </c>
      <c r="J1079">
        <v>0.84765630000000003</v>
      </c>
      <c r="K1079">
        <v>94.039060000000006</v>
      </c>
      <c r="L1079" s="3">
        <v>44130.307638888888</v>
      </c>
      <c r="M1079">
        <v>17.18</v>
      </c>
      <c r="N1079" t="s">
        <v>28</v>
      </c>
      <c r="P1079">
        <f>(C1079-Key!$B$1)*24</f>
        <v>-1.7499999999417923</v>
      </c>
      <c r="Q1079">
        <f>(Key!$B$2-'17.1'!C1079)*24</f>
        <v>4.6999999999534339</v>
      </c>
      <c r="R1079" s="3">
        <f>C1079-(M1079-Key!$B$5)/(24*Key!$B$6)</f>
        <v>44130.540351851851</v>
      </c>
      <c r="S1079">
        <f>M1079-Key!$B$5</f>
        <v>14.92</v>
      </c>
      <c r="T1079" s="2">
        <f t="shared" si="80"/>
        <v>44129.555555555555</v>
      </c>
      <c r="U1079" t="str">
        <f t="shared" si="81"/>
        <v>10-25-2020 13:20</v>
      </c>
      <c r="V1079">
        <f>IFERROR(IF(W1079=Z1079,VLOOKUP($U1079,[1]C8842!$G$2:$M$145,3,FALSE),0),0)</f>
        <v>21</v>
      </c>
      <c r="W1079">
        <f>VLOOKUP(RIGHT($V$1,5),Key!$A$9:$B$14,2,FALSE)</f>
        <v>10.199999999999999</v>
      </c>
      <c r="X1079">
        <f t="shared" si="84"/>
        <v>0</v>
      </c>
      <c r="Y1079">
        <f>VLOOKUP(RIGHT($X$1,5),Key!$A$9:$B$14,2,FALSE)</f>
        <v>3.7</v>
      </c>
      <c r="Z1079">
        <f t="shared" si="82"/>
        <v>10.199999999999999</v>
      </c>
      <c r="AA1079">
        <f t="shared" si="83"/>
        <v>21</v>
      </c>
    </row>
    <row r="1080" spans="1:27" x14ac:dyDescent="0.3">
      <c r="A1080">
        <v>100067</v>
      </c>
      <c r="B1080">
        <v>230922</v>
      </c>
      <c r="C1080" s="3">
        <v>44130.554166666669</v>
      </c>
      <c r="D1080">
        <v>0</v>
      </c>
      <c r="E1080">
        <v>2</v>
      </c>
      <c r="F1080" t="s">
        <v>25</v>
      </c>
      <c r="G1080">
        <v>1</v>
      </c>
      <c r="H1080">
        <v>69.222660000000005</v>
      </c>
      <c r="I1080">
        <v>16.710940000000001</v>
      </c>
      <c r="J1080">
        <v>0.87109380000000003</v>
      </c>
      <c r="K1080">
        <v>46.019530000000003</v>
      </c>
      <c r="L1080" s="3">
        <v>44130.307638888888</v>
      </c>
      <c r="M1080">
        <v>17.18</v>
      </c>
      <c r="N1080" t="s">
        <v>28</v>
      </c>
      <c r="P1080">
        <f>(C1080-Key!$B$1)*24</f>
        <v>-1.7499999999417923</v>
      </c>
      <c r="Q1080">
        <f>(Key!$B$2-'17.1'!C1080)*24</f>
        <v>4.6999999999534339</v>
      </c>
      <c r="R1080" s="3">
        <f>C1080-(M1080-Key!$B$5)/(24*Key!$B$6)</f>
        <v>44130.540351851851</v>
      </c>
      <c r="S1080">
        <f>M1080-Key!$B$5</f>
        <v>14.92</v>
      </c>
      <c r="T1080" s="2">
        <f t="shared" si="80"/>
        <v>44129.555555555555</v>
      </c>
      <c r="U1080" t="str">
        <f t="shared" si="81"/>
        <v>10-25-2020 13:20</v>
      </c>
      <c r="V1080">
        <f>IFERROR(IF(W1080=Z1080,VLOOKUP($U1080,[1]C8842!$G$2:$M$145,3,FALSE),0),0)</f>
        <v>21</v>
      </c>
      <c r="W1080">
        <f>VLOOKUP(RIGHT($V$1,5),Key!$A$9:$B$14,2,FALSE)</f>
        <v>10.199999999999999</v>
      </c>
      <c r="X1080">
        <f t="shared" si="84"/>
        <v>0</v>
      </c>
      <c r="Y1080">
        <f>VLOOKUP(RIGHT($X$1,5),Key!$A$9:$B$14,2,FALSE)</f>
        <v>3.7</v>
      </c>
      <c r="Z1080">
        <f t="shared" si="82"/>
        <v>10.199999999999999</v>
      </c>
      <c r="AA1080">
        <f t="shared" si="83"/>
        <v>21</v>
      </c>
    </row>
    <row r="1081" spans="1:27" x14ac:dyDescent="0.3">
      <c r="A1081">
        <v>100067</v>
      </c>
      <c r="B1081">
        <v>230922</v>
      </c>
      <c r="C1081" s="3">
        <v>44130.554166666669</v>
      </c>
      <c r="D1081">
        <v>1</v>
      </c>
      <c r="E1081">
        <v>1</v>
      </c>
      <c r="F1081" t="s">
        <v>25</v>
      </c>
      <c r="G1081">
        <v>1</v>
      </c>
      <c r="H1081">
        <v>75.292969999999997</v>
      </c>
      <c r="I1081">
        <v>15.621090000000001</v>
      </c>
      <c r="J1081">
        <v>0.76171880000000003</v>
      </c>
      <c r="K1081">
        <v>58.023440000000001</v>
      </c>
      <c r="L1081" s="3">
        <v>44130.307638888888</v>
      </c>
      <c r="M1081">
        <v>17.18</v>
      </c>
      <c r="N1081" t="s">
        <v>28</v>
      </c>
      <c r="P1081">
        <f>(C1081-Key!$B$1)*24</f>
        <v>-1.7499999999417923</v>
      </c>
      <c r="Q1081">
        <f>(Key!$B$2-'17.1'!C1081)*24</f>
        <v>4.6999999999534339</v>
      </c>
      <c r="R1081" s="3">
        <f>C1081-(M1081-Key!$B$5)/(24*Key!$B$6)</f>
        <v>44130.540351851851</v>
      </c>
      <c r="S1081">
        <f>M1081-Key!$B$5</f>
        <v>14.92</v>
      </c>
      <c r="T1081" s="2">
        <f t="shared" si="80"/>
        <v>44129.555555555555</v>
      </c>
      <c r="U1081" t="str">
        <f t="shared" si="81"/>
        <v>10-25-2020 13:20</v>
      </c>
      <c r="V1081">
        <f>IFERROR(IF(W1081=Z1081,VLOOKUP($U1081,[1]C8842!$G$2:$M$145,3,FALSE),0),0)</f>
        <v>21</v>
      </c>
      <c r="W1081">
        <f>VLOOKUP(RIGHT($V$1,5),Key!$A$9:$B$14,2,FALSE)</f>
        <v>10.199999999999999</v>
      </c>
      <c r="X1081">
        <f t="shared" si="84"/>
        <v>0</v>
      </c>
      <c r="Y1081">
        <f>VLOOKUP(RIGHT($X$1,5),Key!$A$9:$B$14,2,FALSE)</f>
        <v>3.7</v>
      </c>
      <c r="Z1081">
        <f t="shared" si="82"/>
        <v>10.199999999999999</v>
      </c>
      <c r="AA1081">
        <f t="shared" si="83"/>
        <v>21</v>
      </c>
    </row>
    <row r="1082" spans="1:27" x14ac:dyDescent="0.3">
      <c r="A1082">
        <v>100067</v>
      </c>
      <c r="B1082">
        <v>230922</v>
      </c>
      <c r="C1082" s="3">
        <v>44130.554166666669</v>
      </c>
      <c r="D1082">
        <v>0</v>
      </c>
      <c r="E1082">
        <v>2</v>
      </c>
      <c r="F1082" t="s">
        <v>25</v>
      </c>
      <c r="G1082">
        <v>4</v>
      </c>
      <c r="H1082">
        <v>65.140630000000002</v>
      </c>
      <c r="I1082">
        <v>53.257809999999999</v>
      </c>
      <c r="J1082">
        <v>2.421875</v>
      </c>
      <c r="K1082">
        <v>46.019530000000003</v>
      </c>
      <c r="L1082" s="3">
        <v>44130.307638888888</v>
      </c>
      <c r="M1082">
        <v>17.18</v>
      </c>
      <c r="N1082" t="s">
        <v>28</v>
      </c>
      <c r="P1082">
        <f>(C1082-Key!$B$1)*24</f>
        <v>-1.7499999999417923</v>
      </c>
      <c r="Q1082">
        <f>(Key!$B$2-'17.1'!C1082)*24</f>
        <v>4.6999999999534339</v>
      </c>
      <c r="R1082" s="3">
        <f>C1082-(M1082-Key!$B$5)/(24*Key!$B$6)</f>
        <v>44130.540351851851</v>
      </c>
      <c r="S1082">
        <f>M1082-Key!$B$5</f>
        <v>14.92</v>
      </c>
      <c r="T1082" s="2">
        <f t="shared" si="80"/>
        <v>44129.555555555555</v>
      </c>
      <c r="U1082" t="str">
        <f t="shared" si="81"/>
        <v>10-25-2020 13:20</v>
      </c>
      <c r="V1082">
        <f>IFERROR(IF(W1082=Z1082,VLOOKUP($U1082,[1]C8842!$G$2:$M$145,3,FALSE),0),0)</f>
        <v>21</v>
      </c>
      <c r="W1082">
        <f>VLOOKUP(RIGHT($V$1,5),Key!$A$9:$B$14,2,FALSE)</f>
        <v>10.199999999999999</v>
      </c>
      <c r="X1082">
        <f t="shared" si="84"/>
        <v>0</v>
      </c>
      <c r="Y1082">
        <f>VLOOKUP(RIGHT($X$1,5),Key!$A$9:$B$14,2,FALSE)</f>
        <v>3.7</v>
      </c>
      <c r="Z1082">
        <f t="shared" si="82"/>
        <v>10.199999999999999</v>
      </c>
      <c r="AA1082">
        <f t="shared" si="83"/>
        <v>21</v>
      </c>
    </row>
    <row r="1083" spans="1:27" x14ac:dyDescent="0.3">
      <c r="A1083">
        <v>100067</v>
      </c>
      <c r="B1083">
        <v>230922</v>
      </c>
      <c r="C1083" s="3">
        <v>44130.554166666669</v>
      </c>
      <c r="D1083">
        <v>3</v>
      </c>
      <c r="E1083">
        <v>2</v>
      </c>
      <c r="F1083" t="s">
        <v>26</v>
      </c>
      <c r="G1083">
        <v>1</v>
      </c>
      <c r="H1083">
        <v>66.550780000000003</v>
      </c>
      <c r="I1083">
        <v>19.109380000000002</v>
      </c>
      <c r="J1083">
        <v>1.003906</v>
      </c>
      <c r="K1083">
        <v>94.039060000000006</v>
      </c>
      <c r="L1083" s="3">
        <v>44130.307638888888</v>
      </c>
      <c r="M1083">
        <v>17.18</v>
      </c>
      <c r="N1083" t="s">
        <v>28</v>
      </c>
      <c r="P1083">
        <f>(C1083-Key!$B$1)*24</f>
        <v>-1.7499999999417923</v>
      </c>
      <c r="Q1083">
        <f>(Key!$B$2-'17.1'!C1083)*24</f>
        <v>4.6999999999534339</v>
      </c>
      <c r="R1083" s="3">
        <f>C1083-(M1083-Key!$B$5)/(24*Key!$B$6)</f>
        <v>44130.540351851851</v>
      </c>
      <c r="S1083">
        <f>M1083-Key!$B$5</f>
        <v>14.92</v>
      </c>
      <c r="T1083" s="2">
        <f t="shared" si="80"/>
        <v>44129.555555555555</v>
      </c>
      <c r="U1083" t="str">
        <f t="shared" si="81"/>
        <v>10-25-2020 13:20</v>
      </c>
      <c r="V1083">
        <f>IFERROR(IF(W1083=Z1083,VLOOKUP($U1083,[1]C8842!$G$2:$M$145,3,FALSE),0),0)</f>
        <v>21</v>
      </c>
      <c r="W1083">
        <f>VLOOKUP(RIGHT($V$1,5),Key!$A$9:$B$14,2,FALSE)</f>
        <v>10.199999999999999</v>
      </c>
      <c r="X1083">
        <f t="shared" si="84"/>
        <v>0</v>
      </c>
      <c r="Y1083">
        <f>VLOOKUP(RIGHT($X$1,5),Key!$A$9:$B$14,2,FALSE)</f>
        <v>3.7</v>
      </c>
      <c r="Z1083">
        <f t="shared" si="82"/>
        <v>10.199999999999999</v>
      </c>
      <c r="AA1083">
        <f t="shared" si="83"/>
        <v>21</v>
      </c>
    </row>
    <row r="1084" spans="1:27" x14ac:dyDescent="0.3">
      <c r="A1084">
        <v>100067</v>
      </c>
      <c r="B1084">
        <v>230922</v>
      </c>
      <c r="C1084" s="3">
        <v>44130.554166666669</v>
      </c>
      <c r="D1084">
        <v>0</v>
      </c>
      <c r="E1084">
        <v>2</v>
      </c>
      <c r="F1084" t="s">
        <v>25</v>
      </c>
      <c r="G1084">
        <v>1</v>
      </c>
      <c r="H1084">
        <v>67.539060000000006</v>
      </c>
      <c r="I1084">
        <v>14.523440000000001</v>
      </c>
      <c r="J1084">
        <v>0.80859380000000003</v>
      </c>
      <c r="K1084">
        <v>46.019530000000003</v>
      </c>
      <c r="L1084" s="3">
        <v>44130.307638888888</v>
      </c>
      <c r="M1084">
        <v>17.18</v>
      </c>
      <c r="N1084" t="s">
        <v>28</v>
      </c>
      <c r="P1084">
        <f>(C1084-Key!$B$1)*24</f>
        <v>-1.7499999999417923</v>
      </c>
      <c r="Q1084">
        <f>(Key!$B$2-'17.1'!C1084)*24</f>
        <v>4.6999999999534339</v>
      </c>
      <c r="R1084" s="3">
        <f>C1084-(M1084-Key!$B$5)/(24*Key!$B$6)</f>
        <v>44130.540351851851</v>
      </c>
      <c r="S1084">
        <f>M1084-Key!$B$5</f>
        <v>14.92</v>
      </c>
      <c r="T1084" s="2">
        <f t="shared" si="80"/>
        <v>44129.555555555555</v>
      </c>
      <c r="U1084" t="str">
        <f t="shared" si="81"/>
        <v>10-25-2020 13:20</v>
      </c>
      <c r="V1084">
        <f>IFERROR(IF(W1084=Z1084,VLOOKUP($U1084,[1]C8842!$G$2:$M$145,3,FALSE),0),0)</f>
        <v>21</v>
      </c>
      <c r="W1084">
        <f>VLOOKUP(RIGHT($V$1,5),Key!$A$9:$B$14,2,FALSE)</f>
        <v>10.199999999999999</v>
      </c>
      <c r="X1084">
        <f t="shared" si="84"/>
        <v>0</v>
      </c>
      <c r="Y1084">
        <f>VLOOKUP(RIGHT($X$1,5),Key!$A$9:$B$14,2,FALSE)</f>
        <v>3.7</v>
      </c>
      <c r="Z1084">
        <f t="shared" si="82"/>
        <v>10.199999999999999</v>
      </c>
      <c r="AA1084">
        <f t="shared" si="83"/>
        <v>21</v>
      </c>
    </row>
    <row r="1085" spans="1:27" x14ac:dyDescent="0.3">
      <c r="A1085">
        <v>100067</v>
      </c>
      <c r="B1085">
        <v>230922</v>
      </c>
      <c r="C1085" s="3">
        <v>44130.554166666669</v>
      </c>
      <c r="D1085">
        <v>0</v>
      </c>
      <c r="E1085">
        <v>2</v>
      </c>
      <c r="F1085" t="s">
        <v>25</v>
      </c>
      <c r="G1085">
        <v>1</v>
      </c>
      <c r="H1085">
        <v>63.558590000000002</v>
      </c>
      <c r="I1085">
        <v>19.60547</v>
      </c>
      <c r="J1085">
        <v>1.0703130000000001</v>
      </c>
      <c r="K1085">
        <v>46.019530000000003</v>
      </c>
      <c r="L1085" s="3">
        <v>44130.307638888888</v>
      </c>
      <c r="M1085">
        <v>17.18</v>
      </c>
      <c r="N1085" t="s">
        <v>28</v>
      </c>
      <c r="P1085">
        <f>(C1085-Key!$B$1)*24</f>
        <v>-1.7499999999417923</v>
      </c>
      <c r="Q1085">
        <f>(Key!$B$2-'17.1'!C1085)*24</f>
        <v>4.6999999999534339</v>
      </c>
      <c r="R1085" s="3">
        <f>C1085-(M1085-Key!$B$5)/(24*Key!$B$6)</f>
        <v>44130.540351851851</v>
      </c>
      <c r="S1085">
        <f>M1085-Key!$B$5</f>
        <v>14.92</v>
      </c>
      <c r="T1085" s="2">
        <f t="shared" si="80"/>
        <v>44129.555555555555</v>
      </c>
      <c r="U1085" t="str">
        <f t="shared" si="81"/>
        <v>10-25-2020 13:20</v>
      </c>
      <c r="V1085">
        <f>IFERROR(IF(W1085=Z1085,VLOOKUP($U1085,[1]C8842!$G$2:$M$145,3,FALSE),0),0)</f>
        <v>21</v>
      </c>
      <c r="W1085">
        <f>VLOOKUP(RIGHT($V$1,5),Key!$A$9:$B$14,2,FALSE)</f>
        <v>10.199999999999999</v>
      </c>
      <c r="X1085">
        <f t="shared" si="84"/>
        <v>0</v>
      </c>
      <c r="Y1085">
        <f>VLOOKUP(RIGHT($X$1,5),Key!$A$9:$B$14,2,FALSE)</f>
        <v>3.7</v>
      </c>
      <c r="Z1085">
        <f t="shared" si="82"/>
        <v>10.199999999999999</v>
      </c>
      <c r="AA1085">
        <f t="shared" si="83"/>
        <v>21</v>
      </c>
    </row>
    <row r="1086" spans="1:27" x14ac:dyDescent="0.3">
      <c r="A1086">
        <v>100067</v>
      </c>
      <c r="B1086">
        <v>230922</v>
      </c>
      <c r="C1086" s="3">
        <v>44130.554166666669</v>
      </c>
      <c r="D1086">
        <v>1</v>
      </c>
      <c r="E1086">
        <v>1</v>
      </c>
      <c r="F1086" t="s">
        <v>25</v>
      </c>
      <c r="G1086">
        <v>1</v>
      </c>
      <c r="H1086">
        <v>64.257810000000006</v>
      </c>
      <c r="I1086">
        <v>15.851559999999999</v>
      </c>
      <c r="J1086">
        <v>0.90234380000000003</v>
      </c>
      <c r="K1086">
        <v>58.023440000000001</v>
      </c>
      <c r="L1086" s="3">
        <v>44130.307638888888</v>
      </c>
      <c r="M1086">
        <v>17.18</v>
      </c>
      <c r="N1086" t="s">
        <v>28</v>
      </c>
      <c r="P1086">
        <f>(C1086-Key!$B$1)*24</f>
        <v>-1.7499999999417923</v>
      </c>
      <c r="Q1086">
        <f>(Key!$B$2-'17.1'!C1086)*24</f>
        <v>4.6999999999534339</v>
      </c>
      <c r="R1086" s="3">
        <f>C1086-(M1086-Key!$B$5)/(24*Key!$B$6)</f>
        <v>44130.540351851851</v>
      </c>
      <c r="S1086">
        <f>M1086-Key!$B$5</f>
        <v>14.92</v>
      </c>
      <c r="T1086" s="2">
        <f t="shared" si="80"/>
        <v>44129.555555555555</v>
      </c>
      <c r="U1086" t="str">
        <f t="shared" si="81"/>
        <v>10-25-2020 13:20</v>
      </c>
      <c r="V1086">
        <f>IFERROR(IF(W1086=Z1086,VLOOKUP($U1086,[1]C8842!$G$2:$M$145,3,FALSE),0),0)</f>
        <v>21</v>
      </c>
      <c r="W1086">
        <f>VLOOKUP(RIGHT($V$1,5),Key!$A$9:$B$14,2,FALSE)</f>
        <v>10.199999999999999</v>
      </c>
      <c r="X1086">
        <f t="shared" si="84"/>
        <v>0</v>
      </c>
      <c r="Y1086">
        <f>VLOOKUP(RIGHT($X$1,5),Key!$A$9:$B$14,2,FALSE)</f>
        <v>3.7</v>
      </c>
      <c r="Z1086">
        <f t="shared" si="82"/>
        <v>10.199999999999999</v>
      </c>
      <c r="AA1086">
        <f t="shared" si="83"/>
        <v>21</v>
      </c>
    </row>
    <row r="1087" spans="1:27" x14ac:dyDescent="0.3">
      <c r="A1087">
        <v>100067</v>
      </c>
      <c r="B1087">
        <v>230922</v>
      </c>
      <c r="C1087" s="3">
        <v>44130.554166666669</v>
      </c>
      <c r="D1087">
        <v>3</v>
      </c>
      <c r="E1087">
        <v>2</v>
      </c>
      <c r="F1087" t="s">
        <v>26</v>
      </c>
      <c r="G1087">
        <v>1</v>
      </c>
      <c r="H1087">
        <v>66.050780000000003</v>
      </c>
      <c r="I1087">
        <v>14.851559999999999</v>
      </c>
      <c r="J1087">
        <v>0.83984380000000003</v>
      </c>
      <c r="K1087">
        <v>96.039060000000006</v>
      </c>
      <c r="L1087" s="3">
        <v>44130.307638888888</v>
      </c>
      <c r="M1087">
        <v>17.18</v>
      </c>
      <c r="N1087" t="s">
        <v>28</v>
      </c>
      <c r="P1087">
        <f>(C1087-Key!$B$1)*24</f>
        <v>-1.7499999999417923</v>
      </c>
      <c r="Q1087">
        <f>(Key!$B$2-'17.1'!C1087)*24</f>
        <v>4.6999999999534339</v>
      </c>
      <c r="R1087" s="3">
        <f>C1087-(M1087-Key!$B$5)/(24*Key!$B$6)</f>
        <v>44130.540351851851</v>
      </c>
      <c r="S1087">
        <f>M1087-Key!$B$5</f>
        <v>14.92</v>
      </c>
      <c r="T1087" s="2">
        <f t="shared" si="80"/>
        <v>44129.555555555555</v>
      </c>
      <c r="U1087" t="str">
        <f t="shared" si="81"/>
        <v>10-25-2020 13:20</v>
      </c>
      <c r="V1087">
        <f>IFERROR(IF(W1087=Z1087,VLOOKUP($U1087,[1]C8842!$G$2:$M$145,3,FALSE),0),0)</f>
        <v>21</v>
      </c>
      <c r="W1087">
        <f>VLOOKUP(RIGHT($V$1,5),Key!$A$9:$B$14,2,FALSE)</f>
        <v>10.199999999999999</v>
      </c>
      <c r="X1087">
        <f t="shared" si="84"/>
        <v>0</v>
      </c>
      <c r="Y1087">
        <f>VLOOKUP(RIGHT($X$1,5),Key!$A$9:$B$14,2,FALSE)</f>
        <v>3.7</v>
      </c>
      <c r="Z1087">
        <f t="shared" si="82"/>
        <v>10.199999999999999</v>
      </c>
      <c r="AA1087">
        <f t="shared" si="83"/>
        <v>21</v>
      </c>
    </row>
    <row r="1088" spans="1:27" x14ac:dyDescent="0.3">
      <c r="A1088">
        <v>100067</v>
      </c>
      <c r="B1088">
        <v>230922</v>
      </c>
      <c r="C1088" s="3">
        <v>44130.554166666669</v>
      </c>
      <c r="D1088">
        <v>2</v>
      </c>
      <c r="E1088">
        <v>1</v>
      </c>
      <c r="F1088" t="s">
        <v>26</v>
      </c>
      <c r="G1088">
        <v>1</v>
      </c>
      <c r="H1088">
        <v>65.355469999999997</v>
      </c>
      <c r="I1088">
        <v>19.66797</v>
      </c>
      <c r="J1088">
        <v>1.042969</v>
      </c>
      <c r="K1088">
        <v>82.035160000000005</v>
      </c>
      <c r="L1088" s="3">
        <v>44130.307638888888</v>
      </c>
      <c r="M1088">
        <v>17.18</v>
      </c>
      <c r="N1088" t="s">
        <v>28</v>
      </c>
      <c r="P1088">
        <f>(C1088-Key!$B$1)*24</f>
        <v>-1.7499999999417923</v>
      </c>
      <c r="Q1088">
        <f>(Key!$B$2-'17.1'!C1088)*24</f>
        <v>4.6999999999534339</v>
      </c>
      <c r="R1088" s="3">
        <f>C1088-(M1088-Key!$B$5)/(24*Key!$B$6)</f>
        <v>44130.540351851851</v>
      </c>
      <c r="S1088">
        <f>M1088-Key!$B$5</f>
        <v>14.92</v>
      </c>
      <c r="T1088" s="2">
        <f t="shared" si="80"/>
        <v>44129.555555555555</v>
      </c>
      <c r="U1088" t="str">
        <f t="shared" si="81"/>
        <v>10-25-2020 13:20</v>
      </c>
      <c r="V1088">
        <f>IFERROR(IF(W1088=Z1088,VLOOKUP($U1088,[1]C8842!$G$2:$M$145,3,FALSE),0),0)</f>
        <v>21</v>
      </c>
      <c r="W1088">
        <f>VLOOKUP(RIGHT($V$1,5),Key!$A$9:$B$14,2,FALSE)</f>
        <v>10.199999999999999</v>
      </c>
      <c r="X1088">
        <f t="shared" si="84"/>
        <v>0</v>
      </c>
      <c r="Y1088">
        <f>VLOOKUP(RIGHT($X$1,5),Key!$A$9:$B$14,2,FALSE)</f>
        <v>3.7</v>
      </c>
      <c r="Z1088">
        <f t="shared" si="82"/>
        <v>10.199999999999999</v>
      </c>
      <c r="AA1088">
        <f t="shared" si="83"/>
        <v>21</v>
      </c>
    </row>
    <row r="1089" spans="1:27" x14ac:dyDescent="0.3">
      <c r="A1089">
        <v>100067</v>
      </c>
      <c r="B1089">
        <v>230922</v>
      </c>
      <c r="C1089" s="3">
        <v>44130.554166666669</v>
      </c>
      <c r="D1089">
        <v>3</v>
      </c>
      <c r="E1089">
        <v>2</v>
      </c>
      <c r="F1089" t="s">
        <v>26</v>
      </c>
      <c r="G1089">
        <v>1</v>
      </c>
      <c r="H1089">
        <v>63.691409999999998</v>
      </c>
      <c r="I1089">
        <v>15.39063</v>
      </c>
      <c r="J1089">
        <v>0.890625</v>
      </c>
      <c r="K1089">
        <v>94.039060000000006</v>
      </c>
      <c r="L1089" s="3">
        <v>44130.307638888888</v>
      </c>
      <c r="M1089">
        <v>17.18</v>
      </c>
      <c r="N1089" t="s">
        <v>28</v>
      </c>
      <c r="P1089">
        <f>(C1089-Key!$B$1)*24</f>
        <v>-1.7499999999417923</v>
      </c>
      <c r="Q1089">
        <f>(Key!$B$2-'17.1'!C1089)*24</f>
        <v>4.6999999999534339</v>
      </c>
      <c r="R1089" s="3">
        <f>C1089-(M1089-Key!$B$5)/(24*Key!$B$6)</f>
        <v>44130.540351851851</v>
      </c>
      <c r="S1089">
        <f>M1089-Key!$B$5</f>
        <v>14.92</v>
      </c>
      <c r="T1089" s="2">
        <f t="shared" si="80"/>
        <v>44129.555555555555</v>
      </c>
      <c r="U1089" t="str">
        <f t="shared" si="81"/>
        <v>10-25-2020 13:20</v>
      </c>
      <c r="V1089">
        <f>IFERROR(IF(W1089=Z1089,VLOOKUP($U1089,[1]C8842!$G$2:$M$145,3,FALSE),0),0)</f>
        <v>21</v>
      </c>
      <c r="W1089">
        <f>VLOOKUP(RIGHT($V$1,5),Key!$A$9:$B$14,2,FALSE)</f>
        <v>10.199999999999999</v>
      </c>
      <c r="X1089">
        <f t="shared" si="84"/>
        <v>0</v>
      </c>
      <c r="Y1089">
        <f>VLOOKUP(RIGHT($X$1,5),Key!$A$9:$B$14,2,FALSE)</f>
        <v>3.7</v>
      </c>
      <c r="Z1089">
        <f t="shared" si="82"/>
        <v>10.199999999999999</v>
      </c>
      <c r="AA1089">
        <f t="shared" si="83"/>
        <v>21</v>
      </c>
    </row>
    <row r="1090" spans="1:27" x14ac:dyDescent="0.3">
      <c r="A1090">
        <v>100067</v>
      </c>
      <c r="B1090">
        <v>230922</v>
      </c>
      <c r="C1090" s="3">
        <v>44130.554166666669</v>
      </c>
      <c r="D1090">
        <v>2</v>
      </c>
      <c r="E1090">
        <v>1</v>
      </c>
      <c r="F1090" t="s">
        <v>26</v>
      </c>
      <c r="G1090">
        <v>2</v>
      </c>
      <c r="H1090">
        <v>66.613280000000003</v>
      </c>
      <c r="I1090">
        <v>23.132809999999999</v>
      </c>
      <c r="J1090">
        <v>1.160156</v>
      </c>
      <c r="K1090">
        <v>80.03125</v>
      </c>
      <c r="L1090" s="3">
        <v>44130.307638888888</v>
      </c>
      <c r="M1090">
        <v>17.18</v>
      </c>
      <c r="N1090" t="s">
        <v>28</v>
      </c>
      <c r="P1090">
        <f>(C1090-Key!$B$1)*24</f>
        <v>-1.7499999999417923</v>
      </c>
      <c r="Q1090">
        <f>(Key!$B$2-'17.1'!C1090)*24</f>
        <v>4.6999999999534339</v>
      </c>
      <c r="R1090" s="3">
        <f>C1090-(M1090-Key!$B$5)/(24*Key!$B$6)</f>
        <v>44130.540351851851</v>
      </c>
      <c r="S1090">
        <f>M1090-Key!$B$5</f>
        <v>14.92</v>
      </c>
      <c r="T1090" s="2">
        <f t="shared" si="80"/>
        <v>44129.555555555555</v>
      </c>
      <c r="U1090" t="str">
        <f t="shared" si="81"/>
        <v>10-25-2020 13:20</v>
      </c>
      <c r="V1090">
        <f>IFERROR(IF(W1090=Z1090,VLOOKUP($U1090,[1]C8842!$G$2:$M$145,3,FALSE),0),0)</f>
        <v>21</v>
      </c>
      <c r="W1090">
        <f>VLOOKUP(RIGHT($V$1,5),Key!$A$9:$B$14,2,FALSE)</f>
        <v>10.199999999999999</v>
      </c>
      <c r="X1090">
        <f t="shared" si="84"/>
        <v>0</v>
      </c>
      <c r="Y1090">
        <f>VLOOKUP(RIGHT($X$1,5),Key!$A$9:$B$14,2,FALSE)</f>
        <v>3.7</v>
      </c>
      <c r="Z1090">
        <f t="shared" si="82"/>
        <v>10.199999999999999</v>
      </c>
      <c r="AA1090">
        <f t="shared" si="83"/>
        <v>21</v>
      </c>
    </row>
    <row r="1091" spans="1:27" x14ac:dyDescent="0.3">
      <c r="A1091">
        <v>100067</v>
      </c>
      <c r="B1091">
        <v>230922</v>
      </c>
      <c r="C1091" s="3">
        <v>44130.554861111108</v>
      </c>
      <c r="D1091">
        <v>3</v>
      </c>
      <c r="E1091">
        <v>2</v>
      </c>
      <c r="F1091" t="s">
        <v>26</v>
      </c>
      <c r="G1091">
        <v>5</v>
      </c>
      <c r="H1091">
        <v>61.921880000000002</v>
      </c>
      <c r="I1091">
        <v>105.76560000000001</v>
      </c>
      <c r="J1091">
        <v>4.8046879999999996</v>
      </c>
      <c r="K1091">
        <v>94.039060000000006</v>
      </c>
      <c r="L1091" s="3">
        <v>44130.307638888888</v>
      </c>
      <c r="M1091">
        <v>17.18</v>
      </c>
      <c r="N1091" t="s">
        <v>28</v>
      </c>
      <c r="P1091">
        <f>(C1091-Key!$B$1)*24</f>
        <v>-1.7333333333954215</v>
      </c>
      <c r="Q1091">
        <f>(Key!$B$2-'17.1'!C1091)*24</f>
        <v>4.683333333407063</v>
      </c>
      <c r="R1091" s="3">
        <f>C1091-(M1091-Key!$B$5)/(24*Key!$B$6)</f>
        <v>44130.54104629629</v>
      </c>
      <c r="S1091">
        <f>M1091-Key!$B$5</f>
        <v>14.92</v>
      </c>
      <c r="T1091" s="2">
        <f t="shared" ref="T1091:T1154" si="85">ROUND(C1091*24*60/10,0)/(24*6)-1</f>
        <v>44129.555555555555</v>
      </c>
      <c r="U1091" t="str">
        <f t="shared" ref="U1091:U1154" si="86">TEXT(T1091,"mm-dd-yyyy hh:mm")</f>
        <v>10-25-2020 13:20</v>
      </c>
      <c r="V1091">
        <f>IFERROR(IF(W1091=Z1091,VLOOKUP($U1091,[1]C8842!$G$2:$M$145,3,FALSE),0),0)</f>
        <v>21</v>
      </c>
      <c r="W1091">
        <f>VLOOKUP(RIGHT($V$1,5),Key!$A$9:$B$14,2,FALSE)</f>
        <v>10.199999999999999</v>
      </c>
      <c r="X1091">
        <f t="shared" si="84"/>
        <v>0</v>
      </c>
      <c r="Y1091">
        <f>VLOOKUP(RIGHT($X$1,5),Key!$A$9:$B$14,2,FALSE)</f>
        <v>3.7</v>
      </c>
      <c r="Z1091">
        <f t="shared" ref="Z1091:Z1154" si="87">M1091-MIN(ABS(Y1091-M1091),ABS(W1091-M1091))</f>
        <v>10.199999999999999</v>
      </c>
      <c r="AA1091">
        <f t="shared" ref="AA1091:AA1154" si="88">SUM(V1091,X1091)</f>
        <v>21</v>
      </c>
    </row>
    <row r="1092" spans="1:27" x14ac:dyDescent="0.3">
      <c r="A1092">
        <v>100067</v>
      </c>
      <c r="B1092">
        <v>230922</v>
      </c>
      <c r="C1092" s="3">
        <v>44130.554861111108</v>
      </c>
      <c r="D1092">
        <v>0</v>
      </c>
      <c r="E1092">
        <v>2</v>
      </c>
      <c r="F1092" t="s">
        <v>25</v>
      </c>
      <c r="G1092">
        <v>4</v>
      </c>
      <c r="H1092">
        <v>60.023440000000001</v>
      </c>
      <c r="I1092">
        <v>69.214839999999995</v>
      </c>
      <c r="J1092">
        <v>3.3359380000000001</v>
      </c>
      <c r="K1092">
        <v>46.019530000000003</v>
      </c>
      <c r="L1092" s="3">
        <v>44130.307638888888</v>
      </c>
      <c r="M1092">
        <v>17.18</v>
      </c>
      <c r="N1092" t="s">
        <v>28</v>
      </c>
      <c r="P1092">
        <f>(C1092-Key!$B$1)*24</f>
        <v>-1.7333333333954215</v>
      </c>
      <c r="Q1092">
        <f>(Key!$B$2-'17.1'!C1092)*24</f>
        <v>4.683333333407063</v>
      </c>
      <c r="R1092" s="3">
        <f>C1092-(M1092-Key!$B$5)/(24*Key!$B$6)</f>
        <v>44130.54104629629</v>
      </c>
      <c r="S1092">
        <f>M1092-Key!$B$5</f>
        <v>14.92</v>
      </c>
      <c r="T1092" s="2">
        <f t="shared" si="85"/>
        <v>44129.555555555555</v>
      </c>
      <c r="U1092" t="str">
        <f t="shared" si="86"/>
        <v>10-25-2020 13:20</v>
      </c>
      <c r="V1092">
        <f>IFERROR(IF(W1092=Z1092,VLOOKUP($U1092,[1]C8842!$G$2:$M$145,3,FALSE),0),0)</f>
        <v>21</v>
      </c>
      <c r="W1092">
        <f>VLOOKUP(RIGHT($V$1,5),Key!$A$9:$B$14,2,FALSE)</f>
        <v>10.199999999999999</v>
      </c>
      <c r="X1092">
        <f t="shared" ref="X1092:X1155" si="89">$X$2</f>
        <v>0</v>
      </c>
      <c r="Y1092">
        <f>VLOOKUP(RIGHT($X$1,5),Key!$A$9:$B$14,2,FALSE)</f>
        <v>3.7</v>
      </c>
      <c r="Z1092">
        <f t="shared" si="87"/>
        <v>10.199999999999999</v>
      </c>
      <c r="AA1092">
        <f t="shared" si="88"/>
        <v>21</v>
      </c>
    </row>
    <row r="1093" spans="1:27" x14ac:dyDescent="0.3">
      <c r="A1093">
        <v>100067</v>
      </c>
      <c r="B1093">
        <v>230922</v>
      </c>
      <c r="C1093" s="3">
        <v>44130.554861111108</v>
      </c>
      <c r="D1093">
        <v>3</v>
      </c>
      <c r="E1093">
        <v>2</v>
      </c>
      <c r="F1093" t="s">
        <v>26</v>
      </c>
      <c r="G1093">
        <v>2</v>
      </c>
      <c r="H1093">
        <v>67.070310000000006</v>
      </c>
      <c r="I1093">
        <v>24.191410000000001</v>
      </c>
      <c r="J1093">
        <v>1.1953130000000001</v>
      </c>
      <c r="K1093">
        <v>92.039060000000006</v>
      </c>
      <c r="L1093" s="3">
        <v>44130.307638888888</v>
      </c>
      <c r="M1093">
        <v>17.18</v>
      </c>
      <c r="N1093" t="s">
        <v>28</v>
      </c>
      <c r="P1093">
        <f>(C1093-Key!$B$1)*24</f>
        <v>-1.7333333333954215</v>
      </c>
      <c r="Q1093">
        <f>(Key!$B$2-'17.1'!C1093)*24</f>
        <v>4.683333333407063</v>
      </c>
      <c r="R1093" s="3">
        <f>C1093-(M1093-Key!$B$5)/(24*Key!$B$6)</f>
        <v>44130.54104629629</v>
      </c>
      <c r="S1093">
        <f>M1093-Key!$B$5</f>
        <v>14.92</v>
      </c>
      <c r="T1093" s="2">
        <f t="shared" si="85"/>
        <v>44129.555555555555</v>
      </c>
      <c r="U1093" t="str">
        <f t="shared" si="86"/>
        <v>10-25-2020 13:20</v>
      </c>
      <c r="V1093">
        <f>IFERROR(IF(W1093=Z1093,VLOOKUP($U1093,[1]C8842!$G$2:$M$145,3,FALSE),0),0)</f>
        <v>21</v>
      </c>
      <c r="W1093">
        <f>VLOOKUP(RIGHT($V$1,5),Key!$A$9:$B$14,2,FALSE)</f>
        <v>10.199999999999999</v>
      </c>
      <c r="X1093">
        <f t="shared" si="89"/>
        <v>0</v>
      </c>
      <c r="Y1093">
        <f>VLOOKUP(RIGHT($X$1,5),Key!$A$9:$B$14,2,FALSE)</f>
        <v>3.7</v>
      </c>
      <c r="Z1093">
        <f t="shared" si="87"/>
        <v>10.199999999999999</v>
      </c>
      <c r="AA1093">
        <f t="shared" si="88"/>
        <v>21</v>
      </c>
    </row>
    <row r="1094" spans="1:27" x14ac:dyDescent="0.3">
      <c r="A1094">
        <v>100067</v>
      </c>
      <c r="B1094">
        <v>230922</v>
      </c>
      <c r="C1094" s="3">
        <v>44130.554861111108</v>
      </c>
      <c r="D1094">
        <v>3</v>
      </c>
      <c r="E1094">
        <v>2</v>
      </c>
      <c r="F1094" t="s">
        <v>26</v>
      </c>
      <c r="G1094">
        <v>1</v>
      </c>
      <c r="H1094">
        <v>73.898439999999994</v>
      </c>
      <c r="I1094">
        <v>18.75</v>
      </c>
      <c r="J1094">
        <v>0.890625</v>
      </c>
      <c r="K1094">
        <v>96.039060000000006</v>
      </c>
      <c r="L1094" s="3">
        <v>44130.307638888888</v>
      </c>
      <c r="M1094">
        <v>17.18</v>
      </c>
      <c r="N1094" t="s">
        <v>28</v>
      </c>
      <c r="P1094">
        <f>(C1094-Key!$B$1)*24</f>
        <v>-1.7333333333954215</v>
      </c>
      <c r="Q1094">
        <f>(Key!$B$2-'17.1'!C1094)*24</f>
        <v>4.683333333407063</v>
      </c>
      <c r="R1094" s="3">
        <f>C1094-(M1094-Key!$B$5)/(24*Key!$B$6)</f>
        <v>44130.54104629629</v>
      </c>
      <c r="S1094">
        <f>M1094-Key!$B$5</f>
        <v>14.92</v>
      </c>
      <c r="T1094" s="2">
        <f t="shared" si="85"/>
        <v>44129.555555555555</v>
      </c>
      <c r="U1094" t="str">
        <f t="shared" si="86"/>
        <v>10-25-2020 13:20</v>
      </c>
      <c r="V1094">
        <f>IFERROR(IF(W1094=Z1094,VLOOKUP($U1094,[1]C8842!$G$2:$M$145,3,FALSE),0),0)</f>
        <v>21</v>
      </c>
      <c r="W1094">
        <f>VLOOKUP(RIGHT($V$1,5),Key!$A$9:$B$14,2,FALSE)</f>
        <v>10.199999999999999</v>
      </c>
      <c r="X1094">
        <f t="shared" si="89"/>
        <v>0</v>
      </c>
      <c r="Y1094">
        <f>VLOOKUP(RIGHT($X$1,5),Key!$A$9:$B$14,2,FALSE)</f>
        <v>3.7</v>
      </c>
      <c r="Z1094">
        <f t="shared" si="87"/>
        <v>10.199999999999999</v>
      </c>
      <c r="AA1094">
        <f t="shared" si="88"/>
        <v>21</v>
      </c>
    </row>
    <row r="1095" spans="1:27" x14ac:dyDescent="0.3">
      <c r="A1095">
        <v>100067</v>
      </c>
      <c r="B1095">
        <v>230922</v>
      </c>
      <c r="C1095" s="3">
        <v>44130.554861111108</v>
      </c>
      <c r="D1095">
        <v>0</v>
      </c>
      <c r="E1095">
        <v>2</v>
      </c>
      <c r="F1095" t="s">
        <v>25</v>
      </c>
      <c r="G1095">
        <v>1</v>
      </c>
      <c r="H1095">
        <v>58.234380000000002</v>
      </c>
      <c r="I1095">
        <v>18.066410000000001</v>
      </c>
      <c r="J1095">
        <v>1.097656</v>
      </c>
      <c r="K1095">
        <v>46.019530000000003</v>
      </c>
      <c r="L1095" s="3">
        <v>44130.307638888888</v>
      </c>
      <c r="M1095">
        <v>17.18</v>
      </c>
      <c r="N1095" t="s">
        <v>28</v>
      </c>
      <c r="P1095">
        <f>(C1095-Key!$B$1)*24</f>
        <v>-1.7333333333954215</v>
      </c>
      <c r="Q1095">
        <f>(Key!$B$2-'17.1'!C1095)*24</f>
        <v>4.683333333407063</v>
      </c>
      <c r="R1095" s="3">
        <f>C1095-(M1095-Key!$B$5)/(24*Key!$B$6)</f>
        <v>44130.54104629629</v>
      </c>
      <c r="S1095">
        <f>M1095-Key!$B$5</f>
        <v>14.92</v>
      </c>
      <c r="T1095" s="2">
        <f t="shared" si="85"/>
        <v>44129.555555555555</v>
      </c>
      <c r="U1095" t="str">
        <f t="shared" si="86"/>
        <v>10-25-2020 13:20</v>
      </c>
      <c r="V1095">
        <f>IFERROR(IF(W1095=Z1095,VLOOKUP($U1095,[1]C8842!$G$2:$M$145,3,FALSE),0),0)</f>
        <v>21</v>
      </c>
      <c r="W1095">
        <f>VLOOKUP(RIGHT($V$1,5),Key!$A$9:$B$14,2,FALSE)</f>
        <v>10.199999999999999</v>
      </c>
      <c r="X1095">
        <f t="shared" si="89"/>
        <v>0</v>
      </c>
      <c r="Y1095">
        <f>VLOOKUP(RIGHT($X$1,5),Key!$A$9:$B$14,2,FALSE)</f>
        <v>3.7</v>
      </c>
      <c r="Z1095">
        <f t="shared" si="87"/>
        <v>10.199999999999999</v>
      </c>
      <c r="AA1095">
        <f t="shared" si="88"/>
        <v>21</v>
      </c>
    </row>
    <row r="1096" spans="1:27" x14ac:dyDescent="0.3">
      <c r="A1096">
        <v>100067</v>
      </c>
      <c r="B1096">
        <v>230922</v>
      </c>
      <c r="C1096" s="3">
        <v>44130.554861111108</v>
      </c>
      <c r="D1096">
        <v>3</v>
      </c>
      <c r="E1096">
        <v>2</v>
      </c>
      <c r="F1096" t="s">
        <v>26</v>
      </c>
      <c r="G1096">
        <v>1</v>
      </c>
      <c r="H1096">
        <v>66.300780000000003</v>
      </c>
      <c r="I1096">
        <v>14.847659999999999</v>
      </c>
      <c r="J1096">
        <v>0.8359375</v>
      </c>
      <c r="K1096">
        <v>94.039060000000006</v>
      </c>
      <c r="L1096" s="3">
        <v>44130.307638888888</v>
      </c>
      <c r="M1096">
        <v>17.18</v>
      </c>
      <c r="N1096" t="s">
        <v>28</v>
      </c>
      <c r="P1096">
        <f>(C1096-Key!$B$1)*24</f>
        <v>-1.7333333333954215</v>
      </c>
      <c r="Q1096">
        <f>(Key!$B$2-'17.1'!C1096)*24</f>
        <v>4.683333333407063</v>
      </c>
      <c r="R1096" s="3">
        <f>C1096-(M1096-Key!$B$5)/(24*Key!$B$6)</f>
        <v>44130.54104629629</v>
      </c>
      <c r="S1096">
        <f>M1096-Key!$B$5</f>
        <v>14.92</v>
      </c>
      <c r="T1096" s="2">
        <f t="shared" si="85"/>
        <v>44129.555555555555</v>
      </c>
      <c r="U1096" t="str">
        <f t="shared" si="86"/>
        <v>10-25-2020 13:20</v>
      </c>
      <c r="V1096">
        <f>IFERROR(IF(W1096=Z1096,VLOOKUP($U1096,[1]C8842!$G$2:$M$145,3,FALSE),0),0)</f>
        <v>21</v>
      </c>
      <c r="W1096">
        <f>VLOOKUP(RIGHT($V$1,5),Key!$A$9:$B$14,2,FALSE)</f>
        <v>10.199999999999999</v>
      </c>
      <c r="X1096">
        <f t="shared" si="89"/>
        <v>0</v>
      </c>
      <c r="Y1096">
        <f>VLOOKUP(RIGHT($X$1,5),Key!$A$9:$B$14,2,FALSE)</f>
        <v>3.7</v>
      </c>
      <c r="Z1096">
        <f t="shared" si="87"/>
        <v>10.199999999999999</v>
      </c>
      <c r="AA1096">
        <f t="shared" si="88"/>
        <v>21</v>
      </c>
    </row>
    <row r="1097" spans="1:27" x14ac:dyDescent="0.3">
      <c r="A1097">
        <v>100067</v>
      </c>
      <c r="B1097">
        <v>230922</v>
      </c>
      <c r="C1097" s="3">
        <v>44130.554861111108</v>
      </c>
      <c r="D1097">
        <v>3</v>
      </c>
      <c r="E1097">
        <v>2</v>
      </c>
      <c r="F1097" t="s">
        <v>26</v>
      </c>
      <c r="G1097">
        <v>1</v>
      </c>
      <c r="H1097">
        <v>63.851559999999999</v>
      </c>
      <c r="I1097">
        <v>16.78125</v>
      </c>
      <c r="J1097">
        <v>0.94921880000000003</v>
      </c>
      <c r="K1097">
        <v>94.039060000000006</v>
      </c>
      <c r="L1097" s="3">
        <v>44130.307638888888</v>
      </c>
      <c r="M1097">
        <v>17.18</v>
      </c>
      <c r="N1097" t="s">
        <v>28</v>
      </c>
      <c r="P1097">
        <f>(C1097-Key!$B$1)*24</f>
        <v>-1.7333333333954215</v>
      </c>
      <c r="Q1097">
        <f>(Key!$B$2-'17.1'!C1097)*24</f>
        <v>4.683333333407063</v>
      </c>
      <c r="R1097" s="3">
        <f>C1097-(M1097-Key!$B$5)/(24*Key!$B$6)</f>
        <v>44130.54104629629</v>
      </c>
      <c r="S1097">
        <f>M1097-Key!$B$5</f>
        <v>14.92</v>
      </c>
      <c r="T1097" s="2">
        <f t="shared" si="85"/>
        <v>44129.555555555555</v>
      </c>
      <c r="U1097" t="str">
        <f t="shared" si="86"/>
        <v>10-25-2020 13:20</v>
      </c>
      <c r="V1097">
        <f>IFERROR(IF(W1097=Z1097,VLOOKUP($U1097,[1]C8842!$G$2:$M$145,3,FALSE),0),0)</f>
        <v>21</v>
      </c>
      <c r="W1097">
        <f>VLOOKUP(RIGHT($V$1,5),Key!$A$9:$B$14,2,FALSE)</f>
        <v>10.199999999999999</v>
      </c>
      <c r="X1097">
        <f t="shared" si="89"/>
        <v>0</v>
      </c>
      <c r="Y1097">
        <f>VLOOKUP(RIGHT($X$1,5),Key!$A$9:$B$14,2,FALSE)</f>
        <v>3.7</v>
      </c>
      <c r="Z1097">
        <f t="shared" si="87"/>
        <v>10.199999999999999</v>
      </c>
      <c r="AA1097">
        <f t="shared" si="88"/>
        <v>21</v>
      </c>
    </row>
    <row r="1098" spans="1:27" x14ac:dyDescent="0.3">
      <c r="A1098">
        <v>100067</v>
      </c>
      <c r="B1098">
        <v>230922</v>
      </c>
      <c r="C1098" s="3">
        <v>44130.554861111108</v>
      </c>
      <c r="D1098">
        <v>2</v>
      </c>
      <c r="E1098">
        <v>1</v>
      </c>
      <c r="F1098" t="s">
        <v>26</v>
      </c>
      <c r="G1098">
        <v>1</v>
      </c>
      <c r="H1098">
        <v>66.917969999999997</v>
      </c>
      <c r="I1098">
        <v>15.589840000000001</v>
      </c>
      <c r="J1098">
        <v>0.85546880000000003</v>
      </c>
      <c r="K1098">
        <v>82.035160000000005</v>
      </c>
      <c r="L1098" s="3">
        <v>44130.307638888888</v>
      </c>
      <c r="M1098">
        <v>17.18</v>
      </c>
      <c r="N1098" t="s">
        <v>28</v>
      </c>
      <c r="P1098">
        <f>(C1098-Key!$B$1)*24</f>
        <v>-1.7333333333954215</v>
      </c>
      <c r="Q1098">
        <f>(Key!$B$2-'17.1'!C1098)*24</f>
        <v>4.683333333407063</v>
      </c>
      <c r="R1098" s="3">
        <f>C1098-(M1098-Key!$B$5)/(24*Key!$B$6)</f>
        <v>44130.54104629629</v>
      </c>
      <c r="S1098">
        <f>M1098-Key!$B$5</f>
        <v>14.92</v>
      </c>
      <c r="T1098" s="2">
        <f t="shared" si="85"/>
        <v>44129.555555555555</v>
      </c>
      <c r="U1098" t="str">
        <f t="shared" si="86"/>
        <v>10-25-2020 13:20</v>
      </c>
      <c r="V1098">
        <f>IFERROR(IF(W1098=Z1098,VLOOKUP($U1098,[1]C8842!$G$2:$M$145,3,FALSE),0),0)</f>
        <v>21</v>
      </c>
      <c r="W1098">
        <f>VLOOKUP(RIGHT($V$1,5),Key!$A$9:$B$14,2,FALSE)</f>
        <v>10.199999999999999</v>
      </c>
      <c r="X1098">
        <f t="shared" si="89"/>
        <v>0</v>
      </c>
      <c r="Y1098">
        <f>VLOOKUP(RIGHT($X$1,5),Key!$A$9:$B$14,2,FALSE)</f>
        <v>3.7</v>
      </c>
      <c r="Z1098">
        <f t="shared" si="87"/>
        <v>10.199999999999999</v>
      </c>
      <c r="AA1098">
        <f t="shared" si="88"/>
        <v>21</v>
      </c>
    </row>
    <row r="1099" spans="1:27" x14ac:dyDescent="0.3">
      <c r="A1099">
        <v>100067</v>
      </c>
      <c r="B1099">
        <v>230922</v>
      </c>
      <c r="C1099" s="3">
        <v>44130.554861111108</v>
      </c>
      <c r="D1099">
        <v>3</v>
      </c>
      <c r="E1099">
        <v>2</v>
      </c>
      <c r="F1099" t="s">
        <v>26</v>
      </c>
      <c r="G1099">
        <v>2</v>
      </c>
      <c r="H1099">
        <v>65.3125</v>
      </c>
      <c r="I1099">
        <v>20.953130000000002</v>
      </c>
      <c r="J1099">
        <v>1.097656</v>
      </c>
      <c r="K1099">
        <v>96.039060000000006</v>
      </c>
      <c r="L1099" s="3">
        <v>44130.307638888888</v>
      </c>
      <c r="M1099">
        <v>17.18</v>
      </c>
      <c r="N1099" t="s">
        <v>28</v>
      </c>
      <c r="P1099">
        <f>(C1099-Key!$B$1)*24</f>
        <v>-1.7333333333954215</v>
      </c>
      <c r="Q1099">
        <f>(Key!$B$2-'17.1'!C1099)*24</f>
        <v>4.683333333407063</v>
      </c>
      <c r="R1099" s="3">
        <f>C1099-(M1099-Key!$B$5)/(24*Key!$B$6)</f>
        <v>44130.54104629629</v>
      </c>
      <c r="S1099">
        <f>M1099-Key!$B$5</f>
        <v>14.92</v>
      </c>
      <c r="T1099" s="2">
        <f t="shared" si="85"/>
        <v>44129.555555555555</v>
      </c>
      <c r="U1099" t="str">
        <f t="shared" si="86"/>
        <v>10-25-2020 13:20</v>
      </c>
      <c r="V1099">
        <f>IFERROR(IF(W1099=Z1099,VLOOKUP($U1099,[1]C8842!$G$2:$M$145,3,FALSE),0),0)</f>
        <v>21</v>
      </c>
      <c r="W1099">
        <f>VLOOKUP(RIGHT($V$1,5),Key!$A$9:$B$14,2,FALSE)</f>
        <v>10.199999999999999</v>
      </c>
      <c r="X1099">
        <f t="shared" si="89"/>
        <v>0</v>
      </c>
      <c r="Y1099">
        <f>VLOOKUP(RIGHT($X$1,5),Key!$A$9:$B$14,2,FALSE)</f>
        <v>3.7</v>
      </c>
      <c r="Z1099">
        <f t="shared" si="87"/>
        <v>10.199999999999999</v>
      </c>
      <c r="AA1099">
        <f t="shared" si="88"/>
        <v>21</v>
      </c>
    </row>
    <row r="1100" spans="1:27" x14ac:dyDescent="0.3">
      <c r="A1100">
        <v>100067</v>
      </c>
      <c r="B1100">
        <v>230922</v>
      </c>
      <c r="C1100" s="3">
        <v>44130.555555555555</v>
      </c>
      <c r="D1100">
        <v>0</v>
      </c>
      <c r="E1100">
        <v>2</v>
      </c>
      <c r="F1100" t="s">
        <v>25</v>
      </c>
      <c r="G1100">
        <v>1</v>
      </c>
      <c r="H1100">
        <v>62.484380000000002</v>
      </c>
      <c r="I1100">
        <v>16.20703</v>
      </c>
      <c r="J1100">
        <v>0.9453125</v>
      </c>
      <c r="K1100">
        <v>46.019530000000003</v>
      </c>
      <c r="L1100" s="3">
        <v>44130.307638888888</v>
      </c>
      <c r="M1100">
        <v>17.18</v>
      </c>
      <c r="N1100" t="s">
        <v>28</v>
      </c>
      <c r="P1100">
        <f>(C1100-Key!$B$1)*24</f>
        <v>-1.7166666666744277</v>
      </c>
      <c r="Q1100">
        <f>(Key!$B$2-'17.1'!C1100)*24</f>
        <v>4.6666666666860692</v>
      </c>
      <c r="R1100" s="3">
        <f>C1100-(M1100-Key!$B$5)/(24*Key!$B$6)</f>
        <v>44130.541740740737</v>
      </c>
      <c r="S1100">
        <f>M1100-Key!$B$5</f>
        <v>14.92</v>
      </c>
      <c r="T1100" s="2">
        <f t="shared" si="85"/>
        <v>44129.555555555555</v>
      </c>
      <c r="U1100" t="str">
        <f t="shared" si="86"/>
        <v>10-25-2020 13:20</v>
      </c>
      <c r="V1100">
        <f>IFERROR(IF(W1100=Z1100,VLOOKUP($U1100,[1]C8842!$G$2:$M$145,3,FALSE),0),0)</f>
        <v>21</v>
      </c>
      <c r="W1100">
        <f>VLOOKUP(RIGHT($V$1,5),Key!$A$9:$B$14,2,FALSE)</f>
        <v>10.199999999999999</v>
      </c>
      <c r="X1100">
        <f t="shared" si="89"/>
        <v>0</v>
      </c>
      <c r="Y1100">
        <f>VLOOKUP(RIGHT($X$1,5),Key!$A$9:$B$14,2,FALSE)</f>
        <v>3.7</v>
      </c>
      <c r="Z1100">
        <f t="shared" si="87"/>
        <v>10.199999999999999</v>
      </c>
      <c r="AA1100">
        <f t="shared" si="88"/>
        <v>21</v>
      </c>
    </row>
    <row r="1101" spans="1:27" x14ac:dyDescent="0.3">
      <c r="A1101">
        <v>100067</v>
      </c>
      <c r="B1101">
        <v>230922</v>
      </c>
      <c r="C1101" s="3">
        <v>44130.555555555555</v>
      </c>
      <c r="D1101">
        <v>1</v>
      </c>
      <c r="E1101">
        <v>1</v>
      </c>
      <c r="F1101" t="s">
        <v>25</v>
      </c>
      <c r="G1101">
        <v>1</v>
      </c>
      <c r="H1101">
        <v>70.4375</v>
      </c>
      <c r="I1101">
        <v>16.460940000000001</v>
      </c>
      <c r="J1101">
        <v>0.84765630000000003</v>
      </c>
      <c r="K1101">
        <v>56.023440000000001</v>
      </c>
      <c r="L1101" s="3">
        <v>44130.307638888888</v>
      </c>
      <c r="M1101">
        <v>17.18</v>
      </c>
      <c r="N1101" t="s">
        <v>28</v>
      </c>
      <c r="P1101">
        <f>(C1101-Key!$B$1)*24</f>
        <v>-1.7166666666744277</v>
      </c>
      <c r="Q1101">
        <f>(Key!$B$2-'17.1'!C1101)*24</f>
        <v>4.6666666666860692</v>
      </c>
      <c r="R1101" s="3">
        <f>C1101-(M1101-Key!$B$5)/(24*Key!$B$6)</f>
        <v>44130.541740740737</v>
      </c>
      <c r="S1101">
        <f>M1101-Key!$B$5</f>
        <v>14.92</v>
      </c>
      <c r="T1101" s="2">
        <f t="shared" si="85"/>
        <v>44129.555555555555</v>
      </c>
      <c r="U1101" t="str">
        <f t="shared" si="86"/>
        <v>10-25-2020 13:20</v>
      </c>
      <c r="V1101">
        <f>IFERROR(IF(W1101=Z1101,VLOOKUP($U1101,[1]C8842!$G$2:$M$145,3,FALSE),0),0)</f>
        <v>21</v>
      </c>
      <c r="W1101">
        <f>VLOOKUP(RIGHT($V$1,5),Key!$A$9:$B$14,2,FALSE)</f>
        <v>10.199999999999999</v>
      </c>
      <c r="X1101">
        <f t="shared" si="89"/>
        <v>0</v>
      </c>
      <c r="Y1101">
        <f>VLOOKUP(RIGHT($X$1,5),Key!$A$9:$B$14,2,FALSE)</f>
        <v>3.7</v>
      </c>
      <c r="Z1101">
        <f t="shared" si="87"/>
        <v>10.199999999999999</v>
      </c>
      <c r="AA1101">
        <f t="shared" si="88"/>
        <v>21</v>
      </c>
    </row>
    <row r="1102" spans="1:27" x14ac:dyDescent="0.3">
      <c r="A1102">
        <v>100067</v>
      </c>
      <c r="B1102">
        <v>230922</v>
      </c>
      <c r="C1102" s="3">
        <v>44130.555555555555</v>
      </c>
      <c r="D1102">
        <v>1</v>
      </c>
      <c r="E1102">
        <v>1</v>
      </c>
      <c r="F1102" t="s">
        <v>25</v>
      </c>
      <c r="G1102">
        <v>1</v>
      </c>
      <c r="H1102">
        <v>71.578130000000002</v>
      </c>
      <c r="I1102">
        <v>16.601559999999999</v>
      </c>
      <c r="J1102">
        <v>0.83984380000000003</v>
      </c>
      <c r="K1102">
        <v>58.023440000000001</v>
      </c>
      <c r="L1102" s="3">
        <v>44130.307638888888</v>
      </c>
      <c r="M1102">
        <v>17.18</v>
      </c>
      <c r="N1102" t="s">
        <v>28</v>
      </c>
      <c r="P1102">
        <f>(C1102-Key!$B$1)*24</f>
        <v>-1.7166666666744277</v>
      </c>
      <c r="Q1102">
        <f>(Key!$B$2-'17.1'!C1102)*24</f>
        <v>4.6666666666860692</v>
      </c>
      <c r="R1102" s="3">
        <f>C1102-(M1102-Key!$B$5)/(24*Key!$B$6)</f>
        <v>44130.541740740737</v>
      </c>
      <c r="S1102">
        <f>M1102-Key!$B$5</f>
        <v>14.92</v>
      </c>
      <c r="T1102" s="2">
        <f t="shared" si="85"/>
        <v>44129.555555555555</v>
      </c>
      <c r="U1102" t="str">
        <f t="shared" si="86"/>
        <v>10-25-2020 13:20</v>
      </c>
      <c r="V1102">
        <f>IFERROR(IF(W1102=Z1102,VLOOKUP($U1102,[1]C8842!$G$2:$M$145,3,FALSE),0),0)</f>
        <v>21</v>
      </c>
      <c r="W1102">
        <f>VLOOKUP(RIGHT($V$1,5),Key!$A$9:$B$14,2,FALSE)</f>
        <v>10.199999999999999</v>
      </c>
      <c r="X1102">
        <f t="shared" si="89"/>
        <v>0</v>
      </c>
      <c r="Y1102">
        <f>VLOOKUP(RIGHT($X$1,5),Key!$A$9:$B$14,2,FALSE)</f>
        <v>3.7</v>
      </c>
      <c r="Z1102">
        <f t="shared" si="87"/>
        <v>10.199999999999999</v>
      </c>
      <c r="AA1102">
        <f t="shared" si="88"/>
        <v>21</v>
      </c>
    </row>
    <row r="1103" spans="1:27" x14ac:dyDescent="0.3">
      <c r="A1103">
        <v>100067</v>
      </c>
      <c r="B1103">
        <v>230922</v>
      </c>
      <c r="C1103" s="3">
        <v>44130.555555555555</v>
      </c>
      <c r="D1103">
        <v>1</v>
      </c>
      <c r="E1103">
        <v>1</v>
      </c>
      <c r="F1103" t="s">
        <v>25</v>
      </c>
      <c r="G1103">
        <v>1</v>
      </c>
      <c r="H1103">
        <v>74.25</v>
      </c>
      <c r="I1103">
        <v>15.67188</v>
      </c>
      <c r="J1103">
        <v>0.7734375</v>
      </c>
      <c r="K1103">
        <v>56.023440000000001</v>
      </c>
      <c r="L1103" s="3">
        <v>44130.307638888888</v>
      </c>
      <c r="M1103">
        <v>17.18</v>
      </c>
      <c r="N1103" t="s">
        <v>28</v>
      </c>
      <c r="P1103">
        <f>(C1103-Key!$B$1)*24</f>
        <v>-1.7166666666744277</v>
      </c>
      <c r="Q1103">
        <f>(Key!$B$2-'17.1'!C1103)*24</f>
        <v>4.6666666666860692</v>
      </c>
      <c r="R1103" s="3">
        <f>C1103-(M1103-Key!$B$5)/(24*Key!$B$6)</f>
        <v>44130.541740740737</v>
      </c>
      <c r="S1103">
        <f>M1103-Key!$B$5</f>
        <v>14.92</v>
      </c>
      <c r="T1103" s="2">
        <f t="shared" si="85"/>
        <v>44129.555555555555</v>
      </c>
      <c r="U1103" t="str">
        <f t="shared" si="86"/>
        <v>10-25-2020 13:20</v>
      </c>
      <c r="V1103">
        <f>IFERROR(IF(W1103=Z1103,VLOOKUP($U1103,[1]C8842!$G$2:$M$145,3,FALSE),0),0)</f>
        <v>21</v>
      </c>
      <c r="W1103">
        <f>VLOOKUP(RIGHT($V$1,5),Key!$A$9:$B$14,2,FALSE)</f>
        <v>10.199999999999999</v>
      </c>
      <c r="X1103">
        <f t="shared" si="89"/>
        <v>0</v>
      </c>
      <c r="Y1103">
        <f>VLOOKUP(RIGHT($X$1,5),Key!$A$9:$B$14,2,FALSE)</f>
        <v>3.7</v>
      </c>
      <c r="Z1103">
        <f t="shared" si="87"/>
        <v>10.199999999999999</v>
      </c>
      <c r="AA1103">
        <f t="shared" si="88"/>
        <v>21</v>
      </c>
    </row>
    <row r="1104" spans="1:27" x14ac:dyDescent="0.3">
      <c r="A1104">
        <v>100067</v>
      </c>
      <c r="B1104">
        <v>230922</v>
      </c>
      <c r="C1104" s="3">
        <v>44130.555555555555</v>
      </c>
      <c r="D1104">
        <v>0</v>
      </c>
      <c r="E1104">
        <v>2</v>
      </c>
      <c r="F1104" t="s">
        <v>25</v>
      </c>
      <c r="G1104">
        <v>1</v>
      </c>
      <c r="H1104">
        <v>63.660159999999998</v>
      </c>
      <c r="I1104">
        <v>15.98438</v>
      </c>
      <c r="J1104">
        <v>0.91796880000000003</v>
      </c>
      <c r="K1104">
        <v>46.019530000000003</v>
      </c>
      <c r="L1104" s="3">
        <v>44130.307638888888</v>
      </c>
      <c r="M1104">
        <v>17.18</v>
      </c>
      <c r="N1104" t="s">
        <v>28</v>
      </c>
      <c r="P1104">
        <f>(C1104-Key!$B$1)*24</f>
        <v>-1.7166666666744277</v>
      </c>
      <c r="Q1104">
        <f>(Key!$B$2-'17.1'!C1104)*24</f>
        <v>4.6666666666860692</v>
      </c>
      <c r="R1104" s="3">
        <f>C1104-(M1104-Key!$B$5)/(24*Key!$B$6)</f>
        <v>44130.541740740737</v>
      </c>
      <c r="S1104">
        <f>M1104-Key!$B$5</f>
        <v>14.92</v>
      </c>
      <c r="T1104" s="2">
        <f t="shared" si="85"/>
        <v>44129.555555555555</v>
      </c>
      <c r="U1104" t="str">
        <f t="shared" si="86"/>
        <v>10-25-2020 13:20</v>
      </c>
      <c r="V1104">
        <f>IFERROR(IF(W1104=Z1104,VLOOKUP($U1104,[1]C8842!$G$2:$M$145,3,FALSE),0),0)</f>
        <v>21</v>
      </c>
      <c r="W1104">
        <f>VLOOKUP(RIGHT($V$1,5),Key!$A$9:$B$14,2,FALSE)</f>
        <v>10.199999999999999</v>
      </c>
      <c r="X1104">
        <f t="shared" si="89"/>
        <v>0</v>
      </c>
      <c r="Y1104">
        <f>VLOOKUP(RIGHT($X$1,5),Key!$A$9:$B$14,2,FALSE)</f>
        <v>3.7</v>
      </c>
      <c r="Z1104">
        <f t="shared" si="87"/>
        <v>10.199999999999999</v>
      </c>
      <c r="AA1104">
        <f t="shared" si="88"/>
        <v>21</v>
      </c>
    </row>
    <row r="1105" spans="1:27" x14ac:dyDescent="0.3">
      <c r="A1105">
        <v>100067</v>
      </c>
      <c r="B1105">
        <v>230922</v>
      </c>
      <c r="C1105" s="3">
        <v>44130.555555555555</v>
      </c>
      <c r="D1105">
        <v>0</v>
      </c>
      <c r="E1105">
        <v>2</v>
      </c>
      <c r="F1105" t="s">
        <v>25</v>
      </c>
      <c r="G1105">
        <v>1</v>
      </c>
      <c r="H1105">
        <v>61.144530000000003</v>
      </c>
      <c r="I1105">
        <v>16.46875</v>
      </c>
      <c r="J1105">
        <v>0.9765625</v>
      </c>
      <c r="K1105">
        <v>46.019530000000003</v>
      </c>
      <c r="L1105" s="3">
        <v>44130.307638888888</v>
      </c>
      <c r="M1105">
        <v>17.18</v>
      </c>
      <c r="N1105" t="s">
        <v>28</v>
      </c>
      <c r="P1105">
        <f>(C1105-Key!$B$1)*24</f>
        <v>-1.7166666666744277</v>
      </c>
      <c r="Q1105">
        <f>(Key!$B$2-'17.1'!C1105)*24</f>
        <v>4.6666666666860692</v>
      </c>
      <c r="R1105" s="3">
        <f>C1105-(M1105-Key!$B$5)/(24*Key!$B$6)</f>
        <v>44130.541740740737</v>
      </c>
      <c r="S1105">
        <f>M1105-Key!$B$5</f>
        <v>14.92</v>
      </c>
      <c r="T1105" s="2">
        <f t="shared" si="85"/>
        <v>44129.555555555555</v>
      </c>
      <c r="U1105" t="str">
        <f t="shared" si="86"/>
        <v>10-25-2020 13:20</v>
      </c>
      <c r="V1105">
        <f>IFERROR(IF(W1105=Z1105,VLOOKUP($U1105,[1]C8842!$G$2:$M$145,3,FALSE),0),0)</f>
        <v>21</v>
      </c>
      <c r="W1105">
        <f>VLOOKUP(RIGHT($V$1,5),Key!$A$9:$B$14,2,FALSE)</f>
        <v>10.199999999999999</v>
      </c>
      <c r="X1105">
        <f t="shared" si="89"/>
        <v>0</v>
      </c>
      <c r="Y1105">
        <f>VLOOKUP(RIGHT($X$1,5),Key!$A$9:$B$14,2,FALSE)</f>
        <v>3.7</v>
      </c>
      <c r="Z1105">
        <f t="shared" si="87"/>
        <v>10.199999999999999</v>
      </c>
      <c r="AA1105">
        <f t="shared" si="88"/>
        <v>21</v>
      </c>
    </row>
    <row r="1106" spans="1:27" x14ac:dyDescent="0.3">
      <c r="A1106">
        <v>100067</v>
      </c>
      <c r="B1106">
        <v>230922</v>
      </c>
      <c r="C1106" s="3">
        <v>44130.555555555555</v>
      </c>
      <c r="D1106">
        <v>2</v>
      </c>
      <c r="E1106">
        <v>1</v>
      </c>
      <c r="F1106" t="s">
        <v>26</v>
      </c>
      <c r="G1106">
        <v>1</v>
      </c>
      <c r="H1106">
        <v>71.167969999999997</v>
      </c>
      <c r="I1106">
        <v>17.9375</v>
      </c>
      <c r="J1106">
        <v>0.89453130000000003</v>
      </c>
      <c r="K1106">
        <v>80.03125</v>
      </c>
      <c r="L1106" s="3">
        <v>44130.307638888888</v>
      </c>
      <c r="M1106">
        <v>17.18</v>
      </c>
      <c r="N1106" t="s">
        <v>28</v>
      </c>
      <c r="P1106">
        <f>(C1106-Key!$B$1)*24</f>
        <v>-1.7166666666744277</v>
      </c>
      <c r="Q1106">
        <f>(Key!$B$2-'17.1'!C1106)*24</f>
        <v>4.6666666666860692</v>
      </c>
      <c r="R1106" s="3">
        <f>C1106-(M1106-Key!$B$5)/(24*Key!$B$6)</f>
        <v>44130.541740740737</v>
      </c>
      <c r="S1106">
        <f>M1106-Key!$B$5</f>
        <v>14.92</v>
      </c>
      <c r="T1106" s="2">
        <f t="shared" si="85"/>
        <v>44129.555555555555</v>
      </c>
      <c r="U1106" t="str">
        <f t="shared" si="86"/>
        <v>10-25-2020 13:20</v>
      </c>
      <c r="V1106">
        <f>IFERROR(IF(W1106=Z1106,VLOOKUP($U1106,[1]C8842!$G$2:$M$145,3,FALSE),0),0)</f>
        <v>21</v>
      </c>
      <c r="W1106">
        <f>VLOOKUP(RIGHT($V$1,5),Key!$A$9:$B$14,2,FALSE)</f>
        <v>10.199999999999999</v>
      </c>
      <c r="X1106">
        <f t="shared" si="89"/>
        <v>0</v>
      </c>
      <c r="Y1106">
        <f>VLOOKUP(RIGHT($X$1,5),Key!$A$9:$B$14,2,FALSE)</f>
        <v>3.7</v>
      </c>
      <c r="Z1106">
        <f t="shared" si="87"/>
        <v>10.199999999999999</v>
      </c>
      <c r="AA1106">
        <f t="shared" si="88"/>
        <v>21</v>
      </c>
    </row>
    <row r="1107" spans="1:27" x14ac:dyDescent="0.3">
      <c r="A1107">
        <v>100067</v>
      </c>
      <c r="B1107">
        <v>230922</v>
      </c>
      <c r="C1107" s="3">
        <v>44130.555555555555</v>
      </c>
      <c r="D1107">
        <v>3</v>
      </c>
      <c r="E1107">
        <v>2</v>
      </c>
      <c r="F1107" t="s">
        <v>26</v>
      </c>
      <c r="G1107">
        <v>1</v>
      </c>
      <c r="H1107">
        <v>66.1875</v>
      </c>
      <c r="I1107">
        <v>18.753910000000001</v>
      </c>
      <c r="J1107">
        <v>0.99609380000000003</v>
      </c>
      <c r="K1107">
        <v>95.039060000000006</v>
      </c>
      <c r="L1107" s="3">
        <v>44130.307638888888</v>
      </c>
      <c r="M1107">
        <v>17.18</v>
      </c>
      <c r="N1107" t="s">
        <v>28</v>
      </c>
      <c r="P1107">
        <f>(C1107-Key!$B$1)*24</f>
        <v>-1.7166666666744277</v>
      </c>
      <c r="Q1107">
        <f>(Key!$B$2-'17.1'!C1107)*24</f>
        <v>4.6666666666860692</v>
      </c>
      <c r="R1107" s="3">
        <f>C1107-(M1107-Key!$B$5)/(24*Key!$B$6)</f>
        <v>44130.541740740737</v>
      </c>
      <c r="S1107">
        <f>M1107-Key!$B$5</f>
        <v>14.92</v>
      </c>
      <c r="T1107" s="2">
        <f t="shared" si="85"/>
        <v>44129.555555555555</v>
      </c>
      <c r="U1107" t="str">
        <f t="shared" si="86"/>
        <v>10-25-2020 13:20</v>
      </c>
      <c r="V1107">
        <f>IFERROR(IF(W1107=Z1107,VLOOKUP($U1107,[1]C8842!$G$2:$M$145,3,FALSE),0),0)</f>
        <v>21</v>
      </c>
      <c r="W1107">
        <f>VLOOKUP(RIGHT($V$1,5),Key!$A$9:$B$14,2,FALSE)</f>
        <v>10.199999999999999</v>
      </c>
      <c r="X1107">
        <f t="shared" si="89"/>
        <v>0</v>
      </c>
      <c r="Y1107">
        <f>VLOOKUP(RIGHT($X$1,5),Key!$A$9:$B$14,2,FALSE)</f>
        <v>3.7</v>
      </c>
      <c r="Z1107">
        <f t="shared" si="87"/>
        <v>10.199999999999999</v>
      </c>
      <c r="AA1107">
        <f t="shared" si="88"/>
        <v>21</v>
      </c>
    </row>
    <row r="1108" spans="1:27" x14ac:dyDescent="0.3">
      <c r="A1108">
        <v>100067</v>
      </c>
      <c r="B1108">
        <v>230922</v>
      </c>
      <c r="C1108" s="3">
        <v>44130.555555555555</v>
      </c>
      <c r="D1108">
        <v>2</v>
      </c>
      <c r="E1108">
        <v>1</v>
      </c>
      <c r="F1108" t="s">
        <v>26</v>
      </c>
      <c r="G1108">
        <v>1</v>
      </c>
      <c r="H1108">
        <v>74.484380000000002</v>
      </c>
      <c r="I1108">
        <v>19.316410000000001</v>
      </c>
      <c r="J1108">
        <v>0.90234380000000003</v>
      </c>
      <c r="K1108">
        <v>79.03125</v>
      </c>
      <c r="L1108" s="3">
        <v>44130.307638888888</v>
      </c>
      <c r="M1108">
        <v>17.18</v>
      </c>
      <c r="N1108" t="s">
        <v>28</v>
      </c>
      <c r="P1108">
        <f>(C1108-Key!$B$1)*24</f>
        <v>-1.7166666666744277</v>
      </c>
      <c r="Q1108">
        <f>(Key!$B$2-'17.1'!C1108)*24</f>
        <v>4.6666666666860692</v>
      </c>
      <c r="R1108" s="3">
        <f>C1108-(M1108-Key!$B$5)/(24*Key!$B$6)</f>
        <v>44130.541740740737</v>
      </c>
      <c r="S1108">
        <f>M1108-Key!$B$5</f>
        <v>14.92</v>
      </c>
      <c r="T1108" s="2">
        <f t="shared" si="85"/>
        <v>44129.555555555555</v>
      </c>
      <c r="U1108" t="str">
        <f t="shared" si="86"/>
        <v>10-25-2020 13:20</v>
      </c>
      <c r="V1108">
        <f>IFERROR(IF(W1108=Z1108,VLOOKUP($U1108,[1]C8842!$G$2:$M$145,3,FALSE),0),0)</f>
        <v>21</v>
      </c>
      <c r="W1108">
        <f>VLOOKUP(RIGHT($V$1,5),Key!$A$9:$B$14,2,FALSE)</f>
        <v>10.199999999999999</v>
      </c>
      <c r="X1108">
        <f t="shared" si="89"/>
        <v>0</v>
      </c>
      <c r="Y1108">
        <f>VLOOKUP(RIGHT($X$1,5),Key!$A$9:$B$14,2,FALSE)</f>
        <v>3.7</v>
      </c>
      <c r="Z1108">
        <f t="shared" si="87"/>
        <v>10.199999999999999</v>
      </c>
      <c r="AA1108">
        <f t="shared" si="88"/>
        <v>21</v>
      </c>
    </row>
    <row r="1109" spans="1:27" x14ac:dyDescent="0.3">
      <c r="A1109">
        <v>100067</v>
      </c>
      <c r="B1109">
        <v>230922</v>
      </c>
      <c r="C1109" s="3">
        <v>44130.555555555555</v>
      </c>
      <c r="D1109">
        <v>0</v>
      </c>
      <c r="E1109">
        <v>2</v>
      </c>
      <c r="F1109" t="s">
        <v>25</v>
      </c>
      <c r="G1109">
        <v>1</v>
      </c>
      <c r="H1109">
        <v>61.15625</v>
      </c>
      <c r="I1109">
        <v>15.625</v>
      </c>
      <c r="J1109">
        <v>0.94140630000000003</v>
      </c>
      <c r="K1109">
        <v>46.019530000000003</v>
      </c>
      <c r="L1109" s="3">
        <v>44130.307638888888</v>
      </c>
      <c r="M1109">
        <v>17.18</v>
      </c>
      <c r="N1109" t="s">
        <v>28</v>
      </c>
      <c r="P1109">
        <f>(C1109-Key!$B$1)*24</f>
        <v>-1.7166666666744277</v>
      </c>
      <c r="Q1109">
        <f>(Key!$B$2-'17.1'!C1109)*24</f>
        <v>4.6666666666860692</v>
      </c>
      <c r="R1109" s="3">
        <f>C1109-(M1109-Key!$B$5)/(24*Key!$B$6)</f>
        <v>44130.541740740737</v>
      </c>
      <c r="S1109">
        <f>M1109-Key!$B$5</f>
        <v>14.92</v>
      </c>
      <c r="T1109" s="2">
        <f t="shared" si="85"/>
        <v>44129.555555555555</v>
      </c>
      <c r="U1109" t="str">
        <f t="shared" si="86"/>
        <v>10-25-2020 13:20</v>
      </c>
      <c r="V1109">
        <f>IFERROR(IF(W1109=Z1109,VLOOKUP($U1109,[1]C8842!$G$2:$M$145,3,FALSE),0),0)</f>
        <v>21</v>
      </c>
      <c r="W1109">
        <f>VLOOKUP(RIGHT($V$1,5),Key!$A$9:$B$14,2,FALSE)</f>
        <v>10.199999999999999</v>
      </c>
      <c r="X1109">
        <f t="shared" si="89"/>
        <v>0</v>
      </c>
      <c r="Y1109">
        <f>VLOOKUP(RIGHT($X$1,5),Key!$A$9:$B$14,2,FALSE)</f>
        <v>3.7</v>
      </c>
      <c r="Z1109">
        <f t="shared" si="87"/>
        <v>10.199999999999999</v>
      </c>
      <c r="AA1109">
        <f t="shared" si="88"/>
        <v>21</v>
      </c>
    </row>
    <row r="1110" spans="1:27" x14ac:dyDescent="0.3">
      <c r="A1110">
        <v>100067</v>
      </c>
      <c r="B1110">
        <v>230922</v>
      </c>
      <c r="C1110" s="3">
        <v>44130.555555555555</v>
      </c>
      <c r="D1110">
        <v>1</v>
      </c>
      <c r="E1110">
        <v>1</v>
      </c>
      <c r="F1110" t="s">
        <v>25</v>
      </c>
      <c r="G1110">
        <v>1</v>
      </c>
      <c r="H1110">
        <v>65.183589999999995</v>
      </c>
      <c r="I1110">
        <v>16.79297</v>
      </c>
      <c r="J1110">
        <v>0.9296875</v>
      </c>
      <c r="K1110">
        <v>57.023440000000001</v>
      </c>
      <c r="L1110" s="3">
        <v>44130.307638888888</v>
      </c>
      <c r="M1110">
        <v>17.18</v>
      </c>
      <c r="N1110" t="s">
        <v>28</v>
      </c>
      <c r="P1110">
        <f>(C1110-Key!$B$1)*24</f>
        <v>-1.7166666666744277</v>
      </c>
      <c r="Q1110">
        <f>(Key!$B$2-'17.1'!C1110)*24</f>
        <v>4.6666666666860692</v>
      </c>
      <c r="R1110" s="3">
        <f>C1110-(M1110-Key!$B$5)/(24*Key!$B$6)</f>
        <v>44130.541740740737</v>
      </c>
      <c r="S1110">
        <f>M1110-Key!$B$5</f>
        <v>14.92</v>
      </c>
      <c r="T1110" s="2">
        <f t="shared" si="85"/>
        <v>44129.555555555555</v>
      </c>
      <c r="U1110" t="str">
        <f t="shared" si="86"/>
        <v>10-25-2020 13:20</v>
      </c>
      <c r="V1110">
        <f>IFERROR(IF(W1110=Z1110,VLOOKUP($U1110,[1]C8842!$G$2:$M$145,3,FALSE),0),0)</f>
        <v>21</v>
      </c>
      <c r="W1110">
        <f>VLOOKUP(RIGHT($V$1,5),Key!$A$9:$B$14,2,FALSE)</f>
        <v>10.199999999999999</v>
      </c>
      <c r="X1110">
        <f t="shared" si="89"/>
        <v>0</v>
      </c>
      <c r="Y1110">
        <f>VLOOKUP(RIGHT($X$1,5),Key!$A$9:$B$14,2,FALSE)</f>
        <v>3.7</v>
      </c>
      <c r="Z1110">
        <f t="shared" si="87"/>
        <v>10.199999999999999</v>
      </c>
      <c r="AA1110">
        <f t="shared" si="88"/>
        <v>21</v>
      </c>
    </row>
    <row r="1111" spans="1:27" x14ac:dyDescent="0.3">
      <c r="A1111">
        <v>100067</v>
      </c>
      <c r="B1111">
        <v>230922</v>
      </c>
      <c r="C1111" s="3">
        <v>44130.555555555555</v>
      </c>
      <c r="D1111">
        <v>0</v>
      </c>
      <c r="E1111">
        <v>2</v>
      </c>
      <c r="F1111" t="s">
        <v>25</v>
      </c>
      <c r="G1111">
        <v>1</v>
      </c>
      <c r="H1111">
        <v>59.046880000000002</v>
      </c>
      <c r="I1111">
        <v>16.546880000000002</v>
      </c>
      <c r="J1111">
        <v>1.015625</v>
      </c>
      <c r="K1111">
        <v>45.019530000000003</v>
      </c>
      <c r="L1111" s="3">
        <v>44130.307638888888</v>
      </c>
      <c r="M1111">
        <v>17.18</v>
      </c>
      <c r="N1111" t="s">
        <v>28</v>
      </c>
      <c r="P1111">
        <f>(C1111-Key!$B$1)*24</f>
        <v>-1.7166666666744277</v>
      </c>
      <c r="Q1111">
        <f>(Key!$B$2-'17.1'!C1111)*24</f>
        <v>4.6666666666860692</v>
      </c>
      <c r="R1111" s="3">
        <f>C1111-(M1111-Key!$B$5)/(24*Key!$B$6)</f>
        <v>44130.541740740737</v>
      </c>
      <c r="S1111">
        <f>M1111-Key!$B$5</f>
        <v>14.92</v>
      </c>
      <c r="T1111" s="2">
        <f t="shared" si="85"/>
        <v>44129.555555555555</v>
      </c>
      <c r="U1111" t="str">
        <f t="shared" si="86"/>
        <v>10-25-2020 13:20</v>
      </c>
      <c r="V1111">
        <f>IFERROR(IF(W1111=Z1111,VLOOKUP($U1111,[1]C8842!$G$2:$M$145,3,FALSE),0),0)</f>
        <v>21</v>
      </c>
      <c r="W1111">
        <f>VLOOKUP(RIGHT($V$1,5),Key!$A$9:$B$14,2,FALSE)</f>
        <v>10.199999999999999</v>
      </c>
      <c r="X1111">
        <f t="shared" si="89"/>
        <v>0</v>
      </c>
      <c r="Y1111">
        <f>VLOOKUP(RIGHT($X$1,5),Key!$A$9:$B$14,2,FALSE)</f>
        <v>3.7</v>
      </c>
      <c r="Z1111">
        <f t="shared" si="87"/>
        <v>10.199999999999999</v>
      </c>
      <c r="AA1111">
        <f t="shared" si="88"/>
        <v>21</v>
      </c>
    </row>
    <row r="1112" spans="1:27" x14ac:dyDescent="0.3">
      <c r="A1112">
        <v>100067</v>
      </c>
      <c r="B1112">
        <v>230922</v>
      </c>
      <c r="C1112" s="3">
        <v>44130.555555555555</v>
      </c>
      <c r="D1112">
        <v>1</v>
      </c>
      <c r="E1112">
        <v>1</v>
      </c>
      <c r="F1112" t="s">
        <v>25</v>
      </c>
      <c r="G1112">
        <v>1</v>
      </c>
      <c r="H1112">
        <v>68.601560000000006</v>
      </c>
      <c r="I1112">
        <v>15.42188</v>
      </c>
      <c r="J1112">
        <v>0.828125</v>
      </c>
      <c r="K1112">
        <v>58.023440000000001</v>
      </c>
      <c r="L1112" s="3">
        <v>44130.307638888888</v>
      </c>
      <c r="M1112">
        <v>17.18</v>
      </c>
      <c r="N1112" t="s">
        <v>28</v>
      </c>
      <c r="P1112">
        <f>(C1112-Key!$B$1)*24</f>
        <v>-1.7166666666744277</v>
      </c>
      <c r="Q1112">
        <f>(Key!$B$2-'17.1'!C1112)*24</f>
        <v>4.6666666666860692</v>
      </c>
      <c r="R1112" s="3">
        <f>C1112-(M1112-Key!$B$5)/(24*Key!$B$6)</f>
        <v>44130.541740740737</v>
      </c>
      <c r="S1112">
        <f>M1112-Key!$B$5</f>
        <v>14.92</v>
      </c>
      <c r="T1112" s="2">
        <f t="shared" si="85"/>
        <v>44129.555555555555</v>
      </c>
      <c r="U1112" t="str">
        <f t="shared" si="86"/>
        <v>10-25-2020 13:20</v>
      </c>
      <c r="V1112">
        <f>IFERROR(IF(W1112=Z1112,VLOOKUP($U1112,[1]C8842!$G$2:$M$145,3,FALSE),0),0)</f>
        <v>21</v>
      </c>
      <c r="W1112">
        <f>VLOOKUP(RIGHT($V$1,5),Key!$A$9:$B$14,2,FALSE)</f>
        <v>10.199999999999999</v>
      </c>
      <c r="X1112">
        <f t="shared" si="89"/>
        <v>0</v>
      </c>
      <c r="Y1112">
        <f>VLOOKUP(RIGHT($X$1,5),Key!$A$9:$B$14,2,FALSE)</f>
        <v>3.7</v>
      </c>
      <c r="Z1112">
        <f t="shared" si="87"/>
        <v>10.199999999999999</v>
      </c>
      <c r="AA1112">
        <f t="shared" si="88"/>
        <v>21</v>
      </c>
    </row>
    <row r="1113" spans="1:27" x14ac:dyDescent="0.3">
      <c r="A1113">
        <v>100067</v>
      </c>
      <c r="B1113">
        <v>230922</v>
      </c>
      <c r="C1113" s="3">
        <v>44130.555555555555</v>
      </c>
      <c r="D1113">
        <v>3</v>
      </c>
      <c r="E1113">
        <v>2</v>
      </c>
      <c r="F1113" t="s">
        <v>26</v>
      </c>
      <c r="G1113">
        <v>1</v>
      </c>
      <c r="H1113">
        <v>67.652339999999995</v>
      </c>
      <c r="I1113">
        <v>15.570309999999999</v>
      </c>
      <c r="J1113">
        <v>0.84765630000000003</v>
      </c>
      <c r="K1113">
        <v>93.039060000000006</v>
      </c>
      <c r="L1113" s="3">
        <v>44130.307638888888</v>
      </c>
      <c r="M1113">
        <v>17.18</v>
      </c>
      <c r="N1113" t="s">
        <v>28</v>
      </c>
      <c r="P1113">
        <f>(C1113-Key!$B$1)*24</f>
        <v>-1.7166666666744277</v>
      </c>
      <c r="Q1113">
        <f>(Key!$B$2-'17.1'!C1113)*24</f>
        <v>4.6666666666860692</v>
      </c>
      <c r="R1113" s="3">
        <f>C1113-(M1113-Key!$B$5)/(24*Key!$B$6)</f>
        <v>44130.541740740737</v>
      </c>
      <c r="S1113">
        <f>M1113-Key!$B$5</f>
        <v>14.92</v>
      </c>
      <c r="T1113" s="2">
        <f t="shared" si="85"/>
        <v>44129.555555555555</v>
      </c>
      <c r="U1113" t="str">
        <f t="shared" si="86"/>
        <v>10-25-2020 13:20</v>
      </c>
      <c r="V1113">
        <f>IFERROR(IF(W1113=Z1113,VLOOKUP($U1113,[1]C8842!$G$2:$M$145,3,FALSE),0),0)</f>
        <v>21</v>
      </c>
      <c r="W1113">
        <f>VLOOKUP(RIGHT($V$1,5),Key!$A$9:$B$14,2,FALSE)</f>
        <v>10.199999999999999</v>
      </c>
      <c r="X1113">
        <f t="shared" si="89"/>
        <v>0</v>
      </c>
      <c r="Y1113">
        <f>VLOOKUP(RIGHT($X$1,5),Key!$A$9:$B$14,2,FALSE)</f>
        <v>3.7</v>
      </c>
      <c r="Z1113">
        <f t="shared" si="87"/>
        <v>10.199999999999999</v>
      </c>
      <c r="AA1113">
        <f t="shared" si="88"/>
        <v>21</v>
      </c>
    </row>
    <row r="1114" spans="1:27" x14ac:dyDescent="0.3">
      <c r="A1114">
        <v>100067</v>
      </c>
      <c r="B1114">
        <v>230922</v>
      </c>
      <c r="C1114" s="3">
        <v>44130.555555555555</v>
      </c>
      <c r="D1114">
        <v>0</v>
      </c>
      <c r="E1114">
        <v>2</v>
      </c>
      <c r="F1114" t="s">
        <v>25</v>
      </c>
      <c r="G1114">
        <v>1</v>
      </c>
      <c r="H1114">
        <v>62.128909999999998</v>
      </c>
      <c r="I1114">
        <v>14.86328</v>
      </c>
      <c r="J1114">
        <v>0.890625</v>
      </c>
      <c r="K1114">
        <v>46.019530000000003</v>
      </c>
      <c r="L1114" s="3">
        <v>44130.307638888888</v>
      </c>
      <c r="M1114">
        <v>17.18</v>
      </c>
      <c r="N1114" t="s">
        <v>28</v>
      </c>
      <c r="P1114">
        <f>(C1114-Key!$B$1)*24</f>
        <v>-1.7166666666744277</v>
      </c>
      <c r="Q1114">
        <f>(Key!$B$2-'17.1'!C1114)*24</f>
        <v>4.6666666666860692</v>
      </c>
      <c r="R1114" s="3">
        <f>C1114-(M1114-Key!$B$5)/(24*Key!$B$6)</f>
        <v>44130.541740740737</v>
      </c>
      <c r="S1114">
        <f>M1114-Key!$B$5</f>
        <v>14.92</v>
      </c>
      <c r="T1114" s="2">
        <f t="shared" si="85"/>
        <v>44129.555555555555</v>
      </c>
      <c r="U1114" t="str">
        <f t="shared" si="86"/>
        <v>10-25-2020 13:20</v>
      </c>
      <c r="V1114">
        <f>IFERROR(IF(W1114=Z1114,VLOOKUP($U1114,[1]C8842!$G$2:$M$145,3,FALSE),0),0)</f>
        <v>21</v>
      </c>
      <c r="W1114">
        <f>VLOOKUP(RIGHT($V$1,5),Key!$A$9:$B$14,2,FALSE)</f>
        <v>10.199999999999999</v>
      </c>
      <c r="X1114">
        <f t="shared" si="89"/>
        <v>0</v>
      </c>
      <c r="Y1114">
        <f>VLOOKUP(RIGHT($X$1,5),Key!$A$9:$B$14,2,FALSE)</f>
        <v>3.7</v>
      </c>
      <c r="Z1114">
        <f t="shared" si="87"/>
        <v>10.199999999999999</v>
      </c>
      <c r="AA1114">
        <f t="shared" si="88"/>
        <v>21</v>
      </c>
    </row>
    <row r="1115" spans="1:27" x14ac:dyDescent="0.3">
      <c r="A1115">
        <v>100067</v>
      </c>
      <c r="B1115">
        <v>230922</v>
      </c>
      <c r="C1115" s="3">
        <v>44130.555555555555</v>
      </c>
      <c r="D1115">
        <v>2</v>
      </c>
      <c r="E1115">
        <v>1</v>
      </c>
      <c r="F1115" t="s">
        <v>26</v>
      </c>
      <c r="G1115">
        <v>3</v>
      </c>
      <c r="H1115">
        <v>63.441409999999998</v>
      </c>
      <c r="I1115">
        <v>33.59375</v>
      </c>
      <c r="J1115">
        <v>1.660156</v>
      </c>
      <c r="K1115">
        <v>82.035160000000005</v>
      </c>
      <c r="L1115" s="3">
        <v>44130.307638888888</v>
      </c>
      <c r="M1115">
        <v>17.18</v>
      </c>
      <c r="N1115" t="s">
        <v>28</v>
      </c>
      <c r="P1115">
        <f>(C1115-Key!$B$1)*24</f>
        <v>-1.7166666666744277</v>
      </c>
      <c r="Q1115">
        <f>(Key!$B$2-'17.1'!C1115)*24</f>
        <v>4.6666666666860692</v>
      </c>
      <c r="R1115" s="3">
        <f>C1115-(M1115-Key!$B$5)/(24*Key!$B$6)</f>
        <v>44130.541740740737</v>
      </c>
      <c r="S1115">
        <f>M1115-Key!$B$5</f>
        <v>14.92</v>
      </c>
      <c r="T1115" s="2">
        <f t="shared" si="85"/>
        <v>44129.555555555555</v>
      </c>
      <c r="U1115" t="str">
        <f t="shared" si="86"/>
        <v>10-25-2020 13:20</v>
      </c>
      <c r="V1115">
        <f>IFERROR(IF(W1115=Z1115,VLOOKUP($U1115,[1]C8842!$G$2:$M$145,3,FALSE),0),0)</f>
        <v>21</v>
      </c>
      <c r="W1115">
        <f>VLOOKUP(RIGHT($V$1,5),Key!$A$9:$B$14,2,FALSE)</f>
        <v>10.199999999999999</v>
      </c>
      <c r="X1115">
        <f t="shared" si="89"/>
        <v>0</v>
      </c>
      <c r="Y1115">
        <f>VLOOKUP(RIGHT($X$1,5),Key!$A$9:$B$14,2,FALSE)</f>
        <v>3.7</v>
      </c>
      <c r="Z1115">
        <f t="shared" si="87"/>
        <v>10.199999999999999</v>
      </c>
      <c r="AA1115">
        <f t="shared" si="88"/>
        <v>21</v>
      </c>
    </row>
    <row r="1116" spans="1:27" x14ac:dyDescent="0.3">
      <c r="A1116">
        <v>100067</v>
      </c>
      <c r="B1116">
        <v>230922</v>
      </c>
      <c r="C1116" s="3">
        <v>44130.555555555555</v>
      </c>
      <c r="D1116">
        <v>3</v>
      </c>
      <c r="E1116">
        <v>2</v>
      </c>
      <c r="F1116" t="s">
        <v>26</v>
      </c>
      <c r="G1116">
        <v>4</v>
      </c>
      <c r="H1116">
        <v>52.308590000000002</v>
      </c>
      <c r="I1116">
        <v>78.152339999999995</v>
      </c>
      <c r="J1116">
        <v>4.28125</v>
      </c>
      <c r="K1116">
        <v>96.039060000000006</v>
      </c>
      <c r="L1116" s="3">
        <v>44130.307638888888</v>
      </c>
      <c r="M1116">
        <v>17.18</v>
      </c>
      <c r="N1116" t="s">
        <v>28</v>
      </c>
      <c r="P1116">
        <f>(C1116-Key!$B$1)*24</f>
        <v>-1.7166666666744277</v>
      </c>
      <c r="Q1116">
        <f>(Key!$B$2-'17.1'!C1116)*24</f>
        <v>4.6666666666860692</v>
      </c>
      <c r="R1116" s="3">
        <f>C1116-(M1116-Key!$B$5)/(24*Key!$B$6)</f>
        <v>44130.541740740737</v>
      </c>
      <c r="S1116">
        <f>M1116-Key!$B$5</f>
        <v>14.92</v>
      </c>
      <c r="T1116" s="2">
        <f t="shared" si="85"/>
        <v>44129.555555555555</v>
      </c>
      <c r="U1116" t="str">
        <f t="shared" si="86"/>
        <v>10-25-2020 13:20</v>
      </c>
      <c r="V1116">
        <f>IFERROR(IF(W1116=Z1116,VLOOKUP($U1116,[1]C8842!$G$2:$M$145,3,FALSE),0),0)</f>
        <v>21</v>
      </c>
      <c r="W1116">
        <f>VLOOKUP(RIGHT($V$1,5),Key!$A$9:$B$14,2,FALSE)</f>
        <v>10.199999999999999</v>
      </c>
      <c r="X1116">
        <f t="shared" si="89"/>
        <v>0</v>
      </c>
      <c r="Y1116">
        <f>VLOOKUP(RIGHT($X$1,5),Key!$A$9:$B$14,2,FALSE)</f>
        <v>3.7</v>
      </c>
      <c r="Z1116">
        <f t="shared" si="87"/>
        <v>10.199999999999999</v>
      </c>
      <c r="AA1116">
        <f t="shared" si="88"/>
        <v>21</v>
      </c>
    </row>
    <row r="1117" spans="1:27" x14ac:dyDescent="0.3">
      <c r="A1117">
        <v>100067</v>
      </c>
      <c r="B1117">
        <v>230922</v>
      </c>
      <c r="C1117" s="3">
        <v>44130.556250000001</v>
      </c>
      <c r="D1117">
        <v>3</v>
      </c>
      <c r="E1117">
        <v>2</v>
      </c>
      <c r="F1117" t="s">
        <v>26</v>
      </c>
      <c r="G1117">
        <v>1</v>
      </c>
      <c r="H1117">
        <v>65.550780000000003</v>
      </c>
      <c r="I1117">
        <v>17.91797</v>
      </c>
      <c r="J1117">
        <v>0.96875</v>
      </c>
      <c r="K1117">
        <v>93.039060000000006</v>
      </c>
      <c r="L1117" s="3">
        <v>44130.307638888888</v>
      </c>
      <c r="M1117">
        <v>17.18</v>
      </c>
      <c r="N1117" t="s">
        <v>28</v>
      </c>
      <c r="P1117">
        <f>(C1117-Key!$B$1)*24</f>
        <v>-1.6999999999534339</v>
      </c>
      <c r="Q1117">
        <f>(Key!$B$2-'17.1'!C1117)*24</f>
        <v>4.6499999999650754</v>
      </c>
      <c r="R1117" s="3">
        <f>C1117-(M1117-Key!$B$5)/(24*Key!$B$6)</f>
        <v>44130.542435185183</v>
      </c>
      <c r="S1117">
        <f>M1117-Key!$B$5</f>
        <v>14.92</v>
      </c>
      <c r="T1117" s="2">
        <f t="shared" si="85"/>
        <v>44129.555555555555</v>
      </c>
      <c r="U1117" t="str">
        <f t="shared" si="86"/>
        <v>10-25-2020 13:20</v>
      </c>
      <c r="V1117">
        <f>IFERROR(IF(W1117=Z1117,VLOOKUP($U1117,[1]C8842!$G$2:$M$145,3,FALSE),0),0)</f>
        <v>21</v>
      </c>
      <c r="W1117">
        <f>VLOOKUP(RIGHT($V$1,5),Key!$A$9:$B$14,2,FALSE)</f>
        <v>10.199999999999999</v>
      </c>
      <c r="X1117">
        <f t="shared" si="89"/>
        <v>0</v>
      </c>
      <c r="Y1117">
        <f>VLOOKUP(RIGHT($X$1,5),Key!$A$9:$B$14,2,FALSE)</f>
        <v>3.7</v>
      </c>
      <c r="Z1117">
        <f t="shared" si="87"/>
        <v>10.199999999999999</v>
      </c>
      <c r="AA1117">
        <f t="shared" si="88"/>
        <v>21</v>
      </c>
    </row>
    <row r="1118" spans="1:27" x14ac:dyDescent="0.3">
      <c r="A1118">
        <v>100067</v>
      </c>
      <c r="B1118">
        <v>230922</v>
      </c>
      <c r="C1118" s="3">
        <v>44130.556250000001</v>
      </c>
      <c r="D1118">
        <v>0</v>
      </c>
      <c r="E1118">
        <v>2</v>
      </c>
      <c r="F1118" t="s">
        <v>25</v>
      </c>
      <c r="G1118">
        <v>1</v>
      </c>
      <c r="H1118">
        <v>63.554690000000001</v>
      </c>
      <c r="I1118">
        <v>16.57422</v>
      </c>
      <c r="J1118">
        <v>0.9453125</v>
      </c>
      <c r="K1118">
        <v>46.019530000000003</v>
      </c>
      <c r="L1118" s="3">
        <v>44130.307638888888</v>
      </c>
      <c r="M1118">
        <v>17.18</v>
      </c>
      <c r="N1118" t="s">
        <v>28</v>
      </c>
      <c r="P1118">
        <f>(C1118-Key!$B$1)*24</f>
        <v>-1.6999999999534339</v>
      </c>
      <c r="Q1118">
        <f>(Key!$B$2-'17.1'!C1118)*24</f>
        <v>4.6499999999650754</v>
      </c>
      <c r="R1118" s="3">
        <f>C1118-(M1118-Key!$B$5)/(24*Key!$B$6)</f>
        <v>44130.542435185183</v>
      </c>
      <c r="S1118">
        <f>M1118-Key!$B$5</f>
        <v>14.92</v>
      </c>
      <c r="T1118" s="2">
        <f t="shared" si="85"/>
        <v>44129.555555555555</v>
      </c>
      <c r="U1118" t="str">
        <f t="shared" si="86"/>
        <v>10-25-2020 13:20</v>
      </c>
      <c r="V1118">
        <f>IFERROR(IF(W1118=Z1118,VLOOKUP($U1118,[1]C8842!$G$2:$M$145,3,FALSE),0),0)</f>
        <v>21</v>
      </c>
      <c r="W1118">
        <f>VLOOKUP(RIGHT($V$1,5),Key!$A$9:$B$14,2,FALSE)</f>
        <v>10.199999999999999</v>
      </c>
      <c r="X1118">
        <f t="shared" si="89"/>
        <v>0</v>
      </c>
      <c r="Y1118">
        <f>VLOOKUP(RIGHT($X$1,5),Key!$A$9:$B$14,2,FALSE)</f>
        <v>3.7</v>
      </c>
      <c r="Z1118">
        <f t="shared" si="87"/>
        <v>10.199999999999999</v>
      </c>
      <c r="AA1118">
        <f t="shared" si="88"/>
        <v>21</v>
      </c>
    </row>
    <row r="1119" spans="1:27" x14ac:dyDescent="0.3">
      <c r="A1119">
        <v>100067</v>
      </c>
      <c r="B1119">
        <v>230922</v>
      </c>
      <c r="C1119" s="3">
        <v>44130.556250000001</v>
      </c>
      <c r="D1119">
        <v>0</v>
      </c>
      <c r="E1119">
        <v>2</v>
      </c>
      <c r="F1119" t="s">
        <v>25</v>
      </c>
      <c r="G1119">
        <v>1</v>
      </c>
      <c r="H1119">
        <v>67.617189999999994</v>
      </c>
      <c r="I1119">
        <v>13.882809999999999</v>
      </c>
      <c r="J1119">
        <v>0.78125</v>
      </c>
      <c r="K1119">
        <v>46.019530000000003</v>
      </c>
      <c r="L1119" s="3">
        <v>44130.307638888888</v>
      </c>
      <c r="M1119">
        <v>17.18</v>
      </c>
      <c r="N1119" t="s">
        <v>28</v>
      </c>
      <c r="P1119">
        <f>(C1119-Key!$B$1)*24</f>
        <v>-1.6999999999534339</v>
      </c>
      <c r="Q1119">
        <f>(Key!$B$2-'17.1'!C1119)*24</f>
        <v>4.6499999999650754</v>
      </c>
      <c r="R1119" s="3">
        <f>C1119-(M1119-Key!$B$5)/(24*Key!$B$6)</f>
        <v>44130.542435185183</v>
      </c>
      <c r="S1119">
        <f>M1119-Key!$B$5</f>
        <v>14.92</v>
      </c>
      <c r="T1119" s="2">
        <f t="shared" si="85"/>
        <v>44129.555555555555</v>
      </c>
      <c r="U1119" t="str">
        <f t="shared" si="86"/>
        <v>10-25-2020 13:20</v>
      </c>
      <c r="V1119">
        <f>IFERROR(IF(W1119=Z1119,VLOOKUP($U1119,[1]C8842!$G$2:$M$145,3,FALSE),0),0)</f>
        <v>21</v>
      </c>
      <c r="W1119">
        <f>VLOOKUP(RIGHT($V$1,5),Key!$A$9:$B$14,2,FALSE)</f>
        <v>10.199999999999999</v>
      </c>
      <c r="X1119">
        <f t="shared" si="89"/>
        <v>0</v>
      </c>
      <c r="Y1119">
        <f>VLOOKUP(RIGHT($X$1,5),Key!$A$9:$B$14,2,FALSE)</f>
        <v>3.7</v>
      </c>
      <c r="Z1119">
        <f t="shared" si="87"/>
        <v>10.199999999999999</v>
      </c>
      <c r="AA1119">
        <f t="shared" si="88"/>
        <v>21</v>
      </c>
    </row>
    <row r="1120" spans="1:27" x14ac:dyDescent="0.3">
      <c r="A1120">
        <v>100067</v>
      </c>
      <c r="B1120">
        <v>230922</v>
      </c>
      <c r="C1120" s="3">
        <v>44130.556250000001</v>
      </c>
      <c r="D1120">
        <v>0</v>
      </c>
      <c r="E1120">
        <v>2</v>
      </c>
      <c r="F1120" t="s">
        <v>25</v>
      </c>
      <c r="G1120">
        <v>1</v>
      </c>
      <c r="H1120">
        <v>66.507810000000006</v>
      </c>
      <c r="I1120">
        <v>18.460940000000001</v>
      </c>
      <c r="J1120">
        <v>0.9765625</v>
      </c>
      <c r="K1120">
        <v>46.019530000000003</v>
      </c>
      <c r="L1120" s="3">
        <v>44130.307638888888</v>
      </c>
      <c r="M1120">
        <v>17.18</v>
      </c>
      <c r="N1120" t="s">
        <v>28</v>
      </c>
      <c r="P1120">
        <f>(C1120-Key!$B$1)*24</f>
        <v>-1.6999999999534339</v>
      </c>
      <c r="Q1120">
        <f>(Key!$B$2-'17.1'!C1120)*24</f>
        <v>4.6499999999650754</v>
      </c>
      <c r="R1120" s="3">
        <f>C1120-(M1120-Key!$B$5)/(24*Key!$B$6)</f>
        <v>44130.542435185183</v>
      </c>
      <c r="S1120">
        <f>M1120-Key!$B$5</f>
        <v>14.92</v>
      </c>
      <c r="T1120" s="2">
        <f t="shared" si="85"/>
        <v>44129.555555555555</v>
      </c>
      <c r="U1120" t="str">
        <f t="shared" si="86"/>
        <v>10-25-2020 13:20</v>
      </c>
      <c r="V1120">
        <f>IFERROR(IF(W1120=Z1120,VLOOKUP($U1120,[1]C8842!$G$2:$M$145,3,FALSE),0),0)</f>
        <v>21</v>
      </c>
      <c r="W1120">
        <f>VLOOKUP(RIGHT($V$1,5),Key!$A$9:$B$14,2,FALSE)</f>
        <v>10.199999999999999</v>
      </c>
      <c r="X1120">
        <f t="shared" si="89"/>
        <v>0</v>
      </c>
      <c r="Y1120">
        <f>VLOOKUP(RIGHT($X$1,5),Key!$A$9:$B$14,2,FALSE)</f>
        <v>3.7</v>
      </c>
      <c r="Z1120">
        <f t="shared" si="87"/>
        <v>10.199999999999999</v>
      </c>
      <c r="AA1120">
        <f t="shared" si="88"/>
        <v>21</v>
      </c>
    </row>
    <row r="1121" spans="1:27" x14ac:dyDescent="0.3">
      <c r="A1121">
        <v>100067</v>
      </c>
      <c r="B1121">
        <v>230922</v>
      </c>
      <c r="C1121" s="3">
        <v>44130.556250000001</v>
      </c>
      <c r="D1121">
        <v>2</v>
      </c>
      <c r="E1121">
        <v>1</v>
      </c>
      <c r="F1121" t="s">
        <v>26</v>
      </c>
      <c r="G1121">
        <v>1</v>
      </c>
      <c r="H1121">
        <v>66.125</v>
      </c>
      <c r="I1121">
        <v>17.76172</v>
      </c>
      <c r="J1121">
        <v>0.953125</v>
      </c>
      <c r="K1121">
        <v>83.035160000000005</v>
      </c>
      <c r="L1121" s="3">
        <v>44130.307638888888</v>
      </c>
      <c r="M1121">
        <v>17.18</v>
      </c>
      <c r="N1121" t="s">
        <v>28</v>
      </c>
      <c r="P1121">
        <f>(C1121-Key!$B$1)*24</f>
        <v>-1.6999999999534339</v>
      </c>
      <c r="Q1121">
        <f>(Key!$B$2-'17.1'!C1121)*24</f>
        <v>4.6499999999650754</v>
      </c>
      <c r="R1121" s="3">
        <f>C1121-(M1121-Key!$B$5)/(24*Key!$B$6)</f>
        <v>44130.542435185183</v>
      </c>
      <c r="S1121">
        <f>M1121-Key!$B$5</f>
        <v>14.92</v>
      </c>
      <c r="T1121" s="2">
        <f t="shared" si="85"/>
        <v>44129.555555555555</v>
      </c>
      <c r="U1121" t="str">
        <f t="shared" si="86"/>
        <v>10-25-2020 13:20</v>
      </c>
      <c r="V1121">
        <f>IFERROR(IF(W1121=Z1121,VLOOKUP($U1121,[1]C8842!$G$2:$M$145,3,FALSE),0),0)</f>
        <v>21</v>
      </c>
      <c r="W1121">
        <f>VLOOKUP(RIGHT($V$1,5),Key!$A$9:$B$14,2,FALSE)</f>
        <v>10.199999999999999</v>
      </c>
      <c r="X1121">
        <f t="shared" si="89"/>
        <v>0</v>
      </c>
      <c r="Y1121">
        <f>VLOOKUP(RIGHT($X$1,5),Key!$A$9:$B$14,2,FALSE)</f>
        <v>3.7</v>
      </c>
      <c r="Z1121">
        <f t="shared" si="87"/>
        <v>10.199999999999999</v>
      </c>
      <c r="AA1121">
        <f t="shared" si="88"/>
        <v>21</v>
      </c>
    </row>
    <row r="1122" spans="1:27" x14ac:dyDescent="0.3">
      <c r="A1122">
        <v>100067</v>
      </c>
      <c r="B1122">
        <v>230922</v>
      </c>
      <c r="C1122" s="3">
        <v>44130.556250000001</v>
      </c>
      <c r="D1122">
        <v>3</v>
      </c>
      <c r="E1122">
        <v>2</v>
      </c>
      <c r="F1122" t="s">
        <v>26</v>
      </c>
      <c r="G1122">
        <v>0</v>
      </c>
      <c r="H1122">
        <v>66.03125</v>
      </c>
      <c r="I1122">
        <v>7.6484379999999996</v>
      </c>
      <c r="J1122">
        <v>0.546875</v>
      </c>
      <c r="K1122">
        <v>94.039060000000006</v>
      </c>
      <c r="L1122" s="3">
        <v>44130.307638888888</v>
      </c>
      <c r="M1122">
        <v>17.18</v>
      </c>
      <c r="N1122" t="s">
        <v>28</v>
      </c>
      <c r="P1122">
        <f>(C1122-Key!$B$1)*24</f>
        <v>-1.6999999999534339</v>
      </c>
      <c r="Q1122">
        <f>(Key!$B$2-'17.1'!C1122)*24</f>
        <v>4.6499999999650754</v>
      </c>
      <c r="R1122" s="3">
        <f>C1122-(M1122-Key!$B$5)/(24*Key!$B$6)</f>
        <v>44130.542435185183</v>
      </c>
      <c r="S1122">
        <f>M1122-Key!$B$5</f>
        <v>14.92</v>
      </c>
      <c r="T1122" s="2">
        <f t="shared" si="85"/>
        <v>44129.555555555555</v>
      </c>
      <c r="U1122" t="str">
        <f t="shared" si="86"/>
        <v>10-25-2020 13:20</v>
      </c>
      <c r="V1122">
        <f>IFERROR(IF(W1122=Z1122,VLOOKUP($U1122,[1]C8842!$G$2:$M$145,3,FALSE),0),0)</f>
        <v>21</v>
      </c>
      <c r="W1122">
        <f>VLOOKUP(RIGHT($V$1,5),Key!$A$9:$B$14,2,FALSE)</f>
        <v>10.199999999999999</v>
      </c>
      <c r="X1122">
        <f t="shared" si="89"/>
        <v>0</v>
      </c>
      <c r="Y1122">
        <f>VLOOKUP(RIGHT($X$1,5),Key!$A$9:$B$14,2,FALSE)</f>
        <v>3.7</v>
      </c>
      <c r="Z1122">
        <f t="shared" si="87"/>
        <v>10.199999999999999</v>
      </c>
      <c r="AA1122">
        <f t="shared" si="88"/>
        <v>21</v>
      </c>
    </row>
    <row r="1123" spans="1:27" x14ac:dyDescent="0.3">
      <c r="A1123">
        <v>100067</v>
      </c>
      <c r="B1123">
        <v>230922</v>
      </c>
      <c r="C1123" s="3">
        <v>44130.556250000001</v>
      </c>
      <c r="D1123">
        <v>2</v>
      </c>
      <c r="E1123">
        <v>1</v>
      </c>
      <c r="F1123" t="s">
        <v>26</v>
      </c>
      <c r="G1123">
        <v>1</v>
      </c>
      <c r="H1123">
        <v>67.953130000000002</v>
      </c>
      <c r="I1123">
        <v>15.45703</v>
      </c>
      <c r="J1123">
        <v>0.83984380000000003</v>
      </c>
      <c r="K1123">
        <v>80.03125</v>
      </c>
      <c r="L1123" s="3">
        <v>44130.307638888888</v>
      </c>
      <c r="M1123">
        <v>17.18</v>
      </c>
      <c r="N1123" t="s">
        <v>28</v>
      </c>
      <c r="P1123">
        <f>(C1123-Key!$B$1)*24</f>
        <v>-1.6999999999534339</v>
      </c>
      <c r="Q1123">
        <f>(Key!$B$2-'17.1'!C1123)*24</f>
        <v>4.6499999999650754</v>
      </c>
      <c r="R1123" s="3">
        <f>C1123-(M1123-Key!$B$5)/(24*Key!$B$6)</f>
        <v>44130.542435185183</v>
      </c>
      <c r="S1123">
        <f>M1123-Key!$B$5</f>
        <v>14.92</v>
      </c>
      <c r="T1123" s="2">
        <f t="shared" si="85"/>
        <v>44129.555555555555</v>
      </c>
      <c r="U1123" t="str">
        <f t="shared" si="86"/>
        <v>10-25-2020 13:20</v>
      </c>
      <c r="V1123">
        <f>IFERROR(IF(W1123=Z1123,VLOOKUP($U1123,[1]C8842!$G$2:$M$145,3,FALSE),0),0)</f>
        <v>21</v>
      </c>
      <c r="W1123">
        <f>VLOOKUP(RIGHT($V$1,5),Key!$A$9:$B$14,2,FALSE)</f>
        <v>10.199999999999999</v>
      </c>
      <c r="X1123">
        <f t="shared" si="89"/>
        <v>0</v>
      </c>
      <c r="Y1123">
        <f>VLOOKUP(RIGHT($X$1,5),Key!$A$9:$B$14,2,FALSE)</f>
        <v>3.7</v>
      </c>
      <c r="Z1123">
        <f t="shared" si="87"/>
        <v>10.199999999999999</v>
      </c>
      <c r="AA1123">
        <f t="shared" si="88"/>
        <v>21</v>
      </c>
    </row>
    <row r="1124" spans="1:27" x14ac:dyDescent="0.3">
      <c r="A1124">
        <v>100067</v>
      </c>
      <c r="B1124">
        <v>230922</v>
      </c>
      <c r="C1124" s="3">
        <v>44130.556250000001</v>
      </c>
      <c r="D1124">
        <v>3</v>
      </c>
      <c r="E1124">
        <v>2</v>
      </c>
      <c r="F1124" t="s">
        <v>26</v>
      </c>
      <c r="G1124">
        <v>1</v>
      </c>
      <c r="H1124">
        <v>69.117189999999994</v>
      </c>
      <c r="I1124">
        <v>16.597660000000001</v>
      </c>
      <c r="J1124">
        <v>0.8671875</v>
      </c>
      <c r="K1124">
        <v>92.039060000000006</v>
      </c>
      <c r="L1124" s="3">
        <v>44130.307638888888</v>
      </c>
      <c r="M1124">
        <v>17.18</v>
      </c>
      <c r="N1124" t="s">
        <v>28</v>
      </c>
      <c r="P1124">
        <f>(C1124-Key!$B$1)*24</f>
        <v>-1.6999999999534339</v>
      </c>
      <c r="Q1124">
        <f>(Key!$B$2-'17.1'!C1124)*24</f>
        <v>4.6499999999650754</v>
      </c>
      <c r="R1124" s="3">
        <f>C1124-(M1124-Key!$B$5)/(24*Key!$B$6)</f>
        <v>44130.542435185183</v>
      </c>
      <c r="S1124">
        <f>M1124-Key!$B$5</f>
        <v>14.92</v>
      </c>
      <c r="T1124" s="2">
        <f t="shared" si="85"/>
        <v>44129.555555555555</v>
      </c>
      <c r="U1124" t="str">
        <f t="shared" si="86"/>
        <v>10-25-2020 13:20</v>
      </c>
      <c r="V1124">
        <f>IFERROR(IF(W1124=Z1124,VLOOKUP($U1124,[1]C8842!$G$2:$M$145,3,FALSE),0),0)</f>
        <v>21</v>
      </c>
      <c r="W1124">
        <f>VLOOKUP(RIGHT($V$1,5),Key!$A$9:$B$14,2,FALSE)</f>
        <v>10.199999999999999</v>
      </c>
      <c r="X1124">
        <f t="shared" si="89"/>
        <v>0</v>
      </c>
      <c r="Y1124">
        <f>VLOOKUP(RIGHT($X$1,5),Key!$A$9:$B$14,2,FALSE)</f>
        <v>3.7</v>
      </c>
      <c r="Z1124">
        <f t="shared" si="87"/>
        <v>10.199999999999999</v>
      </c>
      <c r="AA1124">
        <f t="shared" si="88"/>
        <v>21</v>
      </c>
    </row>
    <row r="1125" spans="1:27" x14ac:dyDescent="0.3">
      <c r="A1125">
        <v>100067</v>
      </c>
      <c r="B1125">
        <v>230922</v>
      </c>
      <c r="C1125" s="3">
        <v>44130.556250000001</v>
      </c>
      <c r="D1125">
        <v>0</v>
      </c>
      <c r="E1125">
        <v>2</v>
      </c>
      <c r="F1125" t="s">
        <v>25</v>
      </c>
      <c r="G1125">
        <v>1</v>
      </c>
      <c r="H1125">
        <v>65.800780000000003</v>
      </c>
      <c r="I1125">
        <v>14.492190000000001</v>
      </c>
      <c r="J1125">
        <v>0.828125</v>
      </c>
      <c r="K1125">
        <v>47.019530000000003</v>
      </c>
      <c r="L1125" s="3">
        <v>44130.307638888888</v>
      </c>
      <c r="M1125">
        <v>17.18</v>
      </c>
      <c r="N1125" t="s">
        <v>28</v>
      </c>
      <c r="P1125">
        <f>(C1125-Key!$B$1)*24</f>
        <v>-1.6999999999534339</v>
      </c>
      <c r="Q1125">
        <f>(Key!$B$2-'17.1'!C1125)*24</f>
        <v>4.6499999999650754</v>
      </c>
      <c r="R1125" s="3">
        <f>C1125-(M1125-Key!$B$5)/(24*Key!$B$6)</f>
        <v>44130.542435185183</v>
      </c>
      <c r="S1125">
        <f>M1125-Key!$B$5</f>
        <v>14.92</v>
      </c>
      <c r="T1125" s="2">
        <f t="shared" si="85"/>
        <v>44129.555555555555</v>
      </c>
      <c r="U1125" t="str">
        <f t="shared" si="86"/>
        <v>10-25-2020 13:20</v>
      </c>
      <c r="V1125">
        <f>IFERROR(IF(W1125=Z1125,VLOOKUP($U1125,[1]C8842!$G$2:$M$145,3,FALSE),0),0)</f>
        <v>21</v>
      </c>
      <c r="W1125">
        <f>VLOOKUP(RIGHT($V$1,5),Key!$A$9:$B$14,2,FALSE)</f>
        <v>10.199999999999999</v>
      </c>
      <c r="X1125">
        <f t="shared" si="89"/>
        <v>0</v>
      </c>
      <c r="Y1125">
        <f>VLOOKUP(RIGHT($X$1,5),Key!$A$9:$B$14,2,FALSE)</f>
        <v>3.7</v>
      </c>
      <c r="Z1125">
        <f t="shared" si="87"/>
        <v>10.199999999999999</v>
      </c>
      <c r="AA1125">
        <f t="shared" si="88"/>
        <v>21</v>
      </c>
    </row>
    <row r="1126" spans="1:27" x14ac:dyDescent="0.3">
      <c r="A1126">
        <v>100067</v>
      </c>
      <c r="B1126">
        <v>230922</v>
      </c>
      <c r="C1126" s="3">
        <v>44130.556250000001</v>
      </c>
      <c r="D1126">
        <v>3</v>
      </c>
      <c r="E1126">
        <v>2</v>
      </c>
      <c r="F1126" t="s">
        <v>26</v>
      </c>
      <c r="G1126">
        <v>1</v>
      </c>
      <c r="H1126">
        <v>60.988280000000003</v>
      </c>
      <c r="I1126">
        <v>17.5625</v>
      </c>
      <c r="J1126">
        <v>1.027344</v>
      </c>
      <c r="K1126">
        <v>94.039060000000006</v>
      </c>
      <c r="L1126" s="3">
        <v>44130.307638888888</v>
      </c>
      <c r="M1126">
        <v>17.18</v>
      </c>
      <c r="N1126" t="s">
        <v>28</v>
      </c>
      <c r="P1126">
        <f>(C1126-Key!$B$1)*24</f>
        <v>-1.6999999999534339</v>
      </c>
      <c r="Q1126">
        <f>(Key!$B$2-'17.1'!C1126)*24</f>
        <v>4.6499999999650754</v>
      </c>
      <c r="R1126" s="3">
        <f>C1126-(M1126-Key!$B$5)/(24*Key!$B$6)</f>
        <v>44130.542435185183</v>
      </c>
      <c r="S1126">
        <f>M1126-Key!$B$5</f>
        <v>14.92</v>
      </c>
      <c r="T1126" s="2">
        <f t="shared" si="85"/>
        <v>44129.555555555555</v>
      </c>
      <c r="U1126" t="str">
        <f t="shared" si="86"/>
        <v>10-25-2020 13:20</v>
      </c>
      <c r="V1126">
        <f>IFERROR(IF(W1126=Z1126,VLOOKUP($U1126,[1]C8842!$G$2:$M$145,3,FALSE),0),0)</f>
        <v>21</v>
      </c>
      <c r="W1126">
        <f>VLOOKUP(RIGHT($V$1,5),Key!$A$9:$B$14,2,FALSE)</f>
        <v>10.199999999999999</v>
      </c>
      <c r="X1126">
        <f t="shared" si="89"/>
        <v>0</v>
      </c>
      <c r="Y1126">
        <f>VLOOKUP(RIGHT($X$1,5),Key!$A$9:$B$14,2,FALSE)</f>
        <v>3.7</v>
      </c>
      <c r="Z1126">
        <f t="shared" si="87"/>
        <v>10.199999999999999</v>
      </c>
      <c r="AA1126">
        <f t="shared" si="88"/>
        <v>21</v>
      </c>
    </row>
    <row r="1127" spans="1:27" x14ac:dyDescent="0.3">
      <c r="A1127">
        <v>100067</v>
      </c>
      <c r="B1127">
        <v>230922</v>
      </c>
      <c r="C1127" s="3">
        <v>44130.556250000001</v>
      </c>
      <c r="D1127">
        <v>3</v>
      </c>
      <c r="E1127">
        <v>2</v>
      </c>
      <c r="F1127" t="s">
        <v>26</v>
      </c>
      <c r="G1127">
        <v>2</v>
      </c>
      <c r="H1127">
        <v>63.421880000000002</v>
      </c>
      <c r="I1127">
        <v>24.40625</v>
      </c>
      <c r="J1127">
        <v>1.2734380000000001</v>
      </c>
      <c r="K1127">
        <v>94.039060000000006</v>
      </c>
      <c r="L1127" s="3">
        <v>44130.307638888888</v>
      </c>
      <c r="M1127">
        <v>17.18</v>
      </c>
      <c r="N1127" t="s">
        <v>28</v>
      </c>
      <c r="P1127">
        <f>(C1127-Key!$B$1)*24</f>
        <v>-1.6999999999534339</v>
      </c>
      <c r="Q1127">
        <f>(Key!$B$2-'17.1'!C1127)*24</f>
        <v>4.6499999999650754</v>
      </c>
      <c r="R1127" s="3">
        <f>C1127-(M1127-Key!$B$5)/(24*Key!$B$6)</f>
        <v>44130.542435185183</v>
      </c>
      <c r="S1127">
        <f>M1127-Key!$B$5</f>
        <v>14.92</v>
      </c>
      <c r="T1127" s="2">
        <f t="shared" si="85"/>
        <v>44129.555555555555</v>
      </c>
      <c r="U1127" t="str">
        <f t="shared" si="86"/>
        <v>10-25-2020 13:20</v>
      </c>
      <c r="V1127">
        <f>IFERROR(IF(W1127=Z1127,VLOOKUP($U1127,[1]C8842!$G$2:$M$145,3,FALSE),0),0)</f>
        <v>21</v>
      </c>
      <c r="W1127">
        <f>VLOOKUP(RIGHT($V$1,5),Key!$A$9:$B$14,2,FALSE)</f>
        <v>10.199999999999999</v>
      </c>
      <c r="X1127">
        <f t="shared" si="89"/>
        <v>0</v>
      </c>
      <c r="Y1127">
        <f>VLOOKUP(RIGHT($X$1,5),Key!$A$9:$B$14,2,FALSE)</f>
        <v>3.7</v>
      </c>
      <c r="Z1127">
        <f t="shared" si="87"/>
        <v>10.199999999999999</v>
      </c>
      <c r="AA1127">
        <f t="shared" si="88"/>
        <v>21</v>
      </c>
    </row>
    <row r="1128" spans="1:27" x14ac:dyDescent="0.3">
      <c r="A1128">
        <v>100067</v>
      </c>
      <c r="B1128">
        <v>230922</v>
      </c>
      <c r="C1128" s="3">
        <v>44130.556250000001</v>
      </c>
      <c r="D1128">
        <v>1</v>
      </c>
      <c r="E1128">
        <v>1</v>
      </c>
      <c r="F1128" t="s">
        <v>25</v>
      </c>
      <c r="G1128">
        <v>2</v>
      </c>
      <c r="H1128">
        <v>72.234380000000002</v>
      </c>
      <c r="I1128">
        <v>21.01953</v>
      </c>
      <c r="J1128">
        <v>0.99609380000000003</v>
      </c>
      <c r="K1128">
        <v>56.023440000000001</v>
      </c>
      <c r="L1128" s="3">
        <v>44130.307638888888</v>
      </c>
      <c r="M1128">
        <v>17.18</v>
      </c>
      <c r="N1128" t="s">
        <v>28</v>
      </c>
      <c r="P1128">
        <f>(C1128-Key!$B$1)*24</f>
        <v>-1.6999999999534339</v>
      </c>
      <c r="Q1128">
        <f>(Key!$B$2-'17.1'!C1128)*24</f>
        <v>4.6499999999650754</v>
      </c>
      <c r="R1128" s="3">
        <f>C1128-(M1128-Key!$B$5)/(24*Key!$B$6)</f>
        <v>44130.542435185183</v>
      </c>
      <c r="S1128">
        <f>M1128-Key!$B$5</f>
        <v>14.92</v>
      </c>
      <c r="T1128" s="2">
        <f t="shared" si="85"/>
        <v>44129.555555555555</v>
      </c>
      <c r="U1128" t="str">
        <f t="shared" si="86"/>
        <v>10-25-2020 13:20</v>
      </c>
      <c r="V1128">
        <f>IFERROR(IF(W1128=Z1128,VLOOKUP($U1128,[1]C8842!$G$2:$M$145,3,FALSE),0),0)</f>
        <v>21</v>
      </c>
      <c r="W1128">
        <f>VLOOKUP(RIGHT($V$1,5),Key!$A$9:$B$14,2,FALSE)</f>
        <v>10.199999999999999</v>
      </c>
      <c r="X1128">
        <f t="shared" si="89"/>
        <v>0</v>
      </c>
      <c r="Y1128">
        <f>VLOOKUP(RIGHT($X$1,5),Key!$A$9:$B$14,2,FALSE)</f>
        <v>3.7</v>
      </c>
      <c r="Z1128">
        <f t="shared" si="87"/>
        <v>10.199999999999999</v>
      </c>
      <c r="AA1128">
        <f t="shared" si="88"/>
        <v>21</v>
      </c>
    </row>
    <row r="1129" spans="1:27" x14ac:dyDescent="0.3">
      <c r="A1129">
        <v>100067</v>
      </c>
      <c r="B1129">
        <v>230922</v>
      </c>
      <c r="C1129" s="3">
        <v>44130.556250000001</v>
      </c>
      <c r="D1129">
        <v>3</v>
      </c>
      <c r="E1129">
        <v>2</v>
      </c>
      <c r="F1129" t="s">
        <v>26</v>
      </c>
      <c r="G1129">
        <v>1</v>
      </c>
      <c r="H1129">
        <v>62.773440000000001</v>
      </c>
      <c r="I1129">
        <v>15.32813</v>
      </c>
      <c r="J1129">
        <v>0.90234380000000003</v>
      </c>
      <c r="K1129">
        <v>95.039060000000006</v>
      </c>
      <c r="L1129" s="3">
        <v>44130.307638888888</v>
      </c>
      <c r="M1129">
        <v>17.18</v>
      </c>
      <c r="N1129" t="s">
        <v>28</v>
      </c>
      <c r="P1129">
        <f>(C1129-Key!$B$1)*24</f>
        <v>-1.6999999999534339</v>
      </c>
      <c r="Q1129">
        <f>(Key!$B$2-'17.1'!C1129)*24</f>
        <v>4.6499999999650754</v>
      </c>
      <c r="R1129" s="3">
        <f>C1129-(M1129-Key!$B$5)/(24*Key!$B$6)</f>
        <v>44130.542435185183</v>
      </c>
      <c r="S1129">
        <f>M1129-Key!$B$5</f>
        <v>14.92</v>
      </c>
      <c r="T1129" s="2">
        <f t="shared" si="85"/>
        <v>44129.555555555555</v>
      </c>
      <c r="U1129" t="str">
        <f t="shared" si="86"/>
        <v>10-25-2020 13:20</v>
      </c>
      <c r="V1129">
        <f>IFERROR(IF(W1129=Z1129,VLOOKUP($U1129,[1]C8842!$G$2:$M$145,3,FALSE),0),0)</f>
        <v>21</v>
      </c>
      <c r="W1129">
        <f>VLOOKUP(RIGHT($V$1,5),Key!$A$9:$B$14,2,FALSE)</f>
        <v>10.199999999999999</v>
      </c>
      <c r="X1129">
        <f t="shared" si="89"/>
        <v>0</v>
      </c>
      <c r="Y1129">
        <f>VLOOKUP(RIGHT($X$1,5),Key!$A$9:$B$14,2,FALSE)</f>
        <v>3.7</v>
      </c>
      <c r="Z1129">
        <f t="shared" si="87"/>
        <v>10.199999999999999</v>
      </c>
      <c r="AA1129">
        <f t="shared" si="88"/>
        <v>21</v>
      </c>
    </row>
    <row r="1130" spans="1:27" x14ac:dyDescent="0.3">
      <c r="A1130">
        <v>100067</v>
      </c>
      <c r="B1130">
        <v>230922</v>
      </c>
      <c r="C1130" s="3">
        <v>44130.556250000001</v>
      </c>
      <c r="D1130">
        <v>2</v>
      </c>
      <c r="E1130">
        <v>1</v>
      </c>
      <c r="F1130" t="s">
        <v>26</v>
      </c>
      <c r="G1130">
        <v>2</v>
      </c>
      <c r="H1130">
        <v>66.335939999999994</v>
      </c>
      <c r="I1130">
        <v>22.44922</v>
      </c>
      <c r="J1130">
        <v>1.140625</v>
      </c>
      <c r="K1130">
        <v>82.035160000000005</v>
      </c>
      <c r="L1130" s="3">
        <v>44130.307638888888</v>
      </c>
      <c r="M1130">
        <v>17.18</v>
      </c>
      <c r="N1130" t="s">
        <v>28</v>
      </c>
      <c r="P1130">
        <f>(C1130-Key!$B$1)*24</f>
        <v>-1.6999999999534339</v>
      </c>
      <c r="Q1130">
        <f>(Key!$B$2-'17.1'!C1130)*24</f>
        <v>4.6499999999650754</v>
      </c>
      <c r="R1130" s="3">
        <f>C1130-(M1130-Key!$B$5)/(24*Key!$B$6)</f>
        <v>44130.542435185183</v>
      </c>
      <c r="S1130">
        <f>M1130-Key!$B$5</f>
        <v>14.92</v>
      </c>
      <c r="T1130" s="2">
        <f t="shared" si="85"/>
        <v>44129.555555555555</v>
      </c>
      <c r="U1130" t="str">
        <f t="shared" si="86"/>
        <v>10-25-2020 13:20</v>
      </c>
      <c r="V1130">
        <f>IFERROR(IF(W1130=Z1130,VLOOKUP($U1130,[1]C8842!$G$2:$M$145,3,FALSE),0),0)</f>
        <v>21</v>
      </c>
      <c r="W1130">
        <f>VLOOKUP(RIGHT($V$1,5),Key!$A$9:$B$14,2,FALSE)</f>
        <v>10.199999999999999</v>
      </c>
      <c r="X1130">
        <f t="shared" si="89"/>
        <v>0</v>
      </c>
      <c r="Y1130">
        <f>VLOOKUP(RIGHT($X$1,5),Key!$A$9:$B$14,2,FALSE)</f>
        <v>3.7</v>
      </c>
      <c r="Z1130">
        <f t="shared" si="87"/>
        <v>10.199999999999999</v>
      </c>
      <c r="AA1130">
        <f t="shared" si="88"/>
        <v>21</v>
      </c>
    </row>
    <row r="1131" spans="1:27" x14ac:dyDescent="0.3">
      <c r="A1131">
        <v>100067</v>
      </c>
      <c r="B1131">
        <v>230922</v>
      </c>
      <c r="C1131" s="3">
        <v>44130.556250000001</v>
      </c>
      <c r="D1131">
        <v>1</v>
      </c>
      <c r="E1131">
        <v>1</v>
      </c>
      <c r="F1131" t="s">
        <v>25</v>
      </c>
      <c r="G1131">
        <v>1</v>
      </c>
      <c r="H1131">
        <v>71.632810000000006</v>
      </c>
      <c r="I1131">
        <v>15.33203</v>
      </c>
      <c r="J1131">
        <v>0.7890625</v>
      </c>
      <c r="K1131">
        <v>58.023440000000001</v>
      </c>
      <c r="L1131" s="3">
        <v>44130.307638888888</v>
      </c>
      <c r="M1131">
        <v>17.18</v>
      </c>
      <c r="N1131" t="s">
        <v>28</v>
      </c>
      <c r="P1131">
        <f>(C1131-Key!$B$1)*24</f>
        <v>-1.6999999999534339</v>
      </c>
      <c r="Q1131">
        <f>(Key!$B$2-'17.1'!C1131)*24</f>
        <v>4.6499999999650754</v>
      </c>
      <c r="R1131" s="3">
        <f>C1131-(M1131-Key!$B$5)/(24*Key!$B$6)</f>
        <v>44130.542435185183</v>
      </c>
      <c r="S1131">
        <f>M1131-Key!$B$5</f>
        <v>14.92</v>
      </c>
      <c r="T1131" s="2">
        <f t="shared" si="85"/>
        <v>44129.555555555555</v>
      </c>
      <c r="U1131" t="str">
        <f t="shared" si="86"/>
        <v>10-25-2020 13:20</v>
      </c>
      <c r="V1131">
        <f>IFERROR(IF(W1131=Z1131,VLOOKUP($U1131,[1]C8842!$G$2:$M$145,3,FALSE),0),0)</f>
        <v>21</v>
      </c>
      <c r="W1131">
        <f>VLOOKUP(RIGHT($V$1,5),Key!$A$9:$B$14,2,FALSE)</f>
        <v>10.199999999999999</v>
      </c>
      <c r="X1131">
        <f t="shared" si="89"/>
        <v>0</v>
      </c>
      <c r="Y1131">
        <f>VLOOKUP(RIGHT($X$1,5),Key!$A$9:$B$14,2,FALSE)</f>
        <v>3.7</v>
      </c>
      <c r="Z1131">
        <f t="shared" si="87"/>
        <v>10.199999999999999</v>
      </c>
      <c r="AA1131">
        <f t="shared" si="88"/>
        <v>21</v>
      </c>
    </row>
    <row r="1132" spans="1:27" x14ac:dyDescent="0.3">
      <c r="A1132">
        <v>100067</v>
      </c>
      <c r="B1132">
        <v>230922</v>
      </c>
      <c r="C1132" s="3">
        <v>44130.556250000001</v>
      </c>
      <c r="D1132">
        <v>2</v>
      </c>
      <c r="E1132">
        <v>1</v>
      </c>
      <c r="F1132" t="s">
        <v>26</v>
      </c>
      <c r="G1132">
        <v>1</v>
      </c>
      <c r="H1132">
        <v>71.417969999999997</v>
      </c>
      <c r="I1132">
        <v>18.214839999999999</v>
      </c>
      <c r="J1132">
        <v>0.90234380000000003</v>
      </c>
      <c r="K1132">
        <v>82.035160000000005</v>
      </c>
      <c r="L1132" s="3">
        <v>44130.307638888888</v>
      </c>
      <c r="M1132">
        <v>17.18</v>
      </c>
      <c r="N1132" t="s">
        <v>28</v>
      </c>
      <c r="P1132">
        <f>(C1132-Key!$B$1)*24</f>
        <v>-1.6999999999534339</v>
      </c>
      <c r="Q1132">
        <f>(Key!$B$2-'17.1'!C1132)*24</f>
        <v>4.6499999999650754</v>
      </c>
      <c r="R1132" s="3">
        <f>C1132-(M1132-Key!$B$5)/(24*Key!$B$6)</f>
        <v>44130.542435185183</v>
      </c>
      <c r="S1132">
        <f>M1132-Key!$B$5</f>
        <v>14.92</v>
      </c>
      <c r="T1132" s="2">
        <f t="shared" si="85"/>
        <v>44129.555555555555</v>
      </c>
      <c r="U1132" t="str">
        <f t="shared" si="86"/>
        <v>10-25-2020 13:20</v>
      </c>
      <c r="V1132">
        <f>IFERROR(IF(W1132=Z1132,VLOOKUP($U1132,[1]C8842!$G$2:$M$145,3,FALSE),0),0)</f>
        <v>21</v>
      </c>
      <c r="W1132">
        <f>VLOOKUP(RIGHT($V$1,5),Key!$A$9:$B$14,2,FALSE)</f>
        <v>10.199999999999999</v>
      </c>
      <c r="X1132">
        <f t="shared" si="89"/>
        <v>0</v>
      </c>
      <c r="Y1132">
        <f>VLOOKUP(RIGHT($X$1,5),Key!$A$9:$B$14,2,FALSE)</f>
        <v>3.7</v>
      </c>
      <c r="Z1132">
        <f t="shared" si="87"/>
        <v>10.199999999999999</v>
      </c>
      <c r="AA1132">
        <f t="shared" si="88"/>
        <v>21</v>
      </c>
    </row>
    <row r="1133" spans="1:27" x14ac:dyDescent="0.3">
      <c r="A1133">
        <v>100067</v>
      </c>
      <c r="B1133">
        <v>230922</v>
      </c>
      <c r="C1133" s="3">
        <v>44130.556250000001</v>
      </c>
      <c r="D1133">
        <v>0</v>
      </c>
      <c r="E1133">
        <v>2</v>
      </c>
      <c r="F1133" t="s">
        <v>25</v>
      </c>
      <c r="G1133">
        <v>1</v>
      </c>
      <c r="H1133">
        <v>60.195309999999999</v>
      </c>
      <c r="I1133">
        <v>14.433590000000001</v>
      </c>
      <c r="J1133">
        <v>0.90234380000000003</v>
      </c>
      <c r="K1133">
        <v>46.019530000000003</v>
      </c>
      <c r="L1133" s="3">
        <v>44130.307638888888</v>
      </c>
      <c r="M1133">
        <v>17.18</v>
      </c>
      <c r="N1133" t="s">
        <v>28</v>
      </c>
      <c r="P1133">
        <f>(C1133-Key!$B$1)*24</f>
        <v>-1.6999999999534339</v>
      </c>
      <c r="Q1133">
        <f>(Key!$B$2-'17.1'!C1133)*24</f>
        <v>4.6499999999650754</v>
      </c>
      <c r="R1133" s="3">
        <f>C1133-(M1133-Key!$B$5)/(24*Key!$B$6)</f>
        <v>44130.542435185183</v>
      </c>
      <c r="S1133">
        <f>M1133-Key!$B$5</f>
        <v>14.92</v>
      </c>
      <c r="T1133" s="2">
        <f t="shared" si="85"/>
        <v>44129.555555555555</v>
      </c>
      <c r="U1133" t="str">
        <f t="shared" si="86"/>
        <v>10-25-2020 13:20</v>
      </c>
      <c r="V1133">
        <f>IFERROR(IF(W1133=Z1133,VLOOKUP($U1133,[1]C8842!$G$2:$M$145,3,FALSE),0),0)</f>
        <v>21</v>
      </c>
      <c r="W1133">
        <f>VLOOKUP(RIGHT($V$1,5),Key!$A$9:$B$14,2,FALSE)</f>
        <v>10.199999999999999</v>
      </c>
      <c r="X1133">
        <f t="shared" si="89"/>
        <v>0</v>
      </c>
      <c r="Y1133">
        <f>VLOOKUP(RIGHT($X$1,5),Key!$A$9:$B$14,2,FALSE)</f>
        <v>3.7</v>
      </c>
      <c r="Z1133">
        <f t="shared" si="87"/>
        <v>10.199999999999999</v>
      </c>
      <c r="AA1133">
        <f t="shared" si="88"/>
        <v>21</v>
      </c>
    </row>
    <row r="1134" spans="1:27" x14ac:dyDescent="0.3">
      <c r="A1134">
        <v>100067</v>
      </c>
      <c r="B1134">
        <v>230922</v>
      </c>
      <c r="C1134" s="3">
        <v>44130.556250000001</v>
      </c>
      <c r="D1134">
        <v>0</v>
      </c>
      <c r="E1134">
        <v>2</v>
      </c>
      <c r="F1134" t="s">
        <v>25</v>
      </c>
      <c r="G1134">
        <v>2</v>
      </c>
      <c r="H1134">
        <v>71.867189999999994</v>
      </c>
      <c r="I1134">
        <v>21.210940000000001</v>
      </c>
      <c r="J1134">
        <v>1.0078130000000001</v>
      </c>
      <c r="K1134">
        <v>48.019530000000003</v>
      </c>
      <c r="L1134" s="3">
        <v>44130.307638888888</v>
      </c>
      <c r="M1134">
        <v>17.18</v>
      </c>
      <c r="N1134" t="s">
        <v>28</v>
      </c>
      <c r="P1134">
        <f>(C1134-Key!$B$1)*24</f>
        <v>-1.6999999999534339</v>
      </c>
      <c r="Q1134">
        <f>(Key!$B$2-'17.1'!C1134)*24</f>
        <v>4.6499999999650754</v>
      </c>
      <c r="R1134" s="3">
        <f>C1134-(M1134-Key!$B$5)/(24*Key!$B$6)</f>
        <v>44130.542435185183</v>
      </c>
      <c r="S1134">
        <f>M1134-Key!$B$5</f>
        <v>14.92</v>
      </c>
      <c r="T1134" s="2">
        <f t="shared" si="85"/>
        <v>44129.555555555555</v>
      </c>
      <c r="U1134" t="str">
        <f t="shared" si="86"/>
        <v>10-25-2020 13:20</v>
      </c>
      <c r="V1134">
        <f>IFERROR(IF(W1134=Z1134,VLOOKUP($U1134,[1]C8842!$G$2:$M$145,3,FALSE),0),0)</f>
        <v>21</v>
      </c>
      <c r="W1134">
        <f>VLOOKUP(RIGHT($V$1,5),Key!$A$9:$B$14,2,FALSE)</f>
        <v>10.199999999999999</v>
      </c>
      <c r="X1134">
        <f t="shared" si="89"/>
        <v>0</v>
      </c>
      <c r="Y1134">
        <f>VLOOKUP(RIGHT($X$1,5),Key!$A$9:$B$14,2,FALSE)</f>
        <v>3.7</v>
      </c>
      <c r="Z1134">
        <f t="shared" si="87"/>
        <v>10.199999999999999</v>
      </c>
      <c r="AA1134">
        <f t="shared" si="88"/>
        <v>21</v>
      </c>
    </row>
    <row r="1135" spans="1:27" x14ac:dyDescent="0.3">
      <c r="A1135">
        <v>100067</v>
      </c>
      <c r="B1135">
        <v>230922</v>
      </c>
      <c r="C1135" s="3">
        <v>44130.556944444441</v>
      </c>
      <c r="D1135">
        <v>3</v>
      </c>
      <c r="E1135">
        <v>2</v>
      </c>
      <c r="F1135" t="s">
        <v>26</v>
      </c>
      <c r="G1135">
        <v>4</v>
      </c>
      <c r="H1135">
        <v>61.5625</v>
      </c>
      <c r="I1135">
        <v>76.707030000000003</v>
      </c>
      <c r="J1135">
        <v>3.5742189999999998</v>
      </c>
      <c r="K1135">
        <v>92.039060000000006</v>
      </c>
      <c r="L1135" s="3">
        <v>44130.307638888888</v>
      </c>
      <c r="M1135">
        <v>17.18</v>
      </c>
      <c r="N1135" t="s">
        <v>28</v>
      </c>
      <c r="P1135">
        <f>(C1135-Key!$B$1)*24</f>
        <v>-1.683333333407063</v>
      </c>
      <c r="Q1135">
        <f>(Key!$B$2-'17.1'!C1135)*24</f>
        <v>4.6333333334187046</v>
      </c>
      <c r="R1135" s="3">
        <f>C1135-(M1135-Key!$B$5)/(24*Key!$B$6)</f>
        <v>44130.543129629623</v>
      </c>
      <c r="S1135">
        <f>M1135-Key!$B$5</f>
        <v>14.92</v>
      </c>
      <c r="T1135" s="2">
        <f t="shared" si="85"/>
        <v>44129.555555555555</v>
      </c>
      <c r="U1135" t="str">
        <f t="shared" si="86"/>
        <v>10-25-2020 13:20</v>
      </c>
      <c r="V1135">
        <f>IFERROR(IF(W1135=Z1135,VLOOKUP($U1135,[1]C8842!$G$2:$M$145,3,FALSE),0),0)</f>
        <v>21</v>
      </c>
      <c r="W1135">
        <f>VLOOKUP(RIGHT($V$1,5),Key!$A$9:$B$14,2,FALSE)</f>
        <v>10.199999999999999</v>
      </c>
      <c r="X1135">
        <f t="shared" si="89"/>
        <v>0</v>
      </c>
      <c r="Y1135">
        <f>VLOOKUP(RIGHT($X$1,5),Key!$A$9:$B$14,2,FALSE)</f>
        <v>3.7</v>
      </c>
      <c r="Z1135">
        <f t="shared" si="87"/>
        <v>10.199999999999999</v>
      </c>
      <c r="AA1135">
        <f t="shared" si="88"/>
        <v>21</v>
      </c>
    </row>
    <row r="1136" spans="1:27" x14ac:dyDescent="0.3">
      <c r="A1136">
        <v>100067</v>
      </c>
      <c r="B1136">
        <v>230922</v>
      </c>
      <c r="C1136" s="3">
        <v>44130.556944444441</v>
      </c>
      <c r="D1136">
        <v>3</v>
      </c>
      <c r="E1136">
        <v>2</v>
      </c>
      <c r="F1136" t="s">
        <v>26</v>
      </c>
      <c r="G1136">
        <v>1</v>
      </c>
      <c r="H1136">
        <v>60.34375</v>
      </c>
      <c r="I1136">
        <v>15.601559999999999</v>
      </c>
      <c r="J1136">
        <v>0.94921880000000003</v>
      </c>
      <c r="K1136">
        <v>96.039060000000006</v>
      </c>
      <c r="L1136" s="3">
        <v>44130.310416666667</v>
      </c>
      <c r="M1136">
        <v>17.18</v>
      </c>
      <c r="N1136" t="s">
        <v>28</v>
      </c>
      <c r="P1136">
        <f>(C1136-Key!$B$1)*24</f>
        <v>-1.683333333407063</v>
      </c>
      <c r="Q1136">
        <f>(Key!$B$2-'17.1'!C1136)*24</f>
        <v>4.6333333334187046</v>
      </c>
      <c r="R1136" s="3">
        <f>C1136-(M1136-Key!$B$5)/(24*Key!$B$6)</f>
        <v>44130.543129629623</v>
      </c>
      <c r="S1136">
        <f>M1136-Key!$B$5</f>
        <v>14.92</v>
      </c>
      <c r="T1136" s="2">
        <f t="shared" si="85"/>
        <v>44129.555555555555</v>
      </c>
      <c r="U1136" t="str">
        <f t="shared" si="86"/>
        <v>10-25-2020 13:20</v>
      </c>
      <c r="V1136">
        <f>IFERROR(IF(W1136=Z1136,VLOOKUP($U1136,[1]C8842!$G$2:$M$145,3,FALSE),0),0)</f>
        <v>21</v>
      </c>
      <c r="W1136">
        <f>VLOOKUP(RIGHT($V$1,5),Key!$A$9:$B$14,2,FALSE)</f>
        <v>10.199999999999999</v>
      </c>
      <c r="X1136">
        <f t="shared" si="89"/>
        <v>0</v>
      </c>
      <c r="Y1136">
        <f>VLOOKUP(RIGHT($X$1,5),Key!$A$9:$B$14,2,FALSE)</f>
        <v>3.7</v>
      </c>
      <c r="Z1136">
        <f t="shared" si="87"/>
        <v>10.199999999999999</v>
      </c>
      <c r="AA1136">
        <f t="shared" si="88"/>
        <v>21</v>
      </c>
    </row>
    <row r="1137" spans="1:27" x14ac:dyDescent="0.3">
      <c r="A1137">
        <v>100067</v>
      </c>
      <c r="B1137">
        <v>230922</v>
      </c>
      <c r="C1137" s="3">
        <v>44130.556944444441</v>
      </c>
      <c r="D1137">
        <v>2</v>
      </c>
      <c r="E1137">
        <v>1</v>
      </c>
      <c r="F1137" t="s">
        <v>26</v>
      </c>
      <c r="G1137">
        <v>2</v>
      </c>
      <c r="H1137">
        <v>61.648440000000001</v>
      </c>
      <c r="I1137">
        <v>22.92578</v>
      </c>
      <c r="J1137">
        <v>1.246094</v>
      </c>
      <c r="K1137">
        <v>82.035160000000005</v>
      </c>
      <c r="L1137" s="3">
        <v>44130.310416666667</v>
      </c>
      <c r="M1137">
        <v>17.18</v>
      </c>
      <c r="N1137" t="s">
        <v>28</v>
      </c>
      <c r="P1137">
        <f>(C1137-Key!$B$1)*24</f>
        <v>-1.683333333407063</v>
      </c>
      <c r="Q1137">
        <f>(Key!$B$2-'17.1'!C1137)*24</f>
        <v>4.6333333334187046</v>
      </c>
      <c r="R1137" s="3">
        <f>C1137-(M1137-Key!$B$5)/(24*Key!$B$6)</f>
        <v>44130.543129629623</v>
      </c>
      <c r="S1137">
        <f>M1137-Key!$B$5</f>
        <v>14.92</v>
      </c>
      <c r="T1137" s="2">
        <f t="shared" si="85"/>
        <v>44129.555555555555</v>
      </c>
      <c r="U1137" t="str">
        <f t="shared" si="86"/>
        <v>10-25-2020 13:20</v>
      </c>
      <c r="V1137">
        <f>IFERROR(IF(W1137=Z1137,VLOOKUP($U1137,[1]C8842!$G$2:$M$145,3,FALSE),0),0)</f>
        <v>21</v>
      </c>
      <c r="W1137">
        <f>VLOOKUP(RIGHT($V$1,5),Key!$A$9:$B$14,2,FALSE)</f>
        <v>10.199999999999999</v>
      </c>
      <c r="X1137">
        <f t="shared" si="89"/>
        <v>0</v>
      </c>
      <c r="Y1137">
        <f>VLOOKUP(RIGHT($X$1,5),Key!$A$9:$B$14,2,FALSE)</f>
        <v>3.7</v>
      </c>
      <c r="Z1137">
        <f t="shared" si="87"/>
        <v>10.199999999999999</v>
      </c>
      <c r="AA1137">
        <f t="shared" si="88"/>
        <v>21</v>
      </c>
    </row>
    <row r="1138" spans="1:27" x14ac:dyDescent="0.3">
      <c r="A1138">
        <v>100067</v>
      </c>
      <c r="B1138">
        <v>230922</v>
      </c>
      <c r="C1138" s="3">
        <v>44130.556944444441</v>
      </c>
      <c r="D1138">
        <v>1</v>
      </c>
      <c r="E1138">
        <v>1</v>
      </c>
      <c r="F1138" t="s">
        <v>25</v>
      </c>
      <c r="G1138">
        <v>1</v>
      </c>
      <c r="H1138">
        <v>55.511719999999997</v>
      </c>
      <c r="I1138">
        <v>17.257809999999999</v>
      </c>
      <c r="J1138">
        <v>1.113281</v>
      </c>
      <c r="K1138">
        <v>57.023440000000001</v>
      </c>
      <c r="L1138" s="3">
        <v>44130.310416666667</v>
      </c>
      <c r="M1138">
        <v>17.18</v>
      </c>
      <c r="N1138" t="s">
        <v>28</v>
      </c>
      <c r="P1138">
        <f>(C1138-Key!$B$1)*24</f>
        <v>-1.683333333407063</v>
      </c>
      <c r="Q1138">
        <f>(Key!$B$2-'17.1'!C1138)*24</f>
        <v>4.6333333334187046</v>
      </c>
      <c r="R1138" s="3">
        <f>C1138-(M1138-Key!$B$5)/(24*Key!$B$6)</f>
        <v>44130.543129629623</v>
      </c>
      <c r="S1138">
        <f>M1138-Key!$B$5</f>
        <v>14.92</v>
      </c>
      <c r="T1138" s="2">
        <f t="shared" si="85"/>
        <v>44129.555555555555</v>
      </c>
      <c r="U1138" t="str">
        <f t="shared" si="86"/>
        <v>10-25-2020 13:20</v>
      </c>
      <c r="V1138">
        <f>IFERROR(IF(W1138=Z1138,VLOOKUP($U1138,[1]C8842!$G$2:$M$145,3,FALSE),0),0)</f>
        <v>21</v>
      </c>
      <c r="W1138">
        <f>VLOOKUP(RIGHT($V$1,5),Key!$A$9:$B$14,2,FALSE)</f>
        <v>10.199999999999999</v>
      </c>
      <c r="X1138">
        <f t="shared" si="89"/>
        <v>0</v>
      </c>
      <c r="Y1138">
        <f>VLOOKUP(RIGHT($X$1,5),Key!$A$9:$B$14,2,FALSE)</f>
        <v>3.7</v>
      </c>
      <c r="Z1138">
        <f t="shared" si="87"/>
        <v>10.199999999999999</v>
      </c>
      <c r="AA1138">
        <f t="shared" si="88"/>
        <v>21</v>
      </c>
    </row>
    <row r="1139" spans="1:27" x14ac:dyDescent="0.3">
      <c r="A1139">
        <v>100067</v>
      </c>
      <c r="B1139">
        <v>230922</v>
      </c>
      <c r="C1139" s="3">
        <v>44130.556944444441</v>
      </c>
      <c r="D1139">
        <v>0</v>
      </c>
      <c r="E1139">
        <v>2</v>
      </c>
      <c r="F1139" t="s">
        <v>25</v>
      </c>
      <c r="G1139">
        <v>1</v>
      </c>
      <c r="H1139">
        <v>60.609380000000002</v>
      </c>
      <c r="I1139">
        <v>14.82813</v>
      </c>
      <c r="J1139">
        <v>0.9140625</v>
      </c>
      <c r="K1139">
        <v>48.019530000000003</v>
      </c>
      <c r="L1139" s="3">
        <v>44130.310416666667</v>
      </c>
      <c r="M1139">
        <v>17.18</v>
      </c>
      <c r="N1139" t="s">
        <v>28</v>
      </c>
      <c r="P1139">
        <f>(C1139-Key!$B$1)*24</f>
        <v>-1.683333333407063</v>
      </c>
      <c r="Q1139">
        <f>(Key!$B$2-'17.1'!C1139)*24</f>
        <v>4.6333333334187046</v>
      </c>
      <c r="R1139" s="3">
        <f>C1139-(M1139-Key!$B$5)/(24*Key!$B$6)</f>
        <v>44130.543129629623</v>
      </c>
      <c r="S1139">
        <f>M1139-Key!$B$5</f>
        <v>14.92</v>
      </c>
      <c r="T1139" s="2">
        <f t="shared" si="85"/>
        <v>44129.555555555555</v>
      </c>
      <c r="U1139" t="str">
        <f t="shared" si="86"/>
        <v>10-25-2020 13:20</v>
      </c>
      <c r="V1139">
        <f>IFERROR(IF(W1139=Z1139,VLOOKUP($U1139,[1]C8842!$G$2:$M$145,3,FALSE),0),0)</f>
        <v>21</v>
      </c>
      <c r="W1139">
        <f>VLOOKUP(RIGHT($V$1,5),Key!$A$9:$B$14,2,FALSE)</f>
        <v>10.199999999999999</v>
      </c>
      <c r="X1139">
        <f t="shared" si="89"/>
        <v>0</v>
      </c>
      <c r="Y1139">
        <f>VLOOKUP(RIGHT($X$1,5),Key!$A$9:$B$14,2,FALSE)</f>
        <v>3.7</v>
      </c>
      <c r="Z1139">
        <f t="shared" si="87"/>
        <v>10.199999999999999</v>
      </c>
      <c r="AA1139">
        <f t="shared" si="88"/>
        <v>21</v>
      </c>
    </row>
    <row r="1140" spans="1:27" x14ac:dyDescent="0.3">
      <c r="A1140">
        <v>100067</v>
      </c>
      <c r="B1140">
        <v>230922</v>
      </c>
      <c r="C1140" s="3">
        <v>44130.556944444441</v>
      </c>
      <c r="D1140">
        <v>1</v>
      </c>
      <c r="E1140">
        <v>1</v>
      </c>
      <c r="F1140" t="s">
        <v>25</v>
      </c>
      <c r="G1140">
        <v>1</v>
      </c>
      <c r="H1140">
        <v>64.125</v>
      </c>
      <c r="I1140">
        <v>15.8125</v>
      </c>
      <c r="J1140">
        <v>0.90234380000000003</v>
      </c>
      <c r="K1140">
        <v>58.023440000000001</v>
      </c>
      <c r="L1140" s="3">
        <v>44130.310416666667</v>
      </c>
      <c r="M1140">
        <v>17.18</v>
      </c>
      <c r="N1140" t="s">
        <v>28</v>
      </c>
      <c r="P1140">
        <f>(C1140-Key!$B$1)*24</f>
        <v>-1.683333333407063</v>
      </c>
      <c r="Q1140">
        <f>(Key!$B$2-'17.1'!C1140)*24</f>
        <v>4.6333333334187046</v>
      </c>
      <c r="R1140" s="3">
        <f>C1140-(M1140-Key!$B$5)/(24*Key!$B$6)</f>
        <v>44130.543129629623</v>
      </c>
      <c r="S1140">
        <f>M1140-Key!$B$5</f>
        <v>14.92</v>
      </c>
      <c r="T1140" s="2">
        <f t="shared" si="85"/>
        <v>44129.555555555555</v>
      </c>
      <c r="U1140" t="str">
        <f t="shared" si="86"/>
        <v>10-25-2020 13:20</v>
      </c>
      <c r="V1140">
        <f>IFERROR(IF(W1140=Z1140,VLOOKUP($U1140,[1]C8842!$G$2:$M$145,3,FALSE),0),0)</f>
        <v>21</v>
      </c>
      <c r="W1140">
        <f>VLOOKUP(RIGHT($V$1,5),Key!$A$9:$B$14,2,FALSE)</f>
        <v>10.199999999999999</v>
      </c>
      <c r="X1140">
        <f t="shared" si="89"/>
        <v>0</v>
      </c>
      <c r="Y1140">
        <f>VLOOKUP(RIGHT($X$1,5),Key!$A$9:$B$14,2,FALSE)</f>
        <v>3.7</v>
      </c>
      <c r="Z1140">
        <f t="shared" si="87"/>
        <v>10.199999999999999</v>
      </c>
      <c r="AA1140">
        <f t="shared" si="88"/>
        <v>21</v>
      </c>
    </row>
    <row r="1141" spans="1:27" x14ac:dyDescent="0.3">
      <c r="A1141">
        <v>100067</v>
      </c>
      <c r="B1141">
        <v>230922</v>
      </c>
      <c r="C1141" s="3">
        <v>44130.556944444441</v>
      </c>
      <c r="D1141">
        <v>2</v>
      </c>
      <c r="E1141">
        <v>1</v>
      </c>
      <c r="F1141" t="s">
        <v>26</v>
      </c>
      <c r="G1141">
        <v>1</v>
      </c>
      <c r="H1141">
        <v>66.117189999999994</v>
      </c>
      <c r="I1141">
        <v>15.48438</v>
      </c>
      <c r="J1141">
        <v>0.86328130000000003</v>
      </c>
      <c r="K1141">
        <v>82.035160000000005</v>
      </c>
      <c r="L1141" s="3">
        <v>44130.310416666667</v>
      </c>
      <c r="M1141">
        <v>17.18</v>
      </c>
      <c r="N1141" t="s">
        <v>28</v>
      </c>
      <c r="P1141">
        <f>(C1141-Key!$B$1)*24</f>
        <v>-1.683333333407063</v>
      </c>
      <c r="Q1141">
        <f>(Key!$B$2-'17.1'!C1141)*24</f>
        <v>4.6333333334187046</v>
      </c>
      <c r="R1141" s="3">
        <f>C1141-(M1141-Key!$B$5)/(24*Key!$B$6)</f>
        <v>44130.543129629623</v>
      </c>
      <c r="S1141">
        <f>M1141-Key!$B$5</f>
        <v>14.92</v>
      </c>
      <c r="T1141" s="2">
        <f t="shared" si="85"/>
        <v>44129.555555555555</v>
      </c>
      <c r="U1141" t="str">
        <f t="shared" si="86"/>
        <v>10-25-2020 13:20</v>
      </c>
      <c r="V1141">
        <f>IFERROR(IF(W1141=Z1141,VLOOKUP($U1141,[1]C8842!$G$2:$M$145,3,FALSE),0),0)</f>
        <v>21</v>
      </c>
      <c r="W1141">
        <f>VLOOKUP(RIGHT($V$1,5),Key!$A$9:$B$14,2,FALSE)</f>
        <v>10.199999999999999</v>
      </c>
      <c r="X1141">
        <f t="shared" si="89"/>
        <v>0</v>
      </c>
      <c r="Y1141">
        <f>VLOOKUP(RIGHT($X$1,5),Key!$A$9:$B$14,2,FALSE)</f>
        <v>3.7</v>
      </c>
      <c r="Z1141">
        <f t="shared" si="87"/>
        <v>10.199999999999999</v>
      </c>
      <c r="AA1141">
        <f t="shared" si="88"/>
        <v>21</v>
      </c>
    </row>
    <row r="1142" spans="1:27" x14ac:dyDescent="0.3">
      <c r="A1142">
        <v>100067</v>
      </c>
      <c r="B1142">
        <v>230922</v>
      </c>
      <c r="C1142" s="3">
        <v>44130.556944444441</v>
      </c>
      <c r="D1142">
        <v>0</v>
      </c>
      <c r="E1142">
        <v>2</v>
      </c>
      <c r="F1142" t="s">
        <v>25</v>
      </c>
      <c r="G1142">
        <v>1</v>
      </c>
      <c r="H1142">
        <v>60.308590000000002</v>
      </c>
      <c r="I1142">
        <v>16.246089999999999</v>
      </c>
      <c r="J1142">
        <v>0.98046880000000003</v>
      </c>
      <c r="K1142">
        <v>46.019530000000003</v>
      </c>
      <c r="L1142" s="3">
        <v>44130.310416666667</v>
      </c>
      <c r="M1142">
        <v>17.18</v>
      </c>
      <c r="N1142" t="s">
        <v>28</v>
      </c>
      <c r="P1142">
        <f>(C1142-Key!$B$1)*24</f>
        <v>-1.683333333407063</v>
      </c>
      <c r="Q1142">
        <f>(Key!$B$2-'17.1'!C1142)*24</f>
        <v>4.6333333334187046</v>
      </c>
      <c r="R1142" s="3">
        <f>C1142-(M1142-Key!$B$5)/(24*Key!$B$6)</f>
        <v>44130.543129629623</v>
      </c>
      <c r="S1142">
        <f>M1142-Key!$B$5</f>
        <v>14.92</v>
      </c>
      <c r="T1142" s="2">
        <f t="shared" si="85"/>
        <v>44129.555555555555</v>
      </c>
      <c r="U1142" t="str">
        <f t="shared" si="86"/>
        <v>10-25-2020 13:20</v>
      </c>
      <c r="V1142">
        <f>IFERROR(IF(W1142=Z1142,VLOOKUP($U1142,[1]C8842!$G$2:$M$145,3,FALSE),0),0)</f>
        <v>21</v>
      </c>
      <c r="W1142">
        <f>VLOOKUP(RIGHT($V$1,5),Key!$A$9:$B$14,2,FALSE)</f>
        <v>10.199999999999999</v>
      </c>
      <c r="X1142">
        <f t="shared" si="89"/>
        <v>0</v>
      </c>
      <c r="Y1142">
        <f>VLOOKUP(RIGHT($X$1,5),Key!$A$9:$B$14,2,FALSE)</f>
        <v>3.7</v>
      </c>
      <c r="Z1142">
        <f t="shared" si="87"/>
        <v>10.199999999999999</v>
      </c>
      <c r="AA1142">
        <f t="shared" si="88"/>
        <v>21</v>
      </c>
    </row>
    <row r="1143" spans="1:27" x14ac:dyDescent="0.3">
      <c r="A1143">
        <v>100067</v>
      </c>
      <c r="B1143">
        <v>230922</v>
      </c>
      <c r="C1143" s="3">
        <v>44130.556944444441</v>
      </c>
      <c r="D1143">
        <v>3</v>
      </c>
      <c r="E1143">
        <v>2</v>
      </c>
      <c r="F1143" t="s">
        <v>26</v>
      </c>
      <c r="G1143">
        <v>1</v>
      </c>
      <c r="H1143">
        <v>65.398439999999994</v>
      </c>
      <c r="I1143">
        <v>16.23828</v>
      </c>
      <c r="J1143">
        <v>0.90234380000000003</v>
      </c>
      <c r="K1143">
        <v>95.039060000000006</v>
      </c>
      <c r="L1143" s="3">
        <v>44130.310416666667</v>
      </c>
      <c r="M1143">
        <v>17.18</v>
      </c>
      <c r="N1143" t="s">
        <v>28</v>
      </c>
      <c r="P1143">
        <f>(C1143-Key!$B$1)*24</f>
        <v>-1.683333333407063</v>
      </c>
      <c r="Q1143">
        <f>(Key!$B$2-'17.1'!C1143)*24</f>
        <v>4.6333333334187046</v>
      </c>
      <c r="R1143" s="3">
        <f>C1143-(M1143-Key!$B$5)/(24*Key!$B$6)</f>
        <v>44130.543129629623</v>
      </c>
      <c r="S1143">
        <f>M1143-Key!$B$5</f>
        <v>14.92</v>
      </c>
      <c r="T1143" s="2">
        <f t="shared" si="85"/>
        <v>44129.555555555555</v>
      </c>
      <c r="U1143" t="str">
        <f t="shared" si="86"/>
        <v>10-25-2020 13:20</v>
      </c>
      <c r="V1143">
        <f>IFERROR(IF(W1143=Z1143,VLOOKUP($U1143,[1]C8842!$G$2:$M$145,3,FALSE),0),0)</f>
        <v>21</v>
      </c>
      <c r="W1143">
        <f>VLOOKUP(RIGHT($V$1,5),Key!$A$9:$B$14,2,FALSE)</f>
        <v>10.199999999999999</v>
      </c>
      <c r="X1143">
        <f t="shared" si="89"/>
        <v>0</v>
      </c>
      <c r="Y1143">
        <f>VLOOKUP(RIGHT($X$1,5),Key!$A$9:$B$14,2,FALSE)</f>
        <v>3.7</v>
      </c>
      <c r="Z1143">
        <f t="shared" si="87"/>
        <v>10.199999999999999</v>
      </c>
      <c r="AA1143">
        <f t="shared" si="88"/>
        <v>21</v>
      </c>
    </row>
    <row r="1144" spans="1:27" x14ac:dyDescent="0.3">
      <c r="A1144">
        <v>100067</v>
      </c>
      <c r="B1144">
        <v>230922</v>
      </c>
      <c r="C1144" s="3">
        <v>44130.556944444441</v>
      </c>
      <c r="D1144">
        <v>3</v>
      </c>
      <c r="E1144">
        <v>2</v>
      </c>
      <c r="F1144" t="s">
        <v>26</v>
      </c>
      <c r="G1144">
        <v>1</v>
      </c>
      <c r="H1144">
        <v>60.96875</v>
      </c>
      <c r="I1144">
        <v>18.722660000000001</v>
      </c>
      <c r="J1144">
        <v>1.078125</v>
      </c>
      <c r="K1144">
        <v>93.039060000000006</v>
      </c>
      <c r="L1144" s="3">
        <v>44130.310416666667</v>
      </c>
      <c r="M1144">
        <v>17.18</v>
      </c>
      <c r="N1144" t="s">
        <v>28</v>
      </c>
      <c r="P1144">
        <f>(C1144-Key!$B$1)*24</f>
        <v>-1.683333333407063</v>
      </c>
      <c r="Q1144">
        <f>(Key!$B$2-'17.1'!C1144)*24</f>
        <v>4.6333333334187046</v>
      </c>
      <c r="R1144" s="3">
        <f>C1144-(M1144-Key!$B$5)/(24*Key!$B$6)</f>
        <v>44130.543129629623</v>
      </c>
      <c r="S1144">
        <f>M1144-Key!$B$5</f>
        <v>14.92</v>
      </c>
      <c r="T1144" s="2">
        <f t="shared" si="85"/>
        <v>44129.555555555555</v>
      </c>
      <c r="U1144" t="str">
        <f t="shared" si="86"/>
        <v>10-25-2020 13:20</v>
      </c>
      <c r="V1144">
        <f>IFERROR(IF(W1144=Z1144,VLOOKUP($U1144,[1]C8842!$G$2:$M$145,3,FALSE),0),0)</f>
        <v>21</v>
      </c>
      <c r="W1144">
        <f>VLOOKUP(RIGHT($V$1,5),Key!$A$9:$B$14,2,FALSE)</f>
        <v>10.199999999999999</v>
      </c>
      <c r="X1144">
        <f t="shared" si="89"/>
        <v>0</v>
      </c>
      <c r="Y1144">
        <f>VLOOKUP(RIGHT($X$1,5),Key!$A$9:$B$14,2,FALSE)</f>
        <v>3.7</v>
      </c>
      <c r="Z1144">
        <f t="shared" si="87"/>
        <v>10.199999999999999</v>
      </c>
      <c r="AA1144">
        <f t="shared" si="88"/>
        <v>21</v>
      </c>
    </row>
    <row r="1145" spans="1:27" x14ac:dyDescent="0.3">
      <c r="A1145">
        <v>100067</v>
      </c>
      <c r="B1145">
        <v>230922</v>
      </c>
      <c r="C1145" s="3">
        <v>44130.557638888888</v>
      </c>
      <c r="D1145">
        <v>0</v>
      </c>
      <c r="E1145">
        <v>2</v>
      </c>
      <c r="F1145" t="s">
        <v>25</v>
      </c>
      <c r="G1145">
        <v>2</v>
      </c>
      <c r="H1145">
        <v>60.726559999999999</v>
      </c>
      <c r="I1145">
        <v>20.625</v>
      </c>
      <c r="J1145">
        <v>1.1640630000000001</v>
      </c>
      <c r="K1145">
        <v>46.019530000000003</v>
      </c>
      <c r="L1145" s="3">
        <v>44130.310416666667</v>
      </c>
      <c r="M1145">
        <v>17.18</v>
      </c>
      <c r="N1145" t="s">
        <v>28</v>
      </c>
      <c r="P1145">
        <f>(C1145-Key!$B$1)*24</f>
        <v>-1.6666666666860692</v>
      </c>
      <c r="Q1145">
        <f>(Key!$B$2-'17.1'!C1145)*24</f>
        <v>4.6166666666977108</v>
      </c>
      <c r="R1145" s="3">
        <f>C1145-(M1145-Key!$B$5)/(24*Key!$B$6)</f>
        <v>44130.54382407407</v>
      </c>
      <c r="S1145">
        <f>M1145-Key!$B$5</f>
        <v>14.92</v>
      </c>
      <c r="T1145" s="2">
        <f t="shared" si="85"/>
        <v>44129.555555555555</v>
      </c>
      <c r="U1145" t="str">
        <f t="shared" si="86"/>
        <v>10-25-2020 13:20</v>
      </c>
      <c r="V1145">
        <f>IFERROR(IF(W1145=Z1145,VLOOKUP($U1145,[1]C8842!$G$2:$M$145,3,FALSE),0),0)</f>
        <v>21</v>
      </c>
      <c r="W1145">
        <f>VLOOKUP(RIGHT($V$1,5),Key!$A$9:$B$14,2,FALSE)</f>
        <v>10.199999999999999</v>
      </c>
      <c r="X1145">
        <f t="shared" si="89"/>
        <v>0</v>
      </c>
      <c r="Y1145">
        <f>VLOOKUP(RIGHT($X$1,5),Key!$A$9:$B$14,2,FALSE)</f>
        <v>3.7</v>
      </c>
      <c r="Z1145">
        <f t="shared" si="87"/>
        <v>10.199999999999999</v>
      </c>
      <c r="AA1145">
        <f t="shared" si="88"/>
        <v>21</v>
      </c>
    </row>
    <row r="1146" spans="1:27" x14ac:dyDescent="0.3">
      <c r="A1146">
        <v>100067</v>
      </c>
      <c r="B1146">
        <v>230922</v>
      </c>
      <c r="C1146" s="3">
        <v>44130.557638888888</v>
      </c>
      <c r="D1146">
        <v>1</v>
      </c>
      <c r="E1146">
        <v>1</v>
      </c>
      <c r="F1146" t="s">
        <v>25</v>
      </c>
      <c r="G1146">
        <v>1</v>
      </c>
      <c r="H1146">
        <v>70.773439999999994</v>
      </c>
      <c r="I1146">
        <v>19.859380000000002</v>
      </c>
      <c r="J1146">
        <v>0.96875</v>
      </c>
      <c r="K1146">
        <v>58.023440000000001</v>
      </c>
      <c r="L1146" s="3">
        <v>44130.310416666667</v>
      </c>
      <c r="M1146">
        <v>17.18</v>
      </c>
      <c r="N1146" t="s">
        <v>28</v>
      </c>
      <c r="P1146">
        <f>(C1146-Key!$B$1)*24</f>
        <v>-1.6666666666860692</v>
      </c>
      <c r="Q1146">
        <f>(Key!$B$2-'17.1'!C1146)*24</f>
        <v>4.6166666666977108</v>
      </c>
      <c r="R1146" s="3">
        <f>C1146-(M1146-Key!$B$5)/(24*Key!$B$6)</f>
        <v>44130.54382407407</v>
      </c>
      <c r="S1146">
        <f>M1146-Key!$B$5</f>
        <v>14.92</v>
      </c>
      <c r="T1146" s="2">
        <f t="shared" si="85"/>
        <v>44129.555555555555</v>
      </c>
      <c r="U1146" t="str">
        <f t="shared" si="86"/>
        <v>10-25-2020 13:20</v>
      </c>
      <c r="V1146">
        <f>IFERROR(IF(W1146=Z1146,VLOOKUP($U1146,[1]C8842!$G$2:$M$145,3,FALSE),0),0)</f>
        <v>21</v>
      </c>
      <c r="W1146">
        <f>VLOOKUP(RIGHT($V$1,5),Key!$A$9:$B$14,2,FALSE)</f>
        <v>10.199999999999999</v>
      </c>
      <c r="X1146">
        <f t="shared" si="89"/>
        <v>0</v>
      </c>
      <c r="Y1146">
        <f>VLOOKUP(RIGHT($X$1,5),Key!$A$9:$B$14,2,FALSE)</f>
        <v>3.7</v>
      </c>
      <c r="Z1146">
        <f t="shared" si="87"/>
        <v>10.199999999999999</v>
      </c>
      <c r="AA1146">
        <f t="shared" si="88"/>
        <v>21</v>
      </c>
    </row>
    <row r="1147" spans="1:27" x14ac:dyDescent="0.3">
      <c r="A1147">
        <v>100067</v>
      </c>
      <c r="B1147">
        <v>230922</v>
      </c>
      <c r="C1147" s="3">
        <v>44130.557638888888</v>
      </c>
      <c r="D1147">
        <v>1</v>
      </c>
      <c r="E1147">
        <v>1</v>
      </c>
      <c r="F1147" t="s">
        <v>25</v>
      </c>
      <c r="G1147">
        <v>5</v>
      </c>
      <c r="H1147">
        <v>61.8125</v>
      </c>
      <c r="I1147">
        <v>84.613280000000003</v>
      </c>
      <c r="J1147">
        <v>3.9023439999999998</v>
      </c>
      <c r="K1147">
        <v>59.023440000000001</v>
      </c>
      <c r="L1147" s="3">
        <v>44130.310416666667</v>
      </c>
      <c r="M1147">
        <v>17.18</v>
      </c>
      <c r="N1147" t="s">
        <v>28</v>
      </c>
      <c r="P1147">
        <f>(C1147-Key!$B$1)*24</f>
        <v>-1.6666666666860692</v>
      </c>
      <c r="Q1147">
        <f>(Key!$B$2-'17.1'!C1147)*24</f>
        <v>4.6166666666977108</v>
      </c>
      <c r="R1147" s="3">
        <f>C1147-(M1147-Key!$B$5)/(24*Key!$B$6)</f>
        <v>44130.54382407407</v>
      </c>
      <c r="S1147">
        <f>M1147-Key!$B$5</f>
        <v>14.92</v>
      </c>
      <c r="T1147" s="2">
        <f t="shared" si="85"/>
        <v>44129.555555555555</v>
      </c>
      <c r="U1147" t="str">
        <f t="shared" si="86"/>
        <v>10-25-2020 13:20</v>
      </c>
      <c r="V1147">
        <f>IFERROR(IF(W1147=Z1147,VLOOKUP($U1147,[1]C8842!$G$2:$M$145,3,FALSE),0),0)</f>
        <v>21</v>
      </c>
      <c r="W1147">
        <f>VLOOKUP(RIGHT($V$1,5),Key!$A$9:$B$14,2,FALSE)</f>
        <v>10.199999999999999</v>
      </c>
      <c r="X1147">
        <f t="shared" si="89"/>
        <v>0</v>
      </c>
      <c r="Y1147">
        <f>VLOOKUP(RIGHT($X$1,5),Key!$A$9:$B$14,2,FALSE)</f>
        <v>3.7</v>
      </c>
      <c r="Z1147">
        <f t="shared" si="87"/>
        <v>10.199999999999999</v>
      </c>
      <c r="AA1147">
        <f t="shared" si="88"/>
        <v>21</v>
      </c>
    </row>
    <row r="1148" spans="1:27" x14ac:dyDescent="0.3">
      <c r="A1148">
        <v>100067</v>
      </c>
      <c r="B1148">
        <v>230922</v>
      </c>
      <c r="C1148" s="3">
        <v>44130.557638888888</v>
      </c>
      <c r="D1148">
        <v>3</v>
      </c>
      <c r="E1148">
        <v>2</v>
      </c>
      <c r="F1148" t="s">
        <v>26</v>
      </c>
      <c r="G1148">
        <v>1</v>
      </c>
      <c r="H1148">
        <v>64.1875</v>
      </c>
      <c r="I1148">
        <v>15.86328</v>
      </c>
      <c r="J1148">
        <v>0.90625</v>
      </c>
      <c r="K1148">
        <v>93.039060000000006</v>
      </c>
      <c r="L1148" s="3">
        <v>44130.310416666667</v>
      </c>
      <c r="M1148">
        <v>17.18</v>
      </c>
      <c r="N1148" t="s">
        <v>28</v>
      </c>
      <c r="P1148">
        <f>(C1148-Key!$B$1)*24</f>
        <v>-1.6666666666860692</v>
      </c>
      <c r="Q1148">
        <f>(Key!$B$2-'17.1'!C1148)*24</f>
        <v>4.6166666666977108</v>
      </c>
      <c r="R1148" s="3">
        <f>C1148-(M1148-Key!$B$5)/(24*Key!$B$6)</f>
        <v>44130.54382407407</v>
      </c>
      <c r="S1148">
        <f>M1148-Key!$B$5</f>
        <v>14.92</v>
      </c>
      <c r="T1148" s="2">
        <f t="shared" si="85"/>
        <v>44129.555555555555</v>
      </c>
      <c r="U1148" t="str">
        <f t="shared" si="86"/>
        <v>10-25-2020 13:20</v>
      </c>
      <c r="V1148">
        <f>IFERROR(IF(W1148=Z1148,VLOOKUP($U1148,[1]C8842!$G$2:$M$145,3,FALSE),0),0)</f>
        <v>21</v>
      </c>
      <c r="W1148">
        <f>VLOOKUP(RIGHT($V$1,5),Key!$A$9:$B$14,2,FALSE)</f>
        <v>10.199999999999999</v>
      </c>
      <c r="X1148">
        <f t="shared" si="89"/>
        <v>0</v>
      </c>
      <c r="Y1148">
        <f>VLOOKUP(RIGHT($X$1,5),Key!$A$9:$B$14,2,FALSE)</f>
        <v>3.7</v>
      </c>
      <c r="Z1148">
        <f t="shared" si="87"/>
        <v>10.199999999999999</v>
      </c>
      <c r="AA1148">
        <f t="shared" si="88"/>
        <v>21</v>
      </c>
    </row>
    <row r="1149" spans="1:27" x14ac:dyDescent="0.3">
      <c r="A1149">
        <v>100067</v>
      </c>
      <c r="B1149">
        <v>230922</v>
      </c>
      <c r="C1149" s="3">
        <v>44130.557638888888</v>
      </c>
      <c r="D1149">
        <v>0</v>
      </c>
      <c r="E1149">
        <v>2</v>
      </c>
      <c r="F1149" t="s">
        <v>25</v>
      </c>
      <c r="G1149">
        <v>1</v>
      </c>
      <c r="H1149">
        <v>74.144530000000003</v>
      </c>
      <c r="I1149">
        <v>17.867190000000001</v>
      </c>
      <c r="J1149">
        <v>0.85546880000000003</v>
      </c>
      <c r="K1149">
        <v>46.019530000000003</v>
      </c>
      <c r="L1149" s="3">
        <v>44130.310416666667</v>
      </c>
      <c r="M1149">
        <v>17.18</v>
      </c>
      <c r="N1149" t="s">
        <v>28</v>
      </c>
      <c r="P1149">
        <f>(C1149-Key!$B$1)*24</f>
        <v>-1.6666666666860692</v>
      </c>
      <c r="Q1149">
        <f>(Key!$B$2-'17.1'!C1149)*24</f>
        <v>4.6166666666977108</v>
      </c>
      <c r="R1149" s="3">
        <f>C1149-(M1149-Key!$B$5)/(24*Key!$B$6)</f>
        <v>44130.54382407407</v>
      </c>
      <c r="S1149">
        <f>M1149-Key!$B$5</f>
        <v>14.92</v>
      </c>
      <c r="T1149" s="2">
        <f t="shared" si="85"/>
        <v>44129.555555555555</v>
      </c>
      <c r="U1149" t="str">
        <f t="shared" si="86"/>
        <v>10-25-2020 13:20</v>
      </c>
      <c r="V1149">
        <f>IFERROR(IF(W1149=Z1149,VLOOKUP($U1149,[1]C8842!$G$2:$M$145,3,FALSE),0),0)</f>
        <v>21</v>
      </c>
      <c r="W1149">
        <f>VLOOKUP(RIGHT($V$1,5),Key!$A$9:$B$14,2,FALSE)</f>
        <v>10.199999999999999</v>
      </c>
      <c r="X1149">
        <f t="shared" si="89"/>
        <v>0</v>
      </c>
      <c r="Y1149">
        <f>VLOOKUP(RIGHT($X$1,5),Key!$A$9:$B$14,2,FALSE)</f>
        <v>3.7</v>
      </c>
      <c r="Z1149">
        <f t="shared" si="87"/>
        <v>10.199999999999999</v>
      </c>
      <c r="AA1149">
        <f t="shared" si="88"/>
        <v>21</v>
      </c>
    </row>
    <row r="1150" spans="1:27" x14ac:dyDescent="0.3">
      <c r="A1150">
        <v>100067</v>
      </c>
      <c r="B1150">
        <v>230922</v>
      </c>
      <c r="C1150" s="3">
        <v>44130.557638888888</v>
      </c>
      <c r="D1150">
        <v>1</v>
      </c>
      <c r="E1150">
        <v>1</v>
      </c>
      <c r="F1150" t="s">
        <v>25</v>
      </c>
      <c r="G1150">
        <v>1</v>
      </c>
      <c r="H1150">
        <v>68.671880000000002</v>
      </c>
      <c r="I1150">
        <v>14.097659999999999</v>
      </c>
      <c r="J1150">
        <v>0.77734380000000003</v>
      </c>
      <c r="K1150">
        <v>58.023440000000001</v>
      </c>
      <c r="L1150" s="3">
        <v>44130.310416666667</v>
      </c>
      <c r="M1150">
        <v>17.18</v>
      </c>
      <c r="N1150" t="s">
        <v>28</v>
      </c>
      <c r="P1150">
        <f>(C1150-Key!$B$1)*24</f>
        <v>-1.6666666666860692</v>
      </c>
      <c r="Q1150">
        <f>(Key!$B$2-'17.1'!C1150)*24</f>
        <v>4.6166666666977108</v>
      </c>
      <c r="R1150" s="3">
        <f>C1150-(M1150-Key!$B$5)/(24*Key!$B$6)</f>
        <v>44130.54382407407</v>
      </c>
      <c r="S1150">
        <f>M1150-Key!$B$5</f>
        <v>14.92</v>
      </c>
      <c r="T1150" s="2">
        <f t="shared" si="85"/>
        <v>44129.555555555555</v>
      </c>
      <c r="U1150" t="str">
        <f t="shared" si="86"/>
        <v>10-25-2020 13:20</v>
      </c>
      <c r="V1150">
        <f>IFERROR(IF(W1150=Z1150,VLOOKUP($U1150,[1]C8842!$G$2:$M$145,3,FALSE),0),0)</f>
        <v>21</v>
      </c>
      <c r="W1150">
        <f>VLOOKUP(RIGHT($V$1,5),Key!$A$9:$B$14,2,FALSE)</f>
        <v>10.199999999999999</v>
      </c>
      <c r="X1150">
        <f t="shared" si="89"/>
        <v>0</v>
      </c>
      <c r="Y1150">
        <f>VLOOKUP(RIGHT($X$1,5),Key!$A$9:$B$14,2,FALSE)</f>
        <v>3.7</v>
      </c>
      <c r="Z1150">
        <f t="shared" si="87"/>
        <v>10.199999999999999</v>
      </c>
      <c r="AA1150">
        <f t="shared" si="88"/>
        <v>21</v>
      </c>
    </row>
    <row r="1151" spans="1:27" x14ac:dyDescent="0.3">
      <c r="A1151">
        <v>100067</v>
      </c>
      <c r="B1151">
        <v>230922</v>
      </c>
      <c r="C1151" s="3">
        <v>44130.557638888888</v>
      </c>
      <c r="D1151">
        <v>0</v>
      </c>
      <c r="E1151">
        <v>2</v>
      </c>
      <c r="F1151" t="s">
        <v>25</v>
      </c>
      <c r="G1151">
        <v>1</v>
      </c>
      <c r="H1151">
        <v>70.339839999999995</v>
      </c>
      <c r="I1151">
        <v>14.92578</v>
      </c>
      <c r="J1151">
        <v>0.7890625</v>
      </c>
      <c r="K1151">
        <v>47.019530000000003</v>
      </c>
      <c r="L1151" s="3">
        <v>44130.310416666667</v>
      </c>
      <c r="M1151">
        <v>17.18</v>
      </c>
      <c r="N1151" t="s">
        <v>28</v>
      </c>
      <c r="P1151">
        <f>(C1151-Key!$B$1)*24</f>
        <v>-1.6666666666860692</v>
      </c>
      <c r="Q1151">
        <f>(Key!$B$2-'17.1'!C1151)*24</f>
        <v>4.6166666666977108</v>
      </c>
      <c r="R1151" s="3">
        <f>C1151-(M1151-Key!$B$5)/(24*Key!$B$6)</f>
        <v>44130.54382407407</v>
      </c>
      <c r="S1151">
        <f>M1151-Key!$B$5</f>
        <v>14.92</v>
      </c>
      <c r="T1151" s="2">
        <f t="shared" si="85"/>
        <v>44129.555555555555</v>
      </c>
      <c r="U1151" t="str">
        <f t="shared" si="86"/>
        <v>10-25-2020 13:20</v>
      </c>
      <c r="V1151">
        <f>IFERROR(IF(W1151=Z1151,VLOOKUP($U1151,[1]C8842!$G$2:$M$145,3,FALSE),0),0)</f>
        <v>21</v>
      </c>
      <c r="W1151">
        <f>VLOOKUP(RIGHT($V$1,5),Key!$A$9:$B$14,2,FALSE)</f>
        <v>10.199999999999999</v>
      </c>
      <c r="X1151">
        <f t="shared" si="89"/>
        <v>0</v>
      </c>
      <c r="Y1151">
        <f>VLOOKUP(RIGHT($X$1,5),Key!$A$9:$B$14,2,FALSE)</f>
        <v>3.7</v>
      </c>
      <c r="Z1151">
        <f t="shared" si="87"/>
        <v>10.199999999999999</v>
      </c>
      <c r="AA1151">
        <f t="shared" si="88"/>
        <v>21</v>
      </c>
    </row>
    <row r="1152" spans="1:27" x14ac:dyDescent="0.3">
      <c r="A1152">
        <v>100067</v>
      </c>
      <c r="B1152">
        <v>230922</v>
      </c>
      <c r="C1152" s="3">
        <v>44130.557638888888</v>
      </c>
      <c r="D1152">
        <v>0</v>
      </c>
      <c r="E1152">
        <v>2</v>
      </c>
      <c r="F1152" t="s">
        <v>25</v>
      </c>
      <c r="G1152">
        <v>1</v>
      </c>
      <c r="H1152">
        <v>66.355469999999997</v>
      </c>
      <c r="I1152">
        <v>14.820309999999999</v>
      </c>
      <c r="J1152">
        <v>0.83203130000000003</v>
      </c>
      <c r="K1152">
        <v>46.019530000000003</v>
      </c>
      <c r="L1152" s="3">
        <v>44130.310416666667</v>
      </c>
      <c r="M1152">
        <v>17.18</v>
      </c>
      <c r="N1152" t="s">
        <v>28</v>
      </c>
      <c r="P1152">
        <f>(C1152-Key!$B$1)*24</f>
        <v>-1.6666666666860692</v>
      </c>
      <c r="Q1152">
        <f>(Key!$B$2-'17.1'!C1152)*24</f>
        <v>4.6166666666977108</v>
      </c>
      <c r="R1152" s="3">
        <f>C1152-(M1152-Key!$B$5)/(24*Key!$B$6)</f>
        <v>44130.54382407407</v>
      </c>
      <c r="S1152">
        <f>M1152-Key!$B$5</f>
        <v>14.92</v>
      </c>
      <c r="T1152" s="2">
        <f t="shared" si="85"/>
        <v>44129.555555555555</v>
      </c>
      <c r="U1152" t="str">
        <f t="shared" si="86"/>
        <v>10-25-2020 13:20</v>
      </c>
      <c r="V1152">
        <f>IFERROR(IF(W1152=Z1152,VLOOKUP($U1152,[1]C8842!$G$2:$M$145,3,FALSE),0),0)</f>
        <v>21</v>
      </c>
      <c r="W1152">
        <f>VLOOKUP(RIGHT($V$1,5),Key!$A$9:$B$14,2,FALSE)</f>
        <v>10.199999999999999</v>
      </c>
      <c r="X1152">
        <f t="shared" si="89"/>
        <v>0</v>
      </c>
      <c r="Y1152">
        <f>VLOOKUP(RIGHT($X$1,5),Key!$A$9:$B$14,2,FALSE)</f>
        <v>3.7</v>
      </c>
      <c r="Z1152">
        <f t="shared" si="87"/>
        <v>10.199999999999999</v>
      </c>
      <c r="AA1152">
        <f t="shared" si="88"/>
        <v>21</v>
      </c>
    </row>
    <row r="1153" spans="1:27" x14ac:dyDescent="0.3">
      <c r="A1153">
        <v>100067</v>
      </c>
      <c r="B1153">
        <v>230922</v>
      </c>
      <c r="C1153" s="3">
        <v>44130.557638888888</v>
      </c>
      <c r="D1153">
        <v>1</v>
      </c>
      <c r="E1153">
        <v>1</v>
      </c>
      <c r="F1153" t="s">
        <v>25</v>
      </c>
      <c r="G1153">
        <v>1</v>
      </c>
      <c r="H1153">
        <v>67.820310000000006</v>
      </c>
      <c r="I1153">
        <v>13.73438</v>
      </c>
      <c r="J1153">
        <v>0.7734375</v>
      </c>
      <c r="K1153">
        <v>56.023440000000001</v>
      </c>
      <c r="L1153" s="3">
        <v>44130.310416666667</v>
      </c>
      <c r="M1153">
        <v>17.18</v>
      </c>
      <c r="N1153" t="s">
        <v>28</v>
      </c>
      <c r="P1153">
        <f>(C1153-Key!$B$1)*24</f>
        <v>-1.6666666666860692</v>
      </c>
      <c r="Q1153">
        <f>(Key!$B$2-'17.1'!C1153)*24</f>
        <v>4.6166666666977108</v>
      </c>
      <c r="R1153" s="3">
        <f>C1153-(M1153-Key!$B$5)/(24*Key!$B$6)</f>
        <v>44130.54382407407</v>
      </c>
      <c r="S1153">
        <f>M1153-Key!$B$5</f>
        <v>14.92</v>
      </c>
      <c r="T1153" s="2">
        <f t="shared" si="85"/>
        <v>44129.555555555555</v>
      </c>
      <c r="U1153" t="str">
        <f t="shared" si="86"/>
        <v>10-25-2020 13:20</v>
      </c>
      <c r="V1153">
        <f>IFERROR(IF(W1153=Z1153,VLOOKUP($U1153,[1]C8842!$G$2:$M$145,3,FALSE),0),0)</f>
        <v>21</v>
      </c>
      <c r="W1153">
        <f>VLOOKUP(RIGHT($V$1,5),Key!$A$9:$B$14,2,FALSE)</f>
        <v>10.199999999999999</v>
      </c>
      <c r="X1153">
        <f t="shared" si="89"/>
        <v>0</v>
      </c>
      <c r="Y1153">
        <f>VLOOKUP(RIGHT($X$1,5),Key!$A$9:$B$14,2,FALSE)</f>
        <v>3.7</v>
      </c>
      <c r="Z1153">
        <f t="shared" si="87"/>
        <v>10.199999999999999</v>
      </c>
      <c r="AA1153">
        <f t="shared" si="88"/>
        <v>21</v>
      </c>
    </row>
    <row r="1154" spans="1:27" x14ac:dyDescent="0.3">
      <c r="A1154">
        <v>100067</v>
      </c>
      <c r="B1154">
        <v>230922</v>
      </c>
      <c r="C1154" s="3">
        <v>44130.557638888888</v>
      </c>
      <c r="D1154">
        <v>0</v>
      </c>
      <c r="E1154">
        <v>2</v>
      </c>
      <c r="F1154" t="s">
        <v>25</v>
      </c>
      <c r="G1154">
        <v>1</v>
      </c>
      <c r="H1154">
        <v>61.261719999999997</v>
      </c>
      <c r="I1154">
        <v>18.117190000000001</v>
      </c>
      <c r="J1154">
        <v>1.046875</v>
      </c>
      <c r="K1154">
        <v>46.019530000000003</v>
      </c>
      <c r="L1154" s="3">
        <v>44130.310416666667</v>
      </c>
      <c r="M1154">
        <v>17.18</v>
      </c>
      <c r="N1154" t="s">
        <v>28</v>
      </c>
      <c r="P1154">
        <f>(C1154-Key!$B$1)*24</f>
        <v>-1.6666666666860692</v>
      </c>
      <c r="Q1154">
        <f>(Key!$B$2-'17.1'!C1154)*24</f>
        <v>4.6166666666977108</v>
      </c>
      <c r="R1154" s="3">
        <f>C1154-(M1154-Key!$B$5)/(24*Key!$B$6)</f>
        <v>44130.54382407407</v>
      </c>
      <c r="S1154">
        <f>M1154-Key!$B$5</f>
        <v>14.92</v>
      </c>
      <c r="T1154" s="2">
        <f t="shared" si="85"/>
        <v>44129.555555555555</v>
      </c>
      <c r="U1154" t="str">
        <f t="shared" si="86"/>
        <v>10-25-2020 13:20</v>
      </c>
      <c r="V1154">
        <f>IFERROR(IF(W1154=Z1154,VLOOKUP($U1154,[1]C8842!$G$2:$M$145,3,FALSE),0),0)</f>
        <v>21</v>
      </c>
      <c r="W1154">
        <f>VLOOKUP(RIGHT($V$1,5),Key!$A$9:$B$14,2,FALSE)</f>
        <v>10.199999999999999</v>
      </c>
      <c r="X1154">
        <f t="shared" si="89"/>
        <v>0</v>
      </c>
      <c r="Y1154">
        <f>VLOOKUP(RIGHT($X$1,5),Key!$A$9:$B$14,2,FALSE)</f>
        <v>3.7</v>
      </c>
      <c r="Z1154">
        <f t="shared" si="87"/>
        <v>10.199999999999999</v>
      </c>
      <c r="AA1154">
        <f t="shared" si="88"/>
        <v>21</v>
      </c>
    </row>
    <row r="1155" spans="1:27" x14ac:dyDescent="0.3">
      <c r="A1155">
        <v>100067</v>
      </c>
      <c r="B1155">
        <v>230922</v>
      </c>
      <c r="C1155" s="3">
        <v>44130.557638888888</v>
      </c>
      <c r="D1155">
        <v>0</v>
      </c>
      <c r="E1155">
        <v>2</v>
      </c>
      <c r="F1155" t="s">
        <v>25</v>
      </c>
      <c r="G1155">
        <v>1</v>
      </c>
      <c r="H1155">
        <v>61.125</v>
      </c>
      <c r="I1155">
        <v>15.80078</v>
      </c>
      <c r="J1155">
        <v>0.94921880000000003</v>
      </c>
      <c r="K1155">
        <v>48.019530000000003</v>
      </c>
      <c r="L1155" s="3">
        <v>44130.310416666667</v>
      </c>
      <c r="M1155">
        <v>17.18</v>
      </c>
      <c r="N1155" t="s">
        <v>28</v>
      </c>
      <c r="P1155">
        <f>(C1155-Key!$B$1)*24</f>
        <v>-1.6666666666860692</v>
      </c>
      <c r="Q1155">
        <f>(Key!$B$2-'17.1'!C1155)*24</f>
        <v>4.6166666666977108</v>
      </c>
      <c r="R1155" s="3">
        <f>C1155-(M1155-Key!$B$5)/(24*Key!$B$6)</f>
        <v>44130.54382407407</v>
      </c>
      <c r="S1155">
        <f>M1155-Key!$B$5</f>
        <v>14.92</v>
      </c>
      <c r="T1155" s="2">
        <f t="shared" ref="T1155:T1218" si="90">ROUND(C1155*24*60/10,0)/(24*6)-1</f>
        <v>44129.555555555555</v>
      </c>
      <c r="U1155" t="str">
        <f t="shared" ref="U1155:U1218" si="91">TEXT(T1155,"mm-dd-yyyy hh:mm")</f>
        <v>10-25-2020 13:20</v>
      </c>
      <c r="V1155">
        <f>IFERROR(IF(W1155=Z1155,VLOOKUP($U1155,[1]C8842!$G$2:$M$145,3,FALSE),0),0)</f>
        <v>21</v>
      </c>
      <c r="W1155">
        <f>VLOOKUP(RIGHT($V$1,5),Key!$A$9:$B$14,2,FALSE)</f>
        <v>10.199999999999999</v>
      </c>
      <c r="X1155">
        <f t="shared" si="89"/>
        <v>0</v>
      </c>
      <c r="Y1155">
        <f>VLOOKUP(RIGHT($X$1,5),Key!$A$9:$B$14,2,FALSE)</f>
        <v>3.7</v>
      </c>
      <c r="Z1155">
        <f t="shared" ref="Z1155:Z1218" si="92">M1155-MIN(ABS(Y1155-M1155),ABS(W1155-M1155))</f>
        <v>10.199999999999999</v>
      </c>
      <c r="AA1155">
        <f t="shared" ref="AA1155:AA1218" si="93">SUM(V1155,X1155)</f>
        <v>21</v>
      </c>
    </row>
    <row r="1156" spans="1:27" x14ac:dyDescent="0.3">
      <c r="A1156">
        <v>100067</v>
      </c>
      <c r="B1156">
        <v>230922</v>
      </c>
      <c r="C1156" s="3">
        <v>44130.557638888888</v>
      </c>
      <c r="D1156">
        <v>3</v>
      </c>
      <c r="E1156">
        <v>2</v>
      </c>
      <c r="F1156" t="s">
        <v>26</v>
      </c>
      <c r="G1156">
        <v>1</v>
      </c>
      <c r="H1156">
        <v>62.78125</v>
      </c>
      <c r="I1156">
        <v>19.601559999999999</v>
      </c>
      <c r="J1156">
        <v>1.082031</v>
      </c>
      <c r="K1156">
        <v>92.039060000000006</v>
      </c>
      <c r="L1156" s="3">
        <v>44130.310416666667</v>
      </c>
      <c r="M1156">
        <v>17.18</v>
      </c>
      <c r="N1156" t="s">
        <v>28</v>
      </c>
      <c r="P1156">
        <f>(C1156-Key!$B$1)*24</f>
        <v>-1.6666666666860692</v>
      </c>
      <c r="Q1156">
        <f>(Key!$B$2-'17.1'!C1156)*24</f>
        <v>4.6166666666977108</v>
      </c>
      <c r="R1156" s="3">
        <f>C1156-(M1156-Key!$B$5)/(24*Key!$B$6)</f>
        <v>44130.54382407407</v>
      </c>
      <c r="S1156">
        <f>M1156-Key!$B$5</f>
        <v>14.92</v>
      </c>
      <c r="T1156" s="2">
        <f t="shared" si="90"/>
        <v>44129.555555555555</v>
      </c>
      <c r="U1156" t="str">
        <f t="shared" si="91"/>
        <v>10-25-2020 13:20</v>
      </c>
      <c r="V1156">
        <f>IFERROR(IF(W1156=Z1156,VLOOKUP($U1156,[1]C8842!$G$2:$M$145,3,FALSE),0),0)</f>
        <v>21</v>
      </c>
      <c r="W1156">
        <f>VLOOKUP(RIGHT($V$1,5),Key!$A$9:$B$14,2,FALSE)</f>
        <v>10.199999999999999</v>
      </c>
      <c r="X1156">
        <f t="shared" ref="X1156:X1219" si="94">$X$2</f>
        <v>0</v>
      </c>
      <c r="Y1156">
        <f>VLOOKUP(RIGHT($X$1,5),Key!$A$9:$B$14,2,FALSE)</f>
        <v>3.7</v>
      </c>
      <c r="Z1156">
        <f t="shared" si="92"/>
        <v>10.199999999999999</v>
      </c>
      <c r="AA1156">
        <f t="shared" si="93"/>
        <v>21</v>
      </c>
    </row>
    <row r="1157" spans="1:27" x14ac:dyDescent="0.3">
      <c r="A1157">
        <v>100067</v>
      </c>
      <c r="B1157">
        <v>230922</v>
      </c>
      <c r="C1157" s="3">
        <v>44130.558333333334</v>
      </c>
      <c r="D1157">
        <v>3</v>
      </c>
      <c r="E1157">
        <v>2</v>
      </c>
      <c r="F1157" t="s">
        <v>26</v>
      </c>
      <c r="G1157">
        <v>2</v>
      </c>
      <c r="H1157">
        <v>59.273440000000001</v>
      </c>
      <c r="I1157">
        <v>21.933589999999999</v>
      </c>
      <c r="J1157">
        <v>1.253906</v>
      </c>
      <c r="K1157">
        <v>93.039060000000006</v>
      </c>
      <c r="L1157" s="3">
        <v>44130.310416666667</v>
      </c>
      <c r="M1157">
        <v>17.18</v>
      </c>
      <c r="N1157" t="s">
        <v>28</v>
      </c>
      <c r="P1157">
        <f>(C1157-Key!$B$1)*24</f>
        <v>-1.6499999999650754</v>
      </c>
      <c r="Q1157">
        <f>(Key!$B$2-'17.1'!C1157)*24</f>
        <v>4.5999999999767169</v>
      </c>
      <c r="R1157" s="3">
        <f>C1157-(M1157-Key!$B$5)/(24*Key!$B$6)</f>
        <v>44130.544518518516</v>
      </c>
      <c r="S1157">
        <f>M1157-Key!$B$5</f>
        <v>14.92</v>
      </c>
      <c r="T1157" s="2">
        <f t="shared" si="90"/>
        <v>44129.555555555555</v>
      </c>
      <c r="U1157" t="str">
        <f t="shared" si="91"/>
        <v>10-25-2020 13:20</v>
      </c>
      <c r="V1157">
        <f>IFERROR(IF(W1157=Z1157,VLOOKUP($U1157,[1]C8842!$G$2:$M$145,3,FALSE),0),0)</f>
        <v>21</v>
      </c>
      <c r="W1157">
        <f>VLOOKUP(RIGHT($V$1,5),Key!$A$9:$B$14,2,FALSE)</f>
        <v>10.199999999999999</v>
      </c>
      <c r="X1157">
        <f t="shared" si="94"/>
        <v>0</v>
      </c>
      <c r="Y1157">
        <f>VLOOKUP(RIGHT($X$1,5),Key!$A$9:$B$14,2,FALSE)</f>
        <v>3.7</v>
      </c>
      <c r="Z1157">
        <f t="shared" si="92"/>
        <v>10.199999999999999</v>
      </c>
      <c r="AA1157">
        <f t="shared" si="93"/>
        <v>21</v>
      </c>
    </row>
    <row r="1158" spans="1:27" x14ac:dyDescent="0.3">
      <c r="A1158">
        <v>100067</v>
      </c>
      <c r="B1158">
        <v>230922</v>
      </c>
      <c r="C1158" s="3">
        <v>44130.558333333334</v>
      </c>
      <c r="D1158">
        <v>3</v>
      </c>
      <c r="E1158">
        <v>2</v>
      </c>
      <c r="F1158" t="s">
        <v>26</v>
      </c>
      <c r="G1158">
        <v>1</v>
      </c>
      <c r="H1158">
        <v>63.210940000000001</v>
      </c>
      <c r="I1158">
        <v>18.347660000000001</v>
      </c>
      <c r="J1158">
        <v>1.0234380000000001</v>
      </c>
      <c r="K1158">
        <v>93.039060000000006</v>
      </c>
      <c r="L1158" s="3">
        <v>44130.310416666667</v>
      </c>
      <c r="M1158">
        <v>17.18</v>
      </c>
      <c r="N1158" t="s">
        <v>28</v>
      </c>
      <c r="P1158">
        <f>(C1158-Key!$B$1)*24</f>
        <v>-1.6499999999650754</v>
      </c>
      <c r="Q1158">
        <f>(Key!$B$2-'17.1'!C1158)*24</f>
        <v>4.5999999999767169</v>
      </c>
      <c r="R1158" s="3">
        <f>C1158-(M1158-Key!$B$5)/(24*Key!$B$6)</f>
        <v>44130.544518518516</v>
      </c>
      <c r="S1158">
        <f>M1158-Key!$B$5</f>
        <v>14.92</v>
      </c>
      <c r="T1158" s="2">
        <f t="shared" si="90"/>
        <v>44129.555555555555</v>
      </c>
      <c r="U1158" t="str">
        <f t="shared" si="91"/>
        <v>10-25-2020 13:20</v>
      </c>
      <c r="V1158">
        <f>IFERROR(IF(W1158=Z1158,VLOOKUP($U1158,[1]C8842!$G$2:$M$145,3,FALSE),0),0)</f>
        <v>21</v>
      </c>
      <c r="W1158">
        <f>VLOOKUP(RIGHT($V$1,5),Key!$A$9:$B$14,2,FALSE)</f>
        <v>10.199999999999999</v>
      </c>
      <c r="X1158">
        <f t="shared" si="94"/>
        <v>0</v>
      </c>
      <c r="Y1158">
        <f>VLOOKUP(RIGHT($X$1,5),Key!$A$9:$B$14,2,FALSE)</f>
        <v>3.7</v>
      </c>
      <c r="Z1158">
        <f t="shared" si="92"/>
        <v>10.199999999999999</v>
      </c>
      <c r="AA1158">
        <f t="shared" si="93"/>
        <v>21</v>
      </c>
    </row>
    <row r="1159" spans="1:27" x14ac:dyDescent="0.3">
      <c r="A1159">
        <v>100067</v>
      </c>
      <c r="B1159">
        <v>230922</v>
      </c>
      <c r="C1159" s="3">
        <v>44130.558333333334</v>
      </c>
      <c r="D1159">
        <v>1</v>
      </c>
      <c r="E1159">
        <v>1</v>
      </c>
      <c r="F1159" t="s">
        <v>25</v>
      </c>
      <c r="G1159">
        <v>1</v>
      </c>
      <c r="H1159">
        <v>65.757810000000006</v>
      </c>
      <c r="I1159">
        <v>15.285159999999999</v>
      </c>
      <c r="J1159">
        <v>0.859375</v>
      </c>
      <c r="K1159">
        <v>57.023440000000001</v>
      </c>
      <c r="L1159" s="3">
        <v>44130.310416666667</v>
      </c>
      <c r="M1159">
        <v>17.18</v>
      </c>
      <c r="N1159" t="s">
        <v>28</v>
      </c>
      <c r="P1159">
        <f>(C1159-Key!$B$1)*24</f>
        <v>-1.6499999999650754</v>
      </c>
      <c r="Q1159">
        <f>(Key!$B$2-'17.1'!C1159)*24</f>
        <v>4.5999999999767169</v>
      </c>
      <c r="R1159" s="3">
        <f>C1159-(M1159-Key!$B$5)/(24*Key!$B$6)</f>
        <v>44130.544518518516</v>
      </c>
      <c r="S1159">
        <f>M1159-Key!$B$5</f>
        <v>14.92</v>
      </c>
      <c r="T1159" s="2">
        <f t="shared" si="90"/>
        <v>44129.555555555555</v>
      </c>
      <c r="U1159" t="str">
        <f t="shared" si="91"/>
        <v>10-25-2020 13:20</v>
      </c>
      <c r="V1159">
        <f>IFERROR(IF(W1159=Z1159,VLOOKUP($U1159,[1]C8842!$G$2:$M$145,3,FALSE),0),0)</f>
        <v>21</v>
      </c>
      <c r="W1159">
        <f>VLOOKUP(RIGHT($V$1,5),Key!$A$9:$B$14,2,FALSE)</f>
        <v>10.199999999999999</v>
      </c>
      <c r="X1159">
        <f t="shared" si="94"/>
        <v>0</v>
      </c>
      <c r="Y1159">
        <f>VLOOKUP(RIGHT($X$1,5),Key!$A$9:$B$14,2,FALSE)</f>
        <v>3.7</v>
      </c>
      <c r="Z1159">
        <f t="shared" si="92"/>
        <v>10.199999999999999</v>
      </c>
      <c r="AA1159">
        <f t="shared" si="93"/>
        <v>21</v>
      </c>
    </row>
    <row r="1160" spans="1:27" x14ac:dyDescent="0.3">
      <c r="A1160">
        <v>100067</v>
      </c>
      <c r="B1160">
        <v>230922</v>
      </c>
      <c r="C1160" s="3">
        <v>44130.558333333334</v>
      </c>
      <c r="D1160">
        <v>0</v>
      </c>
      <c r="E1160">
        <v>2</v>
      </c>
      <c r="F1160" t="s">
        <v>25</v>
      </c>
      <c r="G1160">
        <v>3</v>
      </c>
      <c r="H1160">
        <v>56.648440000000001</v>
      </c>
      <c r="I1160">
        <v>36.960940000000001</v>
      </c>
      <c r="J1160">
        <v>2.015625</v>
      </c>
      <c r="K1160">
        <v>46.019530000000003</v>
      </c>
      <c r="L1160" s="3">
        <v>44130.310416666667</v>
      </c>
      <c r="M1160">
        <v>17.18</v>
      </c>
      <c r="N1160" t="s">
        <v>28</v>
      </c>
      <c r="P1160">
        <f>(C1160-Key!$B$1)*24</f>
        <v>-1.6499999999650754</v>
      </c>
      <c r="Q1160">
        <f>(Key!$B$2-'17.1'!C1160)*24</f>
        <v>4.5999999999767169</v>
      </c>
      <c r="R1160" s="3">
        <f>C1160-(M1160-Key!$B$5)/(24*Key!$B$6)</f>
        <v>44130.544518518516</v>
      </c>
      <c r="S1160">
        <f>M1160-Key!$B$5</f>
        <v>14.92</v>
      </c>
      <c r="T1160" s="2">
        <f t="shared" si="90"/>
        <v>44129.555555555555</v>
      </c>
      <c r="U1160" t="str">
        <f t="shared" si="91"/>
        <v>10-25-2020 13:20</v>
      </c>
      <c r="V1160">
        <f>IFERROR(IF(W1160=Z1160,VLOOKUP($U1160,[1]C8842!$G$2:$M$145,3,FALSE),0),0)</f>
        <v>21</v>
      </c>
      <c r="W1160">
        <f>VLOOKUP(RIGHT($V$1,5),Key!$A$9:$B$14,2,FALSE)</f>
        <v>10.199999999999999</v>
      </c>
      <c r="X1160">
        <f t="shared" si="94"/>
        <v>0</v>
      </c>
      <c r="Y1160">
        <f>VLOOKUP(RIGHT($X$1,5),Key!$A$9:$B$14,2,FALSE)</f>
        <v>3.7</v>
      </c>
      <c r="Z1160">
        <f t="shared" si="92"/>
        <v>10.199999999999999</v>
      </c>
      <c r="AA1160">
        <f t="shared" si="93"/>
        <v>21</v>
      </c>
    </row>
    <row r="1161" spans="1:27" x14ac:dyDescent="0.3">
      <c r="A1161">
        <v>100067</v>
      </c>
      <c r="B1161">
        <v>230922</v>
      </c>
      <c r="C1161" s="3">
        <v>44130.558333333334</v>
      </c>
      <c r="D1161">
        <v>1</v>
      </c>
      <c r="E1161">
        <v>1</v>
      </c>
      <c r="F1161" t="s">
        <v>25</v>
      </c>
      <c r="G1161">
        <v>1</v>
      </c>
      <c r="H1161">
        <v>55.164059999999999</v>
      </c>
      <c r="I1161">
        <v>10.67578</v>
      </c>
      <c r="J1161">
        <v>0.80078130000000003</v>
      </c>
      <c r="K1161">
        <v>54.023440000000001</v>
      </c>
      <c r="L1161" s="3">
        <v>44130.310416666667</v>
      </c>
      <c r="M1161">
        <v>17.18</v>
      </c>
      <c r="N1161" t="s">
        <v>28</v>
      </c>
      <c r="P1161">
        <f>(C1161-Key!$B$1)*24</f>
        <v>-1.6499999999650754</v>
      </c>
      <c r="Q1161">
        <f>(Key!$B$2-'17.1'!C1161)*24</f>
        <v>4.5999999999767169</v>
      </c>
      <c r="R1161" s="3">
        <f>C1161-(M1161-Key!$B$5)/(24*Key!$B$6)</f>
        <v>44130.544518518516</v>
      </c>
      <c r="S1161">
        <f>M1161-Key!$B$5</f>
        <v>14.92</v>
      </c>
      <c r="T1161" s="2">
        <f t="shared" si="90"/>
        <v>44129.555555555555</v>
      </c>
      <c r="U1161" t="str">
        <f t="shared" si="91"/>
        <v>10-25-2020 13:20</v>
      </c>
      <c r="V1161">
        <f>IFERROR(IF(W1161=Z1161,VLOOKUP($U1161,[1]C8842!$G$2:$M$145,3,FALSE),0),0)</f>
        <v>21</v>
      </c>
      <c r="W1161">
        <f>VLOOKUP(RIGHT($V$1,5),Key!$A$9:$B$14,2,FALSE)</f>
        <v>10.199999999999999</v>
      </c>
      <c r="X1161">
        <f t="shared" si="94"/>
        <v>0</v>
      </c>
      <c r="Y1161">
        <f>VLOOKUP(RIGHT($X$1,5),Key!$A$9:$B$14,2,FALSE)</f>
        <v>3.7</v>
      </c>
      <c r="Z1161">
        <f t="shared" si="92"/>
        <v>10.199999999999999</v>
      </c>
      <c r="AA1161">
        <f t="shared" si="93"/>
        <v>21</v>
      </c>
    </row>
    <row r="1162" spans="1:27" x14ac:dyDescent="0.3">
      <c r="A1162">
        <v>100067</v>
      </c>
      <c r="B1162">
        <v>230922</v>
      </c>
      <c r="C1162" s="3">
        <v>44130.558333333334</v>
      </c>
      <c r="D1162">
        <v>1</v>
      </c>
      <c r="E1162">
        <v>1</v>
      </c>
      <c r="F1162" t="s">
        <v>25</v>
      </c>
      <c r="G1162">
        <v>1</v>
      </c>
      <c r="H1162">
        <v>62.5</v>
      </c>
      <c r="I1162">
        <v>14.183590000000001</v>
      </c>
      <c r="J1162">
        <v>0.859375</v>
      </c>
      <c r="K1162">
        <v>58.023440000000001</v>
      </c>
      <c r="L1162" s="3">
        <v>44130.310416666667</v>
      </c>
      <c r="M1162">
        <v>17.18</v>
      </c>
      <c r="N1162" t="s">
        <v>28</v>
      </c>
      <c r="P1162">
        <f>(C1162-Key!$B$1)*24</f>
        <v>-1.6499999999650754</v>
      </c>
      <c r="Q1162">
        <f>(Key!$B$2-'17.1'!C1162)*24</f>
        <v>4.5999999999767169</v>
      </c>
      <c r="R1162" s="3">
        <f>C1162-(M1162-Key!$B$5)/(24*Key!$B$6)</f>
        <v>44130.544518518516</v>
      </c>
      <c r="S1162">
        <f>M1162-Key!$B$5</f>
        <v>14.92</v>
      </c>
      <c r="T1162" s="2">
        <f t="shared" si="90"/>
        <v>44129.555555555555</v>
      </c>
      <c r="U1162" t="str">
        <f t="shared" si="91"/>
        <v>10-25-2020 13:20</v>
      </c>
      <c r="V1162">
        <f>IFERROR(IF(W1162=Z1162,VLOOKUP($U1162,[1]C8842!$G$2:$M$145,3,FALSE),0),0)</f>
        <v>21</v>
      </c>
      <c r="W1162">
        <f>VLOOKUP(RIGHT($V$1,5),Key!$A$9:$B$14,2,FALSE)</f>
        <v>10.199999999999999</v>
      </c>
      <c r="X1162">
        <f t="shared" si="94"/>
        <v>0</v>
      </c>
      <c r="Y1162">
        <f>VLOOKUP(RIGHT($X$1,5),Key!$A$9:$B$14,2,FALSE)</f>
        <v>3.7</v>
      </c>
      <c r="Z1162">
        <f t="shared" si="92"/>
        <v>10.199999999999999</v>
      </c>
      <c r="AA1162">
        <f t="shared" si="93"/>
        <v>21</v>
      </c>
    </row>
    <row r="1163" spans="1:27" x14ac:dyDescent="0.3">
      <c r="A1163">
        <v>100067</v>
      </c>
      <c r="B1163">
        <v>230922</v>
      </c>
      <c r="C1163" s="3">
        <v>44130.558333333334</v>
      </c>
      <c r="D1163">
        <v>1</v>
      </c>
      <c r="E1163">
        <v>1</v>
      </c>
      <c r="F1163" t="s">
        <v>25</v>
      </c>
      <c r="G1163">
        <v>1</v>
      </c>
      <c r="H1163">
        <v>62.921880000000002</v>
      </c>
      <c r="I1163">
        <v>14.10547</v>
      </c>
      <c r="J1163">
        <v>0.84765630000000003</v>
      </c>
      <c r="K1163">
        <v>57.023440000000001</v>
      </c>
      <c r="L1163" s="3">
        <v>44130.310416666667</v>
      </c>
      <c r="M1163">
        <v>17.18</v>
      </c>
      <c r="N1163" t="s">
        <v>28</v>
      </c>
      <c r="P1163">
        <f>(C1163-Key!$B$1)*24</f>
        <v>-1.6499999999650754</v>
      </c>
      <c r="Q1163">
        <f>(Key!$B$2-'17.1'!C1163)*24</f>
        <v>4.5999999999767169</v>
      </c>
      <c r="R1163" s="3">
        <f>C1163-(M1163-Key!$B$5)/(24*Key!$B$6)</f>
        <v>44130.544518518516</v>
      </c>
      <c r="S1163">
        <f>M1163-Key!$B$5</f>
        <v>14.92</v>
      </c>
      <c r="T1163" s="2">
        <f t="shared" si="90"/>
        <v>44129.555555555555</v>
      </c>
      <c r="U1163" t="str">
        <f t="shared" si="91"/>
        <v>10-25-2020 13:20</v>
      </c>
      <c r="V1163">
        <f>IFERROR(IF(W1163=Z1163,VLOOKUP($U1163,[1]C8842!$G$2:$M$145,3,FALSE),0),0)</f>
        <v>21</v>
      </c>
      <c r="W1163">
        <f>VLOOKUP(RIGHT($V$1,5),Key!$A$9:$B$14,2,FALSE)</f>
        <v>10.199999999999999</v>
      </c>
      <c r="X1163">
        <f t="shared" si="94"/>
        <v>0</v>
      </c>
      <c r="Y1163">
        <f>VLOOKUP(RIGHT($X$1,5),Key!$A$9:$B$14,2,FALSE)</f>
        <v>3.7</v>
      </c>
      <c r="Z1163">
        <f t="shared" si="92"/>
        <v>10.199999999999999</v>
      </c>
      <c r="AA1163">
        <f t="shared" si="93"/>
        <v>21</v>
      </c>
    </row>
    <row r="1164" spans="1:27" x14ac:dyDescent="0.3">
      <c r="A1164">
        <v>100067</v>
      </c>
      <c r="B1164">
        <v>230922</v>
      </c>
      <c r="C1164" s="3">
        <v>44130.558333333334</v>
      </c>
      <c r="D1164">
        <v>0</v>
      </c>
      <c r="E1164">
        <v>2</v>
      </c>
      <c r="F1164" t="s">
        <v>25</v>
      </c>
      <c r="G1164">
        <v>4</v>
      </c>
      <c r="H1164">
        <v>39.417969999999997</v>
      </c>
      <c r="I1164">
        <v>68.347660000000005</v>
      </c>
      <c r="J1164">
        <v>5.0195309999999997</v>
      </c>
      <c r="K1164">
        <v>46.019530000000003</v>
      </c>
      <c r="L1164" s="3">
        <v>44130.310416666667</v>
      </c>
      <c r="M1164">
        <v>17.18</v>
      </c>
      <c r="N1164" t="s">
        <v>28</v>
      </c>
      <c r="P1164">
        <f>(C1164-Key!$B$1)*24</f>
        <v>-1.6499999999650754</v>
      </c>
      <c r="Q1164">
        <f>(Key!$B$2-'17.1'!C1164)*24</f>
        <v>4.5999999999767169</v>
      </c>
      <c r="R1164" s="3">
        <f>C1164-(M1164-Key!$B$5)/(24*Key!$B$6)</f>
        <v>44130.544518518516</v>
      </c>
      <c r="S1164">
        <f>M1164-Key!$B$5</f>
        <v>14.92</v>
      </c>
      <c r="T1164" s="2">
        <f t="shared" si="90"/>
        <v>44129.555555555555</v>
      </c>
      <c r="U1164" t="str">
        <f t="shared" si="91"/>
        <v>10-25-2020 13:20</v>
      </c>
      <c r="V1164">
        <f>IFERROR(IF(W1164=Z1164,VLOOKUP($U1164,[1]C8842!$G$2:$M$145,3,FALSE),0),0)</f>
        <v>21</v>
      </c>
      <c r="W1164">
        <f>VLOOKUP(RIGHT($V$1,5),Key!$A$9:$B$14,2,FALSE)</f>
        <v>10.199999999999999</v>
      </c>
      <c r="X1164">
        <f t="shared" si="94"/>
        <v>0</v>
      </c>
      <c r="Y1164">
        <f>VLOOKUP(RIGHT($X$1,5),Key!$A$9:$B$14,2,FALSE)</f>
        <v>3.7</v>
      </c>
      <c r="Z1164">
        <f t="shared" si="92"/>
        <v>10.199999999999999</v>
      </c>
      <c r="AA1164">
        <f t="shared" si="93"/>
        <v>21</v>
      </c>
    </row>
    <row r="1165" spans="1:27" x14ac:dyDescent="0.3">
      <c r="A1165">
        <v>100067</v>
      </c>
      <c r="B1165">
        <v>230922</v>
      </c>
      <c r="C1165" s="3">
        <v>44130.558333333334</v>
      </c>
      <c r="D1165">
        <v>1</v>
      </c>
      <c r="E1165">
        <v>1</v>
      </c>
      <c r="F1165" t="s">
        <v>25</v>
      </c>
      <c r="G1165">
        <v>0</v>
      </c>
      <c r="H1165">
        <v>37.847659999999998</v>
      </c>
      <c r="I1165">
        <v>7.8046879999999996</v>
      </c>
      <c r="J1165">
        <v>0.96875</v>
      </c>
      <c r="K1165">
        <v>60.023440000000001</v>
      </c>
      <c r="L1165" s="3">
        <v>44130.310416666667</v>
      </c>
      <c r="M1165">
        <v>17.18</v>
      </c>
      <c r="N1165" t="s">
        <v>28</v>
      </c>
      <c r="P1165">
        <f>(C1165-Key!$B$1)*24</f>
        <v>-1.6499999999650754</v>
      </c>
      <c r="Q1165">
        <f>(Key!$B$2-'17.1'!C1165)*24</f>
        <v>4.5999999999767169</v>
      </c>
      <c r="R1165" s="3">
        <f>C1165-(M1165-Key!$B$5)/(24*Key!$B$6)</f>
        <v>44130.544518518516</v>
      </c>
      <c r="S1165">
        <f>M1165-Key!$B$5</f>
        <v>14.92</v>
      </c>
      <c r="T1165" s="2">
        <f t="shared" si="90"/>
        <v>44129.555555555555</v>
      </c>
      <c r="U1165" t="str">
        <f t="shared" si="91"/>
        <v>10-25-2020 13:20</v>
      </c>
      <c r="V1165">
        <f>IFERROR(IF(W1165=Z1165,VLOOKUP($U1165,[1]C8842!$G$2:$M$145,3,FALSE),0),0)</f>
        <v>21</v>
      </c>
      <c r="W1165">
        <f>VLOOKUP(RIGHT($V$1,5),Key!$A$9:$B$14,2,FALSE)</f>
        <v>10.199999999999999</v>
      </c>
      <c r="X1165">
        <f t="shared" si="94"/>
        <v>0</v>
      </c>
      <c r="Y1165">
        <f>VLOOKUP(RIGHT($X$1,5),Key!$A$9:$B$14,2,FALSE)</f>
        <v>3.7</v>
      </c>
      <c r="Z1165">
        <f t="shared" si="92"/>
        <v>10.199999999999999</v>
      </c>
      <c r="AA1165">
        <f t="shared" si="93"/>
        <v>21</v>
      </c>
    </row>
    <row r="1166" spans="1:27" x14ac:dyDescent="0.3">
      <c r="A1166">
        <v>100067</v>
      </c>
      <c r="B1166">
        <v>230922</v>
      </c>
      <c r="C1166" s="3">
        <v>44130.558333333334</v>
      </c>
      <c r="D1166">
        <v>1</v>
      </c>
      <c r="E1166">
        <v>1</v>
      </c>
      <c r="F1166" t="s">
        <v>25</v>
      </c>
      <c r="G1166">
        <v>1</v>
      </c>
      <c r="H1166">
        <v>57.523440000000001</v>
      </c>
      <c r="I1166">
        <v>17.85547</v>
      </c>
      <c r="J1166">
        <v>1.1015630000000001</v>
      </c>
      <c r="K1166">
        <v>56.023440000000001</v>
      </c>
      <c r="L1166" s="3">
        <v>44130.310416666667</v>
      </c>
      <c r="M1166">
        <v>17.18</v>
      </c>
      <c r="N1166" t="s">
        <v>28</v>
      </c>
      <c r="P1166">
        <f>(C1166-Key!$B$1)*24</f>
        <v>-1.6499999999650754</v>
      </c>
      <c r="Q1166">
        <f>(Key!$B$2-'17.1'!C1166)*24</f>
        <v>4.5999999999767169</v>
      </c>
      <c r="R1166" s="3">
        <f>C1166-(M1166-Key!$B$5)/(24*Key!$B$6)</f>
        <v>44130.544518518516</v>
      </c>
      <c r="S1166">
        <f>M1166-Key!$B$5</f>
        <v>14.92</v>
      </c>
      <c r="T1166" s="2">
        <f t="shared" si="90"/>
        <v>44129.555555555555</v>
      </c>
      <c r="U1166" t="str">
        <f t="shared" si="91"/>
        <v>10-25-2020 13:20</v>
      </c>
      <c r="V1166">
        <f>IFERROR(IF(W1166=Z1166,VLOOKUP($U1166,[1]C8842!$G$2:$M$145,3,FALSE),0),0)</f>
        <v>21</v>
      </c>
      <c r="W1166">
        <f>VLOOKUP(RIGHT($V$1,5),Key!$A$9:$B$14,2,FALSE)</f>
        <v>10.199999999999999</v>
      </c>
      <c r="X1166">
        <f t="shared" si="94"/>
        <v>0</v>
      </c>
      <c r="Y1166">
        <f>VLOOKUP(RIGHT($X$1,5),Key!$A$9:$B$14,2,FALSE)</f>
        <v>3.7</v>
      </c>
      <c r="Z1166">
        <f t="shared" si="92"/>
        <v>10.199999999999999</v>
      </c>
      <c r="AA1166">
        <f t="shared" si="93"/>
        <v>21</v>
      </c>
    </row>
    <row r="1167" spans="1:27" x14ac:dyDescent="0.3">
      <c r="A1167">
        <v>100067</v>
      </c>
      <c r="B1167">
        <v>230922</v>
      </c>
      <c r="C1167" s="3">
        <v>44130.558333333334</v>
      </c>
      <c r="D1167">
        <v>0</v>
      </c>
      <c r="E1167">
        <v>2</v>
      </c>
      <c r="F1167" t="s">
        <v>25</v>
      </c>
      <c r="G1167">
        <v>1</v>
      </c>
      <c r="H1167">
        <v>53.902340000000002</v>
      </c>
      <c r="I1167">
        <v>17.51953</v>
      </c>
      <c r="J1167">
        <v>1.160156</v>
      </c>
      <c r="K1167">
        <v>44.019530000000003</v>
      </c>
      <c r="L1167" s="3">
        <v>44130.310416666667</v>
      </c>
      <c r="M1167">
        <v>17.18</v>
      </c>
      <c r="N1167" t="s">
        <v>28</v>
      </c>
      <c r="P1167">
        <f>(C1167-Key!$B$1)*24</f>
        <v>-1.6499999999650754</v>
      </c>
      <c r="Q1167">
        <f>(Key!$B$2-'17.1'!C1167)*24</f>
        <v>4.5999999999767169</v>
      </c>
      <c r="R1167" s="3">
        <f>C1167-(M1167-Key!$B$5)/(24*Key!$B$6)</f>
        <v>44130.544518518516</v>
      </c>
      <c r="S1167">
        <f>M1167-Key!$B$5</f>
        <v>14.92</v>
      </c>
      <c r="T1167" s="2">
        <f t="shared" si="90"/>
        <v>44129.555555555555</v>
      </c>
      <c r="U1167" t="str">
        <f t="shared" si="91"/>
        <v>10-25-2020 13:20</v>
      </c>
      <c r="V1167">
        <f>IFERROR(IF(W1167=Z1167,VLOOKUP($U1167,[1]C8842!$G$2:$M$145,3,FALSE),0),0)</f>
        <v>21</v>
      </c>
      <c r="W1167">
        <f>VLOOKUP(RIGHT($V$1,5),Key!$A$9:$B$14,2,FALSE)</f>
        <v>10.199999999999999</v>
      </c>
      <c r="X1167">
        <f t="shared" si="94"/>
        <v>0</v>
      </c>
      <c r="Y1167">
        <f>VLOOKUP(RIGHT($X$1,5),Key!$A$9:$B$14,2,FALSE)</f>
        <v>3.7</v>
      </c>
      <c r="Z1167">
        <f t="shared" si="92"/>
        <v>10.199999999999999</v>
      </c>
      <c r="AA1167">
        <f t="shared" si="93"/>
        <v>21</v>
      </c>
    </row>
    <row r="1168" spans="1:27" x14ac:dyDescent="0.3">
      <c r="A1168">
        <v>100067</v>
      </c>
      <c r="B1168">
        <v>230922</v>
      </c>
      <c r="C1168" s="3">
        <v>44130.558333333334</v>
      </c>
      <c r="D1168">
        <v>0</v>
      </c>
      <c r="E1168">
        <v>2</v>
      </c>
      <c r="F1168" t="s">
        <v>25</v>
      </c>
      <c r="G1168">
        <v>1</v>
      </c>
      <c r="H1168">
        <v>65.3125</v>
      </c>
      <c r="I1168">
        <v>19.203130000000002</v>
      </c>
      <c r="J1168">
        <v>1.027344</v>
      </c>
      <c r="K1168">
        <v>46.019530000000003</v>
      </c>
      <c r="L1168" s="3">
        <v>44130.310416666667</v>
      </c>
      <c r="M1168">
        <v>17.18</v>
      </c>
      <c r="N1168" t="s">
        <v>28</v>
      </c>
      <c r="P1168">
        <f>(C1168-Key!$B$1)*24</f>
        <v>-1.6499999999650754</v>
      </c>
      <c r="Q1168">
        <f>(Key!$B$2-'17.1'!C1168)*24</f>
        <v>4.5999999999767169</v>
      </c>
      <c r="R1168" s="3">
        <f>C1168-(M1168-Key!$B$5)/(24*Key!$B$6)</f>
        <v>44130.544518518516</v>
      </c>
      <c r="S1168">
        <f>M1168-Key!$B$5</f>
        <v>14.92</v>
      </c>
      <c r="T1168" s="2">
        <f t="shared" si="90"/>
        <v>44129.555555555555</v>
      </c>
      <c r="U1168" t="str">
        <f t="shared" si="91"/>
        <v>10-25-2020 13:20</v>
      </c>
      <c r="V1168">
        <f>IFERROR(IF(W1168=Z1168,VLOOKUP($U1168,[1]C8842!$G$2:$M$145,3,FALSE),0),0)</f>
        <v>21</v>
      </c>
      <c r="W1168">
        <f>VLOOKUP(RIGHT($V$1,5),Key!$A$9:$B$14,2,FALSE)</f>
        <v>10.199999999999999</v>
      </c>
      <c r="X1168">
        <f t="shared" si="94"/>
        <v>0</v>
      </c>
      <c r="Y1168">
        <f>VLOOKUP(RIGHT($X$1,5),Key!$A$9:$B$14,2,FALSE)</f>
        <v>3.7</v>
      </c>
      <c r="Z1168">
        <f t="shared" si="92"/>
        <v>10.199999999999999</v>
      </c>
      <c r="AA1168">
        <f t="shared" si="93"/>
        <v>21</v>
      </c>
    </row>
    <row r="1169" spans="1:27" x14ac:dyDescent="0.3">
      <c r="A1169">
        <v>100067</v>
      </c>
      <c r="B1169">
        <v>230922</v>
      </c>
      <c r="C1169" s="3">
        <v>44130.558333333334</v>
      </c>
      <c r="D1169">
        <v>0</v>
      </c>
      <c r="E1169">
        <v>2</v>
      </c>
      <c r="F1169" t="s">
        <v>25</v>
      </c>
      <c r="G1169">
        <v>1</v>
      </c>
      <c r="H1169">
        <v>64.632810000000006</v>
      </c>
      <c r="I1169">
        <v>16.308589999999999</v>
      </c>
      <c r="J1169">
        <v>0.91796880000000003</v>
      </c>
      <c r="K1169">
        <v>46.019530000000003</v>
      </c>
      <c r="L1169" s="3">
        <v>44130.310416666667</v>
      </c>
      <c r="M1169">
        <v>17.18</v>
      </c>
      <c r="N1169" t="s">
        <v>28</v>
      </c>
      <c r="P1169">
        <f>(C1169-Key!$B$1)*24</f>
        <v>-1.6499999999650754</v>
      </c>
      <c r="Q1169">
        <f>(Key!$B$2-'17.1'!C1169)*24</f>
        <v>4.5999999999767169</v>
      </c>
      <c r="R1169" s="3">
        <f>C1169-(M1169-Key!$B$5)/(24*Key!$B$6)</f>
        <v>44130.544518518516</v>
      </c>
      <c r="S1169">
        <f>M1169-Key!$B$5</f>
        <v>14.92</v>
      </c>
      <c r="T1169" s="2">
        <f t="shared" si="90"/>
        <v>44129.555555555555</v>
      </c>
      <c r="U1169" t="str">
        <f t="shared" si="91"/>
        <v>10-25-2020 13:20</v>
      </c>
      <c r="V1169">
        <f>IFERROR(IF(W1169=Z1169,VLOOKUP($U1169,[1]C8842!$G$2:$M$145,3,FALSE),0),0)</f>
        <v>21</v>
      </c>
      <c r="W1169">
        <f>VLOOKUP(RIGHT($V$1,5),Key!$A$9:$B$14,2,FALSE)</f>
        <v>10.199999999999999</v>
      </c>
      <c r="X1169">
        <f t="shared" si="94"/>
        <v>0</v>
      </c>
      <c r="Y1169">
        <f>VLOOKUP(RIGHT($X$1,5),Key!$A$9:$B$14,2,FALSE)</f>
        <v>3.7</v>
      </c>
      <c r="Z1169">
        <f t="shared" si="92"/>
        <v>10.199999999999999</v>
      </c>
      <c r="AA1169">
        <f t="shared" si="93"/>
        <v>21</v>
      </c>
    </row>
    <row r="1170" spans="1:27" x14ac:dyDescent="0.3">
      <c r="A1170">
        <v>100067</v>
      </c>
      <c r="B1170">
        <v>230922</v>
      </c>
      <c r="C1170" s="3">
        <v>44130.558333333334</v>
      </c>
      <c r="D1170">
        <v>2</v>
      </c>
      <c r="E1170">
        <v>1</v>
      </c>
      <c r="F1170" t="s">
        <v>26</v>
      </c>
      <c r="G1170">
        <v>1</v>
      </c>
      <c r="H1170">
        <v>62.886719999999997</v>
      </c>
      <c r="I1170">
        <v>13.63672</v>
      </c>
      <c r="J1170">
        <v>0.828125</v>
      </c>
      <c r="K1170">
        <v>80.03125</v>
      </c>
      <c r="L1170" s="3">
        <v>44130.310416666667</v>
      </c>
      <c r="M1170">
        <v>17.18</v>
      </c>
      <c r="N1170" t="s">
        <v>28</v>
      </c>
      <c r="P1170">
        <f>(C1170-Key!$B$1)*24</f>
        <v>-1.6499999999650754</v>
      </c>
      <c r="Q1170">
        <f>(Key!$B$2-'17.1'!C1170)*24</f>
        <v>4.5999999999767169</v>
      </c>
      <c r="R1170" s="3">
        <f>C1170-(M1170-Key!$B$5)/(24*Key!$B$6)</f>
        <v>44130.544518518516</v>
      </c>
      <c r="S1170">
        <f>M1170-Key!$B$5</f>
        <v>14.92</v>
      </c>
      <c r="T1170" s="2">
        <f t="shared" si="90"/>
        <v>44129.555555555555</v>
      </c>
      <c r="U1170" t="str">
        <f t="shared" si="91"/>
        <v>10-25-2020 13:20</v>
      </c>
      <c r="V1170">
        <f>IFERROR(IF(W1170=Z1170,VLOOKUP($U1170,[1]C8842!$G$2:$M$145,3,FALSE),0),0)</f>
        <v>21</v>
      </c>
      <c r="W1170">
        <f>VLOOKUP(RIGHT($V$1,5),Key!$A$9:$B$14,2,FALSE)</f>
        <v>10.199999999999999</v>
      </c>
      <c r="X1170">
        <f t="shared" si="94"/>
        <v>0</v>
      </c>
      <c r="Y1170">
        <f>VLOOKUP(RIGHT($X$1,5),Key!$A$9:$B$14,2,FALSE)</f>
        <v>3.7</v>
      </c>
      <c r="Z1170">
        <f t="shared" si="92"/>
        <v>10.199999999999999</v>
      </c>
      <c r="AA1170">
        <f t="shared" si="93"/>
        <v>21</v>
      </c>
    </row>
    <row r="1171" spans="1:27" x14ac:dyDescent="0.3">
      <c r="A1171">
        <v>100067</v>
      </c>
      <c r="B1171">
        <v>230922</v>
      </c>
      <c r="C1171" s="3">
        <v>44130.558333333334</v>
      </c>
      <c r="D1171">
        <v>3</v>
      </c>
      <c r="E1171">
        <v>2</v>
      </c>
      <c r="F1171" t="s">
        <v>26</v>
      </c>
      <c r="G1171">
        <v>2</v>
      </c>
      <c r="H1171">
        <v>62.09375</v>
      </c>
      <c r="I1171">
        <v>21.546880000000002</v>
      </c>
      <c r="J1171">
        <v>1.1796880000000001</v>
      </c>
      <c r="K1171">
        <v>93.039060000000006</v>
      </c>
      <c r="L1171" s="3">
        <v>44130.310416666667</v>
      </c>
      <c r="M1171">
        <v>17.18</v>
      </c>
      <c r="N1171" t="s">
        <v>28</v>
      </c>
      <c r="P1171">
        <f>(C1171-Key!$B$1)*24</f>
        <v>-1.6499999999650754</v>
      </c>
      <c r="Q1171">
        <f>(Key!$B$2-'17.1'!C1171)*24</f>
        <v>4.5999999999767169</v>
      </c>
      <c r="R1171" s="3">
        <f>C1171-(M1171-Key!$B$5)/(24*Key!$B$6)</f>
        <v>44130.544518518516</v>
      </c>
      <c r="S1171">
        <f>M1171-Key!$B$5</f>
        <v>14.92</v>
      </c>
      <c r="T1171" s="2">
        <f t="shared" si="90"/>
        <v>44129.555555555555</v>
      </c>
      <c r="U1171" t="str">
        <f t="shared" si="91"/>
        <v>10-25-2020 13:20</v>
      </c>
      <c r="V1171">
        <f>IFERROR(IF(W1171=Z1171,VLOOKUP($U1171,[1]C8842!$G$2:$M$145,3,FALSE),0),0)</f>
        <v>21</v>
      </c>
      <c r="W1171">
        <f>VLOOKUP(RIGHT($V$1,5),Key!$A$9:$B$14,2,FALSE)</f>
        <v>10.199999999999999</v>
      </c>
      <c r="X1171">
        <f t="shared" si="94"/>
        <v>0</v>
      </c>
      <c r="Y1171">
        <f>VLOOKUP(RIGHT($X$1,5),Key!$A$9:$B$14,2,FALSE)</f>
        <v>3.7</v>
      </c>
      <c r="Z1171">
        <f t="shared" si="92"/>
        <v>10.199999999999999</v>
      </c>
      <c r="AA1171">
        <f t="shared" si="93"/>
        <v>21</v>
      </c>
    </row>
    <row r="1172" spans="1:27" x14ac:dyDescent="0.3">
      <c r="A1172">
        <v>100067</v>
      </c>
      <c r="B1172">
        <v>230922</v>
      </c>
      <c r="C1172" s="3">
        <v>44130.558333333334</v>
      </c>
      <c r="D1172">
        <v>3</v>
      </c>
      <c r="E1172">
        <v>2</v>
      </c>
      <c r="F1172" t="s">
        <v>26</v>
      </c>
      <c r="G1172">
        <v>1</v>
      </c>
      <c r="H1172">
        <v>58.074219999999997</v>
      </c>
      <c r="I1172">
        <v>19.589839999999999</v>
      </c>
      <c r="J1172">
        <v>1.171875</v>
      </c>
      <c r="K1172">
        <v>93.039060000000006</v>
      </c>
      <c r="L1172" s="3">
        <v>44130.310416666667</v>
      </c>
      <c r="M1172">
        <v>17.18</v>
      </c>
      <c r="N1172" t="s">
        <v>28</v>
      </c>
      <c r="P1172">
        <f>(C1172-Key!$B$1)*24</f>
        <v>-1.6499999999650754</v>
      </c>
      <c r="Q1172">
        <f>(Key!$B$2-'17.1'!C1172)*24</f>
        <v>4.5999999999767169</v>
      </c>
      <c r="R1172" s="3">
        <f>C1172-(M1172-Key!$B$5)/(24*Key!$B$6)</f>
        <v>44130.544518518516</v>
      </c>
      <c r="S1172">
        <f>M1172-Key!$B$5</f>
        <v>14.92</v>
      </c>
      <c r="T1172" s="2">
        <f t="shared" si="90"/>
        <v>44129.555555555555</v>
      </c>
      <c r="U1172" t="str">
        <f t="shared" si="91"/>
        <v>10-25-2020 13:20</v>
      </c>
      <c r="V1172">
        <f>IFERROR(IF(W1172=Z1172,VLOOKUP($U1172,[1]C8842!$G$2:$M$145,3,FALSE),0),0)</f>
        <v>21</v>
      </c>
      <c r="W1172">
        <f>VLOOKUP(RIGHT($V$1,5),Key!$A$9:$B$14,2,FALSE)</f>
        <v>10.199999999999999</v>
      </c>
      <c r="X1172">
        <f t="shared" si="94"/>
        <v>0</v>
      </c>
      <c r="Y1172">
        <f>VLOOKUP(RIGHT($X$1,5),Key!$A$9:$B$14,2,FALSE)</f>
        <v>3.7</v>
      </c>
      <c r="Z1172">
        <f t="shared" si="92"/>
        <v>10.199999999999999</v>
      </c>
      <c r="AA1172">
        <f t="shared" si="93"/>
        <v>21</v>
      </c>
    </row>
    <row r="1173" spans="1:27" x14ac:dyDescent="0.3">
      <c r="A1173">
        <v>100067</v>
      </c>
      <c r="B1173">
        <v>230922</v>
      </c>
      <c r="C1173" s="3">
        <v>44130.558333333334</v>
      </c>
      <c r="D1173">
        <v>3</v>
      </c>
      <c r="E1173">
        <v>2</v>
      </c>
      <c r="F1173" t="s">
        <v>26</v>
      </c>
      <c r="G1173">
        <v>1</v>
      </c>
      <c r="H1173">
        <v>62.832030000000003</v>
      </c>
      <c r="I1173">
        <v>19.160160000000001</v>
      </c>
      <c r="J1173">
        <v>1.0625</v>
      </c>
      <c r="K1173">
        <v>93.039060000000006</v>
      </c>
      <c r="L1173" s="3">
        <v>44130.310416666667</v>
      </c>
      <c r="M1173">
        <v>17.18</v>
      </c>
      <c r="N1173" t="s">
        <v>28</v>
      </c>
      <c r="P1173">
        <f>(C1173-Key!$B$1)*24</f>
        <v>-1.6499999999650754</v>
      </c>
      <c r="Q1173">
        <f>(Key!$B$2-'17.1'!C1173)*24</f>
        <v>4.5999999999767169</v>
      </c>
      <c r="R1173" s="3">
        <f>C1173-(M1173-Key!$B$5)/(24*Key!$B$6)</f>
        <v>44130.544518518516</v>
      </c>
      <c r="S1173">
        <f>M1173-Key!$B$5</f>
        <v>14.92</v>
      </c>
      <c r="T1173" s="2">
        <f t="shared" si="90"/>
        <v>44129.555555555555</v>
      </c>
      <c r="U1173" t="str">
        <f t="shared" si="91"/>
        <v>10-25-2020 13:20</v>
      </c>
      <c r="V1173">
        <f>IFERROR(IF(W1173=Z1173,VLOOKUP($U1173,[1]C8842!$G$2:$M$145,3,FALSE),0),0)</f>
        <v>21</v>
      </c>
      <c r="W1173">
        <f>VLOOKUP(RIGHT($V$1,5),Key!$A$9:$B$14,2,FALSE)</f>
        <v>10.199999999999999</v>
      </c>
      <c r="X1173">
        <f t="shared" si="94"/>
        <v>0</v>
      </c>
      <c r="Y1173">
        <f>VLOOKUP(RIGHT($X$1,5),Key!$A$9:$B$14,2,FALSE)</f>
        <v>3.7</v>
      </c>
      <c r="Z1173">
        <f t="shared" si="92"/>
        <v>10.199999999999999</v>
      </c>
      <c r="AA1173">
        <f t="shared" si="93"/>
        <v>21</v>
      </c>
    </row>
    <row r="1174" spans="1:27" x14ac:dyDescent="0.3">
      <c r="A1174">
        <v>100067</v>
      </c>
      <c r="B1174">
        <v>230922</v>
      </c>
      <c r="C1174" s="3">
        <v>44130.559027777781</v>
      </c>
      <c r="D1174">
        <v>3</v>
      </c>
      <c r="E1174">
        <v>2</v>
      </c>
      <c r="F1174" t="s">
        <v>26</v>
      </c>
      <c r="G1174">
        <v>1</v>
      </c>
      <c r="H1174">
        <v>64.847660000000005</v>
      </c>
      <c r="I1174">
        <v>16.101559999999999</v>
      </c>
      <c r="J1174">
        <v>0.90625</v>
      </c>
      <c r="K1174">
        <v>93.039060000000006</v>
      </c>
      <c r="L1174" s="3">
        <v>44130.310416666667</v>
      </c>
      <c r="M1174">
        <v>17.18</v>
      </c>
      <c r="N1174" t="s">
        <v>28</v>
      </c>
      <c r="P1174">
        <f>(C1174-Key!$B$1)*24</f>
        <v>-1.6333333332440816</v>
      </c>
      <c r="Q1174">
        <f>(Key!$B$2-'17.1'!C1174)*24</f>
        <v>4.5833333332557231</v>
      </c>
      <c r="R1174" s="3">
        <f>C1174-(M1174-Key!$B$5)/(24*Key!$B$6)</f>
        <v>44130.545212962963</v>
      </c>
      <c r="S1174">
        <f>M1174-Key!$B$5</f>
        <v>14.92</v>
      </c>
      <c r="T1174" s="2">
        <f t="shared" si="90"/>
        <v>44129.5625</v>
      </c>
      <c r="U1174" t="str">
        <f t="shared" si="91"/>
        <v>10-25-2020 13:30</v>
      </c>
      <c r="V1174">
        <f>IFERROR(IF(W1174=Z1174,VLOOKUP($U1174,[1]C8842!$G$2:$M$145,3,FALSE),0),0)</f>
        <v>21</v>
      </c>
      <c r="W1174">
        <f>VLOOKUP(RIGHT($V$1,5),Key!$A$9:$B$14,2,FALSE)</f>
        <v>10.199999999999999</v>
      </c>
      <c r="X1174">
        <f t="shared" si="94"/>
        <v>0</v>
      </c>
      <c r="Y1174">
        <f>VLOOKUP(RIGHT($X$1,5),Key!$A$9:$B$14,2,FALSE)</f>
        <v>3.7</v>
      </c>
      <c r="Z1174">
        <f t="shared" si="92"/>
        <v>10.199999999999999</v>
      </c>
      <c r="AA1174">
        <f t="shared" si="93"/>
        <v>21</v>
      </c>
    </row>
    <row r="1175" spans="1:27" x14ac:dyDescent="0.3">
      <c r="A1175">
        <v>100067</v>
      </c>
      <c r="B1175">
        <v>230922</v>
      </c>
      <c r="C1175" s="3">
        <v>44130.559027777781</v>
      </c>
      <c r="D1175">
        <v>2</v>
      </c>
      <c r="E1175">
        <v>1</v>
      </c>
      <c r="F1175" t="s">
        <v>26</v>
      </c>
      <c r="G1175">
        <v>1</v>
      </c>
      <c r="H1175">
        <v>65.757810000000006</v>
      </c>
      <c r="I1175">
        <v>16.109380000000002</v>
      </c>
      <c r="J1175">
        <v>0.89453130000000003</v>
      </c>
      <c r="K1175">
        <v>80.03125</v>
      </c>
      <c r="L1175" s="3">
        <v>44130.310416666667</v>
      </c>
      <c r="M1175">
        <v>17.18</v>
      </c>
      <c r="N1175" t="s">
        <v>28</v>
      </c>
      <c r="P1175">
        <f>(C1175-Key!$B$1)*24</f>
        <v>-1.6333333332440816</v>
      </c>
      <c r="Q1175">
        <f>(Key!$B$2-'17.1'!C1175)*24</f>
        <v>4.5833333332557231</v>
      </c>
      <c r="R1175" s="3">
        <f>C1175-(M1175-Key!$B$5)/(24*Key!$B$6)</f>
        <v>44130.545212962963</v>
      </c>
      <c r="S1175">
        <f>M1175-Key!$B$5</f>
        <v>14.92</v>
      </c>
      <c r="T1175" s="2">
        <f t="shared" si="90"/>
        <v>44129.5625</v>
      </c>
      <c r="U1175" t="str">
        <f t="shared" si="91"/>
        <v>10-25-2020 13:30</v>
      </c>
      <c r="V1175">
        <f>IFERROR(IF(W1175=Z1175,VLOOKUP($U1175,[1]C8842!$G$2:$M$145,3,FALSE),0),0)</f>
        <v>21</v>
      </c>
      <c r="W1175">
        <f>VLOOKUP(RIGHT($V$1,5),Key!$A$9:$B$14,2,FALSE)</f>
        <v>10.199999999999999</v>
      </c>
      <c r="X1175">
        <f t="shared" si="94"/>
        <v>0</v>
      </c>
      <c r="Y1175">
        <f>VLOOKUP(RIGHT($X$1,5),Key!$A$9:$B$14,2,FALSE)</f>
        <v>3.7</v>
      </c>
      <c r="Z1175">
        <f t="shared" si="92"/>
        <v>10.199999999999999</v>
      </c>
      <c r="AA1175">
        <f t="shared" si="93"/>
        <v>21</v>
      </c>
    </row>
    <row r="1176" spans="1:27" x14ac:dyDescent="0.3">
      <c r="A1176">
        <v>100067</v>
      </c>
      <c r="B1176">
        <v>230922</v>
      </c>
      <c r="C1176" s="3">
        <v>44130.559027777781</v>
      </c>
      <c r="D1176">
        <v>3</v>
      </c>
      <c r="E1176">
        <v>2</v>
      </c>
      <c r="F1176" t="s">
        <v>26</v>
      </c>
      <c r="G1176">
        <v>1</v>
      </c>
      <c r="H1176">
        <v>59.285159999999998</v>
      </c>
      <c r="I1176">
        <v>15.19922</v>
      </c>
      <c r="J1176">
        <v>0.94921880000000003</v>
      </c>
      <c r="K1176">
        <v>96.039060000000006</v>
      </c>
      <c r="L1176" s="3">
        <v>44130.310416666667</v>
      </c>
      <c r="M1176">
        <v>17.18</v>
      </c>
      <c r="N1176" t="s">
        <v>28</v>
      </c>
      <c r="P1176">
        <f>(C1176-Key!$B$1)*24</f>
        <v>-1.6333333332440816</v>
      </c>
      <c r="Q1176">
        <f>(Key!$B$2-'17.1'!C1176)*24</f>
        <v>4.5833333332557231</v>
      </c>
      <c r="R1176" s="3">
        <f>C1176-(M1176-Key!$B$5)/(24*Key!$B$6)</f>
        <v>44130.545212962963</v>
      </c>
      <c r="S1176">
        <f>M1176-Key!$B$5</f>
        <v>14.92</v>
      </c>
      <c r="T1176" s="2">
        <f t="shared" si="90"/>
        <v>44129.5625</v>
      </c>
      <c r="U1176" t="str">
        <f t="shared" si="91"/>
        <v>10-25-2020 13:30</v>
      </c>
      <c r="V1176">
        <f>IFERROR(IF(W1176=Z1176,VLOOKUP($U1176,[1]C8842!$G$2:$M$145,3,FALSE),0),0)</f>
        <v>21</v>
      </c>
      <c r="W1176">
        <f>VLOOKUP(RIGHT($V$1,5),Key!$A$9:$B$14,2,FALSE)</f>
        <v>10.199999999999999</v>
      </c>
      <c r="X1176">
        <f t="shared" si="94"/>
        <v>0</v>
      </c>
      <c r="Y1176">
        <f>VLOOKUP(RIGHT($X$1,5),Key!$A$9:$B$14,2,FALSE)</f>
        <v>3.7</v>
      </c>
      <c r="Z1176">
        <f t="shared" si="92"/>
        <v>10.199999999999999</v>
      </c>
      <c r="AA1176">
        <f t="shared" si="93"/>
        <v>21</v>
      </c>
    </row>
    <row r="1177" spans="1:27" x14ac:dyDescent="0.3">
      <c r="A1177">
        <v>100067</v>
      </c>
      <c r="B1177">
        <v>230922</v>
      </c>
      <c r="C1177" s="3">
        <v>44130.559027777781</v>
      </c>
      <c r="D1177">
        <v>2</v>
      </c>
      <c r="E1177">
        <v>1</v>
      </c>
      <c r="F1177" t="s">
        <v>26</v>
      </c>
      <c r="G1177">
        <v>1</v>
      </c>
      <c r="H1177">
        <v>68.808589999999995</v>
      </c>
      <c r="I1177">
        <v>17.75</v>
      </c>
      <c r="J1177">
        <v>0.91796880000000003</v>
      </c>
      <c r="K1177">
        <v>81.035160000000005</v>
      </c>
      <c r="L1177" s="3">
        <v>44130.310416666667</v>
      </c>
      <c r="M1177">
        <v>17.18</v>
      </c>
      <c r="N1177" t="s">
        <v>28</v>
      </c>
      <c r="P1177">
        <f>(C1177-Key!$B$1)*24</f>
        <v>-1.6333333332440816</v>
      </c>
      <c r="Q1177">
        <f>(Key!$B$2-'17.1'!C1177)*24</f>
        <v>4.5833333332557231</v>
      </c>
      <c r="R1177" s="3">
        <f>C1177-(M1177-Key!$B$5)/(24*Key!$B$6)</f>
        <v>44130.545212962963</v>
      </c>
      <c r="S1177">
        <f>M1177-Key!$B$5</f>
        <v>14.92</v>
      </c>
      <c r="T1177" s="2">
        <f t="shared" si="90"/>
        <v>44129.5625</v>
      </c>
      <c r="U1177" t="str">
        <f t="shared" si="91"/>
        <v>10-25-2020 13:30</v>
      </c>
      <c r="V1177">
        <f>IFERROR(IF(W1177=Z1177,VLOOKUP($U1177,[1]C8842!$G$2:$M$145,3,FALSE),0),0)</f>
        <v>21</v>
      </c>
      <c r="W1177">
        <f>VLOOKUP(RIGHT($V$1,5),Key!$A$9:$B$14,2,FALSE)</f>
        <v>10.199999999999999</v>
      </c>
      <c r="X1177">
        <f t="shared" si="94"/>
        <v>0</v>
      </c>
      <c r="Y1177">
        <f>VLOOKUP(RIGHT($X$1,5),Key!$A$9:$B$14,2,FALSE)</f>
        <v>3.7</v>
      </c>
      <c r="Z1177">
        <f t="shared" si="92"/>
        <v>10.199999999999999</v>
      </c>
      <c r="AA1177">
        <f t="shared" si="93"/>
        <v>21</v>
      </c>
    </row>
    <row r="1178" spans="1:27" x14ac:dyDescent="0.3">
      <c r="A1178">
        <v>100067</v>
      </c>
      <c r="B1178">
        <v>230922</v>
      </c>
      <c r="C1178" s="3">
        <v>44130.559027777781</v>
      </c>
      <c r="D1178">
        <v>1</v>
      </c>
      <c r="E1178">
        <v>1</v>
      </c>
      <c r="F1178" t="s">
        <v>25</v>
      </c>
      <c r="G1178">
        <v>1</v>
      </c>
      <c r="H1178">
        <v>63.914059999999999</v>
      </c>
      <c r="I1178">
        <v>13.98047</v>
      </c>
      <c r="J1178">
        <v>0.83203130000000003</v>
      </c>
      <c r="K1178">
        <v>55.023440000000001</v>
      </c>
      <c r="L1178" s="3">
        <v>44130.310416666667</v>
      </c>
      <c r="M1178">
        <v>17.18</v>
      </c>
      <c r="N1178" t="s">
        <v>28</v>
      </c>
      <c r="P1178">
        <f>(C1178-Key!$B$1)*24</f>
        <v>-1.6333333332440816</v>
      </c>
      <c r="Q1178">
        <f>(Key!$B$2-'17.1'!C1178)*24</f>
        <v>4.5833333332557231</v>
      </c>
      <c r="R1178" s="3">
        <f>C1178-(M1178-Key!$B$5)/(24*Key!$B$6)</f>
        <v>44130.545212962963</v>
      </c>
      <c r="S1178">
        <f>M1178-Key!$B$5</f>
        <v>14.92</v>
      </c>
      <c r="T1178" s="2">
        <f t="shared" si="90"/>
        <v>44129.5625</v>
      </c>
      <c r="U1178" t="str">
        <f t="shared" si="91"/>
        <v>10-25-2020 13:30</v>
      </c>
      <c r="V1178">
        <f>IFERROR(IF(W1178=Z1178,VLOOKUP($U1178,[1]C8842!$G$2:$M$145,3,FALSE),0),0)</f>
        <v>21</v>
      </c>
      <c r="W1178">
        <f>VLOOKUP(RIGHT($V$1,5),Key!$A$9:$B$14,2,FALSE)</f>
        <v>10.199999999999999</v>
      </c>
      <c r="X1178">
        <f t="shared" si="94"/>
        <v>0</v>
      </c>
      <c r="Y1178">
        <f>VLOOKUP(RIGHT($X$1,5),Key!$A$9:$B$14,2,FALSE)</f>
        <v>3.7</v>
      </c>
      <c r="Z1178">
        <f t="shared" si="92"/>
        <v>10.199999999999999</v>
      </c>
      <c r="AA1178">
        <f t="shared" si="93"/>
        <v>21</v>
      </c>
    </row>
    <row r="1179" spans="1:27" x14ac:dyDescent="0.3">
      <c r="A1179">
        <v>100067</v>
      </c>
      <c r="B1179">
        <v>230922</v>
      </c>
      <c r="C1179" s="3">
        <v>44130.559027777781</v>
      </c>
      <c r="D1179">
        <v>0</v>
      </c>
      <c r="E1179">
        <v>2</v>
      </c>
      <c r="F1179" t="s">
        <v>25</v>
      </c>
      <c r="G1179">
        <v>2</v>
      </c>
      <c r="H1179">
        <v>61.742190000000001</v>
      </c>
      <c r="I1179">
        <v>21.242190000000001</v>
      </c>
      <c r="J1179">
        <v>1.171875</v>
      </c>
      <c r="K1179">
        <v>46.019530000000003</v>
      </c>
      <c r="L1179" s="3">
        <v>44130.310416666667</v>
      </c>
      <c r="M1179">
        <v>17.18</v>
      </c>
      <c r="N1179" t="s">
        <v>28</v>
      </c>
      <c r="P1179">
        <f>(C1179-Key!$B$1)*24</f>
        <v>-1.6333333332440816</v>
      </c>
      <c r="Q1179">
        <f>(Key!$B$2-'17.1'!C1179)*24</f>
        <v>4.5833333332557231</v>
      </c>
      <c r="R1179" s="3">
        <f>C1179-(M1179-Key!$B$5)/(24*Key!$B$6)</f>
        <v>44130.545212962963</v>
      </c>
      <c r="S1179">
        <f>M1179-Key!$B$5</f>
        <v>14.92</v>
      </c>
      <c r="T1179" s="2">
        <f t="shared" si="90"/>
        <v>44129.5625</v>
      </c>
      <c r="U1179" t="str">
        <f t="shared" si="91"/>
        <v>10-25-2020 13:30</v>
      </c>
      <c r="V1179">
        <f>IFERROR(IF(W1179=Z1179,VLOOKUP($U1179,[1]C8842!$G$2:$M$145,3,FALSE),0),0)</f>
        <v>21</v>
      </c>
      <c r="W1179">
        <f>VLOOKUP(RIGHT($V$1,5),Key!$A$9:$B$14,2,FALSE)</f>
        <v>10.199999999999999</v>
      </c>
      <c r="X1179">
        <f t="shared" si="94"/>
        <v>0</v>
      </c>
      <c r="Y1179">
        <f>VLOOKUP(RIGHT($X$1,5),Key!$A$9:$B$14,2,FALSE)</f>
        <v>3.7</v>
      </c>
      <c r="Z1179">
        <f t="shared" si="92"/>
        <v>10.199999999999999</v>
      </c>
      <c r="AA1179">
        <f t="shared" si="93"/>
        <v>21</v>
      </c>
    </row>
    <row r="1180" spans="1:27" x14ac:dyDescent="0.3">
      <c r="A1180">
        <v>100067</v>
      </c>
      <c r="B1180">
        <v>230922</v>
      </c>
      <c r="C1180" s="3">
        <v>44130.559027777781</v>
      </c>
      <c r="D1180">
        <v>1</v>
      </c>
      <c r="E1180">
        <v>1</v>
      </c>
      <c r="F1180" t="s">
        <v>25</v>
      </c>
      <c r="G1180">
        <v>1</v>
      </c>
      <c r="H1180">
        <v>65.386719999999997</v>
      </c>
      <c r="I1180">
        <v>16.765630000000002</v>
      </c>
      <c r="J1180">
        <v>0.92578130000000003</v>
      </c>
      <c r="K1180">
        <v>60.023440000000001</v>
      </c>
      <c r="L1180" s="3">
        <v>44130.310416666667</v>
      </c>
      <c r="M1180">
        <v>17.18</v>
      </c>
      <c r="N1180" t="s">
        <v>28</v>
      </c>
      <c r="P1180">
        <f>(C1180-Key!$B$1)*24</f>
        <v>-1.6333333332440816</v>
      </c>
      <c r="Q1180">
        <f>(Key!$B$2-'17.1'!C1180)*24</f>
        <v>4.5833333332557231</v>
      </c>
      <c r="R1180" s="3">
        <f>C1180-(M1180-Key!$B$5)/(24*Key!$B$6)</f>
        <v>44130.545212962963</v>
      </c>
      <c r="S1180">
        <f>M1180-Key!$B$5</f>
        <v>14.92</v>
      </c>
      <c r="T1180" s="2">
        <f t="shared" si="90"/>
        <v>44129.5625</v>
      </c>
      <c r="U1180" t="str">
        <f t="shared" si="91"/>
        <v>10-25-2020 13:30</v>
      </c>
      <c r="V1180">
        <f>IFERROR(IF(W1180=Z1180,VLOOKUP($U1180,[1]C8842!$G$2:$M$145,3,FALSE),0),0)</f>
        <v>21</v>
      </c>
      <c r="W1180">
        <f>VLOOKUP(RIGHT($V$1,5),Key!$A$9:$B$14,2,FALSE)</f>
        <v>10.199999999999999</v>
      </c>
      <c r="X1180">
        <f t="shared" si="94"/>
        <v>0</v>
      </c>
      <c r="Y1180">
        <f>VLOOKUP(RIGHT($X$1,5),Key!$A$9:$B$14,2,FALSE)</f>
        <v>3.7</v>
      </c>
      <c r="Z1180">
        <f t="shared" si="92"/>
        <v>10.199999999999999</v>
      </c>
      <c r="AA1180">
        <f t="shared" si="93"/>
        <v>21</v>
      </c>
    </row>
    <row r="1181" spans="1:27" x14ac:dyDescent="0.3">
      <c r="A1181">
        <v>100067</v>
      </c>
      <c r="B1181">
        <v>230922</v>
      </c>
      <c r="C1181" s="3">
        <v>44130.559027777781</v>
      </c>
      <c r="D1181">
        <v>0</v>
      </c>
      <c r="E1181">
        <v>2</v>
      </c>
      <c r="F1181" t="s">
        <v>25</v>
      </c>
      <c r="G1181">
        <v>1</v>
      </c>
      <c r="H1181">
        <v>64.167969999999997</v>
      </c>
      <c r="I1181">
        <v>14.95313</v>
      </c>
      <c r="J1181">
        <v>0.8671875</v>
      </c>
      <c r="K1181">
        <v>45.019530000000003</v>
      </c>
      <c r="L1181" s="3">
        <v>44130.310416666667</v>
      </c>
      <c r="M1181">
        <v>17.18</v>
      </c>
      <c r="N1181" t="s">
        <v>28</v>
      </c>
      <c r="P1181">
        <f>(C1181-Key!$B$1)*24</f>
        <v>-1.6333333332440816</v>
      </c>
      <c r="Q1181">
        <f>(Key!$B$2-'17.1'!C1181)*24</f>
        <v>4.5833333332557231</v>
      </c>
      <c r="R1181" s="3">
        <f>C1181-(M1181-Key!$B$5)/(24*Key!$B$6)</f>
        <v>44130.545212962963</v>
      </c>
      <c r="S1181">
        <f>M1181-Key!$B$5</f>
        <v>14.92</v>
      </c>
      <c r="T1181" s="2">
        <f t="shared" si="90"/>
        <v>44129.5625</v>
      </c>
      <c r="U1181" t="str">
        <f t="shared" si="91"/>
        <v>10-25-2020 13:30</v>
      </c>
      <c r="V1181">
        <f>IFERROR(IF(W1181=Z1181,VLOOKUP($U1181,[1]C8842!$G$2:$M$145,3,FALSE),0),0)</f>
        <v>21</v>
      </c>
      <c r="W1181">
        <f>VLOOKUP(RIGHT($V$1,5),Key!$A$9:$B$14,2,FALSE)</f>
        <v>10.199999999999999</v>
      </c>
      <c r="X1181">
        <f t="shared" si="94"/>
        <v>0</v>
      </c>
      <c r="Y1181">
        <f>VLOOKUP(RIGHT($X$1,5),Key!$A$9:$B$14,2,FALSE)</f>
        <v>3.7</v>
      </c>
      <c r="Z1181">
        <f t="shared" si="92"/>
        <v>10.199999999999999</v>
      </c>
      <c r="AA1181">
        <f t="shared" si="93"/>
        <v>21</v>
      </c>
    </row>
    <row r="1182" spans="1:27" x14ac:dyDescent="0.3">
      <c r="A1182">
        <v>100067</v>
      </c>
      <c r="B1182">
        <v>230922</v>
      </c>
      <c r="C1182" s="3">
        <v>44130.559027777781</v>
      </c>
      <c r="D1182">
        <v>1</v>
      </c>
      <c r="E1182">
        <v>1</v>
      </c>
      <c r="F1182" t="s">
        <v>25</v>
      </c>
      <c r="G1182">
        <v>1</v>
      </c>
      <c r="H1182">
        <v>71.011719999999997</v>
      </c>
      <c r="I1182">
        <v>13.910159999999999</v>
      </c>
      <c r="J1182">
        <v>0.74609380000000003</v>
      </c>
      <c r="K1182">
        <v>58.023440000000001</v>
      </c>
      <c r="L1182" s="3">
        <v>44130.310416666667</v>
      </c>
      <c r="M1182">
        <v>17.18</v>
      </c>
      <c r="N1182" t="s">
        <v>28</v>
      </c>
      <c r="P1182">
        <f>(C1182-Key!$B$1)*24</f>
        <v>-1.6333333332440816</v>
      </c>
      <c r="Q1182">
        <f>(Key!$B$2-'17.1'!C1182)*24</f>
        <v>4.5833333332557231</v>
      </c>
      <c r="R1182" s="3">
        <f>C1182-(M1182-Key!$B$5)/(24*Key!$B$6)</f>
        <v>44130.545212962963</v>
      </c>
      <c r="S1182">
        <f>M1182-Key!$B$5</f>
        <v>14.92</v>
      </c>
      <c r="T1182" s="2">
        <f t="shared" si="90"/>
        <v>44129.5625</v>
      </c>
      <c r="U1182" t="str">
        <f t="shared" si="91"/>
        <v>10-25-2020 13:30</v>
      </c>
      <c r="V1182">
        <f>IFERROR(IF(W1182=Z1182,VLOOKUP($U1182,[1]C8842!$G$2:$M$145,3,FALSE),0),0)</f>
        <v>21</v>
      </c>
      <c r="W1182">
        <f>VLOOKUP(RIGHT($V$1,5),Key!$A$9:$B$14,2,FALSE)</f>
        <v>10.199999999999999</v>
      </c>
      <c r="X1182">
        <f t="shared" si="94"/>
        <v>0</v>
      </c>
      <c r="Y1182">
        <f>VLOOKUP(RIGHT($X$1,5),Key!$A$9:$B$14,2,FALSE)</f>
        <v>3.7</v>
      </c>
      <c r="Z1182">
        <f t="shared" si="92"/>
        <v>10.199999999999999</v>
      </c>
      <c r="AA1182">
        <f t="shared" si="93"/>
        <v>21</v>
      </c>
    </row>
    <row r="1183" spans="1:27" x14ac:dyDescent="0.3">
      <c r="A1183">
        <v>100067</v>
      </c>
      <c r="B1183">
        <v>230922</v>
      </c>
      <c r="C1183" s="3">
        <v>44130.559027777781</v>
      </c>
      <c r="D1183">
        <v>0</v>
      </c>
      <c r="E1183">
        <v>2</v>
      </c>
      <c r="F1183" t="s">
        <v>25</v>
      </c>
      <c r="G1183">
        <v>1</v>
      </c>
      <c r="H1183">
        <v>72.195310000000006</v>
      </c>
      <c r="I1183">
        <v>12.21875</v>
      </c>
      <c r="J1183">
        <v>0.66796880000000003</v>
      </c>
      <c r="K1183">
        <v>46.019530000000003</v>
      </c>
      <c r="L1183" s="3">
        <v>44130.310416666667</v>
      </c>
      <c r="M1183">
        <v>17.18</v>
      </c>
      <c r="N1183" t="s">
        <v>28</v>
      </c>
      <c r="P1183">
        <f>(C1183-Key!$B$1)*24</f>
        <v>-1.6333333332440816</v>
      </c>
      <c r="Q1183">
        <f>(Key!$B$2-'17.1'!C1183)*24</f>
        <v>4.5833333332557231</v>
      </c>
      <c r="R1183" s="3">
        <f>C1183-(M1183-Key!$B$5)/(24*Key!$B$6)</f>
        <v>44130.545212962963</v>
      </c>
      <c r="S1183">
        <f>M1183-Key!$B$5</f>
        <v>14.92</v>
      </c>
      <c r="T1183" s="2">
        <f t="shared" si="90"/>
        <v>44129.5625</v>
      </c>
      <c r="U1183" t="str">
        <f t="shared" si="91"/>
        <v>10-25-2020 13:30</v>
      </c>
      <c r="V1183">
        <f>IFERROR(IF(W1183=Z1183,VLOOKUP($U1183,[1]C8842!$G$2:$M$145,3,FALSE),0),0)</f>
        <v>21</v>
      </c>
      <c r="W1183">
        <f>VLOOKUP(RIGHT($V$1,5),Key!$A$9:$B$14,2,FALSE)</f>
        <v>10.199999999999999</v>
      </c>
      <c r="X1183">
        <f t="shared" si="94"/>
        <v>0</v>
      </c>
      <c r="Y1183">
        <f>VLOOKUP(RIGHT($X$1,5),Key!$A$9:$B$14,2,FALSE)</f>
        <v>3.7</v>
      </c>
      <c r="Z1183">
        <f t="shared" si="92"/>
        <v>10.199999999999999</v>
      </c>
      <c r="AA1183">
        <f t="shared" si="93"/>
        <v>21</v>
      </c>
    </row>
    <row r="1184" spans="1:27" x14ac:dyDescent="0.3">
      <c r="A1184">
        <v>100067</v>
      </c>
      <c r="B1184">
        <v>230922</v>
      </c>
      <c r="C1184" s="3">
        <v>44130.559027777781</v>
      </c>
      <c r="D1184">
        <v>0</v>
      </c>
      <c r="E1184">
        <v>2</v>
      </c>
      <c r="F1184" t="s">
        <v>25</v>
      </c>
      <c r="G1184">
        <v>1</v>
      </c>
      <c r="H1184">
        <v>74.699219999999997</v>
      </c>
      <c r="I1184">
        <v>17.390630000000002</v>
      </c>
      <c r="J1184">
        <v>0.83203130000000003</v>
      </c>
      <c r="K1184">
        <v>46.019530000000003</v>
      </c>
      <c r="L1184" s="3">
        <v>44130.310416666667</v>
      </c>
      <c r="M1184">
        <v>17.18</v>
      </c>
      <c r="N1184" t="s">
        <v>28</v>
      </c>
      <c r="P1184">
        <f>(C1184-Key!$B$1)*24</f>
        <v>-1.6333333332440816</v>
      </c>
      <c r="Q1184">
        <f>(Key!$B$2-'17.1'!C1184)*24</f>
        <v>4.5833333332557231</v>
      </c>
      <c r="R1184" s="3">
        <f>C1184-(M1184-Key!$B$5)/(24*Key!$B$6)</f>
        <v>44130.545212962963</v>
      </c>
      <c r="S1184">
        <f>M1184-Key!$B$5</f>
        <v>14.92</v>
      </c>
      <c r="T1184" s="2">
        <f t="shared" si="90"/>
        <v>44129.5625</v>
      </c>
      <c r="U1184" t="str">
        <f t="shared" si="91"/>
        <v>10-25-2020 13:30</v>
      </c>
      <c r="V1184">
        <f>IFERROR(IF(W1184=Z1184,VLOOKUP($U1184,[1]C8842!$G$2:$M$145,3,FALSE),0),0)</f>
        <v>21</v>
      </c>
      <c r="W1184">
        <f>VLOOKUP(RIGHT($V$1,5),Key!$A$9:$B$14,2,FALSE)</f>
        <v>10.199999999999999</v>
      </c>
      <c r="X1184">
        <f t="shared" si="94"/>
        <v>0</v>
      </c>
      <c r="Y1184">
        <f>VLOOKUP(RIGHT($X$1,5),Key!$A$9:$B$14,2,FALSE)</f>
        <v>3.7</v>
      </c>
      <c r="Z1184">
        <f t="shared" si="92"/>
        <v>10.199999999999999</v>
      </c>
      <c r="AA1184">
        <f t="shared" si="93"/>
        <v>21</v>
      </c>
    </row>
    <row r="1185" spans="1:27" x14ac:dyDescent="0.3">
      <c r="A1185">
        <v>100067</v>
      </c>
      <c r="B1185">
        <v>230922</v>
      </c>
      <c r="C1185" s="3">
        <v>44130.559027777781</v>
      </c>
      <c r="D1185">
        <v>0</v>
      </c>
      <c r="E1185">
        <v>2</v>
      </c>
      <c r="F1185" t="s">
        <v>25</v>
      </c>
      <c r="G1185">
        <v>1</v>
      </c>
      <c r="H1185">
        <v>62.328130000000002</v>
      </c>
      <c r="I1185">
        <v>16.1875</v>
      </c>
      <c r="J1185">
        <v>0.9453125</v>
      </c>
      <c r="K1185">
        <v>47.019530000000003</v>
      </c>
      <c r="L1185" s="3">
        <v>44130.310416666667</v>
      </c>
      <c r="M1185">
        <v>17.18</v>
      </c>
      <c r="N1185" t="s">
        <v>28</v>
      </c>
      <c r="P1185">
        <f>(C1185-Key!$B$1)*24</f>
        <v>-1.6333333332440816</v>
      </c>
      <c r="Q1185">
        <f>(Key!$B$2-'17.1'!C1185)*24</f>
        <v>4.5833333332557231</v>
      </c>
      <c r="R1185" s="3">
        <f>C1185-(M1185-Key!$B$5)/(24*Key!$B$6)</f>
        <v>44130.545212962963</v>
      </c>
      <c r="S1185">
        <f>M1185-Key!$B$5</f>
        <v>14.92</v>
      </c>
      <c r="T1185" s="2">
        <f t="shared" si="90"/>
        <v>44129.5625</v>
      </c>
      <c r="U1185" t="str">
        <f t="shared" si="91"/>
        <v>10-25-2020 13:30</v>
      </c>
      <c r="V1185">
        <f>IFERROR(IF(W1185=Z1185,VLOOKUP($U1185,[1]C8842!$G$2:$M$145,3,FALSE),0),0)</f>
        <v>21</v>
      </c>
      <c r="W1185">
        <f>VLOOKUP(RIGHT($V$1,5),Key!$A$9:$B$14,2,FALSE)</f>
        <v>10.199999999999999</v>
      </c>
      <c r="X1185">
        <f t="shared" si="94"/>
        <v>0</v>
      </c>
      <c r="Y1185">
        <f>VLOOKUP(RIGHT($X$1,5),Key!$A$9:$B$14,2,FALSE)</f>
        <v>3.7</v>
      </c>
      <c r="Z1185">
        <f t="shared" si="92"/>
        <v>10.199999999999999</v>
      </c>
      <c r="AA1185">
        <f t="shared" si="93"/>
        <v>21</v>
      </c>
    </row>
    <row r="1186" spans="1:27" x14ac:dyDescent="0.3">
      <c r="A1186">
        <v>100067</v>
      </c>
      <c r="B1186">
        <v>230922</v>
      </c>
      <c r="C1186" s="3">
        <v>44130.559027777781</v>
      </c>
      <c r="D1186">
        <v>0</v>
      </c>
      <c r="E1186">
        <v>2</v>
      </c>
      <c r="F1186" t="s">
        <v>25</v>
      </c>
      <c r="G1186">
        <v>1</v>
      </c>
      <c r="H1186">
        <v>64.589839999999995</v>
      </c>
      <c r="I1186">
        <v>18.179690000000001</v>
      </c>
      <c r="J1186">
        <v>0.99609380000000003</v>
      </c>
      <c r="K1186">
        <v>47.019530000000003</v>
      </c>
      <c r="L1186" s="3">
        <v>44130.310416666667</v>
      </c>
      <c r="M1186">
        <v>17.18</v>
      </c>
      <c r="N1186" t="s">
        <v>28</v>
      </c>
      <c r="P1186">
        <f>(C1186-Key!$B$1)*24</f>
        <v>-1.6333333332440816</v>
      </c>
      <c r="Q1186">
        <f>(Key!$B$2-'17.1'!C1186)*24</f>
        <v>4.5833333332557231</v>
      </c>
      <c r="R1186" s="3">
        <f>C1186-(M1186-Key!$B$5)/(24*Key!$B$6)</f>
        <v>44130.545212962963</v>
      </c>
      <c r="S1186">
        <f>M1186-Key!$B$5</f>
        <v>14.92</v>
      </c>
      <c r="T1186" s="2">
        <f t="shared" si="90"/>
        <v>44129.5625</v>
      </c>
      <c r="U1186" t="str">
        <f t="shared" si="91"/>
        <v>10-25-2020 13:30</v>
      </c>
      <c r="V1186">
        <f>IFERROR(IF(W1186=Z1186,VLOOKUP($U1186,[1]C8842!$G$2:$M$145,3,FALSE),0),0)</f>
        <v>21</v>
      </c>
      <c r="W1186">
        <f>VLOOKUP(RIGHT($V$1,5),Key!$A$9:$B$14,2,FALSE)</f>
        <v>10.199999999999999</v>
      </c>
      <c r="X1186">
        <f t="shared" si="94"/>
        <v>0</v>
      </c>
      <c r="Y1186">
        <f>VLOOKUP(RIGHT($X$1,5),Key!$A$9:$B$14,2,FALSE)</f>
        <v>3.7</v>
      </c>
      <c r="Z1186">
        <f t="shared" si="92"/>
        <v>10.199999999999999</v>
      </c>
      <c r="AA1186">
        <f t="shared" si="93"/>
        <v>21</v>
      </c>
    </row>
    <row r="1187" spans="1:27" x14ac:dyDescent="0.3">
      <c r="A1187">
        <v>100067</v>
      </c>
      <c r="B1187">
        <v>230922</v>
      </c>
      <c r="C1187" s="3">
        <v>44130.559027777781</v>
      </c>
      <c r="D1187">
        <v>3</v>
      </c>
      <c r="E1187">
        <v>2</v>
      </c>
      <c r="F1187" t="s">
        <v>26</v>
      </c>
      <c r="G1187">
        <v>1</v>
      </c>
      <c r="H1187">
        <v>66.320310000000006</v>
      </c>
      <c r="I1187">
        <v>15.496090000000001</v>
      </c>
      <c r="J1187">
        <v>0.859375</v>
      </c>
      <c r="K1187">
        <v>94.039060000000006</v>
      </c>
      <c r="L1187" s="3">
        <v>44130.310416666667</v>
      </c>
      <c r="M1187">
        <v>17.18</v>
      </c>
      <c r="N1187" t="s">
        <v>28</v>
      </c>
      <c r="P1187">
        <f>(C1187-Key!$B$1)*24</f>
        <v>-1.6333333332440816</v>
      </c>
      <c r="Q1187">
        <f>(Key!$B$2-'17.1'!C1187)*24</f>
        <v>4.5833333332557231</v>
      </c>
      <c r="R1187" s="3">
        <f>C1187-(M1187-Key!$B$5)/(24*Key!$B$6)</f>
        <v>44130.545212962963</v>
      </c>
      <c r="S1187">
        <f>M1187-Key!$B$5</f>
        <v>14.92</v>
      </c>
      <c r="T1187" s="2">
        <f t="shared" si="90"/>
        <v>44129.5625</v>
      </c>
      <c r="U1187" t="str">
        <f t="shared" si="91"/>
        <v>10-25-2020 13:30</v>
      </c>
      <c r="V1187">
        <f>IFERROR(IF(W1187=Z1187,VLOOKUP($U1187,[1]C8842!$G$2:$M$145,3,FALSE),0),0)</f>
        <v>21</v>
      </c>
      <c r="W1187">
        <f>VLOOKUP(RIGHT($V$1,5),Key!$A$9:$B$14,2,FALSE)</f>
        <v>10.199999999999999</v>
      </c>
      <c r="X1187">
        <f t="shared" si="94"/>
        <v>0</v>
      </c>
      <c r="Y1187">
        <f>VLOOKUP(RIGHT($X$1,5),Key!$A$9:$B$14,2,FALSE)</f>
        <v>3.7</v>
      </c>
      <c r="Z1187">
        <f t="shared" si="92"/>
        <v>10.199999999999999</v>
      </c>
      <c r="AA1187">
        <f t="shared" si="93"/>
        <v>21</v>
      </c>
    </row>
    <row r="1188" spans="1:27" x14ac:dyDescent="0.3">
      <c r="A1188">
        <v>100067</v>
      </c>
      <c r="B1188">
        <v>230922</v>
      </c>
      <c r="C1188" s="3">
        <v>44130.559027777781</v>
      </c>
      <c r="D1188">
        <v>1</v>
      </c>
      <c r="E1188">
        <v>1</v>
      </c>
      <c r="F1188" t="s">
        <v>25</v>
      </c>
      <c r="G1188">
        <v>1</v>
      </c>
      <c r="H1188">
        <v>71.617189999999994</v>
      </c>
      <c r="I1188">
        <v>14.914059999999999</v>
      </c>
      <c r="J1188">
        <v>0.7734375</v>
      </c>
      <c r="K1188">
        <v>56.023440000000001</v>
      </c>
      <c r="L1188" s="3">
        <v>44130.310416666667</v>
      </c>
      <c r="M1188">
        <v>17.18</v>
      </c>
      <c r="N1188" t="s">
        <v>28</v>
      </c>
      <c r="P1188">
        <f>(C1188-Key!$B$1)*24</f>
        <v>-1.6333333332440816</v>
      </c>
      <c r="Q1188">
        <f>(Key!$B$2-'17.1'!C1188)*24</f>
        <v>4.5833333332557231</v>
      </c>
      <c r="R1188" s="3">
        <f>C1188-(M1188-Key!$B$5)/(24*Key!$B$6)</f>
        <v>44130.545212962963</v>
      </c>
      <c r="S1188">
        <f>M1188-Key!$B$5</f>
        <v>14.92</v>
      </c>
      <c r="T1188" s="2">
        <f t="shared" si="90"/>
        <v>44129.5625</v>
      </c>
      <c r="U1188" t="str">
        <f t="shared" si="91"/>
        <v>10-25-2020 13:30</v>
      </c>
      <c r="V1188">
        <f>IFERROR(IF(W1188=Z1188,VLOOKUP($U1188,[1]C8842!$G$2:$M$145,3,FALSE),0),0)</f>
        <v>21</v>
      </c>
      <c r="W1188">
        <f>VLOOKUP(RIGHT($V$1,5),Key!$A$9:$B$14,2,FALSE)</f>
        <v>10.199999999999999</v>
      </c>
      <c r="X1188">
        <f t="shared" si="94"/>
        <v>0</v>
      </c>
      <c r="Y1188">
        <f>VLOOKUP(RIGHT($X$1,5),Key!$A$9:$B$14,2,FALSE)</f>
        <v>3.7</v>
      </c>
      <c r="Z1188">
        <f t="shared" si="92"/>
        <v>10.199999999999999</v>
      </c>
      <c r="AA1188">
        <f t="shared" si="93"/>
        <v>21</v>
      </c>
    </row>
    <row r="1189" spans="1:27" x14ac:dyDescent="0.3">
      <c r="A1189">
        <v>100067</v>
      </c>
      <c r="B1189">
        <v>230922</v>
      </c>
      <c r="C1189" s="3">
        <v>44130.559027777781</v>
      </c>
      <c r="D1189">
        <v>0</v>
      </c>
      <c r="E1189">
        <v>2</v>
      </c>
      <c r="F1189" t="s">
        <v>25</v>
      </c>
      <c r="G1189">
        <v>1</v>
      </c>
      <c r="H1189">
        <v>63.136719999999997</v>
      </c>
      <c r="I1189">
        <v>15.898440000000001</v>
      </c>
      <c r="J1189">
        <v>0.921875</v>
      </c>
      <c r="K1189">
        <v>46.019530000000003</v>
      </c>
      <c r="L1189" s="3">
        <v>44130.310416666667</v>
      </c>
      <c r="M1189">
        <v>17.18</v>
      </c>
      <c r="N1189" t="s">
        <v>28</v>
      </c>
      <c r="P1189">
        <f>(C1189-Key!$B$1)*24</f>
        <v>-1.6333333332440816</v>
      </c>
      <c r="Q1189">
        <f>(Key!$B$2-'17.1'!C1189)*24</f>
        <v>4.5833333332557231</v>
      </c>
      <c r="R1189" s="3">
        <f>C1189-(M1189-Key!$B$5)/(24*Key!$B$6)</f>
        <v>44130.545212962963</v>
      </c>
      <c r="S1189">
        <f>M1189-Key!$B$5</f>
        <v>14.92</v>
      </c>
      <c r="T1189" s="2">
        <f t="shared" si="90"/>
        <v>44129.5625</v>
      </c>
      <c r="U1189" t="str">
        <f t="shared" si="91"/>
        <v>10-25-2020 13:30</v>
      </c>
      <c r="V1189">
        <f>IFERROR(IF(W1189=Z1189,VLOOKUP($U1189,[1]C8842!$G$2:$M$145,3,FALSE),0),0)</f>
        <v>21</v>
      </c>
      <c r="W1189">
        <f>VLOOKUP(RIGHT($V$1,5),Key!$A$9:$B$14,2,FALSE)</f>
        <v>10.199999999999999</v>
      </c>
      <c r="X1189">
        <f t="shared" si="94"/>
        <v>0</v>
      </c>
      <c r="Y1189">
        <f>VLOOKUP(RIGHT($X$1,5),Key!$A$9:$B$14,2,FALSE)</f>
        <v>3.7</v>
      </c>
      <c r="Z1189">
        <f t="shared" si="92"/>
        <v>10.199999999999999</v>
      </c>
      <c r="AA1189">
        <f t="shared" si="93"/>
        <v>21</v>
      </c>
    </row>
    <row r="1190" spans="1:27" x14ac:dyDescent="0.3">
      <c r="A1190">
        <v>100067</v>
      </c>
      <c r="B1190">
        <v>230922</v>
      </c>
      <c r="C1190" s="3">
        <v>44130.559027777781</v>
      </c>
      <c r="D1190">
        <v>3</v>
      </c>
      <c r="E1190">
        <v>2</v>
      </c>
      <c r="F1190" t="s">
        <v>26</v>
      </c>
      <c r="G1190">
        <v>5</v>
      </c>
      <c r="H1190">
        <v>59.617190000000001</v>
      </c>
      <c r="I1190">
        <v>106.1992</v>
      </c>
      <c r="J1190">
        <v>5.0117190000000003</v>
      </c>
      <c r="K1190">
        <v>92.039060000000006</v>
      </c>
      <c r="L1190" s="3">
        <v>44130.310416666667</v>
      </c>
      <c r="M1190">
        <v>17.18</v>
      </c>
      <c r="N1190" t="s">
        <v>28</v>
      </c>
      <c r="P1190">
        <f>(C1190-Key!$B$1)*24</f>
        <v>-1.6333333332440816</v>
      </c>
      <c r="Q1190">
        <f>(Key!$B$2-'17.1'!C1190)*24</f>
        <v>4.5833333332557231</v>
      </c>
      <c r="R1190" s="3">
        <f>C1190-(M1190-Key!$B$5)/(24*Key!$B$6)</f>
        <v>44130.545212962963</v>
      </c>
      <c r="S1190">
        <f>M1190-Key!$B$5</f>
        <v>14.92</v>
      </c>
      <c r="T1190" s="2">
        <f t="shared" si="90"/>
        <v>44129.5625</v>
      </c>
      <c r="U1190" t="str">
        <f t="shared" si="91"/>
        <v>10-25-2020 13:30</v>
      </c>
      <c r="V1190">
        <f>IFERROR(IF(W1190=Z1190,VLOOKUP($U1190,[1]C8842!$G$2:$M$145,3,FALSE),0),0)</f>
        <v>21</v>
      </c>
      <c r="W1190">
        <f>VLOOKUP(RIGHT($V$1,5),Key!$A$9:$B$14,2,FALSE)</f>
        <v>10.199999999999999</v>
      </c>
      <c r="X1190">
        <f t="shared" si="94"/>
        <v>0</v>
      </c>
      <c r="Y1190">
        <f>VLOOKUP(RIGHT($X$1,5),Key!$A$9:$B$14,2,FALSE)</f>
        <v>3.7</v>
      </c>
      <c r="Z1190">
        <f t="shared" si="92"/>
        <v>10.199999999999999</v>
      </c>
      <c r="AA1190">
        <f t="shared" si="93"/>
        <v>21</v>
      </c>
    </row>
    <row r="1191" spans="1:27" x14ac:dyDescent="0.3">
      <c r="A1191">
        <v>100067</v>
      </c>
      <c r="B1191">
        <v>230922</v>
      </c>
      <c r="C1191" s="3">
        <v>44130.55972222222</v>
      </c>
      <c r="D1191">
        <v>2</v>
      </c>
      <c r="E1191">
        <v>1</v>
      </c>
      <c r="F1191" t="s">
        <v>26</v>
      </c>
      <c r="G1191">
        <v>1</v>
      </c>
      <c r="H1191">
        <v>70.164060000000006</v>
      </c>
      <c r="I1191">
        <v>13.964840000000001</v>
      </c>
      <c r="J1191">
        <v>0.75390630000000003</v>
      </c>
      <c r="K1191">
        <v>81.035160000000005</v>
      </c>
      <c r="L1191" s="3">
        <v>44130.310416666667</v>
      </c>
      <c r="M1191">
        <v>17.18</v>
      </c>
      <c r="N1191" t="s">
        <v>28</v>
      </c>
      <c r="P1191">
        <f>(C1191-Key!$B$1)*24</f>
        <v>-1.6166666666977108</v>
      </c>
      <c r="Q1191">
        <f>(Key!$B$2-'17.1'!C1191)*24</f>
        <v>4.5666666667093523</v>
      </c>
      <c r="R1191" s="3">
        <f>C1191-(M1191-Key!$B$5)/(24*Key!$B$6)</f>
        <v>44130.545907407402</v>
      </c>
      <c r="S1191">
        <f>M1191-Key!$B$5</f>
        <v>14.92</v>
      </c>
      <c r="T1191" s="2">
        <f t="shared" si="90"/>
        <v>44129.5625</v>
      </c>
      <c r="U1191" t="str">
        <f t="shared" si="91"/>
        <v>10-25-2020 13:30</v>
      </c>
      <c r="V1191">
        <f>IFERROR(IF(W1191=Z1191,VLOOKUP($U1191,[1]C8842!$G$2:$M$145,3,FALSE),0),0)</f>
        <v>21</v>
      </c>
      <c r="W1191">
        <f>VLOOKUP(RIGHT($V$1,5),Key!$A$9:$B$14,2,FALSE)</f>
        <v>10.199999999999999</v>
      </c>
      <c r="X1191">
        <f t="shared" si="94"/>
        <v>0</v>
      </c>
      <c r="Y1191">
        <f>VLOOKUP(RIGHT($X$1,5),Key!$A$9:$B$14,2,FALSE)</f>
        <v>3.7</v>
      </c>
      <c r="Z1191">
        <f t="shared" si="92"/>
        <v>10.199999999999999</v>
      </c>
      <c r="AA1191">
        <f t="shared" si="93"/>
        <v>21</v>
      </c>
    </row>
    <row r="1192" spans="1:27" x14ac:dyDescent="0.3">
      <c r="A1192">
        <v>100067</v>
      </c>
      <c r="B1192">
        <v>230922</v>
      </c>
      <c r="C1192" s="3">
        <v>44130.55972222222</v>
      </c>
      <c r="D1192">
        <v>3</v>
      </c>
      <c r="E1192">
        <v>2</v>
      </c>
      <c r="F1192" t="s">
        <v>26</v>
      </c>
      <c r="G1192">
        <v>4</v>
      </c>
      <c r="H1192">
        <v>61.847659999999998</v>
      </c>
      <c r="I1192">
        <v>76.28125</v>
      </c>
      <c r="J1192">
        <v>3.5429689999999998</v>
      </c>
      <c r="K1192">
        <v>93.039060000000006</v>
      </c>
      <c r="L1192" s="3">
        <v>44130.310416666667</v>
      </c>
      <c r="M1192">
        <v>17.18</v>
      </c>
      <c r="N1192" t="s">
        <v>28</v>
      </c>
      <c r="P1192">
        <f>(C1192-Key!$B$1)*24</f>
        <v>-1.6166666666977108</v>
      </c>
      <c r="Q1192">
        <f>(Key!$B$2-'17.1'!C1192)*24</f>
        <v>4.5666666667093523</v>
      </c>
      <c r="R1192" s="3">
        <f>C1192-(M1192-Key!$B$5)/(24*Key!$B$6)</f>
        <v>44130.545907407402</v>
      </c>
      <c r="S1192">
        <f>M1192-Key!$B$5</f>
        <v>14.92</v>
      </c>
      <c r="T1192" s="2">
        <f t="shared" si="90"/>
        <v>44129.5625</v>
      </c>
      <c r="U1192" t="str">
        <f t="shared" si="91"/>
        <v>10-25-2020 13:30</v>
      </c>
      <c r="V1192">
        <f>IFERROR(IF(W1192=Z1192,VLOOKUP($U1192,[1]C8842!$G$2:$M$145,3,FALSE),0),0)</f>
        <v>21</v>
      </c>
      <c r="W1192">
        <f>VLOOKUP(RIGHT($V$1,5),Key!$A$9:$B$14,2,FALSE)</f>
        <v>10.199999999999999</v>
      </c>
      <c r="X1192">
        <f t="shared" si="94"/>
        <v>0</v>
      </c>
      <c r="Y1192">
        <f>VLOOKUP(RIGHT($X$1,5),Key!$A$9:$B$14,2,FALSE)</f>
        <v>3.7</v>
      </c>
      <c r="Z1192">
        <f t="shared" si="92"/>
        <v>10.199999999999999</v>
      </c>
      <c r="AA1192">
        <f t="shared" si="93"/>
        <v>21</v>
      </c>
    </row>
    <row r="1193" spans="1:27" x14ac:dyDescent="0.3">
      <c r="A1193">
        <v>100067</v>
      </c>
      <c r="B1193">
        <v>230922</v>
      </c>
      <c r="C1193" s="3">
        <v>44130.55972222222</v>
      </c>
      <c r="D1193">
        <v>2</v>
      </c>
      <c r="E1193">
        <v>1</v>
      </c>
      <c r="F1193" t="s">
        <v>26</v>
      </c>
      <c r="G1193">
        <v>2</v>
      </c>
      <c r="H1193">
        <v>65.535160000000005</v>
      </c>
      <c r="I1193">
        <v>22.140630000000002</v>
      </c>
      <c r="J1193">
        <v>1.140625</v>
      </c>
      <c r="K1193">
        <v>81.035160000000005</v>
      </c>
      <c r="L1193" s="3">
        <v>44130.310416666667</v>
      </c>
      <c r="M1193">
        <v>17.18</v>
      </c>
      <c r="N1193" t="s">
        <v>28</v>
      </c>
      <c r="P1193">
        <f>(C1193-Key!$B$1)*24</f>
        <v>-1.6166666666977108</v>
      </c>
      <c r="Q1193">
        <f>(Key!$B$2-'17.1'!C1193)*24</f>
        <v>4.5666666667093523</v>
      </c>
      <c r="R1193" s="3">
        <f>C1193-(M1193-Key!$B$5)/(24*Key!$B$6)</f>
        <v>44130.545907407402</v>
      </c>
      <c r="S1193">
        <f>M1193-Key!$B$5</f>
        <v>14.92</v>
      </c>
      <c r="T1193" s="2">
        <f t="shared" si="90"/>
        <v>44129.5625</v>
      </c>
      <c r="U1193" t="str">
        <f t="shared" si="91"/>
        <v>10-25-2020 13:30</v>
      </c>
      <c r="V1193">
        <f>IFERROR(IF(W1193=Z1193,VLOOKUP($U1193,[1]C8842!$G$2:$M$145,3,FALSE),0),0)</f>
        <v>21</v>
      </c>
      <c r="W1193">
        <f>VLOOKUP(RIGHT($V$1,5),Key!$A$9:$B$14,2,FALSE)</f>
        <v>10.199999999999999</v>
      </c>
      <c r="X1193">
        <f t="shared" si="94"/>
        <v>0</v>
      </c>
      <c r="Y1193">
        <f>VLOOKUP(RIGHT($X$1,5),Key!$A$9:$B$14,2,FALSE)</f>
        <v>3.7</v>
      </c>
      <c r="Z1193">
        <f t="shared" si="92"/>
        <v>10.199999999999999</v>
      </c>
      <c r="AA1193">
        <f t="shared" si="93"/>
        <v>21</v>
      </c>
    </row>
    <row r="1194" spans="1:27" x14ac:dyDescent="0.3">
      <c r="A1194">
        <v>100067</v>
      </c>
      <c r="B1194">
        <v>230922</v>
      </c>
      <c r="C1194" s="3">
        <v>44130.55972222222</v>
      </c>
      <c r="D1194">
        <v>2</v>
      </c>
      <c r="E1194">
        <v>1</v>
      </c>
      <c r="F1194" t="s">
        <v>26</v>
      </c>
      <c r="G1194">
        <v>1</v>
      </c>
      <c r="H1194">
        <v>64.15625</v>
      </c>
      <c r="I1194">
        <v>18.15625</v>
      </c>
      <c r="J1194">
        <v>1</v>
      </c>
      <c r="K1194">
        <v>82.035160000000005</v>
      </c>
      <c r="L1194" s="3">
        <v>44130.310416666667</v>
      </c>
      <c r="M1194">
        <v>17.18</v>
      </c>
      <c r="N1194" t="s">
        <v>28</v>
      </c>
      <c r="P1194">
        <f>(C1194-Key!$B$1)*24</f>
        <v>-1.6166666666977108</v>
      </c>
      <c r="Q1194">
        <f>(Key!$B$2-'17.1'!C1194)*24</f>
        <v>4.5666666667093523</v>
      </c>
      <c r="R1194" s="3">
        <f>C1194-(M1194-Key!$B$5)/(24*Key!$B$6)</f>
        <v>44130.545907407402</v>
      </c>
      <c r="S1194">
        <f>M1194-Key!$B$5</f>
        <v>14.92</v>
      </c>
      <c r="T1194" s="2">
        <f t="shared" si="90"/>
        <v>44129.5625</v>
      </c>
      <c r="U1194" t="str">
        <f t="shared" si="91"/>
        <v>10-25-2020 13:30</v>
      </c>
      <c r="V1194">
        <f>IFERROR(IF(W1194=Z1194,VLOOKUP($U1194,[1]C8842!$G$2:$M$145,3,FALSE),0),0)</f>
        <v>21</v>
      </c>
      <c r="W1194">
        <f>VLOOKUP(RIGHT($V$1,5),Key!$A$9:$B$14,2,FALSE)</f>
        <v>10.199999999999999</v>
      </c>
      <c r="X1194">
        <f t="shared" si="94"/>
        <v>0</v>
      </c>
      <c r="Y1194">
        <f>VLOOKUP(RIGHT($X$1,5),Key!$A$9:$B$14,2,FALSE)</f>
        <v>3.7</v>
      </c>
      <c r="Z1194">
        <f t="shared" si="92"/>
        <v>10.199999999999999</v>
      </c>
      <c r="AA1194">
        <f t="shared" si="93"/>
        <v>21</v>
      </c>
    </row>
    <row r="1195" spans="1:27" x14ac:dyDescent="0.3">
      <c r="A1195">
        <v>100067</v>
      </c>
      <c r="B1195">
        <v>230922</v>
      </c>
      <c r="C1195" s="3">
        <v>44130.55972222222</v>
      </c>
      <c r="D1195">
        <v>0</v>
      </c>
      <c r="E1195">
        <v>2</v>
      </c>
      <c r="F1195" t="s">
        <v>25</v>
      </c>
      <c r="G1195">
        <v>1</v>
      </c>
      <c r="H1195">
        <v>63.703130000000002</v>
      </c>
      <c r="I1195">
        <v>15.246090000000001</v>
      </c>
      <c r="J1195">
        <v>0.88671880000000003</v>
      </c>
      <c r="K1195">
        <v>48.019530000000003</v>
      </c>
      <c r="L1195" s="3">
        <v>44130.310416666667</v>
      </c>
      <c r="M1195">
        <v>17.18</v>
      </c>
      <c r="N1195" t="s">
        <v>28</v>
      </c>
      <c r="P1195">
        <f>(C1195-Key!$B$1)*24</f>
        <v>-1.6166666666977108</v>
      </c>
      <c r="Q1195">
        <f>(Key!$B$2-'17.1'!C1195)*24</f>
        <v>4.5666666667093523</v>
      </c>
      <c r="R1195" s="3">
        <f>C1195-(M1195-Key!$B$5)/(24*Key!$B$6)</f>
        <v>44130.545907407402</v>
      </c>
      <c r="S1195">
        <f>M1195-Key!$B$5</f>
        <v>14.92</v>
      </c>
      <c r="T1195" s="2">
        <f t="shared" si="90"/>
        <v>44129.5625</v>
      </c>
      <c r="U1195" t="str">
        <f t="shared" si="91"/>
        <v>10-25-2020 13:30</v>
      </c>
      <c r="V1195">
        <f>IFERROR(IF(W1195=Z1195,VLOOKUP($U1195,[1]C8842!$G$2:$M$145,3,FALSE),0),0)</f>
        <v>21</v>
      </c>
      <c r="W1195">
        <f>VLOOKUP(RIGHT($V$1,5),Key!$A$9:$B$14,2,FALSE)</f>
        <v>10.199999999999999</v>
      </c>
      <c r="X1195">
        <f t="shared" si="94"/>
        <v>0</v>
      </c>
      <c r="Y1195">
        <f>VLOOKUP(RIGHT($X$1,5),Key!$A$9:$B$14,2,FALSE)</f>
        <v>3.7</v>
      </c>
      <c r="Z1195">
        <f t="shared" si="92"/>
        <v>10.199999999999999</v>
      </c>
      <c r="AA1195">
        <f t="shared" si="93"/>
        <v>21</v>
      </c>
    </row>
    <row r="1196" spans="1:27" x14ac:dyDescent="0.3">
      <c r="A1196">
        <v>100067</v>
      </c>
      <c r="B1196">
        <v>230922</v>
      </c>
      <c r="C1196" s="3">
        <v>44130.55972222222</v>
      </c>
      <c r="D1196">
        <v>3</v>
      </c>
      <c r="E1196">
        <v>2</v>
      </c>
      <c r="F1196" t="s">
        <v>26</v>
      </c>
      <c r="G1196">
        <v>2</v>
      </c>
      <c r="H1196">
        <v>59.917969999999997</v>
      </c>
      <c r="I1196">
        <v>22.09375</v>
      </c>
      <c r="J1196">
        <v>1.246094</v>
      </c>
      <c r="K1196">
        <v>91.039060000000006</v>
      </c>
      <c r="L1196" s="3">
        <v>44130.310416666667</v>
      </c>
      <c r="M1196">
        <v>17.18</v>
      </c>
      <c r="N1196" t="s">
        <v>28</v>
      </c>
      <c r="P1196">
        <f>(C1196-Key!$B$1)*24</f>
        <v>-1.6166666666977108</v>
      </c>
      <c r="Q1196">
        <f>(Key!$B$2-'17.1'!C1196)*24</f>
        <v>4.5666666667093523</v>
      </c>
      <c r="R1196" s="3">
        <f>C1196-(M1196-Key!$B$5)/(24*Key!$B$6)</f>
        <v>44130.545907407402</v>
      </c>
      <c r="S1196">
        <f>M1196-Key!$B$5</f>
        <v>14.92</v>
      </c>
      <c r="T1196" s="2">
        <f t="shared" si="90"/>
        <v>44129.5625</v>
      </c>
      <c r="U1196" t="str">
        <f t="shared" si="91"/>
        <v>10-25-2020 13:30</v>
      </c>
      <c r="V1196">
        <f>IFERROR(IF(W1196=Z1196,VLOOKUP($U1196,[1]C8842!$G$2:$M$145,3,FALSE),0),0)</f>
        <v>21</v>
      </c>
      <c r="W1196">
        <f>VLOOKUP(RIGHT($V$1,5),Key!$A$9:$B$14,2,FALSE)</f>
        <v>10.199999999999999</v>
      </c>
      <c r="X1196">
        <f t="shared" si="94"/>
        <v>0</v>
      </c>
      <c r="Y1196">
        <f>VLOOKUP(RIGHT($X$1,5),Key!$A$9:$B$14,2,FALSE)</f>
        <v>3.7</v>
      </c>
      <c r="Z1196">
        <f t="shared" si="92"/>
        <v>10.199999999999999</v>
      </c>
      <c r="AA1196">
        <f t="shared" si="93"/>
        <v>21</v>
      </c>
    </row>
    <row r="1197" spans="1:27" x14ac:dyDescent="0.3">
      <c r="A1197">
        <v>100067</v>
      </c>
      <c r="B1197">
        <v>230922</v>
      </c>
      <c r="C1197" s="3">
        <v>44130.55972222222</v>
      </c>
      <c r="D1197">
        <v>3</v>
      </c>
      <c r="E1197">
        <v>2</v>
      </c>
      <c r="F1197" t="s">
        <v>26</v>
      </c>
      <c r="G1197">
        <v>1</v>
      </c>
      <c r="H1197">
        <v>68.3125</v>
      </c>
      <c r="I1197">
        <v>16.35547</v>
      </c>
      <c r="J1197">
        <v>0.8671875</v>
      </c>
      <c r="K1197">
        <v>94.039060000000006</v>
      </c>
      <c r="L1197" s="3">
        <v>44130.310416666667</v>
      </c>
      <c r="M1197">
        <v>17.18</v>
      </c>
      <c r="N1197" t="s">
        <v>28</v>
      </c>
      <c r="P1197">
        <f>(C1197-Key!$B$1)*24</f>
        <v>-1.6166666666977108</v>
      </c>
      <c r="Q1197">
        <f>(Key!$B$2-'17.1'!C1197)*24</f>
        <v>4.5666666667093523</v>
      </c>
      <c r="R1197" s="3">
        <f>C1197-(M1197-Key!$B$5)/(24*Key!$B$6)</f>
        <v>44130.545907407402</v>
      </c>
      <c r="S1197">
        <f>M1197-Key!$B$5</f>
        <v>14.92</v>
      </c>
      <c r="T1197" s="2">
        <f t="shared" si="90"/>
        <v>44129.5625</v>
      </c>
      <c r="U1197" t="str">
        <f t="shared" si="91"/>
        <v>10-25-2020 13:30</v>
      </c>
      <c r="V1197">
        <f>IFERROR(IF(W1197=Z1197,VLOOKUP($U1197,[1]C8842!$G$2:$M$145,3,FALSE),0),0)</f>
        <v>21</v>
      </c>
      <c r="W1197">
        <f>VLOOKUP(RIGHT($V$1,5),Key!$A$9:$B$14,2,FALSE)</f>
        <v>10.199999999999999</v>
      </c>
      <c r="X1197">
        <f t="shared" si="94"/>
        <v>0</v>
      </c>
      <c r="Y1197">
        <f>VLOOKUP(RIGHT($X$1,5),Key!$A$9:$B$14,2,FALSE)</f>
        <v>3.7</v>
      </c>
      <c r="Z1197">
        <f t="shared" si="92"/>
        <v>10.199999999999999</v>
      </c>
      <c r="AA1197">
        <f t="shared" si="93"/>
        <v>21</v>
      </c>
    </row>
    <row r="1198" spans="1:27" x14ac:dyDescent="0.3">
      <c r="A1198">
        <v>100067</v>
      </c>
      <c r="B1198">
        <v>230922</v>
      </c>
      <c r="C1198" s="3">
        <v>44130.55972222222</v>
      </c>
      <c r="D1198">
        <v>3</v>
      </c>
      <c r="E1198">
        <v>2</v>
      </c>
      <c r="F1198" t="s">
        <v>26</v>
      </c>
      <c r="G1198">
        <v>1</v>
      </c>
      <c r="H1198">
        <v>66.433589999999995</v>
      </c>
      <c r="I1198">
        <v>14.46875</v>
      </c>
      <c r="J1198">
        <v>0.81640630000000003</v>
      </c>
      <c r="K1198">
        <v>94.039060000000006</v>
      </c>
      <c r="L1198" s="3">
        <v>44130.310416666667</v>
      </c>
      <c r="M1198">
        <v>17.18</v>
      </c>
      <c r="N1198" t="s">
        <v>28</v>
      </c>
      <c r="P1198">
        <f>(C1198-Key!$B$1)*24</f>
        <v>-1.6166666666977108</v>
      </c>
      <c r="Q1198">
        <f>(Key!$B$2-'17.1'!C1198)*24</f>
        <v>4.5666666667093523</v>
      </c>
      <c r="R1198" s="3">
        <f>C1198-(M1198-Key!$B$5)/(24*Key!$B$6)</f>
        <v>44130.545907407402</v>
      </c>
      <c r="S1198">
        <f>M1198-Key!$B$5</f>
        <v>14.92</v>
      </c>
      <c r="T1198" s="2">
        <f t="shared" si="90"/>
        <v>44129.5625</v>
      </c>
      <c r="U1198" t="str">
        <f t="shared" si="91"/>
        <v>10-25-2020 13:30</v>
      </c>
      <c r="V1198">
        <f>IFERROR(IF(W1198=Z1198,VLOOKUP($U1198,[1]C8842!$G$2:$M$145,3,FALSE),0),0)</f>
        <v>21</v>
      </c>
      <c r="W1198">
        <f>VLOOKUP(RIGHT($V$1,5),Key!$A$9:$B$14,2,FALSE)</f>
        <v>10.199999999999999</v>
      </c>
      <c r="X1198">
        <f t="shared" si="94"/>
        <v>0</v>
      </c>
      <c r="Y1198">
        <f>VLOOKUP(RIGHT($X$1,5),Key!$A$9:$B$14,2,FALSE)</f>
        <v>3.7</v>
      </c>
      <c r="Z1198">
        <f t="shared" si="92"/>
        <v>10.199999999999999</v>
      </c>
      <c r="AA1198">
        <f t="shared" si="93"/>
        <v>21</v>
      </c>
    </row>
    <row r="1199" spans="1:27" x14ac:dyDescent="0.3">
      <c r="A1199">
        <v>100067</v>
      </c>
      <c r="B1199">
        <v>230922</v>
      </c>
      <c r="C1199" s="3">
        <v>44130.55972222222</v>
      </c>
      <c r="D1199">
        <v>0</v>
      </c>
      <c r="E1199">
        <v>2</v>
      </c>
      <c r="F1199" t="s">
        <v>25</v>
      </c>
      <c r="G1199">
        <v>1</v>
      </c>
      <c r="H1199">
        <v>64.988280000000003</v>
      </c>
      <c r="I1199">
        <v>13.066409999999999</v>
      </c>
      <c r="J1199">
        <v>0.78125</v>
      </c>
      <c r="K1199">
        <v>47.019530000000003</v>
      </c>
      <c r="L1199" s="3">
        <v>44130.310416666667</v>
      </c>
      <c r="M1199">
        <v>17.18</v>
      </c>
      <c r="N1199" t="s">
        <v>28</v>
      </c>
      <c r="P1199">
        <f>(C1199-Key!$B$1)*24</f>
        <v>-1.6166666666977108</v>
      </c>
      <c r="Q1199">
        <f>(Key!$B$2-'17.1'!C1199)*24</f>
        <v>4.5666666667093523</v>
      </c>
      <c r="R1199" s="3">
        <f>C1199-(M1199-Key!$B$5)/(24*Key!$B$6)</f>
        <v>44130.545907407402</v>
      </c>
      <c r="S1199">
        <f>M1199-Key!$B$5</f>
        <v>14.92</v>
      </c>
      <c r="T1199" s="2">
        <f t="shared" si="90"/>
        <v>44129.5625</v>
      </c>
      <c r="U1199" t="str">
        <f t="shared" si="91"/>
        <v>10-25-2020 13:30</v>
      </c>
      <c r="V1199">
        <f>IFERROR(IF(W1199=Z1199,VLOOKUP($U1199,[1]C8842!$G$2:$M$145,3,FALSE),0),0)</f>
        <v>21</v>
      </c>
      <c r="W1199">
        <f>VLOOKUP(RIGHT($V$1,5),Key!$A$9:$B$14,2,FALSE)</f>
        <v>10.199999999999999</v>
      </c>
      <c r="X1199">
        <f t="shared" si="94"/>
        <v>0</v>
      </c>
      <c r="Y1199">
        <f>VLOOKUP(RIGHT($X$1,5),Key!$A$9:$B$14,2,FALSE)</f>
        <v>3.7</v>
      </c>
      <c r="Z1199">
        <f t="shared" si="92"/>
        <v>10.199999999999999</v>
      </c>
      <c r="AA1199">
        <f t="shared" si="93"/>
        <v>21</v>
      </c>
    </row>
    <row r="1200" spans="1:27" x14ac:dyDescent="0.3">
      <c r="A1200">
        <v>100067</v>
      </c>
      <c r="B1200">
        <v>230922</v>
      </c>
      <c r="C1200" s="3">
        <v>44130.55972222222</v>
      </c>
      <c r="D1200">
        <v>1</v>
      </c>
      <c r="E1200">
        <v>1</v>
      </c>
      <c r="F1200" t="s">
        <v>25</v>
      </c>
      <c r="G1200">
        <v>1</v>
      </c>
      <c r="H1200">
        <v>70.789060000000006</v>
      </c>
      <c r="I1200">
        <v>15.027340000000001</v>
      </c>
      <c r="J1200">
        <v>0.7890625</v>
      </c>
      <c r="K1200">
        <v>56.023440000000001</v>
      </c>
      <c r="L1200" s="3">
        <v>44130.310416666667</v>
      </c>
      <c r="M1200">
        <v>17.18</v>
      </c>
      <c r="N1200" t="s">
        <v>28</v>
      </c>
      <c r="P1200">
        <f>(C1200-Key!$B$1)*24</f>
        <v>-1.6166666666977108</v>
      </c>
      <c r="Q1200">
        <f>(Key!$B$2-'17.1'!C1200)*24</f>
        <v>4.5666666667093523</v>
      </c>
      <c r="R1200" s="3">
        <f>C1200-(M1200-Key!$B$5)/(24*Key!$B$6)</f>
        <v>44130.545907407402</v>
      </c>
      <c r="S1200">
        <f>M1200-Key!$B$5</f>
        <v>14.92</v>
      </c>
      <c r="T1200" s="2">
        <f t="shared" si="90"/>
        <v>44129.5625</v>
      </c>
      <c r="U1200" t="str">
        <f t="shared" si="91"/>
        <v>10-25-2020 13:30</v>
      </c>
      <c r="V1200">
        <f>IFERROR(IF(W1200=Z1200,VLOOKUP($U1200,[1]C8842!$G$2:$M$145,3,FALSE),0),0)</f>
        <v>21</v>
      </c>
      <c r="W1200">
        <f>VLOOKUP(RIGHT($V$1,5),Key!$A$9:$B$14,2,FALSE)</f>
        <v>10.199999999999999</v>
      </c>
      <c r="X1200">
        <f t="shared" si="94"/>
        <v>0</v>
      </c>
      <c r="Y1200">
        <f>VLOOKUP(RIGHT($X$1,5),Key!$A$9:$B$14,2,FALSE)</f>
        <v>3.7</v>
      </c>
      <c r="Z1200">
        <f t="shared" si="92"/>
        <v>10.199999999999999</v>
      </c>
      <c r="AA1200">
        <f t="shared" si="93"/>
        <v>21</v>
      </c>
    </row>
    <row r="1201" spans="1:27" x14ac:dyDescent="0.3">
      <c r="A1201">
        <v>100067</v>
      </c>
      <c r="B1201">
        <v>230922</v>
      </c>
      <c r="C1201" s="3">
        <v>44130.55972222222</v>
      </c>
      <c r="D1201">
        <v>0</v>
      </c>
      <c r="E1201">
        <v>2</v>
      </c>
      <c r="F1201" t="s">
        <v>25</v>
      </c>
      <c r="G1201">
        <v>1</v>
      </c>
      <c r="H1201">
        <v>64.804689999999994</v>
      </c>
      <c r="I1201">
        <v>14.035159999999999</v>
      </c>
      <c r="J1201">
        <v>0.8203125</v>
      </c>
      <c r="K1201">
        <v>46.019530000000003</v>
      </c>
      <c r="L1201" s="3">
        <v>44130.310416666667</v>
      </c>
      <c r="M1201">
        <v>17.18</v>
      </c>
      <c r="N1201" t="s">
        <v>28</v>
      </c>
      <c r="P1201">
        <f>(C1201-Key!$B$1)*24</f>
        <v>-1.6166666666977108</v>
      </c>
      <c r="Q1201">
        <f>(Key!$B$2-'17.1'!C1201)*24</f>
        <v>4.5666666667093523</v>
      </c>
      <c r="R1201" s="3">
        <f>C1201-(M1201-Key!$B$5)/(24*Key!$B$6)</f>
        <v>44130.545907407402</v>
      </c>
      <c r="S1201">
        <f>M1201-Key!$B$5</f>
        <v>14.92</v>
      </c>
      <c r="T1201" s="2">
        <f t="shared" si="90"/>
        <v>44129.5625</v>
      </c>
      <c r="U1201" t="str">
        <f t="shared" si="91"/>
        <v>10-25-2020 13:30</v>
      </c>
      <c r="V1201">
        <f>IFERROR(IF(W1201=Z1201,VLOOKUP($U1201,[1]C8842!$G$2:$M$145,3,FALSE),0),0)</f>
        <v>21</v>
      </c>
      <c r="W1201">
        <f>VLOOKUP(RIGHT($V$1,5),Key!$A$9:$B$14,2,FALSE)</f>
        <v>10.199999999999999</v>
      </c>
      <c r="X1201">
        <f t="shared" si="94"/>
        <v>0</v>
      </c>
      <c r="Y1201">
        <f>VLOOKUP(RIGHT($X$1,5),Key!$A$9:$B$14,2,FALSE)</f>
        <v>3.7</v>
      </c>
      <c r="Z1201">
        <f t="shared" si="92"/>
        <v>10.199999999999999</v>
      </c>
      <c r="AA1201">
        <f t="shared" si="93"/>
        <v>21</v>
      </c>
    </row>
    <row r="1202" spans="1:27" x14ac:dyDescent="0.3">
      <c r="A1202">
        <v>100067</v>
      </c>
      <c r="B1202">
        <v>230922</v>
      </c>
      <c r="C1202" s="3">
        <v>44130.55972222222</v>
      </c>
      <c r="D1202">
        <v>1</v>
      </c>
      <c r="E1202">
        <v>1</v>
      </c>
      <c r="F1202" t="s">
        <v>25</v>
      </c>
      <c r="G1202">
        <v>1</v>
      </c>
      <c r="H1202">
        <v>73.207030000000003</v>
      </c>
      <c r="I1202">
        <v>15.94922</v>
      </c>
      <c r="J1202">
        <v>0.796875</v>
      </c>
      <c r="K1202">
        <v>58.023440000000001</v>
      </c>
      <c r="L1202" s="3">
        <v>44130.310416666667</v>
      </c>
      <c r="M1202">
        <v>17.18</v>
      </c>
      <c r="N1202" t="s">
        <v>28</v>
      </c>
      <c r="P1202">
        <f>(C1202-Key!$B$1)*24</f>
        <v>-1.6166666666977108</v>
      </c>
      <c r="Q1202">
        <f>(Key!$B$2-'17.1'!C1202)*24</f>
        <v>4.5666666667093523</v>
      </c>
      <c r="R1202" s="3">
        <f>C1202-(M1202-Key!$B$5)/(24*Key!$B$6)</f>
        <v>44130.545907407402</v>
      </c>
      <c r="S1202">
        <f>M1202-Key!$B$5</f>
        <v>14.92</v>
      </c>
      <c r="T1202" s="2">
        <f t="shared" si="90"/>
        <v>44129.5625</v>
      </c>
      <c r="U1202" t="str">
        <f t="shared" si="91"/>
        <v>10-25-2020 13:30</v>
      </c>
      <c r="V1202">
        <f>IFERROR(IF(W1202=Z1202,VLOOKUP($U1202,[1]C8842!$G$2:$M$145,3,FALSE),0),0)</f>
        <v>21</v>
      </c>
      <c r="W1202">
        <f>VLOOKUP(RIGHT($V$1,5),Key!$A$9:$B$14,2,FALSE)</f>
        <v>10.199999999999999</v>
      </c>
      <c r="X1202">
        <f t="shared" si="94"/>
        <v>0</v>
      </c>
      <c r="Y1202">
        <f>VLOOKUP(RIGHT($X$1,5),Key!$A$9:$B$14,2,FALSE)</f>
        <v>3.7</v>
      </c>
      <c r="Z1202">
        <f t="shared" si="92"/>
        <v>10.199999999999999</v>
      </c>
      <c r="AA1202">
        <f t="shared" si="93"/>
        <v>21</v>
      </c>
    </row>
    <row r="1203" spans="1:27" x14ac:dyDescent="0.3">
      <c r="A1203">
        <v>100067</v>
      </c>
      <c r="B1203">
        <v>230922</v>
      </c>
      <c r="C1203" s="3">
        <v>44130.55972222222</v>
      </c>
      <c r="D1203">
        <v>1</v>
      </c>
      <c r="E1203">
        <v>1</v>
      </c>
      <c r="F1203" t="s">
        <v>25</v>
      </c>
      <c r="G1203">
        <v>2</v>
      </c>
      <c r="H1203">
        <v>75.625</v>
      </c>
      <c r="I1203">
        <v>20.83203</v>
      </c>
      <c r="J1203">
        <v>0.94140630000000003</v>
      </c>
      <c r="K1203">
        <v>59.023440000000001</v>
      </c>
      <c r="L1203" s="3">
        <v>44130.310416666667</v>
      </c>
      <c r="M1203">
        <v>17.18</v>
      </c>
      <c r="N1203" t="s">
        <v>28</v>
      </c>
      <c r="P1203">
        <f>(C1203-Key!$B$1)*24</f>
        <v>-1.6166666666977108</v>
      </c>
      <c r="Q1203">
        <f>(Key!$B$2-'17.1'!C1203)*24</f>
        <v>4.5666666667093523</v>
      </c>
      <c r="R1203" s="3">
        <f>C1203-(M1203-Key!$B$5)/(24*Key!$B$6)</f>
        <v>44130.545907407402</v>
      </c>
      <c r="S1203">
        <f>M1203-Key!$B$5</f>
        <v>14.92</v>
      </c>
      <c r="T1203" s="2">
        <f t="shared" si="90"/>
        <v>44129.5625</v>
      </c>
      <c r="U1203" t="str">
        <f t="shared" si="91"/>
        <v>10-25-2020 13:30</v>
      </c>
      <c r="V1203">
        <f>IFERROR(IF(W1203=Z1203,VLOOKUP($U1203,[1]C8842!$G$2:$M$145,3,FALSE),0),0)</f>
        <v>21</v>
      </c>
      <c r="W1203">
        <f>VLOOKUP(RIGHT($V$1,5),Key!$A$9:$B$14,2,FALSE)</f>
        <v>10.199999999999999</v>
      </c>
      <c r="X1203">
        <f t="shared" si="94"/>
        <v>0</v>
      </c>
      <c r="Y1203">
        <f>VLOOKUP(RIGHT($X$1,5),Key!$A$9:$B$14,2,FALSE)</f>
        <v>3.7</v>
      </c>
      <c r="Z1203">
        <f t="shared" si="92"/>
        <v>10.199999999999999</v>
      </c>
      <c r="AA1203">
        <f t="shared" si="93"/>
        <v>21</v>
      </c>
    </row>
    <row r="1204" spans="1:27" x14ac:dyDescent="0.3">
      <c r="A1204">
        <v>100067</v>
      </c>
      <c r="B1204">
        <v>230922</v>
      </c>
      <c r="C1204" s="3">
        <v>44130.55972222222</v>
      </c>
      <c r="D1204">
        <v>0</v>
      </c>
      <c r="E1204">
        <v>2</v>
      </c>
      <c r="F1204" t="s">
        <v>25</v>
      </c>
      <c r="G1204">
        <v>1</v>
      </c>
      <c r="H1204">
        <v>64.191410000000005</v>
      </c>
      <c r="I1204">
        <v>16.277339999999999</v>
      </c>
      <c r="J1204">
        <v>0.921875</v>
      </c>
      <c r="K1204">
        <v>46.019530000000003</v>
      </c>
      <c r="L1204" s="3">
        <v>44130.310416666667</v>
      </c>
      <c r="M1204">
        <v>17.18</v>
      </c>
      <c r="N1204" t="s">
        <v>28</v>
      </c>
      <c r="P1204">
        <f>(C1204-Key!$B$1)*24</f>
        <v>-1.6166666666977108</v>
      </c>
      <c r="Q1204">
        <f>(Key!$B$2-'17.1'!C1204)*24</f>
        <v>4.5666666667093523</v>
      </c>
      <c r="R1204" s="3">
        <f>C1204-(M1204-Key!$B$5)/(24*Key!$B$6)</f>
        <v>44130.545907407402</v>
      </c>
      <c r="S1204">
        <f>M1204-Key!$B$5</f>
        <v>14.92</v>
      </c>
      <c r="T1204" s="2">
        <f t="shared" si="90"/>
        <v>44129.5625</v>
      </c>
      <c r="U1204" t="str">
        <f t="shared" si="91"/>
        <v>10-25-2020 13:30</v>
      </c>
      <c r="V1204">
        <f>IFERROR(IF(W1204=Z1204,VLOOKUP($U1204,[1]C8842!$G$2:$M$145,3,FALSE),0),0)</f>
        <v>21</v>
      </c>
      <c r="W1204">
        <f>VLOOKUP(RIGHT($V$1,5),Key!$A$9:$B$14,2,FALSE)</f>
        <v>10.199999999999999</v>
      </c>
      <c r="X1204">
        <f t="shared" si="94"/>
        <v>0</v>
      </c>
      <c r="Y1204">
        <f>VLOOKUP(RIGHT($X$1,5),Key!$A$9:$B$14,2,FALSE)</f>
        <v>3.7</v>
      </c>
      <c r="Z1204">
        <f t="shared" si="92"/>
        <v>10.199999999999999</v>
      </c>
      <c r="AA1204">
        <f t="shared" si="93"/>
        <v>21</v>
      </c>
    </row>
    <row r="1205" spans="1:27" x14ac:dyDescent="0.3">
      <c r="A1205">
        <v>100067</v>
      </c>
      <c r="B1205">
        <v>230922</v>
      </c>
      <c r="C1205" s="3">
        <v>44130.55972222222</v>
      </c>
      <c r="D1205">
        <v>0</v>
      </c>
      <c r="E1205">
        <v>2</v>
      </c>
      <c r="F1205" t="s">
        <v>25</v>
      </c>
      <c r="G1205">
        <v>1</v>
      </c>
      <c r="H1205">
        <v>65.46875</v>
      </c>
      <c r="I1205">
        <v>16.152339999999999</v>
      </c>
      <c r="J1205">
        <v>0.8984375</v>
      </c>
      <c r="K1205">
        <v>46.019530000000003</v>
      </c>
      <c r="L1205" s="3">
        <v>44130.310416666667</v>
      </c>
      <c r="M1205">
        <v>17.18</v>
      </c>
      <c r="N1205" t="s">
        <v>28</v>
      </c>
      <c r="P1205">
        <f>(C1205-Key!$B$1)*24</f>
        <v>-1.6166666666977108</v>
      </c>
      <c r="Q1205">
        <f>(Key!$B$2-'17.1'!C1205)*24</f>
        <v>4.5666666667093523</v>
      </c>
      <c r="R1205" s="3">
        <f>C1205-(M1205-Key!$B$5)/(24*Key!$B$6)</f>
        <v>44130.545907407402</v>
      </c>
      <c r="S1205">
        <f>M1205-Key!$B$5</f>
        <v>14.92</v>
      </c>
      <c r="T1205" s="2">
        <f t="shared" si="90"/>
        <v>44129.5625</v>
      </c>
      <c r="U1205" t="str">
        <f t="shared" si="91"/>
        <v>10-25-2020 13:30</v>
      </c>
      <c r="V1205">
        <f>IFERROR(IF(W1205=Z1205,VLOOKUP($U1205,[1]C8842!$G$2:$M$145,3,FALSE),0),0)</f>
        <v>21</v>
      </c>
      <c r="W1205">
        <f>VLOOKUP(RIGHT($V$1,5),Key!$A$9:$B$14,2,FALSE)</f>
        <v>10.199999999999999</v>
      </c>
      <c r="X1205">
        <f t="shared" si="94"/>
        <v>0</v>
      </c>
      <c r="Y1205">
        <f>VLOOKUP(RIGHT($X$1,5),Key!$A$9:$B$14,2,FALSE)</f>
        <v>3.7</v>
      </c>
      <c r="Z1205">
        <f t="shared" si="92"/>
        <v>10.199999999999999</v>
      </c>
      <c r="AA1205">
        <f t="shared" si="93"/>
        <v>21</v>
      </c>
    </row>
    <row r="1206" spans="1:27" x14ac:dyDescent="0.3">
      <c r="A1206">
        <v>100067</v>
      </c>
      <c r="B1206">
        <v>230922</v>
      </c>
      <c r="C1206" s="3">
        <v>44130.55972222222</v>
      </c>
      <c r="D1206">
        <v>1</v>
      </c>
      <c r="E1206">
        <v>1</v>
      </c>
      <c r="F1206" t="s">
        <v>25</v>
      </c>
      <c r="G1206">
        <v>1</v>
      </c>
      <c r="H1206">
        <v>67.445310000000006</v>
      </c>
      <c r="I1206">
        <v>19.007809999999999</v>
      </c>
      <c r="J1206">
        <v>0.984375</v>
      </c>
      <c r="K1206">
        <v>56.023440000000001</v>
      </c>
      <c r="L1206" s="3">
        <v>44130.310416666667</v>
      </c>
      <c r="M1206">
        <v>17.18</v>
      </c>
      <c r="N1206" t="s">
        <v>28</v>
      </c>
      <c r="P1206">
        <f>(C1206-Key!$B$1)*24</f>
        <v>-1.6166666666977108</v>
      </c>
      <c r="Q1206">
        <f>(Key!$B$2-'17.1'!C1206)*24</f>
        <v>4.5666666667093523</v>
      </c>
      <c r="R1206" s="3">
        <f>C1206-(M1206-Key!$B$5)/(24*Key!$B$6)</f>
        <v>44130.545907407402</v>
      </c>
      <c r="S1206">
        <f>M1206-Key!$B$5</f>
        <v>14.92</v>
      </c>
      <c r="T1206" s="2">
        <f t="shared" si="90"/>
        <v>44129.5625</v>
      </c>
      <c r="U1206" t="str">
        <f t="shared" si="91"/>
        <v>10-25-2020 13:30</v>
      </c>
      <c r="V1206">
        <f>IFERROR(IF(W1206=Z1206,VLOOKUP($U1206,[1]C8842!$G$2:$M$145,3,FALSE),0),0)</f>
        <v>21</v>
      </c>
      <c r="W1206">
        <f>VLOOKUP(RIGHT($V$1,5),Key!$A$9:$B$14,2,FALSE)</f>
        <v>10.199999999999999</v>
      </c>
      <c r="X1206">
        <f t="shared" si="94"/>
        <v>0</v>
      </c>
      <c r="Y1206">
        <f>VLOOKUP(RIGHT($X$1,5),Key!$A$9:$B$14,2,FALSE)</f>
        <v>3.7</v>
      </c>
      <c r="Z1206">
        <f t="shared" si="92"/>
        <v>10.199999999999999</v>
      </c>
      <c r="AA1206">
        <f t="shared" si="93"/>
        <v>21</v>
      </c>
    </row>
    <row r="1207" spans="1:27" x14ac:dyDescent="0.3">
      <c r="A1207">
        <v>100067</v>
      </c>
      <c r="B1207">
        <v>230922</v>
      </c>
      <c r="C1207" s="3">
        <v>44130.560416666667</v>
      </c>
      <c r="D1207">
        <v>1</v>
      </c>
      <c r="E1207">
        <v>1</v>
      </c>
      <c r="F1207" t="s">
        <v>25</v>
      </c>
      <c r="G1207">
        <v>1</v>
      </c>
      <c r="H1207">
        <v>67.066410000000005</v>
      </c>
      <c r="I1207">
        <v>17.539059999999999</v>
      </c>
      <c r="J1207">
        <v>0.93359380000000003</v>
      </c>
      <c r="K1207">
        <v>58.023440000000001</v>
      </c>
      <c r="L1207" s="3">
        <v>44130.310416666667</v>
      </c>
      <c r="M1207">
        <v>17.18</v>
      </c>
      <c r="N1207" t="s">
        <v>28</v>
      </c>
      <c r="P1207">
        <f>(C1207-Key!$B$1)*24</f>
        <v>-1.5999999999767169</v>
      </c>
      <c r="Q1207">
        <f>(Key!$B$2-'17.1'!C1207)*24</f>
        <v>4.5499999999883585</v>
      </c>
      <c r="R1207" s="3">
        <f>C1207-(M1207-Key!$B$5)/(24*Key!$B$6)</f>
        <v>44130.546601851849</v>
      </c>
      <c r="S1207">
        <f>M1207-Key!$B$5</f>
        <v>14.92</v>
      </c>
      <c r="T1207" s="2">
        <f t="shared" si="90"/>
        <v>44129.5625</v>
      </c>
      <c r="U1207" t="str">
        <f t="shared" si="91"/>
        <v>10-25-2020 13:30</v>
      </c>
      <c r="V1207">
        <f>IFERROR(IF(W1207=Z1207,VLOOKUP($U1207,[1]C8842!$G$2:$M$145,3,FALSE),0),0)</f>
        <v>21</v>
      </c>
      <c r="W1207">
        <f>VLOOKUP(RIGHT($V$1,5),Key!$A$9:$B$14,2,FALSE)</f>
        <v>10.199999999999999</v>
      </c>
      <c r="X1207">
        <f t="shared" si="94"/>
        <v>0</v>
      </c>
      <c r="Y1207">
        <f>VLOOKUP(RIGHT($X$1,5),Key!$A$9:$B$14,2,FALSE)</f>
        <v>3.7</v>
      </c>
      <c r="Z1207">
        <f t="shared" si="92"/>
        <v>10.199999999999999</v>
      </c>
      <c r="AA1207">
        <f t="shared" si="93"/>
        <v>21</v>
      </c>
    </row>
    <row r="1208" spans="1:27" x14ac:dyDescent="0.3">
      <c r="A1208">
        <v>100067</v>
      </c>
      <c r="B1208">
        <v>230922</v>
      </c>
      <c r="C1208" s="3">
        <v>44130.560416666667</v>
      </c>
      <c r="D1208">
        <v>0</v>
      </c>
      <c r="E1208">
        <v>2</v>
      </c>
      <c r="F1208" t="s">
        <v>25</v>
      </c>
      <c r="G1208">
        <v>3</v>
      </c>
      <c r="H1208">
        <v>59.699219999999997</v>
      </c>
      <c r="I1208">
        <v>38.597659999999998</v>
      </c>
      <c r="J1208">
        <v>1.988281</v>
      </c>
      <c r="K1208">
        <v>45.019530000000003</v>
      </c>
      <c r="L1208" s="3">
        <v>44130.310416666667</v>
      </c>
      <c r="M1208">
        <v>17.18</v>
      </c>
      <c r="N1208" t="s">
        <v>28</v>
      </c>
      <c r="P1208">
        <f>(C1208-Key!$B$1)*24</f>
        <v>-1.5999999999767169</v>
      </c>
      <c r="Q1208">
        <f>(Key!$B$2-'17.1'!C1208)*24</f>
        <v>4.5499999999883585</v>
      </c>
      <c r="R1208" s="3">
        <f>C1208-(M1208-Key!$B$5)/(24*Key!$B$6)</f>
        <v>44130.546601851849</v>
      </c>
      <c r="S1208">
        <f>M1208-Key!$B$5</f>
        <v>14.92</v>
      </c>
      <c r="T1208" s="2">
        <f t="shared" si="90"/>
        <v>44129.5625</v>
      </c>
      <c r="U1208" t="str">
        <f t="shared" si="91"/>
        <v>10-25-2020 13:30</v>
      </c>
      <c r="V1208">
        <f>IFERROR(IF(W1208=Z1208,VLOOKUP($U1208,[1]C8842!$G$2:$M$145,3,FALSE),0),0)</f>
        <v>21</v>
      </c>
      <c r="W1208">
        <f>VLOOKUP(RIGHT($V$1,5),Key!$A$9:$B$14,2,FALSE)</f>
        <v>10.199999999999999</v>
      </c>
      <c r="X1208">
        <f t="shared" si="94"/>
        <v>0</v>
      </c>
      <c r="Y1208">
        <f>VLOOKUP(RIGHT($X$1,5),Key!$A$9:$B$14,2,FALSE)</f>
        <v>3.7</v>
      </c>
      <c r="Z1208">
        <f t="shared" si="92"/>
        <v>10.199999999999999</v>
      </c>
      <c r="AA1208">
        <f t="shared" si="93"/>
        <v>21</v>
      </c>
    </row>
    <row r="1209" spans="1:27" x14ac:dyDescent="0.3">
      <c r="A1209">
        <v>100067</v>
      </c>
      <c r="B1209">
        <v>230922</v>
      </c>
      <c r="C1209" s="3">
        <v>44130.560416666667</v>
      </c>
      <c r="D1209">
        <v>2</v>
      </c>
      <c r="E1209">
        <v>1</v>
      </c>
      <c r="F1209" t="s">
        <v>26</v>
      </c>
      <c r="G1209">
        <v>1</v>
      </c>
      <c r="H1209">
        <v>64.246089999999995</v>
      </c>
      <c r="I1209">
        <v>19.984380000000002</v>
      </c>
      <c r="J1209">
        <v>1.074219</v>
      </c>
      <c r="K1209">
        <v>82.035160000000005</v>
      </c>
      <c r="L1209" s="3">
        <v>44130.310416666667</v>
      </c>
      <c r="M1209">
        <v>17.18</v>
      </c>
      <c r="N1209" t="s">
        <v>28</v>
      </c>
      <c r="P1209">
        <f>(C1209-Key!$B$1)*24</f>
        <v>-1.5999999999767169</v>
      </c>
      <c r="Q1209">
        <f>(Key!$B$2-'17.1'!C1209)*24</f>
        <v>4.5499999999883585</v>
      </c>
      <c r="R1209" s="3">
        <f>C1209-(M1209-Key!$B$5)/(24*Key!$B$6)</f>
        <v>44130.546601851849</v>
      </c>
      <c r="S1209">
        <f>M1209-Key!$B$5</f>
        <v>14.92</v>
      </c>
      <c r="T1209" s="2">
        <f t="shared" si="90"/>
        <v>44129.5625</v>
      </c>
      <c r="U1209" t="str">
        <f t="shared" si="91"/>
        <v>10-25-2020 13:30</v>
      </c>
      <c r="V1209">
        <f>IFERROR(IF(W1209=Z1209,VLOOKUP($U1209,[1]C8842!$G$2:$M$145,3,FALSE),0),0)</f>
        <v>21</v>
      </c>
      <c r="W1209">
        <f>VLOOKUP(RIGHT($V$1,5),Key!$A$9:$B$14,2,FALSE)</f>
        <v>10.199999999999999</v>
      </c>
      <c r="X1209">
        <f t="shared" si="94"/>
        <v>0</v>
      </c>
      <c r="Y1209">
        <f>VLOOKUP(RIGHT($X$1,5),Key!$A$9:$B$14,2,FALSE)</f>
        <v>3.7</v>
      </c>
      <c r="Z1209">
        <f t="shared" si="92"/>
        <v>10.199999999999999</v>
      </c>
      <c r="AA1209">
        <f t="shared" si="93"/>
        <v>21</v>
      </c>
    </row>
    <row r="1210" spans="1:27" x14ac:dyDescent="0.3">
      <c r="A1210">
        <v>100067</v>
      </c>
      <c r="B1210">
        <v>230922</v>
      </c>
      <c r="C1210" s="3">
        <v>44130.560416666667</v>
      </c>
      <c r="D1210">
        <v>2</v>
      </c>
      <c r="E1210">
        <v>1</v>
      </c>
      <c r="F1210" t="s">
        <v>26</v>
      </c>
      <c r="G1210">
        <v>1</v>
      </c>
      <c r="H1210">
        <v>65.6875</v>
      </c>
      <c r="I1210">
        <v>15.785159999999999</v>
      </c>
      <c r="J1210">
        <v>0.87890630000000003</v>
      </c>
      <c r="K1210">
        <v>83.035160000000005</v>
      </c>
      <c r="L1210" s="3">
        <v>44130.310416666667</v>
      </c>
      <c r="M1210">
        <v>17.18</v>
      </c>
      <c r="N1210" t="s">
        <v>28</v>
      </c>
      <c r="P1210">
        <f>(C1210-Key!$B$1)*24</f>
        <v>-1.5999999999767169</v>
      </c>
      <c r="Q1210">
        <f>(Key!$B$2-'17.1'!C1210)*24</f>
        <v>4.5499999999883585</v>
      </c>
      <c r="R1210" s="3">
        <f>C1210-(M1210-Key!$B$5)/(24*Key!$B$6)</f>
        <v>44130.546601851849</v>
      </c>
      <c r="S1210">
        <f>M1210-Key!$B$5</f>
        <v>14.92</v>
      </c>
      <c r="T1210" s="2">
        <f t="shared" si="90"/>
        <v>44129.5625</v>
      </c>
      <c r="U1210" t="str">
        <f t="shared" si="91"/>
        <v>10-25-2020 13:30</v>
      </c>
      <c r="V1210">
        <f>IFERROR(IF(W1210=Z1210,VLOOKUP($U1210,[1]C8842!$G$2:$M$145,3,FALSE),0),0)</f>
        <v>21</v>
      </c>
      <c r="W1210">
        <f>VLOOKUP(RIGHT($V$1,5),Key!$A$9:$B$14,2,FALSE)</f>
        <v>10.199999999999999</v>
      </c>
      <c r="X1210">
        <f t="shared" si="94"/>
        <v>0</v>
      </c>
      <c r="Y1210">
        <f>VLOOKUP(RIGHT($X$1,5),Key!$A$9:$B$14,2,FALSE)</f>
        <v>3.7</v>
      </c>
      <c r="Z1210">
        <f t="shared" si="92"/>
        <v>10.199999999999999</v>
      </c>
      <c r="AA1210">
        <f t="shared" si="93"/>
        <v>21</v>
      </c>
    </row>
    <row r="1211" spans="1:27" x14ac:dyDescent="0.3">
      <c r="A1211">
        <v>100067</v>
      </c>
      <c r="B1211">
        <v>230922</v>
      </c>
      <c r="C1211" s="3">
        <v>44130.560416666667</v>
      </c>
      <c r="D1211">
        <v>3</v>
      </c>
      <c r="E1211">
        <v>2</v>
      </c>
      <c r="F1211" t="s">
        <v>26</v>
      </c>
      <c r="G1211">
        <v>5</v>
      </c>
      <c r="H1211">
        <v>51.523440000000001</v>
      </c>
      <c r="I1211">
        <v>92.035160000000005</v>
      </c>
      <c r="J1211">
        <v>5.0664059999999997</v>
      </c>
      <c r="K1211">
        <v>94.039060000000006</v>
      </c>
      <c r="L1211" s="3">
        <v>44130.310416666667</v>
      </c>
      <c r="M1211">
        <v>17.18</v>
      </c>
      <c r="N1211" t="s">
        <v>28</v>
      </c>
      <c r="P1211">
        <f>(C1211-Key!$B$1)*24</f>
        <v>-1.5999999999767169</v>
      </c>
      <c r="Q1211">
        <f>(Key!$B$2-'17.1'!C1211)*24</f>
        <v>4.5499999999883585</v>
      </c>
      <c r="R1211" s="3">
        <f>C1211-(M1211-Key!$B$5)/(24*Key!$B$6)</f>
        <v>44130.546601851849</v>
      </c>
      <c r="S1211">
        <f>M1211-Key!$B$5</f>
        <v>14.92</v>
      </c>
      <c r="T1211" s="2">
        <f t="shared" si="90"/>
        <v>44129.5625</v>
      </c>
      <c r="U1211" t="str">
        <f t="shared" si="91"/>
        <v>10-25-2020 13:30</v>
      </c>
      <c r="V1211">
        <f>IFERROR(IF(W1211=Z1211,VLOOKUP($U1211,[1]C8842!$G$2:$M$145,3,FALSE),0),0)</f>
        <v>21</v>
      </c>
      <c r="W1211">
        <f>VLOOKUP(RIGHT($V$1,5),Key!$A$9:$B$14,2,FALSE)</f>
        <v>10.199999999999999</v>
      </c>
      <c r="X1211">
        <f t="shared" si="94"/>
        <v>0</v>
      </c>
      <c r="Y1211">
        <f>VLOOKUP(RIGHT($X$1,5),Key!$A$9:$B$14,2,FALSE)</f>
        <v>3.7</v>
      </c>
      <c r="Z1211">
        <f t="shared" si="92"/>
        <v>10.199999999999999</v>
      </c>
      <c r="AA1211">
        <f t="shared" si="93"/>
        <v>21</v>
      </c>
    </row>
    <row r="1212" spans="1:27" x14ac:dyDescent="0.3">
      <c r="A1212">
        <v>100067</v>
      </c>
      <c r="B1212">
        <v>230922</v>
      </c>
      <c r="C1212" s="3">
        <v>44130.560416666667</v>
      </c>
      <c r="D1212">
        <v>2</v>
      </c>
      <c r="E1212">
        <v>1</v>
      </c>
      <c r="F1212" t="s">
        <v>26</v>
      </c>
      <c r="G1212">
        <v>1</v>
      </c>
      <c r="H1212">
        <v>71.332030000000003</v>
      </c>
      <c r="I1212">
        <v>18.19922</v>
      </c>
      <c r="J1212">
        <v>0.90234380000000003</v>
      </c>
      <c r="K1212">
        <v>84.035160000000005</v>
      </c>
      <c r="L1212" s="3">
        <v>44130.313888888886</v>
      </c>
      <c r="M1212">
        <v>17.18</v>
      </c>
      <c r="N1212" t="s">
        <v>28</v>
      </c>
      <c r="P1212">
        <f>(C1212-Key!$B$1)*24</f>
        <v>-1.5999999999767169</v>
      </c>
      <c r="Q1212">
        <f>(Key!$B$2-'17.1'!C1212)*24</f>
        <v>4.5499999999883585</v>
      </c>
      <c r="R1212" s="3">
        <f>C1212-(M1212-Key!$B$5)/(24*Key!$B$6)</f>
        <v>44130.546601851849</v>
      </c>
      <c r="S1212">
        <f>M1212-Key!$B$5</f>
        <v>14.92</v>
      </c>
      <c r="T1212" s="2">
        <f t="shared" si="90"/>
        <v>44129.5625</v>
      </c>
      <c r="U1212" t="str">
        <f t="shared" si="91"/>
        <v>10-25-2020 13:30</v>
      </c>
      <c r="V1212">
        <f>IFERROR(IF(W1212=Z1212,VLOOKUP($U1212,[1]C8842!$G$2:$M$145,3,FALSE),0),0)</f>
        <v>21</v>
      </c>
      <c r="W1212">
        <f>VLOOKUP(RIGHT($V$1,5),Key!$A$9:$B$14,2,FALSE)</f>
        <v>10.199999999999999</v>
      </c>
      <c r="X1212">
        <f t="shared" si="94"/>
        <v>0</v>
      </c>
      <c r="Y1212">
        <f>VLOOKUP(RIGHT($X$1,5),Key!$A$9:$B$14,2,FALSE)</f>
        <v>3.7</v>
      </c>
      <c r="Z1212">
        <f t="shared" si="92"/>
        <v>10.199999999999999</v>
      </c>
      <c r="AA1212">
        <f t="shared" si="93"/>
        <v>21</v>
      </c>
    </row>
    <row r="1213" spans="1:27" x14ac:dyDescent="0.3">
      <c r="A1213">
        <v>100067</v>
      </c>
      <c r="B1213">
        <v>230922</v>
      </c>
      <c r="C1213" s="3">
        <v>44130.560416666667</v>
      </c>
      <c r="D1213">
        <v>3</v>
      </c>
      <c r="E1213">
        <v>2</v>
      </c>
      <c r="F1213" t="s">
        <v>26</v>
      </c>
      <c r="G1213">
        <v>1</v>
      </c>
      <c r="H1213">
        <v>70.761719999999997</v>
      </c>
      <c r="I1213">
        <v>17.48828</v>
      </c>
      <c r="J1213">
        <v>0.8828125</v>
      </c>
      <c r="K1213">
        <v>92.039060000000006</v>
      </c>
      <c r="L1213" s="3">
        <v>44130.313888888886</v>
      </c>
      <c r="M1213">
        <v>17.18</v>
      </c>
      <c r="N1213" t="s">
        <v>28</v>
      </c>
      <c r="P1213">
        <f>(C1213-Key!$B$1)*24</f>
        <v>-1.5999999999767169</v>
      </c>
      <c r="Q1213">
        <f>(Key!$B$2-'17.1'!C1213)*24</f>
        <v>4.5499999999883585</v>
      </c>
      <c r="R1213" s="3">
        <f>C1213-(M1213-Key!$B$5)/(24*Key!$B$6)</f>
        <v>44130.546601851849</v>
      </c>
      <c r="S1213">
        <f>M1213-Key!$B$5</f>
        <v>14.92</v>
      </c>
      <c r="T1213" s="2">
        <f t="shared" si="90"/>
        <v>44129.5625</v>
      </c>
      <c r="U1213" t="str">
        <f t="shared" si="91"/>
        <v>10-25-2020 13:30</v>
      </c>
      <c r="V1213">
        <f>IFERROR(IF(W1213=Z1213,VLOOKUP($U1213,[1]C8842!$G$2:$M$145,3,FALSE),0),0)</f>
        <v>21</v>
      </c>
      <c r="W1213">
        <f>VLOOKUP(RIGHT($V$1,5),Key!$A$9:$B$14,2,FALSE)</f>
        <v>10.199999999999999</v>
      </c>
      <c r="X1213">
        <f t="shared" si="94"/>
        <v>0</v>
      </c>
      <c r="Y1213">
        <f>VLOOKUP(RIGHT($X$1,5),Key!$A$9:$B$14,2,FALSE)</f>
        <v>3.7</v>
      </c>
      <c r="Z1213">
        <f t="shared" si="92"/>
        <v>10.199999999999999</v>
      </c>
      <c r="AA1213">
        <f t="shared" si="93"/>
        <v>21</v>
      </c>
    </row>
    <row r="1214" spans="1:27" x14ac:dyDescent="0.3">
      <c r="A1214">
        <v>100067</v>
      </c>
      <c r="B1214">
        <v>230922</v>
      </c>
      <c r="C1214" s="3">
        <v>44130.560416666667</v>
      </c>
      <c r="D1214">
        <v>2</v>
      </c>
      <c r="E1214">
        <v>1</v>
      </c>
      <c r="F1214" t="s">
        <v>26</v>
      </c>
      <c r="G1214">
        <v>1</v>
      </c>
      <c r="H1214">
        <v>74.75</v>
      </c>
      <c r="I1214">
        <v>14.679690000000001</v>
      </c>
      <c r="J1214">
        <v>0.734375</v>
      </c>
      <c r="K1214">
        <v>80.03125</v>
      </c>
      <c r="L1214" s="3">
        <v>44130.313888888886</v>
      </c>
      <c r="M1214">
        <v>17.18</v>
      </c>
      <c r="N1214" t="s">
        <v>28</v>
      </c>
      <c r="P1214">
        <f>(C1214-Key!$B$1)*24</f>
        <v>-1.5999999999767169</v>
      </c>
      <c r="Q1214">
        <f>(Key!$B$2-'17.1'!C1214)*24</f>
        <v>4.5499999999883585</v>
      </c>
      <c r="R1214" s="3">
        <f>C1214-(M1214-Key!$B$5)/(24*Key!$B$6)</f>
        <v>44130.546601851849</v>
      </c>
      <c r="S1214">
        <f>M1214-Key!$B$5</f>
        <v>14.92</v>
      </c>
      <c r="T1214" s="2">
        <f t="shared" si="90"/>
        <v>44129.5625</v>
      </c>
      <c r="U1214" t="str">
        <f t="shared" si="91"/>
        <v>10-25-2020 13:30</v>
      </c>
      <c r="V1214">
        <f>IFERROR(IF(W1214=Z1214,VLOOKUP($U1214,[1]C8842!$G$2:$M$145,3,FALSE),0),0)</f>
        <v>21</v>
      </c>
      <c r="W1214">
        <f>VLOOKUP(RIGHT($V$1,5),Key!$A$9:$B$14,2,FALSE)</f>
        <v>10.199999999999999</v>
      </c>
      <c r="X1214">
        <f t="shared" si="94"/>
        <v>0</v>
      </c>
      <c r="Y1214">
        <f>VLOOKUP(RIGHT($X$1,5),Key!$A$9:$B$14,2,FALSE)</f>
        <v>3.7</v>
      </c>
      <c r="Z1214">
        <f t="shared" si="92"/>
        <v>10.199999999999999</v>
      </c>
      <c r="AA1214">
        <f t="shared" si="93"/>
        <v>21</v>
      </c>
    </row>
    <row r="1215" spans="1:27" x14ac:dyDescent="0.3">
      <c r="A1215">
        <v>100067</v>
      </c>
      <c r="B1215">
        <v>230922</v>
      </c>
      <c r="C1215" s="3">
        <v>44130.560416666667</v>
      </c>
      <c r="D1215">
        <v>3</v>
      </c>
      <c r="E1215">
        <v>2</v>
      </c>
      <c r="F1215" t="s">
        <v>26</v>
      </c>
      <c r="G1215">
        <v>1</v>
      </c>
      <c r="H1215">
        <v>71.144530000000003</v>
      </c>
      <c r="I1215">
        <v>17.371089999999999</v>
      </c>
      <c r="J1215">
        <v>0.87109380000000003</v>
      </c>
      <c r="K1215">
        <v>95.039060000000006</v>
      </c>
      <c r="L1215" s="3">
        <v>44130.313888888886</v>
      </c>
      <c r="M1215">
        <v>17.18</v>
      </c>
      <c r="N1215" t="s">
        <v>28</v>
      </c>
      <c r="P1215">
        <f>(C1215-Key!$B$1)*24</f>
        <v>-1.5999999999767169</v>
      </c>
      <c r="Q1215">
        <f>(Key!$B$2-'17.1'!C1215)*24</f>
        <v>4.5499999999883585</v>
      </c>
      <c r="R1215" s="3">
        <f>C1215-(M1215-Key!$B$5)/(24*Key!$B$6)</f>
        <v>44130.546601851849</v>
      </c>
      <c r="S1215">
        <f>M1215-Key!$B$5</f>
        <v>14.92</v>
      </c>
      <c r="T1215" s="2">
        <f t="shared" si="90"/>
        <v>44129.5625</v>
      </c>
      <c r="U1215" t="str">
        <f t="shared" si="91"/>
        <v>10-25-2020 13:30</v>
      </c>
      <c r="V1215">
        <f>IFERROR(IF(W1215=Z1215,VLOOKUP($U1215,[1]C8842!$G$2:$M$145,3,FALSE),0),0)</f>
        <v>21</v>
      </c>
      <c r="W1215">
        <f>VLOOKUP(RIGHT($V$1,5),Key!$A$9:$B$14,2,FALSE)</f>
        <v>10.199999999999999</v>
      </c>
      <c r="X1215">
        <f t="shared" si="94"/>
        <v>0</v>
      </c>
      <c r="Y1215">
        <f>VLOOKUP(RIGHT($X$1,5),Key!$A$9:$B$14,2,FALSE)</f>
        <v>3.7</v>
      </c>
      <c r="Z1215">
        <f t="shared" si="92"/>
        <v>10.199999999999999</v>
      </c>
      <c r="AA1215">
        <f t="shared" si="93"/>
        <v>21</v>
      </c>
    </row>
    <row r="1216" spans="1:27" x14ac:dyDescent="0.3">
      <c r="A1216">
        <v>100067</v>
      </c>
      <c r="B1216">
        <v>230922</v>
      </c>
      <c r="C1216" s="3">
        <v>44130.560416666667</v>
      </c>
      <c r="D1216">
        <v>3</v>
      </c>
      <c r="E1216">
        <v>2</v>
      </c>
      <c r="F1216" t="s">
        <v>26</v>
      </c>
      <c r="G1216">
        <v>1</v>
      </c>
      <c r="H1216">
        <v>61.6875</v>
      </c>
      <c r="I1216">
        <v>17.492190000000001</v>
      </c>
      <c r="J1216">
        <v>1.011719</v>
      </c>
      <c r="K1216">
        <v>92.039060000000006</v>
      </c>
      <c r="L1216" s="3">
        <v>44130.313888888886</v>
      </c>
      <c r="M1216">
        <v>17.18</v>
      </c>
      <c r="N1216" t="s">
        <v>28</v>
      </c>
      <c r="P1216">
        <f>(C1216-Key!$B$1)*24</f>
        <v>-1.5999999999767169</v>
      </c>
      <c r="Q1216">
        <f>(Key!$B$2-'17.1'!C1216)*24</f>
        <v>4.5499999999883585</v>
      </c>
      <c r="R1216" s="3">
        <f>C1216-(M1216-Key!$B$5)/(24*Key!$B$6)</f>
        <v>44130.546601851849</v>
      </c>
      <c r="S1216">
        <f>M1216-Key!$B$5</f>
        <v>14.92</v>
      </c>
      <c r="T1216" s="2">
        <f t="shared" si="90"/>
        <v>44129.5625</v>
      </c>
      <c r="U1216" t="str">
        <f t="shared" si="91"/>
        <v>10-25-2020 13:30</v>
      </c>
      <c r="V1216">
        <f>IFERROR(IF(W1216=Z1216,VLOOKUP($U1216,[1]C8842!$G$2:$M$145,3,FALSE),0),0)</f>
        <v>21</v>
      </c>
      <c r="W1216">
        <f>VLOOKUP(RIGHT($V$1,5),Key!$A$9:$B$14,2,FALSE)</f>
        <v>10.199999999999999</v>
      </c>
      <c r="X1216">
        <f t="shared" si="94"/>
        <v>0</v>
      </c>
      <c r="Y1216">
        <f>VLOOKUP(RIGHT($X$1,5),Key!$A$9:$B$14,2,FALSE)</f>
        <v>3.7</v>
      </c>
      <c r="Z1216">
        <f t="shared" si="92"/>
        <v>10.199999999999999</v>
      </c>
      <c r="AA1216">
        <f t="shared" si="93"/>
        <v>21</v>
      </c>
    </row>
    <row r="1217" spans="1:27" x14ac:dyDescent="0.3">
      <c r="A1217">
        <v>100067</v>
      </c>
      <c r="B1217">
        <v>230922</v>
      </c>
      <c r="C1217" s="3">
        <v>44130.560416666667</v>
      </c>
      <c r="D1217">
        <v>0</v>
      </c>
      <c r="E1217">
        <v>2</v>
      </c>
      <c r="F1217" t="s">
        <v>25</v>
      </c>
      <c r="G1217">
        <v>1</v>
      </c>
      <c r="H1217">
        <v>40.34375</v>
      </c>
      <c r="I1217">
        <v>14.39063</v>
      </c>
      <c r="J1217">
        <v>1.34375</v>
      </c>
      <c r="K1217">
        <v>52.023440000000001</v>
      </c>
      <c r="L1217" s="3">
        <v>44130.313888888886</v>
      </c>
      <c r="M1217">
        <v>17.18</v>
      </c>
      <c r="N1217" t="s">
        <v>28</v>
      </c>
      <c r="P1217">
        <f>(C1217-Key!$B$1)*24</f>
        <v>-1.5999999999767169</v>
      </c>
      <c r="Q1217">
        <f>(Key!$B$2-'17.1'!C1217)*24</f>
        <v>4.5499999999883585</v>
      </c>
      <c r="R1217" s="3">
        <f>C1217-(M1217-Key!$B$5)/(24*Key!$B$6)</f>
        <v>44130.546601851849</v>
      </c>
      <c r="S1217">
        <f>M1217-Key!$B$5</f>
        <v>14.92</v>
      </c>
      <c r="T1217" s="2">
        <f t="shared" si="90"/>
        <v>44129.5625</v>
      </c>
      <c r="U1217" t="str">
        <f t="shared" si="91"/>
        <v>10-25-2020 13:30</v>
      </c>
      <c r="V1217">
        <f>IFERROR(IF(W1217=Z1217,VLOOKUP($U1217,[1]C8842!$G$2:$M$145,3,FALSE),0),0)</f>
        <v>21</v>
      </c>
      <c r="W1217">
        <f>VLOOKUP(RIGHT($V$1,5),Key!$A$9:$B$14,2,FALSE)</f>
        <v>10.199999999999999</v>
      </c>
      <c r="X1217">
        <f t="shared" si="94"/>
        <v>0</v>
      </c>
      <c r="Y1217">
        <f>VLOOKUP(RIGHT($X$1,5),Key!$A$9:$B$14,2,FALSE)</f>
        <v>3.7</v>
      </c>
      <c r="Z1217">
        <f t="shared" si="92"/>
        <v>10.199999999999999</v>
      </c>
      <c r="AA1217">
        <f t="shared" si="93"/>
        <v>21</v>
      </c>
    </row>
    <row r="1218" spans="1:27" x14ac:dyDescent="0.3">
      <c r="A1218">
        <v>100067</v>
      </c>
      <c r="B1218">
        <v>230922</v>
      </c>
      <c r="C1218" s="3">
        <v>44130.560416666667</v>
      </c>
      <c r="D1218">
        <v>3</v>
      </c>
      <c r="E1218">
        <v>2</v>
      </c>
      <c r="F1218" t="s">
        <v>26</v>
      </c>
      <c r="G1218">
        <v>3</v>
      </c>
      <c r="H1218">
        <v>52.195309999999999</v>
      </c>
      <c r="I1218">
        <v>32.066409999999998</v>
      </c>
      <c r="J1218">
        <v>1.941406</v>
      </c>
      <c r="K1218">
        <v>92.039060000000006</v>
      </c>
      <c r="L1218" s="3">
        <v>44130.313888888886</v>
      </c>
      <c r="M1218">
        <v>17.18</v>
      </c>
      <c r="N1218" t="s">
        <v>28</v>
      </c>
      <c r="P1218">
        <f>(C1218-Key!$B$1)*24</f>
        <v>-1.5999999999767169</v>
      </c>
      <c r="Q1218">
        <f>(Key!$B$2-'17.1'!C1218)*24</f>
        <v>4.5499999999883585</v>
      </c>
      <c r="R1218" s="3">
        <f>C1218-(M1218-Key!$B$5)/(24*Key!$B$6)</f>
        <v>44130.546601851849</v>
      </c>
      <c r="S1218">
        <f>M1218-Key!$B$5</f>
        <v>14.92</v>
      </c>
      <c r="T1218" s="2">
        <f t="shared" si="90"/>
        <v>44129.5625</v>
      </c>
      <c r="U1218" t="str">
        <f t="shared" si="91"/>
        <v>10-25-2020 13:30</v>
      </c>
      <c r="V1218">
        <f>IFERROR(IF(W1218=Z1218,VLOOKUP($U1218,[1]C8842!$G$2:$M$145,3,FALSE),0),0)</f>
        <v>21</v>
      </c>
      <c r="W1218">
        <f>VLOOKUP(RIGHT($V$1,5),Key!$A$9:$B$14,2,FALSE)</f>
        <v>10.199999999999999</v>
      </c>
      <c r="X1218">
        <f t="shared" si="94"/>
        <v>0</v>
      </c>
      <c r="Y1218">
        <f>VLOOKUP(RIGHT($X$1,5),Key!$A$9:$B$14,2,FALSE)</f>
        <v>3.7</v>
      </c>
      <c r="Z1218">
        <f t="shared" si="92"/>
        <v>10.199999999999999</v>
      </c>
      <c r="AA1218">
        <f t="shared" si="93"/>
        <v>21</v>
      </c>
    </row>
    <row r="1219" spans="1:27" x14ac:dyDescent="0.3">
      <c r="A1219">
        <v>100067</v>
      </c>
      <c r="B1219">
        <v>230922</v>
      </c>
      <c r="C1219" s="3">
        <v>44130.560416666667</v>
      </c>
      <c r="D1219">
        <v>3</v>
      </c>
      <c r="E1219">
        <v>2</v>
      </c>
      <c r="F1219" t="s">
        <v>26</v>
      </c>
      <c r="G1219">
        <v>1</v>
      </c>
      <c r="H1219">
        <v>68.703130000000002</v>
      </c>
      <c r="I1219">
        <v>18.664059999999999</v>
      </c>
      <c r="J1219">
        <v>0.953125</v>
      </c>
      <c r="K1219">
        <v>90.039060000000006</v>
      </c>
      <c r="L1219" s="3">
        <v>44130.313888888886</v>
      </c>
      <c r="M1219">
        <v>17.18</v>
      </c>
      <c r="N1219" t="s">
        <v>28</v>
      </c>
      <c r="P1219">
        <f>(C1219-Key!$B$1)*24</f>
        <v>-1.5999999999767169</v>
      </c>
      <c r="Q1219">
        <f>(Key!$B$2-'17.1'!C1219)*24</f>
        <v>4.5499999999883585</v>
      </c>
      <c r="R1219" s="3">
        <f>C1219-(M1219-Key!$B$5)/(24*Key!$B$6)</f>
        <v>44130.546601851849</v>
      </c>
      <c r="S1219">
        <f>M1219-Key!$B$5</f>
        <v>14.92</v>
      </c>
      <c r="T1219" s="2">
        <f t="shared" ref="T1219:T1282" si="95">ROUND(C1219*24*60/10,0)/(24*6)-1</f>
        <v>44129.5625</v>
      </c>
      <c r="U1219" t="str">
        <f t="shared" ref="U1219:U1282" si="96">TEXT(T1219,"mm-dd-yyyy hh:mm")</f>
        <v>10-25-2020 13:30</v>
      </c>
      <c r="V1219">
        <f>IFERROR(IF(W1219=Z1219,VLOOKUP($U1219,[1]C8842!$G$2:$M$145,3,FALSE),0),0)</f>
        <v>21</v>
      </c>
      <c r="W1219">
        <f>VLOOKUP(RIGHT($V$1,5),Key!$A$9:$B$14,2,FALSE)</f>
        <v>10.199999999999999</v>
      </c>
      <c r="X1219">
        <f t="shared" si="94"/>
        <v>0</v>
      </c>
      <c r="Y1219">
        <f>VLOOKUP(RIGHT($X$1,5),Key!$A$9:$B$14,2,FALSE)</f>
        <v>3.7</v>
      </c>
      <c r="Z1219">
        <f t="shared" ref="Z1219:Z1282" si="97">M1219-MIN(ABS(Y1219-M1219),ABS(W1219-M1219))</f>
        <v>10.199999999999999</v>
      </c>
      <c r="AA1219">
        <f t="shared" ref="AA1219:AA1282" si="98">SUM(V1219,X1219)</f>
        <v>21</v>
      </c>
    </row>
    <row r="1220" spans="1:27" x14ac:dyDescent="0.3">
      <c r="A1220">
        <v>100067</v>
      </c>
      <c r="B1220">
        <v>230922</v>
      </c>
      <c r="C1220" s="3">
        <v>44130.560416666667</v>
      </c>
      <c r="D1220">
        <v>0</v>
      </c>
      <c r="E1220">
        <v>2</v>
      </c>
      <c r="F1220" t="s">
        <v>25</v>
      </c>
      <c r="G1220">
        <v>1</v>
      </c>
      <c r="H1220">
        <v>60.878909999999998</v>
      </c>
      <c r="I1220">
        <v>19.070309999999999</v>
      </c>
      <c r="J1220">
        <v>1.09375</v>
      </c>
      <c r="K1220">
        <v>44.019530000000003</v>
      </c>
      <c r="L1220" s="3">
        <v>44130.313888888886</v>
      </c>
      <c r="M1220">
        <v>17.18</v>
      </c>
      <c r="N1220" t="s">
        <v>28</v>
      </c>
      <c r="P1220">
        <f>(C1220-Key!$B$1)*24</f>
        <v>-1.5999999999767169</v>
      </c>
      <c r="Q1220">
        <f>(Key!$B$2-'17.1'!C1220)*24</f>
        <v>4.5499999999883585</v>
      </c>
      <c r="R1220" s="3">
        <f>C1220-(M1220-Key!$B$5)/(24*Key!$B$6)</f>
        <v>44130.546601851849</v>
      </c>
      <c r="S1220">
        <f>M1220-Key!$B$5</f>
        <v>14.92</v>
      </c>
      <c r="T1220" s="2">
        <f t="shared" si="95"/>
        <v>44129.5625</v>
      </c>
      <c r="U1220" t="str">
        <f t="shared" si="96"/>
        <v>10-25-2020 13:30</v>
      </c>
      <c r="V1220">
        <f>IFERROR(IF(W1220=Z1220,VLOOKUP($U1220,[1]C8842!$G$2:$M$145,3,FALSE),0),0)</f>
        <v>21</v>
      </c>
      <c r="W1220">
        <f>VLOOKUP(RIGHT($V$1,5),Key!$A$9:$B$14,2,FALSE)</f>
        <v>10.199999999999999</v>
      </c>
      <c r="X1220">
        <f t="shared" ref="X1220:X1283" si="99">$X$2</f>
        <v>0</v>
      </c>
      <c r="Y1220">
        <f>VLOOKUP(RIGHT($X$1,5),Key!$A$9:$B$14,2,FALSE)</f>
        <v>3.7</v>
      </c>
      <c r="Z1220">
        <f t="shared" si="97"/>
        <v>10.199999999999999</v>
      </c>
      <c r="AA1220">
        <f t="shared" si="98"/>
        <v>21</v>
      </c>
    </row>
    <row r="1221" spans="1:27" x14ac:dyDescent="0.3">
      <c r="A1221">
        <v>100067</v>
      </c>
      <c r="B1221">
        <v>230922</v>
      </c>
      <c r="C1221" s="3">
        <v>44130.561111111114</v>
      </c>
      <c r="D1221">
        <v>3</v>
      </c>
      <c r="E1221">
        <v>2</v>
      </c>
      <c r="F1221" t="s">
        <v>26</v>
      </c>
      <c r="G1221">
        <v>1</v>
      </c>
      <c r="H1221">
        <v>67.597660000000005</v>
      </c>
      <c r="I1221">
        <v>15.10547</v>
      </c>
      <c r="J1221">
        <v>0.828125</v>
      </c>
      <c r="K1221">
        <v>93.039060000000006</v>
      </c>
      <c r="L1221" s="3">
        <v>44130.313888888886</v>
      </c>
      <c r="M1221">
        <v>17.18</v>
      </c>
      <c r="N1221" t="s">
        <v>28</v>
      </c>
      <c r="P1221">
        <f>(C1221-Key!$B$1)*24</f>
        <v>-1.5833333332557231</v>
      </c>
      <c r="Q1221">
        <f>(Key!$B$2-'17.1'!C1221)*24</f>
        <v>4.5333333332673647</v>
      </c>
      <c r="R1221" s="3">
        <f>C1221-(M1221-Key!$B$5)/(24*Key!$B$6)</f>
        <v>44130.547296296296</v>
      </c>
      <c r="S1221">
        <f>M1221-Key!$B$5</f>
        <v>14.92</v>
      </c>
      <c r="T1221" s="2">
        <f t="shared" si="95"/>
        <v>44129.5625</v>
      </c>
      <c r="U1221" t="str">
        <f t="shared" si="96"/>
        <v>10-25-2020 13:30</v>
      </c>
      <c r="V1221">
        <f>IFERROR(IF(W1221=Z1221,VLOOKUP($U1221,[1]C8842!$G$2:$M$145,3,FALSE),0),0)</f>
        <v>21</v>
      </c>
      <c r="W1221">
        <f>VLOOKUP(RIGHT($V$1,5),Key!$A$9:$B$14,2,FALSE)</f>
        <v>10.199999999999999</v>
      </c>
      <c r="X1221">
        <f t="shared" si="99"/>
        <v>0</v>
      </c>
      <c r="Y1221">
        <f>VLOOKUP(RIGHT($X$1,5),Key!$A$9:$B$14,2,FALSE)</f>
        <v>3.7</v>
      </c>
      <c r="Z1221">
        <f t="shared" si="97"/>
        <v>10.199999999999999</v>
      </c>
      <c r="AA1221">
        <f t="shared" si="98"/>
        <v>21</v>
      </c>
    </row>
    <row r="1222" spans="1:27" x14ac:dyDescent="0.3">
      <c r="A1222">
        <v>100067</v>
      </c>
      <c r="B1222">
        <v>230922</v>
      </c>
      <c r="C1222" s="3">
        <v>44130.561111111114</v>
      </c>
      <c r="D1222">
        <v>1</v>
      </c>
      <c r="E1222">
        <v>1</v>
      </c>
      <c r="F1222" t="s">
        <v>25</v>
      </c>
      <c r="G1222">
        <v>1</v>
      </c>
      <c r="H1222">
        <v>62.210940000000001</v>
      </c>
      <c r="I1222">
        <v>15.714840000000001</v>
      </c>
      <c r="J1222">
        <v>0.92578130000000003</v>
      </c>
      <c r="K1222">
        <v>58.023440000000001</v>
      </c>
      <c r="L1222" s="3">
        <v>44130.313888888886</v>
      </c>
      <c r="M1222">
        <v>17.18</v>
      </c>
      <c r="N1222" t="s">
        <v>28</v>
      </c>
      <c r="P1222">
        <f>(C1222-Key!$B$1)*24</f>
        <v>-1.5833333332557231</v>
      </c>
      <c r="Q1222">
        <f>(Key!$B$2-'17.1'!C1222)*24</f>
        <v>4.5333333332673647</v>
      </c>
      <c r="R1222" s="3">
        <f>C1222-(M1222-Key!$B$5)/(24*Key!$B$6)</f>
        <v>44130.547296296296</v>
      </c>
      <c r="S1222">
        <f>M1222-Key!$B$5</f>
        <v>14.92</v>
      </c>
      <c r="T1222" s="2">
        <f t="shared" si="95"/>
        <v>44129.5625</v>
      </c>
      <c r="U1222" t="str">
        <f t="shared" si="96"/>
        <v>10-25-2020 13:30</v>
      </c>
      <c r="V1222">
        <f>IFERROR(IF(W1222=Z1222,VLOOKUP($U1222,[1]C8842!$G$2:$M$145,3,FALSE),0),0)</f>
        <v>21</v>
      </c>
      <c r="W1222">
        <f>VLOOKUP(RIGHT($V$1,5),Key!$A$9:$B$14,2,FALSE)</f>
        <v>10.199999999999999</v>
      </c>
      <c r="X1222">
        <f t="shared" si="99"/>
        <v>0</v>
      </c>
      <c r="Y1222">
        <f>VLOOKUP(RIGHT($X$1,5),Key!$A$9:$B$14,2,FALSE)</f>
        <v>3.7</v>
      </c>
      <c r="Z1222">
        <f t="shared" si="97"/>
        <v>10.199999999999999</v>
      </c>
      <c r="AA1222">
        <f t="shared" si="98"/>
        <v>21</v>
      </c>
    </row>
    <row r="1223" spans="1:27" x14ac:dyDescent="0.3">
      <c r="A1223">
        <v>100067</v>
      </c>
      <c r="B1223">
        <v>230922</v>
      </c>
      <c r="C1223" s="3">
        <v>44130.561111111114</v>
      </c>
      <c r="D1223">
        <v>0</v>
      </c>
      <c r="E1223">
        <v>2</v>
      </c>
      <c r="F1223" t="s">
        <v>25</v>
      </c>
      <c r="G1223">
        <v>1</v>
      </c>
      <c r="H1223">
        <v>57.480469999999997</v>
      </c>
      <c r="I1223">
        <v>19.13672</v>
      </c>
      <c r="J1223">
        <v>1.160156</v>
      </c>
      <c r="K1223">
        <v>46.019530000000003</v>
      </c>
      <c r="L1223" s="3">
        <v>44130.313888888886</v>
      </c>
      <c r="M1223">
        <v>17.18</v>
      </c>
      <c r="N1223" t="s">
        <v>28</v>
      </c>
      <c r="P1223">
        <f>(C1223-Key!$B$1)*24</f>
        <v>-1.5833333332557231</v>
      </c>
      <c r="Q1223">
        <f>(Key!$B$2-'17.1'!C1223)*24</f>
        <v>4.5333333332673647</v>
      </c>
      <c r="R1223" s="3">
        <f>C1223-(M1223-Key!$B$5)/(24*Key!$B$6)</f>
        <v>44130.547296296296</v>
      </c>
      <c r="S1223">
        <f>M1223-Key!$B$5</f>
        <v>14.92</v>
      </c>
      <c r="T1223" s="2">
        <f t="shared" si="95"/>
        <v>44129.5625</v>
      </c>
      <c r="U1223" t="str">
        <f t="shared" si="96"/>
        <v>10-25-2020 13:30</v>
      </c>
      <c r="V1223">
        <f>IFERROR(IF(W1223=Z1223,VLOOKUP($U1223,[1]C8842!$G$2:$M$145,3,FALSE),0),0)</f>
        <v>21</v>
      </c>
      <c r="W1223">
        <f>VLOOKUP(RIGHT($V$1,5),Key!$A$9:$B$14,2,FALSE)</f>
        <v>10.199999999999999</v>
      </c>
      <c r="X1223">
        <f t="shared" si="99"/>
        <v>0</v>
      </c>
      <c r="Y1223">
        <f>VLOOKUP(RIGHT($X$1,5),Key!$A$9:$B$14,2,FALSE)</f>
        <v>3.7</v>
      </c>
      <c r="Z1223">
        <f t="shared" si="97"/>
        <v>10.199999999999999</v>
      </c>
      <c r="AA1223">
        <f t="shared" si="98"/>
        <v>21</v>
      </c>
    </row>
    <row r="1224" spans="1:27" x14ac:dyDescent="0.3">
      <c r="A1224">
        <v>100067</v>
      </c>
      <c r="B1224">
        <v>230922</v>
      </c>
      <c r="C1224" s="3">
        <v>44130.561111111114</v>
      </c>
      <c r="D1224">
        <v>0</v>
      </c>
      <c r="E1224">
        <v>2</v>
      </c>
      <c r="F1224" t="s">
        <v>25</v>
      </c>
      <c r="G1224">
        <v>1</v>
      </c>
      <c r="H1224">
        <v>61.511719999999997</v>
      </c>
      <c r="I1224">
        <v>14.632809999999999</v>
      </c>
      <c r="J1224">
        <v>0.890625</v>
      </c>
      <c r="K1224">
        <v>45.019530000000003</v>
      </c>
      <c r="L1224" s="3">
        <v>44130.313888888886</v>
      </c>
      <c r="M1224">
        <v>17.18</v>
      </c>
      <c r="N1224" t="s">
        <v>28</v>
      </c>
      <c r="P1224">
        <f>(C1224-Key!$B$1)*24</f>
        <v>-1.5833333332557231</v>
      </c>
      <c r="Q1224">
        <f>(Key!$B$2-'17.1'!C1224)*24</f>
        <v>4.5333333332673647</v>
      </c>
      <c r="R1224" s="3">
        <f>C1224-(M1224-Key!$B$5)/(24*Key!$B$6)</f>
        <v>44130.547296296296</v>
      </c>
      <c r="S1224">
        <f>M1224-Key!$B$5</f>
        <v>14.92</v>
      </c>
      <c r="T1224" s="2">
        <f t="shared" si="95"/>
        <v>44129.5625</v>
      </c>
      <c r="U1224" t="str">
        <f t="shared" si="96"/>
        <v>10-25-2020 13:30</v>
      </c>
      <c r="V1224">
        <f>IFERROR(IF(W1224=Z1224,VLOOKUP($U1224,[1]C8842!$G$2:$M$145,3,FALSE),0),0)</f>
        <v>21</v>
      </c>
      <c r="W1224">
        <f>VLOOKUP(RIGHT($V$1,5),Key!$A$9:$B$14,2,FALSE)</f>
        <v>10.199999999999999</v>
      </c>
      <c r="X1224">
        <f t="shared" si="99"/>
        <v>0</v>
      </c>
      <c r="Y1224">
        <f>VLOOKUP(RIGHT($X$1,5),Key!$A$9:$B$14,2,FALSE)</f>
        <v>3.7</v>
      </c>
      <c r="Z1224">
        <f t="shared" si="97"/>
        <v>10.199999999999999</v>
      </c>
      <c r="AA1224">
        <f t="shared" si="98"/>
        <v>21</v>
      </c>
    </row>
    <row r="1225" spans="1:27" x14ac:dyDescent="0.3">
      <c r="A1225">
        <v>100067</v>
      </c>
      <c r="B1225">
        <v>230922</v>
      </c>
      <c r="C1225" s="3">
        <v>44130.561111111114</v>
      </c>
      <c r="D1225">
        <v>3</v>
      </c>
      <c r="E1225">
        <v>2</v>
      </c>
      <c r="F1225" t="s">
        <v>26</v>
      </c>
      <c r="G1225">
        <v>1</v>
      </c>
      <c r="H1225">
        <v>59.480469999999997</v>
      </c>
      <c r="I1225">
        <v>16.414059999999999</v>
      </c>
      <c r="J1225">
        <v>1</v>
      </c>
      <c r="K1225">
        <v>95.039060000000006</v>
      </c>
      <c r="L1225" s="3">
        <v>44130.313888888886</v>
      </c>
      <c r="M1225">
        <v>17.18</v>
      </c>
      <c r="N1225" t="s">
        <v>28</v>
      </c>
      <c r="P1225">
        <f>(C1225-Key!$B$1)*24</f>
        <v>-1.5833333332557231</v>
      </c>
      <c r="Q1225">
        <f>(Key!$B$2-'17.1'!C1225)*24</f>
        <v>4.5333333332673647</v>
      </c>
      <c r="R1225" s="3">
        <f>C1225-(M1225-Key!$B$5)/(24*Key!$B$6)</f>
        <v>44130.547296296296</v>
      </c>
      <c r="S1225">
        <f>M1225-Key!$B$5</f>
        <v>14.92</v>
      </c>
      <c r="T1225" s="2">
        <f t="shared" si="95"/>
        <v>44129.5625</v>
      </c>
      <c r="U1225" t="str">
        <f t="shared" si="96"/>
        <v>10-25-2020 13:30</v>
      </c>
      <c r="V1225">
        <f>IFERROR(IF(W1225=Z1225,VLOOKUP($U1225,[1]C8842!$G$2:$M$145,3,FALSE),0),0)</f>
        <v>21</v>
      </c>
      <c r="W1225">
        <f>VLOOKUP(RIGHT($V$1,5),Key!$A$9:$B$14,2,FALSE)</f>
        <v>10.199999999999999</v>
      </c>
      <c r="X1225">
        <f t="shared" si="99"/>
        <v>0</v>
      </c>
      <c r="Y1225">
        <f>VLOOKUP(RIGHT($X$1,5),Key!$A$9:$B$14,2,FALSE)</f>
        <v>3.7</v>
      </c>
      <c r="Z1225">
        <f t="shared" si="97"/>
        <v>10.199999999999999</v>
      </c>
      <c r="AA1225">
        <f t="shared" si="98"/>
        <v>21</v>
      </c>
    </row>
    <row r="1226" spans="1:27" x14ac:dyDescent="0.3">
      <c r="A1226">
        <v>100067</v>
      </c>
      <c r="B1226">
        <v>230922</v>
      </c>
      <c r="C1226" s="3">
        <v>44130.561111111114</v>
      </c>
      <c r="D1226">
        <v>3</v>
      </c>
      <c r="E1226">
        <v>2</v>
      </c>
      <c r="F1226" t="s">
        <v>26</v>
      </c>
      <c r="G1226">
        <v>1</v>
      </c>
      <c r="H1226">
        <v>62.585940000000001</v>
      </c>
      <c r="I1226">
        <v>15.601559999999999</v>
      </c>
      <c r="J1226">
        <v>0.91796880000000003</v>
      </c>
      <c r="K1226">
        <v>95.039060000000006</v>
      </c>
      <c r="L1226" s="3">
        <v>44130.313888888886</v>
      </c>
      <c r="M1226">
        <v>17.18</v>
      </c>
      <c r="N1226" t="s">
        <v>28</v>
      </c>
      <c r="P1226">
        <f>(C1226-Key!$B$1)*24</f>
        <v>-1.5833333332557231</v>
      </c>
      <c r="Q1226">
        <f>(Key!$B$2-'17.1'!C1226)*24</f>
        <v>4.5333333332673647</v>
      </c>
      <c r="R1226" s="3">
        <f>C1226-(M1226-Key!$B$5)/(24*Key!$B$6)</f>
        <v>44130.547296296296</v>
      </c>
      <c r="S1226">
        <f>M1226-Key!$B$5</f>
        <v>14.92</v>
      </c>
      <c r="T1226" s="2">
        <f t="shared" si="95"/>
        <v>44129.5625</v>
      </c>
      <c r="U1226" t="str">
        <f t="shared" si="96"/>
        <v>10-25-2020 13:30</v>
      </c>
      <c r="V1226">
        <f>IFERROR(IF(W1226=Z1226,VLOOKUP($U1226,[1]C8842!$G$2:$M$145,3,FALSE),0),0)</f>
        <v>21</v>
      </c>
      <c r="W1226">
        <f>VLOOKUP(RIGHT($V$1,5),Key!$A$9:$B$14,2,FALSE)</f>
        <v>10.199999999999999</v>
      </c>
      <c r="X1226">
        <f t="shared" si="99"/>
        <v>0</v>
      </c>
      <c r="Y1226">
        <f>VLOOKUP(RIGHT($X$1,5),Key!$A$9:$B$14,2,FALSE)</f>
        <v>3.7</v>
      </c>
      <c r="Z1226">
        <f t="shared" si="97"/>
        <v>10.199999999999999</v>
      </c>
      <c r="AA1226">
        <f t="shared" si="98"/>
        <v>21</v>
      </c>
    </row>
    <row r="1227" spans="1:27" x14ac:dyDescent="0.3">
      <c r="A1227">
        <v>100067</v>
      </c>
      <c r="B1227">
        <v>230922</v>
      </c>
      <c r="C1227" s="3">
        <v>44130.561111111114</v>
      </c>
      <c r="D1227">
        <v>1</v>
      </c>
      <c r="E1227">
        <v>1</v>
      </c>
      <c r="F1227" t="s">
        <v>25</v>
      </c>
      <c r="G1227">
        <v>1</v>
      </c>
      <c r="H1227">
        <v>71.957030000000003</v>
      </c>
      <c r="I1227">
        <v>15.257809999999999</v>
      </c>
      <c r="J1227">
        <v>0.78515630000000003</v>
      </c>
      <c r="K1227">
        <v>56.023440000000001</v>
      </c>
      <c r="L1227" s="3">
        <v>44130.313888888886</v>
      </c>
      <c r="M1227">
        <v>17.18</v>
      </c>
      <c r="N1227" t="s">
        <v>28</v>
      </c>
      <c r="P1227">
        <f>(C1227-Key!$B$1)*24</f>
        <v>-1.5833333332557231</v>
      </c>
      <c r="Q1227">
        <f>(Key!$B$2-'17.1'!C1227)*24</f>
        <v>4.5333333332673647</v>
      </c>
      <c r="R1227" s="3">
        <f>C1227-(M1227-Key!$B$5)/(24*Key!$B$6)</f>
        <v>44130.547296296296</v>
      </c>
      <c r="S1227">
        <f>M1227-Key!$B$5</f>
        <v>14.92</v>
      </c>
      <c r="T1227" s="2">
        <f t="shared" si="95"/>
        <v>44129.5625</v>
      </c>
      <c r="U1227" t="str">
        <f t="shared" si="96"/>
        <v>10-25-2020 13:30</v>
      </c>
      <c r="V1227">
        <f>IFERROR(IF(W1227=Z1227,VLOOKUP($U1227,[1]C8842!$G$2:$M$145,3,FALSE),0),0)</f>
        <v>21</v>
      </c>
      <c r="W1227">
        <f>VLOOKUP(RIGHT($V$1,5),Key!$A$9:$B$14,2,FALSE)</f>
        <v>10.199999999999999</v>
      </c>
      <c r="X1227">
        <f t="shared" si="99"/>
        <v>0</v>
      </c>
      <c r="Y1227">
        <f>VLOOKUP(RIGHT($X$1,5),Key!$A$9:$B$14,2,FALSE)</f>
        <v>3.7</v>
      </c>
      <c r="Z1227">
        <f t="shared" si="97"/>
        <v>10.199999999999999</v>
      </c>
      <c r="AA1227">
        <f t="shared" si="98"/>
        <v>21</v>
      </c>
    </row>
    <row r="1228" spans="1:27" x14ac:dyDescent="0.3">
      <c r="A1228">
        <v>100067</v>
      </c>
      <c r="B1228">
        <v>230922</v>
      </c>
      <c r="C1228" s="3">
        <v>44130.561111111114</v>
      </c>
      <c r="D1228">
        <v>0</v>
      </c>
      <c r="E1228">
        <v>2</v>
      </c>
      <c r="F1228" t="s">
        <v>25</v>
      </c>
      <c r="G1228">
        <v>1</v>
      </c>
      <c r="H1228">
        <v>59.863280000000003</v>
      </c>
      <c r="I1228">
        <v>19.765630000000002</v>
      </c>
      <c r="J1228">
        <v>1.144531</v>
      </c>
      <c r="K1228">
        <v>47.019530000000003</v>
      </c>
      <c r="L1228" s="3">
        <v>44130.313888888886</v>
      </c>
      <c r="M1228">
        <v>17.18</v>
      </c>
      <c r="N1228" t="s">
        <v>28</v>
      </c>
      <c r="P1228">
        <f>(C1228-Key!$B$1)*24</f>
        <v>-1.5833333332557231</v>
      </c>
      <c r="Q1228">
        <f>(Key!$B$2-'17.1'!C1228)*24</f>
        <v>4.5333333332673647</v>
      </c>
      <c r="R1228" s="3">
        <f>C1228-(M1228-Key!$B$5)/(24*Key!$B$6)</f>
        <v>44130.547296296296</v>
      </c>
      <c r="S1228">
        <f>M1228-Key!$B$5</f>
        <v>14.92</v>
      </c>
      <c r="T1228" s="2">
        <f t="shared" si="95"/>
        <v>44129.5625</v>
      </c>
      <c r="U1228" t="str">
        <f t="shared" si="96"/>
        <v>10-25-2020 13:30</v>
      </c>
      <c r="V1228">
        <f>IFERROR(IF(W1228=Z1228,VLOOKUP($U1228,[1]C8842!$G$2:$M$145,3,FALSE),0),0)</f>
        <v>21</v>
      </c>
      <c r="W1228">
        <f>VLOOKUP(RIGHT($V$1,5),Key!$A$9:$B$14,2,FALSE)</f>
        <v>10.199999999999999</v>
      </c>
      <c r="X1228">
        <f t="shared" si="99"/>
        <v>0</v>
      </c>
      <c r="Y1228">
        <f>VLOOKUP(RIGHT($X$1,5),Key!$A$9:$B$14,2,FALSE)</f>
        <v>3.7</v>
      </c>
      <c r="Z1228">
        <f t="shared" si="97"/>
        <v>10.199999999999999</v>
      </c>
      <c r="AA1228">
        <f t="shared" si="98"/>
        <v>21</v>
      </c>
    </row>
    <row r="1229" spans="1:27" x14ac:dyDescent="0.3">
      <c r="A1229">
        <v>100067</v>
      </c>
      <c r="B1229">
        <v>230922</v>
      </c>
      <c r="C1229" s="3">
        <v>44130.561111111114</v>
      </c>
      <c r="D1229">
        <v>0</v>
      </c>
      <c r="E1229">
        <v>2</v>
      </c>
      <c r="F1229" t="s">
        <v>25</v>
      </c>
      <c r="G1229">
        <v>1</v>
      </c>
      <c r="H1229">
        <v>62.589840000000002</v>
      </c>
      <c r="I1229">
        <v>15.73047</v>
      </c>
      <c r="J1229">
        <v>0.921875</v>
      </c>
      <c r="K1229">
        <v>46.019530000000003</v>
      </c>
      <c r="L1229" s="3">
        <v>44130.313888888886</v>
      </c>
      <c r="M1229">
        <v>17.18</v>
      </c>
      <c r="N1229" t="s">
        <v>28</v>
      </c>
      <c r="P1229">
        <f>(C1229-Key!$B$1)*24</f>
        <v>-1.5833333332557231</v>
      </c>
      <c r="Q1229">
        <f>(Key!$B$2-'17.1'!C1229)*24</f>
        <v>4.5333333332673647</v>
      </c>
      <c r="R1229" s="3">
        <f>C1229-(M1229-Key!$B$5)/(24*Key!$B$6)</f>
        <v>44130.547296296296</v>
      </c>
      <c r="S1229">
        <f>M1229-Key!$B$5</f>
        <v>14.92</v>
      </c>
      <c r="T1229" s="2">
        <f t="shared" si="95"/>
        <v>44129.5625</v>
      </c>
      <c r="U1229" t="str">
        <f t="shared" si="96"/>
        <v>10-25-2020 13:30</v>
      </c>
      <c r="V1229">
        <f>IFERROR(IF(W1229=Z1229,VLOOKUP($U1229,[1]C8842!$G$2:$M$145,3,FALSE),0),0)</f>
        <v>21</v>
      </c>
      <c r="W1229">
        <f>VLOOKUP(RIGHT($V$1,5),Key!$A$9:$B$14,2,FALSE)</f>
        <v>10.199999999999999</v>
      </c>
      <c r="X1229">
        <f t="shared" si="99"/>
        <v>0</v>
      </c>
      <c r="Y1229">
        <f>VLOOKUP(RIGHT($X$1,5),Key!$A$9:$B$14,2,FALSE)</f>
        <v>3.7</v>
      </c>
      <c r="Z1229">
        <f t="shared" si="97"/>
        <v>10.199999999999999</v>
      </c>
      <c r="AA1229">
        <f t="shared" si="98"/>
        <v>21</v>
      </c>
    </row>
    <row r="1230" spans="1:27" x14ac:dyDescent="0.3">
      <c r="A1230">
        <v>100067</v>
      </c>
      <c r="B1230">
        <v>230922</v>
      </c>
      <c r="C1230" s="3">
        <v>44130.561111111114</v>
      </c>
      <c r="D1230">
        <v>0</v>
      </c>
      <c r="E1230">
        <v>2</v>
      </c>
      <c r="F1230" t="s">
        <v>25</v>
      </c>
      <c r="G1230">
        <v>5</v>
      </c>
      <c r="H1230">
        <v>59.335940000000001</v>
      </c>
      <c r="I1230">
        <v>88.789060000000006</v>
      </c>
      <c r="J1230">
        <v>4.25</v>
      </c>
      <c r="K1230">
        <v>44.019530000000003</v>
      </c>
      <c r="L1230" s="3">
        <v>44130.313888888886</v>
      </c>
      <c r="M1230">
        <v>17.18</v>
      </c>
      <c r="N1230" t="s">
        <v>28</v>
      </c>
      <c r="P1230">
        <f>(C1230-Key!$B$1)*24</f>
        <v>-1.5833333332557231</v>
      </c>
      <c r="Q1230">
        <f>(Key!$B$2-'17.1'!C1230)*24</f>
        <v>4.5333333332673647</v>
      </c>
      <c r="R1230" s="3">
        <f>C1230-(M1230-Key!$B$5)/(24*Key!$B$6)</f>
        <v>44130.547296296296</v>
      </c>
      <c r="S1230">
        <f>M1230-Key!$B$5</f>
        <v>14.92</v>
      </c>
      <c r="T1230" s="2">
        <f t="shared" si="95"/>
        <v>44129.5625</v>
      </c>
      <c r="U1230" t="str">
        <f t="shared" si="96"/>
        <v>10-25-2020 13:30</v>
      </c>
      <c r="V1230">
        <f>IFERROR(IF(W1230=Z1230,VLOOKUP($U1230,[1]C8842!$G$2:$M$145,3,FALSE),0),0)</f>
        <v>21</v>
      </c>
      <c r="W1230">
        <f>VLOOKUP(RIGHT($V$1,5),Key!$A$9:$B$14,2,FALSE)</f>
        <v>10.199999999999999</v>
      </c>
      <c r="X1230">
        <f t="shared" si="99"/>
        <v>0</v>
      </c>
      <c r="Y1230">
        <f>VLOOKUP(RIGHT($X$1,5),Key!$A$9:$B$14,2,FALSE)</f>
        <v>3.7</v>
      </c>
      <c r="Z1230">
        <f t="shared" si="97"/>
        <v>10.199999999999999</v>
      </c>
      <c r="AA1230">
        <f t="shared" si="98"/>
        <v>21</v>
      </c>
    </row>
    <row r="1231" spans="1:27" x14ac:dyDescent="0.3">
      <c r="A1231">
        <v>100067</v>
      </c>
      <c r="B1231">
        <v>230922</v>
      </c>
      <c r="C1231" s="3">
        <v>44130.561111111114</v>
      </c>
      <c r="D1231">
        <v>3</v>
      </c>
      <c r="E1231">
        <v>2</v>
      </c>
      <c r="F1231" t="s">
        <v>26</v>
      </c>
      <c r="G1231">
        <v>1</v>
      </c>
      <c r="H1231">
        <v>56.839840000000002</v>
      </c>
      <c r="I1231">
        <v>16.910160000000001</v>
      </c>
      <c r="J1231">
        <v>1.0703130000000001</v>
      </c>
      <c r="K1231">
        <v>92.039060000000006</v>
      </c>
      <c r="L1231" s="3">
        <v>44130.313888888886</v>
      </c>
      <c r="M1231">
        <v>17.18</v>
      </c>
      <c r="N1231" t="s">
        <v>28</v>
      </c>
      <c r="P1231">
        <f>(C1231-Key!$B$1)*24</f>
        <v>-1.5833333332557231</v>
      </c>
      <c r="Q1231">
        <f>(Key!$B$2-'17.1'!C1231)*24</f>
        <v>4.5333333332673647</v>
      </c>
      <c r="R1231" s="3">
        <f>C1231-(M1231-Key!$B$5)/(24*Key!$B$6)</f>
        <v>44130.547296296296</v>
      </c>
      <c r="S1231">
        <f>M1231-Key!$B$5</f>
        <v>14.92</v>
      </c>
      <c r="T1231" s="2">
        <f t="shared" si="95"/>
        <v>44129.5625</v>
      </c>
      <c r="U1231" t="str">
        <f t="shared" si="96"/>
        <v>10-25-2020 13:30</v>
      </c>
      <c r="V1231">
        <f>IFERROR(IF(W1231=Z1231,VLOOKUP($U1231,[1]C8842!$G$2:$M$145,3,FALSE),0),0)</f>
        <v>21</v>
      </c>
      <c r="W1231">
        <f>VLOOKUP(RIGHT($V$1,5),Key!$A$9:$B$14,2,FALSE)</f>
        <v>10.199999999999999</v>
      </c>
      <c r="X1231">
        <f t="shared" si="99"/>
        <v>0</v>
      </c>
      <c r="Y1231">
        <f>VLOOKUP(RIGHT($X$1,5),Key!$A$9:$B$14,2,FALSE)</f>
        <v>3.7</v>
      </c>
      <c r="Z1231">
        <f t="shared" si="97"/>
        <v>10.199999999999999</v>
      </c>
      <c r="AA1231">
        <f t="shared" si="98"/>
        <v>21</v>
      </c>
    </row>
    <row r="1232" spans="1:27" x14ac:dyDescent="0.3">
      <c r="A1232">
        <v>100067</v>
      </c>
      <c r="B1232">
        <v>230922</v>
      </c>
      <c r="C1232" s="3">
        <v>44130.561111111114</v>
      </c>
      <c r="D1232">
        <v>1</v>
      </c>
      <c r="E1232">
        <v>1</v>
      </c>
      <c r="F1232" t="s">
        <v>25</v>
      </c>
      <c r="G1232">
        <v>1</v>
      </c>
      <c r="H1232">
        <v>65.679689999999994</v>
      </c>
      <c r="I1232">
        <v>13.51172</v>
      </c>
      <c r="J1232">
        <v>0.7890625</v>
      </c>
      <c r="K1232">
        <v>57.023440000000001</v>
      </c>
      <c r="L1232" s="3">
        <v>44130.313888888886</v>
      </c>
      <c r="M1232">
        <v>17.18</v>
      </c>
      <c r="N1232" t="s">
        <v>28</v>
      </c>
      <c r="P1232">
        <f>(C1232-Key!$B$1)*24</f>
        <v>-1.5833333332557231</v>
      </c>
      <c r="Q1232">
        <f>(Key!$B$2-'17.1'!C1232)*24</f>
        <v>4.5333333332673647</v>
      </c>
      <c r="R1232" s="3">
        <f>C1232-(M1232-Key!$B$5)/(24*Key!$B$6)</f>
        <v>44130.547296296296</v>
      </c>
      <c r="S1232">
        <f>M1232-Key!$B$5</f>
        <v>14.92</v>
      </c>
      <c r="T1232" s="2">
        <f t="shared" si="95"/>
        <v>44129.5625</v>
      </c>
      <c r="U1232" t="str">
        <f t="shared" si="96"/>
        <v>10-25-2020 13:30</v>
      </c>
      <c r="V1232">
        <f>IFERROR(IF(W1232=Z1232,VLOOKUP($U1232,[1]C8842!$G$2:$M$145,3,FALSE),0),0)</f>
        <v>21</v>
      </c>
      <c r="W1232">
        <f>VLOOKUP(RIGHT($V$1,5),Key!$A$9:$B$14,2,FALSE)</f>
        <v>10.199999999999999</v>
      </c>
      <c r="X1232">
        <f t="shared" si="99"/>
        <v>0</v>
      </c>
      <c r="Y1232">
        <f>VLOOKUP(RIGHT($X$1,5),Key!$A$9:$B$14,2,FALSE)</f>
        <v>3.7</v>
      </c>
      <c r="Z1232">
        <f t="shared" si="97"/>
        <v>10.199999999999999</v>
      </c>
      <c r="AA1232">
        <f t="shared" si="98"/>
        <v>21</v>
      </c>
    </row>
    <row r="1233" spans="1:27" x14ac:dyDescent="0.3">
      <c r="A1233">
        <v>100067</v>
      </c>
      <c r="B1233">
        <v>230922</v>
      </c>
      <c r="C1233" s="3">
        <v>44130.561111111114</v>
      </c>
      <c r="D1233">
        <v>1</v>
      </c>
      <c r="E1233">
        <v>1</v>
      </c>
      <c r="F1233" t="s">
        <v>25</v>
      </c>
      <c r="G1233">
        <v>1</v>
      </c>
      <c r="H1233">
        <v>65.996089999999995</v>
      </c>
      <c r="I1233">
        <v>13.246090000000001</v>
      </c>
      <c r="J1233">
        <v>0.7734375</v>
      </c>
      <c r="K1233">
        <v>58.023440000000001</v>
      </c>
      <c r="L1233" s="3">
        <v>44130.313888888886</v>
      </c>
      <c r="M1233">
        <v>17.18</v>
      </c>
      <c r="N1233" t="s">
        <v>28</v>
      </c>
      <c r="P1233">
        <f>(C1233-Key!$B$1)*24</f>
        <v>-1.5833333332557231</v>
      </c>
      <c r="Q1233">
        <f>(Key!$B$2-'17.1'!C1233)*24</f>
        <v>4.5333333332673647</v>
      </c>
      <c r="R1233" s="3">
        <f>C1233-(M1233-Key!$B$5)/(24*Key!$B$6)</f>
        <v>44130.547296296296</v>
      </c>
      <c r="S1233">
        <f>M1233-Key!$B$5</f>
        <v>14.92</v>
      </c>
      <c r="T1233" s="2">
        <f t="shared" si="95"/>
        <v>44129.5625</v>
      </c>
      <c r="U1233" t="str">
        <f t="shared" si="96"/>
        <v>10-25-2020 13:30</v>
      </c>
      <c r="V1233">
        <f>IFERROR(IF(W1233=Z1233,VLOOKUP($U1233,[1]C8842!$G$2:$M$145,3,FALSE),0),0)</f>
        <v>21</v>
      </c>
      <c r="W1233">
        <f>VLOOKUP(RIGHT($V$1,5),Key!$A$9:$B$14,2,FALSE)</f>
        <v>10.199999999999999</v>
      </c>
      <c r="X1233">
        <f t="shared" si="99"/>
        <v>0</v>
      </c>
      <c r="Y1233">
        <f>VLOOKUP(RIGHT($X$1,5),Key!$A$9:$B$14,2,FALSE)</f>
        <v>3.7</v>
      </c>
      <c r="Z1233">
        <f t="shared" si="97"/>
        <v>10.199999999999999</v>
      </c>
      <c r="AA1233">
        <f t="shared" si="98"/>
        <v>21</v>
      </c>
    </row>
    <row r="1234" spans="1:27" x14ac:dyDescent="0.3">
      <c r="A1234">
        <v>100067</v>
      </c>
      <c r="B1234">
        <v>230922</v>
      </c>
      <c r="C1234" s="3">
        <v>44130.561111111114</v>
      </c>
      <c r="D1234">
        <v>1</v>
      </c>
      <c r="E1234">
        <v>1</v>
      </c>
      <c r="F1234" t="s">
        <v>25</v>
      </c>
      <c r="G1234">
        <v>1</v>
      </c>
      <c r="H1234">
        <v>66.808589999999995</v>
      </c>
      <c r="I1234">
        <v>15.882809999999999</v>
      </c>
      <c r="J1234">
        <v>0.87109380000000003</v>
      </c>
      <c r="K1234">
        <v>58.023440000000001</v>
      </c>
      <c r="L1234" s="3">
        <v>44130.313888888886</v>
      </c>
      <c r="M1234">
        <v>17.18</v>
      </c>
      <c r="N1234" t="s">
        <v>28</v>
      </c>
      <c r="P1234">
        <f>(C1234-Key!$B$1)*24</f>
        <v>-1.5833333332557231</v>
      </c>
      <c r="Q1234">
        <f>(Key!$B$2-'17.1'!C1234)*24</f>
        <v>4.5333333332673647</v>
      </c>
      <c r="R1234" s="3">
        <f>C1234-(M1234-Key!$B$5)/(24*Key!$B$6)</f>
        <v>44130.547296296296</v>
      </c>
      <c r="S1234">
        <f>M1234-Key!$B$5</f>
        <v>14.92</v>
      </c>
      <c r="T1234" s="2">
        <f t="shared" si="95"/>
        <v>44129.5625</v>
      </c>
      <c r="U1234" t="str">
        <f t="shared" si="96"/>
        <v>10-25-2020 13:30</v>
      </c>
      <c r="V1234">
        <f>IFERROR(IF(W1234=Z1234,VLOOKUP($U1234,[1]C8842!$G$2:$M$145,3,FALSE),0),0)</f>
        <v>21</v>
      </c>
      <c r="W1234">
        <f>VLOOKUP(RIGHT($V$1,5),Key!$A$9:$B$14,2,FALSE)</f>
        <v>10.199999999999999</v>
      </c>
      <c r="X1234">
        <f t="shared" si="99"/>
        <v>0</v>
      </c>
      <c r="Y1234">
        <f>VLOOKUP(RIGHT($X$1,5),Key!$A$9:$B$14,2,FALSE)</f>
        <v>3.7</v>
      </c>
      <c r="Z1234">
        <f t="shared" si="97"/>
        <v>10.199999999999999</v>
      </c>
      <c r="AA1234">
        <f t="shared" si="98"/>
        <v>21</v>
      </c>
    </row>
    <row r="1235" spans="1:27" x14ac:dyDescent="0.3">
      <c r="A1235">
        <v>100067</v>
      </c>
      <c r="B1235">
        <v>230922</v>
      </c>
      <c r="C1235" s="3">
        <v>44130.561111111114</v>
      </c>
      <c r="D1235">
        <v>3</v>
      </c>
      <c r="E1235">
        <v>2</v>
      </c>
      <c r="F1235" t="s">
        <v>26</v>
      </c>
      <c r="G1235">
        <v>1</v>
      </c>
      <c r="H1235">
        <v>62.226559999999999</v>
      </c>
      <c r="I1235">
        <v>18.296880000000002</v>
      </c>
      <c r="J1235">
        <v>1.0390630000000001</v>
      </c>
      <c r="K1235">
        <v>94.039060000000006</v>
      </c>
      <c r="L1235" s="3">
        <v>44130.313888888886</v>
      </c>
      <c r="M1235">
        <v>17.18</v>
      </c>
      <c r="N1235" t="s">
        <v>28</v>
      </c>
      <c r="P1235">
        <f>(C1235-Key!$B$1)*24</f>
        <v>-1.5833333332557231</v>
      </c>
      <c r="Q1235">
        <f>(Key!$B$2-'17.1'!C1235)*24</f>
        <v>4.5333333332673647</v>
      </c>
      <c r="R1235" s="3">
        <f>C1235-(M1235-Key!$B$5)/(24*Key!$B$6)</f>
        <v>44130.547296296296</v>
      </c>
      <c r="S1235">
        <f>M1235-Key!$B$5</f>
        <v>14.92</v>
      </c>
      <c r="T1235" s="2">
        <f t="shared" si="95"/>
        <v>44129.5625</v>
      </c>
      <c r="U1235" t="str">
        <f t="shared" si="96"/>
        <v>10-25-2020 13:30</v>
      </c>
      <c r="V1235">
        <f>IFERROR(IF(W1235=Z1235,VLOOKUP($U1235,[1]C8842!$G$2:$M$145,3,FALSE),0),0)</f>
        <v>21</v>
      </c>
      <c r="W1235">
        <f>VLOOKUP(RIGHT($V$1,5),Key!$A$9:$B$14,2,FALSE)</f>
        <v>10.199999999999999</v>
      </c>
      <c r="X1235">
        <f t="shared" si="99"/>
        <v>0</v>
      </c>
      <c r="Y1235">
        <f>VLOOKUP(RIGHT($X$1,5),Key!$A$9:$B$14,2,FALSE)</f>
        <v>3.7</v>
      </c>
      <c r="Z1235">
        <f t="shared" si="97"/>
        <v>10.199999999999999</v>
      </c>
      <c r="AA1235">
        <f t="shared" si="98"/>
        <v>21</v>
      </c>
    </row>
    <row r="1236" spans="1:27" x14ac:dyDescent="0.3">
      <c r="A1236">
        <v>100067</v>
      </c>
      <c r="B1236">
        <v>230922</v>
      </c>
      <c r="C1236" s="3">
        <v>44130.561111111114</v>
      </c>
      <c r="D1236">
        <v>0</v>
      </c>
      <c r="E1236">
        <v>2</v>
      </c>
      <c r="F1236" t="s">
        <v>25</v>
      </c>
      <c r="G1236">
        <v>4</v>
      </c>
      <c r="H1236">
        <v>55.707030000000003</v>
      </c>
      <c r="I1236">
        <v>71.449219999999997</v>
      </c>
      <c r="J1236">
        <v>3.6992189999999998</v>
      </c>
      <c r="K1236">
        <v>46.019530000000003</v>
      </c>
      <c r="L1236" s="3">
        <v>44130.313888888886</v>
      </c>
      <c r="M1236">
        <v>17.18</v>
      </c>
      <c r="N1236" t="s">
        <v>28</v>
      </c>
      <c r="P1236">
        <f>(C1236-Key!$B$1)*24</f>
        <v>-1.5833333332557231</v>
      </c>
      <c r="Q1236">
        <f>(Key!$B$2-'17.1'!C1236)*24</f>
        <v>4.5333333332673647</v>
      </c>
      <c r="R1236" s="3">
        <f>C1236-(M1236-Key!$B$5)/(24*Key!$B$6)</f>
        <v>44130.547296296296</v>
      </c>
      <c r="S1236">
        <f>M1236-Key!$B$5</f>
        <v>14.92</v>
      </c>
      <c r="T1236" s="2">
        <f t="shared" si="95"/>
        <v>44129.5625</v>
      </c>
      <c r="U1236" t="str">
        <f t="shared" si="96"/>
        <v>10-25-2020 13:30</v>
      </c>
      <c r="V1236">
        <f>IFERROR(IF(W1236=Z1236,VLOOKUP($U1236,[1]C8842!$G$2:$M$145,3,FALSE),0),0)</f>
        <v>21</v>
      </c>
      <c r="W1236">
        <f>VLOOKUP(RIGHT($V$1,5),Key!$A$9:$B$14,2,FALSE)</f>
        <v>10.199999999999999</v>
      </c>
      <c r="X1236">
        <f t="shared" si="99"/>
        <v>0</v>
      </c>
      <c r="Y1236">
        <f>VLOOKUP(RIGHT($X$1,5),Key!$A$9:$B$14,2,FALSE)</f>
        <v>3.7</v>
      </c>
      <c r="Z1236">
        <f t="shared" si="97"/>
        <v>10.199999999999999</v>
      </c>
      <c r="AA1236">
        <f t="shared" si="98"/>
        <v>21</v>
      </c>
    </row>
    <row r="1237" spans="1:27" x14ac:dyDescent="0.3">
      <c r="A1237">
        <v>100067</v>
      </c>
      <c r="B1237">
        <v>230922</v>
      </c>
      <c r="C1237" s="3">
        <v>44130.561111111114</v>
      </c>
      <c r="D1237">
        <v>3</v>
      </c>
      <c r="E1237">
        <v>2</v>
      </c>
      <c r="F1237" t="s">
        <v>26</v>
      </c>
      <c r="G1237">
        <v>2</v>
      </c>
      <c r="H1237">
        <v>64.21875</v>
      </c>
      <c r="I1237">
        <v>25.710940000000001</v>
      </c>
      <c r="J1237">
        <v>1.3125</v>
      </c>
      <c r="K1237">
        <v>92.039060000000006</v>
      </c>
      <c r="L1237" s="3">
        <v>44130.313888888886</v>
      </c>
      <c r="M1237">
        <v>17.18</v>
      </c>
      <c r="N1237" t="s">
        <v>28</v>
      </c>
      <c r="P1237">
        <f>(C1237-Key!$B$1)*24</f>
        <v>-1.5833333332557231</v>
      </c>
      <c r="Q1237">
        <f>(Key!$B$2-'17.1'!C1237)*24</f>
        <v>4.5333333332673647</v>
      </c>
      <c r="R1237" s="3">
        <f>C1237-(M1237-Key!$B$5)/(24*Key!$B$6)</f>
        <v>44130.547296296296</v>
      </c>
      <c r="S1237">
        <f>M1237-Key!$B$5</f>
        <v>14.92</v>
      </c>
      <c r="T1237" s="2">
        <f t="shared" si="95"/>
        <v>44129.5625</v>
      </c>
      <c r="U1237" t="str">
        <f t="shared" si="96"/>
        <v>10-25-2020 13:30</v>
      </c>
      <c r="V1237">
        <f>IFERROR(IF(W1237=Z1237,VLOOKUP($U1237,[1]C8842!$G$2:$M$145,3,FALSE),0),0)</f>
        <v>21</v>
      </c>
      <c r="W1237">
        <f>VLOOKUP(RIGHT($V$1,5),Key!$A$9:$B$14,2,FALSE)</f>
        <v>10.199999999999999</v>
      </c>
      <c r="X1237">
        <f t="shared" si="99"/>
        <v>0</v>
      </c>
      <c r="Y1237">
        <f>VLOOKUP(RIGHT($X$1,5),Key!$A$9:$B$14,2,FALSE)</f>
        <v>3.7</v>
      </c>
      <c r="Z1237">
        <f t="shared" si="97"/>
        <v>10.199999999999999</v>
      </c>
      <c r="AA1237">
        <f t="shared" si="98"/>
        <v>21</v>
      </c>
    </row>
    <row r="1238" spans="1:27" x14ac:dyDescent="0.3">
      <c r="A1238">
        <v>100067</v>
      </c>
      <c r="B1238">
        <v>230922</v>
      </c>
      <c r="C1238" s="3">
        <v>44130.561111111114</v>
      </c>
      <c r="D1238">
        <v>0</v>
      </c>
      <c r="E1238">
        <v>2</v>
      </c>
      <c r="F1238" t="s">
        <v>25</v>
      </c>
      <c r="G1238">
        <v>4</v>
      </c>
      <c r="H1238">
        <v>55.515630000000002</v>
      </c>
      <c r="I1238">
        <v>73.785160000000005</v>
      </c>
      <c r="J1238">
        <v>3.8242189999999998</v>
      </c>
      <c r="K1238">
        <v>48.019530000000003</v>
      </c>
      <c r="L1238" s="3">
        <v>44130.313888888886</v>
      </c>
      <c r="M1238">
        <v>17.18</v>
      </c>
      <c r="N1238" t="s">
        <v>28</v>
      </c>
      <c r="P1238">
        <f>(C1238-Key!$B$1)*24</f>
        <v>-1.5833333332557231</v>
      </c>
      <c r="Q1238">
        <f>(Key!$B$2-'17.1'!C1238)*24</f>
        <v>4.5333333332673647</v>
      </c>
      <c r="R1238" s="3">
        <f>C1238-(M1238-Key!$B$5)/(24*Key!$B$6)</f>
        <v>44130.547296296296</v>
      </c>
      <c r="S1238">
        <f>M1238-Key!$B$5</f>
        <v>14.92</v>
      </c>
      <c r="T1238" s="2">
        <f t="shared" si="95"/>
        <v>44129.5625</v>
      </c>
      <c r="U1238" t="str">
        <f t="shared" si="96"/>
        <v>10-25-2020 13:30</v>
      </c>
      <c r="V1238">
        <f>IFERROR(IF(W1238=Z1238,VLOOKUP($U1238,[1]C8842!$G$2:$M$145,3,FALSE),0),0)</f>
        <v>21</v>
      </c>
      <c r="W1238">
        <f>VLOOKUP(RIGHT($V$1,5),Key!$A$9:$B$14,2,FALSE)</f>
        <v>10.199999999999999</v>
      </c>
      <c r="X1238">
        <f t="shared" si="99"/>
        <v>0</v>
      </c>
      <c r="Y1238">
        <f>VLOOKUP(RIGHT($X$1,5),Key!$A$9:$B$14,2,FALSE)</f>
        <v>3.7</v>
      </c>
      <c r="Z1238">
        <f t="shared" si="97"/>
        <v>10.199999999999999</v>
      </c>
      <c r="AA1238">
        <f t="shared" si="98"/>
        <v>21</v>
      </c>
    </row>
    <row r="1239" spans="1:27" x14ac:dyDescent="0.3">
      <c r="A1239">
        <v>100067</v>
      </c>
      <c r="B1239">
        <v>230922</v>
      </c>
      <c r="C1239" s="3">
        <v>44130.561111111114</v>
      </c>
      <c r="D1239">
        <v>3</v>
      </c>
      <c r="E1239">
        <v>2</v>
      </c>
      <c r="F1239" t="s">
        <v>26</v>
      </c>
      <c r="G1239">
        <v>2</v>
      </c>
      <c r="H1239">
        <v>60.136719999999997</v>
      </c>
      <c r="I1239">
        <v>22.128910000000001</v>
      </c>
      <c r="J1239">
        <v>1.2421880000000001</v>
      </c>
      <c r="K1239">
        <v>94.039060000000006</v>
      </c>
      <c r="L1239" s="3">
        <v>44130.313888888886</v>
      </c>
      <c r="M1239">
        <v>17.18</v>
      </c>
      <c r="N1239" t="s">
        <v>28</v>
      </c>
      <c r="P1239">
        <f>(C1239-Key!$B$1)*24</f>
        <v>-1.5833333332557231</v>
      </c>
      <c r="Q1239">
        <f>(Key!$B$2-'17.1'!C1239)*24</f>
        <v>4.5333333332673647</v>
      </c>
      <c r="R1239" s="3">
        <f>C1239-(M1239-Key!$B$5)/(24*Key!$B$6)</f>
        <v>44130.547296296296</v>
      </c>
      <c r="S1239">
        <f>M1239-Key!$B$5</f>
        <v>14.92</v>
      </c>
      <c r="T1239" s="2">
        <f t="shared" si="95"/>
        <v>44129.5625</v>
      </c>
      <c r="U1239" t="str">
        <f t="shared" si="96"/>
        <v>10-25-2020 13:30</v>
      </c>
      <c r="V1239">
        <f>IFERROR(IF(W1239=Z1239,VLOOKUP($U1239,[1]C8842!$G$2:$M$145,3,FALSE),0),0)</f>
        <v>21</v>
      </c>
      <c r="W1239">
        <f>VLOOKUP(RIGHT($V$1,5),Key!$A$9:$B$14,2,FALSE)</f>
        <v>10.199999999999999</v>
      </c>
      <c r="X1239">
        <f t="shared" si="99"/>
        <v>0</v>
      </c>
      <c r="Y1239">
        <f>VLOOKUP(RIGHT($X$1,5),Key!$A$9:$B$14,2,FALSE)</f>
        <v>3.7</v>
      </c>
      <c r="Z1239">
        <f t="shared" si="97"/>
        <v>10.199999999999999</v>
      </c>
      <c r="AA1239">
        <f t="shared" si="98"/>
        <v>21</v>
      </c>
    </row>
    <row r="1240" spans="1:27" x14ac:dyDescent="0.3">
      <c r="A1240">
        <v>100067</v>
      </c>
      <c r="B1240">
        <v>230922</v>
      </c>
      <c r="C1240" s="3">
        <v>44130.561111111114</v>
      </c>
      <c r="D1240">
        <v>3</v>
      </c>
      <c r="E1240">
        <v>2</v>
      </c>
      <c r="F1240" t="s">
        <v>26</v>
      </c>
      <c r="G1240">
        <v>2</v>
      </c>
      <c r="H1240">
        <v>59.875</v>
      </c>
      <c r="I1240">
        <v>26.527339999999999</v>
      </c>
      <c r="J1240">
        <v>1.4453130000000001</v>
      </c>
      <c r="K1240">
        <v>94.039060000000006</v>
      </c>
      <c r="L1240" s="3">
        <v>44130.313888888886</v>
      </c>
      <c r="M1240">
        <v>17.18</v>
      </c>
      <c r="N1240" t="s">
        <v>28</v>
      </c>
      <c r="P1240">
        <f>(C1240-Key!$B$1)*24</f>
        <v>-1.5833333332557231</v>
      </c>
      <c r="Q1240">
        <f>(Key!$B$2-'17.1'!C1240)*24</f>
        <v>4.5333333332673647</v>
      </c>
      <c r="R1240" s="3">
        <f>C1240-(M1240-Key!$B$5)/(24*Key!$B$6)</f>
        <v>44130.547296296296</v>
      </c>
      <c r="S1240">
        <f>M1240-Key!$B$5</f>
        <v>14.92</v>
      </c>
      <c r="T1240" s="2">
        <f t="shared" si="95"/>
        <v>44129.5625</v>
      </c>
      <c r="U1240" t="str">
        <f t="shared" si="96"/>
        <v>10-25-2020 13:30</v>
      </c>
      <c r="V1240">
        <f>IFERROR(IF(W1240=Z1240,VLOOKUP($U1240,[1]C8842!$G$2:$M$145,3,FALSE),0),0)</f>
        <v>21</v>
      </c>
      <c r="W1240">
        <f>VLOOKUP(RIGHT($V$1,5),Key!$A$9:$B$14,2,FALSE)</f>
        <v>10.199999999999999</v>
      </c>
      <c r="X1240">
        <f t="shared" si="99"/>
        <v>0</v>
      </c>
      <c r="Y1240">
        <f>VLOOKUP(RIGHT($X$1,5),Key!$A$9:$B$14,2,FALSE)</f>
        <v>3.7</v>
      </c>
      <c r="Z1240">
        <f t="shared" si="97"/>
        <v>10.199999999999999</v>
      </c>
      <c r="AA1240">
        <f t="shared" si="98"/>
        <v>21</v>
      </c>
    </row>
    <row r="1241" spans="1:27" x14ac:dyDescent="0.3">
      <c r="A1241">
        <v>100067</v>
      </c>
      <c r="B1241">
        <v>230922</v>
      </c>
      <c r="C1241" s="3">
        <v>44130.561111111114</v>
      </c>
      <c r="D1241">
        <v>3</v>
      </c>
      <c r="E1241">
        <v>2</v>
      </c>
      <c r="F1241" t="s">
        <v>26</v>
      </c>
      <c r="G1241">
        <v>1</v>
      </c>
      <c r="H1241">
        <v>61.359380000000002</v>
      </c>
      <c r="I1241">
        <v>18.41797</v>
      </c>
      <c r="J1241">
        <v>1.058594</v>
      </c>
      <c r="K1241">
        <v>94.039060000000006</v>
      </c>
      <c r="L1241" s="3">
        <v>44130.313888888886</v>
      </c>
      <c r="M1241">
        <v>17.18</v>
      </c>
      <c r="N1241" t="s">
        <v>28</v>
      </c>
      <c r="P1241">
        <f>(C1241-Key!$B$1)*24</f>
        <v>-1.5833333332557231</v>
      </c>
      <c r="Q1241">
        <f>(Key!$B$2-'17.1'!C1241)*24</f>
        <v>4.5333333332673647</v>
      </c>
      <c r="R1241" s="3">
        <f>C1241-(M1241-Key!$B$5)/(24*Key!$B$6)</f>
        <v>44130.547296296296</v>
      </c>
      <c r="S1241">
        <f>M1241-Key!$B$5</f>
        <v>14.92</v>
      </c>
      <c r="T1241" s="2">
        <f t="shared" si="95"/>
        <v>44129.5625</v>
      </c>
      <c r="U1241" t="str">
        <f t="shared" si="96"/>
        <v>10-25-2020 13:30</v>
      </c>
      <c r="V1241">
        <f>IFERROR(IF(W1241=Z1241,VLOOKUP($U1241,[1]C8842!$G$2:$M$145,3,FALSE),0),0)</f>
        <v>21</v>
      </c>
      <c r="W1241">
        <f>VLOOKUP(RIGHT($V$1,5),Key!$A$9:$B$14,2,FALSE)</f>
        <v>10.199999999999999</v>
      </c>
      <c r="X1241">
        <f t="shared" si="99"/>
        <v>0</v>
      </c>
      <c r="Y1241">
        <f>VLOOKUP(RIGHT($X$1,5),Key!$A$9:$B$14,2,FALSE)</f>
        <v>3.7</v>
      </c>
      <c r="Z1241">
        <f t="shared" si="97"/>
        <v>10.199999999999999</v>
      </c>
      <c r="AA1241">
        <f t="shared" si="98"/>
        <v>21</v>
      </c>
    </row>
    <row r="1242" spans="1:27" x14ac:dyDescent="0.3">
      <c r="A1242">
        <v>100067</v>
      </c>
      <c r="B1242">
        <v>230922</v>
      </c>
      <c r="C1242" s="3">
        <v>44130.561111111114</v>
      </c>
      <c r="D1242">
        <v>2</v>
      </c>
      <c r="E1242">
        <v>1</v>
      </c>
      <c r="F1242" t="s">
        <v>26</v>
      </c>
      <c r="G1242">
        <v>1</v>
      </c>
      <c r="H1242">
        <v>58.621090000000002</v>
      </c>
      <c r="I1242">
        <v>19.710940000000001</v>
      </c>
      <c r="J1242">
        <v>1.1640630000000001</v>
      </c>
      <c r="K1242">
        <v>81.035160000000005</v>
      </c>
      <c r="L1242" s="3">
        <v>44130.313888888886</v>
      </c>
      <c r="M1242">
        <v>17.18</v>
      </c>
      <c r="N1242" t="s">
        <v>28</v>
      </c>
      <c r="P1242">
        <f>(C1242-Key!$B$1)*24</f>
        <v>-1.5833333332557231</v>
      </c>
      <c r="Q1242">
        <f>(Key!$B$2-'17.1'!C1242)*24</f>
        <v>4.5333333332673647</v>
      </c>
      <c r="R1242" s="3">
        <f>C1242-(M1242-Key!$B$5)/(24*Key!$B$6)</f>
        <v>44130.547296296296</v>
      </c>
      <c r="S1242">
        <f>M1242-Key!$B$5</f>
        <v>14.92</v>
      </c>
      <c r="T1242" s="2">
        <f t="shared" si="95"/>
        <v>44129.5625</v>
      </c>
      <c r="U1242" t="str">
        <f t="shared" si="96"/>
        <v>10-25-2020 13:30</v>
      </c>
      <c r="V1242">
        <f>IFERROR(IF(W1242=Z1242,VLOOKUP($U1242,[1]C8842!$G$2:$M$145,3,FALSE),0),0)</f>
        <v>21</v>
      </c>
      <c r="W1242">
        <f>VLOOKUP(RIGHT($V$1,5),Key!$A$9:$B$14,2,FALSE)</f>
        <v>10.199999999999999</v>
      </c>
      <c r="X1242">
        <f t="shared" si="99"/>
        <v>0</v>
      </c>
      <c r="Y1242">
        <f>VLOOKUP(RIGHT($X$1,5),Key!$A$9:$B$14,2,FALSE)</f>
        <v>3.7</v>
      </c>
      <c r="Z1242">
        <f t="shared" si="97"/>
        <v>10.199999999999999</v>
      </c>
      <c r="AA1242">
        <f t="shared" si="98"/>
        <v>21</v>
      </c>
    </row>
    <row r="1243" spans="1:27" x14ac:dyDescent="0.3">
      <c r="A1243">
        <v>100067</v>
      </c>
      <c r="B1243">
        <v>230922</v>
      </c>
      <c r="C1243" s="3">
        <v>44130.561111111114</v>
      </c>
      <c r="D1243">
        <v>1</v>
      </c>
      <c r="E1243">
        <v>1</v>
      </c>
      <c r="F1243" t="s">
        <v>25</v>
      </c>
      <c r="G1243">
        <v>1</v>
      </c>
      <c r="H1243">
        <v>66.808589999999995</v>
      </c>
      <c r="I1243">
        <v>18.554690000000001</v>
      </c>
      <c r="J1243">
        <v>0.9765625</v>
      </c>
      <c r="K1243">
        <v>58.023440000000001</v>
      </c>
      <c r="L1243" s="3">
        <v>44130.313888888886</v>
      </c>
      <c r="M1243">
        <v>17.18</v>
      </c>
      <c r="N1243" t="s">
        <v>28</v>
      </c>
      <c r="P1243">
        <f>(C1243-Key!$B$1)*24</f>
        <v>-1.5833333332557231</v>
      </c>
      <c r="Q1243">
        <f>(Key!$B$2-'17.1'!C1243)*24</f>
        <v>4.5333333332673647</v>
      </c>
      <c r="R1243" s="3">
        <f>C1243-(M1243-Key!$B$5)/(24*Key!$B$6)</f>
        <v>44130.547296296296</v>
      </c>
      <c r="S1243">
        <f>M1243-Key!$B$5</f>
        <v>14.92</v>
      </c>
      <c r="T1243" s="2">
        <f t="shared" si="95"/>
        <v>44129.5625</v>
      </c>
      <c r="U1243" t="str">
        <f t="shared" si="96"/>
        <v>10-25-2020 13:30</v>
      </c>
      <c r="V1243">
        <f>IFERROR(IF(W1243=Z1243,VLOOKUP($U1243,[1]C8842!$G$2:$M$145,3,FALSE),0),0)</f>
        <v>21</v>
      </c>
      <c r="W1243">
        <f>VLOOKUP(RIGHT($V$1,5),Key!$A$9:$B$14,2,FALSE)</f>
        <v>10.199999999999999</v>
      </c>
      <c r="X1243">
        <f t="shared" si="99"/>
        <v>0</v>
      </c>
      <c r="Y1243">
        <f>VLOOKUP(RIGHT($X$1,5),Key!$A$9:$B$14,2,FALSE)</f>
        <v>3.7</v>
      </c>
      <c r="Z1243">
        <f t="shared" si="97"/>
        <v>10.199999999999999</v>
      </c>
      <c r="AA1243">
        <f t="shared" si="98"/>
        <v>21</v>
      </c>
    </row>
    <row r="1244" spans="1:27" x14ac:dyDescent="0.3">
      <c r="A1244">
        <v>100067</v>
      </c>
      <c r="B1244">
        <v>230922</v>
      </c>
      <c r="C1244" s="3">
        <v>44130.561805555553</v>
      </c>
      <c r="D1244">
        <v>0</v>
      </c>
      <c r="E1244">
        <v>2</v>
      </c>
      <c r="F1244" t="s">
        <v>25</v>
      </c>
      <c r="G1244">
        <v>1</v>
      </c>
      <c r="H1244">
        <v>62.402340000000002</v>
      </c>
      <c r="I1244">
        <v>19.53125</v>
      </c>
      <c r="J1244">
        <v>1.0859380000000001</v>
      </c>
      <c r="K1244">
        <v>46.019530000000003</v>
      </c>
      <c r="L1244" s="3">
        <v>44130.313888888886</v>
      </c>
      <c r="M1244">
        <v>17.18</v>
      </c>
      <c r="N1244" t="s">
        <v>28</v>
      </c>
      <c r="P1244">
        <f>(C1244-Key!$B$1)*24</f>
        <v>-1.5666666667093523</v>
      </c>
      <c r="Q1244">
        <f>(Key!$B$2-'17.1'!C1244)*24</f>
        <v>4.5166666667209938</v>
      </c>
      <c r="R1244" s="3">
        <f>C1244-(M1244-Key!$B$5)/(24*Key!$B$6)</f>
        <v>44130.547990740735</v>
      </c>
      <c r="S1244">
        <f>M1244-Key!$B$5</f>
        <v>14.92</v>
      </c>
      <c r="T1244" s="2">
        <f t="shared" si="95"/>
        <v>44129.5625</v>
      </c>
      <c r="U1244" t="str">
        <f t="shared" si="96"/>
        <v>10-25-2020 13:30</v>
      </c>
      <c r="V1244">
        <f>IFERROR(IF(W1244=Z1244,VLOOKUP($U1244,[1]C8842!$G$2:$M$145,3,FALSE),0),0)</f>
        <v>21</v>
      </c>
      <c r="W1244">
        <f>VLOOKUP(RIGHT($V$1,5),Key!$A$9:$B$14,2,FALSE)</f>
        <v>10.199999999999999</v>
      </c>
      <c r="X1244">
        <f t="shared" si="99"/>
        <v>0</v>
      </c>
      <c r="Y1244">
        <f>VLOOKUP(RIGHT($X$1,5),Key!$A$9:$B$14,2,FALSE)</f>
        <v>3.7</v>
      </c>
      <c r="Z1244">
        <f t="shared" si="97"/>
        <v>10.199999999999999</v>
      </c>
      <c r="AA1244">
        <f t="shared" si="98"/>
        <v>21</v>
      </c>
    </row>
    <row r="1245" spans="1:27" x14ac:dyDescent="0.3">
      <c r="A1245">
        <v>100067</v>
      </c>
      <c r="B1245">
        <v>230922</v>
      </c>
      <c r="C1245" s="3">
        <v>44130.561805555553</v>
      </c>
      <c r="D1245">
        <v>3</v>
      </c>
      <c r="E1245">
        <v>2</v>
      </c>
      <c r="F1245" t="s">
        <v>26</v>
      </c>
      <c r="G1245">
        <v>4</v>
      </c>
      <c r="H1245">
        <v>60.214840000000002</v>
      </c>
      <c r="I1245">
        <v>74.015630000000002</v>
      </c>
      <c r="J1245">
        <v>3.5351560000000002</v>
      </c>
      <c r="K1245">
        <v>94.039060000000006</v>
      </c>
      <c r="L1245" s="3">
        <v>44130.313888888886</v>
      </c>
      <c r="M1245">
        <v>17.18</v>
      </c>
      <c r="N1245" t="s">
        <v>28</v>
      </c>
      <c r="P1245">
        <f>(C1245-Key!$B$1)*24</f>
        <v>-1.5666666667093523</v>
      </c>
      <c r="Q1245">
        <f>(Key!$B$2-'17.1'!C1245)*24</f>
        <v>4.5166666667209938</v>
      </c>
      <c r="R1245" s="3">
        <f>C1245-(M1245-Key!$B$5)/(24*Key!$B$6)</f>
        <v>44130.547990740735</v>
      </c>
      <c r="S1245">
        <f>M1245-Key!$B$5</f>
        <v>14.92</v>
      </c>
      <c r="T1245" s="2">
        <f t="shared" si="95"/>
        <v>44129.5625</v>
      </c>
      <c r="U1245" t="str">
        <f t="shared" si="96"/>
        <v>10-25-2020 13:30</v>
      </c>
      <c r="V1245">
        <f>IFERROR(IF(W1245=Z1245,VLOOKUP($U1245,[1]C8842!$G$2:$M$145,3,FALSE),0),0)</f>
        <v>21</v>
      </c>
      <c r="W1245">
        <f>VLOOKUP(RIGHT($V$1,5),Key!$A$9:$B$14,2,FALSE)</f>
        <v>10.199999999999999</v>
      </c>
      <c r="X1245">
        <f t="shared" si="99"/>
        <v>0</v>
      </c>
      <c r="Y1245">
        <f>VLOOKUP(RIGHT($X$1,5),Key!$A$9:$B$14,2,FALSE)</f>
        <v>3.7</v>
      </c>
      <c r="Z1245">
        <f t="shared" si="97"/>
        <v>10.199999999999999</v>
      </c>
      <c r="AA1245">
        <f t="shared" si="98"/>
        <v>21</v>
      </c>
    </row>
    <row r="1246" spans="1:27" x14ac:dyDescent="0.3">
      <c r="A1246">
        <v>100067</v>
      </c>
      <c r="B1246">
        <v>230922</v>
      </c>
      <c r="C1246" s="3">
        <v>44130.561805555553</v>
      </c>
      <c r="D1246">
        <v>2</v>
      </c>
      <c r="E1246">
        <v>1</v>
      </c>
      <c r="F1246" t="s">
        <v>26</v>
      </c>
      <c r="G1246">
        <v>2</v>
      </c>
      <c r="H1246">
        <v>69.96875</v>
      </c>
      <c r="I1246">
        <v>23.117190000000001</v>
      </c>
      <c r="J1246">
        <v>1.105469</v>
      </c>
      <c r="K1246">
        <v>82.035160000000005</v>
      </c>
      <c r="L1246" s="3">
        <v>44130.313888888886</v>
      </c>
      <c r="M1246">
        <v>17.18</v>
      </c>
      <c r="N1246" t="s">
        <v>28</v>
      </c>
      <c r="P1246">
        <f>(C1246-Key!$B$1)*24</f>
        <v>-1.5666666667093523</v>
      </c>
      <c r="Q1246">
        <f>(Key!$B$2-'17.1'!C1246)*24</f>
        <v>4.5166666667209938</v>
      </c>
      <c r="R1246" s="3">
        <f>C1246-(M1246-Key!$B$5)/(24*Key!$B$6)</f>
        <v>44130.547990740735</v>
      </c>
      <c r="S1246">
        <f>M1246-Key!$B$5</f>
        <v>14.92</v>
      </c>
      <c r="T1246" s="2">
        <f t="shared" si="95"/>
        <v>44129.5625</v>
      </c>
      <c r="U1246" t="str">
        <f t="shared" si="96"/>
        <v>10-25-2020 13:30</v>
      </c>
      <c r="V1246">
        <f>IFERROR(IF(W1246=Z1246,VLOOKUP($U1246,[1]C8842!$G$2:$M$145,3,FALSE),0),0)</f>
        <v>21</v>
      </c>
      <c r="W1246">
        <f>VLOOKUP(RIGHT($V$1,5),Key!$A$9:$B$14,2,FALSE)</f>
        <v>10.199999999999999</v>
      </c>
      <c r="X1246">
        <f t="shared" si="99"/>
        <v>0</v>
      </c>
      <c r="Y1246">
        <f>VLOOKUP(RIGHT($X$1,5),Key!$A$9:$B$14,2,FALSE)</f>
        <v>3.7</v>
      </c>
      <c r="Z1246">
        <f t="shared" si="97"/>
        <v>10.199999999999999</v>
      </c>
      <c r="AA1246">
        <f t="shared" si="98"/>
        <v>21</v>
      </c>
    </row>
    <row r="1247" spans="1:27" x14ac:dyDescent="0.3">
      <c r="A1247">
        <v>100067</v>
      </c>
      <c r="B1247">
        <v>230922</v>
      </c>
      <c r="C1247" s="3">
        <v>44130.561805555553</v>
      </c>
      <c r="D1247">
        <v>1</v>
      </c>
      <c r="E1247">
        <v>1</v>
      </c>
      <c r="F1247" t="s">
        <v>25</v>
      </c>
      <c r="G1247">
        <v>1</v>
      </c>
      <c r="H1247">
        <v>65.378910000000005</v>
      </c>
      <c r="I1247">
        <v>14.160159999999999</v>
      </c>
      <c r="J1247">
        <v>0.8203125</v>
      </c>
      <c r="K1247">
        <v>59.023440000000001</v>
      </c>
      <c r="L1247" s="3">
        <v>44130.313888888886</v>
      </c>
      <c r="M1247">
        <v>17.18</v>
      </c>
      <c r="N1247" t="s">
        <v>28</v>
      </c>
      <c r="P1247">
        <f>(C1247-Key!$B$1)*24</f>
        <v>-1.5666666667093523</v>
      </c>
      <c r="Q1247">
        <f>(Key!$B$2-'17.1'!C1247)*24</f>
        <v>4.5166666667209938</v>
      </c>
      <c r="R1247" s="3">
        <f>C1247-(M1247-Key!$B$5)/(24*Key!$B$6)</f>
        <v>44130.547990740735</v>
      </c>
      <c r="S1247">
        <f>M1247-Key!$B$5</f>
        <v>14.92</v>
      </c>
      <c r="T1247" s="2">
        <f t="shared" si="95"/>
        <v>44129.5625</v>
      </c>
      <c r="U1247" t="str">
        <f t="shared" si="96"/>
        <v>10-25-2020 13:30</v>
      </c>
      <c r="V1247">
        <f>IFERROR(IF(W1247=Z1247,VLOOKUP($U1247,[1]C8842!$G$2:$M$145,3,FALSE),0),0)</f>
        <v>21</v>
      </c>
      <c r="W1247">
        <f>VLOOKUP(RIGHT($V$1,5),Key!$A$9:$B$14,2,FALSE)</f>
        <v>10.199999999999999</v>
      </c>
      <c r="X1247">
        <f t="shared" si="99"/>
        <v>0</v>
      </c>
      <c r="Y1247">
        <f>VLOOKUP(RIGHT($X$1,5),Key!$A$9:$B$14,2,FALSE)</f>
        <v>3.7</v>
      </c>
      <c r="Z1247">
        <f t="shared" si="97"/>
        <v>10.199999999999999</v>
      </c>
      <c r="AA1247">
        <f t="shared" si="98"/>
        <v>21</v>
      </c>
    </row>
    <row r="1248" spans="1:27" x14ac:dyDescent="0.3">
      <c r="A1248">
        <v>100067</v>
      </c>
      <c r="B1248">
        <v>230922</v>
      </c>
      <c r="C1248" s="3">
        <v>44130.561805555553</v>
      </c>
      <c r="D1248">
        <v>3</v>
      </c>
      <c r="E1248">
        <v>2</v>
      </c>
      <c r="F1248" t="s">
        <v>26</v>
      </c>
      <c r="G1248">
        <v>2</v>
      </c>
      <c r="H1248">
        <v>66.113280000000003</v>
      </c>
      <c r="I1248">
        <v>20.01953</v>
      </c>
      <c r="J1248">
        <v>1.046875</v>
      </c>
      <c r="K1248">
        <v>95.039060000000006</v>
      </c>
      <c r="L1248" s="3">
        <v>44130.313888888886</v>
      </c>
      <c r="M1248">
        <v>17.18</v>
      </c>
      <c r="N1248" t="s">
        <v>28</v>
      </c>
      <c r="P1248">
        <f>(C1248-Key!$B$1)*24</f>
        <v>-1.5666666667093523</v>
      </c>
      <c r="Q1248">
        <f>(Key!$B$2-'17.1'!C1248)*24</f>
        <v>4.5166666667209938</v>
      </c>
      <c r="R1248" s="3">
        <f>C1248-(M1248-Key!$B$5)/(24*Key!$B$6)</f>
        <v>44130.547990740735</v>
      </c>
      <c r="S1248">
        <f>M1248-Key!$B$5</f>
        <v>14.92</v>
      </c>
      <c r="T1248" s="2">
        <f t="shared" si="95"/>
        <v>44129.5625</v>
      </c>
      <c r="U1248" t="str">
        <f t="shared" si="96"/>
        <v>10-25-2020 13:30</v>
      </c>
      <c r="V1248">
        <f>IFERROR(IF(W1248=Z1248,VLOOKUP($U1248,[1]C8842!$G$2:$M$145,3,FALSE),0),0)</f>
        <v>21</v>
      </c>
      <c r="W1248">
        <f>VLOOKUP(RIGHT($V$1,5),Key!$A$9:$B$14,2,FALSE)</f>
        <v>10.199999999999999</v>
      </c>
      <c r="X1248">
        <f t="shared" si="99"/>
        <v>0</v>
      </c>
      <c r="Y1248">
        <f>VLOOKUP(RIGHT($X$1,5),Key!$A$9:$B$14,2,FALSE)</f>
        <v>3.7</v>
      </c>
      <c r="Z1248">
        <f t="shared" si="97"/>
        <v>10.199999999999999</v>
      </c>
      <c r="AA1248">
        <f t="shared" si="98"/>
        <v>21</v>
      </c>
    </row>
    <row r="1249" spans="1:27" x14ac:dyDescent="0.3">
      <c r="A1249">
        <v>100067</v>
      </c>
      <c r="B1249">
        <v>230922</v>
      </c>
      <c r="C1249" s="3">
        <v>44130.561805555553</v>
      </c>
      <c r="D1249">
        <v>1</v>
      </c>
      <c r="E1249">
        <v>1</v>
      </c>
      <c r="F1249" t="s">
        <v>25</v>
      </c>
      <c r="G1249">
        <v>1</v>
      </c>
      <c r="H1249">
        <v>67.234380000000002</v>
      </c>
      <c r="I1249">
        <v>16.691410000000001</v>
      </c>
      <c r="J1249">
        <v>0.89453130000000003</v>
      </c>
      <c r="K1249">
        <v>58.023440000000001</v>
      </c>
      <c r="L1249" s="3">
        <v>44130.313888888886</v>
      </c>
      <c r="M1249">
        <v>17.18</v>
      </c>
      <c r="N1249" t="s">
        <v>28</v>
      </c>
      <c r="P1249">
        <f>(C1249-Key!$B$1)*24</f>
        <v>-1.5666666667093523</v>
      </c>
      <c r="Q1249">
        <f>(Key!$B$2-'17.1'!C1249)*24</f>
        <v>4.5166666667209938</v>
      </c>
      <c r="R1249" s="3">
        <f>C1249-(M1249-Key!$B$5)/(24*Key!$B$6)</f>
        <v>44130.547990740735</v>
      </c>
      <c r="S1249">
        <f>M1249-Key!$B$5</f>
        <v>14.92</v>
      </c>
      <c r="T1249" s="2">
        <f t="shared" si="95"/>
        <v>44129.5625</v>
      </c>
      <c r="U1249" t="str">
        <f t="shared" si="96"/>
        <v>10-25-2020 13:30</v>
      </c>
      <c r="V1249">
        <f>IFERROR(IF(W1249=Z1249,VLOOKUP($U1249,[1]C8842!$G$2:$M$145,3,FALSE),0),0)</f>
        <v>21</v>
      </c>
      <c r="W1249">
        <f>VLOOKUP(RIGHT($V$1,5),Key!$A$9:$B$14,2,FALSE)</f>
        <v>10.199999999999999</v>
      </c>
      <c r="X1249">
        <f t="shared" si="99"/>
        <v>0</v>
      </c>
      <c r="Y1249">
        <f>VLOOKUP(RIGHT($X$1,5),Key!$A$9:$B$14,2,FALSE)</f>
        <v>3.7</v>
      </c>
      <c r="Z1249">
        <f t="shared" si="97"/>
        <v>10.199999999999999</v>
      </c>
      <c r="AA1249">
        <f t="shared" si="98"/>
        <v>21</v>
      </c>
    </row>
    <row r="1250" spans="1:27" x14ac:dyDescent="0.3">
      <c r="A1250">
        <v>100067</v>
      </c>
      <c r="B1250">
        <v>230922</v>
      </c>
      <c r="C1250" s="3">
        <v>44130.561805555553</v>
      </c>
      <c r="D1250">
        <v>0</v>
      </c>
      <c r="E1250">
        <v>2</v>
      </c>
      <c r="F1250" t="s">
        <v>25</v>
      </c>
      <c r="G1250">
        <v>1</v>
      </c>
      <c r="H1250">
        <v>63.8125</v>
      </c>
      <c r="I1250">
        <v>14.875</v>
      </c>
      <c r="J1250">
        <v>0.8671875</v>
      </c>
      <c r="K1250">
        <v>46.019530000000003</v>
      </c>
      <c r="L1250" s="3">
        <v>44130.313888888886</v>
      </c>
      <c r="M1250">
        <v>17.18</v>
      </c>
      <c r="N1250" t="s">
        <v>28</v>
      </c>
      <c r="P1250">
        <f>(C1250-Key!$B$1)*24</f>
        <v>-1.5666666667093523</v>
      </c>
      <c r="Q1250">
        <f>(Key!$B$2-'17.1'!C1250)*24</f>
        <v>4.5166666667209938</v>
      </c>
      <c r="R1250" s="3">
        <f>C1250-(M1250-Key!$B$5)/(24*Key!$B$6)</f>
        <v>44130.547990740735</v>
      </c>
      <c r="S1250">
        <f>M1250-Key!$B$5</f>
        <v>14.92</v>
      </c>
      <c r="T1250" s="2">
        <f t="shared" si="95"/>
        <v>44129.5625</v>
      </c>
      <c r="U1250" t="str">
        <f t="shared" si="96"/>
        <v>10-25-2020 13:30</v>
      </c>
      <c r="V1250">
        <f>IFERROR(IF(W1250=Z1250,VLOOKUP($U1250,[1]C8842!$G$2:$M$145,3,FALSE),0),0)</f>
        <v>21</v>
      </c>
      <c r="W1250">
        <f>VLOOKUP(RIGHT($V$1,5),Key!$A$9:$B$14,2,FALSE)</f>
        <v>10.199999999999999</v>
      </c>
      <c r="X1250">
        <f t="shared" si="99"/>
        <v>0</v>
      </c>
      <c r="Y1250">
        <f>VLOOKUP(RIGHT($X$1,5),Key!$A$9:$B$14,2,FALSE)</f>
        <v>3.7</v>
      </c>
      <c r="Z1250">
        <f t="shared" si="97"/>
        <v>10.199999999999999</v>
      </c>
      <c r="AA1250">
        <f t="shared" si="98"/>
        <v>21</v>
      </c>
    </row>
    <row r="1251" spans="1:27" x14ac:dyDescent="0.3">
      <c r="A1251">
        <v>100067</v>
      </c>
      <c r="B1251">
        <v>230922</v>
      </c>
      <c r="C1251" s="3">
        <v>44130.561805555553</v>
      </c>
      <c r="D1251">
        <v>3</v>
      </c>
      <c r="E1251">
        <v>2</v>
      </c>
      <c r="F1251" t="s">
        <v>26</v>
      </c>
      <c r="G1251">
        <v>1</v>
      </c>
      <c r="H1251">
        <v>60.277340000000002</v>
      </c>
      <c r="I1251">
        <v>17.785160000000001</v>
      </c>
      <c r="J1251">
        <v>1.046875</v>
      </c>
      <c r="K1251">
        <v>95.039060000000006</v>
      </c>
      <c r="L1251" s="3">
        <v>44130.313888888886</v>
      </c>
      <c r="M1251">
        <v>17.18</v>
      </c>
      <c r="N1251" t="s">
        <v>28</v>
      </c>
      <c r="P1251">
        <f>(C1251-Key!$B$1)*24</f>
        <v>-1.5666666667093523</v>
      </c>
      <c r="Q1251">
        <f>(Key!$B$2-'17.1'!C1251)*24</f>
        <v>4.5166666667209938</v>
      </c>
      <c r="R1251" s="3">
        <f>C1251-(M1251-Key!$B$5)/(24*Key!$B$6)</f>
        <v>44130.547990740735</v>
      </c>
      <c r="S1251">
        <f>M1251-Key!$B$5</f>
        <v>14.92</v>
      </c>
      <c r="T1251" s="2">
        <f t="shared" si="95"/>
        <v>44129.5625</v>
      </c>
      <c r="U1251" t="str">
        <f t="shared" si="96"/>
        <v>10-25-2020 13:30</v>
      </c>
      <c r="V1251">
        <f>IFERROR(IF(W1251=Z1251,VLOOKUP($U1251,[1]C8842!$G$2:$M$145,3,FALSE),0),0)</f>
        <v>21</v>
      </c>
      <c r="W1251">
        <f>VLOOKUP(RIGHT($V$1,5),Key!$A$9:$B$14,2,FALSE)</f>
        <v>10.199999999999999</v>
      </c>
      <c r="X1251">
        <f t="shared" si="99"/>
        <v>0</v>
      </c>
      <c r="Y1251">
        <f>VLOOKUP(RIGHT($X$1,5),Key!$A$9:$B$14,2,FALSE)</f>
        <v>3.7</v>
      </c>
      <c r="Z1251">
        <f t="shared" si="97"/>
        <v>10.199999999999999</v>
      </c>
      <c r="AA1251">
        <f t="shared" si="98"/>
        <v>21</v>
      </c>
    </row>
    <row r="1252" spans="1:27" x14ac:dyDescent="0.3">
      <c r="A1252">
        <v>100067</v>
      </c>
      <c r="B1252">
        <v>230922</v>
      </c>
      <c r="C1252" s="3">
        <v>44130.561805555553</v>
      </c>
      <c r="D1252">
        <v>3</v>
      </c>
      <c r="E1252">
        <v>2</v>
      </c>
      <c r="F1252" t="s">
        <v>26</v>
      </c>
      <c r="G1252">
        <v>1</v>
      </c>
      <c r="H1252">
        <v>66.238280000000003</v>
      </c>
      <c r="I1252">
        <v>17.371089999999999</v>
      </c>
      <c r="J1252">
        <v>0.9375</v>
      </c>
      <c r="K1252">
        <v>94.039060000000006</v>
      </c>
      <c r="L1252" s="3">
        <v>44130.313888888886</v>
      </c>
      <c r="M1252">
        <v>17.18</v>
      </c>
      <c r="N1252" t="s">
        <v>28</v>
      </c>
      <c r="P1252">
        <f>(C1252-Key!$B$1)*24</f>
        <v>-1.5666666667093523</v>
      </c>
      <c r="Q1252">
        <f>(Key!$B$2-'17.1'!C1252)*24</f>
        <v>4.5166666667209938</v>
      </c>
      <c r="R1252" s="3">
        <f>C1252-(M1252-Key!$B$5)/(24*Key!$B$6)</f>
        <v>44130.547990740735</v>
      </c>
      <c r="S1252">
        <f>M1252-Key!$B$5</f>
        <v>14.92</v>
      </c>
      <c r="T1252" s="2">
        <f t="shared" si="95"/>
        <v>44129.5625</v>
      </c>
      <c r="U1252" t="str">
        <f t="shared" si="96"/>
        <v>10-25-2020 13:30</v>
      </c>
      <c r="V1252">
        <f>IFERROR(IF(W1252=Z1252,VLOOKUP($U1252,[1]C8842!$G$2:$M$145,3,FALSE),0),0)</f>
        <v>21</v>
      </c>
      <c r="W1252">
        <f>VLOOKUP(RIGHT($V$1,5),Key!$A$9:$B$14,2,FALSE)</f>
        <v>10.199999999999999</v>
      </c>
      <c r="X1252">
        <f t="shared" si="99"/>
        <v>0</v>
      </c>
      <c r="Y1252">
        <f>VLOOKUP(RIGHT($X$1,5),Key!$A$9:$B$14,2,FALSE)</f>
        <v>3.7</v>
      </c>
      <c r="Z1252">
        <f t="shared" si="97"/>
        <v>10.199999999999999</v>
      </c>
      <c r="AA1252">
        <f t="shared" si="98"/>
        <v>21</v>
      </c>
    </row>
    <row r="1253" spans="1:27" x14ac:dyDescent="0.3">
      <c r="A1253">
        <v>100067</v>
      </c>
      <c r="B1253">
        <v>230922</v>
      </c>
      <c r="C1253" s="3">
        <v>44130.561805555553</v>
      </c>
      <c r="D1253">
        <v>0</v>
      </c>
      <c r="E1253">
        <v>2</v>
      </c>
      <c r="F1253" t="s">
        <v>25</v>
      </c>
      <c r="G1253">
        <v>3</v>
      </c>
      <c r="H1253">
        <v>55.332030000000003</v>
      </c>
      <c r="I1253">
        <v>30.69922</v>
      </c>
      <c r="J1253">
        <v>1.761719</v>
      </c>
      <c r="K1253">
        <v>46.019530000000003</v>
      </c>
      <c r="L1253" s="3">
        <v>44130.313888888886</v>
      </c>
      <c r="M1253">
        <v>17.18</v>
      </c>
      <c r="N1253" t="s">
        <v>28</v>
      </c>
      <c r="P1253">
        <f>(C1253-Key!$B$1)*24</f>
        <v>-1.5666666667093523</v>
      </c>
      <c r="Q1253">
        <f>(Key!$B$2-'17.1'!C1253)*24</f>
        <v>4.5166666667209938</v>
      </c>
      <c r="R1253" s="3">
        <f>C1253-(M1253-Key!$B$5)/(24*Key!$B$6)</f>
        <v>44130.547990740735</v>
      </c>
      <c r="S1253">
        <f>M1253-Key!$B$5</f>
        <v>14.92</v>
      </c>
      <c r="T1253" s="2">
        <f t="shared" si="95"/>
        <v>44129.5625</v>
      </c>
      <c r="U1253" t="str">
        <f t="shared" si="96"/>
        <v>10-25-2020 13:30</v>
      </c>
      <c r="V1253">
        <f>IFERROR(IF(W1253=Z1253,VLOOKUP($U1253,[1]C8842!$G$2:$M$145,3,FALSE),0),0)</f>
        <v>21</v>
      </c>
      <c r="W1253">
        <f>VLOOKUP(RIGHT($V$1,5),Key!$A$9:$B$14,2,FALSE)</f>
        <v>10.199999999999999</v>
      </c>
      <c r="X1253">
        <f t="shared" si="99"/>
        <v>0</v>
      </c>
      <c r="Y1253">
        <f>VLOOKUP(RIGHT($X$1,5),Key!$A$9:$B$14,2,FALSE)</f>
        <v>3.7</v>
      </c>
      <c r="Z1253">
        <f t="shared" si="97"/>
        <v>10.199999999999999</v>
      </c>
      <c r="AA1253">
        <f t="shared" si="98"/>
        <v>21</v>
      </c>
    </row>
    <row r="1254" spans="1:27" x14ac:dyDescent="0.3">
      <c r="A1254">
        <v>100067</v>
      </c>
      <c r="B1254">
        <v>230922</v>
      </c>
      <c r="C1254" s="3">
        <v>44130.561805555553</v>
      </c>
      <c r="D1254">
        <v>2</v>
      </c>
      <c r="E1254">
        <v>1</v>
      </c>
      <c r="F1254" t="s">
        <v>26</v>
      </c>
      <c r="G1254">
        <v>2</v>
      </c>
      <c r="H1254">
        <v>67.808589999999995</v>
      </c>
      <c r="I1254">
        <v>27.375</v>
      </c>
      <c r="J1254">
        <v>1.308594</v>
      </c>
      <c r="K1254">
        <v>82.035160000000005</v>
      </c>
      <c r="L1254" s="3">
        <v>44130.313888888886</v>
      </c>
      <c r="M1254">
        <v>17.18</v>
      </c>
      <c r="N1254" t="s">
        <v>28</v>
      </c>
      <c r="P1254">
        <f>(C1254-Key!$B$1)*24</f>
        <v>-1.5666666667093523</v>
      </c>
      <c r="Q1254">
        <f>(Key!$B$2-'17.1'!C1254)*24</f>
        <v>4.5166666667209938</v>
      </c>
      <c r="R1254" s="3">
        <f>C1254-(M1254-Key!$B$5)/(24*Key!$B$6)</f>
        <v>44130.547990740735</v>
      </c>
      <c r="S1254">
        <f>M1254-Key!$B$5</f>
        <v>14.92</v>
      </c>
      <c r="T1254" s="2">
        <f t="shared" si="95"/>
        <v>44129.5625</v>
      </c>
      <c r="U1254" t="str">
        <f t="shared" si="96"/>
        <v>10-25-2020 13:30</v>
      </c>
      <c r="V1254">
        <f>IFERROR(IF(W1254=Z1254,VLOOKUP($U1254,[1]C8842!$G$2:$M$145,3,FALSE),0),0)</f>
        <v>21</v>
      </c>
      <c r="W1254">
        <f>VLOOKUP(RIGHT($V$1,5),Key!$A$9:$B$14,2,FALSE)</f>
        <v>10.199999999999999</v>
      </c>
      <c r="X1254">
        <f t="shared" si="99"/>
        <v>0</v>
      </c>
      <c r="Y1254">
        <f>VLOOKUP(RIGHT($X$1,5),Key!$A$9:$B$14,2,FALSE)</f>
        <v>3.7</v>
      </c>
      <c r="Z1254">
        <f t="shared" si="97"/>
        <v>10.199999999999999</v>
      </c>
      <c r="AA1254">
        <f t="shared" si="98"/>
        <v>21</v>
      </c>
    </row>
    <row r="1255" spans="1:27" x14ac:dyDescent="0.3">
      <c r="A1255">
        <v>100067</v>
      </c>
      <c r="B1255">
        <v>230922</v>
      </c>
      <c r="C1255" s="3">
        <v>44130.561805555553</v>
      </c>
      <c r="D1255">
        <v>0</v>
      </c>
      <c r="E1255">
        <v>2</v>
      </c>
      <c r="F1255" t="s">
        <v>25</v>
      </c>
      <c r="G1255">
        <v>5</v>
      </c>
      <c r="H1255">
        <v>54.480469999999997</v>
      </c>
      <c r="I1255">
        <v>102.8359</v>
      </c>
      <c r="J1255">
        <v>5.3164059999999997</v>
      </c>
      <c r="K1255">
        <v>44.019530000000003</v>
      </c>
      <c r="L1255" s="3">
        <v>44130.313888888886</v>
      </c>
      <c r="M1255">
        <v>17.18</v>
      </c>
      <c r="N1255" t="s">
        <v>28</v>
      </c>
      <c r="P1255">
        <f>(C1255-Key!$B$1)*24</f>
        <v>-1.5666666667093523</v>
      </c>
      <c r="Q1255">
        <f>(Key!$B$2-'17.1'!C1255)*24</f>
        <v>4.5166666667209938</v>
      </c>
      <c r="R1255" s="3">
        <f>C1255-(M1255-Key!$B$5)/(24*Key!$B$6)</f>
        <v>44130.547990740735</v>
      </c>
      <c r="S1255">
        <f>M1255-Key!$B$5</f>
        <v>14.92</v>
      </c>
      <c r="T1255" s="2">
        <f t="shared" si="95"/>
        <v>44129.5625</v>
      </c>
      <c r="U1255" t="str">
        <f t="shared" si="96"/>
        <v>10-25-2020 13:30</v>
      </c>
      <c r="V1255">
        <f>IFERROR(IF(W1255=Z1255,VLOOKUP($U1255,[1]C8842!$G$2:$M$145,3,FALSE),0),0)</f>
        <v>21</v>
      </c>
      <c r="W1255">
        <f>VLOOKUP(RIGHT($V$1,5),Key!$A$9:$B$14,2,FALSE)</f>
        <v>10.199999999999999</v>
      </c>
      <c r="X1255">
        <f t="shared" si="99"/>
        <v>0</v>
      </c>
      <c r="Y1255">
        <f>VLOOKUP(RIGHT($X$1,5),Key!$A$9:$B$14,2,FALSE)</f>
        <v>3.7</v>
      </c>
      <c r="Z1255">
        <f t="shared" si="97"/>
        <v>10.199999999999999</v>
      </c>
      <c r="AA1255">
        <f t="shared" si="98"/>
        <v>21</v>
      </c>
    </row>
    <row r="1256" spans="1:27" x14ac:dyDescent="0.3">
      <c r="A1256">
        <v>100067</v>
      </c>
      <c r="B1256">
        <v>230922</v>
      </c>
      <c r="C1256" s="3">
        <v>44130.5625</v>
      </c>
      <c r="D1256">
        <v>3</v>
      </c>
      <c r="E1256">
        <v>2</v>
      </c>
      <c r="F1256" t="s">
        <v>26</v>
      </c>
      <c r="G1256">
        <v>1</v>
      </c>
      <c r="H1256">
        <v>65.261719999999997</v>
      </c>
      <c r="I1256">
        <v>19.01172</v>
      </c>
      <c r="J1256">
        <v>1.019531</v>
      </c>
      <c r="K1256">
        <v>92.039060000000006</v>
      </c>
      <c r="L1256" s="3">
        <v>44130.313888888886</v>
      </c>
      <c r="M1256">
        <v>17.18</v>
      </c>
      <c r="N1256" t="s">
        <v>28</v>
      </c>
      <c r="P1256">
        <f>(C1256-Key!$B$1)*24</f>
        <v>-1.5499999999883585</v>
      </c>
      <c r="Q1256">
        <f>(Key!$B$2-'17.1'!C1256)*24</f>
        <v>4.5</v>
      </c>
      <c r="R1256" s="3">
        <f>C1256-(M1256-Key!$B$5)/(24*Key!$B$6)</f>
        <v>44130.548685185182</v>
      </c>
      <c r="S1256">
        <f>M1256-Key!$B$5</f>
        <v>14.92</v>
      </c>
      <c r="T1256" s="2">
        <f t="shared" si="95"/>
        <v>44129.5625</v>
      </c>
      <c r="U1256" t="str">
        <f t="shared" si="96"/>
        <v>10-25-2020 13:30</v>
      </c>
      <c r="V1256">
        <f>IFERROR(IF(W1256=Z1256,VLOOKUP($U1256,[1]C8842!$G$2:$M$145,3,FALSE),0),0)</f>
        <v>21</v>
      </c>
      <c r="W1256">
        <f>VLOOKUP(RIGHT($V$1,5),Key!$A$9:$B$14,2,FALSE)</f>
        <v>10.199999999999999</v>
      </c>
      <c r="X1256">
        <f t="shared" si="99"/>
        <v>0</v>
      </c>
      <c r="Y1256">
        <f>VLOOKUP(RIGHT($X$1,5),Key!$A$9:$B$14,2,FALSE)</f>
        <v>3.7</v>
      </c>
      <c r="Z1256">
        <f t="shared" si="97"/>
        <v>10.199999999999999</v>
      </c>
      <c r="AA1256">
        <f t="shared" si="98"/>
        <v>21</v>
      </c>
    </row>
    <row r="1257" spans="1:27" x14ac:dyDescent="0.3">
      <c r="A1257">
        <v>100067</v>
      </c>
      <c r="B1257">
        <v>230922</v>
      </c>
      <c r="C1257" s="3">
        <v>44130.5625</v>
      </c>
      <c r="D1257">
        <v>3</v>
      </c>
      <c r="E1257">
        <v>2</v>
      </c>
      <c r="F1257" t="s">
        <v>26</v>
      </c>
      <c r="G1257">
        <v>4</v>
      </c>
      <c r="H1257">
        <v>54.136719999999997</v>
      </c>
      <c r="I1257">
        <v>73.328130000000002</v>
      </c>
      <c r="J1257">
        <v>3.8984380000000001</v>
      </c>
      <c r="K1257">
        <v>94.039060000000006</v>
      </c>
      <c r="L1257" s="3">
        <v>44130.313888888886</v>
      </c>
      <c r="M1257">
        <v>17.18</v>
      </c>
      <c r="N1257" t="s">
        <v>28</v>
      </c>
      <c r="P1257">
        <f>(C1257-Key!$B$1)*24</f>
        <v>-1.5499999999883585</v>
      </c>
      <c r="Q1257">
        <f>(Key!$B$2-'17.1'!C1257)*24</f>
        <v>4.5</v>
      </c>
      <c r="R1257" s="3">
        <f>C1257-(M1257-Key!$B$5)/(24*Key!$B$6)</f>
        <v>44130.548685185182</v>
      </c>
      <c r="S1257">
        <f>M1257-Key!$B$5</f>
        <v>14.92</v>
      </c>
      <c r="T1257" s="2">
        <f t="shared" si="95"/>
        <v>44129.5625</v>
      </c>
      <c r="U1257" t="str">
        <f t="shared" si="96"/>
        <v>10-25-2020 13:30</v>
      </c>
      <c r="V1257">
        <f>IFERROR(IF(W1257=Z1257,VLOOKUP($U1257,[1]C8842!$G$2:$M$145,3,FALSE),0),0)</f>
        <v>21</v>
      </c>
      <c r="W1257">
        <f>VLOOKUP(RIGHT($V$1,5),Key!$A$9:$B$14,2,FALSE)</f>
        <v>10.199999999999999</v>
      </c>
      <c r="X1257">
        <f t="shared" si="99"/>
        <v>0</v>
      </c>
      <c r="Y1257">
        <f>VLOOKUP(RIGHT($X$1,5),Key!$A$9:$B$14,2,FALSE)</f>
        <v>3.7</v>
      </c>
      <c r="Z1257">
        <f t="shared" si="97"/>
        <v>10.199999999999999</v>
      </c>
      <c r="AA1257">
        <f t="shared" si="98"/>
        <v>21</v>
      </c>
    </row>
    <row r="1258" spans="1:27" x14ac:dyDescent="0.3">
      <c r="A1258">
        <v>100067</v>
      </c>
      <c r="B1258">
        <v>230922</v>
      </c>
      <c r="C1258" s="3">
        <v>44130.5625</v>
      </c>
      <c r="D1258">
        <v>0</v>
      </c>
      <c r="E1258">
        <v>2</v>
      </c>
      <c r="F1258" t="s">
        <v>25</v>
      </c>
      <c r="G1258">
        <v>2</v>
      </c>
      <c r="H1258">
        <v>60.5625</v>
      </c>
      <c r="I1258">
        <v>21.296880000000002</v>
      </c>
      <c r="J1258">
        <v>1.199219</v>
      </c>
      <c r="K1258">
        <v>46.019530000000003</v>
      </c>
      <c r="L1258" s="3">
        <v>44130.313888888886</v>
      </c>
      <c r="M1258">
        <v>17.18</v>
      </c>
      <c r="N1258" t="s">
        <v>28</v>
      </c>
      <c r="P1258">
        <f>(C1258-Key!$B$1)*24</f>
        <v>-1.5499999999883585</v>
      </c>
      <c r="Q1258">
        <f>(Key!$B$2-'17.1'!C1258)*24</f>
        <v>4.5</v>
      </c>
      <c r="R1258" s="3">
        <f>C1258-(M1258-Key!$B$5)/(24*Key!$B$6)</f>
        <v>44130.548685185182</v>
      </c>
      <c r="S1258">
        <f>M1258-Key!$B$5</f>
        <v>14.92</v>
      </c>
      <c r="T1258" s="2">
        <f t="shared" si="95"/>
        <v>44129.5625</v>
      </c>
      <c r="U1258" t="str">
        <f t="shared" si="96"/>
        <v>10-25-2020 13:30</v>
      </c>
      <c r="V1258">
        <f>IFERROR(IF(W1258=Z1258,VLOOKUP($U1258,[1]C8842!$G$2:$M$145,3,FALSE),0),0)</f>
        <v>21</v>
      </c>
      <c r="W1258">
        <f>VLOOKUP(RIGHT($V$1,5),Key!$A$9:$B$14,2,FALSE)</f>
        <v>10.199999999999999</v>
      </c>
      <c r="X1258">
        <f t="shared" si="99"/>
        <v>0</v>
      </c>
      <c r="Y1258">
        <f>VLOOKUP(RIGHT($X$1,5),Key!$A$9:$B$14,2,FALSE)</f>
        <v>3.7</v>
      </c>
      <c r="Z1258">
        <f t="shared" si="97"/>
        <v>10.199999999999999</v>
      </c>
      <c r="AA1258">
        <f t="shared" si="98"/>
        <v>21</v>
      </c>
    </row>
    <row r="1259" spans="1:27" x14ac:dyDescent="0.3">
      <c r="A1259">
        <v>100067</v>
      </c>
      <c r="B1259">
        <v>230922</v>
      </c>
      <c r="C1259" s="3">
        <v>44130.5625</v>
      </c>
      <c r="D1259">
        <v>2</v>
      </c>
      <c r="E1259">
        <v>1</v>
      </c>
      <c r="F1259" t="s">
        <v>26</v>
      </c>
      <c r="G1259">
        <v>2</v>
      </c>
      <c r="H1259">
        <v>68.234380000000002</v>
      </c>
      <c r="I1259">
        <v>25.097660000000001</v>
      </c>
      <c r="J1259">
        <v>1.2109380000000001</v>
      </c>
      <c r="K1259">
        <v>81.035160000000005</v>
      </c>
      <c r="L1259" s="3">
        <v>44130.313888888886</v>
      </c>
      <c r="M1259">
        <v>17.18</v>
      </c>
      <c r="N1259" t="s">
        <v>28</v>
      </c>
      <c r="P1259">
        <f>(C1259-Key!$B$1)*24</f>
        <v>-1.5499999999883585</v>
      </c>
      <c r="Q1259">
        <f>(Key!$B$2-'17.1'!C1259)*24</f>
        <v>4.5</v>
      </c>
      <c r="R1259" s="3">
        <f>C1259-(M1259-Key!$B$5)/(24*Key!$B$6)</f>
        <v>44130.548685185182</v>
      </c>
      <c r="S1259">
        <f>M1259-Key!$B$5</f>
        <v>14.92</v>
      </c>
      <c r="T1259" s="2">
        <f t="shared" si="95"/>
        <v>44129.5625</v>
      </c>
      <c r="U1259" t="str">
        <f t="shared" si="96"/>
        <v>10-25-2020 13:30</v>
      </c>
      <c r="V1259">
        <f>IFERROR(IF(W1259=Z1259,VLOOKUP($U1259,[1]C8842!$G$2:$M$145,3,FALSE),0),0)</f>
        <v>21</v>
      </c>
      <c r="W1259">
        <f>VLOOKUP(RIGHT($V$1,5),Key!$A$9:$B$14,2,FALSE)</f>
        <v>10.199999999999999</v>
      </c>
      <c r="X1259">
        <f t="shared" si="99"/>
        <v>0</v>
      </c>
      <c r="Y1259">
        <f>VLOOKUP(RIGHT($X$1,5),Key!$A$9:$B$14,2,FALSE)</f>
        <v>3.7</v>
      </c>
      <c r="Z1259">
        <f t="shared" si="97"/>
        <v>10.199999999999999</v>
      </c>
      <c r="AA1259">
        <f t="shared" si="98"/>
        <v>21</v>
      </c>
    </row>
    <row r="1260" spans="1:27" x14ac:dyDescent="0.3">
      <c r="A1260">
        <v>100067</v>
      </c>
      <c r="B1260">
        <v>230922</v>
      </c>
      <c r="C1260" s="3">
        <v>44130.5625</v>
      </c>
      <c r="D1260">
        <v>3</v>
      </c>
      <c r="E1260">
        <v>2</v>
      </c>
      <c r="F1260" t="s">
        <v>26</v>
      </c>
      <c r="G1260">
        <v>3</v>
      </c>
      <c r="H1260">
        <v>62.128909999999998</v>
      </c>
      <c r="I1260">
        <v>38.898440000000001</v>
      </c>
      <c r="J1260">
        <v>1.921875</v>
      </c>
      <c r="K1260">
        <v>93.039060000000006</v>
      </c>
      <c r="L1260" s="3">
        <v>44130.313888888886</v>
      </c>
      <c r="M1260">
        <v>17.18</v>
      </c>
      <c r="N1260" t="s">
        <v>28</v>
      </c>
      <c r="P1260">
        <f>(C1260-Key!$B$1)*24</f>
        <v>-1.5499999999883585</v>
      </c>
      <c r="Q1260">
        <f>(Key!$B$2-'17.1'!C1260)*24</f>
        <v>4.5</v>
      </c>
      <c r="R1260" s="3">
        <f>C1260-(M1260-Key!$B$5)/(24*Key!$B$6)</f>
        <v>44130.548685185182</v>
      </c>
      <c r="S1260">
        <f>M1260-Key!$B$5</f>
        <v>14.92</v>
      </c>
      <c r="T1260" s="2">
        <f t="shared" si="95"/>
        <v>44129.5625</v>
      </c>
      <c r="U1260" t="str">
        <f t="shared" si="96"/>
        <v>10-25-2020 13:30</v>
      </c>
      <c r="V1260">
        <f>IFERROR(IF(W1260=Z1260,VLOOKUP($U1260,[1]C8842!$G$2:$M$145,3,FALSE),0),0)</f>
        <v>21</v>
      </c>
      <c r="W1260">
        <f>VLOOKUP(RIGHT($V$1,5),Key!$A$9:$B$14,2,FALSE)</f>
        <v>10.199999999999999</v>
      </c>
      <c r="X1260">
        <f t="shared" si="99"/>
        <v>0</v>
      </c>
      <c r="Y1260">
        <f>VLOOKUP(RIGHT($X$1,5),Key!$A$9:$B$14,2,FALSE)</f>
        <v>3.7</v>
      </c>
      <c r="Z1260">
        <f t="shared" si="97"/>
        <v>10.199999999999999</v>
      </c>
      <c r="AA1260">
        <f t="shared" si="98"/>
        <v>21</v>
      </c>
    </row>
    <row r="1261" spans="1:27" x14ac:dyDescent="0.3">
      <c r="A1261">
        <v>100067</v>
      </c>
      <c r="B1261">
        <v>230922</v>
      </c>
      <c r="C1261" s="3">
        <v>44130.5625</v>
      </c>
      <c r="D1261">
        <v>1</v>
      </c>
      <c r="E1261">
        <v>1</v>
      </c>
      <c r="F1261" t="s">
        <v>25</v>
      </c>
      <c r="G1261">
        <v>1</v>
      </c>
      <c r="H1261">
        <v>65.039060000000006</v>
      </c>
      <c r="I1261">
        <v>16.53125</v>
      </c>
      <c r="J1261">
        <v>0.921875</v>
      </c>
      <c r="K1261">
        <v>58.023440000000001</v>
      </c>
      <c r="L1261" s="3">
        <v>44130.313888888886</v>
      </c>
      <c r="M1261">
        <v>17.18</v>
      </c>
      <c r="N1261" t="s">
        <v>28</v>
      </c>
      <c r="P1261">
        <f>(C1261-Key!$B$1)*24</f>
        <v>-1.5499999999883585</v>
      </c>
      <c r="Q1261">
        <f>(Key!$B$2-'17.1'!C1261)*24</f>
        <v>4.5</v>
      </c>
      <c r="R1261" s="3">
        <f>C1261-(M1261-Key!$B$5)/(24*Key!$B$6)</f>
        <v>44130.548685185182</v>
      </c>
      <c r="S1261">
        <f>M1261-Key!$B$5</f>
        <v>14.92</v>
      </c>
      <c r="T1261" s="2">
        <f t="shared" si="95"/>
        <v>44129.5625</v>
      </c>
      <c r="U1261" t="str">
        <f t="shared" si="96"/>
        <v>10-25-2020 13:30</v>
      </c>
      <c r="V1261">
        <f>IFERROR(IF(W1261=Z1261,VLOOKUP($U1261,[1]C8842!$G$2:$M$145,3,FALSE),0),0)</f>
        <v>21</v>
      </c>
      <c r="W1261">
        <f>VLOOKUP(RIGHT($V$1,5),Key!$A$9:$B$14,2,FALSE)</f>
        <v>10.199999999999999</v>
      </c>
      <c r="X1261">
        <f t="shared" si="99"/>
        <v>0</v>
      </c>
      <c r="Y1261">
        <f>VLOOKUP(RIGHT($X$1,5),Key!$A$9:$B$14,2,FALSE)</f>
        <v>3.7</v>
      </c>
      <c r="Z1261">
        <f t="shared" si="97"/>
        <v>10.199999999999999</v>
      </c>
      <c r="AA1261">
        <f t="shared" si="98"/>
        <v>21</v>
      </c>
    </row>
    <row r="1262" spans="1:27" x14ac:dyDescent="0.3">
      <c r="A1262">
        <v>100067</v>
      </c>
      <c r="B1262">
        <v>230922</v>
      </c>
      <c r="C1262" s="3">
        <v>44130.5625</v>
      </c>
      <c r="D1262">
        <v>0</v>
      </c>
      <c r="E1262">
        <v>2</v>
      </c>
      <c r="F1262" t="s">
        <v>25</v>
      </c>
      <c r="G1262">
        <v>1</v>
      </c>
      <c r="H1262">
        <v>64.164060000000006</v>
      </c>
      <c r="I1262">
        <v>14.777340000000001</v>
      </c>
      <c r="J1262">
        <v>0.859375</v>
      </c>
      <c r="K1262">
        <v>46.019530000000003</v>
      </c>
      <c r="L1262" s="3">
        <v>44130.313888888886</v>
      </c>
      <c r="M1262">
        <v>17.18</v>
      </c>
      <c r="N1262" t="s">
        <v>28</v>
      </c>
      <c r="P1262">
        <f>(C1262-Key!$B$1)*24</f>
        <v>-1.5499999999883585</v>
      </c>
      <c r="Q1262">
        <f>(Key!$B$2-'17.1'!C1262)*24</f>
        <v>4.5</v>
      </c>
      <c r="R1262" s="3">
        <f>C1262-(M1262-Key!$B$5)/(24*Key!$B$6)</f>
        <v>44130.548685185182</v>
      </c>
      <c r="S1262">
        <f>M1262-Key!$B$5</f>
        <v>14.92</v>
      </c>
      <c r="T1262" s="2">
        <f t="shared" si="95"/>
        <v>44129.5625</v>
      </c>
      <c r="U1262" t="str">
        <f t="shared" si="96"/>
        <v>10-25-2020 13:30</v>
      </c>
      <c r="V1262">
        <f>IFERROR(IF(W1262=Z1262,VLOOKUP($U1262,[1]C8842!$G$2:$M$145,3,FALSE),0),0)</f>
        <v>21</v>
      </c>
      <c r="W1262">
        <f>VLOOKUP(RIGHT($V$1,5),Key!$A$9:$B$14,2,FALSE)</f>
        <v>10.199999999999999</v>
      </c>
      <c r="X1262">
        <f t="shared" si="99"/>
        <v>0</v>
      </c>
      <c r="Y1262">
        <f>VLOOKUP(RIGHT($X$1,5),Key!$A$9:$B$14,2,FALSE)</f>
        <v>3.7</v>
      </c>
      <c r="Z1262">
        <f t="shared" si="97"/>
        <v>10.199999999999999</v>
      </c>
      <c r="AA1262">
        <f t="shared" si="98"/>
        <v>21</v>
      </c>
    </row>
    <row r="1263" spans="1:27" x14ac:dyDescent="0.3">
      <c r="A1263">
        <v>100067</v>
      </c>
      <c r="B1263">
        <v>230922</v>
      </c>
      <c r="C1263" s="3">
        <v>44130.5625</v>
      </c>
      <c r="D1263">
        <v>0</v>
      </c>
      <c r="E1263">
        <v>2</v>
      </c>
      <c r="F1263" t="s">
        <v>25</v>
      </c>
      <c r="G1263">
        <v>1</v>
      </c>
      <c r="H1263">
        <v>62.519530000000003</v>
      </c>
      <c r="I1263">
        <v>16.359380000000002</v>
      </c>
      <c r="J1263">
        <v>0.94921880000000003</v>
      </c>
      <c r="K1263">
        <v>48.019530000000003</v>
      </c>
      <c r="L1263" s="3">
        <v>44130.313888888886</v>
      </c>
      <c r="M1263">
        <v>17.18</v>
      </c>
      <c r="N1263" t="s">
        <v>28</v>
      </c>
      <c r="P1263">
        <f>(C1263-Key!$B$1)*24</f>
        <v>-1.5499999999883585</v>
      </c>
      <c r="Q1263">
        <f>(Key!$B$2-'17.1'!C1263)*24</f>
        <v>4.5</v>
      </c>
      <c r="R1263" s="3">
        <f>C1263-(M1263-Key!$B$5)/(24*Key!$B$6)</f>
        <v>44130.548685185182</v>
      </c>
      <c r="S1263">
        <f>M1263-Key!$B$5</f>
        <v>14.92</v>
      </c>
      <c r="T1263" s="2">
        <f t="shared" si="95"/>
        <v>44129.5625</v>
      </c>
      <c r="U1263" t="str">
        <f t="shared" si="96"/>
        <v>10-25-2020 13:30</v>
      </c>
      <c r="V1263">
        <f>IFERROR(IF(W1263=Z1263,VLOOKUP($U1263,[1]C8842!$G$2:$M$145,3,FALSE),0),0)</f>
        <v>21</v>
      </c>
      <c r="W1263">
        <f>VLOOKUP(RIGHT($V$1,5),Key!$A$9:$B$14,2,FALSE)</f>
        <v>10.199999999999999</v>
      </c>
      <c r="X1263">
        <f t="shared" si="99"/>
        <v>0</v>
      </c>
      <c r="Y1263">
        <f>VLOOKUP(RIGHT($X$1,5),Key!$A$9:$B$14,2,FALSE)</f>
        <v>3.7</v>
      </c>
      <c r="Z1263">
        <f t="shared" si="97"/>
        <v>10.199999999999999</v>
      </c>
      <c r="AA1263">
        <f t="shared" si="98"/>
        <v>21</v>
      </c>
    </row>
    <row r="1264" spans="1:27" x14ac:dyDescent="0.3">
      <c r="A1264">
        <v>100067</v>
      </c>
      <c r="B1264">
        <v>230922</v>
      </c>
      <c r="C1264" s="3">
        <v>44130.5625</v>
      </c>
      <c r="D1264">
        <v>3</v>
      </c>
      <c r="E1264">
        <v>2</v>
      </c>
      <c r="F1264" t="s">
        <v>26</v>
      </c>
      <c r="G1264">
        <v>1</v>
      </c>
      <c r="H1264">
        <v>64.09375</v>
      </c>
      <c r="I1264">
        <v>17.80078</v>
      </c>
      <c r="J1264">
        <v>0.98828130000000003</v>
      </c>
      <c r="K1264">
        <v>96.039060000000006</v>
      </c>
      <c r="L1264" s="3">
        <v>44130.313888888886</v>
      </c>
      <c r="M1264">
        <v>17.18</v>
      </c>
      <c r="N1264" t="s">
        <v>28</v>
      </c>
      <c r="P1264">
        <f>(C1264-Key!$B$1)*24</f>
        <v>-1.5499999999883585</v>
      </c>
      <c r="Q1264">
        <f>(Key!$B$2-'17.1'!C1264)*24</f>
        <v>4.5</v>
      </c>
      <c r="R1264" s="3">
        <f>C1264-(M1264-Key!$B$5)/(24*Key!$B$6)</f>
        <v>44130.548685185182</v>
      </c>
      <c r="S1264">
        <f>M1264-Key!$B$5</f>
        <v>14.92</v>
      </c>
      <c r="T1264" s="2">
        <f t="shared" si="95"/>
        <v>44129.5625</v>
      </c>
      <c r="U1264" t="str">
        <f t="shared" si="96"/>
        <v>10-25-2020 13:30</v>
      </c>
      <c r="V1264">
        <f>IFERROR(IF(W1264=Z1264,VLOOKUP($U1264,[1]C8842!$G$2:$M$145,3,FALSE),0),0)</f>
        <v>21</v>
      </c>
      <c r="W1264">
        <f>VLOOKUP(RIGHT($V$1,5),Key!$A$9:$B$14,2,FALSE)</f>
        <v>10.199999999999999</v>
      </c>
      <c r="X1264">
        <f t="shared" si="99"/>
        <v>0</v>
      </c>
      <c r="Y1264">
        <f>VLOOKUP(RIGHT($X$1,5),Key!$A$9:$B$14,2,FALSE)</f>
        <v>3.7</v>
      </c>
      <c r="Z1264">
        <f t="shared" si="97"/>
        <v>10.199999999999999</v>
      </c>
      <c r="AA1264">
        <f t="shared" si="98"/>
        <v>21</v>
      </c>
    </row>
    <row r="1265" spans="1:27" x14ac:dyDescent="0.3">
      <c r="A1265">
        <v>100067</v>
      </c>
      <c r="B1265">
        <v>230922</v>
      </c>
      <c r="C1265" s="3">
        <v>44130.5625</v>
      </c>
      <c r="D1265">
        <v>0</v>
      </c>
      <c r="E1265">
        <v>2</v>
      </c>
      <c r="F1265" t="s">
        <v>25</v>
      </c>
      <c r="G1265">
        <v>1</v>
      </c>
      <c r="H1265">
        <v>64.734380000000002</v>
      </c>
      <c r="I1265">
        <v>13.57422</v>
      </c>
      <c r="J1265">
        <v>0.80078130000000003</v>
      </c>
      <c r="K1265">
        <v>46.019530000000003</v>
      </c>
      <c r="L1265" s="3">
        <v>44130.313888888886</v>
      </c>
      <c r="M1265">
        <v>17.18</v>
      </c>
      <c r="N1265" t="s">
        <v>28</v>
      </c>
      <c r="P1265">
        <f>(C1265-Key!$B$1)*24</f>
        <v>-1.5499999999883585</v>
      </c>
      <c r="Q1265">
        <f>(Key!$B$2-'17.1'!C1265)*24</f>
        <v>4.5</v>
      </c>
      <c r="R1265" s="3">
        <f>C1265-(M1265-Key!$B$5)/(24*Key!$B$6)</f>
        <v>44130.548685185182</v>
      </c>
      <c r="S1265">
        <f>M1265-Key!$B$5</f>
        <v>14.92</v>
      </c>
      <c r="T1265" s="2">
        <f t="shared" si="95"/>
        <v>44129.5625</v>
      </c>
      <c r="U1265" t="str">
        <f t="shared" si="96"/>
        <v>10-25-2020 13:30</v>
      </c>
      <c r="V1265">
        <f>IFERROR(IF(W1265=Z1265,VLOOKUP($U1265,[1]C8842!$G$2:$M$145,3,FALSE),0),0)</f>
        <v>21</v>
      </c>
      <c r="W1265">
        <f>VLOOKUP(RIGHT($V$1,5),Key!$A$9:$B$14,2,FALSE)</f>
        <v>10.199999999999999</v>
      </c>
      <c r="X1265">
        <f t="shared" si="99"/>
        <v>0</v>
      </c>
      <c r="Y1265">
        <f>VLOOKUP(RIGHT($X$1,5),Key!$A$9:$B$14,2,FALSE)</f>
        <v>3.7</v>
      </c>
      <c r="Z1265">
        <f t="shared" si="97"/>
        <v>10.199999999999999</v>
      </c>
      <c r="AA1265">
        <f t="shared" si="98"/>
        <v>21</v>
      </c>
    </row>
    <row r="1266" spans="1:27" x14ac:dyDescent="0.3">
      <c r="A1266">
        <v>100067</v>
      </c>
      <c r="B1266">
        <v>230922</v>
      </c>
      <c r="C1266" s="3">
        <v>44130.5625</v>
      </c>
      <c r="D1266">
        <v>2</v>
      </c>
      <c r="E1266">
        <v>1</v>
      </c>
      <c r="F1266" t="s">
        <v>26</v>
      </c>
      <c r="G1266">
        <v>1</v>
      </c>
      <c r="H1266">
        <v>68.28125</v>
      </c>
      <c r="I1266">
        <v>17.367190000000001</v>
      </c>
      <c r="J1266">
        <v>0.91015630000000003</v>
      </c>
      <c r="K1266">
        <v>83.035160000000005</v>
      </c>
      <c r="L1266" s="3">
        <v>44130.313888888886</v>
      </c>
      <c r="M1266">
        <v>17.18</v>
      </c>
      <c r="N1266" t="s">
        <v>28</v>
      </c>
      <c r="P1266">
        <f>(C1266-Key!$B$1)*24</f>
        <v>-1.5499999999883585</v>
      </c>
      <c r="Q1266">
        <f>(Key!$B$2-'17.1'!C1266)*24</f>
        <v>4.5</v>
      </c>
      <c r="R1266" s="3">
        <f>C1266-(M1266-Key!$B$5)/(24*Key!$B$6)</f>
        <v>44130.548685185182</v>
      </c>
      <c r="S1266">
        <f>M1266-Key!$B$5</f>
        <v>14.92</v>
      </c>
      <c r="T1266" s="2">
        <f t="shared" si="95"/>
        <v>44129.5625</v>
      </c>
      <c r="U1266" t="str">
        <f t="shared" si="96"/>
        <v>10-25-2020 13:30</v>
      </c>
      <c r="V1266">
        <f>IFERROR(IF(W1266=Z1266,VLOOKUP($U1266,[1]C8842!$G$2:$M$145,3,FALSE),0),0)</f>
        <v>21</v>
      </c>
      <c r="W1266">
        <f>VLOOKUP(RIGHT($V$1,5),Key!$A$9:$B$14,2,FALSE)</f>
        <v>10.199999999999999</v>
      </c>
      <c r="X1266">
        <f t="shared" si="99"/>
        <v>0</v>
      </c>
      <c r="Y1266">
        <f>VLOOKUP(RIGHT($X$1,5),Key!$A$9:$B$14,2,FALSE)</f>
        <v>3.7</v>
      </c>
      <c r="Z1266">
        <f t="shared" si="97"/>
        <v>10.199999999999999</v>
      </c>
      <c r="AA1266">
        <f t="shared" si="98"/>
        <v>21</v>
      </c>
    </row>
    <row r="1267" spans="1:27" x14ac:dyDescent="0.3">
      <c r="A1267">
        <v>100067</v>
      </c>
      <c r="B1267">
        <v>230922</v>
      </c>
      <c r="C1267" s="3">
        <v>44130.5625</v>
      </c>
      <c r="D1267">
        <v>1</v>
      </c>
      <c r="E1267">
        <v>1</v>
      </c>
      <c r="F1267" t="s">
        <v>25</v>
      </c>
      <c r="G1267">
        <v>2</v>
      </c>
      <c r="H1267">
        <v>66.363280000000003</v>
      </c>
      <c r="I1267">
        <v>22.484380000000002</v>
      </c>
      <c r="J1267">
        <v>1.140625</v>
      </c>
      <c r="K1267">
        <v>56.023440000000001</v>
      </c>
      <c r="L1267" s="3">
        <v>44130.313888888886</v>
      </c>
      <c r="M1267">
        <v>17.18</v>
      </c>
      <c r="N1267" t="s">
        <v>28</v>
      </c>
      <c r="P1267">
        <f>(C1267-Key!$B$1)*24</f>
        <v>-1.5499999999883585</v>
      </c>
      <c r="Q1267">
        <f>(Key!$B$2-'17.1'!C1267)*24</f>
        <v>4.5</v>
      </c>
      <c r="R1267" s="3">
        <f>C1267-(M1267-Key!$B$5)/(24*Key!$B$6)</f>
        <v>44130.548685185182</v>
      </c>
      <c r="S1267">
        <f>M1267-Key!$B$5</f>
        <v>14.92</v>
      </c>
      <c r="T1267" s="2">
        <f t="shared" si="95"/>
        <v>44129.5625</v>
      </c>
      <c r="U1267" t="str">
        <f t="shared" si="96"/>
        <v>10-25-2020 13:30</v>
      </c>
      <c r="V1267">
        <f>IFERROR(IF(W1267=Z1267,VLOOKUP($U1267,[1]C8842!$G$2:$M$145,3,FALSE),0),0)</f>
        <v>21</v>
      </c>
      <c r="W1267">
        <f>VLOOKUP(RIGHT($V$1,5),Key!$A$9:$B$14,2,FALSE)</f>
        <v>10.199999999999999</v>
      </c>
      <c r="X1267">
        <f t="shared" si="99"/>
        <v>0</v>
      </c>
      <c r="Y1267">
        <f>VLOOKUP(RIGHT($X$1,5),Key!$A$9:$B$14,2,FALSE)</f>
        <v>3.7</v>
      </c>
      <c r="Z1267">
        <f t="shared" si="97"/>
        <v>10.199999999999999</v>
      </c>
      <c r="AA1267">
        <f t="shared" si="98"/>
        <v>21</v>
      </c>
    </row>
    <row r="1268" spans="1:27" x14ac:dyDescent="0.3">
      <c r="A1268">
        <v>100067</v>
      </c>
      <c r="B1268">
        <v>230922</v>
      </c>
      <c r="C1268" s="3">
        <v>44130.563194444447</v>
      </c>
      <c r="D1268">
        <v>1</v>
      </c>
      <c r="E1268">
        <v>1</v>
      </c>
      <c r="F1268" t="s">
        <v>25</v>
      </c>
      <c r="G1268">
        <v>1</v>
      </c>
      <c r="H1268">
        <v>70.0625</v>
      </c>
      <c r="I1268">
        <v>14.63672</v>
      </c>
      <c r="J1268">
        <v>0.78125</v>
      </c>
      <c r="K1268">
        <v>58.023440000000001</v>
      </c>
      <c r="L1268" s="3">
        <v>44130.313888888886</v>
      </c>
      <c r="M1268">
        <v>17.18</v>
      </c>
      <c r="N1268" t="s">
        <v>28</v>
      </c>
      <c r="P1268">
        <f>(C1268-Key!$B$1)*24</f>
        <v>-1.5333333332673647</v>
      </c>
      <c r="Q1268">
        <f>(Key!$B$2-'17.1'!C1268)*24</f>
        <v>4.4833333332790062</v>
      </c>
      <c r="R1268" s="3">
        <f>C1268-(M1268-Key!$B$5)/(24*Key!$B$6)</f>
        <v>44130.549379629629</v>
      </c>
      <c r="S1268">
        <f>M1268-Key!$B$5</f>
        <v>14.92</v>
      </c>
      <c r="T1268" s="2">
        <f t="shared" si="95"/>
        <v>44129.5625</v>
      </c>
      <c r="U1268" t="str">
        <f t="shared" si="96"/>
        <v>10-25-2020 13:30</v>
      </c>
      <c r="V1268">
        <f>IFERROR(IF(W1268=Z1268,VLOOKUP($U1268,[1]C8842!$G$2:$M$145,3,FALSE),0),0)</f>
        <v>21</v>
      </c>
      <c r="W1268">
        <f>VLOOKUP(RIGHT($V$1,5),Key!$A$9:$B$14,2,FALSE)</f>
        <v>10.199999999999999</v>
      </c>
      <c r="X1268">
        <f t="shared" si="99"/>
        <v>0</v>
      </c>
      <c r="Y1268">
        <f>VLOOKUP(RIGHT($X$1,5),Key!$A$9:$B$14,2,FALSE)</f>
        <v>3.7</v>
      </c>
      <c r="Z1268">
        <f t="shared" si="97"/>
        <v>10.199999999999999</v>
      </c>
      <c r="AA1268">
        <f t="shared" si="98"/>
        <v>21</v>
      </c>
    </row>
    <row r="1269" spans="1:27" x14ac:dyDescent="0.3">
      <c r="A1269">
        <v>100067</v>
      </c>
      <c r="B1269">
        <v>230922</v>
      </c>
      <c r="C1269" s="3">
        <v>44130.563194444447</v>
      </c>
      <c r="D1269">
        <v>0</v>
      </c>
      <c r="E1269">
        <v>2</v>
      </c>
      <c r="F1269" t="s">
        <v>25</v>
      </c>
      <c r="G1269">
        <v>1</v>
      </c>
      <c r="H1269">
        <v>62.722659999999998</v>
      </c>
      <c r="I1269">
        <v>15.45703</v>
      </c>
      <c r="J1269">
        <v>0.90625</v>
      </c>
      <c r="K1269">
        <v>47.019530000000003</v>
      </c>
      <c r="L1269" s="3">
        <v>44130.313888888886</v>
      </c>
      <c r="M1269">
        <v>17.18</v>
      </c>
      <c r="N1269" t="s">
        <v>28</v>
      </c>
      <c r="P1269">
        <f>(C1269-Key!$B$1)*24</f>
        <v>-1.5333333332673647</v>
      </c>
      <c r="Q1269">
        <f>(Key!$B$2-'17.1'!C1269)*24</f>
        <v>4.4833333332790062</v>
      </c>
      <c r="R1269" s="3">
        <f>C1269-(M1269-Key!$B$5)/(24*Key!$B$6)</f>
        <v>44130.549379629629</v>
      </c>
      <c r="S1269">
        <f>M1269-Key!$B$5</f>
        <v>14.92</v>
      </c>
      <c r="T1269" s="2">
        <f t="shared" si="95"/>
        <v>44129.5625</v>
      </c>
      <c r="U1269" t="str">
        <f t="shared" si="96"/>
        <v>10-25-2020 13:30</v>
      </c>
      <c r="V1269">
        <f>IFERROR(IF(W1269=Z1269,VLOOKUP($U1269,[1]C8842!$G$2:$M$145,3,FALSE),0),0)</f>
        <v>21</v>
      </c>
      <c r="W1269">
        <f>VLOOKUP(RIGHT($V$1,5),Key!$A$9:$B$14,2,FALSE)</f>
        <v>10.199999999999999</v>
      </c>
      <c r="X1269">
        <f t="shared" si="99"/>
        <v>0</v>
      </c>
      <c r="Y1269">
        <f>VLOOKUP(RIGHT($X$1,5),Key!$A$9:$B$14,2,FALSE)</f>
        <v>3.7</v>
      </c>
      <c r="Z1269">
        <f t="shared" si="97"/>
        <v>10.199999999999999</v>
      </c>
      <c r="AA1269">
        <f t="shared" si="98"/>
        <v>21</v>
      </c>
    </row>
    <row r="1270" spans="1:27" x14ac:dyDescent="0.3">
      <c r="A1270">
        <v>100067</v>
      </c>
      <c r="B1270">
        <v>230922</v>
      </c>
      <c r="C1270" s="3">
        <v>44130.563194444447</v>
      </c>
      <c r="D1270">
        <v>0</v>
      </c>
      <c r="E1270">
        <v>2</v>
      </c>
      <c r="F1270" t="s">
        <v>25</v>
      </c>
      <c r="G1270">
        <v>1</v>
      </c>
      <c r="H1270">
        <v>58.625</v>
      </c>
      <c r="I1270">
        <v>15.378909999999999</v>
      </c>
      <c r="J1270">
        <v>0.96875</v>
      </c>
      <c r="K1270">
        <v>46.019530000000003</v>
      </c>
      <c r="L1270" s="3">
        <v>44130.313888888886</v>
      </c>
      <c r="M1270">
        <v>17.18</v>
      </c>
      <c r="N1270" t="s">
        <v>28</v>
      </c>
      <c r="P1270">
        <f>(C1270-Key!$B$1)*24</f>
        <v>-1.5333333332673647</v>
      </c>
      <c r="Q1270">
        <f>(Key!$B$2-'17.1'!C1270)*24</f>
        <v>4.4833333332790062</v>
      </c>
      <c r="R1270" s="3">
        <f>C1270-(M1270-Key!$B$5)/(24*Key!$B$6)</f>
        <v>44130.549379629629</v>
      </c>
      <c r="S1270">
        <f>M1270-Key!$B$5</f>
        <v>14.92</v>
      </c>
      <c r="T1270" s="2">
        <f t="shared" si="95"/>
        <v>44129.5625</v>
      </c>
      <c r="U1270" t="str">
        <f t="shared" si="96"/>
        <v>10-25-2020 13:30</v>
      </c>
      <c r="V1270">
        <f>IFERROR(IF(W1270=Z1270,VLOOKUP($U1270,[1]C8842!$G$2:$M$145,3,FALSE),0),0)</f>
        <v>21</v>
      </c>
      <c r="W1270">
        <f>VLOOKUP(RIGHT($V$1,5),Key!$A$9:$B$14,2,FALSE)</f>
        <v>10.199999999999999</v>
      </c>
      <c r="X1270">
        <f t="shared" si="99"/>
        <v>0</v>
      </c>
      <c r="Y1270">
        <f>VLOOKUP(RIGHT($X$1,5),Key!$A$9:$B$14,2,FALSE)</f>
        <v>3.7</v>
      </c>
      <c r="Z1270">
        <f t="shared" si="97"/>
        <v>10.199999999999999</v>
      </c>
      <c r="AA1270">
        <f t="shared" si="98"/>
        <v>21</v>
      </c>
    </row>
    <row r="1271" spans="1:27" x14ac:dyDescent="0.3">
      <c r="A1271">
        <v>100067</v>
      </c>
      <c r="B1271">
        <v>230922</v>
      </c>
      <c r="C1271" s="3">
        <v>44130.563194444447</v>
      </c>
      <c r="D1271">
        <v>1</v>
      </c>
      <c r="E1271">
        <v>1</v>
      </c>
      <c r="F1271" t="s">
        <v>25</v>
      </c>
      <c r="G1271">
        <v>1</v>
      </c>
      <c r="H1271">
        <v>65.847660000000005</v>
      </c>
      <c r="I1271">
        <v>13.48438</v>
      </c>
      <c r="J1271">
        <v>0.78515630000000003</v>
      </c>
      <c r="K1271">
        <v>59.023440000000001</v>
      </c>
      <c r="L1271" s="3">
        <v>44130.313888888886</v>
      </c>
      <c r="M1271">
        <v>17.18</v>
      </c>
      <c r="N1271" t="s">
        <v>28</v>
      </c>
      <c r="P1271">
        <f>(C1271-Key!$B$1)*24</f>
        <v>-1.5333333332673647</v>
      </c>
      <c r="Q1271">
        <f>(Key!$B$2-'17.1'!C1271)*24</f>
        <v>4.4833333332790062</v>
      </c>
      <c r="R1271" s="3">
        <f>C1271-(M1271-Key!$B$5)/(24*Key!$B$6)</f>
        <v>44130.549379629629</v>
      </c>
      <c r="S1271">
        <f>M1271-Key!$B$5</f>
        <v>14.92</v>
      </c>
      <c r="T1271" s="2">
        <f t="shared" si="95"/>
        <v>44129.5625</v>
      </c>
      <c r="U1271" t="str">
        <f t="shared" si="96"/>
        <v>10-25-2020 13:30</v>
      </c>
      <c r="V1271">
        <f>IFERROR(IF(W1271=Z1271,VLOOKUP($U1271,[1]C8842!$G$2:$M$145,3,FALSE),0),0)</f>
        <v>21</v>
      </c>
      <c r="W1271">
        <f>VLOOKUP(RIGHT($V$1,5),Key!$A$9:$B$14,2,FALSE)</f>
        <v>10.199999999999999</v>
      </c>
      <c r="X1271">
        <f t="shared" si="99"/>
        <v>0</v>
      </c>
      <c r="Y1271">
        <f>VLOOKUP(RIGHT($X$1,5),Key!$A$9:$B$14,2,FALSE)</f>
        <v>3.7</v>
      </c>
      <c r="Z1271">
        <f t="shared" si="97"/>
        <v>10.199999999999999</v>
      </c>
      <c r="AA1271">
        <f t="shared" si="98"/>
        <v>21</v>
      </c>
    </row>
    <row r="1272" spans="1:27" x14ac:dyDescent="0.3">
      <c r="A1272">
        <v>100067</v>
      </c>
      <c r="B1272">
        <v>230922</v>
      </c>
      <c r="C1272" s="3">
        <v>44130.563194444447</v>
      </c>
      <c r="D1272">
        <v>0</v>
      </c>
      <c r="E1272">
        <v>2</v>
      </c>
      <c r="F1272" t="s">
        <v>25</v>
      </c>
      <c r="G1272">
        <v>4</v>
      </c>
      <c r="H1272">
        <v>55.527340000000002</v>
      </c>
      <c r="I1272">
        <v>69.175780000000003</v>
      </c>
      <c r="J1272">
        <v>3.6015630000000001</v>
      </c>
      <c r="K1272">
        <v>44.019530000000003</v>
      </c>
      <c r="L1272" s="3">
        <v>44130.313888888886</v>
      </c>
      <c r="M1272">
        <v>17.18</v>
      </c>
      <c r="N1272" t="s">
        <v>28</v>
      </c>
      <c r="P1272">
        <f>(C1272-Key!$B$1)*24</f>
        <v>-1.5333333332673647</v>
      </c>
      <c r="Q1272">
        <f>(Key!$B$2-'17.1'!C1272)*24</f>
        <v>4.4833333332790062</v>
      </c>
      <c r="R1272" s="3">
        <f>C1272-(M1272-Key!$B$5)/(24*Key!$B$6)</f>
        <v>44130.549379629629</v>
      </c>
      <c r="S1272">
        <f>M1272-Key!$B$5</f>
        <v>14.92</v>
      </c>
      <c r="T1272" s="2">
        <f t="shared" si="95"/>
        <v>44129.5625</v>
      </c>
      <c r="U1272" t="str">
        <f t="shared" si="96"/>
        <v>10-25-2020 13:30</v>
      </c>
      <c r="V1272">
        <f>IFERROR(IF(W1272=Z1272,VLOOKUP($U1272,[1]C8842!$G$2:$M$145,3,FALSE),0),0)</f>
        <v>21</v>
      </c>
      <c r="W1272">
        <f>VLOOKUP(RIGHT($V$1,5),Key!$A$9:$B$14,2,FALSE)</f>
        <v>10.199999999999999</v>
      </c>
      <c r="X1272">
        <f t="shared" si="99"/>
        <v>0</v>
      </c>
      <c r="Y1272">
        <f>VLOOKUP(RIGHT($X$1,5),Key!$A$9:$B$14,2,FALSE)</f>
        <v>3.7</v>
      </c>
      <c r="Z1272">
        <f t="shared" si="97"/>
        <v>10.199999999999999</v>
      </c>
      <c r="AA1272">
        <f t="shared" si="98"/>
        <v>21</v>
      </c>
    </row>
    <row r="1273" spans="1:27" x14ac:dyDescent="0.3">
      <c r="A1273">
        <v>100067</v>
      </c>
      <c r="B1273">
        <v>230922</v>
      </c>
      <c r="C1273" s="3">
        <v>44130.563194444447</v>
      </c>
      <c r="D1273">
        <v>2</v>
      </c>
      <c r="E1273">
        <v>1</v>
      </c>
      <c r="F1273" t="s">
        <v>26</v>
      </c>
      <c r="G1273">
        <v>2</v>
      </c>
      <c r="H1273">
        <v>61.917969999999997</v>
      </c>
      <c r="I1273">
        <v>21.28125</v>
      </c>
      <c r="J1273">
        <v>1.171875</v>
      </c>
      <c r="K1273">
        <v>82.035160000000005</v>
      </c>
      <c r="L1273" s="3">
        <v>44130.313888888886</v>
      </c>
      <c r="M1273">
        <v>17.18</v>
      </c>
      <c r="N1273" t="s">
        <v>28</v>
      </c>
      <c r="P1273">
        <f>(C1273-Key!$B$1)*24</f>
        <v>-1.5333333332673647</v>
      </c>
      <c r="Q1273">
        <f>(Key!$B$2-'17.1'!C1273)*24</f>
        <v>4.4833333332790062</v>
      </c>
      <c r="R1273" s="3">
        <f>C1273-(M1273-Key!$B$5)/(24*Key!$B$6)</f>
        <v>44130.549379629629</v>
      </c>
      <c r="S1273">
        <f>M1273-Key!$B$5</f>
        <v>14.92</v>
      </c>
      <c r="T1273" s="2">
        <f t="shared" si="95"/>
        <v>44129.5625</v>
      </c>
      <c r="U1273" t="str">
        <f t="shared" si="96"/>
        <v>10-25-2020 13:30</v>
      </c>
      <c r="V1273">
        <f>IFERROR(IF(W1273=Z1273,VLOOKUP($U1273,[1]C8842!$G$2:$M$145,3,FALSE),0),0)</f>
        <v>21</v>
      </c>
      <c r="W1273">
        <f>VLOOKUP(RIGHT($V$1,5),Key!$A$9:$B$14,2,FALSE)</f>
        <v>10.199999999999999</v>
      </c>
      <c r="X1273">
        <f t="shared" si="99"/>
        <v>0</v>
      </c>
      <c r="Y1273">
        <f>VLOOKUP(RIGHT($X$1,5),Key!$A$9:$B$14,2,FALSE)</f>
        <v>3.7</v>
      </c>
      <c r="Z1273">
        <f t="shared" si="97"/>
        <v>10.199999999999999</v>
      </c>
      <c r="AA1273">
        <f t="shared" si="98"/>
        <v>21</v>
      </c>
    </row>
    <row r="1274" spans="1:27" x14ac:dyDescent="0.3">
      <c r="A1274">
        <v>100067</v>
      </c>
      <c r="B1274">
        <v>230922</v>
      </c>
      <c r="C1274" s="3">
        <v>44130.563194444447</v>
      </c>
      <c r="D1274">
        <v>0</v>
      </c>
      <c r="E1274">
        <v>2</v>
      </c>
      <c r="F1274" t="s">
        <v>25</v>
      </c>
      <c r="G1274">
        <v>1</v>
      </c>
      <c r="H1274">
        <v>61.46875</v>
      </c>
      <c r="I1274">
        <v>15.51953</v>
      </c>
      <c r="J1274">
        <v>0.9296875</v>
      </c>
      <c r="K1274">
        <v>48.019530000000003</v>
      </c>
      <c r="L1274" s="3">
        <v>44130.313888888886</v>
      </c>
      <c r="M1274">
        <v>17.18</v>
      </c>
      <c r="N1274" t="s">
        <v>28</v>
      </c>
      <c r="P1274">
        <f>(C1274-Key!$B$1)*24</f>
        <v>-1.5333333332673647</v>
      </c>
      <c r="Q1274">
        <f>(Key!$B$2-'17.1'!C1274)*24</f>
        <v>4.4833333332790062</v>
      </c>
      <c r="R1274" s="3">
        <f>C1274-(M1274-Key!$B$5)/(24*Key!$B$6)</f>
        <v>44130.549379629629</v>
      </c>
      <c r="S1274">
        <f>M1274-Key!$B$5</f>
        <v>14.92</v>
      </c>
      <c r="T1274" s="2">
        <f t="shared" si="95"/>
        <v>44129.5625</v>
      </c>
      <c r="U1274" t="str">
        <f t="shared" si="96"/>
        <v>10-25-2020 13:30</v>
      </c>
      <c r="V1274">
        <f>IFERROR(IF(W1274=Z1274,VLOOKUP($U1274,[1]C8842!$G$2:$M$145,3,FALSE),0),0)</f>
        <v>21</v>
      </c>
      <c r="W1274">
        <f>VLOOKUP(RIGHT($V$1,5),Key!$A$9:$B$14,2,FALSE)</f>
        <v>10.199999999999999</v>
      </c>
      <c r="X1274">
        <f t="shared" si="99"/>
        <v>0</v>
      </c>
      <c r="Y1274">
        <f>VLOOKUP(RIGHT($X$1,5),Key!$A$9:$B$14,2,FALSE)</f>
        <v>3.7</v>
      </c>
      <c r="Z1274">
        <f t="shared" si="97"/>
        <v>10.199999999999999</v>
      </c>
      <c r="AA1274">
        <f t="shared" si="98"/>
        <v>21</v>
      </c>
    </row>
    <row r="1275" spans="1:27" x14ac:dyDescent="0.3">
      <c r="A1275">
        <v>100067</v>
      </c>
      <c r="B1275">
        <v>230922</v>
      </c>
      <c r="C1275" s="3">
        <v>44130.563194444447</v>
      </c>
      <c r="D1275">
        <v>3</v>
      </c>
      <c r="E1275">
        <v>2</v>
      </c>
      <c r="F1275" t="s">
        <v>26</v>
      </c>
      <c r="G1275">
        <v>1</v>
      </c>
      <c r="H1275">
        <v>67.113280000000003</v>
      </c>
      <c r="I1275">
        <v>17.597660000000001</v>
      </c>
      <c r="J1275">
        <v>0.93359380000000003</v>
      </c>
      <c r="K1275">
        <v>94.039060000000006</v>
      </c>
      <c r="L1275" s="3">
        <v>44130.313888888886</v>
      </c>
      <c r="M1275">
        <v>17.18</v>
      </c>
      <c r="N1275" t="s">
        <v>28</v>
      </c>
      <c r="P1275">
        <f>(C1275-Key!$B$1)*24</f>
        <v>-1.5333333332673647</v>
      </c>
      <c r="Q1275">
        <f>(Key!$B$2-'17.1'!C1275)*24</f>
        <v>4.4833333332790062</v>
      </c>
      <c r="R1275" s="3">
        <f>C1275-(M1275-Key!$B$5)/(24*Key!$B$6)</f>
        <v>44130.549379629629</v>
      </c>
      <c r="S1275">
        <f>M1275-Key!$B$5</f>
        <v>14.92</v>
      </c>
      <c r="T1275" s="2">
        <f t="shared" si="95"/>
        <v>44129.5625</v>
      </c>
      <c r="U1275" t="str">
        <f t="shared" si="96"/>
        <v>10-25-2020 13:30</v>
      </c>
      <c r="V1275">
        <f>IFERROR(IF(W1275=Z1275,VLOOKUP($U1275,[1]C8842!$G$2:$M$145,3,FALSE),0),0)</f>
        <v>21</v>
      </c>
      <c r="W1275">
        <f>VLOOKUP(RIGHT($V$1,5),Key!$A$9:$B$14,2,FALSE)</f>
        <v>10.199999999999999</v>
      </c>
      <c r="X1275">
        <f t="shared" si="99"/>
        <v>0</v>
      </c>
      <c r="Y1275">
        <f>VLOOKUP(RIGHT($X$1,5),Key!$A$9:$B$14,2,FALSE)</f>
        <v>3.7</v>
      </c>
      <c r="Z1275">
        <f t="shared" si="97"/>
        <v>10.199999999999999</v>
      </c>
      <c r="AA1275">
        <f t="shared" si="98"/>
        <v>21</v>
      </c>
    </row>
    <row r="1276" spans="1:27" x14ac:dyDescent="0.3">
      <c r="A1276">
        <v>100067</v>
      </c>
      <c r="B1276">
        <v>230922</v>
      </c>
      <c r="C1276" s="3">
        <v>44130.563194444447</v>
      </c>
      <c r="D1276">
        <v>3</v>
      </c>
      <c r="E1276">
        <v>2</v>
      </c>
      <c r="F1276" t="s">
        <v>26</v>
      </c>
      <c r="G1276">
        <v>1</v>
      </c>
      <c r="H1276">
        <v>60.804690000000001</v>
      </c>
      <c r="I1276">
        <v>17.69922</v>
      </c>
      <c r="J1276">
        <v>1.035156</v>
      </c>
      <c r="K1276">
        <v>93.039060000000006</v>
      </c>
      <c r="L1276" s="3">
        <v>44130.313888888886</v>
      </c>
      <c r="M1276">
        <v>17.18</v>
      </c>
      <c r="N1276" t="s">
        <v>28</v>
      </c>
      <c r="P1276">
        <f>(C1276-Key!$B$1)*24</f>
        <v>-1.5333333332673647</v>
      </c>
      <c r="Q1276">
        <f>(Key!$B$2-'17.1'!C1276)*24</f>
        <v>4.4833333332790062</v>
      </c>
      <c r="R1276" s="3">
        <f>C1276-(M1276-Key!$B$5)/(24*Key!$B$6)</f>
        <v>44130.549379629629</v>
      </c>
      <c r="S1276">
        <f>M1276-Key!$B$5</f>
        <v>14.92</v>
      </c>
      <c r="T1276" s="2">
        <f t="shared" si="95"/>
        <v>44129.5625</v>
      </c>
      <c r="U1276" t="str">
        <f t="shared" si="96"/>
        <v>10-25-2020 13:30</v>
      </c>
      <c r="V1276">
        <f>IFERROR(IF(W1276=Z1276,VLOOKUP($U1276,[1]C8842!$G$2:$M$145,3,FALSE),0),0)</f>
        <v>21</v>
      </c>
      <c r="W1276">
        <f>VLOOKUP(RIGHT($V$1,5),Key!$A$9:$B$14,2,FALSE)</f>
        <v>10.199999999999999</v>
      </c>
      <c r="X1276">
        <f t="shared" si="99"/>
        <v>0</v>
      </c>
      <c r="Y1276">
        <f>VLOOKUP(RIGHT($X$1,5),Key!$A$9:$B$14,2,FALSE)</f>
        <v>3.7</v>
      </c>
      <c r="Z1276">
        <f t="shared" si="97"/>
        <v>10.199999999999999</v>
      </c>
      <c r="AA1276">
        <f t="shared" si="98"/>
        <v>21</v>
      </c>
    </row>
    <row r="1277" spans="1:27" x14ac:dyDescent="0.3">
      <c r="A1277">
        <v>100067</v>
      </c>
      <c r="B1277">
        <v>230922</v>
      </c>
      <c r="C1277" s="3">
        <v>44130.563194444447</v>
      </c>
      <c r="D1277">
        <v>0</v>
      </c>
      <c r="E1277">
        <v>2</v>
      </c>
      <c r="F1277" t="s">
        <v>25</v>
      </c>
      <c r="G1277">
        <v>2</v>
      </c>
      <c r="H1277">
        <v>67.140630000000002</v>
      </c>
      <c r="I1277">
        <v>20.882809999999999</v>
      </c>
      <c r="J1277">
        <v>1.0625</v>
      </c>
      <c r="K1277">
        <v>46.019530000000003</v>
      </c>
      <c r="L1277" s="3">
        <v>44130.313888888886</v>
      </c>
      <c r="M1277">
        <v>17.18</v>
      </c>
      <c r="N1277" t="s">
        <v>28</v>
      </c>
      <c r="P1277">
        <f>(C1277-Key!$B$1)*24</f>
        <v>-1.5333333332673647</v>
      </c>
      <c r="Q1277">
        <f>(Key!$B$2-'17.1'!C1277)*24</f>
        <v>4.4833333332790062</v>
      </c>
      <c r="R1277" s="3">
        <f>C1277-(M1277-Key!$B$5)/(24*Key!$B$6)</f>
        <v>44130.549379629629</v>
      </c>
      <c r="S1277">
        <f>M1277-Key!$B$5</f>
        <v>14.92</v>
      </c>
      <c r="T1277" s="2">
        <f t="shared" si="95"/>
        <v>44129.5625</v>
      </c>
      <c r="U1277" t="str">
        <f t="shared" si="96"/>
        <v>10-25-2020 13:30</v>
      </c>
      <c r="V1277">
        <f>IFERROR(IF(W1277=Z1277,VLOOKUP($U1277,[1]C8842!$G$2:$M$145,3,FALSE),0),0)</f>
        <v>21</v>
      </c>
      <c r="W1277">
        <f>VLOOKUP(RIGHT($V$1,5),Key!$A$9:$B$14,2,FALSE)</f>
        <v>10.199999999999999</v>
      </c>
      <c r="X1277">
        <f t="shared" si="99"/>
        <v>0</v>
      </c>
      <c r="Y1277">
        <f>VLOOKUP(RIGHT($X$1,5),Key!$A$9:$B$14,2,FALSE)</f>
        <v>3.7</v>
      </c>
      <c r="Z1277">
        <f t="shared" si="97"/>
        <v>10.199999999999999</v>
      </c>
      <c r="AA1277">
        <f t="shared" si="98"/>
        <v>21</v>
      </c>
    </row>
    <row r="1278" spans="1:27" x14ac:dyDescent="0.3">
      <c r="A1278">
        <v>100067</v>
      </c>
      <c r="B1278">
        <v>230922</v>
      </c>
      <c r="C1278" s="3">
        <v>44130.563194444447</v>
      </c>
      <c r="D1278">
        <v>3</v>
      </c>
      <c r="E1278">
        <v>2</v>
      </c>
      <c r="F1278" t="s">
        <v>26</v>
      </c>
      <c r="G1278">
        <v>1</v>
      </c>
      <c r="H1278">
        <v>65.300780000000003</v>
      </c>
      <c r="I1278">
        <v>18.70703</v>
      </c>
      <c r="J1278">
        <v>1.003906</v>
      </c>
      <c r="K1278">
        <v>94.039060000000006</v>
      </c>
      <c r="L1278" s="3">
        <v>44130.313888888886</v>
      </c>
      <c r="M1278">
        <v>17.18</v>
      </c>
      <c r="N1278" t="s">
        <v>28</v>
      </c>
      <c r="P1278">
        <f>(C1278-Key!$B$1)*24</f>
        <v>-1.5333333332673647</v>
      </c>
      <c r="Q1278">
        <f>(Key!$B$2-'17.1'!C1278)*24</f>
        <v>4.4833333332790062</v>
      </c>
      <c r="R1278" s="3">
        <f>C1278-(M1278-Key!$B$5)/(24*Key!$B$6)</f>
        <v>44130.549379629629</v>
      </c>
      <c r="S1278">
        <f>M1278-Key!$B$5</f>
        <v>14.92</v>
      </c>
      <c r="T1278" s="2">
        <f t="shared" si="95"/>
        <v>44129.5625</v>
      </c>
      <c r="U1278" t="str">
        <f t="shared" si="96"/>
        <v>10-25-2020 13:30</v>
      </c>
      <c r="V1278">
        <f>IFERROR(IF(W1278=Z1278,VLOOKUP($U1278,[1]C8842!$G$2:$M$145,3,FALSE),0),0)</f>
        <v>21</v>
      </c>
      <c r="W1278">
        <f>VLOOKUP(RIGHT($V$1,5),Key!$A$9:$B$14,2,FALSE)</f>
        <v>10.199999999999999</v>
      </c>
      <c r="X1278">
        <f t="shared" si="99"/>
        <v>0</v>
      </c>
      <c r="Y1278">
        <f>VLOOKUP(RIGHT($X$1,5),Key!$A$9:$B$14,2,FALSE)</f>
        <v>3.7</v>
      </c>
      <c r="Z1278">
        <f t="shared" si="97"/>
        <v>10.199999999999999</v>
      </c>
      <c r="AA1278">
        <f t="shared" si="98"/>
        <v>21</v>
      </c>
    </row>
    <row r="1279" spans="1:27" x14ac:dyDescent="0.3">
      <c r="A1279">
        <v>100067</v>
      </c>
      <c r="B1279">
        <v>230922</v>
      </c>
      <c r="C1279" s="3">
        <v>44130.563194444447</v>
      </c>
      <c r="D1279">
        <v>2</v>
      </c>
      <c r="E1279">
        <v>1</v>
      </c>
      <c r="F1279" t="s">
        <v>26</v>
      </c>
      <c r="G1279">
        <v>1</v>
      </c>
      <c r="H1279">
        <v>66.15625</v>
      </c>
      <c r="I1279">
        <v>13.101559999999999</v>
      </c>
      <c r="J1279">
        <v>0.765625</v>
      </c>
      <c r="K1279">
        <v>83.035160000000005</v>
      </c>
      <c r="L1279" s="3">
        <v>44130.313888888886</v>
      </c>
      <c r="M1279">
        <v>17.18</v>
      </c>
      <c r="N1279" t="s">
        <v>28</v>
      </c>
      <c r="P1279">
        <f>(C1279-Key!$B$1)*24</f>
        <v>-1.5333333332673647</v>
      </c>
      <c r="Q1279">
        <f>(Key!$B$2-'17.1'!C1279)*24</f>
        <v>4.4833333332790062</v>
      </c>
      <c r="R1279" s="3">
        <f>C1279-(M1279-Key!$B$5)/(24*Key!$B$6)</f>
        <v>44130.549379629629</v>
      </c>
      <c r="S1279">
        <f>M1279-Key!$B$5</f>
        <v>14.92</v>
      </c>
      <c r="T1279" s="2">
        <f t="shared" si="95"/>
        <v>44129.5625</v>
      </c>
      <c r="U1279" t="str">
        <f t="shared" si="96"/>
        <v>10-25-2020 13:30</v>
      </c>
      <c r="V1279">
        <f>IFERROR(IF(W1279=Z1279,VLOOKUP($U1279,[1]C8842!$G$2:$M$145,3,FALSE),0),0)</f>
        <v>21</v>
      </c>
      <c r="W1279">
        <f>VLOOKUP(RIGHT($V$1,5),Key!$A$9:$B$14,2,FALSE)</f>
        <v>10.199999999999999</v>
      </c>
      <c r="X1279">
        <f t="shared" si="99"/>
        <v>0</v>
      </c>
      <c r="Y1279">
        <f>VLOOKUP(RIGHT($X$1,5),Key!$A$9:$B$14,2,FALSE)</f>
        <v>3.7</v>
      </c>
      <c r="Z1279">
        <f t="shared" si="97"/>
        <v>10.199999999999999</v>
      </c>
      <c r="AA1279">
        <f t="shared" si="98"/>
        <v>21</v>
      </c>
    </row>
    <row r="1280" spans="1:27" x14ac:dyDescent="0.3">
      <c r="A1280">
        <v>100067</v>
      </c>
      <c r="B1280">
        <v>230922</v>
      </c>
      <c r="C1280" s="3">
        <v>44130.563194444447</v>
      </c>
      <c r="D1280">
        <v>3</v>
      </c>
      <c r="E1280">
        <v>2</v>
      </c>
      <c r="F1280" t="s">
        <v>26</v>
      </c>
      <c r="G1280">
        <v>2</v>
      </c>
      <c r="H1280">
        <v>61.886719999999997</v>
      </c>
      <c r="I1280">
        <v>23.63672</v>
      </c>
      <c r="J1280">
        <v>1.2734380000000001</v>
      </c>
      <c r="K1280">
        <v>94.039060000000006</v>
      </c>
      <c r="L1280" s="3">
        <v>44130.313888888886</v>
      </c>
      <c r="M1280">
        <v>17.18</v>
      </c>
      <c r="N1280" t="s">
        <v>28</v>
      </c>
      <c r="P1280">
        <f>(C1280-Key!$B$1)*24</f>
        <v>-1.5333333332673647</v>
      </c>
      <c r="Q1280">
        <f>(Key!$B$2-'17.1'!C1280)*24</f>
        <v>4.4833333332790062</v>
      </c>
      <c r="R1280" s="3">
        <f>C1280-(M1280-Key!$B$5)/(24*Key!$B$6)</f>
        <v>44130.549379629629</v>
      </c>
      <c r="S1280">
        <f>M1280-Key!$B$5</f>
        <v>14.92</v>
      </c>
      <c r="T1280" s="2">
        <f t="shared" si="95"/>
        <v>44129.5625</v>
      </c>
      <c r="U1280" t="str">
        <f t="shared" si="96"/>
        <v>10-25-2020 13:30</v>
      </c>
      <c r="V1280">
        <f>IFERROR(IF(W1280=Z1280,VLOOKUP($U1280,[1]C8842!$G$2:$M$145,3,FALSE),0),0)</f>
        <v>21</v>
      </c>
      <c r="W1280">
        <f>VLOOKUP(RIGHT($V$1,5),Key!$A$9:$B$14,2,FALSE)</f>
        <v>10.199999999999999</v>
      </c>
      <c r="X1280">
        <f t="shared" si="99"/>
        <v>0</v>
      </c>
      <c r="Y1280">
        <f>VLOOKUP(RIGHT($X$1,5),Key!$A$9:$B$14,2,FALSE)</f>
        <v>3.7</v>
      </c>
      <c r="Z1280">
        <f t="shared" si="97"/>
        <v>10.199999999999999</v>
      </c>
      <c r="AA1280">
        <f t="shared" si="98"/>
        <v>21</v>
      </c>
    </row>
    <row r="1281" spans="1:27" x14ac:dyDescent="0.3">
      <c r="A1281">
        <v>100067</v>
      </c>
      <c r="B1281">
        <v>230922</v>
      </c>
      <c r="C1281" s="3">
        <v>44130.563194444447</v>
      </c>
      <c r="D1281">
        <v>2</v>
      </c>
      <c r="E1281">
        <v>1</v>
      </c>
      <c r="F1281" t="s">
        <v>26</v>
      </c>
      <c r="G1281">
        <v>1</v>
      </c>
      <c r="H1281">
        <v>60.867190000000001</v>
      </c>
      <c r="I1281">
        <v>18.609380000000002</v>
      </c>
      <c r="J1281">
        <v>1.074219</v>
      </c>
      <c r="K1281">
        <v>80.03125</v>
      </c>
      <c r="L1281" s="3">
        <v>44130.313888888886</v>
      </c>
      <c r="M1281">
        <v>17.18</v>
      </c>
      <c r="N1281" t="s">
        <v>28</v>
      </c>
      <c r="P1281">
        <f>(C1281-Key!$B$1)*24</f>
        <v>-1.5333333332673647</v>
      </c>
      <c r="Q1281">
        <f>(Key!$B$2-'17.1'!C1281)*24</f>
        <v>4.4833333332790062</v>
      </c>
      <c r="R1281" s="3">
        <f>C1281-(M1281-Key!$B$5)/(24*Key!$B$6)</f>
        <v>44130.549379629629</v>
      </c>
      <c r="S1281">
        <f>M1281-Key!$B$5</f>
        <v>14.92</v>
      </c>
      <c r="T1281" s="2">
        <f t="shared" si="95"/>
        <v>44129.5625</v>
      </c>
      <c r="U1281" t="str">
        <f t="shared" si="96"/>
        <v>10-25-2020 13:30</v>
      </c>
      <c r="V1281">
        <f>IFERROR(IF(W1281=Z1281,VLOOKUP($U1281,[1]C8842!$G$2:$M$145,3,FALSE),0),0)</f>
        <v>21</v>
      </c>
      <c r="W1281">
        <f>VLOOKUP(RIGHT($V$1,5),Key!$A$9:$B$14,2,FALSE)</f>
        <v>10.199999999999999</v>
      </c>
      <c r="X1281">
        <f t="shared" si="99"/>
        <v>0</v>
      </c>
      <c r="Y1281">
        <f>VLOOKUP(RIGHT($X$1,5),Key!$A$9:$B$14,2,FALSE)</f>
        <v>3.7</v>
      </c>
      <c r="Z1281">
        <f t="shared" si="97"/>
        <v>10.199999999999999</v>
      </c>
      <c r="AA1281">
        <f t="shared" si="98"/>
        <v>21</v>
      </c>
    </row>
    <row r="1282" spans="1:27" x14ac:dyDescent="0.3">
      <c r="A1282">
        <v>100067</v>
      </c>
      <c r="B1282">
        <v>230922</v>
      </c>
      <c r="C1282" s="3">
        <v>44130.563194444447</v>
      </c>
      <c r="D1282">
        <v>2</v>
      </c>
      <c r="E1282">
        <v>1</v>
      </c>
      <c r="F1282" t="s">
        <v>26</v>
      </c>
      <c r="G1282">
        <v>1</v>
      </c>
      <c r="H1282">
        <v>62.09375</v>
      </c>
      <c r="I1282">
        <v>16.351559999999999</v>
      </c>
      <c r="J1282">
        <v>0.95703130000000003</v>
      </c>
      <c r="K1282">
        <v>82.035160000000005</v>
      </c>
      <c r="L1282" s="3">
        <v>44130.313888888886</v>
      </c>
      <c r="M1282">
        <v>17.18</v>
      </c>
      <c r="N1282" t="s">
        <v>28</v>
      </c>
      <c r="P1282">
        <f>(C1282-Key!$B$1)*24</f>
        <v>-1.5333333332673647</v>
      </c>
      <c r="Q1282">
        <f>(Key!$B$2-'17.1'!C1282)*24</f>
        <v>4.4833333332790062</v>
      </c>
      <c r="R1282" s="3">
        <f>C1282-(M1282-Key!$B$5)/(24*Key!$B$6)</f>
        <v>44130.549379629629</v>
      </c>
      <c r="S1282">
        <f>M1282-Key!$B$5</f>
        <v>14.92</v>
      </c>
      <c r="T1282" s="2">
        <f t="shared" si="95"/>
        <v>44129.5625</v>
      </c>
      <c r="U1282" t="str">
        <f t="shared" si="96"/>
        <v>10-25-2020 13:30</v>
      </c>
      <c r="V1282">
        <f>IFERROR(IF(W1282=Z1282,VLOOKUP($U1282,[1]C8842!$G$2:$M$145,3,FALSE),0),0)</f>
        <v>21</v>
      </c>
      <c r="W1282">
        <f>VLOOKUP(RIGHT($V$1,5),Key!$A$9:$B$14,2,FALSE)</f>
        <v>10.199999999999999</v>
      </c>
      <c r="X1282">
        <f t="shared" si="99"/>
        <v>0</v>
      </c>
      <c r="Y1282">
        <f>VLOOKUP(RIGHT($X$1,5),Key!$A$9:$B$14,2,FALSE)</f>
        <v>3.7</v>
      </c>
      <c r="Z1282">
        <f t="shared" si="97"/>
        <v>10.199999999999999</v>
      </c>
      <c r="AA1282">
        <f t="shared" si="98"/>
        <v>21</v>
      </c>
    </row>
    <row r="1283" spans="1:27" x14ac:dyDescent="0.3">
      <c r="A1283">
        <v>100067</v>
      </c>
      <c r="B1283">
        <v>230922</v>
      </c>
      <c r="C1283" s="3">
        <v>44130.563194444447</v>
      </c>
      <c r="D1283">
        <v>3</v>
      </c>
      <c r="E1283">
        <v>2</v>
      </c>
      <c r="F1283" t="s">
        <v>26</v>
      </c>
      <c r="G1283">
        <v>3</v>
      </c>
      <c r="H1283">
        <v>62.121090000000002</v>
      </c>
      <c r="I1283">
        <v>32.425780000000003</v>
      </c>
      <c r="J1283">
        <v>1.644531</v>
      </c>
      <c r="K1283">
        <v>94.039060000000006</v>
      </c>
      <c r="L1283" s="3">
        <v>44130.313888888886</v>
      </c>
      <c r="M1283">
        <v>17.18</v>
      </c>
      <c r="N1283" t="s">
        <v>28</v>
      </c>
      <c r="P1283">
        <f>(C1283-Key!$B$1)*24</f>
        <v>-1.5333333332673647</v>
      </c>
      <c r="Q1283">
        <f>(Key!$B$2-'17.1'!C1283)*24</f>
        <v>4.4833333332790062</v>
      </c>
      <c r="R1283" s="3">
        <f>C1283-(M1283-Key!$B$5)/(24*Key!$B$6)</f>
        <v>44130.549379629629</v>
      </c>
      <c r="S1283">
        <f>M1283-Key!$B$5</f>
        <v>14.92</v>
      </c>
      <c r="T1283" s="2">
        <f t="shared" ref="T1283:T1346" si="100">ROUND(C1283*24*60/10,0)/(24*6)-1</f>
        <v>44129.5625</v>
      </c>
      <c r="U1283" t="str">
        <f t="shared" ref="U1283:U1346" si="101">TEXT(T1283,"mm-dd-yyyy hh:mm")</f>
        <v>10-25-2020 13:30</v>
      </c>
      <c r="V1283">
        <f>IFERROR(IF(W1283=Z1283,VLOOKUP($U1283,[1]C8842!$G$2:$M$145,3,FALSE),0),0)</f>
        <v>21</v>
      </c>
      <c r="W1283">
        <f>VLOOKUP(RIGHT($V$1,5),Key!$A$9:$B$14,2,FALSE)</f>
        <v>10.199999999999999</v>
      </c>
      <c r="X1283">
        <f t="shared" si="99"/>
        <v>0</v>
      </c>
      <c r="Y1283">
        <f>VLOOKUP(RIGHT($X$1,5),Key!$A$9:$B$14,2,FALSE)</f>
        <v>3.7</v>
      </c>
      <c r="Z1283">
        <f t="shared" ref="Z1283:Z1346" si="102">M1283-MIN(ABS(Y1283-M1283),ABS(W1283-M1283))</f>
        <v>10.199999999999999</v>
      </c>
      <c r="AA1283">
        <f t="shared" ref="AA1283:AA1346" si="103">SUM(V1283,X1283)</f>
        <v>21</v>
      </c>
    </row>
    <row r="1284" spans="1:27" x14ac:dyDescent="0.3">
      <c r="A1284">
        <v>100067</v>
      </c>
      <c r="B1284">
        <v>230922</v>
      </c>
      <c r="C1284" s="3">
        <v>44130.563194444447</v>
      </c>
      <c r="D1284">
        <v>2</v>
      </c>
      <c r="E1284">
        <v>1</v>
      </c>
      <c r="F1284" t="s">
        <v>26</v>
      </c>
      <c r="G1284">
        <v>1</v>
      </c>
      <c r="H1284">
        <v>65.761719999999997</v>
      </c>
      <c r="I1284">
        <v>16.433589999999999</v>
      </c>
      <c r="J1284">
        <v>0.90625</v>
      </c>
      <c r="K1284">
        <v>80.03125</v>
      </c>
      <c r="L1284" s="3">
        <v>44130.313888888886</v>
      </c>
      <c r="M1284">
        <v>17.18</v>
      </c>
      <c r="N1284" t="s">
        <v>28</v>
      </c>
      <c r="P1284">
        <f>(C1284-Key!$B$1)*24</f>
        <v>-1.5333333332673647</v>
      </c>
      <c r="Q1284">
        <f>(Key!$B$2-'17.1'!C1284)*24</f>
        <v>4.4833333332790062</v>
      </c>
      <c r="R1284" s="3">
        <f>C1284-(M1284-Key!$B$5)/(24*Key!$B$6)</f>
        <v>44130.549379629629</v>
      </c>
      <c r="S1284">
        <f>M1284-Key!$B$5</f>
        <v>14.92</v>
      </c>
      <c r="T1284" s="2">
        <f t="shared" si="100"/>
        <v>44129.5625</v>
      </c>
      <c r="U1284" t="str">
        <f t="shared" si="101"/>
        <v>10-25-2020 13:30</v>
      </c>
      <c r="V1284">
        <f>IFERROR(IF(W1284=Z1284,VLOOKUP($U1284,[1]C8842!$G$2:$M$145,3,FALSE),0),0)</f>
        <v>21</v>
      </c>
      <c r="W1284">
        <f>VLOOKUP(RIGHT($V$1,5),Key!$A$9:$B$14,2,FALSE)</f>
        <v>10.199999999999999</v>
      </c>
      <c r="X1284">
        <f t="shared" ref="X1284:X1347" si="104">$X$2</f>
        <v>0</v>
      </c>
      <c r="Y1284">
        <f>VLOOKUP(RIGHT($X$1,5),Key!$A$9:$B$14,2,FALSE)</f>
        <v>3.7</v>
      </c>
      <c r="Z1284">
        <f t="shared" si="102"/>
        <v>10.199999999999999</v>
      </c>
      <c r="AA1284">
        <f t="shared" si="103"/>
        <v>21</v>
      </c>
    </row>
    <row r="1285" spans="1:27" x14ac:dyDescent="0.3">
      <c r="A1285">
        <v>100067</v>
      </c>
      <c r="B1285">
        <v>230922</v>
      </c>
      <c r="C1285" s="3">
        <v>44130.563194444447</v>
      </c>
      <c r="D1285">
        <v>3</v>
      </c>
      <c r="E1285">
        <v>2</v>
      </c>
      <c r="F1285" t="s">
        <v>26</v>
      </c>
      <c r="G1285">
        <v>2</v>
      </c>
      <c r="H1285">
        <v>58.6875</v>
      </c>
      <c r="I1285">
        <v>25.51172</v>
      </c>
      <c r="J1285">
        <v>1.4296880000000001</v>
      </c>
      <c r="K1285">
        <v>94.039060000000006</v>
      </c>
      <c r="L1285" s="3">
        <v>44130.313888888886</v>
      </c>
      <c r="M1285">
        <v>17.18</v>
      </c>
      <c r="N1285" t="s">
        <v>28</v>
      </c>
      <c r="P1285">
        <f>(C1285-Key!$B$1)*24</f>
        <v>-1.5333333332673647</v>
      </c>
      <c r="Q1285">
        <f>(Key!$B$2-'17.1'!C1285)*24</f>
        <v>4.4833333332790062</v>
      </c>
      <c r="R1285" s="3">
        <f>C1285-(M1285-Key!$B$5)/(24*Key!$B$6)</f>
        <v>44130.549379629629</v>
      </c>
      <c r="S1285">
        <f>M1285-Key!$B$5</f>
        <v>14.92</v>
      </c>
      <c r="T1285" s="2">
        <f t="shared" si="100"/>
        <v>44129.5625</v>
      </c>
      <c r="U1285" t="str">
        <f t="shared" si="101"/>
        <v>10-25-2020 13:30</v>
      </c>
      <c r="V1285">
        <f>IFERROR(IF(W1285=Z1285,VLOOKUP($U1285,[1]C8842!$G$2:$M$145,3,FALSE),0),0)</f>
        <v>21</v>
      </c>
      <c r="W1285">
        <f>VLOOKUP(RIGHT($V$1,5),Key!$A$9:$B$14,2,FALSE)</f>
        <v>10.199999999999999</v>
      </c>
      <c r="X1285">
        <f t="shared" si="104"/>
        <v>0</v>
      </c>
      <c r="Y1285">
        <f>VLOOKUP(RIGHT($X$1,5),Key!$A$9:$B$14,2,FALSE)</f>
        <v>3.7</v>
      </c>
      <c r="Z1285">
        <f t="shared" si="102"/>
        <v>10.199999999999999</v>
      </c>
      <c r="AA1285">
        <f t="shared" si="103"/>
        <v>21</v>
      </c>
    </row>
    <row r="1286" spans="1:27" x14ac:dyDescent="0.3">
      <c r="A1286">
        <v>100067</v>
      </c>
      <c r="B1286">
        <v>230922</v>
      </c>
      <c r="C1286" s="3">
        <v>44130.563194444447</v>
      </c>
      <c r="D1286">
        <v>2</v>
      </c>
      <c r="E1286">
        <v>1</v>
      </c>
      <c r="F1286" t="s">
        <v>26</v>
      </c>
      <c r="G1286">
        <v>1</v>
      </c>
      <c r="H1286">
        <v>65.613280000000003</v>
      </c>
      <c r="I1286">
        <v>16.73828</v>
      </c>
      <c r="J1286">
        <v>0.921875</v>
      </c>
      <c r="K1286">
        <v>81.035160000000005</v>
      </c>
      <c r="L1286" s="3">
        <v>44130.313888888886</v>
      </c>
      <c r="M1286">
        <v>17.18</v>
      </c>
      <c r="N1286" t="s">
        <v>28</v>
      </c>
      <c r="P1286">
        <f>(C1286-Key!$B$1)*24</f>
        <v>-1.5333333332673647</v>
      </c>
      <c r="Q1286">
        <f>(Key!$B$2-'17.1'!C1286)*24</f>
        <v>4.4833333332790062</v>
      </c>
      <c r="R1286" s="3">
        <f>C1286-(M1286-Key!$B$5)/(24*Key!$B$6)</f>
        <v>44130.549379629629</v>
      </c>
      <c r="S1286">
        <f>M1286-Key!$B$5</f>
        <v>14.92</v>
      </c>
      <c r="T1286" s="2">
        <f t="shared" si="100"/>
        <v>44129.5625</v>
      </c>
      <c r="U1286" t="str">
        <f t="shared" si="101"/>
        <v>10-25-2020 13:30</v>
      </c>
      <c r="V1286">
        <f>IFERROR(IF(W1286=Z1286,VLOOKUP($U1286,[1]C8842!$G$2:$M$145,3,FALSE),0),0)</f>
        <v>21</v>
      </c>
      <c r="W1286">
        <f>VLOOKUP(RIGHT($V$1,5),Key!$A$9:$B$14,2,FALSE)</f>
        <v>10.199999999999999</v>
      </c>
      <c r="X1286">
        <f t="shared" si="104"/>
        <v>0</v>
      </c>
      <c r="Y1286">
        <f>VLOOKUP(RIGHT($X$1,5),Key!$A$9:$B$14,2,FALSE)</f>
        <v>3.7</v>
      </c>
      <c r="Z1286">
        <f t="shared" si="102"/>
        <v>10.199999999999999</v>
      </c>
      <c r="AA1286">
        <f t="shared" si="103"/>
        <v>21</v>
      </c>
    </row>
    <row r="1287" spans="1:27" x14ac:dyDescent="0.3">
      <c r="A1287">
        <v>100067</v>
      </c>
      <c r="B1287">
        <v>230922</v>
      </c>
      <c r="C1287" s="3">
        <v>44130.563194444447</v>
      </c>
      <c r="D1287">
        <v>2</v>
      </c>
      <c r="E1287">
        <v>1</v>
      </c>
      <c r="F1287" t="s">
        <v>26</v>
      </c>
      <c r="G1287">
        <v>1</v>
      </c>
      <c r="H1287">
        <v>66.167969999999997</v>
      </c>
      <c r="I1287">
        <v>16.804690000000001</v>
      </c>
      <c r="J1287">
        <v>0.9140625</v>
      </c>
      <c r="K1287">
        <v>82.035160000000005</v>
      </c>
      <c r="L1287" s="3">
        <v>44130.313888888886</v>
      </c>
      <c r="M1287">
        <v>17.18</v>
      </c>
      <c r="N1287" t="s">
        <v>28</v>
      </c>
      <c r="P1287">
        <f>(C1287-Key!$B$1)*24</f>
        <v>-1.5333333332673647</v>
      </c>
      <c r="Q1287">
        <f>(Key!$B$2-'17.1'!C1287)*24</f>
        <v>4.4833333332790062</v>
      </c>
      <c r="R1287" s="3">
        <f>C1287-(M1287-Key!$B$5)/(24*Key!$B$6)</f>
        <v>44130.549379629629</v>
      </c>
      <c r="S1287">
        <f>M1287-Key!$B$5</f>
        <v>14.92</v>
      </c>
      <c r="T1287" s="2">
        <f t="shared" si="100"/>
        <v>44129.5625</v>
      </c>
      <c r="U1287" t="str">
        <f t="shared" si="101"/>
        <v>10-25-2020 13:30</v>
      </c>
      <c r="V1287">
        <f>IFERROR(IF(W1287=Z1287,VLOOKUP($U1287,[1]C8842!$G$2:$M$145,3,FALSE),0),0)</f>
        <v>21</v>
      </c>
      <c r="W1287">
        <f>VLOOKUP(RIGHT($V$1,5),Key!$A$9:$B$14,2,FALSE)</f>
        <v>10.199999999999999</v>
      </c>
      <c r="X1287">
        <f t="shared" si="104"/>
        <v>0</v>
      </c>
      <c r="Y1287">
        <f>VLOOKUP(RIGHT($X$1,5),Key!$A$9:$B$14,2,FALSE)</f>
        <v>3.7</v>
      </c>
      <c r="Z1287">
        <f t="shared" si="102"/>
        <v>10.199999999999999</v>
      </c>
      <c r="AA1287">
        <f t="shared" si="103"/>
        <v>21</v>
      </c>
    </row>
    <row r="1288" spans="1:27" x14ac:dyDescent="0.3">
      <c r="A1288">
        <v>100067</v>
      </c>
      <c r="B1288">
        <v>230922</v>
      </c>
      <c r="C1288" s="3">
        <v>44130.563194444447</v>
      </c>
      <c r="D1288">
        <v>3</v>
      </c>
      <c r="E1288">
        <v>2</v>
      </c>
      <c r="F1288" t="s">
        <v>26</v>
      </c>
      <c r="G1288">
        <v>4</v>
      </c>
      <c r="H1288">
        <v>62.964840000000002</v>
      </c>
      <c r="I1288">
        <v>77.265630000000002</v>
      </c>
      <c r="J1288">
        <v>3.5195310000000002</v>
      </c>
      <c r="K1288">
        <v>94.039060000000006</v>
      </c>
      <c r="L1288" s="3">
        <v>44130.313888888886</v>
      </c>
      <c r="M1288">
        <v>17.18</v>
      </c>
      <c r="N1288" t="s">
        <v>28</v>
      </c>
      <c r="P1288">
        <f>(C1288-Key!$B$1)*24</f>
        <v>-1.5333333332673647</v>
      </c>
      <c r="Q1288">
        <f>(Key!$B$2-'17.1'!C1288)*24</f>
        <v>4.4833333332790062</v>
      </c>
      <c r="R1288" s="3">
        <f>C1288-(M1288-Key!$B$5)/(24*Key!$B$6)</f>
        <v>44130.549379629629</v>
      </c>
      <c r="S1288">
        <f>M1288-Key!$B$5</f>
        <v>14.92</v>
      </c>
      <c r="T1288" s="2">
        <f t="shared" si="100"/>
        <v>44129.5625</v>
      </c>
      <c r="U1288" t="str">
        <f t="shared" si="101"/>
        <v>10-25-2020 13:30</v>
      </c>
      <c r="V1288">
        <f>IFERROR(IF(W1288=Z1288,VLOOKUP($U1288,[1]C8842!$G$2:$M$145,3,FALSE),0),0)</f>
        <v>21</v>
      </c>
      <c r="W1288">
        <f>VLOOKUP(RIGHT($V$1,5),Key!$A$9:$B$14,2,FALSE)</f>
        <v>10.199999999999999</v>
      </c>
      <c r="X1288">
        <f t="shared" si="104"/>
        <v>0</v>
      </c>
      <c r="Y1288">
        <f>VLOOKUP(RIGHT($X$1,5),Key!$A$9:$B$14,2,FALSE)</f>
        <v>3.7</v>
      </c>
      <c r="Z1288">
        <f t="shared" si="102"/>
        <v>10.199999999999999</v>
      </c>
      <c r="AA1288">
        <f t="shared" si="103"/>
        <v>21</v>
      </c>
    </row>
    <row r="1289" spans="1:27" x14ac:dyDescent="0.3">
      <c r="A1289">
        <v>100067</v>
      </c>
      <c r="B1289">
        <v>230922</v>
      </c>
      <c r="C1289" s="3">
        <v>44130.563888888886</v>
      </c>
      <c r="D1289">
        <v>2</v>
      </c>
      <c r="E1289">
        <v>1</v>
      </c>
      <c r="F1289" t="s">
        <v>26</v>
      </c>
      <c r="G1289">
        <v>1</v>
      </c>
      <c r="H1289">
        <v>59.535159999999998</v>
      </c>
      <c r="I1289">
        <v>17.484380000000002</v>
      </c>
      <c r="J1289">
        <v>1.046875</v>
      </c>
      <c r="K1289">
        <v>82.035160000000005</v>
      </c>
      <c r="L1289" s="3">
        <v>44130.313888888886</v>
      </c>
      <c r="M1289">
        <v>17.18</v>
      </c>
      <c r="N1289" t="s">
        <v>28</v>
      </c>
      <c r="P1289">
        <f>(C1289-Key!$B$1)*24</f>
        <v>-1.5166666667209938</v>
      </c>
      <c r="Q1289">
        <f>(Key!$B$2-'17.1'!C1289)*24</f>
        <v>4.4666666667326353</v>
      </c>
      <c r="R1289" s="3">
        <f>C1289-(M1289-Key!$B$5)/(24*Key!$B$6)</f>
        <v>44130.550074074068</v>
      </c>
      <c r="S1289">
        <f>M1289-Key!$B$5</f>
        <v>14.92</v>
      </c>
      <c r="T1289" s="2">
        <f t="shared" si="100"/>
        <v>44129.5625</v>
      </c>
      <c r="U1289" t="str">
        <f t="shared" si="101"/>
        <v>10-25-2020 13:30</v>
      </c>
      <c r="V1289">
        <f>IFERROR(IF(W1289=Z1289,VLOOKUP($U1289,[1]C8842!$G$2:$M$145,3,FALSE),0),0)</f>
        <v>21</v>
      </c>
      <c r="W1289">
        <f>VLOOKUP(RIGHT($V$1,5),Key!$A$9:$B$14,2,FALSE)</f>
        <v>10.199999999999999</v>
      </c>
      <c r="X1289">
        <f t="shared" si="104"/>
        <v>0</v>
      </c>
      <c r="Y1289">
        <f>VLOOKUP(RIGHT($X$1,5),Key!$A$9:$B$14,2,FALSE)</f>
        <v>3.7</v>
      </c>
      <c r="Z1289">
        <f t="shared" si="102"/>
        <v>10.199999999999999</v>
      </c>
      <c r="AA1289">
        <f t="shared" si="103"/>
        <v>21</v>
      </c>
    </row>
    <row r="1290" spans="1:27" x14ac:dyDescent="0.3">
      <c r="A1290">
        <v>100067</v>
      </c>
      <c r="B1290">
        <v>230922</v>
      </c>
      <c r="C1290" s="3">
        <v>44130.563888888886</v>
      </c>
      <c r="D1290">
        <v>3</v>
      </c>
      <c r="E1290">
        <v>2</v>
      </c>
      <c r="F1290" t="s">
        <v>26</v>
      </c>
      <c r="G1290">
        <v>1</v>
      </c>
      <c r="H1290">
        <v>60.113280000000003</v>
      </c>
      <c r="I1290">
        <v>18.16797</v>
      </c>
      <c r="J1290">
        <v>1.066406</v>
      </c>
      <c r="K1290">
        <v>95.039060000000006</v>
      </c>
      <c r="L1290" s="3">
        <v>44130.317361111112</v>
      </c>
      <c r="M1290">
        <v>17.18</v>
      </c>
      <c r="N1290" t="s">
        <v>28</v>
      </c>
      <c r="P1290">
        <f>(C1290-Key!$B$1)*24</f>
        <v>-1.5166666667209938</v>
      </c>
      <c r="Q1290">
        <f>(Key!$B$2-'17.1'!C1290)*24</f>
        <v>4.4666666667326353</v>
      </c>
      <c r="R1290" s="3">
        <f>C1290-(M1290-Key!$B$5)/(24*Key!$B$6)</f>
        <v>44130.550074074068</v>
      </c>
      <c r="S1290">
        <f>M1290-Key!$B$5</f>
        <v>14.92</v>
      </c>
      <c r="T1290" s="2">
        <f t="shared" si="100"/>
        <v>44129.5625</v>
      </c>
      <c r="U1290" t="str">
        <f t="shared" si="101"/>
        <v>10-25-2020 13:30</v>
      </c>
      <c r="V1290">
        <f>IFERROR(IF(W1290=Z1290,VLOOKUP($U1290,[1]C8842!$G$2:$M$145,3,FALSE),0),0)</f>
        <v>21</v>
      </c>
      <c r="W1290">
        <f>VLOOKUP(RIGHT($V$1,5),Key!$A$9:$B$14,2,FALSE)</f>
        <v>10.199999999999999</v>
      </c>
      <c r="X1290">
        <f t="shared" si="104"/>
        <v>0</v>
      </c>
      <c r="Y1290">
        <f>VLOOKUP(RIGHT($X$1,5),Key!$A$9:$B$14,2,FALSE)</f>
        <v>3.7</v>
      </c>
      <c r="Z1290">
        <f t="shared" si="102"/>
        <v>10.199999999999999</v>
      </c>
      <c r="AA1290">
        <f t="shared" si="103"/>
        <v>21</v>
      </c>
    </row>
    <row r="1291" spans="1:27" x14ac:dyDescent="0.3">
      <c r="A1291">
        <v>100067</v>
      </c>
      <c r="B1291">
        <v>230922</v>
      </c>
      <c r="C1291" s="3">
        <v>44130.563888888886</v>
      </c>
      <c r="D1291">
        <v>0</v>
      </c>
      <c r="E1291">
        <v>2</v>
      </c>
      <c r="F1291" t="s">
        <v>25</v>
      </c>
      <c r="G1291">
        <v>1</v>
      </c>
      <c r="H1291">
        <v>59.71875</v>
      </c>
      <c r="I1291">
        <v>14.91797</v>
      </c>
      <c r="J1291">
        <v>0.9296875</v>
      </c>
      <c r="K1291">
        <v>48.019530000000003</v>
      </c>
      <c r="L1291" s="3">
        <v>44130.317361111112</v>
      </c>
      <c r="M1291">
        <v>17.18</v>
      </c>
      <c r="N1291" t="s">
        <v>28</v>
      </c>
      <c r="P1291">
        <f>(C1291-Key!$B$1)*24</f>
        <v>-1.5166666667209938</v>
      </c>
      <c r="Q1291">
        <f>(Key!$B$2-'17.1'!C1291)*24</f>
        <v>4.4666666667326353</v>
      </c>
      <c r="R1291" s="3">
        <f>C1291-(M1291-Key!$B$5)/(24*Key!$B$6)</f>
        <v>44130.550074074068</v>
      </c>
      <c r="S1291">
        <f>M1291-Key!$B$5</f>
        <v>14.92</v>
      </c>
      <c r="T1291" s="2">
        <f t="shared" si="100"/>
        <v>44129.5625</v>
      </c>
      <c r="U1291" t="str">
        <f t="shared" si="101"/>
        <v>10-25-2020 13:30</v>
      </c>
      <c r="V1291">
        <f>IFERROR(IF(W1291=Z1291,VLOOKUP($U1291,[1]C8842!$G$2:$M$145,3,FALSE),0),0)</f>
        <v>21</v>
      </c>
      <c r="W1291">
        <f>VLOOKUP(RIGHT($V$1,5),Key!$A$9:$B$14,2,FALSE)</f>
        <v>10.199999999999999</v>
      </c>
      <c r="X1291">
        <f t="shared" si="104"/>
        <v>0</v>
      </c>
      <c r="Y1291">
        <f>VLOOKUP(RIGHT($X$1,5),Key!$A$9:$B$14,2,FALSE)</f>
        <v>3.7</v>
      </c>
      <c r="Z1291">
        <f t="shared" si="102"/>
        <v>10.199999999999999</v>
      </c>
      <c r="AA1291">
        <f t="shared" si="103"/>
        <v>21</v>
      </c>
    </row>
    <row r="1292" spans="1:27" x14ac:dyDescent="0.3">
      <c r="A1292">
        <v>100067</v>
      </c>
      <c r="B1292">
        <v>230922</v>
      </c>
      <c r="C1292" s="3">
        <v>44130.563888888886</v>
      </c>
      <c r="D1292">
        <v>2</v>
      </c>
      <c r="E1292">
        <v>1</v>
      </c>
      <c r="F1292" t="s">
        <v>26</v>
      </c>
      <c r="G1292">
        <v>4</v>
      </c>
      <c r="H1292">
        <v>64.269530000000003</v>
      </c>
      <c r="I1292">
        <v>70.078130000000002</v>
      </c>
      <c r="J1292">
        <v>3.1484380000000001</v>
      </c>
      <c r="K1292">
        <v>80.03125</v>
      </c>
      <c r="L1292" s="3">
        <v>44130.317361111112</v>
      </c>
      <c r="M1292">
        <v>17.18</v>
      </c>
      <c r="N1292" t="s">
        <v>28</v>
      </c>
      <c r="P1292">
        <f>(C1292-Key!$B$1)*24</f>
        <v>-1.5166666667209938</v>
      </c>
      <c r="Q1292">
        <f>(Key!$B$2-'17.1'!C1292)*24</f>
        <v>4.4666666667326353</v>
      </c>
      <c r="R1292" s="3">
        <f>C1292-(M1292-Key!$B$5)/(24*Key!$B$6)</f>
        <v>44130.550074074068</v>
      </c>
      <c r="S1292">
        <f>M1292-Key!$B$5</f>
        <v>14.92</v>
      </c>
      <c r="T1292" s="2">
        <f t="shared" si="100"/>
        <v>44129.5625</v>
      </c>
      <c r="U1292" t="str">
        <f t="shared" si="101"/>
        <v>10-25-2020 13:30</v>
      </c>
      <c r="V1292">
        <f>IFERROR(IF(W1292=Z1292,VLOOKUP($U1292,[1]C8842!$G$2:$M$145,3,FALSE),0),0)</f>
        <v>21</v>
      </c>
      <c r="W1292">
        <f>VLOOKUP(RIGHT($V$1,5),Key!$A$9:$B$14,2,FALSE)</f>
        <v>10.199999999999999</v>
      </c>
      <c r="X1292">
        <f t="shared" si="104"/>
        <v>0</v>
      </c>
      <c r="Y1292">
        <f>VLOOKUP(RIGHT($X$1,5),Key!$A$9:$B$14,2,FALSE)</f>
        <v>3.7</v>
      </c>
      <c r="Z1292">
        <f t="shared" si="102"/>
        <v>10.199999999999999</v>
      </c>
      <c r="AA1292">
        <f t="shared" si="103"/>
        <v>21</v>
      </c>
    </row>
    <row r="1293" spans="1:27" x14ac:dyDescent="0.3">
      <c r="A1293">
        <v>100067</v>
      </c>
      <c r="B1293">
        <v>230922</v>
      </c>
      <c r="C1293" s="3">
        <v>44130.563888888886</v>
      </c>
      <c r="D1293">
        <v>3</v>
      </c>
      <c r="E1293">
        <v>2</v>
      </c>
      <c r="F1293" t="s">
        <v>26</v>
      </c>
      <c r="G1293">
        <v>3</v>
      </c>
      <c r="H1293">
        <v>60.058590000000002</v>
      </c>
      <c r="I1293">
        <v>30.722660000000001</v>
      </c>
      <c r="J1293">
        <v>1.625</v>
      </c>
      <c r="K1293">
        <v>96.039060000000006</v>
      </c>
      <c r="L1293" s="3">
        <v>44130.317361111112</v>
      </c>
      <c r="M1293">
        <v>17.18</v>
      </c>
      <c r="N1293" t="s">
        <v>28</v>
      </c>
      <c r="P1293">
        <f>(C1293-Key!$B$1)*24</f>
        <v>-1.5166666667209938</v>
      </c>
      <c r="Q1293">
        <f>(Key!$B$2-'17.1'!C1293)*24</f>
        <v>4.4666666667326353</v>
      </c>
      <c r="R1293" s="3">
        <f>C1293-(M1293-Key!$B$5)/(24*Key!$B$6)</f>
        <v>44130.550074074068</v>
      </c>
      <c r="S1293">
        <f>M1293-Key!$B$5</f>
        <v>14.92</v>
      </c>
      <c r="T1293" s="2">
        <f t="shared" si="100"/>
        <v>44129.5625</v>
      </c>
      <c r="U1293" t="str">
        <f t="shared" si="101"/>
        <v>10-25-2020 13:30</v>
      </c>
      <c r="V1293">
        <f>IFERROR(IF(W1293=Z1293,VLOOKUP($U1293,[1]C8842!$G$2:$M$145,3,FALSE),0),0)</f>
        <v>21</v>
      </c>
      <c r="W1293">
        <f>VLOOKUP(RIGHT($V$1,5),Key!$A$9:$B$14,2,FALSE)</f>
        <v>10.199999999999999</v>
      </c>
      <c r="X1293">
        <f t="shared" si="104"/>
        <v>0</v>
      </c>
      <c r="Y1293">
        <f>VLOOKUP(RIGHT($X$1,5),Key!$A$9:$B$14,2,FALSE)</f>
        <v>3.7</v>
      </c>
      <c r="Z1293">
        <f t="shared" si="102"/>
        <v>10.199999999999999</v>
      </c>
      <c r="AA1293">
        <f t="shared" si="103"/>
        <v>21</v>
      </c>
    </row>
    <row r="1294" spans="1:27" x14ac:dyDescent="0.3">
      <c r="A1294">
        <v>100067</v>
      </c>
      <c r="B1294">
        <v>230922</v>
      </c>
      <c r="C1294" s="3">
        <v>44130.563888888886</v>
      </c>
      <c r="D1294">
        <v>3</v>
      </c>
      <c r="E1294">
        <v>2</v>
      </c>
      <c r="F1294" t="s">
        <v>26</v>
      </c>
      <c r="G1294">
        <v>1</v>
      </c>
      <c r="H1294">
        <v>67.132810000000006</v>
      </c>
      <c r="I1294">
        <v>15.70313</v>
      </c>
      <c r="J1294">
        <v>0.859375</v>
      </c>
      <c r="K1294">
        <v>95.039060000000006</v>
      </c>
      <c r="L1294" s="3">
        <v>44130.317361111112</v>
      </c>
      <c r="M1294">
        <v>17.18</v>
      </c>
      <c r="N1294" t="s">
        <v>28</v>
      </c>
      <c r="P1294">
        <f>(C1294-Key!$B$1)*24</f>
        <v>-1.5166666667209938</v>
      </c>
      <c r="Q1294">
        <f>(Key!$B$2-'17.1'!C1294)*24</f>
        <v>4.4666666667326353</v>
      </c>
      <c r="R1294" s="3">
        <f>C1294-(M1294-Key!$B$5)/(24*Key!$B$6)</f>
        <v>44130.550074074068</v>
      </c>
      <c r="S1294">
        <f>M1294-Key!$B$5</f>
        <v>14.92</v>
      </c>
      <c r="T1294" s="2">
        <f t="shared" si="100"/>
        <v>44129.5625</v>
      </c>
      <c r="U1294" t="str">
        <f t="shared" si="101"/>
        <v>10-25-2020 13:30</v>
      </c>
      <c r="V1294">
        <f>IFERROR(IF(W1294=Z1294,VLOOKUP($U1294,[1]C8842!$G$2:$M$145,3,FALSE),0),0)</f>
        <v>21</v>
      </c>
      <c r="W1294">
        <f>VLOOKUP(RIGHT($V$1,5),Key!$A$9:$B$14,2,FALSE)</f>
        <v>10.199999999999999</v>
      </c>
      <c r="X1294">
        <f t="shared" si="104"/>
        <v>0</v>
      </c>
      <c r="Y1294">
        <f>VLOOKUP(RIGHT($X$1,5),Key!$A$9:$B$14,2,FALSE)</f>
        <v>3.7</v>
      </c>
      <c r="Z1294">
        <f t="shared" si="102"/>
        <v>10.199999999999999</v>
      </c>
      <c r="AA1294">
        <f t="shared" si="103"/>
        <v>21</v>
      </c>
    </row>
    <row r="1295" spans="1:27" x14ac:dyDescent="0.3">
      <c r="A1295">
        <v>100067</v>
      </c>
      <c r="B1295">
        <v>230922</v>
      </c>
      <c r="C1295" s="3">
        <v>44130.563888888886</v>
      </c>
      <c r="D1295">
        <v>2</v>
      </c>
      <c r="E1295">
        <v>1</v>
      </c>
      <c r="F1295" t="s">
        <v>26</v>
      </c>
      <c r="G1295">
        <v>1</v>
      </c>
      <c r="H1295">
        <v>77.464839999999995</v>
      </c>
      <c r="I1295">
        <v>15.1875</v>
      </c>
      <c r="J1295">
        <v>0.7265625</v>
      </c>
      <c r="K1295">
        <v>81.035160000000005</v>
      </c>
      <c r="L1295" s="3">
        <v>44130.317361111112</v>
      </c>
      <c r="M1295">
        <v>17.18</v>
      </c>
      <c r="N1295" t="s">
        <v>28</v>
      </c>
      <c r="P1295">
        <f>(C1295-Key!$B$1)*24</f>
        <v>-1.5166666667209938</v>
      </c>
      <c r="Q1295">
        <f>(Key!$B$2-'17.1'!C1295)*24</f>
        <v>4.4666666667326353</v>
      </c>
      <c r="R1295" s="3">
        <f>C1295-(M1295-Key!$B$5)/(24*Key!$B$6)</f>
        <v>44130.550074074068</v>
      </c>
      <c r="S1295">
        <f>M1295-Key!$B$5</f>
        <v>14.92</v>
      </c>
      <c r="T1295" s="2">
        <f t="shared" si="100"/>
        <v>44129.5625</v>
      </c>
      <c r="U1295" t="str">
        <f t="shared" si="101"/>
        <v>10-25-2020 13:30</v>
      </c>
      <c r="V1295">
        <f>IFERROR(IF(W1295=Z1295,VLOOKUP($U1295,[1]C8842!$G$2:$M$145,3,FALSE),0),0)</f>
        <v>21</v>
      </c>
      <c r="W1295">
        <f>VLOOKUP(RIGHT($V$1,5),Key!$A$9:$B$14,2,FALSE)</f>
        <v>10.199999999999999</v>
      </c>
      <c r="X1295">
        <f t="shared" si="104"/>
        <v>0</v>
      </c>
      <c r="Y1295">
        <f>VLOOKUP(RIGHT($X$1,5),Key!$A$9:$B$14,2,FALSE)</f>
        <v>3.7</v>
      </c>
      <c r="Z1295">
        <f t="shared" si="102"/>
        <v>10.199999999999999</v>
      </c>
      <c r="AA1295">
        <f t="shared" si="103"/>
        <v>21</v>
      </c>
    </row>
    <row r="1296" spans="1:27" x14ac:dyDescent="0.3">
      <c r="A1296">
        <v>100067</v>
      </c>
      <c r="B1296">
        <v>230922</v>
      </c>
      <c r="C1296" s="3">
        <v>44130.563888888886</v>
      </c>
      <c r="D1296">
        <v>3</v>
      </c>
      <c r="E1296">
        <v>2</v>
      </c>
      <c r="F1296" t="s">
        <v>26</v>
      </c>
      <c r="G1296">
        <v>1</v>
      </c>
      <c r="H1296">
        <v>71.09375</v>
      </c>
      <c r="I1296">
        <v>15.746090000000001</v>
      </c>
      <c r="J1296">
        <v>0.8125</v>
      </c>
      <c r="K1296">
        <v>95.039060000000006</v>
      </c>
      <c r="L1296" s="3">
        <v>44130.317361111112</v>
      </c>
      <c r="M1296">
        <v>17.18</v>
      </c>
      <c r="N1296" t="s">
        <v>28</v>
      </c>
      <c r="P1296">
        <f>(C1296-Key!$B$1)*24</f>
        <v>-1.5166666667209938</v>
      </c>
      <c r="Q1296">
        <f>(Key!$B$2-'17.1'!C1296)*24</f>
        <v>4.4666666667326353</v>
      </c>
      <c r="R1296" s="3">
        <f>C1296-(M1296-Key!$B$5)/(24*Key!$B$6)</f>
        <v>44130.550074074068</v>
      </c>
      <c r="S1296">
        <f>M1296-Key!$B$5</f>
        <v>14.92</v>
      </c>
      <c r="T1296" s="2">
        <f t="shared" si="100"/>
        <v>44129.5625</v>
      </c>
      <c r="U1296" t="str">
        <f t="shared" si="101"/>
        <v>10-25-2020 13:30</v>
      </c>
      <c r="V1296">
        <f>IFERROR(IF(W1296=Z1296,VLOOKUP($U1296,[1]C8842!$G$2:$M$145,3,FALSE),0),0)</f>
        <v>21</v>
      </c>
      <c r="W1296">
        <f>VLOOKUP(RIGHT($V$1,5),Key!$A$9:$B$14,2,FALSE)</f>
        <v>10.199999999999999</v>
      </c>
      <c r="X1296">
        <f t="shared" si="104"/>
        <v>0</v>
      </c>
      <c r="Y1296">
        <f>VLOOKUP(RIGHT($X$1,5),Key!$A$9:$B$14,2,FALSE)</f>
        <v>3.7</v>
      </c>
      <c r="Z1296">
        <f t="shared" si="102"/>
        <v>10.199999999999999</v>
      </c>
      <c r="AA1296">
        <f t="shared" si="103"/>
        <v>21</v>
      </c>
    </row>
    <row r="1297" spans="1:27" x14ac:dyDescent="0.3">
      <c r="A1297">
        <v>100067</v>
      </c>
      <c r="B1297">
        <v>230922</v>
      </c>
      <c r="C1297" s="3">
        <v>44130.563888888886</v>
      </c>
      <c r="D1297">
        <v>0</v>
      </c>
      <c r="E1297">
        <v>2</v>
      </c>
      <c r="F1297" t="s">
        <v>25</v>
      </c>
      <c r="G1297">
        <v>1</v>
      </c>
      <c r="H1297">
        <v>63.445309999999999</v>
      </c>
      <c r="I1297">
        <v>13.71875</v>
      </c>
      <c r="J1297">
        <v>0.82421880000000003</v>
      </c>
      <c r="K1297">
        <v>46.019530000000003</v>
      </c>
      <c r="L1297" s="3">
        <v>44130.317361111112</v>
      </c>
      <c r="M1297">
        <v>17.18</v>
      </c>
      <c r="N1297" t="s">
        <v>28</v>
      </c>
      <c r="P1297">
        <f>(C1297-Key!$B$1)*24</f>
        <v>-1.5166666667209938</v>
      </c>
      <c r="Q1297">
        <f>(Key!$B$2-'17.1'!C1297)*24</f>
        <v>4.4666666667326353</v>
      </c>
      <c r="R1297" s="3">
        <f>C1297-(M1297-Key!$B$5)/(24*Key!$B$6)</f>
        <v>44130.550074074068</v>
      </c>
      <c r="S1297">
        <f>M1297-Key!$B$5</f>
        <v>14.92</v>
      </c>
      <c r="T1297" s="2">
        <f t="shared" si="100"/>
        <v>44129.5625</v>
      </c>
      <c r="U1297" t="str">
        <f t="shared" si="101"/>
        <v>10-25-2020 13:30</v>
      </c>
      <c r="V1297">
        <f>IFERROR(IF(W1297=Z1297,VLOOKUP($U1297,[1]C8842!$G$2:$M$145,3,FALSE),0),0)</f>
        <v>21</v>
      </c>
      <c r="W1297">
        <f>VLOOKUP(RIGHT($V$1,5),Key!$A$9:$B$14,2,FALSE)</f>
        <v>10.199999999999999</v>
      </c>
      <c r="X1297">
        <f t="shared" si="104"/>
        <v>0</v>
      </c>
      <c r="Y1297">
        <f>VLOOKUP(RIGHT($X$1,5),Key!$A$9:$B$14,2,FALSE)</f>
        <v>3.7</v>
      </c>
      <c r="Z1297">
        <f t="shared" si="102"/>
        <v>10.199999999999999</v>
      </c>
      <c r="AA1297">
        <f t="shared" si="103"/>
        <v>21</v>
      </c>
    </row>
    <row r="1298" spans="1:27" x14ac:dyDescent="0.3">
      <c r="A1298">
        <v>100067</v>
      </c>
      <c r="B1298">
        <v>230922</v>
      </c>
      <c r="C1298" s="3">
        <v>44130.563888888886</v>
      </c>
      <c r="D1298">
        <v>1</v>
      </c>
      <c r="E1298">
        <v>1</v>
      </c>
      <c r="F1298" t="s">
        <v>25</v>
      </c>
      <c r="G1298">
        <v>1</v>
      </c>
      <c r="H1298">
        <v>65.496089999999995</v>
      </c>
      <c r="I1298">
        <v>14.570309999999999</v>
      </c>
      <c r="J1298">
        <v>0.83203130000000003</v>
      </c>
      <c r="K1298">
        <v>58.023440000000001</v>
      </c>
      <c r="L1298" s="3">
        <v>44130.317361111112</v>
      </c>
      <c r="M1298">
        <v>17.18</v>
      </c>
      <c r="N1298" t="s">
        <v>28</v>
      </c>
      <c r="P1298">
        <f>(C1298-Key!$B$1)*24</f>
        <v>-1.5166666667209938</v>
      </c>
      <c r="Q1298">
        <f>(Key!$B$2-'17.1'!C1298)*24</f>
        <v>4.4666666667326353</v>
      </c>
      <c r="R1298" s="3">
        <f>C1298-(M1298-Key!$B$5)/(24*Key!$B$6)</f>
        <v>44130.550074074068</v>
      </c>
      <c r="S1298">
        <f>M1298-Key!$B$5</f>
        <v>14.92</v>
      </c>
      <c r="T1298" s="2">
        <f t="shared" si="100"/>
        <v>44129.5625</v>
      </c>
      <c r="U1298" t="str">
        <f t="shared" si="101"/>
        <v>10-25-2020 13:30</v>
      </c>
      <c r="V1298">
        <f>IFERROR(IF(W1298=Z1298,VLOOKUP($U1298,[1]C8842!$G$2:$M$145,3,FALSE),0),0)</f>
        <v>21</v>
      </c>
      <c r="W1298">
        <f>VLOOKUP(RIGHT($V$1,5),Key!$A$9:$B$14,2,FALSE)</f>
        <v>10.199999999999999</v>
      </c>
      <c r="X1298">
        <f t="shared" si="104"/>
        <v>0</v>
      </c>
      <c r="Y1298">
        <f>VLOOKUP(RIGHT($X$1,5),Key!$A$9:$B$14,2,FALSE)</f>
        <v>3.7</v>
      </c>
      <c r="Z1298">
        <f t="shared" si="102"/>
        <v>10.199999999999999</v>
      </c>
      <c r="AA1298">
        <f t="shared" si="103"/>
        <v>21</v>
      </c>
    </row>
    <row r="1299" spans="1:27" x14ac:dyDescent="0.3">
      <c r="A1299">
        <v>100067</v>
      </c>
      <c r="B1299">
        <v>230922</v>
      </c>
      <c r="C1299" s="3">
        <v>44130.563888888886</v>
      </c>
      <c r="D1299">
        <v>1</v>
      </c>
      <c r="E1299">
        <v>1</v>
      </c>
      <c r="F1299" t="s">
        <v>25</v>
      </c>
      <c r="G1299">
        <v>1</v>
      </c>
      <c r="H1299">
        <v>66.660160000000005</v>
      </c>
      <c r="I1299">
        <v>15.01172</v>
      </c>
      <c r="J1299">
        <v>0.8359375</v>
      </c>
      <c r="K1299">
        <v>58.023440000000001</v>
      </c>
      <c r="L1299" s="3">
        <v>44130.317361111112</v>
      </c>
      <c r="M1299">
        <v>17.18</v>
      </c>
      <c r="N1299" t="s">
        <v>28</v>
      </c>
      <c r="P1299">
        <f>(C1299-Key!$B$1)*24</f>
        <v>-1.5166666667209938</v>
      </c>
      <c r="Q1299">
        <f>(Key!$B$2-'17.1'!C1299)*24</f>
        <v>4.4666666667326353</v>
      </c>
      <c r="R1299" s="3">
        <f>C1299-(M1299-Key!$B$5)/(24*Key!$B$6)</f>
        <v>44130.550074074068</v>
      </c>
      <c r="S1299">
        <f>M1299-Key!$B$5</f>
        <v>14.92</v>
      </c>
      <c r="T1299" s="2">
        <f t="shared" si="100"/>
        <v>44129.5625</v>
      </c>
      <c r="U1299" t="str">
        <f t="shared" si="101"/>
        <v>10-25-2020 13:30</v>
      </c>
      <c r="V1299">
        <f>IFERROR(IF(W1299=Z1299,VLOOKUP($U1299,[1]C8842!$G$2:$M$145,3,FALSE),0),0)</f>
        <v>21</v>
      </c>
      <c r="W1299">
        <f>VLOOKUP(RIGHT($V$1,5),Key!$A$9:$B$14,2,FALSE)</f>
        <v>10.199999999999999</v>
      </c>
      <c r="X1299">
        <f t="shared" si="104"/>
        <v>0</v>
      </c>
      <c r="Y1299">
        <f>VLOOKUP(RIGHT($X$1,5),Key!$A$9:$B$14,2,FALSE)</f>
        <v>3.7</v>
      </c>
      <c r="Z1299">
        <f t="shared" si="102"/>
        <v>10.199999999999999</v>
      </c>
      <c r="AA1299">
        <f t="shared" si="103"/>
        <v>21</v>
      </c>
    </row>
    <row r="1300" spans="1:27" x14ac:dyDescent="0.3">
      <c r="A1300">
        <v>100067</v>
      </c>
      <c r="B1300">
        <v>230922</v>
      </c>
      <c r="C1300" s="3">
        <v>44130.563888888886</v>
      </c>
      <c r="D1300">
        <v>0</v>
      </c>
      <c r="E1300">
        <v>2</v>
      </c>
      <c r="F1300" t="s">
        <v>25</v>
      </c>
      <c r="G1300">
        <v>1</v>
      </c>
      <c r="H1300">
        <v>57.226559999999999</v>
      </c>
      <c r="I1300">
        <v>13.972659999999999</v>
      </c>
      <c r="J1300">
        <v>0.92578130000000003</v>
      </c>
      <c r="K1300">
        <v>46.019530000000003</v>
      </c>
      <c r="L1300" s="3">
        <v>44130.317361111112</v>
      </c>
      <c r="M1300">
        <v>17.18</v>
      </c>
      <c r="N1300" t="s">
        <v>28</v>
      </c>
      <c r="P1300">
        <f>(C1300-Key!$B$1)*24</f>
        <v>-1.5166666667209938</v>
      </c>
      <c r="Q1300">
        <f>(Key!$B$2-'17.1'!C1300)*24</f>
        <v>4.4666666667326353</v>
      </c>
      <c r="R1300" s="3">
        <f>C1300-(M1300-Key!$B$5)/(24*Key!$B$6)</f>
        <v>44130.550074074068</v>
      </c>
      <c r="S1300">
        <f>M1300-Key!$B$5</f>
        <v>14.92</v>
      </c>
      <c r="T1300" s="2">
        <f t="shared" si="100"/>
        <v>44129.5625</v>
      </c>
      <c r="U1300" t="str">
        <f t="shared" si="101"/>
        <v>10-25-2020 13:30</v>
      </c>
      <c r="V1300">
        <f>IFERROR(IF(W1300=Z1300,VLOOKUP($U1300,[1]C8842!$G$2:$M$145,3,FALSE),0),0)</f>
        <v>21</v>
      </c>
      <c r="W1300">
        <f>VLOOKUP(RIGHT($V$1,5),Key!$A$9:$B$14,2,FALSE)</f>
        <v>10.199999999999999</v>
      </c>
      <c r="X1300">
        <f t="shared" si="104"/>
        <v>0</v>
      </c>
      <c r="Y1300">
        <f>VLOOKUP(RIGHT($X$1,5),Key!$A$9:$B$14,2,FALSE)</f>
        <v>3.7</v>
      </c>
      <c r="Z1300">
        <f t="shared" si="102"/>
        <v>10.199999999999999</v>
      </c>
      <c r="AA1300">
        <f t="shared" si="103"/>
        <v>21</v>
      </c>
    </row>
    <row r="1301" spans="1:27" x14ac:dyDescent="0.3">
      <c r="A1301">
        <v>100067</v>
      </c>
      <c r="B1301">
        <v>230922</v>
      </c>
      <c r="C1301" s="3">
        <v>44130.563888888886</v>
      </c>
      <c r="D1301">
        <v>3</v>
      </c>
      <c r="E1301">
        <v>2</v>
      </c>
      <c r="F1301" t="s">
        <v>26</v>
      </c>
      <c r="G1301">
        <v>1</v>
      </c>
      <c r="H1301">
        <v>69.292969999999997</v>
      </c>
      <c r="I1301">
        <v>17</v>
      </c>
      <c r="J1301">
        <v>0.8828125</v>
      </c>
      <c r="K1301">
        <v>94.039060000000006</v>
      </c>
      <c r="L1301" s="3">
        <v>44130.317361111112</v>
      </c>
      <c r="M1301">
        <v>17.18</v>
      </c>
      <c r="N1301" t="s">
        <v>28</v>
      </c>
      <c r="P1301">
        <f>(C1301-Key!$B$1)*24</f>
        <v>-1.5166666667209938</v>
      </c>
      <c r="Q1301">
        <f>(Key!$B$2-'17.1'!C1301)*24</f>
        <v>4.4666666667326353</v>
      </c>
      <c r="R1301" s="3">
        <f>C1301-(M1301-Key!$B$5)/(24*Key!$B$6)</f>
        <v>44130.550074074068</v>
      </c>
      <c r="S1301">
        <f>M1301-Key!$B$5</f>
        <v>14.92</v>
      </c>
      <c r="T1301" s="2">
        <f t="shared" si="100"/>
        <v>44129.5625</v>
      </c>
      <c r="U1301" t="str">
        <f t="shared" si="101"/>
        <v>10-25-2020 13:30</v>
      </c>
      <c r="V1301">
        <f>IFERROR(IF(W1301=Z1301,VLOOKUP($U1301,[1]C8842!$G$2:$M$145,3,FALSE),0),0)</f>
        <v>21</v>
      </c>
      <c r="W1301">
        <f>VLOOKUP(RIGHT($V$1,5),Key!$A$9:$B$14,2,FALSE)</f>
        <v>10.199999999999999</v>
      </c>
      <c r="X1301">
        <f t="shared" si="104"/>
        <v>0</v>
      </c>
      <c r="Y1301">
        <f>VLOOKUP(RIGHT($X$1,5),Key!$A$9:$B$14,2,FALSE)</f>
        <v>3.7</v>
      </c>
      <c r="Z1301">
        <f t="shared" si="102"/>
        <v>10.199999999999999</v>
      </c>
      <c r="AA1301">
        <f t="shared" si="103"/>
        <v>21</v>
      </c>
    </row>
    <row r="1302" spans="1:27" x14ac:dyDescent="0.3">
      <c r="A1302">
        <v>100067</v>
      </c>
      <c r="B1302">
        <v>230922</v>
      </c>
      <c r="C1302" s="3">
        <v>44130.563888888886</v>
      </c>
      <c r="D1302">
        <v>1</v>
      </c>
      <c r="E1302">
        <v>1</v>
      </c>
      <c r="F1302" t="s">
        <v>25</v>
      </c>
      <c r="G1302">
        <v>1</v>
      </c>
      <c r="H1302">
        <v>72.363280000000003</v>
      </c>
      <c r="I1302">
        <v>14.67578</v>
      </c>
      <c r="J1302">
        <v>0.7578125</v>
      </c>
      <c r="K1302">
        <v>59.023440000000001</v>
      </c>
      <c r="L1302" s="3">
        <v>44130.317361111112</v>
      </c>
      <c r="M1302">
        <v>17.18</v>
      </c>
      <c r="N1302" t="s">
        <v>28</v>
      </c>
      <c r="P1302">
        <f>(C1302-Key!$B$1)*24</f>
        <v>-1.5166666667209938</v>
      </c>
      <c r="Q1302">
        <f>(Key!$B$2-'17.1'!C1302)*24</f>
        <v>4.4666666667326353</v>
      </c>
      <c r="R1302" s="3">
        <f>C1302-(M1302-Key!$B$5)/(24*Key!$B$6)</f>
        <v>44130.550074074068</v>
      </c>
      <c r="S1302">
        <f>M1302-Key!$B$5</f>
        <v>14.92</v>
      </c>
      <c r="T1302" s="2">
        <f t="shared" si="100"/>
        <v>44129.5625</v>
      </c>
      <c r="U1302" t="str">
        <f t="shared" si="101"/>
        <v>10-25-2020 13:30</v>
      </c>
      <c r="V1302">
        <f>IFERROR(IF(W1302=Z1302,VLOOKUP($U1302,[1]C8842!$G$2:$M$145,3,FALSE),0),0)</f>
        <v>21</v>
      </c>
      <c r="W1302">
        <f>VLOOKUP(RIGHT($V$1,5),Key!$A$9:$B$14,2,FALSE)</f>
        <v>10.199999999999999</v>
      </c>
      <c r="X1302">
        <f t="shared" si="104"/>
        <v>0</v>
      </c>
      <c r="Y1302">
        <f>VLOOKUP(RIGHT($X$1,5),Key!$A$9:$B$14,2,FALSE)</f>
        <v>3.7</v>
      </c>
      <c r="Z1302">
        <f t="shared" si="102"/>
        <v>10.199999999999999</v>
      </c>
      <c r="AA1302">
        <f t="shared" si="103"/>
        <v>21</v>
      </c>
    </row>
    <row r="1303" spans="1:27" x14ac:dyDescent="0.3">
      <c r="A1303">
        <v>100067</v>
      </c>
      <c r="B1303">
        <v>230922</v>
      </c>
      <c r="C1303" s="3">
        <v>44130.563888888886</v>
      </c>
      <c r="D1303">
        <v>0</v>
      </c>
      <c r="E1303">
        <v>2</v>
      </c>
      <c r="F1303" t="s">
        <v>25</v>
      </c>
      <c r="G1303">
        <v>1</v>
      </c>
      <c r="H1303">
        <v>59.71875</v>
      </c>
      <c r="I1303">
        <v>14.34375</v>
      </c>
      <c r="J1303">
        <v>0.90625</v>
      </c>
      <c r="K1303">
        <v>46.019530000000003</v>
      </c>
      <c r="L1303" s="3">
        <v>44130.317361111112</v>
      </c>
      <c r="M1303">
        <v>17.18</v>
      </c>
      <c r="N1303" t="s">
        <v>28</v>
      </c>
      <c r="P1303">
        <f>(C1303-Key!$B$1)*24</f>
        <v>-1.5166666667209938</v>
      </c>
      <c r="Q1303">
        <f>(Key!$B$2-'17.1'!C1303)*24</f>
        <v>4.4666666667326353</v>
      </c>
      <c r="R1303" s="3">
        <f>C1303-(M1303-Key!$B$5)/(24*Key!$B$6)</f>
        <v>44130.550074074068</v>
      </c>
      <c r="S1303">
        <f>M1303-Key!$B$5</f>
        <v>14.92</v>
      </c>
      <c r="T1303" s="2">
        <f t="shared" si="100"/>
        <v>44129.5625</v>
      </c>
      <c r="U1303" t="str">
        <f t="shared" si="101"/>
        <v>10-25-2020 13:30</v>
      </c>
      <c r="V1303">
        <f>IFERROR(IF(W1303=Z1303,VLOOKUP($U1303,[1]C8842!$G$2:$M$145,3,FALSE),0),0)</f>
        <v>21</v>
      </c>
      <c r="W1303">
        <f>VLOOKUP(RIGHT($V$1,5),Key!$A$9:$B$14,2,FALSE)</f>
        <v>10.199999999999999</v>
      </c>
      <c r="X1303">
        <f t="shared" si="104"/>
        <v>0</v>
      </c>
      <c r="Y1303">
        <f>VLOOKUP(RIGHT($X$1,5),Key!$A$9:$B$14,2,FALSE)</f>
        <v>3.7</v>
      </c>
      <c r="Z1303">
        <f t="shared" si="102"/>
        <v>10.199999999999999</v>
      </c>
      <c r="AA1303">
        <f t="shared" si="103"/>
        <v>21</v>
      </c>
    </row>
    <row r="1304" spans="1:27" x14ac:dyDescent="0.3">
      <c r="A1304">
        <v>100067</v>
      </c>
      <c r="B1304">
        <v>230922</v>
      </c>
      <c r="C1304" s="3">
        <v>44130.563888888886</v>
      </c>
      <c r="D1304">
        <v>0</v>
      </c>
      <c r="E1304">
        <v>2</v>
      </c>
      <c r="F1304" t="s">
        <v>25</v>
      </c>
      <c r="G1304">
        <v>1</v>
      </c>
      <c r="H1304">
        <v>58.285159999999998</v>
      </c>
      <c r="I1304">
        <v>12.722659999999999</v>
      </c>
      <c r="J1304">
        <v>0.8515625</v>
      </c>
      <c r="K1304">
        <v>46.019530000000003</v>
      </c>
      <c r="L1304" s="3">
        <v>44130.317361111112</v>
      </c>
      <c r="M1304">
        <v>17.18</v>
      </c>
      <c r="N1304" t="s">
        <v>28</v>
      </c>
      <c r="P1304">
        <f>(C1304-Key!$B$1)*24</f>
        <v>-1.5166666667209938</v>
      </c>
      <c r="Q1304">
        <f>(Key!$B$2-'17.1'!C1304)*24</f>
        <v>4.4666666667326353</v>
      </c>
      <c r="R1304" s="3">
        <f>C1304-(M1304-Key!$B$5)/(24*Key!$B$6)</f>
        <v>44130.550074074068</v>
      </c>
      <c r="S1304">
        <f>M1304-Key!$B$5</f>
        <v>14.92</v>
      </c>
      <c r="T1304" s="2">
        <f t="shared" si="100"/>
        <v>44129.5625</v>
      </c>
      <c r="U1304" t="str">
        <f t="shared" si="101"/>
        <v>10-25-2020 13:30</v>
      </c>
      <c r="V1304">
        <f>IFERROR(IF(W1304=Z1304,VLOOKUP($U1304,[1]C8842!$G$2:$M$145,3,FALSE),0),0)</f>
        <v>21</v>
      </c>
      <c r="W1304">
        <f>VLOOKUP(RIGHT($V$1,5),Key!$A$9:$B$14,2,FALSE)</f>
        <v>10.199999999999999</v>
      </c>
      <c r="X1304">
        <f t="shared" si="104"/>
        <v>0</v>
      </c>
      <c r="Y1304">
        <f>VLOOKUP(RIGHT($X$1,5),Key!$A$9:$B$14,2,FALSE)</f>
        <v>3.7</v>
      </c>
      <c r="Z1304">
        <f t="shared" si="102"/>
        <v>10.199999999999999</v>
      </c>
      <c r="AA1304">
        <f t="shared" si="103"/>
        <v>21</v>
      </c>
    </row>
    <row r="1305" spans="1:27" x14ac:dyDescent="0.3">
      <c r="A1305">
        <v>100067</v>
      </c>
      <c r="B1305">
        <v>230922</v>
      </c>
      <c r="C1305" s="3">
        <v>44130.563888888886</v>
      </c>
      <c r="D1305">
        <v>3</v>
      </c>
      <c r="E1305">
        <v>2</v>
      </c>
      <c r="F1305" t="s">
        <v>26</v>
      </c>
      <c r="G1305">
        <v>1</v>
      </c>
      <c r="H1305">
        <v>68.203130000000002</v>
      </c>
      <c r="I1305">
        <v>17.484380000000002</v>
      </c>
      <c r="J1305">
        <v>0.9140625</v>
      </c>
      <c r="K1305">
        <v>92.039060000000006</v>
      </c>
      <c r="L1305" s="3">
        <v>44130.317361111112</v>
      </c>
      <c r="M1305">
        <v>17.18</v>
      </c>
      <c r="N1305" t="s">
        <v>28</v>
      </c>
      <c r="P1305">
        <f>(C1305-Key!$B$1)*24</f>
        <v>-1.5166666667209938</v>
      </c>
      <c r="Q1305">
        <f>(Key!$B$2-'17.1'!C1305)*24</f>
        <v>4.4666666667326353</v>
      </c>
      <c r="R1305" s="3">
        <f>C1305-(M1305-Key!$B$5)/(24*Key!$B$6)</f>
        <v>44130.550074074068</v>
      </c>
      <c r="S1305">
        <f>M1305-Key!$B$5</f>
        <v>14.92</v>
      </c>
      <c r="T1305" s="2">
        <f t="shared" si="100"/>
        <v>44129.5625</v>
      </c>
      <c r="U1305" t="str">
        <f t="shared" si="101"/>
        <v>10-25-2020 13:30</v>
      </c>
      <c r="V1305">
        <f>IFERROR(IF(W1305=Z1305,VLOOKUP($U1305,[1]C8842!$G$2:$M$145,3,FALSE),0),0)</f>
        <v>21</v>
      </c>
      <c r="W1305">
        <f>VLOOKUP(RIGHT($V$1,5),Key!$A$9:$B$14,2,FALSE)</f>
        <v>10.199999999999999</v>
      </c>
      <c r="X1305">
        <f t="shared" si="104"/>
        <v>0</v>
      </c>
      <c r="Y1305">
        <f>VLOOKUP(RIGHT($X$1,5),Key!$A$9:$B$14,2,FALSE)</f>
        <v>3.7</v>
      </c>
      <c r="Z1305">
        <f t="shared" si="102"/>
        <v>10.199999999999999</v>
      </c>
      <c r="AA1305">
        <f t="shared" si="103"/>
        <v>21</v>
      </c>
    </row>
    <row r="1306" spans="1:27" x14ac:dyDescent="0.3">
      <c r="A1306">
        <v>100067</v>
      </c>
      <c r="B1306">
        <v>230922</v>
      </c>
      <c r="C1306" s="3">
        <v>44130.563888888886</v>
      </c>
      <c r="D1306">
        <v>3</v>
      </c>
      <c r="E1306">
        <v>2</v>
      </c>
      <c r="F1306" t="s">
        <v>26</v>
      </c>
      <c r="G1306">
        <v>2</v>
      </c>
      <c r="H1306">
        <v>65.820310000000006</v>
      </c>
      <c r="I1306">
        <v>22.08203</v>
      </c>
      <c r="J1306">
        <v>1.1328130000000001</v>
      </c>
      <c r="K1306">
        <v>92.039060000000006</v>
      </c>
      <c r="L1306" s="3">
        <v>44130.317361111112</v>
      </c>
      <c r="M1306">
        <v>17.18</v>
      </c>
      <c r="N1306" t="s">
        <v>28</v>
      </c>
      <c r="P1306">
        <f>(C1306-Key!$B$1)*24</f>
        <v>-1.5166666667209938</v>
      </c>
      <c r="Q1306">
        <f>(Key!$B$2-'17.1'!C1306)*24</f>
        <v>4.4666666667326353</v>
      </c>
      <c r="R1306" s="3">
        <f>C1306-(M1306-Key!$B$5)/(24*Key!$B$6)</f>
        <v>44130.550074074068</v>
      </c>
      <c r="S1306">
        <f>M1306-Key!$B$5</f>
        <v>14.92</v>
      </c>
      <c r="T1306" s="2">
        <f t="shared" si="100"/>
        <v>44129.5625</v>
      </c>
      <c r="U1306" t="str">
        <f t="shared" si="101"/>
        <v>10-25-2020 13:30</v>
      </c>
      <c r="V1306">
        <f>IFERROR(IF(W1306=Z1306,VLOOKUP($U1306,[1]C8842!$G$2:$M$145,3,FALSE),0),0)</f>
        <v>21</v>
      </c>
      <c r="W1306">
        <f>VLOOKUP(RIGHT($V$1,5),Key!$A$9:$B$14,2,FALSE)</f>
        <v>10.199999999999999</v>
      </c>
      <c r="X1306">
        <f t="shared" si="104"/>
        <v>0</v>
      </c>
      <c r="Y1306">
        <f>VLOOKUP(RIGHT($X$1,5),Key!$A$9:$B$14,2,FALSE)</f>
        <v>3.7</v>
      </c>
      <c r="Z1306">
        <f t="shared" si="102"/>
        <v>10.199999999999999</v>
      </c>
      <c r="AA1306">
        <f t="shared" si="103"/>
        <v>21</v>
      </c>
    </row>
    <row r="1307" spans="1:27" x14ac:dyDescent="0.3">
      <c r="A1307">
        <v>100067</v>
      </c>
      <c r="B1307">
        <v>230922</v>
      </c>
      <c r="C1307" s="3">
        <v>44130.563888888886</v>
      </c>
      <c r="D1307">
        <v>3</v>
      </c>
      <c r="E1307">
        <v>2</v>
      </c>
      <c r="F1307" t="s">
        <v>26</v>
      </c>
      <c r="G1307">
        <v>1</v>
      </c>
      <c r="H1307">
        <v>70.808589999999995</v>
      </c>
      <c r="I1307">
        <v>16.628910000000001</v>
      </c>
      <c r="J1307">
        <v>0.84765630000000003</v>
      </c>
      <c r="K1307">
        <v>96.039060000000006</v>
      </c>
      <c r="L1307" s="3">
        <v>44130.317361111112</v>
      </c>
      <c r="M1307">
        <v>17.18</v>
      </c>
      <c r="N1307" t="s">
        <v>28</v>
      </c>
      <c r="P1307">
        <f>(C1307-Key!$B$1)*24</f>
        <v>-1.5166666667209938</v>
      </c>
      <c r="Q1307">
        <f>(Key!$B$2-'17.1'!C1307)*24</f>
        <v>4.4666666667326353</v>
      </c>
      <c r="R1307" s="3">
        <f>C1307-(M1307-Key!$B$5)/(24*Key!$B$6)</f>
        <v>44130.550074074068</v>
      </c>
      <c r="S1307">
        <f>M1307-Key!$B$5</f>
        <v>14.92</v>
      </c>
      <c r="T1307" s="2">
        <f t="shared" si="100"/>
        <v>44129.5625</v>
      </c>
      <c r="U1307" t="str">
        <f t="shared" si="101"/>
        <v>10-25-2020 13:30</v>
      </c>
      <c r="V1307">
        <f>IFERROR(IF(W1307=Z1307,VLOOKUP($U1307,[1]C8842!$G$2:$M$145,3,FALSE),0),0)</f>
        <v>21</v>
      </c>
      <c r="W1307">
        <f>VLOOKUP(RIGHT($V$1,5),Key!$A$9:$B$14,2,FALSE)</f>
        <v>10.199999999999999</v>
      </c>
      <c r="X1307">
        <f t="shared" si="104"/>
        <v>0</v>
      </c>
      <c r="Y1307">
        <f>VLOOKUP(RIGHT($X$1,5),Key!$A$9:$B$14,2,FALSE)</f>
        <v>3.7</v>
      </c>
      <c r="Z1307">
        <f t="shared" si="102"/>
        <v>10.199999999999999</v>
      </c>
      <c r="AA1307">
        <f t="shared" si="103"/>
        <v>21</v>
      </c>
    </row>
    <row r="1308" spans="1:27" x14ac:dyDescent="0.3">
      <c r="A1308">
        <v>100067</v>
      </c>
      <c r="B1308">
        <v>230922</v>
      </c>
      <c r="C1308" s="3">
        <v>44130.564583333333</v>
      </c>
      <c r="D1308">
        <v>0</v>
      </c>
      <c r="E1308">
        <v>2</v>
      </c>
      <c r="F1308" t="s">
        <v>25</v>
      </c>
      <c r="G1308">
        <v>4</v>
      </c>
      <c r="H1308">
        <v>45.636719999999997</v>
      </c>
      <c r="I1308">
        <v>70.535160000000005</v>
      </c>
      <c r="J1308">
        <v>4.4648440000000003</v>
      </c>
      <c r="K1308">
        <v>44.019530000000003</v>
      </c>
      <c r="L1308" s="3">
        <v>44130.317361111112</v>
      </c>
      <c r="M1308">
        <v>17.18</v>
      </c>
      <c r="N1308" t="s">
        <v>28</v>
      </c>
      <c r="P1308">
        <f>(C1308-Key!$B$1)*24</f>
        <v>-1.5</v>
      </c>
      <c r="Q1308">
        <f>(Key!$B$2-'17.1'!C1308)*24</f>
        <v>4.4500000000116415</v>
      </c>
      <c r="R1308" s="3">
        <f>C1308-(M1308-Key!$B$5)/(24*Key!$B$6)</f>
        <v>44130.550768518515</v>
      </c>
      <c r="S1308">
        <f>M1308-Key!$B$5</f>
        <v>14.92</v>
      </c>
      <c r="T1308" s="2">
        <f t="shared" si="100"/>
        <v>44129.5625</v>
      </c>
      <c r="U1308" t="str">
        <f t="shared" si="101"/>
        <v>10-25-2020 13:30</v>
      </c>
      <c r="V1308">
        <f>IFERROR(IF(W1308=Z1308,VLOOKUP($U1308,[1]C8842!$G$2:$M$145,3,FALSE),0),0)</f>
        <v>21</v>
      </c>
      <c r="W1308">
        <f>VLOOKUP(RIGHT($V$1,5),Key!$A$9:$B$14,2,FALSE)</f>
        <v>10.199999999999999</v>
      </c>
      <c r="X1308">
        <f t="shared" si="104"/>
        <v>0</v>
      </c>
      <c r="Y1308">
        <f>VLOOKUP(RIGHT($X$1,5),Key!$A$9:$B$14,2,FALSE)</f>
        <v>3.7</v>
      </c>
      <c r="Z1308">
        <f t="shared" si="102"/>
        <v>10.199999999999999</v>
      </c>
      <c r="AA1308">
        <f t="shared" si="103"/>
        <v>21</v>
      </c>
    </row>
    <row r="1309" spans="1:27" x14ac:dyDescent="0.3">
      <c r="A1309">
        <v>100067</v>
      </c>
      <c r="B1309">
        <v>230922</v>
      </c>
      <c r="C1309" s="3">
        <v>44130.564583333333</v>
      </c>
      <c r="D1309">
        <v>1</v>
      </c>
      <c r="E1309">
        <v>1</v>
      </c>
      <c r="F1309" t="s">
        <v>25</v>
      </c>
      <c r="G1309">
        <v>1</v>
      </c>
      <c r="H1309">
        <v>66.78125</v>
      </c>
      <c r="I1309">
        <v>17.402339999999999</v>
      </c>
      <c r="J1309">
        <v>0.9296875</v>
      </c>
      <c r="K1309">
        <v>58.023440000000001</v>
      </c>
      <c r="L1309" s="3">
        <v>44130.317361111112</v>
      </c>
      <c r="M1309">
        <v>17.18</v>
      </c>
      <c r="N1309" t="s">
        <v>28</v>
      </c>
      <c r="P1309">
        <f>(C1309-Key!$B$1)*24</f>
        <v>-1.5</v>
      </c>
      <c r="Q1309">
        <f>(Key!$B$2-'17.1'!C1309)*24</f>
        <v>4.4500000000116415</v>
      </c>
      <c r="R1309" s="3">
        <f>C1309-(M1309-Key!$B$5)/(24*Key!$B$6)</f>
        <v>44130.550768518515</v>
      </c>
      <c r="S1309">
        <f>M1309-Key!$B$5</f>
        <v>14.92</v>
      </c>
      <c r="T1309" s="2">
        <f t="shared" si="100"/>
        <v>44129.5625</v>
      </c>
      <c r="U1309" t="str">
        <f t="shared" si="101"/>
        <v>10-25-2020 13:30</v>
      </c>
      <c r="V1309">
        <f>IFERROR(IF(W1309=Z1309,VLOOKUP($U1309,[1]C8842!$G$2:$M$145,3,FALSE),0),0)</f>
        <v>21</v>
      </c>
      <c r="W1309">
        <f>VLOOKUP(RIGHT($V$1,5),Key!$A$9:$B$14,2,FALSE)</f>
        <v>10.199999999999999</v>
      </c>
      <c r="X1309">
        <f t="shared" si="104"/>
        <v>0</v>
      </c>
      <c r="Y1309">
        <f>VLOOKUP(RIGHT($X$1,5),Key!$A$9:$B$14,2,FALSE)</f>
        <v>3.7</v>
      </c>
      <c r="Z1309">
        <f t="shared" si="102"/>
        <v>10.199999999999999</v>
      </c>
      <c r="AA1309">
        <f t="shared" si="103"/>
        <v>21</v>
      </c>
    </row>
    <row r="1310" spans="1:27" x14ac:dyDescent="0.3">
      <c r="A1310">
        <v>100067</v>
      </c>
      <c r="B1310">
        <v>230922</v>
      </c>
      <c r="C1310" s="3">
        <v>44130.564583333333</v>
      </c>
      <c r="D1310">
        <v>1</v>
      </c>
      <c r="E1310">
        <v>1</v>
      </c>
      <c r="F1310" t="s">
        <v>25</v>
      </c>
      <c r="G1310">
        <v>4</v>
      </c>
      <c r="H1310">
        <v>64.664060000000006</v>
      </c>
      <c r="I1310">
        <v>73.953130000000002</v>
      </c>
      <c r="J1310">
        <v>3.2890630000000001</v>
      </c>
      <c r="K1310">
        <v>54.023440000000001</v>
      </c>
      <c r="L1310" s="3">
        <v>44130.317361111112</v>
      </c>
      <c r="M1310">
        <v>17.18</v>
      </c>
      <c r="N1310" t="s">
        <v>28</v>
      </c>
      <c r="P1310">
        <f>(C1310-Key!$B$1)*24</f>
        <v>-1.5</v>
      </c>
      <c r="Q1310">
        <f>(Key!$B$2-'17.1'!C1310)*24</f>
        <v>4.4500000000116415</v>
      </c>
      <c r="R1310" s="3">
        <f>C1310-(M1310-Key!$B$5)/(24*Key!$B$6)</f>
        <v>44130.550768518515</v>
      </c>
      <c r="S1310">
        <f>M1310-Key!$B$5</f>
        <v>14.92</v>
      </c>
      <c r="T1310" s="2">
        <f t="shared" si="100"/>
        <v>44129.5625</v>
      </c>
      <c r="U1310" t="str">
        <f t="shared" si="101"/>
        <v>10-25-2020 13:30</v>
      </c>
      <c r="V1310">
        <f>IFERROR(IF(W1310=Z1310,VLOOKUP($U1310,[1]C8842!$G$2:$M$145,3,FALSE),0),0)</f>
        <v>21</v>
      </c>
      <c r="W1310">
        <f>VLOOKUP(RIGHT($V$1,5),Key!$A$9:$B$14,2,FALSE)</f>
        <v>10.199999999999999</v>
      </c>
      <c r="X1310">
        <f t="shared" si="104"/>
        <v>0</v>
      </c>
      <c r="Y1310">
        <f>VLOOKUP(RIGHT($X$1,5),Key!$A$9:$B$14,2,FALSE)</f>
        <v>3.7</v>
      </c>
      <c r="Z1310">
        <f t="shared" si="102"/>
        <v>10.199999999999999</v>
      </c>
      <c r="AA1310">
        <f t="shared" si="103"/>
        <v>21</v>
      </c>
    </row>
    <row r="1311" spans="1:27" x14ac:dyDescent="0.3">
      <c r="A1311">
        <v>100067</v>
      </c>
      <c r="B1311">
        <v>230922</v>
      </c>
      <c r="C1311" s="3">
        <v>44130.564583333333</v>
      </c>
      <c r="D1311">
        <v>3</v>
      </c>
      <c r="E1311">
        <v>2</v>
      </c>
      <c r="F1311" t="s">
        <v>26</v>
      </c>
      <c r="G1311">
        <v>1</v>
      </c>
      <c r="H1311">
        <v>68.003910000000005</v>
      </c>
      <c r="I1311">
        <v>17.277339999999999</v>
      </c>
      <c r="J1311">
        <v>0.91015630000000003</v>
      </c>
      <c r="K1311">
        <v>93.039060000000006</v>
      </c>
      <c r="L1311" s="3">
        <v>44130.317361111112</v>
      </c>
      <c r="M1311">
        <v>17.18</v>
      </c>
      <c r="N1311" t="s">
        <v>28</v>
      </c>
      <c r="P1311">
        <f>(C1311-Key!$B$1)*24</f>
        <v>-1.5</v>
      </c>
      <c r="Q1311">
        <f>(Key!$B$2-'17.1'!C1311)*24</f>
        <v>4.4500000000116415</v>
      </c>
      <c r="R1311" s="3">
        <f>C1311-(M1311-Key!$B$5)/(24*Key!$B$6)</f>
        <v>44130.550768518515</v>
      </c>
      <c r="S1311">
        <f>M1311-Key!$B$5</f>
        <v>14.92</v>
      </c>
      <c r="T1311" s="2">
        <f t="shared" si="100"/>
        <v>44129.5625</v>
      </c>
      <c r="U1311" t="str">
        <f t="shared" si="101"/>
        <v>10-25-2020 13:30</v>
      </c>
      <c r="V1311">
        <f>IFERROR(IF(W1311=Z1311,VLOOKUP($U1311,[1]C8842!$G$2:$M$145,3,FALSE),0),0)</f>
        <v>21</v>
      </c>
      <c r="W1311">
        <f>VLOOKUP(RIGHT($V$1,5),Key!$A$9:$B$14,2,FALSE)</f>
        <v>10.199999999999999</v>
      </c>
      <c r="X1311">
        <f t="shared" si="104"/>
        <v>0</v>
      </c>
      <c r="Y1311">
        <f>VLOOKUP(RIGHT($X$1,5),Key!$A$9:$B$14,2,FALSE)</f>
        <v>3.7</v>
      </c>
      <c r="Z1311">
        <f t="shared" si="102"/>
        <v>10.199999999999999</v>
      </c>
      <c r="AA1311">
        <f t="shared" si="103"/>
        <v>21</v>
      </c>
    </row>
    <row r="1312" spans="1:27" x14ac:dyDescent="0.3">
      <c r="A1312">
        <v>100067</v>
      </c>
      <c r="B1312">
        <v>230922</v>
      </c>
      <c r="C1312" s="3">
        <v>44130.564583333333</v>
      </c>
      <c r="D1312">
        <v>3</v>
      </c>
      <c r="E1312">
        <v>2</v>
      </c>
      <c r="F1312" t="s">
        <v>26</v>
      </c>
      <c r="G1312">
        <v>1</v>
      </c>
      <c r="H1312">
        <v>65.1875</v>
      </c>
      <c r="I1312">
        <v>18.11328</v>
      </c>
      <c r="J1312">
        <v>0.98046880000000003</v>
      </c>
      <c r="K1312">
        <v>92.039060000000006</v>
      </c>
      <c r="L1312" s="3">
        <v>44130.317361111112</v>
      </c>
      <c r="M1312">
        <v>17.18</v>
      </c>
      <c r="N1312" t="s">
        <v>28</v>
      </c>
      <c r="P1312">
        <f>(C1312-Key!$B$1)*24</f>
        <v>-1.5</v>
      </c>
      <c r="Q1312">
        <f>(Key!$B$2-'17.1'!C1312)*24</f>
        <v>4.4500000000116415</v>
      </c>
      <c r="R1312" s="3">
        <f>C1312-(M1312-Key!$B$5)/(24*Key!$B$6)</f>
        <v>44130.550768518515</v>
      </c>
      <c r="S1312">
        <f>M1312-Key!$B$5</f>
        <v>14.92</v>
      </c>
      <c r="T1312" s="2">
        <f t="shared" si="100"/>
        <v>44129.5625</v>
      </c>
      <c r="U1312" t="str">
        <f t="shared" si="101"/>
        <v>10-25-2020 13:30</v>
      </c>
      <c r="V1312">
        <f>IFERROR(IF(W1312=Z1312,VLOOKUP($U1312,[1]C8842!$G$2:$M$145,3,FALSE),0),0)</f>
        <v>21</v>
      </c>
      <c r="W1312">
        <f>VLOOKUP(RIGHT($V$1,5),Key!$A$9:$B$14,2,FALSE)</f>
        <v>10.199999999999999</v>
      </c>
      <c r="X1312">
        <f t="shared" si="104"/>
        <v>0</v>
      </c>
      <c r="Y1312">
        <f>VLOOKUP(RIGHT($X$1,5),Key!$A$9:$B$14,2,FALSE)</f>
        <v>3.7</v>
      </c>
      <c r="Z1312">
        <f t="shared" si="102"/>
        <v>10.199999999999999</v>
      </c>
      <c r="AA1312">
        <f t="shared" si="103"/>
        <v>21</v>
      </c>
    </row>
    <row r="1313" spans="1:27" x14ac:dyDescent="0.3">
      <c r="A1313">
        <v>100067</v>
      </c>
      <c r="B1313">
        <v>230922</v>
      </c>
      <c r="C1313" s="3">
        <v>44130.564583333333</v>
      </c>
      <c r="D1313">
        <v>3</v>
      </c>
      <c r="E1313">
        <v>2</v>
      </c>
      <c r="F1313" t="s">
        <v>26</v>
      </c>
      <c r="G1313">
        <v>1</v>
      </c>
      <c r="H1313">
        <v>69.6875</v>
      </c>
      <c r="I1313">
        <v>19.789059999999999</v>
      </c>
      <c r="J1313">
        <v>0.984375</v>
      </c>
      <c r="K1313">
        <v>91.039060000000006</v>
      </c>
      <c r="L1313" s="3">
        <v>44130.317361111112</v>
      </c>
      <c r="M1313">
        <v>17.18</v>
      </c>
      <c r="N1313" t="s">
        <v>28</v>
      </c>
      <c r="P1313">
        <f>(C1313-Key!$B$1)*24</f>
        <v>-1.5</v>
      </c>
      <c r="Q1313">
        <f>(Key!$B$2-'17.1'!C1313)*24</f>
        <v>4.4500000000116415</v>
      </c>
      <c r="R1313" s="3">
        <f>C1313-(M1313-Key!$B$5)/(24*Key!$B$6)</f>
        <v>44130.550768518515</v>
      </c>
      <c r="S1313">
        <f>M1313-Key!$B$5</f>
        <v>14.92</v>
      </c>
      <c r="T1313" s="2">
        <f t="shared" si="100"/>
        <v>44129.5625</v>
      </c>
      <c r="U1313" t="str">
        <f t="shared" si="101"/>
        <v>10-25-2020 13:30</v>
      </c>
      <c r="V1313">
        <f>IFERROR(IF(W1313=Z1313,VLOOKUP($U1313,[1]C8842!$G$2:$M$145,3,FALSE),0),0)</f>
        <v>21</v>
      </c>
      <c r="W1313">
        <f>VLOOKUP(RIGHT($V$1,5),Key!$A$9:$B$14,2,FALSE)</f>
        <v>10.199999999999999</v>
      </c>
      <c r="X1313">
        <f t="shared" si="104"/>
        <v>0</v>
      </c>
      <c r="Y1313">
        <f>VLOOKUP(RIGHT($X$1,5),Key!$A$9:$B$14,2,FALSE)</f>
        <v>3.7</v>
      </c>
      <c r="Z1313">
        <f t="shared" si="102"/>
        <v>10.199999999999999</v>
      </c>
      <c r="AA1313">
        <f t="shared" si="103"/>
        <v>21</v>
      </c>
    </row>
    <row r="1314" spans="1:27" x14ac:dyDescent="0.3">
      <c r="A1314">
        <v>100067</v>
      </c>
      <c r="B1314">
        <v>230922</v>
      </c>
      <c r="C1314" s="3">
        <v>44130.564583333333</v>
      </c>
      <c r="D1314">
        <v>2</v>
      </c>
      <c r="E1314">
        <v>1</v>
      </c>
      <c r="F1314" t="s">
        <v>26</v>
      </c>
      <c r="G1314">
        <v>1</v>
      </c>
      <c r="H1314">
        <v>72.03125</v>
      </c>
      <c r="I1314">
        <v>17.54297</v>
      </c>
      <c r="J1314">
        <v>0.8671875</v>
      </c>
      <c r="K1314">
        <v>82.035160000000005</v>
      </c>
      <c r="L1314" s="3">
        <v>44130.317361111112</v>
      </c>
      <c r="M1314">
        <v>17.18</v>
      </c>
      <c r="N1314" t="s">
        <v>28</v>
      </c>
      <c r="P1314">
        <f>(C1314-Key!$B$1)*24</f>
        <v>-1.5</v>
      </c>
      <c r="Q1314">
        <f>(Key!$B$2-'17.1'!C1314)*24</f>
        <v>4.4500000000116415</v>
      </c>
      <c r="R1314" s="3">
        <f>C1314-(M1314-Key!$B$5)/(24*Key!$B$6)</f>
        <v>44130.550768518515</v>
      </c>
      <c r="S1314">
        <f>M1314-Key!$B$5</f>
        <v>14.92</v>
      </c>
      <c r="T1314" s="2">
        <f t="shared" si="100"/>
        <v>44129.5625</v>
      </c>
      <c r="U1314" t="str">
        <f t="shared" si="101"/>
        <v>10-25-2020 13:30</v>
      </c>
      <c r="V1314">
        <f>IFERROR(IF(W1314=Z1314,VLOOKUP($U1314,[1]C8842!$G$2:$M$145,3,FALSE),0),0)</f>
        <v>21</v>
      </c>
      <c r="W1314">
        <f>VLOOKUP(RIGHT($V$1,5),Key!$A$9:$B$14,2,FALSE)</f>
        <v>10.199999999999999</v>
      </c>
      <c r="X1314">
        <f t="shared" si="104"/>
        <v>0</v>
      </c>
      <c r="Y1314">
        <f>VLOOKUP(RIGHT($X$1,5),Key!$A$9:$B$14,2,FALSE)</f>
        <v>3.7</v>
      </c>
      <c r="Z1314">
        <f t="shared" si="102"/>
        <v>10.199999999999999</v>
      </c>
      <c r="AA1314">
        <f t="shared" si="103"/>
        <v>21</v>
      </c>
    </row>
    <row r="1315" spans="1:27" x14ac:dyDescent="0.3">
      <c r="A1315">
        <v>100067</v>
      </c>
      <c r="B1315">
        <v>230922</v>
      </c>
      <c r="C1315" s="3">
        <v>44130.564583333333</v>
      </c>
      <c r="D1315">
        <v>3</v>
      </c>
      <c r="E1315">
        <v>2</v>
      </c>
      <c r="F1315" t="s">
        <v>26</v>
      </c>
      <c r="G1315">
        <v>1</v>
      </c>
      <c r="H1315">
        <v>64.730469999999997</v>
      </c>
      <c r="I1315">
        <v>19.609380000000002</v>
      </c>
      <c r="J1315">
        <v>1.050781</v>
      </c>
      <c r="K1315">
        <v>93.039060000000006</v>
      </c>
      <c r="L1315" s="3">
        <v>44130.317361111112</v>
      </c>
      <c r="M1315">
        <v>17.18</v>
      </c>
      <c r="N1315" t="s">
        <v>28</v>
      </c>
      <c r="P1315">
        <f>(C1315-Key!$B$1)*24</f>
        <v>-1.5</v>
      </c>
      <c r="Q1315">
        <f>(Key!$B$2-'17.1'!C1315)*24</f>
        <v>4.4500000000116415</v>
      </c>
      <c r="R1315" s="3">
        <f>C1315-(M1315-Key!$B$5)/(24*Key!$B$6)</f>
        <v>44130.550768518515</v>
      </c>
      <c r="S1315">
        <f>M1315-Key!$B$5</f>
        <v>14.92</v>
      </c>
      <c r="T1315" s="2">
        <f t="shared" si="100"/>
        <v>44129.5625</v>
      </c>
      <c r="U1315" t="str">
        <f t="shared" si="101"/>
        <v>10-25-2020 13:30</v>
      </c>
      <c r="V1315">
        <f>IFERROR(IF(W1315=Z1315,VLOOKUP($U1315,[1]C8842!$G$2:$M$145,3,FALSE),0),0)</f>
        <v>21</v>
      </c>
      <c r="W1315">
        <f>VLOOKUP(RIGHT($V$1,5),Key!$A$9:$B$14,2,FALSE)</f>
        <v>10.199999999999999</v>
      </c>
      <c r="X1315">
        <f t="shared" si="104"/>
        <v>0</v>
      </c>
      <c r="Y1315">
        <f>VLOOKUP(RIGHT($X$1,5),Key!$A$9:$B$14,2,FALSE)</f>
        <v>3.7</v>
      </c>
      <c r="Z1315">
        <f t="shared" si="102"/>
        <v>10.199999999999999</v>
      </c>
      <c r="AA1315">
        <f t="shared" si="103"/>
        <v>21</v>
      </c>
    </row>
    <row r="1316" spans="1:27" x14ac:dyDescent="0.3">
      <c r="A1316">
        <v>100067</v>
      </c>
      <c r="B1316">
        <v>230922</v>
      </c>
      <c r="C1316" s="3">
        <v>44130.564583333333</v>
      </c>
      <c r="D1316">
        <v>3</v>
      </c>
      <c r="E1316">
        <v>2</v>
      </c>
      <c r="F1316" t="s">
        <v>26</v>
      </c>
      <c r="G1316">
        <v>1</v>
      </c>
      <c r="H1316">
        <v>61.820309999999999</v>
      </c>
      <c r="I1316">
        <v>18.039059999999999</v>
      </c>
      <c r="J1316">
        <v>1.035156</v>
      </c>
      <c r="K1316">
        <v>92.039060000000006</v>
      </c>
      <c r="L1316" s="3">
        <v>44130.317361111112</v>
      </c>
      <c r="M1316">
        <v>17.18</v>
      </c>
      <c r="N1316" t="s">
        <v>28</v>
      </c>
      <c r="P1316">
        <f>(C1316-Key!$B$1)*24</f>
        <v>-1.5</v>
      </c>
      <c r="Q1316">
        <f>(Key!$B$2-'17.1'!C1316)*24</f>
        <v>4.4500000000116415</v>
      </c>
      <c r="R1316" s="3">
        <f>C1316-(M1316-Key!$B$5)/(24*Key!$B$6)</f>
        <v>44130.550768518515</v>
      </c>
      <c r="S1316">
        <f>M1316-Key!$B$5</f>
        <v>14.92</v>
      </c>
      <c r="T1316" s="2">
        <f t="shared" si="100"/>
        <v>44129.5625</v>
      </c>
      <c r="U1316" t="str">
        <f t="shared" si="101"/>
        <v>10-25-2020 13:30</v>
      </c>
      <c r="V1316">
        <f>IFERROR(IF(W1316=Z1316,VLOOKUP($U1316,[1]C8842!$G$2:$M$145,3,FALSE),0),0)</f>
        <v>21</v>
      </c>
      <c r="W1316">
        <f>VLOOKUP(RIGHT($V$1,5),Key!$A$9:$B$14,2,FALSE)</f>
        <v>10.199999999999999</v>
      </c>
      <c r="X1316">
        <f t="shared" si="104"/>
        <v>0</v>
      </c>
      <c r="Y1316">
        <f>VLOOKUP(RIGHT($X$1,5),Key!$A$9:$B$14,2,FALSE)</f>
        <v>3.7</v>
      </c>
      <c r="Z1316">
        <f t="shared" si="102"/>
        <v>10.199999999999999</v>
      </c>
      <c r="AA1316">
        <f t="shared" si="103"/>
        <v>21</v>
      </c>
    </row>
    <row r="1317" spans="1:27" x14ac:dyDescent="0.3">
      <c r="A1317">
        <v>100067</v>
      </c>
      <c r="B1317">
        <v>230922</v>
      </c>
      <c r="C1317" s="3">
        <v>44130.564583333333</v>
      </c>
      <c r="D1317">
        <v>1</v>
      </c>
      <c r="E1317">
        <v>1</v>
      </c>
      <c r="F1317" t="s">
        <v>25</v>
      </c>
      <c r="G1317">
        <v>1</v>
      </c>
      <c r="H1317">
        <v>66.015630000000002</v>
      </c>
      <c r="I1317">
        <v>16.257809999999999</v>
      </c>
      <c r="J1317">
        <v>0.89453130000000003</v>
      </c>
      <c r="K1317">
        <v>58.023440000000001</v>
      </c>
      <c r="L1317" s="3">
        <v>44130.317361111112</v>
      </c>
      <c r="M1317">
        <v>17.18</v>
      </c>
      <c r="N1317" t="s">
        <v>28</v>
      </c>
      <c r="P1317">
        <f>(C1317-Key!$B$1)*24</f>
        <v>-1.5</v>
      </c>
      <c r="Q1317">
        <f>(Key!$B$2-'17.1'!C1317)*24</f>
        <v>4.4500000000116415</v>
      </c>
      <c r="R1317" s="3">
        <f>C1317-(M1317-Key!$B$5)/(24*Key!$B$6)</f>
        <v>44130.550768518515</v>
      </c>
      <c r="S1317">
        <f>M1317-Key!$B$5</f>
        <v>14.92</v>
      </c>
      <c r="T1317" s="2">
        <f t="shared" si="100"/>
        <v>44129.5625</v>
      </c>
      <c r="U1317" t="str">
        <f t="shared" si="101"/>
        <v>10-25-2020 13:30</v>
      </c>
      <c r="V1317">
        <f>IFERROR(IF(W1317=Z1317,VLOOKUP($U1317,[1]C8842!$G$2:$M$145,3,FALSE),0),0)</f>
        <v>21</v>
      </c>
      <c r="W1317">
        <f>VLOOKUP(RIGHT($V$1,5),Key!$A$9:$B$14,2,FALSE)</f>
        <v>10.199999999999999</v>
      </c>
      <c r="X1317">
        <f t="shared" si="104"/>
        <v>0</v>
      </c>
      <c r="Y1317">
        <f>VLOOKUP(RIGHT($X$1,5),Key!$A$9:$B$14,2,FALSE)</f>
        <v>3.7</v>
      </c>
      <c r="Z1317">
        <f t="shared" si="102"/>
        <v>10.199999999999999</v>
      </c>
      <c r="AA1317">
        <f t="shared" si="103"/>
        <v>21</v>
      </c>
    </row>
    <row r="1318" spans="1:27" x14ac:dyDescent="0.3">
      <c r="A1318">
        <v>100067</v>
      </c>
      <c r="B1318">
        <v>230922</v>
      </c>
      <c r="C1318" s="3">
        <v>44130.56527777778</v>
      </c>
      <c r="D1318">
        <v>0</v>
      </c>
      <c r="E1318">
        <v>2</v>
      </c>
      <c r="F1318" t="s">
        <v>25</v>
      </c>
      <c r="G1318">
        <v>1</v>
      </c>
      <c r="H1318">
        <v>59.945309999999999</v>
      </c>
      <c r="I1318">
        <v>14.285159999999999</v>
      </c>
      <c r="J1318">
        <v>0.8984375</v>
      </c>
      <c r="K1318">
        <v>46.019530000000003</v>
      </c>
      <c r="L1318" s="3">
        <v>44130.317361111112</v>
      </c>
      <c r="M1318">
        <v>17.18</v>
      </c>
      <c r="N1318" t="s">
        <v>28</v>
      </c>
      <c r="P1318">
        <f>(C1318-Key!$B$1)*24</f>
        <v>-1.4833333332790062</v>
      </c>
      <c r="Q1318">
        <f>(Key!$B$2-'17.1'!C1318)*24</f>
        <v>4.4333333332906477</v>
      </c>
      <c r="R1318" s="3">
        <f>C1318-(M1318-Key!$B$5)/(24*Key!$B$6)</f>
        <v>44130.551462962962</v>
      </c>
      <c r="S1318">
        <f>M1318-Key!$B$5</f>
        <v>14.92</v>
      </c>
      <c r="T1318" s="2">
        <f t="shared" si="100"/>
        <v>44129.5625</v>
      </c>
      <c r="U1318" t="str">
        <f t="shared" si="101"/>
        <v>10-25-2020 13:30</v>
      </c>
      <c r="V1318">
        <f>IFERROR(IF(W1318=Z1318,VLOOKUP($U1318,[1]C8842!$G$2:$M$145,3,FALSE),0),0)</f>
        <v>21</v>
      </c>
      <c r="W1318">
        <f>VLOOKUP(RIGHT($V$1,5),Key!$A$9:$B$14,2,FALSE)</f>
        <v>10.199999999999999</v>
      </c>
      <c r="X1318">
        <f t="shared" si="104"/>
        <v>0</v>
      </c>
      <c r="Y1318">
        <f>VLOOKUP(RIGHT($X$1,5),Key!$A$9:$B$14,2,FALSE)</f>
        <v>3.7</v>
      </c>
      <c r="Z1318">
        <f t="shared" si="102"/>
        <v>10.199999999999999</v>
      </c>
      <c r="AA1318">
        <f t="shared" si="103"/>
        <v>21</v>
      </c>
    </row>
    <row r="1319" spans="1:27" x14ac:dyDescent="0.3">
      <c r="A1319">
        <v>100067</v>
      </c>
      <c r="B1319">
        <v>230922</v>
      </c>
      <c r="C1319" s="3">
        <v>44130.56527777778</v>
      </c>
      <c r="D1319">
        <v>1</v>
      </c>
      <c r="E1319">
        <v>1</v>
      </c>
      <c r="F1319" t="s">
        <v>25</v>
      </c>
      <c r="G1319">
        <v>1</v>
      </c>
      <c r="H1319">
        <v>68.816410000000005</v>
      </c>
      <c r="I1319">
        <v>14.101559999999999</v>
      </c>
      <c r="J1319">
        <v>0.7734375</v>
      </c>
      <c r="K1319">
        <v>58.023440000000001</v>
      </c>
      <c r="L1319" s="3">
        <v>44130.317361111112</v>
      </c>
      <c r="M1319">
        <v>17.18</v>
      </c>
      <c r="N1319" t="s">
        <v>28</v>
      </c>
      <c r="P1319">
        <f>(C1319-Key!$B$1)*24</f>
        <v>-1.4833333332790062</v>
      </c>
      <c r="Q1319">
        <f>(Key!$B$2-'17.1'!C1319)*24</f>
        <v>4.4333333332906477</v>
      </c>
      <c r="R1319" s="3">
        <f>C1319-(M1319-Key!$B$5)/(24*Key!$B$6)</f>
        <v>44130.551462962962</v>
      </c>
      <c r="S1319">
        <f>M1319-Key!$B$5</f>
        <v>14.92</v>
      </c>
      <c r="T1319" s="2">
        <f t="shared" si="100"/>
        <v>44129.5625</v>
      </c>
      <c r="U1319" t="str">
        <f t="shared" si="101"/>
        <v>10-25-2020 13:30</v>
      </c>
      <c r="V1319">
        <f>IFERROR(IF(W1319=Z1319,VLOOKUP($U1319,[1]C8842!$G$2:$M$145,3,FALSE),0),0)</f>
        <v>21</v>
      </c>
      <c r="W1319">
        <f>VLOOKUP(RIGHT($V$1,5),Key!$A$9:$B$14,2,FALSE)</f>
        <v>10.199999999999999</v>
      </c>
      <c r="X1319">
        <f t="shared" si="104"/>
        <v>0</v>
      </c>
      <c r="Y1319">
        <f>VLOOKUP(RIGHT($X$1,5),Key!$A$9:$B$14,2,FALSE)</f>
        <v>3.7</v>
      </c>
      <c r="Z1319">
        <f t="shared" si="102"/>
        <v>10.199999999999999</v>
      </c>
      <c r="AA1319">
        <f t="shared" si="103"/>
        <v>21</v>
      </c>
    </row>
    <row r="1320" spans="1:27" x14ac:dyDescent="0.3">
      <c r="A1320">
        <v>100067</v>
      </c>
      <c r="B1320">
        <v>230922</v>
      </c>
      <c r="C1320" s="3">
        <v>44130.56527777778</v>
      </c>
      <c r="D1320">
        <v>0</v>
      </c>
      <c r="E1320">
        <v>2</v>
      </c>
      <c r="F1320" t="s">
        <v>25</v>
      </c>
      <c r="G1320">
        <v>1</v>
      </c>
      <c r="H1320">
        <v>64.871089999999995</v>
      </c>
      <c r="I1320">
        <v>15.003909999999999</v>
      </c>
      <c r="J1320">
        <v>0.859375</v>
      </c>
      <c r="K1320">
        <v>46.019530000000003</v>
      </c>
      <c r="L1320" s="3">
        <v>44130.317361111112</v>
      </c>
      <c r="M1320">
        <v>17.18</v>
      </c>
      <c r="N1320" t="s">
        <v>28</v>
      </c>
      <c r="P1320">
        <f>(C1320-Key!$B$1)*24</f>
        <v>-1.4833333332790062</v>
      </c>
      <c r="Q1320">
        <f>(Key!$B$2-'17.1'!C1320)*24</f>
        <v>4.4333333332906477</v>
      </c>
      <c r="R1320" s="3">
        <f>C1320-(M1320-Key!$B$5)/(24*Key!$B$6)</f>
        <v>44130.551462962962</v>
      </c>
      <c r="S1320">
        <f>M1320-Key!$B$5</f>
        <v>14.92</v>
      </c>
      <c r="T1320" s="2">
        <f t="shared" si="100"/>
        <v>44129.5625</v>
      </c>
      <c r="U1320" t="str">
        <f t="shared" si="101"/>
        <v>10-25-2020 13:30</v>
      </c>
      <c r="V1320">
        <f>IFERROR(IF(W1320=Z1320,VLOOKUP($U1320,[1]C8842!$G$2:$M$145,3,FALSE),0),0)</f>
        <v>21</v>
      </c>
      <c r="W1320">
        <f>VLOOKUP(RIGHT($V$1,5),Key!$A$9:$B$14,2,FALSE)</f>
        <v>10.199999999999999</v>
      </c>
      <c r="X1320">
        <f t="shared" si="104"/>
        <v>0</v>
      </c>
      <c r="Y1320">
        <f>VLOOKUP(RIGHT($X$1,5),Key!$A$9:$B$14,2,FALSE)</f>
        <v>3.7</v>
      </c>
      <c r="Z1320">
        <f t="shared" si="102"/>
        <v>10.199999999999999</v>
      </c>
      <c r="AA1320">
        <f t="shared" si="103"/>
        <v>21</v>
      </c>
    </row>
    <row r="1321" spans="1:27" x14ac:dyDescent="0.3">
      <c r="A1321">
        <v>100067</v>
      </c>
      <c r="B1321">
        <v>230922</v>
      </c>
      <c r="C1321" s="3">
        <v>44130.56527777778</v>
      </c>
      <c r="D1321">
        <v>1</v>
      </c>
      <c r="E1321">
        <v>1</v>
      </c>
      <c r="F1321" t="s">
        <v>25</v>
      </c>
      <c r="G1321">
        <v>1</v>
      </c>
      <c r="H1321">
        <v>71.484380000000002</v>
      </c>
      <c r="I1321">
        <v>15.95313</v>
      </c>
      <c r="J1321">
        <v>0.81640630000000003</v>
      </c>
      <c r="K1321">
        <v>60.023440000000001</v>
      </c>
      <c r="L1321" s="3">
        <v>44130.317361111112</v>
      </c>
      <c r="M1321">
        <v>17.18</v>
      </c>
      <c r="N1321" t="s">
        <v>28</v>
      </c>
      <c r="P1321">
        <f>(C1321-Key!$B$1)*24</f>
        <v>-1.4833333332790062</v>
      </c>
      <c r="Q1321">
        <f>(Key!$B$2-'17.1'!C1321)*24</f>
        <v>4.4333333332906477</v>
      </c>
      <c r="R1321" s="3">
        <f>C1321-(M1321-Key!$B$5)/(24*Key!$B$6)</f>
        <v>44130.551462962962</v>
      </c>
      <c r="S1321">
        <f>M1321-Key!$B$5</f>
        <v>14.92</v>
      </c>
      <c r="T1321" s="2">
        <f t="shared" si="100"/>
        <v>44129.5625</v>
      </c>
      <c r="U1321" t="str">
        <f t="shared" si="101"/>
        <v>10-25-2020 13:30</v>
      </c>
      <c r="V1321">
        <f>IFERROR(IF(W1321=Z1321,VLOOKUP($U1321,[1]C8842!$G$2:$M$145,3,FALSE),0),0)</f>
        <v>21</v>
      </c>
      <c r="W1321">
        <f>VLOOKUP(RIGHT($V$1,5),Key!$A$9:$B$14,2,FALSE)</f>
        <v>10.199999999999999</v>
      </c>
      <c r="X1321">
        <f t="shared" si="104"/>
        <v>0</v>
      </c>
      <c r="Y1321">
        <f>VLOOKUP(RIGHT($X$1,5),Key!$A$9:$B$14,2,FALSE)</f>
        <v>3.7</v>
      </c>
      <c r="Z1321">
        <f t="shared" si="102"/>
        <v>10.199999999999999</v>
      </c>
      <c r="AA1321">
        <f t="shared" si="103"/>
        <v>21</v>
      </c>
    </row>
    <row r="1322" spans="1:27" x14ac:dyDescent="0.3">
      <c r="A1322">
        <v>100067</v>
      </c>
      <c r="B1322">
        <v>230922</v>
      </c>
      <c r="C1322" s="3">
        <v>44130.56527777778</v>
      </c>
      <c r="D1322">
        <v>1</v>
      </c>
      <c r="E1322">
        <v>1</v>
      </c>
      <c r="F1322" t="s">
        <v>25</v>
      </c>
      <c r="G1322">
        <v>1</v>
      </c>
      <c r="H1322">
        <v>67.882810000000006</v>
      </c>
      <c r="I1322">
        <v>15.347659999999999</v>
      </c>
      <c r="J1322">
        <v>0.8359375</v>
      </c>
      <c r="K1322">
        <v>58.023440000000001</v>
      </c>
      <c r="L1322" s="3">
        <v>44130.317361111112</v>
      </c>
      <c r="M1322">
        <v>17.18</v>
      </c>
      <c r="N1322" t="s">
        <v>28</v>
      </c>
      <c r="P1322">
        <f>(C1322-Key!$B$1)*24</f>
        <v>-1.4833333332790062</v>
      </c>
      <c r="Q1322">
        <f>(Key!$B$2-'17.1'!C1322)*24</f>
        <v>4.4333333332906477</v>
      </c>
      <c r="R1322" s="3">
        <f>C1322-(M1322-Key!$B$5)/(24*Key!$B$6)</f>
        <v>44130.551462962962</v>
      </c>
      <c r="S1322">
        <f>M1322-Key!$B$5</f>
        <v>14.92</v>
      </c>
      <c r="T1322" s="2">
        <f t="shared" si="100"/>
        <v>44129.5625</v>
      </c>
      <c r="U1322" t="str">
        <f t="shared" si="101"/>
        <v>10-25-2020 13:30</v>
      </c>
      <c r="V1322">
        <f>IFERROR(IF(W1322=Z1322,VLOOKUP($U1322,[1]C8842!$G$2:$M$145,3,FALSE),0),0)</f>
        <v>21</v>
      </c>
      <c r="W1322">
        <f>VLOOKUP(RIGHT($V$1,5),Key!$A$9:$B$14,2,FALSE)</f>
        <v>10.199999999999999</v>
      </c>
      <c r="X1322">
        <f t="shared" si="104"/>
        <v>0</v>
      </c>
      <c r="Y1322">
        <f>VLOOKUP(RIGHT($X$1,5),Key!$A$9:$B$14,2,FALSE)</f>
        <v>3.7</v>
      </c>
      <c r="Z1322">
        <f t="shared" si="102"/>
        <v>10.199999999999999</v>
      </c>
      <c r="AA1322">
        <f t="shared" si="103"/>
        <v>21</v>
      </c>
    </row>
    <row r="1323" spans="1:27" x14ac:dyDescent="0.3">
      <c r="A1323">
        <v>100067</v>
      </c>
      <c r="B1323">
        <v>230922</v>
      </c>
      <c r="C1323" s="3">
        <v>44130.56527777778</v>
      </c>
      <c r="D1323">
        <v>3</v>
      </c>
      <c r="E1323">
        <v>2</v>
      </c>
      <c r="F1323" t="s">
        <v>26</v>
      </c>
      <c r="G1323">
        <v>1</v>
      </c>
      <c r="H1323">
        <v>67.058589999999995</v>
      </c>
      <c r="I1323">
        <v>16.066410000000001</v>
      </c>
      <c r="J1323">
        <v>0.875</v>
      </c>
      <c r="K1323">
        <v>96.039060000000006</v>
      </c>
      <c r="L1323" s="3">
        <v>44130.317361111112</v>
      </c>
      <c r="M1323">
        <v>17.18</v>
      </c>
      <c r="N1323" t="s">
        <v>28</v>
      </c>
      <c r="P1323">
        <f>(C1323-Key!$B$1)*24</f>
        <v>-1.4833333332790062</v>
      </c>
      <c r="Q1323">
        <f>(Key!$B$2-'17.1'!C1323)*24</f>
        <v>4.4333333332906477</v>
      </c>
      <c r="R1323" s="3">
        <f>C1323-(M1323-Key!$B$5)/(24*Key!$B$6)</f>
        <v>44130.551462962962</v>
      </c>
      <c r="S1323">
        <f>M1323-Key!$B$5</f>
        <v>14.92</v>
      </c>
      <c r="T1323" s="2">
        <f t="shared" si="100"/>
        <v>44129.5625</v>
      </c>
      <c r="U1323" t="str">
        <f t="shared" si="101"/>
        <v>10-25-2020 13:30</v>
      </c>
      <c r="V1323">
        <f>IFERROR(IF(W1323=Z1323,VLOOKUP($U1323,[1]C8842!$G$2:$M$145,3,FALSE),0),0)</f>
        <v>21</v>
      </c>
      <c r="W1323">
        <f>VLOOKUP(RIGHT($V$1,5),Key!$A$9:$B$14,2,FALSE)</f>
        <v>10.199999999999999</v>
      </c>
      <c r="X1323">
        <f t="shared" si="104"/>
        <v>0</v>
      </c>
      <c r="Y1323">
        <f>VLOOKUP(RIGHT($X$1,5),Key!$A$9:$B$14,2,FALSE)</f>
        <v>3.7</v>
      </c>
      <c r="Z1323">
        <f t="shared" si="102"/>
        <v>10.199999999999999</v>
      </c>
      <c r="AA1323">
        <f t="shared" si="103"/>
        <v>21</v>
      </c>
    </row>
    <row r="1324" spans="1:27" x14ac:dyDescent="0.3">
      <c r="A1324">
        <v>100067</v>
      </c>
      <c r="B1324">
        <v>230922</v>
      </c>
      <c r="C1324" s="3">
        <v>44130.56527777778</v>
      </c>
      <c r="D1324">
        <v>0</v>
      </c>
      <c r="E1324">
        <v>2</v>
      </c>
      <c r="F1324" t="s">
        <v>25</v>
      </c>
      <c r="G1324">
        <v>1</v>
      </c>
      <c r="H1324">
        <v>64.5625</v>
      </c>
      <c r="I1324">
        <v>14.804690000000001</v>
      </c>
      <c r="J1324">
        <v>0.85546880000000003</v>
      </c>
      <c r="K1324">
        <v>46.019530000000003</v>
      </c>
      <c r="L1324" s="3">
        <v>44130.317361111112</v>
      </c>
      <c r="M1324">
        <v>17.18</v>
      </c>
      <c r="N1324" t="s">
        <v>28</v>
      </c>
      <c r="P1324">
        <f>(C1324-Key!$B$1)*24</f>
        <v>-1.4833333332790062</v>
      </c>
      <c r="Q1324">
        <f>(Key!$B$2-'17.1'!C1324)*24</f>
        <v>4.4333333332906477</v>
      </c>
      <c r="R1324" s="3">
        <f>C1324-(M1324-Key!$B$5)/(24*Key!$B$6)</f>
        <v>44130.551462962962</v>
      </c>
      <c r="S1324">
        <f>M1324-Key!$B$5</f>
        <v>14.92</v>
      </c>
      <c r="T1324" s="2">
        <f t="shared" si="100"/>
        <v>44129.5625</v>
      </c>
      <c r="U1324" t="str">
        <f t="shared" si="101"/>
        <v>10-25-2020 13:30</v>
      </c>
      <c r="V1324">
        <f>IFERROR(IF(W1324=Z1324,VLOOKUP($U1324,[1]C8842!$G$2:$M$145,3,FALSE),0),0)</f>
        <v>21</v>
      </c>
      <c r="W1324">
        <f>VLOOKUP(RIGHT($V$1,5),Key!$A$9:$B$14,2,FALSE)</f>
        <v>10.199999999999999</v>
      </c>
      <c r="X1324">
        <f t="shared" si="104"/>
        <v>0</v>
      </c>
      <c r="Y1324">
        <f>VLOOKUP(RIGHT($X$1,5),Key!$A$9:$B$14,2,FALSE)</f>
        <v>3.7</v>
      </c>
      <c r="Z1324">
        <f t="shared" si="102"/>
        <v>10.199999999999999</v>
      </c>
      <c r="AA1324">
        <f t="shared" si="103"/>
        <v>21</v>
      </c>
    </row>
    <row r="1325" spans="1:27" x14ac:dyDescent="0.3">
      <c r="A1325">
        <v>100067</v>
      </c>
      <c r="B1325">
        <v>230922</v>
      </c>
      <c r="C1325" s="3">
        <v>44130.56527777778</v>
      </c>
      <c r="D1325">
        <v>1</v>
      </c>
      <c r="E1325">
        <v>1</v>
      </c>
      <c r="F1325" t="s">
        <v>25</v>
      </c>
      <c r="G1325">
        <v>1</v>
      </c>
      <c r="H1325">
        <v>67.648439999999994</v>
      </c>
      <c r="I1325">
        <v>14.625</v>
      </c>
      <c r="J1325">
        <v>0.80859380000000003</v>
      </c>
      <c r="K1325">
        <v>58.023440000000001</v>
      </c>
      <c r="L1325" s="3">
        <v>44130.317361111112</v>
      </c>
      <c r="M1325">
        <v>17.18</v>
      </c>
      <c r="N1325" t="s">
        <v>28</v>
      </c>
      <c r="P1325">
        <f>(C1325-Key!$B$1)*24</f>
        <v>-1.4833333332790062</v>
      </c>
      <c r="Q1325">
        <f>(Key!$B$2-'17.1'!C1325)*24</f>
        <v>4.4333333332906477</v>
      </c>
      <c r="R1325" s="3">
        <f>C1325-(M1325-Key!$B$5)/(24*Key!$B$6)</f>
        <v>44130.551462962962</v>
      </c>
      <c r="S1325">
        <f>M1325-Key!$B$5</f>
        <v>14.92</v>
      </c>
      <c r="T1325" s="2">
        <f t="shared" si="100"/>
        <v>44129.5625</v>
      </c>
      <c r="U1325" t="str">
        <f t="shared" si="101"/>
        <v>10-25-2020 13:30</v>
      </c>
      <c r="V1325">
        <f>IFERROR(IF(W1325=Z1325,VLOOKUP($U1325,[1]C8842!$G$2:$M$145,3,FALSE),0),0)</f>
        <v>21</v>
      </c>
      <c r="W1325">
        <f>VLOOKUP(RIGHT($V$1,5),Key!$A$9:$B$14,2,FALSE)</f>
        <v>10.199999999999999</v>
      </c>
      <c r="X1325">
        <f t="shared" si="104"/>
        <v>0</v>
      </c>
      <c r="Y1325">
        <f>VLOOKUP(RIGHT($X$1,5),Key!$A$9:$B$14,2,FALSE)</f>
        <v>3.7</v>
      </c>
      <c r="Z1325">
        <f t="shared" si="102"/>
        <v>10.199999999999999</v>
      </c>
      <c r="AA1325">
        <f t="shared" si="103"/>
        <v>21</v>
      </c>
    </row>
    <row r="1326" spans="1:27" x14ac:dyDescent="0.3">
      <c r="A1326">
        <v>100067</v>
      </c>
      <c r="B1326">
        <v>230922</v>
      </c>
      <c r="C1326" s="3">
        <v>44130.56527777778</v>
      </c>
      <c r="D1326">
        <v>0</v>
      </c>
      <c r="E1326">
        <v>2</v>
      </c>
      <c r="F1326" t="s">
        <v>25</v>
      </c>
      <c r="G1326">
        <v>1</v>
      </c>
      <c r="H1326">
        <v>63.308590000000002</v>
      </c>
      <c r="I1326">
        <v>15.86328</v>
      </c>
      <c r="J1326">
        <v>0.91796880000000003</v>
      </c>
      <c r="K1326">
        <v>47.019530000000003</v>
      </c>
      <c r="L1326" s="3">
        <v>44130.317361111112</v>
      </c>
      <c r="M1326">
        <v>17.18</v>
      </c>
      <c r="N1326" t="s">
        <v>28</v>
      </c>
      <c r="P1326">
        <f>(C1326-Key!$B$1)*24</f>
        <v>-1.4833333332790062</v>
      </c>
      <c r="Q1326">
        <f>(Key!$B$2-'17.1'!C1326)*24</f>
        <v>4.4333333332906477</v>
      </c>
      <c r="R1326" s="3">
        <f>C1326-(M1326-Key!$B$5)/(24*Key!$B$6)</f>
        <v>44130.551462962962</v>
      </c>
      <c r="S1326">
        <f>M1326-Key!$B$5</f>
        <v>14.92</v>
      </c>
      <c r="T1326" s="2">
        <f t="shared" si="100"/>
        <v>44129.5625</v>
      </c>
      <c r="U1326" t="str">
        <f t="shared" si="101"/>
        <v>10-25-2020 13:30</v>
      </c>
      <c r="V1326">
        <f>IFERROR(IF(W1326=Z1326,VLOOKUP($U1326,[1]C8842!$G$2:$M$145,3,FALSE),0),0)</f>
        <v>21</v>
      </c>
      <c r="W1326">
        <f>VLOOKUP(RIGHT($V$1,5),Key!$A$9:$B$14,2,FALSE)</f>
        <v>10.199999999999999</v>
      </c>
      <c r="X1326">
        <f t="shared" si="104"/>
        <v>0</v>
      </c>
      <c r="Y1326">
        <f>VLOOKUP(RIGHT($X$1,5),Key!$A$9:$B$14,2,FALSE)</f>
        <v>3.7</v>
      </c>
      <c r="Z1326">
        <f t="shared" si="102"/>
        <v>10.199999999999999</v>
      </c>
      <c r="AA1326">
        <f t="shared" si="103"/>
        <v>21</v>
      </c>
    </row>
    <row r="1327" spans="1:27" x14ac:dyDescent="0.3">
      <c r="A1327">
        <v>100067</v>
      </c>
      <c r="B1327">
        <v>230922</v>
      </c>
      <c r="C1327" s="3">
        <v>44130.56527777778</v>
      </c>
      <c r="D1327">
        <v>3</v>
      </c>
      <c r="E1327">
        <v>2</v>
      </c>
      <c r="F1327" t="s">
        <v>26</v>
      </c>
      <c r="G1327">
        <v>1</v>
      </c>
      <c r="H1327">
        <v>60.640630000000002</v>
      </c>
      <c r="I1327">
        <v>17.679690000000001</v>
      </c>
      <c r="J1327">
        <v>1.0390630000000001</v>
      </c>
      <c r="K1327">
        <v>93.039060000000006</v>
      </c>
      <c r="L1327" s="3">
        <v>44130.317361111112</v>
      </c>
      <c r="M1327">
        <v>17.18</v>
      </c>
      <c r="N1327" t="s">
        <v>28</v>
      </c>
      <c r="P1327">
        <f>(C1327-Key!$B$1)*24</f>
        <v>-1.4833333332790062</v>
      </c>
      <c r="Q1327">
        <f>(Key!$B$2-'17.1'!C1327)*24</f>
        <v>4.4333333332906477</v>
      </c>
      <c r="R1327" s="3">
        <f>C1327-(M1327-Key!$B$5)/(24*Key!$B$6)</f>
        <v>44130.551462962962</v>
      </c>
      <c r="S1327">
        <f>M1327-Key!$B$5</f>
        <v>14.92</v>
      </c>
      <c r="T1327" s="2">
        <f t="shared" si="100"/>
        <v>44129.5625</v>
      </c>
      <c r="U1327" t="str">
        <f t="shared" si="101"/>
        <v>10-25-2020 13:30</v>
      </c>
      <c r="V1327">
        <f>IFERROR(IF(W1327=Z1327,VLOOKUP($U1327,[1]C8842!$G$2:$M$145,3,FALSE),0),0)</f>
        <v>21</v>
      </c>
      <c r="W1327">
        <f>VLOOKUP(RIGHT($V$1,5),Key!$A$9:$B$14,2,FALSE)</f>
        <v>10.199999999999999</v>
      </c>
      <c r="X1327">
        <f t="shared" si="104"/>
        <v>0</v>
      </c>
      <c r="Y1327">
        <f>VLOOKUP(RIGHT($X$1,5),Key!$A$9:$B$14,2,FALSE)</f>
        <v>3.7</v>
      </c>
      <c r="Z1327">
        <f t="shared" si="102"/>
        <v>10.199999999999999</v>
      </c>
      <c r="AA1327">
        <f t="shared" si="103"/>
        <v>21</v>
      </c>
    </row>
    <row r="1328" spans="1:27" x14ac:dyDescent="0.3">
      <c r="A1328">
        <v>100067</v>
      </c>
      <c r="B1328">
        <v>230922</v>
      </c>
      <c r="C1328" s="3">
        <v>44130.56527777778</v>
      </c>
      <c r="D1328">
        <v>0</v>
      </c>
      <c r="E1328">
        <v>2</v>
      </c>
      <c r="F1328" t="s">
        <v>25</v>
      </c>
      <c r="G1328">
        <v>1</v>
      </c>
      <c r="H1328">
        <v>59.761719999999997</v>
      </c>
      <c r="I1328">
        <v>15.20313</v>
      </c>
      <c r="J1328">
        <v>0.94140630000000003</v>
      </c>
      <c r="K1328">
        <v>46.019530000000003</v>
      </c>
      <c r="L1328" s="3">
        <v>44130.317361111112</v>
      </c>
      <c r="M1328">
        <v>17.18</v>
      </c>
      <c r="N1328" t="s">
        <v>28</v>
      </c>
      <c r="P1328">
        <f>(C1328-Key!$B$1)*24</f>
        <v>-1.4833333332790062</v>
      </c>
      <c r="Q1328">
        <f>(Key!$B$2-'17.1'!C1328)*24</f>
        <v>4.4333333332906477</v>
      </c>
      <c r="R1328" s="3">
        <f>C1328-(M1328-Key!$B$5)/(24*Key!$B$6)</f>
        <v>44130.551462962962</v>
      </c>
      <c r="S1328">
        <f>M1328-Key!$B$5</f>
        <v>14.92</v>
      </c>
      <c r="T1328" s="2">
        <f t="shared" si="100"/>
        <v>44129.5625</v>
      </c>
      <c r="U1328" t="str">
        <f t="shared" si="101"/>
        <v>10-25-2020 13:30</v>
      </c>
      <c r="V1328">
        <f>IFERROR(IF(W1328=Z1328,VLOOKUP($U1328,[1]C8842!$G$2:$M$145,3,FALSE),0),0)</f>
        <v>21</v>
      </c>
      <c r="W1328">
        <f>VLOOKUP(RIGHT($V$1,5),Key!$A$9:$B$14,2,FALSE)</f>
        <v>10.199999999999999</v>
      </c>
      <c r="X1328">
        <f t="shared" si="104"/>
        <v>0</v>
      </c>
      <c r="Y1328">
        <f>VLOOKUP(RIGHT($X$1,5),Key!$A$9:$B$14,2,FALSE)</f>
        <v>3.7</v>
      </c>
      <c r="Z1328">
        <f t="shared" si="102"/>
        <v>10.199999999999999</v>
      </c>
      <c r="AA1328">
        <f t="shared" si="103"/>
        <v>21</v>
      </c>
    </row>
    <row r="1329" spans="1:27" x14ac:dyDescent="0.3">
      <c r="A1329">
        <v>100067</v>
      </c>
      <c r="B1329">
        <v>230922</v>
      </c>
      <c r="C1329" s="3">
        <v>44130.56527777778</v>
      </c>
      <c r="D1329">
        <v>3</v>
      </c>
      <c r="E1329">
        <v>2</v>
      </c>
      <c r="F1329" t="s">
        <v>26</v>
      </c>
      <c r="G1329">
        <v>1</v>
      </c>
      <c r="H1329">
        <v>64.871089999999995</v>
      </c>
      <c r="I1329">
        <v>18.710940000000001</v>
      </c>
      <c r="J1329">
        <v>1.011719</v>
      </c>
      <c r="K1329">
        <v>94.039060000000006</v>
      </c>
      <c r="L1329" s="3">
        <v>44130.317361111112</v>
      </c>
      <c r="M1329">
        <v>17.18</v>
      </c>
      <c r="N1329" t="s">
        <v>28</v>
      </c>
      <c r="P1329">
        <f>(C1329-Key!$B$1)*24</f>
        <v>-1.4833333332790062</v>
      </c>
      <c r="Q1329">
        <f>(Key!$B$2-'17.1'!C1329)*24</f>
        <v>4.4333333332906477</v>
      </c>
      <c r="R1329" s="3">
        <f>C1329-(M1329-Key!$B$5)/(24*Key!$B$6)</f>
        <v>44130.551462962962</v>
      </c>
      <c r="S1329">
        <f>M1329-Key!$B$5</f>
        <v>14.92</v>
      </c>
      <c r="T1329" s="2">
        <f t="shared" si="100"/>
        <v>44129.5625</v>
      </c>
      <c r="U1329" t="str">
        <f t="shared" si="101"/>
        <v>10-25-2020 13:30</v>
      </c>
      <c r="V1329">
        <f>IFERROR(IF(W1329=Z1329,VLOOKUP($U1329,[1]C8842!$G$2:$M$145,3,FALSE),0),0)</f>
        <v>21</v>
      </c>
      <c r="W1329">
        <f>VLOOKUP(RIGHT($V$1,5),Key!$A$9:$B$14,2,FALSE)</f>
        <v>10.199999999999999</v>
      </c>
      <c r="X1329">
        <f t="shared" si="104"/>
        <v>0</v>
      </c>
      <c r="Y1329">
        <f>VLOOKUP(RIGHT($X$1,5),Key!$A$9:$B$14,2,FALSE)</f>
        <v>3.7</v>
      </c>
      <c r="Z1329">
        <f t="shared" si="102"/>
        <v>10.199999999999999</v>
      </c>
      <c r="AA1329">
        <f t="shared" si="103"/>
        <v>21</v>
      </c>
    </row>
    <row r="1330" spans="1:27" x14ac:dyDescent="0.3">
      <c r="A1330">
        <v>100067</v>
      </c>
      <c r="B1330">
        <v>230922</v>
      </c>
      <c r="C1330" s="3">
        <v>44130.56527777778</v>
      </c>
      <c r="D1330">
        <v>3</v>
      </c>
      <c r="E1330">
        <v>2</v>
      </c>
      <c r="F1330" t="s">
        <v>26</v>
      </c>
      <c r="G1330">
        <v>2</v>
      </c>
      <c r="H1330">
        <v>69.296880000000002</v>
      </c>
      <c r="I1330">
        <v>22.128910000000001</v>
      </c>
      <c r="J1330">
        <v>1.078125</v>
      </c>
      <c r="K1330">
        <v>93.039060000000006</v>
      </c>
      <c r="L1330" s="3">
        <v>44130.317361111112</v>
      </c>
      <c r="M1330">
        <v>17.18</v>
      </c>
      <c r="N1330" t="s">
        <v>28</v>
      </c>
      <c r="P1330">
        <f>(C1330-Key!$B$1)*24</f>
        <v>-1.4833333332790062</v>
      </c>
      <c r="Q1330">
        <f>(Key!$B$2-'17.1'!C1330)*24</f>
        <v>4.4333333332906477</v>
      </c>
      <c r="R1330" s="3">
        <f>C1330-(M1330-Key!$B$5)/(24*Key!$B$6)</f>
        <v>44130.551462962962</v>
      </c>
      <c r="S1330">
        <f>M1330-Key!$B$5</f>
        <v>14.92</v>
      </c>
      <c r="T1330" s="2">
        <f t="shared" si="100"/>
        <v>44129.5625</v>
      </c>
      <c r="U1330" t="str">
        <f t="shared" si="101"/>
        <v>10-25-2020 13:30</v>
      </c>
      <c r="V1330">
        <f>IFERROR(IF(W1330=Z1330,VLOOKUP($U1330,[1]C8842!$G$2:$M$145,3,FALSE),0),0)</f>
        <v>21</v>
      </c>
      <c r="W1330">
        <f>VLOOKUP(RIGHT($V$1,5),Key!$A$9:$B$14,2,FALSE)</f>
        <v>10.199999999999999</v>
      </c>
      <c r="X1330">
        <f t="shared" si="104"/>
        <v>0</v>
      </c>
      <c r="Y1330">
        <f>VLOOKUP(RIGHT($X$1,5),Key!$A$9:$B$14,2,FALSE)</f>
        <v>3.7</v>
      </c>
      <c r="Z1330">
        <f t="shared" si="102"/>
        <v>10.199999999999999</v>
      </c>
      <c r="AA1330">
        <f t="shared" si="103"/>
        <v>21</v>
      </c>
    </row>
    <row r="1331" spans="1:27" x14ac:dyDescent="0.3">
      <c r="A1331">
        <v>100067</v>
      </c>
      <c r="B1331">
        <v>230922</v>
      </c>
      <c r="C1331" s="3">
        <v>44130.56527777778</v>
      </c>
      <c r="D1331">
        <v>0</v>
      </c>
      <c r="E1331">
        <v>2</v>
      </c>
      <c r="F1331" t="s">
        <v>25</v>
      </c>
      <c r="G1331">
        <v>1</v>
      </c>
      <c r="H1331">
        <v>64.414060000000006</v>
      </c>
      <c r="I1331">
        <v>13.820309999999999</v>
      </c>
      <c r="J1331">
        <v>0.81640630000000003</v>
      </c>
      <c r="K1331">
        <v>46.019530000000003</v>
      </c>
      <c r="L1331" s="3">
        <v>44130.317361111112</v>
      </c>
      <c r="M1331">
        <v>17.18</v>
      </c>
      <c r="N1331" t="s">
        <v>28</v>
      </c>
      <c r="P1331">
        <f>(C1331-Key!$B$1)*24</f>
        <v>-1.4833333332790062</v>
      </c>
      <c r="Q1331">
        <f>(Key!$B$2-'17.1'!C1331)*24</f>
        <v>4.4333333332906477</v>
      </c>
      <c r="R1331" s="3">
        <f>C1331-(M1331-Key!$B$5)/(24*Key!$B$6)</f>
        <v>44130.551462962962</v>
      </c>
      <c r="S1331">
        <f>M1331-Key!$B$5</f>
        <v>14.92</v>
      </c>
      <c r="T1331" s="2">
        <f t="shared" si="100"/>
        <v>44129.5625</v>
      </c>
      <c r="U1331" t="str">
        <f t="shared" si="101"/>
        <v>10-25-2020 13:30</v>
      </c>
      <c r="V1331">
        <f>IFERROR(IF(W1331=Z1331,VLOOKUP($U1331,[1]C8842!$G$2:$M$145,3,FALSE),0),0)</f>
        <v>21</v>
      </c>
      <c r="W1331">
        <f>VLOOKUP(RIGHT($V$1,5),Key!$A$9:$B$14,2,FALSE)</f>
        <v>10.199999999999999</v>
      </c>
      <c r="X1331">
        <f t="shared" si="104"/>
        <v>0</v>
      </c>
      <c r="Y1331">
        <f>VLOOKUP(RIGHT($X$1,5),Key!$A$9:$B$14,2,FALSE)</f>
        <v>3.7</v>
      </c>
      <c r="Z1331">
        <f t="shared" si="102"/>
        <v>10.199999999999999</v>
      </c>
      <c r="AA1331">
        <f t="shared" si="103"/>
        <v>21</v>
      </c>
    </row>
    <row r="1332" spans="1:27" x14ac:dyDescent="0.3">
      <c r="A1332">
        <v>100067</v>
      </c>
      <c r="B1332">
        <v>230922</v>
      </c>
      <c r="C1332" s="3">
        <v>44130.56527777778</v>
      </c>
      <c r="D1332">
        <v>1</v>
      </c>
      <c r="E1332">
        <v>1</v>
      </c>
      <c r="F1332" t="s">
        <v>25</v>
      </c>
      <c r="G1332">
        <v>1</v>
      </c>
      <c r="H1332">
        <v>69.179689999999994</v>
      </c>
      <c r="I1332">
        <v>16.48047</v>
      </c>
      <c r="J1332">
        <v>0.86328130000000003</v>
      </c>
      <c r="K1332">
        <v>58.023440000000001</v>
      </c>
      <c r="L1332" s="3">
        <v>44130.317361111112</v>
      </c>
      <c r="M1332">
        <v>17.18</v>
      </c>
      <c r="N1332" t="s">
        <v>28</v>
      </c>
      <c r="P1332">
        <f>(C1332-Key!$B$1)*24</f>
        <v>-1.4833333332790062</v>
      </c>
      <c r="Q1332">
        <f>(Key!$B$2-'17.1'!C1332)*24</f>
        <v>4.4333333332906477</v>
      </c>
      <c r="R1332" s="3">
        <f>C1332-(M1332-Key!$B$5)/(24*Key!$B$6)</f>
        <v>44130.551462962962</v>
      </c>
      <c r="S1332">
        <f>M1332-Key!$B$5</f>
        <v>14.92</v>
      </c>
      <c r="T1332" s="2">
        <f t="shared" si="100"/>
        <v>44129.5625</v>
      </c>
      <c r="U1332" t="str">
        <f t="shared" si="101"/>
        <v>10-25-2020 13:30</v>
      </c>
      <c r="V1332">
        <f>IFERROR(IF(W1332=Z1332,VLOOKUP($U1332,[1]C8842!$G$2:$M$145,3,FALSE),0),0)</f>
        <v>21</v>
      </c>
      <c r="W1332">
        <f>VLOOKUP(RIGHT($V$1,5),Key!$A$9:$B$14,2,FALSE)</f>
        <v>10.199999999999999</v>
      </c>
      <c r="X1332">
        <f t="shared" si="104"/>
        <v>0</v>
      </c>
      <c r="Y1332">
        <f>VLOOKUP(RIGHT($X$1,5),Key!$A$9:$B$14,2,FALSE)</f>
        <v>3.7</v>
      </c>
      <c r="Z1332">
        <f t="shared" si="102"/>
        <v>10.199999999999999</v>
      </c>
      <c r="AA1332">
        <f t="shared" si="103"/>
        <v>21</v>
      </c>
    </row>
    <row r="1333" spans="1:27" x14ac:dyDescent="0.3">
      <c r="A1333">
        <v>100067</v>
      </c>
      <c r="B1333">
        <v>230922</v>
      </c>
      <c r="C1333" s="3">
        <v>44130.56527777778</v>
      </c>
      <c r="D1333">
        <v>1</v>
      </c>
      <c r="E1333">
        <v>1</v>
      </c>
      <c r="F1333" t="s">
        <v>25</v>
      </c>
      <c r="G1333">
        <v>1</v>
      </c>
      <c r="H1333">
        <v>68.210939999999994</v>
      </c>
      <c r="I1333">
        <v>14.621090000000001</v>
      </c>
      <c r="J1333">
        <v>0.80078130000000003</v>
      </c>
      <c r="K1333">
        <v>58.023440000000001</v>
      </c>
      <c r="L1333" s="3">
        <v>44130.317361111112</v>
      </c>
      <c r="M1333">
        <v>17.18</v>
      </c>
      <c r="N1333" t="s">
        <v>28</v>
      </c>
      <c r="P1333">
        <f>(C1333-Key!$B$1)*24</f>
        <v>-1.4833333332790062</v>
      </c>
      <c r="Q1333">
        <f>(Key!$B$2-'17.1'!C1333)*24</f>
        <v>4.4333333332906477</v>
      </c>
      <c r="R1333" s="3">
        <f>C1333-(M1333-Key!$B$5)/(24*Key!$B$6)</f>
        <v>44130.551462962962</v>
      </c>
      <c r="S1333">
        <f>M1333-Key!$B$5</f>
        <v>14.92</v>
      </c>
      <c r="T1333" s="2">
        <f t="shared" si="100"/>
        <v>44129.5625</v>
      </c>
      <c r="U1333" t="str">
        <f t="shared" si="101"/>
        <v>10-25-2020 13:30</v>
      </c>
      <c r="V1333">
        <f>IFERROR(IF(W1333=Z1333,VLOOKUP($U1333,[1]C8842!$G$2:$M$145,3,FALSE),0),0)</f>
        <v>21</v>
      </c>
      <c r="W1333">
        <f>VLOOKUP(RIGHT($V$1,5),Key!$A$9:$B$14,2,FALSE)</f>
        <v>10.199999999999999</v>
      </c>
      <c r="X1333">
        <f t="shared" si="104"/>
        <v>0</v>
      </c>
      <c r="Y1333">
        <f>VLOOKUP(RIGHT($X$1,5),Key!$A$9:$B$14,2,FALSE)</f>
        <v>3.7</v>
      </c>
      <c r="Z1333">
        <f t="shared" si="102"/>
        <v>10.199999999999999</v>
      </c>
      <c r="AA1333">
        <f t="shared" si="103"/>
        <v>21</v>
      </c>
    </row>
    <row r="1334" spans="1:27" x14ac:dyDescent="0.3">
      <c r="A1334">
        <v>100067</v>
      </c>
      <c r="B1334">
        <v>230922</v>
      </c>
      <c r="C1334" s="3">
        <v>44130.56527777778</v>
      </c>
      <c r="D1334">
        <v>0</v>
      </c>
      <c r="E1334">
        <v>2</v>
      </c>
      <c r="F1334" t="s">
        <v>25</v>
      </c>
      <c r="G1334">
        <v>1</v>
      </c>
      <c r="H1334">
        <v>67.488280000000003</v>
      </c>
      <c r="I1334">
        <v>14.816409999999999</v>
      </c>
      <c r="J1334">
        <v>0.8203125</v>
      </c>
      <c r="K1334">
        <v>48.019530000000003</v>
      </c>
      <c r="L1334" s="3">
        <v>44130.317361111112</v>
      </c>
      <c r="M1334">
        <v>17.18</v>
      </c>
      <c r="N1334" t="s">
        <v>28</v>
      </c>
      <c r="P1334">
        <f>(C1334-Key!$B$1)*24</f>
        <v>-1.4833333332790062</v>
      </c>
      <c r="Q1334">
        <f>(Key!$B$2-'17.1'!C1334)*24</f>
        <v>4.4333333332906477</v>
      </c>
      <c r="R1334" s="3">
        <f>C1334-(M1334-Key!$B$5)/(24*Key!$B$6)</f>
        <v>44130.551462962962</v>
      </c>
      <c r="S1334">
        <f>M1334-Key!$B$5</f>
        <v>14.92</v>
      </c>
      <c r="T1334" s="2">
        <f t="shared" si="100"/>
        <v>44129.5625</v>
      </c>
      <c r="U1334" t="str">
        <f t="shared" si="101"/>
        <v>10-25-2020 13:30</v>
      </c>
      <c r="V1334">
        <f>IFERROR(IF(W1334=Z1334,VLOOKUP($U1334,[1]C8842!$G$2:$M$145,3,FALSE),0),0)</f>
        <v>21</v>
      </c>
      <c r="W1334">
        <f>VLOOKUP(RIGHT($V$1,5),Key!$A$9:$B$14,2,FALSE)</f>
        <v>10.199999999999999</v>
      </c>
      <c r="X1334">
        <f t="shared" si="104"/>
        <v>0</v>
      </c>
      <c r="Y1334">
        <f>VLOOKUP(RIGHT($X$1,5),Key!$A$9:$B$14,2,FALSE)</f>
        <v>3.7</v>
      </c>
      <c r="Z1334">
        <f t="shared" si="102"/>
        <v>10.199999999999999</v>
      </c>
      <c r="AA1334">
        <f t="shared" si="103"/>
        <v>21</v>
      </c>
    </row>
    <row r="1335" spans="1:27" x14ac:dyDescent="0.3">
      <c r="A1335">
        <v>100067</v>
      </c>
      <c r="B1335">
        <v>230922</v>
      </c>
      <c r="C1335" s="3">
        <v>44130.56527777778</v>
      </c>
      <c r="D1335">
        <v>3</v>
      </c>
      <c r="E1335">
        <v>2</v>
      </c>
      <c r="F1335" t="s">
        <v>26</v>
      </c>
      <c r="G1335">
        <v>1</v>
      </c>
      <c r="H1335">
        <v>66.140630000000002</v>
      </c>
      <c r="I1335">
        <v>18.98828</v>
      </c>
      <c r="J1335">
        <v>1.003906</v>
      </c>
      <c r="K1335">
        <v>96.039060000000006</v>
      </c>
      <c r="L1335" s="3">
        <v>44130.317361111112</v>
      </c>
      <c r="M1335">
        <v>17.18</v>
      </c>
      <c r="N1335" t="s">
        <v>28</v>
      </c>
      <c r="P1335">
        <f>(C1335-Key!$B$1)*24</f>
        <v>-1.4833333332790062</v>
      </c>
      <c r="Q1335">
        <f>(Key!$B$2-'17.1'!C1335)*24</f>
        <v>4.4333333332906477</v>
      </c>
      <c r="R1335" s="3">
        <f>C1335-(M1335-Key!$B$5)/(24*Key!$B$6)</f>
        <v>44130.551462962962</v>
      </c>
      <c r="S1335">
        <f>M1335-Key!$B$5</f>
        <v>14.92</v>
      </c>
      <c r="T1335" s="2">
        <f t="shared" si="100"/>
        <v>44129.5625</v>
      </c>
      <c r="U1335" t="str">
        <f t="shared" si="101"/>
        <v>10-25-2020 13:30</v>
      </c>
      <c r="V1335">
        <f>IFERROR(IF(W1335=Z1335,VLOOKUP($U1335,[1]C8842!$G$2:$M$145,3,FALSE),0),0)</f>
        <v>21</v>
      </c>
      <c r="W1335">
        <f>VLOOKUP(RIGHT($V$1,5),Key!$A$9:$B$14,2,FALSE)</f>
        <v>10.199999999999999</v>
      </c>
      <c r="X1335">
        <f t="shared" si="104"/>
        <v>0</v>
      </c>
      <c r="Y1335">
        <f>VLOOKUP(RIGHT($X$1,5),Key!$A$9:$B$14,2,FALSE)</f>
        <v>3.7</v>
      </c>
      <c r="Z1335">
        <f t="shared" si="102"/>
        <v>10.199999999999999</v>
      </c>
      <c r="AA1335">
        <f t="shared" si="103"/>
        <v>21</v>
      </c>
    </row>
    <row r="1336" spans="1:27" x14ac:dyDescent="0.3">
      <c r="A1336">
        <v>100067</v>
      </c>
      <c r="B1336">
        <v>230922</v>
      </c>
      <c r="C1336" s="3">
        <v>44130.56527777778</v>
      </c>
      <c r="D1336">
        <v>2</v>
      </c>
      <c r="E1336">
        <v>1</v>
      </c>
      <c r="F1336" t="s">
        <v>26</v>
      </c>
      <c r="G1336">
        <v>1</v>
      </c>
      <c r="H1336">
        <v>67.550780000000003</v>
      </c>
      <c r="I1336">
        <v>19.84375</v>
      </c>
      <c r="J1336">
        <v>1.015625</v>
      </c>
      <c r="K1336">
        <v>80.03125</v>
      </c>
      <c r="L1336" s="3">
        <v>44130.317361111112</v>
      </c>
      <c r="M1336">
        <v>17.18</v>
      </c>
      <c r="N1336" t="s">
        <v>28</v>
      </c>
      <c r="P1336">
        <f>(C1336-Key!$B$1)*24</f>
        <v>-1.4833333332790062</v>
      </c>
      <c r="Q1336">
        <f>(Key!$B$2-'17.1'!C1336)*24</f>
        <v>4.4333333332906477</v>
      </c>
      <c r="R1336" s="3">
        <f>C1336-(M1336-Key!$B$5)/(24*Key!$B$6)</f>
        <v>44130.551462962962</v>
      </c>
      <c r="S1336">
        <f>M1336-Key!$B$5</f>
        <v>14.92</v>
      </c>
      <c r="T1336" s="2">
        <f t="shared" si="100"/>
        <v>44129.5625</v>
      </c>
      <c r="U1336" t="str">
        <f t="shared" si="101"/>
        <v>10-25-2020 13:30</v>
      </c>
      <c r="V1336">
        <f>IFERROR(IF(W1336=Z1336,VLOOKUP($U1336,[1]C8842!$G$2:$M$145,3,FALSE),0),0)</f>
        <v>21</v>
      </c>
      <c r="W1336">
        <f>VLOOKUP(RIGHT($V$1,5),Key!$A$9:$B$14,2,FALSE)</f>
        <v>10.199999999999999</v>
      </c>
      <c r="X1336">
        <f t="shared" si="104"/>
        <v>0</v>
      </c>
      <c r="Y1336">
        <f>VLOOKUP(RIGHT($X$1,5),Key!$A$9:$B$14,2,FALSE)</f>
        <v>3.7</v>
      </c>
      <c r="Z1336">
        <f t="shared" si="102"/>
        <v>10.199999999999999</v>
      </c>
      <c r="AA1336">
        <f t="shared" si="103"/>
        <v>21</v>
      </c>
    </row>
    <row r="1337" spans="1:27" x14ac:dyDescent="0.3">
      <c r="A1337">
        <v>100067</v>
      </c>
      <c r="B1337">
        <v>230922</v>
      </c>
      <c r="C1337" s="3">
        <v>44130.56527777778</v>
      </c>
      <c r="D1337">
        <v>3</v>
      </c>
      <c r="E1337">
        <v>2</v>
      </c>
      <c r="F1337" t="s">
        <v>26</v>
      </c>
      <c r="G1337">
        <v>2</v>
      </c>
      <c r="H1337">
        <v>66.265630000000002</v>
      </c>
      <c r="I1337">
        <v>21.30078</v>
      </c>
      <c r="J1337">
        <v>1.09375</v>
      </c>
      <c r="K1337">
        <v>94.039060000000006</v>
      </c>
      <c r="L1337" s="3">
        <v>44130.317361111112</v>
      </c>
      <c r="M1337">
        <v>17.18</v>
      </c>
      <c r="N1337" t="s">
        <v>28</v>
      </c>
      <c r="P1337">
        <f>(C1337-Key!$B$1)*24</f>
        <v>-1.4833333332790062</v>
      </c>
      <c r="Q1337">
        <f>(Key!$B$2-'17.1'!C1337)*24</f>
        <v>4.4333333332906477</v>
      </c>
      <c r="R1337" s="3">
        <f>C1337-(M1337-Key!$B$5)/(24*Key!$B$6)</f>
        <v>44130.551462962962</v>
      </c>
      <c r="S1337">
        <f>M1337-Key!$B$5</f>
        <v>14.92</v>
      </c>
      <c r="T1337" s="2">
        <f t="shared" si="100"/>
        <v>44129.5625</v>
      </c>
      <c r="U1337" t="str">
        <f t="shared" si="101"/>
        <v>10-25-2020 13:30</v>
      </c>
      <c r="V1337">
        <f>IFERROR(IF(W1337=Z1337,VLOOKUP($U1337,[1]C8842!$G$2:$M$145,3,FALSE),0),0)</f>
        <v>21</v>
      </c>
      <c r="W1337">
        <f>VLOOKUP(RIGHT($V$1,5),Key!$A$9:$B$14,2,FALSE)</f>
        <v>10.199999999999999</v>
      </c>
      <c r="X1337">
        <f t="shared" si="104"/>
        <v>0</v>
      </c>
      <c r="Y1337">
        <f>VLOOKUP(RIGHT($X$1,5),Key!$A$9:$B$14,2,FALSE)</f>
        <v>3.7</v>
      </c>
      <c r="Z1337">
        <f t="shared" si="102"/>
        <v>10.199999999999999</v>
      </c>
      <c r="AA1337">
        <f t="shared" si="103"/>
        <v>21</v>
      </c>
    </row>
    <row r="1338" spans="1:27" x14ac:dyDescent="0.3">
      <c r="A1338">
        <v>100067</v>
      </c>
      <c r="B1338">
        <v>230922</v>
      </c>
      <c r="C1338" s="3">
        <v>44130.565972222219</v>
      </c>
      <c r="D1338">
        <v>3</v>
      </c>
      <c r="E1338">
        <v>2</v>
      </c>
      <c r="F1338" t="s">
        <v>26</v>
      </c>
      <c r="G1338">
        <v>1</v>
      </c>
      <c r="H1338">
        <v>65.410160000000005</v>
      </c>
      <c r="I1338">
        <v>18.0625</v>
      </c>
      <c r="J1338">
        <v>0.9765625</v>
      </c>
      <c r="K1338">
        <v>93.039060000000006</v>
      </c>
      <c r="L1338" s="3">
        <v>44130.317361111112</v>
      </c>
      <c r="M1338">
        <v>17.18</v>
      </c>
      <c r="N1338" t="s">
        <v>28</v>
      </c>
      <c r="P1338">
        <f>(C1338-Key!$B$1)*24</f>
        <v>-1.4666666667326353</v>
      </c>
      <c r="Q1338">
        <f>(Key!$B$2-'17.1'!C1338)*24</f>
        <v>4.4166666667442769</v>
      </c>
      <c r="R1338" s="3">
        <f>C1338-(M1338-Key!$B$5)/(24*Key!$B$6)</f>
        <v>44130.552157407401</v>
      </c>
      <c r="S1338">
        <f>M1338-Key!$B$5</f>
        <v>14.92</v>
      </c>
      <c r="T1338" s="2">
        <f t="shared" si="100"/>
        <v>44129.569444444445</v>
      </c>
      <c r="U1338" t="str">
        <f t="shared" si="101"/>
        <v>10-25-2020 13:40</v>
      </c>
      <c r="V1338">
        <f>IFERROR(IF(W1338=Z1338,VLOOKUP($U1338,[1]C8842!$G$2:$M$145,3,FALSE),0),0)</f>
        <v>21</v>
      </c>
      <c r="W1338">
        <f>VLOOKUP(RIGHT($V$1,5),Key!$A$9:$B$14,2,FALSE)</f>
        <v>10.199999999999999</v>
      </c>
      <c r="X1338">
        <f t="shared" si="104"/>
        <v>0</v>
      </c>
      <c r="Y1338">
        <f>VLOOKUP(RIGHT($X$1,5),Key!$A$9:$B$14,2,FALSE)</f>
        <v>3.7</v>
      </c>
      <c r="Z1338">
        <f t="shared" si="102"/>
        <v>10.199999999999999</v>
      </c>
      <c r="AA1338">
        <f t="shared" si="103"/>
        <v>21</v>
      </c>
    </row>
    <row r="1339" spans="1:27" x14ac:dyDescent="0.3">
      <c r="A1339">
        <v>100067</v>
      </c>
      <c r="B1339">
        <v>230922</v>
      </c>
      <c r="C1339" s="3">
        <v>44130.565972222219</v>
      </c>
      <c r="D1339">
        <v>0</v>
      </c>
      <c r="E1339">
        <v>2</v>
      </c>
      <c r="F1339" t="s">
        <v>25</v>
      </c>
      <c r="G1339">
        <v>1</v>
      </c>
      <c r="H1339">
        <v>64.871089999999995</v>
      </c>
      <c r="I1339">
        <v>15.226559999999999</v>
      </c>
      <c r="J1339">
        <v>0.8671875</v>
      </c>
      <c r="K1339">
        <v>46.019530000000003</v>
      </c>
      <c r="L1339" s="3">
        <v>44130.317361111112</v>
      </c>
      <c r="M1339">
        <v>17.18</v>
      </c>
      <c r="N1339" t="s">
        <v>28</v>
      </c>
      <c r="P1339">
        <f>(C1339-Key!$B$1)*24</f>
        <v>-1.4666666667326353</v>
      </c>
      <c r="Q1339">
        <f>(Key!$B$2-'17.1'!C1339)*24</f>
        <v>4.4166666667442769</v>
      </c>
      <c r="R1339" s="3">
        <f>C1339-(M1339-Key!$B$5)/(24*Key!$B$6)</f>
        <v>44130.552157407401</v>
      </c>
      <c r="S1339">
        <f>M1339-Key!$B$5</f>
        <v>14.92</v>
      </c>
      <c r="T1339" s="2">
        <f t="shared" si="100"/>
        <v>44129.569444444445</v>
      </c>
      <c r="U1339" t="str">
        <f t="shared" si="101"/>
        <v>10-25-2020 13:40</v>
      </c>
      <c r="V1339">
        <f>IFERROR(IF(W1339=Z1339,VLOOKUP($U1339,[1]C8842!$G$2:$M$145,3,FALSE),0),0)</f>
        <v>21</v>
      </c>
      <c r="W1339">
        <f>VLOOKUP(RIGHT($V$1,5),Key!$A$9:$B$14,2,FALSE)</f>
        <v>10.199999999999999</v>
      </c>
      <c r="X1339">
        <f t="shared" si="104"/>
        <v>0</v>
      </c>
      <c r="Y1339">
        <f>VLOOKUP(RIGHT($X$1,5),Key!$A$9:$B$14,2,FALSE)</f>
        <v>3.7</v>
      </c>
      <c r="Z1339">
        <f t="shared" si="102"/>
        <v>10.199999999999999</v>
      </c>
      <c r="AA1339">
        <f t="shared" si="103"/>
        <v>21</v>
      </c>
    </row>
    <row r="1340" spans="1:27" x14ac:dyDescent="0.3">
      <c r="A1340">
        <v>100067</v>
      </c>
      <c r="B1340">
        <v>230922</v>
      </c>
      <c r="C1340" s="3">
        <v>44130.565972222219</v>
      </c>
      <c r="D1340">
        <v>0</v>
      </c>
      <c r="E1340">
        <v>2</v>
      </c>
      <c r="F1340" t="s">
        <v>25</v>
      </c>
      <c r="G1340">
        <v>1</v>
      </c>
      <c r="H1340">
        <v>63.21875</v>
      </c>
      <c r="I1340">
        <v>14.33203</v>
      </c>
      <c r="J1340">
        <v>0.85546880000000003</v>
      </c>
      <c r="K1340">
        <v>48.019530000000003</v>
      </c>
      <c r="L1340" s="3">
        <v>44130.317361111112</v>
      </c>
      <c r="M1340">
        <v>17.18</v>
      </c>
      <c r="N1340" t="s">
        <v>28</v>
      </c>
      <c r="P1340">
        <f>(C1340-Key!$B$1)*24</f>
        <v>-1.4666666667326353</v>
      </c>
      <c r="Q1340">
        <f>(Key!$B$2-'17.1'!C1340)*24</f>
        <v>4.4166666667442769</v>
      </c>
      <c r="R1340" s="3">
        <f>C1340-(M1340-Key!$B$5)/(24*Key!$B$6)</f>
        <v>44130.552157407401</v>
      </c>
      <c r="S1340">
        <f>M1340-Key!$B$5</f>
        <v>14.92</v>
      </c>
      <c r="T1340" s="2">
        <f t="shared" si="100"/>
        <v>44129.569444444445</v>
      </c>
      <c r="U1340" t="str">
        <f t="shared" si="101"/>
        <v>10-25-2020 13:40</v>
      </c>
      <c r="V1340">
        <f>IFERROR(IF(W1340=Z1340,VLOOKUP($U1340,[1]C8842!$G$2:$M$145,3,FALSE),0),0)</f>
        <v>21</v>
      </c>
      <c r="W1340">
        <f>VLOOKUP(RIGHT($V$1,5),Key!$A$9:$B$14,2,FALSE)</f>
        <v>10.199999999999999</v>
      </c>
      <c r="X1340">
        <f t="shared" si="104"/>
        <v>0</v>
      </c>
      <c r="Y1340">
        <f>VLOOKUP(RIGHT($X$1,5),Key!$A$9:$B$14,2,FALSE)</f>
        <v>3.7</v>
      </c>
      <c r="Z1340">
        <f t="shared" si="102"/>
        <v>10.199999999999999</v>
      </c>
      <c r="AA1340">
        <f t="shared" si="103"/>
        <v>21</v>
      </c>
    </row>
    <row r="1341" spans="1:27" x14ac:dyDescent="0.3">
      <c r="A1341">
        <v>100067</v>
      </c>
      <c r="B1341">
        <v>230922</v>
      </c>
      <c r="C1341" s="3">
        <v>44130.565972222219</v>
      </c>
      <c r="D1341">
        <v>0</v>
      </c>
      <c r="E1341">
        <v>2</v>
      </c>
      <c r="F1341" t="s">
        <v>25</v>
      </c>
      <c r="G1341">
        <v>1</v>
      </c>
      <c r="H1341">
        <v>58.355469999999997</v>
      </c>
      <c r="I1341">
        <v>19.945309999999999</v>
      </c>
      <c r="J1341">
        <v>1.1796880000000001</v>
      </c>
      <c r="K1341">
        <v>46.019530000000003</v>
      </c>
      <c r="L1341" s="3">
        <v>44130.317361111112</v>
      </c>
      <c r="M1341">
        <v>17.18</v>
      </c>
      <c r="N1341" t="s">
        <v>28</v>
      </c>
      <c r="P1341">
        <f>(C1341-Key!$B$1)*24</f>
        <v>-1.4666666667326353</v>
      </c>
      <c r="Q1341">
        <f>(Key!$B$2-'17.1'!C1341)*24</f>
        <v>4.4166666667442769</v>
      </c>
      <c r="R1341" s="3">
        <f>C1341-(M1341-Key!$B$5)/(24*Key!$B$6)</f>
        <v>44130.552157407401</v>
      </c>
      <c r="S1341">
        <f>M1341-Key!$B$5</f>
        <v>14.92</v>
      </c>
      <c r="T1341" s="2">
        <f t="shared" si="100"/>
        <v>44129.569444444445</v>
      </c>
      <c r="U1341" t="str">
        <f t="shared" si="101"/>
        <v>10-25-2020 13:40</v>
      </c>
      <c r="V1341">
        <f>IFERROR(IF(W1341=Z1341,VLOOKUP($U1341,[1]C8842!$G$2:$M$145,3,FALSE),0),0)</f>
        <v>21</v>
      </c>
      <c r="W1341">
        <f>VLOOKUP(RIGHT($V$1,5),Key!$A$9:$B$14,2,FALSE)</f>
        <v>10.199999999999999</v>
      </c>
      <c r="X1341">
        <f t="shared" si="104"/>
        <v>0</v>
      </c>
      <c r="Y1341">
        <f>VLOOKUP(RIGHT($X$1,5),Key!$A$9:$B$14,2,FALSE)</f>
        <v>3.7</v>
      </c>
      <c r="Z1341">
        <f t="shared" si="102"/>
        <v>10.199999999999999</v>
      </c>
      <c r="AA1341">
        <f t="shared" si="103"/>
        <v>21</v>
      </c>
    </row>
    <row r="1342" spans="1:27" x14ac:dyDescent="0.3">
      <c r="A1342">
        <v>100067</v>
      </c>
      <c r="B1342">
        <v>230922</v>
      </c>
      <c r="C1342" s="3">
        <v>44130.565972222219</v>
      </c>
      <c r="D1342">
        <v>0</v>
      </c>
      <c r="E1342">
        <v>2</v>
      </c>
      <c r="F1342" t="s">
        <v>25</v>
      </c>
      <c r="G1342">
        <v>1</v>
      </c>
      <c r="H1342">
        <v>67.582030000000003</v>
      </c>
      <c r="I1342">
        <v>14.183590000000001</v>
      </c>
      <c r="J1342">
        <v>0.79296880000000003</v>
      </c>
      <c r="K1342">
        <v>48.019530000000003</v>
      </c>
      <c r="L1342" s="3">
        <v>44130.317361111112</v>
      </c>
      <c r="M1342">
        <v>17.18</v>
      </c>
      <c r="N1342" t="s">
        <v>28</v>
      </c>
      <c r="P1342">
        <f>(C1342-Key!$B$1)*24</f>
        <v>-1.4666666667326353</v>
      </c>
      <c r="Q1342">
        <f>(Key!$B$2-'17.1'!C1342)*24</f>
        <v>4.4166666667442769</v>
      </c>
      <c r="R1342" s="3">
        <f>C1342-(M1342-Key!$B$5)/(24*Key!$B$6)</f>
        <v>44130.552157407401</v>
      </c>
      <c r="S1342">
        <f>M1342-Key!$B$5</f>
        <v>14.92</v>
      </c>
      <c r="T1342" s="2">
        <f t="shared" si="100"/>
        <v>44129.569444444445</v>
      </c>
      <c r="U1342" t="str">
        <f t="shared" si="101"/>
        <v>10-25-2020 13:40</v>
      </c>
      <c r="V1342">
        <f>IFERROR(IF(W1342=Z1342,VLOOKUP($U1342,[1]C8842!$G$2:$M$145,3,FALSE),0),0)</f>
        <v>21</v>
      </c>
      <c r="W1342">
        <f>VLOOKUP(RIGHT($V$1,5),Key!$A$9:$B$14,2,FALSE)</f>
        <v>10.199999999999999</v>
      </c>
      <c r="X1342">
        <f t="shared" si="104"/>
        <v>0</v>
      </c>
      <c r="Y1342">
        <f>VLOOKUP(RIGHT($X$1,5),Key!$A$9:$B$14,2,FALSE)</f>
        <v>3.7</v>
      </c>
      <c r="Z1342">
        <f t="shared" si="102"/>
        <v>10.199999999999999</v>
      </c>
      <c r="AA1342">
        <f t="shared" si="103"/>
        <v>21</v>
      </c>
    </row>
    <row r="1343" spans="1:27" x14ac:dyDescent="0.3">
      <c r="A1343">
        <v>100067</v>
      </c>
      <c r="B1343">
        <v>230922</v>
      </c>
      <c r="C1343" s="3">
        <v>44130.565972222219</v>
      </c>
      <c r="D1343">
        <v>1</v>
      </c>
      <c r="E1343">
        <v>1</v>
      </c>
      <c r="F1343" t="s">
        <v>25</v>
      </c>
      <c r="G1343">
        <v>1</v>
      </c>
      <c r="H1343">
        <v>69.695310000000006</v>
      </c>
      <c r="I1343">
        <v>17.433589999999999</v>
      </c>
      <c r="J1343">
        <v>0.89453130000000003</v>
      </c>
      <c r="K1343">
        <v>58.023440000000001</v>
      </c>
      <c r="L1343" s="3">
        <v>44130.317361111112</v>
      </c>
      <c r="M1343">
        <v>17.18</v>
      </c>
      <c r="N1343" t="s">
        <v>28</v>
      </c>
      <c r="P1343">
        <f>(C1343-Key!$B$1)*24</f>
        <v>-1.4666666667326353</v>
      </c>
      <c r="Q1343">
        <f>(Key!$B$2-'17.1'!C1343)*24</f>
        <v>4.4166666667442769</v>
      </c>
      <c r="R1343" s="3">
        <f>C1343-(M1343-Key!$B$5)/(24*Key!$B$6)</f>
        <v>44130.552157407401</v>
      </c>
      <c r="S1343">
        <f>M1343-Key!$B$5</f>
        <v>14.92</v>
      </c>
      <c r="T1343" s="2">
        <f t="shared" si="100"/>
        <v>44129.569444444445</v>
      </c>
      <c r="U1343" t="str">
        <f t="shared" si="101"/>
        <v>10-25-2020 13:40</v>
      </c>
      <c r="V1343">
        <f>IFERROR(IF(W1343=Z1343,VLOOKUP($U1343,[1]C8842!$G$2:$M$145,3,FALSE),0),0)</f>
        <v>21</v>
      </c>
      <c r="W1343">
        <f>VLOOKUP(RIGHT($V$1,5),Key!$A$9:$B$14,2,FALSE)</f>
        <v>10.199999999999999</v>
      </c>
      <c r="X1343">
        <f t="shared" si="104"/>
        <v>0</v>
      </c>
      <c r="Y1343">
        <f>VLOOKUP(RIGHT($X$1,5),Key!$A$9:$B$14,2,FALSE)</f>
        <v>3.7</v>
      </c>
      <c r="Z1343">
        <f t="shared" si="102"/>
        <v>10.199999999999999</v>
      </c>
      <c r="AA1343">
        <f t="shared" si="103"/>
        <v>21</v>
      </c>
    </row>
    <row r="1344" spans="1:27" x14ac:dyDescent="0.3">
      <c r="A1344">
        <v>100067</v>
      </c>
      <c r="B1344">
        <v>230922</v>
      </c>
      <c r="C1344" s="3">
        <v>44130.565972222219</v>
      </c>
      <c r="D1344">
        <v>0</v>
      </c>
      <c r="E1344">
        <v>2</v>
      </c>
      <c r="F1344" t="s">
        <v>25</v>
      </c>
      <c r="G1344">
        <v>2</v>
      </c>
      <c r="H1344">
        <v>68.789060000000006</v>
      </c>
      <c r="I1344">
        <v>21.878910000000001</v>
      </c>
      <c r="J1344">
        <v>1.078125</v>
      </c>
      <c r="K1344">
        <v>46.019530000000003</v>
      </c>
      <c r="L1344" s="3">
        <v>44130.317361111112</v>
      </c>
      <c r="M1344">
        <v>17.18</v>
      </c>
      <c r="N1344" t="s">
        <v>28</v>
      </c>
      <c r="P1344">
        <f>(C1344-Key!$B$1)*24</f>
        <v>-1.4666666667326353</v>
      </c>
      <c r="Q1344">
        <f>(Key!$B$2-'17.1'!C1344)*24</f>
        <v>4.4166666667442769</v>
      </c>
      <c r="R1344" s="3">
        <f>C1344-(M1344-Key!$B$5)/(24*Key!$B$6)</f>
        <v>44130.552157407401</v>
      </c>
      <c r="S1344">
        <f>M1344-Key!$B$5</f>
        <v>14.92</v>
      </c>
      <c r="T1344" s="2">
        <f t="shared" si="100"/>
        <v>44129.569444444445</v>
      </c>
      <c r="U1344" t="str">
        <f t="shared" si="101"/>
        <v>10-25-2020 13:40</v>
      </c>
      <c r="V1344">
        <f>IFERROR(IF(W1344=Z1344,VLOOKUP($U1344,[1]C8842!$G$2:$M$145,3,FALSE),0),0)</f>
        <v>21</v>
      </c>
      <c r="W1344">
        <f>VLOOKUP(RIGHT($V$1,5),Key!$A$9:$B$14,2,FALSE)</f>
        <v>10.199999999999999</v>
      </c>
      <c r="X1344">
        <f t="shared" si="104"/>
        <v>0</v>
      </c>
      <c r="Y1344">
        <f>VLOOKUP(RIGHT($X$1,5),Key!$A$9:$B$14,2,FALSE)</f>
        <v>3.7</v>
      </c>
      <c r="Z1344">
        <f t="shared" si="102"/>
        <v>10.199999999999999</v>
      </c>
      <c r="AA1344">
        <f t="shared" si="103"/>
        <v>21</v>
      </c>
    </row>
    <row r="1345" spans="1:27" x14ac:dyDescent="0.3">
      <c r="A1345">
        <v>100067</v>
      </c>
      <c r="B1345">
        <v>230922</v>
      </c>
      <c r="C1345" s="3">
        <v>44130.565972222219</v>
      </c>
      <c r="D1345">
        <v>3</v>
      </c>
      <c r="E1345">
        <v>2</v>
      </c>
      <c r="F1345" t="s">
        <v>26</v>
      </c>
      <c r="G1345">
        <v>1</v>
      </c>
      <c r="H1345">
        <v>66.476560000000006</v>
      </c>
      <c r="I1345">
        <v>15.78125</v>
      </c>
      <c r="J1345">
        <v>0.87109380000000003</v>
      </c>
      <c r="K1345">
        <v>94.039060000000006</v>
      </c>
      <c r="L1345" s="3">
        <v>44130.317361111112</v>
      </c>
      <c r="M1345">
        <v>17.18</v>
      </c>
      <c r="N1345" t="s">
        <v>28</v>
      </c>
      <c r="P1345">
        <f>(C1345-Key!$B$1)*24</f>
        <v>-1.4666666667326353</v>
      </c>
      <c r="Q1345">
        <f>(Key!$B$2-'17.1'!C1345)*24</f>
        <v>4.4166666667442769</v>
      </c>
      <c r="R1345" s="3">
        <f>C1345-(M1345-Key!$B$5)/(24*Key!$B$6)</f>
        <v>44130.552157407401</v>
      </c>
      <c r="S1345">
        <f>M1345-Key!$B$5</f>
        <v>14.92</v>
      </c>
      <c r="T1345" s="2">
        <f t="shared" si="100"/>
        <v>44129.569444444445</v>
      </c>
      <c r="U1345" t="str">
        <f t="shared" si="101"/>
        <v>10-25-2020 13:40</v>
      </c>
      <c r="V1345">
        <f>IFERROR(IF(W1345=Z1345,VLOOKUP($U1345,[1]C8842!$G$2:$M$145,3,FALSE),0),0)</f>
        <v>21</v>
      </c>
      <c r="W1345">
        <f>VLOOKUP(RIGHT($V$1,5),Key!$A$9:$B$14,2,FALSE)</f>
        <v>10.199999999999999</v>
      </c>
      <c r="X1345">
        <f t="shared" si="104"/>
        <v>0</v>
      </c>
      <c r="Y1345">
        <f>VLOOKUP(RIGHT($X$1,5),Key!$A$9:$B$14,2,FALSE)</f>
        <v>3.7</v>
      </c>
      <c r="Z1345">
        <f t="shared" si="102"/>
        <v>10.199999999999999</v>
      </c>
      <c r="AA1345">
        <f t="shared" si="103"/>
        <v>21</v>
      </c>
    </row>
    <row r="1346" spans="1:27" x14ac:dyDescent="0.3">
      <c r="A1346">
        <v>100067</v>
      </c>
      <c r="B1346">
        <v>230922</v>
      </c>
      <c r="C1346" s="3">
        <v>44130.565972222219</v>
      </c>
      <c r="D1346">
        <v>0</v>
      </c>
      <c r="E1346">
        <v>2</v>
      </c>
      <c r="F1346" t="s">
        <v>25</v>
      </c>
      <c r="G1346">
        <v>1</v>
      </c>
      <c r="H1346">
        <v>61.699219999999997</v>
      </c>
      <c r="I1346">
        <v>17.914059999999999</v>
      </c>
      <c r="J1346">
        <v>1.03125</v>
      </c>
      <c r="K1346">
        <v>46.019530000000003</v>
      </c>
      <c r="L1346" s="3">
        <v>44130.317361111112</v>
      </c>
      <c r="M1346">
        <v>17.18</v>
      </c>
      <c r="N1346" t="s">
        <v>28</v>
      </c>
      <c r="P1346">
        <f>(C1346-Key!$B$1)*24</f>
        <v>-1.4666666667326353</v>
      </c>
      <c r="Q1346">
        <f>(Key!$B$2-'17.1'!C1346)*24</f>
        <v>4.4166666667442769</v>
      </c>
      <c r="R1346" s="3">
        <f>C1346-(M1346-Key!$B$5)/(24*Key!$B$6)</f>
        <v>44130.552157407401</v>
      </c>
      <c r="S1346">
        <f>M1346-Key!$B$5</f>
        <v>14.92</v>
      </c>
      <c r="T1346" s="2">
        <f t="shared" si="100"/>
        <v>44129.569444444445</v>
      </c>
      <c r="U1346" t="str">
        <f t="shared" si="101"/>
        <v>10-25-2020 13:40</v>
      </c>
      <c r="V1346">
        <f>IFERROR(IF(W1346=Z1346,VLOOKUP($U1346,[1]C8842!$G$2:$M$145,3,FALSE),0),0)</f>
        <v>21</v>
      </c>
      <c r="W1346">
        <f>VLOOKUP(RIGHT($V$1,5),Key!$A$9:$B$14,2,FALSE)</f>
        <v>10.199999999999999</v>
      </c>
      <c r="X1346">
        <f t="shared" si="104"/>
        <v>0</v>
      </c>
      <c r="Y1346">
        <f>VLOOKUP(RIGHT($X$1,5),Key!$A$9:$B$14,2,FALSE)</f>
        <v>3.7</v>
      </c>
      <c r="Z1346">
        <f t="shared" si="102"/>
        <v>10.199999999999999</v>
      </c>
      <c r="AA1346">
        <f t="shared" si="103"/>
        <v>21</v>
      </c>
    </row>
    <row r="1347" spans="1:27" x14ac:dyDescent="0.3">
      <c r="A1347">
        <v>100067</v>
      </c>
      <c r="B1347">
        <v>230922</v>
      </c>
      <c r="C1347" s="3">
        <v>44130.565972222219</v>
      </c>
      <c r="D1347">
        <v>3</v>
      </c>
      <c r="E1347">
        <v>2</v>
      </c>
      <c r="F1347" t="s">
        <v>26</v>
      </c>
      <c r="G1347">
        <v>1</v>
      </c>
      <c r="H1347">
        <v>66.84375</v>
      </c>
      <c r="I1347">
        <v>13.04688</v>
      </c>
      <c r="J1347">
        <v>0.7578125</v>
      </c>
      <c r="K1347">
        <v>93.039060000000006</v>
      </c>
      <c r="L1347" s="3">
        <v>44130.317361111112</v>
      </c>
      <c r="M1347">
        <v>17.18</v>
      </c>
      <c r="N1347" t="s">
        <v>28</v>
      </c>
      <c r="P1347">
        <f>(C1347-Key!$B$1)*24</f>
        <v>-1.4666666667326353</v>
      </c>
      <c r="Q1347">
        <f>(Key!$B$2-'17.1'!C1347)*24</f>
        <v>4.4166666667442769</v>
      </c>
      <c r="R1347" s="3">
        <f>C1347-(M1347-Key!$B$5)/(24*Key!$B$6)</f>
        <v>44130.552157407401</v>
      </c>
      <c r="S1347">
        <f>M1347-Key!$B$5</f>
        <v>14.92</v>
      </c>
      <c r="T1347" s="2">
        <f t="shared" ref="T1347:T1410" si="105">ROUND(C1347*24*60/10,0)/(24*6)-1</f>
        <v>44129.569444444445</v>
      </c>
      <c r="U1347" t="str">
        <f t="shared" ref="U1347:U1410" si="106">TEXT(T1347,"mm-dd-yyyy hh:mm")</f>
        <v>10-25-2020 13:40</v>
      </c>
      <c r="V1347">
        <f>IFERROR(IF(W1347=Z1347,VLOOKUP($U1347,[1]C8842!$G$2:$M$145,3,FALSE),0),0)</f>
        <v>21</v>
      </c>
      <c r="W1347">
        <f>VLOOKUP(RIGHT($V$1,5),Key!$A$9:$B$14,2,FALSE)</f>
        <v>10.199999999999999</v>
      </c>
      <c r="X1347">
        <f t="shared" si="104"/>
        <v>0</v>
      </c>
      <c r="Y1347">
        <f>VLOOKUP(RIGHT($X$1,5),Key!$A$9:$B$14,2,FALSE)</f>
        <v>3.7</v>
      </c>
      <c r="Z1347">
        <f t="shared" ref="Z1347:Z1410" si="107">M1347-MIN(ABS(Y1347-M1347),ABS(W1347-M1347))</f>
        <v>10.199999999999999</v>
      </c>
      <c r="AA1347">
        <f t="shared" ref="AA1347:AA1410" si="108">SUM(V1347,X1347)</f>
        <v>21</v>
      </c>
    </row>
    <row r="1348" spans="1:27" x14ac:dyDescent="0.3">
      <c r="A1348">
        <v>100067</v>
      </c>
      <c r="B1348">
        <v>230922</v>
      </c>
      <c r="C1348" s="3">
        <v>44130.565972222219</v>
      </c>
      <c r="D1348">
        <v>3</v>
      </c>
      <c r="E1348">
        <v>2</v>
      </c>
      <c r="F1348" t="s">
        <v>26</v>
      </c>
      <c r="G1348">
        <v>1</v>
      </c>
      <c r="H1348">
        <v>61.734380000000002</v>
      </c>
      <c r="I1348">
        <v>16.789059999999999</v>
      </c>
      <c r="J1348">
        <v>0.98046880000000003</v>
      </c>
      <c r="K1348">
        <v>94.039060000000006</v>
      </c>
      <c r="L1348" s="3">
        <v>44130.317361111112</v>
      </c>
      <c r="M1348">
        <v>17.18</v>
      </c>
      <c r="N1348" t="s">
        <v>28</v>
      </c>
      <c r="P1348">
        <f>(C1348-Key!$B$1)*24</f>
        <v>-1.4666666667326353</v>
      </c>
      <c r="Q1348">
        <f>(Key!$B$2-'17.1'!C1348)*24</f>
        <v>4.4166666667442769</v>
      </c>
      <c r="R1348" s="3">
        <f>C1348-(M1348-Key!$B$5)/(24*Key!$B$6)</f>
        <v>44130.552157407401</v>
      </c>
      <c r="S1348">
        <f>M1348-Key!$B$5</f>
        <v>14.92</v>
      </c>
      <c r="T1348" s="2">
        <f t="shared" si="105"/>
        <v>44129.569444444445</v>
      </c>
      <c r="U1348" t="str">
        <f t="shared" si="106"/>
        <v>10-25-2020 13:40</v>
      </c>
      <c r="V1348">
        <f>IFERROR(IF(W1348=Z1348,VLOOKUP($U1348,[1]C8842!$G$2:$M$145,3,FALSE),0),0)</f>
        <v>21</v>
      </c>
      <c r="W1348">
        <f>VLOOKUP(RIGHT($V$1,5),Key!$A$9:$B$14,2,FALSE)</f>
        <v>10.199999999999999</v>
      </c>
      <c r="X1348">
        <f t="shared" ref="X1348:X1411" si="109">$X$2</f>
        <v>0</v>
      </c>
      <c r="Y1348">
        <f>VLOOKUP(RIGHT($X$1,5),Key!$A$9:$B$14,2,FALSE)</f>
        <v>3.7</v>
      </c>
      <c r="Z1348">
        <f t="shared" si="107"/>
        <v>10.199999999999999</v>
      </c>
      <c r="AA1348">
        <f t="shared" si="108"/>
        <v>21</v>
      </c>
    </row>
    <row r="1349" spans="1:27" x14ac:dyDescent="0.3">
      <c r="A1349">
        <v>100067</v>
      </c>
      <c r="B1349">
        <v>230922</v>
      </c>
      <c r="C1349" s="3">
        <v>44130.565972222219</v>
      </c>
      <c r="D1349">
        <v>0</v>
      </c>
      <c r="E1349">
        <v>2</v>
      </c>
      <c r="F1349" t="s">
        <v>25</v>
      </c>
      <c r="G1349">
        <v>1</v>
      </c>
      <c r="H1349">
        <v>66.234380000000002</v>
      </c>
      <c r="I1349">
        <v>16.4375</v>
      </c>
      <c r="J1349">
        <v>0.8984375</v>
      </c>
      <c r="K1349">
        <v>44.019530000000003</v>
      </c>
      <c r="L1349" s="3">
        <v>44130.317361111112</v>
      </c>
      <c r="M1349">
        <v>17.18</v>
      </c>
      <c r="N1349" t="s">
        <v>28</v>
      </c>
      <c r="P1349">
        <f>(C1349-Key!$B$1)*24</f>
        <v>-1.4666666667326353</v>
      </c>
      <c r="Q1349">
        <f>(Key!$B$2-'17.1'!C1349)*24</f>
        <v>4.4166666667442769</v>
      </c>
      <c r="R1349" s="3">
        <f>C1349-(M1349-Key!$B$5)/(24*Key!$B$6)</f>
        <v>44130.552157407401</v>
      </c>
      <c r="S1349">
        <f>M1349-Key!$B$5</f>
        <v>14.92</v>
      </c>
      <c r="T1349" s="2">
        <f t="shared" si="105"/>
        <v>44129.569444444445</v>
      </c>
      <c r="U1349" t="str">
        <f t="shared" si="106"/>
        <v>10-25-2020 13:40</v>
      </c>
      <c r="V1349">
        <f>IFERROR(IF(W1349=Z1349,VLOOKUP($U1349,[1]C8842!$G$2:$M$145,3,FALSE),0),0)</f>
        <v>21</v>
      </c>
      <c r="W1349">
        <f>VLOOKUP(RIGHT($V$1,5),Key!$A$9:$B$14,2,FALSE)</f>
        <v>10.199999999999999</v>
      </c>
      <c r="X1349">
        <f t="shared" si="109"/>
        <v>0</v>
      </c>
      <c r="Y1349">
        <f>VLOOKUP(RIGHT($X$1,5),Key!$A$9:$B$14,2,FALSE)</f>
        <v>3.7</v>
      </c>
      <c r="Z1349">
        <f t="shared" si="107"/>
        <v>10.199999999999999</v>
      </c>
      <c r="AA1349">
        <f t="shared" si="108"/>
        <v>21</v>
      </c>
    </row>
    <row r="1350" spans="1:27" x14ac:dyDescent="0.3">
      <c r="A1350">
        <v>100067</v>
      </c>
      <c r="B1350">
        <v>230922</v>
      </c>
      <c r="C1350" s="3">
        <v>44130.565972222219</v>
      </c>
      <c r="D1350">
        <v>1</v>
      </c>
      <c r="E1350">
        <v>1</v>
      </c>
      <c r="F1350" t="s">
        <v>25</v>
      </c>
      <c r="G1350">
        <v>1</v>
      </c>
      <c r="H1350">
        <v>68.730469999999997</v>
      </c>
      <c r="I1350">
        <v>18.882809999999999</v>
      </c>
      <c r="J1350">
        <v>0.9609375</v>
      </c>
      <c r="K1350">
        <v>58.023440000000001</v>
      </c>
      <c r="L1350" s="3">
        <v>44130.317361111112</v>
      </c>
      <c r="M1350">
        <v>17.18</v>
      </c>
      <c r="N1350" t="s">
        <v>28</v>
      </c>
      <c r="P1350">
        <f>(C1350-Key!$B$1)*24</f>
        <v>-1.4666666667326353</v>
      </c>
      <c r="Q1350">
        <f>(Key!$B$2-'17.1'!C1350)*24</f>
        <v>4.4166666667442769</v>
      </c>
      <c r="R1350" s="3">
        <f>C1350-(M1350-Key!$B$5)/(24*Key!$B$6)</f>
        <v>44130.552157407401</v>
      </c>
      <c r="S1350">
        <f>M1350-Key!$B$5</f>
        <v>14.92</v>
      </c>
      <c r="T1350" s="2">
        <f t="shared" si="105"/>
        <v>44129.569444444445</v>
      </c>
      <c r="U1350" t="str">
        <f t="shared" si="106"/>
        <v>10-25-2020 13:40</v>
      </c>
      <c r="V1350">
        <f>IFERROR(IF(W1350=Z1350,VLOOKUP($U1350,[1]C8842!$G$2:$M$145,3,FALSE),0),0)</f>
        <v>21</v>
      </c>
      <c r="W1350">
        <f>VLOOKUP(RIGHT($V$1,5),Key!$A$9:$B$14,2,FALSE)</f>
        <v>10.199999999999999</v>
      </c>
      <c r="X1350">
        <f t="shared" si="109"/>
        <v>0</v>
      </c>
      <c r="Y1350">
        <f>VLOOKUP(RIGHT($X$1,5),Key!$A$9:$B$14,2,FALSE)</f>
        <v>3.7</v>
      </c>
      <c r="Z1350">
        <f t="shared" si="107"/>
        <v>10.199999999999999</v>
      </c>
      <c r="AA1350">
        <f t="shared" si="108"/>
        <v>21</v>
      </c>
    </row>
    <row r="1351" spans="1:27" x14ac:dyDescent="0.3">
      <c r="A1351">
        <v>100067</v>
      </c>
      <c r="B1351">
        <v>230922</v>
      </c>
      <c r="C1351" s="3">
        <v>44130.565972222219</v>
      </c>
      <c r="D1351">
        <v>0</v>
      </c>
      <c r="E1351">
        <v>2</v>
      </c>
      <c r="F1351" t="s">
        <v>25</v>
      </c>
      <c r="G1351">
        <v>1</v>
      </c>
      <c r="H1351">
        <v>65.15625</v>
      </c>
      <c r="I1351">
        <v>15.507809999999999</v>
      </c>
      <c r="J1351">
        <v>0.875</v>
      </c>
      <c r="K1351">
        <v>46.019530000000003</v>
      </c>
      <c r="L1351" s="3">
        <v>44130.317361111112</v>
      </c>
      <c r="M1351">
        <v>17.18</v>
      </c>
      <c r="N1351" t="s">
        <v>28</v>
      </c>
      <c r="P1351">
        <f>(C1351-Key!$B$1)*24</f>
        <v>-1.4666666667326353</v>
      </c>
      <c r="Q1351">
        <f>(Key!$B$2-'17.1'!C1351)*24</f>
        <v>4.4166666667442769</v>
      </c>
      <c r="R1351" s="3">
        <f>C1351-(M1351-Key!$B$5)/(24*Key!$B$6)</f>
        <v>44130.552157407401</v>
      </c>
      <c r="S1351">
        <f>M1351-Key!$B$5</f>
        <v>14.92</v>
      </c>
      <c r="T1351" s="2">
        <f t="shared" si="105"/>
        <v>44129.569444444445</v>
      </c>
      <c r="U1351" t="str">
        <f t="shared" si="106"/>
        <v>10-25-2020 13:40</v>
      </c>
      <c r="V1351">
        <f>IFERROR(IF(W1351=Z1351,VLOOKUP($U1351,[1]C8842!$G$2:$M$145,3,FALSE),0),0)</f>
        <v>21</v>
      </c>
      <c r="W1351">
        <f>VLOOKUP(RIGHT($V$1,5),Key!$A$9:$B$14,2,FALSE)</f>
        <v>10.199999999999999</v>
      </c>
      <c r="X1351">
        <f t="shared" si="109"/>
        <v>0</v>
      </c>
      <c r="Y1351">
        <f>VLOOKUP(RIGHT($X$1,5),Key!$A$9:$B$14,2,FALSE)</f>
        <v>3.7</v>
      </c>
      <c r="Z1351">
        <f t="shared" si="107"/>
        <v>10.199999999999999</v>
      </c>
      <c r="AA1351">
        <f t="shared" si="108"/>
        <v>21</v>
      </c>
    </row>
    <row r="1352" spans="1:27" x14ac:dyDescent="0.3">
      <c r="A1352">
        <v>100067</v>
      </c>
      <c r="B1352">
        <v>230922</v>
      </c>
      <c r="C1352" s="3">
        <v>44130.565972222219</v>
      </c>
      <c r="D1352">
        <v>0</v>
      </c>
      <c r="E1352">
        <v>2</v>
      </c>
      <c r="F1352" t="s">
        <v>25</v>
      </c>
      <c r="G1352">
        <v>1</v>
      </c>
      <c r="H1352">
        <v>65.949219999999997</v>
      </c>
      <c r="I1352">
        <v>16.85547</v>
      </c>
      <c r="J1352">
        <v>0.921875</v>
      </c>
      <c r="K1352">
        <v>46.019530000000003</v>
      </c>
      <c r="L1352" s="3">
        <v>44130.317361111112</v>
      </c>
      <c r="M1352">
        <v>17.18</v>
      </c>
      <c r="N1352" t="s">
        <v>28</v>
      </c>
      <c r="P1352">
        <f>(C1352-Key!$B$1)*24</f>
        <v>-1.4666666667326353</v>
      </c>
      <c r="Q1352">
        <f>(Key!$B$2-'17.1'!C1352)*24</f>
        <v>4.4166666667442769</v>
      </c>
      <c r="R1352" s="3">
        <f>C1352-(M1352-Key!$B$5)/(24*Key!$B$6)</f>
        <v>44130.552157407401</v>
      </c>
      <c r="S1352">
        <f>M1352-Key!$B$5</f>
        <v>14.92</v>
      </c>
      <c r="T1352" s="2">
        <f t="shared" si="105"/>
        <v>44129.569444444445</v>
      </c>
      <c r="U1352" t="str">
        <f t="shared" si="106"/>
        <v>10-25-2020 13:40</v>
      </c>
      <c r="V1352">
        <f>IFERROR(IF(W1352=Z1352,VLOOKUP($U1352,[1]C8842!$G$2:$M$145,3,FALSE),0),0)</f>
        <v>21</v>
      </c>
      <c r="W1352">
        <f>VLOOKUP(RIGHT($V$1,5),Key!$A$9:$B$14,2,FALSE)</f>
        <v>10.199999999999999</v>
      </c>
      <c r="X1352">
        <f t="shared" si="109"/>
        <v>0</v>
      </c>
      <c r="Y1352">
        <f>VLOOKUP(RIGHT($X$1,5),Key!$A$9:$B$14,2,FALSE)</f>
        <v>3.7</v>
      </c>
      <c r="Z1352">
        <f t="shared" si="107"/>
        <v>10.199999999999999</v>
      </c>
      <c r="AA1352">
        <f t="shared" si="108"/>
        <v>21</v>
      </c>
    </row>
    <row r="1353" spans="1:27" x14ac:dyDescent="0.3">
      <c r="A1353">
        <v>100067</v>
      </c>
      <c r="B1353">
        <v>230922</v>
      </c>
      <c r="C1353" s="3">
        <v>44130.565972222219</v>
      </c>
      <c r="D1353">
        <v>0</v>
      </c>
      <c r="E1353">
        <v>2</v>
      </c>
      <c r="F1353" t="s">
        <v>25</v>
      </c>
      <c r="G1353">
        <v>1</v>
      </c>
      <c r="H1353">
        <v>65.507810000000006</v>
      </c>
      <c r="I1353">
        <v>15.339840000000001</v>
      </c>
      <c r="J1353">
        <v>0.8671875</v>
      </c>
      <c r="K1353">
        <v>47.019530000000003</v>
      </c>
      <c r="L1353" s="3">
        <v>44130.317361111112</v>
      </c>
      <c r="M1353">
        <v>17.18</v>
      </c>
      <c r="N1353" t="s">
        <v>28</v>
      </c>
      <c r="P1353">
        <f>(C1353-Key!$B$1)*24</f>
        <v>-1.4666666667326353</v>
      </c>
      <c r="Q1353">
        <f>(Key!$B$2-'17.1'!C1353)*24</f>
        <v>4.4166666667442769</v>
      </c>
      <c r="R1353" s="3">
        <f>C1353-(M1353-Key!$B$5)/(24*Key!$B$6)</f>
        <v>44130.552157407401</v>
      </c>
      <c r="S1353">
        <f>M1353-Key!$B$5</f>
        <v>14.92</v>
      </c>
      <c r="T1353" s="2">
        <f t="shared" si="105"/>
        <v>44129.569444444445</v>
      </c>
      <c r="U1353" t="str">
        <f t="shared" si="106"/>
        <v>10-25-2020 13:40</v>
      </c>
      <c r="V1353">
        <f>IFERROR(IF(W1353=Z1353,VLOOKUP($U1353,[1]C8842!$G$2:$M$145,3,FALSE),0),0)</f>
        <v>21</v>
      </c>
      <c r="W1353">
        <f>VLOOKUP(RIGHT($V$1,5),Key!$A$9:$B$14,2,FALSE)</f>
        <v>10.199999999999999</v>
      </c>
      <c r="X1353">
        <f t="shared" si="109"/>
        <v>0</v>
      </c>
      <c r="Y1353">
        <f>VLOOKUP(RIGHT($X$1,5),Key!$A$9:$B$14,2,FALSE)</f>
        <v>3.7</v>
      </c>
      <c r="Z1353">
        <f t="shared" si="107"/>
        <v>10.199999999999999</v>
      </c>
      <c r="AA1353">
        <f t="shared" si="108"/>
        <v>21</v>
      </c>
    </row>
    <row r="1354" spans="1:27" x14ac:dyDescent="0.3">
      <c r="A1354">
        <v>100067</v>
      </c>
      <c r="B1354">
        <v>230922</v>
      </c>
      <c r="C1354" s="3">
        <v>44130.565972222219</v>
      </c>
      <c r="D1354">
        <v>1</v>
      </c>
      <c r="E1354">
        <v>1</v>
      </c>
      <c r="F1354" t="s">
        <v>25</v>
      </c>
      <c r="G1354">
        <v>1</v>
      </c>
      <c r="H1354">
        <v>71.761719999999997</v>
      </c>
      <c r="I1354">
        <v>14.492190000000001</v>
      </c>
      <c r="J1354">
        <v>0.7578125</v>
      </c>
      <c r="K1354">
        <v>58.023440000000001</v>
      </c>
      <c r="L1354" s="3">
        <v>44130.317361111112</v>
      </c>
      <c r="M1354">
        <v>17.18</v>
      </c>
      <c r="N1354" t="s">
        <v>28</v>
      </c>
      <c r="P1354">
        <f>(C1354-Key!$B$1)*24</f>
        <v>-1.4666666667326353</v>
      </c>
      <c r="Q1354">
        <f>(Key!$B$2-'17.1'!C1354)*24</f>
        <v>4.4166666667442769</v>
      </c>
      <c r="R1354" s="3">
        <f>C1354-(M1354-Key!$B$5)/(24*Key!$B$6)</f>
        <v>44130.552157407401</v>
      </c>
      <c r="S1354">
        <f>M1354-Key!$B$5</f>
        <v>14.92</v>
      </c>
      <c r="T1354" s="2">
        <f t="shared" si="105"/>
        <v>44129.569444444445</v>
      </c>
      <c r="U1354" t="str">
        <f t="shared" si="106"/>
        <v>10-25-2020 13:40</v>
      </c>
      <c r="V1354">
        <f>IFERROR(IF(W1354=Z1354,VLOOKUP($U1354,[1]C8842!$G$2:$M$145,3,FALSE),0),0)</f>
        <v>21</v>
      </c>
      <c r="W1354">
        <f>VLOOKUP(RIGHT($V$1,5),Key!$A$9:$B$14,2,FALSE)</f>
        <v>10.199999999999999</v>
      </c>
      <c r="X1354">
        <f t="shared" si="109"/>
        <v>0</v>
      </c>
      <c r="Y1354">
        <f>VLOOKUP(RIGHT($X$1,5),Key!$A$9:$B$14,2,FALSE)</f>
        <v>3.7</v>
      </c>
      <c r="Z1354">
        <f t="shared" si="107"/>
        <v>10.199999999999999</v>
      </c>
      <c r="AA1354">
        <f t="shared" si="108"/>
        <v>21</v>
      </c>
    </row>
    <row r="1355" spans="1:27" x14ac:dyDescent="0.3">
      <c r="A1355">
        <v>100067</v>
      </c>
      <c r="B1355">
        <v>230922</v>
      </c>
      <c r="C1355" s="3">
        <v>44130.565972222219</v>
      </c>
      <c r="D1355">
        <v>0</v>
      </c>
      <c r="E1355">
        <v>2</v>
      </c>
      <c r="F1355" t="s">
        <v>25</v>
      </c>
      <c r="G1355">
        <v>1</v>
      </c>
      <c r="H1355">
        <v>62.023440000000001</v>
      </c>
      <c r="I1355">
        <v>15.808590000000001</v>
      </c>
      <c r="J1355">
        <v>0.93359380000000003</v>
      </c>
      <c r="K1355">
        <v>45.019530000000003</v>
      </c>
      <c r="L1355" s="3">
        <v>44130.317361111112</v>
      </c>
      <c r="M1355">
        <v>17.18</v>
      </c>
      <c r="N1355" t="s">
        <v>28</v>
      </c>
      <c r="P1355">
        <f>(C1355-Key!$B$1)*24</f>
        <v>-1.4666666667326353</v>
      </c>
      <c r="Q1355">
        <f>(Key!$B$2-'17.1'!C1355)*24</f>
        <v>4.4166666667442769</v>
      </c>
      <c r="R1355" s="3">
        <f>C1355-(M1355-Key!$B$5)/(24*Key!$B$6)</f>
        <v>44130.552157407401</v>
      </c>
      <c r="S1355">
        <f>M1355-Key!$B$5</f>
        <v>14.92</v>
      </c>
      <c r="T1355" s="2">
        <f t="shared" si="105"/>
        <v>44129.569444444445</v>
      </c>
      <c r="U1355" t="str">
        <f t="shared" si="106"/>
        <v>10-25-2020 13:40</v>
      </c>
      <c r="V1355">
        <f>IFERROR(IF(W1355=Z1355,VLOOKUP($U1355,[1]C8842!$G$2:$M$145,3,FALSE),0),0)</f>
        <v>21</v>
      </c>
      <c r="W1355">
        <f>VLOOKUP(RIGHT($V$1,5),Key!$A$9:$B$14,2,FALSE)</f>
        <v>10.199999999999999</v>
      </c>
      <c r="X1355">
        <f t="shared" si="109"/>
        <v>0</v>
      </c>
      <c r="Y1355">
        <f>VLOOKUP(RIGHT($X$1,5),Key!$A$9:$B$14,2,FALSE)</f>
        <v>3.7</v>
      </c>
      <c r="Z1355">
        <f t="shared" si="107"/>
        <v>10.199999999999999</v>
      </c>
      <c r="AA1355">
        <f t="shared" si="108"/>
        <v>21</v>
      </c>
    </row>
    <row r="1356" spans="1:27" x14ac:dyDescent="0.3">
      <c r="A1356">
        <v>100067</v>
      </c>
      <c r="B1356">
        <v>230922</v>
      </c>
      <c r="C1356" s="3">
        <v>44130.565972222219</v>
      </c>
      <c r="D1356">
        <v>3</v>
      </c>
      <c r="E1356">
        <v>2</v>
      </c>
      <c r="F1356" t="s">
        <v>26</v>
      </c>
      <c r="G1356">
        <v>1</v>
      </c>
      <c r="H1356">
        <v>58.234380000000002</v>
      </c>
      <c r="I1356">
        <v>19.83203</v>
      </c>
      <c r="J1356">
        <v>1.1796880000000001</v>
      </c>
      <c r="K1356">
        <v>94.039060000000006</v>
      </c>
      <c r="L1356" s="3">
        <v>44130.317361111112</v>
      </c>
      <c r="M1356">
        <v>17.18</v>
      </c>
      <c r="N1356" t="s">
        <v>28</v>
      </c>
      <c r="P1356">
        <f>(C1356-Key!$B$1)*24</f>
        <v>-1.4666666667326353</v>
      </c>
      <c r="Q1356">
        <f>(Key!$B$2-'17.1'!C1356)*24</f>
        <v>4.4166666667442769</v>
      </c>
      <c r="R1356" s="3">
        <f>C1356-(M1356-Key!$B$5)/(24*Key!$B$6)</f>
        <v>44130.552157407401</v>
      </c>
      <c r="S1356">
        <f>M1356-Key!$B$5</f>
        <v>14.92</v>
      </c>
      <c r="T1356" s="2">
        <f t="shared" si="105"/>
        <v>44129.569444444445</v>
      </c>
      <c r="U1356" t="str">
        <f t="shared" si="106"/>
        <v>10-25-2020 13:40</v>
      </c>
      <c r="V1356">
        <f>IFERROR(IF(W1356=Z1356,VLOOKUP($U1356,[1]C8842!$G$2:$M$145,3,FALSE),0),0)</f>
        <v>21</v>
      </c>
      <c r="W1356">
        <f>VLOOKUP(RIGHT($V$1,5),Key!$A$9:$B$14,2,FALSE)</f>
        <v>10.199999999999999</v>
      </c>
      <c r="X1356">
        <f t="shared" si="109"/>
        <v>0</v>
      </c>
      <c r="Y1356">
        <f>VLOOKUP(RIGHT($X$1,5),Key!$A$9:$B$14,2,FALSE)</f>
        <v>3.7</v>
      </c>
      <c r="Z1356">
        <f t="shared" si="107"/>
        <v>10.199999999999999</v>
      </c>
      <c r="AA1356">
        <f t="shared" si="108"/>
        <v>21</v>
      </c>
    </row>
    <row r="1357" spans="1:27" x14ac:dyDescent="0.3">
      <c r="A1357">
        <v>100067</v>
      </c>
      <c r="B1357">
        <v>230922</v>
      </c>
      <c r="C1357" s="3">
        <v>44130.565972222219</v>
      </c>
      <c r="D1357">
        <v>0</v>
      </c>
      <c r="E1357">
        <v>2</v>
      </c>
      <c r="F1357" t="s">
        <v>25</v>
      </c>
      <c r="G1357">
        <v>5</v>
      </c>
      <c r="H1357">
        <v>69.058589999999995</v>
      </c>
      <c r="I1357">
        <v>114.41800000000001</v>
      </c>
      <c r="J1357">
        <v>4.640625</v>
      </c>
      <c r="K1357">
        <v>46.019530000000003</v>
      </c>
      <c r="L1357" s="3">
        <v>44130.317361111112</v>
      </c>
      <c r="M1357">
        <v>17.18</v>
      </c>
      <c r="N1357" t="s">
        <v>28</v>
      </c>
      <c r="P1357">
        <f>(C1357-Key!$B$1)*24</f>
        <v>-1.4666666667326353</v>
      </c>
      <c r="Q1357">
        <f>(Key!$B$2-'17.1'!C1357)*24</f>
        <v>4.4166666667442769</v>
      </c>
      <c r="R1357" s="3">
        <f>C1357-(M1357-Key!$B$5)/(24*Key!$B$6)</f>
        <v>44130.552157407401</v>
      </c>
      <c r="S1357">
        <f>M1357-Key!$B$5</f>
        <v>14.92</v>
      </c>
      <c r="T1357" s="2">
        <f t="shared" si="105"/>
        <v>44129.569444444445</v>
      </c>
      <c r="U1357" t="str">
        <f t="shared" si="106"/>
        <v>10-25-2020 13:40</v>
      </c>
      <c r="V1357">
        <f>IFERROR(IF(W1357=Z1357,VLOOKUP($U1357,[1]C8842!$G$2:$M$145,3,FALSE),0),0)</f>
        <v>21</v>
      </c>
      <c r="W1357">
        <f>VLOOKUP(RIGHT($V$1,5),Key!$A$9:$B$14,2,FALSE)</f>
        <v>10.199999999999999</v>
      </c>
      <c r="X1357">
        <f t="shared" si="109"/>
        <v>0</v>
      </c>
      <c r="Y1357">
        <f>VLOOKUP(RIGHT($X$1,5),Key!$A$9:$B$14,2,FALSE)</f>
        <v>3.7</v>
      </c>
      <c r="Z1357">
        <f t="shared" si="107"/>
        <v>10.199999999999999</v>
      </c>
      <c r="AA1357">
        <f t="shared" si="108"/>
        <v>21</v>
      </c>
    </row>
    <row r="1358" spans="1:27" x14ac:dyDescent="0.3">
      <c r="A1358">
        <v>100067</v>
      </c>
      <c r="B1358">
        <v>230922</v>
      </c>
      <c r="C1358" s="3">
        <v>44130.566666666666</v>
      </c>
      <c r="D1358">
        <v>2</v>
      </c>
      <c r="E1358">
        <v>1</v>
      </c>
      <c r="F1358" t="s">
        <v>26</v>
      </c>
      <c r="G1358">
        <v>1</v>
      </c>
      <c r="H1358">
        <v>64.929689999999994</v>
      </c>
      <c r="I1358">
        <v>17.378910000000001</v>
      </c>
      <c r="J1358">
        <v>0.95703130000000003</v>
      </c>
      <c r="K1358">
        <v>81.035160000000005</v>
      </c>
      <c r="L1358" s="3">
        <v>44130.317361111112</v>
      </c>
      <c r="M1358">
        <v>17.18</v>
      </c>
      <c r="N1358" t="s">
        <v>28</v>
      </c>
      <c r="P1358">
        <f>(C1358-Key!$B$1)*24</f>
        <v>-1.4500000000116415</v>
      </c>
      <c r="Q1358">
        <f>(Key!$B$2-'17.1'!C1358)*24</f>
        <v>4.4000000000232831</v>
      </c>
      <c r="R1358" s="3">
        <f>C1358-(M1358-Key!$B$5)/(24*Key!$B$6)</f>
        <v>44130.552851851848</v>
      </c>
      <c r="S1358">
        <f>M1358-Key!$B$5</f>
        <v>14.92</v>
      </c>
      <c r="T1358" s="2">
        <f t="shared" si="105"/>
        <v>44129.569444444445</v>
      </c>
      <c r="U1358" t="str">
        <f t="shared" si="106"/>
        <v>10-25-2020 13:40</v>
      </c>
      <c r="V1358">
        <f>IFERROR(IF(W1358=Z1358,VLOOKUP($U1358,[1]C8842!$G$2:$M$145,3,FALSE),0),0)</f>
        <v>21</v>
      </c>
      <c r="W1358">
        <f>VLOOKUP(RIGHT($V$1,5),Key!$A$9:$B$14,2,FALSE)</f>
        <v>10.199999999999999</v>
      </c>
      <c r="X1358">
        <f t="shared" si="109"/>
        <v>0</v>
      </c>
      <c r="Y1358">
        <f>VLOOKUP(RIGHT($X$1,5),Key!$A$9:$B$14,2,FALSE)</f>
        <v>3.7</v>
      </c>
      <c r="Z1358">
        <f t="shared" si="107"/>
        <v>10.199999999999999</v>
      </c>
      <c r="AA1358">
        <f t="shared" si="108"/>
        <v>21</v>
      </c>
    </row>
    <row r="1359" spans="1:27" x14ac:dyDescent="0.3">
      <c r="A1359">
        <v>100067</v>
      </c>
      <c r="B1359">
        <v>230922</v>
      </c>
      <c r="C1359" s="3">
        <v>44130.566666666666</v>
      </c>
      <c r="D1359">
        <v>3</v>
      </c>
      <c r="E1359">
        <v>2</v>
      </c>
      <c r="F1359" t="s">
        <v>26</v>
      </c>
      <c r="G1359">
        <v>2</v>
      </c>
      <c r="H1359">
        <v>63.699219999999997</v>
      </c>
      <c r="I1359">
        <v>21.6875</v>
      </c>
      <c r="J1359">
        <v>1.15625</v>
      </c>
      <c r="K1359">
        <v>94.039060000000006</v>
      </c>
      <c r="L1359" s="3">
        <v>44130.317361111112</v>
      </c>
      <c r="M1359">
        <v>17.18</v>
      </c>
      <c r="N1359" t="s">
        <v>28</v>
      </c>
      <c r="P1359">
        <f>(C1359-Key!$B$1)*24</f>
        <v>-1.4500000000116415</v>
      </c>
      <c r="Q1359">
        <f>(Key!$B$2-'17.1'!C1359)*24</f>
        <v>4.4000000000232831</v>
      </c>
      <c r="R1359" s="3">
        <f>C1359-(M1359-Key!$B$5)/(24*Key!$B$6)</f>
        <v>44130.552851851848</v>
      </c>
      <c r="S1359">
        <f>M1359-Key!$B$5</f>
        <v>14.92</v>
      </c>
      <c r="T1359" s="2">
        <f t="shared" si="105"/>
        <v>44129.569444444445</v>
      </c>
      <c r="U1359" t="str">
        <f t="shared" si="106"/>
        <v>10-25-2020 13:40</v>
      </c>
      <c r="V1359">
        <f>IFERROR(IF(W1359=Z1359,VLOOKUP($U1359,[1]C8842!$G$2:$M$145,3,FALSE),0),0)</f>
        <v>21</v>
      </c>
      <c r="W1359">
        <f>VLOOKUP(RIGHT($V$1,5),Key!$A$9:$B$14,2,FALSE)</f>
        <v>10.199999999999999</v>
      </c>
      <c r="X1359">
        <f t="shared" si="109"/>
        <v>0</v>
      </c>
      <c r="Y1359">
        <f>VLOOKUP(RIGHT($X$1,5),Key!$A$9:$B$14,2,FALSE)</f>
        <v>3.7</v>
      </c>
      <c r="Z1359">
        <f t="shared" si="107"/>
        <v>10.199999999999999</v>
      </c>
      <c r="AA1359">
        <f t="shared" si="108"/>
        <v>21</v>
      </c>
    </row>
    <row r="1360" spans="1:27" x14ac:dyDescent="0.3">
      <c r="A1360">
        <v>100067</v>
      </c>
      <c r="B1360">
        <v>230922</v>
      </c>
      <c r="C1360" s="3">
        <v>44130.566666666666</v>
      </c>
      <c r="D1360">
        <v>2</v>
      </c>
      <c r="E1360">
        <v>1</v>
      </c>
      <c r="F1360" t="s">
        <v>26</v>
      </c>
      <c r="G1360">
        <v>1</v>
      </c>
      <c r="H1360">
        <v>62.570309999999999</v>
      </c>
      <c r="I1360">
        <v>16.628910000000001</v>
      </c>
      <c r="J1360">
        <v>0.9609375</v>
      </c>
      <c r="K1360">
        <v>81.035160000000005</v>
      </c>
      <c r="L1360" s="3">
        <v>44130.317361111112</v>
      </c>
      <c r="M1360">
        <v>17.18</v>
      </c>
      <c r="N1360" t="s">
        <v>28</v>
      </c>
      <c r="P1360">
        <f>(C1360-Key!$B$1)*24</f>
        <v>-1.4500000000116415</v>
      </c>
      <c r="Q1360">
        <f>(Key!$B$2-'17.1'!C1360)*24</f>
        <v>4.4000000000232831</v>
      </c>
      <c r="R1360" s="3">
        <f>C1360-(M1360-Key!$B$5)/(24*Key!$B$6)</f>
        <v>44130.552851851848</v>
      </c>
      <c r="S1360">
        <f>M1360-Key!$B$5</f>
        <v>14.92</v>
      </c>
      <c r="T1360" s="2">
        <f t="shared" si="105"/>
        <v>44129.569444444445</v>
      </c>
      <c r="U1360" t="str">
        <f t="shared" si="106"/>
        <v>10-25-2020 13:40</v>
      </c>
      <c r="V1360">
        <f>IFERROR(IF(W1360=Z1360,VLOOKUP($U1360,[1]C8842!$G$2:$M$145,3,FALSE),0),0)</f>
        <v>21</v>
      </c>
      <c r="W1360">
        <f>VLOOKUP(RIGHT($V$1,5),Key!$A$9:$B$14,2,FALSE)</f>
        <v>10.199999999999999</v>
      </c>
      <c r="X1360">
        <f t="shared" si="109"/>
        <v>0</v>
      </c>
      <c r="Y1360">
        <f>VLOOKUP(RIGHT($X$1,5),Key!$A$9:$B$14,2,FALSE)</f>
        <v>3.7</v>
      </c>
      <c r="Z1360">
        <f t="shared" si="107"/>
        <v>10.199999999999999</v>
      </c>
      <c r="AA1360">
        <f t="shared" si="108"/>
        <v>21</v>
      </c>
    </row>
    <row r="1361" spans="1:27" x14ac:dyDescent="0.3">
      <c r="A1361">
        <v>100067</v>
      </c>
      <c r="B1361">
        <v>230922</v>
      </c>
      <c r="C1361" s="3">
        <v>44130.566666666666</v>
      </c>
      <c r="D1361">
        <v>0</v>
      </c>
      <c r="E1361">
        <v>2</v>
      </c>
      <c r="F1361" t="s">
        <v>25</v>
      </c>
      <c r="G1361">
        <v>1</v>
      </c>
      <c r="H1361">
        <v>59.28125</v>
      </c>
      <c r="I1361">
        <v>19.179690000000001</v>
      </c>
      <c r="J1361">
        <v>1.128906</v>
      </c>
      <c r="K1361">
        <v>46.019530000000003</v>
      </c>
      <c r="L1361" s="3">
        <v>44130.317361111112</v>
      </c>
      <c r="M1361">
        <v>17.18</v>
      </c>
      <c r="N1361" t="s">
        <v>28</v>
      </c>
      <c r="P1361">
        <f>(C1361-Key!$B$1)*24</f>
        <v>-1.4500000000116415</v>
      </c>
      <c r="Q1361">
        <f>(Key!$B$2-'17.1'!C1361)*24</f>
        <v>4.4000000000232831</v>
      </c>
      <c r="R1361" s="3">
        <f>C1361-(M1361-Key!$B$5)/(24*Key!$B$6)</f>
        <v>44130.552851851848</v>
      </c>
      <c r="S1361">
        <f>M1361-Key!$B$5</f>
        <v>14.92</v>
      </c>
      <c r="T1361" s="2">
        <f t="shared" si="105"/>
        <v>44129.569444444445</v>
      </c>
      <c r="U1361" t="str">
        <f t="shared" si="106"/>
        <v>10-25-2020 13:40</v>
      </c>
      <c r="V1361">
        <f>IFERROR(IF(W1361=Z1361,VLOOKUP($U1361,[1]C8842!$G$2:$M$145,3,FALSE),0),0)</f>
        <v>21</v>
      </c>
      <c r="W1361">
        <f>VLOOKUP(RIGHT($V$1,5),Key!$A$9:$B$14,2,FALSE)</f>
        <v>10.199999999999999</v>
      </c>
      <c r="X1361">
        <f t="shared" si="109"/>
        <v>0</v>
      </c>
      <c r="Y1361">
        <f>VLOOKUP(RIGHT($X$1,5),Key!$A$9:$B$14,2,FALSE)</f>
        <v>3.7</v>
      </c>
      <c r="Z1361">
        <f t="shared" si="107"/>
        <v>10.199999999999999</v>
      </c>
      <c r="AA1361">
        <f t="shared" si="108"/>
        <v>21</v>
      </c>
    </row>
    <row r="1362" spans="1:27" x14ac:dyDescent="0.3">
      <c r="A1362">
        <v>100067</v>
      </c>
      <c r="B1362">
        <v>230922</v>
      </c>
      <c r="C1362" s="3">
        <v>44130.566666666666</v>
      </c>
      <c r="D1362">
        <v>0</v>
      </c>
      <c r="E1362">
        <v>2</v>
      </c>
      <c r="F1362" t="s">
        <v>25</v>
      </c>
      <c r="G1362">
        <v>4</v>
      </c>
      <c r="H1362">
        <v>56.894530000000003</v>
      </c>
      <c r="I1362">
        <v>74.117189999999994</v>
      </c>
      <c r="J1362">
        <v>3.75</v>
      </c>
      <c r="K1362">
        <v>46.019530000000003</v>
      </c>
      <c r="L1362" s="3">
        <v>44130.317361111112</v>
      </c>
      <c r="M1362">
        <v>17.18</v>
      </c>
      <c r="N1362" t="s">
        <v>28</v>
      </c>
      <c r="P1362">
        <f>(C1362-Key!$B$1)*24</f>
        <v>-1.4500000000116415</v>
      </c>
      <c r="Q1362">
        <f>(Key!$B$2-'17.1'!C1362)*24</f>
        <v>4.4000000000232831</v>
      </c>
      <c r="R1362" s="3">
        <f>C1362-(M1362-Key!$B$5)/(24*Key!$B$6)</f>
        <v>44130.552851851848</v>
      </c>
      <c r="S1362">
        <f>M1362-Key!$B$5</f>
        <v>14.92</v>
      </c>
      <c r="T1362" s="2">
        <f t="shared" si="105"/>
        <v>44129.569444444445</v>
      </c>
      <c r="U1362" t="str">
        <f t="shared" si="106"/>
        <v>10-25-2020 13:40</v>
      </c>
      <c r="V1362">
        <f>IFERROR(IF(W1362=Z1362,VLOOKUP($U1362,[1]C8842!$G$2:$M$145,3,FALSE),0),0)</f>
        <v>21</v>
      </c>
      <c r="W1362">
        <f>VLOOKUP(RIGHT($V$1,5),Key!$A$9:$B$14,2,FALSE)</f>
        <v>10.199999999999999</v>
      </c>
      <c r="X1362">
        <f t="shared" si="109"/>
        <v>0</v>
      </c>
      <c r="Y1362">
        <f>VLOOKUP(RIGHT($X$1,5),Key!$A$9:$B$14,2,FALSE)</f>
        <v>3.7</v>
      </c>
      <c r="Z1362">
        <f t="shared" si="107"/>
        <v>10.199999999999999</v>
      </c>
      <c r="AA1362">
        <f t="shared" si="108"/>
        <v>21</v>
      </c>
    </row>
    <row r="1363" spans="1:27" x14ac:dyDescent="0.3">
      <c r="A1363">
        <v>100067</v>
      </c>
      <c r="B1363">
        <v>230922</v>
      </c>
      <c r="C1363" s="3">
        <v>44130.566666666666</v>
      </c>
      <c r="D1363">
        <v>3</v>
      </c>
      <c r="E1363">
        <v>2</v>
      </c>
      <c r="F1363" t="s">
        <v>26</v>
      </c>
      <c r="G1363">
        <v>1</v>
      </c>
      <c r="H1363">
        <v>68.078130000000002</v>
      </c>
      <c r="I1363">
        <v>18.242190000000001</v>
      </c>
      <c r="J1363">
        <v>0.9453125</v>
      </c>
      <c r="K1363">
        <v>93.039060000000006</v>
      </c>
      <c r="L1363" s="3">
        <v>44130.317361111112</v>
      </c>
      <c r="M1363">
        <v>17.18</v>
      </c>
      <c r="N1363" t="s">
        <v>28</v>
      </c>
      <c r="P1363">
        <f>(C1363-Key!$B$1)*24</f>
        <v>-1.4500000000116415</v>
      </c>
      <c r="Q1363">
        <f>(Key!$B$2-'17.1'!C1363)*24</f>
        <v>4.4000000000232831</v>
      </c>
      <c r="R1363" s="3">
        <f>C1363-(M1363-Key!$B$5)/(24*Key!$B$6)</f>
        <v>44130.552851851848</v>
      </c>
      <c r="S1363">
        <f>M1363-Key!$B$5</f>
        <v>14.92</v>
      </c>
      <c r="T1363" s="2">
        <f t="shared" si="105"/>
        <v>44129.569444444445</v>
      </c>
      <c r="U1363" t="str">
        <f t="shared" si="106"/>
        <v>10-25-2020 13:40</v>
      </c>
      <c r="V1363">
        <f>IFERROR(IF(W1363=Z1363,VLOOKUP($U1363,[1]C8842!$G$2:$M$145,3,FALSE),0),0)</f>
        <v>21</v>
      </c>
      <c r="W1363">
        <f>VLOOKUP(RIGHT($V$1,5),Key!$A$9:$B$14,2,FALSE)</f>
        <v>10.199999999999999</v>
      </c>
      <c r="X1363">
        <f t="shared" si="109"/>
        <v>0</v>
      </c>
      <c r="Y1363">
        <f>VLOOKUP(RIGHT($X$1,5),Key!$A$9:$B$14,2,FALSE)</f>
        <v>3.7</v>
      </c>
      <c r="Z1363">
        <f t="shared" si="107"/>
        <v>10.199999999999999</v>
      </c>
      <c r="AA1363">
        <f t="shared" si="108"/>
        <v>21</v>
      </c>
    </row>
    <row r="1364" spans="1:27" x14ac:dyDescent="0.3">
      <c r="A1364">
        <v>100067</v>
      </c>
      <c r="B1364">
        <v>230922</v>
      </c>
      <c r="C1364" s="3">
        <v>44130.566666666666</v>
      </c>
      <c r="D1364">
        <v>0</v>
      </c>
      <c r="E1364">
        <v>2</v>
      </c>
      <c r="F1364" t="s">
        <v>25</v>
      </c>
      <c r="G1364">
        <v>1</v>
      </c>
      <c r="H1364">
        <v>62.085940000000001</v>
      </c>
      <c r="I1364">
        <v>14.847659999999999</v>
      </c>
      <c r="J1364">
        <v>0.890625</v>
      </c>
      <c r="K1364">
        <v>48.019530000000003</v>
      </c>
      <c r="L1364" s="3">
        <v>44130.317361111112</v>
      </c>
      <c r="M1364">
        <v>17.18</v>
      </c>
      <c r="N1364" t="s">
        <v>28</v>
      </c>
      <c r="P1364">
        <f>(C1364-Key!$B$1)*24</f>
        <v>-1.4500000000116415</v>
      </c>
      <c r="Q1364">
        <f>(Key!$B$2-'17.1'!C1364)*24</f>
        <v>4.4000000000232831</v>
      </c>
      <c r="R1364" s="3">
        <f>C1364-(M1364-Key!$B$5)/(24*Key!$B$6)</f>
        <v>44130.552851851848</v>
      </c>
      <c r="S1364">
        <f>M1364-Key!$B$5</f>
        <v>14.92</v>
      </c>
      <c r="T1364" s="2">
        <f t="shared" si="105"/>
        <v>44129.569444444445</v>
      </c>
      <c r="U1364" t="str">
        <f t="shared" si="106"/>
        <v>10-25-2020 13:40</v>
      </c>
      <c r="V1364">
        <f>IFERROR(IF(W1364=Z1364,VLOOKUP($U1364,[1]C8842!$G$2:$M$145,3,FALSE),0),0)</f>
        <v>21</v>
      </c>
      <c r="W1364">
        <f>VLOOKUP(RIGHT($V$1,5),Key!$A$9:$B$14,2,FALSE)</f>
        <v>10.199999999999999</v>
      </c>
      <c r="X1364">
        <f t="shared" si="109"/>
        <v>0</v>
      </c>
      <c r="Y1364">
        <f>VLOOKUP(RIGHT($X$1,5),Key!$A$9:$B$14,2,FALSE)</f>
        <v>3.7</v>
      </c>
      <c r="Z1364">
        <f t="shared" si="107"/>
        <v>10.199999999999999</v>
      </c>
      <c r="AA1364">
        <f t="shared" si="108"/>
        <v>21</v>
      </c>
    </row>
    <row r="1365" spans="1:27" x14ac:dyDescent="0.3">
      <c r="A1365">
        <v>100067</v>
      </c>
      <c r="B1365">
        <v>230922</v>
      </c>
      <c r="C1365" s="3">
        <v>44130.566666666666</v>
      </c>
      <c r="D1365">
        <v>2</v>
      </c>
      <c r="E1365">
        <v>1</v>
      </c>
      <c r="F1365" t="s">
        <v>26</v>
      </c>
      <c r="G1365">
        <v>2</v>
      </c>
      <c r="H1365">
        <v>69.835939999999994</v>
      </c>
      <c r="I1365">
        <v>24.648440000000001</v>
      </c>
      <c r="J1365">
        <v>1.167969</v>
      </c>
      <c r="K1365">
        <v>81.035160000000005</v>
      </c>
      <c r="L1365" s="3">
        <v>44130.317361111112</v>
      </c>
      <c r="M1365">
        <v>17.18</v>
      </c>
      <c r="N1365" t="s">
        <v>28</v>
      </c>
      <c r="P1365">
        <f>(C1365-Key!$B$1)*24</f>
        <v>-1.4500000000116415</v>
      </c>
      <c r="Q1365">
        <f>(Key!$B$2-'17.1'!C1365)*24</f>
        <v>4.4000000000232831</v>
      </c>
      <c r="R1365" s="3">
        <f>C1365-(M1365-Key!$B$5)/(24*Key!$B$6)</f>
        <v>44130.552851851848</v>
      </c>
      <c r="S1365">
        <f>M1365-Key!$B$5</f>
        <v>14.92</v>
      </c>
      <c r="T1365" s="2">
        <f t="shared" si="105"/>
        <v>44129.569444444445</v>
      </c>
      <c r="U1365" t="str">
        <f t="shared" si="106"/>
        <v>10-25-2020 13:40</v>
      </c>
      <c r="V1365">
        <f>IFERROR(IF(W1365=Z1365,VLOOKUP($U1365,[1]C8842!$G$2:$M$145,3,FALSE),0),0)</f>
        <v>21</v>
      </c>
      <c r="W1365">
        <f>VLOOKUP(RIGHT($V$1,5),Key!$A$9:$B$14,2,FALSE)</f>
        <v>10.199999999999999</v>
      </c>
      <c r="X1365">
        <f t="shared" si="109"/>
        <v>0</v>
      </c>
      <c r="Y1365">
        <f>VLOOKUP(RIGHT($X$1,5),Key!$A$9:$B$14,2,FALSE)</f>
        <v>3.7</v>
      </c>
      <c r="Z1365">
        <f t="shared" si="107"/>
        <v>10.199999999999999</v>
      </c>
      <c r="AA1365">
        <f t="shared" si="108"/>
        <v>21</v>
      </c>
    </row>
    <row r="1366" spans="1:27" x14ac:dyDescent="0.3">
      <c r="A1366">
        <v>100067</v>
      </c>
      <c r="B1366">
        <v>230922</v>
      </c>
      <c r="C1366" s="3">
        <v>44130.566666666666</v>
      </c>
      <c r="D1366">
        <v>3</v>
      </c>
      <c r="E1366">
        <v>2</v>
      </c>
      <c r="F1366" t="s">
        <v>26</v>
      </c>
      <c r="G1366">
        <v>2</v>
      </c>
      <c r="H1366">
        <v>63.285159999999998</v>
      </c>
      <c r="I1366">
        <v>21.070309999999999</v>
      </c>
      <c r="J1366">
        <v>1.136719</v>
      </c>
      <c r="K1366">
        <v>93.039060000000006</v>
      </c>
      <c r="L1366" s="3">
        <v>44130.317361111112</v>
      </c>
      <c r="M1366">
        <v>17.18</v>
      </c>
      <c r="N1366" t="s">
        <v>28</v>
      </c>
      <c r="P1366">
        <f>(C1366-Key!$B$1)*24</f>
        <v>-1.4500000000116415</v>
      </c>
      <c r="Q1366">
        <f>(Key!$B$2-'17.1'!C1366)*24</f>
        <v>4.4000000000232831</v>
      </c>
      <c r="R1366" s="3">
        <f>C1366-(M1366-Key!$B$5)/(24*Key!$B$6)</f>
        <v>44130.552851851848</v>
      </c>
      <c r="S1366">
        <f>M1366-Key!$B$5</f>
        <v>14.92</v>
      </c>
      <c r="T1366" s="2">
        <f t="shared" si="105"/>
        <v>44129.569444444445</v>
      </c>
      <c r="U1366" t="str">
        <f t="shared" si="106"/>
        <v>10-25-2020 13:40</v>
      </c>
      <c r="V1366">
        <f>IFERROR(IF(W1366=Z1366,VLOOKUP($U1366,[1]C8842!$G$2:$M$145,3,FALSE),0),0)</f>
        <v>21</v>
      </c>
      <c r="W1366">
        <f>VLOOKUP(RIGHT($V$1,5),Key!$A$9:$B$14,2,FALSE)</f>
        <v>10.199999999999999</v>
      </c>
      <c r="X1366">
        <f t="shared" si="109"/>
        <v>0</v>
      </c>
      <c r="Y1366">
        <f>VLOOKUP(RIGHT($X$1,5),Key!$A$9:$B$14,2,FALSE)</f>
        <v>3.7</v>
      </c>
      <c r="Z1366">
        <f t="shared" si="107"/>
        <v>10.199999999999999</v>
      </c>
      <c r="AA1366">
        <f t="shared" si="108"/>
        <v>21</v>
      </c>
    </row>
    <row r="1367" spans="1:27" x14ac:dyDescent="0.3">
      <c r="A1367">
        <v>100067</v>
      </c>
      <c r="B1367">
        <v>230922</v>
      </c>
      <c r="C1367" s="3">
        <v>44130.566666666666</v>
      </c>
      <c r="D1367">
        <v>3</v>
      </c>
      <c r="E1367">
        <v>2</v>
      </c>
      <c r="F1367" t="s">
        <v>26</v>
      </c>
      <c r="G1367">
        <v>1</v>
      </c>
      <c r="H1367">
        <v>60.761719999999997</v>
      </c>
      <c r="I1367">
        <v>17.121089999999999</v>
      </c>
      <c r="J1367">
        <v>1.011719</v>
      </c>
      <c r="K1367">
        <v>94.039060000000006</v>
      </c>
      <c r="L1367" s="3">
        <v>44130.317361111112</v>
      </c>
      <c r="M1367">
        <v>17.18</v>
      </c>
      <c r="N1367" t="s">
        <v>28</v>
      </c>
      <c r="P1367">
        <f>(C1367-Key!$B$1)*24</f>
        <v>-1.4500000000116415</v>
      </c>
      <c r="Q1367">
        <f>(Key!$B$2-'17.1'!C1367)*24</f>
        <v>4.4000000000232831</v>
      </c>
      <c r="R1367" s="3">
        <f>C1367-(M1367-Key!$B$5)/(24*Key!$B$6)</f>
        <v>44130.552851851848</v>
      </c>
      <c r="S1367">
        <f>M1367-Key!$B$5</f>
        <v>14.92</v>
      </c>
      <c r="T1367" s="2">
        <f t="shared" si="105"/>
        <v>44129.569444444445</v>
      </c>
      <c r="U1367" t="str">
        <f t="shared" si="106"/>
        <v>10-25-2020 13:40</v>
      </c>
      <c r="V1367">
        <f>IFERROR(IF(W1367=Z1367,VLOOKUP($U1367,[1]C8842!$G$2:$M$145,3,FALSE),0),0)</f>
        <v>21</v>
      </c>
      <c r="W1367">
        <f>VLOOKUP(RIGHT($V$1,5),Key!$A$9:$B$14,2,FALSE)</f>
        <v>10.199999999999999</v>
      </c>
      <c r="X1367">
        <f t="shared" si="109"/>
        <v>0</v>
      </c>
      <c r="Y1367">
        <f>VLOOKUP(RIGHT($X$1,5),Key!$A$9:$B$14,2,FALSE)</f>
        <v>3.7</v>
      </c>
      <c r="Z1367">
        <f t="shared" si="107"/>
        <v>10.199999999999999</v>
      </c>
      <c r="AA1367">
        <f t="shared" si="108"/>
        <v>21</v>
      </c>
    </row>
    <row r="1368" spans="1:27" x14ac:dyDescent="0.3">
      <c r="A1368">
        <v>100067</v>
      </c>
      <c r="B1368">
        <v>230922</v>
      </c>
      <c r="C1368" s="3">
        <v>44130.566666666666</v>
      </c>
      <c r="D1368">
        <v>3</v>
      </c>
      <c r="E1368">
        <v>2</v>
      </c>
      <c r="F1368" t="s">
        <v>26</v>
      </c>
      <c r="G1368">
        <v>1</v>
      </c>
      <c r="H1368">
        <v>64.835939999999994</v>
      </c>
      <c r="I1368">
        <v>16.410160000000001</v>
      </c>
      <c r="J1368">
        <v>0.91796880000000003</v>
      </c>
      <c r="K1368">
        <v>95.039060000000006</v>
      </c>
      <c r="L1368" s="3">
        <v>44130.320833333331</v>
      </c>
      <c r="M1368">
        <v>17.18</v>
      </c>
      <c r="N1368" t="s">
        <v>28</v>
      </c>
      <c r="P1368">
        <f>(C1368-Key!$B$1)*24</f>
        <v>-1.4500000000116415</v>
      </c>
      <c r="Q1368">
        <f>(Key!$B$2-'17.1'!C1368)*24</f>
        <v>4.4000000000232831</v>
      </c>
      <c r="R1368" s="3">
        <f>C1368-(M1368-Key!$B$5)/(24*Key!$B$6)</f>
        <v>44130.552851851848</v>
      </c>
      <c r="S1368">
        <f>M1368-Key!$B$5</f>
        <v>14.92</v>
      </c>
      <c r="T1368" s="2">
        <f t="shared" si="105"/>
        <v>44129.569444444445</v>
      </c>
      <c r="U1368" t="str">
        <f t="shared" si="106"/>
        <v>10-25-2020 13:40</v>
      </c>
      <c r="V1368">
        <f>IFERROR(IF(W1368=Z1368,VLOOKUP($U1368,[1]C8842!$G$2:$M$145,3,FALSE),0),0)</f>
        <v>21</v>
      </c>
      <c r="W1368">
        <f>VLOOKUP(RIGHT($V$1,5),Key!$A$9:$B$14,2,FALSE)</f>
        <v>10.199999999999999</v>
      </c>
      <c r="X1368">
        <f t="shared" si="109"/>
        <v>0</v>
      </c>
      <c r="Y1368">
        <f>VLOOKUP(RIGHT($X$1,5),Key!$A$9:$B$14,2,FALSE)</f>
        <v>3.7</v>
      </c>
      <c r="Z1368">
        <f t="shared" si="107"/>
        <v>10.199999999999999</v>
      </c>
      <c r="AA1368">
        <f t="shared" si="108"/>
        <v>21</v>
      </c>
    </row>
    <row r="1369" spans="1:27" x14ac:dyDescent="0.3">
      <c r="A1369">
        <v>100067</v>
      </c>
      <c r="B1369">
        <v>230922</v>
      </c>
      <c r="C1369" s="3">
        <v>44130.567361111112</v>
      </c>
      <c r="D1369">
        <v>3</v>
      </c>
      <c r="E1369">
        <v>2</v>
      </c>
      <c r="F1369" t="s">
        <v>26</v>
      </c>
      <c r="G1369">
        <v>2</v>
      </c>
      <c r="H1369">
        <v>49.898440000000001</v>
      </c>
      <c r="I1369">
        <v>20.59375</v>
      </c>
      <c r="J1369">
        <v>1.417969</v>
      </c>
      <c r="K1369">
        <v>93.039060000000006</v>
      </c>
      <c r="L1369" s="3">
        <v>44130.320833333331</v>
      </c>
      <c r="M1369">
        <v>17.18</v>
      </c>
      <c r="N1369" t="s">
        <v>28</v>
      </c>
      <c r="P1369">
        <f>(C1369-Key!$B$1)*24</f>
        <v>-1.4333333332906477</v>
      </c>
      <c r="Q1369">
        <f>(Key!$B$2-'17.1'!C1369)*24</f>
        <v>4.3833333333022892</v>
      </c>
      <c r="R1369" s="3">
        <f>C1369-(M1369-Key!$B$5)/(24*Key!$B$6)</f>
        <v>44130.553546296294</v>
      </c>
      <c r="S1369">
        <f>M1369-Key!$B$5</f>
        <v>14.92</v>
      </c>
      <c r="T1369" s="2">
        <f t="shared" si="105"/>
        <v>44129.569444444445</v>
      </c>
      <c r="U1369" t="str">
        <f t="shared" si="106"/>
        <v>10-25-2020 13:40</v>
      </c>
      <c r="V1369">
        <f>IFERROR(IF(W1369=Z1369,VLOOKUP($U1369,[1]C8842!$G$2:$M$145,3,FALSE),0),0)</f>
        <v>21</v>
      </c>
      <c r="W1369">
        <f>VLOOKUP(RIGHT($V$1,5),Key!$A$9:$B$14,2,FALSE)</f>
        <v>10.199999999999999</v>
      </c>
      <c r="X1369">
        <f t="shared" si="109"/>
        <v>0</v>
      </c>
      <c r="Y1369">
        <f>VLOOKUP(RIGHT($X$1,5),Key!$A$9:$B$14,2,FALSE)</f>
        <v>3.7</v>
      </c>
      <c r="Z1369">
        <f t="shared" si="107"/>
        <v>10.199999999999999</v>
      </c>
      <c r="AA1369">
        <f t="shared" si="108"/>
        <v>21</v>
      </c>
    </row>
    <row r="1370" spans="1:27" x14ac:dyDescent="0.3">
      <c r="A1370">
        <v>100067</v>
      </c>
      <c r="B1370">
        <v>230922</v>
      </c>
      <c r="C1370" s="3">
        <v>44130.567361111112</v>
      </c>
      <c r="D1370">
        <v>2</v>
      </c>
      <c r="E1370">
        <v>1</v>
      </c>
      <c r="F1370" t="s">
        <v>26</v>
      </c>
      <c r="G1370">
        <v>1</v>
      </c>
      <c r="H1370">
        <v>69.304689999999994</v>
      </c>
      <c r="I1370">
        <v>17.17578</v>
      </c>
      <c r="J1370">
        <v>0.88671880000000003</v>
      </c>
      <c r="K1370">
        <v>81.035160000000005</v>
      </c>
      <c r="L1370" s="3">
        <v>44130.320833333331</v>
      </c>
      <c r="M1370">
        <v>17.18</v>
      </c>
      <c r="N1370" t="s">
        <v>28</v>
      </c>
      <c r="P1370">
        <f>(C1370-Key!$B$1)*24</f>
        <v>-1.4333333332906477</v>
      </c>
      <c r="Q1370">
        <f>(Key!$B$2-'17.1'!C1370)*24</f>
        <v>4.3833333333022892</v>
      </c>
      <c r="R1370" s="3">
        <f>C1370-(M1370-Key!$B$5)/(24*Key!$B$6)</f>
        <v>44130.553546296294</v>
      </c>
      <c r="S1370">
        <f>M1370-Key!$B$5</f>
        <v>14.92</v>
      </c>
      <c r="T1370" s="2">
        <f t="shared" si="105"/>
        <v>44129.569444444445</v>
      </c>
      <c r="U1370" t="str">
        <f t="shared" si="106"/>
        <v>10-25-2020 13:40</v>
      </c>
      <c r="V1370">
        <f>IFERROR(IF(W1370=Z1370,VLOOKUP($U1370,[1]C8842!$G$2:$M$145,3,FALSE),0),0)</f>
        <v>21</v>
      </c>
      <c r="W1370">
        <f>VLOOKUP(RIGHT($V$1,5),Key!$A$9:$B$14,2,FALSE)</f>
        <v>10.199999999999999</v>
      </c>
      <c r="X1370">
        <f t="shared" si="109"/>
        <v>0</v>
      </c>
      <c r="Y1370">
        <f>VLOOKUP(RIGHT($X$1,5),Key!$A$9:$B$14,2,FALSE)</f>
        <v>3.7</v>
      </c>
      <c r="Z1370">
        <f t="shared" si="107"/>
        <v>10.199999999999999</v>
      </c>
      <c r="AA1370">
        <f t="shared" si="108"/>
        <v>21</v>
      </c>
    </row>
    <row r="1371" spans="1:27" x14ac:dyDescent="0.3">
      <c r="A1371">
        <v>100067</v>
      </c>
      <c r="B1371">
        <v>230922</v>
      </c>
      <c r="C1371" s="3">
        <v>44130.567361111112</v>
      </c>
      <c r="D1371">
        <v>2</v>
      </c>
      <c r="E1371">
        <v>1</v>
      </c>
      <c r="F1371" t="s">
        <v>26</v>
      </c>
      <c r="G1371">
        <v>2</v>
      </c>
      <c r="H1371">
        <v>81.140630000000002</v>
      </c>
      <c r="I1371">
        <v>23.01953</v>
      </c>
      <c r="J1371">
        <v>0.94921880000000003</v>
      </c>
      <c r="K1371">
        <v>80.03125</v>
      </c>
      <c r="L1371" s="3">
        <v>44130.320833333331</v>
      </c>
      <c r="M1371">
        <v>17.18</v>
      </c>
      <c r="N1371" t="s">
        <v>28</v>
      </c>
      <c r="P1371">
        <f>(C1371-Key!$B$1)*24</f>
        <v>-1.4333333332906477</v>
      </c>
      <c r="Q1371">
        <f>(Key!$B$2-'17.1'!C1371)*24</f>
        <v>4.3833333333022892</v>
      </c>
      <c r="R1371" s="3">
        <f>C1371-(M1371-Key!$B$5)/(24*Key!$B$6)</f>
        <v>44130.553546296294</v>
      </c>
      <c r="S1371">
        <f>M1371-Key!$B$5</f>
        <v>14.92</v>
      </c>
      <c r="T1371" s="2">
        <f t="shared" si="105"/>
        <v>44129.569444444445</v>
      </c>
      <c r="U1371" t="str">
        <f t="shared" si="106"/>
        <v>10-25-2020 13:40</v>
      </c>
      <c r="V1371">
        <f>IFERROR(IF(W1371=Z1371,VLOOKUP($U1371,[1]C8842!$G$2:$M$145,3,FALSE),0),0)</f>
        <v>21</v>
      </c>
      <c r="W1371">
        <f>VLOOKUP(RIGHT($V$1,5),Key!$A$9:$B$14,2,FALSE)</f>
        <v>10.199999999999999</v>
      </c>
      <c r="X1371">
        <f t="shared" si="109"/>
        <v>0</v>
      </c>
      <c r="Y1371">
        <f>VLOOKUP(RIGHT($X$1,5),Key!$A$9:$B$14,2,FALSE)</f>
        <v>3.7</v>
      </c>
      <c r="Z1371">
        <f t="shared" si="107"/>
        <v>10.199999999999999</v>
      </c>
      <c r="AA1371">
        <f t="shared" si="108"/>
        <v>21</v>
      </c>
    </row>
    <row r="1372" spans="1:27" x14ac:dyDescent="0.3">
      <c r="A1372">
        <v>100067</v>
      </c>
      <c r="B1372">
        <v>230922</v>
      </c>
      <c r="C1372" s="3">
        <v>44130.567361111112</v>
      </c>
      <c r="D1372">
        <v>0</v>
      </c>
      <c r="E1372">
        <v>2</v>
      </c>
      <c r="F1372" t="s">
        <v>25</v>
      </c>
      <c r="G1372">
        <v>1</v>
      </c>
      <c r="H1372">
        <v>70.433589999999995</v>
      </c>
      <c r="I1372">
        <v>16.753910000000001</v>
      </c>
      <c r="J1372">
        <v>0.859375</v>
      </c>
      <c r="K1372">
        <v>48.019530000000003</v>
      </c>
      <c r="L1372" s="3">
        <v>44130.320833333331</v>
      </c>
      <c r="M1372">
        <v>17.18</v>
      </c>
      <c r="N1372" t="s">
        <v>28</v>
      </c>
      <c r="P1372">
        <f>(C1372-Key!$B$1)*24</f>
        <v>-1.4333333332906477</v>
      </c>
      <c r="Q1372">
        <f>(Key!$B$2-'17.1'!C1372)*24</f>
        <v>4.3833333333022892</v>
      </c>
      <c r="R1372" s="3">
        <f>C1372-(M1372-Key!$B$5)/(24*Key!$B$6)</f>
        <v>44130.553546296294</v>
      </c>
      <c r="S1372">
        <f>M1372-Key!$B$5</f>
        <v>14.92</v>
      </c>
      <c r="T1372" s="2">
        <f t="shared" si="105"/>
        <v>44129.569444444445</v>
      </c>
      <c r="U1372" t="str">
        <f t="shared" si="106"/>
        <v>10-25-2020 13:40</v>
      </c>
      <c r="V1372">
        <f>IFERROR(IF(W1372=Z1372,VLOOKUP($U1372,[1]C8842!$G$2:$M$145,3,FALSE),0),0)</f>
        <v>21</v>
      </c>
      <c r="W1372">
        <f>VLOOKUP(RIGHT($V$1,5),Key!$A$9:$B$14,2,FALSE)</f>
        <v>10.199999999999999</v>
      </c>
      <c r="X1372">
        <f t="shared" si="109"/>
        <v>0</v>
      </c>
      <c r="Y1372">
        <f>VLOOKUP(RIGHT($X$1,5),Key!$A$9:$B$14,2,FALSE)</f>
        <v>3.7</v>
      </c>
      <c r="Z1372">
        <f t="shared" si="107"/>
        <v>10.199999999999999</v>
      </c>
      <c r="AA1372">
        <f t="shared" si="108"/>
        <v>21</v>
      </c>
    </row>
    <row r="1373" spans="1:27" x14ac:dyDescent="0.3">
      <c r="A1373">
        <v>100067</v>
      </c>
      <c r="B1373">
        <v>230922</v>
      </c>
      <c r="C1373" s="3">
        <v>44130.567361111112</v>
      </c>
      <c r="D1373">
        <v>1</v>
      </c>
      <c r="E1373">
        <v>1</v>
      </c>
      <c r="F1373" t="s">
        <v>25</v>
      </c>
      <c r="G1373">
        <v>1</v>
      </c>
      <c r="H1373">
        <v>74.226560000000006</v>
      </c>
      <c r="I1373">
        <v>18.066410000000001</v>
      </c>
      <c r="J1373">
        <v>0.859375</v>
      </c>
      <c r="K1373">
        <v>56.023440000000001</v>
      </c>
      <c r="L1373" s="3">
        <v>44130.320833333331</v>
      </c>
      <c r="M1373">
        <v>17.18</v>
      </c>
      <c r="N1373" t="s">
        <v>28</v>
      </c>
      <c r="P1373">
        <f>(C1373-Key!$B$1)*24</f>
        <v>-1.4333333332906477</v>
      </c>
      <c r="Q1373">
        <f>(Key!$B$2-'17.1'!C1373)*24</f>
        <v>4.3833333333022892</v>
      </c>
      <c r="R1373" s="3">
        <f>C1373-(M1373-Key!$B$5)/(24*Key!$B$6)</f>
        <v>44130.553546296294</v>
      </c>
      <c r="S1373">
        <f>M1373-Key!$B$5</f>
        <v>14.92</v>
      </c>
      <c r="T1373" s="2">
        <f t="shared" si="105"/>
        <v>44129.569444444445</v>
      </c>
      <c r="U1373" t="str">
        <f t="shared" si="106"/>
        <v>10-25-2020 13:40</v>
      </c>
      <c r="V1373">
        <f>IFERROR(IF(W1373=Z1373,VLOOKUP($U1373,[1]C8842!$G$2:$M$145,3,FALSE),0),0)</f>
        <v>21</v>
      </c>
      <c r="W1373">
        <f>VLOOKUP(RIGHT($V$1,5),Key!$A$9:$B$14,2,FALSE)</f>
        <v>10.199999999999999</v>
      </c>
      <c r="X1373">
        <f t="shared" si="109"/>
        <v>0</v>
      </c>
      <c r="Y1373">
        <f>VLOOKUP(RIGHT($X$1,5),Key!$A$9:$B$14,2,FALSE)</f>
        <v>3.7</v>
      </c>
      <c r="Z1373">
        <f t="shared" si="107"/>
        <v>10.199999999999999</v>
      </c>
      <c r="AA1373">
        <f t="shared" si="108"/>
        <v>21</v>
      </c>
    </row>
    <row r="1374" spans="1:27" x14ac:dyDescent="0.3">
      <c r="A1374">
        <v>100067</v>
      </c>
      <c r="B1374">
        <v>230922</v>
      </c>
      <c r="C1374" s="3">
        <v>44130.567361111112</v>
      </c>
      <c r="D1374">
        <v>3</v>
      </c>
      <c r="E1374">
        <v>2</v>
      </c>
      <c r="F1374" t="s">
        <v>26</v>
      </c>
      <c r="G1374">
        <v>2</v>
      </c>
      <c r="H1374">
        <v>61.25</v>
      </c>
      <c r="I1374">
        <v>20.101559999999999</v>
      </c>
      <c r="J1374">
        <v>1.1328130000000001</v>
      </c>
      <c r="K1374">
        <v>94.039060000000006</v>
      </c>
      <c r="L1374" s="3">
        <v>44130.320833333331</v>
      </c>
      <c r="M1374">
        <v>17.18</v>
      </c>
      <c r="N1374" t="s">
        <v>28</v>
      </c>
      <c r="P1374">
        <f>(C1374-Key!$B$1)*24</f>
        <v>-1.4333333332906477</v>
      </c>
      <c r="Q1374">
        <f>(Key!$B$2-'17.1'!C1374)*24</f>
        <v>4.3833333333022892</v>
      </c>
      <c r="R1374" s="3">
        <f>C1374-(M1374-Key!$B$5)/(24*Key!$B$6)</f>
        <v>44130.553546296294</v>
      </c>
      <c r="S1374">
        <f>M1374-Key!$B$5</f>
        <v>14.92</v>
      </c>
      <c r="T1374" s="2">
        <f t="shared" si="105"/>
        <v>44129.569444444445</v>
      </c>
      <c r="U1374" t="str">
        <f t="shared" si="106"/>
        <v>10-25-2020 13:40</v>
      </c>
      <c r="V1374">
        <f>IFERROR(IF(W1374=Z1374,VLOOKUP($U1374,[1]C8842!$G$2:$M$145,3,FALSE),0),0)</f>
        <v>21</v>
      </c>
      <c r="W1374">
        <f>VLOOKUP(RIGHT($V$1,5),Key!$A$9:$B$14,2,FALSE)</f>
        <v>10.199999999999999</v>
      </c>
      <c r="X1374">
        <f t="shared" si="109"/>
        <v>0</v>
      </c>
      <c r="Y1374">
        <f>VLOOKUP(RIGHT($X$1,5),Key!$A$9:$B$14,2,FALSE)</f>
        <v>3.7</v>
      </c>
      <c r="Z1374">
        <f t="shared" si="107"/>
        <v>10.199999999999999</v>
      </c>
      <c r="AA1374">
        <f t="shared" si="108"/>
        <v>21</v>
      </c>
    </row>
    <row r="1375" spans="1:27" x14ac:dyDescent="0.3">
      <c r="A1375">
        <v>100067</v>
      </c>
      <c r="B1375">
        <v>230922</v>
      </c>
      <c r="C1375" s="3">
        <v>44130.567361111112</v>
      </c>
      <c r="D1375">
        <v>2</v>
      </c>
      <c r="E1375">
        <v>1</v>
      </c>
      <c r="F1375" t="s">
        <v>26</v>
      </c>
      <c r="G1375">
        <v>1</v>
      </c>
      <c r="H1375">
        <v>72.960939999999994</v>
      </c>
      <c r="I1375">
        <v>18.671880000000002</v>
      </c>
      <c r="J1375">
        <v>0.8984375</v>
      </c>
      <c r="K1375">
        <v>81.035160000000005</v>
      </c>
      <c r="L1375" s="3">
        <v>44130.320833333331</v>
      </c>
      <c r="M1375">
        <v>17.18</v>
      </c>
      <c r="N1375" t="s">
        <v>28</v>
      </c>
      <c r="P1375">
        <f>(C1375-Key!$B$1)*24</f>
        <v>-1.4333333332906477</v>
      </c>
      <c r="Q1375">
        <f>(Key!$B$2-'17.1'!C1375)*24</f>
        <v>4.3833333333022892</v>
      </c>
      <c r="R1375" s="3">
        <f>C1375-(M1375-Key!$B$5)/(24*Key!$B$6)</f>
        <v>44130.553546296294</v>
      </c>
      <c r="S1375">
        <f>M1375-Key!$B$5</f>
        <v>14.92</v>
      </c>
      <c r="T1375" s="2">
        <f t="shared" si="105"/>
        <v>44129.569444444445</v>
      </c>
      <c r="U1375" t="str">
        <f t="shared" si="106"/>
        <v>10-25-2020 13:40</v>
      </c>
      <c r="V1375">
        <f>IFERROR(IF(W1375=Z1375,VLOOKUP($U1375,[1]C8842!$G$2:$M$145,3,FALSE),0),0)</f>
        <v>21</v>
      </c>
      <c r="W1375">
        <f>VLOOKUP(RIGHT($V$1,5),Key!$A$9:$B$14,2,FALSE)</f>
        <v>10.199999999999999</v>
      </c>
      <c r="X1375">
        <f t="shared" si="109"/>
        <v>0</v>
      </c>
      <c r="Y1375">
        <f>VLOOKUP(RIGHT($X$1,5),Key!$A$9:$B$14,2,FALSE)</f>
        <v>3.7</v>
      </c>
      <c r="Z1375">
        <f t="shared" si="107"/>
        <v>10.199999999999999</v>
      </c>
      <c r="AA1375">
        <f t="shared" si="108"/>
        <v>21</v>
      </c>
    </row>
    <row r="1376" spans="1:27" x14ac:dyDescent="0.3">
      <c r="A1376">
        <v>100067</v>
      </c>
      <c r="B1376">
        <v>230922</v>
      </c>
      <c r="C1376" s="3">
        <v>44130.567361111112</v>
      </c>
      <c r="D1376">
        <v>0</v>
      </c>
      <c r="E1376">
        <v>2</v>
      </c>
      <c r="F1376" t="s">
        <v>25</v>
      </c>
      <c r="G1376">
        <v>1</v>
      </c>
      <c r="H1376">
        <v>61.472659999999998</v>
      </c>
      <c r="I1376">
        <v>11.85938</v>
      </c>
      <c r="J1376">
        <v>0.7734375</v>
      </c>
      <c r="K1376">
        <v>44.019530000000003</v>
      </c>
      <c r="L1376" s="3">
        <v>44130.320833333331</v>
      </c>
      <c r="M1376">
        <v>17.18</v>
      </c>
      <c r="N1376" t="s">
        <v>28</v>
      </c>
      <c r="P1376">
        <f>(C1376-Key!$B$1)*24</f>
        <v>-1.4333333332906477</v>
      </c>
      <c r="Q1376">
        <f>(Key!$B$2-'17.1'!C1376)*24</f>
        <v>4.3833333333022892</v>
      </c>
      <c r="R1376" s="3">
        <f>C1376-(M1376-Key!$B$5)/(24*Key!$B$6)</f>
        <v>44130.553546296294</v>
      </c>
      <c r="S1376">
        <f>M1376-Key!$B$5</f>
        <v>14.92</v>
      </c>
      <c r="T1376" s="2">
        <f t="shared" si="105"/>
        <v>44129.569444444445</v>
      </c>
      <c r="U1376" t="str">
        <f t="shared" si="106"/>
        <v>10-25-2020 13:40</v>
      </c>
      <c r="V1376">
        <f>IFERROR(IF(W1376=Z1376,VLOOKUP($U1376,[1]C8842!$G$2:$M$145,3,FALSE),0),0)</f>
        <v>21</v>
      </c>
      <c r="W1376">
        <f>VLOOKUP(RIGHT($V$1,5),Key!$A$9:$B$14,2,FALSE)</f>
        <v>10.199999999999999</v>
      </c>
      <c r="X1376">
        <f t="shared" si="109"/>
        <v>0</v>
      </c>
      <c r="Y1376">
        <f>VLOOKUP(RIGHT($X$1,5),Key!$A$9:$B$14,2,FALSE)</f>
        <v>3.7</v>
      </c>
      <c r="Z1376">
        <f t="shared" si="107"/>
        <v>10.199999999999999</v>
      </c>
      <c r="AA1376">
        <f t="shared" si="108"/>
        <v>21</v>
      </c>
    </row>
    <row r="1377" spans="1:27" x14ac:dyDescent="0.3">
      <c r="A1377">
        <v>100067</v>
      </c>
      <c r="B1377">
        <v>230922</v>
      </c>
      <c r="C1377" s="3">
        <v>44130.567361111112</v>
      </c>
      <c r="D1377">
        <v>1</v>
      </c>
      <c r="E1377">
        <v>1</v>
      </c>
      <c r="F1377" t="s">
        <v>25</v>
      </c>
      <c r="G1377">
        <v>1</v>
      </c>
      <c r="H1377">
        <v>78.800780000000003</v>
      </c>
      <c r="I1377">
        <v>17.29297</v>
      </c>
      <c r="J1377">
        <v>0.78515630000000003</v>
      </c>
      <c r="K1377">
        <v>57.023440000000001</v>
      </c>
      <c r="L1377" s="3">
        <v>44130.320833333331</v>
      </c>
      <c r="M1377">
        <v>17.18</v>
      </c>
      <c r="N1377" t="s">
        <v>28</v>
      </c>
      <c r="P1377">
        <f>(C1377-Key!$B$1)*24</f>
        <v>-1.4333333332906477</v>
      </c>
      <c r="Q1377">
        <f>(Key!$B$2-'17.1'!C1377)*24</f>
        <v>4.3833333333022892</v>
      </c>
      <c r="R1377" s="3">
        <f>C1377-(M1377-Key!$B$5)/(24*Key!$B$6)</f>
        <v>44130.553546296294</v>
      </c>
      <c r="S1377">
        <f>M1377-Key!$B$5</f>
        <v>14.92</v>
      </c>
      <c r="T1377" s="2">
        <f t="shared" si="105"/>
        <v>44129.569444444445</v>
      </c>
      <c r="U1377" t="str">
        <f t="shared" si="106"/>
        <v>10-25-2020 13:40</v>
      </c>
      <c r="V1377">
        <f>IFERROR(IF(W1377=Z1377,VLOOKUP($U1377,[1]C8842!$G$2:$M$145,3,FALSE),0),0)</f>
        <v>21</v>
      </c>
      <c r="W1377">
        <f>VLOOKUP(RIGHT($V$1,5),Key!$A$9:$B$14,2,FALSE)</f>
        <v>10.199999999999999</v>
      </c>
      <c r="X1377">
        <f t="shared" si="109"/>
        <v>0</v>
      </c>
      <c r="Y1377">
        <f>VLOOKUP(RIGHT($X$1,5),Key!$A$9:$B$14,2,FALSE)</f>
        <v>3.7</v>
      </c>
      <c r="Z1377">
        <f t="shared" si="107"/>
        <v>10.199999999999999</v>
      </c>
      <c r="AA1377">
        <f t="shared" si="108"/>
        <v>21</v>
      </c>
    </row>
    <row r="1378" spans="1:27" x14ac:dyDescent="0.3">
      <c r="A1378">
        <v>100067</v>
      </c>
      <c r="B1378">
        <v>230922</v>
      </c>
      <c r="C1378" s="3">
        <v>44130.567361111112</v>
      </c>
      <c r="D1378">
        <v>0</v>
      </c>
      <c r="E1378">
        <v>2</v>
      </c>
      <c r="F1378" t="s">
        <v>25</v>
      </c>
      <c r="G1378">
        <v>1</v>
      </c>
      <c r="H1378">
        <v>62.582030000000003</v>
      </c>
      <c r="I1378">
        <v>19.722660000000001</v>
      </c>
      <c r="J1378">
        <v>1.09375</v>
      </c>
      <c r="K1378">
        <v>46.019530000000003</v>
      </c>
      <c r="L1378" s="3">
        <v>44130.320833333331</v>
      </c>
      <c r="M1378">
        <v>17.18</v>
      </c>
      <c r="N1378" t="s">
        <v>28</v>
      </c>
      <c r="P1378">
        <f>(C1378-Key!$B$1)*24</f>
        <v>-1.4333333332906477</v>
      </c>
      <c r="Q1378">
        <f>(Key!$B$2-'17.1'!C1378)*24</f>
        <v>4.3833333333022892</v>
      </c>
      <c r="R1378" s="3">
        <f>C1378-(M1378-Key!$B$5)/(24*Key!$B$6)</f>
        <v>44130.553546296294</v>
      </c>
      <c r="S1378">
        <f>M1378-Key!$B$5</f>
        <v>14.92</v>
      </c>
      <c r="T1378" s="2">
        <f t="shared" si="105"/>
        <v>44129.569444444445</v>
      </c>
      <c r="U1378" t="str">
        <f t="shared" si="106"/>
        <v>10-25-2020 13:40</v>
      </c>
      <c r="V1378">
        <f>IFERROR(IF(W1378=Z1378,VLOOKUP($U1378,[1]C8842!$G$2:$M$145,3,FALSE),0),0)</f>
        <v>21</v>
      </c>
      <c r="W1378">
        <f>VLOOKUP(RIGHT($V$1,5),Key!$A$9:$B$14,2,FALSE)</f>
        <v>10.199999999999999</v>
      </c>
      <c r="X1378">
        <f t="shared" si="109"/>
        <v>0</v>
      </c>
      <c r="Y1378">
        <f>VLOOKUP(RIGHT($X$1,5),Key!$A$9:$B$14,2,FALSE)</f>
        <v>3.7</v>
      </c>
      <c r="Z1378">
        <f t="shared" si="107"/>
        <v>10.199999999999999</v>
      </c>
      <c r="AA1378">
        <f t="shared" si="108"/>
        <v>21</v>
      </c>
    </row>
    <row r="1379" spans="1:27" x14ac:dyDescent="0.3">
      <c r="A1379">
        <v>100067</v>
      </c>
      <c r="B1379">
        <v>230922</v>
      </c>
      <c r="C1379" s="3">
        <v>44130.567361111112</v>
      </c>
      <c r="D1379">
        <v>3</v>
      </c>
      <c r="E1379">
        <v>2</v>
      </c>
      <c r="F1379" t="s">
        <v>26</v>
      </c>
      <c r="G1379">
        <v>1</v>
      </c>
      <c r="H1379">
        <v>61.839840000000002</v>
      </c>
      <c r="I1379">
        <v>15.097659999999999</v>
      </c>
      <c r="J1379">
        <v>0.90625</v>
      </c>
      <c r="K1379">
        <v>96.039060000000006</v>
      </c>
      <c r="L1379" s="3">
        <v>44130.320833333331</v>
      </c>
      <c r="M1379">
        <v>17.18</v>
      </c>
      <c r="N1379" t="s">
        <v>28</v>
      </c>
      <c r="P1379">
        <f>(C1379-Key!$B$1)*24</f>
        <v>-1.4333333332906477</v>
      </c>
      <c r="Q1379">
        <f>(Key!$B$2-'17.1'!C1379)*24</f>
        <v>4.3833333333022892</v>
      </c>
      <c r="R1379" s="3">
        <f>C1379-(M1379-Key!$B$5)/(24*Key!$B$6)</f>
        <v>44130.553546296294</v>
      </c>
      <c r="S1379">
        <f>M1379-Key!$B$5</f>
        <v>14.92</v>
      </c>
      <c r="T1379" s="2">
        <f t="shared" si="105"/>
        <v>44129.569444444445</v>
      </c>
      <c r="U1379" t="str">
        <f t="shared" si="106"/>
        <v>10-25-2020 13:40</v>
      </c>
      <c r="V1379">
        <f>IFERROR(IF(W1379=Z1379,VLOOKUP($U1379,[1]C8842!$G$2:$M$145,3,FALSE),0),0)</f>
        <v>21</v>
      </c>
      <c r="W1379">
        <f>VLOOKUP(RIGHT($V$1,5),Key!$A$9:$B$14,2,FALSE)</f>
        <v>10.199999999999999</v>
      </c>
      <c r="X1379">
        <f t="shared" si="109"/>
        <v>0</v>
      </c>
      <c r="Y1379">
        <f>VLOOKUP(RIGHT($X$1,5),Key!$A$9:$B$14,2,FALSE)</f>
        <v>3.7</v>
      </c>
      <c r="Z1379">
        <f t="shared" si="107"/>
        <v>10.199999999999999</v>
      </c>
      <c r="AA1379">
        <f t="shared" si="108"/>
        <v>21</v>
      </c>
    </row>
    <row r="1380" spans="1:27" x14ac:dyDescent="0.3">
      <c r="A1380">
        <v>100067</v>
      </c>
      <c r="B1380">
        <v>230922</v>
      </c>
      <c r="C1380" s="3">
        <v>44130.567361111112</v>
      </c>
      <c r="D1380">
        <v>2</v>
      </c>
      <c r="E1380">
        <v>1</v>
      </c>
      <c r="F1380" t="s">
        <v>26</v>
      </c>
      <c r="G1380">
        <v>1</v>
      </c>
      <c r="H1380">
        <v>72.152339999999995</v>
      </c>
      <c r="I1380">
        <v>18.835940000000001</v>
      </c>
      <c r="J1380">
        <v>0.9140625</v>
      </c>
      <c r="K1380">
        <v>80.03125</v>
      </c>
      <c r="L1380" s="3">
        <v>44130.320833333331</v>
      </c>
      <c r="M1380">
        <v>17.18</v>
      </c>
      <c r="N1380" t="s">
        <v>28</v>
      </c>
      <c r="P1380">
        <f>(C1380-Key!$B$1)*24</f>
        <v>-1.4333333332906477</v>
      </c>
      <c r="Q1380">
        <f>(Key!$B$2-'17.1'!C1380)*24</f>
        <v>4.3833333333022892</v>
      </c>
      <c r="R1380" s="3">
        <f>C1380-(M1380-Key!$B$5)/(24*Key!$B$6)</f>
        <v>44130.553546296294</v>
      </c>
      <c r="S1380">
        <f>M1380-Key!$B$5</f>
        <v>14.92</v>
      </c>
      <c r="T1380" s="2">
        <f t="shared" si="105"/>
        <v>44129.569444444445</v>
      </c>
      <c r="U1380" t="str">
        <f t="shared" si="106"/>
        <v>10-25-2020 13:40</v>
      </c>
      <c r="V1380">
        <f>IFERROR(IF(W1380=Z1380,VLOOKUP($U1380,[1]C8842!$G$2:$M$145,3,FALSE),0),0)</f>
        <v>21</v>
      </c>
      <c r="W1380">
        <f>VLOOKUP(RIGHT($V$1,5),Key!$A$9:$B$14,2,FALSE)</f>
        <v>10.199999999999999</v>
      </c>
      <c r="X1380">
        <f t="shared" si="109"/>
        <v>0</v>
      </c>
      <c r="Y1380">
        <f>VLOOKUP(RIGHT($X$1,5),Key!$A$9:$B$14,2,FALSE)</f>
        <v>3.7</v>
      </c>
      <c r="Z1380">
        <f t="shared" si="107"/>
        <v>10.199999999999999</v>
      </c>
      <c r="AA1380">
        <f t="shared" si="108"/>
        <v>21</v>
      </c>
    </row>
    <row r="1381" spans="1:27" x14ac:dyDescent="0.3">
      <c r="A1381">
        <v>100067</v>
      </c>
      <c r="B1381">
        <v>230922</v>
      </c>
      <c r="C1381" s="3">
        <v>44130.567361111112</v>
      </c>
      <c r="D1381">
        <v>3</v>
      </c>
      <c r="E1381">
        <v>2</v>
      </c>
      <c r="F1381" t="s">
        <v>26</v>
      </c>
      <c r="G1381">
        <v>2</v>
      </c>
      <c r="H1381">
        <v>63.085940000000001</v>
      </c>
      <c r="I1381">
        <v>22.714839999999999</v>
      </c>
      <c r="J1381">
        <v>1.2109380000000001</v>
      </c>
      <c r="K1381">
        <v>94.039060000000006</v>
      </c>
      <c r="L1381" s="3">
        <v>44130.320833333331</v>
      </c>
      <c r="M1381">
        <v>17.18</v>
      </c>
      <c r="N1381" t="s">
        <v>28</v>
      </c>
      <c r="P1381">
        <f>(C1381-Key!$B$1)*24</f>
        <v>-1.4333333332906477</v>
      </c>
      <c r="Q1381">
        <f>(Key!$B$2-'17.1'!C1381)*24</f>
        <v>4.3833333333022892</v>
      </c>
      <c r="R1381" s="3">
        <f>C1381-(M1381-Key!$B$5)/(24*Key!$B$6)</f>
        <v>44130.553546296294</v>
      </c>
      <c r="S1381">
        <f>M1381-Key!$B$5</f>
        <v>14.92</v>
      </c>
      <c r="T1381" s="2">
        <f t="shared" si="105"/>
        <v>44129.569444444445</v>
      </c>
      <c r="U1381" t="str">
        <f t="shared" si="106"/>
        <v>10-25-2020 13:40</v>
      </c>
      <c r="V1381">
        <f>IFERROR(IF(W1381=Z1381,VLOOKUP($U1381,[1]C8842!$G$2:$M$145,3,FALSE),0),0)</f>
        <v>21</v>
      </c>
      <c r="W1381">
        <f>VLOOKUP(RIGHT($V$1,5),Key!$A$9:$B$14,2,FALSE)</f>
        <v>10.199999999999999</v>
      </c>
      <c r="X1381">
        <f t="shared" si="109"/>
        <v>0</v>
      </c>
      <c r="Y1381">
        <f>VLOOKUP(RIGHT($X$1,5),Key!$A$9:$B$14,2,FALSE)</f>
        <v>3.7</v>
      </c>
      <c r="Z1381">
        <f t="shared" si="107"/>
        <v>10.199999999999999</v>
      </c>
      <c r="AA1381">
        <f t="shared" si="108"/>
        <v>21</v>
      </c>
    </row>
    <row r="1382" spans="1:27" x14ac:dyDescent="0.3">
      <c r="A1382">
        <v>100067</v>
      </c>
      <c r="B1382">
        <v>230922</v>
      </c>
      <c r="C1382" s="3">
        <v>44130.567361111112</v>
      </c>
      <c r="D1382">
        <v>2</v>
      </c>
      <c r="E1382">
        <v>1</v>
      </c>
      <c r="F1382" t="s">
        <v>26</v>
      </c>
      <c r="G1382">
        <v>1</v>
      </c>
      <c r="H1382">
        <v>70.582030000000003</v>
      </c>
      <c r="I1382">
        <v>17.578130000000002</v>
      </c>
      <c r="J1382">
        <v>0.88671880000000003</v>
      </c>
      <c r="K1382">
        <v>81.035160000000005</v>
      </c>
      <c r="L1382" s="3">
        <v>44130.320833333331</v>
      </c>
      <c r="M1382">
        <v>17.18</v>
      </c>
      <c r="N1382" t="s">
        <v>28</v>
      </c>
      <c r="P1382">
        <f>(C1382-Key!$B$1)*24</f>
        <v>-1.4333333332906477</v>
      </c>
      <c r="Q1382">
        <f>(Key!$B$2-'17.1'!C1382)*24</f>
        <v>4.3833333333022892</v>
      </c>
      <c r="R1382" s="3">
        <f>C1382-(M1382-Key!$B$5)/(24*Key!$B$6)</f>
        <v>44130.553546296294</v>
      </c>
      <c r="S1382">
        <f>M1382-Key!$B$5</f>
        <v>14.92</v>
      </c>
      <c r="T1382" s="2">
        <f t="shared" si="105"/>
        <v>44129.569444444445</v>
      </c>
      <c r="U1382" t="str">
        <f t="shared" si="106"/>
        <v>10-25-2020 13:40</v>
      </c>
      <c r="V1382">
        <f>IFERROR(IF(W1382=Z1382,VLOOKUP($U1382,[1]C8842!$G$2:$M$145,3,FALSE),0),0)</f>
        <v>21</v>
      </c>
      <c r="W1382">
        <f>VLOOKUP(RIGHT($V$1,5),Key!$A$9:$B$14,2,FALSE)</f>
        <v>10.199999999999999</v>
      </c>
      <c r="X1382">
        <f t="shared" si="109"/>
        <v>0</v>
      </c>
      <c r="Y1382">
        <f>VLOOKUP(RIGHT($X$1,5),Key!$A$9:$B$14,2,FALSE)</f>
        <v>3.7</v>
      </c>
      <c r="Z1382">
        <f t="shared" si="107"/>
        <v>10.199999999999999</v>
      </c>
      <c r="AA1382">
        <f t="shared" si="108"/>
        <v>21</v>
      </c>
    </row>
    <row r="1383" spans="1:27" x14ac:dyDescent="0.3">
      <c r="A1383">
        <v>100067</v>
      </c>
      <c r="B1383">
        <v>230922</v>
      </c>
      <c r="C1383" s="3">
        <v>44130.567361111112</v>
      </c>
      <c r="D1383">
        <v>1</v>
      </c>
      <c r="E1383">
        <v>1</v>
      </c>
      <c r="F1383" t="s">
        <v>25</v>
      </c>
      <c r="G1383">
        <v>1</v>
      </c>
      <c r="H1383">
        <v>68.804689999999994</v>
      </c>
      <c r="I1383">
        <v>14.316409999999999</v>
      </c>
      <c r="J1383">
        <v>0.78515630000000003</v>
      </c>
      <c r="K1383">
        <v>57.023440000000001</v>
      </c>
      <c r="L1383" s="3">
        <v>44130.320833333331</v>
      </c>
      <c r="M1383">
        <v>17.18</v>
      </c>
      <c r="N1383" t="s">
        <v>28</v>
      </c>
      <c r="P1383">
        <f>(C1383-Key!$B$1)*24</f>
        <v>-1.4333333332906477</v>
      </c>
      <c r="Q1383">
        <f>(Key!$B$2-'17.1'!C1383)*24</f>
        <v>4.3833333333022892</v>
      </c>
      <c r="R1383" s="3">
        <f>C1383-(M1383-Key!$B$5)/(24*Key!$B$6)</f>
        <v>44130.553546296294</v>
      </c>
      <c r="S1383">
        <f>M1383-Key!$B$5</f>
        <v>14.92</v>
      </c>
      <c r="T1383" s="2">
        <f t="shared" si="105"/>
        <v>44129.569444444445</v>
      </c>
      <c r="U1383" t="str">
        <f t="shared" si="106"/>
        <v>10-25-2020 13:40</v>
      </c>
      <c r="V1383">
        <f>IFERROR(IF(W1383=Z1383,VLOOKUP($U1383,[1]C8842!$G$2:$M$145,3,FALSE),0),0)</f>
        <v>21</v>
      </c>
      <c r="W1383">
        <f>VLOOKUP(RIGHT($V$1,5),Key!$A$9:$B$14,2,FALSE)</f>
        <v>10.199999999999999</v>
      </c>
      <c r="X1383">
        <f t="shared" si="109"/>
        <v>0</v>
      </c>
      <c r="Y1383">
        <f>VLOOKUP(RIGHT($X$1,5),Key!$A$9:$B$14,2,FALSE)</f>
        <v>3.7</v>
      </c>
      <c r="Z1383">
        <f t="shared" si="107"/>
        <v>10.199999999999999</v>
      </c>
      <c r="AA1383">
        <f t="shared" si="108"/>
        <v>21</v>
      </c>
    </row>
    <row r="1384" spans="1:27" x14ac:dyDescent="0.3">
      <c r="A1384">
        <v>100067</v>
      </c>
      <c r="B1384">
        <v>230922</v>
      </c>
      <c r="C1384" s="3">
        <v>44130.567361111112</v>
      </c>
      <c r="D1384">
        <v>1</v>
      </c>
      <c r="E1384">
        <v>1</v>
      </c>
      <c r="F1384" t="s">
        <v>25</v>
      </c>
      <c r="G1384">
        <v>1</v>
      </c>
      <c r="H1384">
        <v>70.015630000000002</v>
      </c>
      <c r="I1384">
        <v>14.753909999999999</v>
      </c>
      <c r="J1384">
        <v>0.78515630000000003</v>
      </c>
      <c r="K1384">
        <v>58.023440000000001</v>
      </c>
      <c r="L1384" s="3">
        <v>44130.320833333331</v>
      </c>
      <c r="M1384">
        <v>17.18</v>
      </c>
      <c r="N1384" t="s">
        <v>28</v>
      </c>
      <c r="P1384">
        <f>(C1384-Key!$B$1)*24</f>
        <v>-1.4333333332906477</v>
      </c>
      <c r="Q1384">
        <f>(Key!$B$2-'17.1'!C1384)*24</f>
        <v>4.3833333333022892</v>
      </c>
      <c r="R1384" s="3">
        <f>C1384-(M1384-Key!$B$5)/(24*Key!$B$6)</f>
        <v>44130.553546296294</v>
      </c>
      <c r="S1384">
        <f>M1384-Key!$B$5</f>
        <v>14.92</v>
      </c>
      <c r="T1384" s="2">
        <f t="shared" si="105"/>
        <v>44129.569444444445</v>
      </c>
      <c r="U1384" t="str">
        <f t="shared" si="106"/>
        <v>10-25-2020 13:40</v>
      </c>
      <c r="V1384">
        <f>IFERROR(IF(W1384=Z1384,VLOOKUP($U1384,[1]C8842!$G$2:$M$145,3,FALSE),0),0)</f>
        <v>21</v>
      </c>
      <c r="W1384">
        <f>VLOOKUP(RIGHT($V$1,5),Key!$A$9:$B$14,2,FALSE)</f>
        <v>10.199999999999999</v>
      </c>
      <c r="X1384">
        <f t="shared" si="109"/>
        <v>0</v>
      </c>
      <c r="Y1384">
        <f>VLOOKUP(RIGHT($X$1,5),Key!$A$9:$B$14,2,FALSE)</f>
        <v>3.7</v>
      </c>
      <c r="Z1384">
        <f t="shared" si="107"/>
        <v>10.199999999999999</v>
      </c>
      <c r="AA1384">
        <f t="shared" si="108"/>
        <v>21</v>
      </c>
    </row>
    <row r="1385" spans="1:27" x14ac:dyDescent="0.3">
      <c r="A1385">
        <v>100067</v>
      </c>
      <c r="B1385">
        <v>230922</v>
      </c>
      <c r="C1385" s="3">
        <v>44130.567361111112</v>
      </c>
      <c r="D1385">
        <v>0</v>
      </c>
      <c r="E1385">
        <v>2</v>
      </c>
      <c r="F1385" t="s">
        <v>25</v>
      </c>
      <c r="G1385">
        <v>4</v>
      </c>
      <c r="H1385">
        <v>60.839840000000002</v>
      </c>
      <c r="I1385">
        <v>68.222660000000005</v>
      </c>
      <c r="J1385">
        <v>3.2460939999999998</v>
      </c>
      <c r="K1385">
        <v>44.019530000000003</v>
      </c>
      <c r="L1385" s="3">
        <v>44130.320833333331</v>
      </c>
      <c r="M1385">
        <v>17.18</v>
      </c>
      <c r="N1385" t="s">
        <v>28</v>
      </c>
      <c r="P1385">
        <f>(C1385-Key!$B$1)*24</f>
        <v>-1.4333333332906477</v>
      </c>
      <c r="Q1385">
        <f>(Key!$B$2-'17.1'!C1385)*24</f>
        <v>4.3833333333022892</v>
      </c>
      <c r="R1385" s="3">
        <f>C1385-(M1385-Key!$B$5)/(24*Key!$B$6)</f>
        <v>44130.553546296294</v>
      </c>
      <c r="S1385">
        <f>M1385-Key!$B$5</f>
        <v>14.92</v>
      </c>
      <c r="T1385" s="2">
        <f t="shared" si="105"/>
        <v>44129.569444444445</v>
      </c>
      <c r="U1385" t="str">
        <f t="shared" si="106"/>
        <v>10-25-2020 13:40</v>
      </c>
      <c r="V1385">
        <f>IFERROR(IF(W1385=Z1385,VLOOKUP($U1385,[1]C8842!$G$2:$M$145,3,FALSE),0),0)</f>
        <v>21</v>
      </c>
      <c r="W1385">
        <f>VLOOKUP(RIGHT($V$1,5),Key!$A$9:$B$14,2,FALSE)</f>
        <v>10.199999999999999</v>
      </c>
      <c r="X1385">
        <f t="shared" si="109"/>
        <v>0</v>
      </c>
      <c r="Y1385">
        <f>VLOOKUP(RIGHT($X$1,5),Key!$A$9:$B$14,2,FALSE)</f>
        <v>3.7</v>
      </c>
      <c r="Z1385">
        <f t="shared" si="107"/>
        <v>10.199999999999999</v>
      </c>
      <c r="AA1385">
        <f t="shared" si="108"/>
        <v>21</v>
      </c>
    </row>
    <row r="1386" spans="1:27" x14ac:dyDescent="0.3">
      <c r="A1386">
        <v>100067</v>
      </c>
      <c r="B1386">
        <v>230922</v>
      </c>
      <c r="C1386" s="3">
        <v>44130.567361111112</v>
      </c>
      <c r="D1386">
        <v>0</v>
      </c>
      <c r="E1386">
        <v>2</v>
      </c>
      <c r="F1386" t="s">
        <v>25</v>
      </c>
      <c r="G1386">
        <v>1</v>
      </c>
      <c r="H1386">
        <v>64.300780000000003</v>
      </c>
      <c r="I1386">
        <v>14.304690000000001</v>
      </c>
      <c r="J1386">
        <v>0.83984380000000003</v>
      </c>
      <c r="K1386">
        <v>48.019530000000003</v>
      </c>
      <c r="L1386" s="3">
        <v>44130.320833333331</v>
      </c>
      <c r="M1386">
        <v>17.18</v>
      </c>
      <c r="N1386" t="s">
        <v>28</v>
      </c>
      <c r="P1386">
        <f>(C1386-Key!$B$1)*24</f>
        <v>-1.4333333332906477</v>
      </c>
      <c r="Q1386">
        <f>(Key!$B$2-'17.1'!C1386)*24</f>
        <v>4.3833333333022892</v>
      </c>
      <c r="R1386" s="3">
        <f>C1386-(M1386-Key!$B$5)/(24*Key!$B$6)</f>
        <v>44130.553546296294</v>
      </c>
      <c r="S1386">
        <f>M1386-Key!$B$5</f>
        <v>14.92</v>
      </c>
      <c r="T1386" s="2">
        <f t="shared" si="105"/>
        <v>44129.569444444445</v>
      </c>
      <c r="U1386" t="str">
        <f t="shared" si="106"/>
        <v>10-25-2020 13:40</v>
      </c>
      <c r="V1386">
        <f>IFERROR(IF(W1386=Z1386,VLOOKUP($U1386,[1]C8842!$G$2:$M$145,3,FALSE),0),0)</f>
        <v>21</v>
      </c>
      <c r="W1386">
        <f>VLOOKUP(RIGHT($V$1,5),Key!$A$9:$B$14,2,FALSE)</f>
        <v>10.199999999999999</v>
      </c>
      <c r="X1386">
        <f t="shared" si="109"/>
        <v>0</v>
      </c>
      <c r="Y1386">
        <f>VLOOKUP(RIGHT($X$1,5),Key!$A$9:$B$14,2,FALSE)</f>
        <v>3.7</v>
      </c>
      <c r="Z1386">
        <f t="shared" si="107"/>
        <v>10.199999999999999</v>
      </c>
      <c r="AA1386">
        <f t="shared" si="108"/>
        <v>21</v>
      </c>
    </row>
    <row r="1387" spans="1:27" x14ac:dyDescent="0.3">
      <c r="A1387">
        <v>100067</v>
      </c>
      <c r="B1387">
        <v>230922</v>
      </c>
      <c r="C1387" s="3">
        <v>44130.567361111112</v>
      </c>
      <c r="D1387">
        <v>2</v>
      </c>
      <c r="E1387">
        <v>1</v>
      </c>
      <c r="F1387" t="s">
        <v>26</v>
      </c>
      <c r="G1387">
        <v>2</v>
      </c>
      <c r="H1387">
        <v>71.03125</v>
      </c>
      <c r="I1387">
        <v>20.777339999999999</v>
      </c>
      <c r="J1387">
        <v>1</v>
      </c>
      <c r="K1387">
        <v>81.035160000000005</v>
      </c>
      <c r="L1387" s="3">
        <v>44130.320833333331</v>
      </c>
      <c r="M1387">
        <v>17.18</v>
      </c>
      <c r="N1387" t="s">
        <v>28</v>
      </c>
      <c r="P1387">
        <f>(C1387-Key!$B$1)*24</f>
        <v>-1.4333333332906477</v>
      </c>
      <c r="Q1387">
        <f>(Key!$B$2-'17.1'!C1387)*24</f>
        <v>4.3833333333022892</v>
      </c>
      <c r="R1387" s="3">
        <f>C1387-(M1387-Key!$B$5)/(24*Key!$B$6)</f>
        <v>44130.553546296294</v>
      </c>
      <c r="S1387">
        <f>M1387-Key!$B$5</f>
        <v>14.92</v>
      </c>
      <c r="T1387" s="2">
        <f t="shared" si="105"/>
        <v>44129.569444444445</v>
      </c>
      <c r="U1387" t="str">
        <f t="shared" si="106"/>
        <v>10-25-2020 13:40</v>
      </c>
      <c r="V1387">
        <f>IFERROR(IF(W1387=Z1387,VLOOKUP($U1387,[1]C8842!$G$2:$M$145,3,FALSE),0),0)</f>
        <v>21</v>
      </c>
      <c r="W1387">
        <f>VLOOKUP(RIGHT($V$1,5),Key!$A$9:$B$14,2,FALSE)</f>
        <v>10.199999999999999</v>
      </c>
      <c r="X1387">
        <f t="shared" si="109"/>
        <v>0</v>
      </c>
      <c r="Y1387">
        <f>VLOOKUP(RIGHT($X$1,5),Key!$A$9:$B$14,2,FALSE)</f>
        <v>3.7</v>
      </c>
      <c r="Z1387">
        <f t="shared" si="107"/>
        <v>10.199999999999999</v>
      </c>
      <c r="AA1387">
        <f t="shared" si="108"/>
        <v>21</v>
      </c>
    </row>
    <row r="1388" spans="1:27" x14ac:dyDescent="0.3">
      <c r="A1388">
        <v>100067</v>
      </c>
      <c r="B1388">
        <v>230922</v>
      </c>
      <c r="C1388" s="3">
        <v>44130.567361111112</v>
      </c>
      <c r="D1388">
        <v>1</v>
      </c>
      <c r="E1388">
        <v>1</v>
      </c>
      <c r="F1388" t="s">
        <v>25</v>
      </c>
      <c r="G1388">
        <v>1</v>
      </c>
      <c r="H1388">
        <v>77.058589999999995</v>
      </c>
      <c r="I1388">
        <v>15.5</v>
      </c>
      <c r="J1388">
        <v>0.73828130000000003</v>
      </c>
      <c r="K1388">
        <v>58.023440000000001</v>
      </c>
      <c r="L1388" s="3">
        <v>44130.320833333331</v>
      </c>
      <c r="M1388">
        <v>17.18</v>
      </c>
      <c r="N1388" t="s">
        <v>28</v>
      </c>
      <c r="P1388">
        <f>(C1388-Key!$B$1)*24</f>
        <v>-1.4333333332906477</v>
      </c>
      <c r="Q1388">
        <f>(Key!$B$2-'17.1'!C1388)*24</f>
        <v>4.3833333333022892</v>
      </c>
      <c r="R1388" s="3">
        <f>C1388-(M1388-Key!$B$5)/(24*Key!$B$6)</f>
        <v>44130.553546296294</v>
      </c>
      <c r="S1388">
        <f>M1388-Key!$B$5</f>
        <v>14.92</v>
      </c>
      <c r="T1388" s="2">
        <f t="shared" si="105"/>
        <v>44129.569444444445</v>
      </c>
      <c r="U1388" t="str">
        <f t="shared" si="106"/>
        <v>10-25-2020 13:40</v>
      </c>
      <c r="V1388">
        <f>IFERROR(IF(W1388=Z1388,VLOOKUP($U1388,[1]C8842!$G$2:$M$145,3,FALSE),0),0)</f>
        <v>21</v>
      </c>
      <c r="W1388">
        <f>VLOOKUP(RIGHT($V$1,5),Key!$A$9:$B$14,2,FALSE)</f>
        <v>10.199999999999999</v>
      </c>
      <c r="X1388">
        <f t="shared" si="109"/>
        <v>0</v>
      </c>
      <c r="Y1388">
        <f>VLOOKUP(RIGHT($X$1,5),Key!$A$9:$B$14,2,FALSE)</f>
        <v>3.7</v>
      </c>
      <c r="Z1388">
        <f t="shared" si="107"/>
        <v>10.199999999999999</v>
      </c>
      <c r="AA1388">
        <f t="shared" si="108"/>
        <v>21</v>
      </c>
    </row>
    <row r="1389" spans="1:27" x14ac:dyDescent="0.3">
      <c r="A1389">
        <v>100067</v>
      </c>
      <c r="B1389">
        <v>230922</v>
      </c>
      <c r="C1389" s="3">
        <v>44130.567361111112</v>
      </c>
      <c r="D1389">
        <v>1</v>
      </c>
      <c r="E1389">
        <v>1</v>
      </c>
      <c r="F1389" t="s">
        <v>25</v>
      </c>
      <c r="G1389">
        <v>2</v>
      </c>
      <c r="H1389">
        <v>72.882810000000006</v>
      </c>
      <c r="I1389">
        <v>21.98828</v>
      </c>
      <c r="J1389">
        <v>1.019531</v>
      </c>
      <c r="K1389">
        <v>56.023440000000001</v>
      </c>
      <c r="L1389" s="3">
        <v>44130.320833333331</v>
      </c>
      <c r="M1389">
        <v>17.18</v>
      </c>
      <c r="N1389" t="s">
        <v>28</v>
      </c>
      <c r="P1389">
        <f>(C1389-Key!$B$1)*24</f>
        <v>-1.4333333332906477</v>
      </c>
      <c r="Q1389">
        <f>(Key!$B$2-'17.1'!C1389)*24</f>
        <v>4.3833333333022892</v>
      </c>
      <c r="R1389" s="3">
        <f>C1389-(M1389-Key!$B$5)/(24*Key!$B$6)</f>
        <v>44130.553546296294</v>
      </c>
      <c r="S1389">
        <f>M1389-Key!$B$5</f>
        <v>14.92</v>
      </c>
      <c r="T1389" s="2">
        <f t="shared" si="105"/>
        <v>44129.569444444445</v>
      </c>
      <c r="U1389" t="str">
        <f t="shared" si="106"/>
        <v>10-25-2020 13:40</v>
      </c>
      <c r="V1389">
        <f>IFERROR(IF(W1389=Z1389,VLOOKUP($U1389,[1]C8842!$G$2:$M$145,3,FALSE),0),0)</f>
        <v>21</v>
      </c>
      <c r="W1389">
        <f>VLOOKUP(RIGHT($V$1,5),Key!$A$9:$B$14,2,FALSE)</f>
        <v>10.199999999999999</v>
      </c>
      <c r="X1389">
        <f t="shared" si="109"/>
        <v>0</v>
      </c>
      <c r="Y1389">
        <f>VLOOKUP(RIGHT($X$1,5),Key!$A$9:$B$14,2,FALSE)</f>
        <v>3.7</v>
      </c>
      <c r="Z1389">
        <f t="shared" si="107"/>
        <v>10.199999999999999</v>
      </c>
      <c r="AA1389">
        <f t="shared" si="108"/>
        <v>21</v>
      </c>
    </row>
    <row r="1390" spans="1:27" x14ac:dyDescent="0.3">
      <c r="A1390">
        <v>100067</v>
      </c>
      <c r="B1390">
        <v>230922</v>
      </c>
      <c r="C1390" s="3">
        <v>44130.567361111112</v>
      </c>
      <c r="D1390">
        <v>3</v>
      </c>
      <c r="E1390">
        <v>2</v>
      </c>
      <c r="F1390" t="s">
        <v>26</v>
      </c>
      <c r="G1390">
        <v>2</v>
      </c>
      <c r="H1390">
        <v>69.089839999999995</v>
      </c>
      <c r="I1390">
        <v>23.652339999999999</v>
      </c>
      <c r="J1390">
        <v>1.140625</v>
      </c>
      <c r="K1390">
        <v>93.039060000000006</v>
      </c>
      <c r="L1390" s="3">
        <v>44130.320833333331</v>
      </c>
      <c r="M1390">
        <v>17.18</v>
      </c>
      <c r="N1390" t="s">
        <v>28</v>
      </c>
      <c r="P1390">
        <f>(C1390-Key!$B$1)*24</f>
        <v>-1.4333333332906477</v>
      </c>
      <c r="Q1390">
        <f>(Key!$B$2-'17.1'!C1390)*24</f>
        <v>4.3833333333022892</v>
      </c>
      <c r="R1390" s="3">
        <f>C1390-(M1390-Key!$B$5)/(24*Key!$B$6)</f>
        <v>44130.553546296294</v>
      </c>
      <c r="S1390">
        <f>M1390-Key!$B$5</f>
        <v>14.92</v>
      </c>
      <c r="T1390" s="2">
        <f t="shared" si="105"/>
        <v>44129.569444444445</v>
      </c>
      <c r="U1390" t="str">
        <f t="shared" si="106"/>
        <v>10-25-2020 13:40</v>
      </c>
      <c r="V1390">
        <f>IFERROR(IF(W1390=Z1390,VLOOKUP($U1390,[1]C8842!$G$2:$M$145,3,FALSE),0),0)</f>
        <v>21</v>
      </c>
      <c r="W1390">
        <f>VLOOKUP(RIGHT($V$1,5),Key!$A$9:$B$14,2,FALSE)</f>
        <v>10.199999999999999</v>
      </c>
      <c r="X1390">
        <f t="shared" si="109"/>
        <v>0</v>
      </c>
      <c r="Y1390">
        <f>VLOOKUP(RIGHT($X$1,5),Key!$A$9:$B$14,2,FALSE)</f>
        <v>3.7</v>
      </c>
      <c r="Z1390">
        <f t="shared" si="107"/>
        <v>10.199999999999999</v>
      </c>
      <c r="AA1390">
        <f t="shared" si="108"/>
        <v>21</v>
      </c>
    </row>
    <row r="1391" spans="1:27" x14ac:dyDescent="0.3">
      <c r="A1391">
        <v>100067</v>
      </c>
      <c r="B1391">
        <v>230922</v>
      </c>
      <c r="C1391" s="3">
        <v>44130.567361111112</v>
      </c>
      <c r="D1391">
        <v>2</v>
      </c>
      <c r="E1391">
        <v>1</v>
      </c>
      <c r="F1391" t="s">
        <v>26</v>
      </c>
      <c r="G1391">
        <v>2</v>
      </c>
      <c r="H1391">
        <v>64.425780000000003</v>
      </c>
      <c r="I1391">
        <v>21.546880000000002</v>
      </c>
      <c r="J1391">
        <v>1.136719</v>
      </c>
      <c r="K1391">
        <v>82.035160000000005</v>
      </c>
      <c r="L1391" s="3">
        <v>44130.320833333331</v>
      </c>
      <c r="M1391">
        <v>17.18</v>
      </c>
      <c r="N1391" t="s">
        <v>28</v>
      </c>
      <c r="P1391">
        <f>(C1391-Key!$B$1)*24</f>
        <v>-1.4333333332906477</v>
      </c>
      <c r="Q1391">
        <f>(Key!$B$2-'17.1'!C1391)*24</f>
        <v>4.3833333333022892</v>
      </c>
      <c r="R1391" s="3">
        <f>C1391-(M1391-Key!$B$5)/(24*Key!$B$6)</f>
        <v>44130.553546296294</v>
      </c>
      <c r="S1391">
        <f>M1391-Key!$B$5</f>
        <v>14.92</v>
      </c>
      <c r="T1391" s="2">
        <f t="shared" si="105"/>
        <v>44129.569444444445</v>
      </c>
      <c r="U1391" t="str">
        <f t="shared" si="106"/>
        <v>10-25-2020 13:40</v>
      </c>
      <c r="V1391">
        <f>IFERROR(IF(W1391=Z1391,VLOOKUP($U1391,[1]C8842!$G$2:$M$145,3,FALSE),0),0)</f>
        <v>21</v>
      </c>
      <c r="W1391">
        <f>VLOOKUP(RIGHT($V$1,5),Key!$A$9:$B$14,2,FALSE)</f>
        <v>10.199999999999999</v>
      </c>
      <c r="X1391">
        <f t="shared" si="109"/>
        <v>0</v>
      </c>
      <c r="Y1391">
        <f>VLOOKUP(RIGHT($X$1,5),Key!$A$9:$B$14,2,FALSE)</f>
        <v>3.7</v>
      </c>
      <c r="Z1391">
        <f t="shared" si="107"/>
        <v>10.199999999999999</v>
      </c>
      <c r="AA1391">
        <f t="shared" si="108"/>
        <v>21</v>
      </c>
    </row>
    <row r="1392" spans="1:27" x14ac:dyDescent="0.3">
      <c r="A1392">
        <v>100067</v>
      </c>
      <c r="B1392">
        <v>230922</v>
      </c>
      <c r="C1392" s="3">
        <v>44130.567361111112</v>
      </c>
      <c r="D1392">
        <v>0</v>
      </c>
      <c r="E1392">
        <v>2</v>
      </c>
      <c r="F1392" t="s">
        <v>25</v>
      </c>
      <c r="G1392">
        <v>3</v>
      </c>
      <c r="H1392">
        <v>56.558590000000002</v>
      </c>
      <c r="I1392">
        <v>42.308590000000002</v>
      </c>
      <c r="J1392">
        <v>2.2734380000000001</v>
      </c>
      <c r="K1392">
        <v>46.019530000000003</v>
      </c>
      <c r="L1392" s="3">
        <v>44130.320833333331</v>
      </c>
      <c r="M1392">
        <v>17.18</v>
      </c>
      <c r="N1392" t="s">
        <v>28</v>
      </c>
      <c r="P1392">
        <f>(C1392-Key!$B$1)*24</f>
        <v>-1.4333333332906477</v>
      </c>
      <c r="Q1392">
        <f>(Key!$B$2-'17.1'!C1392)*24</f>
        <v>4.3833333333022892</v>
      </c>
      <c r="R1392" s="3">
        <f>C1392-(M1392-Key!$B$5)/(24*Key!$B$6)</f>
        <v>44130.553546296294</v>
      </c>
      <c r="S1392">
        <f>M1392-Key!$B$5</f>
        <v>14.92</v>
      </c>
      <c r="T1392" s="2">
        <f t="shared" si="105"/>
        <v>44129.569444444445</v>
      </c>
      <c r="U1392" t="str">
        <f t="shared" si="106"/>
        <v>10-25-2020 13:40</v>
      </c>
      <c r="V1392">
        <f>IFERROR(IF(W1392=Z1392,VLOOKUP($U1392,[1]C8842!$G$2:$M$145,3,FALSE),0),0)</f>
        <v>21</v>
      </c>
      <c r="W1392">
        <f>VLOOKUP(RIGHT($V$1,5),Key!$A$9:$B$14,2,FALSE)</f>
        <v>10.199999999999999</v>
      </c>
      <c r="X1392">
        <f t="shared" si="109"/>
        <v>0</v>
      </c>
      <c r="Y1392">
        <f>VLOOKUP(RIGHT($X$1,5),Key!$A$9:$B$14,2,FALSE)</f>
        <v>3.7</v>
      </c>
      <c r="Z1392">
        <f t="shared" si="107"/>
        <v>10.199999999999999</v>
      </c>
      <c r="AA1392">
        <f t="shared" si="108"/>
        <v>21</v>
      </c>
    </row>
    <row r="1393" spans="1:27" x14ac:dyDescent="0.3">
      <c r="A1393">
        <v>100067</v>
      </c>
      <c r="B1393">
        <v>230922</v>
      </c>
      <c r="C1393" s="3">
        <v>44130.567361111112</v>
      </c>
      <c r="D1393">
        <v>1</v>
      </c>
      <c r="E1393">
        <v>1</v>
      </c>
      <c r="F1393" t="s">
        <v>25</v>
      </c>
      <c r="G1393">
        <v>2</v>
      </c>
      <c r="H1393">
        <v>67.308589999999995</v>
      </c>
      <c r="I1393">
        <v>28.73828</v>
      </c>
      <c r="J1393">
        <v>1.371094</v>
      </c>
      <c r="K1393">
        <v>58.023440000000001</v>
      </c>
      <c r="L1393" s="3">
        <v>44130.320833333331</v>
      </c>
      <c r="M1393">
        <v>17.18</v>
      </c>
      <c r="N1393" t="s">
        <v>28</v>
      </c>
      <c r="P1393">
        <f>(C1393-Key!$B$1)*24</f>
        <v>-1.4333333332906477</v>
      </c>
      <c r="Q1393">
        <f>(Key!$B$2-'17.1'!C1393)*24</f>
        <v>4.3833333333022892</v>
      </c>
      <c r="R1393" s="3">
        <f>C1393-(M1393-Key!$B$5)/(24*Key!$B$6)</f>
        <v>44130.553546296294</v>
      </c>
      <c r="S1393">
        <f>M1393-Key!$B$5</f>
        <v>14.92</v>
      </c>
      <c r="T1393" s="2">
        <f t="shared" si="105"/>
        <v>44129.569444444445</v>
      </c>
      <c r="U1393" t="str">
        <f t="shared" si="106"/>
        <v>10-25-2020 13:40</v>
      </c>
      <c r="V1393">
        <f>IFERROR(IF(W1393=Z1393,VLOOKUP($U1393,[1]C8842!$G$2:$M$145,3,FALSE),0),0)</f>
        <v>21</v>
      </c>
      <c r="W1393">
        <f>VLOOKUP(RIGHT($V$1,5),Key!$A$9:$B$14,2,FALSE)</f>
        <v>10.199999999999999</v>
      </c>
      <c r="X1393">
        <f t="shared" si="109"/>
        <v>0</v>
      </c>
      <c r="Y1393">
        <f>VLOOKUP(RIGHT($X$1,5),Key!$A$9:$B$14,2,FALSE)</f>
        <v>3.7</v>
      </c>
      <c r="Z1393">
        <f t="shared" si="107"/>
        <v>10.199999999999999</v>
      </c>
      <c r="AA1393">
        <f t="shared" si="108"/>
        <v>21</v>
      </c>
    </row>
    <row r="1394" spans="1:27" x14ac:dyDescent="0.3">
      <c r="A1394">
        <v>100067</v>
      </c>
      <c r="B1394">
        <v>230922</v>
      </c>
      <c r="C1394" s="3">
        <v>44130.567361111112</v>
      </c>
      <c r="D1394">
        <v>2</v>
      </c>
      <c r="E1394">
        <v>1</v>
      </c>
      <c r="F1394" t="s">
        <v>26</v>
      </c>
      <c r="G1394">
        <v>1</v>
      </c>
      <c r="H1394">
        <v>65.230469999999997</v>
      </c>
      <c r="I1394">
        <v>17.29297</v>
      </c>
      <c r="J1394">
        <v>0.94921880000000003</v>
      </c>
      <c r="K1394">
        <v>81.035160000000005</v>
      </c>
      <c r="L1394" s="3">
        <v>44130.320833333331</v>
      </c>
      <c r="M1394">
        <v>17.18</v>
      </c>
      <c r="N1394" t="s">
        <v>28</v>
      </c>
      <c r="P1394">
        <f>(C1394-Key!$B$1)*24</f>
        <v>-1.4333333332906477</v>
      </c>
      <c r="Q1394">
        <f>(Key!$B$2-'17.1'!C1394)*24</f>
        <v>4.3833333333022892</v>
      </c>
      <c r="R1394" s="3">
        <f>C1394-(M1394-Key!$B$5)/(24*Key!$B$6)</f>
        <v>44130.553546296294</v>
      </c>
      <c r="S1394">
        <f>M1394-Key!$B$5</f>
        <v>14.92</v>
      </c>
      <c r="T1394" s="2">
        <f t="shared" si="105"/>
        <v>44129.569444444445</v>
      </c>
      <c r="U1394" t="str">
        <f t="shared" si="106"/>
        <v>10-25-2020 13:40</v>
      </c>
      <c r="V1394">
        <f>IFERROR(IF(W1394=Z1394,VLOOKUP($U1394,[1]C8842!$G$2:$M$145,3,FALSE),0),0)</f>
        <v>21</v>
      </c>
      <c r="W1394">
        <f>VLOOKUP(RIGHT($V$1,5),Key!$A$9:$B$14,2,FALSE)</f>
        <v>10.199999999999999</v>
      </c>
      <c r="X1394">
        <f t="shared" si="109"/>
        <v>0</v>
      </c>
      <c r="Y1394">
        <f>VLOOKUP(RIGHT($X$1,5),Key!$A$9:$B$14,2,FALSE)</f>
        <v>3.7</v>
      </c>
      <c r="Z1394">
        <f t="shared" si="107"/>
        <v>10.199999999999999</v>
      </c>
      <c r="AA1394">
        <f t="shared" si="108"/>
        <v>21</v>
      </c>
    </row>
    <row r="1395" spans="1:27" x14ac:dyDescent="0.3">
      <c r="A1395">
        <v>100067</v>
      </c>
      <c r="B1395">
        <v>230922</v>
      </c>
      <c r="C1395" s="3">
        <v>44130.567361111112</v>
      </c>
      <c r="D1395">
        <v>3</v>
      </c>
      <c r="E1395">
        <v>2</v>
      </c>
      <c r="F1395" t="s">
        <v>26</v>
      </c>
      <c r="G1395">
        <v>1</v>
      </c>
      <c r="H1395">
        <v>58.785159999999998</v>
      </c>
      <c r="I1395">
        <v>15.95703</v>
      </c>
      <c r="J1395">
        <v>0.9921875</v>
      </c>
      <c r="K1395">
        <v>93.039060000000006</v>
      </c>
      <c r="L1395" s="3">
        <v>44130.320833333331</v>
      </c>
      <c r="M1395">
        <v>17.18</v>
      </c>
      <c r="N1395" t="s">
        <v>28</v>
      </c>
      <c r="P1395">
        <f>(C1395-Key!$B$1)*24</f>
        <v>-1.4333333332906477</v>
      </c>
      <c r="Q1395">
        <f>(Key!$B$2-'17.1'!C1395)*24</f>
        <v>4.3833333333022892</v>
      </c>
      <c r="R1395" s="3">
        <f>C1395-(M1395-Key!$B$5)/(24*Key!$B$6)</f>
        <v>44130.553546296294</v>
      </c>
      <c r="S1395">
        <f>M1395-Key!$B$5</f>
        <v>14.92</v>
      </c>
      <c r="T1395" s="2">
        <f t="shared" si="105"/>
        <v>44129.569444444445</v>
      </c>
      <c r="U1395" t="str">
        <f t="shared" si="106"/>
        <v>10-25-2020 13:40</v>
      </c>
      <c r="V1395">
        <f>IFERROR(IF(W1395=Z1395,VLOOKUP($U1395,[1]C8842!$G$2:$M$145,3,FALSE),0),0)</f>
        <v>21</v>
      </c>
      <c r="W1395">
        <f>VLOOKUP(RIGHT($V$1,5),Key!$A$9:$B$14,2,FALSE)</f>
        <v>10.199999999999999</v>
      </c>
      <c r="X1395">
        <f t="shared" si="109"/>
        <v>0</v>
      </c>
      <c r="Y1395">
        <f>VLOOKUP(RIGHT($X$1,5),Key!$A$9:$B$14,2,FALSE)</f>
        <v>3.7</v>
      </c>
      <c r="Z1395">
        <f t="shared" si="107"/>
        <v>10.199999999999999</v>
      </c>
      <c r="AA1395">
        <f t="shared" si="108"/>
        <v>21</v>
      </c>
    </row>
    <row r="1396" spans="1:27" x14ac:dyDescent="0.3">
      <c r="A1396">
        <v>100067</v>
      </c>
      <c r="B1396">
        <v>230922</v>
      </c>
      <c r="C1396" s="3">
        <v>44130.567361111112</v>
      </c>
      <c r="D1396">
        <v>2</v>
      </c>
      <c r="E1396">
        <v>1</v>
      </c>
      <c r="F1396" t="s">
        <v>26</v>
      </c>
      <c r="G1396">
        <v>1</v>
      </c>
      <c r="H1396">
        <v>61.933590000000002</v>
      </c>
      <c r="I1396">
        <v>18.339839999999999</v>
      </c>
      <c r="J1396">
        <v>1.042969</v>
      </c>
      <c r="K1396">
        <v>80.03125</v>
      </c>
      <c r="L1396" s="3">
        <v>44130.320833333331</v>
      </c>
      <c r="M1396">
        <v>17.18</v>
      </c>
      <c r="N1396" t="s">
        <v>28</v>
      </c>
      <c r="P1396">
        <f>(C1396-Key!$B$1)*24</f>
        <v>-1.4333333332906477</v>
      </c>
      <c r="Q1396">
        <f>(Key!$B$2-'17.1'!C1396)*24</f>
        <v>4.3833333333022892</v>
      </c>
      <c r="R1396" s="3">
        <f>C1396-(M1396-Key!$B$5)/(24*Key!$B$6)</f>
        <v>44130.553546296294</v>
      </c>
      <c r="S1396">
        <f>M1396-Key!$B$5</f>
        <v>14.92</v>
      </c>
      <c r="T1396" s="2">
        <f t="shared" si="105"/>
        <v>44129.569444444445</v>
      </c>
      <c r="U1396" t="str">
        <f t="shared" si="106"/>
        <v>10-25-2020 13:40</v>
      </c>
      <c r="V1396">
        <f>IFERROR(IF(W1396=Z1396,VLOOKUP($U1396,[1]C8842!$G$2:$M$145,3,FALSE),0),0)</f>
        <v>21</v>
      </c>
      <c r="W1396">
        <f>VLOOKUP(RIGHT($V$1,5),Key!$A$9:$B$14,2,FALSE)</f>
        <v>10.199999999999999</v>
      </c>
      <c r="X1396">
        <f t="shared" si="109"/>
        <v>0</v>
      </c>
      <c r="Y1396">
        <f>VLOOKUP(RIGHT($X$1,5),Key!$A$9:$B$14,2,FALSE)</f>
        <v>3.7</v>
      </c>
      <c r="Z1396">
        <f t="shared" si="107"/>
        <v>10.199999999999999</v>
      </c>
      <c r="AA1396">
        <f t="shared" si="108"/>
        <v>21</v>
      </c>
    </row>
    <row r="1397" spans="1:27" x14ac:dyDescent="0.3">
      <c r="A1397">
        <v>100067</v>
      </c>
      <c r="B1397">
        <v>230922</v>
      </c>
      <c r="C1397" s="3">
        <v>44130.567361111112</v>
      </c>
      <c r="D1397">
        <v>3</v>
      </c>
      <c r="E1397">
        <v>2</v>
      </c>
      <c r="F1397" t="s">
        <v>26</v>
      </c>
      <c r="G1397">
        <v>1</v>
      </c>
      <c r="H1397">
        <v>60.164059999999999</v>
      </c>
      <c r="I1397">
        <v>18.597660000000001</v>
      </c>
      <c r="J1397">
        <v>1.0859380000000001</v>
      </c>
      <c r="K1397">
        <v>95.039060000000006</v>
      </c>
      <c r="L1397" s="3">
        <v>44130.320833333331</v>
      </c>
      <c r="M1397">
        <v>17.18</v>
      </c>
      <c r="N1397" t="s">
        <v>28</v>
      </c>
      <c r="P1397">
        <f>(C1397-Key!$B$1)*24</f>
        <v>-1.4333333332906477</v>
      </c>
      <c r="Q1397">
        <f>(Key!$B$2-'17.1'!C1397)*24</f>
        <v>4.3833333333022892</v>
      </c>
      <c r="R1397" s="3">
        <f>C1397-(M1397-Key!$B$5)/(24*Key!$B$6)</f>
        <v>44130.553546296294</v>
      </c>
      <c r="S1397">
        <f>M1397-Key!$B$5</f>
        <v>14.92</v>
      </c>
      <c r="T1397" s="2">
        <f t="shared" si="105"/>
        <v>44129.569444444445</v>
      </c>
      <c r="U1397" t="str">
        <f t="shared" si="106"/>
        <v>10-25-2020 13:40</v>
      </c>
      <c r="V1397">
        <f>IFERROR(IF(W1397=Z1397,VLOOKUP($U1397,[1]C8842!$G$2:$M$145,3,FALSE),0),0)</f>
        <v>21</v>
      </c>
      <c r="W1397">
        <f>VLOOKUP(RIGHT($V$1,5),Key!$A$9:$B$14,2,FALSE)</f>
        <v>10.199999999999999</v>
      </c>
      <c r="X1397">
        <f t="shared" si="109"/>
        <v>0</v>
      </c>
      <c r="Y1397">
        <f>VLOOKUP(RIGHT($X$1,5),Key!$A$9:$B$14,2,FALSE)</f>
        <v>3.7</v>
      </c>
      <c r="Z1397">
        <f t="shared" si="107"/>
        <v>10.199999999999999</v>
      </c>
      <c r="AA1397">
        <f t="shared" si="108"/>
        <v>21</v>
      </c>
    </row>
    <row r="1398" spans="1:27" x14ac:dyDescent="0.3">
      <c r="A1398">
        <v>100067</v>
      </c>
      <c r="B1398">
        <v>230922</v>
      </c>
      <c r="C1398" s="3">
        <v>44130.568055555559</v>
      </c>
      <c r="D1398">
        <v>0</v>
      </c>
      <c r="E1398">
        <v>2</v>
      </c>
      <c r="F1398" t="s">
        <v>25</v>
      </c>
      <c r="G1398">
        <v>1</v>
      </c>
      <c r="H1398">
        <v>59.171880000000002</v>
      </c>
      <c r="I1398">
        <v>15.214840000000001</v>
      </c>
      <c r="J1398">
        <v>0.953125</v>
      </c>
      <c r="K1398">
        <v>48.019530000000003</v>
      </c>
      <c r="L1398" s="3">
        <v>44130.320833333331</v>
      </c>
      <c r="M1398">
        <v>17.18</v>
      </c>
      <c r="N1398" t="s">
        <v>28</v>
      </c>
      <c r="P1398">
        <f>(C1398-Key!$B$1)*24</f>
        <v>-1.4166666665696539</v>
      </c>
      <c r="Q1398">
        <f>(Key!$B$2-'17.1'!C1398)*24</f>
        <v>4.3666666665812954</v>
      </c>
      <c r="R1398" s="3">
        <f>C1398-(M1398-Key!$B$5)/(24*Key!$B$6)</f>
        <v>44130.554240740741</v>
      </c>
      <c r="S1398">
        <f>M1398-Key!$B$5</f>
        <v>14.92</v>
      </c>
      <c r="T1398" s="2">
        <f t="shared" si="105"/>
        <v>44129.569444444445</v>
      </c>
      <c r="U1398" t="str">
        <f t="shared" si="106"/>
        <v>10-25-2020 13:40</v>
      </c>
      <c r="V1398">
        <f>IFERROR(IF(W1398=Z1398,VLOOKUP($U1398,[1]C8842!$G$2:$M$145,3,FALSE),0),0)</f>
        <v>21</v>
      </c>
      <c r="W1398">
        <f>VLOOKUP(RIGHT($V$1,5),Key!$A$9:$B$14,2,FALSE)</f>
        <v>10.199999999999999</v>
      </c>
      <c r="X1398">
        <f t="shared" si="109"/>
        <v>0</v>
      </c>
      <c r="Y1398">
        <f>VLOOKUP(RIGHT($X$1,5),Key!$A$9:$B$14,2,FALSE)</f>
        <v>3.7</v>
      </c>
      <c r="Z1398">
        <f t="shared" si="107"/>
        <v>10.199999999999999</v>
      </c>
      <c r="AA1398">
        <f t="shared" si="108"/>
        <v>21</v>
      </c>
    </row>
    <row r="1399" spans="1:27" x14ac:dyDescent="0.3">
      <c r="A1399">
        <v>100067</v>
      </c>
      <c r="B1399">
        <v>230922</v>
      </c>
      <c r="C1399" s="3">
        <v>44130.568055555559</v>
      </c>
      <c r="D1399">
        <v>3</v>
      </c>
      <c r="E1399">
        <v>2</v>
      </c>
      <c r="F1399" t="s">
        <v>26</v>
      </c>
      <c r="G1399">
        <v>1</v>
      </c>
      <c r="H1399">
        <v>66.105469999999997</v>
      </c>
      <c r="I1399">
        <v>18.67578</v>
      </c>
      <c r="J1399">
        <v>0.9921875</v>
      </c>
      <c r="K1399">
        <v>94.039060000000006</v>
      </c>
      <c r="L1399" s="3">
        <v>44130.320833333331</v>
      </c>
      <c r="M1399">
        <v>17.18</v>
      </c>
      <c r="N1399" t="s">
        <v>28</v>
      </c>
      <c r="P1399">
        <f>(C1399-Key!$B$1)*24</f>
        <v>-1.4166666665696539</v>
      </c>
      <c r="Q1399">
        <f>(Key!$B$2-'17.1'!C1399)*24</f>
        <v>4.3666666665812954</v>
      </c>
      <c r="R1399" s="3">
        <f>C1399-(M1399-Key!$B$5)/(24*Key!$B$6)</f>
        <v>44130.554240740741</v>
      </c>
      <c r="S1399">
        <f>M1399-Key!$B$5</f>
        <v>14.92</v>
      </c>
      <c r="T1399" s="2">
        <f t="shared" si="105"/>
        <v>44129.569444444445</v>
      </c>
      <c r="U1399" t="str">
        <f t="shared" si="106"/>
        <v>10-25-2020 13:40</v>
      </c>
      <c r="V1399">
        <f>IFERROR(IF(W1399=Z1399,VLOOKUP($U1399,[1]C8842!$G$2:$M$145,3,FALSE),0),0)</f>
        <v>21</v>
      </c>
      <c r="W1399">
        <f>VLOOKUP(RIGHT($V$1,5),Key!$A$9:$B$14,2,FALSE)</f>
        <v>10.199999999999999</v>
      </c>
      <c r="X1399">
        <f t="shared" si="109"/>
        <v>0</v>
      </c>
      <c r="Y1399">
        <f>VLOOKUP(RIGHT($X$1,5),Key!$A$9:$B$14,2,FALSE)</f>
        <v>3.7</v>
      </c>
      <c r="Z1399">
        <f t="shared" si="107"/>
        <v>10.199999999999999</v>
      </c>
      <c r="AA1399">
        <f t="shared" si="108"/>
        <v>21</v>
      </c>
    </row>
    <row r="1400" spans="1:27" x14ac:dyDescent="0.3">
      <c r="A1400">
        <v>100067</v>
      </c>
      <c r="B1400">
        <v>230922</v>
      </c>
      <c r="C1400" s="3">
        <v>44130.568055555559</v>
      </c>
      <c r="D1400">
        <v>0</v>
      </c>
      <c r="E1400">
        <v>2</v>
      </c>
      <c r="F1400" t="s">
        <v>25</v>
      </c>
      <c r="G1400">
        <v>1</v>
      </c>
      <c r="H1400">
        <v>53.0625</v>
      </c>
      <c r="I1400">
        <v>19.59375</v>
      </c>
      <c r="J1400">
        <v>1.28125</v>
      </c>
      <c r="K1400">
        <v>44.019530000000003</v>
      </c>
      <c r="L1400" s="3">
        <v>44130.320833333331</v>
      </c>
      <c r="M1400">
        <v>17.18</v>
      </c>
      <c r="N1400" t="s">
        <v>28</v>
      </c>
      <c r="P1400">
        <f>(C1400-Key!$B$1)*24</f>
        <v>-1.4166666665696539</v>
      </c>
      <c r="Q1400">
        <f>(Key!$B$2-'17.1'!C1400)*24</f>
        <v>4.3666666665812954</v>
      </c>
      <c r="R1400" s="3">
        <f>C1400-(M1400-Key!$B$5)/(24*Key!$B$6)</f>
        <v>44130.554240740741</v>
      </c>
      <c r="S1400">
        <f>M1400-Key!$B$5</f>
        <v>14.92</v>
      </c>
      <c r="T1400" s="2">
        <f t="shared" si="105"/>
        <v>44129.569444444445</v>
      </c>
      <c r="U1400" t="str">
        <f t="shared" si="106"/>
        <v>10-25-2020 13:40</v>
      </c>
      <c r="V1400">
        <f>IFERROR(IF(W1400=Z1400,VLOOKUP($U1400,[1]C8842!$G$2:$M$145,3,FALSE),0),0)</f>
        <v>21</v>
      </c>
      <c r="W1400">
        <f>VLOOKUP(RIGHT($V$1,5),Key!$A$9:$B$14,2,FALSE)</f>
        <v>10.199999999999999</v>
      </c>
      <c r="X1400">
        <f t="shared" si="109"/>
        <v>0</v>
      </c>
      <c r="Y1400">
        <f>VLOOKUP(RIGHT($X$1,5),Key!$A$9:$B$14,2,FALSE)</f>
        <v>3.7</v>
      </c>
      <c r="Z1400">
        <f t="shared" si="107"/>
        <v>10.199999999999999</v>
      </c>
      <c r="AA1400">
        <f t="shared" si="108"/>
        <v>21</v>
      </c>
    </row>
    <row r="1401" spans="1:27" x14ac:dyDescent="0.3">
      <c r="A1401">
        <v>100067</v>
      </c>
      <c r="B1401">
        <v>230922</v>
      </c>
      <c r="C1401" s="3">
        <v>44130.568055555559</v>
      </c>
      <c r="D1401">
        <v>2</v>
      </c>
      <c r="E1401">
        <v>1</v>
      </c>
      <c r="F1401" t="s">
        <v>26</v>
      </c>
      <c r="G1401">
        <v>1</v>
      </c>
      <c r="H1401">
        <v>69.136719999999997</v>
      </c>
      <c r="I1401">
        <v>15.48047</v>
      </c>
      <c r="J1401">
        <v>0.82421880000000003</v>
      </c>
      <c r="K1401">
        <v>82.035160000000005</v>
      </c>
      <c r="L1401" s="3">
        <v>44130.320833333331</v>
      </c>
      <c r="M1401">
        <v>17.18</v>
      </c>
      <c r="N1401" t="s">
        <v>28</v>
      </c>
      <c r="P1401">
        <f>(C1401-Key!$B$1)*24</f>
        <v>-1.4166666665696539</v>
      </c>
      <c r="Q1401">
        <f>(Key!$B$2-'17.1'!C1401)*24</f>
        <v>4.3666666665812954</v>
      </c>
      <c r="R1401" s="3">
        <f>C1401-(M1401-Key!$B$5)/(24*Key!$B$6)</f>
        <v>44130.554240740741</v>
      </c>
      <c r="S1401">
        <f>M1401-Key!$B$5</f>
        <v>14.92</v>
      </c>
      <c r="T1401" s="2">
        <f t="shared" si="105"/>
        <v>44129.569444444445</v>
      </c>
      <c r="U1401" t="str">
        <f t="shared" si="106"/>
        <v>10-25-2020 13:40</v>
      </c>
      <c r="V1401">
        <f>IFERROR(IF(W1401=Z1401,VLOOKUP($U1401,[1]C8842!$G$2:$M$145,3,FALSE),0),0)</f>
        <v>21</v>
      </c>
      <c r="W1401">
        <f>VLOOKUP(RIGHT($V$1,5),Key!$A$9:$B$14,2,FALSE)</f>
        <v>10.199999999999999</v>
      </c>
      <c r="X1401">
        <f t="shared" si="109"/>
        <v>0</v>
      </c>
      <c r="Y1401">
        <f>VLOOKUP(RIGHT($X$1,5),Key!$A$9:$B$14,2,FALSE)</f>
        <v>3.7</v>
      </c>
      <c r="Z1401">
        <f t="shared" si="107"/>
        <v>10.199999999999999</v>
      </c>
      <c r="AA1401">
        <f t="shared" si="108"/>
        <v>21</v>
      </c>
    </row>
    <row r="1402" spans="1:27" x14ac:dyDescent="0.3">
      <c r="A1402">
        <v>100067</v>
      </c>
      <c r="B1402">
        <v>230922</v>
      </c>
      <c r="C1402" s="3">
        <v>44130.568055555559</v>
      </c>
      <c r="D1402">
        <v>2</v>
      </c>
      <c r="E1402">
        <v>1</v>
      </c>
      <c r="F1402" t="s">
        <v>26</v>
      </c>
      <c r="G1402">
        <v>1</v>
      </c>
      <c r="H1402">
        <v>72.34375</v>
      </c>
      <c r="I1402">
        <v>16.01172</v>
      </c>
      <c r="J1402">
        <v>0.80859380000000003</v>
      </c>
      <c r="K1402">
        <v>82.035160000000005</v>
      </c>
      <c r="L1402" s="3">
        <v>44130.320833333331</v>
      </c>
      <c r="M1402">
        <v>17.18</v>
      </c>
      <c r="N1402" t="s">
        <v>28</v>
      </c>
      <c r="P1402">
        <f>(C1402-Key!$B$1)*24</f>
        <v>-1.4166666665696539</v>
      </c>
      <c r="Q1402">
        <f>(Key!$B$2-'17.1'!C1402)*24</f>
        <v>4.3666666665812954</v>
      </c>
      <c r="R1402" s="3">
        <f>C1402-(M1402-Key!$B$5)/(24*Key!$B$6)</f>
        <v>44130.554240740741</v>
      </c>
      <c r="S1402">
        <f>M1402-Key!$B$5</f>
        <v>14.92</v>
      </c>
      <c r="T1402" s="2">
        <f t="shared" si="105"/>
        <v>44129.569444444445</v>
      </c>
      <c r="U1402" t="str">
        <f t="shared" si="106"/>
        <v>10-25-2020 13:40</v>
      </c>
      <c r="V1402">
        <f>IFERROR(IF(W1402=Z1402,VLOOKUP($U1402,[1]C8842!$G$2:$M$145,3,FALSE),0),0)</f>
        <v>21</v>
      </c>
      <c r="W1402">
        <f>VLOOKUP(RIGHT($V$1,5),Key!$A$9:$B$14,2,FALSE)</f>
        <v>10.199999999999999</v>
      </c>
      <c r="X1402">
        <f t="shared" si="109"/>
        <v>0</v>
      </c>
      <c r="Y1402">
        <f>VLOOKUP(RIGHT($X$1,5),Key!$A$9:$B$14,2,FALSE)</f>
        <v>3.7</v>
      </c>
      <c r="Z1402">
        <f t="shared" si="107"/>
        <v>10.199999999999999</v>
      </c>
      <c r="AA1402">
        <f t="shared" si="108"/>
        <v>21</v>
      </c>
    </row>
    <row r="1403" spans="1:27" x14ac:dyDescent="0.3">
      <c r="A1403">
        <v>100067</v>
      </c>
      <c r="B1403">
        <v>230922</v>
      </c>
      <c r="C1403" s="3">
        <v>44130.568055555559</v>
      </c>
      <c r="D1403">
        <v>3</v>
      </c>
      <c r="E1403">
        <v>2</v>
      </c>
      <c r="F1403" t="s">
        <v>26</v>
      </c>
      <c r="G1403">
        <v>1</v>
      </c>
      <c r="H1403">
        <v>61.0625</v>
      </c>
      <c r="I1403">
        <v>15.79688</v>
      </c>
      <c r="J1403">
        <v>0.94921880000000003</v>
      </c>
      <c r="K1403">
        <v>94.039060000000006</v>
      </c>
      <c r="L1403" s="3">
        <v>44130.320833333331</v>
      </c>
      <c r="M1403">
        <v>17.18</v>
      </c>
      <c r="N1403" t="s">
        <v>28</v>
      </c>
      <c r="P1403">
        <f>(C1403-Key!$B$1)*24</f>
        <v>-1.4166666665696539</v>
      </c>
      <c r="Q1403">
        <f>(Key!$B$2-'17.1'!C1403)*24</f>
        <v>4.3666666665812954</v>
      </c>
      <c r="R1403" s="3">
        <f>C1403-(M1403-Key!$B$5)/(24*Key!$B$6)</f>
        <v>44130.554240740741</v>
      </c>
      <c r="S1403">
        <f>M1403-Key!$B$5</f>
        <v>14.92</v>
      </c>
      <c r="T1403" s="2">
        <f t="shared" si="105"/>
        <v>44129.569444444445</v>
      </c>
      <c r="U1403" t="str">
        <f t="shared" si="106"/>
        <v>10-25-2020 13:40</v>
      </c>
      <c r="V1403">
        <f>IFERROR(IF(W1403=Z1403,VLOOKUP($U1403,[1]C8842!$G$2:$M$145,3,FALSE),0),0)</f>
        <v>21</v>
      </c>
      <c r="W1403">
        <f>VLOOKUP(RIGHT($V$1,5),Key!$A$9:$B$14,2,FALSE)</f>
        <v>10.199999999999999</v>
      </c>
      <c r="X1403">
        <f t="shared" si="109"/>
        <v>0</v>
      </c>
      <c r="Y1403">
        <f>VLOOKUP(RIGHT($X$1,5),Key!$A$9:$B$14,2,FALSE)</f>
        <v>3.7</v>
      </c>
      <c r="Z1403">
        <f t="shared" si="107"/>
        <v>10.199999999999999</v>
      </c>
      <c r="AA1403">
        <f t="shared" si="108"/>
        <v>21</v>
      </c>
    </row>
    <row r="1404" spans="1:27" x14ac:dyDescent="0.3">
      <c r="A1404">
        <v>100067</v>
      </c>
      <c r="B1404">
        <v>230922</v>
      </c>
      <c r="C1404" s="3">
        <v>44130.568055555559</v>
      </c>
      <c r="D1404">
        <v>2</v>
      </c>
      <c r="E1404">
        <v>1</v>
      </c>
      <c r="F1404" t="s">
        <v>26</v>
      </c>
      <c r="G1404">
        <v>2</v>
      </c>
      <c r="H1404">
        <v>74.191410000000005</v>
      </c>
      <c r="I1404">
        <v>23.80078</v>
      </c>
      <c r="J1404">
        <v>1.066406</v>
      </c>
      <c r="K1404">
        <v>80.03125</v>
      </c>
      <c r="L1404" s="3">
        <v>44130.320833333331</v>
      </c>
      <c r="M1404">
        <v>17.18</v>
      </c>
      <c r="N1404" t="s">
        <v>28</v>
      </c>
      <c r="P1404">
        <f>(C1404-Key!$B$1)*24</f>
        <v>-1.4166666665696539</v>
      </c>
      <c r="Q1404">
        <f>(Key!$B$2-'17.1'!C1404)*24</f>
        <v>4.3666666665812954</v>
      </c>
      <c r="R1404" s="3">
        <f>C1404-(M1404-Key!$B$5)/(24*Key!$B$6)</f>
        <v>44130.554240740741</v>
      </c>
      <c r="S1404">
        <f>M1404-Key!$B$5</f>
        <v>14.92</v>
      </c>
      <c r="T1404" s="2">
        <f t="shared" si="105"/>
        <v>44129.569444444445</v>
      </c>
      <c r="U1404" t="str">
        <f t="shared" si="106"/>
        <v>10-25-2020 13:40</v>
      </c>
      <c r="V1404">
        <f>IFERROR(IF(W1404=Z1404,VLOOKUP($U1404,[1]C8842!$G$2:$M$145,3,FALSE),0),0)</f>
        <v>21</v>
      </c>
      <c r="W1404">
        <f>VLOOKUP(RIGHT($V$1,5),Key!$A$9:$B$14,2,FALSE)</f>
        <v>10.199999999999999</v>
      </c>
      <c r="X1404">
        <f t="shared" si="109"/>
        <v>0</v>
      </c>
      <c r="Y1404">
        <f>VLOOKUP(RIGHT($X$1,5),Key!$A$9:$B$14,2,FALSE)</f>
        <v>3.7</v>
      </c>
      <c r="Z1404">
        <f t="shared" si="107"/>
        <v>10.199999999999999</v>
      </c>
      <c r="AA1404">
        <f t="shared" si="108"/>
        <v>21</v>
      </c>
    </row>
    <row r="1405" spans="1:27" x14ac:dyDescent="0.3">
      <c r="A1405">
        <v>100067</v>
      </c>
      <c r="B1405">
        <v>230922</v>
      </c>
      <c r="C1405" s="3">
        <v>44130.568055555559</v>
      </c>
      <c r="D1405">
        <v>3</v>
      </c>
      <c r="E1405">
        <v>2</v>
      </c>
      <c r="F1405" t="s">
        <v>26</v>
      </c>
      <c r="G1405">
        <v>1</v>
      </c>
      <c r="H1405">
        <v>66.382810000000006</v>
      </c>
      <c r="I1405">
        <v>18.027339999999999</v>
      </c>
      <c r="J1405">
        <v>0.9609375</v>
      </c>
      <c r="K1405">
        <v>92.039060000000006</v>
      </c>
      <c r="L1405" s="3">
        <v>44130.320833333331</v>
      </c>
      <c r="M1405">
        <v>17.18</v>
      </c>
      <c r="N1405" t="s">
        <v>28</v>
      </c>
      <c r="P1405">
        <f>(C1405-Key!$B$1)*24</f>
        <v>-1.4166666665696539</v>
      </c>
      <c r="Q1405">
        <f>(Key!$B$2-'17.1'!C1405)*24</f>
        <v>4.3666666665812954</v>
      </c>
      <c r="R1405" s="3">
        <f>C1405-(M1405-Key!$B$5)/(24*Key!$B$6)</f>
        <v>44130.554240740741</v>
      </c>
      <c r="S1405">
        <f>M1405-Key!$B$5</f>
        <v>14.92</v>
      </c>
      <c r="T1405" s="2">
        <f t="shared" si="105"/>
        <v>44129.569444444445</v>
      </c>
      <c r="U1405" t="str">
        <f t="shared" si="106"/>
        <v>10-25-2020 13:40</v>
      </c>
      <c r="V1405">
        <f>IFERROR(IF(W1405=Z1405,VLOOKUP($U1405,[1]C8842!$G$2:$M$145,3,FALSE),0),0)</f>
        <v>21</v>
      </c>
      <c r="W1405">
        <f>VLOOKUP(RIGHT($V$1,5),Key!$A$9:$B$14,2,FALSE)</f>
        <v>10.199999999999999</v>
      </c>
      <c r="X1405">
        <f t="shared" si="109"/>
        <v>0</v>
      </c>
      <c r="Y1405">
        <f>VLOOKUP(RIGHT($X$1,5),Key!$A$9:$B$14,2,FALSE)</f>
        <v>3.7</v>
      </c>
      <c r="Z1405">
        <f t="shared" si="107"/>
        <v>10.199999999999999</v>
      </c>
      <c r="AA1405">
        <f t="shared" si="108"/>
        <v>21</v>
      </c>
    </row>
    <row r="1406" spans="1:27" x14ac:dyDescent="0.3">
      <c r="A1406">
        <v>100067</v>
      </c>
      <c r="B1406">
        <v>230922</v>
      </c>
      <c r="C1406" s="3">
        <v>44130.568055555559</v>
      </c>
      <c r="D1406">
        <v>0</v>
      </c>
      <c r="E1406">
        <v>2</v>
      </c>
      <c r="F1406" t="s">
        <v>25</v>
      </c>
      <c r="G1406">
        <v>2</v>
      </c>
      <c r="H1406">
        <v>67.171880000000002</v>
      </c>
      <c r="I1406">
        <v>25.41797</v>
      </c>
      <c r="J1406">
        <v>1.2421880000000001</v>
      </c>
      <c r="K1406">
        <v>46.019530000000003</v>
      </c>
      <c r="L1406" s="3">
        <v>44130.320833333331</v>
      </c>
      <c r="M1406">
        <v>17.18</v>
      </c>
      <c r="N1406" t="s">
        <v>28</v>
      </c>
      <c r="P1406">
        <f>(C1406-Key!$B$1)*24</f>
        <v>-1.4166666665696539</v>
      </c>
      <c r="Q1406">
        <f>(Key!$B$2-'17.1'!C1406)*24</f>
        <v>4.3666666665812954</v>
      </c>
      <c r="R1406" s="3">
        <f>C1406-(M1406-Key!$B$5)/(24*Key!$B$6)</f>
        <v>44130.554240740741</v>
      </c>
      <c r="S1406">
        <f>M1406-Key!$B$5</f>
        <v>14.92</v>
      </c>
      <c r="T1406" s="2">
        <f t="shared" si="105"/>
        <v>44129.569444444445</v>
      </c>
      <c r="U1406" t="str">
        <f t="shared" si="106"/>
        <v>10-25-2020 13:40</v>
      </c>
      <c r="V1406">
        <f>IFERROR(IF(W1406=Z1406,VLOOKUP($U1406,[1]C8842!$G$2:$M$145,3,FALSE),0),0)</f>
        <v>21</v>
      </c>
      <c r="W1406">
        <f>VLOOKUP(RIGHT($V$1,5),Key!$A$9:$B$14,2,FALSE)</f>
        <v>10.199999999999999</v>
      </c>
      <c r="X1406">
        <f t="shared" si="109"/>
        <v>0</v>
      </c>
      <c r="Y1406">
        <f>VLOOKUP(RIGHT($X$1,5),Key!$A$9:$B$14,2,FALSE)</f>
        <v>3.7</v>
      </c>
      <c r="Z1406">
        <f t="shared" si="107"/>
        <v>10.199999999999999</v>
      </c>
      <c r="AA1406">
        <f t="shared" si="108"/>
        <v>21</v>
      </c>
    </row>
    <row r="1407" spans="1:27" x14ac:dyDescent="0.3">
      <c r="A1407">
        <v>100067</v>
      </c>
      <c r="B1407">
        <v>230922</v>
      </c>
      <c r="C1407" s="3">
        <v>44130.568055555559</v>
      </c>
      <c r="D1407">
        <v>1</v>
      </c>
      <c r="E1407">
        <v>1</v>
      </c>
      <c r="F1407" t="s">
        <v>25</v>
      </c>
      <c r="G1407">
        <v>1</v>
      </c>
      <c r="H1407">
        <v>64.253910000000005</v>
      </c>
      <c r="I1407">
        <v>12.51953</v>
      </c>
      <c r="J1407">
        <v>0.765625</v>
      </c>
      <c r="K1407">
        <v>59.023440000000001</v>
      </c>
      <c r="L1407" s="3">
        <v>44130.320833333331</v>
      </c>
      <c r="M1407">
        <v>17.18</v>
      </c>
      <c r="N1407" t="s">
        <v>28</v>
      </c>
      <c r="P1407">
        <f>(C1407-Key!$B$1)*24</f>
        <v>-1.4166666665696539</v>
      </c>
      <c r="Q1407">
        <f>(Key!$B$2-'17.1'!C1407)*24</f>
        <v>4.3666666665812954</v>
      </c>
      <c r="R1407" s="3">
        <f>C1407-(M1407-Key!$B$5)/(24*Key!$B$6)</f>
        <v>44130.554240740741</v>
      </c>
      <c r="S1407">
        <f>M1407-Key!$B$5</f>
        <v>14.92</v>
      </c>
      <c r="T1407" s="2">
        <f t="shared" si="105"/>
        <v>44129.569444444445</v>
      </c>
      <c r="U1407" t="str">
        <f t="shared" si="106"/>
        <v>10-25-2020 13:40</v>
      </c>
      <c r="V1407">
        <f>IFERROR(IF(W1407=Z1407,VLOOKUP($U1407,[1]C8842!$G$2:$M$145,3,FALSE),0),0)</f>
        <v>21</v>
      </c>
      <c r="W1407">
        <f>VLOOKUP(RIGHT($V$1,5),Key!$A$9:$B$14,2,FALSE)</f>
        <v>10.199999999999999</v>
      </c>
      <c r="X1407">
        <f t="shared" si="109"/>
        <v>0</v>
      </c>
      <c r="Y1407">
        <f>VLOOKUP(RIGHT($X$1,5),Key!$A$9:$B$14,2,FALSE)</f>
        <v>3.7</v>
      </c>
      <c r="Z1407">
        <f t="shared" si="107"/>
        <v>10.199999999999999</v>
      </c>
      <c r="AA1407">
        <f t="shared" si="108"/>
        <v>21</v>
      </c>
    </row>
    <row r="1408" spans="1:27" x14ac:dyDescent="0.3">
      <c r="A1408">
        <v>100067</v>
      </c>
      <c r="B1408">
        <v>230922</v>
      </c>
      <c r="C1408" s="3">
        <v>44130.568055555559</v>
      </c>
      <c r="D1408">
        <v>0</v>
      </c>
      <c r="E1408">
        <v>2</v>
      </c>
      <c r="F1408" t="s">
        <v>25</v>
      </c>
      <c r="G1408">
        <v>1</v>
      </c>
      <c r="H1408">
        <v>66.523439999999994</v>
      </c>
      <c r="I1408">
        <v>14.73828</v>
      </c>
      <c r="J1408">
        <v>0.828125</v>
      </c>
      <c r="K1408">
        <v>48.019530000000003</v>
      </c>
      <c r="L1408" s="3">
        <v>44130.320833333331</v>
      </c>
      <c r="M1408">
        <v>17.18</v>
      </c>
      <c r="N1408" t="s">
        <v>28</v>
      </c>
      <c r="P1408">
        <f>(C1408-Key!$B$1)*24</f>
        <v>-1.4166666665696539</v>
      </c>
      <c r="Q1408">
        <f>(Key!$B$2-'17.1'!C1408)*24</f>
        <v>4.3666666665812954</v>
      </c>
      <c r="R1408" s="3">
        <f>C1408-(M1408-Key!$B$5)/(24*Key!$B$6)</f>
        <v>44130.554240740741</v>
      </c>
      <c r="S1408">
        <f>M1408-Key!$B$5</f>
        <v>14.92</v>
      </c>
      <c r="T1408" s="2">
        <f t="shared" si="105"/>
        <v>44129.569444444445</v>
      </c>
      <c r="U1408" t="str">
        <f t="shared" si="106"/>
        <v>10-25-2020 13:40</v>
      </c>
      <c r="V1408">
        <f>IFERROR(IF(W1408=Z1408,VLOOKUP($U1408,[1]C8842!$G$2:$M$145,3,FALSE),0),0)</f>
        <v>21</v>
      </c>
      <c r="W1408">
        <f>VLOOKUP(RIGHT($V$1,5),Key!$A$9:$B$14,2,FALSE)</f>
        <v>10.199999999999999</v>
      </c>
      <c r="X1408">
        <f t="shared" si="109"/>
        <v>0</v>
      </c>
      <c r="Y1408">
        <f>VLOOKUP(RIGHT($X$1,5),Key!$A$9:$B$14,2,FALSE)</f>
        <v>3.7</v>
      </c>
      <c r="Z1408">
        <f t="shared" si="107"/>
        <v>10.199999999999999</v>
      </c>
      <c r="AA1408">
        <f t="shared" si="108"/>
        <v>21</v>
      </c>
    </row>
    <row r="1409" spans="1:27" x14ac:dyDescent="0.3">
      <c r="A1409">
        <v>100067</v>
      </c>
      <c r="B1409">
        <v>230922</v>
      </c>
      <c r="C1409" s="3">
        <v>44130.568055555559</v>
      </c>
      <c r="D1409">
        <v>3</v>
      </c>
      <c r="E1409">
        <v>2</v>
      </c>
      <c r="F1409" t="s">
        <v>26</v>
      </c>
      <c r="G1409">
        <v>1</v>
      </c>
      <c r="H1409">
        <v>64</v>
      </c>
      <c r="I1409">
        <v>14.73047</v>
      </c>
      <c r="J1409">
        <v>0.859375</v>
      </c>
      <c r="K1409">
        <v>94.039060000000006</v>
      </c>
      <c r="L1409" s="3">
        <v>44130.320833333331</v>
      </c>
      <c r="M1409">
        <v>17.18</v>
      </c>
      <c r="N1409" t="s">
        <v>28</v>
      </c>
      <c r="P1409">
        <f>(C1409-Key!$B$1)*24</f>
        <v>-1.4166666665696539</v>
      </c>
      <c r="Q1409">
        <f>(Key!$B$2-'17.1'!C1409)*24</f>
        <v>4.3666666665812954</v>
      </c>
      <c r="R1409" s="3">
        <f>C1409-(M1409-Key!$B$5)/(24*Key!$B$6)</f>
        <v>44130.554240740741</v>
      </c>
      <c r="S1409">
        <f>M1409-Key!$B$5</f>
        <v>14.92</v>
      </c>
      <c r="T1409" s="2">
        <f t="shared" si="105"/>
        <v>44129.569444444445</v>
      </c>
      <c r="U1409" t="str">
        <f t="shared" si="106"/>
        <v>10-25-2020 13:40</v>
      </c>
      <c r="V1409">
        <f>IFERROR(IF(W1409=Z1409,VLOOKUP($U1409,[1]C8842!$G$2:$M$145,3,FALSE),0),0)</f>
        <v>21</v>
      </c>
      <c r="W1409">
        <f>VLOOKUP(RIGHT($V$1,5),Key!$A$9:$B$14,2,FALSE)</f>
        <v>10.199999999999999</v>
      </c>
      <c r="X1409">
        <f t="shared" si="109"/>
        <v>0</v>
      </c>
      <c r="Y1409">
        <f>VLOOKUP(RIGHT($X$1,5),Key!$A$9:$B$14,2,FALSE)</f>
        <v>3.7</v>
      </c>
      <c r="Z1409">
        <f t="shared" si="107"/>
        <v>10.199999999999999</v>
      </c>
      <c r="AA1409">
        <f t="shared" si="108"/>
        <v>21</v>
      </c>
    </row>
    <row r="1410" spans="1:27" x14ac:dyDescent="0.3">
      <c r="A1410">
        <v>100067</v>
      </c>
      <c r="B1410">
        <v>230922</v>
      </c>
      <c r="C1410" s="3">
        <v>44130.568055555559</v>
      </c>
      <c r="D1410">
        <v>1</v>
      </c>
      <c r="E1410">
        <v>1</v>
      </c>
      <c r="F1410" t="s">
        <v>25</v>
      </c>
      <c r="G1410">
        <v>1</v>
      </c>
      <c r="H1410">
        <v>63.765630000000002</v>
      </c>
      <c r="I1410">
        <v>13.58203</v>
      </c>
      <c r="J1410">
        <v>0.81640630000000003</v>
      </c>
      <c r="K1410">
        <v>58.023440000000001</v>
      </c>
      <c r="L1410" s="3">
        <v>44130.320833333331</v>
      </c>
      <c r="M1410">
        <v>17.18</v>
      </c>
      <c r="N1410" t="s">
        <v>28</v>
      </c>
      <c r="P1410">
        <f>(C1410-Key!$B$1)*24</f>
        <v>-1.4166666665696539</v>
      </c>
      <c r="Q1410">
        <f>(Key!$B$2-'17.1'!C1410)*24</f>
        <v>4.3666666665812954</v>
      </c>
      <c r="R1410" s="3">
        <f>C1410-(M1410-Key!$B$5)/(24*Key!$B$6)</f>
        <v>44130.554240740741</v>
      </c>
      <c r="S1410">
        <f>M1410-Key!$B$5</f>
        <v>14.92</v>
      </c>
      <c r="T1410" s="2">
        <f t="shared" si="105"/>
        <v>44129.569444444445</v>
      </c>
      <c r="U1410" t="str">
        <f t="shared" si="106"/>
        <v>10-25-2020 13:40</v>
      </c>
      <c r="V1410">
        <f>IFERROR(IF(W1410=Z1410,VLOOKUP($U1410,[1]C8842!$G$2:$M$145,3,FALSE),0),0)</f>
        <v>21</v>
      </c>
      <c r="W1410">
        <f>VLOOKUP(RIGHT($V$1,5),Key!$A$9:$B$14,2,FALSE)</f>
        <v>10.199999999999999</v>
      </c>
      <c r="X1410">
        <f t="shared" si="109"/>
        <v>0</v>
      </c>
      <c r="Y1410">
        <f>VLOOKUP(RIGHT($X$1,5),Key!$A$9:$B$14,2,FALSE)</f>
        <v>3.7</v>
      </c>
      <c r="Z1410">
        <f t="shared" si="107"/>
        <v>10.199999999999999</v>
      </c>
      <c r="AA1410">
        <f t="shared" si="108"/>
        <v>21</v>
      </c>
    </row>
    <row r="1411" spans="1:27" x14ac:dyDescent="0.3">
      <c r="A1411">
        <v>100067</v>
      </c>
      <c r="B1411">
        <v>230922</v>
      </c>
      <c r="C1411" s="3">
        <v>44130.568055555559</v>
      </c>
      <c r="D1411">
        <v>1</v>
      </c>
      <c r="E1411">
        <v>1</v>
      </c>
      <c r="F1411" t="s">
        <v>25</v>
      </c>
      <c r="G1411">
        <v>1</v>
      </c>
      <c r="H1411">
        <v>66.722660000000005</v>
      </c>
      <c r="I1411">
        <v>16.726559999999999</v>
      </c>
      <c r="J1411">
        <v>0.90625</v>
      </c>
      <c r="K1411">
        <v>58.023440000000001</v>
      </c>
      <c r="L1411" s="3">
        <v>44130.320833333331</v>
      </c>
      <c r="M1411">
        <v>17.18</v>
      </c>
      <c r="N1411" t="s">
        <v>28</v>
      </c>
      <c r="P1411">
        <f>(C1411-Key!$B$1)*24</f>
        <v>-1.4166666665696539</v>
      </c>
      <c r="Q1411">
        <f>(Key!$B$2-'17.1'!C1411)*24</f>
        <v>4.3666666665812954</v>
      </c>
      <c r="R1411" s="3">
        <f>C1411-(M1411-Key!$B$5)/(24*Key!$B$6)</f>
        <v>44130.554240740741</v>
      </c>
      <c r="S1411">
        <f>M1411-Key!$B$5</f>
        <v>14.92</v>
      </c>
      <c r="T1411" s="2">
        <f t="shared" ref="T1411:T1474" si="110">ROUND(C1411*24*60/10,0)/(24*6)-1</f>
        <v>44129.569444444445</v>
      </c>
      <c r="U1411" t="str">
        <f t="shared" ref="U1411:U1474" si="111">TEXT(T1411,"mm-dd-yyyy hh:mm")</f>
        <v>10-25-2020 13:40</v>
      </c>
      <c r="V1411">
        <f>IFERROR(IF(W1411=Z1411,VLOOKUP($U1411,[1]C8842!$G$2:$M$145,3,FALSE),0),0)</f>
        <v>21</v>
      </c>
      <c r="W1411">
        <f>VLOOKUP(RIGHT($V$1,5),Key!$A$9:$B$14,2,FALSE)</f>
        <v>10.199999999999999</v>
      </c>
      <c r="X1411">
        <f t="shared" si="109"/>
        <v>0</v>
      </c>
      <c r="Y1411">
        <f>VLOOKUP(RIGHT($X$1,5),Key!$A$9:$B$14,2,FALSE)</f>
        <v>3.7</v>
      </c>
      <c r="Z1411">
        <f t="shared" ref="Z1411:Z1474" si="112">M1411-MIN(ABS(Y1411-M1411),ABS(W1411-M1411))</f>
        <v>10.199999999999999</v>
      </c>
      <c r="AA1411">
        <f t="shared" ref="AA1411:AA1474" si="113">SUM(V1411,X1411)</f>
        <v>21</v>
      </c>
    </row>
    <row r="1412" spans="1:27" x14ac:dyDescent="0.3">
      <c r="A1412">
        <v>100067</v>
      </c>
      <c r="B1412">
        <v>230922</v>
      </c>
      <c r="C1412" s="3">
        <v>44130.568055555559</v>
      </c>
      <c r="D1412">
        <v>1</v>
      </c>
      <c r="E1412">
        <v>1</v>
      </c>
      <c r="F1412" t="s">
        <v>25</v>
      </c>
      <c r="G1412">
        <v>1</v>
      </c>
      <c r="H1412">
        <v>70.769530000000003</v>
      </c>
      <c r="I1412">
        <v>15.226559999999999</v>
      </c>
      <c r="J1412">
        <v>0.796875</v>
      </c>
      <c r="K1412">
        <v>58.023440000000001</v>
      </c>
      <c r="L1412" s="3">
        <v>44130.320833333331</v>
      </c>
      <c r="M1412">
        <v>17.18</v>
      </c>
      <c r="N1412" t="s">
        <v>28</v>
      </c>
      <c r="P1412">
        <f>(C1412-Key!$B$1)*24</f>
        <v>-1.4166666665696539</v>
      </c>
      <c r="Q1412">
        <f>(Key!$B$2-'17.1'!C1412)*24</f>
        <v>4.3666666665812954</v>
      </c>
      <c r="R1412" s="3">
        <f>C1412-(M1412-Key!$B$5)/(24*Key!$B$6)</f>
        <v>44130.554240740741</v>
      </c>
      <c r="S1412">
        <f>M1412-Key!$B$5</f>
        <v>14.92</v>
      </c>
      <c r="T1412" s="2">
        <f t="shared" si="110"/>
        <v>44129.569444444445</v>
      </c>
      <c r="U1412" t="str">
        <f t="shared" si="111"/>
        <v>10-25-2020 13:40</v>
      </c>
      <c r="V1412">
        <f>IFERROR(IF(W1412=Z1412,VLOOKUP($U1412,[1]C8842!$G$2:$M$145,3,FALSE),0),0)</f>
        <v>21</v>
      </c>
      <c r="W1412">
        <f>VLOOKUP(RIGHT($V$1,5),Key!$A$9:$B$14,2,FALSE)</f>
        <v>10.199999999999999</v>
      </c>
      <c r="X1412">
        <f t="shared" ref="X1412:X1475" si="114">$X$2</f>
        <v>0</v>
      </c>
      <c r="Y1412">
        <f>VLOOKUP(RIGHT($X$1,5),Key!$A$9:$B$14,2,FALSE)</f>
        <v>3.7</v>
      </c>
      <c r="Z1412">
        <f t="shared" si="112"/>
        <v>10.199999999999999</v>
      </c>
      <c r="AA1412">
        <f t="shared" si="113"/>
        <v>21</v>
      </c>
    </row>
    <row r="1413" spans="1:27" x14ac:dyDescent="0.3">
      <c r="A1413">
        <v>100067</v>
      </c>
      <c r="B1413">
        <v>230922</v>
      </c>
      <c r="C1413" s="3">
        <v>44130.568055555559</v>
      </c>
      <c r="D1413">
        <v>0</v>
      </c>
      <c r="E1413">
        <v>2</v>
      </c>
      <c r="F1413" t="s">
        <v>25</v>
      </c>
      <c r="G1413">
        <v>1</v>
      </c>
      <c r="H1413">
        <v>56.820309999999999</v>
      </c>
      <c r="I1413">
        <v>12.01172</v>
      </c>
      <c r="J1413">
        <v>0.83984380000000003</v>
      </c>
      <c r="K1413">
        <v>45.019530000000003</v>
      </c>
      <c r="L1413" s="3">
        <v>44130.320833333331</v>
      </c>
      <c r="M1413">
        <v>17.18</v>
      </c>
      <c r="N1413" t="s">
        <v>28</v>
      </c>
      <c r="P1413">
        <f>(C1413-Key!$B$1)*24</f>
        <v>-1.4166666665696539</v>
      </c>
      <c r="Q1413">
        <f>(Key!$B$2-'17.1'!C1413)*24</f>
        <v>4.3666666665812954</v>
      </c>
      <c r="R1413" s="3">
        <f>C1413-(M1413-Key!$B$5)/(24*Key!$B$6)</f>
        <v>44130.554240740741</v>
      </c>
      <c r="S1413">
        <f>M1413-Key!$B$5</f>
        <v>14.92</v>
      </c>
      <c r="T1413" s="2">
        <f t="shared" si="110"/>
        <v>44129.569444444445</v>
      </c>
      <c r="U1413" t="str">
        <f t="shared" si="111"/>
        <v>10-25-2020 13:40</v>
      </c>
      <c r="V1413">
        <f>IFERROR(IF(W1413=Z1413,VLOOKUP($U1413,[1]C8842!$G$2:$M$145,3,FALSE),0),0)</f>
        <v>21</v>
      </c>
      <c r="W1413">
        <f>VLOOKUP(RIGHT($V$1,5),Key!$A$9:$B$14,2,FALSE)</f>
        <v>10.199999999999999</v>
      </c>
      <c r="X1413">
        <f t="shared" si="114"/>
        <v>0</v>
      </c>
      <c r="Y1413">
        <f>VLOOKUP(RIGHT($X$1,5),Key!$A$9:$B$14,2,FALSE)</f>
        <v>3.7</v>
      </c>
      <c r="Z1413">
        <f t="shared" si="112"/>
        <v>10.199999999999999</v>
      </c>
      <c r="AA1413">
        <f t="shared" si="113"/>
        <v>21</v>
      </c>
    </row>
    <row r="1414" spans="1:27" x14ac:dyDescent="0.3">
      <c r="A1414">
        <v>100067</v>
      </c>
      <c r="B1414">
        <v>230922</v>
      </c>
      <c r="C1414" s="3">
        <v>44130.568055555559</v>
      </c>
      <c r="D1414">
        <v>0</v>
      </c>
      <c r="E1414">
        <v>2</v>
      </c>
      <c r="F1414" t="s">
        <v>25</v>
      </c>
      <c r="G1414">
        <v>1</v>
      </c>
      <c r="H1414">
        <v>66.132810000000006</v>
      </c>
      <c r="I1414">
        <v>18.32422</v>
      </c>
      <c r="J1414">
        <v>0.9765625</v>
      </c>
      <c r="K1414">
        <v>44.019530000000003</v>
      </c>
      <c r="L1414" s="3">
        <v>44130.320833333331</v>
      </c>
      <c r="M1414">
        <v>17.18</v>
      </c>
      <c r="N1414" t="s">
        <v>28</v>
      </c>
      <c r="P1414">
        <f>(C1414-Key!$B$1)*24</f>
        <v>-1.4166666665696539</v>
      </c>
      <c r="Q1414">
        <f>(Key!$B$2-'17.1'!C1414)*24</f>
        <v>4.3666666665812954</v>
      </c>
      <c r="R1414" s="3">
        <f>C1414-(M1414-Key!$B$5)/(24*Key!$B$6)</f>
        <v>44130.554240740741</v>
      </c>
      <c r="S1414">
        <f>M1414-Key!$B$5</f>
        <v>14.92</v>
      </c>
      <c r="T1414" s="2">
        <f t="shared" si="110"/>
        <v>44129.569444444445</v>
      </c>
      <c r="U1414" t="str">
        <f t="shared" si="111"/>
        <v>10-25-2020 13:40</v>
      </c>
      <c r="V1414">
        <f>IFERROR(IF(W1414=Z1414,VLOOKUP($U1414,[1]C8842!$G$2:$M$145,3,FALSE),0),0)</f>
        <v>21</v>
      </c>
      <c r="W1414">
        <f>VLOOKUP(RIGHT($V$1,5),Key!$A$9:$B$14,2,FALSE)</f>
        <v>10.199999999999999</v>
      </c>
      <c r="X1414">
        <f t="shared" si="114"/>
        <v>0</v>
      </c>
      <c r="Y1414">
        <f>VLOOKUP(RIGHT($X$1,5),Key!$A$9:$B$14,2,FALSE)</f>
        <v>3.7</v>
      </c>
      <c r="Z1414">
        <f t="shared" si="112"/>
        <v>10.199999999999999</v>
      </c>
      <c r="AA1414">
        <f t="shared" si="113"/>
        <v>21</v>
      </c>
    </row>
    <row r="1415" spans="1:27" x14ac:dyDescent="0.3">
      <c r="A1415">
        <v>100067</v>
      </c>
      <c r="B1415">
        <v>230922</v>
      </c>
      <c r="C1415" s="3">
        <v>44130.568055555559</v>
      </c>
      <c r="D1415">
        <v>2</v>
      </c>
      <c r="E1415">
        <v>1</v>
      </c>
      <c r="F1415" t="s">
        <v>26</v>
      </c>
      <c r="G1415">
        <v>1</v>
      </c>
      <c r="H1415">
        <v>70.855469999999997</v>
      </c>
      <c r="I1415">
        <v>19.945309999999999</v>
      </c>
      <c r="J1415">
        <v>0.97265630000000003</v>
      </c>
      <c r="K1415">
        <v>81.035160000000005</v>
      </c>
      <c r="L1415" s="3">
        <v>44130.320833333331</v>
      </c>
      <c r="M1415">
        <v>17.18</v>
      </c>
      <c r="N1415" t="s">
        <v>28</v>
      </c>
      <c r="P1415">
        <f>(C1415-Key!$B$1)*24</f>
        <v>-1.4166666665696539</v>
      </c>
      <c r="Q1415">
        <f>(Key!$B$2-'17.1'!C1415)*24</f>
        <v>4.3666666665812954</v>
      </c>
      <c r="R1415" s="3">
        <f>C1415-(M1415-Key!$B$5)/(24*Key!$B$6)</f>
        <v>44130.554240740741</v>
      </c>
      <c r="S1415">
        <f>M1415-Key!$B$5</f>
        <v>14.92</v>
      </c>
      <c r="T1415" s="2">
        <f t="shared" si="110"/>
        <v>44129.569444444445</v>
      </c>
      <c r="U1415" t="str">
        <f t="shared" si="111"/>
        <v>10-25-2020 13:40</v>
      </c>
      <c r="V1415">
        <f>IFERROR(IF(W1415=Z1415,VLOOKUP($U1415,[1]C8842!$G$2:$M$145,3,FALSE),0),0)</f>
        <v>21</v>
      </c>
      <c r="W1415">
        <f>VLOOKUP(RIGHT($V$1,5),Key!$A$9:$B$14,2,FALSE)</f>
        <v>10.199999999999999</v>
      </c>
      <c r="X1415">
        <f t="shared" si="114"/>
        <v>0</v>
      </c>
      <c r="Y1415">
        <f>VLOOKUP(RIGHT($X$1,5),Key!$A$9:$B$14,2,FALSE)</f>
        <v>3.7</v>
      </c>
      <c r="Z1415">
        <f t="shared" si="112"/>
        <v>10.199999999999999</v>
      </c>
      <c r="AA1415">
        <f t="shared" si="113"/>
        <v>21</v>
      </c>
    </row>
    <row r="1416" spans="1:27" x14ac:dyDescent="0.3">
      <c r="A1416">
        <v>100067</v>
      </c>
      <c r="B1416">
        <v>230922</v>
      </c>
      <c r="C1416" s="3">
        <v>44130.568055555559</v>
      </c>
      <c r="D1416">
        <v>3</v>
      </c>
      <c r="E1416">
        <v>2</v>
      </c>
      <c r="F1416" t="s">
        <v>26</v>
      </c>
      <c r="G1416">
        <v>3</v>
      </c>
      <c r="H1416">
        <v>63.710940000000001</v>
      </c>
      <c r="I1416">
        <v>40.679690000000001</v>
      </c>
      <c r="J1416">
        <v>1.949219</v>
      </c>
      <c r="K1416">
        <v>93.039060000000006</v>
      </c>
      <c r="L1416" s="3">
        <v>44130.320833333331</v>
      </c>
      <c r="M1416">
        <v>17.18</v>
      </c>
      <c r="N1416" t="s">
        <v>28</v>
      </c>
      <c r="P1416">
        <f>(C1416-Key!$B$1)*24</f>
        <v>-1.4166666665696539</v>
      </c>
      <c r="Q1416">
        <f>(Key!$B$2-'17.1'!C1416)*24</f>
        <v>4.3666666665812954</v>
      </c>
      <c r="R1416" s="3">
        <f>C1416-(M1416-Key!$B$5)/(24*Key!$B$6)</f>
        <v>44130.554240740741</v>
      </c>
      <c r="S1416">
        <f>M1416-Key!$B$5</f>
        <v>14.92</v>
      </c>
      <c r="T1416" s="2">
        <f t="shared" si="110"/>
        <v>44129.569444444445</v>
      </c>
      <c r="U1416" t="str">
        <f t="shared" si="111"/>
        <v>10-25-2020 13:40</v>
      </c>
      <c r="V1416">
        <f>IFERROR(IF(W1416=Z1416,VLOOKUP($U1416,[1]C8842!$G$2:$M$145,3,FALSE),0),0)</f>
        <v>21</v>
      </c>
      <c r="W1416">
        <f>VLOOKUP(RIGHT($V$1,5),Key!$A$9:$B$14,2,FALSE)</f>
        <v>10.199999999999999</v>
      </c>
      <c r="X1416">
        <f t="shared" si="114"/>
        <v>0</v>
      </c>
      <c r="Y1416">
        <f>VLOOKUP(RIGHT($X$1,5),Key!$A$9:$B$14,2,FALSE)</f>
        <v>3.7</v>
      </c>
      <c r="Z1416">
        <f t="shared" si="112"/>
        <v>10.199999999999999</v>
      </c>
      <c r="AA1416">
        <f t="shared" si="113"/>
        <v>21</v>
      </c>
    </row>
    <row r="1417" spans="1:27" x14ac:dyDescent="0.3">
      <c r="A1417">
        <v>100067</v>
      </c>
      <c r="B1417">
        <v>230922</v>
      </c>
      <c r="C1417" s="3">
        <v>44130.568055555559</v>
      </c>
      <c r="D1417">
        <v>1</v>
      </c>
      <c r="E1417">
        <v>1</v>
      </c>
      <c r="F1417" t="s">
        <v>25</v>
      </c>
      <c r="G1417">
        <v>1</v>
      </c>
      <c r="H1417">
        <v>68.660160000000005</v>
      </c>
      <c r="I1417">
        <v>15.14063</v>
      </c>
      <c r="J1417">
        <v>0.81640630000000003</v>
      </c>
      <c r="K1417">
        <v>59.023440000000001</v>
      </c>
      <c r="L1417" s="3">
        <v>44130.320833333331</v>
      </c>
      <c r="M1417">
        <v>17.18</v>
      </c>
      <c r="N1417" t="s">
        <v>28</v>
      </c>
      <c r="P1417">
        <f>(C1417-Key!$B$1)*24</f>
        <v>-1.4166666665696539</v>
      </c>
      <c r="Q1417">
        <f>(Key!$B$2-'17.1'!C1417)*24</f>
        <v>4.3666666665812954</v>
      </c>
      <c r="R1417" s="3">
        <f>C1417-(M1417-Key!$B$5)/(24*Key!$B$6)</f>
        <v>44130.554240740741</v>
      </c>
      <c r="S1417">
        <f>M1417-Key!$B$5</f>
        <v>14.92</v>
      </c>
      <c r="T1417" s="2">
        <f t="shared" si="110"/>
        <v>44129.569444444445</v>
      </c>
      <c r="U1417" t="str">
        <f t="shared" si="111"/>
        <v>10-25-2020 13:40</v>
      </c>
      <c r="V1417">
        <f>IFERROR(IF(W1417=Z1417,VLOOKUP($U1417,[1]C8842!$G$2:$M$145,3,FALSE),0),0)</f>
        <v>21</v>
      </c>
      <c r="W1417">
        <f>VLOOKUP(RIGHT($V$1,5),Key!$A$9:$B$14,2,FALSE)</f>
        <v>10.199999999999999</v>
      </c>
      <c r="X1417">
        <f t="shared" si="114"/>
        <v>0</v>
      </c>
      <c r="Y1417">
        <f>VLOOKUP(RIGHT($X$1,5),Key!$A$9:$B$14,2,FALSE)</f>
        <v>3.7</v>
      </c>
      <c r="Z1417">
        <f t="shared" si="112"/>
        <v>10.199999999999999</v>
      </c>
      <c r="AA1417">
        <f t="shared" si="113"/>
        <v>21</v>
      </c>
    </row>
    <row r="1418" spans="1:27" x14ac:dyDescent="0.3">
      <c r="A1418">
        <v>100067</v>
      </c>
      <c r="B1418">
        <v>230922</v>
      </c>
      <c r="C1418" s="3">
        <v>44130.568055555559</v>
      </c>
      <c r="D1418">
        <v>0</v>
      </c>
      <c r="E1418">
        <v>2</v>
      </c>
      <c r="F1418" t="s">
        <v>25</v>
      </c>
      <c r="G1418">
        <v>1</v>
      </c>
      <c r="H1418">
        <v>61.898440000000001</v>
      </c>
      <c r="I1418">
        <v>14.339840000000001</v>
      </c>
      <c r="J1418">
        <v>0.875</v>
      </c>
      <c r="K1418">
        <v>46.019530000000003</v>
      </c>
      <c r="L1418" s="3">
        <v>44130.320833333331</v>
      </c>
      <c r="M1418">
        <v>17.18</v>
      </c>
      <c r="N1418" t="s">
        <v>28</v>
      </c>
      <c r="P1418">
        <f>(C1418-Key!$B$1)*24</f>
        <v>-1.4166666665696539</v>
      </c>
      <c r="Q1418">
        <f>(Key!$B$2-'17.1'!C1418)*24</f>
        <v>4.3666666665812954</v>
      </c>
      <c r="R1418" s="3">
        <f>C1418-(M1418-Key!$B$5)/(24*Key!$B$6)</f>
        <v>44130.554240740741</v>
      </c>
      <c r="S1418">
        <f>M1418-Key!$B$5</f>
        <v>14.92</v>
      </c>
      <c r="T1418" s="2">
        <f t="shared" si="110"/>
        <v>44129.569444444445</v>
      </c>
      <c r="U1418" t="str">
        <f t="shared" si="111"/>
        <v>10-25-2020 13:40</v>
      </c>
      <c r="V1418">
        <f>IFERROR(IF(W1418=Z1418,VLOOKUP($U1418,[1]C8842!$G$2:$M$145,3,FALSE),0),0)</f>
        <v>21</v>
      </c>
      <c r="W1418">
        <f>VLOOKUP(RIGHT($V$1,5),Key!$A$9:$B$14,2,FALSE)</f>
        <v>10.199999999999999</v>
      </c>
      <c r="X1418">
        <f t="shared" si="114"/>
        <v>0</v>
      </c>
      <c r="Y1418">
        <f>VLOOKUP(RIGHT($X$1,5),Key!$A$9:$B$14,2,FALSE)</f>
        <v>3.7</v>
      </c>
      <c r="Z1418">
        <f t="shared" si="112"/>
        <v>10.199999999999999</v>
      </c>
      <c r="AA1418">
        <f t="shared" si="113"/>
        <v>21</v>
      </c>
    </row>
    <row r="1419" spans="1:27" x14ac:dyDescent="0.3">
      <c r="A1419">
        <v>100067</v>
      </c>
      <c r="B1419">
        <v>230922</v>
      </c>
      <c r="C1419" s="3">
        <v>44130.568055555559</v>
      </c>
      <c r="D1419">
        <v>1</v>
      </c>
      <c r="E1419">
        <v>1</v>
      </c>
      <c r="F1419" t="s">
        <v>25</v>
      </c>
      <c r="G1419">
        <v>1</v>
      </c>
      <c r="H1419">
        <v>65.425780000000003</v>
      </c>
      <c r="I1419">
        <v>18.671880000000002</v>
      </c>
      <c r="J1419">
        <v>1</v>
      </c>
      <c r="K1419">
        <v>58.023440000000001</v>
      </c>
      <c r="L1419" s="3">
        <v>44130.320833333331</v>
      </c>
      <c r="M1419">
        <v>17.18</v>
      </c>
      <c r="N1419" t="s">
        <v>28</v>
      </c>
      <c r="P1419">
        <f>(C1419-Key!$B$1)*24</f>
        <v>-1.4166666665696539</v>
      </c>
      <c r="Q1419">
        <f>(Key!$B$2-'17.1'!C1419)*24</f>
        <v>4.3666666665812954</v>
      </c>
      <c r="R1419" s="3">
        <f>C1419-(M1419-Key!$B$5)/(24*Key!$B$6)</f>
        <v>44130.554240740741</v>
      </c>
      <c r="S1419">
        <f>M1419-Key!$B$5</f>
        <v>14.92</v>
      </c>
      <c r="T1419" s="2">
        <f t="shared" si="110"/>
        <v>44129.569444444445</v>
      </c>
      <c r="U1419" t="str">
        <f t="shared" si="111"/>
        <v>10-25-2020 13:40</v>
      </c>
      <c r="V1419">
        <f>IFERROR(IF(W1419=Z1419,VLOOKUP($U1419,[1]C8842!$G$2:$M$145,3,FALSE),0),0)</f>
        <v>21</v>
      </c>
      <c r="W1419">
        <f>VLOOKUP(RIGHT($V$1,5),Key!$A$9:$B$14,2,FALSE)</f>
        <v>10.199999999999999</v>
      </c>
      <c r="X1419">
        <f t="shared" si="114"/>
        <v>0</v>
      </c>
      <c r="Y1419">
        <f>VLOOKUP(RIGHT($X$1,5),Key!$A$9:$B$14,2,FALSE)</f>
        <v>3.7</v>
      </c>
      <c r="Z1419">
        <f t="shared" si="112"/>
        <v>10.199999999999999</v>
      </c>
      <c r="AA1419">
        <f t="shared" si="113"/>
        <v>21</v>
      </c>
    </row>
    <row r="1420" spans="1:27" x14ac:dyDescent="0.3">
      <c r="A1420">
        <v>100067</v>
      </c>
      <c r="B1420">
        <v>230922</v>
      </c>
      <c r="C1420" s="3">
        <v>44130.568055555559</v>
      </c>
      <c r="D1420">
        <v>0</v>
      </c>
      <c r="E1420">
        <v>2</v>
      </c>
      <c r="F1420" t="s">
        <v>25</v>
      </c>
      <c r="G1420">
        <v>2</v>
      </c>
      <c r="H1420">
        <v>65.402339999999995</v>
      </c>
      <c r="I1420">
        <v>20.847660000000001</v>
      </c>
      <c r="J1420">
        <v>1.089844</v>
      </c>
      <c r="K1420">
        <v>46.019530000000003</v>
      </c>
      <c r="L1420" s="3">
        <v>44130.320833333331</v>
      </c>
      <c r="M1420">
        <v>17.18</v>
      </c>
      <c r="N1420" t="s">
        <v>28</v>
      </c>
      <c r="P1420">
        <f>(C1420-Key!$B$1)*24</f>
        <v>-1.4166666665696539</v>
      </c>
      <c r="Q1420">
        <f>(Key!$B$2-'17.1'!C1420)*24</f>
        <v>4.3666666665812954</v>
      </c>
      <c r="R1420" s="3">
        <f>C1420-(M1420-Key!$B$5)/(24*Key!$B$6)</f>
        <v>44130.554240740741</v>
      </c>
      <c r="S1420">
        <f>M1420-Key!$B$5</f>
        <v>14.92</v>
      </c>
      <c r="T1420" s="2">
        <f t="shared" si="110"/>
        <v>44129.569444444445</v>
      </c>
      <c r="U1420" t="str">
        <f t="shared" si="111"/>
        <v>10-25-2020 13:40</v>
      </c>
      <c r="V1420">
        <f>IFERROR(IF(W1420=Z1420,VLOOKUP($U1420,[1]C8842!$G$2:$M$145,3,FALSE),0),0)</f>
        <v>21</v>
      </c>
      <c r="W1420">
        <f>VLOOKUP(RIGHT($V$1,5),Key!$A$9:$B$14,2,FALSE)</f>
        <v>10.199999999999999</v>
      </c>
      <c r="X1420">
        <f t="shared" si="114"/>
        <v>0</v>
      </c>
      <c r="Y1420">
        <f>VLOOKUP(RIGHT($X$1,5),Key!$A$9:$B$14,2,FALSE)</f>
        <v>3.7</v>
      </c>
      <c r="Z1420">
        <f t="shared" si="112"/>
        <v>10.199999999999999</v>
      </c>
      <c r="AA1420">
        <f t="shared" si="113"/>
        <v>21</v>
      </c>
    </row>
    <row r="1421" spans="1:27" x14ac:dyDescent="0.3">
      <c r="A1421">
        <v>100067</v>
      </c>
      <c r="B1421">
        <v>230922</v>
      </c>
      <c r="C1421" s="3">
        <v>44130.568055555559</v>
      </c>
      <c r="D1421">
        <v>1</v>
      </c>
      <c r="E1421">
        <v>1</v>
      </c>
      <c r="F1421" t="s">
        <v>25</v>
      </c>
      <c r="G1421">
        <v>2</v>
      </c>
      <c r="H1421">
        <v>67.378910000000005</v>
      </c>
      <c r="I1421">
        <v>22.85547</v>
      </c>
      <c r="J1421">
        <v>1.136719</v>
      </c>
      <c r="K1421">
        <v>58.023440000000001</v>
      </c>
      <c r="L1421" s="3">
        <v>44130.320833333331</v>
      </c>
      <c r="M1421">
        <v>17.18</v>
      </c>
      <c r="N1421" t="s">
        <v>28</v>
      </c>
      <c r="P1421">
        <f>(C1421-Key!$B$1)*24</f>
        <v>-1.4166666665696539</v>
      </c>
      <c r="Q1421">
        <f>(Key!$B$2-'17.1'!C1421)*24</f>
        <v>4.3666666665812954</v>
      </c>
      <c r="R1421" s="3">
        <f>C1421-(M1421-Key!$B$5)/(24*Key!$B$6)</f>
        <v>44130.554240740741</v>
      </c>
      <c r="S1421">
        <f>M1421-Key!$B$5</f>
        <v>14.92</v>
      </c>
      <c r="T1421" s="2">
        <f t="shared" si="110"/>
        <v>44129.569444444445</v>
      </c>
      <c r="U1421" t="str">
        <f t="shared" si="111"/>
        <v>10-25-2020 13:40</v>
      </c>
      <c r="V1421">
        <f>IFERROR(IF(W1421=Z1421,VLOOKUP($U1421,[1]C8842!$G$2:$M$145,3,FALSE),0),0)</f>
        <v>21</v>
      </c>
      <c r="W1421">
        <f>VLOOKUP(RIGHT($V$1,5),Key!$A$9:$B$14,2,FALSE)</f>
        <v>10.199999999999999</v>
      </c>
      <c r="X1421">
        <f t="shared" si="114"/>
        <v>0</v>
      </c>
      <c r="Y1421">
        <f>VLOOKUP(RIGHT($X$1,5),Key!$A$9:$B$14,2,FALSE)</f>
        <v>3.7</v>
      </c>
      <c r="Z1421">
        <f t="shared" si="112"/>
        <v>10.199999999999999</v>
      </c>
      <c r="AA1421">
        <f t="shared" si="113"/>
        <v>21</v>
      </c>
    </row>
    <row r="1422" spans="1:27" x14ac:dyDescent="0.3">
      <c r="A1422">
        <v>100067</v>
      </c>
      <c r="B1422">
        <v>230922</v>
      </c>
      <c r="C1422" s="3">
        <v>44130.568055555559</v>
      </c>
      <c r="D1422">
        <v>0</v>
      </c>
      <c r="E1422">
        <v>2</v>
      </c>
      <c r="F1422" t="s">
        <v>25</v>
      </c>
      <c r="G1422">
        <v>1</v>
      </c>
      <c r="H1422">
        <v>64.023439999999994</v>
      </c>
      <c r="I1422">
        <v>19.554690000000001</v>
      </c>
      <c r="J1422">
        <v>1.0625</v>
      </c>
      <c r="K1422">
        <v>46.019530000000003</v>
      </c>
      <c r="L1422" s="3">
        <v>44130.320833333331</v>
      </c>
      <c r="M1422">
        <v>17.18</v>
      </c>
      <c r="N1422" t="s">
        <v>28</v>
      </c>
      <c r="P1422">
        <f>(C1422-Key!$B$1)*24</f>
        <v>-1.4166666665696539</v>
      </c>
      <c r="Q1422">
        <f>(Key!$B$2-'17.1'!C1422)*24</f>
        <v>4.3666666665812954</v>
      </c>
      <c r="R1422" s="3">
        <f>C1422-(M1422-Key!$B$5)/(24*Key!$B$6)</f>
        <v>44130.554240740741</v>
      </c>
      <c r="S1422">
        <f>M1422-Key!$B$5</f>
        <v>14.92</v>
      </c>
      <c r="T1422" s="2">
        <f t="shared" si="110"/>
        <v>44129.569444444445</v>
      </c>
      <c r="U1422" t="str">
        <f t="shared" si="111"/>
        <v>10-25-2020 13:40</v>
      </c>
      <c r="V1422">
        <f>IFERROR(IF(W1422=Z1422,VLOOKUP($U1422,[1]C8842!$G$2:$M$145,3,FALSE),0),0)</f>
        <v>21</v>
      </c>
      <c r="W1422">
        <f>VLOOKUP(RIGHT($V$1,5),Key!$A$9:$B$14,2,FALSE)</f>
        <v>10.199999999999999</v>
      </c>
      <c r="X1422">
        <f t="shared" si="114"/>
        <v>0</v>
      </c>
      <c r="Y1422">
        <f>VLOOKUP(RIGHT($X$1,5),Key!$A$9:$B$14,2,FALSE)</f>
        <v>3.7</v>
      </c>
      <c r="Z1422">
        <f t="shared" si="112"/>
        <v>10.199999999999999</v>
      </c>
      <c r="AA1422">
        <f t="shared" si="113"/>
        <v>21</v>
      </c>
    </row>
    <row r="1423" spans="1:27" x14ac:dyDescent="0.3">
      <c r="A1423">
        <v>100067</v>
      </c>
      <c r="B1423">
        <v>230922</v>
      </c>
      <c r="C1423" s="3">
        <v>44130.568055555559</v>
      </c>
      <c r="D1423">
        <v>1</v>
      </c>
      <c r="E1423">
        <v>1</v>
      </c>
      <c r="F1423" t="s">
        <v>25</v>
      </c>
      <c r="G1423">
        <v>2</v>
      </c>
      <c r="H1423">
        <v>62.070309999999999</v>
      </c>
      <c r="I1423">
        <v>21.070309999999999</v>
      </c>
      <c r="J1423">
        <v>1.160156</v>
      </c>
      <c r="K1423">
        <v>56.023440000000001</v>
      </c>
      <c r="L1423" s="3">
        <v>44130.320833333331</v>
      </c>
      <c r="M1423">
        <v>17.18</v>
      </c>
      <c r="N1423" t="s">
        <v>28</v>
      </c>
      <c r="P1423">
        <f>(C1423-Key!$B$1)*24</f>
        <v>-1.4166666665696539</v>
      </c>
      <c r="Q1423">
        <f>(Key!$B$2-'17.1'!C1423)*24</f>
        <v>4.3666666665812954</v>
      </c>
      <c r="R1423" s="3">
        <f>C1423-(M1423-Key!$B$5)/(24*Key!$B$6)</f>
        <v>44130.554240740741</v>
      </c>
      <c r="S1423">
        <f>M1423-Key!$B$5</f>
        <v>14.92</v>
      </c>
      <c r="T1423" s="2">
        <f t="shared" si="110"/>
        <v>44129.569444444445</v>
      </c>
      <c r="U1423" t="str">
        <f t="shared" si="111"/>
        <v>10-25-2020 13:40</v>
      </c>
      <c r="V1423">
        <f>IFERROR(IF(W1423=Z1423,VLOOKUP($U1423,[1]C8842!$G$2:$M$145,3,FALSE),0),0)</f>
        <v>21</v>
      </c>
      <c r="W1423">
        <f>VLOOKUP(RIGHT($V$1,5),Key!$A$9:$B$14,2,FALSE)</f>
        <v>10.199999999999999</v>
      </c>
      <c r="X1423">
        <f t="shared" si="114"/>
        <v>0</v>
      </c>
      <c r="Y1423">
        <f>VLOOKUP(RIGHT($X$1,5),Key!$A$9:$B$14,2,FALSE)</f>
        <v>3.7</v>
      </c>
      <c r="Z1423">
        <f t="shared" si="112"/>
        <v>10.199999999999999</v>
      </c>
      <c r="AA1423">
        <f t="shared" si="113"/>
        <v>21</v>
      </c>
    </row>
    <row r="1424" spans="1:27" x14ac:dyDescent="0.3">
      <c r="A1424">
        <v>100067</v>
      </c>
      <c r="B1424">
        <v>230922</v>
      </c>
      <c r="C1424" s="3">
        <v>44130.568055555559</v>
      </c>
      <c r="D1424">
        <v>0</v>
      </c>
      <c r="E1424">
        <v>2</v>
      </c>
      <c r="F1424" t="s">
        <v>25</v>
      </c>
      <c r="G1424">
        <v>2</v>
      </c>
      <c r="H1424">
        <v>61.761719999999997</v>
      </c>
      <c r="I1424">
        <v>20.57422</v>
      </c>
      <c r="J1424">
        <v>1.144531</v>
      </c>
      <c r="K1424">
        <v>45.019530000000003</v>
      </c>
      <c r="L1424" s="3">
        <v>44130.320833333331</v>
      </c>
      <c r="M1424">
        <v>17.18</v>
      </c>
      <c r="N1424" t="s">
        <v>28</v>
      </c>
      <c r="P1424">
        <f>(C1424-Key!$B$1)*24</f>
        <v>-1.4166666665696539</v>
      </c>
      <c r="Q1424">
        <f>(Key!$B$2-'17.1'!C1424)*24</f>
        <v>4.3666666665812954</v>
      </c>
      <c r="R1424" s="3">
        <f>C1424-(M1424-Key!$B$5)/(24*Key!$B$6)</f>
        <v>44130.554240740741</v>
      </c>
      <c r="S1424">
        <f>M1424-Key!$B$5</f>
        <v>14.92</v>
      </c>
      <c r="T1424" s="2">
        <f t="shared" si="110"/>
        <v>44129.569444444445</v>
      </c>
      <c r="U1424" t="str">
        <f t="shared" si="111"/>
        <v>10-25-2020 13:40</v>
      </c>
      <c r="V1424">
        <f>IFERROR(IF(W1424=Z1424,VLOOKUP($U1424,[1]C8842!$G$2:$M$145,3,FALSE),0),0)</f>
        <v>21</v>
      </c>
      <c r="W1424">
        <f>VLOOKUP(RIGHT($V$1,5),Key!$A$9:$B$14,2,FALSE)</f>
        <v>10.199999999999999</v>
      </c>
      <c r="X1424">
        <f t="shared" si="114"/>
        <v>0</v>
      </c>
      <c r="Y1424">
        <f>VLOOKUP(RIGHT($X$1,5),Key!$A$9:$B$14,2,FALSE)</f>
        <v>3.7</v>
      </c>
      <c r="Z1424">
        <f t="shared" si="112"/>
        <v>10.199999999999999</v>
      </c>
      <c r="AA1424">
        <f t="shared" si="113"/>
        <v>21</v>
      </c>
    </row>
    <row r="1425" spans="1:27" x14ac:dyDescent="0.3">
      <c r="A1425">
        <v>100067</v>
      </c>
      <c r="B1425">
        <v>230922</v>
      </c>
      <c r="C1425" s="3">
        <v>44130.568055555559</v>
      </c>
      <c r="D1425">
        <v>0</v>
      </c>
      <c r="E1425">
        <v>2</v>
      </c>
      <c r="F1425" t="s">
        <v>25</v>
      </c>
      <c r="G1425">
        <v>1</v>
      </c>
      <c r="H1425">
        <v>58.050780000000003</v>
      </c>
      <c r="I1425">
        <v>14.35547</v>
      </c>
      <c r="J1425">
        <v>0.9296875</v>
      </c>
      <c r="K1425">
        <v>46.019530000000003</v>
      </c>
      <c r="L1425" s="3">
        <v>44130.320833333331</v>
      </c>
      <c r="M1425">
        <v>17.18</v>
      </c>
      <c r="N1425" t="s">
        <v>28</v>
      </c>
      <c r="P1425">
        <f>(C1425-Key!$B$1)*24</f>
        <v>-1.4166666665696539</v>
      </c>
      <c r="Q1425">
        <f>(Key!$B$2-'17.1'!C1425)*24</f>
        <v>4.3666666665812954</v>
      </c>
      <c r="R1425" s="3">
        <f>C1425-(M1425-Key!$B$5)/(24*Key!$B$6)</f>
        <v>44130.554240740741</v>
      </c>
      <c r="S1425">
        <f>M1425-Key!$B$5</f>
        <v>14.92</v>
      </c>
      <c r="T1425" s="2">
        <f t="shared" si="110"/>
        <v>44129.569444444445</v>
      </c>
      <c r="U1425" t="str">
        <f t="shared" si="111"/>
        <v>10-25-2020 13:40</v>
      </c>
      <c r="V1425">
        <f>IFERROR(IF(W1425=Z1425,VLOOKUP($U1425,[1]C8842!$G$2:$M$145,3,FALSE),0),0)</f>
        <v>21</v>
      </c>
      <c r="W1425">
        <f>VLOOKUP(RIGHT($V$1,5),Key!$A$9:$B$14,2,FALSE)</f>
        <v>10.199999999999999</v>
      </c>
      <c r="X1425">
        <f t="shared" si="114"/>
        <v>0</v>
      </c>
      <c r="Y1425">
        <f>VLOOKUP(RIGHT($X$1,5),Key!$A$9:$B$14,2,FALSE)</f>
        <v>3.7</v>
      </c>
      <c r="Z1425">
        <f t="shared" si="112"/>
        <v>10.199999999999999</v>
      </c>
      <c r="AA1425">
        <f t="shared" si="113"/>
        <v>21</v>
      </c>
    </row>
    <row r="1426" spans="1:27" x14ac:dyDescent="0.3">
      <c r="A1426">
        <v>100067</v>
      </c>
      <c r="B1426">
        <v>230922</v>
      </c>
      <c r="C1426" s="3">
        <v>44130.568055555559</v>
      </c>
      <c r="D1426">
        <v>3</v>
      </c>
      <c r="E1426">
        <v>2</v>
      </c>
      <c r="F1426" t="s">
        <v>26</v>
      </c>
      <c r="G1426">
        <v>1</v>
      </c>
      <c r="H1426">
        <v>65.675780000000003</v>
      </c>
      <c r="I1426">
        <v>17.648440000000001</v>
      </c>
      <c r="J1426">
        <v>0.95703130000000003</v>
      </c>
      <c r="K1426">
        <v>95.039060000000006</v>
      </c>
      <c r="L1426" s="3">
        <v>44130.320833333331</v>
      </c>
      <c r="M1426">
        <v>17.18</v>
      </c>
      <c r="N1426" t="s">
        <v>28</v>
      </c>
      <c r="P1426">
        <f>(C1426-Key!$B$1)*24</f>
        <v>-1.4166666665696539</v>
      </c>
      <c r="Q1426">
        <f>(Key!$B$2-'17.1'!C1426)*24</f>
        <v>4.3666666665812954</v>
      </c>
      <c r="R1426" s="3">
        <f>C1426-(M1426-Key!$B$5)/(24*Key!$B$6)</f>
        <v>44130.554240740741</v>
      </c>
      <c r="S1426">
        <f>M1426-Key!$B$5</f>
        <v>14.92</v>
      </c>
      <c r="T1426" s="2">
        <f t="shared" si="110"/>
        <v>44129.569444444445</v>
      </c>
      <c r="U1426" t="str">
        <f t="shared" si="111"/>
        <v>10-25-2020 13:40</v>
      </c>
      <c r="V1426">
        <f>IFERROR(IF(W1426=Z1426,VLOOKUP($U1426,[1]C8842!$G$2:$M$145,3,FALSE),0),0)</f>
        <v>21</v>
      </c>
      <c r="W1426">
        <f>VLOOKUP(RIGHT($V$1,5),Key!$A$9:$B$14,2,FALSE)</f>
        <v>10.199999999999999</v>
      </c>
      <c r="X1426">
        <f t="shared" si="114"/>
        <v>0</v>
      </c>
      <c r="Y1426">
        <f>VLOOKUP(RIGHT($X$1,5),Key!$A$9:$B$14,2,FALSE)</f>
        <v>3.7</v>
      </c>
      <c r="Z1426">
        <f t="shared" si="112"/>
        <v>10.199999999999999</v>
      </c>
      <c r="AA1426">
        <f t="shared" si="113"/>
        <v>21</v>
      </c>
    </row>
    <row r="1427" spans="1:27" x14ac:dyDescent="0.3">
      <c r="A1427">
        <v>100067</v>
      </c>
      <c r="B1427">
        <v>230922</v>
      </c>
      <c r="C1427" s="3">
        <v>44130.568749999999</v>
      </c>
      <c r="D1427">
        <v>0</v>
      </c>
      <c r="E1427">
        <v>2</v>
      </c>
      <c r="F1427" t="s">
        <v>25</v>
      </c>
      <c r="G1427">
        <v>1</v>
      </c>
      <c r="H1427">
        <v>67.335939999999994</v>
      </c>
      <c r="I1427">
        <v>16.535160000000001</v>
      </c>
      <c r="J1427">
        <v>0.88671880000000003</v>
      </c>
      <c r="K1427">
        <v>48.019530000000003</v>
      </c>
      <c r="L1427" s="3">
        <v>44130.320833333331</v>
      </c>
      <c r="M1427">
        <v>17.18</v>
      </c>
      <c r="N1427" t="s">
        <v>28</v>
      </c>
      <c r="P1427">
        <f>(C1427-Key!$B$1)*24</f>
        <v>-1.4000000000232831</v>
      </c>
      <c r="Q1427">
        <f>(Key!$B$2-'17.1'!C1427)*24</f>
        <v>4.3500000000349246</v>
      </c>
      <c r="R1427" s="3">
        <f>C1427-(M1427-Key!$B$5)/(24*Key!$B$6)</f>
        <v>44130.554935185181</v>
      </c>
      <c r="S1427">
        <f>M1427-Key!$B$5</f>
        <v>14.92</v>
      </c>
      <c r="T1427" s="2">
        <f t="shared" si="110"/>
        <v>44129.569444444445</v>
      </c>
      <c r="U1427" t="str">
        <f t="shared" si="111"/>
        <v>10-25-2020 13:40</v>
      </c>
      <c r="V1427">
        <f>IFERROR(IF(W1427=Z1427,VLOOKUP($U1427,[1]C8842!$G$2:$M$145,3,FALSE),0),0)</f>
        <v>21</v>
      </c>
      <c r="W1427">
        <f>VLOOKUP(RIGHT($V$1,5),Key!$A$9:$B$14,2,FALSE)</f>
        <v>10.199999999999999</v>
      </c>
      <c r="X1427">
        <f t="shared" si="114"/>
        <v>0</v>
      </c>
      <c r="Y1427">
        <f>VLOOKUP(RIGHT($X$1,5),Key!$A$9:$B$14,2,FALSE)</f>
        <v>3.7</v>
      </c>
      <c r="Z1427">
        <f t="shared" si="112"/>
        <v>10.199999999999999</v>
      </c>
      <c r="AA1427">
        <f t="shared" si="113"/>
        <v>21</v>
      </c>
    </row>
    <row r="1428" spans="1:27" x14ac:dyDescent="0.3">
      <c r="A1428">
        <v>100067</v>
      </c>
      <c r="B1428">
        <v>230922</v>
      </c>
      <c r="C1428" s="3">
        <v>44130.568749999999</v>
      </c>
      <c r="D1428">
        <v>1</v>
      </c>
      <c r="E1428">
        <v>1</v>
      </c>
      <c r="F1428" t="s">
        <v>25</v>
      </c>
      <c r="G1428">
        <v>1</v>
      </c>
      <c r="H1428">
        <v>70.808589999999995</v>
      </c>
      <c r="I1428">
        <v>14.597659999999999</v>
      </c>
      <c r="J1428">
        <v>0.7734375</v>
      </c>
      <c r="K1428">
        <v>58.023440000000001</v>
      </c>
      <c r="L1428" s="3">
        <v>44130.320833333331</v>
      </c>
      <c r="M1428">
        <v>17.18</v>
      </c>
      <c r="N1428" t="s">
        <v>28</v>
      </c>
      <c r="P1428">
        <f>(C1428-Key!$B$1)*24</f>
        <v>-1.4000000000232831</v>
      </c>
      <c r="Q1428">
        <f>(Key!$B$2-'17.1'!C1428)*24</f>
        <v>4.3500000000349246</v>
      </c>
      <c r="R1428" s="3">
        <f>C1428-(M1428-Key!$B$5)/(24*Key!$B$6)</f>
        <v>44130.554935185181</v>
      </c>
      <c r="S1428">
        <f>M1428-Key!$B$5</f>
        <v>14.92</v>
      </c>
      <c r="T1428" s="2">
        <f t="shared" si="110"/>
        <v>44129.569444444445</v>
      </c>
      <c r="U1428" t="str">
        <f t="shared" si="111"/>
        <v>10-25-2020 13:40</v>
      </c>
      <c r="V1428">
        <f>IFERROR(IF(W1428=Z1428,VLOOKUP($U1428,[1]C8842!$G$2:$M$145,3,FALSE),0),0)</f>
        <v>21</v>
      </c>
      <c r="W1428">
        <f>VLOOKUP(RIGHT($V$1,5),Key!$A$9:$B$14,2,FALSE)</f>
        <v>10.199999999999999</v>
      </c>
      <c r="X1428">
        <f t="shared" si="114"/>
        <v>0</v>
      </c>
      <c r="Y1428">
        <f>VLOOKUP(RIGHT($X$1,5),Key!$A$9:$B$14,2,FALSE)</f>
        <v>3.7</v>
      </c>
      <c r="Z1428">
        <f t="shared" si="112"/>
        <v>10.199999999999999</v>
      </c>
      <c r="AA1428">
        <f t="shared" si="113"/>
        <v>21</v>
      </c>
    </row>
    <row r="1429" spans="1:27" x14ac:dyDescent="0.3">
      <c r="A1429">
        <v>100067</v>
      </c>
      <c r="B1429">
        <v>230922</v>
      </c>
      <c r="C1429" s="3">
        <v>44130.568749999999</v>
      </c>
      <c r="D1429">
        <v>0</v>
      </c>
      <c r="E1429">
        <v>2</v>
      </c>
      <c r="F1429" t="s">
        <v>25</v>
      </c>
      <c r="G1429">
        <v>4</v>
      </c>
      <c r="H1429">
        <v>57.660159999999998</v>
      </c>
      <c r="I1429">
        <v>70.765630000000002</v>
      </c>
      <c r="J1429">
        <v>3.5429689999999998</v>
      </c>
      <c r="K1429">
        <v>44.019530000000003</v>
      </c>
      <c r="L1429" s="3">
        <v>44130.320833333331</v>
      </c>
      <c r="M1429">
        <v>17.18</v>
      </c>
      <c r="N1429" t="s">
        <v>28</v>
      </c>
      <c r="P1429">
        <f>(C1429-Key!$B$1)*24</f>
        <v>-1.4000000000232831</v>
      </c>
      <c r="Q1429">
        <f>(Key!$B$2-'17.1'!C1429)*24</f>
        <v>4.3500000000349246</v>
      </c>
      <c r="R1429" s="3">
        <f>C1429-(M1429-Key!$B$5)/(24*Key!$B$6)</f>
        <v>44130.554935185181</v>
      </c>
      <c r="S1429">
        <f>M1429-Key!$B$5</f>
        <v>14.92</v>
      </c>
      <c r="T1429" s="2">
        <f t="shared" si="110"/>
        <v>44129.569444444445</v>
      </c>
      <c r="U1429" t="str">
        <f t="shared" si="111"/>
        <v>10-25-2020 13:40</v>
      </c>
      <c r="V1429">
        <f>IFERROR(IF(W1429=Z1429,VLOOKUP($U1429,[1]C8842!$G$2:$M$145,3,FALSE),0),0)</f>
        <v>21</v>
      </c>
      <c r="W1429">
        <f>VLOOKUP(RIGHT($V$1,5),Key!$A$9:$B$14,2,FALSE)</f>
        <v>10.199999999999999</v>
      </c>
      <c r="X1429">
        <f t="shared" si="114"/>
        <v>0</v>
      </c>
      <c r="Y1429">
        <f>VLOOKUP(RIGHT($X$1,5),Key!$A$9:$B$14,2,FALSE)</f>
        <v>3.7</v>
      </c>
      <c r="Z1429">
        <f t="shared" si="112"/>
        <v>10.199999999999999</v>
      </c>
      <c r="AA1429">
        <f t="shared" si="113"/>
        <v>21</v>
      </c>
    </row>
    <row r="1430" spans="1:27" x14ac:dyDescent="0.3">
      <c r="A1430">
        <v>100067</v>
      </c>
      <c r="B1430">
        <v>230922</v>
      </c>
      <c r="C1430" s="3">
        <v>44130.568749999999</v>
      </c>
      <c r="D1430">
        <v>3</v>
      </c>
      <c r="E1430">
        <v>2</v>
      </c>
      <c r="F1430" t="s">
        <v>26</v>
      </c>
      <c r="G1430">
        <v>3</v>
      </c>
      <c r="H1430">
        <v>63.640630000000002</v>
      </c>
      <c r="I1430">
        <v>48.453130000000002</v>
      </c>
      <c r="J1430">
        <v>2.2773439999999998</v>
      </c>
      <c r="K1430">
        <v>94.039060000000006</v>
      </c>
      <c r="L1430" s="3">
        <v>44130.320833333331</v>
      </c>
      <c r="M1430">
        <v>17.18</v>
      </c>
      <c r="N1430" t="s">
        <v>28</v>
      </c>
      <c r="P1430">
        <f>(C1430-Key!$B$1)*24</f>
        <v>-1.4000000000232831</v>
      </c>
      <c r="Q1430">
        <f>(Key!$B$2-'17.1'!C1430)*24</f>
        <v>4.3500000000349246</v>
      </c>
      <c r="R1430" s="3">
        <f>C1430-(M1430-Key!$B$5)/(24*Key!$B$6)</f>
        <v>44130.554935185181</v>
      </c>
      <c r="S1430">
        <f>M1430-Key!$B$5</f>
        <v>14.92</v>
      </c>
      <c r="T1430" s="2">
        <f t="shared" si="110"/>
        <v>44129.569444444445</v>
      </c>
      <c r="U1430" t="str">
        <f t="shared" si="111"/>
        <v>10-25-2020 13:40</v>
      </c>
      <c r="V1430">
        <f>IFERROR(IF(W1430=Z1430,VLOOKUP($U1430,[1]C8842!$G$2:$M$145,3,FALSE),0),0)</f>
        <v>21</v>
      </c>
      <c r="W1430">
        <f>VLOOKUP(RIGHT($V$1,5),Key!$A$9:$B$14,2,FALSE)</f>
        <v>10.199999999999999</v>
      </c>
      <c r="X1430">
        <f t="shared" si="114"/>
        <v>0</v>
      </c>
      <c r="Y1430">
        <f>VLOOKUP(RIGHT($X$1,5),Key!$A$9:$B$14,2,FALSE)</f>
        <v>3.7</v>
      </c>
      <c r="Z1430">
        <f t="shared" si="112"/>
        <v>10.199999999999999</v>
      </c>
      <c r="AA1430">
        <f t="shared" si="113"/>
        <v>21</v>
      </c>
    </row>
    <row r="1431" spans="1:27" x14ac:dyDescent="0.3">
      <c r="A1431">
        <v>100067</v>
      </c>
      <c r="B1431">
        <v>230922</v>
      </c>
      <c r="C1431" s="3">
        <v>44130.568749999999</v>
      </c>
      <c r="D1431">
        <v>0</v>
      </c>
      <c r="E1431">
        <v>2</v>
      </c>
      <c r="F1431" t="s">
        <v>25</v>
      </c>
      <c r="G1431">
        <v>4</v>
      </c>
      <c r="H1431">
        <v>60.691409999999998</v>
      </c>
      <c r="I1431">
        <v>74.273439999999994</v>
      </c>
      <c r="J1431">
        <v>3.5195310000000002</v>
      </c>
      <c r="K1431">
        <v>46.019530000000003</v>
      </c>
      <c r="L1431" s="3">
        <v>44130.320833333331</v>
      </c>
      <c r="M1431">
        <v>17.18</v>
      </c>
      <c r="N1431" t="s">
        <v>28</v>
      </c>
      <c r="P1431">
        <f>(C1431-Key!$B$1)*24</f>
        <v>-1.4000000000232831</v>
      </c>
      <c r="Q1431">
        <f>(Key!$B$2-'17.1'!C1431)*24</f>
        <v>4.3500000000349246</v>
      </c>
      <c r="R1431" s="3">
        <f>C1431-(M1431-Key!$B$5)/(24*Key!$B$6)</f>
        <v>44130.554935185181</v>
      </c>
      <c r="S1431">
        <f>M1431-Key!$B$5</f>
        <v>14.92</v>
      </c>
      <c r="T1431" s="2">
        <f t="shared" si="110"/>
        <v>44129.569444444445</v>
      </c>
      <c r="U1431" t="str">
        <f t="shared" si="111"/>
        <v>10-25-2020 13:40</v>
      </c>
      <c r="V1431">
        <f>IFERROR(IF(W1431=Z1431,VLOOKUP($U1431,[1]C8842!$G$2:$M$145,3,FALSE),0),0)</f>
        <v>21</v>
      </c>
      <c r="W1431">
        <f>VLOOKUP(RIGHT($V$1,5),Key!$A$9:$B$14,2,FALSE)</f>
        <v>10.199999999999999</v>
      </c>
      <c r="X1431">
        <f t="shared" si="114"/>
        <v>0</v>
      </c>
      <c r="Y1431">
        <f>VLOOKUP(RIGHT($X$1,5),Key!$A$9:$B$14,2,FALSE)</f>
        <v>3.7</v>
      </c>
      <c r="Z1431">
        <f t="shared" si="112"/>
        <v>10.199999999999999</v>
      </c>
      <c r="AA1431">
        <f t="shared" si="113"/>
        <v>21</v>
      </c>
    </row>
    <row r="1432" spans="1:27" x14ac:dyDescent="0.3">
      <c r="A1432">
        <v>100067</v>
      </c>
      <c r="B1432">
        <v>230922</v>
      </c>
      <c r="C1432" s="3">
        <v>44130.568749999999</v>
      </c>
      <c r="D1432">
        <v>3</v>
      </c>
      <c r="E1432">
        <v>2</v>
      </c>
      <c r="F1432" t="s">
        <v>26</v>
      </c>
      <c r="G1432">
        <v>1</v>
      </c>
      <c r="H1432">
        <v>58.589840000000002</v>
      </c>
      <c r="I1432">
        <v>17.453130000000002</v>
      </c>
      <c r="J1432">
        <v>1.0625</v>
      </c>
      <c r="K1432">
        <v>92.039060000000006</v>
      </c>
      <c r="L1432" s="3">
        <v>44130.320833333331</v>
      </c>
      <c r="M1432">
        <v>17.18</v>
      </c>
      <c r="N1432" t="s">
        <v>28</v>
      </c>
      <c r="P1432">
        <f>(C1432-Key!$B$1)*24</f>
        <v>-1.4000000000232831</v>
      </c>
      <c r="Q1432">
        <f>(Key!$B$2-'17.1'!C1432)*24</f>
        <v>4.3500000000349246</v>
      </c>
      <c r="R1432" s="3">
        <f>C1432-(M1432-Key!$B$5)/(24*Key!$B$6)</f>
        <v>44130.554935185181</v>
      </c>
      <c r="S1432">
        <f>M1432-Key!$B$5</f>
        <v>14.92</v>
      </c>
      <c r="T1432" s="2">
        <f t="shared" si="110"/>
        <v>44129.569444444445</v>
      </c>
      <c r="U1432" t="str">
        <f t="shared" si="111"/>
        <v>10-25-2020 13:40</v>
      </c>
      <c r="V1432">
        <f>IFERROR(IF(W1432=Z1432,VLOOKUP($U1432,[1]C8842!$G$2:$M$145,3,FALSE),0),0)</f>
        <v>21</v>
      </c>
      <c r="W1432">
        <f>VLOOKUP(RIGHT($V$1,5),Key!$A$9:$B$14,2,FALSE)</f>
        <v>10.199999999999999</v>
      </c>
      <c r="X1432">
        <f t="shared" si="114"/>
        <v>0</v>
      </c>
      <c r="Y1432">
        <f>VLOOKUP(RIGHT($X$1,5),Key!$A$9:$B$14,2,FALSE)</f>
        <v>3.7</v>
      </c>
      <c r="Z1432">
        <f t="shared" si="112"/>
        <v>10.199999999999999</v>
      </c>
      <c r="AA1432">
        <f t="shared" si="113"/>
        <v>21</v>
      </c>
    </row>
    <row r="1433" spans="1:27" x14ac:dyDescent="0.3">
      <c r="A1433">
        <v>100067</v>
      </c>
      <c r="B1433">
        <v>230922</v>
      </c>
      <c r="C1433" s="3">
        <v>44130.568749999999</v>
      </c>
      <c r="D1433">
        <v>2</v>
      </c>
      <c r="E1433">
        <v>1</v>
      </c>
      <c r="F1433" t="s">
        <v>26</v>
      </c>
      <c r="G1433">
        <v>1</v>
      </c>
      <c r="H1433">
        <v>62.105469999999997</v>
      </c>
      <c r="I1433">
        <v>15.86328</v>
      </c>
      <c r="J1433">
        <v>0.93359380000000003</v>
      </c>
      <c r="K1433">
        <v>87.035160000000005</v>
      </c>
      <c r="L1433" s="3">
        <v>44130.320833333331</v>
      </c>
      <c r="M1433">
        <v>17.18</v>
      </c>
      <c r="N1433" t="s">
        <v>28</v>
      </c>
      <c r="P1433">
        <f>(C1433-Key!$B$1)*24</f>
        <v>-1.4000000000232831</v>
      </c>
      <c r="Q1433">
        <f>(Key!$B$2-'17.1'!C1433)*24</f>
        <v>4.3500000000349246</v>
      </c>
      <c r="R1433" s="3">
        <f>C1433-(M1433-Key!$B$5)/(24*Key!$B$6)</f>
        <v>44130.554935185181</v>
      </c>
      <c r="S1433">
        <f>M1433-Key!$B$5</f>
        <v>14.92</v>
      </c>
      <c r="T1433" s="2">
        <f t="shared" si="110"/>
        <v>44129.569444444445</v>
      </c>
      <c r="U1433" t="str">
        <f t="shared" si="111"/>
        <v>10-25-2020 13:40</v>
      </c>
      <c r="V1433">
        <f>IFERROR(IF(W1433=Z1433,VLOOKUP($U1433,[1]C8842!$G$2:$M$145,3,FALSE),0),0)</f>
        <v>21</v>
      </c>
      <c r="W1433">
        <f>VLOOKUP(RIGHT($V$1,5),Key!$A$9:$B$14,2,FALSE)</f>
        <v>10.199999999999999</v>
      </c>
      <c r="X1433">
        <f t="shared" si="114"/>
        <v>0</v>
      </c>
      <c r="Y1433">
        <f>VLOOKUP(RIGHT($X$1,5),Key!$A$9:$B$14,2,FALSE)</f>
        <v>3.7</v>
      </c>
      <c r="Z1433">
        <f t="shared" si="112"/>
        <v>10.199999999999999</v>
      </c>
      <c r="AA1433">
        <f t="shared" si="113"/>
        <v>21</v>
      </c>
    </row>
    <row r="1434" spans="1:27" x14ac:dyDescent="0.3">
      <c r="A1434">
        <v>100067</v>
      </c>
      <c r="B1434">
        <v>230922</v>
      </c>
      <c r="C1434" s="3">
        <v>44130.568749999999</v>
      </c>
      <c r="D1434">
        <v>2</v>
      </c>
      <c r="E1434">
        <v>1</v>
      </c>
      <c r="F1434" t="s">
        <v>26</v>
      </c>
      <c r="G1434">
        <v>1</v>
      </c>
      <c r="H1434">
        <v>71.964839999999995</v>
      </c>
      <c r="I1434">
        <v>18.36328</v>
      </c>
      <c r="J1434">
        <v>0.8984375</v>
      </c>
      <c r="K1434">
        <v>81.035160000000005</v>
      </c>
      <c r="L1434" s="3">
        <v>44130.320833333331</v>
      </c>
      <c r="M1434">
        <v>17.18</v>
      </c>
      <c r="N1434" t="s">
        <v>28</v>
      </c>
      <c r="P1434">
        <f>(C1434-Key!$B$1)*24</f>
        <v>-1.4000000000232831</v>
      </c>
      <c r="Q1434">
        <f>(Key!$B$2-'17.1'!C1434)*24</f>
        <v>4.3500000000349246</v>
      </c>
      <c r="R1434" s="3">
        <f>C1434-(M1434-Key!$B$5)/(24*Key!$B$6)</f>
        <v>44130.554935185181</v>
      </c>
      <c r="S1434">
        <f>M1434-Key!$B$5</f>
        <v>14.92</v>
      </c>
      <c r="T1434" s="2">
        <f t="shared" si="110"/>
        <v>44129.569444444445</v>
      </c>
      <c r="U1434" t="str">
        <f t="shared" si="111"/>
        <v>10-25-2020 13:40</v>
      </c>
      <c r="V1434">
        <f>IFERROR(IF(W1434=Z1434,VLOOKUP($U1434,[1]C8842!$G$2:$M$145,3,FALSE),0),0)</f>
        <v>21</v>
      </c>
      <c r="W1434">
        <f>VLOOKUP(RIGHT($V$1,5),Key!$A$9:$B$14,2,FALSE)</f>
        <v>10.199999999999999</v>
      </c>
      <c r="X1434">
        <f t="shared" si="114"/>
        <v>0</v>
      </c>
      <c r="Y1434">
        <f>VLOOKUP(RIGHT($X$1,5),Key!$A$9:$B$14,2,FALSE)</f>
        <v>3.7</v>
      </c>
      <c r="Z1434">
        <f t="shared" si="112"/>
        <v>10.199999999999999</v>
      </c>
      <c r="AA1434">
        <f t="shared" si="113"/>
        <v>21</v>
      </c>
    </row>
    <row r="1435" spans="1:27" x14ac:dyDescent="0.3">
      <c r="A1435">
        <v>100067</v>
      </c>
      <c r="B1435">
        <v>230922</v>
      </c>
      <c r="C1435" s="3">
        <v>44130.568749999999</v>
      </c>
      <c r="D1435">
        <v>2</v>
      </c>
      <c r="E1435">
        <v>1</v>
      </c>
      <c r="F1435" t="s">
        <v>26</v>
      </c>
      <c r="G1435">
        <v>2</v>
      </c>
      <c r="H1435">
        <v>68.617189999999994</v>
      </c>
      <c r="I1435">
        <v>20.316410000000001</v>
      </c>
      <c r="J1435">
        <v>1.019531</v>
      </c>
      <c r="K1435">
        <v>82.035160000000005</v>
      </c>
      <c r="L1435" s="3">
        <v>44130.320833333331</v>
      </c>
      <c r="M1435">
        <v>17.18</v>
      </c>
      <c r="N1435" t="s">
        <v>28</v>
      </c>
      <c r="P1435">
        <f>(C1435-Key!$B$1)*24</f>
        <v>-1.4000000000232831</v>
      </c>
      <c r="Q1435">
        <f>(Key!$B$2-'17.1'!C1435)*24</f>
        <v>4.3500000000349246</v>
      </c>
      <c r="R1435" s="3">
        <f>C1435-(M1435-Key!$B$5)/(24*Key!$B$6)</f>
        <v>44130.554935185181</v>
      </c>
      <c r="S1435">
        <f>M1435-Key!$B$5</f>
        <v>14.92</v>
      </c>
      <c r="T1435" s="2">
        <f t="shared" si="110"/>
        <v>44129.569444444445</v>
      </c>
      <c r="U1435" t="str">
        <f t="shared" si="111"/>
        <v>10-25-2020 13:40</v>
      </c>
      <c r="V1435">
        <f>IFERROR(IF(W1435=Z1435,VLOOKUP($U1435,[1]C8842!$G$2:$M$145,3,FALSE),0),0)</f>
        <v>21</v>
      </c>
      <c r="W1435">
        <f>VLOOKUP(RIGHT($V$1,5),Key!$A$9:$B$14,2,FALSE)</f>
        <v>10.199999999999999</v>
      </c>
      <c r="X1435">
        <f t="shared" si="114"/>
        <v>0</v>
      </c>
      <c r="Y1435">
        <f>VLOOKUP(RIGHT($X$1,5),Key!$A$9:$B$14,2,FALSE)</f>
        <v>3.7</v>
      </c>
      <c r="Z1435">
        <f t="shared" si="112"/>
        <v>10.199999999999999</v>
      </c>
      <c r="AA1435">
        <f t="shared" si="113"/>
        <v>21</v>
      </c>
    </row>
    <row r="1436" spans="1:27" x14ac:dyDescent="0.3">
      <c r="A1436">
        <v>100067</v>
      </c>
      <c r="B1436">
        <v>230922</v>
      </c>
      <c r="C1436" s="3">
        <v>44130.568749999999</v>
      </c>
      <c r="D1436">
        <v>0</v>
      </c>
      <c r="E1436">
        <v>2</v>
      </c>
      <c r="F1436" t="s">
        <v>25</v>
      </c>
      <c r="G1436">
        <v>2</v>
      </c>
      <c r="H1436">
        <v>50.117190000000001</v>
      </c>
      <c r="I1436">
        <v>21.55078</v>
      </c>
      <c r="J1436">
        <v>1.4609380000000001</v>
      </c>
      <c r="K1436">
        <v>46.019530000000003</v>
      </c>
      <c r="L1436" s="3">
        <v>44130.320833333331</v>
      </c>
      <c r="M1436">
        <v>17.18</v>
      </c>
      <c r="N1436" t="s">
        <v>28</v>
      </c>
      <c r="P1436">
        <f>(C1436-Key!$B$1)*24</f>
        <v>-1.4000000000232831</v>
      </c>
      <c r="Q1436">
        <f>(Key!$B$2-'17.1'!C1436)*24</f>
        <v>4.3500000000349246</v>
      </c>
      <c r="R1436" s="3">
        <f>C1436-(M1436-Key!$B$5)/(24*Key!$B$6)</f>
        <v>44130.554935185181</v>
      </c>
      <c r="S1436">
        <f>M1436-Key!$B$5</f>
        <v>14.92</v>
      </c>
      <c r="T1436" s="2">
        <f t="shared" si="110"/>
        <v>44129.569444444445</v>
      </c>
      <c r="U1436" t="str">
        <f t="shared" si="111"/>
        <v>10-25-2020 13:40</v>
      </c>
      <c r="V1436">
        <f>IFERROR(IF(W1436=Z1436,VLOOKUP($U1436,[1]C8842!$G$2:$M$145,3,FALSE),0),0)</f>
        <v>21</v>
      </c>
      <c r="W1436">
        <f>VLOOKUP(RIGHT($V$1,5),Key!$A$9:$B$14,2,FALSE)</f>
        <v>10.199999999999999</v>
      </c>
      <c r="X1436">
        <f t="shared" si="114"/>
        <v>0</v>
      </c>
      <c r="Y1436">
        <f>VLOOKUP(RIGHT($X$1,5),Key!$A$9:$B$14,2,FALSE)</f>
        <v>3.7</v>
      </c>
      <c r="Z1436">
        <f t="shared" si="112"/>
        <v>10.199999999999999</v>
      </c>
      <c r="AA1436">
        <f t="shared" si="113"/>
        <v>21</v>
      </c>
    </row>
    <row r="1437" spans="1:27" x14ac:dyDescent="0.3">
      <c r="A1437">
        <v>100067</v>
      </c>
      <c r="B1437">
        <v>230922</v>
      </c>
      <c r="C1437" s="3">
        <v>44130.568749999999</v>
      </c>
      <c r="D1437">
        <v>3</v>
      </c>
      <c r="E1437">
        <v>2</v>
      </c>
      <c r="F1437" t="s">
        <v>26</v>
      </c>
      <c r="G1437">
        <v>2</v>
      </c>
      <c r="H1437">
        <v>73.234380000000002</v>
      </c>
      <c r="I1437">
        <v>21.140630000000002</v>
      </c>
      <c r="J1437">
        <v>0.984375</v>
      </c>
      <c r="K1437">
        <v>94.039060000000006</v>
      </c>
      <c r="L1437" s="3">
        <v>44130.320833333331</v>
      </c>
      <c r="M1437">
        <v>17.18</v>
      </c>
      <c r="N1437" t="s">
        <v>28</v>
      </c>
      <c r="P1437">
        <f>(C1437-Key!$B$1)*24</f>
        <v>-1.4000000000232831</v>
      </c>
      <c r="Q1437">
        <f>(Key!$B$2-'17.1'!C1437)*24</f>
        <v>4.3500000000349246</v>
      </c>
      <c r="R1437" s="3">
        <f>C1437-(M1437-Key!$B$5)/(24*Key!$B$6)</f>
        <v>44130.554935185181</v>
      </c>
      <c r="S1437">
        <f>M1437-Key!$B$5</f>
        <v>14.92</v>
      </c>
      <c r="T1437" s="2">
        <f t="shared" si="110"/>
        <v>44129.569444444445</v>
      </c>
      <c r="U1437" t="str">
        <f t="shared" si="111"/>
        <v>10-25-2020 13:40</v>
      </c>
      <c r="V1437">
        <f>IFERROR(IF(W1437=Z1437,VLOOKUP($U1437,[1]C8842!$G$2:$M$145,3,FALSE),0),0)</f>
        <v>21</v>
      </c>
      <c r="W1437">
        <f>VLOOKUP(RIGHT($V$1,5),Key!$A$9:$B$14,2,FALSE)</f>
        <v>10.199999999999999</v>
      </c>
      <c r="X1437">
        <f t="shared" si="114"/>
        <v>0</v>
      </c>
      <c r="Y1437">
        <f>VLOOKUP(RIGHT($X$1,5),Key!$A$9:$B$14,2,FALSE)</f>
        <v>3.7</v>
      </c>
      <c r="Z1437">
        <f t="shared" si="112"/>
        <v>10.199999999999999</v>
      </c>
      <c r="AA1437">
        <f t="shared" si="113"/>
        <v>21</v>
      </c>
    </row>
    <row r="1438" spans="1:27" x14ac:dyDescent="0.3">
      <c r="A1438">
        <v>100067</v>
      </c>
      <c r="B1438">
        <v>230922</v>
      </c>
      <c r="C1438" s="3">
        <v>44130.568749999999</v>
      </c>
      <c r="D1438">
        <v>3</v>
      </c>
      <c r="E1438">
        <v>2</v>
      </c>
      <c r="F1438" t="s">
        <v>26</v>
      </c>
      <c r="G1438">
        <v>2</v>
      </c>
      <c r="H1438">
        <v>63.933590000000002</v>
      </c>
      <c r="I1438">
        <v>22.328130000000002</v>
      </c>
      <c r="J1438">
        <v>1.175781</v>
      </c>
      <c r="K1438">
        <v>92.039060000000006</v>
      </c>
      <c r="L1438" s="3">
        <v>44130.320833333331</v>
      </c>
      <c r="M1438">
        <v>17.18</v>
      </c>
      <c r="N1438" t="s">
        <v>28</v>
      </c>
      <c r="P1438">
        <f>(C1438-Key!$B$1)*24</f>
        <v>-1.4000000000232831</v>
      </c>
      <c r="Q1438">
        <f>(Key!$B$2-'17.1'!C1438)*24</f>
        <v>4.3500000000349246</v>
      </c>
      <c r="R1438" s="3">
        <f>C1438-(M1438-Key!$B$5)/(24*Key!$B$6)</f>
        <v>44130.554935185181</v>
      </c>
      <c r="S1438">
        <f>M1438-Key!$B$5</f>
        <v>14.92</v>
      </c>
      <c r="T1438" s="2">
        <f t="shared" si="110"/>
        <v>44129.569444444445</v>
      </c>
      <c r="U1438" t="str">
        <f t="shared" si="111"/>
        <v>10-25-2020 13:40</v>
      </c>
      <c r="V1438">
        <f>IFERROR(IF(W1438=Z1438,VLOOKUP($U1438,[1]C8842!$G$2:$M$145,3,FALSE),0),0)</f>
        <v>21</v>
      </c>
      <c r="W1438">
        <f>VLOOKUP(RIGHT($V$1,5),Key!$A$9:$B$14,2,FALSE)</f>
        <v>10.199999999999999</v>
      </c>
      <c r="X1438">
        <f t="shared" si="114"/>
        <v>0</v>
      </c>
      <c r="Y1438">
        <f>VLOOKUP(RIGHT($X$1,5),Key!$A$9:$B$14,2,FALSE)</f>
        <v>3.7</v>
      </c>
      <c r="Z1438">
        <f t="shared" si="112"/>
        <v>10.199999999999999</v>
      </c>
      <c r="AA1438">
        <f t="shared" si="113"/>
        <v>21</v>
      </c>
    </row>
    <row r="1439" spans="1:27" x14ac:dyDescent="0.3">
      <c r="A1439">
        <v>100067</v>
      </c>
      <c r="B1439">
        <v>230922</v>
      </c>
      <c r="C1439" s="3">
        <v>44130.568749999999</v>
      </c>
      <c r="D1439">
        <v>3</v>
      </c>
      <c r="E1439">
        <v>2</v>
      </c>
      <c r="F1439" t="s">
        <v>26</v>
      </c>
      <c r="G1439">
        <v>4</v>
      </c>
      <c r="H1439">
        <v>67.558589999999995</v>
      </c>
      <c r="I1439">
        <v>75.449219999999997</v>
      </c>
      <c r="J1439">
        <v>3.2070310000000002</v>
      </c>
      <c r="K1439">
        <v>92.039060000000006</v>
      </c>
      <c r="L1439" s="3">
        <v>44130.320833333331</v>
      </c>
      <c r="M1439">
        <v>17.18</v>
      </c>
      <c r="N1439" t="s">
        <v>28</v>
      </c>
      <c r="P1439">
        <f>(C1439-Key!$B$1)*24</f>
        <v>-1.4000000000232831</v>
      </c>
      <c r="Q1439">
        <f>(Key!$B$2-'17.1'!C1439)*24</f>
        <v>4.3500000000349246</v>
      </c>
      <c r="R1439" s="3">
        <f>C1439-(M1439-Key!$B$5)/(24*Key!$B$6)</f>
        <v>44130.554935185181</v>
      </c>
      <c r="S1439">
        <f>M1439-Key!$B$5</f>
        <v>14.92</v>
      </c>
      <c r="T1439" s="2">
        <f t="shared" si="110"/>
        <v>44129.569444444445</v>
      </c>
      <c r="U1439" t="str">
        <f t="shared" si="111"/>
        <v>10-25-2020 13:40</v>
      </c>
      <c r="V1439">
        <f>IFERROR(IF(W1439=Z1439,VLOOKUP($U1439,[1]C8842!$G$2:$M$145,3,FALSE),0),0)</f>
        <v>21</v>
      </c>
      <c r="W1439">
        <f>VLOOKUP(RIGHT($V$1,5),Key!$A$9:$B$14,2,FALSE)</f>
        <v>10.199999999999999</v>
      </c>
      <c r="X1439">
        <f t="shared" si="114"/>
        <v>0</v>
      </c>
      <c r="Y1439">
        <f>VLOOKUP(RIGHT($X$1,5),Key!$A$9:$B$14,2,FALSE)</f>
        <v>3.7</v>
      </c>
      <c r="Z1439">
        <f t="shared" si="112"/>
        <v>10.199999999999999</v>
      </c>
      <c r="AA1439">
        <f t="shared" si="113"/>
        <v>21</v>
      </c>
    </row>
    <row r="1440" spans="1:27" x14ac:dyDescent="0.3">
      <c r="A1440">
        <v>100067</v>
      </c>
      <c r="B1440">
        <v>230922</v>
      </c>
      <c r="C1440" s="3">
        <v>44130.568749999999</v>
      </c>
      <c r="D1440">
        <v>0</v>
      </c>
      <c r="E1440">
        <v>2</v>
      </c>
      <c r="F1440" t="s">
        <v>25</v>
      </c>
      <c r="G1440">
        <v>1</v>
      </c>
      <c r="H1440">
        <v>62.585940000000001</v>
      </c>
      <c r="I1440">
        <v>16.121089999999999</v>
      </c>
      <c r="J1440">
        <v>0.9375</v>
      </c>
      <c r="K1440">
        <v>46.019530000000003</v>
      </c>
      <c r="L1440" s="3">
        <v>44130.320833333331</v>
      </c>
      <c r="M1440">
        <v>17.18</v>
      </c>
      <c r="N1440" t="s">
        <v>28</v>
      </c>
      <c r="P1440">
        <f>(C1440-Key!$B$1)*24</f>
        <v>-1.4000000000232831</v>
      </c>
      <c r="Q1440">
        <f>(Key!$B$2-'17.1'!C1440)*24</f>
        <v>4.3500000000349246</v>
      </c>
      <c r="R1440" s="3">
        <f>C1440-(M1440-Key!$B$5)/(24*Key!$B$6)</f>
        <v>44130.554935185181</v>
      </c>
      <c r="S1440">
        <f>M1440-Key!$B$5</f>
        <v>14.92</v>
      </c>
      <c r="T1440" s="2">
        <f t="shared" si="110"/>
        <v>44129.569444444445</v>
      </c>
      <c r="U1440" t="str">
        <f t="shared" si="111"/>
        <v>10-25-2020 13:40</v>
      </c>
      <c r="V1440">
        <f>IFERROR(IF(W1440=Z1440,VLOOKUP($U1440,[1]C8842!$G$2:$M$145,3,FALSE),0),0)</f>
        <v>21</v>
      </c>
      <c r="W1440">
        <f>VLOOKUP(RIGHT($V$1,5),Key!$A$9:$B$14,2,FALSE)</f>
        <v>10.199999999999999</v>
      </c>
      <c r="X1440">
        <f t="shared" si="114"/>
        <v>0</v>
      </c>
      <c r="Y1440">
        <f>VLOOKUP(RIGHT($X$1,5),Key!$A$9:$B$14,2,FALSE)</f>
        <v>3.7</v>
      </c>
      <c r="Z1440">
        <f t="shared" si="112"/>
        <v>10.199999999999999</v>
      </c>
      <c r="AA1440">
        <f t="shared" si="113"/>
        <v>21</v>
      </c>
    </row>
    <row r="1441" spans="1:27" x14ac:dyDescent="0.3">
      <c r="A1441">
        <v>100067</v>
      </c>
      <c r="B1441">
        <v>230922</v>
      </c>
      <c r="C1441" s="3">
        <v>44130.568749999999</v>
      </c>
      <c r="D1441">
        <v>2</v>
      </c>
      <c r="E1441">
        <v>1</v>
      </c>
      <c r="F1441" t="s">
        <v>26</v>
      </c>
      <c r="G1441">
        <v>1</v>
      </c>
      <c r="H1441">
        <v>67.769530000000003</v>
      </c>
      <c r="I1441">
        <v>17.117190000000001</v>
      </c>
      <c r="J1441">
        <v>0.90625</v>
      </c>
      <c r="K1441">
        <v>81.035160000000005</v>
      </c>
      <c r="L1441" s="3">
        <v>44130.320833333331</v>
      </c>
      <c r="M1441">
        <v>17.18</v>
      </c>
      <c r="N1441" t="s">
        <v>28</v>
      </c>
      <c r="P1441">
        <f>(C1441-Key!$B$1)*24</f>
        <v>-1.4000000000232831</v>
      </c>
      <c r="Q1441">
        <f>(Key!$B$2-'17.1'!C1441)*24</f>
        <v>4.3500000000349246</v>
      </c>
      <c r="R1441" s="3">
        <f>C1441-(M1441-Key!$B$5)/(24*Key!$B$6)</f>
        <v>44130.554935185181</v>
      </c>
      <c r="S1441">
        <f>M1441-Key!$B$5</f>
        <v>14.92</v>
      </c>
      <c r="T1441" s="2">
        <f t="shared" si="110"/>
        <v>44129.569444444445</v>
      </c>
      <c r="U1441" t="str">
        <f t="shared" si="111"/>
        <v>10-25-2020 13:40</v>
      </c>
      <c r="V1441">
        <f>IFERROR(IF(W1441=Z1441,VLOOKUP($U1441,[1]C8842!$G$2:$M$145,3,FALSE),0),0)</f>
        <v>21</v>
      </c>
      <c r="W1441">
        <f>VLOOKUP(RIGHT($V$1,5),Key!$A$9:$B$14,2,FALSE)</f>
        <v>10.199999999999999</v>
      </c>
      <c r="X1441">
        <f t="shared" si="114"/>
        <v>0</v>
      </c>
      <c r="Y1441">
        <f>VLOOKUP(RIGHT($X$1,5),Key!$A$9:$B$14,2,FALSE)</f>
        <v>3.7</v>
      </c>
      <c r="Z1441">
        <f t="shared" si="112"/>
        <v>10.199999999999999</v>
      </c>
      <c r="AA1441">
        <f t="shared" si="113"/>
        <v>21</v>
      </c>
    </row>
    <row r="1442" spans="1:27" x14ac:dyDescent="0.3">
      <c r="A1442">
        <v>100067</v>
      </c>
      <c r="B1442">
        <v>230922</v>
      </c>
      <c r="C1442" s="3">
        <v>44130.568749999999</v>
      </c>
      <c r="D1442">
        <v>2</v>
      </c>
      <c r="E1442">
        <v>1</v>
      </c>
      <c r="F1442" t="s">
        <v>26</v>
      </c>
      <c r="G1442">
        <v>1</v>
      </c>
      <c r="H1442">
        <v>68.117189999999994</v>
      </c>
      <c r="I1442">
        <v>15.742190000000001</v>
      </c>
      <c r="J1442">
        <v>0.84765630000000003</v>
      </c>
      <c r="K1442">
        <v>80.03125</v>
      </c>
      <c r="L1442" s="3">
        <v>44130.320833333331</v>
      </c>
      <c r="M1442">
        <v>17.18</v>
      </c>
      <c r="N1442" t="s">
        <v>28</v>
      </c>
      <c r="P1442">
        <f>(C1442-Key!$B$1)*24</f>
        <v>-1.4000000000232831</v>
      </c>
      <c r="Q1442">
        <f>(Key!$B$2-'17.1'!C1442)*24</f>
        <v>4.3500000000349246</v>
      </c>
      <c r="R1442" s="3">
        <f>C1442-(M1442-Key!$B$5)/(24*Key!$B$6)</f>
        <v>44130.554935185181</v>
      </c>
      <c r="S1442">
        <f>M1442-Key!$B$5</f>
        <v>14.92</v>
      </c>
      <c r="T1442" s="2">
        <f t="shared" si="110"/>
        <v>44129.569444444445</v>
      </c>
      <c r="U1442" t="str">
        <f t="shared" si="111"/>
        <v>10-25-2020 13:40</v>
      </c>
      <c r="V1442">
        <f>IFERROR(IF(W1442=Z1442,VLOOKUP($U1442,[1]C8842!$G$2:$M$145,3,FALSE),0),0)</f>
        <v>21</v>
      </c>
      <c r="W1442">
        <f>VLOOKUP(RIGHT($V$1,5),Key!$A$9:$B$14,2,FALSE)</f>
        <v>10.199999999999999</v>
      </c>
      <c r="X1442">
        <f t="shared" si="114"/>
        <v>0</v>
      </c>
      <c r="Y1442">
        <f>VLOOKUP(RIGHT($X$1,5),Key!$A$9:$B$14,2,FALSE)</f>
        <v>3.7</v>
      </c>
      <c r="Z1442">
        <f t="shared" si="112"/>
        <v>10.199999999999999</v>
      </c>
      <c r="AA1442">
        <f t="shared" si="113"/>
        <v>21</v>
      </c>
    </row>
    <row r="1443" spans="1:27" x14ac:dyDescent="0.3">
      <c r="A1443">
        <v>100067</v>
      </c>
      <c r="B1443">
        <v>230922</v>
      </c>
      <c r="C1443" s="3">
        <v>44130.568749999999</v>
      </c>
      <c r="D1443">
        <v>3</v>
      </c>
      <c r="E1443">
        <v>2</v>
      </c>
      <c r="F1443" t="s">
        <v>26</v>
      </c>
      <c r="G1443">
        <v>1</v>
      </c>
      <c r="H1443">
        <v>70.359380000000002</v>
      </c>
      <c r="I1443">
        <v>16.16797</v>
      </c>
      <c r="J1443">
        <v>0.8359375</v>
      </c>
      <c r="K1443">
        <v>92.039060000000006</v>
      </c>
      <c r="L1443" s="3">
        <v>44130.320833333331</v>
      </c>
      <c r="M1443">
        <v>17.18</v>
      </c>
      <c r="N1443" t="s">
        <v>28</v>
      </c>
      <c r="P1443">
        <f>(C1443-Key!$B$1)*24</f>
        <v>-1.4000000000232831</v>
      </c>
      <c r="Q1443">
        <f>(Key!$B$2-'17.1'!C1443)*24</f>
        <v>4.3500000000349246</v>
      </c>
      <c r="R1443" s="3">
        <f>C1443-(M1443-Key!$B$5)/(24*Key!$B$6)</f>
        <v>44130.554935185181</v>
      </c>
      <c r="S1443">
        <f>M1443-Key!$B$5</f>
        <v>14.92</v>
      </c>
      <c r="T1443" s="2">
        <f t="shared" si="110"/>
        <v>44129.569444444445</v>
      </c>
      <c r="U1443" t="str">
        <f t="shared" si="111"/>
        <v>10-25-2020 13:40</v>
      </c>
      <c r="V1443">
        <f>IFERROR(IF(W1443=Z1443,VLOOKUP($U1443,[1]C8842!$G$2:$M$145,3,FALSE),0),0)</f>
        <v>21</v>
      </c>
      <c r="W1443">
        <f>VLOOKUP(RIGHT($V$1,5),Key!$A$9:$B$14,2,FALSE)</f>
        <v>10.199999999999999</v>
      </c>
      <c r="X1443">
        <f t="shared" si="114"/>
        <v>0</v>
      </c>
      <c r="Y1443">
        <f>VLOOKUP(RIGHT($X$1,5),Key!$A$9:$B$14,2,FALSE)</f>
        <v>3.7</v>
      </c>
      <c r="Z1443">
        <f t="shared" si="112"/>
        <v>10.199999999999999</v>
      </c>
      <c r="AA1443">
        <f t="shared" si="113"/>
        <v>21</v>
      </c>
    </row>
    <row r="1444" spans="1:27" x14ac:dyDescent="0.3">
      <c r="A1444">
        <v>100067</v>
      </c>
      <c r="B1444">
        <v>230922</v>
      </c>
      <c r="C1444" s="3">
        <v>44130.568749999999</v>
      </c>
      <c r="D1444">
        <v>0</v>
      </c>
      <c r="E1444">
        <v>2</v>
      </c>
      <c r="F1444" t="s">
        <v>25</v>
      </c>
      <c r="G1444">
        <v>1</v>
      </c>
      <c r="H1444">
        <v>60.023440000000001</v>
      </c>
      <c r="I1444">
        <v>14.898440000000001</v>
      </c>
      <c r="J1444">
        <v>0.92578130000000003</v>
      </c>
      <c r="K1444">
        <v>46.019530000000003</v>
      </c>
      <c r="L1444" s="3">
        <v>44130.320833333331</v>
      </c>
      <c r="M1444">
        <v>17.18</v>
      </c>
      <c r="N1444" t="s">
        <v>28</v>
      </c>
      <c r="P1444">
        <f>(C1444-Key!$B$1)*24</f>
        <v>-1.4000000000232831</v>
      </c>
      <c r="Q1444">
        <f>(Key!$B$2-'17.1'!C1444)*24</f>
        <v>4.3500000000349246</v>
      </c>
      <c r="R1444" s="3">
        <f>C1444-(M1444-Key!$B$5)/(24*Key!$B$6)</f>
        <v>44130.554935185181</v>
      </c>
      <c r="S1444">
        <f>M1444-Key!$B$5</f>
        <v>14.92</v>
      </c>
      <c r="T1444" s="2">
        <f t="shared" si="110"/>
        <v>44129.569444444445</v>
      </c>
      <c r="U1444" t="str">
        <f t="shared" si="111"/>
        <v>10-25-2020 13:40</v>
      </c>
      <c r="V1444">
        <f>IFERROR(IF(W1444=Z1444,VLOOKUP($U1444,[1]C8842!$G$2:$M$145,3,FALSE),0),0)</f>
        <v>21</v>
      </c>
      <c r="W1444">
        <f>VLOOKUP(RIGHT($V$1,5),Key!$A$9:$B$14,2,FALSE)</f>
        <v>10.199999999999999</v>
      </c>
      <c r="X1444">
        <f t="shared" si="114"/>
        <v>0</v>
      </c>
      <c r="Y1444">
        <f>VLOOKUP(RIGHT($X$1,5),Key!$A$9:$B$14,2,FALSE)</f>
        <v>3.7</v>
      </c>
      <c r="Z1444">
        <f t="shared" si="112"/>
        <v>10.199999999999999</v>
      </c>
      <c r="AA1444">
        <f t="shared" si="113"/>
        <v>21</v>
      </c>
    </row>
    <row r="1445" spans="1:27" x14ac:dyDescent="0.3">
      <c r="A1445">
        <v>100067</v>
      </c>
      <c r="B1445">
        <v>230922</v>
      </c>
      <c r="C1445" s="3">
        <v>44130.568749999999</v>
      </c>
      <c r="D1445">
        <v>0</v>
      </c>
      <c r="E1445">
        <v>2</v>
      </c>
      <c r="F1445" t="s">
        <v>25</v>
      </c>
      <c r="G1445">
        <v>1</v>
      </c>
      <c r="H1445">
        <v>61.273440000000001</v>
      </c>
      <c r="I1445">
        <v>16.54297</v>
      </c>
      <c r="J1445">
        <v>0.9765625</v>
      </c>
      <c r="K1445">
        <v>46.019530000000003</v>
      </c>
      <c r="L1445" s="3">
        <v>44130.320833333331</v>
      </c>
      <c r="M1445">
        <v>17.18</v>
      </c>
      <c r="N1445" t="s">
        <v>28</v>
      </c>
      <c r="P1445">
        <f>(C1445-Key!$B$1)*24</f>
        <v>-1.4000000000232831</v>
      </c>
      <c r="Q1445">
        <f>(Key!$B$2-'17.1'!C1445)*24</f>
        <v>4.3500000000349246</v>
      </c>
      <c r="R1445" s="3">
        <f>C1445-(M1445-Key!$B$5)/(24*Key!$B$6)</f>
        <v>44130.554935185181</v>
      </c>
      <c r="S1445">
        <f>M1445-Key!$B$5</f>
        <v>14.92</v>
      </c>
      <c r="T1445" s="2">
        <f t="shared" si="110"/>
        <v>44129.569444444445</v>
      </c>
      <c r="U1445" t="str">
        <f t="shared" si="111"/>
        <v>10-25-2020 13:40</v>
      </c>
      <c r="V1445">
        <f>IFERROR(IF(W1445=Z1445,VLOOKUP($U1445,[1]C8842!$G$2:$M$145,3,FALSE),0),0)</f>
        <v>21</v>
      </c>
      <c r="W1445">
        <f>VLOOKUP(RIGHT($V$1,5),Key!$A$9:$B$14,2,FALSE)</f>
        <v>10.199999999999999</v>
      </c>
      <c r="X1445">
        <f t="shared" si="114"/>
        <v>0</v>
      </c>
      <c r="Y1445">
        <f>VLOOKUP(RIGHT($X$1,5),Key!$A$9:$B$14,2,FALSE)</f>
        <v>3.7</v>
      </c>
      <c r="Z1445">
        <f t="shared" si="112"/>
        <v>10.199999999999999</v>
      </c>
      <c r="AA1445">
        <f t="shared" si="113"/>
        <v>21</v>
      </c>
    </row>
    <row r="1446" spans="1:27" x14ac:dyDescent="0.3">
      <c r="A1446">
        <v>100067</v>
      </c>
      <c r="B1446">
        <v>230922</v>
      </c>
      <c r="C1446" s="3">
        <v>44130.568749999999</v>
      </c>
      <c r="D1446">
        <v>3</v>
      </c>
      <c r="E1446">
        <v>2</v>
      </c>
      <c r="F1446" t="s">
        <v>26</v>
      </c>
      <c r="G1446">
        <v>4</v>
      </c>
      <c r="H1446">
        <v>53.78125</v>
      </c>
      <c r="I1446">
        <v>78.386719999999997</v>
      </c>
      <c r="J1446">
        <v>4.1757809999999997</v>
      </c>
      <c r="K1446">
        <v>94.039060000000006</v>
      </c>
      <c r="L1446" s="3">
        <v>44130.320833333331</v>
      </c>
      <c r="M1446">
        <v>17.18</v>
      </c>
      <c r="N1446" t="s">
        <v>28</v>
      </c>
      <c r="P1446">
        <f>(C1446-Key!$B$1)*24</f>
        <v>-1.4000000000232831</v>
      </c>
      <c r="Q1446">
        <f>(Key!$B$2-'17.1'!C1446)*24</f>
        <v>4.3500000000349246</v>
      </c>
      <c r="R1446" s="3">
        <f>C1446-(M1446-Key!$B$5)/(24*Key!$B$6)</f>
        <v>44130.554935185181</v>
      </c>
      <c r="S1446">
        <f>M1446-Key!$B$5</f>
        <v>14.92</v>
      </c>
      <c r="T1446" s="2">
        <f t="shared" si="110"/>
        <v>44129.569444444445</v>
      </c>
      <c r="U1446" t="str">
        <f t="shared" si="111"/>
        <v>10-25-2020 13:40</v>
      </c>
      <c r="V1446">
        <f>IFERROR(IF(W1446=Z1446,VLOOKUP($U1446,[1]C8842!$G$2:$M$145,3,FALSE),0),0)</f>
        <v>21</v>
      </c>
      <c r="W1446">
        <f>VLOOKUP(RIGHT($V$1,5),Key!$A$9:$B$14,2,FALSE)</f>
        <v>10.199999999999999</v>
      </c>
      <c r="X1446">
        <f t="shared" si="114"/>
        <v>0</v>
      </c>
      <c r="Y1446">
        <f>VLOOKUP(RIGHT($X$1,5),Key!$A$9:$B$14,2,FALSE)</f>
        <v>3.7</v>
      </c>
      <c r="Z1446">
        <f t="shared" si="112"/>
        <v>10.199999999999999</v>
      </c>
      <c r="AA1446">
        <f t="shared" si="113"/>
        <v>21</v>
      </c>
    </row>
    <row r="1447" spans="1:27" x14ac:dyDescent="0.3">
      <c r="A1447">
        <v>100067</v>
      </c>
      <c r="B1447">
        <v>230922</v>
      </c>
      <c r="C1447" s="3">
        <v>44130.568749999999</v>
      </c>
      <c r="D1447">
        <v>1</v>
      </c>
      <c r="E1447">
        <v>1</v>
      </c>
      <c r="F1447" t="s">
        <v>25</v>
      </c>
      <c r="G1447">
        <v>1</v>
      </c>
      <c r="H1447">
        <v>69.066410000000005</v>
      </c>
      <c r="I1447">
        <v>15.98828</v>
      </c>
      <c r="J1447">
        <v>0.84765630000000003</v>
      </c>
      <c r="K1447">
        <v>58.023440000000001</v>
      </c>
      <c r="L1447" s="3">
        <v>44130.320833333331</v>
      </c>
      <c r="M1447">
        <v>17.18</v>
      </c>
      <c r="N1447" t="s">
        <v>28</v>
      </c>
      <c r="P1447">
        <f>(C1447-Key!$B$1)*24</f>
        <v>-1.4000000000232831</v>
      </c>
      <c r="Q1447">
        <f>(Key!$B$2-'17.1'!C1447)*24</f>
        <v>4.3500000000349246</v>
      </c>
      <c r="R1447" s="3">
        <f>C1447-(M1447-Key!$B$5)/(24*Key!$B$6)</f>
        <v>44130.554935185181</v>
      </c>
      <c r="S1447">
        <f>M1447-Key!$B$5</f>
        <v>14.92</v>
      </c>
      <c r="T1447" s="2">
        <f t="shared" si="110"/>
        <v>44129.569444444445</v>
      </c>
      <c r="U1447" t="str">
        <f t="shared" si="111"/>
        <v>10-25-2020 13:40</v>
      </c>
      <c r="V1447">
        <f>IFERROR(IF(W1447=Z1447,VLOOKUP($U1447,[1]C8842!$G$2:$M$145,3,FALSE),0),0)</f>
        <v>21</v>
      </c>
      <c r="W1447">
        <f>VLOOKUP(RIGHT($V$1,5),Key!$A$9:$B$14,2,FALSE)</f>
        <v>10.199999999999999</v>
      </c>
      <c r="X1447">
        <f t="shared" si="114"/>
        <v>0</v>
      </c>
      <c r="Y1447">
        <f>VLOOKUP(RIGHT($X$1,5),Key!$A$9:$B$14,2,FALSE)</f>
        <v>3.7</v>
      </c>
      <c r="Z1447">
        <f t="shared" si="112"/>
        <v>10.199999999999999</v>
      </c>
      <c r="AA1447">
        <f t="shared" si="113"/>
        <v>21</v>
      </c>
    </row>
    <row r="1448" spans="1:27" x14ac:dyDescent="0.3">
      <c r="A1448">
        <v>100067</v>
      </c>
      <c r="B1448">
        <v>230922</v>
      </c>
      <c r="C1448" s="3">
        <v>44130.569444444445</v>
      </c>
      <c r="D1448">
        <v>2</v>
      </c>
      <c r="E1448">
        <v>1</v>
      </c>
      <c r="F1448" t="s">
        <v>26</v>
      </c>
      <c r="G1448">
        <v>1</v>
      </c>
      <c r="H1448">
        <v>70.097660000000005</v>
      </c>
      <c r="I1448">
        <v>18.320309999999999</v>
      </c>
      <c r="J1448">
        <v>0.921875</v>
      </c>
      <c r="K1448">
        <v>83.035160000000005</v>
      </c>
      <c r="L1448" s="3">
        <v>44130.320833333331</v>
      </c>
      <c r="M1448">
        <v>17.18</v>
      </c>
      <c r="N1448" t="s">
        <v>28</v>
      </c>
      <c r="P1448">
        <f>(C1448-Key!$B$1)*24</f>
        <v>-1.3833333333022892</v>
      </c>
      <c r="Q1448">
        <f>(Key!$B$2-'17.1'!C1448)*24</f>
        <v>4.3333333333139308</v>
      </c>
      <c r="R1448" s="3">
        <f>C1448-(M1448-Key!$B$5)/(24*Key!$B$6)</f>
        <v>44130.555629629627</v>
      </c>
      <c r="S1448">
        <f>M1448-Key!$B$5</f>
        <v>14.92</v>
      </c>
      <c r="T1448" s="2">
        <f t="shared" si="110"/>
        <v>44129.569444444445</v>
      </c>
      <c r="U1448" t="str">
        <f t="shared" si="111"/>
        <v>10-25-2020 13:40</v>
      </c>
      <c r="V1448">
        <f>IFERROR(IF(W1448=Z1448,VLOOKUP($U1448,[1]C8842!$G$2:$M$145,3,FALSE),0),0)</f>
        <v>21</v>
      </c>
      <c r="W1448">
        <f>VLOOKUP(RIGHT($V$1,5),Key!$A$9:$B$14,2,FALSE)</f>
        <v>10.199999999999999</v>
      </c>
      <c r="X1448">
        <f t="shared" si="114"/>
        <v>0</v>
      </c>
      <c r="Y1448">
        <f>VLOOKUP(RIGHT($X$1,5),Key!$A$9:$B$14,2,FALSE)</f>
        <v>3.7</v>
      </c>
      <c r="Z1448">
        <f t="shared" si="112"/>
        <v>10.199999999999999</v>
      </c>
      <c r="AA1448">
        <f t="shared" si="113"/>
        <v>21</v>
      </c>
    </row>
    <row r="1449" spans="1:27" x14ac:dyDescent="0.3">
      <c r="A1449">
        <v>100067</v>
      </c>
      <c r="B1449">
        <v>230922</v>
      </c>
      <c r="C1449" s="3">
        <v>44130.569444444445</v>
      </c>
      <c r="D1449">
        <v>0</v>
      </c>
      <c r="E1449">
        <v>2</v>
      </c>
      <c r="F1449" t="s">
        <v>25</v>
      </c>
      <c r="G1449">
        <v>1</v>
      </c>
      <c r="H1449">
        <v>57.859380000000002</v>
      </c>
      <c r="I1449">
        <v>18.660160000000001</v>
      </c>
      <c r="J1449">
        <v>1.1328130000000001</v>
      </c>
      <c r="K1449">
        <v>47.019530000000003</v>
      </c>
      <c r="L1449" s="3">
        <v>44130.320833333331</v>
      </c>
      <c r="M1449">
        <v>17.18</v>
      </c>
      <c r="N1449" t="s">
        <v>28</v>
      </c>
      <c r="P1449">
        <f>(C1449-Key!$B$1)*24</f>
        <v>-1.3833333333022892</v>
      </c>
      <c r="Q1449">
        <f>(Key!$B$2-'17.1'!C1449)*24</f>
        <v>4.3333333333139308</v>
      </c>
      <c r="R1449" s="3">
        <f>C1449-(M1449-Key!$B$5)/(24*Key!$B$6)</f>
        <v>44130.555629629627</v>
      </c>
      <c r="S1449">
        <f>M1449-Key!$B$5</f>
        <v>14.92</v>
      </c>
      <c r="T1449" s="2">
        <f t="shared" si="110"/>
        <v>44129.569444444445</v>
      </c>
      <c r="U1449" t="str">
        <f t="shared" si="111"/>
        <v>10-25-2020 13:40</v>
      </c>
      <c r="V1449">
        <f>IFERROR(IF(W1449=Z1449,VLOOKUP($U1449,[1]C8842!$G$2:$M$145,3,FALSE),0),0)</f>
        <v>21</v>
      </c>
      <c r="W1449">
        <f>VLOOKUP(RIGHT($V$1,5),Key!$A$9:$B$14,2,FALSE)</f>
        <v>10.199999999999999</v>
      </c>
      <c r="X1449">
        <f t="shared" si="114"/>
        <v>0</v>
      </c>
      <c r="Y1449">
        <f>VLOOKUP(RIGHT($X$1,5),Key!$A$9:$B$14,2,FALSE)</f>
        <v>3.7</v>
      </c>
      <c r="Z1449">
        <f t="shared" si="112"/>
        <v>10.199999999999999</v>
      </c>
      <c r="AA1449">
        <f t="shared" si="113"/>
        <v>21</v>
      </c>
    </row>
    <row r="1450" spans="1:27" x14ac:dyDescent="0.3">
      <c r="A1450">
        <v>100067</v>
      </c>
      <c r="B1450">
        <v>230922</v>
      </c>
      <c r="C1450" s="3">
        <v>44130.569444444445</v>
      </c>
      <c r="D1450">
        <v>0</v>
      </c>
      <c r="E1450">
        <v>2</v>
      </c>
      <c r="F1450" t="s">
        <v>25</v>
      </c>
      <c r="G1450">
        <v>1</v>
      </c>
      <c r="H1450">
        <v>57.800780000000003</v>
      </c>
      <c r="I1450">
        <v>15.92188</v>
      </c>
      <c r="J1450">
        <v>1.0078130000000001</v>
      </c>
      <c r="K1450">
        <v>46.019530000000003</v>
      </c>
      <c r="L1450" s="3">
        <v>44130.320833333331</v>
      </c>
      <c r="M1450">
        <v>17.18</v>
      </c>
      <c r="N1450" t="s">
        <v>28</v>
      </c>
      <c r="P1450">
        <f>(C1450-Key!$B$1)*24</f>
        <v>-1.3833333333022892</v>
      </c>
      <c r="Q1450">
        <f>(Key!$B$2-'17.1'!C1450)*24</f>
        <v>4.3333333333139308</v>
      </c>
      <c r="R1450" s="3">
        <f>C1450-(M1450-Key!$B$5)/(24*Key!$B$6)</f>
        <v>44130.555629629627</v>
      </c>
      <c r="S1450">
        <f>M1450-Key!$B$5</f>
        <v>14.92</v>
      </c>
      <c r="T1450" s="2">
        <f t="shared" si="110"/>
        <v>44129.569444444445</v>
      </c>
      <c r="U1450" t="str">
        <f t="shared" si="111"/>
        <v>10-25-2020 13:40</v>
      </c>
      <c r="V1450">
        <f>IFERROR(IF(W1450=Z1450,VLOOKUP($U1450,[1]C8842!$G$2:$M$145,3,FALSE),0),0)</f>
        <v>21</v>
      </c>
      <c r="W1450">
        <f>VLOOKUP(RIGHT($V$1,5),Key!$A$9:$B$14,2,FALSE)</f>
        <v>10.199999999999999</v>
      </c>
      <c r="X1450">
        <f t="shared" si="114"/>
        <v>0</v>
      </c>
      <c r="Y1450">
        <f>VLOOKUP(RIGHT($X$1,5),Key!$A$9:$B$14,2,FALSE)</f>
        <v>3.7</v>
      </c>
      <c r="Z1450">
        <f t="shared" si="112"/>
        <v>10.199999999999999</v>
      </c>
      <c r="AA1450">
        <f t="shared" si="113"/>
        <v>21</v>
      </c>
    </row>
    <row r="1451" spans="1:27" x14ac:dyDescent="0.3">
      <c r="A1451">
        <v>100067</v>
      </c>
      <c r="B1451">
        <v>230922</v>
      </c>
      <c r="C1451" s="3">
        <v>44130.569444444445</v>
      </c>
      <c r="D1451">
        <v>0</v>
      </c>
      <c r="E1451">
        <v>2</v>
      </c>
      <c r="F1451" t="s">
        <v>25</v>
      </c>
      <c r="G1451">
        <v>1</v>
      </c>
      <c r="H1451">
        <v>58.1875</v>
      </c>
      <c r="I1451">
        <v>14.460940000000001</v>
      </c>
      <c r="J1451">
        <v>0.93359380000000003</v>
      </c>
      <c r="K1451">
        <v>46.019530000000003</v>
      </c>
      <c r="L1451" s="3">
        <v>44130.320833333331</v>
      </c>
      <c r="M1451">
        <v>17.18</v>
      </c>
      <c r="N1451" t="s">
        <v>28</v>
      </c>
      <c r="P1451">
        <f>(C1451-Key!$B$1)*24</f>
        <v>-1.3833333333022892</v>
      </c>
      <c r="Q1451">
        <f>(Key!$B$2-'17.1'!C1451)*24</f>
        <v>4.3333333333139308</v>
      </c>
      <c r="R1451" s="3">
        <f>C1451-(M1451-Key!$B$5)/(24*Key!$B$6)</f>
        <v>44130.555629629627</v>
      </c>
      <c r="S1451">
        <f>M1451-Key!$B$5</f>
        <v>14.92</v>
      </c>
      <c r="T1451" s="2">
        <f t="shared" si="110"/>
        <v>44129.569444444445</v>
      </c>
      <c r="U1451" t="str">
        <f t="shared" si="111"/>
        <v>10-25-2020 13:40</v>
      </c>
      <c r="V1451">
        <f>IFERROR(IF(W1451=Z1451,VLOOKUP($U1451,[1]C8842!$G$2:$M$145,3,FALSE),0),0)</f>
        <v>21</v>
      </c>
      <c r="W1451">
        <f>VLOOKUP(RIGHT($V$1,5),Key!$A$9:$B$14,2,FALSE)</f>
        <v>10.199999999999999</v>
      </c>
      <c r="X1451">
        <f t="shared" si="114"/>
        <v>0</v>
      </c>
      <c r="Y1451">
        <f>VLOOKUP(RIGHT($X$1,5),Key!$A$9:$B$14,2,FALSE)</f>
        <v>3.7</v>
      </c>
      <c r="Z1451">
        <f t="shared" si="112"/>
        <v>10.199999999999999</v>
      </c>
      <c r="AA1451">
        <f t="shared" si="113"/>
        <v>21</v>
      </c>
    </row>
    <row r="1452" spans="1:27" x14ac:dyDescent="0.3">
      <c r="A1452">
        <v>100067</v>
      </c>
      <c r="B1452">
        <v>230922</v>
      </c>
      <c r="C1452" s="3">
        <v>44130.569444444445</v>
      </c>
      <c r="D1452">
        <v>0</v>
      </c>
      <c r="E1452">
        <v>2</v>
      </c>
      <c r="F1452" t="s">
        <v>25</v>
      </c>
      <c r="G1452">
        <v>1</v>
      </c>
      <c r="H1452">
        <v>67.621089999999995</v>
      </c>
      <c r="I1452">
        <v>16.304690000000001</v>
      </c>
      <c r="J1452">
        <v>0.875</v>
      </c>
      <c r="K1452">
        <v>46.019530000000003</v>
      </c>
      <c r="L1452" s="3">
        <v>44130.320833333331</v>
      </c>
      <c r="M1452">
        <v>17.18</v>
      </c>
      <c r="N1452" t="s">
        <v>28</v>
      </c>
      <c r="P1452">
        <f>(C1452-Key!$B$1)*24</f>
        <v>-1.3833333333022892</v>
      </c>
      <c r="Q1452">
        <f>(Key!$B$2-'17.1'!C1452)*24</f>
        <v>4.3333333333139308</v>
      </c>
      <c r="R1452" s="3">
        <f>C1452-(M1452-Key!$B$5)/(24*Key!$B$6)</f>
        <v>44130.555629629627</v>
      </c>
      <c r="S1452">
        <f>M1452-Key!$B$5</f>
        <v>14.92</v>
      </c>
      <c r="T1452" s="2">
        <f t="shared" si="110"/>
        <v>44129.569444444445</v>
      </c>
      <c r="U1452" t="str">
        <f t="shared" si="111"/>
        <v>10-25-2020 13:40</v>
      </c>
      <c r="V1452">
        <f>IFERROR(IF(W1452=Z1452,VLOOKUP($U1452,[1]C8842!$G$2:$M$145,3,FALSE),0),0)</f>
        <v>21</v>
      </c>
      <c r="W1452">
        <f>VLOOKUP(RIGHT($V$1,5),Key!$A$9:$B$14,2,FALSE)</f>
        <v>10.199999999999999</v>
      </c>
      <c r="X1452">
        <f t="shared" si="114"/>
        <v>0</v>
      </c>
      <c r="Y1452">
        <f>VLOOKUP(RIGHT($X$1,5),Key!$A$9:$B$14,2,FALSE)</f>
        <v>3.7</v>
      </c>
      <c r="Z1452">
        <f t="shared" si="112"/>
        <v>10.199999999999999</v>
      </c>
      <c r="AA1452">
        <f t="shared" si="113"/>
        <v>21</v>
      </c>
    </row>
    <row r="1453" spans="1:27" x14ac:dyDescent="0.3">
      <c r="A1453">
        <v>100067</v>
      </c>
      <c r="B1453">
        <v>230922</v>
      </c>
      <c r="C1453" s="3">
        <v>44130.569444444445</v>
      </c>
      <c r="D1453">
        <v>1</v>
      </c>
      <c r="E1453">
        <v>1</v>
      </c>
      <c r="F1453" t="s">
        <v>25</v>
      </c>
      <c r="G1453">
        <v>1</v>
      </c>
      <c r="H1453">
        <v>74.046880000000002</v>
      </c>
      <c r="I1453">
        <v>19.19922</v>
      </c>
      <c r="J1453">
        <v>0.90234380000000003</v>
      </c>
      <c r="K1453">
        <v>58.023440000000001</v>
      </c>
      <c r="L1453" s="3">
        <v>44130.320833333331</v>
      </c>
      <c r="M1453">
        <v>17.18</v>
      </c>
      <c r="N1453" t="s">
        <v>28</v>
      </c>
      <c r="P1453">
        <f>(C1453-Key!$B$1)*24</f>
        <v>-1.3833333333022892</v>
      </c>
      <c r="Q1453">
        <f>(Key!$B$2-'17.1'!C1453)*24</f>
        <v>4.3333333333139308</v>
      </c>
      <c r="R1453" s="3">
        <f>C1453-(M1453-Key!$B$5)/(24*Key!$B$6)</f>
        <v>44130.555629629627</v>
      </c>
      <c r="S1453">
        <f>M1453-Key!$B$5</f>
        <v>14.92</v>
      </c>
      <c r="T1453" s="2">
        <f t="shared" si="110"/>
        <v>44129.569444444445</v>
      </c>
      <c r="U1453" t="str">
        <f t="shared" si="111"/>
        <v>10-25-2020 13:40</v>
      </c>
      <c r="V1453">
        <f>IFERROR(IF(W1453=Z1453,VLOOKUP($U1453,[1]C8842!$G$2:$M$145,3,FALSE),0),0)</f>
        <v>21</v>
      </c>
      <c r="W1453">
        <f>VLOOKUP(RIGHT($V$1,5),Key!$A$9:$B$14,2,FALSE)</f>
        <v>10.199999999999999</v>
      </c>
      <c r="X1453">
        <f t="shared" si="114"/>
        <v>0</v>
      </c>
      <c r="Y1453">
        <f>VLOOKUP(RIGHT($X$1,5),Key!$A$9:$B$14,2,FALSE)</f>
        <v>3.7</v>
      </c>
      <c r="Z1453">
        <f t="shared" si="112"/>
        <v>10.199999999999999</v>
      </c>
      <c r="AA1453">
        <f t="shared" si="113"/>
        <v>21</v>
      </c>
    </row>
    <row r="1454" spans="1:27" x14ac:dyDescent="0.3">
      <c r="A1454">
        <v>100067</v>
      </c>
      <c r="B1454">
        <v>230922</v>
      </c>
      <c r="C1454" s="3">
        <v>44130.569444444445</v>
      </c>
      <c r="D1454">
        <v>0</v>
      </c>
      <c r="E1454">
        <v>2</v>
      </c>
      <c r="F1454" t="s">
        <v>25</v>
      </c>
      <c r="G1454">
        <v>2</v>
      </c>
      <c r="H1454">
        <v>61.761719999999997</v>
      </c>
      <c r="I1454">
        <v>27.816410000000001</v>
      </c>
      <c r="J1454">
        <v>1.457031</v>
      </c>
      <c r="K1454">
        <v>48.019530000000003</v>
      </c>
      <c r="L1454" s="3">
        <v>44130.320833333331</v>
      </c>
      <c r="M1454">
        <v>17.18</v>
      </c>
      <c r="N1454" t="s">
        <v>28</v>
      </c>
      <c r="P1454">
        <f>(C1454-Key!$B$1)*24</f>
        <v>-1.3833333333022892</v>
      </c>
      <c r="Q1454">
        <f>(Key!$B$2-'17.1'!C1454)*24</f>
        <v>4.3333333333139308</v>
      </c>
      <c r="R1454" s="3">
        <f>C1454-(M1454-Key!$B$5)/(24*Key!$B$6)</f>
        <v>44130.555629629627</v>
      </c>
      <c r="S1454">
        <f>M1454-Key!$B$5</f>
        <v>14.92</v>
      </c>
      <c r="T1454" s="2">
        <f t="shared" si="110"/>
        <v>44129.569444444445</v>
      </c>
      <c r="U1454" t="str">
        <f t="shared" si="111"/>
        <v>10-25-2020 13:40</v>
      </c>
      <c r="V1454">
        <f>IFERROR(IF(W1454=Z1454,VLOOKUP($U1454,[1]C8842!$G$2:$M$145,3,FALSE),0),0)</f>
        <v>21</v>
      </c>
      <c r="W1454">
        <f>VLOOKUP(RIGHT($V$1,5),Key!$A$9:$B$14,2,FALSE)</f>
        <v>10.199999999999999</v>
      </c>
      <c r="X1454">
        <f t="shared" si="114"/>
        <v>0</v>
      </c>
      <c r="Y1454">
        <f>VLOOKUP(RIGHT($X$1,5),Key!$A$9:$B$14,2,FALSE)</f>
        <v>3.7</v>
      </c>
      <c r="Z1454">
        <f t="shared" si="112"/>
        <v>10.199999999999999</v>
      </c>
      <c r="AA1454">
        <f t="shared" si="113"/>
        <v>21</v>
      </c>
    </row>
    <row r="1455" spans="1:27" x14ac:dyDescent="0.3">
      <c r="A1455">
        <v>100067</v>
      </c>
      <c r="B1455">
        <v>230922</v>
      </c>
      <c r="C1455" s="3">
        <v>44130.569444444445</v>
      </c>
      <c r="D1455">
        <v>0</v>
      </c>
      <c r="E1455">
        <v>2</v>
      </c>
      <c r="F1455" t="s">
        <v>25</v>
      </c>
      <c r="G1455">
        <v>1</v>
      </c>
      <c r="H1455">
        <v>64.203130000000002</v>
      </c>
      <c r="I1455">
        <v>15.367190000000001</v>
      </c>
      <c r="J1455">
        <v>0.8828125</v>
      </c>
      <c r="K1455">
        <v>47.019530000000003</v>
      </c>
      <c r="L1455" s="3">
        <v>44130.320833333331</v>
      </c>
      <c r="M1455">
        <v>17.18</v>
      </c>
      <c r="N1455" t="s">
        <v>28</v>
      </c>
      <c r="P1455">
        <f>(C1455-Key!$B$1)*24</f>
        <v>-1.3833333333022892</v>
      </c>
      <c r="Q1455">
        <f>(Key!$B$2-'17.1'!C1455)*24</f>
        <v>4.3333333333139308</v>
      </c>
      <c r="R1455" s="3">
        <f>C1455-(M1455-Key!$B$5)/(24*Key!$B$6)</f>
        <v>44130.555629629627</v>
      </c>
      <c r="S1455">
        <f>M1455-Key!$B$5</f>
        <v>14.92</v>
      </c>
      <c r="T1455" s="2">
        <f t="shared" si="110"/>
        <v>44129.569444444445</v>
      </c>
      <c r="U1455" t="str">
        <f t="shared" si="111"/>
        <v>10-25-2020 13:40</v>
      </c>
      <c r="V1455">
        <f>IFERROR(IF(W1455=Z1455,VLOOKUP($U1455,[1]C8842!$G$2:$M$145,3,FALSE),0),0)</f>
        <v>21</v>
      </c>
      <c r="W1455">
        <f>VLOOKUP(RIGHT($V$1,5),Key!$A$9:$B$14,2,FALSE)</f>
        <v>10.199999999999999</v>
      </c>
      <c r="X1455">
        <f t="shared" si="114"/>
        <v>0</v>
      </c>
      <c r="Y1455">
        <f>VLOOKUP(RIGHT($X$1,5),Key!$A$9:$B$14,2,FALSE)</f>
        <v>3.7</v>
      </c>
      <c r="Z1455">
        <f t="shared" si="112"/>
        <v>10.199999999999999</v>
      </c>
      <c r="AA1455">
        <f t="shared" si="113"/>
        <v>21</v>
      </c>
    </row>
    <row r="1456" spans="1:27" x14ac:dyDescent="0.3">
      <c r="A1456">
        <v>100067</v>
      </c>
      <c r="B1456">
        <v>230922</v>
      </c>
      <c r="C1456" s="3">
        <v>44130.569444444445</v>
      </c>
      <c r="D1456">
        <v>2</v>
      </c>
      <c r="E1456">
        <v>1</v>
      </c>
      <c r="F1456" t="s">
        <v>26</v>
      </c>
      <c r="G1456">
        <v>2</v>
      </c>
      <c r="H1456">
        <v>69.832030000000003</v>
      </c>
      <c r="I1456">
        <v>22.371089999999999</v>
      </c>
      <c r="J1456">
        <v>1.078125</v>
      </c>
      <c r="K1456">
        <v>82.035160000000005</v>
      </c>
      <c r="L1456" s="3">
        <v>44130.320833333331</v>
      </c>
      <c r="M1456">
        <v>17.18</v>
      </c>
      <c r="N1456" t="s">
        <v>28</v>
      </c>
      <c r="P1456">
        <f>(C1456-Key!$B$1)*24</f>
        <v>-1.3833333333022892</v>
      </c>
      <c r="Q1456">
        <f>(Key!$B$2-'17.1'!C1456)*24</f>
        <v>4.3333333333139308</v>
      </c>
      <c r="R1456" s="3">
        <f>C1456-(M1456-Key!$B$5)/(24*Key!$B$6)</f>
        <v>44130.555629629627</v>
      </c>
      <c r="S1456">
        <f>M1456-Key!$B$5</f>
        <v>14.92</v>
      </c>
      <c r="T1456" s="2">
        <f t="shared" si="110"/>
        <v>44129.569444444445</v>
      </c>
      <c r="U1456" t="str">
        <f t="shared" si="111"/>
        <v>10-25-2020 13:40</v>
      </c>
      <c r="V1456">
        <f>IFERROR(IF(W1456=Z1456,VLOOKUP($U1456,[1]C8842!$G$2:$M$145,3,FALSE),0),0)</f>
        <v>21</v>
      </c>
      <c r="W1456">
        <f>VLOOKUP(RIGHT($V$1,5),Key!$A$9:$B$14,2,FALSE)</f>
        <v>10.199999999999999</v>
      </c>
      <c r="X1456">
        <f t="shared" si="114"/>
        <v>0</v>
      </c>
      <c r="Y1456">
        <f>VLOOKUP(RIGHT($X$1,5),Key!$A$9:$B$14,2,FALSE)</f>
        <v>3.7</v>
      </c>
      <c r="Z1456">
        <f t="shared" si="112"/>
        <v>10.199999999999999</v>
      </c>
      <c r="AA1456">
        <f t="shared" si="113"/>
        <v>21</v>
      </c>
    </row>
    <row r="1457" spans="1:27" x14ac:dyDescent="0.3">
      <c r="A1457">
        <v>100067</v>
      </c>
      <c r="B1457">
        <v>230922</v>
      </c>
      <c r="C1457" s="3">
        <v>44130.569444444445</v>
      </c>
      <c r="D1457">
        <v>3</v>
      </c>
      <c r="E1457">
        <v>2</v>
      </c>
      <c r="F1457" t="s">
        <v>26</v>
      </c>
      <c r="G1457">
        <v>1</v>
      </c>
      <c r="H1457">
        <v>65.410160000000005</v>
      </c>
      <c r="I1457">
        <v>17.339839999999999</v>
      </c>
      <c r="J1457">
        <v>0.94921880000000003</v>
      </c>
      <c r="K1457">
        <v>95.039060000000006</v>
      </c>
      <c r="L1457" s="3">
        <v>44130.320833333331</v>
      </c>
      <c r="M1457">
        <v>17.18</v>
      </c>
      <c r="N1457" t="s">
        <v>28</v>
      </c>
      <c r="P1457">
        <f>(C1457-Key!$B$1)*24</f>
        <v>-1.3833333333022892</v>
      </c>
      <c r="Q1457">
        <f>(Key!$B$2-'17.1'!C1457)*24</f>
        <v>4.3333333333139308</v>
      </c>
      <c r="R1457" s="3">
        <f>C1457-(M1457-Key!$B$5)/(24*Key!$B$6)</f>
        <v>44130.555629629627</v>
      </c>
      <c r="S1457">
        <f>M1457-Key!$B$5</f>
        <v>14.92</v>
      </c>
      <c r="T1457" s="2">
        <f t="shared" si="110"/>
        <v>44129.569444444445</v>
      </c>
      <c r="U1457" t="str">
        <f t="shared" si="111"/>
        <v>10-25-2020 13:40</v>
      </c>
      <c r="V1457">
        <f>IFERROR(IF(W1457=Z1457,VLOOKUP($U1457,[1]C8842!$G$2:$M$145,3,FALSE),0),0)</f>
        <v>21</v>
      </c>
      <c r="W1457">
        <f>VLOOKUP(RIGHT($V$1,5),Key!$A$9:$B$14,2,FALSE)</f>
        <v>10.199999999999999</v>
      </c>
      <c r="X1457">
        <f t="shared" si="114"/>
        <v>0</v>
      </c>
      <c r="Y1457">
        <f>VLOOKUP(RIGHT($X$1,5),Key!$A$9:$B$14,2,FALSE)</f>
        <v>3.7</v>
      </c>
      <c r="Z1457">
        <f t="shared" si="112"/>
        <v>10.199999999999999</v>
      </c>
      <c r="AA1457">
        <f t="shared" si="113"/>
        <v>21</v>
      </c>
    </row>
    <row r="1458" spans="1:27" x14ac:dyDescent="0.3">
      <c r="A1458">
        <v>100067</v>
      </c>
      <c r="B1458">
        <v>230922</v>
      </c>
      <c r="C1458" s="3">
        <v>44130.569444444445</v>
      </c>
      <c r="D1458">
        <v>3</v>
      </c>
      <c r="E1458">
        <v>2</v>
      </c>
      <c r="F1458" t="s">
        <v>26</v>
      </c>
      <c r="G1458">
        <v>2</v>
      </c>
      <c r="H1458">
        <v>62.535159999999998</v>
      </c>
      <c r="I1458">
        <v>20.609380000000002</v>
      </c>
      <c r="J1458">
        <v>1.128906</v>
      </c>
      <c r="K1458">
        <v>93.039060000000006</v>
      </c>
      <c r="L1458" s="3">
        <v>44130.320833333331</v>
      </c>
      <c r="M1458">
        <v>17.18</v>
      </c>
      <c r="N1458" t="s">
        <v>28</v>
      </c>
      <c r="P1458">
        <f>(C1458-Key!$B$1)*24</f>
        <v>-1.3833333333022892</v>
      </c>
      <c r="Q1458">
        <f>(Key!$B$2-'17.1'!C1458)*24</f>
        <v>4.3333333333139308</v>
      </c>
      <c r="R1458" s="3">
        <f>C1458-(M1458-Key!$B$5)/(24*Key!$B$6)</f>
        <v>44130.555629629627</v>
      </c>
      <c r="S1458">
        <f>M1458-Key!$B$5</f>
        <v>14.92</v>
      </c>
      <c r="T1458" s="2">
        <f t="shared" si="110"/>
        <v>44129.569444444445</v>
      </c>
      <c r="U1458" t="str">
        <f t="shared" si="111"/>
        <v>10-25-2020 13:40</v>
      </c>
      <c r="V1458">
        <f>IFERROR(IF(W1458=Z1458,VLOOKUP($U1458,[1]C8842!$G$2:$M$145,3,FALSE),0),0)</f>
        <v>21</v>
      </c>
      <c r="W1458">
        <f>VLOOKUP(RIGHT($V$1,5),Key!$A$9:$B$14,2,FALSE)</f>
        <v>10.199999999999999</v>
      </c>
      <c r="X1458">
        <f t="shared" si="114"/>
        <v>0</v>
      </c>
      <c r="Y1458">
        <f>VLOOKUP(RIGHT($X$1,5),Key!$A$9:$B$14,2,FALSE)</f>
        <v>3.7</v>
      </c>
      <c r="Z1458">
        <f t="shared" si="112"/>
        <v>10.199999999999999</v>
      </c>
      <c r="AA1458">
        <f t="shared" si="113"/>
        <v>21</v>
      </c>
    </row>
    <row r="1459" spans="1:27" x14ac:dyDescent="0.3">
      <c r="A1459">
        <v>100067</v>
      </c>
      <c r="B1459">
        <v>230922</v>
      </c>
      <c r="C1459" s="3">
        <v>44130.569444444445</v>
      </c>
      <c r="D1459">
        <v>3</v>
      </c>
      <c r="E1459">
        <v>2</v>
      </c>
      <c r="F1459" t="s">
        <v>26</v>
      </c>
      <c r="G1459">
        <v>1</v>
      </c>
      <c r="H1459">
        <v>66.34375</v>
      </c>
      <c r="I1459">
        <v>14.64453</v>
      </c>
      <c r="J1459">
        <v>0.828125</v>
      </c>
      <c r="K1459">
        <v>90.039060000000006</v>
      </c>
      <c r="L1459" s="3">
        <v>44130.320833333331</v>
      </c>
      <c r="M1459">
        <v>17.18</v>
      </c>
      <c r="N1459" t="s">
        <v>28</v>
      </c>
      <c r="P1459">
        <f>(C1459-Key!$B$1)*24</f>
        <v>-1.3833333333022892</v>
      </c>
      <c r="Q1459">
        <f>(Key!$B$2-'17.1'!C1459)*24</f>
        <v>4.3333333333139308</v>
      </c>
      <c r="R1459" s="3">
        <f>C1459-(M1459-Key!$B$5)/(24*Key!$B$6)</f>
        <v>44130.555629629627</v>
      </c>
      <c r="S1459">
        <f>M1459-Key!$B$5</f>
        <v>14.92</v>
      </c>
      <c r="T1459" s="2">
        <f t="shared" si="110"/>
        <v>44129.569444444445</v>
      </c>
      <c r="U1459" t="str">
        <f t="shared" si="111"/>
        <v>10-25-2020 13:40</v>
      </c>
      <c r="V1459">
        <f>IFERROR(IF(W1459=Z1459,VLOOKUP($U1459,[1]C8842!$G$2:$M$145,3,FALSE),0),0)</f>
        <v>21</v>
      </c>
      <c r="W1459">
        <f>VLOOKUP(RIGHT($V$1,5),Key!$A$9:$B$14,2,FALSE)</f>
        <v>10.199999999999999</v>
      </c>
      <c r="X1459">
        <f t="shared" si="114"/>
        <v>0</v>
      </c>
      <c r="Y1459">
        <f>VLOOKUP(RIGHT($X$1,5),Key!$A$9:$B$14,2,FALSE)</f>
        <v>3.7</v>
      </c>
      <c r="Z1459">
        <f t="shared" si="112"/>
        <v>10.199999999999999</v>
      </c>
      <c r="AA1459">
        <f t="shared" si="113"/>
        <v>21</v>
      </c>
    </row>
    <row r="1460" spans="1:27" x14ac:dyDescent="0.3">
      <c r="A1460">
        <v>100067</v>
      </c>
      <c r="B1460">
        <v>230922</v>
      </c>
      <c r="C1460" s="3">
        <v>44130.569444444445</v>
      </c>
      <c r="D1460">
        <v>1</v>
      </c>
      <c r="E1460">
        <v>1</v>
      </c>
      <c r="F1460" t="s">
        <v>25</v>
      </c>
      <c r="G1460">
        <v>1</v>
      </c>
      <c r="H1460">
        <v>63.503909999999998</v>
      </c>
      <c r="I1460">
        <v>19.539059999999999</v>
      </c>
      <c r="J1460">
        <v>1.066406</v>
      </c>
      <c r="K1460">
        <v>58.023440000000001</v>
      </c>
      <c r="L1460" s="3">
        <v>44130.320833333331</v>
      </c>
      <c r="M1460">
        <v>17.18</v>
      </c>
      <c r="N1460" t="s">
        <v>28</v>
      </c>
      <c r="P1460">
        <f>(C1460-Key!$B$1)*24</f>
        <v>-1.3833333333022892</v>
      </c>
      <c r="Q1460">
        <f>(Key!$B$2-'17.1'!C1460)*24</f>
        <v>4.3333333333139308</v>
      </c>
      <c r="R1460" s="3">
        <f>C1460-(M1460-Key!$B$5)/(24*Key!$B$6)</f>
        <v>44130.555629629627</v>
      </c>
      <c r="S1460">
        <f>M1460-Key!$B$5</f>
        <v>14.92</v>
      </c>
      <c r="T1460" s="2">
        <f t="shared" si="110"/>
        <v>44129.569444444445</v>
      </c>
      <c r="U1460" t="str">
        <f t="shared" si="111"/>
        <v>10-25-2020 13:40</v>
      </c>
      <c r="V1460">
        <f>IFERROR(IF(W1460=Z1460,VLOOKUP($U1460,[1]C8842!$G$2:$M$145,3,FALSE),0),0)</f>
        <v>21</v>
      </c>
      <c r="W1460">
        <f>VLOOKUP(RIGHT($V$1,5),Key!$A$9:$B$14,2,FALSE)</f>
        <v>10.199999999999999</v>
      </c>
      <c r="X1460">
        <f t="shared" si="114"/>
        <v>0</v>
      </c>
      <c r="Y1460">
        <f>VLOOKUP(RIGHT($X$1,5),Key!$A$9:$B$14,2,FALSE)</f>
        <v>3.7</v>
      </c>
      <c r="Z1460">
        <f t="shared" si="112"/>
        <v>10.199999999999999</v>
      </c>
      <c r="AA1460">
        <f t="shared" si="113"/>
        <v>21</v>
      </c>
    </row>
    <row r="1461" spans="1:27" x14ac:dyDescent="0.3">
      <c r="A1461">
        <v>100067</v>
      </c>
      <c r="B1461">
        <v>230922</v>
      </c>
      <c r="C1461" s="3">
        <v>44130.569444444445</v>
      </c>
      <c r="D1461">
        <v>0</v>
      </c>
      <c r="E1461">
        <v>2</v>
      </c>
      <c r="F1461" t="s">
        <v>25</v>
      </c>
      <c r="G1461">
        <v>1</v>
      </c>
      <c r="H1461">
        <v>62.289059999999999</v>
      </c>
      <c r="I1461">
        <v>15.554690000000001</v>
      </c>
      <c r="J1461">
        <v>0.91796880000000003</v>
      </c>
      <c r="K1461">
        <v>44.019530000000003</v>
      </c>
      <c r="L1461" s="3">
        <v>44130.320833333331</v>
      </c>
      <c r="M1461">
        <v>17.18</v>
      </c>
      <c r="N1461" t="s">
        <v>28</v>
      </c>
      <c r="P1461">
        <f>(C1461-Key!$B$1)*24</f>
        <v>-1.3833333333022892</v>
      </c>
      <c r="Q1461">
        <f>(Key!$B$2-'17.1'!C1461)*24</f>
        <v>4.3333333333139308</v>
      </c>
      <c r="R1461" s="3">
        <f>C1461-(M1461-Key!$B$5)/(24*Key!$B$6)</f>
        <v>44130.555629629627</v>
      </c>
      <c r="S1461">
        <f>M1461-Key!$B$5</f>
        <v>14.92</v>
      </c>
      <c r="T1461" s="2">
        <f t="shared" si="110"/>
        <v>44129.569444444445</v>
      </c>
      <c r="U1461" t="str">
        <f t="shared" si="111"/>
        <v>10-25-2020 13:40</v>
      </c>
      <c r="V1461">
        <f>IFERROR(IF(W1461=Z1461,VLOOKUP($U1461,[1]C8842!$G$2:$M$145,3,FALSE),0),0)</f>
        <v>21</v>
      </c>
      <c r="W1461">
        <f>VLOOKUP(RIGHT($V$1,5),Key!$A$9:$B$14,2,FALSE)</f>
        <v>10.199999999999999</v>
      </c>
      <c r="X1461">
        <f t="shared" si="114"/>
        <v>0</v>
      </c>
      <c r="Y1461">
        <f>VLOOKUP(RIGHT($X$1,5),Key!$A$9:$B$14,2,FALSE)</f>
        <v>3.7</v>
      </c>
      <c r="Z1461">
        <f t="shared" si="112"/>
        <v>10.199999999999999</v>
      </c>
      <c r="AA1461">
        <f t="shared" si="113"/>
        <v>21</v>
      </c>
    </row>
    <row r="1462" spans="1:27" x14ac:dyDescent="0.3">
      <c r="A1462">
        <v>100067</v>
      </c>
      <c r="B1462">
        <v>230922</v>
      </c>
      <c r="C1462" s="3">
        <v>44130.569444444445</v>
      </c>
      <c r="D1462">
        <v>1</v>
      </c>
      <c r="E1462">
        <v>1</v>
      </c>
      <c r="F1462" t="s">
        <v>25</v>
      </c>
      <c r="G1462">
        <v>1</v>
      </c>
      <c r="H1462">
        <v>69.207030000000003</v>
      </c>
      <c r="I1462">
        <v>12.808590000000001</v>
      </c>
      <c r="J1462">
        <v>0.72265630000000003</v>
      </c>
      <c r="K1462">
        <v>56.023440000000001</v>
      </c>
      <c r="L1462" s="3">
        <v>44130.320833333331</v>
      </c>
      <c r="M1462">
        <v>17.18</v>
      </c>
      <c r="N1462" t="s">
        <v>28</v>
      </c>
      <c r="P1462">
        <f>(C1462-Key!$B$1)*24</f>
        <v>-1.3833333333022892</v>
      </c>
      <c r="Q1462">
        <f>(Key!$B$2-'17.1'!C1462)*24</f>
        <v>4.3333333333139308</v>
      </c>
      <c r="R1462" s="3">
        <f>C1462-(M1462-Key!$B$5)/(24*Key!$B$6)</f>
        <v>44130.555629629627</v>
      </c>
      <c r="S1462">
        <f>M1462-Key!$B$5</f>
        <v>14.92</v>
      </c>
      <c r="T1462" s="2">
        <f t="shared" si="110"/>
        <v>44129.569444444445</v>
      </c>
      <c r="U1462" t="str">
        <f t="shared" si="111"/>
        <v>10-25-2020 13:40</v>
      </c>
      <c r="V1462">
        <f>IFERROR(IF(W1462=Z1462,VLOOKUP($U1462,[1]C8842!$G$2:$M$145,3,FALSE),0),0)</f>
        <v>21</v>
      </c>
      <c r="W1462">
        <f>VLOOKUP(RIGHT($V$1,5),Key!$A$9:$B$14,2,FALSE)</f>
        <v>10.199999999999999</v>
      </c>
      <c r="X1462">
        <f t="shared" si="114"/>
        <v>0</v>
      </c>
      <c r="Y1462">
        <f>VLOOKUP(RIGHT($X$1,5),Key!$A$9:$B$14,2,FALSE)</f>
        <v>3.7</v>
      </c>
      <c r="Z1462">
        <f t="shared" si="112"/>
        <v>10.199999999999999</v>
      </c>
      <c r="AA1462">
        <f t="shared" si="113"/>
        <v>21</v>
      </c>
    </row>
    <row r="1463" spans="1:27" x14ac:dyDescent="0.3">
      <c r="A1463">
        <v>100067</v>
      </c>
      <c r="B1463">
        <v>230922</v>
      </c>
      <c r="C1463" s="3">
        <v>44130.570138888892</v>
      </c>
      <c r="D1463">
        <v>0</v>
      </c>
      <c r="E1463">
        <v>2</v>
      </c>
      <c r="F1463" t="s">
        <v>25</v>
      </c>
      <c r="G1463">
        <v>1</v>
      </c>
      <c r="H1463">
        <v>59.164059999999999</v>
      </c>
      <c r="I1463">
        <v>19.972660000000001</v>
      </c>
      <c r="J1463">
        <v>1.167969</v>
      </c>
      <c r="K1463">
        <v>44.019530000000003</v>
      </c>
      <c r="L1463" s="3">
        <v>44130.320833333331</v>
      </c>
      <c r="M1463">
        <v>17.18</v>
      </c>
      <c r="N1463" t="s">
        <v>28</v>
      </c>
      <c r="P1463">
        <f>(C1463-Key!$B$1)*24</f>
        <v>-1.3666666665812954</v>
      </c>
      <c r="Q1463">
        <f>(Key!$B$2-'17.1'!C1463)*24</f>
        <v>4.316666666592937</v>
      </c>
      <c r="R1463" s="3">
        <f>C1463-(M1463-Key!$B$5)/(24*Key!$B$6)</f>
        <v>44130.556324074074</v>
      </c>
      <c r="S1463">
        <f>M1463-Key!$B$5</f>
        <v>14.92</v>
      </c>
      <c r="T1463" s="2">
        <f t="shared" si="110"/>
        <v>44129.569444444445</v>
      </c>
      <c r="U1463" t="str">
        <f t="shared" si="111"/>
        <v>10-25-2020 13:40</v>
      </c>
      <c r="V1463">
        <f>IFERROR(IF(W1463=Z1463,VLOOKUP($U1463,[1]C8842!$G$2:$M$145,3,FALSE),0),0)</f>
        <v>21</v>
      </c>
      <c r="W1463">
        <f>VLOOKUP(RIGHT($V$1,5),Key!$A$9:$B$14,2,FALSE)</f>
        <v>10.199999999999999</v>
      </c>
      <c r="X1463">
        <f t="shared" si="114"/>
        <v>0</v>
      </c>
      <c r="Y1463">
        <f>VLOOKUP(RIGHT($X$1,5),Key!$A$9:$B$14,2,FALSE)</f>
        <v>3.7</v>
      </c>
      <c r="Z1463">
        <f t="shared" si="112"/>
        <v>10.199999999999999</v>
      </c>
      <c r="AA1463">
        <f t="shared" si="113"/>
        <v>21</v>
      </c>
    </row>
    <row r="1464" spans="1:27" x14ac:dyDescent="0.3">
      <c r="A1464">
        <v>100067</v>
      </c>
      <c r="B1464">
        <v>230922</v>
      </c>
      <c r="C1464" s="3">
        <v>44130.570138888892</v>
      </c>
      <c r="D1464">
        <v>3</v>
      </c>
      <c r="E1464">
        <v>2</v>
      </c>
      <c r="F1464" t="s">
        <v>26</v>
      </c>
      <c r="G1464">
        <v>2</v>
      </c>
      <c r="H1464">
        <v>63.402340000000002</v>
      </c>
      <c r="I1464">
        <v>25.101559999999999</v>
      </c>
      <c r="J1464">
        <v>1.3046880000000001</v>
      </c>
      <c r="K1464">
        <v>94.039060000000006</v>
      </c>
      <c r="L1464" s="3">
        <v>44130.320833333331</v>
      </c>
      <c r="M1464">
        <v>17.18</v>
      </c>
      <c r="N1464" t="s">
        <v>28</v>
      </c>
      <c r="P1464">
        <f>(C1464-Key!$B$1)*24</f>
        <v>-1.3666666665812954</v>
      </c>
      <c r="Q1464">
        <f>(Key!$B$2-'17.1'!C1464)*24</f>
        <v>4.316666666592937</v>
      </c>
      <c r="R1464" s="3">
        <f>C1464-(M1464-Key!$B$5)/(24*Key!$B$6)</f>
        <v>44130.556324074074</v>
      </c>
      <c r="S1464">
        <f>M1464-Key!$B$5</f>
        <v>14.92</v>
      </c>
      <c r="T1464" s="2">
        <f t="shared" si="110"/>
        <v>44129.569444444445</v>
      </c>
      <c r="U1464" t="str">
        <f t="shared" si="111"/>
        <v>10-25-2020 13:40</v>
      </c>
      <c r="V1464">
        <f>IFERROR(IF(W1464=Z1464,VLOOKUP($U1464,[1]C8842!$G$2:$M$145,3,FALSE),0),0)</f>
        <v>21</v>
      </c>
      <c r="W1464">
        <f>VLOOKUP(RIGHT($V$1,5),Key!$A$9:$B$14,2,FALSE)</f>
        <v>10.199999999999999</v>
      </c>
      <c r="X1464">
        <f t="shared" si="114"/>
        <v>0</v>
      </c>
      <c r="Y1464">
        <f>VLOOKUP(RIGHT($X$1,5),Key!$A$9:$B$14,2,FALSE)</f>
        <v>3.7</v>
      </c>
      <c r="Z1464">
        <f t="shared" si="112"/>
        <v>10.199999999999999</v>
      </c>
      <c r="AA1464">
        <f t="shared" si="113"/>
        <v>21</v>
      </c>
    </row>
    <row r="1465" spans="1:27" x14ac:dyDescent="0.3">
      <c r="A1465">
        <v>100067</v>
      </c>
      <c r="B1465">
        <v>230922</v>
      </c>
      <c r="C1465" s="3">
        <v>44130.570138888892</v>
      </c>
      <c r="D1465">
        <v>2</v>
      </c>
      <c r="E1465">
        <v>1</v>
      </c>
      <c r="F1465" t="s">
        <v>26</v>
      </c>
      <c r="G1465">
        <v>2</v>
      </c>
      <c r="H1465">
        <v>69.054689999999994</v>
      </c>
      <c r="I1465">
        <v>21.875</v>
      </c>
      <c r="J1465">
        <v>1.074219</v>
      </c>
      <c r="K1465">
        <v>82.035160000000005</v>
      </c>
      <c r="L1465" s="3">
        <v>44130.320833333331</v>
      </c>
      <c r="M1465">
        <v>17.18</v>
      </c>
      <c r="N1465" t="s">
        <v>28</v>
      </c>
      <c r="P1465">
        <f>(C1465-Key!$B$1)*24</f>
        <v>-1.3666666665812954</v>
      </c>
      <c r="Q1465">
        <f>(Key!$B$2-'17.1'!C1465)*24</f>
        <v>4.316666666592937</v>
      </c>
      <c r="R1465" s="3">
        <f>C1465-(M1465-Key!$B$5)/(24*Key!$B$6)</f>
        <v>44130.556324074074</v>
      </c>
      <c r="S1465">
        <f>M1465-Key!$B$5</f>
        <v>14.92</v>
      </c>
      <c r="T1465" s="2">
        <f t="shared" si="110"/>
        <v>44129.569444444445</v>
      </c>
      <c r="U1465" t="str">
        <f t="shared" si="111"/>
        <v>10-25-2020 13:40</v>
      </c>
      <c r="V1465">
        <f>IFERROR(IF(W1465=Z1465,VLOOKUP($U1465,[1]C8842!$G$2:$M$145,3,FALSE),0),0)</f>
        <v>21</v>
      </c>
      <c r="W1465">
        <f>VLOOKUP(RIGHT($V$1,5),Key!$A$9:$B$14,2,FALSE)</f>
        <v>10.199999999999999</v>
      </c>
      <c r="X1465">
        <f t="shared" si="114"/>
        <v>0</v>
      </c>
      <c r="Y1465">
        <f>VLOOKUP(RIGHT($X$1,5),Key!$A$9:$B$14,2,FALSE)</f>
        <v>3.7</v>
      </c>
      <c r="Z1465">
        <f t="shared" si="112"/>
        <v>10.199999999999999</v>
      </c>
      <c r="AA1465">
        <f t="shared" si="113"/>
        <v>21</v>
      </c>
    </row>
    <row r="1466" spans="1:27" x14ac:dyDescent="0.3">
      <c r="A1466">
        <v>100067</v>
      </c>
      <c r="B1466">
        <v>230922</v>
      </c>
      <c r="C1466" s="3">
        <v>44130.570138888892</v>
      </c>
      <c r="D1466">
        <v>1</v>
      </c>
      <c r="E1466">
        <v>1</v>
      </c>
      <c r="F1466" t="s">
        <v>25</v>
      </c>
      <c r="G1466">
        <v>1</v>
      </c>
      <c r="H1466">
        <v>69.667969999999997</v>
      </c>
      <c r="I1466">
        <v>15.554690000000001</v>
      </c>
      <c r="J1466">
        <v>0.8203125</v>
      </c>
      <c r="K1466">
        <v>58.023440000000001</v>
      </c>
      <c r="L1466" s="3">
        <v>44130.320833333331</v>
      </c>
      <c r="M1466">
        <v>17.18</v>
      </c>
      <c r="N1466" t="s">
        <v>28</v>
      </c>
      <c r="P1466">
        <f>(C1466-Key!$B$1)*24</f>
        <v>-1.3666666665812954</v>
      </c>
      <c r="Q1466">
        <f>(Key!$B$2-'17.1'!C1466)*24</f>
        <v>4.316666666592937</v>
      </c>
      <c r="R1466" s="3">
        <f>C1466-(M1466-Key!$B$5)/(24*Key!$B$6)</f>
        <v>44130.556324074074</v>
      </c>
      <c r="S1466">
        <f>M1466-Key!$B$5</f>
        <v>14.92</v>
      </c>
      <c r="T1466" s="2">
        <f t="shared" si="110"/>
        <v>44129.569444444445</v>
      </c>
      <c r="U1466" t="str">
        <f t="shared" si="111"/>
        <v>10-25-2020 13:40</v>
      </c>
      <c r="V1466">
        <f>IFERROR(IF(W1466=Z1466,VLOOKUP($U1466,[1]C8842!$G$2:$M$145,3,FALSE),0),0)</f>
        <v>21</v>
      </c>
      <c r="W1466">
        <f>VLOOKUP(RIGHT($V$1,5),Key!$A$9:$B$14,2,FALSE)</f>
        <v>10.199999999999999</v>
      </c>
      <c r="X1466">
        <f t="shared" si="114"/>
        <v>0</v>
      </c>
      <c r="Y1466">
        <f>VLOOKUP(RIGHT($X$1,5),Key!$A$9:$B$14,2,FALSE)</f>
        <v>3.7</v>
      </c>
      <c r="Z1466">
        <f t="shared" si="112"/>
        <v>10.199999999999999</v>
      </c>
      <c r="AA1466">
        <f t="shared" si="113"/>
        <v>21</v>
      </c>
    </row>
    <row r="1467" spans="1:27" x14ac:dyDescent="0.3">
      <c r="A1467">
        <v>100067</v>
      </c>
      <c r="B1467">
        <v>230922</v>
      </c>
      <c r="C1467" s="3">
        <v>44130.570138888892</v>
      </c>
      <c r="D1467">
        <v>3</v>
      </c>
      <c r="E1467">
        <v>2</v>
      </c>
      <c r="F1467" t="s">
        <v>26</v>
      </c>
      <c r="G1467">
        <v>2</v>
      </c>
      <c r="H1467">
        <v>63.4375</v>
      </c>
      <c r="I1467">
        <v>21.46875</v>
      </c>
      <c r="J1467">
        <v>1.152344</v>
      </c>
      <c r="K1467">
        <v>94.039060000000006</v>
      </c>
      <c r="L1467" s="3">
        <v>44130.320833333331</v>
      </c>
      <c r="M1467">
        <v>17.18</v>
      </c>
      <c r="N1467" t="s">
        <v>28</v>
      </c>
      <c r="P1467">
        <f>(C1467-Key!$B$1)*24</f>
        <v>-1.3666666665812954</v>
      </c>
      <c r="Q1467">
        <f>(Key!$B$2-'17.1'!C1467)*24</f>
        <v>4.316666666592937</v>
      </c>
      <c r="R1467" s="3">
        <f>C1467-(M1467-Key!$B$5)/(24*Key!$B$6)</f>
        <v>44130.556324074074</v>
      </c>
      <c r="S1467">
        <f>M1467-Key!$B$5</f>
        <v>14.92</v>
      </c>
      <c r="T1467" s="2">
        <f t="shared" si="110"/>
        <v>44129.569444444445</v>
      </c>
      <c r="U1467" t="str">
        <f t="shared" si="111"/>
        <v>10-25-2020 13:40</v>
      </c>
      <c r="V1467">
        <f>IFERROR(IF(W1467=Z1467,VLOOKUP($U1467,[1]C8842!$G$2:$M$145,3,FALSE),0),0)</f>
        <v>21</v>
      </c>
      <c r="W1467">
        <f>VLOOKUP(RIGHT($V$1,5),Key!$A$9:$B$14,2,FALSE)</f>
        <v>10.199999999999999</v>
      </c>
      <c r="X1467">
        <f t="shared" si="114"/>
        <v>0</v>
      </c>
      <c r="Y1467">
        <f>VLOOKUP(RIGHT($X$1,5),Key!$A$9:$B$14,2,FALSE)</f>
        <v>3.7</v>
      </c>
      <c r="Z1467">
        <f t="shared" si="112"/>
        <v>10.199999999999999</v>
      </c>
      <c r="AA1467">
        <f t="shared" si="113"/>
        <v>21</v>
      </c>
    </row>
    <row r="1468" spans="1:27" x14ac:dyDescent="0.3">
      <c r="A1468">
        <v>100067</v>
      </c>
      <c r="B1468">
        <v>230922</v>
      </c>
      <c r="C1468" s="3">
        <v>44130.570138888892</v>
      </c>
      <c r="D1468">
        <v>1</v>
      </c>
      <c r="E1468">
        <v>1</v>
      </c>
      <c r="F1468" t="s">
        <v>25</v>
      </c>
      <c r="G1468">
        <v>1</v>
      </c>
      <c r="H1468">
        <v>67.265630000000002</v>
      </c>
      <c r="I1468">
        <v>13.16797</v>
      </c>
      <c r="J1468">
        <v>0.7578125</v>
      </c>
      <c r="K1468">
        <v>57.023440000000001</v>
      </c>
      <c r="L1468" s="3">
        <v>44130.320833333331</v>
      </c>
      <c r="M1468">
        <v>17.18</v>
      </c>
      <c r="N1468" t="s">
        <v>28</v>
      </c>
      <c r="P1468">
        <f>(C1468-Key!$B$1)*24</f>
        <v>-1.3666666665812954</v>
      </c>
      <c r="Q1468">
        <f>(Key!$B$2-'17.1'!C1468)*24</f>
        <v>4.316666666592937</v>
      </c>
      <c r="R1468" s="3">
        <f>C1468-(M1468-Key!$B$5)/(24*Key!$B$6)</f>
        <v>44130.556324074074</v>
      </c>
      <c r="S1468">
        <f>M1468-Key!$B$5</f>
        <v>14.92</v>
      </c>
      <c r="T1468" s="2">
        <f t="shared" si="110"/>
        <v>44129.569444444445</v>
      </c>
      <c r="U1468" t="str">
        <f t="shared" si="111"/>
        <v>10-25-2020 13:40</v>
      </c>
      <c r="V1468">
        <f>IFERROR(IF(W1468=Z1468,VLOOKUP($U1468,[1]C8842!$G$2:$M$145,3,FALSE),0),0)</f>
        <v>21</v>
      </c>
      <c r="W1468">
        <f>VLOOKUP(RIGHT($V$1,5),Key!$A$9:$B$14,2,FALSE)</f>
        <v>10.199999999999999</v>
      </c>
      <c r="X1468">
        <f t="shared" si="114"/>
        <v>0</v>
      </c>
      <c r="Y1468">
        <f>VLOOKUP(RIGHT($X$1,5),Key!$A$9:$B$14,2,FALSE)</f>
        <v>3.7</v>
      </c>
      <c r="Z1468">
        <f t="shared" si="112"/>
        <v>10.199999999999999</v>
      </c>
      <c r="AA1468">
        <f t="shared" si="113"/>
        <v>21</v>
      </c>
    </row>
    <row r="1469" spans="1:27" x14ac:dyDescent="0.3">
      <c r="A1469">
        <v>100067</v>
      </c>
      <c r="B1469">
        <v>230922</v>
      </c>
      <c r="C1469" s="3">
        <v>44130.570138888892</v>
      </c>
      <c r="D1469">
        <v>2</v>
      </c>
      <c r="E1469">
        <v>1</v>
      </c>
      <c r="F1469" t="s">
        <v>26</v>
      </c>
      <c r="G1469">
        <v>1</v>
      </c>
      <c r="H1469">
        <v>68.492189999999994</v>
      </c>
      <c r="I1469">
        <v>17.01953</v>
      </c>
      <c r="J1469">
        <v>0.89453130000000003</v>
      </c>
      <c r="K1469">
        <v>80.03125</v>
      </c>
      <c r="L1469" s="3">
        <v>44130.320833333331</v>
      </c>
      <c r="M1469">
        <v>17.18</v>
      </c>
      <c r="N1469" t="s">
        <v>28</v>
      </c>
      <c r="P1469">
        <f>(C1469-Key!$B$1)*24</f>
        <v>-1.3666666665812954</v>
      </c>
      <c r="Q1469">
        <f>(Key!$B$2-'17.1'!C1469)*24</f>
        <v>4.316666666592937</v>
      </c>
      <c r="R1469" s="3">
        <f>C1469-(M1469-Key!$B$5)/(24*Key!$B$6)</f>
        <v>44130.556324074074</v>
      </c>
      <c r="S1469">
        <f>M1469-Key!$B$5</f>
        <v>14.92</v>
      </c>
      <c r="T1469" s="2">
        <f t="shared" si="110"/>
        <v>44129.569444444445</v>
      </c>
      <c r="U1469" t="str">
        <f t="shared" si="111"/>
        <v>10-25-2020 13:40</v>
      </c>
      <c r="V1469">
        <f>IFERROR(IF(W1469=Z1469,VLOOKUP($U1469,[1]C8842!$G$2:$M$145,3,FALSE),0),0)</f>
        <v>21</v>
      </c>
      <c r="W1469">
        <f>VLOOKUP(RIGHT($V$1,5),Key!$A$9:$B$14,2,FALSE)</f>
        <v>10.199999999999999</v>
      </c>
      <c r="X1469">
        <f t="shared" si="114"/>
        <v>0</v>
      </c>
      <c r="Y1469">
        <f>VLOOKUP(RIGHT($X$1,5),Key!$A$9:$B$14,2,FALSE)</f>
        <v>3.7</v>
      </c>
      <c r="Z1469">
        <f t="shared" si="112"/>
        <v>10.199999999999999</v>
      </c>
      <c r="AA1469">
        <f t="shared" si="113"/>
        <v>21</v>
      </c>
    </row>
    <row r="1470" spans="1:27" x14ac:dyDescent="0.3">
      <c r="A1470">
        <v>100067</v>
      </c>
      <c r="B1470">
        <v>230922</v>
      </c>
      <c r="C1470" s="3">
        <v>44130.570138888892</v>
      </c>
      <c r="D1470">
        <v>1</v>
      </c>
      <c r="E1470">
        <v>1</v>
      </c>
      <c r="F1470" t="s">
        <v>25</v>
      </c>
      <c r="G1470">
        <v>2</v>
      </c>
      <c r="H1470">
        <v>65.652339999999995</v>
      </c>
      <c r="I1470">
        <v>20.875</v>
      </c>
      <c r="J1470">
        <v>1.0859380000000001</v>
      </c>
      <c r="K1470">
        <v>58.023440000000001</v>
      </c>
      <c r="L1470" s="3">
        <v>44130.320833333331</v>
      </c>
      <c r="M1470">
        <v>17.18</v>
      </c>
      <c r="N1470" t="s">
        <v>28</v>
      </c>
      <c r="P1470">
        <f>(C1470-Key!$B$1)*24</f>
        <v>-1.3666666665812954</v>
      </c>
      <c r="Q1470">
        <f>(Key!$B$2-'17.1'!C1470)*24</f>
        <v>4.316666666592937</v>
      </c>
      <c r="R1470" s="3">
        <f>C1470-(M1470-Key!$B$5)/(24*Key!$B$6)</f>
        <v>44130.556324074074</v>
      </c>
      <c r="S1470">
        <f>M1470-Key!$B$5</f>
        <v>14.92</v>
      </c>
      <c r="T1470" s="2">
        <f t="shared" si="110"/>
        <v>44129.569444444445</v>
      </c>
      <c r="U1470" t="str">
        <f t="shared" si="111"/>
        <v>10-25-2020 13:40</v>
      </c>
      <c r="V1470">
        <f>IFERROR(IF(W1470=Z1470,VLOOKUP($U1470,[1]C8842!$G$2:$M$145,3,FALSE),0),0)</f>
        <v>21</v>
      </c>
      <c r="W1470">
        <f>VLOOKUP(RIGHT($V$1,5),Key!$A$9:$B$14,2,FALSE)</f>
        <v>10.199999999999999</v>
      </c>
      <c r="X1470">
        <f t="shared" si="114"/>
        <v>0</v>
      </c>
      <c r="Y1470">
        <f>VLOOKUP(RIGHT($X$1,5),Key!$A$9:$B$14,2,FALSE)</f>
        <v>3.7</v>
      </c>
      <c r="Z1470">
        <f t="shared" si="112"/>
        <v>10.199999999999999</v>
      </c>
      <c r="AA1470">
        <f t="shared" si="113"/>
        <v>21</v>
      </c>
    </row>
    <row r="1471" spans="1:27" x14ac:dyDescent="0.3">
      <c r="A1471">
        <v>100067</v>
      </c>
      <c r="B1471">
        <v>230922</v>
      </c>
      <c r="C1471" s="3">
        <v>44130.570138888892</v>
      </c>
      <c r="D1471">
        <v>2</v>
      </c>
      <c r="E1471">
        <v>1</v>
      </c>
      <c r="F1471" t="s">
        <v>26</v>
      </c>
      <c r="G1471">
        <v>1</v>
      </c>
      <c r="H1471">
        <v>67.148439999999994</v>
      </c>
      <c r="I1471">
        <v>15.01563</v>
      </c>
      <c r="J1471">
        <v>0.83203130000000003</v>
      </c>
      <c r="K1471">
        <v>80.03125</v>
      </c>
      <c r="L1471" s="3">
        <v>44130.320833333331</v>
      </c>
      <c r="M1471">
        <v>17.18</v>
      </c>
      <c r="N1471" t="s">
        <v>28</v>
      </c>
      <c r="P1471">
        <f>(C1471-Key!$B$1)*24</f>
        <v>-1.3666666665812954</v>
      </c>
      <c r="Q1471">
        <f>(Key!$B$2-'17.1'!C1471)*24</f>
        <v>4.316666666592937</v>
      </c>
      <c r="R1471" s="3">
        <f>C1471-(M1471-Key!$B$5)/(24*Key!$B$6)</f>
        <v>44130.556324074074</v>
      </c>
      <c r="S1471">
        <f>M1471-Key!$B$5</f>
        <v>14.92</v>
      </c>
      <c r="T1471" s="2">
        <f t="shared" si="110"/>
        <v>44129.569444444445</v>
      </c>
      <c r="U1471" t="str">
        <f t="shared" si="111"/>
        <v>10-25-2020 13:40</v>
      </c>
      <c r="V1471">
        <f>IFERROR(IF(W1471=Z1471,VLOOKUP($U1471,[1]C8842!$G$2:$M$145,3,FALSE),0),0)</f>
        <v>21</v>
      </c>
      <c r="W1471">
        <f>VLOOKUP(RIGHT($V$1,5),Key!$A$9:$B$14,2,FALSE)</f>
        <v>10.199999999999999</v>
      </c>
      <c r="X1471">
        <f t="shared" si="114"/>
        <v>0</v>
      </c>
      <c r="Y1471">
        <f>VLOOKUP(RIGHT($X$1,5),Key!$A$9:$B$14,2,FALSE)</f>
        <v>3.7</v>
      </c>
      <c r="Z1471">
        <f t="shared" si="112"/>
        <v>10.199999999999999</v>
      </c>
      <c r="AA1471">
        <f t="shared" si="113"/>
        <v>21</v>
      </c>
    </row>
    <row r="1472" spans="1:27" x14ac:dyDescent="0.3">
      <c r="A1472">
        <v>100067</v>
      </c>
      <c r="B1472">
        <v>230922</v>
      </c>
      <c r="C1472" s="3">
        <v>44130.570138888892</v>
      </c>
      <c r="D1472">
        <v>0</v>
      </c>
      <c r="E1472">
        <v>2</v>
      </c>
      <c r="F1472" t="s">
        <v>25</v>
      </c>
      <c r="G1472">
        <v>1</v>
      </c>
      <c r="H1472">
        <v>62.15625</v>
      </c>
      <c r="I1472">
        <v>15.33203</v>
      </c>
      <c r="J1472">
        <v>0.91015630000000003</v>
      </c>
      <c r="K1472">
        <v>45.019530000000003</v>
      </c>
      <c r="L1472" s="3">
        <v>44130.320833333331</v>
      </c>
      <c r="M1472">
        <v>17.18</v>
      </c>
      <c r="N1472" t="s">
        <v>28</v>
      </c>
      <c r="P1472">
        <f>(C1472-Key!$B$1)*24</f>
        <v>-1.3666666665812954</v>
      </c>
      <c r="Q1472">
        <f>(Key!$B$2-'17.1'!C1472)*24</f>
        <v>4.316666666592937</v>
      </c>
      <c r="R1472" s="3">
        <f>C1472-(M1472-Key!$B$5)/(24*Key!$B$6)</f>
        <v>44130.556324074074</v>
      </c>
      <c r="S1472">
        <f>M1472-Key!$B$5</f>
        <v>14.92</v>
      </c>
      <c r="T1472" s="2">
        <f t="shared" si="110"/>
        <v>44129.569444444445</v>
      </c>
      <c r="U1472" t="str">
        <f t="shared" si="111"/>
        <v>10-25-2020 13:40</v>
      </c>
      <c r="V1472">
        <f>IFERROR(IF(W1472=Z1472,VLOOKUP($U1472,[1]C8842!$G$2:$M$145,3,FALSE),0),0)</f>
        <v>21</v>
      </c>
      <c r="W1472">
        <f>VLOOKUP(RIGHT($V$1,5),Key!$A$9:$B$14,2,FALSE)</f>
        <v>10.199999999999999</v>
      </c>
      <c r="X1472">
        <f t="shared" si="114"/>
        <v>0</v>
      </c>
      <c r="Y1472">
        <f>VLOOKUP(RIGHT($X$1,5),Key!$A$9:$B$14,2,FALSE)</f>
        <v>3.7</v>
      </c>
      <c r="Z1472">
        <f t="shared" si="112"/>
        <v>10.199999999999999</v>
      </c>
      <c r="AA1472">
        <f t="shared" si="113"/>
        <v>21</v>
      </c>
    </row>
    <row r="1473" spans="1:27" x14ac:dyDescent="0.3">
      <c r="A1473">
        <v>100067</v>
      </c>
      <c r="B1473">
        <v>230922</v>
      </c>
      <c r="C1473" s="3">
        <v>44130.570138888892</v>
      </c>
      <c r="D1473">
        <v>1</v>
      </c>
      <c r="E1473">
        <v>1</v>
      </c>
      <c r="F1473" t="s">
        <v>25</v>
      </c>
      <c r="G1473">
        <v>1</v>
      </c>
      <c r="H1473">
        <v>66.796880000000002</v>
      </c>
      <c r="I1473">
        <v>18.164059999999999</v>
      </c>
      <c r="J1473">
        <v>0.9609375</v>
      </c>
      <c r="K1473">
        <v>60.023440000000001</v>
      </c>
      <c r="L1473" s="3">
        <v>44130.320833333331</v>
      </c>
      <c r="M1473">
        <v>17.18</v>
      </c>
      <c r="N1473" t="s">
        <v>28</v>
      </c>
      <c r="P1473">
        <f>(C1473-Key!$B$1)*24</f>
        <v>-1.3666666665812954</v>
      </c>
      <c r="Q1473">
        <f>(Key!$B$2-'17.1'!C1473)*24</f>
        <v>4.316666666592937</v>
      </c>
      <c r="R1473" s="3">
        <f>C1473-(M1473-Key!$B$5)/(24*Key!$B$6)</f>
        <v>44130.556324074074</v>
      </c>
      <c r="S1473">
        <f>M1473-Key!$B$5</f>
        <v>14.92</v>
      </c>
      <c r="T1473" s="2">
        <f t="shared" si="110"/>
        <v>44129.569444444445</v>
      </c>
      <c r="U1473" t="str">
        <f t="shared" si="111"/>
        <v>10-25-2020 13:40</v>
      </c>
      <c r="V1473">
        <f>IFERROR(IF(W1473=Z1473,VLOOKUP($U1473,[1]C8842!$G$2:$M$145,3,FALSE),0),0)</f>
        <v>21</v>
      </c>
      <c r="W1473">
        <f>VLOOKUP(RIGHT($V$1,5),Key!$A$9:$B$14,2,FALSE)</f>
        <v>10.199999999999999</v>
      </c>
      <c r="X1473">
        <f t="shared" si="114"/>
        <v>0</v>
      </c>
      <c r="Y1473">
        <f>VLOOKUP(RIGHT($X$1,5),Key!$A$9:$B$14,2,FALSE)</f>
        <v>3.7</v>
      </c>
      <c r="Z1473">
        <f t="shared" si="112"/>
        <v>10.199999999999999</v>
      </c>
      <c r="AA1473">
        <f t="shared" si="113"/>
        <v>21</v>
      </c>
    </row>
    <row r="1474" spans="1:27" x14ac:dyDescent="0.3">
      <c r="A1474">
        <v>100067</v>
      </c>
      <c r="B1474">
        <v>230922</v>
      </c>
      <c r="C1474" s="3">
        <v>44130.570138888892</v>
      </c>
      <c r="D1474">
        <v>0</v>
      </c>
      <c r="E1474">
        <v>2</v>
      </c>
      <c r="F1474" t="s">
        <v>25</v>
      </c>
      <c r="G1474">
        <v>1</v>
      </c>
      <c r="H1474">
        <v>64.265630000000002</v>
      </c>
      <c r="I1474">
        <v>16.316410000000001</v>
      </c>
      <c r="J1474">
        <v>0.921875</v>
      </c>
      <c r="K1474">
        <v>47.019530000000003</v>
      </c>
      <c r="L1474" s="3">
        <v>44130.320833333331</v>
      </c>
      <c r="M1474">
        <v>17.18</v>
      </c>
      <c r="N1474" t="s">
        <v>28</v>
      </c>
      <c r="P1474">
        <f>(C1474-Key!$B$1)*24</f>
        <v>-1.3666666665812954</v>
      </c>
      <c r="Q1474">
        <f>(Key!$B$2-'17.1'!C1474)*24</f>
        <v>4.316666666592937</v>
      </c>
      <c r="R1474" s="3">
        <f>C1474-(M1474-Key!$B$5)/(24*Key!$B$6)</f>
        <v>44130.556324074074</v>
      </c>
      <c r="S1474">
        <f>M1474-Key!$B$5</f>
        <v>14.92</v>
      </c>
      <c r="T1474" s="2">
        <f t="shared" si="110"/>
        <v>44129.569444444445</v>
      </c>
      <c r="U1474" t="str">
        <f t="shared" si="111"/>
        <v>10-25-2020 13:40</v>
      </c>
      <c r="V1474">
        <f>IFERROR(IF(W1474=Z1474,VLOOKUP($U1474,[1]C8842!$G$2:$M$145,3,FALSE),0),0)</f>
        <v>21</v>
      </c>
      <c r="W1474">
        <f>VLOOKUP(RIGHT($V$1,5),Key!$A$9:$B$14,2,FALSE)</f>
        <v>10.199999999999999</v>
      </c>
      <c r="X1474">
        <f t="shared" si="114"/>
        <v>0</v>
      </c>
      <c r="Y1474">
        <f>VLOOKUP(RIGHT($X$1,5),Key!$A$9:$B$14,2,FALSE)</f>
        <v>3.7</v>
      </c>
      <c r="Z1474">
        <f t="shared" si="112"/>
        <v>10.199999999999999</v>
      </c>
      <c r="AA1474">
        <f t="shared" si="113"/>
        <v>21</v>
      </c>
    </row>
    <row r="1475" spans="1:27" x14ac:dyDescent="0.3">
      <c r="A1475">
        <v>100067</v>
      </c>
      <c r="B1475">
        <v>230922</v>
      </c>
      <c r="C1475" s="3">
        <v>44130.570138888892</v>
      </c>
      <c r="D1475">
        <v>1</v>
      </c>
      <c r="E1475">
        <v>1</v>
      </c>
      <c r="F1475" t="s">
        <v>25</v>
      </c>
      <c r="G1475">
        <v>1</v>
      </c>
      <c r="H1475">
        <v>62.570309999999999</v>
      </c>
      <c r="I1475">
        <v>12.964840000000001</v>
      </c>
      <c r="J1475">
        <v>0.8046875</v>
      </c>
      <c r="K1475">
        <v>56.023440000000001</v>
      </c>
      <c r="L1475" s="3">
        <v>44130.320833333331</v>
      </c>
      <c r="M1475">
        <v>17.18</v>
      </c>
      <c r="N1475" t="s">
        <v>28</v>
      </c>
      <c r="P1475">
        <f>(C1475-Key!$B$1)*24</f>
        <v>-1.3666666665812954</v>
      </c>
      <c r="Q1475">
        <f>(Key!$B$2-'17.1'!C1475)*24</f>
        <v>4.316666666592937</v>
      </c>
      <c r="R1475" s="3">
        <f>C1475-(M1475-Key!$B$5)/(24*Key!$B$6)</f>
        <v>44130.556324074074</v>
      </c>
      <c r="S1475">
        <f>M1475-Key!$B$5</f>
        <v>14.92</v>
      </c>
      <c r="T1475" s="2">
        <f t="shared" ref="T1475:T1538" si="115">ROUND(C1475*24*60/10,0)/(24*6)-1</f>
        <v>44129.569444444445</v>
      </c>
      <c r="U1475" t="str">
        <f t="shared" ref="U1475:U1538" si="116">TEXT(T1475,"mm-dd-yyyy hh:mm")</f>
        <v>10-25-2020 13:40</v>
      </c>
      <c r="V1475">
        <f>IFERROR(IF(W1475=Z1475,VLOOKUP($U1475,[1]C8842!$G$2:$M$145,3,FALSE),0),0)</f>
        <v>21</v>
      </c>
      <c r="W1475">
        <f>VLOOKUP(RIGHT($V$1,5),Key!$A$9:$B$14,2,FALSE)</f>
        <v>10.199999999999999</v>
      </c>
      <c r="X1475">
        <f t="shared" si="114"/>
        <v>0</v>
      </c>
      <c r="Y1475">
        <f>VLOOKUP(RIGHT($X$1,5),Key!$A$9:$B$14,2,FALSE)</f>
        <v>3.7</v>
      </c>
      <c r="Z1475">
        <f t="shared" ref="Z1475:Z1538" si="117">M1475-MIN(ABS(Y1475-M1475),ABS(W1475-M1475))</f>
        <v>10.199999999999999</v>
      </c>
      <c r="AA1475">
        <f t="shared" ref="AA1475:AA1538" si="118">SUM(V1475,X1475)</f>
        <v>21</v>
      </c>
    </row>
    <row r="1476" spans="1:27" x14ac:dyDescent="0.3">
      <c r="A1476">
        <v>100067</v>
      </c>
      <c r="B1476">
        <v>230922</v>
      </c>
      <c r="C1476" s="3">
        <v>44130.570138888892</v>
      </c>
      <c r="D1476">
        <v>2</v>
      </c>
      <c r="E1476">
        <v>1</v>
      </c>
      <c r="F1476" t="s">
        <v>26</v>
      </c>
      <c r="G1476">
        <v>2</v>
      </c>
      <c r="H1476">
        <v>70.117189999999994</v>
      </c>
      <c r="I1476">
        <v>21.75</v>
      </c>
      <c r="J1476">
        <v>1.050781</v>
      </c>
      <c r="K1476">
        <v>81.035160000000005</v>
      </c>
      <c r="L1476" s="3">
        <v>44130.320833333331</v>
      </c>
      <c r="M1476">
        <v>17.18</v>
      </c>
      <c r="N1476" t="s">
        <v>28</v>
      </c>
      <c r="P1476">
        <f>(C1476-Key!$B$1)*24</f>
        <v>-1.3666666665812954</v>
      </c>
      <c r="Q1476">
        <f>(Key!$B$2-'17.1'!C1476)*24</f>
        <v>4.316666666592937</v>
      </c>
      <c r="R1476" s="3">
        <f>C1476-(M1476-Key!$B$5)/(24*Key!$B$6)</f>
        <v>44130.556324074074</v>
      </c>
      <c r="S1476">
        <f>M1476-Key!$B$5</f>
        <v>14.92</v>
      </c>
      <c r="T1476" s="2">
        <f t="shared" si="115"/>
        <v>44129.569444444445</v>
      </c>
      <c r="U1476" t="str">
        <f t="shared" si="116"/>
        <v>10-25-2020 13:40</v>
      </c>
      <c r="V1476">
        <f>IFERROR(IF(W1476=Z1476,VLOOKUP($U1476,[1]C8842!$G$2:$M$145,3,FALSE),0),0)</f>
        <v>21</v>
      </c>
      <c r="W1476">
        <f>VLOOKUP(RIGHT($V$1,5),Key!$A$9:$B$14,2,FALSE)</f>
        <v>10.199999999999999</v>
      </c>
      <c r="X1476">
        <f t="shared" ref="X1476:X1539" si="119">$X$2</f>
        <v>0</v>
      </c>
      <c r="Y1476">
        <f>VLOOKUP(RIGHT($X$1,5),Key!$A$9:$B$14,2,FALSE)</f>
        <v>3.7</v>
      </c>
      <c r="Z1476">
        <f t="shared" si="117"/>
        <v>10.199999999999999</v>
      </c>
      <c r="AA1476">
        <f t="shared" si="118"/>
        <v>21</v>
      </c>
    </row>
    <row r="1477" spans="1:27" x14ac:dyDescent="0.3">
      <c r="A1477">
        <v>100067</v>
      </c>
      <c r="B1477">
        <v>230922</v>
      </c>
      <c r="C1477" s="3">
        <v>44130.570138888892</v>
      </c>
      <c r="D1477">
        <v>3</v>
      </c>
      <c r="E1477">
        <v>2</v>
      </c>
      <c r="F1477" t="s">
        <v>26</v>
      </c>
      <c r="G1477">
        <v>3</v>
      </c>
      <c r="H1477">
        <v>60.066409999999998</v>
      </c>
      <c r="I1477">
        <v>32.386719999999997</v>
      </c>
      <c r="J1477">
        <v>1.699219</v>
      </c>
      <c r="K1477">
        <v>94.039060000000006</v>
      </c>
      <c r="L1477" s="3">
        <v>44130.320833333331</v>
      </c>
      <c r="M1477">
        <v>17.18</v>
      </c>
      <c r="N1477" t="s">
        <v>28</v>
      </c>
      <c r="P1477">
        <f>(C1477-Key!$B$1)*24</f>
        <v>-1.3666666665812954</v>
      </c>
      <c r="Q1477">
        <f>(Key!$B$2-'17.1'!C1477)*24</f>
        <v>4.316666666592937</v>
      </c>
      <c r="R1477" s="3">
        <f>C1477-(M1477-Key!$B$5)/(24*Key!$B$6)</f>
        <v>44130.556324074074</v>
      </c>
      <c r="S1477">
        <f>M1477-Key!$B$5</f>
        <v>14.92</v>
      </c>
      <c r="T1477" s="2">
        <f t="shared" si="115"/>
        <v>44129.569444444445</v>
      </c>
      <c r="U1477" t="str">
        <f t="shared" si="116"/>
        <v>10-25-2020 13:40</v>
      </c>
      <c r="V1477">
        <f>IFERROR(IF(W1477=Z1477,VLOOKUP($U1477,[1]C8842!$G$2:$M$145,3,FALSE),0),0)</f>
        <v>21</v>
      </c>
      <c r="W1477">
        <f>VLOOKUP(RIGHT($V$1,5),Key!$A$9:$B$14,2,FALSE)</f>
        <v>10.199999999999999</v>
      </c>
      <c r="X1477">
        <f t="shared" si="119"/>
        <v>0</v>
      </c>
      <c r="Y1477">
        <f>VLOOKUP(RIGHT($X$1,5),Key!$A$9:$B$14,2,FALSE)</f>
        <v>3.7</v>
      </c>
      <c r="Z1477">
        <f t="shared" si="117"/>
        <v>10.199999999999999</v>
      </c>
      <c r="AA1477">
        <f t="shared" si="118"/>
        <v>21</v>
      </c>
    </row>
    <row r="1478" spans="1:27" x14ac:dyDescent="0.3">
      <c r="A1478">
        <v>100067</v>
      </c>
      <c r="B1478">
        <v>230922</v>
      </c>
      <c r="C1478" s="3">
        <v>44130.570138888892</v>
      </c>
      <c r="D1478">
        <v>0</v>
      </c>
      <c r="E1478">
        <v>2</v>
      </c>
      <c r="F1478" t="s">
        <v>25</v>
      </c>
      <c r="G1478">
        <v>1</v>
      </c>
      <c r="H1478">
        <v>59.464840000000002</v>
      </c>
      <c r="I1478">
        <v>17.566410000000001</v>
      </c>
      <c r="J1478">
        <v>1.0546880000000001</v>
      </c>
      <c r="K1478">
        <v>46.019530000000003</v>
      </c>
      <c r="L1478" s="3">
        <v>44130.320833333331</v>
      </c>
      <c r="M1478">
        <v>17.18</v>
      </c>
      <c r="N1478" t="s">
        <v>28</v>
      </c>
      <c r="P1478">
        <f>(C1478-Key!$B$1)*24</f>
        <v>-1.3666666665812954</v>
      </c>
      <c r="Q1478">
        <f>(Key!$B$2-'17.1'!C1478)*24</f>
        <v>4.316666666592937</v>
      </c>
      <c r="R1478" s="3">
        <f>C1478-(M1478-Key!$B$5)/(24*Key!$B$6)</f>
        <v>44130.556324074074</v>
      </c>
      <c r="S1478">
        <f>M1478-Key!$B$5</f>
        <v>14.92</v>
      </c>
      <c r="T1478" s="2">
        <f t="shared" si="115"/>
        <v>44129.569444444445</v>
      </c>
      <c r="U1478" t="str">
        <f t="shared" si="116"/>
        <v>10-25-2020 13:40</v>
      </c>
      <c r="V1478">
        <f>IFERROR(IF(W1478=Z1478,VLOOKUP($U1478,[1]C8842!$G$2:$M$145,3,FALSE),0),0)</f>
        <v>21</v>
      </c>
      <c r="W1478">
        <f>VLOOKUP(RIGHT($V$1,5),Key!$A$9:$B$14,2,FALSE)</f>
        <v>10.199999999999999</v>
      </c>
      <c r="X1478">
        <f t="shared" si="119"/>
        <v>0</v>
      </c>
      <c r="Y1478">
        <f>VLOOKUP(RIGHT($X$1,5),Key!$A$9:$B$14,2,FALSE)</f>
        <v>3.7</v>
      </c>
      <c r="Z1478">
        <f t="shared" si="117"/>
        <v>10.199999999999999</v>
      </c>
      <c r="AA1478">
        <f t="shared" si="118"/>
        <v>21</v>
      </c>
    </row>
    <row r="1479" spans="1:27" x14ac:dyDescent="0.3">
      <c r="A1479">
        <v>100067</v>
      </c>
      <c r="B1479">
        <v>230922</v>
      </c>
      <c r="C1479" s="3">
        <v>44130.570138888892</v>
      </c>
      <c r="D1479">
        <v>1</v>
      </c>
      <c r="E1479">
        <v>1</v>
      </c>
      <c r="F1479" t="s">
        <v>25</v>
      </c>
      <c r="G1479">
        <v>1</v>
      </c>
      <c r="H1479">
        <v>64.304689999999994</v>
      </c>
      <c r="I1479">
        <v>19.648440000000001</v>
      </c>
      <c r="J1479">
        <v>1.058594</v>
      </c>
      <c r="K1479">
        <v>58.023440000000001</v>
      </c>
      <c r="L1479" s="3">
        <v>44130.320833333331</v>
      </c>
      <c r="M1479">
        <v>17.18</v>
      </c>
      <c r="N1479" t="s">
        <v>28</v>
      </c>
      <c r="P1479">
        <f>(C1479-Key!$B$1)*24</f>
        <v>-1.3666666665812954</v>
      </c>
      <c r="Q1479">
        <f>(Key!$B$2-'17.1'!C1479)*24</f>
        <v>4.316666666592937</v>
      </c>
      <c r="R1479" s="3">
        <f>C1479-(M1479-Key!$B$5)/(24*Key!$B$6)</f>
        <v>44130.556324074074</v>
      </c>
      <c r="S1479">
        <f>M1479-Key!$B$5</f>
        <v>14.92</v>
      </c>
      <c r="T1479" s="2">
        <f t="shared" si="115"/>
        <v>44129.569444444445</v>
      </c>
      <c r="U1479" t="str">
        <f t="shared" si="116"/>
        <v>10-25-2020 13:40</v>
      </c>
      <c r="V1479">
        <f>IFERROR(IF(W1479=Z1479,VLOOKUP($U1479,[1]C8842!$G$2:$M$145,3,FALSE),0),0)</f>
        <v>21</v>
      </c>
      <c r="W1479">
        <f>VLOOKUP(RIGHT($V$1,5),Key!$A$9:$B$14,2,FALSE)</f>
        <v>10.199999999999999</v>
      </c>
      <c r="X1479">
        <f t="shared" si="119"/>
        <v>0</v>
      </c>
      <c r="Y1479">
        <f>VLOOKUP(RIGHT($X$1,5),Key!$A$9:$B$14,2,FALSE)</f>
        <v>3.7</v>
      </c>
      <c r="Z1479">
        <f t="shared" si="117"/>
        <v>10.199999999999999</v>
      </c>
      <c r="AA1479">
        <f t="shared" si="118"/>
        <v>21</v>
      </c>
    </row>
    <row r="1480" spans="1:27" x14ac:dyDescent="0.3">
      <c r="A1480">
        <v>100067</v>
      </c>
      <c r="B1480">
        <v>230922</v>
      </c>
      <c r="C1480" s="3">
        <v>44130.570138888892</v>
      </c>
      <c r="D1480">
        <v>0</v>
      </c>
      <c r="E1480">
        <v>2</v>
      </c>
      <c r="F1480" t="s">
        <v>25</v>
      </c>
      <c r="G1480">
        <v>1</v>
      </c>
      <c r="H1480">
        <v>58.148440000000001</v>
      </c>
      <c r="I1480">
        <v>16.390630000000002</v>
      </c>
      <c r="J1480">
        <v>1.0234380000000001</v>
      </c>
      <c r="K1480">
        <v>46.019530000000003</v>
      </c>
      <c r="L1480" s="3">
        <v>44130.320833333331</v>
      </c>
      <c r="M1480">
        <v>17.18</v>
      </c>
      <c r="N1480" t="s">
        <v>28</v>
      </c>
      <c r="P1480">
        <f>(C1480-Key!$B$1)*24</f>
        <v>-1.3666666665812954</v>
      </c>
      <c r="Q1480">
        <f>(Key!$B$2-'17.1'!C1480)*24</f>
        <v>4.316666666592937</v>
      </c>
      <c r="R1480" s="3">
        <f>C1480-(M1480-Key!$B$5)/(24*Key!$B$6)</f>
        <v>44130.556324074074</v>
      </c>
      <c r="S1480">
        <f>M1480-Key!$B$5</f>
        <v>14.92</v>
      </c>
      <c r="T1480" s="2">
        <f t="shared" si="115"/>
        <v>44129.569444444445</v>
      </c>
      <c r="U1480" t="str">
        <f t="shared" si="116"/>
        <v>10-25-2020 13:40</v>
      </c>
      <c r="V1480">
        <f>IFERROR(IF(W1480=Z1480,VLOOKUP($U1480,[1]C8842!$G$2:$M$145,3,FALSE),0),0)</f>
        <v>21</v>
      </c>
      <c r="W1480">
        <f>VLOOKUP(RIGHT($V$1,5),Key!$A$9:$B$14,2,FALSE)</f>
        <v>10.199999999999999</v>
      </c>
      <c r="X1480">
        <f t="shared" si="119"/>
        <v>0</v>
      </c>
      <c r="Y1480">
        <f>VLOOKUP(RIGHT($X$1,5),Key!$A$9:$B$14,2,FALSE)</f>
        <v>3.7</v>
      </c>
      <c r="Z1480">
        <f t="shared" si="117"/>
        <v>10.199999999999999</v>
      </c>
      <c r="AA1480">
        <f t="shared" si="118"/>
        <v>21</v>
      </c>
    </row>
    <row r="1481" spans="1:27" x14ac:dyDescent="0.3">
      <c r="A1481">
        <v>100067</v>
      </c>
      <c r="B1481">
        <v>230922</v>
      </c>
      <c r="C1481" s="3">
        <v>44130.570138888892</v>
      </c>
      <c r="D1481">
        <v>0</v>
      </c>
      <c r="E1481">
        <v>2</v>
      </c>
      <c r="F1481" t="s">
        <v>25</v>
      </c>
      <c r="G1481">
        <v>1</v>
      </c>
      <c r="H1481">
        <v>59.828130000000002</v>
      </c>
      <c r="I1481">
        <v>17.578130000000002</v>
      </c>
      <c r="J1481">
        <v>1.046875</v>
      </c>
      <c r="K1481">
        <v>46.019530000000003</v>
      </c>
      <c r="L1481" s="3">
        <v>44130.320833333331</v>
      </c>
      <c r="M1481">
        <v>17.18</v>
      </c>
      <c r="N1481" t="s">
        <v>28</v>
      </c>
      <c r="P1481">
        <f>(C1481-Key!$B$1)*24</f>
        <v>-1.3666666665812954</v>
      </c>
      <c r="Q1481">
        <f>(Key!$B$2-'17.1'!C1481)*24</f>
        <v>4.316666666592937</v>
      </c>
      <c r="R1481" s="3">
        <f>C1481-(M1481-Key!$B$5)/(24*Key!$B$6)</f>
        <v>44130.556324074074</v>
      </c>
      <c r="S1481">
        <f>M1481-Key!$B$5</f>
        <v>14.92</v>
      </c>
      <c r="T1481" s="2">
        <f t="shared" si="115"/>
        <v>44129.569444444445</v>
      </c>
      <c r="U1481" t="str">
        <f t="shared" si="116"/>
        <v>10-25-2020 13:40</v>
      </c>
      <c r="V1481">
        <f>IFERROR(IF(W1481=Z1481,VLOOKUP($U1481,[1]C8842!$G$2:$M$145,3,FALSE),0),0)</f>
        <v>21</v>
      </c>
      <c r="W1481">
        <f>VLOOKUP(RIGHT($V$1,5),Key!$A$9:$B$14,2,FALSE)</f>
        <v>10.199999999999999</v>
      </c>
      <c r="X1481">
        <f t="shared" si="119"/>
        <v>0</v>
      </c>
      <c r="Y1481">
        <f>VLOOKUP(RIGHT($X$1,5),Key!$A$9:$B$14,2,FALSE)</f>
        <v>3.7</v>
      </c>
      <c r="Z1481">
        <f t="shared" si="117"/>
        <v>10.199999999999999</v>
      </c>
      <c r="AA1481">
        <f t="shared" si="118"/>
        <v>21</v>
      </c>
    </row>
    <row r="1482" spans="1:27" x14ac:dyDescent="0.3">
      <c r="A1482">
        <v>100067</v>
      </c>
      <c r="B1482">
        <v>230922</v>
      </c>
      <c r="C1482" s="3">
        <v>44130.570138888892</v>
      </c>
      <c r="D1482">
        <v>1</v>
      </c>
      <c r="E1482">
        <v>1</v>
      </c>
      <c r="F1482" t="s">
        <v>25</v>
      </c>
      <c r="G1482">
        <v>1</v>
      </c>
      <c r="H1482">
        <v>65.566410000000005</v>
      </c>
      <c r="I1482">
        <v>15.902340000000001</v>
      </c>
      <c r="J1482">
        <v>0.88671880000000003</v>
      </c>
      <c r="K1482">
        <v>58.023440000000001</v>
      </c>
      <c r="L1482" s="3">
        <v>44130.323611111111</v>
      </c>
      <c r="M1482">
        <v>17.18</v>
      </c>
      <c r="N1482" t="s">
        <v>28</v>
      </c>
      <c r="P1482">
        <f>(C1482-Key!$B$1)*24</f>
        <v>-1.3666666665812954</v>
      </c>
      <c r="Q1482">
        <f>(Key!$B$2-'17.1'!C1482)*24</f>
        <v>4.316666666592937</v>
      </c>
      <c r="R1482" s="3">
        <f>C1482-(M1482-Key!$B$5)/(24*Key!$B$6)</f>
        <v>44130.556324074074</v>
      </c>
      <c r="S1482">
        <f>M1482-Key!$B$5</f>
        <v>14.92</v>
      </c>
      <c r="T1482" s="2">
        <f t="shared" si="115"/>
        <v>44129.569444444445</v>
      </c>
      <c r="U1482" t="str">
        <f t="shared" si="116"/>
        <v>10-25-2020 13:40</v>
      </c>
      <c r="V1482">
        <f>IFERROR(IF(W1482=Z1482,VLOOKUP($U1482,[1]C8842!$G$2:$M$145,3,FALSE),0),0)</f>
        <v>21</v>
      </c>
      <c r="W1482">
        <f>VLOOKUP(RIGHT($V$1,5),Key!$A$9:$B$14,2,FALSE)</f>
        <v>10.199999999999999</v>
      </c>
      <c r="X1482">
        <f t="shared" si="119"/>
        <v>0</v>
      </c>
      <c r="Y1482">
        <f>VLOOKUP(RIGHT($X$1,5),Key!$A$9:$B$14,2,FALSE)</f>
        <v>3.7</v>
      </c>
      <c r="Z1482">
        <f t="shared" si="117"/>
        <v>10.199999999999999</v>
      </c>
      <c r="AA1482">
        <f t="shared" si="118"/>
        <v>21</v>
      </c>
    </row>
    <row r="1483" spans="1:27" x14ac:dyDescent="0.3">
      <c r="A1483">
        <v>100067</v>
      </c>
      <c r="B1483">
        <v>230922</v>
      </c>
      <c r="C1483" s="3">
        <v>44130.570138888892</v>
      </c>
      <c r="D1483">
        <v>0</v>
      </c>
      <c r="E1483">
        <v>2</v>
      </c>
      <c r="F1483" t="s">
        <v>25</v>
      </c>
      <c r="G1483">
        <v>1</v>
      </c>
      <c r="H1483">
        <v>59.53125</v>
      </c>
      <c r="I1483">
        <v>17.683589999999999</v>
      </c>
      <c r="J1483">
        <v>1.058594</v>
      </c>
      <c r="K1483">
        <v>48.019530000000003</v>
      </c>
      <c r="L1483" s="3">
        <v>44130.323611111111</v>
      </c>
      <c r="M1483">
        <v>17.18</v>
      </c>
      <c r="N1483" t="s">
        <v>28</v>
      </c>
      <c r="P1483">
        <f>(C1483-Key!$B$1)*24</f>
        <v>-1.3666666665812954</v>
      </c>
      <c r="Q1483">
        <f>(Key!$B$2-'17.1'!C1483)*24</f>
        <v>4.316666666592937</v>
      </c>
      <c r="R1483" s="3">
        <f>C1483-(M1483-Key!$B$5)/(24*Key!$B$6)</f>
        <v>44130.556324074074</v>
      </c>
      <c r="S1483">
        <f>M1483-Key!$B$5</f>
        <v>14.92</v>
      </c>
      <c r="T1483" s="2">
        <f t="shared" si="115"/>
        <v>44129.569444444445</v>
      </c>
      <c r="U1483" t="str">
        <f t="shared" si="116"/>
        <v>10-25-2020 13:40</v>
      </c>
      <c r="V1483">
        <f>IFERROR(IF(W1483=Z1483,VLOOKUP($U1483,[1]C8842!$G$2:$M$145,3,FALSE),0),0)</f>
        <v>21</v>
      </c>
      <c r="W1483">
        <f>VLOOKUP(RIGHT($V$1,5),Key!$A$9:$B$14,2,FALSE)</f>
        <v>10.199999999999999</v>
      </c>
      <c r="X1483">
        <f t="shared" si="119"/>
        <v>0</v>
      </c>
      <c r="Y1483">
        <f>VLOOKUP(RIGHT($X$1,5),Key!$A$9:$B$14,2,FALSE)</f>
        <v>3.7</v>
      </c>
      <c r="Z1483">
        <f t="shared" si="117"/>
        <v>10.199999999999999</v>
      </c>
      <c r="AA1483">
        <f t="shared" si="118"/>
        <v>21</v>
      </c>
    </row>
    <row r="1484" spans="1:27" x14ac:dyDescent="0.3">
      <c r="A1484">
        <v>100067</v>
      </c>
      <c r="B1484">
        <v>230922</v>
      </c>
      <c r="C1484" s="3">
        <v>44130.570138888892</v>
      </c>
      <c r="D1484">
        <v>3</v>
      </c>
      <c r="E1484">
        <v>2</v>
      </c>
      <c r="F1484" t="s">
        <v>26</v>
      </c>
      <c r="G1484">
        <v>1</v>
      </c>
      <c r="H1484">
        <v>63.203130000000002</v>
      </c>
      <c r="I1484">
        <v>17.171880000000002</v>
      </c>
      <c r="J1484">
        <v>0.97265630000000003</v>
      </c>
      <c r="K1484">
        <v>95.039060000000006</v>
      </c>
      <c r="L1484" s="3">
        <v>44130.323611111111</v>
      </c>
      <c r="M1484">
        <v>17.18</v>
      </c>
      <c r="N1484" t="s">
        <v>28</v>
      </c>
      <c r="P1484">
        <f>(C1484-Key!$B$1)*24</f>
        <v>-1.3666666665812954</v>
      </c>
      <c r="Q1484">
        <f>(Key!$B$2-'17.1'!C1484)*24</f>
        <v>4.316666666592937</v>
      </c>
      <c r="R1484" s="3">
        <f>C1484-(M1484-Key!$B$5)/(24*Key!$B$6)</f>
        <v>44130.556324074074</v>
      </c>
      <c r="S1484">
        <f>M1484-Key!$B$5</f>
        <v>14.92</v>
      </c>
      <c r="T1484" s="2">
        <f t="shared" si="115"/>
        <v>44129.569444444445</v>
      </c>
      <c r="U1484" t="str">
        <f t="shared" si="116"/>
        <v>10-25-2020 13:40</v>
      </c>
      <c r="V1484">
        <f>IFERROR(IF(W1484=Z1484,VLOOKUP($U1484,[1]C8842!$G$2:$M$145,3,FALSE),0),0)</f>
        <v>21</v>
      </c>
      <c r="W1484">
        <f>VLOOKUP(RIGHT($V$1,5),Key!$A$9:$B$14,2,FALSE)</f>
        <v>10.199999999999999</v>
      </c>
      <c r="X1484">
        <f t="shared" si="119"/>
        <v>0</v>
      </c>
      <c r="Y1484">
        <f>VLOOKUP(RIGHT($X$1,5),Key!$A$9:$B$14,2,FALSE)</f>
        <v>3.7</v>
      </c>
      <c r="Z1484">
        <f t="shared" si="117"/>
        <v>10.199999999999999</v>
      </c>
      <c r="AA1484">
        <f t="shared" si="118"/>
        <v>21</v>
      </c>
    </row>
    <row r="1485" spans="1:27" x14ac:dyDescent="0.3">
      <c r="A1485">
        <v>100067</v>
      </c>
      <c r="B1485">
        <v>230922</v>
      </c>
      <c r="C1485" s="3">
        <v>44130.570138888892</v>
      </c>
      <c r="D1485">
        <v>0</v>
      </c>
      <c r="E1485">
        <v>2</v>
      </c>
      <c r="F1485" t="s">
        <v>25</v>
      </c>
      <c r="G1485">
        <v>1</v>
      </c>
      <c r="H1485">
        <v>64.101560000000006</v>
      </c>
      <c r="I1485">
        <v>14.79297</v>
      </c>
      <c r="J1485">
        <v>0.859375</v>
      </c>
      <c r="K1485">
        <v>47.019530000000003</v>
      </c>
      <c r="L1485" s="3">
        <v>44130.323611111111</v>
      </c>
      <c r="M1485">
        <v>17.18</v>
      </c>
      <c r="N1485" t="s">
        <v>28</v>
      </c>
      <c r="P1485">
        <f>(C1485-Key!$B$1)*24</f>
        <v>-1.3666666665812954</v>
      </c>
      <c r="Q1485">
        <f>(Key!$B$2-'17.1'!C1485)*24</f>
        <v>4.316666666592937</v>
      </c>
      <c r="R1485" s="3">
        <f>C1485-(M1485-Key!$B$5)/(24*Key!$B$6)</f>
        <v>44130.556324074074</v>
      </c>
      <c r="S1485">
        <f>M1485-Key!$B$5</f>
        <v>14.92</v>
      </c>
      <c r="T1485" s="2">
        <f t="shared" si="115"/>
        <v>44129.569444444445</v>
      </c>
      <c r="U1485" t="str">
        <f t="shared" si="116"/>
        <v>10-25-2020 13:40</v>
      </c>
      <c r="V1485">
        <f>IFERROR(IF(W1485=Z1485,VLOOKUP($U1485,[1]C8842!$G$2:$M$145,3,FALSE),0),0)</f>
        <v>21</v>
      </c>
      <c r="W1485">
        <f>VLOOKUP(RIGHT($V$1,5),Key!$A$9:$B$14,2,FALSE)</f>
        <v>10.199999999999999</v>
      </c>
      <c r="X1485">
        <f t="shared" si="119"/>
        <v>0</v>
      </c>
      <c r="Y1485">
        <f>VLOOKUP(RIGHT($X$1,5),Key!$A$9:$B$14,2,FALSE)</f>
        <v>3.7</v>
      </c>
      <c r="Z1485">
        <f t="shared" si="117"/>
        <v>10.199999999999999</v>
      </c>
      <c r="AA1485">
        <f t="shared" si="118"/>
        <v>21</v>
      </c>
    </row>
    <row r="1486" spans="1:27" x14ac:dyDescent="0.3">
      <c r="A1486">
        <v>100067</v>
      </c>
      <c r="B1486">
        <v>230922</v>
      </c>
      <c r="C1486" s="3">
        <v>44130.570138888892</v>
      </c>
      <c r="D1486">
        <v>0</v>
      </c>
      <c r="E1486">
        <v>2</v>
      </c>
      <c r="F1486" t="s">
        <v>25</v>
      </c>
      <c r="G1486">
        <v>1</v>
      </c>
      <c r="H1486">
        <v>59.179690000000001</v>
      </c>
      <c r="I1486">
        <v>16.878910000000001</v>
      </c>
      <c r="J1486">
        <v>1.027344</v>
      </c>
      <c r="K1486">
        <v>44.019530000000003</v>
      </c>
      <c r="L1486" s="3">
        <v>44130.323611111111</v>
      </c>
      <c r="M1486">
        <v>17.18</v>
      </c>
      <c r="N1486" t="s">
        <v>28</v>
      </c>
      <c r="P1486">
        <f>(C1486-Key!$B$1)*24</f>
        <v>-1.3666666665812954</v>
      </c>
      <c r="Q1486">
        <f>(Key!$B$2-'17.1'!C1486)*24</f>
        <v>4.316666666592937</v>
      </c>
      <c r="R1486" s="3">
        <f>C1486-(M1486-Key!$B$5)/(24*Key!$B$6)</f>
        <v>44130.556324074074</v>
      </c>
      <c r="S1486">
        <f>M1486-Key!$B$5</f>
        <v>14.92</v>
      </c>
      <c r="T1486" s="2">
        <f t="shared" si="115"/>
        <v>44129.569444444445</v>
      </c>
      <c r="U1486" t="str">
        <f t="shared" si="116"/>
        <v>10-25-2020 13:40</v>
      </c>
      <c r="V1486">
        <f>IFERROR(IF(W1486=Z1486,VLOOKUP($U1486,[1]C8842!$G$2:$M$145,3,FALSE),0),0)</f>
        <v>21</v>
      </c>
      <c r="W1486">
        <f>VLOOKUP(RIGHT($V$1,5),Key!$A$9:$B$14,2,FALSE)</f>
        <v>10.199999999999999</v>
      </c>
      <c r="X1486">
        <f t="shared" si="119"/>
        <v>0</v>
      </c>
      <c r="Y1486">
        <f>VLOOKUP(RIGHT($X$1,5),Key!$A$9:$B$14,2,FALSE)</f>
        <v>3.7</v>
      </c>
      <c r="Z1486">
        <f t="shared" si="117"/>
        <v>10.199999999999999</v>
      </c>
      <c r="AA1486">
        <f t="shared" si="118"/>
        <v>21</v>
      </c>
    </row>
    <row r="1487" spans="1:27" x14ac:dyDescent="0.3">
      <c r="A1487">
        <v>100067</v>
      </c>
      <c r="B1487">
        <v>230922</v>
      </c>
      <c r="C1487" s="3">
        <v>44130.570138888892</v>
      </c>
      <c r="D1487">
        <v>1</v>
      </c>
      <c r="E1487">
        <v>1</v>
      </c>
      <c r="F1487" t="s">
        <v>25</v>
      </c>
      <c r="G1487">
        <v>1</v>
      </c>
      <c r="H1487">
        <v>63.457030000000003</v>
      </c>
      <c r="I1487">
        <v>14.339840000000001</v>
      </c>
      <c r="J1487">
        <v>0.8515625</v>
      </c>
      <c r="K1487">
        <v>59.023440000000001</v>
      </c>
      <c r="L1487" s="3">
        <v>44130.323611111111</v>
      </c>
      <c r="M1487">
        <v>17.18</v>
      </c>
      <c r="N1487" t="s">
        <v>28</v>
      </c>
      <c r="P1487">
        <f>(C1487-Key!$B$1)*24</f>
        <v>-1.3666666665812954</v>
      </c>
      <c r="Q1487">
        <f>(Key!$B$2-'17.1'!C1487)*24</f>
        <v>4.316666666592937</v>
      </c>
      <c r="R1487" s="3">
        <f>C1487-(M1487-Key!$B$5)/(24*Key!$B$6)</f>
        <v>44130.556324074074</v>
      </c>
      <c r="S1487">
        <f>M1487-Key!$B$5</f>
        <v>14.92</v>
      </c>
      <c r="T1487" s="2">
        <f t="shared" si="115"/>
        <v>44129.569444444445</v>
      </c>
      <c r="U1487" t="str">
        <f t="shared" si="116"/>
        <v>10-25-2020 13:40</v>
      </c>
      <c r="V1487">
        <f>IFERROR(IF(W1487=Z1487,VLOOKUP($U1487,[1]C8842!$G$2:$M$145,3,FALSE),0),0)</f>
        <v>21</v>
      </c>
      <c r="W1487">
        <f>VLOOKUP(RIGHT($V$1,5),Key!$A$9:$B$14,2,FALSE)</f>
        <v>10.199999999999999</v>
      </c>
      <c r="X1487">
        <f t="shared" si="119"/>
        <v>0</v>
      </c>
      <c r="Y1487">
        <f>VLOOKUP(RIGHT($X$1,5),Key!$A$9:$B$14,2,FALSE)</f>
        <v>3.7</v>
      </c>
      <c r="Z1487">
        <f t="shared" si="117"/>
        <v>10.199999999999999</v>
      </c>
      <c r="AA1487">
        <f t="shared" si="118"/>
        <v>21</v>
      </c>
    </row>
    <row r="1488" spans="1:27" x14ac:dyDescent="0.3">
      <c r="A1488">
        <v>100067</v>
      </c>
      <c r="B1488">
        <v>230922</v>
      </c>
      <c r="C1488" s="3">
        <v>44130.570138888892</v>
      </c>
      <c r="D1488">
        <v>2</v>
      </c>
      <c r="E1488">
        <v>1</v>
      </c>
      <c r="F1488" t="s">
        <v>26</v>
      </c>
      <c r="G1488">
        <v>1</v>
      </c>
      <c r="H1488">
        <v>71.203130000000002</v>
      </c>
      <c r="I1488">
        <v>16.65625</v>
      </c>
      <c r="J1488">
        <v>0.84375</v>
      </c>
      <c r="K1488">
        <v>81.035160000000005</v>
      </c>
      <c r="L1488" s="3">
        <v>44130.323611111111</v>
      </c>
      <c r="M1488">
        <v>17.18</v>
      </c>
      <c r="N1488" t="s">
        <v>28</v>
      </c>
      <c r="P1488">
        <f>(C1488-Key!$B$1)*24</f>
        <v>-1.3666666665812954</v>
      </c>
      <c r="Q1488">
        <f>(Key!$B$2-'17.1'!C1488)*24</f>
        <v>4.316666666592937</v>
      </c>
      <c r="R1488" s="3">
        <f>C1488-(M1488-Key!$B$5)/(24*Key!$B$6)</f>
        <v>44130.556324074074</v>
      </c>
      <c r="S1488">
        <f>M1488-Key!$B$5</f>
        <v>14.92</v>
      </c>
      <c r="T1488" s="2">
        <f t="shared" si="115"/>
        <v>44129.569444444445</v>
      </c>
      <c r="U1488" t="str">
        <f t="shared" si="116"/>
        <v>10-25-2020 13:40</v>
      </c>
      <c r="V1488">
        <f>IFERROR(IF(W1488=Z1488,VLOOKUP($U1488,[1]C8842!$G$2:$M$145,3,FALSE),0),0)</f>
        <v>21</v>
      </c>
      <c r="W1488">
        <f>VLOOKUP(RIGHT($V$1,5),Key!$A$9:$B$14,2,FALSE)</f>
        <v>10.199999999999999</v>
      </c>
      <c r="X1488">
        <f t="shared" si="119"/>
        <v>0</v>
      </c>
      <c r="Y1488">
        <f>VLOOKUP(RIGHT($X$1,5),Key!$A$9:$B$14,2,FALSE)</f>
        <v>3.7</v>
      </c>
      <c r="Z1488">
        <f t="shared" si="117"/>
        <v>10.199999999999999</v>
      </c>
      <c r="AA1488">
        <f t="shared" si="118"/>
        <v>21</v>
      </c>
    </row>
    <row r="1489" spans="1:27" x14ac:dyDescent="0.3">
      <c r="A1489">
        <v>100067</v>
      </c>
      <c r="B1489">
        <v>230922</v>
      </c>
      <c r="C1489" s="3">
        <v>44130.570138888892</v>
      </c>
      <c r="D1489">
        <v>3</v>
      </c>
      <c r="E1489">
        <v>2</v>
      </c>
      <c r="F1489" t="s">
        <v>26</v>
      </c>
      <c r="G1489">
        <v>2</v>
      </c>
      <c r="H1489">
        <v>63.738280000000003</v>
      </c>
      <c r="I1489">
        <v>24.13672</v>
      </c>
      <c r="J1489">
        <v>1.2578130000000001</v>
      </c>
      <c r="K1489">
        <v>93.039060000000006</v>
      </c>
      <c r="L1489" s="3">
        <v>44130.323611111111</v>
      </c>
      <c r="M1489">
        <v>17.18</v>
      </c>
      <c r="N1489" t="s">
        <v>28</v>
      </c>
      <c r="P1489">
        <f>(C1489-Key!$B$1)*24</f>
        <v>-1.3666666665812954</v>
      </c>
      <c r="Q1489">
        <f>(Key!$B$2-'17.1'!C1489)*24</f>
        <v>4.316666666592937</v>
      </c>
      <c r="R1489" s="3">
        <f>C1489-(M1489-Key!$B$5)/(24*Key!$B$6)</f>
        <v>44130.556324074074</v>
      </c>
      <c r="S1489">
        <f>M1489-Key!$B$5</f>
        <v>14.92</v>
      </c>
      <c r="T1489" s="2">
        <f t="shared" si="115"/>
        <v>44129.569444444445</v>
      </c>
      <c r="U1489" t="str">
        <f t="shared" si="116"/>
        <v>10-25-2020 13:40</v>
      </c>
      <c r="V1489">
        <f>IFERROR(IF(W1489=Z1489,VLOOKUP($U1489,[1]C8842!$G$2:$M$145,3,FALSE),0),0)</f>
        <v>21</v>
      </c>
      <c r="W1489">
        <f>VLOOKUP(RIGHT($V$1,5),Key!$A$9:$B$14,2,FALSE)</f>
        <v>10.199999999999999</v>
      </c>
      <c r="X1489">
        <f t="shared" si="119"/>
        <v>0</v>
      </c>
      <c r="Y1489">
        <f>VLOOKUP(RIGHT($X$1,5),Key!$A$9:$B$14,2,FALSE)</f>
        <v>3.7</v>
      </c>
      <c r="Z1489">
        <f t="shared" si="117"/>
        <v>10.199999999999999</v>
      </c>
      <c r="AA1489">
        <f t="shared" si="118"/>
        <v>21</v>
      </c>
    </row>
    <row r="1490" spans="1:27" x14ac:dyDescent="0.3">
      <c r="A1490">
        <v>100067</v>
      </c>
      <c r="B1490">
        <v>230922</v>
      </c>
      <c r="C1490" s="3">
        <v>44130.570138888892</v>
      </c>
      <c r="D1490">
        <v>3</v>
      </c>
      <c r="E1490">
        <v>2</v>
      </c>
      <c r="F1490" t="s">
        <v>26</v>
      </c>
      <c r="G1490">
        <v>1</v>
      </c>
      <c r="H1490">
        <v>63.050780000000003</v>
      </c>
      <c r="I1490">
        <v>16.476559999999999</v>
      </c>
      <c r="J1490">
        <v>0.94921880000000003</v>
      </c>
      <c r="K1490">
        <v>96.039060000000006</v>
      </c>
      <c r="L1490" s="3">
        <v>44130.323611111111</v>
      </c>
      <c r="M1490">
        <v>17.18</v>
      </c>
      <c r="N1490" t="s">
        <v>28</v>
      </c>
      <c r="P1490">
        <f>(C1490-Key!$B$1)*24</f>
        <v>-1.3666666665812954</v>
      </c>
      <c r="Q1490">
        <f>(Key!$B$2-'17.1'!C1490)*24</f>
        <v>4.316666666592937</v>
      </c>
      <c r="R1490" s="3">
        <f>C1490-(M1490-Key!$B$5)/(24*Key!$B$6)</f>
        <v>44130.556324074074</v>
      </c>
      <c r="S1490">
        <f>M1490-Key!$B$5</f>
        <v>14.92</v>
      </c>
      <c r="T1490" s="2">
        <f t="shared" si="115"/>
        <v>44129.569444444445</v>
      </c>
      <c r="U1490" t="str">
        <f t="shared" si="116"/>
        <v>10-25-2020 13:40</v>
      </c>
      <c r="V1490">
        <f>IFERROR(IF(W1490=Z1490,VLOOKUP($U1490,[1]C8842!$G$2:$M$145,3,FALSE),0),0)</f>
        <v>21</v>
      </c>
      <c r="W1490">
        <f>VLOOKUP(RIGHT($V$1,5),Key!$A$9:$B$14,2,FALSE)</f>
        <v>10.199999999999999</v>
      </c>
      <c r="X1490">
        <f t="shared" si="119"/>
        <v>0</v>
      </c>
      <c r="Y1490">
        <f>VLOOKUP(RIGHT($X$1,5),Key!$A$9:$B$14,2,FALSE)</f>
        <v>3.7</v>
      </c>
      <c r="Z1490">
        <f t="shared" si="117"/>
        <v>10.199999999999999</v>
      </c>
      <c r="AA1490">
        <f t="shared" si="118"/>
        <v>21</v>
      </c>
    </row>
    <row r="1491" spans="1:27" x14ac:dyDescent="0.3">
      <c r="A1491">
        <v>100067</v>
      </c>
      <c r="B1491">
        <v>230922</v>
      </c>
      <c r="C1491" s="3">
        <v>44130.570138888892</v>
      </c>
      <c r="D1491">
        <v>3</v>
      </c>
      <c r="E1491">
        <v>2</v>
      </c>
      <c r="F1491" t="s">
        <v>26</v>
      </c>
      <c r="G1491">
        <v>1</v>
      </c>
      <c r="H1491">
        <v>60.300780000000003</v>
      </c>
      <c r="I1491">
        <v>15.464840000000001</v>
      </c>
      <c r="J1491">
        <v>0.9453125</v>
      </c>
      <c r="K1491">
        <v>92.039060000000006</v>
      </c>
      <c r="L1491" s="3">
        <v>44130.323611111111</v>
      </c>
      <c r="M1491">
        <v>17.18</v>
      </c>
      <c r="N1491" t="s">
        <v>28</v>
      </c>
      <c r="P1491">
        <f>(C1491-Key!$B$1)*24</f>
        <v>-1.3666666665812954</v>
      </c>
      <c r="Q1491">
        <f>(Key!$B$2-'17.1'!C1491)*24</f>
        <v>4.316666666592937</v>
      </c>
      <c r="R1491" s="3">
        <f>C1491-(M1491-Key!$B$5)/(24*Key!$B$6)</f>
        <v>44130.556324074074</v>
      </c>
      <c r="S1491">
        <f>M1491-Key!$B$5</f>
        <v>14.92</v>
      </c>
      <c r="T1491" s="2">
        <f t="shared" si="115"/>
        <v>44129.569444444445</v>
      </c>
      <c r="U1491" t="str">
        <f t="shared" si="116"/>
        <v>10-25-2020 13:40</v>
      </c>
      <c r="V1491">
        <f>IFERROR(IF(W1491=Z1491,VLOOKUP($U1491,[1]C8842!$G$2:$M$145,3,FALSE),0),0)</f>
        <v>21</v>
      </c>
      <c r="W1491">
        <f>VLOOKUP(RIGHT($V$1,5),Key!$A$9:$B$14,2,FALSE)</f>
        <v>10.199999999999999</v>
      </c>
      <c r="X1491">
        <f t="shared" si="119"/>
        <v>0</v>
      </c>
      <c r="Y1491">
        <f>VLOOKUP(RIGHT($X$1,5),Key!$A$9:$B$14,2,FALSE)</f>
        <v>3.7</v>
      </c>
      <c r="Z1491">
        <f t="shared" si="117"/>
        <v>10.199999999999999</v>
      </c>
      <c r="AA1491">
        <f t="shared" si="118"/>
        <v>21</v>
      </c>
    </row>
    <row r="1492" spans="1:27" x14ac:dyDescent="0.3">
      <c r="A1492">
        <v>100067</v>
      </c>
      <c r="B1492">
        <v>230922</v>
      </c>
      <c r="C1492" s="3">
        <v>44130.570833333331</v>
      </c>
      <c r="D1492">
        <v>0</v>
      </c>
      <c r="E1492">
        <v>2</v>
      </c>
      <c r="F1492" t="s">
        <v>25</v>
      </c>
      <c r="G1492">
        <v>1</v>
      </c>
      <c r="H1492">
        <v>65.480469999999997</v>
      </c>
      <c r="I1492">
        <v>19.23828</v>
      </c>
      <c r="J1492">
        <v>1.0234380000000001</v>
      </c>
      <c r="K1492">
        <v>48.019530000000003</v>
      </c>
      <c r="L1492" s="3">
        <v>44130.323611111111</v>
      </c>
      <c r="M1492">
        <v>17.18</v>
      </c>
      <c r="N1492" t="s">
        <v>28</v>
      </c>
      <c r="P1492">
        <f>(C1492-Key!$B$1)*24</f>
        <v>-1.3500000000349246</v>
      </c>
      <c r="Q1492">
        <f>(Key!$B$2-'17.1'!C1492)*24</f>
        <v>4.3000000000465661</v>
      </c>
      <c r="R1492" s="3">
        <f>C1492-(M1492-Key!$B$5)/(24*Key!$B$6)</f>
        <v>44130.557018518513</v>
      </c>
      <c r="S1492">
        <f>M1492-Key!$B$5</f>
        <v>14.92</v>
      </c>
      <c r="T1492" s="2">
        <f t="shared" si="115"/>
        <v>44129.569444444445</v>
      </c>
      <c r="U1492" t="str">
        <f t="shared" si="116"/>
        <v>10-25-2020 13:40</v>
      </c>
      <c r="V1492">
        <f>IFERROR(IF(W1492=Z1492,VLOOKUP($U1492,[1]C8842!$G$2:$M$145,3,FALSE),0),0)</f>
        <v>21</v>
      </c>
      <c r="W1492">
        <f>VLOOKUP(RIGHT($V$1,5),Key!$A$9:$B$14,2,FALSE)</f>
        <v>10.199999999999999</v>
      </c>
      <c r="X1492">
        <f t="shared" si="119"/>
        <v>0</v>
      </c>
      <c r="Y1492">
        <f>VLOOKUP(RIGHT($X$1,5),Key!$A$9:$B$14,2,FALSE)</f>
        <v>3.7</v>
      </c>
      <c r="Z1492">
        <f t="shared" si="117"/>
        <v>10.199999999999999</v>
      </c>
      <c r="AA1492">
        <f t="shared" si="118"/>
        <v>21</v>
      </c>
    </row>
    <row r="1493" spans="1:27" x14ac:dyDescent="0.3">
      <c r="A1493">
        <v>100067</v>
      </c>
      <c r="B1493">
        <v>230922</v>
      </c>
      <c r="C1493" s="3">
        <v>44130.570833333331</v>
      </c>
      <c r="D1493">
        <v>3</v>
      </c>
      <c r="E1493">
        <v>2</v>
      </c>
      <c r="F1493" t="s">
        <v>26</v>
      </c>
      <c r="G1493">
        <v>1</v>
      </c>
      <c r="H1493">
        <v>68.761719999999997</v>
      </c>
      <c r="I1493">
        <v>13.64063</v>
      </c>
      <c r="J1493">
        <v>0.7578125</v>
      </c>
      <c r="K1493">
        <v>94.039060000000006</v>
      </c>
      <c r="L1493" s="3">
        <v>44130.323611111111</v>
      </c>
      <c r="M1493">
        <v>17.18</v>
      </c>
      <c r="N1493" t="s">
        <v>28</v>
      </c>
      <c r="P1493">
        <f>(C1493-Key!$B$1)*24</f>
        <v>-1.3500000000349246</v>
      </c>
      <c r="Q1493">
        <f>(Key!$B$2-'17.1'!C1493)*24</f>
        <v>4.3000000000465661</v>
      </c>
      <c r="R1493" s="3">
        <f>C1493-(M1493-Key!$B$5)/(24*Key!$B$6)</f>
        <v>44130.557018518513</v>
      </c>
      <c r="S1493">
        <f>M1493-Key!$B$5</f>
        <v>14.92</v>
      </c>
      <c r="T1493" s="2">
        <f t="shared" si="115"/>
        <v>44129.569444444445</v>
      </c>
      <c r="U1493" t="str">
        <f t="shared" si="116"/>
        <v>10-25-2020 13:40</v>
      </c>
      <c r="V1493">
        <f>IFERROR(IF(W1493=Z1493,VLOOKUP($U1493,[1]C8842!$G$2:$M$145,3,FALSE),0),0)</f>
        <v>21</v>
      </c>
      <c r="W1493">
        <f>VLOOKUP(RIGHT($V$1,5),Key!$A$9:$B$14,2,FALSE)</f>
        <v>10.199999999999999</v>
      </c>
      <c r="X1493">
        <f t="shared" si="119"/>
        <v>0</v>
      </c>
      <c r="Y1493">
        <f>VLOOKUP(RIGHT($X$1,5),Key!$A$9:$B$14,2,FALSE)</f>
        <v>3.7</v>
      </c>
      <c r="Z1493">
        <f t="shared" si="117"/>
        <v>10.199999999999999</v>
      </c>
      <c r="AA1493">
        <f t="shared" si="118"/>
        <v>21</v>
      </c>
    </row>
    <row r="1494" spans="1:27" x14ac:dyDescent="0.3">
      <c r="A1494">
        <v>100067</v>
      </c>
      <c r="B1494">
        <v>230922</v>
      </c>
      <c r="C1494" s="3">
        <v>44130.570833333331</v>
      </c>
      <c r="D1494">
        <v>3</v>
      </c>
      <c r="E1494">
        <v>2</v>
      </c>
      <c r="F1494" t="s">
        <v>26</v>
      </c>
      <c r="G1494">
        <v>1</v>
      </c>
      <c r="H1494">
        <v>65.871089999999995</v>
      </c>
      <c r="I1494">
        <v>18.765630000000002</v>
      </c>
      <c r="J1494">
        <v>1</v>
      </c>
      <c r="K1494">
        <v>94.039060000000006</v>
      </c>
      <c r="L1494" s="3">
        <v>44130.323611111111</v>
      </c>
      <c r="M1494">
        <v>17.18</v>
      </c>
      <c r="N1494" t="s">
        <v>28</v>
      </c>
      <c r="P1494">
        <f>(C1494-Key!$B$1)*24</f>
        <v>-1.3500000000349246</v>
      </c>
      <c r="Q1494">
        <f>(Key!$B$2-'17.1'!C1494)*24</f>
        <v>4.3000000000465661</v>
      </c>
      <c r="R1494" s="3">
        <f>C1494-(M1494-Key!$B$5)/(24*Key!$B$6)</f>
        <v>44130.557018518513</v>
      </c>
      <c r="S1494">
        <f>M1494-Key!$B$5</f>
        <v>14.92</v>
      </c>
      <c r="T1494" s="2">
        <f t="shared" si="115"/>
        <v>44129.569444444445</v>
      </c>
      <c r="U1494" t="str">
        <f t="shared" si="116"/>
        <v>10-25-2020 13:40</v>
      </c>
      <c r="V1494">
        <f>IFERROR(IF(W1494=Z1494,VLOOKUP($U1494,[1]C8842!$G$2:$M$145,3,FALSE),0),0)</f>
        <v>21</v>
      </c>
      <c r="W1494">
        <f>VLOOKUP(RIGHT($V$1,5),Key!$A$9:$B$14,2,FALSE)</f>
        <v>10.199999999999999</v>
      </c>
      <c r="X1494">
        <f t="shared" si="119"/>
        <v>0</v>
      </c>
      <c r="Y1494">
        <f>VLOOKUP(RIGHT($X$1,5),Key!$A$9:$B$14,2,FALSE)</f>
        <v>3.7</v>
      </c>
      <c r="Z1494">
        <f t="shared" si="117"/>
        <v>10.199999999999999</v>
      </c>
      <c r="AA1494">
        <f t="shared" si="118"/>
        <v>21</v>
      </c>
    </row>
    <row r="1495" spans="1:27" x14ac:dyDescent="0.3">
      <c r="A1495">
        <v>100067</v>
      </c>
      <c r="B1495">
        <v>230922</v>
      </c>
      <c r="C1495" s="3">
        <v>44130.570833333331</v>
      </c>
      <c r="D1495">
        <v>3</v>
      </c>
      <c r="E1495">
        <v>2</v>
      </c>
      <c r="F1495" t="s">
        <v>26</v>
      </c>
      <c r="G1495">
        <v>2</v>
      </c>
      <c r="H1495">
        <v>63.589840000000002</v>
      </c>
      <c r="I1495">
        <v>20.472660000000001</v>
      </c>
      <c r="J1495">
        <v>1.105469</v>
      </c>
      <c r="K1495">
        <v>94.039060000000006</v>
      </c>
      <c r="L1495" s="3">
        <v>44130.323611111111</v>
      </c>
      <c r="M1495">
        <v>17.18</v>
      </c>
      <c r="N1495" t="s">
        <v>28</v>
      </c>
      <c r="P1495">
        <f>(C1495-Key!$B$1)*24</f>
        <v>-1.3500000000349246</v>
      </c>
      <c r="Q1495">
        <f>(Key!$B$2-'17.1'!C1495)*24</f>
        <v>4.3000000000465661</v>
      </c>
      <c r="R1495" s="3">
        <f>C1495-(M1495-Key!$B$5)/(24*Key!$B$6)</f>
        <v>44130.557018518513</v>
      </c>
      <c r="S1495">
        <f>M1495-Key!$B$5</f>
        <v>14.92</v>
      </c>
      <c r="T1495" s="2">
        <f t="shared" si="115"/>
        <v>44129.569444444445</v>
      </c>
      <c r="U1495" t="str">
        <f t="shared" si="116"/>
        <v>10-25-2020 13:40</v>
      </c>
      <c r="V1495">
        <f>IFERROR(IF(W1495=Z1495,VLOOKUP($U1495,[1]C8842!$G$2:$M$145,3,FALSE),0),0)</f>
        <v>21</v>
      </c>
      <c r="W1495">
        <f>VLOOKUP(RIGHT($V$1,5),Key!$A$9:$B$14,2,FALSE)</f>
        <v>10.199999999999999</v>
      </c>
      <c r="X1495">
        <f t="shared" si="119"/>
        <v>0</v>
      </c>
      <c r="Y1495">
        <f>VLOOKUP(RIGHT($X$1,5),Key!$A$9:$B$14,2,FALSE)</f>
        <v>3.7</v>
      </c>
      <c r="Z1495">
        <f t="shared" si="117"/>
        <v>10.199999999999999</v>
      </c>
      <c r="AA1495">
        <f t="shared" si="118"/>
        <v>21</v>
      </c>
    </row>
    <row r="1496" spans="1:27" x14ac:dyDescent="0.3">
      <c r="A1496">
        <v>100067</v>
      </c>
      <c r="B1496">
        <v>230922</v>
      </c>
      <c r="C1496" s="3">
        <v>44130.570833333331</v>
      </c>
      <c r="D1496">
        <v>3</v>
      </c>
      <c r="E1496">
        <v>2</v>
      </c>
      <c r="F1496" t="s">
        <v>26</v>
      </c>
      <c r="G1496">
        <v>1</v>
      </c>
      <c r="H1496">
        <v>68.171880000000002</v>
      </c>
      <c r="I1496">
        <v>18.453130000000002</v>
      </c>
      <c r="J1496">
        <v>0.953125</v>
      </c>
      <c r="K1496">
        <v>93.039060000000006</v>
      </c>
      <c r="L1496" s="3">
        <v>44130.323611111111</v>
      </c>
      <c r="M1496">
        <v>17.18</v>
      </c>
      <c r="N1496" t="s">
        <v>28</v>
      </c>
      <c r="P1496">
        <f>(C1496-Key!$B$1)*24</f>
        <v>-1.3500000000349246</v>
      </c>
      <c r="Q1496">
        <f>(Key!$B$2-'17.1'!C1496)*24</f>
        <v>4.3000000000465661</v>
      </c>
      <c r="R1496" s="3">
        <f>C1496-(M1496-Key!$B$5)/(24*Key!$B$6)</f>
        <v>44130.557018518513</v>
      </c>
      <c r="S1496">
        <f>M1496-Key!$B$5</f>
        <v>14.92</v>
      </c>
      <c r="T1496" s="2">
        <f t="shared" si="115"/>
        <v>44129.569444444445</v>
      </c>
      <c r="U1496" t="str">
        <f t="shared" si="116"/>
        <v>10-25-2020 13:40</v>
      </c>
      <c r="V1496">
        <f>IFERROR(IF(W1496=Z1496,VLOOKUP($U1496,[1]C8842!$G$2:$M$145,3,FALSE),0),0)</f>
        <v>21</v>
      </c>
      <c r="W1496">
        <f>VLOOKUP(RIGHT($V$1,5),Key!$A$9:$B$14,2,FALSE)</f>
        <v>10.199999999999999</v>
      </c>
      <c r="X1496">
        <f t="shared" si="119"/>
        <v>0</v>
      </c>
      <c r="Y1496">
        <f>VLOOKUP(RIGHT($X$1,5),Key!$A$9:$B$14,2,FALSE)</f>
        <v>3.7</v>
      </c>
      <c r="Z1496">
        <f t="shared" si="117"/>
        <v>10.199999999999999</v>
      </c>
      <c r="AA1496">
        <f t="shared" si="118"/>
        <v>21</v>
      </c>
    </row>
    <row r="1497" spans="1:27" x14ac:dyDescent="0.3">
      <c r="A1497">
        <v>100067</v>
      </c>
      <c r="B1497">
        <v>230922</v>
      </c>
      <c r="C1497" s="3">
        <v>44130.570833333331</v>
      </c>
      <c r="D1497">
        <v>3</v>
      </c>
      <c r="E1497">
        <v>2</v>
      </c>
      <c r="F1497" t="s">
        <v>26</v>
      </c>
      <c r="G1497">
        <v>1</v>
      </c>
      <c r="H1497">
        <v>64.550780000000003</v>
      </c>
      <c r="I1497">
        <v>16.01953</v>
      </c>
      <c r="J1497">
        <v>0.90625</v>
      </c>
      <c r="K1497">
        <v>94.039060000000006</v>
      </c>
      <c r="L1497" s="3">
        <v>44130.323611111111</v>
      </c>
      <c r="M1497">
        <v>17.18</v>
      </c>
      <c r="N1497" t="s">
        <v>28</v>
      </c>
      <c r="P1497">
        <f>(C1497-Key!$B$1)*24</f>
        <v>-1.3500000000349246</v>
      </c>
      <c r="Q1497">
        <f>(Key!$B$2-'17.1'!C1497)*24</f>
        <v>4.3000000000465661</v>
      </c>
      <c r="R1497" s="3">
        <f>C1497-(M1497-Key!$B$5)/(24*Key!$B$6)</f>
        <v>44130.557018518513</v>
      </c>
      <c r="S1497">
        <f>M1497-Key!$B$5</f>
        <v>14.92</v>
      </c>
      <c r="T1497" s="2">
        <f t="shared" si="115"/>
        <v>44129.569444444445</v>
      </c>
      <c r="U1497" t="str">
        <f t="shared" si="116"/>
        <v>10-25-2020 13:40</v>
      </c>
      <c r="V1497">
        <f>IFERROR(IF(W1497=Z1497,VLOOKUP($U1497,[1]C8842!$G$2:$M$145,3,FALSE),0),0)</f>
        <v>21</v>
      </c>
      <c r="W1497">
        <f>VLOOKUP(RIGHT($V$1,5),Key!$A$9:$B$14,2,FALSE)</f>
        <v>10.199999999999999</v>
      </c>
      <c r="X1497">
        <f t="shared" si="119"/>
        <v>0</v>
      </c>
      <c r="Y1497">
        <f>VLOOKUP(RIGHT($X$1,5),Key!$A$9:$B$14,2,FALSE)</f>
        <v>3.7</v>
      </c>
      <c r="Z1497">
        <f t="shared" si="117"/>
        <v>10.199999999999999</v>
      </c>
      <c r="AA1497">
        <f t="shared" si="118"/>
        <v>21</v>
      </c>
    </row>
    <row r="1498" spans="1:27" x14ac:dyDescent="0.3">
      <c r="A1498">
        <v>100067</v>
      </c>
      <c r="B1498">
        <v>230922</v>
      </c>
      <c r="C1498" s="3">
        <v>44130.570833333331</v>
      </c>
      <c r="D1498">
        <v>2</v>
      </c>
      <c r="E1498">
        <v>1</v>
      </c>
      <c r="F1498" t="s">
        <v>26</v>
      </c>
      <c r="G1498">
        <v>1</v>
      </c>
      <c r="H1498">
        <v>68.03125</v>
      </c>
      <c r="I1498">
        <v>18.117190000000001</v>
      </c>
      <c r="J1498">
        <v>0.94140630000000003</v>
      </c>
      <c r="K1498">
        <v>81.035160000000005</v>
      </c>
      <c r="L1498" s="3">
        <v>44130.323611111111</v>
      </c>
      <c r="M1498">
        <v>17.18</v>
      </c>
      <c r="N1498" t="s">
        <v>28</v>
      </c>
      <c r="P1498">
        <f>(C1498-Key!$B$1)*24</f>
        <v>-1.3500000000349246</v>
      </c>
      <c r="Q1498">
        <f>(Key!$B$2-'17.1'!C1498)*24</f>
        <v>4.3000000000465661</v>
      </c>
      <c r="R1498" s="3">
        <f>C1498-(M1498-Key!$B$5)/(24*Key!$B$6)</f>
        <v>44130.557018518513</v>
      </c>
      <c r="S1498">
        <f>M1498-Key!$B$5</f>
        <v>14.92</v>
      </c>
      <c r="T1498" s="2">
        <f t="shared" si="115"/>
        <v>44129.569444444445</v>
      </c>
      <c r="U1498" t="str">
        <f t="shared" si="116"/>
        <v>10-25-2020 13:40</v>
      </c>
      <c r="V1498">
        <f>IFERROR(IF(W1498=Z1498,VLOOKUP($U1498,[1]C8842!$G$2:$M$145,3,FALSE),0),0)</f>
        <v>21</v>
      </c>
      <c r="W1498">
        <f>VLOOKUP(RIGHT($V$1,5),Key!$A$9:$B$14,2,FALSE)</f>
        <v>10.199999999999999</v>
      </c>
      <c r="X1498">
        <f t="shared" si="119"/>
        <v>0</v>
      </c>
      <c r="Y1498">
        <f>VLOOKUP(RIGHT($X$1,5),Key!$A$9:$B$14,2,FALSE)</f>
        <v>3.7</v>
      </c>
      <c r="Z1498">
        <f t="shared" si="117"/>
        <v>10.199999999999999</v>
      </c>
      <c r="AA1498">
        <f t="shared" si="118"/>
        <v>21</v>
      </c>
    </row>
    <row r="1499" spans="1:27" x14ac:dyDescent="0.3">
      <c r="A1499">
        <v>100067</v>
      </c>
      <c r="B1499">
        <v>230922</v>
      </c>
      <c r="C1499" s="3">
        <v>44130.570833333331</v>
      </c>
      <c r="D1499">
        <v>1</v>
      </c>
      <c r="E1499">
        <v>1</v>
      </c>
      <c r="F1499" t="s">
        <v>25</v>
      </c>
      <c r="G1499">
        <v>1</v>
      </c>
      <c r="H1499">
        <v>70.328130000000002</v>
      </c>
      <c r="I1499">
        <v>14.84375</v>
      </c>
      <c r="J1499">
        <v>0.78515630000000003</v>
      </c>
      <c r="K1499">
        <v>56.023440000000001</v>
      </c>
      <c r="L1499" s="3">
        <v>44130.323611111111</v>
      </c>
      <c r="M1499">
        <v>17.18</v>
      </c>
      <c r="N1499" t="s">
        <v>28</v>
      </c>
      <c r="P1499">
        <f>(C1499-Key!$B$1)*24</f>
        <v>-1.3500000000349246</v>
      </c>
      <c r="Q1499">
        <f>(Key!$B$2-'17.1'!C1499)*24</f>
        <v>4.3000000000465661</v>
      </c>
      <c r="R1499" s="3">
        <f>C1499-(M1499-Key!$B$5)/(24*Key!$B$6)</f>
        <v>44130.557018518513</v>
      </c>
      <c r="S1499">
        <f>M1499-Key!$B$5</f>
        <v>14.92</v>
      </c>
      <c r="T1499" s="2">
        <f t="shared" si="115"/>
        <v>44129.569444444445</v>
      </c>
      <c r="U1499" t="str">
        <f t="shared" si="116"/>
        <v>10-25-2020 13:40</v>
      </c>
      <c r="V1499">
        <f>IFERROR(IF(W1499=Z1499,VLOOKUP($U1499,[1]C8842!$G$2:$M$145,3,FALSE),0),0)</f>
        <v>21</v>
      </c>
      <c r="W1499">
        <f>VLOOKUP(RIGHT($V$1,5),Key!$A$9:$B$14,2,FALSE)</f>
        <v>10.199999999999999</v>
      </c>
      <c r="X1499">
        <f t="shared" si="119"/>
        <v>0</v>
      </c>
      <c r="Y1499">
        <f>VLOOKUP(RIGHT($X$1,5),Key!$A$9:$B$14,2,FALSE)</f>
        <v>3.7</v>
      </c>
      <c r="Z1499">
        <f t="shared" si="117"/>
        <v>10.199999999999999</v>
      </c>
      <c r="AA1499">
        <f t="shared" si="118"/>
        <v>21</v>
      </c>
    </row>
    <row r="1500" spans="1:27" x14ac:dyDescent="0.3">
      <c r="A1500">
        <v>100067</v>
      </c>
      <c r="B1500">
        <v>230922</v>
      </c>
      <c r="C1500" s="3">
        <v>44130.570833333331</v>
      </c>
      <c r="D1500">
        <v>0</v>
      </c>
      <c r="E1500">
        <v>2</v>
      </c>
      <c r="F1500" t="s">
        <v>25</v>
      </c>
      <c r="G1500">
        <v>1</v>
      </c>
      <c r="H1500">
        <v>65.75</v>
      </c>
      <c r="I1500">
        <v>19.195309999999999</v>
      </c>
      <c r="J1500">
        <v>1.019531</v>
      </c>
      <c r="K1500">
        <v>44.019530000000003</v>
      </c>
      <c r="L1500" s="3">
        <v>44130.323611111111</v>
      </c>
      <c r="M1500">
        <v>17.18</v>
      </c>
      <c r="N1500" t="s">
        <v>28</v>
      </c>
      <c r="P1500">
        <f>(C1500-Key!$B$1)*24</f>
        <v>-1.3500000000349246</v>
      </c>
      <c r="Q1500">
        <f>(Key!$B$2-'17.1'!C1500)*24</f>
        <v>4.3000000000465661</v>
      </c>
      <c r="R1500" s="3">
        <f>C1500-(M1500-Key!$B$5)/(24*Key!$B$6)</f>
        <v>44130.557018518513</v>
      </c>
      <c r="S1500">
        <f>M1500-Key!$B$5</f>
        <v>14.92</v>
      </c>
      <c r="T1500" s="2">
        <f t="shared" si="115"/>
        <v>44129.569444444445</v>
      </c>
      <c r="U1500" t="str">
        <f t="shared" si="116"/>
        <v>10-25-2020 13:40</v>
      </c>
      <c r="V1500">
        <f>IFERROR(IF(W1500=Z1500,VLOOKUP($U1500,[1]C8842!$G$2:$M$145,3,FALSE),0),0)</f>
        <v>21</v>
      </c>
      <c r="W1500">
        <f>VLOOKUP(RIGHT($V$1,5),Key!$A$9:$B$14,2,FALSE)</f>
        <v>10.199999999999999</v>
      </c>
      <c r="X1500">
        <f t="shared" si="119"/>
        <v>0</v>
      </c>
      <c r="Y1500">
        <f>VLOOKUP(RIGHT($X$1,5),Key!$A$9:$B$14,2,FALSE)</f>
        <v>3.7</v>
      </c>
      <c r="Z1500">
        <f t="shared" si="117"/>
        <v>10.199999999999999</v>
      </c>
      <c r="AA1500">
        <f t="shared" si="118"/>
        <v>21</v>
      </c>
    </row>
    <row r="1501" spans="1:27" x14ac:dyDescent="0.3">
      <c r="A1501">
        <v>100067</v>
      </c>
      <c r="B1501">
        <v>230922</v>
      </c>
      <c r="C1501" s="3">
        <v>44130.570833333331</v>
      </c>
      <c r="D1501">
        <v>3</v>
      </c>
      <c r="E1501">
        <v>2</v>
      </c>
      <c r="F1501" t="s">
        <v>26</v>
      </c>
      <c r="G1501">
        <v>1</v>
      </c>
      <c r="H1501">
        <v>63.820309999999999</v>
      </c>
      <c r="I1501">
        <v>19.421880000000002</v>
      </c>
      <c r="J1501">
        <v>1.058594</v>
      </c>
      <c r="K1501">
        <v>94.039060000000006</v>
      </c>
      <c r="L1501" s="3">
        <v>44130.323611111111</v>
      </c>
      <c r="M1501">
        <v>17.18</v>
      </c>
      <c r="N1501" t="s">
        <v>28</v>
      </c>
      <c r="P1501">
        <f>(C1501-Key!$B$1)*24</f>
        <v>-1.3500000000349246</v>
      </c>
      <c r="Q1501">
        <f>(Key!$B$2-'17.1'!C1501)*24</f>
        <v>4.3000000000465661</v>
      </c>
      <c r="R1501" s="3">
        <f>C1501-(M1501-Key!$B$5)/(24*Key!$B$6)</f>
        <v>44130.557018518513</v>
      </c>
      <c r="S1501">
        <f>M1501-Key!$B$5</f>
        <v>14.92</v>
      </c>
      <c r="T1501" s="2">
        <f t="shared" si="115"/>
        <v>44129.569444444445</v>
      </c>
      <c r="U1501" t="str">
        <f t="shared" si="116"/>
        <v>10-25-2020 13:40</v>
      </c>
      <c r="V1501">
        <f>IFERROR(IF(W1501=Z1501,VLOOKUP($U1501,[1]C8842!$G$2:$M$145,3,FALSE),0),0)</f>
        <v>21</v>
      </c>
      <c r="W1501">
        <f>VLOOKUP(RIGHT($V$1,5),Key!$A$9:$B$14,2,FALSE)</f>
        <v>10.199999999999999</v>
      </c>
      <c r="X1501">
        <f t="shared" si="119"/>
        <v>0</v>
      </c>
      <c r="Y1501">
        <f>VLOOKUP(RIGHT($X$1,5),Key!$A$9:$B$14,2,FALSE)</f>
        <v>3.7</v>
      </c>
      <c r="Z1501">
        <f t="shared" si="117"/>
        <v>10.199999999999999</v>
      </c>
      <c r="AA1501">
        <f t="shared" si="118"/>
        <v>21</v>
      </c>
    </row>
    <row r="1502" spans="1:27" x14ac:dyDescent="0.3">
      <c r="A1502">
        <v>100067</v>
      </c>
      <c r="B1502">
        <v>230922</v>
      </c>
      <c r="C1502" s="3">
        <v>44130.570833333331</v>
      </c>
      <c r="D1502">
        <v>0</v>
      </c>
      <c r="E1502">
        <v>2</v>
      </c>
      <c r="F1502" t="s">
        <v>25</v>
      </c>
      <c r="G1502">
        <v>1</v>
      </c>
      <c r="H1502">
        <v>63.078130000000002</v>
      </c>
      <c r="I1502">
        <v>14.964840000000001</v>
      </c>
      <c r="J1502">
        <v>0.8828125</v>
      </c>
      <c r="K1502">
        <v>48.019530000000003</v>
      </c>
      <c r="L1502" s="3">
        <v>44130.323611111111</v>
      </c>
      <c r="M1502">
        <v>17.18</v>
      </c>
      <c r="N1502" t="s">
        <v>28</v>
      </c>
      <c r="P1502">
        <f>(C1502-Key!$B$1)*24</f>
        <v>-1.3500000000349246</v>
      </c>
      <c r="Q1502">
        <f>(Key!$B$2-'17.1'!C1502)*24</f>
        <v>4.3000000000465661</v>
      </c>
      <c r="R1502" s="3">
        <f>C1502-(M1502-Key!$B$5)/(24*Key!$B$6)</f>
        <v>44130.557018518513</v>
      </c>
      <c r="S1502">
        <f>M1502-Key!$B$5</f>
        <v>14.92</v>
      </c>
      <c r="T1502" s="2">
        <f t="shared" si="115"/>
        <v>44129.569444444445</v>
      </c>
      <c r="U1502" t="str">
        <f t="shared" si="116"/>
        <v>10-25-2020 13:40</v>
      </c>
      <c r="V1502">
        <f>IFERROR(IF(W1502=Z1502,VLOOKUP($U1502,[1]C8842!$G$2:$M$145,3,FALSE),0),0)</f>
        <v>21</v>
      </c>
      <c r="W1502">
        <f>VLOOKUP(RIGHT($V$1,5),Key!$A$9:$B$14,2,FALSE)</f>
        <v>10.199999999999999</v>
      </c>
      <c r="X1502">
        <f t="shared" si="119"/>
        <v>0</v>
      </c>
      <c r="Y1502">
        <f>VLOOKUP(RIGHT($X$1,5),Key!$A$9:$B$14,2,FALSE)</f>
        <v>3.7</v>
      </c>
      <c r="Z1502">
        <f t="shared" si="117"/>
        <v>10.199999999999999</v>
      </c>
      <c r="AA1502">
        <f t="shared" si="118"/>
        <v>21</v>
      </c>
    </row>
    <row r="1503" spans="1:27" x14ac:dyDescent="0.3">
      <c r="A1503">
        <v>100067</v>
      </c>
      <c r="B1503">
        <v>230922</v>
      </c>
      <c r="C1503" s="3">
        <v>44130.570833333331</v>
      </c>
      <c r="D1503">
        <v>1</v>
      </c>
      <c r="E1503">
        <v>1</v>
      </c>
      <c r="F1503" t="s">
        <v>25</v>
      </c>
      <c r="G1503">
        <v>1</v>
      </c>
      <c r="H1503">
        <v>65.492189999999994</v>
      </c>
      <c r="I1503">
        <v>12.48438</v>
      </c>
      <c r="J1503">
        <v>0.75</v>
      </c>
      <c r="K1503">
        <v>58.023440000000001</v>
      </c>
      <c r="L1503" s="3">
        <v>44130.323611111111</v>
      </c>
      <c r="M1503">
        <v>17.18</v>
      </c>
      <c r="N1503" t="s">
        <v>28</v>
      </c>
      <c r="P1503">
        <f>(C1503-Key!$B$1)*24</f>
        <v>-1.3500000000349246</v>
      </c>
      <c r="Q1503">
        <f>(Key!$B$2-'17.1'!C1503)*24</f>
        <v>4.3000000000465661</v>
      </c>
      <c r="R1503" s="3">
        <f>C1503-(M1503-Key!$B$5)/(24*Key!$B$6)</f>
        <v>44130.557018518513</v>
      </c>
      <c r="S1503">
        <f>M1503-Key!$B$5</f>
        <v>14.92</v>
      </c>
      <c r="T1503" s="2">
        <f t="shared" si="115"/>
        <v>44129.569444444445</v>
      </c>
      <c r="U1503" t="str">
        <f t="shared" si="116"/>
        <v>10-25-2020 13:40</v>
      </c>
      <c r="V1503">
        <f>IFERROR(IF(W1503=Z1503,VLOOKUP($U1503,[1]C8842!$G$2:$M$145,3,FALSE),0),0)</f>
        <v>21</v>
      </c>
      <c r="W1503">
        <f>VLOOKUP(RIGHT($V$1,5),Key!$A$9:$B$14,2,FALSE)</f>
        <v>10.199999999999999</v>
      </c>
      <c r="X1503">
        <f t="shared" si="119"/>
        <v>0</v>
      </c>
      <c r="Y1503">
        <f>VLOOKUP(RIGHT($X$1,5),Key!$A$9:$B$14,2,FALSE)</f>
        <v>3.7</v>
      </c>
      <c r="Z1503">
        <f t="shared" si="117"/>
        <v>10.199999999999999</v>
      </c>
      <c r="AA1503">
        <f t="shared" si="118"/>
        <v>21</v>
      </c>
    </row>
    <row r="1504" spans="1:27" x14ac:dyDescent="0.3">
      <c r="A1504">
        <v>100067</v>
      </c>
      <c r="B1504">
        <v>230922</v>
      </c>
      <c r="C1504" s="3">
        <v>44130.570833333331</v>
      </c>
      <c r="D1504">
        <v>1</v>
      </c>
      <c r="E1504">
        <v>1</v>
      </c>
      <c r="F1504" t="s">
        <v>25</v>
      </c>
      <c r="G1504">
        <v>1</v>
      </c>
      <c r="H1504">
        <v>64.40625</v>
      </c>
      <c r="I1504">
        <v>19.316410000000001</v>
      </c>
      <c r="J1504">
        <v>1.042969</v>
      </c>
      <c r="K1504">
        <v>56.023440000000001</v>
      </c>
      <c r="L1504" s="3">
        <v>44130.323611111111</v>
      </c>
      <c r="M1504">
        <v>17.18</v>
      </c>
      <c r="N1504" t="s">
        <v>28</v>
      </c>
      <c r="P1504">
        <f>(C1504-Key!$B$1)*24</f>
        <v>-1.3500000000349246</v>
      </c>
      <c r="Q1504">
        <f>(Key!$B$2-'17.1'!C1504)*24</f>
        <v>4.3000000000465661</v>
      </c>
      <c r="R1504" s="3">
        <f>C1504-(M1504-Key!$B$5)/(24*Key!$B$6)</f>
        <v>44130.557018518513</v>
      </c>
      <c r="S1504">
        <f>M1504-Key!$B$5</f>
        <v>14.92</v>
      </c>
      <c r="T1504" s="2">
        <f t="shared" si="115"/>
        <v>44129.569444444445</v>
      </c>
      <c r="U1504" t="str">
        <f t="shared" si="116"/>
        <v>10-25-2020 13:40</v>
      </c>
      <c r="V1504">
        <f>IFERROR(IF(W1504=Z1504,VLOOKUP($U1504,[1]C8842!$G$2:$M$145,3,FALSE),0),0)</f>
        <v>21</v>
      </c>
      <c r="W1504">
        <f>VLOOKUP(RIGHT($V$1,5),Key!$A$9:$B$14,2,FALSE)</f>
        <v>10.199999999999999</v>
      </c>
      <c r="X1504">
        <f t="shared" si="119"/>
        <v>0</v>
      </c>
      <c r="Y1504">
        <f>VLOOKUP(RIGHT($X$1,5),Key!$A$9:$B$14,2,FALSE)</f>
        <v>3.7</v>
      </c>
      <c r="Z1504">
        <f t="shared" si="117"/>
        <v>10.199999999999999</v>
      </c>
      <c r="AA1504">
        <f t="shared" si="118"/>
        <v>21</v>
      </c>
    </row>
    <row r="1505" spans="1:27" x14ac:dyDescent="0.3">
      <c r="A1505">
        <v>100067</v>
      </c>
      <c r="B1505">
        <v>230922</v>
      </c>
      <c r="C1505" s="3">
        <v>44130.570833333331</v>
      </c>
      <c r="D1505">
        <v>0</v>
      </c>
      <c r="E1505">
        <v>2</v>
      </c>
      <c r="F1505" t="s">
        <v>25</v>
      </c>
      <c r="G1505">
        <v>2</v>
      </c>
      <c r="H1505">
        <v>63.460940000000001</v>
      </c>
      <c r="I1505">
        <v>29.839839999999999</v>
      </c>
      <c r="J1505">
        <v>1.503906</v>
      </c>
      <c r="K1505">
        <v>46.019530000000003</v>
      </c>
      <c r="L1505" s="3">
        <v>44130.323611111111</v>
      </c>
      <c r="M1505">
        <v>17.18</v>
      </c>
      <c r="N1505" t="s">
        <v>28</v>
      </c>
      <c r="P1505">
        <f>(C1505-Key!$B$1)*24</f>
        <v>-1.3500000000349246</v>
      </c>
      <c r="Q1505">
        <f>(Key!$B$2-'17.1'!C1505)*24</f>
        <v>4.3000000000465661</v>
      </c>
      <c r="R1505" s="3">
        <f>C1505-(M1505-Key!$B$5)/(24*Key!$B$6)</f>
        <v>44130.557018518513</v>
      </c>
      <c r="S1505">
        <f>M1505-Key!$B$5</f>
        <v>14.92</v>
      </c>
      <c r="T1505" s="2">
        <f t="shared" si="115"/>
        <v>44129.569444444445</v>
      </c>
      <c r="U1505" t="str">
        <f t="shared" si="116"/>
        <v>10-25-2020 13:40</v>
      </c>
      <c r="V1505">
        <f>IFERROR(IF(W1505=Z1505,VLOOKUP($U1505,[1]C8842!$G$2:$M$145,3,FALSE),0),0)</f>
        <v>21</v>
      </c>
      <c r="W1505">
        <f>VLOOKUP(RIGHT($V$1,5),Key!$A$9:$B$14,2,FALSE)</f>
        <v>10.199999999999999</v>
      </c>
      <c r="X1505">
        <f t="shared" si="119"/>
        <v>0</v>
      </c>
      <c r="Y1505">
        <f>VLOOKUP(RIGHT($X$1,5),Key!$A$9:$B$14,2,FALSE)</f>
        <v>3.7</v>
      </c>
      <c r="Z1505">
        <f t="shared" si="117"/>
        <v>10.199999999999999</v>
      </c>
      <c r="AA1505">
        <f t="shared" si="118"/>
        <v>21</v>
      </c>
    </row>
    <row r="1506" spans="1:27" x14ac:dyDescent="0.3">
      <c r="A1506">
        <v>100067</v>
      </c>
      <c r="B1506">
        <v>230922</v>
      </c>
      <c r="C1506" s="3">
        <v>44130.570833333331</v>
      </c>
      <c r="D1506">
        <v>0</v>
      </c>
      <c r="E1506">
        <v>2</v>
      </c>
      <c r="F1506" t="s">
        <v>25</v>
      </c>
      <c r="G1506">
        <v>5</v>
      </c>
      <c r="H1506">
        <v>54.976559999999999</v>
      </c>
      <c r="I1506">
        <v>106.3086</v>
      </c>
      <c r="J1506">
        <v>5.4375</v>
      </c>
      <c r="K1506">
        <v>46.019530000000003</v>
      </c>
      <c r="L1506" s="3">
        <v>44130.323611111111</v>
      </c>
      <c r="M1506">
        <v>17.18</v>
      </c>
      <c r="N1506" t="s">
        <v>28</v>
      </c>
      <c r="P1506">
        <f>(C1506-Key!$B$1)*24</f>
        <v>-1.3500000000349246</v>
      </c>
      <c r="Q1506">
        <f>(Key!$B$2-'17.1'!C1506)*24</f>
        <v>4.3000000000465661</v>
      </c>
      <c r="R1506" s="3">
        <f>C1506-(M1506-Key!$B$5)/(24*Key!$B$6)</f>
        <v>44130.557018518513</v>
      </c>
      <c r="S1506">
        <f>M1506-Key!$B$5</f>
        <v>14.92</v>
      </c>
      <c r="T1506" s="2">
        <f t="shared" si="115"/>
        <v>44129.569444444445</v>
      </c>
      <c r="U1506" t="str">
        <f t="shared" si="116"/>
        <v>10-25-2020 13:40</v>
      </c>
      <c r="V1506">
        <f>IFERROR(IF(W1506=Z1506,VLOOKUP($U1506,[1]C8842!$G$2:$M$145,3,FALSE),0),0)</f>
        <v>21</v>
      </c>
      <c r="W1506">
        <f>VLOOKUP(RIGHT($V$1,5),Key!$A$9:$B$14,2,FALSE)</f>
        <v>10.199999999999999</v>
      </c>
      <c r="X1506">
        <f t="shared" si="119"/>
        <v>0</v>
      </c>
      <c r="Y1506">
        <f>VLOOKUP(RIGHT($X$1,5),Key!$A$9:$B$14,2,FALSE)</f>
        <v>3.7</v>
      </c>
      <c r="Z1506">
        <f t="shared" si="117"/>
        <v>10.199999999999999</v>
      </c>
      <c r="AA1506">
        <f t="shared" si="118"/>
        <v>21</v>
      </c>
    </row>
    <row r="1507" spans="1:27" x14ac:dyDescent="0.3">
      <c r="A1507">
        <v>100067</v>
      </c>
      <c r="B1507">
        <v>230922</v>
      </c>
      <c r="C1507" s="3">
        <v>44130.570833333331</v>
      </c>
      <c r="D1507">
        <v>3</v>
      </c>
      <c r="E1507">
        <v>2</v>
      </c>
      <c r="F1507" t="s">
        <v>26</v>
      </c>
      <c r="G1507">
        <v>2</v>
      </c>
      <c r="H1507">
        <v>62.09375</v>
      </c>
      <c r="I1507">
        <v>24.88672</v>
      </c>
      <c r="J1507">
        <v>1.3203130000000001</v>
      </c>
      <c r="K1507">
        <v>94.039060000000006</v>
      </c>
      <c r="L1507" s="3">
        <v>44130.323611111111</v>
      </c>
      <c r="M1507">
        <v>17.18</v>
      </c>
      <c r="N1507" t="s">
        <v>28</v>
      </c>
      <c r="P1507">
        <f>(C1507-Key!$B$1)*24</f>
        <v>-1.3500000000349246</v>
      </c>
      <c r="Q1507">
        <f>(Key!$B$2-'17.1'!C1507)*24</f>
        <v>4.3000000000465661</v>
      </c>
      <c r="R1507" s="3">
        <f>C1507-(M1507-Key!$B$5)/(24*Key!$B$6)</f>
        <v>44130.557018518513</v>
      </c>
      <c r="S1507">
        <f>M1507-Key!$B$5</f>
        <v>14.92</v>
      </c>
      <c r="T1507" s="2">
        <f t="shared" si="115"/>
        <v>44129.569444444445</v>
      </c>
      <c r="U1507" t="str">
        <f t="shared" si="116"/>
        <v>10-25-2020 13:40</v>
      </c>
      <c r="V1507">
        <f>IFERROR(IF(W1507=Z1507,VLOOKUP($U1507,[1]C8842!$G$2:$M$145,3,FALSE),0),0)</f>
        <v>21</v>
      </c>
      <c r="W1507">
        <f>VLOOKUP(RIGHT($V$1,5),Key!$A$9:$B$14,2,FALSE)</f>
        <v>10.199999999999999</v>
      </c>
      <c r="X1507">
        <f t="shared" si="119"/>
        <v>0</v>
      </c>
      <c r="Y1507">
        <f>VLOOKUP(RIGHT($X$1,5),Key!$A$9:$B$14,2,FALSE)</f>
        <v>3.7</v>
      </c>
      <c r="Z1507">
        <f t="shared" si="117"/>
        <v>10.199999999999999</v>
      </c>
      <c r="AA1507">
        <f t="shared" si="118"/>
        <v>21</v>
      </c>
    </row>
    <row r="1508" spans="1:27" x14ac:dyDescent="0.3">
      <c r="A1508">
        <v>100067</v>
      </c>
      <c r="B1508">
        <v>230922</v>
      </c>
      <c r="C1508" s="3">
        <v>44130.570833333331</v>
      </c>
      <c r="D1508">
        <v>2</v>
      </c>
      <c r="E1508">
        <v>1</v>
      </c>
      <c r="F1508" t="s">
        <v>26</v>
      </c>
      <c r="G1508">
        <v>1</v>
      </c>
      <c r="H1508">
        <v>71.765630000000002</v>
      </c>
      <c r="I1508">
        <v>15.664059999999999</v>
      </c>
      <c r="J1508">
        <v>0.80078130000000003</v>
      </c>
      <c r="K1508">
        <v>82.035160000000005</v>
      </c>
      <c r="L1508" s="3">
        <v>44130.323611111111</v>
      </c>
      <c r="M1508">
        <v>17.18</v>
      </c>
      <c r="N1508" t="s">
        <v>28</v>
      </c>
      <c r="P1508">
        <f>(C1508-Key!$B$1)*24</f>
        <v>-1.3500000000349246</v>
      </c>
      <c r="Q1508">
        <f>(Key!$B$2-'17.1'!C1508)*24</f>
        <v>4.3000000000465661</v>
      </c>
      <c r="R1508" s="3">
        <f>C1508-(M1508-Key!$B$5)/(24*Key!$B$6)</f>
        <v>44130.557018518513</v>
      </c>
      <c r="S1508">
        <f>M1508-Key!$B$5</f>
        <v>14.92</v>
      </c>
      <c r="T1508" s="2">
        <f t="shared" si="115"/>
        <v>44129.569444444445</v>
      </c>
      <c r="U1508" t="str">
        <f t="shared" si="116"/>
        <v>10-25-2020 13:40</v>
      </c>
      <c r="V1508">
        <f>IFERROR(IF(W1508=Z1508,VLOOKUP($U1508,[1]C8842!$G$2:$M$145,3,FALSE),0),0)</f>
        <v>21</v>
      </c>
      <c r="W1508">
        <f>VLOOKUP(RIGHT($V$1,5),Key!$A$9:$B$14,2,FALSE)</f>
        <v>10.199999999999999</v>
      </c>
      <c r="X1508">
        <f t="shared" si="119"/>
        <v>0</v>
      </c>
      <c r="Y1508">
        <f>VLOOKUP(RIGHT($X$1,5),Key!$A$9:$B$14,2,FALSE)</f>
        <v>3.7</v>
      </c>
      <c r="Z1508">
        <f t="shared" si="117"/>
        <v>10.199999999999999</v>
      </c>
      <c r="AA1508">
        <f t="shared" si="118"/>
        <v>21</v>
      </c>
    </row>
    <row r="1509" spans="1:27" x14ac:dyDescent="0.3">
      <c r="A1509">
        <v>100067</v>
      </c>
      <c r="B1509">
        <v>230922</v>
      </c>
      <c r="C1509" s="3">
        <v>44130.570833333331</v>
      </c>
      <c r="D1509">
        <v>3</v>
      </c>
      <c r="E1509">
        <v>2</v>
      </c>
      <c r="F1509" t="s">
        <v>26</v>
      </c>
      <c r="G1509">
        <v>1</v>
      </c>
      <c r="H1509">
        <v>65.273439999999994</v>
      </c>
      <c r="I1509">
        <v>10.664059999999999</v>
      </c>
      <c r="J1509">
        <v>0.67578130000000003</v>
      </c>
      <c r="K1509">
        <v>94.039060000000006</v>
      </c>
      <c r="L1509" s="3">
        <v>44130.323611111111</v>
      </c>
      <c r="M1509">
        <v>17.18</v>
      </c>
      <c r="N1509" t="s">
        <v>28</v>
      </c>
      <c r="P1509">
        <f>(C1509-Key!$B$1)*24</f>
        <v>-1.3500000000349246</v>
      </c>
      <c r="Q1509">
        <f>(Key!$B$2-'17.1'!C1509)*24</f>
        <v>4.3000000000465661</v>
      </c>
      <c r="R1509" s="3">
        <f>C1509-(M1509-Key!$B$5)/(24*Key!$B$6)</f>
        <v>44130.557018518513</v>
      </c>
      <c r="S1509">
        <f>M1509-Key!$B$5</f>
        <v>14.92</v>
      </c>
      <c r="T1509" s="2">
        <f t="shared" si="115"/>
        <v>44129.569444444445</v>
      </c>
      <c r="U1509" t="str">
        <f t="shared" si="116"/>
        <v>10-25-2020 13:40</v>
      </c>
      <c r="V1509">
        <f>IFERROR(IF(W1509=Z1509,VLOOKUP($U1509,[1]C8842!$G$2:$M$145,3,FALSE),0),0)</f>
        <v>21</v>
      </c>
      <c r="W1509">
        <f>VLOOKUP(RIGHT($V$1,5),Key!$A$9:$B$14,2,FALSE)</f>
        <v>10.199999999999999</v>
      </c>
      <c r="X1509">
        <f t="shared" si="119"/>
        <v>0</v>
      </c>
      <c r="Y1509">
        <f>VLOOKUP(RIGHT($X$1,5),Key!$A$9:$B$14,2,FALSE)</f>
        <v>3.7</v>
      </c>
      <c r="Z1509">
        <f t="shared" si="117"/>
        <v>10.199999999999999</v>
      </c>
      <c r="AA1509">
        <f t="shared" si="118"/>
        <v>21</v>
      </c>
    </row>
    <row r="1510" spans="1:27" x14ac:dyDescent="0.3">
      <c r="A1510">
        <v>100067</v>
      </c>
      <c r="B1510">
        <v>230922</v>
      </c>
      <c r="C1510" s="3">
        <v>44130.570833333331</v>
      </c>
      <c r="D1510">
        <v>2</v>
      </c>
      <c r="E1510">
        <v>1</v>
      </c>
      <c r="F1510" t="s">
        <v>26</v>
      </c>
      <c r="G1510">
        <v>2</v>
      </c>
      <c r="H1510">
        <v>64.066410000000005</v>
      </c>
      <c r="I1510">
        <v>21.63672</v>
      </c>
      <c r="J1510">
        <v>1.1484380000000001</v>
      </c>
      <c r="K1510">
        <v>80.03125</v>
      </c>
      <c r="L1510" s="3">
        <v>44130.323611111111</v>
      </c>
      <c r="M1510">
        <v>17.18</v>
      </c>
      <c r="N1510" t="s">
        <v>28</v>
      </c>
      <c r="P1510">
        <f>(C1510-Key!$B$1)*24</f>
        <v>-1.3500000000349246</v>
      </c>
      <c r="Q1510">
        <f>(Key!$B$2-'17.1'!C1510)*24</f>
        <v>4.3000000000465661</v>
      </c>
      <c r="R1510" s="3">
        <f>C1510-(M1510-Key!$B$5)/(24*Key!$B$6)</f>
        <v>44130.557018518513</v>
      </c>
      <c r="S1510">
        <f>M1510-Key!$B$5</f>
        <v>14.92</v>
      </c>
      <c r="T1510" s="2">
        <f t="shared" si="115"/>
        <v>44129.569444444445</v>
      </c>
      <c r="U1510" t="str">
        <f t="shared" si="116"/>
        <v>10-25-2020 13:40</v>
      </c>
      <c r="V1510">
        <f>IFERROR(IF(W1510=Z1510,VLOOKUP($U1510,[1]C8842!$G$2:$M$145,3,FALSE),0),0)</f>
        <v>21</v>
      </c>
      <c r="W1510">
        <f>VLOOKUP(RIGHT($V$1,5),Key!$A$9:$B$14,2,FALSE)</f>
        <v>10.199999999999999</v>
      </c>
      <c r="X1510">
        <f t="shared" si="119"/>
        <v>0</v>
      </c>
      <c r="Y1510">
        <f>VLOOKUP(RIGHT($X$1,5),Key!$A$9:$B$14,2,FALSE)</f>
        <v>3.7</v>
      </c>
      <c r="Z1510">
        <f t="shared" si="117"/>
        <v>10.199999999999999</v>
      </c>
      <c r="AA1510">
        <f t="shared" si="118"/>
        <v>21</v>
      </c>
    </row>
    <row r="1511" spans="1:27" x14ac:dyDescent="0.3">
      <c r="A1511">
        <v>100067</v>
      </c>
      <c r="B1511">
        <v>230922</v>
      </c>
      <c r="C1511" s="3">
        <v>44130.571527777778</v>
      </c>
      <c r="D1511">
        <v>2</v>
      </c>
      <c r="E1511">
        <v>1</v>
      </c>
      <c r="F1511" t="s">
        <v>26</v>
      </c>
      <c r="G1511">
        <v>1</v>
      </c>
      <c r="H1511">
        <v>71.6875</v>
      </c>
      <c r="I1511">
        <v>18.48828</v>
      </c>
      <c r="J1511">
        <v>0.90625</v>
      </c>
      <c r="K1511">
        <v>81.035160000000005</v>
      </c>
      <c r="L1511" s="3">
        <v>44130.323611111111</v>
      </c>
      <c r="M1511">
        <v>17.18</v>
      </c>
      <c r="N1511" t="s">
        <v>28</v>
      </c>
      <c r="P1511">
        <f>(C1511-Key!$B$1)*24</f>
        <v>-1.3333333333139308</v>
      </c>
      <c r="Q1511">
        <f>(Key!$B$2-'17.1'!C1511)*24</f>
        <v>4.2833333333255723</v>
      </c>
      <c r="R1511" s="3">
        <f>C1511-(M1511-Key!$B$5)/(24*Key!$B$6)</f>
        <v>44130.55771296296</v>
      </c>
      <c r="S1511">
        <f>M1511-Key!$B$5</f>
        <v>14.92</v>
      </c>
      <c r="T1511" s="2">
        <f t="shared" si="115"/>
        <v>44129.569444444445</v>
      </c>
      <c r="U1511" t="str">
        <f t="shared" si="116"/>
        <v>10-25-2020 13:40</v>
      </c>
      <c r="V1511">
        <f>IFERROR(IF(W1511=Z1511,VLOOKUP($U1511,[1]C8842!$G$2:$M$145,3,FALSE),0),0)</f>
        <v>21</v>
      </c>
      <c r="W1511">
        <f>VLOOKUP(RIGHT($V$1,5),Key!$A$9:$B$14,2,FALSE)</f>
        <v>10.199999999999999</v>
      </c>
      <c r="X1511">
        <f t="shared" si="119"/>
        <v>0</v>
      </c>
      <c r="Y1511">
        <f>VLOOKUP(RIGHT($X$1,5),Key!$A$9:$B$14,2,FALSE)</f>
        <v>3.7</v>
      </c>
      <c r="Z1511">
        <f t="shared" si="117"/>
        <v>10.199999999999999</v>
      </c>
      <c r="AA1511">
        <f t="shared" si="118"/>
        <v>21</v>
      </c>
    </row>
    <row r="1512" spans="1:27" x14ac:dyDescent="0.3">
      <c r="A1512">
        <v>100067</v>
      </c>
      <c r="B1512">
        <v>230922</v>
      </c>
      <c r="C1512" s="3">
        <v>44130.571527777778</v>
      </c>
      <c r="D1512">
        <v>3</v>
      </c>
      <c r="E1512">
        <v>2</v>
      </c>
      <c r="F1512" t="s">
        <v>26</v>
      </c>
      <c r="G1512">
        <v>1</v>
      </c>
      <c r="H1512">
        <v>66.894530000000003</v>
      </c>
      <c r="I1512">
        <v>17.835940000000001</v>
      </c>
      <c r="J1512">
        <v>0.9453125</v>
      </c>
      <c r="K1512">
        <v>92.039060000000006</v>
      </c>
      <c r="L1512" s="3">
        <v>44130.323611111111</v>
      </c>
      <c r="M1512">
        <v>17.18</v>
      </c>
      <c r="N1512" t="s">
        <v>28</v>
      </c>
      <c r="P1512">
        <f>(C1512-Key!$B$1)*24</f>
        <v>-1.3333333333139308</v>
      </c>
      <c r="Q1512">
        <f>(Key!$B$2-'17.1'!C1512)*24</f>
        <v>4.2833333333255723</v>
      </c>
      <c r="R1512" s="3">
        <f>C1512-(M1512-Key!$B$5)/(24*Key!$B$6)</f>
        <v>44130.55771296296</v>
      </c>
      <c r="S1512">
        <f>M1512-Key!$B$5</f>
        <v>14.92</v>
      </c>
      <c r="T1512" s="2">
        <f t="shared" si="115"/>
        <v>44129.569444444445</v>
      </c>
      <c r="U1512" t="str">
        <f t="shared" si="116"/>
        <v>10-25-2020 13:40</v>
      </c>
      <c r="V1512">
        <f>IFERROR(IF(W1512=Z1512,VLOOKUP($U1512,[1]C8842!$G$2:$M$145,3,FALSE),0),0)</f>
        <v>21</v>
      </c>
      <c r="W1512">
        <f>VLOOKUP(RIGHT($V$1,5),Key!$A$9:$B$14,2,FALSE)</f>
        <v>10.199999999999999</v>
      </c>
      <c r="X1512">
        <f t="shared" si="119"/>
        <v>0</v>
      </c>
      <c r="Y1512">
        <f>VLOOKUP(RIGHT($X$1,5),Key!$A$9:$B$14,2,FALSE)</f>
        <v>3.7</v>
      </c>
      <c r="Z1512">
        <f t="shared" si="117"/>
        <v>10.199999999999999</v>
      </c>
      <c r="AA1512">
        <f t="shared" si="118"/>
        <v>21</v>
      </c>
    </row>
    <row r="1513" spans="1:27" x14ac:dyDescent="0.3">
      <c r="A1513">
        <v>100067</v>
      </c>
      <c r="B1513">
        <v>230922</v>
      </c>
      <c r="C1513" s="3">
        <v>44130.571527777778</v>
      </c>
      <c r="D1513">
        <v>2</v>
      </c>
      <c r="E1513">
        <v>1</v>
      </c>
      <c r="F1513" t="s">
        <v>26</v>
      </c>
      <c r="G1513">
        <v>2</v>
      </c>
      <c r="H1513">
        <v>65.648439999999994</v>
      </c>
      <c r="I1513">
        <v>20.007809999999999</v>
      </c>
      <c r="J1513">
        <v>1.0546880000000001</v>
      </c>
      <c r="K1513">
        <v>80.03125</v>
      </c>
      <c r="L1513" s="3">
        <v>44130.323611111111</v>
      </c>
      <c r="M1513">
        <v>17.18</v>
      </c>
      <c r="N1513" t="s">
        <v>28</v>
      </c>
      <c r="P1513">
        <f>(C1513-Key!$B$1)*24</f>
        <v>-1.3333333333139308</v>
      </c>
      <c r="Q1513">
        <f>(Key!$B$2-'17.1'!C1513)*24</f>
        <v>4.2833333333255723</v>
      </c>
      <c r="R1513" s="3">
        <f>C1513-(M1513-Key!$B$5)/(24*Key!$B$6)</f>
        <v>44130.55771296296</v>
      </c>
      <c r="S1513">
        <f>M1513-Key!$B$5</f>
        <v>14.92</v>
      </c>
      <c r="T1513" s="2">
        <f t="shared" si="115"/>
        <v>44129.569444444445</v>
      </c>
      <c r="U1513" t="str">
        <f t="shared" si="116"/>
        <v>10-25-2020 13:40</v>
      </c>
      <c r="V1513">
        <f>IFERROR(IF(W1513=Z1513,VLOOKUP($U1513,[1]C8842!$G$2:$M$145,3,FALSE),0),0)</f>
        <v>21</v>
      </c>
      <c r="W1513">
        <f>VLOOKUP(RIGHT($V$1,5),Key!$A$9:$B$14,2,FALSE)</f>
        <v>10.199999999999999</v>
      </c>
      <c r="X1513">
        <f t="shared" si="119"/>
        <v>0</v>
      </c>
      <c r="Y1513">
        <f>VLOOKUP(RIGHT($X$1,5),Key!$A$9:$B$14,2,FALSE)</f>
        <v>3.7</v>
      </c>
      <c r="Z1513">
        <f t="shared" si="117"/>
        <v>10.199999999999999</v>
      </c>
      <c r="AA1513">
        <f t="shared" si="118"/>
        <v>21</v>
      </c>
    </row>
    <row r="1514" spans="1:27" x14ac:dyDescent="0.3">
      <c r="A1514">
        <v>100067</v>
      </c>
      <c r="B1514">
        <v>230922</v>
      </c>
      <c r="C1514" s="3">
        <v>44130.571527777778</v>
      </c>
      <c r="D1514">
        <v>3</v>
      </c>
      <c r="E1514">
        <v>2</v>
      </c>
      <c r="F1514" t="s">
        <v>26</v>
      </c>
      <c r="G1514">
        <v>2</v>
      </c>
      <c r="H1514">
        <v>72.707030000000003</v>
      </c>
      <c r="I1514">
        <v>21.320309999999999</v>
      </c>
      <c r="J1514">
        <v>1</v>
      </c>
      <c r="K1514">
        <v>94.039060000000006</v>
      </c>
      <c r="L1514" s="3">
        <v>44130.323611111111</v>
      </c>
      <c r="M1514">
        <v>17.18</v>
      </c>
      <c r="N1514" t="s">
        <v>28</v>
      </c>
      <c r="P1514">
        <f>(C1514-Key!$B$1)*24</f>
        <v>-1.3333333333139308</v>
      </c>
      <c r="Q1514">
        <f>(Key!$B$2-'17.1'!C1514)*24</f>
        <v>4.2833333333255723</v>
      </c>
      <c r="R1514" s="3">
        <f>C1514-(M1514-Key!$B$5)/(24*Key!$B$6)</f>
        <v>44130.55771296296</v>
      </c>
      <c r="S1514">
        <f>M1514-Key!$B$5</f>
        <v>14.92</v>
      </c>
      <c r="T1514" s="2">
        <f t="shared" si="115"/>
        <v>44129.569444444445</v>
      </c>
      <c r="U1514" t="str">
        <f t="shared" si="116"/>
        <v>10-25-2020 13:40</v>
      </c>
      <c r="V1514">
        <f>IFERROR(IF(W1514=Z1514,VLOOKUP($U1514,[1]C8842!$G$2:$M$145,3,FALSE),0),0)</f>
        <v>21</v>
      </c>
      <c r="W1514">
        <f>VLOOKUP(RIGHT($V$1,5),Key!$A$9:$B$14,2,FALSE)</f>
        <v>10.199999999999999</v>
      </c>
      <c r="X1514">
        <f t="shared" si="119"/>
        <v>0</v>
      </c>
      <c r="Y1514">
        <f>VLOOKUP(RIGHT($X$1,5),Key!$A$9:$B$14,2,FALSE)</f>
        <v>3.7</v>
      </c>
      <c r="Z1514">
        <f t="shared" si="117"/>
        <v>10.199999999999999</v>
      </c>
      <c r="AA1514">
        <f t="shared" si="118"/>
        <v>21</v>
      </c>
    </row>
    <row r="1515" spans="1:27" x14ac:dyDescent="0.3">
      <c r="A1515">
        <v>100067</v>
      </c>
      <c r="B1515">
        <v>230922</v>
      </c>
      <c r="C1515" s="3">
        <v>44130.571527777778</v>
      </c>
      <c r="D1515">
        <v>2</v>
      </c>
      <c r="E1515">
        <v>1</v>
      </c>
      <c r="F1515" t="s">
        <v>26</v>
      </c>
      <c r="G1515">
        <v>2</v>
      </c>
      <c r="H1515">
        <v>70.28125</v>
      </c>
      <c r="I1515">
        <v>21.484380000000002</v>
      </c>
      <c r="J1515">
        <v>1.0390630000000001</v>
      </c>
      <c r="K1515">
        <v>81.035160000000005</v>
      </c>
      <c r="L1515" s="3">
        <v>44130.323611111111</v>
      </c>
      <c r="M1515">
        <v>17.18</v>
      </c>
      <c r="N1515" t="s">
        <v>28</v>
      </c>
      <c r="P1515">
        <f>(C1515-Key!$B$1)*24</f>
        <v>-1.3333333333139308</v>
      </c>
      <c r="Q1515">
        <f>(Key!$B$2-'17.1'!C1515)*24</f>
        <v>4.2833333333255723</v>
      </c>
      <c r="R1515" s="3">
        <f>C1515-(M1515-Key!$B$5)/(24*Key!$B$6)</f>
        <v>44130.55771296296</v>
      </c>
      <c r="S1515">
        <f>M1515-Key!$B$5</f>
        <v>14.92</v>
      </c>
      <c r="T1515" s="2">
        <f t="shared" si="115"/>
        <v>44129.569444444445</v>
      </c>
      <c r="U1515" t="str">
        <f t="shared" si="116"/>
        <v>10-25-2020 13:40</v>
      </c>
      <c r="V1515">
        <f>IFERROR(IF(W1515=Z1515,VLOOKUP($U1515,[1]C8842!$G$2:$M$145,3,FALSE),0),0)</f>
        <v>21</v>
      </c>
      <c r="W1515">
        <f>VLOOKUP(RIGHT($V$1,5),Key!$A$9:$B$14,2,FALSE)</f>
        <v>10.199999999999999</v>
      </c>
      <c r="X1515">
        <f t="shared" si="119"/>
        <v>0</v>
      </c>
      <c r="Y1515">
        <f>VLOOKUP(RIGHT($X$1,5),Key!$A$9:$B$14,2,FALSE)</f>
        <v>3.7</v>
      </c>
      <c r="Z1515">
        <f t="shared" si="117"/>
        <v>10.199999999999999</v>
      </c>
      <c r="AA1515">
        <f t="shared" si="118"/>
        <v>21</v>
      </c>
    </row>
    <row r="1516" spans="1:27" x14ac:dyDescent="0.3">
      <c r="A1516">
        <v>100067</v>
      </c>
      <c r="B1516">
        <v>230922</v>
      </c>
      <c r="C1516" s="3">
        <v>44130.571527777778</v>
      </c>
      <c r="D1516">
        <v>0</v>
      </c>
      <c r="E1516">
        <v>2</v>
      </c>
      <c r="F1516" t="s">
        <v>25</v>
      </c>
      <c r="G1516">
        <v>2</v>
      </c>
      <c r="H1516">
        <v>52.992190000000001</v>
      </c>
      <c r="I1516">
        <v>21.421880000000002</v>
      </c>
      <c r="J1516">
        <v>1.375</v>
      </c>
      <c r="K1516">
        <v>46.019530000000003</v>
      </c>
      <c r="L1516" s="3">
        <v>44130.323611111111</v>
      </c>
      <c r="M1516">
        <v>17.18</v>
      </c>
      <c r="N1516" t="s">
        <v>28</v>
      </c>
      <c r="P1516">
        <f>(C1516-Key!$B$1)*24</f>
        <v>-1.3333333333139308</v>
      </c>
      <c r="Q1516">
        <f>(Key!$B$2-'17.1'!C1516)*24</f>
        <v>4.2833333333255723</v>
      </c>
      <c r="R1516" s="3">
        <f>C1516-(M1516-Key!$B$5)/(24*Key!$B$6)</f>
        <v>44130.55771296296</v>
      </c>
      <c r="S1516">
        <f>M1516-Key!$B$5</f>
        <v>14.92</v>
      </c>
      <c r="T1516" s="2">
        <f t="shared" si="115"/>
        <v>44129.569444444445</v>
      </c>
      <c r="U1516" t="str">
        <f t="shared" si="116"/>
        <v>10-25-2020 13:40</v>
      </c>
      <c r="V1516">
        <f>IFERROR(IF(W1516=Z1516,VLOOKUP($U1516,[1]C8842!$G$2:$M$145,3,FALSE),0),0)</f>
        <v>21</v>
      </c>
      <c r="W1516">
        <f>VLOOKUP(RIGHT($V$1,5),Key!$A$9:$B$14,2,FALSE)</f>
        <v>10.199999999999999</v>
      </c>
      <c r="X1516">
        <f t="shared" si="119"/>
        <v>0</v>
      </c>
      <c r="Y1516">
        <f>VLOOKUP(RIGHT($X$1,5),Key!$A$9:$B$14,2,FALSE)</f>
        <v>3.7</v>
      </c>
      <c r="Z1516">
        <f t="shared" si="117"/>
        <v>10.199999999999999</v>
      </c>
      <c r="AA1516">
        <f t="shared" si="118"/>
        <v>21</v>
      </c>
    </row>
    <row r="1517" spans="1:27" x14ac:dyDescent="0.3">
      <c r="A1517">
        <v>100067</v>
      </c>
      <c r="B1517">
        <v>230922</v>
      </c>
      <c r="C1517" s="3">
        <v>44130.571527777778</v>
      </c>
      <c r="D1517">
        <v>3</v>
      </c>
      <c r="E1517">
        <v>2</v>
      </c>
      <c r="F1517" t="s">
        <v>26</v>
      </c>
      <c r="G1517">
        <v>1</v>
      </c>
      <c r="H1517">
        <v>64.832030000000003</v>
      </c>
      <c r="I1517">
        <v>19.089839999999999</v>
      </c>
      <c r="J1517">
        <v>1.027344</v>
      </c>
      <c r="K1517">
        <v>94.039060000000006</v>
      </c>
      <c r="L1517" s="3">
        <v>44130.323611111111</v>
      </c>
      <c r="M1517">
        <v>17.18</v>
      </c>
      <c r="N1517" t="s">
        <v>28</v>
      </c>
      <c r="P1517">
        <f>(C1517-Key!$B$1)*24</f>
        <v>-1.3333333333139308</v>
      </c>
      <c r="Q1517">
        <f>(Key!$B$2-'17.1'!C1517)*24</f>
        <v>4.2833333333255723</v>
      </c>
      <c r="R1517" s="3">
        <f>C1517-(M1517-Key!$B$5)/(24*Key!$B$6)</f>
        <v>44130.55771296296</v>
      </c>
      <c r="S1517">
        <f>M1517-Key!$B$5</f>
        <v>14.92</v>
      </c>
      <c r="T1517" s="2">
        <f t="shared" si="115"/>
        <v>44129.569444444445</v>
      </c>
      <c r="U1517" t="str">
        <f t="shared" si="116"/>
        <v>10-25-2020 13:40</v>
      </c>
      <c r="V1517">
        <f>IFERROR(IF(W1517=Z1517,VLOOKUP($U1517,[1]C8842!$G$2:$M$145,3,FALSE),0),0)</f>
        <v>21</v>
      </c>
      <c r="W1517">
        <f>VLOOKUP(RIGHT($V$1,5),Key!$A$9:$B$14,2,FALSE)</f>
        <v>10.199999999999999</v>
      </c>
      <c r="X1517">
        <f t="shared" si="119"/>
        <v>0</v>
      </c>
      <c r="Y1517">
        <f>VLOOKUP(RIGHT($X$1,5),Key!$A$9:$B$14,2,FALSE)</f>
        <v>3.7</v>
      </c>
      <c r="Z1517">
        <f t="shared" si="117"/>
        <v>10.199999999999999</v>
      </c>
      <c r="AA1517">
        <f t="shared" si="118"/>
        <v>21</v>
      </c>
    </row>
    <row r="1518" spans="1:27" x14ac:dyDescent="0.3">
      <c r="A1518">
        <v>100067</v>
      </c>
      <c r="B1518">
        <v>230922</v>
      </c>
      <c r="C1518" s="3">
        <v>44130.571527777778</v>
      </c>
      <c r="D1518">
        <v>3</v>
      </c>
      <c r="E1518">
        <v>2</v>
      </c>
      <c r="F1518" t="s">
        <v>26</v>
      </c>
      <c r="G1518">
        <v>1</v>
      </c>
      <c r="H1518">
        <v>64.785160000000005</v>
      </c>
      <c r="I1518">
        <v>14.03125</v>
      </c>
      <c r="J1518">
        <v>0.8203125</v>
      </c>
      <c r="K1518">
        <v>94.039060000000006</v>
      </c>
      <c r="L1518" s="3">
        <v>44130.323611111111</v>
      </c>
      <c r="M1518">
        <v>17.18</v>
      </c>
      <c r="N1518" t="s">
        <v>28</v>
      </c>
      <c r="P1518">
        <f>(C1518-Key!$B$1)*24</f>
        <v>-1.3333333333139308</v>
      </c>
      <c r="Q1518">
        <f>(Key!$B$2-'17.1'!C1518)*24</f>
        <v>4.2833333333255723</v>
      </c>
      <c r="R1518" s="3">
        <f>C1518-(M1518-Key!$B$5)/(24*Key!$B$6)</f>
        <v>44130.55771296296</v>
      </c>
      <c r="S1518">
        <f>M1518-Key!$B$5</f>
        <v>14.92</v>
      </c>
      <c r="T1518" s="2">
        <f t="shared" si="115"/>
        <v>44129.569444444445</v>
      </c>
      <c r="U1518" t="str">
        <f t="shared" si="116"/>
        <v>10-25-2020 13:40</v>
      </c>
      <c r="V1518">
        <f>IFERROR(IF(W1518=Z1518,VLOOKUP($U1518,[1]C8842!$G$2:$M$145,3,FALSE),0),0)</f>
        <v>21</v>
      </c>
      <c r="W1518">
        <f>VLOOKUP(RIGHT($V$1,5),Key!$A$9:$B$14,2,FALSE)</f>
        <v>10.199999999999999</v>
      </c>
      <c r="X1518">
        <f t="shared" si="119"/>
        <v>0</v>
      </c>
      <c r="Y1518">
        <f>VLOOKUP(RIGHT($X$1,5),Key!$A$9:$B$14,2,FALSE)</f>
        <v>3.7</v>
      </c>
      <c r="Z1518">
        <f t="shared" si="117"/>
        <v>10.199999999999999</v>
      </c>
      <c r="AA1518">
        <f t="shared" si="118"/>
        <v>21</v>
      </c>
    </row>
    <row r="1519" spans="1:27" x14ac:dyDescent="0.3">
      <c r="A1519">
        <v>100067</v>
      </c>
      <c r="B1519">
        <v>230922</v>
      </c>
      <c r="C1519" s="3">
        <v>44130.571527777778</v>
      </c>
      <c r="D1519">
        <v>3</v>
      </c>
      <c r="E1519">
        <v>2</v>
      </c>
      <c r="F1519" t="s">
        <v>26</v>
      </c>
      <c r="G1519">
        <v>2</v>
      </c>
      <c r="H1519">
        <v>59.984380000000002</v>
      </c>
      <c r="I1519">
        <v>20.59375</v>
      </c>
      <c r="J1519">
        <v>1.1796880000000001</v>
      </c>
      <c r="K1519">
        <v>92.039060000000006</v>
      </c>
      <c r="L1519" s="3">
        <v>44130.323611111111</v>
      </c>
      <c r="M1519">
        <v>17.18</v>
      </c>
      <c r="N1519" t="s">
        <v>28</v>
      </c>
      <c r="P1519">
        <f>(C1519-Key!$B$1)*24</f>
        <v>-1.3333333333139308</v>
      </c>
      <c r="Q1519">
        <f>(Key!$B$2-'17.1'!C1519)*24</f>
        <v>4.2833333333255723</v>
      </c>
      <c r="R1519" s="3">
        <f>C1519-(M1519-Key!$B$5)/(24*Key!$B$6)</f>
        <v>44130.55771296296</v>
      </c>
      <c r="S1519">
        <f>M1519-Key!$B$5</f>
        <v>14.92</v>
      </c>
      <c r="T1519" s="2">
        <f t="shared" si="115"/>
        <v>44129.569444444445</v>
      </c>
      <c r="U1519" t="str">
        <f t="shared" si="116"/>
        <v>10-25-2020 13:40</v>
      </c>
      <c r="V1519">
        <f>IFERROR(IF(W1519=Z1519,VLOOKUP($U1519,[1]C8842!$G$2:$M$145,3,FALSE),0),0)</f>
        <v>21</v>
      </c>
      <c r="W1519">
        <f>VLOOKUP(RIGHT($V$1,5),Key!$A$9:$B$14,2,FALSE)</f>
        <v>10.199999999999999</v>
      </c>
      <c r="X1519">
        <f t="shared" si="119"/>
        <v>0</v>
      </c>
      <c r="Y1519">
        <f>VLOOKUP(RIGHT($X$1,5),Key!$A$9:$B$14,2,FALSE)</f>
        <v>3.7</v>
      </c>
      <c r="Z1519">
        <f t="shared" si="117"/>
        <v>10.199999999999999</v>
      </c>
      <c r="AA1519">
        <f t="shared" si="118"/>
        <v>21</v>
      </c>
    </row>
    <row r="1520" spans="1:27" x14ac:dyDescent="0.3">
      <c r="A1520">
        <v>100067</v>
      </c>
      <c r="B1520">
        <v>230922</v>
      </c>
      <c r="C1520" s="3">
        <v>44130.571527777778</v>
      </c>
      <c r="D1520">
        <v>2</v>
      </c>
      <c r="E1520">
        <v>1</v>
      </c>
      <c r="F1520" t="s">
        <v>26</v>
      </c>
      <c r="G1520">
        <v>2</v>
      </c>
      <c r="H1520">
        <v>72.433589999999995</v>
      </c>
      <c r="I1520">
        <v>20.757809999999999</v>
      </c>
      <c r="J1520">
        <v>0.98046880000000003</v>
      </c>
      <c r="K1520">
        <v>80.03125</v>
      </c>
      <c r="L1520" s="3">
        <v>44130.323611111111</v>
      </c>
      <c r="M1520">
        <v>17.18</v>
      </c>
      <c r="N1520" t="s">
        <v>28</v>
      </c>
      <c r="P1520">
        <f>(C1520-Key!$B$1)*24</f>
        <v>-1.3333333333139308</v>
      </c>
      <c r="Q1520">
        <f>(Key!$B$2-'17.1'!C1520)*24</f>
        <v>4.2833333333255723</v>
      </c>
      <c r="R1520" s="3">
        <f>C1520-(M1520-Key!$B$5)/(24*Key!$B$6)</f>
        <v>44130.55771296296</v>
      </c>
      <c r="S1520">
        <f>M1520-Key!$B$5</f>
        <v>14.92</v>
      </c>
      <c r="T1520" s="2">
        <f t="shared" si="115"/>
        <v>44129.569444444445</v>
      </c>
      <c r="U1520" t="str">
        <f t="shared" si="116"/>
        <v>10-25-2020 13:40</v>
      </c>
      <c r="V1520">
        <f>IFERROR(IF(W1520=Z1520,VLOOKUP($U1520,[1]C8842!$G$2:$M$145,3,FALSE),0),0)</f>
        <v>21</v>
      </c>
      <c r="W1520">
        <f>VLOOKUP(RIGHT($V$1,5),Key!$A$9:$B$14,2,FALSE)</f>
        <v>10.199999999999999</v>
      </c>
      <c r="X1520">
        <f t="shared" si="119"/>
        <v>0</v>
      </c>
      <c r="Y1520">
        <f>VLOOKUP(RIGHT($X$1,5),Key!$A$9:$B$14,2,FALSE)</f>
        <v>3.7</v>
      </c>
      <c r="Z1520">
        <f t="shared" si="117"/>
        <v>10.199999999999999</v>
      </c>
      <c r="AA1520">
        <f t="shared" si="118"/>
        <v>21</v>
      </c>
    </row>
    <row r="1521" spans="1:27" x14ac:dyDescent="0.3">
      <c r="A1521">
        <v>100067</v>
      </c>
      <c r="B1521">
        <v>230922</v>
      </c>
      <c r="C1521" s="3">
        <v>44130.571527777778</v>
      </c>
      <c r="D1521">
        <v>3</v>
      </c>
      <c r="E1521">
        <v>2</v>
      </c>
      <c r="F1521" t="s">
        <v>26</v>
      </c>
      <c r="G1521">
        <v>1</v>
      </c>
      <c r="H1521">
        <v>69.617189999999994</v>
      </c>
      <c r="I1521">
        <v>16.660160000000001</v>
      </c>
      <c r="J1521">
        <v>0.86328130000000003</v>
      </c>
      <c r="K1521">
        <v>94.039060000000006</v>
      </c>
      <c r="L1521" s="3">
        <v>44130.323611111111</v>
      </c>
      <c r="M1521">
        <v>17.18</v>
      </c>
      <c r="N1521" t="s">
        <v>28</v>
      </c>
      <c r="P1521">
        <f>(C1521-Key!$B$1)*24</f>
        <v>-1.3333333333139308</v>
      </c>
      <c r="Q1521">
        <f>(Key!$B$2-'17.1'!C1521)*24</f>
        <v>4.2833333333255723</v>
      </c>
      <c r="R1521" s="3">
        <f>C1521-(M1521-Key!$B$5)/(24*Key!$B$6)</f>
        <v>44130.55771296296</v>
      </c>
      <c r="S1521">
        <f>M1521-Key!$B$5</f>
        <v>14.92</v>
      </c>
      <c r="T1521" s="2">
        <f t="shared" si="115"/>
        <v>44129.569444444445</v>
      </c>
      <c r="U1521" t="str">
        <f t="shared" si="116"/>
        <v>10-25-2020 13:40</v>
      </c>
      <c r="V1521">
        <f>IFERROR(IF(W1521=Z1521,VLOOKUP($U1521,[1]C8842!$G$2:$M$145,3,FALSE),0),0)</f>
        <v>21</v>
      </c>
      <c r="W1521">
        <f>VLOOKUP(RIGHT($V$1,5),Key!$A$9:$B$14,2,FALSE)</f>
        <v>10.199999999999999</v>
      </c>
      <c r="X1521">
        <f t="shared" si="119"/>
        <v>0</v>
      </c>
      <c r="Y1521">
        <f>VLOOKUP(RIGHT($X$1,5),Key!$A$9:$B$14,2,FALSE)</f>
        <v>3.7</v>
      </c>
      <c r="Z1521">
        <f t="shared" si="117"/>
        <v>10.199999999999999</v>
      </c>
      <c r="AA1521">
        <f t="shared" si="118"/>
        <v>21</v>
      </c>
    </row>
    <row r="1522" spans="1:27" x14ac:dyDescent="0.3">
      <c r="A1522">
        <v>100067</v>
      </c>
      <c r="B1522">
        <v>230922</v>
      </c>
      <c r="C1522" s="3">
        <v>44130.571527777778</v>
      </c>
      <c r="D1522">
        <v>3</v>
      </c>
      <c r="E1522">
        <v>2</v>
      </c>
      <c r="F1522" t="s">
        <v>26</v>
      </c>
      <c r="G1522">
        <v>1</v>
      </c>
      <c r="H1522">
        <v>64.699219999999997</v>
      </c>
      <c r="I1522">
        <v>15.17188</v>
      </c>
      <c r="J1522">
        <v>0.8671875</v>
      </c>
      <c r="K1522">
        <v>96.039060000000006</v>
      </c>
      <c r="L1522" s="3">
        <v>44130.323611111111</v>
      </c>
      <c r="M1522">
        <v>17.18</v>
      </c>
      <c r="N1522" t="s">
        <v>28</v>
      </c>
      <c r="P1522">
        <f>(C1522-Key!$B$1)*24</f>
        <v>-1.3333333333139308</v>
      </c>
      <c r="Q1522">
        <f>(Key!$B$2-'17.1'!C1522)*24</f>
        <v>4.2833333333255723</v>
      </c>
      <c r="R1522" s="3">
        <f>C1522-(M1522-Key!$B$5)/(24*Key!$B$6)</f>
        <v>44130.55771296296</v>
      </c>
      <c r="S1522">
        <f>M1522-Key!$B$5</f>
        <v>14.92</v>
      </c>
      <c r="T1522" s="2">
        <f t="shared" si="115"/>
        <v>44129.569444444445</v>
      </c>
      <c r="U1522" t="str">
        <f t="shared" si="116"/>
        <v>10-25-2020 13:40</v>
      </c>
      <c r="V1522">
        <f>IFERROR(IF(W1522=Z1522,VLOOKUP($U1522,[1]C8842!$G$2:$M$145,3,FALSE),0),0)</f>
        <v>21</v>
      </c>
      <c r="W1522">
        <f>VLOOKUP(RIGHT($V$1,5),Key!$A$9:$B$14,2,FALSE)</f>
        <v>10.199999999999999</v>
      </c>
      <c r="X1522">
        <f t="shared" si="119"/>
        <v>0</v>
      </c>
      <c r="Y1522">
        <f>VLOOKUP(RIGHT($X$1,5),Key!$A$9:$B$14,2,FALSE)</f>
        <v>3.7</v>
      </c>
      <c r="Z1522">
        <f t="shared" si="117"/>
        <v>10.199999999999999</v>
      </c>
      <c r="AA1522">
        <f t="shared" si="118"/>
        <v>21</v>
      </c>
    </row>
    <row r="1523" spans="1:27" x14ac:dyDescent="0.3">
      <c r="A1523">
        <v>100067</v>
      </c>
      <c r="B1523">
        <v>230922</v>
      </c>
      <c r="C1523" s="3">
        <v>44130.571527777778</v>
      </c>
      <c r="D1523">
        <v>3</v>
      </c>
      <c r="E1523">
        <v>2</v>
      </c>
      <c r="F1523" t="s">
        <v>26</v>
      </c>
      <c r="G1523">
        <v>2</v>
      </c>
      <c r="H1523">
        <v>67.796880000000002</v>
      </c>
      <c r="I1523">
        <v>24.347660000000001</v>
      </c>
      <c r="J1523">
        <v>1.1875</v>
      </c>
      <c r="K1523">
        <v>94.039060000000006</v>
      </c>
      <c r="L1523" s="3">
        <v>44130.323611111111</v>
      </c>
      <c r="M1523">
        <v>17.18</v>
      </c>
      <c r="N1523" t="s">
        <v>28</v>
      </c>
      <c r="P1523">
        <f>(C1523-Key!$B$1)*24</f>
        <v>-1.3333333333139308</v>
      </c>
      <c r="Q1523">
        <f>(Key!$B$2-'17.1'!C1523)*24</f>
        <v>4.2833333333255723</v>
      </c>
      <c r="R1523" s="3">
        <f>C1523-(M1523-Key!$B$5)/(24*Key!$B$6)</f>
        <v>44130.55771296296</v>
      </c>
      <c r="S1523">
        <f>M1523-Key!$B$5</f>
        <v>14.92</v>
      </c>
      <c r="T1523" s="2">
        <f t="shared" si="115"/>
        <v>44129.569444444445</v>
      </c>
      <c r="U1523" t="str">
        <f t="shared" si="116"/>
        <v>10-25-2020 13:40</v>
      </c>
      <c r="V1523">
        <f>IFERROR(IF(W1523=Z1523,VLOOKUP($U1523,[1]C8842!$G$2:$M$145,3,FALSE),0),0)</f>
        <v>21</v>
      </c>
      <c r="W1523">
        <f>VLOOKUP(RIGHT($V$1,5),Key!$A$9:$B$14,2,FALSE)</f>
        <v>10.199999999999999</v>
      </c>
      <c r="X1523">
        <f t="shared" si="119"/>
        <v>0</v>
      </c>
      <c r="Y1523">
        <f>VLOOKUP(RIGHT($X$1,5),Key!$A$9:$B$14,2,FALSE)</f>
        <v>3.7</v>
      </c>
      <c r="Z1523">
        <f t="shared" si="117"/>
        <v>10.199999999999999</v>
      </c>
      <c r="AA1523">
        <f t="shared" si="118"/>
        <v>21</v>
      </c>
    </row>
    <row r="1524" spans="1:27" x14ac:dyDescent="0.3">
      <c r="A1524">
        <v>100067</v>
      </c>
      <c r="B1524">
        <v>230922</v>
      </c>
      <c r="C1524" s="3">
        <v>44130.571527777778</v>
      </c>
      <c r="D1524">
        <v>2</v>
      </c>
      <c r="E1524">
        <v>1</v>
      </c>
      <c r="F1524" t="s">
        <v>26</v>
      </c>
      <c r="G1524">
        <v>1</v>
      </c>
      <c r="H1524">
        <v>65.507810000000006</v>
      </c>
      <c r="I1524">
        <v>15.76563</v>
      </c>
      <c r="J1524">
        <v>0.8828125</v>
      </c>
      <c r="K1524">
        <v>81.035160000000005</v>
      </c>
      <c r="L1524" s="3">
        <v>44130.323611111111</v>
      </c>
      <c r="M1524">
        <v>17.18</v>
      </c>
      <c r="N1524" t="s">
        <v>28</v>
      </c>
      <c r="P1524">
        <f>(C1524-Key!$B$1)*24</f>
        <v>-1.3333333333139308</v>
      </c>
      <c r="Q1524">
        <f>(Key!$B$2-'17.1'!C1524)*24</f>
        <v>4.2833333333255723</v>
      </c>
      <c r="R1524" s="3">
        <f>C1524-(M1524-Key!$B$5)/(24*Key!$B$6)</f>
        <v>44130.55771296296</v>
      </c>
      <c r="S1524">
        <f>M1524-Key!$B$5</f>
        <v>14.92</v>
      </c>
      <c r="T1524" s="2">
        <f t="shared" si="115"/>
        <v>44129.569444444445</v>
      </c>
      <c r="U1524" t="str">
        <f t="shared" si="116"/>
        <v>10-25-2020 13:40</v>
      </c>
      <c r="V1524">
        <f>IFERROR(IF(W1524=Z1524,VLOOKUP($U1524,[1]C8842!$G$2:$M$145,3,FALSE),0),0)</f>
        <v>21</v>
      </c>
      <c r="W1524">
        <f>VLOOKUP(RIGHT($V$1,5),Key!$A$9:$B$14,2,FALSE)</f>
        <v>10.199999999999999</v>
      </c>
      <c r="X1524">
        <f t="shared" si="119"/>
        <v>0</v>
      </c>
      <c r="Y1524">
        <f>VLOOKUP(RIGHT($X$1,5),Key!$A$9:$B$14,2,FALSE)</f>
        <v>3.7</v>
      </c>
      <c r="Z1524">
        <f t="shared" si="117"/>
        <v>10.199999999999999</v>
      </c>
      <c r="AA1524">
        <f t="shared" si="118"/>
        <v>21</v>
      </c>
    </row>
    <row r="1525" spans="1:27" x14ac:dyDescent="0.3">
      <c r="A1525">
        <v>100067</v>
      </c>
      <c r="B1525">
        <v>230922</v>
      </c>
      <c r="C1525" s="3">
        <v>44130.572222222225</v>
      </c>
      <c r="D1525">
        <v>3</v>
      </c>
      <c r="E1525">
        <v>2</v>
      </c>
      <c r="F1525" t="s">
        <v>26</v>
      </c>
      <c r="G1525">
        <v>1</v>
      </c>
      <c r="H1525">
        <v>68.886719999999997</v>
      </c>
      <c r="I1525">
        <v>19.85547</v>
      </c>
      <c r="J1525">
        <v>0.99609380000000003</v>
      </c>
      <c r="K1525">
        <v>94.039060000000006</v>
      </c>
      <c r="L1525" s="3">
        <v>44130.323611111111</v>
      </c>
      <c r="M1525">
        <v>17.18</v>
      </c>
      <c r="N1525" t="s">
        <v>28</v>
      </c>
      <c r="P1525">
        <f>(C1525-Key!$B$1)*24</f>
        <v>-1.316666666592937</v>
      </c>
      <c r="Q1525">
        <f>(Key!$B$2-'17.1'!C1525)*24</f>
        <v>4.2666666666045785</v>
      </c>
      <c r="R1525" s="3">
        <f>C1525-(M1525-Key!$B$5)/(24*Key!$B$6)</f>
        <v>44130.558407407407</v>
      </c>
      <c r="S1525">
        <f>M1525-Key!$B$5</f>
        <v>14.92</v>
      </c>
      <c r="T1525" s="2">
        <f t="shared" si="115"/>
        <v>44129.569444444445</v>
      </c>
      <c r="U1525" t="str">
        <f t="shared" si="116"/>
        <v>10-25-2020 13:40</v>
      </c>
      <c r="V1525">
        <f>IFERROR(IF(W1525=Z1525,VLOOKUP($U1525,[1]C8842!$G$2:$M$145,3,FALSE),0),0)</f>
        <v>21</v>
      </c>
      <c r="W1525">
        <f>VLOOKUP(RIGHT($V$1,5),Key!$A$9:$B$14,2,FALSE)</f>
        <v>10.199999999999999</v>
      </c>
      <c r="X1525">
        <f t="shared" si="119"/>
        <v>0</v>
      </c>
      <c r="Y1525">
        <f>VLOOKUP(RIGHT($X$1,5),Key!$A$9:$B$14,2,FALSE)</f>
        <v>3.7</v>
      </c>
      <c r="Z1525">
        <f t="shared" si="117"/>
        <v>10.199999999999999</v>
      </c>
      <c r="AA1525">
        <f t="shared" si="118"/>
        <v>21</v>
      </c>
    </row>
    <row r="1526" spans="1:27" x14ac:dyDescent="0.3">
      <c r="A1526">
        <v>100067</v>
      </c>
      <c r="B1526">
        <v>230922</v>
      </c>
      <c r="C1526" s="3">
        <v>44130.572222222225</v>
      </c>
      <c r="D1526">
        <v>0</v>
      </c>
      <c r="E1526">
        <v>2</v>
      </c>
      <c r="F1526" t="s">
        <v>25</v>
      </c>
      <c r="G1526">
        <v>1</v>
      </c>
      <c r="H1526">
        <v>63.347659999999998</v>
      </c>
      <c r="I1526">
        <v>14.20703</v>
      </c>
      <c r="J1526">
        <v>0.84765630000000003</v>
      </c>
      <c r="K1526">
        <v>46.019530000000003</v>
      </c>
      <c r="L1526" s="3">
        <v>44130.323611111111</v>
      </c>
      <c r="M1526">
        <v>17.18</v>
      </c>
      <c r="N1526" t="s">
        <v>28</v>
      </c>
      <c r="P1526">
        <f>(C1526-Key!$B$1)*24</f>
        <v>-1.316666666592937</v>
      </c>
      <c r="Q1526">
        <f>(Key!$B$2-'17.1'!C1526)*24</f>
        <v>4.2666666666045785</v>
      </c>
      <c r="R1526" s="3">
        <f>C1526-(M1526-Key!$B$5)/(24*Key!$B$6)</f>
        <v>44130.558407407407</v>
      </c>
      <c r="S1526">
        <f>M1526-Key!$B$5</f>
        <v>14.92</v>
      </c>
      <c r="T1526" s="2">
        <f t="shared" si="115"/>
        <v>44129.569444444445</v>
      </c>
      <c r="U1526" t="str">
        <f t="shared" si="116"/>
        <v>10-25-2020 13:40</v>
      </c>
      <c r="V1526">
        <f>IFERROR(IF(W1526=Z1526,VLOOKUP($U1526,[1]C8842!$G$2:$M$145,3,FALSE),0),0)</f>
        <v>21</v>
      </c>
      <c r="W1526">
        <f>VLOOKUP(RIGHT($V$1,5),Key!$A$9:$B$14,2,FALSE)</f>
        <v>10.199999999999999</v>
      </c>
      <c r="X1526">
        <f t="shared" si="119"/>
        <v>0</v>
      </c>
      <c r="Y1526">
        <f>VLOOKUP(RIGHT($X$1,5),Key!$A$9:$B$14,2,FALSE)</f>
        <v>3.7</v>
      </c>
      <c r="Z1526">
        <f t="shared" si="117"/>
        <v>10.199999999999999</v>
      </c>
      <c r="AA1526">
        <f t="shared" si="118"/>
        <v>21</v>
      </c>
    </row>
    <row r="1527" spans="1:27" x14ac:dyDescent="0.3">
      <c r="A1527">
        <v>100067</v>
      </c>
      <c r="B1527">
        <v>230922</v>
      </c>
      <c r="C1527" s="3">
        <v>44130.572222222225</v>
      </c>
      <c r="D1527">
        <v>2</v>
      </c>
      <c r="E1527">
        <v>1</v>
      </c>
      <c r="F1527" t="s">
        <v>26</v>
      </c>
      <c r="G1527">
        <v>1</v>
      </c>
      <c r="H1527">
        <v>68.363280000000003</v>
      </c>
      <c r="I1527">
        <v>18.257809999999999</v>
      </c>
      <c r="J1527">
        <v>0.94140630000000003</v>
      </c>
      <c r="K1527">
        <v>81.035160000000005</v>
      </c>
      <c r="L1527" s="3">
        <v>44130.323611111111</v>
      </c>
      <c r="M1527">
        <v>17.18</v>
      </c>
      <c r="N1527" t="s">
        <v>28</v>
      </c>
      <c r="P1527">
        <f>(C1527-Key!$B$1)*24</f>
        <v>-1.316666666592937</v>
      </c>
      <c r="Q1527">
        <f>(Key!$B$2-'17.1'!C1527)*24</f>
        <v>4.2666666666045785</v>
      </c>
      <c r="R1527" s="3">
        <f>C1527-(M1527-Key!$B$5)/(24*Key!$B$6)</f>
        <v>44130.558407407407</v>
      </c>
      <c r="S1527">
        <f>M1527-Key!$B$5</f>
        <v>14.92</v>
      </c>
      <c r="T1527" s="2">
        <f t="shared" si="115"/>
        <v>44129.569444444445</v>
      </c>
      <c r="U1527" t="str">
        <f t="shared" si="116"/>
        <v>10-25-2020 13:40</v>
      </c>
      <c r="V1527">
        <f>IFERROR(IF(W1527=Z1527,VLOOKUP($U1527,[1]C8842!$G$2:$M$145,3,FALSE),0),0)</f>
        <v>21</v>
      </c>
      <c r="W1527">
        <f>VLOOKUP(RIGHT($V$1,5),Key!$A$9:$B$14,2,FALSE)</f>
        <v>10.199999999999999</v>
      </c>
      <c r="X1527">
        <f t="shared" si="119"/>
        <v>0</v>
      </c>
      <c r="Y1527">
        <f>VLOOKUP(RIGHT($X$1,5),Key!$A$9:$B$14,2,FALSE)</f>
        <v>3.7</v>
      </c>
      <c r="Z1527">
        <f t="shared" si="117"/>
        <v>10.199999999999999</v>
      </c>
      <c r="AA1527">
        <f t="shared" si="118"/>
        <v>21</v>
      </c>
    </row>
    <row r="1528" spans="1:27" x14ac:dyDescent="0.3">
      <c r="A1528">
        <v>100067</v>
      </c>
      <c r="B1528">
        <v>230922</v>
      </c>
      <c r="C1528" s="3">
        <v>44130.572222222225</v>
      </c>
      <c r="D1528">
        <v>1</v>
      </c>
      <c r="E1528">
        <v>1</v>
      </c>
      <c r="F1528" t="s">
        <v>25</v>
      </c>
      <c r="G1528">
        <v>1</v>
      </c>
      <c r="H1528">
        <v>65.503910000000005</v>
      </c>
      <c r="I1528">
        <v>14.554690000000001</v>
      </c>
      <c r="J1528">
        <v>0.83203130000000003</v>
      </c>
      <c r="K1528">
        <v>58.023440000000001</v>
      </c>
      <c r="L1528" s="3">
        <v>44130.323611111111</v>
      </c>
      <c r="M1528">
        <v>17.18</v>
      </c>
      <c r="N1528" t="s">
        <v>28</v>
      </c>
      <c r="P1528">
        <f>(C1528-Key!$B$1)*24</f>
        <v>-1.316666666592937</v>
      </c>
      <c r="Q1528">
        <f>(Key!$B$2-'17.1'!C1528)*24</f>
        <v>4.2666666666045785</v>
      </c>
      <c r="R1528" s="3">
        <f>C1528-(M1528-Key!$B$5)/(24*Key!$B$6)</f>
        <v>44130.558407407407</v>
      </c>
      <c r="S1528">
        <f>M1528-Key!$B$5</f>
        <v>14.92</v>
      </c>
      <c r="T1528" s="2">
        <f t="shared" si="115"/>
        <v>44129.569444444445</v>
      </c>
      <c r="U1528" t="str">
        <f t="shared" si="116"/>
        <v>10-25-2020 13:40</v>
      </c>
      <c r="V1528">
        <f>IFERROR(IF(W1528=Z1528,VLOOKUP($U1528,[1]C8842!$G$2:$M$145,3,FALSE),0),0)</f>
        <v>21</v>
      </c>
      <c r="W1528">
        <f>VLOOKUP(RIGHT($V$1,5),Key!$A$9:$B$14,2,FALSE)</f>
        <v>10.199999999999999</v>
      </c>
      <c r="X1528">
        <f t="shared" si="119"/>
        <v>0</v>
      </c>
      <c r="Y1528">
        <f>VLOOKUP(RIGHT($X$1,5),Key!$A$9:$B$14,2,FALSE)</f>
        <v>3.7</v>
      </c>
      <c r="Z1528">
        <f t="shared" si="117"/>
        <v>10.199999999999999</v>
      </c>
      <c r="AA1528">
        <f t="shared" si="118"/>
        <v>21</v>
      </c>
    </row>
    <row r="1529" spans="1:27" x14ac:dyDescent="0.3">
      <c r="A1529">
        <v>100067</v>
      </c>
      <c r="B1529">
        <v>230922</v>
      </c>
      <c r="C1529" s="3">
        <v>44130.572222222225</v>
      </c>
      <c r="D1529">
        <v>0</v>
      </c>
      <c r="E1529">
        <v>2</v>
      </c>
      <c r="F1529" t="s">
        <v>25</v>
      </c>
      <c r="G1529">
        <v>1</v>
      </c>
      <c r="H1529">
        <v>74.46875</v>
      </c>
      <c r="I1529">
        <v>18.45703</v>
      </c>
      <c r="J1529">
        <v>0.87109380000000003</v>
      </c>
      <c r="K1529">
        <v>46.019530000000003</v>
      </c>
      <c r="L1529" s="3">
        <v>44130.323611111111</v>
      </c>
      <c r="M1529">
        <v>17.18</v>
      </c>
      <c r="N1529" t="s">
        <v>28</v>
      </c>
      <c r="P1529">
        <f>(C1529-Key!$B$1)*24</f>
        <v>-1.316666666592937</v>
      </c>
      <c r="Q1529">
        <f>(Key!$B$2-'17.1'!C1529)*24</f>
        <v>4.2666666666045785</v>
      </c>
      <c r="R1529" s="3">
        <f>C1529-(M1529-Key!$B$5)/(24*Key!$B$6)</f>
        <v>44130.558407407407</v>
      </c>
      <c r="S1529">
        <f>M1529-Key!$B$5</f>
        <v>14.92</v>
      </c>
      <c r="T1529" s="2">
        <f t="shared" si="115"/>
        <v>44129.569444444445</v>
      </c>
      <c r="U1529" t="str">
        <f t="shared" si="116"/>
        <v>10-25-2020 13:40</v>
      </c>
      <c r="V1529">
        <f>IFERROR(IF(W1529=Z1529,VLOOKUP($U1529,[1]C8842!$G$2:$M$145,3,FALSE),0),0)</f>
        <v>21</v>
      </c>
      <c r="W1529">
        <f>VLOOKUP(RIGHT($V$1,5),Key!$A$9:$B$14,2,FALSE)</f>
        <v>10.199999999999999</v>
      </c>
      <c r="X1529">
        <f t="shared" si="119"/>
        <v>0</v>
      </c>
      <c r="Y1529">
        <f>VLOOKUP(RIGHT($X$1,5),Key!$A$9:$B$14,2,FALSE)</f>
        <v>3.7</v>
      </c>
      <c r="Z1529">
        <f t="shared" si="117"/>
        <v>10.199999999999999</v>
      </c>
      <c r="AA1529">
        <f t="shared" si="118"/>
        <v>21</v>
      </c>
    </row>
    <row r="1530" spans="1:27" x14ac:dyDescent="0.3">
      <c r="A1530">
        <v>100067</v>
      </c>
      <c r="B1530">
        <v>230922</v>
      </c>
      <c r="C1530" s="3">
        <v>44130.572222222225</v>
      </c>
      <c r="D1530">
        <v>2</v>
      </c>
      <c r="E1530">
        <v>1</v>
      </c>
      <c r="F1530" t="s">
        <v>26</v>
      </c>
      <c r="G1530">
        <v>1</v>
      </c>
      <c r="H1530">
        <v>67.921880000000002</v>
      </c>
      <c r="I1530">
        <v>16.777339999999999</v>
      </c>
      <c r="J1530">
        <v>0.890625</v>
      </c>
      <c r="K1530">
        <v>80.03125</v>
      </c>
      <c r="L1530" s="3">
        <v>44130.323611111111</v>
      </c>
      <c r="M1530">
        <v>17.18</v>
      </c>
      <c r="N1530" t="s">
        <v>28</v>
      </c>
      <c r="P1530">
        <f>(C1530-Key!$B$1)*24</f>
        <v>-1.316666666592937</v>
      </c>
      <c r="Q1530">
        <f>(Key!$B$2-'17.1'!C1530)*24</f>
        <v>4.2666666666045785</v>
      </c>
      <c r="R1530" s="3">
        <f>C1530-(M1530-Key!$B$5)/(24*Key!$B$6)</f>
        <v>44130.558407407407</v>
      </c>
      <c r="S1530">
        <f>M1530-Key!$B$5</f>
        <v>14.92</v>
      </c>
      <c r="T1530" s="2">
        <f t="shared" si="115"/>
        <v>44129.569444444445</v>
      </c>
      <c r="U1530" t="str">
        <f t="shared" si="116"/>
        <v>10-25-2020 13:40</v>
      </c>
      <c r="V1530">
        <f>IFERROR(IF(W1530=Z1530,VLOOKUP($U1530,[1]C8842!$G$2:$M$145,3,FALSE),0),0)</f>
        <v>21</v>
      </c>
      <c r="W1530">
        <f>VLOOKUP(RIGHT($V$1,5),Key!$A$9:$B$14,2,FALSE)</f>
        <v>10.199999999999999</v>
      </c>
      <c r="X1530">
        <f t="shared" si="119"/>
        <v>0</v>
      </c>
      <c r="Y1530">
        <f>VLOOKUP(RIGHT($X$1,5),Key!$A$9:$B$14,2,FALSE)</f>
        <v>3.7</v>
      </c>
      <c r="Z1530">
        <f t="shared" si="117"/>
        <v>10.199999999999999</v>
      </c>
      <c r="AA1530">
        <f t="shared" si="118"/>
        <v>21</v>
      </c>
    </row>
    <row r="1531" spans="1:27" x14ac:dyDescent="0.3">
      <c r="A1531">
        <v>100067</v>
      </c>
      <c r="B1531">
        <v>230922</v>
      </c>
      <c r="C1531" s="3">
        <v>44130.572222222225</v>
      </c>
      <c r="D1531">
        <v>0</v>
      </c>
      <c r="E1531">
        <v>2</v>
      </c>
      <c r="F1531" t="s">
        <v>25</v>
      </c>
      <c r="G1531">
        <v>1</v>
      </c>
      <c r="H1531">
        <v>62.5</v>
      </c>
      <c r="I1531">
        <v>17.960940000000001</v>
      </c>
      <c r="J1531">
        <v>1.019531</v>
      </c>
      <c r="K1531">
        <v>47.019530000000003</v>
      </c>
      <c r="L1531" s="3">
        <v>44130.323611111111</v>
      </c>
      <c r="M1531">
        <v>17.18</v>
      </c>
      <c r="N1531" t="s">
        <v>28</v>
      </c>
      <c r="P1531">
        <f>(C1531-Key!$B$1)*24</f>
        <v>-1.316666666592937</v>
      </c>
      <c r="Q1531">
        <f>(Key!$B$2-'17.1'!C1531)*24</f>
        <v>4.2666666666045785</v>
      </c>
      <c r="R1531" s="3">
        <f>C1531-(M1531-Key!$B$5)/(24*Key!$B$6)</f>
        <v>44130.558407407407</v>
      </c>
      <c r="S1531">
        <f>M1531-Key!$B$5</f>
        <v>14.92</v>
      </c>
      <c r="T1531" s="2">
        <f t="shared" si="115"/>
        <v>44129.569444444445</v>
      </c>
      <c r="U1531" t="str">
        <f t="shared" si="116"/>
        <v>10-25-2020 13:40</v>
      </c>
      <c r="V1531">
        <f>IFERROR(IF(W1531=Z1531,VLOOKUP($U1531,[1]C8842!$G$2:$M$145,3,FALSE),0),0)</f>
        <v>21</v>
      </c>
      <c r="W1531">
        <f>VLOOKUP(RIGHT($V$1,5),Key!$A$9:$B$14,2,FALSE)</f>
        <v>10.199999999999999</v>
      </c>
      <c r="X1531">
        <f t="shared" si="119"/>
        <v>0</v>
      </c>
      <c r="Y1531">
        <f>VLOOKUP(RIGHT($X$1,5),Key!$A$9:$B$14,2,FALSE)</f>
        <v>3.7</v>
      </c>
      <c r="Z1531">
        <f t="shared" si="117"/>
        <v>10.199999999999999</v>
      </c>
      <c r="AA1531">
        <f t="shared" si="118"/>
        <v>21</v>
      </c>
    </row>
    <row r="1532" spans="1:27" x14ac:dyDescent="0.3">
      <c r="A1532">
        <v>100067</v>
      </c>
      <c r="B1532">
        <v>230922</v>
      </c>
      <c r="C1532" s="3">
        <v>44130.572222222225</v>
      </c>
      <c r="D1532">
        <v>2</v>
      </c>
      <c r="E1532">
        <v>1</v>
      </c>
      <c r="F1532" t="s">
        <v>26</v>
      </c>
      <c r="G1532">
        <v>1</v>
      </c>
      <c r="H1532">
        <v>64.972660000000005</v>
      </c>
      <c r="I1532">
        <v>15.23438</v>
      </c>
      <c r="J1532">
        <v>0.8671875</v>
      </c>
      <c r="K1532">
        <v>82.035160000000005</v>
      </c>
      <c r="L1532" s="3">
        <v>44130.323611111111</v>
      </c>
      <c r="M1532">
        <v>17.18</v>
      </c>
      <c r="N1532" t="s">
        <v>28</v>
      </c>
      <c r="P1532">
        <f>(C1532-Key!$B$1)*24</f>
        <v>-1.316666666592937</v>
      </c>
      <c r="Q1532">
        <f>(Key!$B$2-'17.1'!C1532)*24</f>
        <v>4.2666666666045785</v>
      </c>
      <c r="R1532" s="3">
        <f>C1532-(M1532-Key!$B$5)/(24*Key!$B$6)</f>
        <v>44130.558407407407</v>
      </c>
      <c r="S1532">
        <f>M1532-Key!$B$5</f>
        <v>14.92</v>
      </c>
      <c r="T1532" s="2">
        <f t="shared" si="115"/>
        <v>44129.569444444445</v>
      </c>
      <c r="U1532" t="str">
        <f t="shared" si="116"/>
        <v>10-25-2020 13:40</v>
      </c>
      <c r="V1532">
        <f>IFERROR(IF(W1532=Z1532,VLOOKUP($U1532,[1]C8842!$G$2:$M$145,3,FALSE),0),0)</f>
        <v>21</v>
      </c>
      <c r="W1532">
        <f>VLOOKUP(RIGHT($V$1,5),Key!$A$9:$B$14,2,FALSE)</f>
        <v>10.199999999999999</v>
      </c>
      <c r="X1532">
        <f t="shared" si="119"/>
        <v>0</v>
      </c>
      <c r="Y1532">
        <f>VLOOKUP(RIGHT($X$1,5),Key!$A$9:$B$14,2,FALSE)</f>
        <v>3.7</v>
      </c>
      <c r="Z1532">
        <f t="shared" si="117"/>
        <v>10.199999999999999</v>
      </c>
      <c r="AA1532">
        <f t="shared" si="118"/>
        <v>21</v>
      </c>
    </row>
    <row r="1533" spans="1:27" x14ac:dyDescent="0.3">
      <c r="A1533">
        <v>100067</v>
      </c>
      <c r="B1533">
        <v>230922</v>
      </c>
      <c r="C1533" s="3">
        <v>44130.572222222225</v>
      </c>
      <c r="D1533">
        <v>1</v>
      </c>
      <c r="E1533">
        <v>1</v>
      </c>
      <c r="F1533" t="s">
        <v>25</v>
      </c>
      <c r="G1533">
        <v>1</v>
      </c>
      <c r="H1533">
        <v>68.15625</v>
      </c>
      <c r="I1533">
        <v>16.128910000000001</v>
      </c>
      <c r="J1533">
        <v>0.86328130000000003</v>
      </c>
      <c r="K1533">
        <v>58.023440000000001</v>
      </c>
      <c r="L1533" s="3">
        <v>44130.323611111111</v>
      </c>
      <c r="M1533">
        <v>17.18</v>
      </c>
      <c r="N1533" t="s">
        <v>28</v>
      </c>
      <c r="P1533">
        <f>(C1533-Key!$B$1)*24</f>
        <v>-1.316666666592937</v>
      </c>
      <c r="Q1533">
        <f>(Key!$B$2-'17.1'!C1533)*24</f>
        <v>4.2666666666045785</v>
      </c>
      <c r="R1533" s="3">
        <f>C1533-(M1533-Key!$B$5)/(24*Key!$B$6)</f>
        <v>44130.558407407407</v>
      </c>
      <c r="S1533">
        <f>M1533-Key!$B$5</f>
        <v>14.92</v>
      </c>
      <c r="T1533" s="2">
        <f t="shared" si="115"/>
        <v>44129.569444444445</v>
      </c>
      <c r="U1533" t="str">
        <f t="shared" si="116"/>
        <v>10-25-2020 13:40</v>
      </c>
      <c r="V1533">
        <f>IFERROR(IF(W1533=Z1533,VLOOKUP($U1533,[1]C8842!$G$2:$M$145,3,FALSE),0),0)</f>
        <v>21</v>
      </c>
      <c r="W1533">
        <f>VLOOKUP(RIGHT($V$1,5),Key!$A$9:$B$14,2,FALSE)</f>
        <v>10.199999999999999</v>
      </c>
      <c r="X1533">
        <f t="shared" si="119"/>
        <v>0</v>
      </c>
      <c r="Y1533">
        <f>VLOOKUP(RIGHT($X$1,5),Key!$A$9:$B$14,2,FALSE)</f>
        <v>3.7</v>
      </c>
      <c r="Z1533">
        <f t="shared" si="117"/>
        <v>10.199999999999999</v>
      </c>
      <c r="AA1533">
        <f t="shared" si="118"/>
        <v>21</v>
      </c>
    </row>
    <row r="1534" spans="1:27" x14ac:dyDescent="0.3">
      <c r="A1534">
        <v>100067</v>
      </c>
      <c r="B1534">
        <v>230922</v>
      </c>
      <c r="C1534" s="3">
        <v>44130.572222222225</v>
      </c>
      <c r="D1534">
        <v>3</v>
      </c>
      <c r="E1534">
        <v>2</v>
      </c>
      <c r="F1534" t="s">
        <v>26</v>
      </c>
      <c r="G1534">
        <v>2</v>
      </c>
      <c r="H1534">
        <v>69.140630000000002</v>
      </c>
      <c r="I1534">
        <v>28.039059999999999</v>
      </c>
      <c r="J1534">
        <v>1.308594</v>
      </c>
      <c r="K1534">
        <v>94.039060000000006</v>
      </c>
      <c r="L1534" s="3">
        <v>44130.323611111111</v>
      </c>
      <c r="M1534">
        <v>17.18</v>
      </c>
      <c r="N1534" t="s">
        <v>28</v>
      </c>
      <c r="P1534">
        <f>(C1534-Key!$B$1)*24</f>
        <v>-1.316666666592937</v>
      </c>
      <c r="Q1534">
        <f>(Key!$B$2-'17.1'!C1534)*24</f>
        <v>4.2666666666045785</v>
      </c>
      <c r="R1534" s="3">
        <f>C1534-(M1534-Key!$B$5)/(24*Key!$B$6)</f>
        <v>44130.558407407407</v>
      </c>
      <c r="S1534">
        <f>M1534-Key!$B$5</f>
        <v>14.92</v>
      </c>
      <c r="T1534" s="2">
        <f t="shared" si="115"/>
        <v>44129.569444444445</v>
      </c>
      <c r="U1534" t="str">
        <f t="shared" si="116"/>
        <v>10-25-2020 13:40</v>
      </c>
      <c r="V1534">
        <f>IFERROR(IF(W1534=Z1534,VLOOKUP($U1534,[1]C8842!$G$2:$M$145,3,FALSE),0),0)</f>
        <v>21</v>
      </c>
      <c r="W1534">
        <f>VLOOKUP(RIGHT($V$1,5),Key!$A$9:$B$14,2,FALSE)</f>
        <v>10.199999999999999</v>
      </c>
      <c r="X1534">
        <f t="shared" si="119"/>
        <v>0</v>
      </c>
      <c r="Y1534">
        <f>VLOOKUP(RIGHT($X$1,5),Key!$A$9:$B$14,2,FALSE)</f>
        <v>3.7</v>
      </c>
      <c r="Z1534">
        <f t="shared" si="117"/>
        <v>10.199999999999999</v>
      </c>
      <c r="AA1534">
        <f t="shared" si="118"/>
        <v>21</v>
      </c>
    </row>
    <row r="1535" spans="1:27" x14ac:dyDescent="0.3">
      <c r="A1535">
        <v>100067</v>
      </c>
      <c r="B1535">
        <v>230922</v>
      </c>
      <c r="C1535" s="3">
        <v>44130.572222222225</v>
      </c>
      <c r="D1535">
        <v>2</v>
      </c>
      <c r="E1535">
        <v>1</v>
      </c>
      <c r="F1535" t="s">
        <v>26</v>
      </c>
      <c r="G1535">
        <v>1</v>
      </c>
      <c r="H1535">
        <v>63.503909999999998</v>
      </c>
      <c r="I1535">
        <v>13.722659999999999</v>
      </c>
      <c r="J1535">
        <v>0.82421880000000003</v>
      </c>
      <c r="K1535">
        <v>80.03125</v>
      </c>
      <c r="L1535" s="3">
        <v>44130.323611111111</v>
      </c>
      <c r="M1535">
        <v>17.18</v>
      </c>
      <c r="N1535" t="s">
        <v>28</v>
      </c>
      <c r="P1535">
        <f>(C1535-Key!$B$1)*24</f>
        <v>-1.316666666592937</v>
      </c>
      <c r="Q1535">
        <f>(Key!$B$2-'17.1'!C1535)*24</f>
        <v>4.2666666666045785</v>
      </c>
      <c r="R1535" s="3">
        <f>C1535-(M1535-Key!$B$5)/(24*Key!$B$6)</f>
        <v>44130.558407407407</v>
      </c>
      <c r="S1535">
        <f>M1535-Key!$B$5</f>
        <v>14.92</v>
      </c>
      <c r="T1535" s="2">
        <f t="shared" si="115"/>
        <v>44129.569444444445</v>
      </c>
      <c r="U1535" t="str">
        <f t="shared" si="116"/>
        <v>10-25-2020 13:40</v>
      </c>
      <c r="V1535">
        <f>IFERROR(IF(W1535=Z1535,VLOOKUP($U1535,[1]C8842!$G$2:$M$145,3,FALSE),0),0)</f>
        <v>21</v>
      </c>
      <c r="W1535">
        <f>VLOOKUP(RIGHT($V$1,5),Key!$A$9:$B$14,2,FALSE)</f>
        <v>10.199999999999999</v>
      </c>
      <c r="X1535">
        <f t="shared" si="119"/>
        <v>0</v>
      </c>
      <c r="Y1535">
        <f>VLOOKUP(RIGHT($X$1,5),Key!$A$9:$B$14,2,FALSE)</f>
        <v>3.7</v>
      </c>
      <c r="Z1535">
        <f t="shared" si="117"/>
        <v>10.199999999999999</v>
      </c>
      <c r="AA1535">
        <f t="shared" si="118"/>
        <v>21</v>
      </c>
    </row>
    <row r="1536" spans="1:27" x14ac:dyDescent="0.3">
      <c r="A1536">
        <v>100067</v>
      </c>
      <c r="B1536">
        <v>230922</v>
      </c>
      <c r="C1536" s="3">
        <v>44130.572222222225</v>
      </c>
      <c r="D1536">
        <v>0</v>
      </c>
      <c r="E1536">
        <v>2</v>
      </c>
      <c r="F1536" t="s">
        <v>25</v>
      </c>
      <c r="G1536">
        <v>4</v>
      </c>
      <c r="H1536">
        <v>61.328130000000002</v>
      </c>
      <c r="I1536">
        <v>73.855469999999997</v>
      </c>
      <c r="J1536">
        <v>3.4648439999999998</v>
      </c>
      <c r="K1536">
        <v>46.019530000000003</v>
      </c>
      <c r="L1536" s="3">
        <v>44130.323611111111</v>
      </c>
      <c r="M1536">
        <v>17.18</v>
      </c>
      <c r="N1536" t="s">
        <v>28</v>
      </c>
      <c r="P1536">
        <f>(C1536-Key!$B$1)*24</f>
        <v>-1.316666666592937</v>
      </c>
      <c r="Q1536">
        <f>(Key!$B$2-'17.1'!C1536)*24</f>
        <v>4.2666666666045785</v>
      </c>
      <c r="R1536" s="3">
        <f>C1536-(M1536-Key!$B$5)/(24*Key!$B$6)</f>
        <v>44130.558407407407</v>
      </c>
      <c r="S1536">
        <f>M1536-Key!$B$5</f>
        <v>14.92</v>
      </c>
      <c r="T1536" s="2">
        <f t="shared" si="115"/>
        <v>44129.569444444445</v>
      </c>
      <c r="U1536" t="str">
        <f t="shared" si="116"/>
        <v>10-25-2020 13:40</v>
      </c>
      <c r="V1536">
        <f>IFERROR(IF(W1536=Z1536,VLOOKUP($U1536,[1]C8842!$G$2:$M$145,3,FALSE),0),0)</f>
        <v>21</v>
      </c>
      <c r="W1536">
        <f>VLOOKUP(RIGHT($V$1,5),Key!$A$9:$B$14,2,FALSE)</f>
        <v>10.199999999999999</v>
      </c>
      <c r="X1536">
        <f t="shared" si="119"/>
        <v>0</v>
      </c>
      <c r="Y1536">
        <f>VLOOKUP(RIGHT($X$1,5),Key!$A$9:$B$14,2,FALSE)</f>
        <v>3.7</v>
      </c>
      <c r="Z1536">
        <f t="shared" si="117"/>
        <v>10.199999999999999</v>
      </c>
      <c r="AA1536">
        <f t="shared" si="118"/>
        <v>21</v>
      </c>
    </row>
    <row r="1537" spans="1:27" x14ac:dyDescent="0.3">
      <c r="A1537">
        <v>100067</v>
      </c>
      <c r="B1537">
        <v>230922</v>
      </c>
      <c r="C1537" s="3">
        <v>44130.572222222225</v>
      </c>
      <c r="D1537">
        <v>1</v>
      </c>
      <c r="E1537">
        <v>1</v>
      </c>
      <c r="F1537" t="s">
        <v>25</v>
      </c>
      <c r="G1537">
        <v>3</v>
      </c>
      <c r="H1537">
        <v>64.324219999999997</v>
      </c>
      <c r="I1537">
        <v>31.597660000000001</v>
      </c>
      <c r="J1537">
        <v>1.5546880000000001</v>
      </c>
      <c r="K1537">
        <v>57.023440000000001</v>
      </c>
      <c r="L1537" s="3">
        <v>44130.323611111111</v>
      </c>
      <c r="M1537">
        <v>17.18</v>
      </c>
      <c r="N1537" t="s">
        <v>28</v>
      </c>
      <c r="P1537">
        <f>(C1537-Key!$B$1)*24</f>
        <v>-1.316666666592937</v>
      </c>
      <c r="Q1537">
        <f>(Key!$B$2-'17.1'!C1537)*24</f>
        <v>4.2666666666045785</v>
      </c>
      <c r="R1537" s="3">
        <f>C1537-(M1537-Key!$B$5)/(24*Key!$B$6)</f>
        <v>44130.558407407407</v>
      </c>
      <c r="S1537">
        <f>M1537-Key!$B$5</f>
        <v>14.92</v>
      </c>
      <c r="T1537" s="2">
        <f t="shared" si="115"/>
        <v>44129.569444444445</v>
      </c>
      <c r="U1537" t="str">
        <f t="shared" si="116"/>
        <v>10-25-2020 13:40</v>
      </c>
      <c r="V1537">
        <f>IFERROR(IF(W1537=Z1537,VLOOKUP($U1537,[1]C8842!$G$2:$M$145,3,FALSE),0),0)</f>
        <v>21</v>
      </c>
      <c r="W1537">
        <f>VLOOKUP(RIGHT($V$1,5),Key!$A$9:$B$14,2,FALSE)</f>
        <v>10.199999999999999</v>
      </c>
      <c r="X1537">
        <f t="shared" si="119"/>
        <v>0</v>
      </c>
      <c r="Y1537">
        <f>VLOOKUP(RIGHT($X$1,5),Key!$A$9:$B$14,2,FALSE)</f>
        <v>3.7</v>
      </c>
      <c r="Z1537">
        <f t="shared" si="117"/>
        <v>10.199999999999999</v>
      </c>
      <c r="AA1537">
        <f t="shared" si="118"/>
        <v>21</v>
      </c>
    </row>
    <row r="1538" spans="1:27" x14ac:dyDescent="0.3">
      <c r="A1538">
        <v>100067</v>
      </c>
      <c r="B1538">
        <v>230922</v>
      </c>
      <c r="C1538" s="3">
        <v>44130.572222222225</v>
      </c>
      <c r="D1538">
        <v>1</v>
      </c>
      <c r="E1538">
        <v>1</v>
      </c>
      <c r="F1538" t="s">
        <v>25</v>
      </c>
      <c r="G1538">
        <v>1</v>
      </c>
      <c r="H1538">
        <v>69.34375</v>
      </c>
      <c r="I1538">
        <v>15.21875</v>
      </c>
      <c r="J1538">
        <v>0.8125</v>
      </c>
      <c r="K1538">
        <v>58.023440000000001</v>
      </c>
      <c r="L1538" s="3">
        <v>44130.323611111111</v>
      </c>
      <c r="M1538">
        <v>17.18</v>
      </c>
      <c r="N1538" t="s">
        <v>28</v>
      </c>
      <c r="P1538">
        <f>(C1538-Key!$B$1)*24</f>
        <v>-1.316666666592937</v>
      </c>
      <c r="Q1538">
        <f>(Key!$B$2-'17.1'!C1538)*24</f>
        <v>4.2666666666045785</v>
      </c>
      <c r="R1538" s="3">
        <f>C1538-(M1538-Key!$B$5)/(24*Key!$B$6)</f>
        <v>44130.558407407407</v>
      </c>
      <c r="S1538">
        <f>M1538-Key!$B$5</f>
        <v>14.92</v>
      </c>
      <c r="T1538" s="2">
        <f t="shared" si="115"/>
        <v>44129.569444444445</v>
      </c>
      <c r="U1538" t="str">
        <f t="shared" si="116"/>
        <v>10-25-2020 13:40</v>
      </c>
      <c r="V1538">
        <f>IFERROR(IF(W1538=Z1538,VLOOKUP($U1538,[1]C8842!$G$2:$M$145,3,FALSE),0),0)</f>
        <v>21</v>
      </c>
      <c r="W1538">
        <f>VLOOKUP(RIGHT($V$1,5),Key!$A$9:$B$14,2,FALSE)</f>
        <v>10.199999999999999</v>
      </c>
      <c r="X1538">
        <f t="shared" si="119"/>
        <v>0</v>
      </c>
      <c r="Y1538">
        <f>VLOOKUP(RIGHT($X$1,5),Key!$A$9:$B$14,2,FALSE)</f>
        <v>3.7</v>
      </c>
      <c r="Z1538">
        <f t="shared" si="117"/>
        <v>10.199999999999999</v>
      </c>
      <c r="AA1538">
        <f t="shared" si="118"/>
        <v>21</v>
      </c>
    </row>
    <row r="1539" spans="1:27" x14ac:dyDescent="0.3">
      <c r="A1539">
        <v>100067</v>
      </c>
      <c r="B1539">
        <v>230922</v>
      </c>
      <c r="C1539" s="3">
        <v>44130.572222222225</v>
      </c>
      <c r="D1539">
        <v>2</v>
      </c>
      <c r="E1539">
        <v>1</v>
      </c>
      <c r="F1539" t="s">
        <v>26</v>
      </c>
      <c r="G1539">
        <v>2</v>
      </c>
      <c r="H1539">
        <v>64.035160000000005</v>
      </c>
      <c r="I1539">
        <v>21.83203</v>
      </c>
      <c r="J1539">
        <v>1.15625</v>
      </c>
      <c r="K1539">
        <v>80.03125</v>
      </c>
      <c r="L1539" s="3">
        <v>44130.323611111111</v>
      </c>
      <c r="M1539">
        <v>17.18</v>
      </c>
      <c r="N1539" t="s">
        <v>28</v>
      </c>
      <c r="P1539">
        <f>(C1539-Key!$B$1)*24</f>
        <v>-1.316666666592937</v>
      </c>
      <c r="Q1539">
        <f>(Key!$B$2-'17.1'!C1539)*24</f>
        <v>4.2666666666045785</v>
      </c>
      <c r="R1539" s="3">
        <f>C1539-(M1539-Key!$B$5)/(24*Key!$B$6)</f>
        <v>44130.558407407407</v>
      </c>
      <c r="S1539">
        <f>M1539-Key!$B$5</f>
        <v>14.92</v>
      </c>
      <c r="T1539" s="2">
        <f t="shared" ref="T1539:T1602" si="120">ROUND(C1539*24*60/10,0)/(24*6)-1</f>
        <v>44129.569444444445</v>
      </c>
      <c r="U1539" t="str">
        <f t="shared" ref="U1539:U1602" si="121">TEXT(T1539,"mm-dd-yyyy hh:mm")</f>
        <v>10-25-2020 13:40</v>
      </c>
      <c r="V1539">
        <f>IFERROR(IF(W1539=Z1539,VLOOKUP($U1539,[1]C8842!$G$2:$M$145,3,FALSE),0),0)</f>
        <v>21</v>
      </c>
      <c r="W1539">
        <f>VLOOKUP(RIGHT($V$1,5),Key!$A$9:$B$14,2,FALSE)</f>
        <v>10.199999999999999</v>
      </c>
      <c r="X1539">
        <f t="shared" si="119"/>
        <v>0</v>
      </c>
      <c r="Y1539">
        <f>VLOOKUP(RIGHT($X$1,5),Key!$A$9:$B$14,2,FALSE)</f>
        <v>3.7</v>
      </c>
      <c r="Z1539">
        <f t="shared" ref="Z1539:Z1602" si="122">M1539-MIN(ABS(Y1539-M1539),ABS(W1539-M1539))</f>
        <v>10.199999999999999</v>
      </c>
      <c r="AA1539">
        <f t="shared" ref="AA1539:AA1602" si="123">SUM(V1539,X1539)</f>
        <v>21</v>
      </c>
    </row>
    <row r="1540" spans="1:27" x14ac:dyDescent="0.3">
      <c r="A1540">
        <v>100067</v>
      </c>
      <c r="B1540">
        <v>230922</v>
      </c>
      <c r="C1540" s="3">
        <v>44130.572222222225</v>
      </c>
      <c r="D1540">
        <v>1</v>
      </c>
      <c r="E1540">
        <v>1</v>
      </c>
      <c r="F1540" t="s">
        <v>25</v>
      </c>
      <c r="G1540">
        <v>1</v>
      </c>
      <c r="H1540">
        <v>68.488280000000003</v>
      </c>
      <c r="I1540">
        <v>16.28125</v>
      </c>
      <c r="J1540">
        <v>0.86328130000000003</v>
      </c>
      <c r="K1540">
        <v>58.023440000000001</v>
      </c>
      <c r="L1540" s="3">
        <v>44130.323611111111</v>
      </c>
      <c r="M1540">
        <v>17.18</v>
      </c>
      <c r="N1540" t="s">
        <v>28</v>
      </c>
      <c r="P1540">
        <f>(C1540-Key!$B$1)*24</f>
        <v>-1.316666666592937</v>
      </c>
      <c r="Q1540">
        <f>(Key!$B$2-'17.1'!C1540)*24</f>
        <v>4.2666666666045785</v>
      </c>
      <c r="R1540" s="3">
        <f>C1540-(M1540-Key!$B$5)/(24*Key!$B$6)</f>
        <v>44130.558407407407</v>
      </c>
      <c r="S1540">
        <f>M1540-Key!$B$5</f>
        <v>14.92</v>
      </c>
      <c r="T1540" s="2">
        <f t="shared" si="120"/>
        <v>44129.569444444445</v>
      </c>
      <c r="U1540" t="str">
        <f t="shared" si="121"/>
        <v>10-25-2020 13:40</v>
      </c>
      <c r="V1540">
        <f>IFERROR(IF(W1540=Z1540,VLOOKUP($U1540,[1]C8842!$G$2:$M$145,3,FALSE),0),0)</f>
        <v>21</v>
      </c>
      <c r="W1540">
        <f>VLOOKUP(RIGHT($V$1,5),Key!$A$9:$B$14,2,FALSE)</f>
        <v>10.199999999999999</v>
      </c>
      <c r="X1540">
        <f t="shared" ref="X1540:X1603" si="124">$X$2</f>
        <v>0</v>
      </c>
      <c r="Y1540">
        <f>VLOOKUP(RIGHT($X$1,5),Key!$A$9:$B$14,2,FALSE)</f>
        <v>3.7</v>
      </c>
      <c r="Z1540">
        <f t="shared" si="122"/>
        <v>10.199999999999999</v>
      </c>
      <c r="AA1540">
        <f t="shared" si="123"/>
        <v>21</v>
      </c>
    </row>
    <row r="1541" spans="1:27" x14ac:dyDescent="0.3">
      <c r="A1541">
        <v>100067</v>
      </c>
      <c r="B1541">
        <v>230922</v>
      </c>
      <c r="C1541" s="3">
        <v>44130.572222222225</v>
      </c>
      <c r="D1541">
        <v>0</v>
      </c>
      <c r="E1541">
        <v>2</v>
      </c>
      <c r="F1541" t="s">
        <v>25</v>
      </c>
      <c r="G1541">
        <v>5</v>
      </c>
      <c r="H1541">
        <v>54.632809999999999</v>
      </c>
      <c r="I1541">
        <v>96.34375</v>
      </c>
      <c r="J1541">
        <v>4.9882809999999997</v>
      </c>
      <c r="K1541">
        <v>46.019530000000003</v>
      </c>
      <c r="L1541" s="3">
        <v>44130.323611111111</v>
      </c>
      <c r="M1541">
        <v>17.18</v>
      </c>
      <c r="N1541" t="s">
        <v>28</v>
      </c>
      <c r="P1541">
        <f>(C1541-Key!$B$1)*24</f>
        <v>-1.316666666592937</v>
      </c>
      <c r="Q1541">
        <f>(Key!$B$2-'17.1'!C1541)*24</f>
        <v>4.2666666666045785</v>
      </c>
      <c r="R1541" s="3">
        <f>C1541-(M1541-Key!$B$5)/(24*Key!$B$6)</f>
        <v>44130.558407407407</v>
      </c>
      <c r="S1541">
        <f>M1541-Key!$B$5</f>
        <v>14.92</v>
      </c>
      <c r="T1541" s="2">
        <f t="shared" si="120"/>
        <v>44129.569444444445</v>
      </c>
      <c r="U1541" t="str">
        <f t="shared" si="121"/>
        <v>10-25-2020 13:40</v>
      </c>
      <c r="V1541">
        <f>IFERROR(IF(W1541=Z1541,VLOOKUP($U1541,[1]C8842!$G$2:$M$145,3,FALSE),0),0)</f>
        <v>21</v>
      </c>
      <c r="W1541">
        <f>VLOOKUP(RIGHT($V$1,5),Key!$A$9:$B$14,2,FALSE)</f>
        <v>10.199999999999999</v>
      </c>
      <c r="X1541">
        <f t="shared" si="124"/>
        <v>0</v>
      </c>
      <c r="Y1541">
        <f>VLOOKUP(RIGHT($X$1,5),Key!$A$9:$B$14,2,FALSE)</f>
        <v>3.7</v>
      </c>
      <c r="Z1541">
        <f t="shared" si="122"/>
        <v>10.199999999999999</v>
      </c>
      <c r="AA1541">
        <f t="shared" si="123"/>
        <v>21</v>
      </c>
    </row>
    <row r="1542" spans="1:27" x14ac:dyDescent="0.3">
      <c r="A1542">
        <v>100067</v>
      </c>
      <c r="B1542">
        <v>230922</v>
      </c>
      <c r="C1542" s="3">
        <v>44130.572222222225</v>
      </c>
      <c r="D1542">
        <v>3</v>
      </c>
      <c r="E1542">
        <v>2</v>
      </c>
      <c r="F1542" t="s">
        <v>26</v>
      </c>
      <c r="G1542">
        <v>1</v>
      </c>
      <c r="H1542">
        <v>66.839839999999995</v>
      </c>
      <c r="I1542">
        <v>13.41797</v>
      </c>
      <c r="J1542">
        <v>0.76953130000000003</v>
      </c>
      <c r="K1542">
        <v>92.039060000000006</v>
      </c>
      <c r="L1542" s="3">
        <v>44130.323611111111</v>
      </c>
      <c r="M1542">
        <v>17.18</v>
      </c>
      <c r="N1542" t="s">
        <v>28</v>
      </c>
      <c r="P1542">
        <f>(C1542-Key!$B$1)*24</f>
        <v>-1.316666666592937</v>
      </c>
      <c r="Q1542">
        <f>(Key!$B$2-'17.1'!C1542)*24</f>
        <v>4.2666666666045785</v>
      </c>
      <c r="R1542" s="3">
        <f>C1542-(M1542-Key!$B$5)/(24*Key!$B$6)</f>
        <v>44130.558407407407</v>
      </c>
      <c r="S1542">
        <f>M1542-Key!$B$5</f>
        <v>14.92</v>
      </c>
      <c r="T1542" s="2">
        <f t="shared" si="120"/>
        <v>44129.569444444445</v>
      </c>
      <c r="U1542" t="str">
        <f t="shared" si="121"/>
        <v>10-25-2020 13:40</v>
      </c>
      <c r="V1542">
        <f>IFERROR(IF(W1542=Z1542,VLOOKUP($U1542,[1]C8842!$G$2:$M$145,3,FALSE),0),0)</f>
        <v>21</v>
      </c>
      <c r="W1542">
        <f>VLOOKUP(RIGHT($V$1,5),Key!$A$9:$B$14,2,FALSE)</f>
        <v>10.199999999999999</v>
      </c>
      <c r="X1542">
        <f t="shared" si="124"/>
        <v>0</v>
      </c>
      <c r="Y1542">
        <f>VLOOKUP(RIGHT($X$1,5),Key!$A$9:$B$14,2,FALSE)</f>
        <v>3.7</v>
      </c>
      <c r="Z1542">
        <f t="shared" si="122"/>
        <v>10.199999999999999</v>
      </c>
      <c r="AA1542">
        <f t="shared" si="123"/>
        <v>21</v>
      </c>
    </row>
    <row r="1543" spans="1:27" x14ac:dyDescent="0.3">
      <c r="A1543">
        <v>100067</v>
      </c>
      <c r="B1543">
        <v>230922</v>
      </c>
      <c r="C1543" s="3">
        <v>44130.572222222225</v>
      </c>
      <c r="D1543">
        <v>0</v>
      </c>
      <c r="E1543">
        <v>2</v>
      </c>
      <c r="F1543" t="s">
        <v>25</v>
      </c>
      <c r="G1543">
        <v>2</v>
      </c>
      <c r="H1543">
        <v>34.335940000000001</v>
      </c>
      <c r="I1543">
        <v>22.660160000000001</v>
      </c>
      <c r="J1543">
        <v>2.21875</v>
      </c>
      <c r="K1543">
        <v>47.019530000000003</v>
      </c>
      <c r="L1543" s="3">
        <v>44130.323611111111</v>
      </c>
      <c r="M1543">
        <v>17.18</v>
      </c>
      <c r="N1543" t="s">
        <v>28</v>
      </c>
      <c r="P1543">
        <f>(C1543-Key!$B$1)*24</f>
        <v>-1.316666666592937</v>
      </c>
      <c r="Q1543">
        <f>(Key!$B$2-'17.1'!C1543)*24</f>
        <v>4.2666666666045785</v>
      </c>
      <c r="R1543" s="3">
        <f>C1543-(M1543-Key!$B$5)/(24*Key!$B$6)</f>
        <v>44130.558407407407</v>
      </c>
      <c r="S1543">
        <f>M1543-Key!$B$5</f>
        <v>14.92</v>
      </c>
      <c r="T1543" s="2">
        <f t="shared" si="120"/>
        <v>44129.569444444445</v>
      </c>
      <c r="U1543" t="str">
        <f t="shared" si="121"/>
        <v>10-25-2020 13:40</v>
      </c>
      <c r="V1543">
        <f>IFERROR(IF(W1543=Z1543,VLOOKUP($U1543,[1]C8842!$G$2:$M$145,3,FALSE),0),0)</f>
        <v>21</v>
      </c>
      <c r="W1543">
        <f>VLOOKUP(RIGHT($V$1,5),Key!$A$9:$B$14,2,FALSE)</f>
        <v>10.199999999999999</v>
      </c>
      <c r="X1543">
        <f t="shared" si="124"/>
        <v>0</v>
      </c>
      <c r="Y1543">
        <f>VLOOKUP(RIGHT($X$1,5),Key!$A$9:$B$14,2,FALSE)</f>
        <v>3.7</v>
      </c>
      <c r="Z1543">
        <f t="shared" si="122"/>
        <v>10.199999999999999</v>
      </c>
      <c r="AA1543">
        <f t="shared" si="123"/>
        <v>21</v>
      </c>
    </row>
    <row r="1544" spans="1:27" x14ac:dyDescent="0.3">
      <c r="A1544">
        <v>100067</v>
      </c>
      <c r="B1544">
        <v>230922</v>
      </c>
      <c r="C1544" s="3">
        <v>44130.572222222225</v>
      </c>
      <c r="D1544">
        <v>2</v>
      </c>
      <c r="E1544">
        <v>1</v>
      </c>
      <c r="F1544" t="s">
        <v>26</v>
      </c>
      <c r="G1544">
        <v>1</v>
      </c>
      <c r="H1544">
        <v>61.285159999999998</v>
      </c>
      <c r="I1544">
        <v>16.179690000000001</v>
      </c>
      <c r="J1544">
        <v>0.9609375</v>
      </c>
      <c r="K1544">
        <v>83.035160000000005</v>
      </c>
      <c r="L1544" s="3">
        <v>44130.323611111111</v>
      </c>
      <c r="M1544">
        <v>17.18</v>
      </c>
      <c r="N1544" t="s">
        <v>28</v>
      </c>
      <c r="P1544">
        <f>(C1544-Key!$B$1)*24</f>
        <v>-1.316666666592937</v>
      </c>
      <c r="Q1544">
        <f>(Key!$B$2-'17.1'!C1544)*24</f>
        <v>4.2666666666045785</v>
      </c>
      <c r="R1544" s="3">
        <f>C1544-(M1544-Key!$B$5)/(24*Key!$B$6)</f>
        <v>44130.558407407407</v>
      </c>
      <c r="S1544">
        <f>M1544-Key!$B$5</f>
        <v>14.92</v>
      </c>
      <c r="T1544" s="2">
        <f t="shared" si="120"/>
        <v>44129.569444444445</v>
      </c>
      <c r="U1544" t="str">
        <f t="shared" si="121"/>
        <v>10-25-2020 13:40</v>
      </c>
      <c r="V1544">
        <f>IFERROR(IF(W1544=Z1544,VLOOKUP($U1544,[1]C8842!$G$2:$M$145,3,FALSE),0),0)</f>
        <v>21</v>
      </c>
      <c r="W1544">
        <f>VLOOKUP(RIGHT($V$1,5),Key!$A$9:$B$14,2,FALSE)</f>
        <v>10.199999999999999</v>
      </c>
      <c r="X1544">
        <f t="shared" si="124"/>
        <v>0</v>
      </c>
      <c r="Y1544">
        <f>VLOOKUP(RIGHT($X$1,5),Key!$A$9:$B$14,2,FALSE)</f>
        <v>3.7</v>
      </c>
      <c r="Z1544">
        <f t="shared" si="122"/>
        <v>10.199999999999999</v>
      </c>
      <c r="AA1544">
        <f t="shared" si="123"/>
        <v>21</v>
      </c>
    </row>
    <row r="1545" spans="1:27" x14ac:dyDescent="0.3">
      <c r="A1545">
        <v>100067</v>
      </c>
      <c r="B1545">
        <v>230922</v>
      </c>
      <c r="C1545" s="3">
        <v>44130.572916666664</v>
      </c>
      <c r="D1545">
        <v>3</v>
      </c>
      <c r="E1545">
        <v>2</v>
      </c>
      <c r="F1545" t="s">
        <v>26</v>
      </c>
      <c r="G1545">
        <v>2</v>
      </c>
      <c r="H1545">
        <v>69.003910000000005</v>
      </c>
      <c r="I1545">
        <v>22.45703</v>
      </c>
      <c r="J1545">
        <v>1.09375</v>
      </c>
      <c r="K1545">
        <v>93.039060000000006</v>
      </c>
      <c r="L1545" s="3">
        <v>44130.323611111111</v>
      </c>
      <c r="M1545">
        <v>17.18</v>
      </c>
      <c r="N1545" t="s">
        <v>28</v>
      </c>
      <c r="P1545">
        <f>(C1545-Key!$B$1)*24</f>
        <v>-1.3000000000465661</v>
      </c>
      <c r="Q1545">
        <f>(Key!$B$2-'17.1'!C1545)*24</f>
        <v>4.2500000000582077</v>
      </c>
      <c r="R1545" s="3">
        <f>C1545-(M1545-Key!$B$5)/(24*Key!$B$6)</f>
        <v>44130.559101851846</v>
      </c>
      <c r="S1545">
        <f>M1545-Key!$B$5</f>
        <v>14.92</v>
      </c>
      <c r="T1545" s="2">
        <f t="shared" si="120"/>
        <v>44129.576388888891</v>
      </c>
      <c r="U1545" t="str">
        <f t="shared" si="121"/>
        <v>10-25-2020 13:50</v>
      </c>
      <c r="V1545">
        <f>IFERROR(IF(W1545=Z1545,VLOOKUP($U1545,[1]C8842!$G$2:$M$145,3,FALSE),0),0)</f>
        <v>21</v>
      </c>
      <c r="W1545">
        <f>VLOOKUP(RIGHT($V$1,5),Key!$A$9:$B$14,2,FALSE)</f>
        <v>10.199999999999999</v>
      </c>
      <c r="X1545">
        <f t="shared" si="124"/>
        <v>0</v>
      </c>
      <c r="Y1545">
        <f>VLOOKUP(RIGHT($X$1,5),Key!$A$9:$B$14,2,FALSE)</f>
        <v>3.7</v>
      </c>
      <c r="Z1545">
        <f t="shared" si="122"/>
        <v>10.199999999999999</v>
      </c>
      <c r="AA1545">
        <f t="shared" si="123"/>
        <v>21</v>
      </c>
    </row>
    <row r="1546" spans="1:27" x14ac:dyDescent="0.3">
      <c r="A1546">
        <v>100067</v>
      </c>
      <c r="B1546">
        <v>230922</v>
      </c>
      <c r="C1546" s="3">
        <v>44130.572916666664</v>
      </c>
      <c r="D1546">
        <v>1</v>
      </c>
      <c r="E1546">
        <v>1</v>
      </c>
      <c r="F1546" t="s">
        <v>25</v>
      </c>
      <c r="G1546">
        <v>1</v>
      </c>
      <c r="H1546">
        <v>63.191409999999998</v>
      </c>
      <c r="I1546">
        <v>14.382809999999999</v>
      </c>
      <c r="J1546">
        <v>0.85546880000000003</v>
      </c>
      <c r="K1546">
        <v>56.023440000000001</v>
      </c>
      <c r="L1546" s="3">
        <v>44130.323611111111</v>
      </c>
      <c r="M1546">
        <v>17.18</v>
      </c>
      <c r="N1546" t="s">
        <v>28</v>
      </c>
      <c r="P1546">
        <f>(C1546-Key!$B$1)*24</f>
        <v>-1.3000000000465661</v>
      </c>
      <c r="Q1546">
        <f>(Key!$B$2-'17.1'!C1546)*24</f>
        <v>4.2500000000582077</v>
      </c>
      <c r="R1546" s="3">
        <f>C1546-(M1546-Key!$B$5)/(24*Key!$B$6)</f>
        <v>44130.559101851846</v>
      </c>
      <c r="S1546">
        <f>M1546-Key!$B$5</f>
        <v>14.92</v>
      </c>
      <c r="T1546" s="2">
        <f t="shared" si="120"/>
        <v>44129.576388888891</v>
      </c>
      <c r="U1546" t="str">
        <f t="shared" si="121"/>
        <v>10-25-2020 13:50</v>
      </c>
      <c r="V1546">
        <f>IFERROR(IF(W1546=Z1546,VLOOKUP($U1546,[1]C8842!$G$2:$M$145,3,FALSE),0),0)</f>
        <v>21</v>
      </c>
      <c r="W1546">
        <f>VLOOKUP(RIGHT($V$1,5),Key!$A$9:$B$14,2,FALSE)</f>
        <v>10.199999999999999</v>
      </c>
      <c r="X1546">
        <f t="shared" si="124"/>
        <v>0</v>
      </c>
      <c r="Y1546">
        <f>VLOOKUP(RIGHT($X$1,5),Key!$A$9:$B$14,2,FALSE)</f>
        <v>3.7</v>
      </c>
      <c r="Z1546">
        <f t="shared" si="122"/>
        <v>10.199999999999999</v>
      </c>
      <c r="AA1546">
        <f t="shared" si="123"/>
        <v>21</v>
      </c>
    </row>
    <row r="1547" spans="1:27" x14ac:dyDescent="0.3">
      <c r="A1547">
        <v>100067</v>
      </c>
      <c r="B1547">
        <v>230922</v>
      </c>
      <c r="C1547" s="3">
        <v>44130.572916666664</v>
      </c>
      <c r="D1547">
        <v>3</v>
      </c>
      <c r="E1547">
        <v>2</v>
      </c>
      <c r="F1547" t="s">
        <v>26</v>
      </c>
      <c r="G1547">
        <v>1</v>
      </c>
      <c r="H1547">
        <v>66.179689999999994</v>
      </c>
      <c r="I1547">
        <v>14.945309999999999</v>
      </c>
      <c r="J1547">
        <v>0.83984380000000003</v>
      </c>
      <c r="K1547">
        <v>93.039060000000006</v>
      </c>
      <c r="L1547" s="3">
        <v>44130.323611111111</v>
      </c>
      <c r="M1547">
        <v>17.18</v>
      </c>
      <c r="N1547" t="s">
        <v>28</v>
      </c>
      <c r="P1547">
        <f>(C1547-Key!$B$1)*24</f>
        <v>-1.3000000000465661</v>
      </c>
      <c r="Q1547">
        <f>(Key!$B$2-'17.1'!C1547)*24</f>
        <v>4.2500000000582077</v>
      </c>
      <c r="R1547" s="3">
        <f>C1547-(M1547-Key!$B$5)/(24*Key!$B$6)</f>
        <v>44130.559101851846</v>
      </c>
      <c r="S1547">
        <f>M1547-Key!$B$5</f>
        <v>14.92</v>
      </c>
      <c r="T1547" s="2">
        <f t="shared" si="120"/>
        <v>44129.576388888891</v>
      </c>
      <c r="U1547" t="str">
        <f t="shared" si="121"/>
        <v>10-25-2020 13:50</v>
      </c>
      <c r="V1547">
        <f>IFERROR(IF(W1547=Z1547,VLOOKUP($U1547,[1]C8842!$G$2:$M$145,3,FALSE),0),0)</f>
        <v>21</v>
      </c>
      <c r="W1547">
        <f>VLOOKUP(RIGHT($V$1,5),Key!$A$9:$B$14,2,FALSE)</f>
        <v>10.199999999999999</v>
      </c>
      <c r="X1547">
        <f t="shared" si="124"/>
        <v>0</v>
      </c>
      <c r="Y1547">
        <f>VLOOKUP(RIGHT($X$1,5),Key!$A$9:$B$14,2,FALSE)</f>
        <v>3.7</v>
      </c>
      <c r="Z1547">
        <f t="shared" si="122"/>
        <v>10.199999999999999</v>
      </c>
      <c r="AA1547">
        <f t="shared" si="123"/>
        <v>21</v>
      </c>
    </row>
    <row r="1548" spans="1:27" x14ac:dyDescent="0.3">
      <c r="A1548">
        <v>100067</v>
      </c>
      <c r="B1548">
        <v>230922</v>
      </c>
      <c r="C1548" s="3">
        <v>44130.572916666664</v>
      </c>
      <c r="D1548">
        <v>2</v>
      </c>
      <c r="E1548">
        <v>1</v>
      </c>
      <c r="F1548" t="s">
        <v>26</v>
      </c>
      <c r="G1548">
        <v>1</v>
      </c>
      <c r="H1548">
        <v>61.5</v>
      </c>
      <c r="I1548">
        <v>18.539059999999999</v>
      </c>
      <c r="J1548">
        <v>1.0625</v>
      </c>
      <c r="K1548">
        <v>80.03125</v>
      </c>
      <c r="L1548" s="3">
        <v>44130.323611111111</v>
      </c>
      <c r="M1548">
        <v>17.18</v>
      </c>
      <c r="N1548" t="s">
        <v>28</v>
      </c>
      <c r="P1548">
        <f>(C1548-Key!$B$1)*24</f>
        <v>-1.3000000000465661</v>
      </c>
      <c r="Q1548">
        <f>(Key!$B$2-'17.1'!C1548)*24</f>
        <v>4.2500000000582077</v>
      </c>
      <c r="R1548" s="3">
        <f>C1548-(M1548-Key!$B$5)/(24*Key!$B$6)</f>
        <v>44130.559101851846</v>
      </c>
      <c r="S1548">
        <f>M1548-Key!$B$5</f>
        <v>14.92</v>
      </c>
      <c r="T1548" s="2">
        <f t="shared" si="120"/>
        <v>44129.576388888891</v>
      </c>
      <c r="U1548" t="str">
        <f t="shared" si="121"/>
        <v>10-25-2020 13:50</v>
      </c>
      <c r="V1548">
        <f>IFERROR(IF(W1548=Z1548,VLOOKUP($U1548,[1]C8842!$G$2:$M$145,3,FALSE),0),0)</f>
        <v>21</v>
      </c>
      <c r="W1548">
        <f>VLOOKUP(RIGHT($V$1,5),Key!$A$9:$B$14,2,FALSE)</f>
        <v>10.199999999999999</v>
      </c>
      <c r="X1548">
        <f t="shared" si="124"/>
        <v>0</v>
      </c>
      <c r="Y1548">
        <f>VLOOKUP(RIGHT($X$1,5),Key!$A$9:$B$14,2,FALSE)</f>
        <v>3.7</v>
      </c>
      <c r="Z1548">
        <f t="shared" si="122"/>
        <v>10.199999999999999</v>
      </c>
      <c r="AA1548">
        <f t="shared" si="123"/>
        <v>21</v>
      </c>
    </row>
    <row r="1549" spans="1:27" x14ac:dyDescent="0.3">
      <c r="A1549">
        <v>100067</v>
      </c>
      <c r="B1549">
        <v>230922</v>
      </c>
      <c r="C1549" s="3">
        <v>44130.572916666664</v>
      </c>
      <c r="D1549">
        <v>3</v>
      </c>
      <c r="E1549">
        <v>2</v>
      </c>
      <c r="F1549" t="s">
        <v>26</v>
      </c>
      <c r="G1549">
        <v>1</v>
      </c>
      <c r="H1549">
        <v>60.382809999999999</v>
      </c>
      <c r="I1549">
        <v>14.433590000000001</v>
      </c>
      <c r="J1549">
        <v>0.8984375</v>
      </c>
      <c r="K1549">
        <v>94.039060000000006</v>
      </c>
      <c r="L1549" s="3">
        <v>44130.323611111111</v>
      </c>
      <c r="M1549">
        <v>17.18</v>
      </c>
      <c r="N1549" t="s">
        <v>28</v>
      </c>
      <c r="P1549">
        <f>(C1549-Key!$B$1)*24</f>
        <v>-1.3000000000465661</v>
      </c>
      <c r="Q1549">
        <f>(Key!$B$2-'17.1'!C1549)*24</f>
        <v>4.2500000000582077</v>
      </c>
      <c r="R1549" s="3">
        <f>C1549-(M1549-Key!$B$5)/(24*Key!$B$6)</f>
        <v>44130.559101851846</v>
      </c>
      <c r="S1549">
        <f>M1549-Key!$B$5</f>
        <v>14.92</v>
      </c>
      <c r="T1549" s="2">
        <f t="shared" si="120"/>
        <v>44129.576388888891</v>
      </c>
      <c r="U1549" t="str">
        <f t="shared" si="121"/>
        <v>10-25-2020 13:50</v>
      </c>
      <c r="V1549">
        <f>IFERROR(IF(W1549=Z1549,VLOOKUP($U1549,[1]C8842!$G$2:$M$145,3,FALSE),0),0)</f>
        <v>21</v>
      </c>
      <c r="W1549">
        <f>VLOOKUP(RIGHT($V$1,5),Key!$A$9:$B$14,2,FALSE)</f>
        <v>10.199999999999999</v>
      </c>
      <c r="X1549">
        <f t="shared" si="124"/>
        <v>0</v>
      </c>
      <c r="Y1549">
        <f>VLOOKUP(RIGHT($X$1,5),Key!$A$9:$B$14,2,FALSE)</f>
        <v>3.7</v>
      </c>
      <c r="Z1549">
        <f t="shared" si="122"/>
        <v>10.199999999999999</v>
      </c>
      <c r="AA1549">
        <f t="shared" si="123"/>
        <v>21</v>
      </c>
    </row>
    <row r="1550" spans="1:27" x14ac:dyDescent="0.3">
      <c r="A1550">
        <v>100067</v>
      </c>
      <c r="B1550">
        <v>230922</v>
      </c>
      <c r="C1550" s="3">
        <v>44130.572916666664</v>
      </c>
      <c r="D1550">
        <v>1</v>
      </c>
      <c r="E1550">
        <v>1</v>
      </c>
      <c r="F1550" t="s">
        <v>25</v>
      </c>
      <c r="G1550">
        <v>1</v>
      </c>
      <c r="H1550">
        <v>67.84375</v>
      </c>
      <c r="I1550">
        <v>14.277340000000001</v>
      </c>
      <c r="J1550">
        <v>0.79296880000000003</v>
      </c>
      <c r="K1550">
        <v>58.023440000000001</v>
      </c>
      <c r="L1550" s="3">
        <v>44130.323611111111</v>
      </c>
      <c r="M1550">
        <v>17.18</v>
      </c>
      <c r="N1550" t="s">
        <v>28</v>
      </c>
      <c r="P1550">
        <f>(C1550-Key!$B$1)*24</f>
        <v>-1.3000000000465661</v>
      </c>
      <c r="Q1550">
        <f>(Key!$B$2-'17.1'!C1550)*24</f>
        <v>4.2500000000582077</v>
      </c>
      <c r="R1550" s="3">
        <f>C1550-(M1550-Key!$B$5)/(24*Key!$B$6)</f>
        <v>44130.559101851846</v>
      </c>
      <c r="S1550">
        <f>M1550-Key!$B$5</f>
        <v>14.92</v>
      </c>
      <c r="T1550" s="2">
        <f t="shared" si="120"/>
        <v>44129.576388888891</v>
      </c>
      <c r="U1550" t="str">
        <f t="shared" si="121"/>
        <v>10-25-2020 13:50</v>
      </c>
      <c r="V1550">
        <f>IFERROR(IF(W1550=Z1550,VLOOKUP($U1550,[1]C8842!$G$2:$M$145,3,FALSE),0),0)</f>
        <v>21</v>
      </c>
      <c r="W1550">
        <f>VLOOKUP(RIGHT($V$1,5),Key!$A$9:$B$14,2,FALSE)</f>
        <v>10.199999999999999</v>
      </c>
      <c r="X1550">
        <f t="shared" si="124"/>
        <v>0</v>
      </c>
      <c r="Y1550">
        <f>VLOOKUP(RIGHT($X$1,5),Key!$A$9:$B$14,2,FALSE)</f>
        <v>3.7</v>
      </c>
      <c r="Z1550">
        <f t="shared" si="122"/>
        <v>10.199999999999999</v>
      </c>
      <c r="AA1550">
        <f t="shared" si="123"/>
        <v>21</v>
      </c>
    </row>
    <row r="1551" spans="1:27" x14ac:dyDescent="0.3">
      <c r="A1551">
        <v>100067</v>
      </c>
      <c r="B1551">
        <v>230922</v>
      </c>
      <c r="C1551" s="3">
        <v>44130.572916666664</v>
      </c>
      <c r="D1551">
        <v>3</v>
      </c>
      <c r="E1551">
        <v>2</v>
      </c>
      <c r="F1551" t="s">
        <v>26</v>
      </c>
      <c r="G1551">
        <v>2</v>
      </c>
      <c r="H1551">
        <v>63.582030000000003</v>
      </c>
      <c r="I1551">
        <v>21.625</v>
      </c>
      <c r="J1551">
        <v>1.15625</v>
      </c>
      <c r="K1551">
        <v>94.039060000000006</v>
      </c>
      <c r="L1551" s="3">
        <v>44130.323611111111</v>
      </c>
      <c r="M1551">
        <v>17.18</v>
      </c>
      <c r="N1551" t="s">
        <v>28</v>
      </c>
      <c r="P1551">
        <f>(C1551-Key!$B$1)*24</f>
        <v>-1.3000000000465661</v>
      </c>
      <c r="Q1551">
        <f>(Key!$B$2-'17.1'!C1551)*24</f>
        <v>4.2500000000582077</v>
      </c>
      <c r="R1551" s="3">
        <f>C1551-(M1551-Key!$B$5)/(24*Key!$B$6)</f>
        <v>44130.559101851846</v>
      </c>
      <c r="S1551">
        <f>M1551-Key!$B$5</f>
        <v>14.92</v>
      </c>
      <c r="T1551" s="2">
        <f t="shared" si="120"/>
        <v>44129.576388888891</v>
      </c>
      <c r="U1551" t="str">
        <f t="shared" si="121"/>
        <v>10-25-2020 13:50</v>
      </c>
      <c r="V1551">
        <f>IFERROR(IF(W1551=Z1551,VLOOKUP($U1551,[1]C8842!$G$2:$M$145,3,FALSE),0),0)</f>
        <v>21</v>
      </c>
      <c r="W1551">
        <f>VLOOKUP(RIGHT($V$1,5),Key!$A$9:$B$14,2,FALSE)</f>
        <v>10.199999999999999</v>
      </c>
      <c r="X1551">
        <f t="shared" si="124"/>
        <v>0</v>
      </c>
      <c r="Y1551">
        <f>VLOOKUP(RIGHT($X$1,5),Key!$A$9:$B$14,2,FALSE)</f>
        <v>3.7</v>
      </c>
      <c r="Z1551">
        <f t="shared" si="122"/>
        <v>10.199999999999999</v>
      </c>
      <c r="AA1551">
        <f t="shared" si="123"/>
        <v>21</v>
      </c>
    </row>
    <row r="1552" spans="1:27" x14ac:dyDescent="0.3">
      <c r="A1552">
        <v>100067</v>
      </c>
      <c r="B1552">
        <v>230922</v>
      </c>
      <c r="C1552" s="3">
        <v>44130.572916666664</v>
      </c>
      <c r="D1552">
        <v>1</v>
      </c>
      <c r="E1552">
        <v>1</v>
      </c>
      <c r="F1552" t="s">
        <v>25</v>
      </c>
      <c r="G1552">
        <v>1</v>
      </c>
      <c r="H1552">
        <v>70.160160000000005</v>
      </c>
      <c r="I1552">
        <v>19.3125</v>
      </c>
      <c r="J1552">
        <v>0.95703130000000003</v>
      </c>
      <c r="K1552">
        <v>58.023440000000001</v>
      </c>
      <c r="L1552" s="3">
        <v>44130.323611111111</v>
      </c>
      <c r="M1552">
        <v>17.18</v>
      </c>
      <c r="N1552" t="s">
        <v>28</v>
      </c>
      <c r="P1552">
        <f>(C1552-Key!$B$1)*24</f>
        <v>-1.3000000000465661</v>
      </c>
      <c r="Q1552">
        <f>(Key!$B$2-'17.1'!C1552)*24</f>
        <v>4.2500000000582077</v>
      </c>
      <c r="R1552" s="3">
        <f>C1552-(M1552-Key!$B$5)/(24*Key!$B$6)</f>
        <v>44130.559101851846</v>
      </c>
      <c r="S1552">
        <f>M1552-Key!$B$5</f>
        <v>14.92</v>
      </c>
      <c r="T1552" s="2">
        <f t="shared" si="120"/>
        <v>44129.576388888891</v>
      </c>
      <c r="U1552" t="str">
        <f t="shared" si="121"/>
        <v>10-25-2020 13:50</v>
      </c>
      <c r="V1552">
        <f>IFERROR(IF(W1552=Z1552,VLOOKUP($U1552,[1]C8842!$G$2:$M$145,3,FALSE),0),0)</f>
        <v>21</v>
      </c>
      <c r="W1552">
        <f>VLOOKUP(RIGHT($V$1,5),Key!$A$9:$B$14,2,FALSE)</f>
        <v>10.199999999999999</v>
      </c>
      <c r="X1552">
        <f t="shared" si="124"/>
        <v>0</v>
      </c>
      <c r="Y1552">
        <f>VLOOKUP(RIGHT($X$1,5),Key!$A$9:$B$14,2,FALSE)</f>
        <v>3.7</v>
      </c>
      <c r="Z1552">
        <f t="shared" si="122"/>
        <v>10.199999999999999</v>
      </c>
      <c r="AA1552">
        <f t="shared" si="123"/>
        <v>21</v>
      </c>
    </row>
    <row r="1553" spans="1:27" x14ac:dyDescent="0.3">
      <c r="A1553">
        <v>100067</v>
      </c>
      <c r="B1553">
        <v>230922</v>
      </c>
      <c r="C1553" s="3">
        <v>44130.572916666664</v>
      </c>
      <c r="D1553">
        <v>0</v>
      </c>
      <c r="E1553">
        <v>2</v>
      </c>
      <c r="F1553" t="s">
        <v>25</v>
      </c>
      <c r="G1553">
        <v>2</v>
      </c>
      <c r="H1553">
        <v>68.777339999999995</v>
      </c>
      <c r="I1553">
        <v>20.39453</v>
      </c>
      <c r="J1553">
        <v>1.019531</v>
      </c>
      <c r="K1553">
        <v>46.019530000000003</v>
      </c>
      <c r="L1553" s="3">
        <v>44130.323611111111</v>
      </c>
      <c r="M1553">
        <v>17.18</v>
      </c>
      <c r="N1553" t="s">
        <v>28</v>
      </c>
      <c r="P1553">
        <f>(C1553-Key!$B$1)*24</f>
        <v>-1.3000000000465661</v>
      </c>
      <c r="Q1553">
        <f>(Key!$B$2-'17.1'!C1553)*24</f>
        <v>4.2500000000582077</v>
      </c>
      <c r="R1553" s="3">
        <f>C1553-(M1553-Key!$B$5)/(24*Key!$B$6)</f>
        <v>44130.559101851846</v>
      </c>
      <c r="S1553">
        <f>M1553-Key!$B$5</f>
        <v>14.92</v>
      </c>
      <c r="T1553" s="2">
        <f t="shared" si="120"/>
        <v>44129.576388888891</v>
      </c>
      <c r="U1553" t="str">
        <f t="shared" si="121"/>
        <v>10-25-2020 13:50</v>
      </c>
      <c r="V1553">
        <f>IFERROR(IF(W1553=Z1553,VLOOKUP($U1553,[1]C8842!$G$2:$M$145,3,FALSE),0),0)</f>
        <v>21</v>
      </c>
      <c r="W1553">
        <f>VLOOKUP(RIGHT($V$1,5),Key!$A$9:$B$14,2,FALSE)</f>
        <v>10.199999999999999</v>
      </c>
      <c r="X1553">
        <f t="shared" si="124"/>
        <v>0</v>
      </c>
      <c r="Y1553">
        <f>VLOOKUP(RIGHT($X$1,5),Key!$A$9:$B$14,2,FALSE)</f>
        <v>3.7</v>
      </c>
      <c r="Z1553">
        <f t="shared" si="122"/>
        <v>10.199999999999999</v>
      </c>
      <c r="AA1553">
        <f t="shared" si="123"/>
        <v>21</v>
      </c>
    </row>
    <row r="1554" spans="1:27" x14ac:dyDescent="0.3">
      <c r="A1554">
        <v>100067</v>
      </c>
      <c r="B1554">
        <v>230922</v>
      </c>
      <c r="C1554" s="3">
        <v>44130.572916666664</v>
      </c>
      <c r="D1554">
        <v>1</v>
      </c>
      <c r="E1554">
        <v>1</v>
      </c>
      <c r="F1554" t="s">
        <v>25</v>
      </c>
      <c r="G1554">
        <v>1</v>
      </c>
      <c r="H1554">
        <v>71</v>
      </c>
      <c r="I1554">
        <v>17.10547</v>
      </c>
      <c r="J1554">
        <v>0.86328130000000003</v>
      </c>
      <c r="K1554">
        <v>58.023440000000001</v>
      </c>
      <c r="L1554" s="3">
        <v>44130.323611111111</v>
      </c>
      <c r="M1554">
        <v>17.18</v>
      </c>
      <c r="N1554" t="s">
        <v>28</v>
      </c>
      <c r="P1554">
        <f>(C1554-Key!$B$1)*24</f>
        <v>-1.3000000000465661</v>
      </c>
      <c r="Q1554">
        <f>(Key!$B$2-'17.1'!C1554)*24</f>
        <v>4.2500000000582077</v>
      </c>
      <c r="R1554" s="3">
        <f>C1554-(M1554-Key!$B$5)/(24*Key!$B$6)</f>
        <v>44130.559101851846</v>
      </c>
      <c r="S1554">
        <f>M1554-Key!$B$5</f>
        <v>14.92</v>
      </c>
      <c r="T1554" s="2">
        <f t="shared" si="120"/>
        <v>44129.576388888891</v>
      </c>
      <c r="U1554" t="str">
        <f t="shared" si="121"/>
        <v>10-25-2020 13:50</v>
      </c>
      <c r="V1554">
        <f>IFERROR(IF(W1554=Z1554,VLOOKUP($U1554,[1]C8842!$G$2:$M$145,3,FALSE),0),0)</f>
        <v>21</v>
      </c>
      <c r="W1554">
        <f>VLOOKUP(RIGHT($V$1,5),Key!$A$9:$B$14,2,FALSE)</f>
        <v>10.199999999999999</v>
      </c>
      <c r="X1554">
        <f t="shared" si="124"/>
        <v>0</v>
      </c>
      <c r="Y1554">
        <f>VLOOKUP(RIGHT($X$1,5),Key!$A$9:$B$14,2,FALSE)</f>
        <v>3.7</v>
      </c>
      <c r="Z1554">
        <f t="shared" si="122"/>
        <v>10.199999999999999</v>
      </c>
      <c r="AA1554">
        <f t="shared" si="123"/>
        <v>21</v>
      </c>
    </row>
    <row r="1555" spans="1:27" x14ac:dyDescent="0.3">
      <c r="A1555">
        <v>100067</v>
      </c>
      <c r="B1555">
        <v>230922</v>
      </c>
      <c r="C1555" s="3">
        <v>44130.572916666664</v>
      </c>
      <c r="D1555">
        <v>0</v>
      </c>
      <c r="E1555">
        <v>2</v>
      </c>
      <c r="F1555" t="s">
        <v>25</v>
      </c>
      <c r="G1555">
        <v>1</v>
      </c>
      <c r="H1555">
        <v>62.648440000000001</v>
      </c>
      <c r="I1555">
        <v>15.35547</v>
      </c>
      <c r="J1555">
        <v>0.90625</v>
      </c>
      <c r="K1555">
        <v>46.019530000000003</v>
      </c>
      <c r="L1555" s="3">
        <v>44130.323611111111</v>
      </c>
      <c r="M1555">
        <v>17.18</v>
      </c>
      <c r="N1555" t="s">
        <v>28</v>
      </c>
      <c r="P1555">
        <f>(C1555-Key!$B$1)*24</f>
        <v>-1.3000000000465661</v>
      </c>
      <c r="Q1555">
        <f>(Key!$B$2-'17.1'!C1555)*24</f>
        <v>4.2500000000582077</v>
      </c>
      <c r="R1555" s="3">
        <f>C1555-(M1555-Key!$B$5)/(24*Key!$B$6)</f>
        <v>44130.559101851846</v>
      </c>
      <c r="S1555">
        <f>M1555-Key!$B$5</f>
        <v>14.92</v>
      </c>
      <c r="T1555" s="2">
        <f t="shared" si="120"/>
        <v>44129.576388888891</v>
      </c>
      <c r="U1555" t="str">
        <f t="shared" si="121"/>
        <v>10-25-2020 13:50</v>
      </c>
      <c r="V1555">
        <f>IFERROR(IF(W1555=Z1555,VLOOKUP($U1555,[1]C8842!$G$2:$M$145,3,FALSE),0),0)</f>
        <v>21</v>
      </c>
      <c r="W1555">
        <f>VLOOKUP(RIGHT($V$1,5),Key!$A$9:$B$14,2,FALSE)</f>
        <v>10.199999999999999</v>
      </c>
      <c r="X1555">
        <f t="shared" si="124"/>
        <v>0</v>
      </c>
      <c r="Y1555">
        <f>VLOOKUP(RIGHT($X$1,5),Key!$A$9:$B$14,2,FALSE)</f>
        <v>3.7</v>
      </c>
      <c r="Z1555">
        <f t="shared" si="122"/>
        <v>10.199999999999999</v>
      </c>
      <c r="AA1555">
        <f t="shared" si="123"/>
        <v>21</v>
      </c>
    </row>
    <row r="1556" spans="1:27" x14ac:dyDescent="0.3">
      <c r="A1556">
        <v>100067</v>
      </c>
      <c r="B1556">
        <v>230922</v>
      </c>
      <c r="C1556" s="3">
        <v>44130.572916666664</v>
      </c>
      <c r="D1556">
        <v>1</v>
      </c>
      <c r="E1556">
        <v>1</v>
      </c>
      <c r="F1556" t="s">
        <v>25</v>
      </c>
      <c r="G1556">
        <v>1</v>
      </c>
      <c r="H1556">
        <v>70.042969999999997</v>
      </c>
      <c r="I1556">
        <v>17.285160000000001</v>
      </c>
      <c r="J1556">
        <v>0.8828125</v>
      </c>
      <c r="K1556">
        <v>57.023440000000001</v>
      </c>
      <c r="L1556" s="3">
        <v>44130.323611111111</v>
      </c>
      <c r="M1556">
        <v>17.18</v>
      </c>
      <c r="N1556" t="s">
        <v>28</v>
      </c>
      <c r="P1556">
        <f>(C1556-Key!$B$1)*24</f>
        <v>-1.3000000000465661</v>
      </c>
      <c r="Q1556">
        <f>(Key!$B$2-'17.1'!C1556)*24</f>
        <v>4.2500000000582077</v>
      </c>
      <c r="R1556" s="3">
        <f>C1556-(M1556-Key!$B$5)/(24*Key!$B$6)</f>
        <v>44130.559101851846</v>
      </c>
      <c r="S1556">
        <f>M1556-Key!$B$5</f>
        <v>14.92</v>
      </c>
      <c r="T1556" s="2">
        <f t="shared" si="120"/>
        <v>44129.576388888891</v>
      </c>
      <c r="U1556" t="str">
        <f t="shared" si="121"/>
        <v>10-25-2020 13:50</v>
      </c>
      <c r="V1556">
        <f>IFERROR(IF(W1556=Z1556,VLOOKUP($U1556,[1]C8842!$G$2:$M$145,3,FALSE),0),0)</f>
        <v>21</v>
      </c>
      <c r="W1556">
        <f>VLOOKUP(RIGHT($V$1,5),Key!$A$9:$B$14,2,FALSE)</f>
        <v>10.199999999999999</v>
      </c>
      <c r="X1556">
        <f t="shared" si="124"/>
        <v>0</v>
      </c>
      <c r="Y1556">
        <f>VLOOKUP(RIGHT($X$1,5),Key!$A$9:$B$14,2,FALSE)</f>
        <v>3.7</v>
      </c>
      <c r="Z1556">
        <f t="shared" si="122"/>
        <v>10.199999999999999</v>
      </c>
      <c r="AA1556">
        <f t="shared" si="123"/>
        <v>21</v>
      </c>
    </row>
    <row r="1557" spans="1:27" x14ac:dyDescent="0.3">
      <c r="A1557">
        <v>100067</v>
      </c>
      <c r="B1557">
        <v>230922</v>
      </c>
      <c r="C1557" s="3">
        <v>44130.572916666664</v>
      </c>
      <c r="D1557">
        <v>3</v>
      </c>
      <c r="E1557">
        <v>2</v>
      </c>
      <c r="F1557" t="s">
        <v>26</v>
      </c>
      <c r="G1557">
        <v>4</v>
      </c>
      <c r="H1557">
        <v>65.785160000000005</v>
      </c>
      <c r="I1557">
        <v>68.332030000000003</v>
      </c>
      <c r="J1557">
        <v>3.0078130000000001</v>
      </c>
      <c r="K1557">
        <v>96.039060000000006</v>
      </c>
      <c r="L1557" s="3">
        <v>44130.323611111111</v>
      </c>
      <c r="M1557">
        <v>17.18</v>
      </c>
      <c r="N1557" t="s">
        <v>28</v>
      </c>
      <c r="P1557">
        <f>(C1557-Key!$B$1)*24</f>
        <v>-1.3000000000465661</v>
      </c>
      <c r="Q1557">
        <f>(Key!$B$2-'17.1'!C1557)*24</f>
        <v>4.2500000000582077</v>
      </c>
      <c r="R1557" s="3">
        <f>C1557-(M1557-Key!$B$5)/(24*Key!$B$6)</f>
        <v>44130.559101851846</v>
      </c>
      <c r="S1557">
        <f>M1557-Key!$B$5</f>
        <v>14.92</v>
      </c>
      <c r="T1557" s="2">
        <f t="shared" si="120"/>
        <v>44129.576388888891</v>
      </c>
      <c r="U1557" t="str">
        <f t="shared" si="121"/>
        <v>10-25-2020 13:50</v>
      </c>
      <c r="V1557">
        <f>IFERROR(IF(W1557=Z1557,VLOOKUP($U1557,[1]C8842!$G$2:$M$145,3,FALSE),0),0)</f>
        <v>21</v>
      </c>
      <c r="W1557">
        <f>VLOOKUP(RIGHT($V$1,5),Key!$A$9:$B$14,2,FALSE)</f>
        <v>10.199999999999999</v>
      </c>
      <c r="X1557">
        <f t="shared" si="124"/>
        <v>0</v>
      </c>
      <c r="Y1557">
        <f>VLOOKUP(RIGHT($X$1,5),Key!$A$9:$B$14,2,FALSE)</f>
        <v>3.7</v>
      </c>
      <c r="Z1557">
        <f t="shared" si="122"/>
        <v>10.199999999999999</v>
      </c>
      <c r="AA1557">
        <f t="shared" si="123"/>
        <v>21</v>
      </c>
    </row>
    <row r="1558" spans="1:27" x14ac:dyDescent="0.3">
      <c r="A1558">
        <v>100067</v>
      </c>
      <c r="B1558">
        <v>230922</v>
      </c>
      <c r="C1558" s="3">
        <v>44130.572916666664</v>
      </c>
      <c r="D1558">
        <v>2</v>
      </c>
      <c r="E1558">
        <v>1</v>
      </c>
      <c r="F1558" t="s">
        <v>26</v>
      </c>
      <c r="G1558">
        <v>1</v>
      </c>
      <c r="H1558">
        <v>61.265630000000002</v>
      </c>
      <c r="I1558">
        <v>19.53125</v>
      </c>
      <c r="J1558">
        <v>1.109375</v>
      </c>
      <c r="K1558">
        <v>82.035160000000005</v>
      </c>
      <c r="L1558" s="3">
        <v>44130.326388888891</v>
      </c>
      <c r="M1558">
        <v>17.18</v>
      </c>
      <c r="N1558" t="s">
        <v>28</v>
      </c>
      <c r="P1558">
        <f>(C1558-Key!$B$1)*24</f>
        <v>-1.3000000000465661</v>
      </c>
      <c r="Q1558">
        <f>(Key!$B$2-'17.1'!C1558)*24</f>
        <v>4.2500000000582077</v>
      </c>
      <c r="R1558" s="3">
        <f>C1558-(M1558-Key!$B$5)/(24*Key!$B$6)</f>
        <v>44130.559101851846</v>
      </c>
      <c r="S1558">
        <f>M1558-Key!$B$5</f>
        <v>14.92</v>
      </c>
      <c r="T1558" s="2">
        <f t="shared" si="120"/>
        <v>44129.576388888891</v>
      </c>
      <c r="U1558" t="str">
        <f t="shared" si="121"/>
        <v>10-25-2020 13:50</v>
      </c>
      <c r="V1558">
        <f>IFERROR(IF(W1558=Z1558,VLOOKUP($U1558,[1]C8842!$G$2:$M$145,3,FALSE),0),0)</f>
        <v>21</v>
      </c>
      <c r="W1558">
        <f>VLOOKUP(RIGHT($V$1,5),Key!$A$9:$B$14,2,FALSE)</f>
        <v>10.199999999999999</v>
      </c>
      <c r="X1558">
        <f t="shared" si="124"/>
        <v>0</v>
      </c>
      <c r="Y1558">
        <f>VLOOKUP(RIGHT($X$1,5),Key!$A$9:$B$14,2,FALSE)</f>
        <v>3.7</v>
      </c>
      <c r="Z1558">
        <f t="shared" si="122"/>
        <v>10.199999999999999</v>
      </c>
      <c r="AA1558">
        <f t="shared" si="123"/>
        <v>21</v>
      </c>
    </row>
    <row r="1559" spans="1:27" x14ac:dyDescent="0.3">
      <c r="A1559">
        <v>100067</v>
      </c>
      <c r="B1559">
        <v>230922</v>
      </c>
      <c r="C1559" s="3">
        <v>44130.572916666664</v>
      </c>
      <c r="D1559">
        <v>3</v>
      </c>
      <c r="E1559">
        <v>2</v>
      </c>
      <c r="F1559" t="s">
        <v>26</v>
      </c>
      <c r="G1559">
        <v>1</v>
      </c>
      <c r="H1559">
        <v>57.382809999999999</v>
      </c>
      <c r="I1559">
        <v>13.53125</v>
      </c>
      <c r="J1559">
        <v>0.90234380000000003</v>
      </c>
      <c r="K1559">
        <v>92.039060000000006</v>
      </c>
      <c r="L1559" s="3">
        <v>44130.326388888891</v>
      </c>
      <c r="M1559">
        <v>17.18</v>
      </c>
      <c r="N1559" t="s">
        <v>28</v>
      </c>
      <c r="P1559">
        <f>(C1559-Key!$B$1)*24</f>
        <v>-1.3000000000465661</v>
      </c>
      <c r="Q1559">
        <f>(Key!$B$2-'17.1'!C1559)*24</f>
        <v>4.2500000000582077</v>
      </c>
      <c r="R1559" s="3">
        <f>C1559-(M1559-Key!$B$5)/(24*Key!$B$6)</f>
        <v>44130.559101851846</v>
      </c>
      <c r="S1559">
        <f>M1559-Key!$B$5</f>
        <v>14.92</v>
      </c>
      <c r="T1559" s="2">
        <f t="shared" si="120"/>
        <v>44129.576388888891</v>
      </c>
      <c r="U1559" t="str">
        <f t="shared" si="121"/>
        <v>10-25-2020 13:50</v>
      </c>
      <c r="V1559">
        <f>IFERROR(IF(W1559=Z1559,VLOOKUP($U1559,[1]C8842!$G$2:$M$145,3,FALSE),0),0)</f>
        <v>21</v>
      </c>
      <c r="W1559">
        <f>VLOOKUP(RIGHT($V$1,5),Key!$A$9:$B$14,2,FALSE)</f>
        <v>10.199999999999999</v>
      </c>
      <c r="X1559">
        <f t="shared" si="124"/>
        <v>0</v>
      </c>
      <c r="Y1559">
        <f>VLOOKUP(RIGHT($X$1,5),Key!$A$9:$B$14,2,FALSE)</f>
        <v>3.7</v>
      </c>
      <c r="Z1559">
        <f t="shared" si="122"/>
        <v>10.199999999999999</v>
      </c>
      <c r="AA1559">
        <f t="shared" si="123"/>
        <v>21</v>
      </c>
    </row>
    <row r="1560" spans="1:27" x14ac:dyDescent="0.3">
      <c r="A1560">
        <v>100067</v>
      </c>
      <c r="B1560">
        <v>230922</v>
      </c>
      <c r="C1560" s="3">
        <v>44130.572916666664</v>
      </c>
      <c r="D1560">
        <v>3</v>
      </c>
      <c r="E1560">
        <v>2</v>
      </c>
      <c r="F1560" t="s">
        <v>26</v>
      </c>
      <c r="G1560">
        <v>2</v>
      </c>
      <c r="H1560">
        <v>59.707030000000003</v>
      </c>
      <c r="I1560">
        <v>21.722660000000001</v>
      </c>
      <c r="J1560">
        <v>1.234375</v>
      </c>
      <c r="K1560">
        <v>94.039060000000006</v>
      </c>
      <c r="L1560" s="3">
        <v>44130.326388888891</v>
      </c>
      <c r="M1560">
        <v>17.18</v>
      </c>
      <c r="N1560" t="s">
        <v>28</v>
      </c>
      <c r="P1560">
        <f>(C1560-Key!$B$1)*24</f>
        <v>-1.3000000000465661</v>
      </c>
      <c r="Q1560">
        <f>(Key!$B$2-'17.1'!C1560)*24</f>
        <v>4.2500000000582077</v>
      </c>
      <c r="R1560" s="3">
        <f>C1560-(M1560-Key!$B$5)/(24*Key!$B$6)</f>
        <v>44130.559101851846</v>
      </c>
      <c r="S1560">
        <f>M1560-Key!$B$5</f>
        <v>14.92</v>
      </c>
      <c r="T1560" s="2">
        <f t="shared" si="120"/>
        <v>44129.576388888891</v>
      </c>
      <c r="U1560" t="str">
        <f t="shared" si="121"/>
        <v>10-25-2020 13:50</v>
      </c>
      <c r="V1560">
        <f>IFERROR(IF(W1560=Z1560,VLOOKUP($U1560,[1]C8842!$G$2:$M$145,3,FALSE),0),0)</f>
        <v>21</v>
      </c>
      <c r="W1560">
        <f>VLOOKUP(RIGHT($V$1,5),Key!$A$9:$B$14,2,FALSE)</f>
        <v>10.199999999999999</v>
      </c>
      <c r="X1560">
        <f t="shared" si="124"/>
        <v>0</v>
      </c>
      <c r="Y1560">
        <f>VLOOKUP(RIGHT($X$1,5),Key!$A$9:$B$14,2,FALSE)</f>
        <v>3.7</v>
      </c>
      <c r="Z1560">
        <f t="shared" si="122"/>
        <v>10.199999999999999</v>
      </c>
      <c r="AA1560">
        <f t="shared" si="123"/>
        <v>21</v>
      </c>
    </row>
    <row r="1561" spans="1:27" x14ac:dyDescent="0.3">
      <c r="A1561">
        <v>100067</v>
      </c>
      <c r="B1561">
        <v>230922</v>
      </c>
      <c r="C1561" s="3">
        <v>44130.572916666664</v>
      </c>
      <c r="D1561">
        <v>2</v>
      </c>
      <c r="E1561">
        <v>1</v>
      </c>
      <c r="F1561" t="s">
        <v>26</v>
      </c>
      <c r="G1561">
        <v>1</v>
      </c>
      <c r="H1561">
        <v>70.4375</v>
      </c>
      <c r="I1561">
        <v>15.73828</v>
      </c>
      <c r="J1561">
        <v>0.8203125</v>
      </c>
      <c r="K1561">
        <v>82.035160000000005</v>
      </c>
      <c r="L1561" s="3">
        <v>44130.326388888891</v>
      </c>
      <c r="M1561">
        <v>17.18</v>
      </c>
      <c r="N1561" t="s">
        <v>28</v>
      </c>
      <c r="P1561">
        <f>(C1561-Key!$B$1)*24</f>
        <v>-1.3000000000465661</v>
      </c>
      <c r="Q1561">
        <f>(Key!$B$2-'17.1'!C1561)*24</f>
        <v>4.2500000000582077</v>
      </c>
      <c r="R1561" s="3">
        <f>C1561-(M1561-Key!$B$5)/(24*Key!$B$6)</f>
        <v>44130.559101851846</v>
      </c>
      <c r="S1561">
        <f>M1561-Key!$B$5</f>
        <v>14.92</v>
      </c>
      <c r="T1561" s="2">
        <f t="shared" si="120"/>
        <v>44129.576388888891</v>
      </c>
      <c r="U1561" t="str">
        <f t="shared" si="121"/>
        <v>10-25-2020 13:50</v>
      </c>
      <c r="V1561">
        <f>IFERROR(IF(W1561=Z1561,VLOOKUP($U1561,[1]C8842!$G$2:$M$145,3,FALSE),0),0)</f>
        <v>21</v>
      </c>
      <c r="W1561">
        <f>VLOOKUP(RIGHT($V$1,5),Key!$A$9:$B$14,2,FALSE)</f>
        <v>10.199999999999999</v>
      </c>
      <c r="X1561">
        <f t="shared" si="124"/>
        <v>0</v>
      </c>
      <c r="Y1561">
        <f>VLOOKUP(RIGHT($X$1,5),Key!$A$9:$B$14,2,FALSE)</f>
        <v>3.7</v>
      </c>
      <c r="Z1561">
        <f t="shared" si="122"/>
        <v>10.199999999999999</v>
      </c>
      <c r="AA1561">
        <f t="shared" si="123"/>
        <v>21</v>
      </c>
    </row>
    <row r="1562" spans="1:27" x14ac:dyDescent="0.3">
      <c r="A1562">
        <v>100067</v>
      </c>
      <c r="B1562">
        <v>230922</v>
      </c>
      <c r="C1562" s="3">
        <v>44130.572916666664</v>
      </c>
      <c r="D1562">
        <v>0</v>
      </c>
      <c r="E1562">
        <v>2</v>
      </c>
      <c r="F1562" t="s">
        <v>25</v>
      </c>
      <c r="G1562">
        <v>4</v>
      </c>
      <c r="H1562">
        <v>58.277340000000002</v>
      </c>
      <c r="I1562">
        <v>72.109380000000002</v>
      </c>
      <c r="J1562">
        <v>3.5664060000000002</v>
      </c>
      <c r="K1562">
        <v>46.019530000000003</v>
      </c>
      <c r="L1562" s="3">
        <v>44130.326388888891</v>
      </c>
      <c r="M1562">
        <v>17.18</v>
      </c>
      <c r="N1562" t="s">
        <v>28</v>
      </c>
      <c r="P1562">
        <f>(C1562-Key!$B$1)*24</f>
        <v>-1.3000000000465661</v>
      </c>
      <c r="Q1562">
        <f>(Key!$B$2-'17.1'!C1562)*24</f>
        <v>4.2500000000582077</v>
      </c>
      <c r="R1562" s="3">
        <f>C1562-(M1562-Key!$B$5)/(24*Key!$B$6)</f>
        <v>44130.559101851846</v>
      </c>
      <c r="S1562">
        <f>M1562-Key!$B$5</f>
        <v>14.92</v>
      </c>
      <c r="T1562" s="2">
        <f t="shared" si="120"/>
        <v>44129.576388888891</v>
      </c>
      <c r="U1562" t="str">
        <f t="shared" si="121"/>
        <v>10-25-2020 13:50</v>
      </c>
      <c r="V1562">
        <f>IFERROR(IF(W1562=Z1562,VLOOKUP($U1562,[1]C8842!$G$2:$M$145,3,FALSE),0),0)</f>
        <v>21</v>
      </c>
      <c r="W1562">
        <f>VLOOKUP(RIGHT($V$1,5),Key!$A$9:$B$14,2,FALSE)</f>
        <v>10.199999999999999</v>
      </c>
      <c r="X1562">
        <f t="shared" si="124"/>
        <v>0</v>
      </c>
      <c r="Y1562">
        <f>VLOOKUP(RIGHT($X$1,5),Key!$A$9:$B$14,2,FALSE)</f>
        <v>3.7</v>
      </c>
      <c r="Z1562">
        <f t="shared" si="122"/>
        <v>10.199999999999999</v>
      </c>
      <c r="AA1562">
        <f t="shared" si="123"/>
        <v>21</v>
      </c>
    </row>
    <row r="1563" spans="1:27" x14ac:dyDescent="0.3">
      <c r="A1563">
        <v>100067</v>
      </c>
      <c r="B1563">
        <v>230922</v>
      </c>
      <c r="C1563" s="3">
        <v>44130.572916666664</v>
      </c>
      <c r="D1563">
        <v>3</v>
      </c>
      <c r="E1563">
        <v>2</v>
      </c>
      <c r="F1563" t="s">
        <v>26</v>
      </c>
      <c r="G1563">
        <v>1</v>
      </c>
      <c r="H1563">
        <v>54.355469999999997</v>
      </c>
      <c r="I1563">
        <v>13.476559999999999</v>
      </c>
      <c r="J1563">
        <v>0.953125</v>
      </c>
      <c r="K1563">
        <v>93.039060000000006</v>
      </c>
      <c r="L1563" s="3">
        <v>44130.326388888891</v>
      </c>
      <c r="M1563">
        <v>17.18</v>
      </c>
      <c r="N1563" t="s">
        <v>28</v>
      </c>
      <c r="P1563">
        <f>(C1563-Key!$B$1)*24</f>
        <v>-1.3000000000465661</v>
      </c>
      <c r="Q1563">
        <f>(Key!$B$2-'17.1'!C1563)*24</f>
        <v>4.2500000000582077</v>
      </c>
      <c r="R1563" s="3">
        <f>C1563-(M1563-Key!$B$5)/(24*Key!$B$6)</f>
        <v>44130.559101851846</v>
      </c>
      <c r="S1563">
        <f>M1563-Key!$B$5</f>
        <v>14.92</v>
      </c>
      <c r="T1563" s="2">
        <f t="shared" si="120"/>
        <v>44129.576388888891</v>
      </c>
      <c r="U1563" t="str">
        <f t="shared" si="121"/>
        <v>10-25-2020 13:50</v>
      </c>
      <c r="V1563">
        <f>IFERROR(IF(W1563=Z1563,VLOOKUP($U1563,[1]C8842!$G$2:$M$145,3,FALSE),0),0)</f>
        <v>21</v>
      </c>
      <c r="W1563">
        <f>VLOOKUP(RIGHT($V$1,5),Key!$A$9:$B$14,2,FALSE)</f>
        <v>10.199999999999999</v>
      </c>
      <c r="X1563">
        <f t="shared" si="124"/>
        <v>0</v>
      </c>
      <c r="Y1563">
        <f>VLOOKUP(RIGHT($X$1,5),Key!$A$9:$B$14,2,FALSE)</f>
        <v>3.7</v>
      </c>
      <c r="Z1563">
        <f t="shared" si="122"/>
        <v>10.199999999999999</v>
      </c>
      <c r="AA1563">
        <f t="shared" si="123"/>
        <v>21</v>
      </c>
    </row>
    <row r="1564" spans="1:27" x14ac:dyDescent="0.3">
      <c r="A1564">
        <v>100067</v>
      </c>
      <c r="B1564">
        <v>230922</v>
      </c>
      <c r="C1564" s="3">
        <v>44130.572916666664</v>
      </c>
      <c r="D1564">
        <v>0</v>
      </c>
      <c r="E1564">
        <v>2</v>
      </c>
      <c r="F1564" t="s">
        <v>25</v>
      </c>
      <c r="G1564">
        <v>1</v>
      </c>
      <c r="H1564">
        <v>60.265630000000002</v>
      </c>
      <c r="I1564">
        <v>14.132809999999999</v>
      </c>
      <c r="J1564">
        <v>0.88671880000000003</v>
      </c>
      <c r="K1564">
        <v>46.019530000000003</v>
      </c>
      <c r="L1564" s="3">
        <v>44130.326388888891</v>
      </c>
      <c r="M1564">
        <v>17.18</v>
      </c>
      <c r="N1564" t="s">
        <v>28</v>
      </c>
      <c r="P1564">
        <f>(C1564-Key!$B$1)*24</f>
        <v>-1.3000000000465661</v>
      </c>
      <c r="Q1564">
        <f>(Key!$B$2-'17.1'!C1564)*24</f>
        <v>4.2500000000582077</v>
      </c>
      <c r="R1564" s="3">
        <f>C1564-(M1564-Key!$B$5)/(24*Key!$B$6)</f>
        <v>44130.559101851846</v>
      </c>
      <c r="S1564">
        <f>M1564-Key!$B$5</f>
        <v>14.92</v>
      </c>
      <c r="T1564" s="2">
        <f t="shared" si="120"/>
        <v>44129.576388888891</v>
      </c>
      <c r="U1564" t="str">
        <f t="shared" si="121"/>
        <v>10-25-2020 13:50</v>
      </c>
      <c r="V1564">
        <f>IFERROR(IF(W1564=Z1564,VLOOKUP($U1564,[1]C8842!$G$2:$M$145,3,FALSE),0),0)</f>
        <v>21</v>
      </c>
      <c r="W1564">
        <f>VLOOKUP(RIGHT($V$1,5),Key!$A$9:$B$14,2,FALSE)</f>
        <v>10.199999999999999</v>
      </c>
      <c r="X1564">
        <f t="shared" si="124"/>
        <v>0</v>
      </c>
      <c r="Y1564">
        <f>VLOOKUP(RIGHT($X$1,5),Key!$A$9:$B$14,2,FALSE)</f>
        <v>3.7</v>
      </c>
      <c r="Z1564">
        <f t="shared" si="122"/>
        <v>10.199999999999999</v>
      </c>
      <c r="AA1564">
        <f t="shared" si="123"/>
        <v>21</v>
      </c>
    </row>
    <row r="1565" spans="1:27" x14ac:dyDescent="0.3">
      <c r="A1565">
        <v>100067</v>
      </c>
      <c r="B1565">
        <v>230922</v>
      </c>
      <c r="C1565" s="3">
        <v>44130.572916666664</v>
      </c>
      <c r="D1565">
        <v>0</v>
      </c>
      <c r="E1565">
        <v>2</v>
      </c>
      <c r="F1565" t="s">
        <v>25</v>
      </c>
      <c r="G1565">
        <v>5</v>
      </c>
      <c r="H1565">
        <v>58.796880000000002</v>
      </c>
      <c r="I1565">
        <v>86.84375</v>
      </c>
      <c r="J1565">
        <v>4.203125</v>
      </c>
      <c r="K1565">
        <v>45.019530000000003</v>
      </c>
      <c r="L1565" s="3">
        <v>44130.326388888891</v>
      </c>
      <c r="M1565">
        <v>17.18</v>
      </c>
      <c r="N1565" t="s">
        <v>28</v>
      </c>
      <c r="P1565">
        <f>(C1565-Key!$B$1)*24</f>
        <v>-1.3000000000465661</v>
      </c>
      <c r="Q1565">
        <f>(Key!$B$2-'17.1'!C1565)*24</f>
        <v>4.2500000000582077</v>
      </c>
      <c r="R1565" s="3">
        <f>C1565-(M1565-Key!$B$5)/(24*Key!$B$6)</f>
        <v>44130.559101851846</v>
      </c>
      <c r="S1565">
        <f>M1565-Key!$B$5</f>
        <v>14.92</v>
      </c>
      <c r="T1565" s="2">
        <f t="shared" si="120"/>
        <v>44129.576388888891</v>
      </c>
      <c r="U1565" t="str">
        <f t="shared" si="121"/>
        <v>10-25-2020 13:50</v>
      </c>
      <c r="V1565">
        <f>IFERROR(IF(W1565=Z1565,VLOOKUP($U1565,[1]C8842!$G$2:$M$145,3,FALSE),0),0)</f>
        <v>21</v>
      </c>
      <c r="W1565">
        <f>VLOOKUP(RIGHT($V$1,5),Key!$A$9:$B$14,2,FALSE)</f>
        <v>10.199999999999999</v>
      </c>
      <c r="X1565">
        <f t="shared" si="124"/>
        <v>0</v>
      </c>
      <c r="Y1565">
        <f>VLOOKUP(RIGHT($X$1,5),Key!$A$9:$B$14,2,FALSE)</f>
        <v>3.7</v>
      </c>
      <c r="Z1565">
        <f t="shared" si="122"/>
        <v>10.199999999999999</v>
      </c>
      <c r="AA1565">
        <f t="shared" si="123"/>
        <v>21</v>
      </c>
    </row>
    <row r="1566" spans="1:27" x14ac:dyDescent="0.3">
      <c r="A1566">
        <v>100067</v>
      </c>
      <c r="B1566">
        <v>230922</v>
      </c>
      <c r="C1566" s="3">
        <v>44130.572916666664</v>
      </c>
      <c r="D1566">
        <v>3</v>
      </c>
      <c r="E1566">
        <v>2</v>
      </c>
      <c r="F1566" t="s">
        <v>26</v>
      </c>
      <c r="G1566">
        <v>1</v>
      </c>
      <c r="H1566">
        <v>61.292969999999997</v>
      </c>
      <c r="I1566">
        <v>18.382809999999999</v>
      </c>
      <c r="J1566">
        <v>1.058594</v>
      </c>
      <c r="K1566">
        <v>94.039060000000006</v>
      </c>
      <c r="L1566" s="3">
        <v>44130.326388888891</v>
      </c>
      <c r="M1566">
        <v>17.18</v>
      </c>
      <c r="N1566" t="s">
        <v>28</v>
      </c>
      <c r="P1566">
        <f>(C1566-Key!$B$1)*24</f>
        <v>-1.3000000000465661</v>
      </c>
      <c r="Q1566">
        <f>(Key!$B$2-'17.1'!C1566)*24</f>
        <v>4.2500000000582077</v>
      </c>
      <c r="R1566" s="3">
        <f>C1566-(M1566-Key!$B$5)/(24*Key!$B$6)</f>
        <v>44130.559101851846</v>
      </c>
      <c r="S1566">
        <f>M1566-Key!$B$5</f>
        <v>14.92</v>
      </c>
      <c r="T1566" s="2">
        <f t="shared" si="120"/>
        <v>44129.576388888891</v>
      </c>
      <c r="U1566" t="str">
        <f t="shared" si="121"/>
        <v>10-25-2020 13:50</v>
      </c>
      <c r="V1566">
        <f>IFERROR(IF(W1566=Z1566,VLOOKUP($U1566,[1]C8842!$G$2:$M$145,3,FALSE),0),0)</f>
        <v>21</v>
      </c>
      <c r="W1566">
        <f>VLOOKUP(RIGHT($V$1,5),Key!$A$9:$B$14,2,FALSE)</f>
        <v>10.199999999999999</v>
      </c>
      <c r="X1566">
        <f t="shared" si="124"/>
        <v>0</v>
      </c>
      <c r="Y1566">
        <f>VLOOKUP(RIGHT($X$1,5),Key!$A$9:$B$14,2,FALSE)</f>
        <v>3.7</v>
      </c>
      <c r="Z1566">
        <f t="shared" si="122"/>
        <v>10.199999999999999</v>
      </c>
      <c r="AA1566">
        <f t="shared" si="123"/>
        <v>21</v>
      </c>
    </row>
    <row r="1567" spans="1:27" x14ac:dyDescent="0.3">
      <c r="A1567">
        <v>100067</v>
      </c>
      <c r="B1567">
        <v>230922</v>
      </c>
      <c r="C1567" s="3">
        <v>44130.572916666664</v>
      </c>
      <c r="D1567">
        <v>1</v>
      </c>
      <c r="E1567">
        <v>1</v>
      </c>
      <c r="F1567" t="s">
        <v>25</v>
      </c>
      <c r="G1567">
        <v>2</v>
      </c>
      <c r="H1567">
        <v>72.191410000000005</v>
      </c>
      <c r="I1567">
        <v>20.94922</v>
      </c>
      <c r="J1567">
        <v>0.9921875</v>
      </c>
      <c r="K1567">
        <v>58.023440000000001</v>
      </c>
      <c r="L1567" s="3">
        <v>44130.326388888891</v>
      </c>
      <c r="M1567">
        <v>17.18</v>
      </c>
      <c r="N1567" t="s">
        <v>28</v>
      </c>
      <c r="P1567">
        <f>(C1567-Key!$B$1)*24</f>
        <v>-1.3000000000465661</v>
      </c>
      <c r="Q1567">
        <f>(Key!$B$2-'17.1'!C1567)*24</f>
        <v>4.2500000000582077</v>
      </c>
      <c r="R1567" s="3">
        <f>C1567-(M1567-Key!$B$5)/(24*Key!$B$6)</f>
        <v>44130.559101851846</v>
      </c>
      <c r="S1567">
        <f>M1567-Key!$B$5</f>
        <v>14.92</v>
      </c>
      <c r="T1567" s="2">
        <f t="shared" si="120"/>
        <v>44129.576388888891</v>
      </c>
      <c r="U1567" t="str">
        <f t="shared" si="121"/>
        <v>10-25-2020 13:50</v>
      </c>
      <c r="V1567">
        <f>IFERROR(IF(W1567=Z1567,VLOOKUP($U1567,[1]C8842!$G$2:$M$145,3,FALSE),0),0)</f>
        <v>21</v>
      </c>
      <c r="W1567">
        <f>VLOOKUP(RIGHT($V$1,5),Key!$A$9:$B$14,2,FALSE)</f>
        <v>10.199999999999999</v>
      </c>
      <c r="X1567">
        <f t="shared" si="124"/>
        <v>0</v>
      </c>
      <c r="Y1567">
        <f>VLOOKUP(RIGHT($X$1,5),Key!$A$9:$B$14,2,FALSE)</f>
        <v>3.7</v>
      </c>
      <c r="Z1567">
        <f t="shared" si="122"/>
        <v>10.199999999999999</v>
      </c>
      <c r="AA1567">
        <f t="shared" si="123"/>
        <v>21</v>
      </c>
    </row>
    <row r="1568" spans="1:27" x14ac:dyDescent="0.3">
      <c r="A1568">
        <v>100067</v>
      </c>
      <c r="B1568">
        <v>230922</v>
      </c>
      <c r="C1568" s="3">
        <v>44130.572916666664</v>
      </c>
      <c r="D1568">
        <v>3</v>
      </c>
      <c r="E1568">
        <v>2</v>
      </c>
      <c r="F1568" t="s">
        <v>26</v>
      </c>
      <c r="G1568">
        <v>1</v>
      </c>
      <c r="H1568">
        <v>64.207030000000003</v>
      </c>
      <c r="I1568">
        <v>16.453130000000002</v>
      </c>
      <c r="J1568">
        <v>0.9296875</v>
      </c>
      <c r="K1568">
        <v>93.039060000000006</v>
      </c>
      <c r="L1568" s="3">
        <v>44130.326388888891</v>
      </c>
      <c r="M1568">
        <v>17.18</v>
      </c>
      <c r="N1568" t="s">
        <v>28</v>
      </c>
      <c r="P1568">
        <f>(C1568-Key!$B$1)*24</f>
        <v>-1.3000000000465661</v>
      </c>
      <c r="Q1568">
        <f>(Key!$B$2-'17.1'!C1568)*24</f>
        <v>4.2500000000582077</v>
      </c>
      <c r="R1568" s="3">
        <f>C1568-(M1568-Key!$B$5)/(24*Key!$B$6)</f>
        <v>44130.559101851846</v>
      </c>
      <c r="S1568">
        <f>M1568-Key!$B$5</f>
        <v>14.92</v>
      </c>
      <c r="T1568" s="2">
        <f t="shared" si="120"/>
        <v>44129.576388888891</v>
      </c>
      <c r="U1568" t="str">
        <f t="shared" si="121"/>
        <v>10-25-2020 13:50</v>
      </c>
      <c r="V1568">
        <f>IFERROR(IF(W1568=Z1568,VLOOKUP($U1568,[1]C8842!$G$2:$M$145,3,FALSE),0),0)</f>
        <v>21</v>
      </c>
      <c r="W1568">
        <f>VLOOKUP(RIGHT($V$1,5),Key!$A$9:$B$14,2,FALSE)</f>
        <v>10.199999999999999</v>
      </c>
      <c r="X1568">
        <f t="shared" si="124"/>
        <v>0</v>
      </c>
      <c r="Y1568">
        <f>VLOOKUP(RIGHT($X$1,5),Key!$A$9:$B$14,2,FALSE)</f>
        <v>3.7</v>
      </c>
      <c r="Z1568">
        <f t="shared" si="122"/>
        <v>10.199999999999999</v>
      </c>
      <c r="AA1568">
        <f t="shared" si="123"/>
        <v>21</v>
      </c>
    </row>
    <row r="1569" spans="1:27" x14ac:dyDescent="0.3">
      <c r="A1569">
        <v>100067</v>
      </c>
      <c r="B1569">
        <v>230922</v>
      </c>
      <c r="C1569" s="3">
        <v>44130.572916666664</v>
      </c>
      <c r="D1569">
        <v>1</v>
      </c>
      <c r="E1569">
        <v>1</v>
      </c>
      <c r="F1569" t="s">
        <v>25</v>
      </c>
      <c r="G1569">
        <v>1</v>
      </c>
      <c r="H1569">
        <v>75.339839999999995</v>
      </c>
      <c r="I1569">
        <v>16.63672</v>
      </c>
      <c r="J1569">
        <v>0.796875</v>
      </c>
      <c r="K1569">
        <v>57.023440000000001</v>
      </c>
      <c r="L1569" s="3">
        <v>44130.326388888891</v>
      </c>
      <c r="M1569">
        <v>17.18</v>
      </c>
      <c r="N1569" t="s">
        <v>28</v>
      </c>
      <c r="P1569">
        <f>(C1569-Key!$B$1)*24</f>
        <v>-1.3000000000465661</v>
      </c>
      <c r="Q1569">
        <f>(Key!$B$2-'17.1'!C1569)*24</f>
        <v>4.2500000000582077</v>
      </c>
      <c r="R1569" s="3">
        <f>C1569-(M1569-Key!$B$5)/(24*Key!$B$6)</f>
        <v>44130.559101851846</v>
      </c>
      <c r="S1569">
        <f>M1569-Key!$B$5</f>
        <v>14.92</v>
      </c>
      <c r="T1569" s="2">
        <f t="shared" si="120"/>
        <v>44129.576388888891</v>
      </c>
      <c r="U1569" t="str">
        <f t="shared" si="121"/>
        <v>10-25-2020 13:50</v>
      </c>
      <c r="V1569">
        <f>IFERROR(IF(W1569=Z1569,VLOOKUP($U1569,[1]C8842!$G$2:$M$145,3,FALSE),0),0)</f>
        <v>21</v>
      </c>
      <c r="W1569">
        <f>VLOOKUP(RIGHT($V$1,5),Key!$A$9:$B$14,2,FALSE)</f>
        <v>10.199999999999999</v>
      </c>
      <c r="X1569">
        <f t="shared" si="124"/>
        <v>0</v>
      </c>
      <c r="Y1569">
        <f>VLOOKUP(RIGHT($X$1,5),Key!$A$9:$B$14,2,FALSE)</f>
        <v>3.7</v>
      </c>
      <c r="Z1569">
        <f t="shared" si="122"/>
        <v>10.199999999999999</v>
      </c>
      <c r="AA1569">
        <f t="shared" si="123"/>
        <v>21</v>
      </c>
    </row>
    <row r="1570" spans="1:27" x14ac:dyDescent="0.3">
      <c r="A1570">
        <v>100067</v>
      </c>
      <c r="B1570">
        <v>230922</v>
      </c>
      <c r="C1570" s="3">
        <v>44130.572916666664</v>
      </c>
      <c r="D1570">
        <v>2</v>
      </c>
      <c r="E1570">
        <v>1</v>
      </c>
      <c r="F1570" t="s">
        <v>26</v>
      </c>
      <c r="G1570">
        <v>2</v>
      </c>
      <c r="H1570">
        <v>72.761719999999997</v>
      </c>
      <c r="I1570">
        <v>21.828130000000002</v>
      </c>
      <c r="J1570">
        <v>1.015625</v>
      </c>
      <c r="K1570">
        <v>81.035160000000005</v>
      </c>
      <c r="L1570" s="3">
        <v>44130.326388888891</v>
      </c>
      <c r="M1570">
        <v>17.18</v>
      </c>
      <c r="N1570" t="s">
        <v>28</v>
      </c>
      <c r="P1570">
        <f>(C1570-Key!$B$1)*24</f>
        <v>-1.3000000000465661</v>
      </c>
      <c r="Q1570">
        <f>(Key!$B$2-'17.1'!C1570)*24</f>
        <v>4.2500000000582077</v>
      </c>
      <c r="R1570" s="3">
        <f>C1570-(M1570-Key!$B$5)/(24*Key!$B$6)</f>
        <v>44130.559101851846</v>
      </c>
      <c r="S1570">
        <f>M1570-Key!$B$5</f>
        <v>14.92</v>
      </c>
      <c r="T1570" s="2">
        <f t="shared" si="120"/>
        <v>44129.576388888891</v>
      </c>
      <c r="U1570" t="str">
        <f t="shared" si="121"/>
        <v>10-25-2020 13:50</v>
      </c>
      <c r="V1570">
        <f>IFERROR(IF(W1570=Z1570,VLOOKUP($U1570,[1]C8842!$G$2:$M$145,3,FALSE),0),0)</f>
        <v>21</v>
      </c>
      <c r="W1570">
        <f>VLOOKUP(RIGHT($V$1,5),Key!$A$9:$B$14,2,FALSE)</f>
        <v>10.199999999999999</v>
      </c>
      <c r="X1570">
        <f t="shared" si="124"/>
        <v>0</v>
      </c>
      <c r="Y1570">
        <f>VLOOKUP(RIGHT($X$1,5),Key!$A$9:$B$14,2,FALSE)</f>
        <v>3.7</v>
      </c>
      <c r="Z1570">
        <f t="shared" si="122"/>
        <v>10.199999999999999</v>
      </c>
      <c r="AA1570">
        <f t="shared" si="123"/>
        <v>21</v>
      </c>
    </row>
    <row r="1571" spans="1:27" x14ac:dyDescent="0.3">
      <c r="A1571">
        <v>100067</v>
      </c>
      <c r="B1571">
        <v>230922</v>
      </c>
      <c r="C1571" s="3">
        <v>44130.573611111111</v>
      </c>
      <c r="D1571">
        <v>0</v>
      </c>
      <c r="E1571">
        <v>2</v>
      </c>
      <c r="F1571" t="s">
        <v>25</v>
      </c>
      <c r="G1571">
        <v>1</v>
      </c>
      <c r="H1571">
        <v>56.4375</v>
      </c>
      <c r="I1571">
        <v>15.20313</v>
      </c>
      <c r="J1571">
        <v>1</v>
      </c>
      <c r="K1571">
        <v>44.019530000000003</v>
      </c>
      <c r="L1571" s="3">
        <v>44130.326388888891</v>
      </c>
      <c r="M1571">
        <v>17.18</v>
      </c>
      <c r="N1571" t="s">
        <v>28</v>
      </c>
      <c r="P1571">
        <f>(C1571-Key!$B$1)*24</f>
        <v>-1.2833333333255723</v>
      </c>
      <c r="Q1571">
        <f>(Key!$B$2-'17.1'!C1571)*24</f>
        <v>4.2333333333372138</v>
      </c>
      <c r="R1571" s="3">
        <f>C1571-(M1571-Key!$B$5)/(24*Key!$B$6)</f>
        <v>44130.559796296293</v>
      </c>
      <c r="S1571">
        <f>M1571-Key!$B$5</f>
        <v>14.92</v>
      </c>
      <c r="T1571" s="2">
        <f t="shared" si="120"/>
        <v>44129.576388888891</v>
      </c>
      <c r="U1571" t="str">
        <f t="shared" si="121"/>
        <v>10-25-2020 13:50</v>
      </c>
      <c r="V1571">
        <f>IFERROR(IF(W1571=Z1571,VLOOKUP($U1571,[1]C8842!$G$2:$M$145,3,FALSE),0),0)</f>
        <v>21</v>
      </c>
      <c r="W1571">
        <f>VLOOKUP(RIGHT($V$1,5),Key!$A$9:$B$14,2,FALSE)</f>
        <v>10.199999999999999</v>
      </c>
      <c r="X1571">
        <f t="shared" si="124"/>
        <v>0</v>
      </c>
      <c r="Y1571">
        <f>VLOOKUP(RIGHT($X$1,5),Key!$A$9:$B$14,2,FALSE)</f>
        <v>3.7</v>
      </c>
      <c r="Z1571">
        <f t="shared" si="122"/>
        <v>10.199999999999999</v>
      </c>
      <c r="AA1571">
        <f t="shared" si="123"/>
        <v>21</v>
      </c>
    </row>
    <row r="1572" spans="1:27" x14ac:dyDescent="0.3">
      <c r="A1572">
        <v>100067</v>
      </c>
      <c r="B1572">
        <v>230922</v>
      </c>
      <c r="C1572" s="3">
        <v>44130.573611111111</v>
      </c>
      <c r="D1572">
        <v>1</v>
      </c>
      <c r="E1572">
        <v>1</v>
      </c>
      <c r="F1572" t="s">
        <v>25</v>
      </c>
      <c r="G1572">
        <v>1</v>
      </c>
      <c r="H1572">
        <v>65.238280000000003</v>
      </c>
      <c r="I1572">
        <v>14.289059999999999</v>
      </c>
      <c r="J1572">
        <v>0.82421880000000003</v>
      </c>
      <c r="K1572">
        <v>58.023440000000001</v>
      </c>
      <c r="L1572" s="3">
        <v>44130.326388888891</v>
      </c>
      <c r="M1572">
        <v>17.18</v>
      </c>
      <c r="N1572" t="s">
        <v>28</v>
      </c>
      <c r="P1572">
        <f>(C1572-Key!$B$1)*24</f>
        <v>-1.2833333333255723</v>
      </c>
      <c r="Q1572">
        <f>(Key!$B$2-'17.1'!C1572)*24</f>
        <v>4.2333333333372138</v>
      </c>
      <c r="R1572" s="3">
        <f>C1572-(M1572-Key!$B$5)/(24*Key!$B$6)</f>
        <v>44130.559796296293</v>
      </c>
      <c r="S1572">
        <f>M1572-Key!$B$5</f>
        <v>14.92</v>
      </c>
      <c r="T1572" s="2">
        <f t="shared" si="120"/>
        <v>44129.576388888891</v>
      </c>
      <c r="U1572" t="str">
        <f t="shared" si="121"/>
        <v>10-25-2020 13:50</v>
      </c>
      <c r="V1572">
        <f>IFERROR(IF(W1572=Z1572,VLOOKUP($U1572,[1]C8842!$G$2:$M$145,3,FALSE),0),0)</f>
        <v>21</v>
      </c>
      <c r="W1572">
        <f>VLOOKUP(RIGHT($V$1,5),Key!$A$9:$B$14,2,FALSE)</f>
        <v>10.199999999999999</v>
      </c>
      <c r="X1572">
        <f t="shared" si="124"/>
        <v>0</v>
      </c>
      <c r="Y1572">
        <f>VLOOKUP(RIGHT($X$1,5),Key!$A$9:$B$14,2,FALSE)</f>
        <v>3.7</v>
      </c>
      <c r="Z1572">
        <f t="shared" si="122"/>
        <v>10.199999999999999</v>
      </c>
      <c r="AA1572">
        <f t="shared" si="123"/>
        <v>21</v>
      </c>
    </row>
    <row r="1573" spans="1:27" x14ac:dyDescent="0.3">
      <c r="A1573">
        <v>100067</v>
      </c>
      <c r="B1573">
        <v>230922</v>
      </c>
      <c r="C1573" s="3">
        <v>44130.573611111111</v>
      </c>
      <c r="D1573">
        <v>3</v>
      </c>
      <c r="E1573">
        <v>2</v>
      </c>
      <c r="F1573" t="s">
        <v>26</v>
      </c>
      <c r="G1573">
        <v>2</v>
      </c>
      <c r="H1573">
        <v>62.738280000000003</v>
      </c>
      <c r="I1573">
        <v>20.601559999999999</v>
      </c>
      <c r="J1573">
        <v>1.128906</v>
      </c>
      <c r="K1573">
        <v>94.039060000000006</v>
      </c>
      <c r="L1573" s="3">
        <v>44130.326388888891</v>
      </c>
      <c r="M1573">
        <v>17.18</v>
      </c>
      <c r="N1573" t="s">
        <v>28</v>
      </c>
      <c r="P1573">
        <f>(C1573-Key!$B$1)*24</f>
        <v>-1.2833333333255723</v>
      </c>
      <c r="Q1573">
        <f>(Key!$B$2-'17.1'!C1573)*24</f>
        <v>4.2333333333372138</v>
      </c>
      <c r="R1573" s="3">
        <f>C1573-(M1573-Key!$B$5)/(24*Key!$B$6)</f>
        <v>44130.559796296293</v>
      </c>
      <c r="S1573">
        <f>M1573-Key!$B$5</f>
        <v>14.92</v>
      </c>
      <c r="T1573" s="2">
        <f t="shared" si="120"/>
        <v>44129.576388888891</v>
      </c>
      <c r="U1573" t="str">
        <f t="shared" si="121"/>
        <v>10-25-2020 13:50</v>
      </c>
      <c r="V1573">
        <f>IFERROR(IF(W1573=Z1573,VLOOKUP($U1573,[1]C8842!$G$2:$M$145,3,FALSE),0),0)</f>
        <v>21</v>
      </c>
      <c r="W1573">
        <f>VLOOKUP(RIGHT($V$1,5),Key!$A$9:$B$14,2,FALSE)</f>
        <v>10.199999999999999</v>
      </c>
      <c r="X1573">
        <f t="shared" si="124"/>
        <v>0</v>
      </c>
      <c r="Y1573">
        <f>VLOOKUP(RIGHT($X$1,5),Key!$A$9:$B$14,2,FALSE)</f>
        <v>3.7</v>
      </c>
      <c r="Z1573">
        <f t="shared" si="122"/>
        <v>10.199999999999999</v>
      </c>
      <c r="AA1573">
        <f t="shared" si="123"/>
        <v>21</v>
      </c>
    </row>
    <row r="1574" spans="1:27" x14ac:dyDescent="0.3">
      <c r="A1574">
        <v>100067</v>
      </c>
      <c r="B1574">
        <v>230922</v>
      </c>
      <c r="C1574" s="3">
        <v>44130.573611111111</v>
      </c>
      <c r="D1574">
        <v>0</v>
      </c>
      <c r="E1574">
        <v>2</v>
      </c>
      <c r="F1574" t="s">
        <v>25</v>
      </c>
      <c r="G1574">
        <v>1</v>
      </c>
      <c r="H1574">
        <v>38.328130000000002</v>
      </c>
      <c r="I1574">
        <v>17.460940000000001</v>
      </c>
      <c r="J1574">
        <v>1.628906</v>
      </c>
      <c r="K1574">
        <v>46.019530000000003</v>
      </c>
      <c r="L1574" s="3">
        <v>44130.326388888891</v>
      </c>
      <c r="M1574">
        <v>17.18</v>
      </c>
      <c r="N1574" t="s">
        <v>28</v>
      </c>
      <c r="P1574">
        <f>(C1574-Key!$B$1)*24</f>
        <v>-1.2833333333255723</v>
      </c>
      <c r="Q1574">
        <f>(Key!$B$2-'17.1'!C1574)*24</f>
        <v>4.2333333333372138</v>
      </c>
      <c r="R1574" s="3">
        <f>C1574-(M1574-Key!$B$5)/(24*Key!$B$6)</f>
        <v>44130.559796296293</v>
      </c>
      <c r="S1574">
        <f>M1574-Key!$B$5</f>
        <v>14.92</v>
      </c>
      <c r="T1574" s="2">
        <f t="shared" si="120"/>
        <v>44129.576388888891</v>
      </c>
      <c r="U1574" t="str">
        <f t="shared" si="121"/>
        <v>10-25-2020 13:50</v>
      </c>
      <c r="V1574">
        <f>IFERROR(IF(W1574=Z1574,VLOOKUP($U1574,[1]C8842!$G$2:$M$145,3,FALSE),0),0)</f>
        <v>21</v>
      </c>
      <c r="W1574">
        <f>VLOOKUP(RIGHT($V$1,5),Key!$A$9:$B$14,2,FALSE)</f>
        <v>10.199999999999999</v>
      </c>
      <c r="X1574">
        <f t="shared" si="124"/>
        <v>0</v>
      </c>
      <c r="Y1574">
        <f>VLOOKUP(RIGHT($X$1,5),Key!$A$9:$B$14,2,FALSE)</f>
        <v>3.7</v>
      </c>
      <c r="Z1574">
        <f t="shared" si="122"/>
        <v>10.199999999999999</v>
      </c>
      <c r="AA1574">
        <f t="shared" si="123"/>
        <v>21</v>
      </c>
    </row>
    <row r="1575" spans="1:27" x14ac:dyDescent="0.3">
      <c r="A1575">
        <v>100067</v>
      </c>
      <c r="B1575">
        <v>230922</v>
      </c>
      <c r="C1575" s="3">
        <v>44130.573611111111</v>
      </c>
      <c r="D1575">
        <v>2</v>
      </c>
      <c r="E1575">
        <v>1</v>
      </c>
      <c r="F1575" t="s">
        <v>26</v>
      </c>
      <c r="G1575">
        <v>4</v>
      </c>
      <c r="H1575">
        <v>64.015630000000002</v>
      </c>
      <c r="I1575">
        <v>77.726560000000006</v>
      </c>
      <c r="J1575">
        <v>3.4804689999999998</v>
      </c>
      <c r="K1575">
        <v>81.035160000000005</v>
      </c>
      <c r="L1575" s="3">
        <v>44130.326388888891</v>
      </c>
      <c r="M1575">
        <v>17.18</v>
      </c>
      <c r="N1575" t="s">
        <v>28</v>
      </c>
      <c r="P1575">
        <f>(C1575-Key!$B$1)*24</f>
        <v>-1.2833333333255723</v>
      </c>
      <c r="Q1575">
        <f>(Key!$B$2-'17.1'!C1575)*24</f>
        <v>4.2333333333372138</v>
      </c>
      <c r="R1575" s="3">
        <f>C1575-(M1575-Key!$B$5)/(24*Key!$B$6)</f>
        <v>44130.559796296293</v>
      </c>
      <c r="S1575">
        <f>M1575-Key!$B$5</f>
        <v>14.92</v>
      </c>
      <c r="T1575" s="2">
        <f t="shared" si="120"/>
        <v>44129.576388888891</v>
      </c>
      <c r="U1575" t="str">
        <f t="shared" si="121"/>
        <v>10-25-2020 13:50</v>
      </c>
      <c r="V1575">
        <f>IFERROR(IF(W1575=Z1575,VLOOKUP($U1575,[1]C8842!$G$2:$M$145,3,FALSE),0),0)</f>
        <v>21</v>
      </c>
      <c r="W1575">
        <f>VLOOKUP(RIGHT($V$1,5),Key!$A$9:$B$14,2,FALSE)</f>
        <v>10.199999999999999</v>
      </c>
      <c r="X1575">
        <f t="shared" si="124"/>
        <v>0</v>
      </c>
      <c r="Y1575">
        <f>VLOOKUP(RIGHT($X$1,5),Key!$A$9:$B$14,2,FALSE)</f>
        <v>3.7</v>
      </c>
      <c r="Z1575">
        <f t="shared" si="122"/>
        <v>10.199999999999999</v>
      </c>
      <c r="AA1575">
        <f t="shared" si="123"/>
        <v>21</v>
      </c>
    </row>
    <row r="1576" spans="1:27" x14ac:dyDescent="0.3">
      <c r="A1576">
        <v>100067</v>
      </c>
      <c r="B1576">
        <v>230922</v>
      </c>
      <c r="C1576" s="3">
        <v>44130.573611111111</v>
      </c>
      <c r="D1576">
        <v>0</v>
      </c>
      <c r="E1576">
        <v>2</v>
      </c>
      <c r="F1576" t="s">
        <v>25</v>
      </c>
      <c r="G1576">
        <v>1</v>
      </c>
      <c r="H1576">
        <v>63.984380000000002</v>
      </c>
      <c r="I1576">
        <v>18.375</v>
      </c>
      <c r="J1576">
        <v>1.011719</v>
      </c>
      <c r="K1576">
        <v>46.019530000000003</v>
      </c>
      <c r="L1576" s="3">
        <v>44130.326388888891</v>
      </c>
      <c r="M1576">
        <v>17.18</v>
      </c>
      <c r="N1576" t="s">
        <v>28</v>
      </c>
      <c r="P1576">
        <f>(C1576-Key!$B$1)*24</f>
        <v>-1.2833333333255723</v>
      </c>
      <c r="Q1576">
        <f>(Key!$B$2-'17.1'!C1576)*24</f>
        <v>4.2333333333372138</v>
      </c>
      <c r="R1576" s="3">
        <f>C1576-(M1576-Key!$B$5)/(24*Key!$B$6)</f>
        <v>44130.559796296293</v>
      </c>
      <c r="S1576">
        <f>M1576-Key!$B$5</f>
        <v>14.92</v>
      </c>
      <c r="T1576" s="2">
        <f t="shared" si="120"/>
        <v>44129.576388888891</v>
      </c>
      <c r="U1576" t="str">
        <f t="shared" si="121"/>
        <v>10-25-2020 13:50</v>
      </c>
      <c r="V1576">
        <f>IFERROR(IF(W1576=Z1576,VLOOKUP($U1576,[1]C8842!$G$2:$M$145,3,FALSE),0),0)</f>
        <v>21</v>
      </c>
      <c r="W1576">
        <f>VLOOKUP(RIGHT($V$1,5),Key!$A$9:$B$14,2,FALSE)</f>
        <v>10.199999999999999</v>
      </c>
      <c r="X1576">
        <f t="shared" si="124"/>
        <v>0</v>
      </c>
      <c r="Y1576">
        <f>VLOOKUP(RIGHT($X$1,5),Key!$A$9:$B$14,2,FALSE)</f>
        <v>3.7</v>
      </c>
      <c r="Z1576">
        <f t="shared" si="122"/>
        <v>10.199999999999999</v>
      </c>
      <c r="AA1576">
        <f t="shared" si="123"/>
        <v>21</v>
      </c>
    </row>
    <row r="1577" spans="1:27" x14ac:dyDescent="0.3">
      <c r="A1577">
        <v>100067</v>
      </c>
      <c r="B1577">
        <v>230922</v>
      </c>
      <c r="C1577" s="3">
        <v>44130.573611111111</v>
      </c>
      <c r="D1577">
        <v>2</v>
      </c>
      <c r="E1577">
        <v>1</v>
      </c>
      <c r="F1577" t="s">
        <v>26</v>
      </c>
      <c r="G1577">
        <v>4</v>
      </c>
      <c r="H1577">
        <v>69.417969999999997</v>
      </c>
      <c r="I1577">
        <v>75.058589999999995</v>
      </c>
      <c r="J1577">
        <v>3.1054689999999998</v>
      </c>
      <c r="K1577">
        <v>81.035160000000005</v>
      </c>
      <c r="L1577" s="3">
        <v>44130.326388888891</v>
      </c>
      <c r="M1577">
        <v>17.18</v>
      </c>
      <c r="N1577" t="s">
        <v>28</v>
      </c>
      <c r="P1577">
        <f>(C1577-Key!$B$1)*24</f>
        <v>-1.2833333333255723</v>
      </c>
      <c r="Q1577">
        <f>(Key!$B$2-'17.1'!C1577)*24</f>
        <v>4.2333333333372138</v>
      </c>
      <c r="R1577" s="3">
        <f>C1577-(M1577-Key!$B$5)/(24*Key!$B$6)</f>
        <v>44130.559796296293</v>
      </c>
      <c r="S1577">
        <f>M1577-Key!$B$5</f>
        <v>14.92</v>
      </c>
      <c r="T1577" s="2">
        <f t="shared" si="120"/>
        <v>44129.576388888891</v>
      </c>
      <c r="U1577" t="str">
        <f t="shared" si="121"/>
        <v>10-25-2020 13:50</v>
      </c>
      <c r="V1577">
        <f>IFERROR(IF(W1577=Z1577,VLOOKUP($U1577,[1]C8842!$G$2:$M$145,3,FALSE),0),0)</f>
        <v>21</v>
      </c>
      <c r="W1577">
        <f>VLOOKUP(RIGHT($V$1,5),Key!$A$9:$B$14,2,FALSE)</f>
        <v>10.199999999999999</v>
      </c>
      <c r="X1577">
        <f t="shared" si="124"/>
        <v>0</v>
      </c>
      <c r="Y1577">
        <f>VLOOKUP(RIGHT($X$1,5),Key!$A$9:$B$14,2,FALSE)</f>
        <v>3.7</v>
      </c>
      <c r="Z1577">
        <f t="shared" si="122"/>
        <v>10.199999999999999</v>
      </c>
      <c r="AA1577">
        <f t="shared" si="123"/>
        <v>21</v>
      </c>
    </row>
    <row r="1578" spans="1:27" x14ac:dyDescent="0.3">
      <c r="A1578">
        <v>100067</v>
      </c>
      <c r="B1578">
        <v>230922</v>
      </c>
      <c r="C1578" s="3">
        <v>44130.573611111111</v>
      </c>
      <c r="D1578">
        <v>2</v>
      </c>
      <c r="E1578">
        <v>1</v>
      </c>
      <c r="F1578" t="s">
        <v>26</v>
      </c>
      <c r="G1578">
        <v>1</v>
      </c>
      <c r="H1578">
        <v>70.507810000000006</v>
      </c>
      <c r="I1578">
        <v>16.64453</v>
      </c>
      <c r="J1578">
        <v>0.8515625</v>
      </c>
      <c r="K1578">
        <v>88.035160000000005</v>
      </c>
      <c r="L1578" s="3">
        <v>44130.326388888891</v>
      </c>
      <c r="M1578">
        <v>17.18</v>
      </c>
      <c r="N1578" t="s">
        <v>28</v>
      </c>
      <c r="P1578">
        <f>(C1578-Key!$B$1)*24</f>
        <v>-1.2833333333255723</v>
      </c>
      <c r="Q1578">
        <f>(Key!$B$2-'17.1'!C1578)*24</f>
        <v>4.2333333333372138</v>
      </c>
      <c r="R1578" s="3">
        <f>C1578-(M1578-Key!$B$5)/(24*Key!$B$6)</f>
        <v>44130.559796296293</v>
      </c>
      <c r="S1578">
        <f>M1578-Key!$B$5</f>
        <v>14.92</v>
      </c>
      <c r="T1578" s="2">
        <f t="shared" si="120"/>
        <v>44129.576388888891</v>
      </c>
      <c r="U1578" t="str">
        <f t="shared" si="121"/>
        <v>10-25-2020 13:50</v>
      </c>
      <c r="V1578">
        <f>IFERROR(IF(W1578=Z1578,VLOOKUP($U1578,[1]C8842!$G$2:$M$145,3,FALSE),0),0)</f>
        <v>21</v>
      </c>
      <c r="W1578">
        <f>VLOOKUP(RIGHT($V$1,5),Key!$A$9:$B$14,2,FALSE)</f>
        <v>10.199999999999999</v>
      </c>
      <c r="X1578">
        <f t="shared" si="124"/>
        <v>0</v>
      </c>
      <c r="Y1578">
        <f>VLOOKUP(RIGHT($X$1,5),Key!$A$9:$B$14,2,FALSE)</f>
        <v>3.7</v>
      </c>
      <c r="Z1578">
        <f t="shared" si="122"/>
        <v>10.199999999999999</v>
      </c>
      <c r="AA1578">
        <f t="shared" si="123"/>
        <v>21</v>
      </c>
    </row>
    <row r="1579" spans="1:27" x14ac:dyDescent="0.3">
      <c r="A1579">
        <v>100067</v>
      </c>
      <c r="B1579">
        <v>230922</v>
      </c>
      <c r="C1579" s="3">
        <v>44130.573611111111</v>
      </c>
      <c r="D1579">
        <v>2</v>
      </c>
      <c r="E1579">
        <v>1</v>
      </c>
      <c r="F1579" t="s">
        <v>26</v>
      </c>
      <c r="G1579">
        <v>1</v>
      </c>
      <c r="H1579">
        <v>72.910160000000005</v>
      </c>
      <c r="I1579">
        <v>15.95313</v>
      </c>
      <c r="J1579">
        <v>0.80078130000000003</v>
      </c>
      <c r="K1579">
        <v>80.03125</v>
      </c>
      <c r="L1579" s="3">
        <v>44130.326388888891</v>
      </c>
      <c r="M1579">
        <v>17.18</v>
      </c>
      <c r="N1579" t="s">
        <v>28</v>
      </c>
      <c r="P1579">
        <f>(C1579-Key!$B$1)*24</f>
        <v>-1.2833333333255723</v>
      </c>
      <c r="Q1579">
        <f>(Key!$B$2-'17.1'!C1579)*24</f>
        <v>4.2333333333372138</v>
      </c>
      <c r="R1579" s="3">
        <f>C1579-(M1579-Key!$B$5)/(24*Key!$B$6)</f>
        <v>44130.559796296293</v>
      </c>
      <c r="S1579">
        <f>M1579-Key!$B$5</f>
        <v>14.92</v>
      </c>
      <c r="T1579" s="2">
        <f t="shared" si="120"/>
        <v>44129.576388888891</v>
      </c>
      <c r="U1579" t="str">
        <f t="shared" si="121"/>
        <v>10-25-2020 13:50</v>
      </c>
      <c r="V1579">
        <f>IFERROR(IF(W1579=Z1579,VLOOKUP($U1579,[1]C8842!$G$2:$M$145,3,FALSE),0),0)</f>
        <v>21</v>
      </c>
      <c r="W1579">
        <f>VLOOKUP(RIGHT($V$1,5),Key!$A$9:$B$14,2,FALSE)</f>
        <v>10.199999999999999</v>
      </c>
      <c r="X1579">
        <f t="shared" si="124"/>
        <v>0</v>
      </c>
      <c r="Y1579">
        <f>VLOOKUP(RIGHT($X$1,5),Key!$A$9:$B$14,2,FALSE)</f>
        <v>3.7</v>
      </c>
      <c r="Z1579">
        <f t="shared" si="122"/>
        <v>10.199999999999999</v>
      </c>
      <c r="AA1579">
        <f t="shared" si="123"/>
        <v>21</v>
      </c>
    </row>
    <row r="1580" spans="1:27" x14ac:dyDescent="0.3">
      <c r="A1580">
        <v>100067</v>
      </c>
      <c r="B1580">
        <v>230922</v>
      </c>
      <c r="C1580" s="3">
        <v>44130.573611111111</v>
      </c>
      <c r="D1580">
        <v>3</v>
      </c>
      <c r="E1580">
        <v>2</v>
      </c>
      <c r="F1580" t="s">
        <v>26</v>
      </c>
      <c r="G1580">
        <v>2</v>
      </c>
      <c r="H1580">
        <v>64.996089999999995</v>
      </c>
      <c r="I1580">
        <v>23.453130000000002</v>
      </c>
      <c r="J1580">
        <v>1.203125</v>
      </c>
      <c r="K1580">
        <v>94.039060000000006</v>
      </c>
      <c r="L1580" s="3">
        <v>44130.326388888891</v>
      </c>
      <c r="M1580">
        <v>17.18</v>
      </c>
      <c r="N1580" t="s">
        <v>28</v>
      </c>
      <c r="P1580">
        <f>(C1580-Key!$B$1)*24</f>
        <v>-1.2833333333255723</v>
      </c>
      <c r="Q1580">
        <f>(Key!$B$2-'17.1'!C1580)*24</f>
        <v>4.2333333333372138</v>
      </c>
      <c r="R1580" s="3">
        <f>C1580-(M1580-Key!$B$5)/(24*Key!$B$6)</f>
        <v>44130.559796296293</v>
      </c>
      <c r="S1580">
        <f>M1580-Key!$B$5</f>
        <v>14.92</v>
      </c>
      <c r="T1580" s="2">
        <f t="shared" si="120"/>
        <v>44129.576388888891</v>
      </c>
      <c r="U1580" t="str">
        <f t="shared" si="121"/>
        <v>10-25-2020 13:50</v>
      </c>
      <c r="V1580">
        <f>IFERROR(IF(W1580=Z1580,VLOOKUP($U1580,[1]C8842!$G$2:$M$145,3,FALSE),0),0)</f>
        <v>21</v>
      </c>
      <c r="W1580">
        <f>VLOOKUP(RIGHT($V$1,5),Key!$A$9:$B$14,2,FALSE)</f>
        <v>10.199999999999999</v>
      </c>
      <c r="X1580">
        <f t="shared" si="124"/>
        <v>0</v>
      </c>
      <c r="Y1580">
        <f>VLOOKUP(RIGHT($X$1,5),Key!$A$9:$B$14,2,FALSE)</f>
        <v>3.7</v>
      </c>
      <c r="Z1580">
        <f t="shared" si="122"/>
        <v>10.199999999999999</v>
      </c>
      <c r="AA1580">
        <f t="shared" si="123"/>
        <v>21</v>
      </c>
    </row>
    <row r="1581" spans="1:27" x14ac:dyDescent="0.3">
      <c r="A1581">
        <v>100067</v>
      </c>
      <c r="B1581">
        <v>230922</v>
      </c>
      <c r="C1581" s="3">
        <v>44130.573611111111</v>
      </c>
      <c r="D1581">
        <v>2</v>
      </c>
      <c r="E1581">
        <v>1</v>
      </c>
      <c r="F1581" t="s">
        <v>26</v>
      </c>
      <c r="G1581">
        <v>2</v>
      </c>
      <c r="H1581">
        <v>70.691410000000005</v>
      </c>
      <c r="I1581">
        <v>21.382809999999999</v>
      </c>
      <c r="J1581">
        <v>1.027344</v>
      </c>
      <c r="K1581">
        <v>80.03125</v>
      </c>
      <c r="L1581" s="3">
        <v>44130.326388888891</v>
      </c>
      <c r="M1581">
        <v>17.18</v>
      </c>
      <c r="N1581" t="s">
        <v>28</v>
      </c>
      <c r="P1581">
        <f>(C1581-Key!$B$1)*24</f>
        <v>-1.2833333333255723</v>
      </c>
      <c r="Q1581">
        <f>(Key!$B$2-'17.1'!C1581)*24</f>
        <v>4.2333333333372138</v>
      </c>
      <c r="R1581" s="3">
        <f>C1581-(M1581-Key!$B$5)/(24*Key!$B$6)</f>
        <v>44130.559796296293</v>
      </c>
      <c r="S1581">
        <f>M1581-Key!$B$5</f>
        <v>14.92</v>
      </c>
      <c r="T1581" s="2">
        <f t="shared" si="120"/>
        <v>44129.576388888891</v>
      </c>
      <c r="U1581" t="str">
        <f t="shared" si="121"/>
        <v>10-25-2020 13:50</v>
      </c>
      <c r="V1581">
        <f>IFERROR(IF(W1581=Z1581,VLOOKUP($U1581,[1]C8842!$G$2:$M$145,3,FALSE),0),0)</f>
        <v>21</v>
      </c>
      <c r="W1581">
        <f>VLOOKUP(RIGHT($V$1,5),Key!$A$9:$B$14,2,FALSE)</f>
        <v>10.199999999999999</v>
      </c>
      <c r="X1581">
        <f t="shared" si="124"/>
        <v>0</v>
      </c>
      <c r="Y1581">
        <f>VLOOKUP(RIGHT($X$1,5),Key!$A$9:$B$14,2,FALSE)</f>
        <v>3.7</v>
      </c>
      <c r="Z1581">
        <f t="shared" si="122"/>
        <v>10.199999999999999</v>
      </c>
      <c r="AA1581">
        <f t="shared" si="123"/>
        <v>21</v>
      </c>
    </row>
    <row r="1582" spans="1:27" x14ac:dyDescent="0.3">
      <c r="A1582">
        <v>100067</v>
      </c>
      <c r="B1582">
        <v>230922</v>
      </c>
      <c r="C1582" s="3">
        <v>44130.574305555558</v>
      </c>
      <c r="D1582">
        <v>3</v>
      </c>
      <c r="E1582">
        <v>2</v>
      </c>
      <c r="F1582" t="s">
        <v>26</v>
      </c>
      <c r="G1582">
        <v>2</v>
      </c>
      <c r="H1582">
        <v>63.347659999999998</v>
      </c>
      <c r="I1582">
        <v>25.027339999999999</v>
      </c>
      <c r="J1582">
        <v>1.300781</v>
      </c>
      <c r="K1582">
        <v>94.039060000000006</v>
      </c>
      <c r="L1582" s="3">
        <v>44130.326388888891</v>
      </c>
      <c r="M1582">
        <v>17.18</v>
      </c>
      <c r="N1582" t="s">
        <v>28</v>
      </c>
      <c r="P1582">
        <f>(C1582-Key!$B$1)*24</f>
        <v>-1.2666666666045785</v>
      </c>
      <c r="Q1582">
        <f>(Key!$B$2-'17.1'!C1582)*24</f>
        <v>4.21666666661622</v>
      </c>
      <c r="R1582" s="3">
        <f>C1582-(M1582-Key!$B$5)/(24*Key!$B$6)</f>
        <v>44130.56049074074</v>
      </c>
      <c r="S1582">
        <f>M1582-Key!$B$5</f>
        <v>14.92</v>
      </c>
      <c r="T1582" s="2">
        <f t="shared" si="120"/>
        <v>44129.576388888891</v>
      </c>
      <c r="U1582" t="str">
        <f t="shared" si="121"/>
        <v>10-25-2020 13:50</v>
      </c>
      <c r="V1582">
        <f>IFERROR(IF(W1582=Z1582,VLOOKUP($U1582,[1]C8842!$G$2:$M$145,3,FALSE),0),0)</f>
        <v>21</v>
      </c>
      <c r="W1582">
        <f>VLOOKUP(RIGHT($V$1,5),Key!$A$9:$B$14,2,FALSE)</f>
        <v>10.199999999999999</v>
      </c>
      <c r="X1582">
        <f t="shared" si="124"/>
        <v>0</v>
      </c>
      <c r="Y1582">
        <f>VLOOKUP(RIGHT($X$1,5),Key!$A$9:$B$14,2,FALSE)</f>
        <v>3.7</v>
      </c>
      <c r="Z1582">
        <f t="shared" si="122"/>
        <v>10.199999999999999</v>
      </c>
      <c r="AA1582">
        <f t="shared" si="123"/>
        <v>21</v>
      </c>
    </row>
    <row r="1583" spans="1:27" x14ac:dyDescent="0.3">
      <c r="A1583">
        <v>100067</v>
      </c>
      <c r="B1583">
        <v>230922</v>
      </c>
      <c r="C1583" s="3">
        <v>44130.574305555558</v>
      </c>
      <c r="D1583">
        <v>2</v>
      </c>
      <c r="E1583">
        <v>1</v>
      </c>
      <c r="F1583" t="s">
        <v>26</v>
      </c>
      <c r="G1583">
        <v>1</v>
      </c>
      <c r="H1583">
        <v>69.0625</v>
      </c>
      <c r="I1583">
        <v>16.453130000000002</v>
      </c>
      <c r="J1583">
        <v>0.86328130000000003</v>
      </c>
      <c r="K1583">
        <v>80.03125</v>
      </c>
      <c r="L1583" s="3">
        <v>44130.326388888891</v>
      </c>
      <c r="M1583">
        <v>17.18</v>
      </c>
      <c r="N1583" t="s">
        <v>28</v>
      </c>
      <c r="P1583">
        <f>(C1583-Key!$B$1)*24</f>
        <v>-1.2666666666045785</v>
      </c>
      <c r="Q1583">
        <f>(Key!$B$2-'17.1'!C1583)*24</f>
        <v>4.21666666661622</v>
      </c>
      <c r="R1583" s="3">
        <f>C1583-(M1583-Key!$B$5)/(24*Key!$B$6)</f>
        <v>44130.56049074074</v>
      </c>
      <c r="S1583">
        <f>M1583-Key!$B$5</f>
        <v>14.92</v>
      </c>
      <c r="T1583" s="2">
        <f t="shared" si="120"/>
        <v>44129.576388888891</v>
      </c>
      <c r="U1583" t="str">
        <f t="shared" si="121"/>
        <v>10-25-2020 13:50</v>
      </c>
      <c r="V1583">
        <f>IFERROR(IF(W1583=Z1583,VLOOKUP($U1583,[1]C8842!$G$2:$M$145,3,FALSE),0),0)</f>
        <v>21</v>
      </c>
      <c r="W1583">
        <f>VLOOKUP(RIGHT($V$1,5),Key!$A$9:$B$14,2,FALSE)</f>
        <v>10.199999999999999</v>
      </c>
      <c r="X1583">
        <f t="shared" si="124"/>
        <v>0</v>
      </c>
      <c r="Y1583">
        <f>VLOOKUP(RIGHT($X$1,5),Key!$A$9:$B$14,2,FALSE)</f>
        <v>3.7</v>
      </c>
      <c r="Z1583">
        <f t="shared" si="122"/>
        <v>10.199999999999999</v>
      </c>
      <c r="AA1583">
        <f t="shared" si="123"/>
        <v>21</v>
      </c>
    </row>
    <row r="1584" spans="1:27" x14ac:dyDescent="0.3">
      <c r="A1584">
        <v>100067</v>
      </c>
      <c r="B1584">
        <v>230922</v>
      </c>
      <c r="C1584" s="3">
        <v>44130.574305555558</v>
      </c>
      <c r="D1584">
        <v>0</v>
      </c>
      <c r="E1584">
        <v>2</v>
      </c>
      <c r="F1584" t="s">
        <v>25</v>
      </c>
      <c r="G1584">
        <v>1</v>
      </c>
      <c r="H1584">
        <v>65.144530000000003</v>
      </c>
      <c r="I1584">
        <v>13.70703</v>
      </c>
      <c r="J1584">
        <v>0.8046875</v>
      </c>
      <c r="K1584">
        <v>46.019530000000003</v>
      </c>
      <c r="L1584" s="3">
        <v>44130.326388888891</v>
      </c>
      <c r="M1584">
        <v>17.18</v>
      </c>
      <c r="N1584" t="s">
        <v>28</v>
      </c>
      <c r="P1584">
        <f>(C1584-Key!$B$1)*24</f>
        <v>-1.2666666666045785</v>
      </c>
      <c r="Q1584">
        <f>(Key!$B$2-'17.1'!C1584)*24</f>
        <v>4.21666666661622</v>
      </c>
      <c r="R1584" s="3">
        <f>C1584-(M1584-Key!$B$5)/(24*Key!$B$6)</f>
        <v>44130.56049074074</v>
      </c>
      <c r="S1584">
        <f>M1584-Key!$B$5</f>
        <v>14.92</v>
      </c>
      <c r="T1584" s="2">
        <f t="shared" si="120"/>
        <v>44129.576388888891</v>
      </c>
      <c r="U1584" t="str">
        <f t="shared" si="121"/>
        <v>10-25-2020 13:50</v>
      </c>
      <c r="V1584">
        <f>IFERROR(IF(W1584=Z1584,VLOOKUP($U1584,[1]C8842!$G$2:$M$145,3,FALSE),0),0)</f>
        <v>21</v>
      </c>
      <c r="W1584">
        <f>VLOOKUP(RIGHT($V$1,5),Key!$A$9:$B$14,2,FALSE)</f>
        <v>10.199999999999999</v>
      </c>
      <c r="X1584">
        <f t="shared" si="124"/>
        <v>0</v>
      </c>
      <c r="Y1584">
        <f>VLOOKUP(RIGHT($X$1,5),Key!$A$9:$B$14,2,FALSE)</f>
        <v>3.7</v>
      </c>
      <c r="Z1584">
        <f t="shared" si="122"/>
        <v>10.199999999999999</v>
      </c>
      <c r="AA1584">
        <f t="shared" si="123"/>
        <v>21</v>
      </c>
    </row>
    <row r="1585" spans="1:27" x14ac:dyDescent="0.3">
      <c r="A1585">
        <v>100067</v>
      </c>
      <c r="B1585">
        <v>230922</v>
      </c>
      <c r="C1585" s="3">
        <v>44130.574305555558</v>
      </c>
      <c r="D1585">
        <v>3</v>
      </c>
      <c r="E1585">
        <v>2</v>
      </c>
      <c r="F1585" t="s">
        <v>26</v>
      </c>
      <c r="G1585">
        <v>1</v>
      </c>
      <c r="H1585">
        <v>66.769530000000003</v>
      </c>
      <c r="I1585">
        <v>16.671880000000002</v>
      </c>
      <c r="J1585">
        <v>0.90234380000000003</v>
      </c>
      <c r="K1585">
        <v>92.039060000000006</v>
      </c>
      <c r="L1585" s="3">
        <v>44130.326388888891</v>
      </c>
      <c r="M1585">
        <v>17.18</v>
      </c>
      <c r="N1585" t="s">
        <v>28</v>
      </c>
      <c r="P1585">
        <f>(C1585-Key!$B$1)*24</f>
        <v>-1.2666666666045785</v>
      </c>
      <c r="Q1585">
        <f>(Key!$B$2-'17.1'!C1585)*24</f>
        <v>4.21666666661622</v>
      </c>
      <c r="R1585" s="3">
        <f>C1585-(M1585-Key!$B$5)/(24*Key!$B$6)</f>
        <v>44130.56049074074</v>
      </c>
      <c r="S1585">
        <f>M1585-Key!$B$5</f>
        <v>14.92</v>
      </c>
      <c r="T1585" s="2">
        <f t="shared" si="120"/>
        <v>44129.576388888891</v>
      </c>
      <c r="U1585" t="str">
        <f t="shared" si="121"/>
        <v>10-25-2020 13:50</v>
      </c>
      <c r="V1585">
        <f>IFERROR(IF(W1585=Z1585,VLOOKUP($U1585,[1]C8842!$G$2:$M$145,3,FALSE),0),0)</f>
        <v>21</v>
      </c>
      <c r="W1585">
        <f>VLOOKUP(RIGHT($V$1,5),Key!$A$9:$B$14,2,FALSE)</f>
        <v>10.199999999999999</v>
      </c>
      <c r="X1585">
        <f t="shared" si="124"/>
        <v>0</v>
      </c>
      <c r="Y1585">
        <f>VLOOKUP(RIGHT($X$1,5),Key!$A$9:$B$14,2,FALSE)</f>
        <v>3.7</v>
      </c>
      <c r="Z1585">
        <f t="shared" si="122"/>
        <v>10.199999999999999</v>
      </c>
      <c r="AA1585">
        <f t="shared" si="123"/>
        <v>21</v>
      </c>
    </row>
    <row r="1586" spans="1:27" x14ac:dyDescent="0.3">
      <c r="A1586">
        <v>100067</v>
      </c>
      <c r="B1586">
        <v>230922</v>
      </c>
      <c r="C1586" s="3">
        <v>44130.574305555558</v>
      </c>
      <c r="D1586">
        <v>3</v>
      </c>
      <c r="E1586">
        <v>2</v>
      </c>
      <c r="F1586" t="s">
        <v>26</v>
      </c>
      <c r="G1586">
        <v>1</v>
      </c>
      <c r="H1586">
        <v>67.261719999999997</v>
      </c>
      <c r="I1586">
        <v>15.691409999999999</v>
      </c>
      <c r="J1586">
        <v>0.85546880000000003</v>
      </c>
      <c r="K1586">
        <v>94.039060000000006</v>
      </c>
      <c r="L1586" s="3">
        <v>44130.326388888891</v>
      </c>
      <c r="M1586">
        <v>17.18</v>
      </c>
      <c r="N1586" t="s">
        <v>28</v>
      </c>
      <c r="P1586">
        <f>(C1586-Key!$B$1)*24</f>
        <v>-1.2666666666045785</v>
      </c>
      <c r="Q1586">
        <f>(Key!$B$2-'17.1'!C1586)*24</f>
        <v>4.21666666661622</v>
      </c>
      <c r="R1586" s="3">
        <f>C1586-(M1586-Key!$B$5)/(24*Key!$B$6)</f>
        <v>44130.56049074074</v>
      </c>
      <c r="S1586">
        <f>M1586-Key!$B$5</f>
        <v>14.92</v>
      </c>
      <c r="T1586" s="2">
        <f t="shared" si="120"/>
        <v>44129.576388888891</v>
      </c>
      <c r="U1586" t="str">
        <f t="shared" si="121"/>
        <v>10-25-2020 13:50</v>
      </c>
      <c r="V1586">
        <f>IFERROR(IF(W1586=Z1586,VLOOKUP($U1586,[1]C8842!$G$2:$M$145,3,FALSE),0),0)</f>
        <v>21</v>
      </c>
      <c r="W1586">
        <f>VLOOKUP(RIGHT($V$1,5),Key!$A$9:$B$14,2,FALSE)</f>
        <v>10.199999999999999</v>
      </c>
      <c r="X1586">
        <f t="shared" si="124"/>
        <v>0</v>
      </c>
      <c r="Y1586">
        <f>VLOOKUP(RIGHT($X$1,5),Key!$A$9:$B$14,2,FALSE)</f>
        <v>3.7</v>
      </c>
      <c r="Z1586">
        <f t="shared" si="122"/>
        <v>10.199999999999999</v>
      </c>
      <c r="AA1586">
        <f t="shared" si="123"/>
        <v>21</v>
      </c>
    </row>
    <row r="1587" spans="1:27" x14ac:dyDescent="0.3">
      <c r="A1587">
        <v>100067</v>
      </c>
      <c r="B1587">
        <v>230922</v>
      </c>
      <c r="C1587" s="3">
        <v>44130.574305555558</v>
      </c>
      <c r="D1587">
        <v>2</v>
      </c>
      <c r="E1587">
        <v>1</v>
      </c>
      <c r="F1587" t="s">
        <v>26</v>
      </c>
      <c r="G1587">
        <v>1</v>
      </c>
      <c r="H1587">
        <v>66.628910000000005</v>
      </c>
      <c r="I1587">
        <v>17.07422</v>
      </c>
      <c r="J1587">
        <v>0.921875</v>
      </c>
      <c r="K1587">
        <v>82.035160000000005</v>
      </c>
      <c r="L1587" s="3">
        <v>44130.326388888891</v>
      </c>
      <c r="M1587">
        <v>17.18</v>
      </c>
      <c r="N1587" t="s">
        <v>28</v>
      </c>
      <c r="P1587">
        <f>(C1587-Key!$B$1)*24</f>
        <v>-1.2666666666045785</v>
      </c>
      <c r="Q1587">
        <f>(Key!$B$2-'17.1'!C1587)*24</f>
        <v>4.21666666661622</v>
      </c>
      <c r="R1587" s="3">
        <f>C1587-(M1587-Key!$B$5)/(24*Key!$B$6)</f>
        <v>44130.56049074074</v>
      </c>
      <c r="S1587">
        <f>M1587-Key!$B$5</f>
        <v>14.92</v>
      </c>
      <c r="T1587" s="2">
        <f t="shared" si="120"/>
        <v>44129.576388888891</v>
      </c>
      <c r="U1587" t="str">
        <f t="shared" si="121"/>
        <v>10-25-2020 13:50</v>
      </c>
      <c r="V1587">
        <f>IFERROR(IF(W1587=Z1587,VLOOKUP($U1587,[1]C8842!$G$2:$M$145,3,FALSE),0),0)</f>
        <v>21</v>
      </c>
      <c r="W1587">
        <f>VLOOKUP(RIGHT($V$1,5),Key!$A$9:$B$14,2,FALSE)</f>
        <v>10.199999999999999</v>
      </c>
      <c r="X1587">
        <f t="shared" si="124"/>
        <v>0</v>
      </c>
      <c r="Y1587">
        <f>VLOOKUP(RIGHT($X$1,5),Key!$A$9:$B$14,2,FALSE)</f>
        <v>3.7</v>
      </c>
      <c r="Z1587">
        <f t="shared" si="122"/>
        <v>10.199999999999999</v>
      </c>
      <c r="AA1587">
        <f t="shared" si="123"/>
        <v>21</v>
      </c>
    </row>
    <row r="1588" spans="1:27" x14ac:dyDescent="0.3">
      <c r="A1588">
        <v>100067</v>
      </c>
      <c r="B1588">
        <v>230922</v>
      </c>
      <c r="C1588" s="3">
        <v>44130.574305555558</v>
      </c>
      <c r="D1588">
        <v>1</v>
      </c>
      <c r="E1588">
        <v>1</v>
      </c>
      <c r="F1588" t="s">
        <v>25</v>
      </c>
      <c r="G1588">
        <v>1</v>
      </c>
      <c r="H1588">
        <v>70.957030000000003</v>
      </c>
      <c r="I1588">
        <v>15.57422</v>
      </c>
      <c r="J1588">
        <v>0.80859380000000003</v>
      </c>
      <c r="K1588">
        <v>58.023440000000001</v>
      </c>
      <c r="L1588" s="3">
        <v>44130.326388888891</v>
      </c>
      <c r="M1588">
        <v>17.18</v>
      </c>
      <c r="N1588" t="s">
        <v>28</v>
      </c>
      <c r="P1588">
        <f>(C1588-Key!$B$1)*24</f>
        <v>-1.2666666666045785</v>
      </c>
      <c r="Q1588">
        <f>(Key!$B$2-'17.1'!C1588)*24</f>
        <v>4.21666666661622</v>
      </c>
      <c r="R1588" s="3">
        <f>C1588-(M1588-Key!$B$5)/(24*Key!$B$6)</f>
        <v>44130.56049074074</v>
      </c>
      <c r="S1588">
        <f>M1588-Key!$B$5</f>
        <v>14.92</v>
      </c>
      <c r="T1588" s="2">
        <f t="shared" si="120"/>
        <v>44129.576388888891</v>
      </c>
      <c r="U1588" t="str">
        <f t="shared" si="121"/>
        <v>10-25-2020 13:50</v>
      </c>
      <c r="V1588">
        <f>IFERROR(IF(W1588=Z1588,VLOOKUP($U1588,[1]C8842!$G$2:$M$145,3,FALSE),0),0)</f>
        <v>21</v>
      </c>
      <c r="W1588">
        <f>VLOOKUP(RIGHT($V$1,5),Key!$A$9:$B$14,2,FALSE)</f>
        <v>10.199999999999999</v>
      </c>
      <c r="X1588">
        <f t="shared" si="124"/>
        <v>0</v>
      </c>
      <c r="Y1588">
        <f>VLOOKUP(RIGHT($X$1,5),Key!$A$9:$B$14,2,FALSE)</f>
        <v>3.7</v>
      </c>
      <c r="Z1588">
        <f t="shared" si="122"/>
        <v>10.199999999999999</v>
      </c>
      <c r="AA1588">
        <f t="shared" si="123"/>
        <v>21</v>
      </c>
    </row>
    <row r="1589" spans="1:27" x14ac:dyDescent="0.3">
      <c r="A1589">
        <v>100067</v>
      </c>
      <c r="B1589">
        <v>230922</v>
      </c>
      <c r="C1589" s="3">
        <v>44130.574305555558</v>
      </c>
      <c r="D1589">
        <v>2</v>
      </c>
      <c r="E1589">
        <v>1</v>
      </c>
      <c r="F1589" t="s">
        <v>26</v>
      </c>
      <c r="G1589">
        <v>1</v>
      </c>
      <c r="H1589">
        <v>72.148439999999994</v>
      </c>
      <c r="I1589">
        <v>16.859380000000002</v>
      </c>
      <c r="J1589">
        <v>0.83984380000000003</v>
      </c>
      <c r="K1589">
        <v>82.035160000000005</v>
      </c>
      <c r="L1589" s="3">
        <v>44130.326388888891</v>
      </c>
      <c r="M1589">
        <v>17.18</v>
      </c>
      <c r="N1589" t="s">
        <v>28</v>
      </c>
      <c r="P1589">
        <f>(C1589-Key!$B$1)*24</f>
        <v>-1.2666666666045785</v>
      </c>
      <c r="Q1589">
        <f>(Key!$B$2-'17.1'!C1589)*24</f>
        <v>4.21666666661622</v>
      </c>
      <c r="R1589" s="3">
        <f>C1589-(M1589-Key!$B$5)/(24*Key!$B$6)</f>
        <v>44130.56049074074</v>
      </c>
      <c r="S1589">
        <f>M1589-Key!$B$5</f>
        <v>14.92</v>
      </c>
      <c r="T1589" s="2">
        <f t="shared" si="120"/>
        <v>44129.576388888891</v>
      </c>
      <c r="U1589" t="str">
        <f t="shared" si="121"/>
        <v>10-25-2020 13:50</v>
      </c>
      <c r="V1589">
        <f>IFERROR(IF(W1589=Z1589,VLOOKUP($U1589,[1]C8842!$G$2:$M$145,3,FALSE),0),0)</f>
        <v>21</v>
      </c>
      <c r="W1589">
        <f>VLOOKUP(RIGHT($V$1,5),Key!$A$9:$B$14,2,FALSE)</f>
        <v>10.199999999999999</v>
      </c>
      <c r="X1589">
        <f t="shared" si="124"/>
        <v>0</v>
      </c>
      <c r="Y1589">
        <f>VLOOKUP(RIGHT($X$1,5),Key!$A$9:$B$14,2,FALSE)</f>
        <v>3.7</v>
      </c>
      <c r="Z1589">
        <f t="shared" si="122"/>
        <v>10.199999999999999</v>
      </c>
      <c r="AA1589">
        <f t="shared" si="123"/>
        <v>21</v>
      </c>
    </row>
    <row r="1590" spans="1:27" x14ac:dyDescent="0.3">
      <c r="A1590">
        <v>100067</v>
      </c>
      <c r="B1590">
        <v>230922</v>
      </c>
      <c r="C1590" s="3">
        <v>44130.574305555558</v>
      </c>
      <c r="D1590">
        <v>1</v>
      </c>
      <c r="E1590">
        <v>1</v>
      </c>
      <c r="F1590" t="s">
        <v>25</v>
      </c>
      <c r="G1590">
        <v>1</v>
      </c>
      <c r="H1590">
        <v>67.558589999999995</v>
      </c>
      <c r="I1590">
        <v>12.98828</v>
      </c>
      <c r="J1590">
        <v>0.74609380000000003</v>
      </c>
      <c r="K1590">
        <v>56.023440000000001</v>
      </c>
      <c r="L1590" s="3">
        <v>44130.326388888891</v>
      </c>
      <c r="M1590">
        <v>17.18</v>
      </c>
      <c r="N1590" t="s">
        <v>28</v>
      </c>
      <c r="P1590">
        <f>(C1590-Key!$B$1)*24</f>
        <v>-1.2666666666045785</v>
      </c>
      <c r="Q1590">
        <f>(Key!$B$2-'17.1'!C1590)*24</f>
        <v>4.21666666661622</v>
      </c>
      <c r="R1590" s="3">
        <f>C1590-(M1590-Key!$B$5)/(24*Key!$B$6)</f>
        <v>44130.56049074074</v>
      </c>
      <c r="S1590">
        <f>M1590-Key!$B$5</f>
        <v>14.92</v>
      </c>
      <c r="T1590" s="2">
        <f t="shared" si="120"/>
        <v>44129.576388888891</v>
      </c>
      <c r="U1590" t="str">
        <f t="shared" si="121"/>
        <v>10-25-2020 13:50</v>
      </c>
      <c r="V1590">
        <f>IFERROR(IF(W1590=Z1590,VLOOKUP($U1590,[1]C8842!$G$2:$M$145,3,FALSE),0),0)</f>
        <v>21</v>
      </c>
      <c r="W1590">
        <f>VLOOKUP(RIGHT($V$1,5),Key!$A$9:$B$14,2,FALSE)</f>
        <v>10.199999999999999</v>
      </c>
      <c r="X1590">
        <f t="shared" si="124"/>
        <v>0</v>
      </c>
      <c r="Y1590">
        <f>VLOOKUP(RIGHT($X$1,5),Key!$A$9:$B$14,2,FALSE)</f>
        <v>3.7</v>
      </c>
      <c r="Z1590">
        <f t="shared" si="122"/>
        <v>10.199999999999999</v>
      </c>
      <c r="AA1590">
        <f t="shared" si="123"/>
        <v>21</v>
      </c>
    </row>
    <row r="1591" spans="1:27" x14ac:dyDescent="0.3">
      <c r="A1591">
        <v>100067</v>
      </c>
      <c r="B1591">
        <v>230922</v>
      </c>
      <c r="C1591" s="3">
        <v>44130.574305555558</v>
      </c>
      <c r="D1591">
        <v>1</v>
      </c>
      <c r="E1591">
        <v>1</v>
      </c>
      <c r="F1591" t="s">
        <v>25</v>
      </c>
      <c r="G1591">
        <v>1</v>
      </c>
      <c r="H1591">
        <v>68.265630000000002</v>
      </c>
      <c r="I1591">
        <v>14.04688</v>
      </c>
      <c r="J1591">
        <v>0.78125</v>
      </c>
      <c r="K1591">
        <v>59.023440000000001</v>
      </c>
      <c r="L1591" s="3">
        <v>44130.326388888891</v>
      </c>
      <c r="M1591">
        <v>17.18</v>
      </c>
      <c r="N1591" t="s">
        <v>28</v>
      </c>
      <c r="P1591">
        <f>(C1591-Key!$B$1)*24</f>
        <v>-1.2666666666045785</v>
      </c>
      <c r="Q1591">
        <f>(Key!$B$2-'17.1'!C1591)*24</f>
        <v>4.21666666661622</v>
      </c>
      <c r="R1591" s="3">
        <f>C1591-(M1591-Key!$B$5)/(24*Key!$B$6)</f>
        <v>44130.56049074074</v>
      </c>
      <c r="S1591">
        <f>M1591-Key!$B$5</f>
        <v>14.92</v>
      </c>
      <c r="T1591" s="2">
        <f t="shared" si="120"/>
        <v>44129.576388888891</v>
      </c>
      <c r="U1591" t="str">
        <f t="shared" si="121"/>
        <v>10-25-2020 13:50</v>
      </c>
      <c r="V1591">
        <f>IFERROR(IF(W1591=Z1591,VLOOKUP($U1591,[1]C8842!$G$2:$M$145,3,FALSE),0),0)</f>
        <v>21</v>
      </c>
      <c r="W1591">
        <f>VLOOKUP(RIGHT($V$1,5),Key!$A$9:$B$14,2,FALSE)</f>
        <v>10.199999999999999</v>
      </c>
      <c r="X1591">
        <f t="shared" si="124"/>
        <v>0</v>
      </c>
      <c r="Y1591">
        <f>VLOOKUP(RIGHT($X$1,5),Key!$A$9:$B$14,2,FALSE)</f>
        <v>3.7</v>
      </c>
      <c r="Z1591">
        <f t="shared" si="122"/>
        <v>10.199999999999999</v>
      </c>
      <c r="AA1591">
        <f t="shared" si="123"/>
        <v>21</v>
      </c>
    </row>
    <row r="1592" spans="1:27" x14ac:dyDescent="0.3">
      <c r="A1592">
        <v>100067</v>
      </c>
      <c r="B1592">
        <v>230922</v>
      </c>
      <c r="C1592" s="3">
        <v>44130.574305555558</v>
      </c>
      <c r="D1592">
        <v>0</v>
      </c>
      <c r="E1592">
        <v>2</v>
      </c>
      <c r="F1592" t="s">
        <v>25</v>
      </c>
      <c r="G1592">
        <v>1</v>
      </c>
      <c r="H1592">
        <v>64.964839999999995</v>
      </c>
      <c r="I1592">
        <v>14.59375</v>
      </c>
      <c r="J1592">
        <v>0.83984380000000003</v>
      </c>
      <c r="K1592">
        <v>48.019530000000003</v>
      </c>
      <c r="L1592" s="3">
        <v>44130.326388888891</v>
      </c>
      <c r="M1592">
        <v>17.18</v>
      </c>
      <c r="N1592" t="s">
        <v>28</v>
      </c>
      <c r="P1592">
        <f>(C1592-Key!$B$1)*24</f>
        <v>-1.2666666666045785</v>
      </c>
      <c r="Q1592">
        <f>(Key!$B$2-'17.1'!C1592)*24</f>
        <v>4.21666666661622</v>
      </c>
      <c r="R1592" s="3">
        <f>C1592-(M1592-Key!$B$5)/(24*Key!$B$6)</f>
        <v>44130.56049074074</v>
      </c>
      <c r="S1592">
        <f>M1592-Key!$B$5</f>
        <v>14.92</v>
      </c>
      <c r="T1592" s="2">
        <f t="shared" si="120"/>
        <v>44129.576388888891</v>
      </c>
      <c r="U1592" t="str">
        <f t="shared" si="121"/>
        <v>10-25-2020 13:50</v>
      </c>
      <c r="V1592">
        <f>IFERROR(IF(W1592=Z1592,VLOOKUP($U1592,[1]C8842!$G$2:$M$145,3,FALSE),0),0)</f>
        <v>21</v>
      </c>
      <c r="W1592">
        <f>VLOOKUP(RIGHT($V$1,5),Key!$A$9:$B$14,2,FALSE)</f>
        <v>10.199999999999999</v>
      </c>
      <c r="X1592">
        <f t="shared" si="124"/>
        <v>0</v>
      </c>
      <c r="Y1592">
        <f>VLOOKUP(RIGHT($X$1,5),Key!$A$9:$B$14,2,FALSE)</f>
        <v>3.7</v>
      </c>
      <c r="Z1592">
        <f t="shared" si="122"/>
        <v>10.199999999999999</v>
      </c>
      <c r="AA1592">
        <f t="shared" si="123"/>
        <v>21</v>
      </c>
    </row>
    <row r="1593" spans="1:27" x14ac:dyDescent="0.3">
      <c r="A1593">
        <v>100067</v>
      </c>
      <c r="B1593">
        <v>230922</v>
      </c>
      <c r="C1593" s="3">
        <v>44130.574305555558</v>
      </c>
      <c r="D1593">
        <v>2</v>
      </c>
      <c r="E1593">
        <v>1</v>
      </c>
      <c r="F1593" t="s">
        <v>26</v>
      </c>
      <c r="G1593">
        <v>2</v>
      </c>
      <c r="H1593">
        <v>66.59375</v>
      </c>
      <c r="I1593">
        <v>21.59375</v>
      </c>
      <c r="J1593">
        <v>1.1015630000000001</v>
      </c>
      <c r="K1593">
        <v>80.03125</v>
      </c>
      <c r="L1593" s="3">
        <v>44130.326388888891</v>
      </c>
      <c r="M1593">
        <v>17.18</v>
      </c>
      <c r="N1593" t="s">
        <v>28</v>
      </c>
      <c r="P1593">
        <f>(C1593-Key!$B$1)*24</f>
        <v>-1.2666666666045785</v>
      </c>
      <c r="Q1593">
        <f>(Key!$B$2-'17.1'!C1593)*24</f>
        <v>4.21666666661622</v>
      </c>
      <c r="R1593" s="3">
        <f>C1593-(M1593-Key!$B$5)/(24*Key!$B$6)</f>
        <v>44130.56049074074</v>
      </c>
      <c r="S1593">
        <f>M1593-Key!$B$5</f>
        <v>14.92</v>
      </c>
      <c r="T1593" s="2">
        <f t="shared" si="120"/>
        <v>44129.576388888891</v>
      </c>
      <c r="U1593" t="str">
        <f t="shared" si="121"/>
        <v>10-25-2020 13:50</v>
      </c>
      <c r="V1593">
        <f>IFERROR(IF(W1593=Z1593,VLOOKUP($U1593,[1]C8842!$G$2:$M$145,3,FALSE),0),0)</f>
        <v>21</v>
      </c>
      <c r="W1593">
        <f>VLOOKUP(RIGHT($V$1,5),Key!$A$9:$B$14,2,FALSE)</f>
        <v>10.199999999999999</v>
      </c>
      <c r="X1593">
        <f t="shared" si="124"/>
        <v>0</v>
      </c>
      <c r="Y1593">
        <f>VLOOKUP(RIGHT($X$1,5),Key!$A$9:$B$14,2,FALSE)</f>
        <v>3.7</v>
      </c>
      <c r="Z1593">
        <f t="shared" si="122"/>
        <v>10.199999999999999</v>
      </c>
      <c r="AA1593">
        <f t="shared" si="123"/>
        <v>21</v>
      </c>
    </row>
    <row r="1594" spans="1:27" x14ac:dyDescent="0.3">
      <c r="A1594">
        <v>100067</v>
      </c>
      <c r="B1594">
        <v>230922</v>
      </c>
      <c r="C1594" s="3">
        <v>44130.574305555558</v>
      </c>
      <c r="D1594">
        <v>0</v>
      </c>
      <c r="E1594">
        <v>2</v>
      </c>
      <c r="F1594" t="s">
        <v>25</v>
      </c>
      <c r="G1594">
        <v>1</v>
      </c>
      <c r="H1594">
        <v>61.589840000000002</v>
      </c>
      <c r="I1594">
        <v>18.01953</v>
      </c>
      <c r="J1594">
        <v>1.035156</v>
      </c>
      <c r="K1594">
        <v>47.019530000000003</v>
      </c>
      <c r="L1594" s="3">
        <v>44130.326388888891</v>
      </c>
      <c r="M1594">
        <v>17.18</v>
      </c>
      <c r="N1594" t="s">
        <v>28</v>
      </c>
      <c r="P1594">
        <f>(C1594-Key!$B$1)*24</f>
        <v>-1.2666666666045785</v>
      </c>
      <c r="Q1594">
        <f>(Key!$B$2-'17.1'!C1594)*24</f>
        <v>4.21666666661622</v>
      </c>
      <c r="R1594" s="3">
        <f>C1594-(M1594-Key!$B$5)/(24*Key!$B$6)</f>
        <v>44130.56049074074</v>
      </c>
      <c r="S1594">
        <f>M1594-Key!$B$5</f>
        <v>14.92</v>
      </c>
      <c r="T1594" s="2">
        <f t="shared" si="120"/>
        <v>44129.576388888891</v>
      </c>
      <c r="U1594" t="str">
        <f t="shared" si="121"/>
        <v>10-25-2020 13:50</v>
      </c>
      <c r="V1594">
        <f>IFERROR(IF(W1594=Z1594,VLOOKUP($U1594,[1]C8842!$G$2:$M$145,3,FALSE),0),0)</f>
        <v>21</v>
      </c>
      <c r="W1594">
        <f>VLOOKUP(RIGHT($V$1,5),Key!$A$9:$B$14,2,FALSE)</f>
        <v>10.199999999999999</v>
      </c>
      <c r="X1594">
        <f t="shared" si="124"/>
        <v>0</v>
      </c>
      <c r="Y1594">
        <f>VLOOKUP(RIGHT($X$1,5),Key!$A$9:$B$14,2,FALSE)</f>
        <v>3.7</v>
      </c>
      <c r="Z1594">
        <f t="shared" si="122"/>
        <v>10.199999999999999</v>
      </c>
      <c r="AA1594">
        <f t="shared" si="123"/>
        <v>21</v>
      </c>
    </row>
    <row r="1595" spans="1:27" x14ac:dyDescent="0.3">
      <c r="A1595">
        <v>100067</v>
      </c>
      <c r="B1595">
        <v>230922</v>
      </c>
      <c r="C1595" s="3">
        <v>44130.574305555558</v>
      </c>
      <c r="D1595">
        <v>3</v>
      </c>
      <c r="E1595">
        <v>2</v>
      </c>
      <c r="F1595" t="s">
        <v>26</v>
      </c>
      <c r="G1595">
        <v>1</v>
      </c>
      <c r="H1595">
        <v>71.429689999999994</v>
      </c>
      <c r="I1595">
        <v>15.26953</v>
      </c>
      <c r="J1595">
        <v>0.7890625</v>
      </c>
      <c r="K1595">
        <v>93.039060000000006</v>
      </c>
      <c r="L1595" s="3">
        <v>44130.326388888891</v>
      </c>
      <c r="M1595">
        <v>17.18</v>
      </c>
      <c r="N1595" t="s">
        <v>28</v>
      </c>
      <c r="P1595">
        <f>(C1595-Key!$B$1)*24</f>
        <v>-1.2666666666045785</v>
      </c>
      <c r="Q1595">
        <f>(Key!$B$2-'17.1'!C1595)*24</f>
        <v>4.21666666661622</v>
      </c>
      <c r="R1595" s="3">
        <f>C1595-(M1595-Key!$B$5)/(24*Key!$B$6)</f>
        <v>44130.56049074074</v>
      </c>
      <c r="S1595">
        <f>M1595-Key!$B$5</f>
        <v>14.92</v>
      </c>
      <c r="T1595" s="2">
        <f t="shared" si="120"/>
        <v>44129.576388888891</v>
      </c>
      <c r="U1595" t="str">
        <f t="shared" si="121"/>
        <v>10-25-2020 13:50</v>
      </c>
      <c r="V1595">
        <f>IFERROR(IF(W1595=Z1595,VLOOKUP($U1595,[1]C8842!$G$2:$M$145,3,FALSE),0),0)</f>
        <v>21</v>
      </c>
      <c r="W1595">
        <f>VLOOKUP(RIGHT($V$1,5),Key!$A$9:$B$14,2,FALSE)</f>
        <v>10.199999999999999</v>
      </c>
      <c r="X1595">
        <f t="shared" si="124"/>
        <v>0</v>
      </c>
      <c r="Y1595">
        <f>VLOOKUP(RIGHT($X$1,5),Key!$A$9:$B$14,2,FALSE)</f>
        <v>3.7</v>
      </c>
      <c r="Z1595">
        <f t="shared" si="122"/>
        <v>10.199999999999999</v>
      </c>
      <c r="AA1595">
        <f t="shared" si="123"/>
        <v>21</v>
      </c>
    </row>
    <row r="1596" spans="1:27" x14ac:dyDescent="0.3">
      <c r="A1596">
        <v>100067</v>
      </c>
      <c r="B1596">
        <v>230922</v>
      </c>
      <c r="C1596" s="3">
        <v>44130.574305555558</v>
      </c>
      <c r="D1596">
        <v>1</v>
      </c>
      <c r="E1596">
        <v>1</v>
      </c>
      <c r="F1596" t="s">
        <v>25</v>
      </c>
      <c r="G1596">
        <v>1</v>
      </c>
      <c r="H1596">
        <v>64.652339999999995</v>
      </c>
      <c r="I1596">
        <v>13.808590000000001</v>
      </c>
      <c r="J1596">
        <v>0.8125</v>
      </c>
      <c r="K1596">
        <v>56.023440000000001</v>
      </c>
      <c r="L1596" s="3">
        <v>44130.326388888891</v>
      </c>
      <c r="M1596">
        <v>17.18</v>
      </c>
      <c r="N1596" t="s">
        <v>28</v>
      </c>
      <c r="P1596">
        <f>(C1596-Key!$B$1)*24</f>
        <v>-1.2666666666045785</v>
      </c>
      <c r="Q1596">
        <f>(Key!$B$2-'17.1'!C1596)*24</f>
        <v>4.21666666661622</v>
      </c>
      <c r="R1596" s="3">
        <f>C1596-(M1596-Key!$B$5)/(24*Key!$B$6)</f>
        <v>44130.56049074074</v>
      </c>
      <c r="S1596">
        <f>M1596-Key!$B$5</f>
        <v>14.92</v>
      </c>
      <c r="T1596" s="2">
        <f t="shared" si="120"/>
        <v>44129.576388888891</v>
      </c>
      <c r="U1596" t="str">
        <f t="shared" si="121"/>
        <v>10-25-2020 13:50</v>
      </c>
      <c r="V1596">
        <f>IFERROR(IF(W1596=Z1596,VLOOKUP($U1596,[1]C8842!$G$2:$M$145,3,FALSE),0),0)</f>
        <v>21</v>
      </c>
      <c r="W1596">
        <f>VLOOKUP(RIGHT($V$1,5),Key!$A$9:$B$14,2,FALSE)</f>
        <v>10.199999999999999</v>
      </c>
      <c r="X1596">
        <f t="shared" si="124"/>
        <v>0</v>
      </c>
      <c r="Y1596">
        <f>VLOOKUP(RIGHT($X$1,5),Key!$A$9:$B$14,2,FALSE)</f>
        <v>3.7</v>
      </c>
      <c r="Z1596">
        <f t="shared" si="122"/>
        <v>10.199999999999999</v>
      </c>
      <c r="AA1596">
        <f t="shared" si="123"/>
        <v>21</v>
      </c>
    </row>
    <row r="1597" spans="1:27" x14ac:dyDescent="0.3">
      <c r="A1597">
        <v>100067</v>
      </c>
      <c r="B1597">
        <v>230922</v>
      </c>
      <c r="C1597" s="3">
        <v>44130.574305555558</v>
      </c>
      <c r="D1597">
        <v>3</v>
      </c>
      <c r="E1597">
        <v>2</v>
      </c>
      <c r="F1597" t="s">
        <v>26</v>
      </c>
      <c r="G1597">
        <v>1</v>
      </c>
      <c r="H1597">
        <v>63.703130000000002</v>
      </c>
      <c r="I1597">
        <v>16.726559999999999</v>
      </c>
      <c r="J1597">
        <v>0.94921880000000003</v>
      </c>
      <c r="K1597">
        <v>94.039060000000006</v>
      </c>
      <c r="L1597" s="3">
        <v>44130.326388888891</v>
      </c>
      <c r="M1597">
        <v>17.18</v>
      </c>
      <c r="N1597" t="s">
        <v>28</v>
      </c>
      <c r="P1597">
        <f>(C1597-Key!$B$1)*24</f>
        <v>-1.2666666666045785</v>
      </c>
      <c r="Q1597">
        <f>(Key!$B$2-'17.1'!C1597)*24</f>
        <v>4.21666666661622</v>
      </c>
      <c r="R1597" s="3">
        <f>C1597-(M1597-Key!$B$5)/(24*Key!$B$6)</f>
        <v>44130.56049074074</v>
      </c>
      <c r="S1597">
        <f>M1597-Key!$B$5</f>
        <v>14.92</v>
      </c>
      <c r="T1597" s="2">
        <f t="shared" si="120"/>
        <v>44129.576388888891</v>
      </c>
      <c r="U1597" t="str">
        <f t="shared" si="121"/>
        <v>10-25-2020 13:50</v>
      </c>
      <c r="V1597">
        <f>IFERROR(IF(W1597=Z1597,VLOOKUP($U1597,[1]C8842!$G$2:$M$145,3,FALSE),0),0)</f>
        <v>21</v>
      </c>
      <c r="W1597">
        <f>VLOOKUP(RIGHT($V$1,5),Key!$A$9:$B$14,2,FALSE)</f>
        <v>10.199999999999999</v>
      </c>
      <c r="X1597">
        <f t="shared" si="124"/>
        <v>0</v>
      </c>
      <c r="Y1597">
        <f>VLOOKUP(RIGHT($X$1,5),Key!$A$9:$B$14,2,FALSE)</f>
        <v>3.7</v>
      </c>
      <c r="Z1597">
        <f t="shared" si="122"/>
        <v>10.199999999999999</v>
      </c>
      <c r="AA1597">
        <f t="shared" si="123"/>
        <v>21</v>
      </c>
    </row>
    <row r="1598" spans="1:27" x14ac:dyDescent="0.3">
      <c r="A1598">
        <v>100067</v>
      </c>
      <c r="B1598">
        <v>230922</v>
      </c>
      <c r="C1598" s="3">
        <v>44130.574999999997</v>
      </c>
      <c r="D1598">
        <v>3</v>
      </c>
      <c r="E1598">
        <v>2</v>
      </c>
      <c r="F1598" t="s">
        <v>26</v>
      </c>
      <c r="G1598">
        <v>2</v>
      </c>
      <c r="H1598">
        <v>62.6875</v>
      </c>
      <c r="I1598">
        <v>22.01172</v>
      </c>
      <c r="J1598">
        <v>1.1875</v>
      </c>
      <c r="K1598">
        <v>94.039060000000006</v>
      </c>
      <c r="L1598" s="3">
        <v>44130.326388888891</v>
      </c>
      <c r="M1598">
        <v>17.18</v>
      </c>
      <c r="N1598" t="s">
        <v>28</v>
      </c>
      <c r="P1598">
        <f>(C1598-Key!$B$1)*24</f>
        <v>-1.2500000000582077</v>
      </c>
      <c r="Q1598">
        <f>(Key!$B$2-'17.1'!C1598)*24</f>
        <v>4.2000000000698492</v>
      </c>
      <c r="R1598" s="3">
        <f>C1598-(M1598-Key!$B$5)/(24*Key!$B$6)</f>
        <v>44130.561185185179</v>
      </c>
      <c r="S1598">
        <f>M1598-Key!$B$5</f>
        <v>14.92</v>
      </c>
      <c r="T1598" s="2">
        <f t="shared" si="120"/>
        <v>44129.576388888891</v>
      </c>
      <c r="U1598" t="str">
        <f t="shared" si="121"/>
        <v>10-25-2020 13:50</v>
      </c>
      <c r="V1598">
        <f>IFERROR(IF(W1598=Z1598,VLOOKUP($U1598,[1]C8842!$G$2:$M$145,3,FALSE),0),0)</f>
        <v>21</v>
      </c>
      <c r="W1598">
        <f>VLOOKUP(RIGHT($V$1,5),Key!$A$9:$B$14,2,FALSE)</f>
        <v>10.199999999999999</v>
      </c>
      <c r="X1598">
        <f t="shared" si="124"/>
        <v>0</v>
      </c>
      <c r="Y1598">
        <f>VLOOKUP(RIGHT($X$1,5),Key!$A$9:$B$14,2,FALSE)</f>
        <v>3.7</v>
      </c>
      <c r="Z1598">
        <f t="shared" si="122"/>
        <v>10.199999999999999</v>
      </c>
      <c r="AA1598">
        <f t="shared" si="123"/>
        <v>21</v>
      </c>
    </row>
    <row r="1599" spans="1:27" x14ac:dyDescent="0.3">
      <c r="A1599">
        <v>100067</v>
      </c>
      <c r="B1599">
        <v>230922</v>
      </c>
      <c r="C1599" s="3">
        <v>44130.574999999997</v>
      </c>
      <c r="D1599">
        <v>0</v>
      </c>
      <c r="E1599">
        <v>2</v>
      </c>
      <c r="F1599" t="s">
        <v>25</v>
      </c>
      <c r="G1599">
        <v>1</v>
      </c>
      <c r="H1599">
        <v>70.546880000000002</v>
      </c>
      <c r="I1599">
        <v>15.92578</v>
      </c>
      <c r="J1599">
        <v>0.82421880000000003</v>
      </c>
      <c r="K1599">
        <v>46.019530000000003</v>
      </c>
      <c r="L1599" s="3">
        <v>44130.326388888891</v>
      </c>
      <c r="M1599">
        <v>17.18</v>
      </c>
      <c r="N1599" t="s">
        <v>28</v>
      </c>
      <c r="P1599">
        <f>(C1599-Key!$B$1)*24</f>
        <v>-1.2500000000582077</v>
      </c>
      <c r="Q1599">
        <f>(Key!$B$2-'17.1'!C1599)*24</f>
        <v>4.2000000000698492</v>
      </c>
      <c r="R1599" s="3">
        <f>C1599-(M1599-Key!$B$5)/(24*Key!$B$6)</f>
        <v>44130.561185185179</v>
      </c>
      <c r="S1599">
        <f>M1599-Key!$B$5</f>
        <v>14.92</v>
      </c>
      <c r="T1599" s="2">
        <f t="shared" si="120"/>
        <v>44129.576388888891</v>
      </c>
      <c r="U1599" t="str">
        <f t="shared" si="121"/>
        <v>10-25-2020 13:50</v>
      </c>
      <c r="V1599">
        <f>IFERROR(IF(W1599=Z1599,VLOOKUP($U1599,[1]C8842!$G$2:$M$145,3,FALSE),0),0)</f>
        <v>21</v>
      </c>
      <c r="W1599">
        <f>VLOOKUP(RIGHT($V$1,5),Key!$A$9:$B$14,2,FALSE)</f>
        <v>10.199999999999999</v>
      </c>
      <c r="X1599">
        <f t="shared" si="124"/>
        <v>0</v>
      </c>
      <c r="Y1599">
        <f>VLOOKUP(RIGHT($X$1,5),Key!$A$9:$B$14,2,FALSE)</f>
        <v>3.7</v>
      </c>
      <c r="Z1599">
        <f t="shared" si="122"/>
        <v>10.199999999999999</v>
      </c>
      <c r="AA1599">
        <f t="shared" si="123"/>
        <v>21</v>
      </c>
    </row>
    <row r="1600" spans="1:27" x14ac:dyDescent="0.3">
      <c r="A1600">
        <v>100067</v>
      </c>
      <c r="B1600">
        <v>230922</v>
      </c>
      <c r="C1600" s="3">
        <v>44130.574999999997</v>
      </c>
      <c r="D1600">
        <v>2</v>
      </c>
      <c r="E1600">
        <v>1</v>
      </c>
      <c r="F1600" t="s">
        <v>26</v>
      </c>
      <c r="G1600">
        <v>2</v>
      </c>
      <c r="H1600">
        <v>64.140630000000002</v>
      </c>
      <c r="I1600">
        <v>22.371089999999999</v>
      </c>
      <c r="J1600">
        <v>1.175781</v>
      </c>
      <c r="K1600">
        <v>80.03125</v>
      </c>
      <c r="L1600" s="3">
        <v>44130.326388888891</v>
      </c>
      <c r="M1600">
        <v>17.18</v>
      </c>
      <c r="N1600" t="s">
        <v>28</v>
      </c>
      <c r="P1600">
        <f>(C1600-Key!$B$1)*24</f>
        <v>-1.2500000000582077</v>
      </c>
      <c r="Q1600">
        <f>(Key!$B$2-'17.1'!C1600)*24</f>
        <v>4.2000000000698492</v>
      </c>
      <c r="R1600" s="3">
        <f>C1600-(M1600-Key!$B$5)/(24*Key!$B$6)</f>
        <v>44130.561185185179</v>
      </c>
      <c r="S1600">
        <f>M1600-Key!$B$5</f>
        <v>14.92</v>
      </c>
      <c r="T1600" s="2">
        <f t="shared" si="120"/>
        <v>44129.576388888891</v>
      </c>
      <c r="U1600" t="str">
        <f t="shared" si="121"/>
        <v>10-25-2020 13:50</v>
      </c>
      <c r="V1600">
        <f>IFERROR(IF(W1600=Z1600,VLOOKUP($U1600,[1]C8842!$G$2:$M$145,3,FALSE),0),0)</f>
        <v>21</v>
      </c>
      <c r="W1600">
        <f>VLOOKUP(RIGHT($V$1,5),Key!$A$9:$B$14,2,FALSE)</f>
        <v>10.199999999999999</v>
      </c>
      <c r="X1600">
        <f t="shared" si="124"/>
        <v>0</v>
      </c>
      <c r="Y1600">
        <f>VLOOKUP(RIGHT($X$1,5),Key!$A$9:$B$14,2,FALSE)</f>
        <v>3.7</v>
      </c>
      <c r="Z1600">
        <f t="shared" si="122"/>
        <v>10.199999999999999</v>
      </c>
      <c r="AA1600">
        <f t="shared" si="123"/>
        <v>21</v>
      </c>
    </row>
    <row r="1601" spans="1:27" x14ac:dyDescent="0.3">
      <c r="A1601">
        <v>100067</v>
      </c>
      <c r="B1601">
        <v>230922</v>
      </c>
      <c r="C1601" s="3">
        <v>44130.574999999997</v>
      </c>
      <c r="D1601">
        <v>2</v>
      </c>
      <c r="E1601">
        <v>1</v>
      </c>
      <c r="F1601" t="s">
        <v>26</v>
      </c>
      <c r="G1601">
        <v>1</v>
      </c>
      <c r="H1601">
        <v>64.128910000000005</v>
      </c>
      <c r="I1601">
        <v>19.296880000000002</v>
      </c>
      <c r="J1601">
        <v>1.046875</v>
      </c>
      <c r="K1601">
        <v>82.035160000000005</v>
      </c>
      <c r="L1601" s="3">
        <v>44130.326388888891</v>
      </c>
      <c r="M1601">
        <v>17.18</v>
      </c>
      <c r="N1601" t="s">
        <v>28</v>
      </c>
      <c r="P1601">
        <f>(C1601-Key!$B$1)*24</f>
        <v>-1.2500000000582077</v>
      </c>
      <c r="Q1601">
        <f>(Key!$B$2-'17.1'!C1601)*24</f>
        <v>4.2000000000698492</v>
      </c>
      <c r="R1601" s="3">
        <f>C1601-(M1601-Key!$B$5)/(24*Key!$B$6)</f>
        <v>44130.561185185179</v>
      </c>
      <c r="S1601">
        <f>M1601-Key!$B$5</f>
        <v>14.92</v>
      </c>
      <c r="T1601" s="2">
        <f t="shared" si="120"/>
        <v>44129.576388888891</v>
      </c>
      <c r="U1601" t="str">
        <f t="shared" si="121"/>
        <v>10-25-2020 13:50</v>
      </c>
      <c r="V1601">
        <f>IFERROR(IF(W1601=Z1601,VLOOKUP($U1601,[1]C8842!$G$2:$M$145,3,FALSE),0),0)</f>
        <v>21</v>
      </c>
      <c r="W1601">
        <f>VLOOKUP(RIGHT($V$1,5),Key!$A$9:$B$14,2,FALSE)</f>
        <v>10.199999999999999</v>
      </c>
      <c r="X1601">
        <f t="shared" si="124"/>
        <v>0</v>
      </c>
      <c r="Y1601">
        <f>VLOOKUP(RIGHT($X$1,5),Key!$A$9:$B$14,2,FALSE)</f>
        <v>3.7</v>
      </c>
      <c r="Z1601">
        <f t="shared" si="122"/>
        <v>10.199999999999999</v>
      </c>
      <c r="AA1601">
        <f t="shared" si="123"/>
        <v>21</v>
      </c>
    </row>
    <row r="1602" spans="1:27" x14ac:dyDescent="0.3">
      <c r="A1602">
        <v>100067</v>
      </c>
      <c r="B1602">
        <v>230922</v>
      </c>
      <c r="C1602" s="3">
        <v>44130.574999999997</v>
      </c>
      <c r="D1602">
        <v>1</v>
      </c>
      <c r="E1602">
        <v>1</v>
      </c>
      <c r="F1602" t="s">
        <v>25</v>
      </c>
      <c r="G1602">
        <v>1</v>
      </c>
      <c r="H1602">
        <v>69.421880000000002</v>
      </c>
      <c r="I1602">
        <v>16.0625</v>
      </c>
      <c r="J1602">
        <v>0.84375</v>
      </c>
      <c r="K1602">
        <v>58.023440000000001</v>
      </c>
      <c r="L1602" s="3">
        <v>44130.326388888891</v>
      </c>
      <c r="M1602">
        <v>17.18</v>
      </c>
      <c r="N1602" t="s">
        <v>28</v>
      </c>
      <c r="P1602">
        <f>(C1602-Key!$B$1)*24</f>
        <v>-1.2500000000582077</v>
      </c>
      <c r="Q1602">
        <f>(Key!$B$2-'17.1'!C1602)*24</f>
        <v>4.2000000000698492</v>
      </c>
      <c r="R1602" s="3">
        <f>C1602-(M1602-Key!$B$5)/(24*Key!$B$6)</f>
        <v>44130.561185185179</v>
      </c>
      <c r="S1602">
        <f>M1602-Key!$B$5</f>
        <v>14.92</v>
      </c>
      <c r="T1602" s="2">
        <f t="shared" si="120"/>
        <v>44129.576388888891</v>
      </c>
      <c r="U1602" t="str">
        <f t="shared" si="121"/>
        <v>10-25-2020 13:50</v>
      </c>
      <c r="V1602">
        <f>IFERROR(IF(W1602=Z1602,VLOOKUP($U1602,[1]C8842!$G$2:$M$145,3,FALSE),0),0)</f>
        <v>21</v>
      </c>
      <c r="W1602">
        <f>VLOOKUP(RIGHT($V$1,5),Key!$A$9:$B$14,2,FALSE)</f>
        <v>10.199999999999999</v>
      </c>
      <c r="X1602">
        <f t="shared" si="124"/>
        <v>0</v>
      </c>
      <c r="Y1602">
        <f>VLOOKUP(RIGHT($X$1,5),Key!$A$9:$B$14,2,FALSE)</f>
        <v>3.7</v>
      </c>
      <c r="Z1602">
        <f t="shared" si="122"/>
        <v>10.199999999999999</v>
      </c>
      <c r="AA1602">
        <f t="shared" si="123"/>
        <v>21</v>
      </c>
    </row>
    <row r="1603" spans="1:27" x14ac:dyDescent="0.3">
      <c r="A1603">
        <v>100067</v>
      </c>
      <c r="B1603">
        <v>230922</v>
      </c>
      <c r="C1603" s="3">
        <v>44130.574999999997</v>
      </c>
      <c r="D1603">
        <v>0</v>
      </c>
      <c r="E1603">
        <v>2</v>
      </c>
      <c r="F1603" t="s">
        <v>25</v>
      </c>
      <c r="G1603">
        <v>2</v>
      </c>
      <c r="H1603">
        <v>61.816409999999998</v>
      </c>
      <c r="I1603">
        <v>20.710940000000001</v>
      </c>
      <c r="J1603">
        <v>1.1484380000000001</v>
      </c>
      <c r="K1603">
        <v>46.019530000000003</v>
      </c>
      <c r="L1603" s="3">
        <v>44130.326388888891</v>
      </c>
      <c r="M1603">
        <v>17.18</v>
      </c>
      <c r="N1603" t="s">
        <v>28</v>
      </c>
      <c r="P1603">
        <f>(C1603-Key!$B$1)*24</f>
        <v>-1.2500000000582077</v>
      </c>
      <c r="Q1603">
        <f>(Key!$B$2-'17.1'!C1603)*24</f>
        <v>4.2000000000698492</v>
      </c>
      <c r="R1603" s="3">
        <f>C1603-(M1603-Key!$B$5)/(24*Key!$B$6)</f>
        <v>44130.561185185179</v>
      </c>
      <c r="S1603">
        <f>M1603-Key!$B$5</f>
        <v>14.92</v>
      </c>
      <c r="T1603" s="2">
        <f t="shared" ref="T1603:T1666" si="125">ROUND(C1603*24*60/10,0)/(24*6)-1</f>
        <v>44129.576388888891</v>
      </c>
      <c r="U1603" t="str">
        <f t="shared" ref="U1603:U1666" si="126">TEXT(T1603,"mm-dd-yyyy hh:mm")</f>
        <v>10-25-2020 13:50</v>
      </c>
      <c r="V1603">
        <f>IFERROR(IF(W1603=Z1603,VLOOKUP($U1603,[1]C8842!$G$2:$M$145,3,FALSE),0),0)</f>
        <v>21</v>
      </c>
      <c r="W1603">
        <f>VLOOKUP(RIGHT($V$1,5),Key!$A$9:$B$14,2,FALSE)</f>
        <v>10.199999999999999</v>
      </c>
      <c r="X1603">
        <f t="shared" si="124"/>
        <v>0</v>
      </c>
      <c r="Y1603">
        <f>VLOOKUP(RIGHT($X$1,5),Key!$A$9:$B$14,2,FALSE)</f>
        <v>3.7</v>
      </c>
      <c r="Z1603">
        <f t="shared" ref="Z1603:Z1666" si="127">M1603-MIN(ABS(Y1603-M1603),ABS(W1603-M1603))</f>
        <v>10.199999999999999</v>
      </c>
      <c r="AA1603">
        <f t="shared" ref="AA1603:AA1666" si="128">SUM(V1603,X1603)</f>
        <v>21</v>
      </c>
    </row>
    <row r="1604" spans="1:27" x14ac:dyDescent="0.3">
      <c r="A1604">
        <v>100067</v>
      </c>
      <c r="B1604">
        <v>230922</v>
      </c>
      <c r="C1604" s="3">
        <v>44130.574999999997</v>
      </c>
      <c r="D1604">
        <v>3</v>
      </c>
      <c r="E1604">
        <v>2</v>
      </c>
      <c r="F1604" t="s">
        <v>26</v>
      </c>
      <c r="G1604">
        <v>1</v>
      </c>
      <c r="H1604">
        <v>64.464839999999995</v>
      </c>
      <c r="I1604">
        <v>17.25</v>
      </c>
      <c r="J1604">
        <v>0.95703130000000003</v>
      </c>
      <c r="K1604">
        <v>94.039060000000006</v>
      </c>
      <c r="L1604" s="3">
        <v>44130.326388888891</v>
      </c>
      <c r="M1604">
        <v>17.18</v>
      </c>
      <c r="N1604" t="s">
        <v>28</v>
      </c>
      <c r="P1604">
        <f>(C1604-Key!$B$1)*24</f>
        <v>-1.2500000000582077</v>
      </c>
      <c r="Q1604">
        <f>(Key!$B$2-'17.1'!C1604)*24</f>
        <v>4.2000000000698492</v>
      </c>
      <c r="R1604" s="3">
        <f>C1604-(M1604-Key!$B$5)/(24*Key!$B$6)</f>
        <v>44130.561185185179</v>
      </c>
      <c r="S1604">
        <f>M1604-Key!$B$5</f>
        <v>14.92</v>
      </c>
      <c r="T1604" s="2">
        <f t="shared" si="125"/>
        <v>44129.576388888891</v>
      </c>
      <c r="U1604" t="str">
        <f t="shared" si="126"/>
        <v>10-25-2020 13:50</v>
      </c>
      <c r="V1604">
        <f>IFERROR(IF(W1604=Z1604,VLOOKUP($U1604,[1]C8842!$G$2:$M$145,3,FALSE),0),0)</f>
        <v>21</v>
      </c>
      <c r="W1604">
        <f>VLOOKUP(RIGHT($V$1,5),Key!$A$9:$B$14,2,FALSE)</f>
        <v>10.199999999999999</v>
      </c>
      <c r="X1604">
        <f t="shared" ref="X1604:X1667" si="129">$X$2</f>
        <v>0</v>
      </c>
      <c r="Y1604">
        <f>VLOOKUP(RIGHT($X$1,5),Key!$A$9:$B$14,2,FALSE)</f>
        <v>3.7</v>
      </c>
      <c r="Z1604">
        <f t="shared" si="127"/>
        <v>10.199999999999999</v>
      </c>
      <c r="AA1604">
        <f t="shared" si="128"/>
        <v>21</v>
      </c>
    </row>
    <row r="1605" spans="1:27" x14ac:dyDescent="0.3">
      <c r="A1605">
        <v>100067</v>
      </c>
      <c r="B1605">
        <v>230922</v>
      </c>
      <c r="C1605" s="3">
        <v>44130.574999999997</v>
      </c>
      <c r="D1605">
        <v>1</v>
      </c>
      <c r="E1605">
        <v>1</v>
      </c>
      <c r="F1605" t="s">
        <v>25</v>
      </c>
      <c r="G1605">
        <v>1</v>
      </c>
      <c r="H1605">
        <v>65.722660000000005</v>
      </c>
      <c r="I1605">
        <v>14.902340000000001</v>
      </c>
      <c r="J1605">
        <v>0.84375</v>
      </c>
      <c r="K1605">
        <v>58.023440000000001</v>
      </c>
      <c r="L1605" s="3">
        <v>44130.326388888891</v>
      </c>
      <c r="M1605">
        <v>17.18</v>
      </c>
      <c r="N1605" t="s">
        <v>28</v>
      </c>
      <c r="P1605">
        <f>(C1605-Key!$B$1)*24</f>
        <v>-1.2500000000582077</v>
      </c>
      <c r="Q1605">
        <f>(Key!$B$2-'17.1'!C1605)*24</f>
        <v>4.2000000000698492</v>
      </c>
      <c r="R1605" s="3">
        <f>C1605-(M1605-Key!$B$5)/(24*Key!$B$6)</f>
        <v>44130.561185185179</v>
      </c>
      <c r="S1605">
        <f>M1605-Key!$B$5</f>
        <v>14.92</v>
      </c>
      <c r="T1605" s="2">
        <f t="shared" si="125"/>
        <v>44129.576388888891</v>
      </c>
      <c r="U1605" t="str">
        <f t="shared" si="126"/>
        <v>10-25-2020 13:50</v>
      </c>
      <c r="V1605">
        <f>IFERROR(IF(W1605=Z1605,VLOOKUP($U1605,[1]C8842!$G$2:$M$145,3,FALSE),0),0)</f>
        <v>21</v>
      </c>
      <c r="W1605">
        <f>VLOOKUP(RIGHT($V$1,5),Key!$A$9:$B$14,2,FALSE)</f>
        <v>10.199999999999999</v>
      </c>
      <c r="X1605">
        <f t="shared" si="129"/>
        <v>0</v>
      </c>
      <c r="Y1605">
        <f>VLOOKUP(RIGHT($X$1,5),Key!$A$9:$B$14,2,FALSE)</f>
        <v>3.7</v>
      </c>
      <c r="Z1605">
        <f t="shared" si="127"/>
        <v>10.199999999999999</v>
      </c>
      <c r="AA1605">
        <f t="shared" si="128"/>
        <v>21</v>
      </c>
    </row>
    <row r="1606" spans="1:27" x14ac:dyDescent="0.3">
      <c r="A1606">
        <v>100067</v>
      </c>
      <c r="B1606">
        <v>230922</v>
      </c>
      <c r="C1606" s="3">
        <v>44130.574999999997</v>
      </c>
      <c r="D1606">
        <v>2</v>
      </c>
      <c r="E1606">
        <v>1</v>
      </c>
      <c r="F1606" t="s">
        <v>26</v>
      </c>
      <c r="G1606">
        <v>1</v>
      </c>
      <c r="H1606">
        <v>64.152339999999995</v>
      </c>
      <c r="I1606">
        <v>18.15625</v>
      </c>
      <c r="J1606">
        <v>1</v>
      </c>
      <c r="K1606">
        <v>82.035160000000005</v>
      </c>
      <c r="L1606" s="3">
        <v>44130.326388888891</v>
      </c>
      <c r="M1606">
        <v>17.18</v>
      </c>
      <c r="N1606" t="s">
        <v>28</v>
      </c>
      <c r="P1606">
        <f>(C1606-Key!$B$1)*24</f>
        <v>-1.2500000000582077</v>
      </c>
      <c r="Q1606">
        <f>(Key!$B$2-'17.1'!C1606)*24</f>
        <v>4.2000000000698492</v>
      </c>
      <c r="R1606" s="3">
        <f>C1606-(M1606-Key!$B$5)/(24*Key!$B$6)</f>
        <v>44130.561185185179</v>
      </c>
      <c r="S1606">
        <f>M1606-Key!$B$5</f>
        <v>14.92</v>
      </c>
      <c r="T1606" s="2">
        <f t="shared" si="125"/>
        <v>44129.576388888891</v>
      </c>
      <c r="U1606" t="str">
        <f t="shared" si="126"/>
        <v>10-25-2020 13:50</v>
      </c>
      <c r="V1606">
        <f>IFERROR(IF(W1606=Z1606,VLOOKUP($U1606,[1]C8842!$G$2:$M$145,3,FALSE),0),0)</f>
        <v>21</v>
      </c>
      <c r="W1606">
        <f>VLOOKUP(RIGHT($V$1,5),Key!$A$9:$B$14,2,FALSE)</f>
        <v>10.199999999999999</v>
      </c>
      <c r="X1606">
        <f t="shared" si="129"/>
        <v>0</v>
      </c>
      <c r="Y1606">
        <f>VLOOKUP(RIGHT($X$1,5),Key!$A$9:$B$14,2,FALSE)</f>
        <v>3.7</v>
      </c>
      <c r="Z1606">
        <f t="shared" si="127"/>
        <v>10.199999999999999</v>
      </c>
      <c r="AA1606">
        <f t="shared" si="128"/>
        <v>21</v>
      </c>
    </row>
    <row r="1607" spans="1:27" x14ac:dyDescent="0.3">
      <c r="A1607">
        <v>100067</v>
      </c>
      <c r="B1607">
        <v>230922</v>
      </c>
      <c r="C1607" s="3">
        <v>44130.574999999997</v>
      </c>
      <c r="D1607">
        <v>0</v>
      </c>
      <c r="E1607">
        <v>2</v>
      </c>
      <c r="F1607" t="s">
        <v>25</v>
      </c>
      <c r="G1607">
        <v>1</v>
      </c>
      <c r="H1607">
        <v>65.007810000000006</v>
      </c>
      <c r="I1607">
        <v>14.35547</v>
      </c>
      <c r="J1607">
        <v>0.83203130000000003</v>
      </c>
      <c r="K1607">
        <v>48.019530000000003</v>
      </c>
      <c r="L1607" s="3">
        <v>44130.326388888891</v>
      </c>
      <c r="M1607">
        <v>17.18</v>
      </c>
      <c r="N1607" t="s">
        <v>28</v>
      </c>
      <c r="P1607">
        <f>(C1607-Key!$B$1)*24</f>
        <v>-1.2500000000582077</v>
      </c>
      <c r="Q1607">
        <f>(Key!$B$2-'17.1'!C1607)*24</f>
        <v>4.2000000000698492</v>
      </c>
      <c r="R1607" s="3">
        <f>C1607-(M1607-Key!$B$5)/(24*Key!$B$6)</f>
        <v>44130.561185185179</v>
      </c>
      <c r="S1607">
        <f>M1607-Key!$B$5</f>
        <v>14.92</v>
      </c>
      <c r="T1607" s="2">
        <f t="shared" si="125"/>
        <v>44129.576388888891</v>
      </c>
      <c r="U1607" t="str">
        <f t="shared" si="126"/>
        <v>10-25-2020 13:50</v>
      </c>
      <c r="V1607">
        <f>IFERROR(IF(W1607=Z1607,VLOOKUP($U1607,[1]C8842!$G$2:$M$145,3,FALSE),0),0)</f>
        <v>21</v>
      </c>
      <c r="W1607">
        <f>VLOOKUP(RIGHT($V$1,5),Key!$A$9:$B$14,2,FALSE)</f>
        <v>10.199999999999999</v>
      </c>
      <c r="X1607">
        <f t="shared" si="129"/>
        <v>0</v>
      </c>
      <c r="Y1607">
        <f>VLOOKUP(RIGHT($X$1,5),Key!$A$9:$B$14,2,FALSE)</f>
        <v>3.7</v>
      </c>
      <c r="Z1607">
        <f t="shared" si="127"/>
        <v>10.199999999999999</v>
      </c>
      <c r="AA1607">
        <f t="shared" si="128"/>
        <v>21</v>
      </c>
    </row>
    <row r="1608" spans="1:27" x14ac:dyDescent="0.3">
      <c r="A1608">
        <v>100067</v>
      </c>
      <c r="B1608">
        <v>230922</v>
      </c>
      <c r="C1608" s="3">
        <v>44130.574999999997</v>
      </c>
      <c r="D1608">
        <v>3</v>
      </c>
      <c r="E1608">
        <v>2</v>
      </c>
      <c r="F1608" t="s">
        <v>26</v>
      </c>
      <c r="G1608">
        <v>4</v>
      </c>
      <c r="H1608">
        <v>61.59375</v>
      </c>
      <c r="I1608">
        <v>74.335939999999994</v>
      </c>
      <c r="J1608">
        <v>3.4726560000000002</v>
      </c>
      <c r="K1608">
        <v>94.039060000000006</v>
      </c>
      <c r="L1608" s="3">
        <v>44130.326388888891</v>
      </c>
      <c r="M1608">
        <v>17.18</v>
      </c>
      <c r="N1608" t="s">
        <v>28</v>
      </c>
      <c r="P1608">
        <f>(C1608-Key!$B$1)*24</f>
        <v>-1.2500000000582077</v>
      </c>
      <c r="Q1608">
        <f>(Key!$B$2-'17.1'!C1608)*24</f>
        <v>4.2000000000698492</v>
      </c>
      <c r="R1608" s="3">
        <f>C1608-(M1608-Key!$B$5)/(24*Key!$B$6)</f>
        <v>44130.561185185179</v>
      </c>
      <c r="S1608">
        <f>M1608-Key!$B$5</f>
        <v>14.92</v>
      </c>
      <c r="T1608" s="2">
        <f t="shared" si="125"/>
        <v>44129.576388888891</v>
      </c>
      <c r="U1608" t="str">
        <f t="shared" si="126"/>
        <v>10-25-2020 13:50</v>
      </c>
      <c r="V1608">
        <f>IFERROR(IF(W1608=Z1608,VLOOKUP($U1608,[1]C8842!$G$2:$M$145,3,FALSE),0),0)</f>
        <v>21</v>
      </c>
      <c r="W1608">
        <f>VLOOKUP(RIGHT($V$1,5),Key!$A$9:$B$14,2,FALSE)</f>
        <v>10.199999999999999</v>
      </c>
      <c r="X1608">
        <f t="shared" si="129"/>
        <v>0</v>
      </c>
      <c r="Y1608">
        <f>VLOOKUP(RIGHT($X$1,5),Key!$A$9:$B$14,2,FALSE)</f>
        <v>3.7</v>
      </c>
      <c r="Z1608">
        <f t="shared" si="127"/>
        <v>10.199999999999999</v>
      </c>
      <c r="AA1608">
        <f t="shared" si="128"/>
        <v>21</v>
      </c>
    </row>
    <row r="1609" spans="1:27" x14ac:dyDescent="0.3">
      <c r="A1609">
        <v>100067</v>
      </c>
      <c r="B1609">
        <v>230922</v>
      </c>
      <c r="C1609" s="3">
        <v>44130.574999999997</v>
      </c>
      <c r="D1609">
        <v>3</v>
      </c>
      <c r="E1609">
        <v>2</v>
      </c>
      <c r="F1609" t="s">
        <v>26</v>
      </c>
      <c r="G1609">
        <v>1</v>
      </c>
      <c r="H1609">
        <v>62.910159999999998</v>
      </c>
      <c r="I1609">
        <v>17.097660000000001</v>
      </c>
      <c r="J1609">
        <v>0.9765625</v>
      </c>
      <c r="K1609">
        <v>94.039060000000006</v>
      </c>
      <c r="L1609" s="3">
        <v>44130.326388888891</v>
      </c>
      <c r="M1609">
        <v>17.18</v>
      </c>
      <c r="N1609" t="s">
        <v>28</v>
      </c>
      <c r="P1609">
        <f>(C1609-Key!$B$1)*24</f>
        <v>-1.2500000000582077</v>
      </c>
      <c r="Q1609">
        <f>(Key!$B$2-'17.1'!C1609)*24</f>
        <v>4.2000000000698492</v>
      </c>
      <c r="R1609" s="3">
        <f>C1609-(M1609-Key!$B$5)/(24*Key!$B$6)</f>
        <v>44130.561185185179</v>
      </c>
      <c r="S1609">
        <f>M1609-Key!$B$5</f>
        <v>14.92</v>
      </c>
      <c r="T1609" s="2">
        <f t="shared" si="125"/>
        <v>44129.576388888891</v>
      </c>
      <c r="U1609" t="str">
        <f t="shared" si="126"/>
        <v>10-25-2020 13:50</v>
      </c>
      <c r="V1609">
        <f>IFERROR(IF(W1609=Z1609,VLOOKUP($U1609,[1]C8842!$G$2:$M$145,3,FALSE),0),0)</f>
        <v>21</v>
      </c>
      <c r="W1609">
        <f>VLOOKUP(RIGHT($V$1,5),Key!$A$9:$B$14,2,FALSE)</f>
        <v>10.199999999999999</v>
      </c>
      <c r="X1609">
        <f t="shared" si="129"/>
        <v>0</v>
      </c>
      <c r="Y1609">
        <f>VLOOKUP(RIGHT($X$1,5),Key!$A$9:$B$14,2,FALSE)</f>
        <v>3.7</v>
      </c>
      <c r="Z1609">
        <f t="shared" si="127"/>
        <v>10.199999999999999</v>
      </c>
      <c r="AA1609">
        <f t="shared" si="128"/>
        <v>21</v>
      </c>
    </row>
    <row r="1610" spans="1:27" x14ac:dyDescent="0.3">
      <c r="A1610">
        <v>100067</v>
      </c>
      <c r="B1610">
        <v>230922</v>
      </c>
      <c r="C1610" s="3">
        <v>44130.574999999997</v>
      </c>
      <c r="D1610">
        <v>2</v>
      </c>
      <c r="E1610">
        <v>1</v>
      </c>
      <c r="F1610" t="s">
        <v>26</v>
      </c>
      <c r="G1610">
        <v>1</v>
      </c>
      <c r="H1610">
        <v>73.085939999999994</v>
      </c>
      <c r="I1610">
        <v>16.996089999999999</v>
      </c>
      <c r="J1610">
        <v>0.8359375</v>
      </c>
      <c r="K1610">
        <v>81.035160000000005</v>
      </c>
      <c r="L1610" s="3">
        <v>44130.326388888891</v>
      </c>
      <c r="M1610">
        <v>17.18</v>
      </c>
      <c r="N1610" t="s">
        <v>28</v>
      </c>
      <c r="P1610">
        <f>(C1610-Key!$B$1)*24</f>
        <v>-1.2500000000582077</v>
      </c>
      <c r="Q1610">
        <f>(Key!$B$2-'17.1'!C1610)*24</f>
        <v>4.2000000000698492</v>
      </c>
      <c r="R1610" s="3">
        <f>C1610-(M1610-Key!$B$5)/(24*Key!$B$6)</f>
        <v>44130.561185185179</v>
      </c>
      <c r="S1610">
        <f>M1610-Key!$B$5</f>
        <v>14.92</v>
      </c>
      <c r="T1610" s="2">
        <f t="shared" si="125"/>
        <v>44129.576388888891</v>
      </c>
      <c r="U1610" t="str">
        <f t="shared" si="126"/>
        <v>10-25-2020 13:50</v>
      </c>
      <c r="V1610">
        <f>IFERROR(IF(W1610=Z1610,VLOOKUP($U1610,[1]C8842!$G$2:$M$145,3,FALSE),0),0)</f>
        <v>21</v>
      </c>
      <c r="W1610">
        <f>VLOOKUP(RIGHT($V$1,5),Key!$A$9:$B$14,2,FALSE)</f>
        <v>10.199999999999999</v>
      </c>
      <c r="X1610">
        <f t="shared" si="129"/>
        <v>0</v>
      </c>
      <c r="Y1610">
        <f>VLOOKUP(RIGHT($X$1,5),Key!$A$9:$B$14,2,FALSE)</f>
        <v>3.7</v>
      </c>
      <c r="Z1610">
        <f t="shared" si="127"/>
        <v>10.199999999999999</v>
      </c>
      <c r="AA1610">
        <f t="shared" si="128"/>
        <v>21</v>
      </c>
    </row>
    <row r="1611" spans="1:27" x14ac:dyDescent="0.3">
      <c r="A1611">
        <v>100067</v>
      </c>
      <c r="B1611">
        <v>230922</v>
      </c>
      <c r="C1611" s="3">
        <v>44130.574999999997</v>
      </c>
      <c r="D1611">
        <v>1</v>
      </c>
      <c r="E1611">
        <v>1</v>
      </c>
      <c r="F1611" t="s">
        <v>25</v>
      </c>
      <c r="G1611">
        <v>1</v>
      </c>
      <c r="H1611">
        <v>66.152339999999995</v>
      </c>
      <c r="I1611">
        <v>18.734380000000002</v>
      </c>
      <c r="J1611">
        <v>0.9921875</v>
      </c>
      <c r="K1611">
        <v>58.023440000000001</v>
      </c>
      <c r="L1611" s="3">
        <v>44130.326388888891</v>
      </c>
      <c r="M1611">
        <v>17.18</v>
      </c>
      <c r="N1611" t="s">
        <v>28</v>
      </c>
      <c r="P1611">
        <f>(C1611-Key!$B$1)*24</f>
        <v>-1.2500000000582077</v>
      </c>
      <c r="Q1611">
        <f>(Key!$B$2-'17.1'!C1611)*24</f>
        <v>4.2000000000698492</v>
      </c>
      <c r="R1611" s="3">
        <f>C1611-(M1611-Key!$B$5)/(24*Key!$B$6)</f>
        <v>44130.561185185179</v>
      </c>
      <c r="S1611">
        <f>M1611-Key!$B$5</f>
        <v>14.92</v>
      </c>
      <c r="T1611" s="2">
        <f t="shared" si="125"/>
        <v>44129.576388888891</v>
      </c>
      <c r="U1611" t="str">
        <f t="shared" si="126"/>
        <v>10-25-2020 13:50</v>
      </c>
      <c r="V1611">
        <f>IFERROR(IF(W1611=Z1611,VLOOKUP($U1611,[1]C8842!$G$2:$M$145,3,FALSE),0),0)</f>
        <v>21</v>
      </c>
      <c r="W1611">
        <f>VLOOKUP(RIGHT($V$1,5),Key!$A$9:$B$14,2,FALSE)</f>
        <v>10.199999999999999</v>
      </c>
      <c r="X1611">
        <f t="shared" si="129"/>
        <v>0</v>
      </c>
      <c r="Y1611">
        <f>VLOOKUP(RIGHT($X$1,5),Key!$A$9:$B$14,2,FALSE)</f>
        <v>3.7</v>
      </c>
      <c r="Z1611">
        <f t="shared" si="127"/>
        <v>10.199999999999999</v>
      </c>
      <c r="AA1611">
        <f t="shared" si="128"/>
        <v>21</v>
      </c>
    </row>
    <row r="1612" spans="1:27" x14ac:dyDescent="0.3">
      <c r="A1612">
        <v>100067</v>
      </c>
      <c r="B1612">
        <v>230922</v>
      </c>
      <c r="C1612" s="3">
        <v>44130.574999999997</v>
      </c>
      <c r="D1612">
        <v>3</v>
      </c>
      <c r="E1612">
        <v>2</v>
      </c>
      <c r="F1612" t="s">
        <v>26</v>
      </c>
      <c r="G1612">
        <v>1</v>
      </c>
      <c r="H1612">
        <v>60.632809999999999</v>
      </c>
      <c r="I1612">
        <v>14.20703</v>
      </c>
      <c r="J1612">
        <v>0.88671880000000003</v>
      </c>
      <c r="K1612">
        <v>94.039060000000006</v>
      </c>
      <c r="L1612" s="3">
        <v>44130.326388888891</v>
      </c>
      <c r="M1612">
        <v>17.18</v>
      </c>
      <c r="N1612" t="s">
        <v>28</v>
      </c>
      <c r="P1612">
        <f>(C1612-Key!$B$1)*24</f>
        <v>-1.2500000000582077</v>
      </c>
      <c r="Q1612">
        <f>(Key!$B$2-'17.1'!C1612)*24</f>
        <v>4.2000000000698492</v>
      </c>
      <c r="R1612" s="3">
        <f>C1612-(M1612-Key!$B$5)/(24*Key!$B$6)</f>
        <v>44130.561185185179</v>
      </c>
      <c r="S1612">
        <f>M1612-Key!$B$5</f>
        <v>14.92</v>
      </c>
      <c r="T1612" s="2">
        <f t="shared" si="125"/>
        <v>44129.576388888891</v>
      </c>
      <c r="U1612" t="str">
        <f t="shared" si="126"/>
        <v>10-25-2020 13:50</v>
      </c>
      <c r="V1612">
        <f>IFERROR(IF(W1612=Z1612,VLOOKUP($U1612,[1]C8842!$G$2:$M$145,3,FALSE),0),0)</f>
        <v>21</v>
      </c>
      <c r="W1612">
        <f>VLOOKUP(RIGHT($V$1,5),Key!$A$9:$B$14,2,FALSE)</f>
        <v>10.199999999999999</v>
      </c>
      <c r="X1612">
        <f t="shared" si="129"/>
        <v>0</v>
      </c>
      <c r="Y1612">
        <f>VLOOKUP(RIGHT($X$1,5),Key!$A$9:$B$14,2,FALSE)</f>
        <v>3.7</v>
      </c>
      <c r="Z1612">
        <f t="shared" si="127"/>
        <v>10.199999999999999</v>
      </c>
      <c r="AA1612">
        <f t="shared" si="128"/>
        <v>21</v>
      </c>
    </row>
    <row r="1613" spans="1:27" x14ac:dyDescent="0.3">
      <c r="A1613">
        <v>100067</v>
      </c>
      <c r="B1613">
        <v>230922</v>
      </c>
      <c r="C1613" s="3">
        <v>44130.574999999997</v>
      </c>
      <c r="D1613">
        <v>2</v>
      </c>
      <c r="E1613">
        <v>1</v>
      </c>
      <c r="F1613" t="s">
        <v>26</v>
      </c>
      <c r="G1613">
        <v>1</v>
      </c>
      <c r="H1613">
        <v>68.722660000000005</v>
      </c>
      <c r="I1613">
        <v>15.871090000000001</v>
      </c>
      <c r="J1613">
        <v>0.84375</v>
      </c>
      <c r="K1613">
        <v>80.03125</v>
      </c>
      <c r="L1613" s="3">
        <v>44130.326388888891</v>
      </c>
      <c r="M1613">
        <v>17.18</v>
      </c>
      <c r="N1613" t="s">
        <v>28</v>
      </c>
      <c r="P1613">
        <f>(C1613-Key!$B$1)*24</f>
        <v>-1.2500000000582077</v>
      </c>
      <c r="Q1613">
        <f>(Key!$B$2-'17.1'!C1613)*24</f>
        <v>4.2000000000698492</v>
      </c>
      <c r="R1613" s="3">
        <f>C1613-(M1613-Key!$B$5)/(24*Key!$B$6)</f>
        <v>44130.561185185179</v>
      </c>
      <c r="S1613">
        <f>M1613-Key!$B$5</f>
        <v>14.92</v>
      </c>
      <c r="T1613" s="2">
        <f t="shared" si="125"/>
        <v>44129.576388888891</v>
      </c>
      <c r="U1613" t="str">
        <f t="shared" si="126"/>
        <v>10-25-2020 13:50</v>
      </c>
      <c r="V1613">
        <f>IFERROR(IF(W1613=Z1613,VLOOKUP($U1613,[1]C8842!$G$2:$M$145,3,FALSE),0),0)</f>
        <v>21</v>
      </c>
      <c r="W1613">
        <f>VLOOKUP(RIGHT($V$1,5),Key!$A$9:$B$14,2,FALSE)</f>
        <v>10.199999999999999</v>
      </c>
      <c r="X1613">
        <f t="shared" si="129"/>
        <v>0</v>
      </c>
      <c r="Y1613">
        <f>VLOOKUP(RIGHT($X$1,5),Key!$A$9:$B$14,2,FALSE)</f>
        <v>3.7</v>
      </c>
      <c r="Z1613">
        <f t="shared" si="127"/>
        <v>10.199999999999999</v>
      </c>
      <c r="AA1613">
        <f t="shared" si="128"/>
        <v>21</v>
      </c>
    </row>
    <row r="1614" spans="1:27" x14ac:dyDescent="0.3">
      <c r="A1614">
        <v>100067</v>
      </c>
      <c r="B1614">
        <v>230922</v>
      </c>
      <c r="C1614" s="3">
        <v>44130.574999999997</v>
      </c>
      <c r="D1614">
        <v>0</v>
      </c>
      <c r="E1614">
        <v>2</v>
      </c>
      <c r="F1614" t="s">
        <v>25</v>
      </c>
      <c r="G1614">
        <v>1</v>
      </c>
      <c r="H1614">
        <v>51.089840000000002</v>
      </c>
      <c r="I1614">
        <v>15.30078</v>
      </c>
      <c r="J1614">
        <v>1.109375</v>
      </c>
      <c r="K1614">
        <v>46.019530000000003</v>
      </c>
      <c r="L1614" s="3">
        <v>44130.326388888891</v>
      </c>
      <c r="M1614">
        <v>17.18</v>
      </c>
      <c r="N1614" t="s">
        <v>28</v>
      </c>
      <c r="P1614">
        <f>(C1614-Key!$B$1)*24</f>
        <v>-1.2500000000582077</v>
      </c>
      <c r="Q1614">
        <f>(Key!$B$2-'17.1'!C1614)*24</f>
        <v>4.2000000000698492</v>
      </c>
      <c r="R1614" s="3">
        <f>C1614-(M1614-Key!$B$5)/(24*Key!$B$6)</f>
        <v>44130.561185185179</v>
      </c>
      <c r="S1614">
        <f>M1614-Key!$B$5</f>
        <v>14.92</v>
      </c>
      <c r="T1614" s="2">
        <f t="shared" si="125"/>
        <v>44129.576388888891</v>
      </c>
      <c r="U1614" t="str">
        <f t="shared" si="126"/>
        <v>10-25-2020 13:50</v>
      </c>
      <c r="V1614">
        <f>IFERROR(IF(W1614=Z1614,VLOOKUP($U1614,[1]C8842!$G$2:$M$145,3,FALSE),0),0)</f>
        <v>21</v>
      </c>
      <c r="W1614">
        <f>VLOOKUP(RIGHT($V$1,5),Key!$A$9:$B$14,2,FALSE)</f>
        <v>10.199999999999999</v>
      </c>
      <c r="X1614">
        <f t="shared" si="129"/>
        <v>0</v>
      </c>
      <c r="Y1614">
        <f>VLOOKUP(RIGHT($X$1,5),Key!$A$9:$B$14,2,FALSE)</f>
        <v>3.7</v>
      </c>
      <c r="Z1614">
        <f t="shared" si="127"/>
        <v>10.199999999999999</v>
      </c>
      <c r="AA1614">
        <f t="shared" si="128"/>
        <v>21</v>
      </c>
    </row>
    <row r="1615" spans="1:27" x14ac:dyDescent="0.3">
      <c r="A1615">
        <v>100067</v>
      </c>
      <c r="B1615">
        <v>230922</v>
      </c>
      <c r="C1615" s="3">
        <v>44130.574999999997</v>
      </c>
      <c r="D1615">
        <v>2</v>
      </c>
      <c r="E1615">
        <v>1</v>
      </c>
      <c r="F1615" t="s">
        <v>26</v>
      </c>
      <c r="G1615">
        <v>1</v>
      </c>
      <c r="H1615">
        <v>72.136719999999997</v>
      </c>
      <c r="I1615">
        <v>15.996090000000001</v>
      </c>
      <c r="J1615">
        <v>0.80859380000000003</v>
      </c>
      <c r="K1615">
        <v>80.03125</v>
      </c>
      <c r="L1615" s="3">
        <v>44130.326388888891</v>
      </c>
      <c r="M1615">
        <v>17.18</v>
      </c>
      <c r="N1615" t="s">
        <v>28</v>
      </c>
      <c r="P1615">
        <f>(C1615-Key!$B$1)*24</f>
        <v>-1.2500000000582077</v>
      </c>
      <c r="Q1615">
        <f>(Key!$B$2-'17.1'!C1615)*24</f>
        <v>4.2000000000698492</v>
      </c>
      <c r="R1615" s="3">
        <f>C1615-(M1615-Key!$B$5)/(24*Key!$B$6)</f>
        <v>44130.561185185179</v>
      </c>
      <c r="S1615">
        <f>M1615-Key!$B$5</f>
        <v>14.92</v>
      </c>
      <c r="T1615" s="2">
        <f t="shared" si="125"/>
        <v>44129.576388888891</v>
      </c>
      <c r="U1615" t="str">
        <f t="shared" si="126"/>
        <v>10-25-2020 13:50</v>
      </c>
      <c r="V1615">
        <f>IFERROR(IF(W1615=Z1615,VLOOKUP($U1615,[1]C8842!$G$2:$M$145,3,FALSE),0),0)</f>
        <v>21</v>
      </c>
      <c r="W1615">
        <f>VLOOKUP(RIGHT($V$1,5),Key!$A$9:$B$14,2,FALSE)</f>
        <v>10.199999999999999</v>
      </c>
      <c r="X1615">
        <f t="shared" si="129"/>
        <v>0</v>
      </c>
      <c r="Y1615">
        <f>VLOOKUP(RIGHT($X$1,5),Key!$A$9:$B$14,2,FALSE)</f>
        <v>3.7</v>
      </c>
      <c r="Z1615">
        <f t="shared" si="127"/>
        <v>10.199999999999999</v>
      </c>
      <c r="AA1615">
        <f t="shared" si="128"/>
        <v>21</v>
      </c>
    </row>
    <row r="1616" spans="1:27" x14ac:dyDescent="0.3">
      <c r="A1616">
        <v>100067</v>
      </c>
      <c r="B1616">
        <v>230922</v>
      </c>
      <c r="C1616" s="3">
        <v>44130.574999999997</v>
      </c>
      <c r="D1616">
        <v>2</v>
      </c>
      <c r="E1616">
        <v>1</v>
      </c>
      <c r="F1616" t="s">
        <v>26</v>
      </c>
      <c r="G1616">
        <v>2</v>
      </c>
      <c r="H1616">
        <v>71.128910000000005</v>
      </c>
      <c r="I1616">
        <v>22.703130000000002</v>
      </c>
      <c r="J1616">
        <v>1.074219</v>
      </c>
      <c r="K1616">
        <v>81.035160000000005</v>
      </c>
      <c r="L1616" s="3">
        <v>44130.326388888891</v>
      </c>
      <c r="M1616">
        <v>17.18</v>
      </c>
      <c r="N1616" t="s">
        <v>28</v>
      </c>
      <c r="P1616">
        <f>(C1616-Key!$B$1)*24</f>
        <v>-1.2500000000582077</v>
      </c>
      <c r="Q1616">
        <f>(Key!$B$2-'17.1'!C1616)*24</f>
        <v>4.2000000000698492</v>
      </c>
      <c r="R1616" s="3">
        <f>C1616-(M1616-Key!$B$5)/(24*Key!$B$6)</f>
        <v>44130.561185185179</v>
      </c>
      <c r="S1616">
        <f>M1616-Key!$B$5</f>
        <v>14.92</v>
      </c>
      <c r="T1616" s="2">
        <f t="shared" si="125"/>
        <v>44129.576388888891</v>
      </c>
      <c r="U1616" t="str">
        <f t="shared" si="126"/>
        <v>10-25-2020 13:50</v>
      </c>
      <c r="V1616">
        <f>IFERROR(IF(W1616=Z1616,VLOOKUP($U1616,[1]C8842!$G$2:$M$145,3,FALSE),0),0)</f>
        <v>21</v>
      </c>
      <c r="W1616">
        <f>VLOOKUP(RIGHT($V$1,5),Key!$A$9:$B$14,2,FALSE)</f>
        <v>10.199999999999999</v>
      </c>
      <c r="X1616">
        <f t="shared" si="129"/>
        <v>0</v>
      </c>
      <c r="Y1616">
        <f>VLOOKUP(RIGHT($X$1,5),Key!$A$9:$B$14,2,FALSE)</f>
        <v>3.7</v>
      </c>
      <c r="Z1616">
        <f t="shared" si="127"/>
        <v>10.199999999999999</v>
      </c>
      <c r="AA1616">
        <f t="shared" si="128"/>
        <v>21</v>
      </c>
    </row>
    <row r="1617" spans="1:27" x14ac:dyDescent="0.3">
      <c r="A1617">
        <v>100067</v>
      </c>
      <c r="B1617">
        <v>230922</v>
      </c>
      <c r="C1617" s="3">
        <v>44130.574999999997</v>
      </c>
      <c r="D1617">
        <v>2</v>
      </c>
      <c r="E1617">
        <v>1</v>
      </c>
      <c r="F1617" t="s">
        <v>26</v>
      </c>
      <c r="G1617">
        <v>2</v>
      </c>
      <c r="H1617">
        <v>71.285160000000005</v>
      </c>
      <c r="I1617">
        <v>22.015630000000002</v>
      </c>
      <c r="J1617">
        <v>1.042969</v>
      </c>
      <c r="K1617">
        <v>82.035160000000005</v>
      </c>
      <c r="L1617" s="3">
        <v>44130.326388888891</v>
      </c>
      <c r="M1617">
        <v>17.18</v>
      </c>
      <c r="N1617" t="s">
        <v>28</v>
      </c>
      <c r="P1617">
        <f>(C1617-Key!$B$1)*24</f>
        <v>-1.2500000000582077</v>
      </c>
      <c r="Q1617">
        <f>(Key!$B$2-'17.1'!C1617)*24</f>
        <v>4.2000000000698492</v>
      </c>
      <c r="R1617" s="3">
        <f>C1617-(M1617-Key!$B$5)/(24*Key!$B$6)</f>
        <v>44130.561185185179</v>
      </c>
      <c r="S1617">
        <f>M1617-Key!$B$5</f>
        <v>14.92</v>
      </c>
      <c r="T1617" s="2">
        <f t="shared" si="125"/>
        <v>44129.576388888891</v>
      </c>
      <c r="U1617" t="str">
        <f t="shared" si="126"/>
        <v>10-25-2020 13:50</v>
      </c>
      <c r="V1617">
        <f>IFERROR(IF(W1617=Z1617,VLOOKUP($U1617,[1]C8842!$G$2:$M$145,3,FALSE),0),0)</f>
        <v>21</v>
      </c>
      <c r="W1617">
        <f>VLOOKUP(RIGHT($V$1,5),Key!$A$9:$B$14,2,FALSE)</f>
        <v>10.199999999999999</v>
      </c>
      <c r="X1617">
        <f t="shared" si="129"/>
        <v>0</v>
      </c>
      <c r="Y1617">
        <f>VLOOKUP(RIGHT($X$1,5),Key!$A$9:$B$14,2,FALSE)</f>
        <v>3.7</v>
      </c>
      <c r="Z1617">
        <f t="shared" si="127"/>
        <v>10.199999999999999</v>
      </c>
      <c r="AA1617">
        <f t="shared" si="128"/>
        <v>21</v>
      </c>
    </row>
    <row r="1618" spans="1:27" x14ac:dyDescent="0.3">
      <c r="A1618">
        <v>100067</v>
      </c>
      <c r="B1618">
        <v>230922</v>
      </c>
      <c r="C1618" s="3">
        <v>44130.574999999997</v>
      </c>
      <c r="D1618">
        <v>2</v>
      </c>
      <c r="E1618">
        <v>1</v>
      </c>
      <c r="F1618" t="s">
        <v>26</v>
      </c>
      <c r="G1618">
        <v>1</v>
      </c>
      <c r="H1618">
        <v>69.769530000000003</v>
      </c>
      <c r="I1618">
        <v>14</v>
      </c>
      <c r="J1618">
        <v>0.76171880000000003</v>
      </c>
      <c r="K1618">
        <v>82.035160000000005</v>
      </c>
      <c r="L1618" s="3">
        <v>44130.326388888891</v>
      </c>
      <c r="M1618">
        <v>17.18</v>
      </c>
      <c r="N1618" t="s">
        <v>28</v>
      </c>
      <c r="P1618">
        <f>(C1618-Key!$B$1)*24</f>
        <v>-1.2500000000582077</v>
      </c>
      <c r="Q1618">
        <f>(Key!$B$2-'17.1'!C1618)*24</f>
        <v>4.2000000000698492</v>
      </c>
      <c r="R1618" s="3">
        <f>C1618-(M1618-Key!$B$5)/(24*Key!$B$6)</f>
        <v>44130.561185185179</v>
      </c>
      <c r="S1618">
        <f>M1618-Key!$B$5</f>
        <v>14.92</v>
      </c>
      <c r="T1618" s="2">
        <f t="shared" si="125"/>
        <v>44129.576388888891</v>
      </c>
      <c r="U1618" t="str">
        <f t="shared" si="126"/>
        <v>10-25-2020 13:50</v>
      </c>
      <c r="V1618">
        <f>IFERROR(IF(W1618=Z1618,VLOOKUP($U1618,[1]C8842!$G$2:$M$145,3,FALSE),0),0)</f>
        <v>21</v>
      </c>
      <c r="W1618">
        <f>VLOOKUP(RIGHT($V$1,5),Key!$A$9:$B$14,2,FALSE)</f>
        <v>10.199999999999999</v>
      </c>
      <c r="X1618">
        <f t="shared" si="129"/>
        <v>0</v>
      </c>
      <c r="Y1618">
        <f>VLOOKUP(RIGHT($X$1,5),Key!$A$9:$B$14,2,FALSE)</f>
        <v>3.7</v>
      </c>
      <c r="Z1618">
        <f t="shared" si="127"/>
        <v>10.199999999999999</v>
      </c>
      <c r="AA1618">
        <f t="shared" si="128"/>
        <v>21</v>
      </c>
    </row>
    <row r="1619" spans="1:27" x14ac:dyDescent="0.3">
      <c r="A1619">
        <v>100067</v>
      </c>
      <c r="B1619">
        <v>230922</v>
      </c>
      <c r="C1619" s="3">
        <v>44130.574999999997</v>
      </c>
      <c r="D1619">
        <v>3</v>
      </c>
      <c r="E1619">
        <v>2</v>
      </c>
      <c r="F1619" t="s">
        <v>26</v>
      </c>
      <c r="G1619">
        <v>1</v>
      </c>
      <c r="H1619">
        <v>66.027339999999995</v>
      </c>
      <c r="I1619">
        <v>18.15625</v>
      </c>
      <c r="J1619">
        <v>0.97265630000000003</v>
      </c>
      <c r="K1619">
        <v>93.039060000000006</v>
      </c>
      <c r="L1619" s="3">
        <v>44130.326388888891</v>
      </c>
      <c r="M1619">
        <v>17.18</v>
      </c>
      <c r="N1619" t="s">
        <v>28</v>
      </c>
      <c r="P1619">
        <f>(C1619-Key!$B$1)*24</f>
        <v>-1.2500000000582077</v>
      </c>
      <c r="Q1619">
        <f>(Key!$B$2-'17.1'!C1619)*24</f>
        <v>4.2000000000698492</v>
      </c>
      <c r="R1619" s="3">
        <f>C1619-(M1619-Key!$B$5)/(24*Key!$B$6)</f>
        <v>44130.561185185179</v>
      </c>
      <c r="S1619">
        <f>M1619-Key!$B$5</f>
        <v>14.92</v>
      </c>
      <c r="T1619" s="2">
        <f t="shared" si="125"/>
        <v>44129.576388888891</v>
      </c>
      <c r="U1619" t="str">
        <f t="shared" si="126"/>
        <v>10-25-2020 13:50</v>
      </c>
      <c r="V1619">
        <f>IFERROR(IF(W1619=Z1619,VLOOKUP($U1619,[1]C8842!$G$2:$M$145,3,FALSE),0),0)</f>
        <v>21</v>
      </c>
      <c r="W1619">
        <f>VLOOKUP(RIGHT($V$1,5),Key!$A$9:$B$14,2,FALSE)</f>
        <v>10.199999999999999</v>
      </c>
      <c r="X1619">
        <f t="shared" si="129"/>
        <v>0</v>
      </c>
      <c r="Y1619">
        <f>VLOOKUP(RIGHT($X$1,5),Key!$A$9:$B$14,2,FALSE)</f>
        <v>3.7</v>
      </c>
      <c r="Z1619">
        <f t="shared" si="127"/>
        <v>10.199999999999999</v>
      </c>
      <c r="AA1619">
        <f t="shared" si="128"/>
        <v>21</v>
      </c>
    </row>
    <row r="1620" spans="1:27" x14ac:dyDescent="0.3">
      <c r="A1620">
        <v>100067</v>
      </c>
      <c r="B1620">
        <v>230922</v>
      </c>
      <c r="C1620" s="3">
        <v>44130.574999999997</v>
      </c>
      <c r="D1620">
        <v>0</v>
      </c>
      <c r="E1620">
        <v>2</v>
      </c>
      <c r="F1620" t="s">
        <v>25</v>
      </c>
      <c r="G1620">
        <v>1</v>
      </c>
      <c r="H1620">
        <v>55.402340000000002</v>
      </c>
      <c r="I1620">
        <v>19.648440000000001</v>
      </c>
      <c r="J1620">
        <v>1.230469</v>
      </c>
      <c r="K1620">
        <v>47.019530000000003</v>
      </c>
      <c r="L1620" s="3">
        <v>44130.326388888891</v>
      </c>
      <c r="M1620">
        <v>17.18</v>
      </c>
      <c r="N1620" t="s">
        <v>28</v>
      </c>
      <c r="P1620">
        <f>(C1620-Key!$B$1)*24</f>
        <v>-1.2500000000582077</v>
      </c>
      <c r="Q1620">
        <f>(Key!$B$2-'17.1'!C1620)*24</f>
        <v>4.2000000000698492</v>
      </c>
      <c r="R1620" s="3">
        <f>C1620-(M1620-Key!$B$5)/(24*Key!$B$6)</f>
        <v>44130.561185185179</v>
      </c>
      <c r="S1620">
        <f>M1620-Key!$B$5</f>
        <v>14.92</v>
      </c>
      <c r="T1620" s="2">
        <f t="shared" si="125"/>
        <v>44129.576388888891</v>
      </c>
      <c r="U1620" t="str">
        <f t="shared" si="126"/>
        <v>10-25-2020 13:50</v>
      </c>
      <c r="V1620">
        <f>IFERROR(IF(W1620=Z1620,VLOOKUP($U1620,[1]C8842!$G$2:$M$145,3,FALSE),0),0)</f>
        <v>21</v>
      </c>
      <c r="W1620">
        <f>VLOOKUP(RIGHT($V$1,5),Key!$A$9:$B$14,2,FALSE)</f>
        <v>10.199999999999999</v>
      </c>
      <c r="X1620">
        <f t="shared" si="129"/>
        <v>0</v>
      </c>
      <c r="Y1620">
        <f>VLOOKUP(RIGHT($X$1,5),Key!$A$9:$B$14,2,FALSE)</f>
        <v>3.7</v>
      </c>
      <c r="Z1620">
        <f t="shared" si="127"/>
        <v>10.199999999999999</v>
      </c>
      <c r="AA1620">
        <f t="shared" si="128"/>
        <v>21</v>
      </c>
    </row>
    <row r="1621" spans="1:27" x14ac:dyDescent="0.3">
      <c r="A1621">
        <v>100067</v>
      </c>
      <c r="B1621">
        <v>230922</v>
      </c>
      <c r="C1621" s="3">
        <v>44130.574999999997</v>
      </c>
      <c r="D1621">
        <v>3</v>
      </c>
      <c r="E1621">
        <v>2</v>
      </c>
      <c r="F1621" t="s">
        <v>26</v>
      </c>
      <c r="G1621">
        <v>3</v>
      </c>
      <c r="H1621">
        <v>60.40625</v>
      </c>
      <c r="I1621">
        <v>36.632809999999999</v>
      </c>
      <c r="J1621">
        <v>1.875</v>
      </c>
      <c r="K1621">
        <v>94.039060000000006</v>
      </c>
      <c r="L1621" s="3">
        <v>44130.326388888891</v>
      </c>
      <c r="M1621">
        <v>17.18</v>
      </c>
      <c r="N1621" t="s">
        <v>28</v>
      </c>
      <c r="P1621">
        <f>(C1621-Key!$B$1)*24</f>
        <v>-1.2500000000582077</v>
      </c>
      <c r="Q1621">
        <f>(Key!$B$2-'17.1'!C1621)*24</f>
        <v>4.2000000000698492</v>
      </c>
      <c r="R1621" s="3">
        <f>C1621-(M1621-Key!$B$5)/(24*Key!$B$6)</f>
        <v>44130.561185185179</v>
      </c>
      <c r="S1621">
        <f>M1621-Key!$B$5</f>
        <v>14.92</v>
      </c>
      <c r="T1621" s="2">
        <f t="shared" si="125"/>
        <v>44129.576388888891</v>
      </c>
      <c r="U1621" t="str">
        <f t="shared" si="126"/>
        <v>10-25-2020 13:50</v>
      </c>
      <c r="V1621">
        <f>IFERROR(IF(W1621=Z1621,VLOOKUP($U1621,[1]C8842!$G$2:$M$145,3,FALSE),0),0)</f>
        <v>21</v>
      </c>
      <c r="W1621">
        <f>VLOOKUP(RIGHT($V$1,5),Key!$A$9:$B$14,2,FALSE)</f>
        <v>10.199999999999999</v>
      </c>
      <c r="X1621">
        <f t="shared" si="129"/>
        <v>0</v>
      </c>
      <c r="Y1621">
        <f>VLOOKUP(RIGHT($X$1,5),Key!$A$9:$B$14,2,FALSE)</f>
        <v>3.7</v>
      </c>
      <c r="Z1621">
        <f t="shared" si="127"/>
        <v>10.199999999999999</v>
      </c>
      <c r="AA1621">
        <f t="shared" si="128"/>
        <v>21</v>
      </c>
    </row>
    <row r="1622" spans="1:27" x14ac:dyDescent="0.3">
      <c r="A1622">
        <v>100067</v>
      </c>
      <c r="B1622">
        <v>230922</v>
      </c>
      <c r="C1622" s="3">
        <v>44130.574999999997</v>
      </c>
      <c r="D1622">
        <v>3</v>
      </c>
      <c r="E1622">
        <v>2</v>
      </c>
      <c r="F1622" t="s">
        <v>26</v>
      </c>
      <c r="G1622">
        <v>1</v>
      </c>
      <c r="H1622">
        <v>63.015630000000002</v>
      </c>
      <c r="I1622">
        <v>18.816410000000001</v>
      </c>
      <c r="J1622">
        <v>1.046875</v>
      </c>
      <c r="K1622">
        <v>96.039060000000006</v>
      </c>
      <c r="L1622" s="3">
        <v>44130.326388888891</v>
      </c>
      <c r="M1622">
        <v>17.18</v>
      </c>
      <c r="N1622" t="s">
        <v>28</v>
      </c>
      <c r="P1622">
        <f>(C1622-Key!$B$1)*24</f>
        <v>-1.2500000000582077</v>
      </c>
      <c r="Q1622">
        <f>(Key!$B$2-'17.1'!C1622)*24</f>
        <v>4.2000000000698492</v>
      </c>
      <c r="R1622" s="3">
        <f>C1622-(M1622-Key!$B$5)/(24*Key!$B$6)</f>
        <v>44130.561185185179</v>
      </c>
      <c r="S1622">
        <f>M1622-Key!$B$5</f>
        <v>14.92</v>
      </c>
      <c r="T1622" s="2">
        <f t="shared" si="125"/>
        <v>44129.576388888891</v>
      </c>
      <c r="U1622" t="str">
        <f t="shared" si="126"/>
        <v>10-25-2020 13:50</v>
      </c>
      <c r="V1622">
        <f>IFERROR(IF(W1622=Z1622,VLOOKUP($U1622,[1]C8842!$G$2:$M$145,3,FALSE),0),0)</f>
        <v>21</v>
      </c>
      <c r="W1622">
        <f>VLOOKUP(RIGHT($V$1,5),Key!$A$9:$B$14,2,FALSE)</f>
        <v>10.199999999999999</v>
      </c>
      <c r="X1622">
        <f t="shared" si="129"/>
        <v>0</v>
      </c>
      <c r="Y1622">
        <f>VLOOKUP(RIGHT($X$1,5),Key!$A$9:$B$14,2,FALSE)</f>
        <v>3.7</v>
      </c>
      <c r="Z1622">
        <f t="shared" si="127"/>
        <v>10.199999999999999</v>
      </c>
      <c r="AA1622">
        <f t="shared" si="128"/>
        <v>21</v>
      </c>
    </row>
    <row r="1623" spans="1:27" x14ac:dyDescent="0.3">
      <c r="A1623">
        <v>100067</v>
      </c>
      <c r="B1623">
        <v>230922</v>
      </c>
      <c r="C1623" s="3">
        <v>44130.574999999997</v>
      </c>
      <c r="D1623">
        <v>2</v>
      </c>
      <c r="E1623">
        <v>1</v>
      </c>
      <c r="F1623" t="s">
        <v>26</v>
      </c>
      <c r="G1623">
        <v>1</v>
      </c>
      <c r="H1623">
        <v>70.265630000000002</v>
      </c>
      <c r="I1623">
        <v>14.304690000000001</v>
      </c>
      <c r="J1623">
        <v>0.765625</v>
      </c>
      <c r="K1623">
        <v>80.03125</v>
      </c>
      <c r="L1623" s="3">
        <v>44130.326388888891</v>
      </c>
      <c r="M1623">
        <v>17.18</v>
      </c>
      <c r="N1623" t="s">
        <v>28</v>
      </c>
      <c r="P1623">
        <f>(C1623-Key!$B$1)*24</f>
        <v>-1.2500000000582077</v>
      </c>
      <c r="Q1623">
        <f>(Key!$B$2-'17.1'!C1623)*24</f>
        <v>4.2000000000698492</v>
      </c>
      <c r="R1623" s="3">
        <f>C1623-(M1623-Key!$B$5)/(24*Key!$B$6)</f>
        <v>44130.561185185179</v>
      </c>
      <c r="S1623">
        <f>M1623-Key!$B$5</f>
        <v>14.92</v>
      </c>
      <c r="T1623" s="2">
        <f t="shared" si="125"/>
        <v>44129.576388888891</v>
      </c>
      <c r="U1623" t="str">
        <f t="shared" si="126"/>
        <v>10-25-2020 13:50</v>
      </c>
      <c r="V1623">
        <f>IFERROR(IF(W1623=Z1623,VLOOKUP($U1623,[1]C8842!$G$2:$M$145,3,FALSE),0),0)</f>
        <v>21</v>
      </c>
      <c r="W1623">
        <f>VLOOKUP(RIGHT($V$1,5),Key!$A$9:$B$14,2,FALSE)</f>
        <v>10.199999999999999</v>
      </c>
      <c r="X1623">
        <f t="shared" si="129"/>
        <v>0</v>
      </c>
      <c r="Y1623">
        <f>VLOOKUP(RIGHT($X$1,5),Key!$A$9:$B$14,2,FALSE)</f>
        <v>3.7</v>
      </c>
      <c r="Z1623">
        <f t="shared" si="127"/>
        <v>10.199999999999999</v>
      </c>
      <c r="AA1623">
        <f t="shared" si="128"/>
        <v>21</v>
      </c>
    </row>
    <row r="1624" spans="1:27" x14ac:dyDescent="0.3">
      <c r="A1624">
        <v>100067</v>
      </c>
      <c r="B1624">
        <v>230922</v>
      </c>
      <c r="C1624" s="3">
        <v>44130.575694444444</v>
      </c>
      <c r="D1624">
        <v>2</v>
      </c>
      <c r="E1624">
        <v>1</v>
      </c>
      <c r="F1624" t="s">
        <v>26</v>
      </c>
      <c r="G1624">
        <v>2</v>
      </c>
      <c r="H1624">
        <v>64.171880000000002</v>
      </c>
      <c r="I1624">
        <v>23.148440000000001</v>
      </c>
      <c r="J1624">
        <v>1.207031</v>
      </c>
      <c r="K1624">
        <v>81.035160000000005</v>
      </c>
      <c r="L1624" s="3">
        <v>44130.326388888891</v>
      </c>
      <c r="M1624">
        <v>17.18</v>
      </c>
      <c r="N1624" t="s">
        <v>28</v>
      </c>
      <c r="P1624">
        <f>(C1624-Key!$B$1)*24</f>
        <v>-1.2333333333372138</v>
      </c>
      <c r="Q1624">
        <f>(Key!$B$2-'17.1'!C1624)*24</f>
        <v>4.1833333333488554</v>
      </c>
      <c r="R1624" s="3">
        <f>C1624-(M1624-Key!$B$5)/(24*Key!$B$6)</f>
        <v>44130.561879629626</v>
      </c>
      <c r="S1624">
        <f>M1624-Key!$B$5</f>
        <v>14.92</v>
      </c>
      <c r="T1624" s="2">
        <f t="shared" si="125"/>
        <v>44129.576388888891</v>
      </c>
      <c r="U1624" t="str">
        <f t="shared" si="126"/>
        <v>10-25-2020 13:50</v>
      </c>
      <c r="V1624">
        <f>IFERROR(IF(W1624=Z1624,VLOOKUP($U1624,[1]C8842!$G$2:$M$145,3,FALSE),0),0)</f>
        <v>21</v>
      </c>
      <c r="W1624">
        <f>VLOOKUP(RIGHT($V$1,5),Key!$A$9:$B$14,2,FALSE)</f>
        <v>10.199999999999999</v>
      </c>
      <c r="X1624">
        <f t="shared" si="129"/>
        <v>0</v>
      </c>
      <c r="Y1624">
        <f>VLOOKUP(RIGHT($X$1,5),Key!$A$9:$B$14,2,FALSE)</f>
        <v>3.7</v>
      </c>
      <c r="Z1624">
        <f t="shared" si="127"/>
        <v>10.199999999999999</v>
      </c>
      <c r="AA1624">
        <f t="shared" si="128"/>
        <v>21</v>
      </c>
    </row>
    <row r="1625" spans="1:27" x14ac:dyDescent="0.3">
      <c r="A1625">
        <v>100067</v>
      </c>
      <c r="B1625">
        <v>230922</v>
      </c>
      <c r="C1625" s="3">
        <v>44130.575694444444</v>
      </c>
      <c r="D1625">
        <v>0</v>
      </c>
      <c r="E1625">
        <v>2</v>
      </c>
      <c r="F1625" t="s">
        <v>25</v>
      </c>
      <c r="G1625">
        <v>1</v>
      </c>
      <c r="H1625">
        <v>66.65625</v>
      </c>
      <c r="I1625">
        <v>19.539059999999999</v>
      </c>
      <c r="J1625">
        <v>1.019531</v>
      </c>
      <c r="K1625">
        <v>47.019530000000003</v>
      </c>
      <c r="L1625" s="3">
        <v>44130.326388888891</v>
      </c>
      <c r="M1625">
        <v>17.18</v>
      </c>
      <c r="N1625" t="s">
        <v>28</v>
      </c>
      <c r="P1625">
        <f>(C1625-Key!$B$1)*24</f>
        <v>-1.2333333333372138</v>
      </c>
      <c r="Q1625">
        <f>(Key!$B$2-'17.1'!C1625)*24</f>
        <v>4.1833333333488554</v>
      </c>
      <c r="R1625" s="3">
        <f>C1625-(M1625-Key!$B$5)/(24*Key!$B$6)</f>
        <v>44130.561879629626</v>
      </c>
      <c r="S1625">
        <f>M1625-Key!$B$5</f>
        <v>14.92</v>
      </c>
      <c r="T1625" s="2">
        <f t="shared" si="125"/>
        <v>44129.576388888891</v>
      </c>
      <c r="U1625" t="str">
        <f t="shared" si="126"/>
        <v>10-25-2020 13:50</v>
      </c>
      <c r="V1625">
        <f>IFERROR(IF(W1625=Z1625,VLOOKUP($U1625,[1]C8842!$G$2:$M$145,3,FALSE),0),0)</f>
        <v>21</v>
      </c>
      <c r="W1625">
        <f>VLOOKUP(RIGHT($V$1,5),Key!$A$9:$B$14,2,FALSE)</f>
        <v>10.199999999999999</v>
      </c>
      <c r="X1625">
        <f t="shared" si="129"/>
        <v>0</v>
      </c>
      <c r="Y1625">
        <f>VLOOKUP(RIGHT($X$1,5),Key!$A$9:$B$14,2,FALSE)</f>
        <v>3.7</v>
      </c>
      <c r="Z1625">
        <f t="shared" si="127"/>
        <v>10.199999999999999</v>
      </c>
      <c r="AA1625">
        <f t="shared" si="128"/>
        <v>21</v>
      </c>
    </row>
    <row r="1626" spans="1:27" x14ac:dyDescent="0.3">
      <c r="A1626">
        <v>100067</v>
      </c>
      <c r="B1626">
        <v>230922</v>
      </c>
      <c r="C1626" s="3">
        <v>44130.575694444444</v>
      </c>
      <c r="D1626">
        <v>3</v>
      </c>
      <c r="E1626">
        <v>2</v>
      </c>
      <c r="F1626" t="s">
        <v>26</v>
      </c>
      <c r="G1626">
        <v>1</v>
      </c>
      <c r="H1626">
        <v>64.535160000000005</v>
      </c>
      <c r="I1626">
        <v>15.6875</v>
      </c>
      <c r="J1626">
        <v>0.89453130000000003</v>
      </c>
      <c r="K1626">
        <v>92.039060000000006</v>
      </c>
      <c r="L1626" s="3">
        <v>44130.326388888891</v>
      </c>
      <c r="M1626">
        <v>17.18</v>
      </c>
      <c r="N1626" t="s">
        <v>28</v>
      </c>
      <c r="P1626">
        <f>(C1626-Key!$B$1)*24</f>
        <v>-1.2333333333372138</v>
      </c>
      <c r="Q1626">
        <f>(Key!$B$2-'17.1'!C1626)*24</f>
        <v>4.1833333333488554</v>
      </c>
      <c r="R1626" s="3">
        <f>C1626-(M1626-Key!$B$5)/(24*Key!$B$6)</f>
        <v>44130.561879629626</v>
      </c>
      <c r="S1626">
        <f>M1626-Key!$B$5</f>
        <v>14.92</v>
      </c>
      <c r="T1626" s="2">
        <f t="shared" si="125"/>
        <v>44129.576388888891</v>
      </c>
      <c r="U1626" t="str">
        <f t="shared" si="126"/>
        <v>10-25-2020 13:50</v>
      </c>
      <c r="V1626">
        <f>IFERROR(IF(W1626=Z1626,VLOOKUP($U1626,[1]C8842!$G$2:$M$145,3,FALSE),0),0)</f>
        <v>21</v>
      </c>
      <c r="W1626">
        <f>VLOOKUP(RIGHT($V$1,5),Key!$A$9:$B$14,2,FALSE)</f>
        <v>10.199999999999999</v>
      </c>
      <c r="X1626">
        <f t="shared" si="129"/>
        <v>0</v>
      </c>
      <c r="Y1626">
        <f>VLOOKUP(RIGHT($X$1,5),Key!$A$9:$B$14,2,FALSE)</f>
        <v>3.7</v>
      </c>
      <c r="Z1626">
        <f t="shared" si="127"/>
        <v>10.199999999999999</v>
      </c>
      <c r="AA1626">
        <f t="shared" si="128"/>
        <v>21</v>
      </c>
    </row>
    <row r="1627" spans="1:27" x14ac:dyDescent="0.3">
      <c r="A1627">
        <v>100067</v>
      </c>
      <c r="B1627">
        <v>230922</v>
      </c>
      <c r="C1627" s="3">
        <v>44130.575694444444</v>
      </c>
      <c r="D1627">
        <v>0</v>
      </c>
      <c r="E1627">
        <v>2</v>
      </c>
      <c r="F1627" t="s">
        <v>25</v>
      </c>
      <c r="G1627">
        <v>1</v>
      </c>
      <c r="H1627">
        <v>63.757809999999999</v>
      </c>
      <c r="I1627">
        <v>15.902340000000001</v>
      </c>
      <c r="J1627">
        <v>0.9140625</v>
      </c>
      <c r="K1627">
        <v>46.019530000000003</v>
      </c>
      <c r="L1627" s="3">
        <v>44130.326388888891</v>
      </c>
      <c r="M1627">
        <v>17.18</v>
      </c>
      <c r="N1627" t="s">
        <v>28</v>
      </c>
      <c r="P1627">
        <f>(C1627-Key!$B$1)*24</f>
        <v>-1.2333333333372138</v>
      </c>
      <c r="Q1627">
        <f>(Key!$B$2-'17.1'!C1627)*24</f>
        <v>4.1833333333488554</v>
      </c>
      <c r="R1627" s="3">
        <f>C1627-(M1627-Key!$B$5)/(24*Key!$B$6)</f>
        <v>44130.561879629626</v>
      </c>
      <c r="S1627">
        <f>M1627-Key!$B$5</f>
        <v>14.92</v>
      </c>
      <c r="T1627" s="2">
        <f t="shared" si="125"/>
        <v>44129.576388888891</v>
      </c>
      <c r="U1627" t="str">
        <f t="shared" si="126"/>
        <v>10-25-2020 13:50</v>
      </c>
      <c r="V1627">
        <f>IFERROR(IF(W1627=Z1627,VLOOKUP($U1627,[1]C8842!$G$2:$M$145,3,FALSE),0),0)</f>
        <v>21</v>
      </c>
      <c r="W1627">
        <f>VLOOKUP(RIGHT($V$1,5),Key!$A$9:$B$14,2,FALSE)</f>
        <v>10.199999999999999</v>
      </c>
      <c r="X1627">
        <f t="shared" si="129"/>
        <v>0</v>
      </c>
      <c r="Y1627">
        <f>VLOOKUP(RIGHT($X$1,5),Key!$A$9:$B$14,2,FALSE)</f>
        <v>3.7</v>
      </c>
      <c r="Z1627">
        <f t="shared" si="127"/>
        <v>10.199999999999999</v>
      </c>
      <c r="AA1627">
        <f t="shared" si="128"/>
        <v>21</v>
      </c>
    </row>
    <row r="1628" spans="1:27" x14ac:dyDescent="0.3">
      <c r="A1628">
        <v>100067</v>
      </c>
      <c r="B1628">
        <v>230922</v>
      </c>
      <c r="C1628" s="3">
        <v>44130.575694444444</v>
      </c>
      <c r="D1628">
        <v>1</v>
      </c>
      <c r="E1628">
        <v>1</v>
      </c>
      <c r="F1628" t="s">
        <v>25</v>
      </c>
      <c r="G1628">
        <v>1</v>
      </c>
      <c r="H1628">
        <v>68.308589999999995</v>
      </c>
      <c r="I1628">
        <v>15.097659999999999</v>
      </c>
      <c r="J1628">
        <v>0.8203125</v>
      </c>
      <c r="K1628">
        <v>57.023440000000001</v>
      </c>
      <c r="L1628" s="3">
        <v>44130.326388888891</v>
      </c>
      <c r="M1628">
        <v>17.18</v>
      </c>
      <c r="N1628" t="s">
        <v>28</v>
      </c>
      <c r="P1628">
        <f>(C1628-Key!$B$1)*24</f>
        <v>-1.2333333333372138</v>
      </c>
      <c r="Q1628">
        <f>(Key!$B$2-'17.1'!C1628)*24</f>
        <v>4.1833333333488554</v>
      </c>
      <c r="R1628" s="3">
        <f>C1628-(M1628-Key!$B$5)/(24*Key!$B$6)</f>
        <v>44130.561879629626</v>
      </c>
      <c r="S1628">
        <f>M1628-Key!$B$5</f>
        <v>14.92</v>
      </c>
      <c r="T1628" s="2">
        <f t="shared" si="125"/>
        <v>44129.576388888891</v>
      </c>
      <c r="U1628" t="str">
        <f t="shared" si="126"/>
        <v>10-25-2020 13:50</v>
      </c>
      <c r="V1628">
        <f>IFERROR(IF(W1628=Z1628,VLOOKUP($U1628,[1]C8842!$G$2:$M$145,3,FALSE),0),0)</f>
        <v>21</v>
      </c>
      <c r="W1628">
        <f>VLOOKUP(RIGHT($V$1,5),Key!$A$9:$B$14,2,FALSE)</f>
        <v>10.199999999999999</v>
      </c>
      <c r="X1628">
        <f t="shared" si="129"/>
        <v>0</v>
      </c>
      <c r="Y1628">
        <f>VLOOKUP(RIGHT($X$1,5),Key!$A$9:$B$14,2,FALSE)</f>
        <v>3.7</v>
      </c>
      <c r="Z1628">
        <f t="shared" si="127"/>
        <v>10.199999999999999</v>
      </c>
      <c r="AA1628">
        <f t="shared" si="128"/>
        <v>21</v>
      </c>
    </row>
    <row r="1629" spans="1:27" x14ac:dyDescent="0.3">
      <c r="A1629">
        <v>100067</v>
      </c>
      <c r="B1629">
        <v>230922</v>
      </c>
      <c r="C1629" s="3">
        <v>44130.575694444444</v>
      </c>
      <c r="D1629">
        <v>0</v>
      </c>
      <c r="E1629">
        <v>2</v>
      </c>
      <c r="F1629" t="s">
        <v>25</v>
      </c>
      <c r="G1629">
        <v>1</v>
      </c>
      <c r="H1629">
        <v>66.339839999999995</v>
      </c>
      <c r="I1629">
        <v>14.70703</v>
      </c>
      <c r="J1629">
        <v>0.828125</v>
      </c>
      <c r="K1629">
        <v>46.019530000000003</v>
      </c>
      <c r="L1629" s="3">
        <v>44130.326388888891</v>
      </c>
      <c r="M1629">
        <v>17.18</v>
      </c>
      <c r="N1629" t="s">
        <v>28</v>
      </c>
      <c r="P1629">
        <f>(C1629-Key!$B$1)*24</f>
        <v>-1.2333333333372138</v>
      </c>
      <c r="Q1629">
        <f>(Key!$B$2-'17.1'!C1629)*24</f>
        <v>4.1833333333488554</v>
      </c>
      <c r="R1629" s="3">
        <f>C1629-(M1629-Key!$B$5)/(24*Key!$B$6)</f>
        <v>44130.561879629626</v>
      </c>
      <c r="S1629">
        <f>M1629-Key!$B$5</f>
        <v>14.92</v>
      </c>
      <c r="T1629" s="2">
        <f t="shared" si="125"/>
        <v>44129.576388888891</v>
      </c>
      <c r="U1629" t="str">
        <f t="shared" si="126"/>
        <v>10-25-2020 13:50</v>
      </c>
      <c r="V1629">
        <f>IFERROR(IF(W1629=Z1629,VLOOKUP($U1629,[1]C8842!$G$2:$M$145,3,FALSE),0),0)</f>
        <v>21</v>
      </c>
      <c r="W1629">
        <f>VLOOKUP(RIGHT($V$1,5),Key!$A$9:$B$14,2,FALSE)</f>
        <v>10.199999999999999</v>
      </c>
      <c r="X1629">
        <f t="shared" si="129"/>
        <v>0</v>
      </c>
      <c r="Y1629">
        <f>VLOOKUP(RIGHT($X$1,5),Key!$A$9:$B$14,2,FALSE)</f>
        <v>3.7</v>
      </c>
      <c r="Z1629">
        <f t="shared" si="127"/>
        <v>10.199999999999999</v>
      </c>
      <c r="AA1629">
        <f t="shared" si="128"/>
        <v>21</v>
      </c>
    </row>
    <row r="1630" spans="1:27" x14ac:dyDescent="0.3">
      <c r="A1630">
        <v>100067</v>
      </c>
      <c r="B1630">
        <v>230922</v>
      </c>
      <c r="C1630" s="3">
        <v>44130.575694444444</v>
      </c>
      <c r="D1630">
        <v>3</v>
      </c>
      <c r="E1630">
        <v>2</v>
      </c>
      <c r="F1630" t="s">
        <v>26</v>
      </c>
      <c r="G1630">
        <v>1</v>
      </c>
      <c r="H1630">
        <v>66.769530000000003</v>
      </c>
      <c r="I1630">
        <v>19.816410000000001</v>
      </c>
      <c r="J1630">
        <v>1.027344</v>
      </c>
      <c r="K1630">
        <v>94.039060000000006</v>
      </c>
      <c r="L1630" s="3">
        <v>44130.326388888891</v>
      </c>
      <c r="M1630">
        <v>17.18</v>
      </c>
      <c r="N1630" t="s">
        <v>28</v>
      </c>
      <c r="P1630">
        <f>(C1630-Key!$B$1)*24</f>
        <v>-1.2333333333372138</v>
      </c>
      <c r="Q1630">
        <f>(Key!$B$2-'17.1'!C1630)*24</f>
        <v>4.1833333333488554</v>
      </c>
      <c r="R1630" s="3">
        <f>C1630-(M1630-Key!$B$5)/(24*Key!$B$6)</f>
        <v>44130.561879629626</v>
      </c>
      <c r="S1630">
        <f>M1630-Key!$B$5</f>
        <v>14.92</v>
      </c>
      <c r="T1630" s="2">
        <f t="shared" si="125"/>
        <v>44129.576388888891</v>
      </c>
      <c r="U1630" t="str">
        <f t="shared" si="126"/>
        <v>10-25-2020 13:50</v>
      </c>
      <c r="V1630">
        <f>IFERROR(IF(W1630=Z1630,VLOOKUP($U1630,[1]C8842!$G$2:$M$145,3,FALSE),0),0)</f>
        <v>21</v>
      </c>
      <c r="W1630">
        <f>VLOOKUP(RIGHT($V$1,5),Key!$A$9:$B$14,2,FALSE)</f>
        <v>10.199999999999999</v>
      </c>
      <c r="X1630">
        <f t="shared" si="129"/>
        <v>0</v>
      </c>
      <c r="Y1630">
        <f>VLOOKUP(RIGHT($X$1,5),Key!$A$9:$B$14,2,FALSE)</f>
        <v>3.7</v>
      </c>
      <c r="Z1630">
        <f t="shared" si="127"/>
        <v>10.199999999999999</v>
      </c>
      <c r="AA1630">
        <f t="shared" si="128"/>
        <v>21</v>
      </c>
    </row>
    <row r="1631" spans="1:27" x14ac:dyDescent="0.3">
      <c r="A1631">
        <v>100067</v>
      </c>
      <c r="B1631">
        <v>230922</v>
      </c>
      <c r="C1631" s="3">
        <v>44130.575694444444</v>
      </c>
      <c r="D1631">
        <v>0</v>
      </c>
      <c r="E1631">
        <v>2</v>
      </c>
      <c r="F1631" t="s">
        <v>25</v>
      </c>
      <c r="G1631">
        <v>1</v>
      </c>
      <c r="H1631">
        <v>64.269530000000003</v>
      </c>
      <c r="I1631">
        <v>16.015630000000002</v>
      </c>
      <c r="J1631">
        <v>0.91015630000000003</v>
      </c>
      <c r="K1631">
        <v>48.019530000000003</v>
      </c>
      <c r="L1631" s="3">
        <v>44130.326388888891</v>
      </c>
      <c r="M1631">
        <v>17.18</v>
      </c>
      <c r="N1631" t="s">
        <v>28</v>
      </c>
      <c r="P1631">
        <f>(C1631-Key!$B$1)*24</f>
        <v>-1.2333333333372138</v>
      </c>
      <c r="Q1631">
        <f>(Key!$B$2-'17.1'!C1631)*24</f>
        <v>4.1833333333488554</v>
      </c>
      <c r="R1631" s="3">
        <f>C1631-(M1631-Key!$B$5)/(24*Key!$B$6)</f>
        <v>44130.561879629626</v>
      </c>
      <c r="S1631">
        <f>M1631-Key!$B$5</f>
        <v>14.92</v>
      </c>
      <c r="T1631" s="2">
        <f t="shared" si="125"/>
        <v>44129.576388888891</v>
      </c>
      <c r="U1631" t="str">
        <f t="shared" si="126"/>
        <v>10-25-2020 13:50</v>
      </c>
      <c r="V1631">
        <f>IFERROR(IF(W1631=Z1631,VLOOKUP($U1631,[1]C8842!$G$2:$M$145,3,FALSE),0),0)</f>
        <v>21</v>
      </c>
      <c r="W1631">
        <f>VLOOKUP(RIGHT($V$1,5),Key!$A$9:$B$14,2,FALSE)</f>
        <v>10.199999999999999</v>
      </c>
      <c r="X1631">
        <f t="shared" si="129"/>
        <v>0</v>
      </c>
      <c r="Y1631">
        <f>VLOOKUP(RIGHT($X$1,5),Key!$A$9:$B$14,2,FALSE)</f>
        <v>3.7</v>
      </c>
      <c r="Z1631">
        <f t="shared" si="127"/>
        <v>10.199999999999999</v>
      </c>
      <c r="AA1631">
        <f t="shared" si="128"/>
        <v>21</v>
      </c>
    </row>
    <row r="1632" spans="1:27" x14ac:dyDescent="0.3">
      <c r="A1632">
        <v>100067</v>
      </c>
      <c r="B1632">
        <v>230922</v>
      </c>
      <c r="C1632" s="3">
        <v>44130.575694444444</v>
      </c>
      <c r="D1632">
        <v>0</v>
      </c>
      <c r="E1632">
        <v>2</v>
      </c>
      <c r="F1632" t="s">
        <v>25</v>
      </c>
      <c r="G1632">
        <v>2</v>
      </c>
      <c r="H1632">
        <v>59.964840000000002</v>
      </c>
      <c r="I1632">
        <v>20.10547</v>
      </c>
      <c r="J1632">
        <v>1.15625</v>
      </c>
      <c r="K1632">
        <v>48.019530000000003</v>
      </c>
      <c r="L1632" s="3">
        <v>44130.32916666667</v>
      </c>
      <c r="M1632">
        <v>17.18</v>
      </c>
      <c r="N1632" t="s">
        <v>28</v>
      </c>
      <c r="P1632">
        <f>(C1632-Key!$B$1)*24</f>
        <v>-1.2333333333372138</v>
      </c>
      <c r="Q1632">
        <f>(Key!$B$2-'17.1'!C1632)*24</f>
        <v>4.1833333333488554</v>
      </c>
      <c r="R1632" s="3">
        <f>C1632-(M1632-Key!$B$5)/(24*Key!$B$6)</f>
        <v>44130.561879629626</v>
      </c>
      <c r="S1632">
        <f>M1632-Key!$B$5</f>
        <v>14.92</v>
      </c>
      <c r="T1632" s="2">
        <f t="shared" si="125"/>
        <v>44129.576388888891</v>
      </c>
      <c r="U1632" t="str">
        <f t="shared" si="126"/>
        <v>10-25-2020 13:50</v>
      </c>
      <c r="V1632">
        <f>IFERROR(IF(W1632=Z1632,VLOOKUP($U1632,[1]C8842!$G$2:$M$145,3,FALSE),0),0)</f>
        <v>21</v>
      </c>
      <c r="W1632">
        <f>VLOOKUP(RIGHT($V$1,5),Key!$A$9:$B$14,2,FALSE)</f>
        <v>10.199999999999999</v>
      </c>
      <c r="X1632">
        <f t="shared" si="129"/>
        <v>0</v>
      </c>
      <c r="Y1632">
        <f>VLOOKUP(RIGHT($X$1,5),Key!$A$9:$B$14,2,FALSE)</f>
        <v>3.7</v>
      </c>
      <c r="Z1632">
        <f t="shared" si="127"/>
        <v>10.199999999999999</v>
      </c>
      <c r="AA1632">
        <f t="shared" si="128"/>
        <v>21</v>
      </c>
    </row>
    <row r="1633" spans="1:27" x14ac:dyDescent="0.3">
      <c r="A1633">
        <v>100067</v>
      </c>
      <c r="B1633">
        <v>230922</v>
      </c>
      <c r="C1633" s="3">
        <v>44130.575694444444</v>
      </c>
      <c r="D1633">
        <v>0</v>
      </c>
      <c r="E1633">
        <v>2</v>
      </c>
      <c r="F1633" t="s">
        <v>25</v>
      </c>
      <c r="G1633">
        <v>1</v>
      </c>
      <c r="H1633">
        <v>57.945309999999999</v>
      </c>
      <c r="I1633">
        <v>16.273440000000001</v>
      </c>
      <c r="J1633">
        <v>1.019531</v>
      </c>
      <c r="K1633">
        <v>46.019530000000003</v>
      </c>
      <c r="L1633" s="3">
        <v>44130.32916666667</v>
      </c>
      <c r="M1633">
        <v>17.18</v>
      </c>
      <c r="N1633" t="s">
        <v>28</v>
      </c>
      <c r="P1633">
        <f>(C1633-Key!$B$1)*24</f>
        <v>-1.2333333333372138</v>
      </c>
      <c r="Q1633">
        <f>(Key!$B$2-'17.1'!C1633)*24</f>
        <v>4.1833333333488554</v>
      </c>
      <c r="R1633" s="3">
        <f>C1633-(M1633-Key!$B$5)/(24*Key!$B$6)</f>
        <v>44130.561879629626</v>
      </c>
      <c r="S1633">
        <f>M1633-Key!$B$5</f>
        <v>14.92</v>
      </c>
      <c r="T1633" s="2">
        <f t="shared" si="125"/>
        <v>44129.576388888891</v>
      </c>
      <c r="U1633" t="str">
        <f t="shared" si="126"/>
        <v>10-25-2020 13:50</v>
      </c>
      <c r="V1633">
        <f>IFERROR(IF(W1633=Z1633,VLOOKUP($U1633,[1]C8842!$G$2:$M$145,3,FALSE),0),0)</f>
        <v>21</v>
      </c>
      <c r="W1633">
        <f>VLOOKUP(RIGHT($V$1,5),Key!$A$9:$B$14,2,FALSE)</f>
        <v>10.199999999999999</v>
      </c>
      <c r="X1633">
        <f t="shared" si="129"/>
        <v>0</v>
      </c>
      <c r="Y1633">
        <f>VLOOKUP(RIGHT($X$1,5),Key!$A$9:$B$14,2,FALSE)</f>
        <v>3.7</v>
      </c>
      <c r="Z1633">
        <f t="shared" si="127"/>
        <v>10.199999999999999</v>
      </c>
      <c r="AA1633">
        <f t="shared" si="128"/>
        <v>21</v>
      </c>
    </row>
    <row r="1634" spans="1:27" x14ac:dyDescent="0.3">
      <c r="A1634">
        <v>100067</v>
      </c>
      <c r="B1634">
        <v>230922</v>
      </c>
      <c r="C1634" s="3">
        <v>44130.576388888891</v>
      </c>
      <c r="D1634">
        <v>3</v>
      </c>
      <c r="E1634">
        <v>2</v>
      </c>
      <c r="F1634" t="s">
        <v>26</v>
      </c>
      <c r="G1634">
        <v>2</v>
      </c>
      <c r="H1634">
        <v>62.214840000000002</v>
      </c>
      <c r="I1634">
        <v>22.027339999999999</v>
      </c>
      <c r="J1634">
        <v>1.1953130000000001</v>
      </c>
      <c r="K1634">
        <v>92.039060000000006</v>
      </c>
      <c r="L1634" s="3">
        <v>44130.32916666667</v>
      </c>
      <c r="M1634">
        <v>17.18</v>
      </c>
      <c r="N1634" t="s">
        <v>28</v>
      </c>
      <c r="P1634">
        <f>(C1634-Key!$B$1)*24</f>
        <v>-1.21666666661622</v>
      </c>
      <c r="Q1634">
        <f>(Key!$B$2-'17.1'!C1634)*24</f>
        <v>4.1666666666278616</v>
      </c>
      <c r="R1634" s="3">
        <f>C1634-(M1634-Key!$B$5)/(24*Key!$B$6)</f>
        <v>44130.562574074072</v>
      </c>
      <c r="S1634">
        <f>M1634-Key!$B$5</f>
        <v>14.92</v>
      </c>
      <c r="T1634" s="2">
        <f t="shared" si="125"/>
        <v>44129.576388888891</v>
      </c>
      <c r="U1634" t="str">
        <f t="shared" si="126"/>
        <v>10-25-2020 13:50</v>
      </c>
      <c r="V1634">
        <f>IFERROR(IF(W1634=Z1634,VLOOKUP($U1634,[1]C8842!$G$2:$M$145,3,FALSE),0),0)</f>
        <v>21</v>
      </c>
      <c r="W1634">
        <f>VLOOKUP(RIGHT($V$1,5),Key!$A$9:$B$14,2,FALSE)</f>
        <v>10.199999999999999</v>
      </c>
      <c r="X1634">
        <f t="shared" si="129"/>
        <v>0</v>
      </c>
      <c r="Y1634">
        <f>VLOOKUP(RIGHT($X$1,5),Key!$A$9:$B$14,2,FALSE)</f>
        <v>3.7</v>
      </c>
      <c r="Z1634">
        <f t="shared" si="127"/>
        <v>10.199999999999999</v>
      </c>
      <c r="AA1634">
        <f t="shared" si="128"/>
        <v>21</v>
      </c>
    </row>
    <row r="1635" spans="1:27" x14ac:dyDescent="0.3">
      <c r="A1635">
        <v>100067</v>
      </c>
      <c r="B1635">
        <v>230922</v>
      </c>
      <c r="C1635" s="3">
        <v>44130.576388888891</v>
      </c>
      <c r="D1635">
        <v>1</v>
      </c>
      <c r="E1635">
        <v>1</v>
      </c>
      <c r="F1635" t="s">
        <v>25</v>
      </c>
      <c r="G1635">
        <v>1</v>
      </c>
      <c r="H1635">
        <v>64.046880000000002</v>
      </c>
      <c r="I1635">
        <v>15.5625</v>
      </c>
      <c r="J1635">
        <v>0.89453130000000003</v>
      </c>
      <c r="K1635">
        <v>58.023440000000001</v>
      </c>
      <c r="L1635" s="3">
        <v>44130.32916666667</v>
      </c>
      <c r="M1635">
        <v>17.18</v>
      </c>
      <c r="N1635" t="s">
        <v>28</v>
      </c>
      <c r="P1635">
        <f>(C1635-Key!$B$1)*24</f>
        <v>-1.21666666661622</v>
      </c>
      <c r="Q1635">
        <f>(Key!$B$2-'17.1'!C1635)*24</f>
        <v>4.1666666666278616</v>
      </c>
      <c r="R1635" s="3">
        <f>C1635-(M1635-Key!$B$5)/(24*Key!$B$6)</f>
        <v>44130.562574074072</v>
      </c>
      <c r="S1635">
        <f>M1635-Key!$B$5</f>
        <v>14.92</v>
      </c>
      <c r="T1635" s="2">
        <f t="shared" si="125"/>
        <v>44129.576388888891</v>
      </c>
      <c r="U1635" t="str">
        <f t="shared" si="126"/>
        <v>10-25-2020 13:50</v>
      </c>
      <c r="V1635">
        <f>IFERROR(IF(W1635=Z1635,VLOOKUP($U1635,[1]C8842!$G$2:$M$145,3,FALSE),0),0)</f>
        <v>21</v>
      </c>
      <c r="W1635">
        <f>VLOOKUP(RIGHT($V$1,5),Key!$A$9:$B$14,2,FALSE)</f>
        <v>10.199999999999999</v>
      </c>
      <c r="X1635">
        <f t="shared" si="129"/>
        <v>0</v>
      </c>
      <c r="Y1635">
        <f>VLOOKUP(RIGHT($X$1,5),Key!$A$9:$B$14,2,FALSE)</f>
        <v>3.7</v>
      </c>
      <c r="Z1635">
        <f t="shared" si="127"/>
        <v>10.199999999999999</v>
      </c>
      <c r="AA1635">
        <f t="shared" si="128"/>
        <v>21</v>
      </c>
    </row>
    <row r="1636" spans="1:27" x14ac:dyDescent="0.3">
      <c r="A1636">
        <v>100067</v>
      </c>
      <c r="B1636">
        <v>230922</v>
      </c>
      <c r="C1636" s="3">
        <v>44130.576388888891</v>
      </c>
      <c r="D1636">
        <v>3</v>
      </c>
      <c r="E1636">
        <v>2</v>
      </c>
      <c r="F1636" t="s">
        <v>26</v>
      </c>
      <c r="G1636">
        <v>1</v>
      </c>
      <c r="H1636">
        <v>63.296880000000002</v>
      </c>
      <c r="I1636">
        <v>17.53125</v>
      </c>
      <c r="J1636">
        <v>0.98828130000000003</v>
      </c>
      <c r="K1636">
        <v>95.039060000000006</v>
      </c>
      <c r="L1636" s="3">
        <v>44130.32916666667</v>
      </c>
      <c r="M1636">
        <v>17.18</v>
      </c>
      <c r="N1636" t="s">
        <v>28</v>
      </c>
      <c r="P1636">
        <f>(C1636-Key!$B$1)*24</f>
        <v>-1.21666666661622</v>
      </c>
      <c r="Q1636">
        <f>(Key!$B$2-'17.1'!C1636)*24</f>
        <v>4.1666666666278616</v>
      </c>
      <c r="R1636" s="3">
        <f>C1636-(M1636-Key!$B$5)/(24*Key!$B$6)</f>
        <v>44130.562574074072</v>
      </c>
      <c r="S1636">
        <f>M1636-Key!$B$5</f>
        <v>14.92</v>
      </c>
      <c r="T1636" s="2">
        <f t="shared" si="125"/>
        <v>44129.576388888891</v>
      </c>
      <c r="U1636" t="str">
        <f t="shared" si="126"/>
        <v>10-25-2020 13:50</v>
      </c>
      <c r="V1636">
        <f>IFERROR(IF(W1636=Z1636,VLOOKUP($U1636,[1]C8842!$G$2:$M$145,3,FALSE),0),0)</f>
        <v>21</v>
      </c>
      <c r="W1636">
        <f>VLOOKUP(RIGHT($V$1,5),Key!$A$9:$B$14,2,FALSE)</f>
        <v>10.199999999999999</v>
      </c>
      <c r="X1636">
        <f t="shared" si="129"/>
        <v>0</v>
      </c>
      <c r="Y1636">
        <f>VLOOKUP(RIGHT($X$1,5),Key!$A$9:$B$14,2,FALSE)</f>
        <v>3.7</v>
      </c>
      <c r="Z1636">
        <f t="shared" si="127"/>
        <v>10.199999999999999</v>
      </c>
      <c r="AA1636">
        <f t="shared" si="128"/>
        <v>21</v>
      </c>
    </row>
    <row r="1637" spans="1:27" x14ac:dyDescent="0.3">
      <c r="A1637">
        <v>100067</v>
      </c>
      <c r="B1637">
        <v>230922</v>
      </c>
      <c r="C1637" s="3">
        <v>44130.576388888891</v>
      </c>
      <c r="D1637">
        <v>2</v>
      </c>
      <c r="E1637">
        <v>1</v>
      </c>
      <c r="F1637" t="s">
        <v>26</v>
      </c>
      <c r="G1637">
        <v>2</v>
      </c>
      <c r="H1637">
        <v>72.90625</v>
      </c>
      <c r="I1637">
        <v>20.726559999999999</v>
      </c>
      <c r="J1637">
        <v>0.97265630000000003</v>
      </c>
      <c r="K1637">
        <v>82.035160000000005</v>
      </c>
      <c r="L1637" s="3">
        <v>44130.32916666667</v>
      </c>
      <c r="M1637">
        <v>17.18</v>
      </c>
      <c r="N1637" t="s">
        <v>28</v>
      </c>
      <c r="P1637">
        <f>(C1637-Key!$B$1)*24</f>
        <v>-1.21666666661622</v>
      </c>
      <c r="Q1637">
        <f>(Key!$B$2-'17.1'!C1637)*24</f>
        <v>4.1666666666278616</v>
      </c>
      <c r="R1637" s="3">
        <f>C1637-(M1637-Key!$B$5)/(24*Key!$B$6)</f>
        <v>44130.562574074072</v>
      </c>
      <c r="S1637">
        <f>M1637-Key!$B$5</f>
        <v>14.92</v>
      </c>
      <c r="T1637" s="2">
        <f t="shared" si="125"/>
        <v>44129.576388888891</v>
      </c>
      <c r="U1637" t="str">
        <f t="shared" si="126"/>
        <v>10-25-2020 13:50</v>
      </c>
      <c r="V1637">
        <f>IFERROR(IF(W1637=Z1637,VLOOKUP($U1637,[1]C8842!$G$2:$M$145,3,FALSE),0),0)</f>
        <v>21</v>
      </c>
      <c r="W1637">
        <f>VLOOKUP(RIGHT($V$1,5),Key!$A$9:$B$14,2,FALSE)</f>
        <v>10.199999999999999</v>
      </c>
      <c r="X1637">
        <f t="shared" si="129"/>
        <v>0</v>
      </c>
      <c r="Y1637">
        <f>VLOOKUP(RIGHT($X$1,5),Key!$A$9:$B$14,2,FALSE)</f>
        <v>3.7</v>
      </c>
      <c r="Z1637">
        <f t="shared" si="127"/>
        <v>10.199999999999999</v>
      </c>
      <c r="AA1637">
        <f t="shared" si="128"/>
        <v>21</v>
      </c>
    </row>
    <row r="1638" spans="1:27" x14ac:dyDescent="0.3">
      <c r="A1638">
        <v>100067</v>
      </c>
      <c r="B1638">
        <v>230922</v>
      </c>
      <c r="C1638" s="3">
        <v>44130.576388888891</v>
      </c>
      <c r="D1638">
        <v>0</v>
      </c>
      <c r="E1638">
        <v>2</v>
      </c>
      <c r="F1638" t="s">
        <v>25</v>
      </c>
      <c r="G1638">
        <v>5</v>
      </c>
      <c r="H1638">
        <v>55.621090000000002</v>
      </c>
      <c r="I1638">
        <v>94.8125</v>
      </c>
      <c r="J1638">
        <v>4.8242190000000003</v>
      </c>
      <c r="K1638">
        <v>46.019530000000003</v>
      </c>
      <c r="L1638" s="3">
        <v>44130.32916666667</v>
      </c>
      <c r="M1638">
        <v>17.18</v>
      </c>
      <c r="N1638" t="s">
        <v>28</v>
      </c>
      <c r="P1638">
        <f>(C1638-Key!$B$1)*24</f>
        <v>-1.21666666661622</v>
      </c>
      <c r="Q1638">
        <f>(Key!$B$2-'17.1'!C1638)*24</f>
        <v>4.1666666666278616</v>
      </c>
      <c r="R1638" s="3">
        <f>C1638-(M1638-Key!$B$5)/(24*Key!$B$6)</f>
        <v>44130.562574074072</v>
      </c>
      <c r="S1638">
        <f>M1638-Key!$B$5</f>
        <v>14.92</v>
      </c>
      <c r="T1638" s="2">
        <f t="shared" si="125"/>
        <v>44129.576388888891</v>
      </c>
      <c r="U1638" t="str">
        <f t="shared" si="126"/>
        <v>10-25-2020 13:50</v>
      </c>
      <c r="V1638">
        <f>IFERROR(IF(W1638=Z1638,VLOOKUP($U1638,[1]C8842!$G$2:$M$145,3,FALSE),0),0)</f>
        <v>21</v>
      </c>
      <c r="W1638">
        <f>VLOOKUP(RIGHT($V$1,5),Key!$A$9:$B$14,2,FALSE)</f>
        <v>10.199999999999999</v>
      </c>
      <c r="X1638">
        <f t="shared" si="129"/>
        <v>0</v>
      </c>
      <c r="Y1638">
        <f>VLOOKUP(RIGHT($X$1,5),Key!$A$9:$B$14,2,FALSE)</f>
        <v>3.7</v>
      </c>
      <c r="Z1638">
        <f t="shared" si="127"/>
        <v>10.199999999999999</v>
      </c>
      <c r="AA1638">
        <f t="shared" si="128"/>
        <v>21</v>
      </c>
    </row>
    <row r="1639" spans="1:27" x14ac:dyDescent="0.3">
      <c r="A1639">
        <v>100067</v>
      </c>
      <c r="B1639">
        <v>230922</v>
      </c>
      <c r="C1639" s="3">
        <v>44130.576388888891</v>
      </c>
      <c r="D1639">
        <v>3</v>
      </c>
      <c r="E1639">
        <v>2</v>
      </c>
      <c r="F1639" t="s">
        <v>26</v>
      </c>
      <c r="G1639">
        <v>1</v>
      </c>
      <c r="H1639">
        <v>69.589839999999995</v>
      </c>
      <c r="I1639">
        <v>17.44922</v>
      </c>
      <c r="J1639">
        <v>0.89453130000000003</v>
      </c>
      <c r="K1639">
        <v>92.039060000000006</v>
      </c>
      <c r="L1639" s="3">
        <v>44130.32916666667</v>
      </c>
      <c r="M1639">
        <v>17.18</v>
      </c>
      <c r="N1639" t="s">
        <v>28</v>
      </c>
      <c r="P1639">
        <f>(C1639-Key!$B$1)*24</f>
        <v>-1.21666666661622</v>
      </c>
      <c r="Q1639">
        <f>(Key!$B$2-'17.1'!C1639)*24</f>
        <v>4.1666666666278616</v>
      </c>
      <c r="R1639" s="3">
        <f>C1639-(M1639-Key!$B$5)/(24*Key!$B$6)</f>
        <v>44130.562574074072</v>
      </c>
      <c r="S1639">
        <f>M1639-Key!$B$5</f>
        <v>14.92</v>
      </c>
      <c r="T1639" s="2">
        <f t="shared" si="125"/>
        <v>44129.576388888891</v>
      </c>
      <c r="U1639" t="str">
        <f t="shared" si="126"/>
        <v>10-25-2020 13:50</v>
      </c>
      <c r="V1639">
        <f>IFERROR(IF(W1639=Z1639,VLOOKUP($U1639,[1]C8842!$G$2:$M$145,3,FALSE),0),0)</f>
        <v>21</v>
      </c>
      <c r="W1639">
        <f>VLOOKUP(RIGHT($V$1,5),Key!$A$9:$B$14,2,FALSE)</f>
        <v>10.199999999999999</v>
      </c>
      <c r="X1639">
        <f t="shared" si="129"/>
        <v>0</v>
      </c>
      <c r="Y1639">
        <f>VLOOKUP(RIGHT($X$1,5),Key!$A$9:$B$14,2,FALSE)</f>
        <v>3.7</v>
      </c>
      <c r="Z1639">
        <f t="shared" si="127"/>
        <v>10.199999999999999</v>
      </c>
      <c r="AA1639">
        <f t="shared" si="128"/>
        <v>21</v>
      </c>
    </row>
    <row r="1640" spans="1:27" x14ac:dyDescent="0.3">
      <c r="A1640">
        <v>100067</v>
      </c>
      <c r="B1640">
        <v>230922</v>
      </c>
      <c r="C1640" s="3">
        <v>44130.576388888891</v>
      </c>
      <c r="D1640">
        <v>0</v>
      </c>
      <c r="E1640">
        <v>2</v>
      </c>
      <c r="F1640" t="s">
        <v>25</v>
      </c>
      <c r="G1640">
        <v>4</v>
      </c>
      <c r="H1640">
        <v>50.65625</v>
      </c>
      <c r="I1640">
        <v>60.714840000000002</v>
      </c>
      <c r="J1640">
        <v>3.5039060000000002</v>
      </c>
      <c r="K1640">
        <v>44.019530000000003</v>
      </c>
      <c r="L1640" s="3">
        <v>44130.32916666667</v>
      </c>
      <c r="M1640">
        <v>17.18</v>
      </c>
      <c r="N1640" t="s">
        <v>28</v>
      </c>
      <c r="P1640">
        <f>(C1640-Key!$B$1)*24</f>
        <v>-1.21666666661622</v>
      </c>
      <c r="Q1640">
        <f>(Key!$B$2-'17.1'!C1640)*24</f>
        <v>4.1666666666278616</v>
      </c>
      <c r="R1640" s="3">
        <f>C1640-(M1640-Key!$B$5)/(24*Key!$B$6)</f>
        <v>44130.562574074072</v>
      </c>
      <c r="S1640">
        <f>M1640-Key!$B$5</f>
        <v>14.92</v>
      </c>
      <c r="T1640" s="2">
        <f t="shared" si="125"/>
        <v>44129.576388888891</v>
      </c>
      <c r="U1640" t="str">
        <f t="shared" si="126"/>
        <v>10-25-2020 13:50</v>
      </c>
      <c r="V1640">
        <f>IFERROR(IF(W1640=Z1640,VLOOKUP($U1640,[1]C8842!$G$2:$M$145,3,FALSE),0),0)</f>
        <v>21</v>
      </c>
      <c r="W1640">
        <f>VLOOKUP(RIGHT($V$1,5),Key!$A$9:$B$14,2,FALSE)</f>
        <v>10.199999999999999</v>
      </c>
      <c r="X1640">
        <f t="shared" si="129"/>
        <v>0</v>
      </c>
      <c r="Y1640">
        <f>VLOOKUP(RIGHT($X$1,5),Key!$A$9:$B$14,2,FALSE)</f>
        <v>3.7</v>
      </c>
      <c r="Z1640">
        <f t="shared" si="127"/>
        <v>10.199999999999999</v>
      </c>
      <c r="AA1640">
        <f t="shared" si="128"/>
        <v>21</v>
      </c>
    </row>
    <row r="1641" spans="1:27" x14ac:dyDescent="0.3">
      <c r="A1641">
        <v>100067</v>
      </c>
      <c r="B1641">
        <v>230922</v>
      </c>
      <c r="C1641" s="3">
        <v>44130.576388888891</v>
      </c>
      <c r="D1641">
        <v>3</v>
      </c>
      <c r="E1641">
        <v>2</v>
      </c>
      <c r="F1641" t="s">
        <v>26</v>
      </c>
      <c r="G1641">
        <v>1</v>
      </c>
      <c r="H1641">
        <v>65.558589999999995</v>
      </c>
      <c r="I1641">
        <v>16.0625</v>
      </c>
      <c r="J1641">
        <v>0.89453130000000003</v>
      </c>
      <c r="K1641">
        <v>94.039060000000006</v>
      </c>
      <c r="L1641" s="3">
        <v>44130.32916666667</v>
      </c>
      <c r="M1641">
        <v>17.18</v>
      </c>
      <c r="N1641" t="s">
        <v>28</v>
      </c>
      <c r="P1641">
        <f>(C1641-Key!$B$1)*24</f>
        <v>-1.21666666661622</v>
      </c>
      <c r="Q1641">
        <f>(Key!$B$2-'17.1'!C1641)*24</f>
        <v>4.1666666666278616</v>
      </c>
      <c r="R1641" s="3">
        <f>C1641-(M1641-Key!$B$5)/(24*Key!$B$6)</f>
        <v>44130.562574074072</v>
      </c>
      <c r="S1641">
        <f>M1641-Key!$B$5</f>
        <v>14.92</v>
      </c>
      <c r="T1641" s="2">
        <f t="shared" si="125"/>
        <v>44129.576388888891</v>
      </c>
      <c r="U1641" t="str">
        <f t="shared" si="126"/>
        <v>10-25-2020 13:50</v>
      </c>
      <c r="V1641">
        <f>IFERROR(IF(W1641=Z1641,VLOOKUP($U1641,[1]C8842!$G$2:$M$145,3,FALSE),0),0)</f>
        <v>21</v>
      </c>
      <c r="W1641">
        <f>VLOOKUP(RIGHT($V$1,5),Key!$A$9:$B$14,2,FALSE)</f>
        <v>10.199999999999999</v>
      </c>
      <c r="X1641">
        <f t="shared" si="129"/>
        <v>0</v>
      </c>
      <c r="Y1641">
        <f>VLOOKUP(RIGHT($X$1,5),Key!$A$9:$B$14,2,FALSE)</f>
        <v>3.7</v>
      </c>
      <c r="Z1641">
        <f t="shared" si="127"/>
        <v>10.199999999999999</v>
      </c>
      <c r="AA1641">
        <f t="shared" si="128"/>
        <v>21</v>
      </c>
    </row>
    <row r="1642" spans="1:27" x14ac:dyDescent="0.3">
      <c r="A1642">
        <v>100067</v>
      </c>
      <c r="B1642">
        <v>230922</v>
      </c>
      <c r="C1642" s="3">
        <v>44130.576388888891</v>
      </c>
      <c r="D1642">
        <v>2</v>
      </c>
      <c r="E1642">
        <v>1</v>
      </c>
      <c r="F1642" t="s">
        <v>26</v>
      </c>
      <c r="G1642">
        <v>1</v>
      </c>
      <c r="H1642">
        <v>64.851560000000006</v>
      </c>
      <c r="I1642">
        <v>17.347660000000001</v>
      </c>
      <c r="J1642">
        <v>0.95703130000000003</v>
      </c>
      <c r="K1642">
        <v>81.035160000000005</v>
      </c>
      <c r="L1642" s="3">
        <v>44130.32916666667</v>
      </c>
      <c r="M1642">
        <v>17.18</v>
      </c>
      <c r="N1642" t="s">
        <v>28</v>
      </c>
      <c r="P1642">
        <f>(C1642-Key!$B$1)*24</f>
        <v>-1.21666666661622</v>
      </c>
      <c r="Q1642">
        <f>(Key!$B$2-'17.1'!C1642)*24</f>
        <v>4.1666666666278616</v>
      </c>
      <c r="R1642" s="3">
        <f>C1642-(M1642-Key!$B$5)/(24*Key!$B$6)</f>
        <v>44130.562574074072</v>
      </c>
      <c r="S1642">
        <f>M1642-Key!$B$5</f>
        <v>14.92</v>
      </c>
      <c r="T1642" s="2">
        <f t="shared" si="125"/>
        <v>44129.576388888891</v>
      </c>
      <c r="U1642" t="str">
        <f t="shared" si="126"/>
        <v>10-25-2020 13:50</v>
      </c>
      <c r="V1642">
        <f>IFERROR(IF(W1642=Z1642,VLOOKUP($U1642,[1]C8842!$G$2:$M$145,3,FALSE),0),0)</f>
        <v>21</v>
      </c>
      <c r="W1642">
        <f>VLOOKUP(RIGHT($V$1,5),Key!$A$9:$B$14,2,FALSE)</f>
        <v>10.199999999999999</v>
      </c>
      <c r="X1642">
        <f t="shared" si="129"/>
        <v>0</v>
      </c>
      <c r="Y1642">
        <f>VLOOKUP(RIGHT($X$1,5),Key!$A$9:$B$14,2,FALSE)</f>
        <v>3.7</v>
      </c>
      <c r="Z1642">
        <f t="shared" si="127"/>
        <v>10.199999999999999</v>
      </c>
      <c r="AA1642">
        <f t="shared" si="128"/>
        <v>21</v>
      </c>
    </row>
    <row r="1643" spans="1:27" x14ac:dyDescent="0.3">
      <c r="A1643">
        <v>100067</v>
      </c>
      <c r="B1643">
        <v>230922</v>
      </c>
      <c r="C1643" s="3">
        <v>44130.576388888891</v>
      </c>
      <c r="D1643">
        <v>3</v>
      </c>
      <c r="E1643">
        <v>2</v>
      </c>
      <c r="F1643" t="s">
        <v>26</v>
      </c>
      <c r="G1643">
        <v>2</v>
      </c>
      <c r="H1643">
        <v>81.789060000000006</v>
      </c>
      <c r="I1643">
        <v>22.007809999999999</v>
      </c>
      <c r="J1643">
        <v>0.91015630000000003</v>
      </c>
      <c r="K1643">
        <v>93.039060000000006</v>
      </c>
      <c r="L1643" s="3">
        <v>44130.32916666667</v>
      </c>
      <c r="M1643">
        <v>17.18</v>
      </c>
      <c r="N1643" t="s">
        <v>28</v>
      </c>
      <c r="P1643">
        <f>(C1643-Key!$B$1)*24</f>
        <v>-1.21666666661622</v>
      </c>
      <c r="Q1643">
        <f>(Key!$B$2-'17.1'!C1643)*24</f>
        <v>4.1666666666278616</v>
      </c>
      <c r="R1643" s="3">
        <f>C1643-(M1643-Key!$B$5)/(24*Key!$B$6)</f>
        <v>44130.562574074072</v>
      </c>
      <c r="S1643">
        <f>M1643-Key!$B$5</f>
        <v>14.92</v>
      </c>
      <c r="T1643" s="2">
        <f t="shared" si="125"/>
        <v>44129.576388888891</v>
      </c>
      <c r="U1643" t="str">
        <f t="shared" si="126"/>
        <v>10-25-2020 13:50</v>
      </c>
      <c r="V1643">
        <f>IFERROR(IF(W1643=Z1643,VLOOKUP($U1643,[1]C8842!$G$2:$M$145,3,FALSE),0),0)</f>
        <v>21</v>
      </c>
      <c r="W1643">
        <f>VLOOKUP(RIGHT($V$1,5),Key!$A$9:$B$14,2,FALSE)</f>
        <v>10.199999999999999</v>
      </c>
      <c r="X1643">
        <f t="shared" si="129"/>
        <v>0</v>
      </c>
      <c r="Y1643">
        <f>VLOOKUP(RIGHT($X$1,5),Key!$A$9:$B$14,2,FALSE)</f>
        <v>3.7</v>
      </c>
      <c r="Z1643">
        <f t="shared" si="127"/>
        <v>10.199999999999999</v>
      </c>
      <c r="AA1643">
        <f t="shared" si="128"/>
        <v>21</v>
      </c>
    </row>
    <row r="1644" spans="1:27" x14ac:dyDescent="0.3">
      <c r="A1644">
        <v>100067</v>
      </c>
      <c r="B1644">
        <v>230922</v>
      </c>
      <c r="C1644" s="3">
        <v>44130.576388888891</v>
      </c>
      <c r="D1644">
        <v>0</v>
      </c>
      <c r="E1644">
        <v>2</v>
      </c>
      <c r="F1644" t="s">
        <v>25</v>
      </c>
      <c r="G1644">
        <v>1</v>
      </c>
      <c r="H1644">
        <v>65.632810000000006</v>
      </c>
      <c r="I1644">
        <v>16.535160000000001</v>
      </c>
      <c r="J1644">
        <v>0.9140625</v>
      </c>
      <c r="K1644">
        <v>46.019530000000003</v>
      </c>
      <c r="L1644" s="3">
        <v>44130.32916666667</v>
      </c>
      <c r="M1644">
        <v>17.18</v>
      </c>
      <c r="N1644" t="s">
        <v>28</v>
      </c>
      <c r="P1644">
        <f>(C1644-Key!$B$1)*24</f>
        <v>-1.21666666661622</v>
      </c>
      <c r="Q1644">
        <f>(Key!$B$2-'17.1'!C1644)*24</f>
        <v>4.1666666666278616</v>
      </c>
      <c r="R1644" s="3">
        <f>C1644-(M1644-Key!$B$5)/(24*Key!$B$6)</f>
        <v>44130.562574074072</v>
      </c>
      <c r="S1644">
        <f>M1644-Key!$B$5</f>
        <v>14.92</v>
      </c>
      <c r="T1644" s="2">
        <f t="shared" si="125"/>
        <v>44129.576388888891</v>
      </c>
      <c r="U1644" t="str">
        <f t="shared" si="126"/>
        <v>10-25-2020 13:50</v>
      </c>
      <c r="V1644">
        <f>IFERROR(IF(W1644=Z1644,VLOOKUP($U1644,[1]C8842!$G$2:$M$145,3,FALSE),0),0)</f>
        <v>21</v>
      </c>
      <c r="W1644">
        <f>VLOOKUP(RIGHT($V$1,5),Key!$A$9:$B$14,2,FALSE)</f>
        <v>10.199999999999999</v>
      </c>
      <c r="X1644">
        <f t="shared" si="129"/>
        <v>0</v>
      </c>
      <c r="Y1644">
        <f>VLOOKUP(RIGHT($X$1,5),Key!$A$9:$B$14,2,FALSE)</f>
        <v>3.7</v>
      </c>
      <c r="Z1644">
        <f t="shared" si="127"/>
        <v>10.199999999999999</v>
      </c>
      <c r="AA1644">
        <f t="shared" si="128"/>
        <v>21</v>
      </c>
    </row>
    <row r="1645" spans="1:27" x14ac:dyDescent="0.3">
      <c r="A1645">
        <v>100067</v>
      </c>
      <c r="B1645">
        <v>230922</v>
      </c>
      <c r="C1645" s="3">
        <v>44130.576388888891</v>
      </c>
      <c r="D1645">
        <v>0</v>
      </c>
      <c r="E1645">
        <v>2</v>
      </c>
      <c r="F1645" t="s">
        <v>25</v>
      </c>
      <c r="G1645">
        <v>1</v>
      </c>
      <c r="H1645">
        <v>63.226559999999999</v>
      </c>
      <c r="I1645">
        <v>15.164059999999999</v>
      </c>
      <c r="J1645">
        <v>0.88671880000000003</v>
      </c>
      <c r="K1645">
        <v>48.019530000000003</v>
      </c>
      <c r="L1645" s="3">
        <v>44130.32916666667</v>
      </c>
      <c r="M1645">
        <v>17.18</v>
      </c>
      <c r="N1645" t="s">
        <v>28</v>
      </c>
      <c r="P1645">
        <f>(C1645-Key!$B$1)*24</f>
        <v>-1.21666666661622</v>
      </c>
      <c r="Q1645">
        <f>(Key!$B$2-'17.1'!C1645)*24</f>
        <v>4.1666666666278616</v>
      </c>
      <c r="R1645" s="3">
        <f>C1645-(M1645-Key!$B$5)/(24*Key!$B$6)</f>
        <v>44130.562574074072</v>
      </c>
      <c r="S1645">
        <f>M1645-Key!$B$5</f>
        <v>14.92</v>
      </c>
      <c r="T1645" s="2">
        <f t="shared" si="125"/>
        <v>44129.576388888891</v>
      </c>
      <c r="U1645" t="str">
        <f t="shared" si="126"/>
        <v>10-25-2020 13:50</v>
      </c>
      <c r="V1645">
        <f>IFERROR(IF(W1645=Z1645,VLOOKUP($U1645,[1]C8842!$G$2:$M$145,3,FALSE),0),0)</f>
        <v>21</v>
      </c>
      <c r="W1645">
        <f>VLOOKUP(RIGHT($V$1,5),Key!$A$9:$B$14,2,FALSE)</f>
        <v>10.199999999999999</v>
      </c>
      <c r="X1645">
        <f t="shared" si="129"/>
        <v>0</v>
      </c>
      <c r="Y1645">
        <f>VLOOKUP(RIGHT($X$1,5),Key!$A$9:$B$14,2,FALSE)</f>
        <v>3.7</v>
      </c>
      <c r="Z1645">
        <f t="shared" si="127"/>
        <v>10.199999999999999</v>
      </c>
      <c r="AA1645">
        <f t="shared" si="128"/>
        <v>21</v>
      </c>
    </row>
    <row r="1646" spans="1:27" x14ac:dyDescent="0.3">
      <c r="A1646">
        <v>100067</v>
      </c>
      <c r="B1646">
        <v>230922</v>
      </c>
      <c r="C1646" s="3">
        <v>44130.576388888891</v>
      </c>
      <c r="D1646">
        <v>1</v>
      </c>
      <c r="E1646">
        <v>1</v>
      </c>
      <c r="F1646" t="s">
        <v>25</v>
      </c>
      <c r="G1646">
        <v>1</v>
      </c>
      <c r="H1646">
        <v>66.753910000000005</v>
      </c>
      <c r="I1646">
        <v>15.04297</v>
      </c>
      <c r="J1646">
        <v>0.8359375</v>
      </c>
      <c r="K1646">
        <v>57.023440000000001</v>
      </c>
      <c r="L1646" s="3">
        <v>44130.32916666667</v>
      </c>
      <c r="M1646">
        <v>17.18</v>
      </c>
      <c r="N1646" t="s">
        <v>28</v>
      </c>
      <c r="P1646">
        <f>(C1646-Key!$B$1)*24</f>
        <v>-1.21666666661622</v>
      </c>
      <c r="Q1646">
        <f>(Key!$B$2-'17.1'!C1646)*24</f>
        <v>4.1666666666278616</v>
      </c>
      <c r="R1646" s="3">
        <f>C1646-(M1646-Key!$B$5)/(24*Key!$B$6)</f>
        <v>44130.562574074072</v>
      </c>
      <c r="S1646">
        <f>M1646-Key!$B$5</f>
        <v>14.92</v>
      </c>
      <c r="T1646" s="2">
        <f t="shared" si="125"/>
        <v>44129.576388888891</v>
      </c>
      <c r="U1646" t="str">
        <f t="shared" si="126"/>
        <v>10-25-2020 13:50</v>
      </c>
      <c r="V1646">
        <f>IFERROR(IF(W1646=Z1646,VLOOKUP($U1646,[1]C8842!$G$2:$M$145,3,FALSE),0),0)</f>
        <v>21</v>
      </c>
      <c r="W1646">
        <f>VLOOKUP(RIGHT($V$1,5),Key!$A$9:$B$14,2,FALSE)</f>
        <v>10.199999999999999</v>
      </c>
      <c r="X1646">
        <f t="shared" si="129"/>
        <v>0</v>
      </c>
      <c r="Y1646">
        <f>VLOOKUP(RIGHT($X$1,5),Key!$A$9:$B$14,2,FALSE)</f>
        <v>3.7</v>
      </c>
      <c r="Z1646">
        <f t="shared" si="127"/>
        <v>10.199999999999999</v>
      </c>
      <c r="AA1646">
        <f t="shared" si="128"/>
        <v>21</v>
      </c>
    </row>
    <row r="1647" spans="1:27" x14ac:dyDescent="0.3">
      <c r="A1647">
        <v>100067</v>
      </c>
      <c r="B1647">
        <v>230922</v>
      </c>
      <c r="C1647" s="3">
        <v>44130.576388888891</v>
      </c>
      <c r="D1647">
        <v>0</v>
      </c>
      <c r="E1647">
        <v>2</v>
      </c>
      <c r="F1647" t="s">
        <v>25</v>
      </c>
      <c r="G1647">
        <v>1</v>
      </c>
      <c r="H1647">
        <v>58.691409999999998</v>
      </c>
      <c r="I1647">
        <v>16.722660000000001</v>
      </c>
      <c r="J1647">
        <v>1.027344</v>
      </c>
      <c r="K1647">
        <v>48.019530000000003</v>
      </c>
      <c r="L1647" s="3">
        <v>44130.32916666667</v>
      </c>
      <c r="M1647">
        <v>17.18</v>
      </c>
      <c r="N1647" t="s">
        <v>28</v>
      </c>
      <c r="P1647">
        <f>(C1647-Key!$B$1)*24</f>
        <v>-1.21666666661622</v>
      </c>
      <c r="Q1647">
        <f>(Key!$B$2-'17.1'!C1647)*24</f>
        <v>4.1666666666278616</v>
      </c>
      <c r="R1647" s="3">
        <f>C1647-(M1647-Key!$B$5)/(24*Key!$B$6)</f>
        <v>44130.562574074072</v>
      </c>
      <c r="S1647">
        <f>M1647-Key!$B$5</f>
        <v>14.92</v>
      </c>
      <c r="T1647" s="2">
        <f t="shared" si="125"/>
        <v>44129.576388888891</v>
      </c>
      <c r="U1647" t="str">
        <f t="shared" si="126"/>
        <v>10-25-2020 13:50</v>
      </c>
      <c r="V1647">
        <f>IFERROR(IF(W1647=Z1647,VLOOKUP($U1647,[1]C8842!$G$2:$M$145,3,FALSE),0),0)</f>
        <v>21</v>
      </c>
      <c r="W1647">
        <f>VLOOKUP(RIGHT($V$1,5),Key!$A$9:$B$14,2,FALSE)</f>
        <v>10.199999999999999</v>
      </c>
      <c r="X1647">
        <f t="shared" si="129"/>
        <v>0</v>
      </c>
      <c r="Y1647">
        <f>VLOOKUP(RIGHT($X$1,5),Key!$A$9:$B$14,2,FALSE)</f>
        <v>3.7</v>
      </c>
      <c r="Z1647">
        <f t="shared" si="127"/>
        <v>10.199999999999999</v>
      </c>
      <c r="AA1647">
        <f t="shared" si="128"/>
        <v>21</v>
      </c>
    </row>
    <row r="1648" spans="1:27" x14ac:dyDescent="0.3">
      <c r="A1648">
        <v>100067</v>
      </c>
      <c r="B1648">
        <v>230922</v>
      </c>
      <c r="C1648" s="3">
        <v>44130.576388888891</v>
      </c>
      <c r="D1648">
        <v>3</v>
      </c>
      <c r="E1648">
        <v>2</v>
      </c>
      <c r="F1648" t="s">
        <v>26</v>
      </c>
      <c r="G1648">
        <v>1</v>
      </c>
      <c r="H1648">
        <v>65.773439999999994</v>
      </c>
      <c r="I1648">
        <v>19.328130000000002</v>
      </c>
      <c r="J1648">
        <v>1.0234380000000001</v>
      </c>
      <c r="K1648">
        <v>94.039060000000006</v>
      </c>
      <c r="L1648" s="3">
        <v>44130.32916666667</v>
      </c>
      <c r="M1648">
        <v>17.18</v>
      </c>
      <c r="N1648" t="s">
        <v>28</v>
      </c>
      <c r="P1648">
        <f>(C1648-Key!$B$1)*24</f>
        <v>-1.21666666661622</v>
      </c>
      <c r="Q1648">
        <f>(Key!$B$2-'17.1'!C1648)*24</f>
        <v>4.1666666666278616</v>
      </c>
      <c r="R1648" s="3">
        <f>C1648-(M1648-Key!$B$5)/(24*Key!$B$6)</f>
        <v>44130.562574074072</v>
      </c>
      <c r="S1648">
        <f>M1648-Key!$B$5</f>
        <v>14.92</v>
      </c>
      <c r="T1648" s="2">
        <f t="shared" si="125"/>
        <v>44129.576388888891</v>
      </c>
      <c r="U1648" t="str">
        <f t="shared" si="126"/>
        <v>10-25-2020 13:50</v>
      </c>
      <c r="V1648">
        <f>IFERROR(IF(W1648=Z1648,VLOOKUP($U1648,[1]C8842!$G$2:$M$145,3,FALSE),0),0)</f>
        <v>21</v>
      </c>
      <c r="W1648">
        <f>VLOOKUP(RIGHT($V$1,5),Key!$A$9:$B$14,2,FALSE)</f>
        <v>10.199999999999999</v>
      </c>
      <c r="X1648">
        <f t="shared" si="129"/>
        <v>0</v>
      </c>
      <c r="Y1648">
        <f>VLOOKUP(RIGHT($X$1,5),Key!$A$9:$B$14,2,FALSE)</f>
        <v>3.7</v>
      </c>
      <c r="Z1648">
        <f t="shared" si="127"/>
        <v>10.199999999999999</v>
      </c>
      <c r="AA1648">
        <f t="shared" si="128"/>
        <v>21</v>
      </c>
    </row>
    <row r="1649" spans="1:27" x14ac:dyDescent="0.3">
      <c r="A1649">
        <v>100067</v>
      </c>
      <c r="B1649">
        <v>230922</v>
      </c>
      <c r="C1649" s="3">
        <v>44130.57708333333</v>
      </c>
      <c r="D1649">
        <v>2</v>
      </c>
      <c r="E1649">
        <v>1</v>
      </c>
      <c r="F1649" t="s">
        <v>26</v>
      </c>
      <c r="G1649">
        <v>2</v>
      </c>
      <c r="H1649">
        <v>64.335939999999994</v>
      </c>
      <c r="I1649">
        <v>23.945309999999999</v>
      </c>
      <c r="J1649">
        <v>1.238281</v>
      </c>
      <c r="K1649">
        <v>80.03125</v>
      </c>
      <c r="L1649" s="3">
        <v>44130.32916666667</v>
      </c>
      <c r="M1649">
        <v>17.18</v>
      </c>
      <c r="N1649" t="s">
        <v>28</v>
      </c>
      <c r="P1649">
        <f>(C1649-Key!$B$1)*24</f>
        <v>-1.2000000000698492</v>
      </c>
      <c r="Q1649">
        <f>(Key!$B$2-'17.1'!C1649)*24</f>
        <v>4.1500000000814907</v>
      </c>
      <c r="R1649" s="3">
        <f>C1649-(M1649-Key!$B$5)/(24*Key!$B$6)</f>
        <v>44130.563268518512</v>
      </c>
      <c r="S1649">
        <f>M1649-Key!$B$5</f>
        <v>14.92</v>
      </c>
      <c r="T1649" s="2">
        <f t="shared" si="125"/>
        <v>44129.576388888891</v>
      </c>
      <c r="U1649" t="str">
        <f t="shared" si="126"/>
        <v>10-25-2020 13:50</v>
      </c>
      <c r="V1649">
        <f>IFERROR(IF(W1649=Z1649,VLOOKUP($U1649,[1]C8842!$G$2:$M$145,3,FALSE),0),0)</f>
        <v>21</v>
      </c>
      <c r="W1649">
        <f>VLOOKUP(RIGHT($V$1,5),Key!$A$9:$B$14,2,FALSE)</f>
        <v>10.199999999999999</v>
      </c>
      <c r="X1649">
        <f t="shared" si="129"/>
        <v>0</v>
      </c>
      <c r="Y1649">
        <f>VLOOKUP(RIGHT($X$1,5),Key!$A$9:$B$14,2,FALSE)</f>
        <v>3.7</v>
      </c>
      <c r="Z1649">
        <f t="shared" si="127"/>
        <v>10.199999999999999</v>
      </c>
      <c r="AA1649">
        <f t="shared" si="128"/>
        <v>21</v>
      </c>
    </row>
    <row r="1650" spans="1:27" x14ac:dyDescent="0.3">
      <c r="A1650">
        <v>100067</v>
      </c>
      <c r="B1650">
        <v>230922</v>
      </c>
      <c r="C1650" s="3">
        <v>44130.57708333333</v>
      </c>
      <c r="D1650">
        <v>2</v>
      </c>
      <c r="E1650">
        <v>1</v>
      </c>
      <c r="F1650" t="s">
        <v>26</v>
      </c>
      <c r="G1650">
        <v>1</v>
      </c>
      <c r="H1650">
        <v>72.890630000000002</v>
      </c>
      <c r="I1650">
        <v>19.76953</v>
      </c>
      <c r="J1650">
        <v>0.9375</v>
      </c>
      <c r="K1650">
        <v>82.035160000000005</v>
      </c>
      <c r="L1650" s="3">
        <v>44130.32916666667</v>
      </c>
      <c r="M1650">
        <v>17.18</v>
      </c>
      <c r="N1650" t="s">
        <v>28</v>
      </c>
      <c r="P1650">
        <f>(C1650-Key!$B$1)*24</f>
        <v>-1.2000000000698492</v>
      </c>
      <c r="Q1650">
        <f>(Key!$B$2-'17.1'!C1650)*24</f>
        <v>4.1500000000814907</v>
      </c>
      <c r="R1650" s="3">
        <f>C1650-(M1650-Key!$B$5)/(24*Key!$B$6)</f>
        <v>44130.563268518512</v>
      </c>
      <c r="S1650">
        <f>M1650-Key!$B$5</f>
        <v>14.92</v>
      </c>
      <c r="T1650" s="2">
        <f t="shared" si="125"/>
        <v>44129.576388888891</v>
      </c>
      <c r="U1650" t="str">
        <f t="shared" si="126"/>
        <v>10-25-2020 13:50</v>
      </c>
      <c r="V1650">
        <f>IFERROR(IF(W1650=Z1650,VLOOKUP($U1650,[1]C8842!$G$2:$M$145,3,FALSE),0),0)</f>
        <v>21</v>
      </c>
      <c r="W1650">
        <f>VLOOKUP(RIGHT($V$1,5),Key!$A$9:$B$14,2,FALSE)</f>
        <v>10.199999999999999</v>
      </c>
      <c r="X1650">
        <f t="shared" si="129"/>
        <v>0</v>
      </c>
      <c r="Y1650">
        <f>VLOOKUP(RIGHT($X$1,5),Key!$A$9:$B$14,2,FALSE)</f>
        <v>3.7</v>
      </c>
      <c r="Z1650">
        <f t="shared" si="127"/>
        <v>10.199999999999999</v>
      </c>
      <c r="AA1650">
        <f t="shared" si="128"/>
        <v>21</v>
      </c>
    </row>
    <row r="1651" spans="1:27" x14ac:dyDescent="0.3">
      <c r="A1651">
        <v>100067</v>
      </c>
      <c r="B1651">
        <v>230922</v>
      </c>
      <c r="C1651" s="3">
        <v>44130.57708333333</v>
      </c>
      <c r="D1651">
        <v>3</v>
      </c>
      <c r="E1651">
        <v>2</v>
      </c>
      <c r="F1651" t="s">
        <v>26</v>
      </c>
      <c r="G1651">
        <v>5</v>
      </c>
      <c r="H1651">
        <v>66.101560000000006</v>
      </c>
      <c r="I1651">
        <v>79.234380000000002</v>
      </c>
      <c r="J1651">
        <v>3.4335939999999998</v>
      </c>
      <c r="K1651">
        <v>94.039060000000006</v>
      </c>
      <c r="L1651" s="3">
        <v>44130.32916666667</v>
      </c>
      <c r="M1651">
        <v>17.18</v>
      </c>
      <c r="N1651" t="s">
        <v>28</v>
      </c>
      <c r="P1651">
        <f>(C1651-Key!$B$1)*24</f>
        <v>-1.2000000000698492</v>
      </c>
      <c r="Q1651">
        <f>(Key!$B$2-'17.1'!C1651)*24</f>
        <v>4.1500000000814907</v>
      </c>
      <c r="R1651" s="3">
        <f>C1651-(M1651-Key!$B$5)/(24*Key!$B$6)</f>
        <v>44130.563268518512</v>
      </c>
      <c r="S1651">
        <f>M1651-Key!$B$5</f>
        <v>14.92</v>
      </c>
      <c r="T1651" s="2">
        <f t="shared" si="125"/>
        <v>44129.576388888891</v>
      </c>
      <c r="U1651" t="str">
        <f t="shared" si="126"/>
        <v>10-25-2020 13:50</v>
      </c>
      <c r="V1651">
        <f>IFERROR(IF(W1651=Z1651,VLOOKUP($U1651,[1]C8842!$G$2:$M$145,3,FALSE),0),0)</f>
        <v>21</v>
      </c>
      <c r="W1651">
        <f>VLOOKUP(RIGHT($V$1,5),Key!$A$9:$B$14,2,FALSE)</f>
        <v>10.199999999999999</v>
      </c>
      <c r="X1651">
        <f t="shared" si="129"/>
        <v>0</v>
      </c>
      <c r="Y1651">
        <f>VLOOKUP(RIGHT($X$1,5),Key!$A$9:$B$14,2,FALSE)</f>
        <v>3.7</v>
      </c>
      <c r="Z1651">
        <f t="shared" si="127"/>
        <v>10.199999999999999</v>
      </c>
      <c r="AA1651">
        <f t="shared" si="128"/>
        <v>21</v>
      </c>
    </row>
    <row r="1652" spans="1:27" x14ac:dyDescent="0.3">
      <c r="A1652">
        <v>100067</v>
      </c>
      <c r="B1652">
        <v>230922</v>
      </c>
      <c r="C1652" s="3">
        <v>44130.57708333333</v>
      </c>
      <c r="D1652">
        <v>2</v>
      </c>
      <c r="E1652">
        <v>1</v>
      </c>
      <c r="F1652" t="s">
        <v>26</v>
      </c>
      <c r="G1652">
        <v>4</v>
      </c>
      <c r="H1652">
        <v>68.425780000000003</v>
      </c>
      <c r="I1652">
        <v>51.386719999999997</v>
      </c>
      <c r="J1652">
        <v>2.2304689999999998</v>
      </c>
      <c r="K1652">
        <v>82.035160000000005</v>
      </c>
      <c r="L1652" s="3">
        <v>44130.32916666667</v>
      </c>
      <c r="M1652">
        <v>17.18</v>
      </c>
      <c r="N1652" t="s">
        <v>28</v>
      </c>
      <c r="P1652">
        <f>(C1652-Key!$B$1)*24</f>
        <v>-1.2000000000698492</v>
      </c>
      <c r="Q1652">
        <f>(Key!$B$2-'17.1'!C1652)*24</f>
        <v>4.1500000000814907</v>
      </c>
      <c r="R1652" s="3">
        <f>C1652-(M1652-Key!$B$5)/(24*Key!$B$6)</f>
        <v>44130.563268518512</v>
      </c>
      <c r="S1652">
        <f>M1652-Key!$B$5</f>
        <v>14.92</v>
      </c>
      <c r="T1652" s="2">
        <f t="shared" si="125"/>
        <v>44129.576388888891</v>
      </c>
      <c r="U1652" t="str">
        <f t="shared" si="126"/>
        <v>10-25-2020 13:50</v>
      </c>
      <c r="V1652">
        <f>IFERROR(IF(W1652=Z1652,VLOOKUP($U1652,[1]C8842!$G$2:$M$145,3,FALSE),0),0)</f>
        <v>21</v>
      </c>
      <c r="W1652">
        <f>VLOOKUP(RIGHT($V$1,5),Key!$A$9:$B$14,2,FALSE)</f>
        <v>10.199999999999999</v>
      </c>
      <c r="X1652">
        <f t="shared" si="129"/>
        <v>0</v>
      </c>
      <c r="Y1652">
        <f>VLOOKUP(RIGHT($X$1,5),Key!$A$9:$B$14,2,FALSE)</f>
        <v>3.7</v>
      </c>
      <c r="Z1652">
        <f t="shared" si="127"/>
        <v>10.199999999999999</v>
      </c>
      <c r="AA1652">
        <f t="shared" si="128"/>
        <v>21</v>
      </c>
    </row>
    <row r="1653" spans="1:27" x14ac:dyDescent="0.3">
      <c r="A1653">
        <v>100067</v>
      </c>
      <c r="B1653">
        <v>230922</v>
      </c>
      <c r="C1653" s="3">
        <v>44130.57708333333</v>
      </c>
      <c r="D1653">
        <v>0</v>
      </c>
      <c r="E1653">
        <v>2</v>
      </c>
      <c r="F1653" t="s">
        <v>25</v>
      </c>
      <c r="G1653">
        <v>4</v>
      </c>
      <c r="H1653">
        <v>49.058590000000002</v>
      </c>
      <c r="I1653">
        <v>56.441409999999998</v>
      </c>
      <c r="J1653">
        <v>3.3867189999999998</v>
      </c>
      <c r="K1653">
        <v>47.019530000000003</v>
      </c>
      <c r="L1653" s="3">
        <v>44130.32916666667</v>
      </c>
      <c r="M1653">
        <v>17.18</v>
      </c>
      <c r="N1653" t="s">
        <v>28</v>
      </c>
      <c r="P1653">
        <f>(C1653-Key!$B$1)*24</f>
        <v>-1.2000000000698492</v>
      </c>
      <c r="Q1653">
        <f>(Key!$B$2-'17.1'!C1653)*24</f>
        <v>4.1500000000814907</v>
      </c>
      <c r="R1653" s="3">
        <f>C1653-(M1653-Key!$B$5)/(24*Key!$B$6)</f>
        <v>44130.563268518512</v>
      </c>
      <c r="S1653">
        <f>M1653-Key!$B$5</f>
        <v>14.92</v>
      </c>
      <c r="T1653" s="2">
        <f t="shared" si="125"/>
        <v>44129.576388888891</v>
      </c>
      <c r="U1653" t="str">
        <f t="shared" si="126"/>
        <v>10-25-2020 13:50</v>
      </c>
      <c r="V1653">
        <f>IFERROR(IF(W1653=Z1653,VLOOKUP($U1653,[1]C8842!$G$2:$M$145,3,FALSE),0),0)</f>
        <v>21</v>
      </c>
      <c r="W1653">
        <f>VLOOKUP(RIGHT($V$1,5),Key!$A$9:$B$14,2,FALSE)</f>
        <v>10.199999999999999</v>
      </c>
      <c r="X1653">
        <f t="shared" si="129"/>
        <v>0</v>
      </c>
      <c r="Y1653">
        <f>VLOOKUP(RIGHT($X$1,5),Key!$A$9:$B$14,2,FALSE)</f>
        <v>3.7</v>
      </c>
      <c r="Z1653">
        <f t="shared" si="127"/>
        <v>10.199999999999999</v>
      </c>
      <c r="AA1653">
        <f t="shared" si="128"/>
        <v>21</v>
      </c>
    </row>
    <row r="1654" spans="1:27" x14ac:dyDescent="0.3">
      <c r="A1654">
        <v>100067</v>
      </c>
      <c r="B1654">
        <v>230922</v>
      </c>
      <c r="C1654" s="3">
        <v>44130.57708333333</v>
      </c>
      <c r="D1654">
        <v>2</v>
      </c>
      <c r="E1654">
        <v>1</v>
      </c>
      <c r="F1654" t="s">
        <v>26</v>
      </c>
      <c r="G1654">
        <v>1</v>
      </c>
      <c r="H1654">
        <v>73.242189999999994</v>
      </c>
      <c r="I1654">
        <v>16.71875</v>
      </c>
      <c r="J1654">
        <v>0.82421880000000003</v>
      </c>
      <c r="K1654">
        <v>81.035160000000005</v>
      </c>
      <c r="L1654" s="3">
        <v>44130.32916666667</v>
      </c>
      <c r="M1654">
        <v>17.18</v>
      </c>
      <c r="N1654" t="s">
        <v>28</v>
      </c>
      <c r="P1654">
        <f>(C1654-Key!$B$1)*24</f>
        <v>-1.2000000000698492</v>
      </c>
      <c r="Q1654">
        <f>(Key!$B$2-'17.1'!C1654)*24</f>
        <v>4.1500000000814907</v>
      </c>
      <c r="R1654" s="3">
        <f>C1654-(M1654-Key!$B$5)/(24*Key!$B$6)</f>
        <v>44130.563268518512</v>
      </c>
      <c r="S1654">
        <f>M1654-Key!$B$5</f>
        <v>14.92</v>
      </c>
      <c r="T1654" s="2">
        <f t="shared" si="125"/>
        <v>44129.576388888891</v>
      </c>
      <c r="U1654" t="str">
        <f t="shared" si="126"/>
        <v>10-25-2020 13:50</v>
      </c>
      <c r="V1654">
        <f>IFERROR(IF(W1654=Z1654,VLOOKUP($U1654,[1]C8842!$G$2:$M$145,3,FALSE),0),0)</f>
        <v>21</v>
      </c>
      <c r="W1654">
        <f>VLOOKUP(RIGHT($V$1,5),Key!$A$9:$B$14,2,FALSE)</f>
        <v>10.199999999999999</v>
      </c>
      <c r="X1654">
        <f t="shared" si="129"/>
        <v>0</v>
      </c>
      <c r="Y1654">
        <f>VLOOKUP(RIGHT($X$1,5),Key!$A$9:$B$14,2,FALSE)</f>
        <v>3.7</v>
      </c>
      <c r="Z1654">
        <f t="shared" si="127"/>
        <v>10.199999999999999</v>
      </c>
      <c r="AA1654">
        <f t="shared" si="128"/>
        <v>21</v>
      </c>
    </row>
    <row r="1655" spans="1:27" x14ac:dyDescent="0.3">
      <c r="A1655">
        <v>100067</v>
      </c>
      <c r="B1655">
        <v>230922</v>
      </c>
      <c r="C1655" s="3">
        <v>44130.57708333333</v>
      </c>
      <c r="D1655">
        <v>3</v>
      </c>
      <c r="E1655">
        <v>2</v>
      </c>
      <c r="F1655" t="s">
        <v>26</v>
      </c>
      <c r="G1655">
        <v>4</v>
      </c>
      <c r="H1655">
        <v>62.546880000000002</v>
      </c>
      <c r="I1655">
        <v>72.519530000000003</v>
      </c>
      <c r="J1655">
        <v>3.3398439999999998</v>
      </c>
      <c r="K1655">
        <v>94.039060000000006</v>
      </c>
      <c r="L1655" s="3">
        <v>44130.32916666667</v>
      </c>
      <c r="M1655">
        <v>17.18</v>
      </c>
      <c r="N1655" t="s">
        <v>28</v>
      </c>
      <c r="P1655">
        <f>(C1655-Key!$B$1)*24</f>
        <v>-1.2000000000698492</v>
      </c>
      <c r="Q1655">
        <f>(Key!$B$2-'17.1'!C1655)*24</f>
        <v>4.1500000000814907</v>
      </c>
      <c r="R1655" s="3">
        <f>C1655-(M1655-Key!$B$5)/(24*Key!$B$6)</f>
        <v>44130.563268518512</v>
      </c>
      <c r="S1655">
        <f>M1655-Key!$B$5</f>
        <v>14.92</v>
      </c>
      <c r="T1655" s="2">
        <f t="shared" si="125"/>
        <v>44129.576388888891</v>
      </c>
      <c r="U1655" t="str">
        <f t="shared" si="126"/>
        <v>10-25-2020 13:50</v>
      </c>
      <c r="V1655">
        <f>IFERROR(IF(W1655=Z1655,VLOOKUP($U1655,[1]C8842!$G$2:$M$145,3,FALSE),0),0)</f>
        <v>21</v>
      </c>
      <c r="W1655">
        <f>VLOOKUP(RIGHT($V$1,5),Key!$A$9:$B$14,2,FALSE)</f>
        <v>10.199999999999999</v>
      </c>
      <c r="X1655">
        <f t="shared" si="129"/>
        <v>0</v>
      </c>
      <c r="Y1655">
        <f>VLOOKUP(RIGHT($X$1,5),Key!$A$9:$B$14,2,FALSE)</f>
        <v>3.7</v>
      </c>
      <c r="Z1655">
        <f t="shared" si="127"/>
        <v>10.199999999999999</v>
      </c>
      <c r="AA1655">
        <f t="shared" si="128"/>
        <v>21</v>
      </c>
    </row>
    <row r="1656" spans="1:27" x14ac:dyDescent="0.3">
      <c r="A1656">
        <v>100067</v>
      </c>
      <c r="B1656">
        <v>230922</v>
      </c>
      <c r="C1656" s="3">
        <v>44130.57708333333</v>
      </c>
      <c r="D1656">
        <v>0</v>
      </c>
      <c r="E1656">
        <v>2</v>
      </c>
      <c r="F1656" t="s">
        <v>25</v>
      </c>
      <c r="G1656">
        <v>1</v>
      </c>
      <c r="H1656">
        <v>60.542969999999997</v>
      </c>
      <c r="I1656">
        <v>15.48438</v>
      </c>
      <c r="J1656">
        <v>0.94140630000000003</v>
      </c>
      <c r="K1656">
        <v>46.019530000000003</v>
      </c>
      <c r="L1656" s="3">
        <v>44130.32916666667</v>
      </c>
      <c r="M1656">
        <v>17.18</v>
      </c>
      <c r="N1656" t="s">
        <v>28</v>
      </c>
      <c r="P1656">
        <f>(C1656-Key!$B$1)*24</f>
        <v>-1.2000000000698492</v>
      </c>
      <c r="Q1656">
        <f>(Key!$B$2-'17.1'!C1656)*24</f>
        <v>4.1500000000814907</v>
      </c>
      <c r="R1656" s="3">
        <f>C1656-(M1656-Key!$B$5)/(24*Key!$B$6)</f>
        <v>44130.563268518512</v>
      </c>
      <c r="S1656">
        <f>M1656-Key!$B$5</f>
        <v>14.92</v>
      </c>
      <c r="T1656" s="2">
        <f t="shared" si="125"/>
        <v>44129.576388888891</v>
      </c>
      <c r="U1656" t="str">
        <f t="shared" si="126"/>
        <v>10-25-2020 13:50</v>
      </c>
      <c r="V1656">
        <f>IFERROR(IF(W1656=Z1656,VLOOKUP($U1656,[1]C8842!$G$2:$M$145,3,FALSE),0),0)</f>
        <v>21</v>
      </c>
      <c r="W1656">
        <f>VLOOKUP(RIGHT($V$1,5),Key!$A$9:$B$14,2,FALSE)</f>
        <v>10.199999999999999</v>
      </c>
      <c r="X1656">
        <f t="shared" si="129"/>
        <v>0</v>
      </c>
      <c r="Y1656">
        <f>VLOOKUP(RIGHT($X$1,5),Key!$A$9:$B$14,2,FALSE)</f>
        <v>3.7</v>
      </c>
      <c r="Z1656">
        <f t="shared" si="127"/>
        <v>10.199999999999999</v>
      </c>
      <c r="AA1656">
        <f t="shared" si="128"/>
        <v>21</v>
      </c>
    </row>
    <row r="1657" spans="1:27" x14ac:dyDescent="0.3">
      <c r="A1657">
        <v>100067</v>
      </c>
      <c r="B1657">
        <v>230922</v>
      </c>
      <c r="C1657" s="3">
        <v>44130.57708333333</v>
      </c>
      <c r="D1657">
        <v>2</v>
      </c>
      <c r="E1657">
        <v>1</v>
      </c>
      <c r="F1657" t="s">
        <v>26</v>
      </c>
      <c r="G1657">
        <v>1</v>
      </c>
      <c r="H1657">
        <v>69.320310000000006</v>
      </c>
      <c r="I1657">
        <v>18.82422</v>
      </c>
      <c r="J1657">
        <v>0.953125</v>
      </c>
      <c r="K1657">
        <v>80.03125</v>
      </c>
      <c r="L1657" s="3">
        <v>44130.32916666667</v>
      </c>
      <c r="M1657">
        <v>17.18</v>
      </c>
      <c r="N1657" t="s">
        <v>28</v>
      </c>
      <c r="P1657">
        <f>(C1657-Key!$B$1)*24</f>
        <v>-1.2000000000698492</v>
      </c>
      <c r="Q1657">
        <f>(Key!$B$2-'17.1'!C1657)*24</f>
        <v>4.1500000000814907</v>
      </c>
      <c r="R1657" s="3">
        <f>C1657-(M1657-Key!$B$5)/(24*Key!$B$6)</f>
        <v>44130.563268518512</v>
      </c>
      <c r="S1657">
        <f>M1657-Key!$B$5</f>
        <v>14.92</v>
      </c>
      <c r="T1657" s="2">
        <f t="shared" si="125"/>
        <v>44129.576388888891</v>
      </c>
      <c r="U1657" t="str">
        <f t="shared" si="126"/>
        <v>10-25-2020 13:50</v>
      </c>
      <c r="V1657">
        <f>IFERROR(IF(W1657=Z1657,VLOOKUP($U1657,[1]C8842!$G$2:$M$145,3,FALSE),0),0)</f>
        <v>21</v>
      </c>
      <c r="W1657">
        <f>VLOOKUP(RIGHT($V$1,5),Key!$A$9:$B$14,2,FALSE)</f>
        <v>10.199999999999999</v>
      </c>
      <c r="X1657">
        <f t="shared" si="129"/>
        <v>0</v>
      </c>
      <c r="Y1657">
        <f>VLOOKUP(RIGHT($X$1,5),Key!$A$9:$B$14,2,FALSE)</f>
        <v>3.7</v>
      </c>
      <c r="Z1657">
        <f t="shared" si="127"/>
        <v>10.199999999999999</v>
      </c>
      <c r="AA1657">
        <f t="shared" si="128"/>
        <v>21</v>
      </c>
    </row>
    <row r="1658" spans="1:27" x14ac:dyDescent="0.3">
      <c r="A1658">
        <v>100067</v>
      </c>
      <c r="B1658">
        <v>230922</v>
      </c>
      <c r="C1658" s="3">
        <v>44130.57708333333</v>
      </c>
      <c r="D1658">
        <v>3</v>
      </c>
      <c r="E1658">
        <v>2</v>
      </c>
      <c r="F1658" t="s">
        <v>26</v>
      </c>
      <c r="G1658">
        <v>2</v>
      </c>
      <c r="H1658">
        <v>61.109380000000002</v>
      </c>
      <c r="I1658">
        <v>23.027339999999999</v>
      </c>
      <c r="J1658">
        <v>1.261719</v>
      </c>
      <c r="K1658">
        <v>94.039060000000006</v>
      </c>
      <c r="L1658" s="3">
        <v>44130.32916666667</v>
      </c>
      <c r="M1658">
        <v>17.18</v>
      </c>
      <c r="N1658" t="s">
        <v>28</v>
      </c>
      <c r="P1658">
        <f>(C1658-Key!$B$1)*24</f>
        <v>-1.2000000000698492</v>
      </c>
      <c r="Q1658">
        <f>(Key!$B$2-'17.1'!C1658)*24</f>
        <v>4.1500000000814907</v>
      </c>
      <c r="R1658" s="3">
        <f>C1658-(M1658-Key!$B$5)/(24*Key!$B$6)</f>
        <v>44130.563268518512</v>
      </c>
      <c r="S1658">
        <f>M1658-Key!$B$5</f>
        <v>14.92</v>
      </c>
      <c r="T1658" s="2">
        <f t="shared" si="125"/>
        <v>44129.576388888891</v>
      </c>
      <c r="U1658" t="str">
        <f t="shared" si="126"/>
        <v>10-25-2020 13:50</v>
      </c>
      <c r="V1658">
        <f>IFERROR(IF(W1658=Z1658,VLOOKUP($U1658,[1]C8842!$G$2:$M$145,3,FALSE),0),0)</f>
        <v>21</v>
      </c>
      <c r="W1658">
        <f>VLOOKUP(RIGHT($V$1,5),Key!$A$9:$B$14,2,FALSE)</f>
        <v>10.199999999999999</v>
      </c>
      <c r="X1658">
        <f t="shared" si="129"/>
        <v>0</v>
      </c>
      <c r="Y1658">
        <f>VLOOKUP(RIGHT($X$1,5),Key!$A$9:$B$14,2,FALSE)</f>
        <v>3.7</v>
      </c>
      <c r="Z1658">
        <f t="shared" si="127"/>
        <v>10.199999999999999</v>
      </c>
      <c r="AA1658">
        <f t="shared" si="128"/>
        <v>21</v>
      </c>
    </row>
    <row r="1659" spans="1:27" x14ac:dyDescent="0.3">
      <c r="A1659">
        <v>100067</v>
      </c>
      <c r="B1659">
        <v>230922</v>
      </c>
      <c r="C1659" s="3">
        <v>44130.57708333333</v>
      </c>
      <c r="D1659">
        <v>2</v>
      </c>
      <c r="E1659">
        <v>1</v>
      </c>
      <c r="F1659" t="s">
        <v>26</v>
      </c>
      <c r="G1659">
        <v>2</v>
      </c>
      <c r="H1659">
        <v>67.050780000000003</v>
      </c>
      <c r="I1659">
        <v>22.089839999999999</v>
      </c>
      <c r="J1659">
        <v>1.113281</v>
      </c>
      <c r="K1659">
        <v>82.035160000000005</v>
      </c>
      <c r="L1659" s="3">
        <v>44130.32916666667</v>
      </c>
      <c r="M1659">
        <v>17.18</v>
      </c>
      <c r="N1659" t="s">
        <v>28</v>
      </c>
      <c r="P1659">
        <f>(C1659-Key!$B$1)*24</f>
        <v>-1.2000000000698492</v>
      </c>
      <c r="Q1659">
        <f>(Key!$B$2-'17.1'!C1659)*24</f>
        <v>4.1500000000814907</v>
      </c>
      <c r="R1659" s="3">
        <f>C1659-(M1659-Key!$B$5)/(24*Key!$B$6)</f>
        <v>44130.563268518512</v>
      </c>
      <c r="S1659">
        <f>M1659-Key!$B$5</f>
        <v>14.92</v>
      </c>
      <c r="T1659" s="2">
        <f t="shared" si="125"/>
        <v>44129.576388888891</v>
      </c>
      <c r="U1659" t="str">
        <f t="shared" si="126"/>
        <v>10-25-2020 13:50</v>
      </c>
      <c r="V1659">
        <f>IFERROR(IF(W1659=Z1659,VLOOKUP($U1659,[1]C8842!$G$2:$M$145,3,FALSE),0),0)</f>
        <v>21</v>
      </c>
      <c r="W1659">
        <f>VLOOKUP(RIGHT($V$1,5),Key!$A$9:$B$14,2,FALSE)</f>
        <v>10.199999999999999</v>
      </c>
      <c r="X1659">
        <f t="shared" si="129"/>
        <v>0</v>
      </c>
      <c r="Y1659">
        <f>VLOOKUP(RIGHT($X$1,5),Key!$A$9:$B$14,2,FALSE)</f>
        <v>3.7</v>
      </c>
      <c r="Z1659">
        <f t="shared" si="127"/>
        <v>10.199999999999999</v>
      </c>
      <c r="AA1659">
        <f t="shared" si="128"/>
        <v>21</v>
      </c>
    </row>
    <row r="1660" spans="1:27" x14ac:dyDescent="0.3">
      <c r="A1660">
        <v>100067</v>
      </c>
      <c r="B1660">
        <v>230922</v>
      </c>
      <c r="C1660" s="3">
        <v>44130.57708333333</v>
      </c>
      <c r="D1660">
        <v>3</v>
      </c>
      <c r="E1660">
        <v>2</v>
      </c>
      <c r="F1660" t="s">
        <v>26</v>
      </c>
      <c r="G1660">
        <v>1</v>
      </c>
      <c r="H1660">
        <v>73.800780000000003</v>
      </c>
      <c r="I1660">
        <v>18.757809999999999</v>
      </c>
      <c r="J1660">
        <v>0.890625</v>
      </c>
      <c r="K1660">
        <v>96.039060000000006</v>
      </c>
      <c r="L1660" s="3">
        <v>44130.32916666667</v>
      </c>
      <c r="M1660">
        <v>17.18</v>
      </c>
      <c r="N1660" t="s">
        <v>28</v>
      </c>
      <c r="P1660">
        <f>(C1660-Key!$B$1)*24</f>
        <v>-1.2000000000698492</v>
      </c>
      <c r="Q1660">
        <f>(Key!$B$2-'17.1'!C1660)*24</f>
        <v>4.1500000000814907</v>
      </c>
      <c r="R1660" s="3">
        <f>C1660-(M1660-Key!$B$5)/(24*Key!$B$6)</f>
        <v>44130.563268518512</v>
      </c>
      <c r="S1660">
        <f>M1660-Key!$B$5</f>
        <v>14.92</v>
      </c>
      <c r="T1660" s="2">
        <f t="shared" si="125"/>
        <v>44129.576388888891</v>
      </c>
      <c r="U1660" t="str">
        <f t="shared" si="126"/>
        <v>10-25-2020 13:50</v>
      </c>
      <c r="V1660">
        <f>IFERROR(IF(W1660=Z1660,VLOOKUP($U1660,[1]C8842!$G$2:$M$145,3,FALSE),0),0)</f>
        <v>21</v>
      </c>
      <c r="W1660">
        <f>VLOOKUP(RIGHT($V$1,5),Key!$A$9:$B$14,2,FALSE)</f>
        <v>10.199999999999999</v>
      </c>
      <c r="X1660">
        <f t="shared" si="129"/>
        <v>0</v>
      </c>
      <c r="Y1660">
        <f>VLOOKUP(RIGHT($X$1,5),Key!$A$9:$B$14,2,FALSE)</f>
        <v>3.7</v>
      </c>
      <c r="Z1660">
        <f t="shared" si="127"/>
        <v>10.199999999999999</v>
      </c>
      <c r="AA1660">
        <f t="shared" si="128"/>
        <v>21</v>
      </c>
    </row>
    <row r="1661" spans="1:27" x14ac:dyDescent="0.3">
      <c r="A1661">
        <v>100067</v>
      </c>
      <c r="B1661">
        <v>230922</v>
      </c>
      <c r="C1661" s="3">
        <v>44130.57708333333</v>
      </c>
      <c r="D1661">
        <v>2</v>
      </c>
      <c r="E1661">
        <v>1</v>
      </c>
      <c r="F1661" t="s">
        <v>26</v>
      </c>
      <c r="G1661">
        <v>1</v>
      </c>
      <c r="H1661">
        <v>73.117189999999994</v>
      </c>
      <c r="I1661">
        <v>18.109380000000002</v>
      </c>
      <c r="J1661">
        <v>0.875</v>
      </c>
      <c r="K1661">
        <v>81.035160000000005</v>
      </c>
      <c r="L1661" s="3">
        <v>44130.32916666667</v>
      </c>
      <c r="M1661">
        <v>17.18</v>
      </c>
      <c r="N1661" t="s">
        <v>28</v>
      </c>
      <c r="P1661">
        <f>(C1661-Key!$B$1)*24</f>
        <v>-1.2000000000698492</v>
      </c>
      <c r="Q1661">
        <f>(Key!$B$2-'17.1'!C1661)*24</f>
        <v>4.1500000000814907</v>
      </c>
      <c r="R1661" s="3">
        <f>C1661-(M1661-Key!$B$5)/(24*Key!$B$6)</f>
        <v>44130.563268518512</v>
      </c>
      <c r="S1661">
        <f>M1661-Key!$B$5</f>
        <v>14.92</v>
      </c>
      <c r="T1661" s="2">
        <f t="shared" si="125"/>
        <v>44129.576388888891</v>
      </c>
      <c r="U1661" t="str">
        <f t="shared" si="126"/>
        <v>10-25-2020 13:50</v>
      </c>
      <c r="V1661">
        <f>IFERROR(IF(W1661=Z1661,VLOOKUP($U1661,[1]C8842!$G$2:$M$145,3,FALSE),0),0)</f>
        <v>21</v>
      </c>
      <c r="W1661">
        <f>VLOOKUP(RIGHT($V$1,5),Key!$A$9:$B$14,2,FALSE)</f>
        <v>10.199999999999999</v>
      </c>
      <c r="X1661">
        <f t="shared" si="129"/>
        <v>0</v>
      </c>
      <c r="Y1661">
        <f>VLOOKUP(RIGHT($X$1,5),Key!$A$9:$B$14,2,FALSE)</f>
        <v>3.7</v>
      </c>
      <c r="Z1661">
        <f t="shared" si="127"/>
        <v>10.199999999999999</v>
      </c>
      <c r="AA1661">
        <f t="shared" si="128"/>
        <v>21</v>
      </c>
    </row>
    <row r="1662" spans="1:27" x14ac:dyDescent="0.3">
      <c r="A1662">
        <v>100067</v>
      </c>
      <c r="B1662">
        <v>230922</v>
      </c>
      <c r="C1662" s="3">
        <v>44130.57708333333</v>
      </c>
      <c r="D1662">
        <v>0</v>
      </c>
      <c r="E1662">
        <v>2</v>
      </c>
      <c r="F1662" t="s">
        <v>25</v>
      </c>
      <c r="G1662">
        <v>1</v>
      </c>
      <c r="H1662">
        <v>62.386719999999997</v>
      </c>
      <c r="I1662">
        <v>19.98047</v>
      </c>
      <c r="J1662">
        <v>1.105469</v>
      </c>
      <c r="K1662">
        <v>44.019530000000003</v>
      </c>
      <c r="L1662" s="3">
        <v>44130.32916666667</v>
      </c>
      <c r="M1662">
        <v>17.18</v>
      </c>
      <c r="N1662" t="s">
        <v>28</v>
      </c>
      <c r="P1662">
        <f>(C1662-Key!$B$1)*24</f>
        <v>-1.2000000000698492</v>
      </c>
      <c r="Q1662">
        <f>(Key!$B$2-'17.1'!C1662)*24</f>
        <v>4.1500000000814907</v>
      </c>
      <c r="R1662" s="3">
        <f>C1662-(M1662-Key!$B$5)/(24*Key!$B$6)</f>
        <v>44130.563268518512</v>
      </c>
      <c r="S1662">
        <f>M1662-Key!$B$5</f>
        <v>14.92</v>
      </c>
      <c r="T1662" s="2">
        <f t="shared" si="125"/>
        <v>44129.576388888891</v>
      </c>
      <c r="U1662" t="str">
        <f t="shared" si="126"/>
        <v>10-25-2020 13:50</v>
      </c>
      <c r="V1662">
        <f>IFERROR(IF(W1662=Z1662,VLOOKUP($U1662,[1]C8842!$G$2:$M$145,3,FALSE),0),0)</f>
        <v>21</v>
      </c>
      <c r="W1662">
        <f>VLOOKUP(RIGHT($V$1,5),Key!$A$9:$B$14,2,FALSE)</f>
        <v>10.199999999999999</v>
      </c>
      <c r="X1662">
        <f t="shared" si="129"/>
        <v>0</v>
      </c>
      <c r="Y1662">
        <f>VLOOKUP(RIGHT($X$1,5),Key!$A$9:$B$14,2,FALSE)</f>
        <v>3.7</v>
      </c>
      <c r="Z1662">
        <f t="shared" si="127"/>
        <v>10.199999999999999</v>
      </c>
      <c r="AA1662">
        <f t="shared" si="128"/>
        <v>21</v>
      </c>
    </row>
    <row r="1663" spans="1:27" x14ac:dyDescent="0.3">
      <c r="A1663">
        <v>100067</v>
      </c>
      <c r="B1663">
        <v>230922</v>
      </c>
      <c r="C1663" s="3">
        <v>44130.57708333333</v>
      </c>
      <c r="D1663">
        <v>1</v>
      </c>
      <c r="E1663">
        <v>1</v>
      </c>
      <c r="F1663" t="s">
        <v>25</v>
      </c>
      <c r="G1663">
        <v>2</v>
      </c>
      <c r="H1663">
        <v>66.8125</v>
      </c>
      <c r="I1663">
        <v>20.898440000000001</v>
      </c>
      <c r="J1663">
        <v>1.0703130000000001</v>
      </c>
      <c r="K1663">
        <v>56.023440000000001</v>
      </c>
      <c r="L1663" s="3">
        <v>44130.32916666667</v>
      </c>
      <c r="M1663">
        <v>17.18</v>
      </c>
      <c r="N1663" t="s">
        <v>28</v>
      </c>
      <c r="P1663">
        <f>(C1663-Key!$B$1)*24</f>
        <v>-1.2000000000698492</v>
      </c>
      <c r="Q1663">
        <f>(Key!$B$2-'17.1'!C1663)*24</f>
        <v>4.1500000000814907</v>
      </c>
      <c r="R1663" s="3">
        <f>C1663-(M1663-Key!$B$5)/(24*Key!$B$6)</f>
        <v>44130.563268518512</v>
      </c>
      <c r="S1663">
        <f>M1663-Key!$B$5</f>
        <v>14.92</v>
      </c>
      <c r="T1663" s="2">
        <f t="shared" si="125"/>
        <v>44129.576388888891</v>
      </c>
      <c r="U1663" t="str">
        <f t="shared" si="126"/>
        <v>10-25-2020 13:50</v>
      </c>
      <c r="V1663">
        <f>IFERROR(IF(W1663=Z1663,VLOOKUP($U1663,[1]C8842!$G$2:$M$145,3,FALSE),0),0)</f>
        <v>21</v>
      </c>
      <c r="W1663">
        <f>VLOOKUP(RIGHT($V$1,5),Key!$A$9:$B$14,2,FALSE)</f>
        <v>10.199999999999999</v>
      </c>
      <c r="X1663">
        <f t="shared" si="129"/>
        <v>0</v>
      </c>
      <c r="Y1663">
        <f>VLOOKUP(RIGHT($X$1,5),Key!$A$9:$B$14,2,FALSE)</f>
        <v>3.7</v>
      </c>
      <c r="Z1663">
        <f t="shared" si="127"/>
        <v>10.199999999999999</v>
      </c>
      <c r="AA1663">
        <f t="shared" si="128"/>
        <v>21</v>
      </c>
    </row>
    <row r="1664" spans="1:27" x14ac:dyDescent="0.3">
      <c r="A1664">
        <v>100067</v>
      </c>
      <c r="B1664">
        <v>230922</v>
      </c>
      <c r="C1664" s="3">
        <v>44130.57708333333</v>
      </c>
      <c r="D1664">
        <v>3</v>
      </c>
      <c r="E1664">
        <v>2</v>
      </c>
      <c r="F1664" t="s">
        <v>26</v>
      </c>
      <c r="G1664">
        <v>1</v>
      </c>
      <c r="H1664">
        <v>62.453130000000002</v>
      </c>
      <c r="I1664">
        <v>15.539059999999999</v>
      </c>
      <c r="J1664">
        <v>0.9140625</v>
      </c>
      <c r="K1664">
        <v>95.039060000000006</v>
      </c>
      <c r="L1664" s="3">
        <v>44130.32916666667</v>
      </c>
      <c r="M1664">
        <v>17.18</v>
      </c>
      <c r="N1664" t="s">
        <v>28</v>
      </c>
      <c r="P1664">
        <f>(C1664-Key!$B$1)*24</f>
        <v>-1.2000000000698492</v>
      </c>
      <c r="Q1664">
        <f>(Key!$B$2-'17.1'!C1664)*24</f>
        <v>4.1500000000814907</v>
      </c>
      <c r="R1664" s="3">
        <f>C1664-(M1664-Key!$B$5)/(24*Key!$B$6)</f>
        <v>44130.563268518512</v>
      </c>
      <c r="S1664">
        <f>M1664-Key!$B$5</f>
        <v>14.92</v>
      </c>
      <c r="T1664" s="2">
        <f t="shared" si="125"/>
        <v>44129.576388888891</v>
      </c>
      <c r="U1664" t="str">
        <f t="shared" si="126"/>
        <v>10-25-2020 13:50</v>
      </c>
      <c r="V1664">
        <f>IFERROR(IF(W1664=Z1664,VLOOKUP($U1664,[1]C8842!$G$2:$M$145,3,FALSE),0),0)</f>
        <v>21</v>
      </c>
      <c r="W1664">
        <f>VLOOKUP(RIGHT($V$1,5),Key!$A$9:$B$14,2,FALSE)</f>
        <v>10.199999999999999</v>
      </c>
      <c r="X1664">
        <f t="shared" si="129"/>
        <v>0</v>
      </c>
      <c r="Y1664">
        <f>VLOOKUP(RIGHT($X$1,5),Key!$A$9:$B$14,2,FALSE)</f>
        <v>3.7</v>
      </c>
      <c r="Z1664">
        <f t="shared" si="127"/>
        <v>10.199999999999999</v>
      </c>
      <c r="AA1664">
        <f t="shared" si="128"/>
        <v>21</v>
      </c>
    </row>
    <row r="1665" spans="1:27" x14ac:dyDescent="0.3">
      <c r="A1665">
        <v>100067</v>
      </c>
      <c r="B1665">
        <v>230922</v>
      </c>
      <c r="C1665" s="3">
        <v>44130.57708333333</v>
      </c>
      <c r="D1665">
        <v>0</v>
      </c>
      <c r="E1665">
        <v>2</v>
      </c>
      <c r="F1665" t="s">
        <v>25</v>
      </c>
      <c r="G1665">
        <v>2</v>
      </c>
      <c r="H1665">
        <v>64.132810000000006</v>
      </c>
      <c r="I1665">
        <v>21.601559999999999</v>
      </c>
      <c r="J1665">
        <v>1.144531</v>
      </c>
      <c r="K1665">
        <v>46.019530000000003</v>
      </c>
      <c r="L1665" s="3">
        <v>44130.32916666667</v>
      </c>
      <c r="M1665">
        <v>17.18</v>
      </c>
      <c r="N1665" t="s">
        <v>28</v>
      </c>
      <c r="P1665">
        <f>(C1665-Key!$B$1)*24</f>
        <v>-1.2000000000698492</v>
      </c>
      <c r="Q1665">
        <f>(Key!$B$2-'17.1'!C1665)*24</f>
        <v>4.1500000000814907</v>
      </c>
      <c r="R1665" s="3">
        <f>C1665-(M1665-Key!$B$5)/(24*Key!$B$6)</f>
        <v>44130.563268518512</v>
      </c>
      <c r="S1665">
        <f>M1665-Key!$B$5</f>
        <v>14.92</v>
      </c>
      <c r="T1665" s="2">
        <f t="shared" si="125"/>
        <v>44129.576388888891</v>
      </c>
      <c r="U1665" t="str">
        <f t="shared" si="126"/>
        <v>10-25-2020 13:50</v>
      </c>
      <c r="V1665">
        <f>IFERROR(IF(W1665=Z1665,VLOOKUP($U1665,[1]C8842!$G$2:$M$145,3,FALSE),0),0)</f>
        <v>21</v>
      </c>
      <c r="W1665">
        <f>VLOOKUP(RIGHT($V$1,5),Key!$A$9:$B$14,2,FALSE)</f>
        <v>10.199999999999999</v>
      </c>
      <c r="X1665">
        <f t="shared" si="129"/>
        <v>0</v>
      </c>
      <c r="Y1665">
        <f>VLOOKUP(RIGHT($X$1,5),Key!$A$9:$B$14,2,FALSE)</f>
        <v>3.7</v>
      </c>
      <c r="Z1665">
        <f t="shared" si="127"/>
        <v>10.199999999999999</v>
      </c>
      <c r="AA1665">
        <f t="shared" si="128"/>
        <v>21</v>
      </c>
    </row>
    <row r="1666" spans="1:27" x14ac:dyDescent="0.3">
      <c r="A1666">
        <v>100067</v>
      </c>
      <c r="B1666">
        <v>230922</v>
      </c>
      <c r="C1666" s="3">
        <v>44130.57708333333</v>
      </c>
      <c r="D1666">
        <v>2</v>
      </c>
      <c r="E1666">
        <v>1</v>
      </c>
      <c r="F1666" t="s">
        <v>26</v>
      </c>
      <c r="G1666">
        <v>1</v>
      </c>
      <c r="H1666">
        <v>73.117189999999994</v>
      </c>
      <c r="I1666">
        <v>19.61328</v>
      </c>
      <c r="J1666">
        <v>0.9296875</v>
      </c>
      <c r="K1666">
        <v>82.035160000000005</v>
      </c>
      <c r="L1666" s="3">
        <v>44130.32916666667</v>
      </c>
      <c r="M1666">
        <v>17.18</v>
      </c>
      <c r="N1666" t="s">
        <v>28</v>
      </c>
      <c r="P1666">
        <f>(C1666-Key!$B$1)*24</f>
        <v>-1.2000000000698492</v>
      </c>
      <c r="Q1666">
        <f>(Key!$B$2-'17.1'!C1666)*24</f>
        <v>4.1500000000814907</v>
      </c>
      <c r="R1666" s="3">
        <f>C1666-(M1666-Key!$B$5)/(24*Key!$B$6)</f>
        <v>44130.563268518512</v>
      </c>
      <c r="S1666">
        <f>M1666-Key!$B$5</f>
        <v>14.92</v>
      </c>
      <c r="T1666" s="2">
        <f t="shared" si="125"/>
        <v>44129.576388888891</v>
      </c>
      <c r="U1666" t="str">
        <f t="shared" si="126"/>
        <v>10-25-2020 13:50</v>
      </c>
      <c r="V1666">
        <f>IFERROR(IF(W1666=Z1666,VLOOKUP($U1666,[1]C8842!$G$2:$M$145,3,FALSE),0),0)</f>
        <v>21</v>
      </c>
      <c r="W1666">
        <f>VLOOKUP(RIGHT($V$1,5),Key!$A$9:$B$14,2,FALSE)</f>
        <v>10.199999999999999</v>
      </c>
      <c r="X1666">
        <f t="shared" si="129"/>
        <v>0</v>
      </c>
      <c r="Y1666">
        <f>VLOOKUP(RIGHT($X$1,5),Key!$A$9:$B$14,2,FALSE)</f>
        <v>3.7</v>
      </c>
      <c r="Z1666">
        <f t="shared" si="127"/>
        <v>10.199999999999999</v>
      </c>
      <c r="AA1666">
        <f t="shared" si="128"/>
        <v>21</v>
      </c>
    </row>
    <row r="1667" spans="1:27" x14ac:dyDescent="0.3">
      <c r="A1667">
        <v>100067</v>
      </c>
      <c r="B1667">
        <v>230922</v>
      </c>
      <c r="C1667" s="3">
        <v>44130.57708333333</v>
      </c>
      <c r="D1667">
        <v>3</v>
      </c>
      <c r="E1667">
        <v>2</v>
      </c>
      <c r="F1667" t="s">
        <v>26</v>
      </c>
      <c r="G1667">
        <v>2</v>
      </c>
      <c r="H1667">
        <v>57.039059999999999</v>
      </c>
      <c r="I1667">
        <v>20.753910000000001</v>
      </c>
      <c r="J1667">
        <v>1.246094</v>
      </c>
      <c r="K1667">
        <v>94.039060000000006</v>
      </c>
      <c r="L1667" s="3">
        <v>44130.32916666667</v>
      </c>
      <c r="M1667">
        <v>17.18</v>
      </c>
      <c r="N1667" t="s">
        <v>28</v>
      </c>
      <c r="P1667">
        <f>(C1667-Key!$B$1)*24</f>
        <v>-1.2000000000698492</v>
      </c>
      <c r="Q1667">
        <f>(Key!$B$2-'17.1'!C1667)*24</f>
        <v>4.1500000000814907</v>
      </c>
      <c r="R1667" s="3">
        <f>C1667-(M1667-Key!$B$5)/(24*Key!$B$6)</f>
        <v>44130.563268518512</v>
      </c>
      <c r="S1667">
        <f>M1667-Key!$B$5</f>
        <v>14.92</v>
      </c>
      <c r="T1667" s="2">
        <f t="shared" ref="T1667:T1730" si="130">ROUND(C1667*24*60/10,0)/(24*6)-1</f>
        <v>44129.576388888891</v>
      </c>
      <c r="U1667" t="str">
        <f t="shared" ref="U1667:U1730" si="131">TEXT(T1667,"mm-dd-yyyy hh:mm")</f>
        <v>10-25-2020 13:50</v>
      </c>
      <c r="V1667">
        <f>IFERROR(IF(W1667=Z1667,VLOOKUP($U1667,[1]C8842!$G$2:$M$145,3,FALSE),0),0)</f>
        <v>21</v>
      </c>
      <c r="W1667">
        <f>VLOOKUP(RIGHT($V$1,5),Key!$A$9:$B$14,2,FALSE)</f>
        <v>10.199999999999999</v>
      </c>
      <c r="X1667">
        <f t="shared" si="129"/>
        <v>0</v>
      </c>
      <c r="Y1667">
        <f>VLOOKUP(RIGHT($X$1,5),Key!$A$9:$B$14,2,FALSE)</f>
        <v>3.7</v>
      </c>
      <c r="Z1667">
        <f t="shared" ref="Z1667:Z1730" si="132">M1667-MIN(ABS(Y1667-M1667),ABS(W1667-M1667))</f>
        <v>10.199999999999999</v>
      </c>
      <c r="AA1667">
        <f t="shared" ref="AA1667:AA1730" si="133">SUM(V1667,X1667)</f>
        <v>21</v>
      </c>
    </row>
    <row r="1668" spans="1:27" x14ac:dyDescent="0.3">
      <c r="A1668">
        <v>100067</v>
      </c>
      <c r="B1668">
        <v>230922</v>
      </c>
      <c r="C1668" s="3">
        <v>44130.57708333333</v>
      </c>
      <c r="D1668">
        <v>1</v>
      </c>
      <c r="E1668">
        <v>1</v>
      </c>
      <c r="F1668" t="s">
        <v>25</v>
      </c>
      <c r="G1668">
        <v>1</v>
      </c>
      <c r="H1668">
        <v>62.503909999999998</v>
      </c>
      <c r="I1668">
        <v>13.535159999999999</v>
      </c>
      <c r="J1668">
        <v>0.828125</v>
      </c>
      <c r="K1668">
        <v>57.023440000000001</v>
      </c>
      <c r="L1668" s="3">
        <v>44130.32916666667</v>
      </c>
      <c r="M1668">
        <v>17.18</v>
      </c>
      <c r="N1668" t="s">
        <v>28</v>
      </c>
      <c r="P1668">
        <f>(C1668-Key!$B$1)*24</f>
        <v>-1.2000000000698492</v>
      </c>
      <c r="Q1668">
        <f>(Key!$B$2-'17.1'!C1668)*24</f>
        <v>4.1500000000814907</v>
      </c>
      <c r="R1668" s="3">
        <f>C1668-(M1668-Key!$B$5)/(24*Key!$B$6)</f>
        <v>44130.563268518512</v>
      </c>
      <c r="S1668">
        <f>M1668-Key!$B$5</f>
        <v>14.92</v>
      </c>
      <c r="T1668" s="2">
        <f t="shared" si="130"/>
        <v>44129.576388888891</v>
      </c>
      <c r="U1668" t="str">
        <f t="shared" si="131"/>
        <v>10-25-2020 13:50</v>
      </c>
      <c r="V1668">
        <f>IFERROR(IF(W1668=Z1668,VLOOKUP($U1668,[1]C8842!$G$2:$M$145,3,FALSE),0),0)</f>
        <v>21</v>
      </c>
      <c r="W1668">
        <f>VLOOKUP(RIGHT($V$1,5),Key!$A$9:$B$14,2,FALSE)</f>
        <v>10.199999999999999</v>
      </c>
      <c r="X1668">
        <f t="shared" ref="X1668:X1731" si="134">$X$2</f>
        <v>0</v>
      </c>
      <c r="Y1668">
        <f>VLOOKUP(RIGHT($X$1,5),Key!$A$9:$B$14,2,FALSE)</f>
        <v>3.7</v>
      </c>
      <c r="Z1668">
        <f t="shared" si="132"/>
        <v>10.199999999999999</v>
      </c>
      <c r="AA1668">
        <f t="shared" si="133"/>
        <v>21</v>
      </c>
    </row>
    <row r="1669" spans="1:27" x14ac:dyDescent="0.3">
      <c r="A1669">
        <v>100067</v>
      </c>
      <c r="B1669">
        <v>230922</v>
      </c>
      <c r="C1669" s="3">
        <v>44130.577777777777</v>
      </c>
      <c r="D1669">
        <v>0</v>
      </c>
      <c r="E1669">
        <v>2</v>
      </c>
      <c r="F1669" t="s">
        <v>25</v>
      </c>
      <c r="G1669">
        <v>4</v>
      </c>
      <c r="H1669">
        <v>60.089840000000002</v>
      </c>
      <c r="I1669">
        <v>69.222660000000005</v>
      </c>
      <c r="J1669">
        <v>3.3320310000000002</v>
      </c>
      <c r="K1669">
        <v>46.019530000000003</v>
      </c>
      <c r="L1669" s="3">
        <v>44130.32916666667</v>
      </c>
      <c r="M1669">
        <v>17.18</v>
      </c>
      <c r="N1669" t="s">
        <v>28</v>
      </c>
      <c r="P1669">
        <f>(C1669-Key!$B$1)*24</f>
        <v>-1.1833333333488554</v>
      </c>
      <c r="Q1669">
        <f>(Key!$B$2-'17.1'!C1669)*24</f>
        <v>4.1333333333604969</v>
      </c>
      <c r="R1669" s="3">
        <f>C1669-(M1669-Key!$B$5)/(24*Key!$B$6)</f>
        <v>44130.563962962959</v>
      </c>
      <c r="S1669">
        <f>M1669-Key!$B$5</f>
        <v>14.92</v>
      </c>
      <c r="T1669" s="2">
        <f t="shared" si="130"/>
        <v>44129.576388888891</v>
      </c>
      <c r="U1669" t="str">
        <f t="shared" si="131"/>
        <v>10-25-2020 13:50</v>
      </c>
      <c r="V1669">
        <f>IFERROR(IF(W1669=Z1669,VLOOKUP($U1669,[1]C8842!$G$2:$M$145,3,FALSE),0),0)</f>
        <v>21</v>
      </c>
      <c r="W1669">
        <f>VLOOKUP(RIGHT($V$1,5),Key!$A$9:$B$14,2,FALSE)</f>
        <v>10.199999999999999</v>
      </c>
      <c r="X1669">
        <f t="shared" si="134"/>
        <v>0</v>
      </c>
      <c r="Y1669">
        <f>VLOOKUP(RIGHT($X$1,5),Key!$A$9:$B$14,2,FALSE)</f>
        <v>3.7</v>
      </c>
      <c r="Z1669">
        <f t="shared" si="132"/>
        <v>10.199999999999999</v>
      </c>
      <c r="AA1669">
        <f t="shared" si="133"/>
        <v>21</v>
      </c>
    </row>
    <row r="1670" spans="1:27" x14ac:dyDescent="0.3">
      <c r="A1670">
        <v>100067</v>
      </c>
      <c r="B1670">
        <v>230922</v>
      </c>
      <c r="C1670" s="3">
        <v>44130.577777777777</v>
      </c>
      <c r="D1670">
        <v>2</v>
      </c>
      <c r="E1670">
        <v>1</v>
      </c>
      <c r="F1670" t="s">
        <v>26</v>
      </c>
      <c r="G1670">
        <v>1</v>
      </c>
      <c r="H1670">
        <v>68.832030000000003</v>
      </c>
      <c r="I1670">
        <v>16.554690000000001</v>
      </c>
      <c r="J1670">
        <v>0.87109380000000003</v>
      </c>
      <c r="K1670">
        <v>83.035160000000005</v>
      </c>
      <c r="L1670" s="3">
        <v>44130.32916666667</v>
      </c>
      <c r="M1670">
        <v>17.18</v>
      </c>
      <c r="N1670" t="s">
        <v>28</v>
      </c>
      <c r="P1670">
        <f>(C1670-Key!$B$1)*24</f>
        <v>-1.1833333333488554</v>
      </c>
      <c r="Q1670">
        <f>(Key!$B$2-'17.1'!C1670)*24</f>
        <v>4.1333333333604969</v>
      </c>
      <c r="R1670" s="3">
        <f>C1670-(M1670-Key!$B$5)/(24*Key!$B$6)</f>
        <v>44130.563962962959</v>
      </c>
      <c r="S1670">
        <f>M1670-Key!$B$5</f>
        <v>14.92</v>
      </c>
      <c r="T1670" s="2">
        <f t="shared" si="130"/>
        <v>44129.576388888891</v>
      </c>
      <c r="U1670" t="str">
        <f t="shared" si="131"/>
        <v>10-25-2020 13:50</v>
      </c>
      <c r="V1670">
        <f>IFERROR(IF(W1670=Z1670,VLOOKUP($U1670,[1]C8842!$G$2:$M$145,3,FALSE),0),0)</f>
        <v>21</v>
      </c>
      <c r="W1670">
        <f>VLOOKUP(RIGHT($V$1,5),Key!$A$9:$B$14,2,FALSE)</f>
        <v>10.199999999999999</v>
      </c>
      <c r="X1670">
        <f t="shared" si="134"/>
        <v>0</v>
      </c>
      <c r="Y1670">
        <f>VLOOKUP(RIGHT($X$1,5),Key!$A$9:$B$14,2,FALSE)</f>
        <v>3.7</v>
      </c>
      <c r="Z1670">
        <f t="shared" si="132"/>
        <v>10.199999999999999</v>
      </c>
      <c r="AA1670">
        <f t="shared" si="133"/>
        <v>21</v>
      </c>
    </row>
    <row r="1671" spans="1:27" x14ac:dyDescent="0.3">
      <c r="A1671">
        <v>100067</v>
      </c>
      <c r="B1671">
        <v>230922</v>
      </c>
      <c r="C1671" s="3">
        <v>44130.577777777777</v>
      </c>
      <c r="D1671">
        <v>2</v>
      </c>
      <c r="E1671">
        <v>1</v>
      </c>
      <c r="F1671" t="s">
        <v>26</v>
      </c>
      <c r="G1671">
        <v>2</v>
      </c>
      <c r="H1671">
        <v>72.300780000000003</v>
      </c>
      <c r="I1671">
        <v>24.402339999999999</v>
      </c>
      <c r="J1671">
        <v>1.1171880000000001</v>
      </c>
      <c r="K1671">
        <v>84.035160000000005</v>
      </c>
      <c r="L1671" s="3">
        <v>44130.32916666667</v>
      </c>
      <c r="M1671">
        <v>17.18</v>
      </c>
      <c r="N1671" t="s">
        <v>28</v>
      </c>
      <c r="P1671">
        <f>(C1671-Key!$B$1)*24</f>
        <v>-1.1833333333488554</v>
      </c>
      <c r="Q1671">
        <f>(Key!$B$2-'17.1'!C1671)*24</f>
        <v>4.1333333333604969</v>
      </c>
      <c r="R1671" s="3">
        <f>C1671-(M1671-Key!$B$5)/(24*Key!$B$6)</f>
        <v>44130.563962962959</v>
      </c>
      <c r="S1671">
        <f>M1671-Key!$B$5</f>
        <v>14.92</v>
      </c>
      <c r="T1671" s="2">
        <f t="shared" si="130"/>
        <v>44129.576388888891</v>
      </c>
      <c r="U1671" t="str">
        <f t="shared" si="131"/>
        <v>10-25-2020 13:50</v>
      </c>
      <c r="V1671">
        <f>IFERROR(IF(W1671=Z1671,VLOOKUP($U1671,[1]C8842!$G$2:$M$145,3,FALSE),0),0)</f>
        <v>21</v>
      </c>
      <c r="W1671">
        <f>VLOOKUP(RIGHT($V$1,5),Key!$A$9:$B$14,2,FALSE)</f>
        <v>10.199999999999999</v>
      </c>
      <c r="X1671">
        <f t="shared" si="134"/>
        <v>0</v>
      </c>
      <c r="Y1671">
        <f>VLOOKUP(RIGHT($X$1,5),Key!$A$9:$B$14,2,FALSE)</f>
        <v>3.7</v>
      </c>
      <c r="Z1671">
        <f t="shared" si="132"/>
        <v>10.199999999999999</v>
      </c>
      <c r="AA1671">
        <f t="shared" si="133"/>
        <v>21</v>
      </c>
    </row>
    <row r="1672" spans="1:27" x14ac:dyDescent="0.3">
      <c r="A1672">
        <v>100067</v>
      </c>
      <c r="B1672">
        <v>230922</v>
      </c>
      <c r="C1672" s="3">
        <v>44130.577777777777</v>
      </c>
      <c r="D1672">
        <v>3</v>
      </c>
      <c r="E1672">
        <v>2</v>
      </c>
      <c r="F1672" t="s">
        <v>26</v>
      </c>
      <c r="G1672">
        <v>1</v>
      </c>
      <c r="H1672">
        <v>63.589840000000002</v>
      </c>
      <c r="I1672">
        <v>14.96875</v>
      </c>
      <c r="J1672">
        <v>0.875</v>
      </c>
      <c r="K1672">
        <v>94.039060000000006</v>
      </c>
      <c r="L1672" s="3">
        <v>44130.32916666667</v>
      </c>
      <c r="M1672">
        <v>17.18</v>
      </c>
      <c r="N1672" t="s">
        <v>28</v>
      </c>
      <c r="P1672">
        <f>(C1672-Key!$B$1)*24</f>
        <v>-1.1833333333488554</v>
      </c>
      <c r="Q1672">
        <f>(Key!$B$2-'17.1'!C1672)*24</f>
        <v>4.1333333333604969</v>
      </c>
      <c r="R1672" s="3">
        <f>C1672-(M1672-Key!$B$5)/(24*Key!$B$6)</f>
        <v>44130.563962962959</v>
      </c>
      <c r="S1672">
        <f>M1672-Key!$B$5</f>
        <v>14.92</v>
      </c>
      <c r="T1672" s="2">
        <f t="shared" si="130"/>
        <v>44129.576388888891</v>
      </c>
      <c r="U1672" t="str">
        <f t="shared" si="131"/>
        <v>10-25-2020 13:50</v>
      </c>
      <c r="V1672">
        <f>IFERROR(IF(W1672=Z1672,VLOOKUP($U1672,[1]C8842!$G$2:$M$145,3,FALSE),0),0)</f>
        <v>21</v>
      </c>
      <c r="W1672">
        <f>VLOOKUP(RIGHT($V$1,5),Key!$A$9:$B$14,2,FALSE)</f>
        <v>10.199999999999999</v>
      </c>
      <c r="X1672">
        <f t="shared" si="134"/>
        <v>0</v>
      </c>
      <c r="Y1672">
        <f>VLOOKUP(RIGHT($X$1,5),Key!$A$9:$B$14,2,FALSE)</f>
        <v>3.7</v>
      </c>
      <c r="Z1672">
        <f t="shared" si="132"/>
        <v>10.199999999999999</v>
      </c>
      <c r="AA1672">
        <f t="shared" si="133"/>
        <v>21</v>
      </c>
    </row>
    <row r="1673" spans="1:27" x14ac:dyDescent="0.3">
      <c r="A1673">
        <v>100067</v>
      </c>
      <c r="B1673">
        <v>230922</v>
      </c>
      <c r="C1673" s="3">
        <v>44130.577777777777</v>
      </c>
      <c r="D1673">
        <v>3</v>
      </c>
      <c r="E1673">
        <v>2</v>
      </c>
      <c r="F1673" t="s">
        <v>26</v>
      </c>
      <c r="G1673">
        <v>1</v>
      </c>
      <c r="H1673">
        <v>64.914060000000006</v>
      </c>
      <c r="I1673">
        <v>19.128910000000001</v>
      </c>
      <c r="J1673">
        <v>1.027344</v>
      </c>
      <c r="K1673">
        <v>94.039060000000006</v>
      </c>
      <c r="L1673" s="3">
        <v>44130.32916666667</v>
      </c>
      <c r="M1673">
        <v>17.18</v>
      </c>
      <c r="N1673" t="s">
        <v>28</v>
      </c>
      <c r="P1673">
        <f>(C1673-Key!$B$1)*24</f>
        <v>-1.1833333333488554</v>
      </c>
      <c r="Q1673">
        <f>(Key!$B$2-'17.1'!C1673)*24</f>
        <v>4.1333333333604969</v>
      </c>
      <c r="R1673" s="3">
        <f>C1673-(M1673-Key!$B$5)/(24*Key!$B$6)</f>
        <v>44130.563962962959</v>
      </c>
      <c r="S1673">
        <f>M1673-Key!$B$5</f>
        <v>14.92</v>
      </c>
      <c r="T1673" s="2">
        <f t="shared" si="130"/>
        <v>44129.576388888891</v>
      </c>
      <c r="U1673" t="str">
        <f t="shared" si="131"/>
        <v>10-25-2020 13:50</v>
      </c>
      <c r="V1673">
        <f>IFERROR(IF(W1673=Z1673,VLOOKUP($U1673,[1]C8842!$G$2:$M$145,3,FALSE),0),0)</f>
        <v>21</v>
      </c>
      <c r="W1673">
        <f>VLOOKUP(RIGHT($V$1,5),Key!$A$9:$B$14,2,FALSE)</f>
        <v>10.199999999999999</v>
      </c>
      <c r="X1673">
        <f t="shared" si="134"/>
        <v>0</v>
      </c>
      <c r="Y1673">
        <f>VLOOKUP(RIGHT($X$1,5),Key!$A$9:$B$14,2,FALSE)</f>
        <v>3.7</v>
      </c>
      <c r="Z1673">
        <f t="shared" si="132"/>
        <v>10.199999999999999</v>
      </c>
      <c r="AA1673">
        <f t="shared" si="133"/>
        <v>21</v>
      </c>
    </row>
    <row r="1674" spans="1:27" x14ac:dyDescent="0.3">
      <c r="A1674">
        <v>100067</v>
      </c>
      <c r="B1674">
        <v>230922</v>
      </c>
      <c r="C1674" s="3">
        <v>44130.577777777777</v>
      </c>
      <c r="D1674">
        <v>2</v>
      </c>
      <c r="E1674">
        <v>1</v>
      </c>
      <c r="F1674" t="s">
        <v>26</v>
      </c>
      <c r="G1674">
        <v>1</v>
      </c>
      <c r="H1674">
        <v>66.847660000000005</v>
      </c>
      <c r="I1674">
        <v>17.398440000000001</v>
      </c>
      <c r="J1674">
        <v>0.9296875</v>
      </c>
      <c r="K1674">
        <v>81.035160000000005</v>
      </c>
      <c r="L1674" s="3">
        <v>44130.32916666667</v>
      </c>
      <c r="M1674">
        <v>17.18</v>
      </c>
      <c r="N1674" t="s">
        <v>28</v>
      </c>
      <c r="P1674">
        <f>(C1674-Key!$B$1)*24</f>
        <v>-1.1833333333488554</v>
      </c>
      <c r="Q1674">
        <f>(Key!$B$2-'17.1'!C1674)*24</f>
        <v>4.1333333333604969</v>
      </c>
      <c r="R1674" s="3">
        <f>C1674-(M1674-Key!$B$5)/(24*Key!$B$6)</f>
        <v>44130.563962962959</v>
      </c>
      <c r="S1674">
        <f>M1674-Key!$B$5</f>
        <v>14.92</v>
      </c>
      <c r="T1674" s="2">
        <f t="shared" si="130"/>
        <v>44129.576388888891</v>
      </c>
      <c r="U1674" t="str">
        <f t="shared" si="131"/>
        <v>10-25-2020 13:50</v>
      </c>
      <c r="V1674">
        <f>IFERROR(IF(W1674=Z1674,VLOOKUP($U1674,[1]C8842!$G$2:$M$145,3,FALSE),0),0)</f>
        <v>21</v>
      </c>
      <c r="W1674">
        <f>VLOOKUP(RIGHT($V$1,5),Key!$A$9:$B$14,2,FALSE)</f>
        <v>10.199999999999999</v>
      </c>
      <c r="X1674">
        <f t="shared" si="134"/>
        <v>0</v>
      </c>
      <c r="Y1674">
        <f>VLOOKUP(RIGHT($X$1,5),Key!$A$9:$B$14,2,FALSE)</f>
        <v>3.7</v>
      </c>
      <c r="Z1674">
        <f t="shared" si="132"/>
        <v>10.199999999999999</v>
      </c>
      <c r="AA1674">
        <f t="shared" si="133"/>
        <v>21</v>
      </c>
    </row>
    <row r="1675" spans="1:27" x14ac:dyDescent="0.3">
      <c r="A1675">
        <v>100067</v>
      </c>
      <c r="B1675">
        <v>230922</v>
      </c>
      <c r="C1675" s="3">
        <v>44130.577777777777</v>
      </c>
      <c r="D1675">
        <v>3</v>
      </c>
      <c r="E1675">
        <v>2</v>
      </c>
      <c r="F1675" t="s">
        <v>26</v>
      </c>
      <c r="G1675">
        <v>2</v>
      </c>
      <c r="H1675">
        <v>69.265630000000002</v>
      </c>
      <c r="I1675">
        <v>21.34375</v>
      </c>
      <c r="J1675">
        <v>1.046875</v>
      </c>
      <c r="K1675">
        <v>94.039060000000006</v>
      </c>
      <c r="L1675" s="3">
        <v>44130.32916666667</v>
      </c>
      <c r="M1675">
        <v>17.18</v>
      </c>
      <c r="N1675" t="s">
        <v>28</v>
      </c>
      <c r="P1675">
        <f>(C1675-Key!$B$1)*24</f>
        <v>-1.1833333333488554</v>
      </c>
      <c r="Q1675">
        <f>(Key!$B$2-'17.1'!C1675)*24</f>
        <v>4.1333333333604969</v>
      </c>
      <c r="R1675" s="3">
        <f>C1675-(M1675-Key!$B$5)/(24*Key!$B$6)</f>
        <v>44130.563962962959</v>
      </c>
      <c r="S1675">
        <f>M1675-Key!$B$5</f>
        <v>14.92</v>
      </c>
      <c r="T1675" s="2">
        <f t="shared" si="130"/>
        <v>44129.576388888891</v>
      </c>
      <c r="U1675" t="str">
        <f t="shared" si="131"/>
        <v>10-25-2020 13:50</v>
      </c>
      <c r="V1675">
        <f>IFERROR(IF(W1675=Z1675,VLOOKUP($U1675,[1]C8842!$G$2:$M$145,3,FALSE),0),0)</f>
        <v>21</v>
      </c>
      <c r="W1675">
        <f>VLOOKUP(RIGHT($V$1,5),Key!$A$9:$B$14,2,FALSE)</f>
        <v>10.199999999999999</v>
      </c>
      <c r="X1675">
        <f t="shared" si="134"/>
        <v>0</v>
      </c>
      <c r="Y1675">
        <f>VLOOKUP(RIGHT($X$1,5),Key!$A$9:$B$14,2,FALSE)</f>
        <v>3.7</v>
      </c>
      <c r="Z1675">
        <f t="shared" si="132"/>
        <v>10.199999999999999</v>
      </c>
      <c r="AA1675">
        <f t="shared" si="133"/>
        <v>21</v>
      </c>
    </row>
    <row r="1676" spans="1:27" x14ac:dyDescent="0.3">
      <c r="A1676">
        <v>100067</v>
      </c>
      <c r="B1676">
        <v>230922</v>
      </c>
      <c r="C1676" s="3">
        <v>44130.577777777777</v>
      </c>
      <c r="D1676">
        <v>3</v>
      </c>
      <c r="E1676">
        <v>2</v>
      </c>
      <c r="F1676" t="s">
        <v>26</v>
      </c>
      <c r="G1676">
        <v>2</v>
      </c>
      <c r="H1676">
        <v>70.480469999999997</v>
      </c>
      <c r="I1676">
        <v>20.73828</v>
      </c>
      <c r="J1676">
        <v>1.0078130000000001</v>
      </c>
      <c r="K1676">
        <v>94.039060000000006</v>
      </c>
      <c r="L1676" s="3">
        <v>44130.32916666667</v>
      </c>
      <c r="M1676">
        <v>17.18</v>
      </c>
      <c r="N1676" t="s">
        <v>28</v>
      </c>
      <c r="P1676">
        <f>(C1676-Key!$B$1)*24</f>
        <v>-1.1833333333488554</v>
      </c>
      <c r="Q1676">
        <f>(Key!$B$2-'17.1'!C1676)*24</f>
        <v>4.1333333333604969</v>
      </c>
      <c r="R1676" s="3">
        <f>C1676-(M1676-Key!$B$5)/(24*Key!$B$6)</f>
        <v>44130.563962962959</v>
      </c>
      <c r="S1676">
        <f>M1676-Key!$B$5</f>
        <v>14.92</v>
      </c>
      <c r="T1676" s="2">
        <f t="shared" si="130"/>
        <v>44129.576388888891</v>
      </c>
      <c r="U1676" t="str">
        <f t="shared" si="131"/>
        <v>10-25-2020 13:50</v>
      </c>
      <c r="V1676">
        <f>IFERROR(IF(W1676=Z1676,VLOOKUP($U1676,[1]C8842!$G$2:$M$145,3,FALSE),0),0)</f>
        <v>21</v>
      </c>
      <c r="W1676">
        <f>VLOOKUP(RIGHT($V$1,5),Key!$A$9:$B$14,2,FALSE)</f>
        <v>10.199999999999999</v>
      </c>
      <c r="X1676">
        <f t="shared" si="134"/>
        <v>0</v>
      </c>
      <c r="Y1676">
        <f>VLOOKUP(RIGHT($X$1,5),Key!$A$9:$B$14,2,FALSE)</f>
        <v>3.7</v>
      </c>
      <c r="Z1676">
        <f t="shared" si="132"/>
        <v>10.199999999999999</v>
      </c>
      <c r="AA1676">
        <f t="shared" si="133"/>
        <v>21</v>
      </c>
    </row>
    <row r="1677" spans="1:27" x14ac:dyDescent="0.3">
      <c r="A1677">
        <v>100067</v>
      </c>
      <c r="B1677">
        <v>230922</v>
      </c>
      <c r="C1677" s="3">
        <v>44130.577777777777</v>
      </c>
      <c r="D1677">
        <v>0</v>
      </c>
      <c r="E1677">
        <v>2</v>
      </c>
      <c r="F1677" t="s">
        <v>25</v>
      </c>
      <c r="G1677">
        <v>4</v>
      </c>
      <c r="H1677">
        <v>64.117189999999994</v>
      </c>
      <c r="I1677">
        <v>75.117189999999994</v>
      </c>
      <c r="J1677">
        <v>3.3671880000000001</v>
      </c>
      <c r="K1677">
        <v>46.019530000000003</v>
      </c>
      <c r="L1677" s="3">
        <v>44130.32916666667</v>
      </c>
      <c r="M1677">
        <v>17.18</v>
      </c>
      <c r="N1677" t="s">
        <v>28</v>
      </c>
      <c r="P1677">
        <f>(C1677-Key!$B$1)*24</f>
        <v>-1.1833333333488554</v>
      </c>
      <c r="Q1677">
        <f>(Key!$B$2-'17.1'!C1677)*24</f>
        <v>4.1333333333604969</v>
      </c>
      <c r="R1677" s="3">
        <f>C1677-(M1677-Key!$B$5)/(24*Key!$B$6)</f>
        <v>44130.563962962959</v>
      </c>
      <c r="S1677">
        <f>M1677-Key!$B$5</f>
        <v>14.92</v>
      </c>
      <c r="T1677" s="2">
        <f t="shared" si="130"/>
        <v>44129.576388888891</v>
      </c>
      <c r="U1677" t="str">
        <f t="shared" si="131"/>
        <v>10-25-2020 13:50</v>
      </c>
      <c r="V1677">
        <f>IFERROR(IF(W1677=Z1677,VLOOKUP($U1677,[1]C8842!$G$2:$M$145,3,FALSE),0),0)</f>
        <v>21</v>
      </c>
      <c r="W1677">
        <f>VLOOKUP(RIGHT($V$1,5),Key!$A$9:$B$14,2,FALSE)</f>
        <v>10.199999999999999</v>
      </c>
      <c r="X1677">
        <f t="shared" si="134"/>
        <v>0</v>
      </c>
      <c r="Y1677">
        <f>VLOOKUP(RIGHT($X$1,5),Key!$A$9:$B$14,2,FALSE)</f>
        <v>3.7</v>
      </c>
      <c r="Z1677">
        <f t="shared" si="132"/>
        <v>10.199999999999999</v>
      </c>
      <c r="AA1677">
        <f t="shared" si="133"/>
        <v>21</v>
      </c>
    </row>
    <row r="1678" spans="1:27" x14ac:dyDescent="0.3">
      <c r="A1678">
        <v>100067</v>
      </c>
      <c r="B1678">
        <v>230922</v>
      </c>
      <c r="C1678" s="3">
        <v>44130.577777777777</v>
      </c>
      <c r="D1678">
        <v>3</v>
      </c>
      <c r="E1678">
        <v>2</v>
      </c>
      <c r="F1678" t="s">
        <v>26</v>
      </c>
      <c r="G1678">
        <v>1</v>
      </c>
      <c r="H1678">
        <v>68.515630000000002</v>
      </c>
      <c r="I1678">
        <v>19.277339999999999</v>
      </c>
      <c r="J1678">
        <v>0.98046880000000003</v>
      </c>
      <c r="K1678">
        <v>93.039060000000006</v>
      </c>
      <c r="L1678" s="3">
        <v>44130.32916666667</v>
      </c>
      <c r="M1678">
        <v>17.18</v>
      </c>
      <c r="N1678" t="s">
        <v>28</v>
      </c>
      <c r="P1678">
        <f>(C1678-Key!$B$1)*24</f>
        <v>-1.1833333333488554</v>
      </c>
      <c r="Q1678">
        <f>(Key!$B$2-'17.1'!C1678)*24</f>
        <v>4.1333333333604969</v>
      </c>
      <c r="R1678" s="3">
        <f>C1678-(M1678-Key!$B$5)/(24*Key!$B$6)</f>
        <v>44130.563962962959</v>
      </c>
      <c r="S1678">
        <f>M1678-Key!$B$5</f>
        <v>14.92</v>
      </c>
      <c r="T1678" s="2">
        <f t="shared" si="130"/>
        <v>44129.576388888891</v>
      </c>
      <c r="U1678" t="str">
        <f t="shared" si="131"/>
        <v>10-25-2020 13:50</v>
      </c>
      <c r="V1678">
        <f>IFERROR(IF(W1678=Z1678,VLOOKUP($U1678,[1]C8842!$G$2:$M$145,3,FALSE),0),0)</f>
        <v>21</v>
      </c>
      <c r="W1678">
        <f>VLOOKUP(RIGHT($V$1,5),Key!$A$9:$B$14,2,FALSE)</f>
        <v>10.199999999999999</v>
      </c>
      <c r="X1678">
        <f t="shared" si="134"/>
        <v>0</v>
      </c>
      <c r="Y1678">
        <f>VLOOKUP(RIGHT($X$1,5),Key!$A$9:$B$14,2,FALSE)</f>
        <v>3.7</v>
      </c>
      <c r="Z1678">
        <f t="shared" si="132"/>
        <v>10.199999999999999</v>
      </c>
      <c r="AA1678">
        <f t="shared" si="133"/>
        <v>21</v>
      </c>
    </row>
    <row r="1679" spans="1:27" x14ac:dyDescent="0.3">
      <c r="A1679">
        <v>100067</v>
      </c>
      <c r="B1679">
        <v>230922</v>
      </c>
      <c r="C1679" s="3">
        <v>44130.577777777777</v>
      </c>
      <c r="D1679">
        <v>1</v>
      </c>
      <c r="E1679">
        <v>1</v>
      </c>
      <c r="F1679" t="s">
        <v>25</v>
      </c>
      <c r="G1679">
        <v>2</v>
      </c>
      <c r="H1679">
        <v>69.628910000000005</v>
      </c>
      <c r="I1679">
        <v>21.558589999999999</v>
      </c>
      <c r="J1679">
        <v>1.050781</v>
      </c>
      <c r="K1679">
        <v>58.023440000000001</v>
      </c>
      <c r="L1679" s="3">
        <v>44130.32916666667</v>
      </c>
      <c r="M1679">
        <v>17.18</v>
      </c>
      <c r="N1679" t="s">
        <v>28</v>
      </c>
      <c r="P1679">
        <f>(C1679-Key!$B$1)*24</f>
        <v>-1.1833333333488554</v>
      </c>
      <c r="Q1679">
        <f>(Key!$B$2-'17.1'!C1679)*24</f>
        <v>4.1333333333604969</v>
      </c>
      <c r="R1679" s="3">
        <f>C1679-(M1679-Key!$B$5)/(24*Key!$B$6)</f>
        <v>44130.563962962959</v>
      </c>
      <c r="S1679">
        <f>M1679-Key!$B$5</f>
        <v>14.92</v>
      </c>
      <c r="T1679" s="2">
        <f t="shared" si="130"/>
        <v>44129.576388888891</v>
      </c>
      <c r="U1679" t="str">
        <f t="shared" si="131"/>
        <v>10-25-2020 13:50</v>
      </c>
      <c r="V1679">
        <f>IFERROR(IF(W1679=Z1679,VLOOKUP($U1679,[1]C8842!$G$2:$M$145,3,FALSE),0),0)</f>
        <v>21</v>
      </c>
      <c r="W1679">
        <f>VLOOKUP(RIGHT($V$1,5),Key!$A$9:$B$14,2,FALSE)</f>
        <v>10.199999999999999</v>
      </c>
      <c r="X1679">
        <f t="shared" si="134"/>
        <v>0</v>
      </c>
      <c r="Y1679">
        <f>VLOOKUP(RIGHT($X$1,5),Key!$A$9:$B$14,2,FALSE)</f>
        <v>3.7</v>
      </c>
      <c r="Z1679">
        <f t="shared" si="132"/>
        <v>10.199999999999999</v>
      </c>
      <c r="AA1679">
        <f t="shared" si="133"/>
        <v>21</v>
      </c>
    </row>
    <row r="1680" spans="1:27" x14ac:dyDescent="0.3">
      <c r="A1680">
        <v>100067</v>
      </c>
      <c r="B1680">
        <v>230922</v>
      </c>
      <c r="C1680" s="3">
        <v>44130.577777777777</v>
      </c>
      <c r="D1680">
        <v>2</v>
      </c>
      <c r="E1680">
        <v>1</v>
      </c>
      <c r="F1680" t="s">
        <v>26</v>
      </c>
      <c r="G1680">
        <v>1</v>
      </c>
      <c r="H1680">
        <v>71.148439999999994</v>
      </c>
      <c r="I1680">
        <v>17.29297</v>
      </c>
      <c r="J1680">
        <v>0.87109380000000003</v>
      </c>
      <c r="K1680">
        <v>82.035160000000005</v>
      </c>
      <c r="L1680" s="3">
        <v>44130.32916666667</v>
      </c>
      <c r="M1680">
        <v>17.18</v>
      </c>
      <c r="N1680" t="s">
        <v>28</v>
      </c>
      <c r="P1680">
        <f>(C1680-Key!$B$1)*24</f>
        <v>-1.1833333333488554</v>
      </c>
      <c r="Q1680">
        <f>(Key!$B$2-'17.1'!C1680)*24</f>
        <v>4.1333333333604969</v>
      </c>
      <c r="R1680" s="3">
        <f>C1680-(M1680-Key!$B$5)/(24*Key!$B$6)</f>
        <v>44130.563962962959</v>
      </c>
      <c r="S1680">
        <f>M1680-Key!$B$5</f>
        <v>14.92</v>
      </c>
      <c r="T1680" s="2">
        <f t="shared" si="130"/>
        <v>44129.576388888891</v>
      </c>
      <c r="U1680" t="str">
        <f t="shared" si="131"/>
        <v>10-25-2020 13:50</v>
      </c>
      <c r="V1680">
        <f>IFERROR(IF(W1680=Z1680,VLOOKUP($U1680,[1]C8842!$G$2:$M$145,3,FALSE),0),0)</f>
        <v>21</v>
      </c>
      <c r="W1680">
        <f>VLOOKUP(RIGHT($V$1,5),Key!$A$9:$B$14,2,FALSE)</f>
        <v>10.199999999999999</v>
      </c>
      <c r="X1680">
        <f t="shared" si="134"/>
        <v>0</v>
      </c>
      <c r="Y1680">
        <f>VLOOKUP(RIGHT($X$1,5),Key!$A$9:$B$14,2,FALSE)</f>
        <v>3.7</v>
      </c>
      <c r="Z1680">
        <f t="shared" si="132"/>
        <v>10.199999999999999</v>
      </c>
      <c r="AA1680">
        <f t="shared" si="133"/>
        <v>21</v>
      </c>
    </row>
    <row r="1681" spans="1:27" x14ac:dyDescent="0.3">
      <c r="A1681">
        <v>100067</v>
      </c>
      <c r="B1681">
        <v>230922</v>
      </c>
      <c r="C1681" s="3">
        <v>44130.577777777777</v>
      </c>
      <c r="D1681">
        <v>0</v>
      </c>
      <c r="E1681">
        <v>2</v>
      </c>
      <c r="F1681" t="s">
        <v>25</v>
      </c>
      <c r="G1681">
        <v>2</v>
      </c>
      <c r="H1681">
        <v>61.824219999999997</v>
      </c>
      <c r="I1681">
        <v>25.121089999999999</v>
      </c>
      <c r="J1681">
        <v>1.339844</v>
      </c>
      <c r="K1681">
        <v>47.019530000000003</v>
      </c>
      <c r="L1681" s="3">
        <v>44130.32916666667</v>
      </c>
      <c r="M1681">
        <v>17.18</v>
      </c>
      <c r="N1681" t="s">
        <v>28</v>
      </c>
      <c r="P1681">
        <f>(C1681-Key!$B$1)*24</f>
        <v>-1.1833333333488554</v>
      </c>
      <c r="Q1681">
        <f>(Key!$B$2-'17.1'!C1681)*24</f>
        <v>4.1333333333604969</v>
      </c>
      <c r="R1681" s="3">
        <f>C1681-(M1681-Key!$B$5)/(24*Key!$B$6)</f>
        <v>44130.563962962959</v>
      </c>
      <c r="S1681">
        <f>M1681-Key!$B$5</f>
        <v>14.92</v>
      </c>
      <c r="T1681" s="2">
        <f t="shared" si="130"/>
        <v>44129.576388888891</v>
      </c>
      <c r="U1681" t="str">
        <f t="shared" si="131"/>
        <v>10-25-2020 13:50</v>
      </c>
      <c r="V1681">
        <f>IFERROR(IF(W1681=Z1681,VLOOKUP($U1681,[1]C8842!$G$2:$M$145,3,FALSE),0),0)</f>
        <v>21</v>
      </c>
      <c r="W1681">
        <f>VLOOKUP(RIGHT($V$1,5),Key!$A$9:$B$14,2,FALSE)</f>
        <v>10.199999999999999</v>
      </c>
      <c r="X1681">
        <f t="shared" si="134"/>
        <v>0</v>
      </c>
      <c r="Y1681">
        <f>VLOOKUP(RIGHT($X$1,5),Key!$A$9:$B$14,2,FALSE)</f>
        <v>3.7</v>
      </c>
      <c r="Z1681">
        <f t="shared" si="132"/>
        <v>10.199999999999999</v>
      </c>
      <c r="AA1681">
        <f t="shared" si="133"/>
        <v>21</v>
      </c>
    </row>
    <row r="1682" spans="1:27" x14ac:dyDescent="0.3">
      <c r="A1682">
        <v>100067</v>
      </c>
      <c r="B1682">
        <v>230922</v>
      </c>
      <c r="C1682" s="3">
        <v>44130.577777777777</v>
      </c>
      <c r="D1682">
        <v>1</v>
      </c>
      <c r="E1682">
        <v>1</v>
      </c>
      <c r="F1682" t="s">
        <v>25</v>
      </c>
      <c r="G1682">
        <v>1</v>
      </c>
      <c r="H1682">
        <v>70.285160000000005</v>
      </c>
      <c r="I1682">
        <v>15.85938</v>
      </c>
      <c r="J1682">
        <v>0.82421880000000003</v>
      </c>
      <c r="K1682">
        <v>59.023440000000001</v>
      </c>
      <c r="L1682" s="3">
        <v>44130.32916666667</v>
      </c>
      <c r="M1682">
        <v>17.18</v>
      </c>
      <c r="N1682" t="s">
        <v>28</v>
      </c>
      <c r="P1682">
        <f>(C1682-Key!$B$1)*24</f>
        <v>-1.1833333333488554</v>
      </c>
      <c r="Q1682">
        <f>(Key!$B$2-'17.1'!C1682)*24</f>
        <v>4.1333333333604969</v>
      </c>
      <c r="R1682" s="3">
        <f>C1682-(M1682-Key!$B$5)/(24*Key!$B$6)</f>
        <v>44130.563962962959</v>
      </c>
      <c r="S1682">
        <f>M1682-Key!$B$5</f>
        <v>14.92</v>
      </c>
      <c r="T1682" s="2">
        <f t="shared" si="130"/>
        <v>44129.576388888891</v>
      </c>
      <c r="U1682" t="str">
        <f t="shared" si="131"/>
        <v>10-25-2020 13:50</v>
      </c>
      <c r="V1682">
        <f>IFERROR(IF(W1682=Z1682,VLOOKUP($U1682,[1]C8842!$G$2:$M$145,3,FALSE),0),0)</f>
        <v>21</v>
      </c>
      <c r="W1682">
        <f>VLOOKUP(RIGHT($V$1,5),Key!$A$9:$B$14,2,FALSE)</f>
        <v>10.199999999999999</v>
      </c>
      <c r="X1682">
        <f t="shared" si="134"/>
        <v>0</v>
      </c>
      <c r="Y1682">
        <f>VLOOKUP(RIGHT($X$1,5),Key!$A$9:$B$14,2,FALSE)</f>
        <v>3.7</v>
      </c>
      <c r="Z1682">
        <f t="shared" si="132"/>
        <v>10.199999999999999</v>
      </c>
      <c r="AA1682">
        <f t="shared" si="133"/>
        <v>21</v>
      </c>
    </row>
    <row r="1683" spans="1:27" x14ac:dyDescent="0.3">
      <c r="A1683">
        <v>100067</v>
      </c>
      <c r="B1683">
        <v>230922</v>
      </c>
      <c r="C1683" s="3">
        <v>44130.577777777777</v>
      </c>
      <c r="D1683">
        <v>3</v>
      </c>
      <c r="E1683">
        <v>2</v>
      </c>
      <c r="F1683" t="s">
        <v>26</v>
      </c>
      <c r="G1683">
        <v>1</v>
      </c>
      <c r="H1683">
        <v>64.25</v>
      </c>
      <c r="I1683">
        <v>14.601559999999999</v>
      </c>
      <c r="J1683">
        <v>0.8515625</v>
      </c>
      <c r="K1683">
        <v>93.039060000000006</v>
      </c>
      <c r="L1683" s="3">
        <v>44130.32916666667</v>
      </c>
      <c r="M1683">
        <v>17.18</v>
      </c>
      <c r="N1683" t="s">
        <v>28</v>
      </c>
      <c r="P1683">
        <f>(C1683-Key!$B$1)*24</f>
        <v>-1.1833333333488554</v>
      </c>
      <c r="Q1683">
        <f>(Key!$B$2-'17.1'!C1683)*24</f>
        <v>4.1333333333604969</v>
      </c>
      <c r="R1683" s="3">
        <f>C1683-(M1683-Key!$B$5)/(24*Key!$B$6)</f>
        <v>44130.563962962959</v>
      </c>
      <c r="S1683">
        <f>M1683-Key!$B$5</f>
        <v>14.92</v>
      </c>
      <c r="T1683" s="2">
        <f t="shared" si="130"/>
        <v>44129.576388888891</v>
      </c>
      <c r="U1683" t="str">
        <f t="shared" si="131"/>
        <v>10-25-2020 13:50</v>
      </c>
      <c r="V1683">
        <f>IFERROR(IF(W1683=Z1683,VLOOKUP($U1683,[1]C8842!$G$2:$M$145,3,FALSE),0),0)</f>
        <v>21</v>
      </c>
      <c r="W1683">
        <f>VLOOKUP(RIGHT($V$1,5),Key!$A$9:$B$14,2,FALSE)</f>
        <v>10.199999999999999</v>
      </c>
      <c r="X1683">
        <f t="shared" si="134"/>
        <v>0</v>
      </c>
      <c r="Y1683">
        <f>VLOOKUP(RIGHT($X$1,5),Key!$A$9:$B$14,2,FALSE)</f>
        <v>3.7</v>
      </c>
      <c r="Z1683">
        <f t="shared" si="132"/>
        <v>10.199999999999999</v>
      </c>
      <c r="AA1683">
        <f t="shared" si="133"/>
        <v>21</v>
      </c>
    </row>
    <row r="1684" spans="1:27" x14ac:dyDescent="0.3">
      <c r="A1684">
        <v>100067</v>
      </c>
      <c r="B1684">
        <v>230922</v>
      </c>
      <c r="C1684" s="3">
        <v>44130.577777777777</v>
      </c>
      <c r="D1684">
        <v>0</v>
      </c>
      <c r="E1684">
        <v>2</v>
      </c>
      <c r="F1684" t="s">
        <v>25</v>
      </c>
      <c r="G1684">
        <v>1</v>
      </c>
      <c r="H1684">
        <v>58.253909999999998</v>
      </c>
      <c r="I1684">
        <v>15.570309999999999</v>
      </c>
      <c r="J1684">
        <v>0.984375</v>
      </c>
      <c r="K1684">
        <v>46.019530000000003</v>
      </c>
      <c r="L1684" s="3">
        <v>44130.32916666667</v>
      </c>
      <c r="M1684">
        <v>17.18</v>
      </c>
      <c r="N1684" t="s">
        <v>28</v>
      </c>
      <c r="P1684">
        <f>(C1684-Key!$B$1)*24</f>
        <v>-1.1833333333488554</v>
      </c>
      <c r="Q1684">
        <f>(Key!$B$2-'17.1'!C1684)*24</f>
        <v>4.1333333333604969</v>
      </c>
      <c r="R1684" s="3">
        <f>C1684-(M1684-Key!$B$5)/(24*Key!$B$6)</f>
        <v>44130.563962962959</v>
      </c>
      <c r="S1684">
        <f>M1684-Key!$B$5</f>
        <v>14.92</v>
      </c>
      <c r="T1684" s="2">
        <f t="shared" si="130"/>
        <v>44129.576388888891</v>
      </c>
      <c r="U1684" t="str">
        <f t="shared" si="131"/>
        <v>10-25-2020 13:50</v>
      </c>
      <c r="V1684">
        <f>IFERROR(IF(W1684=Z1684,VLOOKUP($U1684,[1]C8842!$G$2:$M$145,3,FALSE),0),0)</f>
        <v>21</v>
      </c>
      <c r="W1684">
        <f>VLOOKUP(RIGHT($V$1,5),Key!$A$9:$B$14,2,FALSE)</f>
        <v>10.199999999999999</v>
      </c>
      <c r="X1684">
        <f t="shared" si="134"/>
        <v>0</v>
      </c>
      <c r="Y1684">
        <f>VLOOKUP(RIGHT($X$1,5),Key!$A$9:$B$14,2,FALSE)</f>
        <v>3.7</v>
      </c>
      <c r="Z1684">
        <f t="shared" si="132"/>
        <v>10.199999999999999</v>
      </c>
      <c r="AA1684">
        <f t="shared" si="133"/>
        <v>21</v>
      </c>
    </row>
    <row r="1685" spans="1:27" x14ac:dyDescent="0.3">
      <c r="A1685">
        <v>100067</v>
      </c>
      <c r="B1685">
        <v>230922</v>
      </c>
      <c r="C1685" s="3">
        <v>44130.577777777777</v>
      </c>
      <c r="D1685">
        <v>2</v>
      </c>
      <c r="E1685">
        <v>1</v>
      </c>
      <c r="F1685" t="s">
        <v>26</v>
      </c>
      <c r="G1685">
        <v>1</v>
      </c>
      <c r="H1685">
        <v>68.742189999999994</v>
      </c>
      <c r="I1685">
        <v>19.36328</v>
      </c>
      <c r="J1685">
        <v>0.98046880000000003</v>
      </c>
      <c r="K1685">
        <v>80.03125</v>
      </c>
      <c r="L1685" s="3">
        <v>44130.32916666667</v>
      </c>
      <c r="M1685">
        <v>17.18</v>
      </c>
      <c r="N1685" t="s">
        <v>28</v>
      </c>
      <c r="P1685">
        <f>(C1685-Key!$B$1)*24</f>
        <v>-1.1833333333488554</v>
      </c>
      <c r="Q1685">
        <f>(Key!$B$2-'17.1'!C1685)*24</f>
        <v>4.1333333333604969</v>
      </c>
      <c r="R1685" s="3">
        <f>C1685-(M1685-Key!$B$5)/(24*Key!$B$6)</f>
        <v>44130.563962962959</v>
      </c>
      <c r="S1685">
        <f>M1685-Key!$B$5</f>
        <v>14.92</v>
      </c>
      <c r="T1685" s="2">
        <f t="shared" si="130"/>
        <v>44129.576388888891</v>
      </c>
      <c r="U1685" t="str">
        <f t="shared" si="131"/>
        <v>10-25-2020 13:50</v>
      </c>
      <c r="V1685">
        <f>IFERROR(IF(W1685=Z1685,VLOOKUP($U1685,[1]C8842!$G$2:$M$145,3,FALSE),0),0)</f>
        <v>21</v>
      </c>
      <c r="W1685">
        <f>VLOOKUP(RIGHT($V$1,5),Key!$A$9:$B$14,2,FALSE)</f>
        <v>10.199999999999999</v>
      </c>
      <c r="X1685">
        <f t="shared" si="134"/>
        <v>0</v>
      </c>
      <c r="Y1685">
        <f>VLOOKUP(RIGHT($X$1,5),Key!$A$9:$B$14,2,FALSE)</f>
        <v>3.7</v>
      </c>
      <c r="Z1685">
        <f t="shared" si="132"/>
        <v>10.199999999999999</v>
      </c>
      <c r="AA1685">
        <f t="shared" si="133"/>
        <v>21</v>
      </c>
    </row>
    <row r="1686" spans="1:27" x14ac:dyDescent="0.3">
      <c r="A1686">
        <v>100067</v>
      </c>
      <c r="B1686">
        <v>230922</v>
      </c>
      <c r="C1686" s="3">
        <v>44130.577777777777</v>
      </c>
      <c r="D1686">
        <v>0</v>
      </c>
      <c r="E1686">
        <v>2</v>
      </c>
      <c r="F1686" t="s">
        <v>25</v>
      </c>
      <c r="G1686">
        <v>1</v>
      </c>
      <c r="H1686">
        <v>54.664059999999999</v>
      </c>
      <c r="I1686">
        <v>16.585940000000001</v>
      </c>
      <c r="J1686">
        <v>1.097656</v>
      </c>
      <c r="K1686">
        <v>44.019530000000003</v>
      </c>
      <c r="L1686" s="3">
        <v>44130.32916666667</v>
      </c>
      <c r="M1686">
        <v>17.18</v>
      </c>
      <c r="N1686" t="s">
        <v>28</v>
      </c>
      <c r="P1686">
        <f>(C1686-Key!$B$1)*24</f>
        <v>-1.1833333333488554</v>
      </c>
      <c r="Q1686">
        <f>(Key!$B$2-'17.1'!C1686)*24</f>
        <v>4.1333333333604969</v>
      </c>
      <c r="R1686" s="3">
        <f>C1686-(M1686-Key!$B$5)/(24*Key!$B$6)</f>
        <v>44130.563962962959</v>
      </c>
      <c r="S1686">
        <f>M1686-Key!$B$5</f>
        <v>14.92</v>
      </c>
      <c r="T1686" s="2">
        <f t="shared" si="130"/>
        <v>44129.576388888891</v>
      </c>
      <c r="U1686" t="str">
        <f t="shared" si="131"/>
        <v>10-25-2020 13:50</v>
      </c>
      <c r="V1686">
        <f>IFERROR(IF(W1686=Z1686,VLOOKUP($U1686,[1]C8842!$G$2:$M$145,3,FALSE),0),0)</f>
        <v>21</v>
      </c>
      <c r="W1686">
        <f>VLOOKUP(RIGHT($V$1,5),Key!$A$9:$B$14,2,FALSE)</f>
        <v>10.199999999999999</v>
      </c>
      <c r="X1686">
        <f t="shared" si="134"/>
        <v>0</v>
      </c>
      <c r="Y1686">
        <f>VLOOKUP(RIGHT($X$1,5),Key!$A$9:$B$14,2,FALSE)</f>
        <v>3.7</v>
      </c>
      <c r="Z1686">
        <f t="shared" si="132"/>
        <v>10.199999999999999</v>
      </c>
      <c r="AA1686">
        <f t="shared" si="133"/>
        <v>21</v>
      </c>
    </row>
    <row r="1687" spans="1:27" x14ac:dyDescent="0.3">
      <c r="A1687">
        <v>100067</v>
      </c>
      <c r="B1687">
        <v>230922</v>
      </c>
      <c r="C1687" s="3">
        <v>44130.577777777777</v>
      </c>
      <c r="D1687">
        <v>3</v>
      </c>
      <c r="E1687">
        <v>2</v>
      </c>
      <c r="F1687" t="s">
        <v>26</v>
      </c>
      <c r="G1687">
        <v>2</v>
      </c>
      <c r="H1687">
        <v>67.183589999999995</v>
      </c>
      <c r="I1687">
        <v>21.9375</v>
      </c>
      <c r="J1687">
        <v>1.105469</v>
      </c>
      <c r="K1687">
        <v>92.039060000000006</v>
      </c>
      <c r="L1687" s="3">
        <v>44130.32916666667</v>
      </c>
      <c r="M1687">
        <v>17.18</v>
      </c>
      <c r="N1687" t="s">
        <v>28</v>
      </c>
      <c r="P1687">
        <f>(C1687-Key!$B$1)*24</f>
        <v>-1.1833333333488554</v>
      </c>
      <c r="Q1687">
        <f>(Key!$B$2-'17.1'!C1687)*24</f>
        <v>4.1333333333604969</v>
      </c>
      <c r="R1687" s="3">
        <f>C1687-(M1687-Key!$B$5)/(24*Key!$B$6)</f>
        <v>44130.563962962959</v>
      </c>
      <c r="S1687">
        <f>M1687-Key!$B$5</f>
        <v>14.92</v>
      </c>
      <c r="T1687" s="2">
        <f t="shared" si="130"/>
        <v>44129.576388888891</v>
      </c>
      <c r="U1687" t="str">
        <f t="shared" si="131"/>
        <v>10-25-2020 13:50</v>
      </c>
      <c r="V1687">
        <f>IFERROR(IF(W1687=Z1687,VLOOKUP($U1687,[1]C8842!$G$2:$M$145,3,FALSE),0),0)</f>
        <v>21</v>
      </c>
      <c r="W1687">
        <f>VLOOKUP(RIGHT($V$1,5),Key!$A$9:$B$14,2,FALSE)</f>
        <v>10.199999999999999</v>
      </c>
      <c r="X1687">
        <f t="shared" si="134"/>
        <v>0</v>
      </c>
      <c r="Y1687">
        <f>VLOOKUP(RIGHT($X$1,5),Key!$A$9:$B$14,2,FALSE)</f>
        <v>3.7</v>
      </c>
      <c r="Z1687">
        <f t="shared" si="132"/>
        <v>10.199999999999999</v>
      </c>
      <c r="AA1687">
        <f t="shared" si="133"/>
        <v>21</v>
      </c>
    </row>
    <row r="1688" spans="1:27" x14ac:dyDescent="0.3">
      <c r="A1688">
        <v>100067</v>
      </c>
      <c r="B1688">
        <v>230922</v>
      </c>
      <c r="C1688" s="3">
        <v>44130.577777777777</v>
      </c>
      <c r="D1688">
        <v>3</v>
      </c>
      <c r="E1688">
        <v>2</v>
      </c>
      <c r="F1688" t="s">
        <v>26</v>
      </c>
      <c r="G1688">
        <v>1</v>
      </c>
      <c r="H1688">
        <v>64.25</v>
      </c>
      <c r="I1688">
        <v>16.421880000000002</v>
      </c>
      <c r="J1688">
        <v>0.92578130000000003</v>
      </c>
      <c r="K1688">
        <v>92.039060000000006</v>
      </c>
      <c r="L1688" s="3">
        <v>44130.32916666667</v>
      </c>
      <c r="M1688">
        <v>17.18</v>
      </c>
      <c r="N1688" t="s">
        <v>28</v>
      </c>
      <c r="P1688">
        <f>(C1688-Key!$B$1)*24</f>
        <v>-1.1833333333488554</v>
      </c>
      <c r="Q1688">
        <f>(Key!$B$2-'17.1'!C1688)*24</f>
        <v>4.1333333333604969</v>
      </c>
      <c r="R1688" s="3">
        <f>C1688-(M1688-Key!$B$5)/(24*Key!$B$6)</f>
        <v>44130.563962962959</v>
      </c>
      <c r="S1688">
        <f>M1688-Key!$B$5</f>
        <v>14.92</v>
      </c>
      <c r="T1688" s="2">
        <f t="shared" si="130"/>
        <v>44129.576388888891</v>
      </c>
      <c r="U1688" t="str">
        <f t="shared" si="131"/>
        <v>10-25-2020 13:50</v>
      </c>
      <c r="V1688">
        <f>IFERROR(IF(W1688=Z1688,VLOOKUP($U1688,[1]C8842!$G$2:$M$145,3,FALSE),0),0)</f>
        <v>21</v>
      </c>
      <c r="W1688">
        <f>VLOOKUP(RIGHT($V$1,5),Key!$A$9:$B$14,2,FALSE)</f>
        <v>10.199999999999999</v>
      </c>
      <c r="X1688">
        <f t="shared" si="134"/>
        <v>0</v>
      </c>
      <c r="Y1688">
        <f>VLOOKUP(RIGHT($X$1,5),Key!$A$9:$B$14,2,FALSE)</f>
        <v>3.7</v>
      </c>
      <c r="Z1688">
        <f t="shared" si="132"/>
        <v>10.199999999999999</v>
      </c>
      <c r="AA1688">
        <f t="shared" si="133"/>
        <v>21</v>
      </c>
    </row>
    <row r="1689" spans="1:27" x14ac:dyDescent="0.3">
      <c r="A1689">
        <v>100067</v>
      </c>
      <c r="B1689">
        <v>230922</v>
      </c>
      <c r="C1689" s="3">
        <v>44130.577777777777</v>
      </c>
      <c r="D1689">
        <v>2</v>
      </c>
      <c r="E1689">
        <v>1</v>
      </c>
      <c r="F1689" t="s">
        <v>26</v>
      </c>
      <c r="G1689">
        <v>1</v>
      </c>
      <c r="H1689">
        <v>71.785160000000005</v>
      </c>
      <c r="I1689">
        <v>18.01953</v>
      </c>
      <c r="J1689">
        <v>0.88671880000000003</v>
      </c>
      <c r="K1689">
        <v>82.035160000000005</v>
      </c>
      <c r="L1689" s="3">
        <v>44130.32916666667</v>
      </c>
      <c r="M1689">
        <v>17.18</v>
      </c>
      <c r="N1689" t="s">
        <v>28</v>
      </c>
      <c r="P1689">
        <f>(C1689-Key!$B$1)*24</f>
        <v>-1.1833333333488554</v>
      </c>
      <c r="Q1689">
        <f>(Key!$B$2-'17.1'!C1689)*24</f>
        <v>4.1333333333604969</v>
      </c>
      <c r="R1689" s="3">
        <f>C1689-(M1689-Key!$B$5)/(24*Key!$B$6)</f>
        <v>44130.563962962959</v>
      </c>
      <c r="S1689">
        <f>M1689-Key!$B$5</f>
        <v>14.92</v>
      </c>
      <c r="T1689" s="2">
        <f t="shared" si="130"/>
        <v>44129.576388888891</v>
      </c>
      <c r="U1689" t="str">
        <f t="shared" si="131"/>
        <v>10-25-2020 13:50</v>
      </c>
      <c r="V1689">
        <f>IFERROR(IF(W1689=Z1689,VLOOKUP($U1689,[1]C8842!$G$2:$M$145,3,FALSE),0),0)</f>
        <v>21</v>
      </c>
      <c r="W1689">
        <f>VLOOKUP(RIGHT($V$1,5),Key!$A$9:$B$14,2,FALSE)</f>
        <v>10.199999999999999</v>
      </c>
      <c r="X1689">
        <f t="shared" si="134"/>
        <v>0</v>
      </c>
      <c r="Y1689">
        <f>VLOOKUP(RIGHT($X$1,5),Key!$A$9:$B$14,2,FALSE)</f>
        <v>3.7</v>
      </c>
      <c r="Z1689">
        <f t="shared" si="132"/>
        <v>10.199999999999999</v>
      </c>
      <c r="AA1689">
        <f t="shared" si="133"/>
        <v>21</v>
      </c>
    </row>
    <row r="1690" spans="1:27" x14ac:dyDescent="0.3">
      <c r="A1690">
        <v>100067</v>
      </c>
      <c r="B1690">
        <v>230922</v>
      </c>
      <c r="C1690" s="3">
        <v>44130.578472222223</v>
      </c>
      <c r="D1690">
        <v>3</v>
      </c>
      <c r="E1690">
        <v>2</v>
      </c>
      <c r="F1690" t="s">
        <v>26</v>
      </c>
      <c r="G1690">
        <v>2</v>
      </c>
      <c r="H1690">
        <v>66.203130000000002</v>
      </c>
      <c r="I1690">
        <v>27.523440000000001</v>
      </c>
      <c r="J1690">
        <v>1.347656</v>
      </c>
      <c r="K1690">
        <v>94.039060000000006</v>
      </c>
      <c r="L1690" s="3">
        <v>44130.32916666667</v>
      </c>
      <c r="M1690">
        <v>17.18</v>
      </c>
      <c r="N1690" t="s">
        <v>28</v>
      </c>
      <c r="P1690">
        <f>(C1690-Key!$B$1)*24</f>
        <v>-1.1666666666278616</v>
      </c>
      <c r="Q1690">
        <f>(Key!$B$2-'17.1'!C1690)*24</f>
        <v>4.1166666666395031</v>
      </c>
      <c r="R1690" s="3">
        <f>C1690-(M1690-Key!$B$5)/(24*Key!$B$6)</f>
        <v>44130.564657407405</v>
      </c>
      <c r="S1690">
        <f>M1690-Key!$B$5</f>
        <v>14.92</v>
      </c>
      <c r="T1690" s="2">
        <f t="shared" si="130"/>
        <v>44129.576388888891</v>
      </c>
      <c r="U1690" t="str">
        <f t="shared" si="131"/>
        <v>10-25-2020 13:50</v>
      </c>
      <c r="V1690">
        <f>IFERROR(IF(W1690=Z1690,VLOOKUP($U1690,[1]C8842!$G$2:$M$145,3,FALSE),0),0)</f>
        <v>21</v>
      </c>
      <c r="W1690">
        <f>VLOOKUP(RIGHT($V$1,5),Key!$A$9:$B$14,2,FALSE)</f>
        <v>10.199999999999999</v>
      </c>
      <c r="X1690">
        <f t="shared" si="134"/>
        <v>0</v>
      </c>
      <c r="Y1690">
        <f>VLOOKUP(RIGHT($X$1,5),Key!$A$9:$B$14,2,FALSE)</f>
        <v>3.7</v>
      </c>
      <c r="Z1690">
        <f t="shared" si="132"/>
        <v>10.199999999999999</v>
      </c>
      <c r="AA1690">
        <f t="shared" si="133"/>
        <v>21</v>
      </c>
    </row>
    <row r="1691" spans="1:27" x14ac:dyDescent="0.3">
      <c r="A1691">
        <v>100067</v>
      </c>
      <c r="B1691">
        <v>230922</v>
      </c>
      <c r="C1691" s="3">
        <v>44130.578472222223</v>
      </c>
      <c r="D1691">
        <v>3</v>
      </c>
      <c r="E1691">
        <v>2</v>
      </c>
      <c r="F1691" t="s">
        <v>26</v>
      </c>
      <c r="G1691">
        <v>2</v>
      </c>
      <c r="H1691">
        <v>59.789059999999999</v>
      </c>
      <c r="I1691">
        <v>20.554690000000001</v>
      </c>
      <c r="J1691">
        <v>1.1796880000000001</v>
      </c>
      <c r="K1691">
        <v>94.039060000000006</v>
      </c>
      <c r="L1691" s="3">
        <v>44130.32916666667</v>
      </c>
      <c r="M1691">
        <v>17.18</v>
      </c>
      <c r="N1691" t="s">
        <v>28</v>
      </c>
      <c r="P1691">
        <f>(C1691-Key!$B$1)*24</f>
        <v>-1.1666666666278616</v>
      </c>
      <c r="Q1691">
        <f>(Key!$B$2-'17.1'!C1691)*24</f>
        <v>4.1166666666395031</v>
      </c>
      <c r="R1691" s="3">
        <f>C1691-(M1691-Key!$B$5)/(24*Key!$B$6)</f>
        <v>44130.564657407405</v>
      </c>
      <c r="S1691">
        <f>M1691-Key!$B$5</f>
        <v>14.92</v>
      </c>
      <c r="T1691" s="2">
        <f t="shared" si="130"/>
        <v>44129.576388888891</v>
      </c>
      <c r="U1691" t="str">
        <f t="shared" si="131"/>
        <v>10-25-2020 13:50</v>
      </c>
      <c r="V1691">
        <f>IFERROR(IF(W1691=Z1691,VLOOKUP($U1691,[1]C8842!$G$2:$M$145,3,FALSE),0),0)</f>
        <v>21</v>
      </c>
      <c r="W1691">
        <f>VLOOKUP(RIGHT($V$1,5),Key!$A$9:$B$14,2,FALSE)</f>
        <v>10.199999999999999</v>
      </c>
      <c r="X1691">
        <f t="shared" si="134"/>
        <v>0</v>
      </c>
      <c r="Y1691">
        <f>VLOOKUP(RIGHT($X$1,5),Key!$A$9:$B$14,2,FALSE)</f>
        <v>3.7</v>
      </c>
      <c r="Z1691">
        <f t="shared" si="132"/>
        <v>10.199999999999999</v>
      </c>
      <c r="AA1691">
        <f t="shared" si="133"/>
        <v>21</v>
      </c>
    </row>
    <row r="1692" spans="1:27" x14ac:dyDescent="0.3">
      <c r="A1692">
        <v>100067</v>
      </c>
      <c r="B1692">
        <v>230922</v>
      </c>
      <c r="C1692" s="3">
        <v>44130.578472222223</v>
      </c>
      <c r="D1692">
        <v>3</v>
      </c>
      <c r="E1692">
        <v>2</v>
      </c>
      <c r="F1692" t="s">
        <v>26</v>
      </c>
      <c r="G1692">
        <v>2</v>
      </c>
      <c r="H1692">
        <v>65.542969999999997</v>
      </c>
      <c r="I1692">
        <v>23.007809999999999</v>
      </c>
      <c r="J1692">
        <v>1.175781</v>
      </c>
      <c r="K1692">
        <v>93.039060000000006</v>
      </c>
      <c r="L1692" s="3">
        <v>44130.32916666667</v>
      </c>
      <c r="M1692">
        <v>17.18</v>
      </c>
      <c r="N1692" t="s">
        <v>28</v>
      </c>
      <c r="P1692">
        <f>(C1692-Key!$B$1)*24</f>
        <v>-1.1666666666278616</v>
      </c>
      <c r="Q1692">
        <f>(Key!$B$2-'17.1'!C1692)*24</f>
        <v>4.1166666666395031</v>
      </c>
      <c r="R1692" s="3">
        <f>C1692-(M1692-Key!$B$5)/(24*Key!$B$6)</f>
        <v>44130.564657407405</v>
      </c>
      <c r="S1692">
        <f>M1692-Key!$B$5</f>
        <v>14.92</v>
      </c>
      <c r="T1692" s="2">
        <f t="shared" si="130"/>
        <v>44129.576388888891</v>
      </c>
      <c r="U1692" t="str">
        <f t="shared" si="131"/>
        <v>10-25-2020 13:50</v>
      </c>
      <c r="V1692">
        <f>IFERROR(IF(W1692=Z1692,VLOOKUP($U1692,[1]C8842!$G$2:$M$145,3,FALSE),0),0)</f>
        <v>21</v>
      </c>
      <c r="W1692">
        <f>VLOOKUP(RIGHT($V$1,5),Key!$A$9:$B$14,2,FALSE)</f>
        <v>10.199999999999999</v>
      </c>
      <c r="X1692">
        <f t="shared" si="134"/>
        <v>0</v>
      </c>
      <c r="Y1692">
        <f>VLOOKUP(RIGHT($X$1,5),Key!$A$9:$B$14,2,FALSE)</f>
        <v>3.7</v>
      </c>
      <c r="Z1692">
        <f t="shared" si="132"/>
        <v>10.199999999999999</v>
      </c>
      <c r="AA1692">
        <f t="shared" si="133"/>
        <v>21</v>
      </c>
    </row>
    <row r="1693" spans="1:27" x14ac:dyDescent="0.3">
      <c r="A1693">
        <v>100067</v>
      </c>
      <c r="B1693">
        <v>230922</v>
      </c>
      <c r="C1693" s="3">
        <v>44130.578472222223</v>
      </c>
      <c r="D1693">
        <v>1</v>
      </c>
      <c r="E1693">
        <v>1</v>
      </c>
      <c r="F1693" t="s">
        <v>25</v>
      </c>
      <c r="G1693">
        <v>1</v>
      </c>
      <c r="H1693">
        <v>67.769530000000003</v>
      </c>
      <c r="I1693">
        <v>19.98047</v>
      </c>
      <c r="J1693">
        <v>1.019531</v>
      </c>
      <c r="K1693">
        <v>56.023440000000001</v>
      </c>
      <c r="L1693" s="3">
        <v>44130.32916666667</v>
      </c>
      <c r="M1693">
        <v>17.18</v>
      </c>
      <c r="N1693" t="s">
        <v>28</v>
      </c>
      <c r="P1693">
        <f>(C1693-Key!$B$1)*24</f>
        <v>-1.1666666666278616</v>
      </c>
      <c r="Q1693">
        <f>(Key!$B$2-'17.1'!C1693)*24</f>
        <v>4.1166666666395031</v>
      </c>
      <c r="R1693" s="3">
        <f>C1693-(M1693-Key!$B$5)/(24*Key!$B$6)</f>
        <v>44130.564657407405</v>
      </c>
      <c r="S1693">
        <f>M1693-Key!$B$5</f>
        <v>14.92</v>
      </c>
      <c r="T1693" s="2">
        <f t="shared" si="130"/>
        <v>44129.576388888891</v>
      </c>
      <c r="U1693" t="str">
        <f t="shared" si="131"/>
        <v>10-25-2020 13:50</v>
      </c>
      <c r="V1693">
        <f>IFERROR(IF(W1693=Z1693,VLOOKUP($U1693,[1]C8842!$G$2:$M$145,3,FALSE),0),0)</f>
        <v>21</v>
      </c>
      <c r="W1693">
        <f>VLOOKUP(RIGHT($V$1,5),Key!$A$9:$B$14,2,FALSE)</f>
        <v>10.199999999999999</v>
      </c>
      <c r="X1693">
        <f t="shared" si="134"/>
        <v>0</v>
      </c>
      <c r="Y1693">
        <f>VLOOKUP(RIGHT($X$1,5),Key!$A$9:$B$14,2,FALSE)</f>
        <v>3.7</v>
      </c>
      <c r="Z1693">
        <f t="shared" si="132"/>
        <v>10.199999999999999</v>
      </c>
      <c r="AA1693">
        <f t="shared" si="133"/>
        <v>21</v>
      </c>
    </row>
    <row r="1694" spans="1:27" x14ac:dyDescent="0.3">
      <c r="A1694">
        <v>100067</v>
      </c>
      <c r="B1694">
        <v>230922</v>
      </c>
      <c r="C1694" s="3">
        <v>44130.578472222223</v>
      </c>
      <c r="D1694">
        <v>0</v>
      </c>
      <c r="E1694">
        <v>2</v>
      </c>
      <c r="F1694" t="s">
        <v>25</v>
      </c>
      <c r="G1694">
        <v>1</v>
      </c>
      <c r="H1694">
        <v>60.742190000000001</v>
      </c>
      <c r="I1694">
        <v>19.214839999999999</v>
      </c>
      <c r="J1694">
        <v>1.1015630000000001</v>
      </c>
      <c r="K1694">
        <v>47.019530000000003</v>
      </c>
      <c r="L1694" s="3">
        <v>44130.32916666667</v>
      </c>
      <c r="M1694">
        <v>17.18</v>
      </c>
      <c r="N1694" t="s">
        <v>28</v>
      </c>
      <c r="P1694">
        <f>(C1694-Key!$B$1)*24</f>
        <v>-1.1666666666278616</v>
      </c>
      <c r="Q1694">
        <f>(Key!$B$2-'17.1'!C1694)*24</f>
        <v>4.1166666666395031</v>
      </c>
      <c r="R1694" s="3">
        <f>C1694-(M1694-Key!$B$5)/(24*Key!$B$6)</f>
        <v>44130.564657407405</v>
      </c>
      <c r="S1694">
        <f>M1694-Key!$B$5</f>
        <v>14.92</v>
      </c>
      <c r="T1694" s="2">
        <f t="shared" si="130"/>
        <v>44129.576388888891</v>
      </c>
      <c r="U1694" t="str">
        <f t="shared" si="131"/>
        <v>10-25-2020 13:50</v>
      </c>
      <c r="V1694">
        <f>IFERROR(IF(W1694=Z1694,VLOOKUP($U1694,[1]C8842!$G$2:$M$145,3,FALSE),0),0)</f>
        <v>21</v>
      </c>
      <c r="W1694">
        <f>VLOOKUP(RIGHT($V$1,5),Key!$A$9:$B$14,2,FALSE)</f>
        <v>10.199999999999999</v>
      </c>
      <c r="X1694">
        <f t="shared" si="134"/>
        <v>0</v>
      </c>
      <c r="Y1694">
        <f>VLOOKUP(RIGHT($X$1,5),Key!$A$9:$B$14,2,FALSE)</f>
        <v>3.7</v>
      </c>
      <c r="Z1694">
        <f t="shared" si="132"/>
        <v>10.199999999999999</v>
      </c>
      <c r="AA1694">
        <f t="shared" si="133"/>
        <v>21</v>
      </c>
    </row>
    <row r="1695" spans="1:27" x14ac:dyDescent="0.3">
      <c r="A1695">
        <v>100067</v>
      </c>
      <c r="B1695">
        <v>230922</v>
      </c>
      <c r="C1695" s="3">
        <v>44130.578472222223</v>
      </c>
      <c r="D1695">
        <v>3</v>
      </c>
      <c r="E1695">
        <v>2</v>
      </c>
      <c r="F1695" t="s">
        <v>26</v>
      </c>
      <c r="G1695">
        <v>1</v>
      </c>
      <c r="H1695">
        <v>65.277339999999995</v>
      </c>
      <c r="I1695">
        <v>19.57422</v>
      </c>
      <c r="J1695">
        <v>1.042969</v>
      </c>
      <c r="K1695">
        <v>94.039060000000006</v>
      </c>
      <c r="L1695" s="3">
        <v>44130.32916666667</v>
      </c>
      <c r="M1695">
        <v>17.18</v>
      </c>
      <c r="N1695" t="s">
        <v>28</v>
      </c>
      <c r="P1695">
        <f>(C1695-Key!$B$1)*24</f>
        <v>-1.1666666666278616</v>
      </c>
      <c r="Q1695">
        <f>(Key!$B$2-'17.1'!C1695)*24</f>
        <v>4.1166666666395031</v>
      </c>
      <c r="R1695" s="3">
        <f>C1695-(M1695-Key!$B$5)/(24*Key!$B$6)</f>
        <v>44130.564657407405</v>
      </c>
      <c r="S1695">
        <f>M1695-Key!$B$5</f>
        <v>14.92</v>
      </c>
      <c r="T1695" s="2">
        <f t="shared" si="130"/>
        <v>44129.576388888891</v>
      </c>
      <c r="U1695" t="str">
        <f t="shared" si="131"/>
        <v>10-25-2020 13:50</v>
      </c>
      <c r="V1695">
        <f>IFERROR(IF(W1695=Z1695,VLOOKUP($U1695,[1]C8842!$G$2:$M$145,3,FALSE),0),0)</f>
        <v>21</v>
      </c>
      <c r="W1695">
        <f>VLOOKUP(RIGHT($V$1,5),Key!$A$9:$B$14,2,FALSE)</f>
        <v>10.199999999999999</v>
      </c>
      <c r="X1695">
        <f t="shared" si="134"/>
        <v>0</v>
      </c>
      <c r="Y1695">
        <f>VLOOKUP(RIGHT($X$1,5),Key!$A$9:$B$14,2,FALSE)</f>
        <v>3.7</v>
      </c>
      <c r="Z1695">
        <f t="shared" si="132"/>
        <v>10.199999999999999</v>
      </c>
      <c r="AA1695">
        <f t="shared" si="133"/>
        <v>21</v>
      </c>
    </row>
    <row r="1696" spans="1:27" x14ac:dyDescent="0.3">
      <c r="A1696">
        <v>100067</v>
      </c>
      <c r="B1696">
        <v>230922</v>
      </c>
      <c r="C1696" s="3">
        <v>44130.578472222223</v>
      </c>
      <c r="D1696">
        <v>3</v>
      </c>
      <c r="E1696">
        <v>2</v>
      </c>
      <c r="F1696" t="s">
        <v>26</v>
      </c>
      <c r="G1696">
        <v>1</v>
      </c>
      <c r="H1696">
        <v>69.15625</v>
      </c>
      <c r="I1696">
        <v>18.30078</v>
      </c>
      <c r="J1696">
        <v>0.93359380000000003</v>
      </c>
      <c r="K1696">
        <v>94.039060000000006</v>
      </c>
      <c r="L1696" s="3">
        <v>44130.32916666667</v>
      </c>
      <c r="M1696">
        <v>17.18</v>
      </c>
      <c r="N1696" t="s">
        <v>28</v>
      </c>
      <c r="P1696">
        <f>(C1696-Key!$B$1)*24</f>
        <v>-1.1666666666278616</v>
      </c>
      <c r="Q1696">
        <f>(Key!$B$2-'17.1'!C1696)*24</f>
        <v>4.1166666666395031</v>
      </c>
      <c r="R1696" s="3">
        <f>C1696-(M1696-Key!$B$5)/(24*Key!$B$6)</f>
        <v>44130.564657407405</v>
      </c>
      <c r="S1696">
        <f>M1696-Key!$B$5</f>
        <v>14.92</v>
      </c>
      <c r="T1696" s="2">
        <f t="shared" si="130"/>
        <v>44129.576388888891</v>
      </c>
      <c r="U1696" t="str">
        <f t="shared" si="131"/>
        <v>10-25-2020 13:50</v>
      </c>
      <c r="V1696">
        <f>IFERROR(IF(W1696=Z1696,VLOOKUP($U1696,[1]C8842!$G$2:$M$145,3,FALSE),0),0)</f>
        <v>21</v>
      </c>
      <c r="W1696">
        <f>VLOOKUP(RIGHT($V$1,5),Key!$A$9:$B$14,2,FALSE)</f>
        <v>10.199999999999999</v>
      </c>
      <c r="X1696">
        <f t="shared" si="134"/>
        <v>0</v>
      </c>
      <c r="Y1696">
        <f>VLOOKUP(RIGHT($X$1,5),Key!$A$9:$B$14,2,FALSE)</f>
        <v>3.7</v>
      </c>
      <c r="Z1696">
        <f t="shared" si="132"/>
        <v>10.199999999999999</v>
      </c>
      <c r="AA1696">
        <f t="shared" si="133"/>
        <v>21</v>
      </c>
    </row>
    <row r="1697" spans="1:27" x14ac:dyDescent="0.3">
      <c r="A1697">
        <v>100067</v>
      </c>
      <c r="B1697">
        <v>230922</v>
      </c>
      <c r="C1697" s="3">
        <v>44130.578472222223</v>
      </c>
      <c r="D1697">
        <v>3</v>
      </c>
      <c r="E1697">
        <v>2</v>
      </c>
      <c r="F1697" t="s">
        <v>26</v>
      </c>
      <c r="G1697">
        <v>1</v>
      </c>
      <c r="H1697">
        <v>64.039060000000006</v>
      </c>
      <c r="I1697">
        <v>19.421880000000002</v>
      </c>
      <c r="J1697">
        <v>1.0546880000000001</v>
      </c>
      <c r="K1697">
        <v>91.039060000000006</v>
      </c>
      <c r="L1697" s="3">
        <v>44130.32916666667</v>
      </c>
      <c r="M1697">
        <v>17.18</v>
      </c>
      <c r="N1697" t="s">
        <v>28</v>
      </c>
      <c r="P1697">
        <f>(C1697-Key!$B$1)*24</f>
        <v>-1.1666666666278616</v>
      </c>
      <c r="Q1697">
        <f>(Key!$B$2-'17.1'!C1697)*24</f>
        <v>4.1166666666395031</v>
      </c>
      <c r="R1697" s="3">
        <f>C1697-(M1697-Key!$B$5)/(24*Key!$B$6)</f>
        <v>44130.564657407405</v>
      </c>
      <c r="S1697">
        <f>M1697-Key!$B$5</f>
        <v>14.92</v>
      </c>
      <c r="T1697" s="2">
        <f t="shared" si="130"/>
        <v>44129.576388888891</v>
      </c>
      <c r="U1697" t="str">
        <f t="shared" si="131"/>
        <v>10-25-2020 13:50</v>
      </c>
      <c r="V1697">
        <f>IFERROR(IF(W1697=Z1697,VLOOKUP($U1697,[1]C8842!$G$2:$M$145,3,FALSE),0),0)</f>
        <v>21</v>
      </c>
      <c r="W1697">
        <f>VLOOKUP(RIGHT($V$1,5),Key!$A$9:$B$14,2,FALSE)</f>
        <v>10.199999999999999</v>
      </c>
      <c r="X1697">
        <f t="shared" si="134"/>
        <v>0</v>
      </c>
      <c r="Y1697">
        <f>VLOOKUP(RIGHT($X$1,5),Key!$A$9:$B$14,2,FALSE)</f>
        <v>3.7</v>
      </c>
      <c r="Z1697">
        <f t="shared" si="132"/>
        <v>10.199999999999999</v>
      </c>
      <c r="AA1697">
        <f t="shared" si="133"/>
        <v>21</v>
      </c>
    </row>
    <row r="1698" spans="1:27" x14ac:dyDescent="0.3">
      <c r="A1698">
        <v>100067</v>
      </c>
      <c r="B1698">
        <v>230922</v>
      </c>
      <c r="C1698" s="3">
        <v>44130.578472222223</v>
      </c>
      <c r="D1698">
        <v>1</v>
      </c>
      <c r="E1698">
        <v>1</v>
      </c>
      <c r="F1698" t="s">
        <v>25</v>
      </c>
      <c r="G1698">
        <v>1</v>
      </c>
      <c r="H1698">
        <v>66.652339999999995</v>
      </c>
      <c r="I1698">
        <v>15.445309999999999</v>
      </c>
      <c r="J1698">
        <v>0.85546880000000003</v>
      </c>
      <c r="K1698">
        <v>58.023440000000001</v>
      </c>
      <c r="L1698" s="3">
        <v>44130.32916666667</v>
      </c>
      <c r="M1698">
        <v>17.18</v>
      </c>
      <c r="N1698" t="s">
        <v>28</v>
      </c>
      <c r="P1698">
        <f>(C1698-Key!$B$1)*24</f>
        <v>-1.1666666666278616</v>
      </c>
      <c r="Q1698">
        <f>(Key!$B$2-'17.1'!C1698)*24</f>
        <v>4.1166666666395031</v>
      </c>
      <c r="R1698" s="3">
        <f>C1698-(M1698-Key!$B$5)/(24*Key!$B$6)</f>
        <v>44130.564657407405</v>
      </c>
      <c r="S1698">
        <f>M1698-Key!$B$5</f>
        <v>14.92</v>
      </c>
      <c r="T1698" s="2">
        <f t="shared" si="130"/>
        <v>44129.576388888891</v>
      </c>
      <c r="U1698" t="str">
        <f t="shared" si="131"/>
        <v>10-25-2020 13:50</v>
      </c>
      <c r="V1698">
        <f>IFERROR(IF(W1698=Z1698,VLOOKUP($U1698,[1]C8842!$G$2:$M$145,3,FALSE),0),0)</f>
        <v>21</v>
      </c>
      <c r="W1698">
        <f>VLOOKUP(RIGHT($V$1,5),Key!$A$9:$B$14,2,FALSE)</f>
        <v>10.199999999999999</v>
      </c>
      <c r="X1698">
        <f t="shared" si="134"/>
        <v>0</v>
      </c>
      <c r="Y1698">
        <f>VLOOKUP(RIGHT($X$1,5),Key!$A$9:$B$14,2,FALSE)</f>
        <v>3.7</v>
      </c>
      <c r="Z1698">
        <f t="shared" si="132"/>
        <v>10.199999999999999</v>
      </c>
      <c r="AA1698">
        <f t="shared" si="133"/>
        <v>21</v>
      </c>
    </row>
    <row r="1699" spans="1:27" x14ac:dyDescent="0.3">
      <c r="A1699">
        <v>100067</v>
      </c>
      <c r="B1699">
        <v>230922</v>
      </c>
      <c r="C1699" s="3">
        <v>44130.578472222223</v>
      </c>
      <c r="D1699">
        <v>0</v>
      </c>
      <c r="E1699">
        <v>2</v>
      </c>
      <c r="F1699" t="s">
        <v>25</v>
      </c>
      <c r="G1699">
        <v>1</v>
      </c>
      <c r="H1699">
        <v>62.046880000000002</v>
      </c>
      <c r="I1699">
        <v>14.714840000000001</v>
      </c>
      <c r="J1699">
        <v>0.88671880000000003</v>
      </c>
      <c r="K1699">
        <v>46.019530000000003</v>
      </c>
      <c r="L1699" s="3">
        <v>44130.32916666667</v>
      </c>
      <c r="M1699">
        <v>17.18</v>
      </c>
      <c r="N1699" t="s">
        <v>28</v>
      </c>
      <c r="P1699">
        <f>(C1699-Key!$B$1)*24</f>
        <v>-1.1666666666278616</v>
      </c>
      <c r="Q1699">
        <f>(Key!$B$2-'17.1'!C1699)*24</f>
        <v>4.1166666666395031</v>
      </c>
      <c r="R1699" s="3">
        <f>C1699-(M1699-Key!$B$5)/(24*Key!$B$6)</f>
        <v>44130.564657407405</v>
      </c>
      <c r="S1699">
        <f>M1699-Key!$B$5</f>
        <v>14.92</v>
      </c>
      <c r="T1699" s="2">
        <f t="shared" si="130"/>
        <v>44129.576388888891</v>
      </c>
      <c r="U1699" t="str">
        <f t="shared" si="131"/>
        <v>10-25-2020 13:50</v>
      </c>
      <c r="V1699">
        <f>IFERROR(IF(W1699=Z1699,VLOOKUP($U1699,[1]C8842!$G$2:$M$145,3,FALSE),0),0)</f>
        <v>21</v>
      </c>
      <c r="W1699">
        <f>VLOOKUP(RIGHT($V$1,5),Key!$A$9:$B$14,2,FALSE)</f>
        <v>10.199999999999999</v>
      </c>
      <c r="X1699">
        <f t="shared" si="134"/>
        <v>0</v>
      </c>
      <c r="Y1699">
        <f>VLOOKUP(RIGHT($X$1,5),Key!$A$9:$B$14,2,FALSE)</f>
        <v>3.7</v>
      </c>
      <c r="Z1699">
        <f t="shared" si="132"/>
        <v>10.199999999999999</v>
      </c>
      <c r="AA1699">
        <f t="shared" si="133"/>
        <v>21</v>
      </c>
    </row>
    <row r="1700" spans="1:27" x14ac:dyDescent="0.3">
      <c r="A1700">
        <v>100067</v>
      </c>
      <c r="B1700">
        <v>230922</v>
      </c>
      <c r="C1700" s="3">
        <v>44130.578472222223</v>
      </c>
      <c r="D1700">
        <v>3</v>
      </c>
      <c r="E1700">
        <v>2</v>
      </c>
      <c r="F1700" t="s">
        <v>26</v>
      </c>
      <c r="G1700">
        <v>1</v>
      </c>
      <c r="H1700">
        <v>66.632810000000006</v>
      </c>
      <c r="I1700">
        <v>14.76563</v>
      </c>
      <c r="J1700">
        <v>0.828125</v>
      </c>
      <c r="K1700">
        <v>94.039060000000006</v>
      </c>
      <c r="L1700" s="3">
        <v>44130.32916666667</v>
      </c>
      <c r="M1700">
        <v>17.18</v>
      </c>
      <c r="N1700" t="s">
        <v>28</v>
      </c>
      <c r="P1700">
        <f>(C1700-Key!$B$1)*24</f>
        <v>-1.1666666666278616</v>
      </c>
      <c r="Q1700">
        <f>(Key!$B$2-'17.1'!C1700)*24</f>
        <v>4.1166666666395031</v>
      </c>
      <c r="R1700" s="3">
        <f>C1700-(M1700-Key!$B$5)/(24*Key!$B$6)</f>
        <v>44130.564657407405</v>
      </c>
      <c r="S1700">
        <f>M1700-Key!$B$5</f>
        <v>14.92</v>
      </c>
      <c r="T1700" s="2">
        <f t="shared" si="130"/>
        <v>44129.576388888891</v>
      </c>
      <c r="U1700" t="str">
        <f t="shared" si="131"/>
        <v>10-25-2020 13:50</v>
      </c>
      <c r="V1700">
        <f>IFERROR(IF(W1700=Z1700,VLOOKUP($U1700,[1]C8842!$G$2:$M$145,3,FALSE),0),0)</f>
        <v>21</v>
      </c>
      <c r="W1700">
        <f>VLOOKUP(RIGHT($V$1,5),Key!$A$9:$B$14,2,FALSE)</f>
        <v>10.199999999999999</v>
      </c>
      <c r="X1700">
        <f t="shared" si="134"/>
        <v>0</v>
      </c>
      <c r="Y1700">
        <f>VLOOKUP(RIGHT($X$1,5),Key!$A$9:$B$14,2,FALSE)</f>
        <v>3.7</v>
      </c>
      <c r="Z1700">
        <f t="shared" si="132"/>
        <v>10.199999999999999</v>
      </c>
      <c r="AA1700">
        <f t="shared" si="133"/>
        <v>21</v>
      </c>
    </row>
    <row r="1701" spans="1:27" x14ac:dyDescent="0.3">
      <c r="A1701">
        <v>100067</v>
      </c>
      <c r="B1701">
        <v>230922</v>
      </c>
      <c r="C1701" s="3">
        <v>44130.578472222223</v>
      </c>
      <c r="D1701">
        <v>0</v>
      </c>
      <c r="E1701">
        <v>2</v>
      </c>
      <c r="F1701" t="s">
        <v>25</v>
      </c>
      <c r="G1701">
        <v>2</v>
      </c>
      <c r="H1701">
        <v>62.457030000000003</v>
      </c>
      <c r="I1701">
        <v>24.69922</v>
      </c>
      <c r="J1701">
        <v>1.308594</v>
      </c>
      <c r="K1701">
        <v>46.019530000000003</v>
      </c>
      <c r="L1701" s="3">
        <v>44130.32916666667</v>
      </c>
      <c r="M1701">
        <v>17.18</v>
      </c>
      <c r="N1701" t="s">
        <v>28</v>
      </c>
      <c r="P1701">
        <f>(C1701-Key!$B$1)*24</f>
        <v>-1.1666666666278616</v>
      </c>
      <c r="Q1701">
        <f>(Key!$B$2-'17.1'!C1701)*24</f>
        <v>4.1166666666395031</v>
      </c>
      <c r="R1701" s="3">
        <f>C1701-(M1701-Key!$B$5)/(24*Key!$B$6)</f>
        <v>44130.564657407405</v>
      </c>
      <c r="S1701">
        <f>M1701-Key!$B$5</f>
        <v>14.92</v>
      </c>
      <c r="T1701" s="2">
        <f t="shared" si="130"/>
        <v>44129.576388888891</v>
      </c>
      <c r="U1701" t="str">
        <f t="shared" si="131"/>
        <v>10-25-2020 13:50</v>
      </c>
      <c r="V1701">
        <f>IFERROR(IF(W1701=Z1701,VLOOKUP($U1701,[1]C8842!$G$2:$M$145,3,FALSE),0),0)</f>
        <v>21</v>
      </c>
      <c r="W1701">
        <f>VLOOKUP(RIGHT($V$1,5),Key!$A$9:$B$14,2,FALSE)</f>
        <v>10.199999999999999</v>
      </c>
      <c r="X1701">
        <f t="shared" si="134"/>
        <v>0</v>
      </c>
      <c r="Y1701">
        <f>VLOOKUP(RIGHT($X$1,5),Key!$A$9:$B$14,2,FALSE)</f>
        <v>3.7</v>
      </c>
      <c r="Z1701">
        <f t="shared" si="132"/>
        <v>10.199999999999999</v>
      </c>
      <c r="AA1701">
        <f t="shared" si="133"/>
        <v>21</v>
      </c>
    </row>
    <row r="1702" spans="1:27" x14ac:dyDescent="0.3">
      <c r="A1702">
        <v>100067</v>
      </c>
      <c r="B1702">
        <v>230922</v>
      </c>
      <c r="C1702" s="3">
        <v>44130.578472222223</v>
      </c>
      <c r="D1702">
        <v>2</v>
      </c>
      <c r="E1702">
        <v>1</v>
      </c>
      <c r="F1702" t="s">
        <v>26</v>
      </c>
      <c r="G1702">
        <v>3</v>
      </c>
      <c r="H1702">
        <v>70.269530000000003</v>
      </c>
      <c r="I1702">
        <v>35.828130000000002</v>
      </c>
      <c r="J1702">
        <v>1.582031</v>
      </c>
      <c r="K1702">
        <v>80.03125</v>
      </c>
      <c r="L1702" s="3">
        <v>44130.331944444442</v>
      </c>
      <c r="M1702">
        <v>17.18</v>
      </c>
      <c r="N1702" t="s">
        <v>28</v>
      </c>
      <c r="P1702">
        <f>(C1702-Key!$B$1)*24</f>
        <v>-1.1666666666278616</v>
      </c>
      <c r="Q1702">
        <f>(Key!$B$2-'17.1'!C1702)*24</f>
        <v>4.1166666666395031</v>
      </c>
      <c r="R1702" s="3">
        <f>C1702-(M1702-Key!$B$5)/(24*Key!$B$6)</f>
        <v>44130.564657407405</v>
      </c>
      <c r="S1702">
        <f>M1702-Key!$B$5</f>
        <v>14.92</v>
      </c>
      <c r="T1702" s="2">
        <f t="shared" si="130"/>
        <v>44129.576388888891</v>
      </c>
      <c r="U1702" t="str">
        <f t="shared" si="131"/>
        <v>10-25-2020 13:50</v>
      </c>
      <c r="V1702">
        <f>IFERROR(IF(W1702=Z1702,VLOOKUP($U1702,[1]C8842!$G$2:$M$145,3,FALSE),0),0)</f>
        <v>21</v>
      </c>
      <c r="W1702">
        <f>VLOOKUP(RIGHT($V$1,5),Key!$A$9:$B$14,2,FALSE)</f>
        <v>10.199999999999999</v>
      </c>
      <c r="X1702">
        <f t="shared" si="134"/>
        <v>0</v>
      </c>
      <c r="Y1702">
        <f>VLOOKUP(RIGHT($X$1,5),Key!$A$9:$B$14,2,FALSE)</f>
        <v>3.7</v>
      </c>
      <c r="Z1702">
        <f t="shared" si="132"/>
        <v>10.199999999999999</v>
      </c>
      <c r="AA1702">
        <f t="shared" si="133"/>
        <v>21</v>
      </c>
    </row>
    <row r="1703" spans="1:27" x14ac:dyDescent="0.3">
      <c r="A1703">
        <v>100067</v>
      </c>
      <c r="B1703">
        <v>230922</v>
      </c>
      <c r="C1703" s="3">
        <v>44130.578472222223</v>
      </c>
      <c r="D1703">
        <v>3</v>
      </c>
      <c r="E1703">
        <v>2</v>
      </c>
      <c r="F1703" t="s">
        <v>26</v>
      </c>
      <c r="G1703">
        <v>1</v>
      </c>
      <c r="H1703">
        <v>67.296880000000002</v>
      </c>
      <c r="I1703">
        <v>16.652339999999999</v>
      </c>
      <c r="J1703">
        <v>0.89453130000000003</v>
      </c>
      <c r="K1703">
        <v>95.039060000000006</v>
      </c>
      <c r="L1703" s="3">
        <v>44130.331944444442</v>
      </c>
      <c r="M1703">
        <v>17.18</v>
      </c>
      <c r="N1703" t="s">
        <v>28</v>
      </c>
      <c r="P1703">
        <f>(C1703-Key!$B$1)*24</f>
        <v>-1.1666666666278616</v>
      </c>
      <c r="Q1703">
        <f>(Key!$B$2-'17.1'!C1703)*24</f>
        <v>4.1166666666395031</v>
      </c>
      <c r="R1703" s="3">
        <f>C1703-(M1703-Key!$B$5)/(24*Key!$B$6)</f>
        <v>44130.564657407405</v>
      </c>
      <c r="S1703">
        <f>M1703-Key!$B$5</f>
        <v>14.92</v>
      </c>
      <c r="T1703" s="2">
        <f t="shared" si="130"/>
        <v>44129.576388888891</v>
      </c>
      <c r="U1703" t="str">
        <f t="shared" si="131"/>
        <v>10-25-2020 13:50</v>
      </c>
      <c r="V1703">
        <f>IFERROR(IF(W1703=Z1703,VLOOKUP($U1703,[1]C8842!$G$2:$M$145,3,FALSE),0),0)</f>
        <v>21</v>
      </c>
      <c r="W1703">
        <f>VLOOKUP(RIGHT($V$1,5),Key!$A$9:$B$14,2,FALSE)</f>
        <v>10.199999999999999</v>
      </c>
      <c r="X1703">
        <f t="shared" si="134"/>
        <v>0</v>
      </c>
      <c r="Y1703">
        <f>VLOOKUP(RIGHT($X$1,5),Key!$A$9:$B$14,2,FALSE)</f>
        <v>3.7</v>
      </c>
      <c r="Z1703">
        <f t="shared" si="132"/>
        <v>10.199999999999999</v>
      </c>
      <c r="AA1703">
        <f t="shared" si="133"/>
        <v>21</v>
      </c>
    </row>
    <row r="1704" spans="1:27" x14ac:dyDescent="0.3">
      <c r="A1704">
        <v>100067</v>
      </c>
      <c r="B1704">
        <v>230922</v>
      </c>
      <c r="C1704" s="3">
        <v>44130.57916666667</v>
      </c>
      <c r="D1704">
        <v>3</v>
      </c>
      <c r="E1704">
        <v>2</v>
      </c>
      <c r="F1704" t="s">
        <v>26</v>
      </c>
      <c r="G1704">
        <v>2</v>
      </c>
      <c r="H1704">
        <v>61.902340000000002</v>
      </c>
      <c r="I1704">
        <v>22.828130000000002</v>
      </c>
      <c r="J1704">
        <v>1.238281</v>
      </c>
      <c r="K1704">
        <v>96.039060000000006</v>
      </c>
      <c r="L1704" s="3">
        <v>44130.331944444442</v>
      </c>
      <c r="M1704">
        <v>17.18</v>
      </c>
      <c r="N1704" t="s">
        <v>28</v>
      </c>
      <c r="P1704">
        <f>(C1704-Key!$B$1)*24</f>
        <v>-1.1499999999068677</v>
      </c>
      <c r="Q1704">
        <f>(Key!$B$2-'17.1'!C1704)*24</f>
        <v>4.0999999999185093</v>
      </c>
      <c r="R1704" s="3">
        <f>C1704-(M1704-Key!$B$5)/(24*Key!$B$6)</f>
        <v>44130.565351851852</v>
      </c>
      <c r="S1704">
        <f>M1704-Key!$B$5</f>
        <v>14.92</v>
      </c>
      <c r="T1704" s="2">
        <f t="shared" si="130"/>
        <v>44129.576388888891</v>
      </c>
      <c r="U1704" t="str">
        <f t="shared" si="131"/>
        <v>10-25-2020 13:50</v>
      </c>
      <c r="V1704">
        <f>IFERROR(IF(W1704=Z1704,VLOOKUP($U1704,[1]C8842!$G$2:$M$145,3,FALSE),0),0)</f>
        <v>21</v>
      </c>
      <c r="W1704">
        <f>VLOOKUP(RIGHT($V$1,5),Key!$A$9:$B$14,2,FALSE)</f>
        <v>10.199999999999999</v>
      </c>
      <c r="X1704">
        <f t="shared" si="134"/>
        <v>0</v>
      </c>
      <c r="Y1704">
        <f>VLOOKUP(RIGHT($X$1,5),Key!$A$9:$B$14,2,FALSE)</f>
        <v>3.7</v>
      </c>
      <c r="Z1704">
        <f t="shared" si="132"/>
        <v>10.199999999999999</v>
      </c>
      <c r="AA1704">
        <f t="shared" si="133"/>
        <v>21</v>
      </c>
    </row>
    <row r="1705" spans="1:27" x14ac:dyDescent="0.3">
      <c r="A1705">
        <v>100067</v>
      </c>
      <c r="B1705">
        <v>230922</v>
      </c>
      <c r="C1705" s="3">
        <v>44130.57916666667</v>
      </c>
      <c r="D1705">
        <v>3</v>
      </c>
      <c r="E1705">
        <v>2</v>
      </c>
      <c r="F1705" t="s">
        <v>26</v>
      </c>
      <c r="G1705">
        <v>1</v>
      </c>
      <c r="H1705">
        <v>71.824219999999997</v>
      </c>
      <c r="I1705">
        <v>17.101559999999999</v>
      </c>
      <c r="J1705">
        <v>0.85546880000000003</v>
      </c>
      <c r="K1705">
        <v>94.039060000000006</v>
      </c>
      <c r="L1705" s="3">
        <v>44130.331944444442</v>
      </c>
      <c r="M1705">
        <v>17.18</v>
      </c>
      <c r="N1705" t="s">
        <v>28</v>
      </c>
      <c r="P1705">
        <f>(C1705-Key!$B$1)*24</f>
        <v>-1.1499999999068677</v>
      </c>
      <c r="Q1705">
        <f>(Key!$B$2-'17.1'!C1705)*24</f>
        <v>4.0999999999185093</v>
      </c>
      <c r="R1705" s="3">
        <f>C1705-(M1705-Key!$B$5)/(24*Key!$B$6)</f>
        <v>44130.565351851852</v>
      </c>
      <c r="S1705">
        <f>M1705-Key!$B$5</f>
        <v>14.92</v>
      </c>
      <c r="T1705" s="2">
        <f t="shared" si="130"/>
        <v>44129.576388888891</v>
      </c>
      <c r="U1705" t="str">
        <f t="shared" si="131"/>
        <v>10-25-2020 13:50</v>
      </c>
      <c r="V1705">
        <f>IFERROR(IF(W1705=Z1705,VLOOKUP($U1705,[1]C8842!$G$2:$M$145,3,FALSE),0),0)</f>
        <v>21</v>
      </c>
      <c r="W1705">
        <f>VLOOKUP(RIGHT($V$1,5),Key!$A$9:$B$14,2,FALSE)</f>
        <v>10.199999999999999</v>
      </c>
      <c r="X1705">
        <f t="shared" si="134"/>
        <v>0</v>
      </c>
      <c r="Y1705">
        <f>VLOOKUP(RIGHT($X$1,5),Key!$A$9:$B$14,2,FALSE)</f>
        <v>3.7</v>
      </c>
      <c r="Z1705">
        <f t="shared" si="132"/>
        <v>10.199999999999999</v>
      </c>
      <c r="AA1705">
        <f t="shared" si="133"/>
        <v>21</v>
      </c>
    </row>
    <row r="1706" spans="1:27" x14ac:dyDescent="0.3">
      <c r="A1706">
        <v>100067</v>
      </c>
      <c r="B1706">
        <v>230922</v>
      </c>
      <c r="C1706" s="3">
        <v>44130.57916666667</v>
      </c>
      <c r="D1706">
        <v>2</v>
      </c>
      <c r="E1706">
        <v>1</v>
      </c>
      <c r="F1706" t="s">
        <v>26</v>
      </c>
      <c r="G1706">
        <v>1</v>
      </c>
      <c r="H1706">
        <v>70.914060000000006</v>
      </c>
      <c r="I1706">
        <v>19.45703</v>
      </c>
      <c r="J1706">
        <v>0.953125</v>
      </c>
      <c r="K1706">
        <v>81.035160000000005</v>
      </c>
      <c r="L1706" s="3">
        <v>44130.331944444442</v>
      </c>
      <c r="M1706">
        <v>17.18</v>
      </c>
      <c r="N1706" t="s">
        <v>28</v>
      </c>
      <c r="P1706">
        <f>(C1706-Key!$B$1)*24</f>
        <v>-1.1499999999068677</v>
      </c>
      <c r="Q1706">
        <f>(Key!$B$2-'17.1'!C1706)*24</f>
        <v>4.0999999999185093</v>
      </c>
      <c r="R1706" s="3">
        <f>C1706-(M1706-Key!$B$5)/(24*Key!$B$6)</f>
        <v>44130.565351851852</v>
      </c>
      <c r="S1706">
        <f>M1706-Key!$B$5</f>
        <v>14.92</v>
      </c>
      <c r="T1706" s="2">
        <f t="shared" si="130"/>
        <v>44129.576388888891</v>
      </c>
      <c r="U1706" t="str">
        <f t="shared" si="131"/>
        <v>10-25-2020 13:50</v>
      </c>
      <c r="V1706">
        <f>IFERROR(IF(W1706=Z1706,VLOOKUP($U1706,[1]C8842!$G$2:$M$145,3,FALSE),0),0)</f>
        <v>21</v>
      </c>
      <c r="W1706">
        <f>VLOOKUP(RIGHT($V$1,5),Key!$A$9:$B$14,2,FALSE)</f>
        <v>10.199999999999999</v>
      </c>
      <c r="X1706">
        <f t="shared" si="134"/>
        <v>0</v>
      </c>
      <c r="Y1706">
        <f>VLOOKUP(RIGHT($X$1,5),Key!$A$9:$B$14,2,FALSE)</f>
        <v>3.7</v>
      </c>
      <c r="Z1706">
        <f t="shared" si="132"/>
        <v>10.199999999999999</v>
      </c>
      <c r="AA1706">
        <f t="shared" si="133"/>
        <v>21</v>
      </c>
    </row>
    <row r="1707" spans="1:27" x14ac:dyDescent="0.3">
      <c r="A1707">
        <v>100067</v>
      </c>
      <c r="B1707">
        <v>230922</v>
      </c>
      <c r="C1707" s="3">
        <v>44130.57916666667</v>
      </c>
      <c r="D1707">
        <v>0</v>
      </c>
      <c r="E1707">
        <v>2</v>
      </c>
      <c r="F1707" t="s">
        <v>25</v>
      </c>
      <c r="G1707">
        <v>1</v>
      </c>
      <c r="H1707">
        <v>66.667969999999997</v>
      </c>
      <c r="I1707">
        <v>15.460940000000001</v>
      </c>
      <c r="J1707">
        <v>0.85546880000000003</v>
      </c>
      <c r="K1707">
        <v>46.019530000000003</v>
      </c>
      <c r="L1707" s="3">
        <v>44130.331944444442</v>
      </c>
      <c r="M1707">
        <v>17.18</v>
      </c>
      <c r="N1707" t="s">
        <v>28</v>
      </c>
      <c r="P1707">
        <f>(C1707-Key!$B$1)*24</f>
        <v>-1.1499999999068677</v>
      </c>
      <c r="Q1707">
        <f>(Key!$B$2-'17.1'!C1707)*24</f>
        <v>4.0999999999185093</v>
      </c>
      <c r="R1707" s="3">
        <f>C1707-(M1707-Key!$B$5)/(24*Key!$B$6)</f>
        <v>44130.565351851852</v>
      </c>
      <c r="S1707">
        <f>M1707-Key!$B$5</f>
        <v>14.92</v>
      </c>
      <c r="T1707" s="2">
        <f t="shared" si="130"/>
        <v>44129.576388888891</v>
      </c>
      <c r="U1707" t="str">
        <f t="shared" si="131"/>
        <v>10-25-2020 13:50</v>
      </c>
      <c r="V1707">
        <f>IFERROR(IF(W1707=Z1707,VLOOKUP($U1707,[1]C8842!$G$2:$M$145,3,FALSE),0),0)</f>
        <v>21</v>
      </c>
      <c r="W1707">
        <f>VLOOKUP(RIGHT($V$1,5),Key!$A$9:$B$14,2,FALSE)</f>
        <v>10.199999999999999</v>
      </c>
      <c r="X1707">
        <f t="shared" si="134"/>
        <v>0</v>
      </c>
      <c r="Y1707">
        <f>VLOOKUP(RIGHT($X$1,5),Key!$A$9:$B$14,2,FALSE)</f>
        <v>3.7</v>
      </c>
      <c r="Z1707">
        <f t="shared" si="132"/>
        <v>10.199999999999999</v>
      </c>
      <c r="AA1707">
        <f t="shared" si="133"/>
        <v>21</v>
      </c>
    </row>
    <row r="1708" spans="1:27" x14ac:dyDescent="0.3">
      <c r="A1708">
        <v>100067</v>
      </c>
      <c r="B1708">
        <v>230922</v>
      </c>
      <c r="C1708" s="3">
        <v>44130.57916666667</v>
      </c>
      <c r="D1708">
        <v>3</v>
      </c>
      <c r="E1708">
        <v>2</v>
      </c>
      <c r="F1708" t="s">
        <v>26</v>
      </c>
      <c r="G1708">
        <v>1</v>
      </c>
      <c r="H1708">
        <v>67.492189999999994</v>
      </c>
      <c r="I1708">
        <v>16.58203</v>
      </c>
      <c r="J1708">
        <v>0.88671880000000003</v>
      </c>
      <c r="K1708">
        <v>96.039060000000006</v>
      </c>
      <c r="L1708" s="3">
        <v>44130.331944444442</v>
      </c>
      <c r="M1708">
        <v>17.18</v>
      </c>
      <c r="N1708" t="s">
        <v>28</v>
      </c>
      <c r="P1708">
        <f>(C1708-Key!$B$1)*24</f>
        <v>-1.1499999999068677</v>
      </c>
      <c r="Q1708">
        <f>(Key!$B$2-'17.1'!C1708)*24</f>
        <v>4.0999999999185093</v>
      </c>
      <c r="R1708" s="3">
        <f>C1708-(M1708-Key!$B$5)/(24*Key!$B$6)</f>
        <v>44130.565351851852</v>
      </c>
      <c r="S1708">
        <f>M1708-Key!$B$5</f>
        <v>14.92</v>
      </c>
      <c r="T1708" s="2">
        <f t="shared" si="130"/>
        <v>44129.576388888891</v>
      </c>
      <c r="U1708" t="str">
        <f t="shared" si="131"/>
        <v>10-25-2020 13:50</v>
      </c>
      <c r="V1708">
        <f>IFERROR(IF(W1708=Z1708,VLOOKUP($U1708,[1]C8842!$G$2:$M$145,3,FALSE),0),0)</f>
        <v>21</v>
      </c>
      <c r="W1708">
        <f>VLOOKUP(RIGHT($V$1,5),Key!$A$9:$B$14,2,FALSE)</f>
        <v>10.199999999999999</v>
      </c>
      <c r="X1708">
        <f t="shared" si="134"/>
        <v>0</v>
      </c>
      <c r="Y1708">
        <f>VLOOKUP(RIGHT($X$1,5),Key!$A$9:$B$14,2,FALSE)</f>
        <v>3.7</v>
      </c>
      <c r="Z1708">
        <f t="shared" si="132"/>
        <v>10.199999999999999</v>
      </c>
      <c r="AA1708">
        <f t="shared" si="133"/>
        <v>21</v>
      </c>
    </row>
    <row r="1709" spans="1:27" x14ac:dyDescent="0.3">
      <c r="A1709">
        <v>100067</v>
      </c>
      <c r="B1709">
        <v>230922</v>
      </c>
      <c r="C1709" s="3">
        <v>44130.57916666667</v>
      </c>
      <c r="D1709">
        <v>0</v>
      </c>
      <c r="E1709">
        <v>2</v>
      </c>
      <c r="F1709" t="s">
        <v>25</v>
      </c>
      <c r="G1709">
        <v>1</v>
      </c>
      <c r="H1709">
        <v>75.203130000000002</v>
      </c>
      <c r="I1709">
        <v>15.46875</v>
      </c>
      <c r="J1709">
        <v>0.7578125</v>
      </c>
      <c r="K1709">
        <v>48.019530000000003</v>
      </c>
      <c r="L1709" s="3">
        <v>44130.331944444442</v>
      </c>
      <c r="M1709">
        <v>17.18</v>
      </c>
      <c r="N1709" t="s">
        <v>28</v>
      </c>
      <c r="P1709">
        <f>(C1709-Key!$B$1)*24</f>
        <v>-1.1499999999068677</v>
      </c>
      <c r="Q1709">
        <f>(Key!$B$2-'17.1'!C1709)*24</f>
        <v>4.0999999999185093</v>
      </c>
      <c r="R1709" s="3">
        <f>C1709-(M1709-Key!$B$5)/(24*Key!$B$6)</f>
        <v>44130.565351851852</v>
      </c>
      <c r="S1709">
        <f>M1709-Key!$B$5</f>
        <v>14.92</v>
      </c>
      <c r="T1709" s="2">
        <f t="shared" si="130"/>
        <v>44129.576388888891</v>
      </c>
      <c r="U1709" t="str">
        <f t="shared" si="131"/>
        <v>10-25-2020 13:50</v>
      </c>
      <c r="V1709">
        <f>IFERROR(IF(W1709=Z1709,VLOOKUP($U1709,[1]C8842!$G$2:$M$145,3,FALSE),0),0)</f>
        <v>21</v>
      </c>
      <c r="W1709">
        <f>VLOOKUP(RIGHT($V$1,5),Key!$A$9:$B$14,2,FALSE)</f>
        <v>10.199999999999999</v>
      </c>
      <c r="X1709">
        <f t="shared" si="134"/>
        <v>0</v>
      </c>
      <c r="Y1709">
        <f>VLOOKUP(RIGHT($X$1,5),Key!$A$9:$B$14,2,FALSE)</f>
        <v>3.7</v>
      </c>
      <c r="Z1709">
        <f t="shared" si="132"/>
        <v>10.199999999999999</v>
      </c>
      <c r="AA1709">
        <f t="shared" si="133"/>
        <v>21</v>
      </c>
    </row>
    <row r="1710" spans="1:27" x14ac:dyDescent="0.3">
      <c r="A1710">
        <v>100067</v>
      </c>
      <c r="B1710">
        <v>230922</v>
      </c>
      <c r="C1710" s="3">
        <v>44130.57916666667</v>
      </c>
      <c r="D1710">
        <v>2</v>
      </c>
      <c r="E1710">
        <v>1</v>
      </c>
      <c r="F1710" t="s">
        <v>26</v>
      </c>
      <c r="G1710">
        <v>1</v>
      </c>
      <c r="H1710">
        <v>67.734380000000002</v>
      </c>
      <c r="I1710">
        <v>14.57813</v>
      </c>
      <c r="J1710">
        <v>0.80859380000000003</v>
      </c>
      <c r="K1710">
        <v>83.035160000000005</v>
      </c>
      <c r="L1710" s="3">
        <v>44130.331944444442</v>
      </c>
      <c r="M1710">
        <v>17.18</v>
      </c>
      <c r="N1710" t="s">
        <v>28</v>
      </c>
      <c r="P1710">
        <f>(C1710-Key!$B$1)*24</f>
        <v>-1.1499999999068677</v>
      </c>
      <c r="Q1710">
        <f>(Key!$B$2-'17.1'!C1710)*24</f>
        <v>4.0999999999185093</v>
      </c>
      <c r="R1710" s="3">
        <f>C1710-(M1710-Key!$B$5)/(24*Key!$B$6)</f>
        <v>44130.565351851852</v>
      </c>
      <c r="S1710">
        <f>M1710-Key!$B$5</f>
        <v>14.92</v>
      </c>
      <c r="T1710" s="2">
        <f t="shared" si="130"/>
        <v>44129.576388888891</v>
      </c>
      <c r="U1710" t="str">
        <f t="shared" si="131"/>
        <v>10-25-2020 13:50</v>
      </c>
      <c r="V1710">
        <f>IFERROR(IF(W1710=Z1710,VLOOKUP($U1710,[1]C8842!$G$2:$M$145,3,FALSE),0),0)</f>
        <v>21</v>
      </c>
      <c r="W1710">
        <f>VLOOKUP(RIGHT($V$1,5),Key!$A$9:$B$14,2,FALSE)</f>
        <v>10.199999999999999</v>
      </c>
      <c r="X1710">
        <f t="shared" si="134"/>
        <v>0</v>
      </c>
      <c r="Y1710">
        <f>VLOOKUP(RIGHT($X$1,5),Key!$A$9:$B$14,2,FALSE)</f>
        <v>3.7</v>
      </c>
      <c r="Z1710">
        <f t="shared" si="132"/>
        <v>10.199999999999999</v>
      </c>
      <c r="AA1710">
        <f t="shared" si="133"/>
        <v>21</v>
      </c>
    </row>
    <row r="1711" spans="1:27" x14ac:dyDescent="0.3">
      <c r="A1711">
        <v>100067</v>
      </c>
      <c r="B1711">
        <v>230922</v>
      </c>
      <c r="C1711" s="3">
        <v>44130.57916666667</v>
      </c>
      <c r="D1711">
        <v>3</v>
      </c>
      <c r="E1711">
        <v>2</v>
      </c>
      <c r="F1711" t="s">
        <v>26</v>
      </c>
      <c r="G1711">
        <v>2</v>
      </c>
      <c r="H1711">
        <v>62.390630000000002</v>
      </c>
      <c r="I1711">
        <v>22.972660000000001</v>
      </c>
      <c r="J1711">
        <v>1.234375</v>
      </c>
      <c r="K1711">
        <v>94.039060000000006</v>
      </c>
      <c r="L1711" s="3">
        <v>44130.331944444442</v>
      </c>
      <c r="M1711">
        <v>17.18</v>
      </c>
      <c r="N1711" t="s">
        <v>28</v>
      </c>
      <c r="P1711">
        <f>(C1711-Key!$B$1)*24</f>
        <v>-1.1499999999068677</v>
      </c>
      <c r="Q1711">
        <f>(Key!$B$2-'17.1'!C1711)*24</f>
        <v>4.0999999999185093</v>
      </c>
      <c r="R1711" s="3">
        <f>C1711-(M1711-Key!$B$5)/(24*Key!$B$6)</f>
        <v>44130.565351851852</v>
      </c>
      <c r="S1711">
        <f>M1711-Key!$B$5</f>
        <v>14.92</v>
      </c>
      <c r="T1711" s="2">
        <f t="shared" si="130"/>
        <v>44129.576388888891</v>
      </c>
      <c r="U1711" t="str">
        <f t="shared" si="131"/>
        <v>10-25-2020 13:50</v>
      </c>
      <c r="V1711">
        <f>IFERROR(IF(W1711=Z1711,VLOOKUP($U1711,[1]C8842!$G$2:$M$145,3,FALSE),0),0)</f>
        <v>21</v>
      </c>
      <c r="W1711">
        <f>VLOOKUP(RIGHT($V$1,5),Key!$A$9:$B$14,2,FALSE)</f>
        <v>10.199999999999999</v>
      </c>
      <c r="X1711">
        <f t="shared" si="134"/>
        <v>0</v>
      </c>
      <c r="Y1711">
        <f>VLOOKUP(RIGHT($X$1,5),Key!$A$9:$B$14,2,FALSE)</f>
        <v>3.7</v>
      </c>
      <c r="Z1711">
        <f t="shared" si="132"/>
        <v>10.199999999999999</v>
      </c>
      <c r="AA1711">
        <f t="shared" si="133"/>
        <v>21</v>
      </c>
    </row>
    <row r="1712" spans="1:27" x14ac:dyDescent="0.3">
      <c r="A1712">
        <v>100067</v>
      </c>
      <c r="B1712">
        <v>230922</v>
      </c>
      <c r="C1712" s="3">
        <v>44130.57916666667</v>
      </c>
      <c r="D1712">
        <v>2</v>
      </c>
      <c r="E1712">
        <v>1</v>
      </c>
      <c r="F1712" t="s">
        <v>26</v>
      </c>
      <c r="G1712">
        <v>1</v>
      </c>
      <c r="H1712">
        <v>75.085939999999994</v>
      </c>
      <c r="I1712">
        <v>19.86328</v>
      </c>
      <c r="J1712">
        <v>0.9140625</v>
      </c>
      <c r="K1712">
        <v>82.035160000000005</v>
      </c>
      <c r="L1712" s="3">
        <v>44130.331944444442</v>
      </c>
      <c r="M1712">
        <v>17.18</v>
      </c>
      <c r="N1712" t="s">
        <v>28</v>
      </c>
      <c r="P1712">
        <f>(C1712-Key!$B$1)*24</f>
        <v>-1.1499999999068677</v>
      </c>
      <c r="Q1712">
        <f>(Key!$B$2-'17.1'!C1712)*24</f>
        <v>4.0999999999185093</v>
      </c>
      <c r="R1712" s="3">
        <f>C1712-(M1712-Key!$B$5)/(24*Key!$B$6)</f>
        <v>44130.565351851852</v>
      </c>
      <c r="S1712">
        <f>M1712-Key!$B$5</f>
        <v>14.92</v>
      </c>
      <c r="T1712" s="2">
        <f t="shared" si="130"/>
        <v>44129.576388888891</v>
      </c>
      <c r="U1712" t="str">
        <f t="shared" si="131"/>
        <v>10-25-2020 13:50</v>
      </c>
      <c r="V1712">
        <f>IFERROR(IF(W1712=Z1712,VLOOKUP($U1712,[1]C8842!$G$2:$M$145,3,FALSE),0),0)</f>
        <v>21</v>
      </c>
      <c r="W1712">
        <f>VLOOKUP(RIGHT($V$1,5),Key!$A$9:$B$14,2,FALSE)</f>
        <v>10.199999999999999</v>
      </c>
      <c r="X1712">
        <f t="shared" si="134"/>
        <v>0</v>
      </c>
      <c r="Y1712">
        <f>VLOOKUP(RIGHT($X$1,5),Key!$A$9:$B$14,2,FALSE)</f>
        <v>3.7</v>
      </c>
      <c r="Z1712">
        <f t="shared" si="132"/>
        <v>10.199999999999999</v>
      </c>
      <c r="AA1712">
        <f t="shared" si="133"/>
        <v>21</v>
      </c>
    </row>
    <row r="1713" spans="1:27" x14ac:dyDescent="0.3">
      <c r="A1713">
        <v>100067</v>
      </c>
      <c r="B1713">
        <v>230922</v>
      </c>
      <c r="C1713" s="3">
        <v>44130.57916666667</v>
      </c>
      <c r="D1713">
        <v>3</v>
      </c>
      <c r="E1713">
        <v>2</v>
      </c>
      <c r="F1713" t="s">
        <v>26</v>
      </c>
      <c r="G1713">
        <v>1</v>
      </c>
      <c r="H1713">
        <v>63.789059999999999</v>
      </c>
      <c r="I1713">
        <v>16.679690000000001</v>
      </c>
      <c r="J1713">
        <v>0.9453125</v>
      </c>
      <c r="K1713">
        <v>93.039060000000006</v>
      </c>
      <c r="L1713" s="3">
        <v>44130.331944444442</v>
      </c>
      <c r="M1713">
        <v>17.18</v>
      </c>
      <c r="N1713" t="s">
        <v>28</v>
      </c>
      <c r="P1713">
        <f>(C1713-Key!$B$1)*24</f>
        <v>-1.1499999999068677</v>
      </c>
      <c r="Q1713">
        <f>(Key!$B$2-'17.1'!C1713)*24</f>
        <v>4.0999999999185093</v>
      </c>
      <c r="R1713" s="3">
        <f>C1713-(M1713-Key!$B$5)/(24*Key!$B$6)</f>
        <v>44130.565351851852</v>
      </c>
      <c r="S1713">
        <f>M1713-Key!$B$5</f>
        <v>14.92</v>
      </c>
      <c r="T1713" s="2">
        <f t="shared" si="130"/>
        <v>44129.576388888891</v>
      </c>
      <c r="U1713" t="str">
        <f t="shared" si="131"/>
        <v>10-25-2020 13:50</v>
      </c>
      <c r="V1713">
        <f>IFERROR(IF(W1713=Z1713,VLOOKUP($U1713,[1]C8842!$G$2:$M$145,3,FALSE),0),0)</f>
        <v>21</v>
      </c>
      <c r="W1713">
        <f>VLOOKUP(RIGHT($V$1,5),Key!$A$9:$B$14,2,FALSE)</f>
        <v>10.199999999999999</v>
      </c>
      <c r="X1713">
        <f t="shared" si="134"/>
        <v>0</v>
      </c>
      <c r="Y1713">
        <f>VLOOKUP(RIGHT($X$1,5),Key!$A$9:$B$14,2,FALSE)</f>
        <v>3.7</v>
      </c>
      <c r="Z1713">
        <f t="shared" si="132"/>
        <v>10.199999999999999</v>
      </c>
      <c r="AA1713">
        <f t="shared" si="133"/>
        <v>21</v>
      </c>
    </row>
    <row r="1714" spans="1:27" x14ac:dyDescent="0.3">
      <c r="A1714">
        <v>100067</v>
      </c>
      <c r="B1714">
        <v>230922</v>
      </c>
      <c r="C1714" s="3">
        <v>44130.57916666667</v>
      </c>
      <c r="D1714">
        <v>2</v>
      </c>
      <c r="E1714">
        <v>1</v>
      </c>
      <c r="F1714" t="s">
        <v>26</v>
      </c>
      <c r="G1714">
        <v>2</v>
      </c>
      <c r="H1714">
        <v>76.109380000000002</v>
      </c>
      <c r="I1714">
        <v>20.203130000000002</v>
      </c>
      <c r="J1714">
        <v>0.9140625</v>
      </c>
      <c r="K1714">
        <v>82.035160000000005</v>
      </c>
      <c r="L1714" s="3">
        <v>44130.331944444442</v>
      </c>
      <c r="M1714">
        <v>17.18</v>
      </c>
      <c r="N1714" t="s">
        <v>28</v>
      </c>
      <c r="P1714">
        <f>(C1714-Key!$B$1)*24</f>
        <v>-1.1499999999068677</v>
      </c>
      <c r="Q1714">
        <f>(Key!$B$2-'17.1'!C1714)*24</f>
        <v>4.0999999999185093</v>
      </c>
      <c r="R1714" s="3">
        <f>C1714-(M1714-Key!$B$5)/(24*Key!$B$6)</f>
        <v>44130.565351851852</v>
      </c>
      <c r="S1714">
        <f>M1714-Key!$B$5</f>
        <v>14.92</v>
      </c>
      <c r="T1714" s="2">
        <f t="shared" si="130"/>
        <v>44129.576388888891</v>
      </c>
      <c r="U1714" t="str">
        <f t="shared" si="131"/>
        <v>10-25-2020 13:50</v>
      </c>
      <c r="V1714">
        <f>IFERROR(IF(W1714=Z1714,VLOOKUP($U1714,[1]C8842!$G$2:$M$145,3,FALSE),0),0)</f>
        <v>21</v>
      </c>
      <c r="W1714">
        <f>VLOOKUP(RIGHT($V$1,5),Key!$A$9:$B$14,2,FALSE)</f>
        <v>10.199999999999999</v>
      </c>
      <c r="X1714">
        <f t="shared" si="134"/>
        <v>0</v>
      </c>
      <c r="Y1714">
        <f>VLOOKUP(RIGHT($X$1,5),Key!$A$9:$B$14,2,FALSE)</f>
        <v>3.7</v>
      </c>
      <c r="Z1714">
        <f t="shared" si="132"/>
        <v>10.199999999999999</v>
      </c>
      <c r="AA1714">
        <f t="shared" si="133"/>
        <v>21</v>
      </c>
    </row>
    <row r="1715" spans="1:27" x14ac:dyDescent="0.3">
      <c r="A1715">
        <v>100067</v>
      </c>
      <c r="B1715">
        <v>230922</v>
      </c>
      <c r="C1715" s="3">
        <v>44130.57916666667</v>
      </c>
      <c r="D1715">
        <v>1</v>
      </c>
      <c r="E1715">
        <v>1</v>
      </c>
      <c r="F1715" t="s">
        <v>25</v>
      </c>
      <c r="G1715">
        <v>1</v>
      </c>
      <c r="H1715">
        <v>69.707030000000003</v>
      </c>
      <c r="I1715">
        <v>15.566409999999999</v>
      </c>
      <c r="J1715">
        <v>0.8203125</v>
      </c>
      <c r="K1715">
        <v>58.023440000000001</v>
      </c>
      <c r="L1715" s="3">
        <v>44130.331944444442</v>
      </c>
      <c r="M1715">
        <v>17.18</v>
      </c>
      <c r="N1715" t="s">
        <v>28</v>
      </c>
      <c r="P1715">
        <f>(C1715-Key!$B$1)*24</f>
        <v>-1.1499999999068677</v>
      </c>
      <c r="Q1715">
        <f>(Key!$B$2-'17.1'!C1715)*24</f>
        <v>4.0999999999185093</v>
      </c>
      <c r="R1715" s="3">
        <f>C1715-(M1715-Key!$B$5)/(24*Key!$B$6)</f>
        <v>44130.565351851852</v>
      </c>
      <c r="S1715">
        <f>M1715-Key!$B$5</f>
        <v>14.92</v>
      </c>
      <c r="T1715" s="2">
        <f t="shared" si="130"/>
        <v>44129.576388888891</v>
      </c>
      <c r="U1715" t="str">
        <f t="shared" si="131"/>
        <v>10-25-2020 13:50</v>
      </c>
      <c r="V1715">
        <f>IFERROR(IF(W1715=Z1715,VLOOKUP($U1715,[1]C8842!$G$2:$M$145,3,FALSE),0),0)</f>
        <v>21</v>
      </c>
      <c r="W1715">
        <f>VLOOKUP(RIGHT($V$1,5),Key!$A$9:$B$14,2,FALSE)</f>
        <v>10.199999999999999</v>
      </c>
      <c r="X1715">
        <f t="shared" si="134"/>
        <v>0</v>
      </c>
      <c r="Y1715">
        <f>VLOOKUP(RIGHT($X$1,5),Key!$A$9:$B$14,2,FALSE)</f>
        <v>3.7</v>
      </c>
      <c r="Z1715">
        <f t="shared" si="132"/>
        <v>10.199999999999999</v>
      </c>
      <c r="AA1715">
        <f t="shared" si="133"/>
        <v>21</v>
      </c>
    </row>
    <row r="1716" spans="1:27" x14ac:dyDescent="0.3">
      <c r="A1716">
        <v>100067</v>
      </c>
      <c r="B1716">
        <v>230922</v>
      </c>
      <c r="C1716" s="3">
        <v>44130.57916666667</v>
      </c>
      <c r="D1716">
        <v>2</v>
      </c>
      <c r="E1716">
        <v>1</v>
      </c>
      <c r="F1716" t="s">
        <v>26</v>
      </c>
      <c r="G1716">
        <v>1</v>
      </c>
      <c r="H1716">
        <v>71.753910000000005</v>
      </c>
      <c r="I1716">
        <v>19.039059999999999</v>
      </c>
      <c r="J1716">
        <v>0.92578130000000003</v>
      </c>
      <c r="K1716">
        <v>88.035160000000005</v>
      </c>
      <c r="L1716" s="3">
        <v>44130.331944444442</v>
      </c>
      <c r="M1716">
        <v>17.18</v>
      </c>
      <c r="N1716" t="s">
        <v>28</v>
      </c>
      <c r="P1716">
        <f>(C1716-Key!$B$1)*24</f>
        <v>-1.1499999999068677</v>
      </c>
      <c r="Q1716">
        <f>(Key!$B$2-'17.1'!C1716)*24</f>
        <v>4.0999999999185093</v>
      </c>
      <c r="R1716" s="3">
        <f>C1716-(M1716-Key!$B$5)/(24*Key!$B$6)</f>
        <v>44130.565351851852</v>
      </c>
      <c r="S1716">
        <f>M1716-Key!$B$5</f>
        <v>14.92</v>
      </c>
      <c r="T1716" s="2">
        <f t="shared" si="130"/>
        <v>44129.576388888891</v>
      </c>
      <c r="U1716" t="str">
        <f t="shared" si="131"/>
        <v>10-25-2020 13:50</v>
      </c>
      <c r="V1716">
        <f>IFERROR(IF(W1716=Z1716,VLOOKUP($U1716,[1]C8842!$G$2:$M$145,3,FALSE),0),0)</f>
        <v>21</v>
      </c>
      <c r="W1716">
        <f>VLOOKUP(RIGHT($V$1,5),Key!$A$9:$B$14,2,FALSE)</f>
        <v>10.199999999999999</v>
      </c>
      <c r="X1716">
        <f t="shared" si="134"/>
        <v>0</v>
      </c>
      <c r="Y1716">
        <f>VLOOKUP(RIGHT($X$1,5),Key!$A$9:$B$14,2,FALSE)</f>
        <v>3.7</v>
      </c>
      <c r="Z1716">
        <f t="shared" si="132"/>
        <v>10.199999999999999</v>
      </c>
      <c r="AA1716">
        <f t="shared" si="133"/>
        <v>21</v>
      </c>
    </row>
    <row r="1717" spans="1:27" x14ac:dyDescent="0.3">
      <c r="A1717">
        <v>100067</v>
      </c>
      <c r="B1717">
        <v>230922</v>
      </c>
      <c r="C1717" s="3">
        <v>44130.57916666667</v>
      </c>
      <c r="D1717">
        <v>0</v>
      </c>
      <c r="E1717">
        <v>2</v>
      </c>
      <c r="F1717" t="s">
        <v>25</v>
      </c>
      <c r="G1717">
        <v>1</v>
      </c>
      <c r="H1717">
        <v>60.761719999999997</v>
      </c>
      <c r="I1717">
        <v>15.14453</v>
      </c>
      <c r="J1717">
        <v>0.92578130000000003</v>
      </c>
      <c r="K1717">
        <v>46.019530000000003</v>
      </c>
      <c r="L1717" s="3">
        <v>44130.331944444442</v>
      </c>
      <c r="M1717">
        <v>17.18</v>
      </c>
      <c r="N1717" t="s">
        <v>28</v>
      </c>
      <c r="P1717">
        <f>(C1717-Key!$B$1)*24</f>
        <v>-1.1499999999068677</v>
      </c>
      <c r="Q1717">
        <f>(Key!$B$2-'17.1'!C1717)*24</f>
        <v>4.0999999999185093</v>
      </c>
      <c r="R1717" s="3">
        <f>C1717-(M1717-Key!$B$5)/(24*Key!$B$6)</f>
        <v>44130.565351851852</v>
      </c>
      <c r="S1717">
        <f>M1717-Key!$B$5</f>
        <v>14.92</v>
      </c>
      <c r="T1717" s="2">
        <f t="shared" si="130"/>
        <v>44129.576388888891</v>
      </c>
      <c r="U1717" t="str">
        <f t="shared" si="131"/>
        <v>10-25-2020 13:50</v>
      </c>
      <c r="V1717">
        <f>IFERROR(IF(W1717=Z1717,VLOOKUP($U1717,[1]C8842!$G$2:$M$145,3,FALSE),0),0)</f>
        <v>21</v>
      </c>
      <c r="W1717">
        <f>VLOOKUP(RIGHT($V$1,5),Key!$A$9:$B$14,2,FALSE)</f>
        <v>10.199999999999999</v>
      </c>
      <c r="X1717">
        <f t="shared" si="134"/>
        <v>0</v>
      </c>
      <c r="Y1717">
        <f>VLOOKUP(RIGHT($X$1,5),Key!$A$9:$B$14,2,FALSE)</f>
        <v>3.7</v>
      </c>
      <c r="Z1717">
        <f t="shared" si="132"/>
        <v>10.199999999999999</v>
      </c>
      <c r="AA1717">
        <f t="shared" si="133"/>
        <v>21</v>
      </c>
    </row>
    <row r="1718" spans="1:27" x14ac:dyDescent="0.3">
      <c r="A1718">
        <v>100067</v>
      </c>
      <c r="B1718">
        <v>230922</v>
      </c>
      <c r="C1718" s="3">
        <v>44130.57916666667</v>
      </c>
      <c r="D1718">
        <v>2</v>
      </c>
      <c r="E1718">
        <v>1</v>
      </c>
      <c r="F1718" t="s">
        <v>26</v>
      </c>
      <c r="G1718">
        <v>2</v>
      </c>
      <c r="H1718">
        <v>70.25</v>
      </c>
      <c r="I1718">
        <v>22.433589999999999</v>
      </c>
      <c r="J1718">
        <v>1.074219</v>
      </c>
      <c r="K1718">
        <v>80.03125</v>
      </c>
      <c r="L1718" s="3">
        <v>44130.331944444442</v>
      </c>
      <c r="M1718">
        <v>17.18</v>
      </c>
      <c r="N1718" t="s">
        <v>28</v>
      </c>
      <c r="P1718">
        <f>(C1718-Key!$B$1)*24</f>
        <v>-1.1499999999068677</v>
      </c>
      <c r="Q1718">
        <f>(Key!$B$2-'17.1'!C1718)*24</f>
        <v>4.0999999999185093</v>
      </c>
      <c r="R1718" s="3">
        <f>C1718-(M1718-Key!$B$5)/(24*Key!$B$6)</f>
        <v>44130.565351851852</v>
      </c>
      <c r="S1718">
        <f>M1718-Key!$B$5</f>
        <v>14.92</v>
      </c>
      <c r="T1718" s="2">
        <f t="shared" si="130"/>
        <v>44129.576388888891</v>
      </c>
      <c r="U1718" t="str">
        <f t="shared" si="131"/>
        <v>10-25-2020 13:50</v>
      </c>
      <c r="V1718">
        <f>IFERROR(IF(W1718=Z1718,VLOOKUP($U1718,[1]C8842!$G$2:$M$145,3,FALSE),0),0)</f>
        <v>21</v>
      </c>
      <c r="W1718">
        <f>VLOOKUP(RIGHT($V$1,5),Key!$A$9:$B$14,2,FALSE)</f>
        <v>10.199999999999999</v>
      </c>
      <c r="X1718">
        <f t="shared" si="134"/>
        <v>0</v>
      </c>
      <c r="Y1718">
        <f>VLOOKUP(RIGHT($X$1,5),Key!$A$9:$B$14,2,FALSE)</f>
        <v>3.7</v>
      </c>
      <c r="Z1718">
        <f t="shared" si="132"/>
        <v>10.199999999999999</v>
      </c>
      <c r="AA1718">
        <f t="shared" si="133"/>
        <v>21</v>
      </c>
    </row>
    <row r="1719" spans="1:27" x14ac:dyDescent="0.3">
      <c r="A1719">
        <v>100067</v>
      </c>
      <c r="B1719">
        <v>230922</v>
      </c>
      <c r="C1719" s="3">
        <v>44130.57916666667</v>
      </c>
      <c r="D1719">
        <v>1</v>
      </c>
      <c r="E1719">
        <v>1</v>
      </c>
      <c r="F1719" t="s">
        <v>25</v>
      </c>
      <c r="G1719">
        <v>1</v>
      </c>
      <c r="H1719">
        <v>66.316410000000005</v>
      </c>
      <c r="I1719">
        <v>15.785159999999999</v>
      </c>
      <c r="J1719">
        <v>0.87109380000000003</v>
      </c>
      <c r="K1719">
        <v>58.023440000000001</v>
      </c>
      <c r="L1719" s="3">
        <v>44130.331944444442</v>
      </c>
      <c r="M1719">
        <v>17.18</v>
      </c>
      <c r="N1719" t="s">
        <v>28</v>
      </c>
      <c r="P1719">
        <f>(C1719-Key!$B$1)*24</f>
        <v>-1.1499999999068677</v>
      </c>
      <c r="Q1719">
        <f>(Key!$B$2-'17.1'!C1719)*24</f>
        <v>4.0999999999185093</v>
      </c>
      <c r="R1719" s="3">
        <f>C1719-(M1719-Key!$B$5)/(24*Key!$B$6)</f>
        <v>44130.565351851852</v>
      </c>
      <c r="S1719">
        <f>M1719-Key!$B$5</f>
        <v>14.92</v>
      </c>
      <c r="T1719" s="2">
        <f t="shared" si="130"/>
        <v>44129.576388888891</v>
      </c>
      <c r="U1719" t="str">
        <f t="shared" si="131"/>
        <v>10-25-2020 13:50</v>
      </c>
      <c r="V1719">
        <f>IFERROR(IF(W1719=Z1719,VLOOKUP($U1719,[1]C8842!$G$2:$M$145,3,FALSE),0),0)</f>
        <v>21</v>
      </c>
      <c r="W1719">
        <f>VLOOKUP(RIGHT($V$1,5),Key!$A$9:$B$14,2,FALSE)</f>
        <v>10.199999999999999</v>
      </c>
      <c r="X1719">
        <f t="shared" si="134"/>
        <v>0</v>
      </c>
      <c r="Y1719">
        <f>VLOOKUP(RIGHT($X$1,5),Key!$A$9:$B$14,2,FALSE)</f>
        <v>3.7</v>
      </c>
      <c r="Z1719">
        <f t="shared" si="132"/>
        <v>10.199999999999999</v>
      </c>
      <c r="AA1719">
        <f t="shared" si="133"/>
        <v>21</v>
      </c>
    </row>
    <row r="1720" spans="1:27" x14ac:dyDescent="0.3">
      <c r="A1720">
        <v>100067</v>
      </c>
      <c r="B1720">
        <v>230922</v>
      </c>
      <c r="C1720" s="3">
        <v>44130.57916666667</v>
      </c>
      <c r="D1720">
        <v>2</v>
      </c>
      <c r="E1720">
        <v>1</v>
      </c>
      <c r="F1720" t="s">
        <v>26</v>
      </c>
      <c r="G1720">
        <v>1</v>
      </c>
      <c r="H1720">
        <v>70.59375</v>
      </c>
      <c r="I1720">
        <v>18.125</v>
      </c>
      <c r="J1720">
        <v>0.90625</v>
      </c>
      <c r="K1720">
        <v>80.03125</v>
      </c>
      <c r="L1720" s="3">
        <v>44130.331944444442</v>
      </c>
      <c r="M1720">
        <v>17.18</v>
      </c>
      <c r="N1720" t="s">
        <v>28</v>
      </c>
      <c r="P1720">
        <f>(C1720-Key!$B$1)*24</f>
        <v>-1.1499999999068677</v>
      </c>
      <c r="Q1720">
        <f>(Key!$B$2-'17.1'!C1720)*24</f>
        <v>4.0999999999185093</v>
      </c>
      <c r="R1720" s="3">
        <f>C1720-(M1720-Key!$B$5)/(24*Key!$B$6)</f>
        <v>44130.565351851852</v>
      </c>
      <c r="S1720">
        <f>M1720-Key!$B$5</f>
        <v>14.92</v>
      </c>
      <c r="T1720" s="2">
        <f t="shared" si="130"/>
        <v>44129.576388888891</v>
      </c>
      <c r="U1720" t="str">
        <f t="shared" si="131"/>
        <v>10-25-2020 13:50</v>
      </c>
      <c r="V1720">
        <f>IFERROR(IF(W1720=Z1720,VLOOKUP($U1720,[1]C8842!$G$2:$M$145,3,FALSE),0),0)</f>
        <v>21</v>
      </c>
      <c r="W1720">
        <f>VLOOKUP(RIGHT($V$1,5),Key!$A$9:$B$14,2,FALSE)</f>
        <v>10.199999999999999</v>
      </c>
      <c r="X1720">
        <f t="shared" si="134"/>
        <v>0</v>
      </c>
      <c r="Y1720">
        <f>VLOOKUP(RIGHT($X$1,5),Key!$A$9:$B$14,2,FALSE)</f>
        <v>3.7</v>
      </c>
      <c r="Z1720">
        <f t="shared" si="132"/>
        <v>10.199999999999999</v>
      </c>
      <c r="AA1720">
        <f t="shared" si="133"/>
        <v>21</v>
      </c>
    </row>
    <row r="1721" spans="1:27" x14ac:dyDescent="0.3">
      <c r="A1721">
        <v>100067</v>
      </c>
      <c r="B1721">
        <v>230922</v>
      </c>
      <c r="C1721" s="3">
        <v>44130.57916666667</v>
      </c>
      <c r="D1721">
        <v>3</v>
      </c>
      <c r="E1721">
        <v>2</v>
      </c>
      <c r="F1721" t="s">
        <v>26</v>
      </c>
      <c r="G1721">
        <v>1</v>
      </c>
      <c r="H1721">
        <v>68.335939999999994</v>
      </c>
      <c r="I1721">
        <v>16.820309999999999</v>
      </c>
      <c r="J1721">
        <v>0.88671880000000003</v>
      </c>
      <c r="K1721">
        <v>94.039060000000006</v>
      </c>
      <c r="L1721" s="3">
        <v>44130.331944444442</v>
      </c>
      <c r="M1721">
        <v>17.18</v>
      </c>
      <c r="N1721" t="s">
        <v>28</v>
      </c>
      <c r="P1721">
        <f>(C1721-Key!$B$1)*24</f>
        <v>-1.1499999999068677</v>
      </c>
      <c r="Q1721">
        <f>(Key!$B$2-'17.1'!C1721)*24</f>
        <v>4.0999999999185093</v>
      </c>
      <c r="R1721" s="3">
        <f>C1721-(M1721-Key!$B$5)/(24*Key!$B$6)</f>
        <v>44130.565351851852</v>
      </c>
      <c r="S1721">
        <f>M1721-Key!$B$5</f>
        <v>14.92</v>
      </c>
      <c r="T1721" s="2">
        <f t="shared" si="130"/>
        <v>44129.576388888891</v>
      </c>
      <c r="U1721" t="str">
        <f t="shared" si="131"/>
        <v>10-25-2020 13:50</v>
      </c>
      <c r="V1721">
        <f>IFERROR(IF(W1721=Z1721,VLOOKUP($U1721,[1]C8842!$G$2:$M$145,3,FALSE),0),0)</f>
        <v>21</v>
      </c>
      <c r="W1721">
        <f>VLOOKUP(RIGHT($V$1,5),Key!$A$9:$B$14,2,FALSE)</f>
        <v>10.199999999999999</v>
      </c>
      <c r="X1721">
        <f t="shared" si="134"/>
        <v>0</v>
      </c>
      <c r="Y1721">
        <f>VLOOKUP(RIGHT($X$1,5),Key!$A$9:$B$14,2,FALSE)</f>
        <v>3.7</v>
      </c>
      <c r="Z1721">
        <f t="shared" si="132"/>
        <v>10.199999999999999</v>
      </c>
      <c r="AA1721">
        <f t="shared" si="133"/>
        <v>21</v>
      </c>
    </row>
    <row r="1722" spans="1:27" x14ac:dyDescent="0.3">
      <c r="A1722">
        <v>100067</v>
      </c>
      <c r="B1722">
        <v>230922</v>
      </c>
      <c r="C1722" s="3">
        <v>44130.57916666667</v>
      </c>
      <c r="D1722">
        <v>0</v>
      </c>
      <c r="E1722">
        <v>2</v>
      </c>
      <c r="F1722" t="s">
        <v>25</v>
      </c>
      <c r="G1722">
        <v>3</v>
      </c>
      <c r="H1722">
        <v>69.3125</v>
      </c>
      <c r="I1722">
        <v>32.621090000000002</v>
      </c>
      <c r="J1722">
        <v>1.480469</v>
      </c>
      <c r="K1722">
        <v>46.019530000000003</v>
      </c>
      <c r="L1722" s="3">
        <v>44130.331944444442</v>
      </c>
      <c r="M1722">
        <v>17.18</v>
      </c>
      <c r="N1722" t="s">
        <v>28</v>
      </c>
      <c r="P1722">
        <f>(C1722-Key!$B$1)*24</f>
        <v>-1.1499999999068677</v>
      </c>
      <c r="Q1722">
        <f>(Key!$B$2-'17.1'!C1722)*24</f>
        <v>4.0999999999185093</v>
      </c>
      <c r="R1722" s="3">
        <f>C1722-(M1722-Key!$B$5)/(24*Key!$B$6)</f>
        <v>44130.565351851852</v>
      </c>
      <c r="S1722">
        <f>M1722-Key!$B$5</f>
        <v>14.92</v>
      </c>
      <c r="T1722" s="2">
        <f t="shared" si="130"/>
        <v>44129.576388888891</v>
      </c>
      <c r="U1722" t="str">
        <f t="shared" si="131"/>
        <v>10-25-2020 13:50</v>
      </c>
      <c r="V1722">
        <f>IFERROR(IF(W1722=Z1722,VLOOKUP($U1722,[1]C8842!$G$2:$M$145,3,FALSE),0),0)</f>
        <v>21</v>
      </c>
      <c r="W1722">
        <f>VLOOKUP(RIGHT($V$1,5),Key!$A$9:$B$14,2,FALSE)</f>
        <v>10.199999999999999</v>
      </c>
      <c r="X1722">
        <f t="shared" si="134"/>
        <v>0</v>
      </c>
      <c r="Y1722">
        <f>VLOOKUP(RIGHT($X$1,5),Key!$A$9:$B$14,2,FALSE)</f>
        <v>3.7</v>
      </c>
      <c r="Z1722">
        <f t="shared" si="132"/>
        <v>10.199999999999999</v>
      </c>
      <c r="AA1722">
        <f t="shared" si="133"/>
        <v>21</v>
      </c>
    </row>
    <row r="1723" spans="1:27" x14ac:dyDescent="0.3">
      <c r="A1723">
        <v>100067</v>
      </c>
      <c r="B1723">
        <v>230922</v>
      </c>
      <c r="C1723" s="3">
        <v>44130.57916666667</v>
      </c>
      <c r="D1723">
        <v>1</v>
      </c>
      <c r="E1723">
        <v>1</v>
      </c>
      <c r="F1723" t="s">
        <v>25</v>
      </c>
      <c r="G1723">
        <v>1</v>
      </c>
      <c r="H1723">
        <v>64.460939999999994</v>
      </c>
      <c r="I1723">
        <v>17.40625</v>
      </c>
      <c r="J1723">
        <v>0.96484380000000003</v>
      </c>
      <c r="K1723">
        <v>57.023440000000001</v>
      </c>
      <c r="L1723" s="3">
        <v>44130.331944444442</v>
      </c>
      <c r="M1723">
        <v>17.18</v>
      </c>
      <c r="N1723" t="s">
        <v>28</v>
      </c>
      <c r="P1723">
        <f>(C1723-Key!$B$1)*24</f>
        <v>-1.1499999999068677</v>
      </c>
      <c r="Q1723">
        <f>(Key!$B$2-'17.1'!C1723)*24</f>
        <v>4.0999999999185093</v>
      </c>
      <c r="R1723" s="3">
        <f>C1723-(M1723-Key!$B$5)/(24*Key!$B$6)</f>
        <v>44130.565351851852</v>
      </c>
      <c r="S1723">
        <f>M1723-Key!$B$5</f>
        <v>14.92</v>
      </c>
      <c r="T1723" s="2">
        <f t="shared" si="130"/>
        <v>44129.576388888891</v>
      </c>
      <c r="U1723" t="str">
        <f t="shared" si="131"/>
        <v>10-25-2020 13:50</v>
      </c>
      <c r="V1723">
        <f>IFERROR(IF(W1723=Z1723,VLOOKUP($U1723,[1]C8842!$G$2:$M$145,3,FALSE),0),0)</f>
        <v>21</v>
      </c>
      <c r="W1723">
        <f>VLOOKUP(RIGHT($V$1,5),Key!$A$9:$B$14,2,FALSE)</f>
        <v>10.199999999999999</v>
      </c>
      <c r="X1723">
        <f t="shared" si="134"/>
        <v>0</v>
      </c>
      <c r="Y1723">
        <f>VLOOKUP(RIGHT($X$1,5),Key!$A$9:$B$14,2,FALSE)</f>
        <v>3.7</v>
      </c>
      <c r="Z1723">
        <f t="shared" si="132"/>
        <v>10.199999999999999</v>
      </c>
      <c r="AA1723">
        <f t="shared" si="133"/>
        <v>21</v>
      </c>
    </row>
    <row r="1724" spans="1:27" x14ac:dyDescent="0.3">
      <c r="A1724">
        <v>100067</v>
      </c>
      <c r="B1724">
        <v>230922</v>
      </c>
      <c r="C1724" s="3">
        <v>44130.57916666667</v>
      </c>
      <c r="D1724">
        <v>0</v>
      </c>
      <c r="E1724">
        <v>2</v>
      </c>
      <c r="F1724" t="s">
        <v>25</v>
      </c>
      <c r="G1724">
        <v>1</v>
      </c>
      <c r="H1724">
        <v>75.183589999999995</v>
      </c>
      <c r="I1724">
        <v>17.44922</v>
      </c>
      <c r="J1724">
        <v>0.828125</v>
      </c>
      <c r="K1724">
        <v>46.019530000000003</v>
      </c>
      <c r="L1724" s="3">
        <v>44130.331944444442</v>
      </c>
      <c r="M1724">
        <v>17.18</v>
      </c>
      <c r="N1724" t="s">
        <v>28</v>
      </c>
      <c r="P1724">
        <f>(C1724-Key!$B$1)*24</f>
        <v>-1.1499999999068677</v>
      </c>
      <c r="Q1724">
        <f>(Key!$B$2-'17.1'!C1724)*24</f>
        <v>4.0999999999185093</v>
      </c>
      <c r="R1724" s="3">
        <f>C1724-(M1724-Key!$B$5)/(24*Key!$B$6)</f>
        <v>44130.565351851852</v>
      </c>
      <c r="S1724">
        <f>M1724-Key!$B$5</f>
        <v>14.92</v>
      </c>
      <c r="T1724" s="2">
        <f t="shared" si="130"/>
        <v>44129.576388888891</v>
      </c>
      <c r="U1724" t="str">
        <f t="shared" si="131"/>
        <v>10-25-2020 13:50</v>
      </c>
      <c r="V1724">
        <f>IFERROR(IF(W1724=Z1724,VLOOKUP($U1724,[1]C8842!$G$2:$M$145,3,FALSE),0),0)</f>
        <v>21</v>
      </c>
      <c r="W1724">
        <f>VLOOKUP(RIGHT($V$1,5),Key!$A$9:$B$14,2,FALSE)</f>
        <v>10.199999999999999</v>
      </c>
      <c r="X1724">
        <f t="shared" si="134"/>
        <v>0</v>
      </c>
      <c r="Y1724">
        <f>VLOOKUP(RIGHT($X$1,5),Key!$A$9:$B$14,2,FALSE)</f>
        <v>3.7</v>
      </c>
      <c r="Z1724">
        <f t="shared" si="132"/>
        <v>10.199999999999999</v>
      </c>
      <c r="AA1724">
        <f t="shared" si="133"/>
        <v>21</v>
      </c>
    </row>
    <row r="1725" spans="1:27" x14ac:dyDescent="0.3">
      <c r="A1725">
        <v>100067</v>
      </c>
      <c r="B1725">
        <v>230922</v>
      </c>
      <c r="C1725" s="3">
        <v>44130.57916666667</v>
      </c>
      <c r="D1725">
        <v>0</v>
      </c>
      <c r="E1725">
        <v>2</v>
      </c>
      <c r="F1725" t="s">
        <v>25</v>
      </c>
      <c r="G1725">
        <v>1</v>
      </c>
      <c r="H1725">
        <v>67.171880000000002</v>
      </c>
      <c r="I1725">
        <v>14.632809999999999</v>
      </c>
      <c r="J1725">
        <v>0.81640630000000003</v>
      </c>
      <c r="K1725">
        <v>46.019530000000003</v>
      </c>
      <c r="L1725" s="3">
        <v>44130.331944444442</v>
      </c>
      <c r="M1725">
        <v>17.18</v>
      </c>
      <c r="N1725" t="s">
        <v>28</v>
      </c>
      <c r="P1725">
        <f>(C1725-Key!$B$1)*24</f>
        <v>-1.1499999999068677</v>
      </c>
      <c r="Q1725">
        <f>(Key!$B$2-'17.1'!C1725)*24</f>
        <v>4.0999999999185093</v>
      </c>
      <c r="R1725" s="3">
        <f>C1725-(M1725-Key!$B$5)/(24*Key!$B$6)</f>
        <v>44130.565351851852</v>
      </c>
      <c r="S1725">
        <f>M1725-Key!$B$5</f>
        <v>14.92</v>
      </c>
      <c r="T1725" s="2">
        <f t="shared" si="130"/>
        <v>44129.576388888891</v>
      </c>
      <c r="U1725" t="str">
        <f t="shared" si="131"/>
        <v>10-25-2020 13:50</v>
      </c>
      <c r="V1725">
        <f>IFERROR(IF(W1725=Z1725,VLOOKUP($U1725,[1]C8842!$G$2:$M$145,3,FALSE),0),0)</f>
        <v>21</v>
      </c>
      <c r="W1725">
        <f>VLOOKUP(RIGHT($V$1,5),Key!$A$9:$B$14,2,FALSE)</f>
        <v>10.199999999999999</v>
      </c>
      <c r="X1725">
        <f t="shared" si="134"/>
        <v>0</v>
      </c>
      <c r="Y1725">
        <f>VLOOKUP(RIGHT($X$1,5),Key!$A$9:$B$14,2,FALSE)</f>
        <v>3.7</v>
      </c>
      <c r="Z1725">
        <f t="shared" si="132"/>
        <v>10.199999999999999</v>
      </c>
      <c r="AA1725">
        <f t="shared" si="133"/>
        <v>21</v>
      </c>
    </row>
    <row r="1726" spans="1:27" x14ac:dyDescent="0.3">
      <c r="A1726">
        <v>100067</v>
      </c>
      <c r="B1726">
        <v>230922</v>
      </c>
      <c r="C1726" s="3">
        <v>44130.57916666667</v>
      </c>
      <c r="D1726">
        <v>1</v>
      </c>
      <c r="E1726">
        <v>1</v>
      </c>
      <c r="F1726" t="s">
        <v>25</v>
      </c>
      <c r="G1726">
        <v>2</v>
      </c>
      <c r="H1726">
        <v>72.269530000000003</v>
      </c>
      <c r="I1726">
        <v>23.601559999999999</v>
      </c>
      <c r="J1726">
        <v>1.0859380000000001</v>
      </c>
      <c r="K1726">
        <v>57.023440000000001</v>
      </c>
      <c r="L1726" s="3">
        <v>44130.331944444442</v>
      </c>
      <c r="M1726">
        <v>17.18</v>
      </c>
      <c r="N1726" t="s">
        <v>28</v>
      </c>
      <c r="P1726">
        <f>(C1726-Key!$B$1)*24</f>
        <v>-1.1499999999068677</v>
      </c>
      <c r="Q1726">
        <f>(Key!$B$2-'17.1'!C1726)*24</f>
        <v>4.0999999999185093</v>
      </c>
      <c r="R1726" s="3">
        <f>C1726-(M1726-Key!$B$5)/(24*Key!$B$6)</f>
        <v>44130.565351851852</v>
      </c>
      <c r="S1726">
        <f>M1726-Key!$B$5</f>
        <v>14.92</v>
      </c>
      <c r="T1726" s="2">
        <f t="shared" si="130"/>
        <v>44129.576388888891</v>
      </c>
      <c r="U1726" t="str">
        <f t="shared" si="131"/>
        <v>10-25-2020 13:50</v>
      </c>
      <c r="V1726">
        <f>IFERROR(IF(W1726=Z1726,VLOOKUP($U1726,[1]C8842!$G$2:$M$145,3,FALSE),0),0)</f>
        <v>21</v>
      </c>
      <c r="W1726">
        <f>VLOOKUP(RIGHT($V$1,5),Key!$A$9:$B$14,2,FALSE)</f>
        <v>10.199999999999999</v>
      </c>
      <c r="X1726">
        <f t="shared" si="134"/>
        <v>0</v>
      </c>
      <c r="Y1726">
        <f>VLOOKUP(RIGHT($X$1,5),Key!$A$9:$B$14,2,FALSE)</f>
        <v>3.7</v>
      </c>
      <c r="Z1726">
        <f t="shared" si="132"/>
        <v>10.199999999999999</v>
      </c>
      <c r="AA1726">
        <f t="shared" si="133"/>
        <v>21</v>
      </c>
    </row>
    <row r="1727" spans="1:27" x14ac:dyDescent="0.3">
      <c r="A1727">
        <v>100067</v>
      </c>
      <c r="B1727">
        <v>230922</v>
      </c>
      <c r="C1727" s="3">
        <v>44130.57916666667</v>
      </c>
      <c r="D1727">
        <v>1</v>
      </c>
      <c r="E1727">
        <v>1</v>
      </c>
      <c r="F1727" t="s">
        <v>25</v>
      </c>
      <c r="G1727">
        <v>1</v>
      </c>
      <c r="H1727">
        <v>70.375</v>
      </c>
      <c r="I1727">
        <v>16.285160000000001</v>
      </c>
      <c r="J1727">
        <v>0.83984380000000003</v>
      </c>
      <c r="K1727">
        <v>60.023440000000001</v>
      </c>
      <c r="L1727" s="3">
        <v>44130.331944444442</v>
      </c>
      <c r="M1727">
        <v>17.18</v>
      </c>
      <c r="N1727" t="s">
        <v>28</v>
      </c>
      <c r="P1727">
        <f>(C1727-Key!$B$1)*24</f>
        <v>-1.1499999999068677</v>
      </c>
      <c r="Q1727">
        <f>(Key!$B$2-'17.1'!C1727)*24</f>
        <v>4.0999999999185093</v>
      </c>
      <c r="R1727" s="3">
        <f>C1727-(M1727-Key!$B$5)/(24*Key!$B$6)</f>
        <v>44130.565351851852</v>
      </c>
      <c r="S1727">
        <f>M1727-Key!$B$5</f>
        <v>14.92</v>
      </c>
      <c r="T1727" s="2">
        <f t="shared" si="130"/>
        <v>44129.576388888891</v>
      </c>
      <c r="U1727" t="str">
        <f t="shared" si="131"/>
        <v>10-25-2020 13:50</v>
      </c>
      <c r="V1727">
        <f>IFERROR(IF(W1727=Z1727,VLOOKUP($U1727,[1]C8842!$G$2:$M$145,3,FALSE),0),0)</f>
        <v>21</v>
      </c>
      <c r="W1727">
        <f>VLOOKUP(RIGHT($V$1,5),Key!$A$9:$B$14,2,FALSE)</f>
        <v>10.199999999999999</v>
      </c>
      <c r="X1727">
        <f t="shared" si="134"/>
        <v>0</v>
      </c>
      <c r="Y1727">
        <f>VLOOKUP(RIGHT($X$1,5),Key!$A$9:$B$14,2,FALSE)</f>
        <v>3.7</v>
      </c>
      <c r="Z1727">
        <f t="shared" si="132"/>
        <v>10.199999999999999</v>
      </c>
      <c r="AA1727">
        <f t="shared" si="133"/>
        <v>21</v>
      </c>
    </row>
    <row r="1728" spans="1:27" x14ac:dyDescent="0.3">
      <c r="A1728">
        <v>100067</v>
      </c>
      <c r="B1728">
        <v>230922</v>
      </c>
      <c r="C1728" s="3">
        <v>44130.57916666667</v>
      </c>
      <c r="D1728">
        <v>0</v>
      </c>
      <c r="E1728">
        <v>2</v>
      </c>
      <c r="F1728" t="s">
        <v>25</v>
      </c>
      <c r="G1728">
        <v>4</v>
      </c>
      <c r="H1728">
        <v>58.355469999999997</v>
      </c>
      <c r="I1728">
        <v>77.089839999999995</v>
      </c>
      <c r="J1728">
        <v>3.7890630000000001</v>
      </c>
      <c r="K1728">
        <v>47.019530000000003</v>
      </c>
      <c r="L1728" s="3">
        <v>44130.331944444442</v>
      </c>
      <c r="M1728">
        <v>17.18</v>
      </c>
      <c r="N1728" t="s">
        <v>28</v>
      </c>
      <c r="P1728">
        <f>(C1728-Key!$B$1)*24</f>
        <v>-1.1499999999068677</v>
      </c>
      <c r="Q1728">
        <f>(Key!$B$2-'17.1'!C1728)*24</f>
        <v>4.0999999999185093</v>
      </c>
      <c r="R1728" s="3">
        <f>C1728-(M1728-Key!$B$5)/(24*Key!$B$6)</f>
        <v>44130.565351851852</v>
      </c>
      <c r="S1728">
        <f>M1728-Key!$B$5</f>
        <v>14.92</v>
      </c>
      <c r="T1728" s="2">
        <f t="shared" si="130"/>
        <v>44129.576388888891</v>
      </c>
      <c r="U1728" t="str">
        <f t="shared" si="131"/>
        <v>10-25-2020 13:50</v>
      </c>
      <c r="V1728">
        <f>IFERROR(IF(W1728=Z1728,VLOOKUP($U1728,[1]C8842!$G$2:$M$145,3,FALSE),0),0)</f>
        <v>21</v>
      </c>
      <c r="W1728">
        <f>VLOOKUP(RIGHT($V$1,5),Key!$A$9:$B$14,2,FALSE)</f>
        <v>10.199999999999999</v>
      </c>
      <c r="X1728">
        <f t="shared" si="134"/>
        <v>0</v>
      </c>
      <c r="Y1728">
        <f>VLOOKUP(RIGHT($X$1,5),Key!$A$9:$B$14,2,FALSE)</f>
        <v>3.7</v>
      </c>
      <c r="Z1728">
        <f t="shared" si="132"/>
        <v>10.199999999999999</v>
      </c>
      <c r="AA1728">
        <f t="shared" si="133"/>
        <v>21</v>
      </c>
    </row>
    <row r="1729" spans="1:27" x14ac:dyDescent="0.3">
      <c r="A1729">
        <v>100067</v>
      </c>
      <c r="B1729">
        <v>230922</v>
      </c>
      <c r="C1729" s="3">
        <v>44130.57916666667</v>
      </c>
      <c r="D1729">
        <v>2</v>
      </c>
      <c r="E1729">
        <v>1</v>
      </c>
      <c r="F1729" t="s">
        <v>26</v>
      </c>
      <c r="G1729">
        <v>1</v>
      </c>
      <c r="H1729">
        <v>78.933589999999995</v>
      </c>
      <c r="I1729">
        <v>16.398440000000001</v>
      </c>
      <c r="J1729">
        <v>0.75390630000000003</v>
      </c>
      <c r="K1729">
        <v>84.035160000000005</v>
      </c>
      <c r="L1729" s="3">
        <v>44130.331944444442</v>
      </c>
      <c r="M1729">
        <v>17.18</v>
      </c>
      <c r="N1729" t="s">
        <v>28</v>
      </c>
      <c r="P1729">
        <f>(C1729-Key!$B$1)*24</f>
        <v>-1.1499999999068677</v>
      </c>
      <c r="Q1729">
        <f>(Key!$B$2-'17.1'!C1729)*24</f>
        <v>4.0999999999185093</v>
      </c>
      <c r="R1729" s="3">
        <f>C1729-(M1729-Key!$B$5)/(24*Key!$B$6)</f>
        <v>44130.565351851852</v>
      </c>
      <c r="S1729">
        <f>M1729-Key!$B$5</f>
        <v>14.92</v>
      </c>
      <c r="T1729" s="2">
        <f t="shared" si="130"/>
        <v>44129.576388888891</v>
      </c>
      <c r="U1729" t="str">
        <f t="shared" si="131"/>
        <v>10-25-2020 13:50</v>
      </c>
      <c r="V1729">
        <f>IFERROR(IF(W1729=Z1729,VLOOKUP($U1729,[1]C8842!$G$2:$M$145,3,FALSE),0),0)</f>
        <v>21</v>
      </c>
      <c r="W1729">
        <f>VLOOKUP(RIGHT($V$1,5),Key!$A$9:$B$14,2,FALSE)</f>
        <v>10.199999999999999</v>
      </c>
      <c r="X1729">
        <f t="shared" si="134"/>
        <v>0</v>
      </c>
      <c r="Y1729">
        <f>VLOOKUP(RIGHT($X$1,5),Key!$A$9:$B$14,2,FALSE)</f>
        <v>3.7</v>
      </c>
      <c r="Z1729">
        <f t="shared" si="132"/>
        <v>10.199999999999999</v>
      </c>
      <c r="AA1729">
        <f t="shared" si="133"/>
        <v>21</v>
      </c>
    </row>
    <row r="1730" spans="1:27" x14ac:dyDescent="0.3">
      <c r="A1730">
        <v>100067</v>
      </c>
      <c r="B1730">
        <v>230922</v>
      </c>
      <c r="C1730" s="3">
        <v>44130.57916666667</v>
      </c>
      <c r="D1730">
        <v>3</v>
      </c>
      <c r="E1730">
        <v>2</v>
      </c>
      <c r="F1730" t="s">
        <v>26</v>
      </c>
      <c r="G1730">
        <v>2</v>
      </c>
      <c r="H1730">
        <v>71.054689999999994</v>
      </c>
      <c r="I1730">
        <v>23.835940000000001</v>
      </c>
      <c r="J1730">
        <v>1.1171880000000001</v>
      </c>
      <c r="K1730">
        <v>94.039060000000006</v>
      </c>
      <c r="L1730" s="3">
        <v>44130.331944444442</v>
      </c>
      <c r="M1730">
        <v>17.18</v>
      </c>
      <c r="N1730" t="s">
        <v>28</v>
      </c>
      <c r="P1730">
        <f>(C1730-Key!$B$1)*24</f>
        <v>-1.1499999999068677</v>
      </c>
      <c r="Q1730">
        <f>(Key!$B$2-'17.1'!C1730)*24</f>
        <v>4.0999999999185093</v>
      </c>
      <c r="R1730" s="3">
        <f>C1730-(M1730-Key!$B$5)/(24*Key!$B$6)</f>
        <v>44130.565351851852</v>
      </c>
      <c r="S1730">
        <f>M1730-Key!$B$5</f>
        <v>14.92</v>
      </c>
      <c r="T1730" s="2">
        <f t="shared" si="130"/>
        <v>44129.576388888891</v>
      </c>
      <c r="U1730" t="str">
        <f t="shared" si="131"/>
        <v>10-25-2020 13:50</v>
      </c>
      <c r="V1730">
        <f>IFERROR(IF(W1730=Z1730,VLOOKUP($U1730,[1]C8842!$G$2:$M$145,3,FALSE),0),0)</f>
        <v>21</v>
      </c>
      <c r="W1730">
        <f>VLOOKUP(RIGHT($V$1,5),Key!$A$9:$B$14,2,FALSE)</f>
        <v>10.199999999999999</v>
      </c>
      <c r="X1730">
        <f t="shared" si="134"/>
        <v>0</v>
      </c>
      <c r="Y1730">
        <f>VLOOKUP(RIGHT($X$1,5),Key!$A$9:$B$14,2,FALSE)</f>
        <v>3.7</v>
      </c>
      <c r="Z1730">
        <f t="shared" si="132"/>
        <v>10.199999999999999</v>
      </c>
      <c r="AA1730">
        <f t="shared" si="133"/>
        <v>21</v>
      </c>
    </row>
    <row r="1731" spans="1:27" x14ac:dyDescent="0.3">
      <c r="A1731">
        <v>100067</v>
      </c>
      <c r="B1731">
        <v>230922</v>
      </c>
      <c r="C1731" s="3">
        <v>44130.579861111109</v>
      </c>
      <c r="D1731">
        <v>0</v>
      </c>
      <c r="E1731">
        <v>2</v>
      </c>
      <c r="F1731" t="s">
        <v>25</v>
      </c>
      <c r="G1731">
        <v>4</v>
      </c>
      <c r="H1731">
        <v>59.539059999999999</v>
      </c>
      <c r="I1731">
        <v>67.960939999999994</v>
      </c>
      <c r="J1731">
        <v>3.3046880000000001</v>
      </c>
      <c r="K1731">
        <v>44.019530000000003</v>
      </c>
      <c r="L1731" s="3">
        <v>44130.331944444442</v>
      </c>
      <c r="M1731">
        <v>17.18</v>
      </c>
      <c r="N1731" t="s">
        <v>28</v>
      </c>
      <c r="P1731">
        <f>(C1731-Key!$B$1)*24</f>
        <v>-1.1333333333604969</v>
      </c>
      <c r="Q1731">
        <f>(Key!$B$2-'17.1'!C1731)*24</f>
        <v>4.0833333333721384</v>
      </c>
      <c r="R1731" s="3">
        <f>C1731-(M1731-Key!$B$5)/(24*Key!$B$6)</f>
        <v>44130.566046296291</v>
      </c>
      <c r="S1731">
        <f>M1731-Key!$B$5</f>
        <v>14.92</v>
      </c>
      <c r="T1731" s="2">
        <f t="shared" ref="T1731:T1794" si="135">ROUND(C1731*24*60/10,0)/(24*6)-1</f>
        <v>44129.583333333336</v>
      </c>
      <c r="U1731" t="str">
        <f t="shared" ref="U1731:U1794" si="136">TEXT(T1731,"mm-dd-yyyy hh:mm")</f>
        <v>10-25-2020 14:00</v>
      </c>
      <c r="V1731">
        <f>IFERROR(IF(W1731=Z1731,VLOOKUP($U1731,[1]C8842!$G$2:$M$145,3,FALSE),0),0)</f>
        <v>21</v>
      </c>
      <c r="W1731">
        <f>VLOOKUP(RIGHT($V$1,5),Key!$A$9:$B$14,2,FALSE)</f>
        <v>10.199999999999999</v>
      </c>
      <c r="X1731">
        <f t="shared" si="134"/>
        <v>0</v>
      </c>
      <c r="Y1731">
        <f>VLOOKUP(RIGHT($X$1,5),Key!$A$9:$B$14,2,FALSE)</f>
        <v>3.7</v>
      </c>
      <c r="Z1731">
        <f t="shared" ref="Z1731:Z1794" si="137">M1731-MIN(ABS(Y1731-M1731),ABS(W1731-M1731))</f>
        <v>10.199999999999999</v>
      </c>
      <c r="AA1731">
        <f t="shared" ref="AA1731:AA1794" si="138">SUM(V1731,X1731)</f>
        <v>21</v>
      </c>
    </row>
    <row r="1732" spans="1:27" x14ac:dyDescent="0.3">
      <c r="A1732">
        <v>100067</v>
      </c>
      <c r="B1732">
        <v>230922</v>
      </c>
      <c r="C1732" s="3">
        <v>44130.579861111109</v>
      </c>
      <c r="D1732">
        <v>1</v>
      </c>
      <c r="E1732">
        <v>1</v>
      </c>
      <c r="F1732" t="s">
        <v>25</v>
      </c>
      <c r="G1732">
        <v>1</v>
      </c>
      <c r="H1732">
        <v>66.277339999999995</v>
      </c>
      <c r="I1732">
        <v>17.242190000000001</v>
      </c>
      <c r="J1732">
        <v>0.9296875</v>
      </c>
      <c r="K1732">
        <v>58.023440000000001</v>
      </c>
      <c r="L1732" s="3">
        <v>44130.331944444442</v>
      </c>
      <c r="M1732">
        <v>17.18</v>
      </c>
      <c r="N1732" t="s">
        <v>28</v>
      </c>
      <c r="P1732">
        <f>(C1732-Key!$B$1)*24</f>
        <v>-1.1333333333604969</v>
      </c>
      <c r="Q1732">
        <f>(Key!$B$2-'17.1'!C1732)*24</f>
        <v>4.0833333333721384</v>
      </c>
      <c r="R1732" s="3">
        <f>C1732-(M1732-Key!$B$5)/(24*Key!$B$6)</f>
        <v>44130.566046296291</v>
      </c>
      <c r="S1732">
        <f>M1732-Key!$B$5</f>
        <v>14.92</v>
      </c>
      <c r="T1732" s="2">
        <f t="shared" si="135"/>
        <v>44129.583333333336</v>
      </c>
      <c r="U1732" t="str">
        <f t="shared" si="136"/>
        <v>10-25-2020 14:00</v>
      </c>
      <c r="V1732">
        <f>IFERROR(IF(W1732=Z1732,VLOOKUP($U1732,[1]C8842!$G$2:$M$145,3,FALSE),0),0)</f>
        <v>21</v>
      </c>
      <c r="W1732">
        <f>VLOOKUP(RIGHT($V$1,5),Key!$A$9:$B$14,2,FALSE)</f>
        <v>10.199999999999999</v>
      </c>
      <c r="X1732">
        <f t="shared" ref="X1732:X1795" si="139">$X$2</f>
        <v>0</v>
      </c>
      <c r="Y1732">
        <f>VLOOKUP(RIGHT($X$1,5),Key!$A$9:$B$14,2,FALSE)</f>
        <v>3.7</v>
      </c>
      <c r="Z1732">
        <f t="shared" si="137"/>
        <v>10.199999999999999</v>
      </c>
      <c r="AA1732">
        <f t="shared" si="138"/>
        <v>21</v>
      </c>
    </row>
    <row r="1733" spans="1:27" x14ac:dyDescent="0.3">
      <c r="A1733">
        <v>100067</v>
      </c>
      <c r="B1733">
        <v>230922</v>
      </c>
      <c r="C1733" s="3">
        <v>44130.579861111109</v>
      </c>
      <c r="D1733">
        <v>3</v>
      </c>
      <c r="E1733">
        <v>2</v>
      </c>
      <c r="F1733" t="s">
        <v>26</v>
      </c>
      <c r="G1733">
        <v>1</v>
      </c>
      <c r="H1733">
        <v>66.5</v>
      </c>
      <c r="I1733">
        <v>17.757809999999999</v>
      </c>
      <c r="J1733">
        <v>0.94921880000000003</v>
      </c>
      <c r="K1733">
        <v>94.039060000000006</v>
      </c>
      <c r="L1733" s="3">
        <v>44130.331944444442</v>
      </c>
      <c r="M1733">
        <v>17.18</v>
      </c>
      <c r="N1733" t="s">
        <v>28</v>
      </c>
      <c r="P1733">
        <f>(C1733-Key!$B$1)*24</f>
        <v>-1.1333333333604969</v>
      </c>
      <c r="Q1733">
        <f>(Key!$B$2-'17.1'!C1733)*24</f>
        <v>4.0833333333721384</v>
      </c>
      <c r="R1733" s="3">
        <f>C1733-(M1733-Key!$B$5)/(24*Key!$B$6)</f>
        <v>44130.566046296291</v>
      </c>
      <c r="S1733">
        <f>M1733-Key!$B$5</f>
        <v>14.92</v>
      </c>
      <c r="T1733" s="2">
        <f t="shared" si="135"/>
        <v>44129.583333333336</v>
      </c>
      <c r="U1733" t="str">
        <f t="shared" si="136"/>
        <v>10-25-2020 14:00</v>
      </c>
      <c r="V1733">
        <f>IFERROR(IF(W1733=Z1733,VLOOKUP($U1733,[1]C8842!$G$2:$M$145,3,FALSE),0),0)</f>
        <v>21</v>
      </c>
      <c r="W1733">
        <f>VLOOKUP(RIGHT($V$1,5),Key!$A$9:$B$14,2,FALSE)</f>
        <v>10.199999999999999</v>
      </c>
      <c r="X1733">
        <f t="shared" si="139"/>
        <v>0</v>
      </c>
      <c r="Y1733">
        <f>VLOOKUP(RIGHT($X$1,5),Key!$A$9:$B$14,2,FALSE)</f>
        <v>3.7</v>
      </c>
      <c r="Z1733">
        <f t="shared" si="137"/>
        <v>10.199999999999999</v>
      </c>
      <c r="AA1733">
        <f t="shared" si="138"/>
        <v>21</v>
      </c>
    </row>
    <row r="1734" spans="1:27" x14ac:dyDescent="0.3">
      <c r="A1734">
        <v>100067</v>
      </c>
      <c r="B1734">
        <v>230922</v>
      </c>
      <c r="C1734" s="3">
        <v>44130.579861111109</v>
      </c>
      <c r="D1734">
        <v>3</v>
      </c>
      <c r="E1734">
        <v>2</v>
      </c>
      <c r="F1734" t="s">
        <v>26</v>
      </c>
      <c r="G1734">
        <v>1</v>
      </c>
      <c r="H1734">
        <v>62.125</v>
      </c>
      <c r="I1734">
        <v>15.60547</v>
      </c>
      <c r="J1734">
        <v>0.921875</v>
      </c>
      <c r="K1734">
        <v>94.039060000000006</v>
      </c>
      <c r="L1734" s="3">
        <v>44130.331944444442</v>
      </c>
      <c r="M1734">
        <v>17.18</v>
      </c>
      <c r="N1734" t="s">
        <v>28</v>
      </c>
      <c r="P1734">
        <f>(C1734-Key!$B$1)*24</f>
        <v>-1.1333333333604969</v>
      </c>
      <c r="Q1734">
        <f>(Key!$B$2-'17.1'!C1734)*24</f>
        <v>4.0833333333721384</v>
      </c>
      <c r="R1734" s="3">
        <f>C1734-(M1734-Key!$B$5)/(24*Key!$B$6)</f>
        <v>44130.566046296291</v>
      </c>
      <c r="S1734">
        <f>M1734-Key!$B$5</f>
        <v>14.92</v>
      </c>
      <c r="T1734" s="2">
        <f t="shared" si="135"/>
        <v>44129.583333333336</v>
      </c>
      <c r="U1734" t="str">
        <f t="shared" si="136"/>
        <v>10-25-2020 14:00</v>
      </c>
      <c r="V1734">
        <f>IFERROR(IF(W1734=Z1734,VLOOKUP($U1734,[1]C8842!$G$2:$M$145,3,FALSE),0),0)</f>
        <v>21</v>
      </c>
      <c r="W1734">
        <f>VLOOKUP(RIGHT($V$1,5),Key!$A$9:$B$14,2,FALSE)</f>
        <v>10.199999999999999</v>
      </c>
      <c r="X1734">
        <f t="shared" si="139"/>
        <v>0</v>
      </c>
      <c r="Y1734">
        <f>VLOOKUP(RIGHT($X$1,5),Key!$A$9:$B$14,2,FALSE)</f>
        <v>3.7</v>
      </c>
      <c r="Z1734">
        <f t="shared" si="137"/>
        <v>10.199999999999999</v>
      </c>
      <c r="AA1734">
        <f t="shared" si="138"/>
        <v>21</v>
      </c>
    </row>
    <row r="1735" spans="1:27" x14ac:dyDescent="0.3">
      <c r="A1735">
        <v>100067</v>
      </c>
      <c r="B1735">
        <v>230922</v>
      </c>
      <c r="C1735" s="3">
        <v>44130.579861111109</v>
      </c>
      <c r="D1735">
        <v>0</v>
      </c>
      <c r="E1735">
        <v>2</v>
      </c>
      <c r="F1735" t="s">
        <v>25</v>
      </c>
      <c r="G1735">
        <v>1</v>
      </c>
      <c r="H1735">
        <v>72.53125</v>
      </c>
      <c r="I1735">
        <v>17.117190000000001</v>
      </c>
      <c r="J1735">
        <v>0.84765630000000003</v>
      </c>
      <c r="K1735">
        <v>47.019530000000003</v>
      </c>
      <c r="L1735" s="3">
        <v>44130.331944444442</v>
      </c>
      <c r="M1735">
        <v>17.18</v>
      </c>
      <c r="N1735" t="s">
        <v>28</v>
      </c>
      <c r="P1735">
        <f>(C1735-Key!$B$1)*24</f>
        <v>-1.1333333333604969</v>
      </c>
      <c r="Q1735">
        <f>(Key!$B$2-'17.1'!C1735)*24</f>
        <v>4.0833333333721384</v>
      </c>
      <c r="R1735" s="3">
        <f>C1735-(M1735-Key!$B$5)/(24*Key!$B$6)</f>
        <v>44130.566046296291</v>
      </c>
      <c r="S1735">
        <f>M1735-Key!$B$5</f>
        <v>14.92</v>
      </c>
      <c r="T1735" s="2">
        <f t="shared" si="135"/>
        <v>44129.583333333336</v>
      </c>
      <c r="U1735" t="str">
        <f t="shared" si="136"/>
        <v>10-25-2020 14:00</v>
      </c>
      <c r="V1735">
        <f>IFERROR(IF(W1735=Z1735,VLOOKUP($U1735,[1]C8842!$G$2:$M$145,3,FALSE),0),0)</f>
        <v>21</v>
      </c>
      <c r="W1735">
        <f>VLOOKUP(RIGHT($V$1,5),Key!$A$9:$B$14,2,FALSE)</f>
        <v>10.199999999999999</v>
      </c>
      <c r="X1735">
        <f t="shared" si="139"/>
        <v>0</v>
      </c>
      <c r="Y1735">
        <f>VLOOKUP(RIGHT($X$1,5),Key!$A$9:$B$14,2,FALSE)</f>
        <v>3.7</v>
      </c>
      <c r="Z1735">
        <f t="shared" si="137"/>
        <v>10.199999999999999</v>
      </c>
      <c r="AA1735">
        <f t="shared" si="138"/>
        <v>21</v>
      </c>
    </row>
    <row r="1736" spans="1:27" x14ac:dyDescent="0.3">
      <c r="A1736">
        <v>100067</v>
      </c>
      <c r="B1736">
        <v>230922</v>
      </c>
      <c r="C1736" s="3">
        <v>44130.579861111109</v>
      </c>
      <c r="D1736">
        <v>3</v>
      </c>
      <c r="E1736">
        <v>2</v>
      </c>
      <c r="F1736" t="s">
        <v>26</v>
      </c>
      <c r="G1736">
        <v>1</v>
      </c>
      <c r="H1736">
        <v>66.683589999999995</v>
      </c>
      <c r="I1736">
        <v>19.597660000000001</v>
      </c>
      <c r="J1736">
        <v>1.019531</v>
      </c>
      <c r="K1736">
        <v>94.039060000000006</v>
      </c>
      <c r="L1736" s="3">
        <v>44130.331944444442</v>
      </c>
      <c r="M1736">
        <v>17.18</v>
      </c>
      <c r="N1736" t="s">
        <v>28</v>
      </c>
      <c r="P1736">
        <f>(C1736-Key!$B$1)*24</f>
        <v>-1.1333333333604969</v>
      </c>
      <c r="Q1736">
        <f>(Key!$B$2-'17.1'!C1736)*24</f>
        <v>4.0833333333721384</v>
      </c>
      <c r="R1736" s="3">
        <f>C1736-(M1736-Key!$B$5)/(24*Key!$B$6)</f>
        <v>44130.566046296291</v>
      </c>
      <c r="S1736">
        <f>M1736-Key!$B$5</f>
        <v>14.92</v>
      </c>
      <c r="T1736" s="2">
        <f t="shared" si="135"/>
        <v>44129.583333333336</v>
      </c>
      <c r="U1736" t="str">
        <f t="shared" si="136"/>
        <v>10-25-2020 14:00</v>
      </c>
      <c r="V1736">
        <f>IFERROR(IF(W1736=Z1736,VLOOKUP($U1736,[1]C8842!$G$2:$M$145,3,FALSE),0),0)</f>
        <v>21</v>
      </c>
      <c r="W1736">
        <f>VLOOKUP(RIGHT($V$1,5),Key!$A$9:$B$14,2,FALSE)</f>
        <v>10.199999999999999</v>
      </c>
      <c r="X1736">
        <f t="shared" si="139"/>
        <v>0</v>
      </c>
      <c r="Y1736">
        <f>VLOOKUP(RIGHT($X$1,5),Key!$A$9:$B$14,2,FALSE)</f>
        <v>3.7</v>
      </c>
      <c r="Z1736">
        <f t="shared" si="137"/>
        <v>10.199999999999999</v>
      </c>
      <c r="AA1736">
        <f t="shared" si="138"/>
        <v>21</v>
      </c>
    </row>
    <row r="1737" spans="1:27" x14ac:dyDescent="0.3">
      <c r="A1737">
        <v>100067</v>
      </c>
      <c r="B1737">
        <v>230922</v>
      </c>
      <c r="C1737" s="3">
        <v>44130.579861111109</v>
      </c>
      <c r="D1737">
        <v>2</v>
      </c>
      <c r="E1737">
        <v>1</v>
      </c>
      <c r="F1737" t="s">
        <v>26</v>
      </c>
      <c r="G1737">
        <v>1</v>
      </c>
      <c r="H1737">
        <v>70.347660000000005</v>
      </c>
      <c r="I1737">
        <v>18.285160000000001</v>
      </c>
      <c r="J1737">
        <v>0.91796880000000003</v>
      </c>
      <c r="K1737">
        <v>81.035160000000005</v>
      </c>
      <c r="L1737" s="3">
        <v>44130.331944444442</v>
      </c>
      <c r="M1737">
        <v>17.18</v>
      </c>
      <c r="N1737" t="s">
        <v>28</v>
      </c>
      <c r="P1737">
        <f>(C1737-Key!$B$1)*24</f>
        <v>-1.1333333333604969</v>
      </c>
      <c r="Q1737">
        <f>(Key!$B$2-'17.1'!C1737)*24</f>
        <v>4.0833333333721384</v>
      </c>
      <c r="R1737" s="3">
        <f>C1737-(M1737-Key!$B$5)/(24*Key!$B$6)</f>
        <v>44130.566046296291</v>
      </c>
      <c r="S1737">
        <f>M1737-Key!$B$5</f>
        <v>14.92</v>
      </c>
      <c r="T1737" s="2">
        <f t="shared" si="135"/>
        <v>44129.583333333336</v>
      </c>
      <c r="U1737" t="str">
        <f t="shared" si="136"/>
        <v>10-25-2020 14:00</v>
      </c>
      <c r="V1737">
        <f>IFERROR(IF(W1737=Z1737,VLOOKUP($U1737,[1]C8842!$G$2:$M$145,3,FALSE),0),0)</f>
        <v>21</v>
      </c>
      <c r="W1737">
        <f>VLOOKUP(RIGHT($V$1,5),Key!$A$9:$B$14,2,FALSE)</f>
        <v>10.199999999999999</v>
      </c>
      <c r="X1737">
        <f t="shared" si="139"/>
        <v>0</v>
      </c>
      <c r="Y1737">
        <f>VLOOKUP(RIGHT($X$1,5),Key!$A$9:$B$14,2,FALSE)</f>
        <v>3.7</v>
      </c>
      <c r="Z1737">
        <f t="shared" si="137"/>
        <v>10.199999999999999</v>
      </c>
      <c r="AA1737">
        <f t="shared" si="138"/>
        <v>21</v>
      </c>
    </row>
    <row r="1738" spans="1:27" x14ac:dyDescent="0.3">
      <c r="A1738">
        <v>100067</v>
      </c>
      <c r="B1738">
        <v>230922</v>
      </c>
      <c r="C1738" s="3">
        <v>44130.579861111109</v>
      </c>
      <c r="D1738">
        <v>0</v>
      </c>
      <c r="E1738">
        <v>2</v>
      </c>
      <c r="F1738" t="s">
        <v>25</v>
      </c>
      <c r="G1738">
        <v>1</v>
      </c>
      <c r="H1738">
        <v>58.6875</v>
      </c>
      <c r="I1738">
        <v>15.566409999999999</v>
      </c>
      <c r="J1738">
        <v>0.9765625</v>
      </c>
      <c r="K1738">
        <v>48.019530000000003</v>
      </c>
      <c r="L1738" s="3">
        <v>44130.331944444442</v>
      </c>
      <c r="M1738">
        <v>17.18</v>
      </c>
      <c r="N1738" t="s">
        <v>28</v>
      </c>
      <c r="P1738">
        <f>(C1738-Key!$B$1)*24</f>
        <v>-1.1333333333604969</v>
      </c>
      <c r="Q1738">
        <f>(Key!$B$2-'17.1'!C1738)*24</f>
        <v>4.0833333333721384</v>
      </c>
      <c r="R1738" s="3">
        <f>C1738-(M1738-Key!$B$5)/(24*Key!$B$6)</f>
        <v>44130.566046296291</v>
      </c>
      <c r="S1738">
        <f>M1738-Key!$B$5</f>
        <v>14.92</v>
      </c>
      <c r="T1738" s="2">
        <f t="shared" si="135"/>
        <v>44129.583333333336</v>
      </c>
      <c r="U1738" t="str">
        <f t="shared" si="136"/>
        <v>10-25-2020 14:00</v>
      </c>
      <c r="V1738">
        <f>IFERROR(IF(W1738=Z1738,VLOOKUP($U1738,[1]C8842!$G$2:$M$145,3,FALSE),0),0)</f>
        <v>21</v>
      </c>
      <c r="W1738">
        <f>VLOOKUP(RIGHT($V$1,5),Key!$A$9:$B$14,2,FALSE)</f>
        <v>10.199999999999999</v>
      </c>
      <c r="X1738">
        <f t="shared" si="139"/>
        <v>0</v>
      </c>
      <c r="Y1738">
        <f>VLOOKUP(RIGHT($X$1,5),Key!$A$9:$B$14,2,FALSE)</f>
        <v>3.7</v>
      </c>
      <c r="Z1738">
        <f t="shared" si="137"/>
        <v>10.199999999999999</v>
      </c>
      <c r="AA1738">
        <f t="shared" si="138"/>
        <v>21</v>
      </c>
    </row>
    <row r="1739" spans="1:27" x14ac:dyDescent="0.3">
      <c r="A1739">
        <v>100067</v>
      </c>
      <c r="B1739">
        <v>230922</v>
      </c>
      <c r="C1739" s="3">
        <v>44130.579861111109</v>
      </c>
      <c r="D1739">
        <v>1</v>
      </c>
      <c r="E1739">
        <v>1</v>
      </c>
      <c r="F1739" t="s">
        <v>25</v>
      </c>
      <c r="G1739">
        <v>1</v>
      </c>
      <c r="H1739">
        <v>62.347659999999998</v>
      </c>
      <c r="I1739">
        <v>15.195309999999999</v>
      </c>
      <c r="J1739">
        <v>0.90234380000000003</v>
      </c>
      <c r="K1739">
        <v>59.023440000000001</v>
      </c>
      <c r="L1739" s="3">
        <v>44130.331944444442</v>
      </c>
      <c r="M1739">
        <v>17.18</v>
      </c>
      <c r="N1739" t="s">
        <v>28</v>
      </c>
      <c r="P1739">
        <f>(C1739-Key!$B$1)*24</f>
        <v>-1.1333333333604969</v>
      </c>
      <c r="Q1739">
        <f>(Key!$B$2-'17.1'!C1739)*24</f>
        <v>4.0833333333721384</v>
      </c>
      <c r="R1739" s="3">
        <f>C1739-(M1739-Key!$B$5)/(24*Key!$B$6)</f>
        <v>44130.566046296291</v>
      </c>
      <c r="S1739">
        <f>M1739-Key!$B$5</f>
        <v>14.92</v>
      </c>
      <c r="T1739" s="2">
        <f t="shared" si="135"/>
        <v>44129.583333333336</v>
      </c>
      <c r="U1739" t="str">
        <f t="shared" si="136"/>
        <v>10-25-2020 14:00</v>
      </c>
      <c r="V1739">
        <f>IFERROR(IF(W1739=Z1739,VLOOKUP($U1739,[1]C8842!$G$2:$M$145,3,FALSE),0),0)</f>
        <v>21</v>
      </c>
      <c r="W1739">
        <f>VLOOKUP(RIGHT($V$1,5),Key!$A$9:$B$14,2,FALSE)</f>
        <v>10.199999999999999</v>
      </c>
      <c r="X1739">
        <f t="shared" si="139"/>
        <v>0</v>
      </c>
      <c r="Y1739">
        <f>VLOOKUP(RIGHT($X$1,5),Key!$A$9:$B$14,2,FALSE)</f>
        <v>3.7</v>
      </c>
      <c r="Z1739">
        <f t="shared" si="137"/>
        <v>10.199999999999999</v>
      </c>
      <c r="AA1739">
        <f t="shared" si="138"/>
        <v>21</v>
      </c>
    </row>
    <row r="1740" spans="1:27" x14ac:dyDescent="0.3">
      <c r="A1740">
        <v>100067</v>
      </c>
      <c r="B1740">
        <v>230922</v>
      </c>
      <c r="C1740" s="3">
        <v>44130.579861111109</v>
      </c>
      <c r="D1740">
        <v>1</v>
      </c>
      <c r="E1740">
        <v>1</v>
      </c>
      <c r="F1740" t="s">
        <v>25</v>
      </c>
      <c r="G1740">
        <v>2</v>
      </c>
      <c r="H1740">
        <v>66.308589999999995</v>
      </c>
      <c r="I1740">
        <v>23.140630000000002</v>
      </c>
      <c r="J1740">
        <v>1.167969</v>
      </c>
      <c r="K1740">
        <v>58.023440000000001</v>
      </c>
      <c r="L1740" s="3">
        <v>44130.331944444442</v>
      </c>
      <c r="M1740">
        <v>17.18</v>
      </c>
      <c r="N1740" t="s">
        <v>28</v>
      </c>
      <c r="P1740">
        <f>(C1740-Key!$B$1)*24</f>
        <v>-1.1333333333604969</v>
      </c>
      <c r="Q1740">
        <f>(Key!$B$2-'17.1'!C1740)*24</f>
        <v>4.0833333333721384</v>
      </c>
      <c r="R1740" s="3">
        <f>C1740-(M1740-Key!$B$5)/(24*Key!$B$6)</f>
        <v>44130.566046296291</v>
      </c>
      <c r="S1740">
        <f>M1740-Key!$B$5</f>
        <v>14.92</v>
      </c>
      <c r="T1740" s="2">
        <f t="shared" si="135"/>
        <v>44129.583333333336</v>
      </c>
      <c r="U1740" t="str">
        <f t="shared" si="136"/>
        <v>10-25-2020 14:00</v>
      </c>
      <c r="V1740">
        <f>IFERROR(IF(W1740=Z1740,VLOOKUP($U1740,[1]C8842!$G$2:$M$145,3,FALSE),0),0)</f>
        <v>21</v>
      </c>
      <c r="W1740">
        <f>VLOOKUP(RIGHT($V$1,5),Key!$A$9:$B$14,2,FALSE)</f>
        <v>10.199999999999999</v>
      </c>
      <c r="X1740">
        <f t="shared" si="139"/>
        <v>0</v>
      </c>
      <c r="Y1740">
        <f>VLOOKUP(RIGHT($X$1,5),Key!$A$9:$B$14,2,FALSE)</f>
        <v>3.7</v>
      </c>
      <c r="Z1740">
        <f t="shared" si="137"/>
        <v>10.199999999999999</v>
      </c>
      <c r="AA1740">
        <f t="shared" si="138"/>
        <v>21</v>
      </c>
    </row>
    <row r="1741" spans="1:27" x14ac:dyDescent="0.3">
      <c r="A1741">
        <v>100067</v>
      </c>
      <c r="B1741">
        <v>230922</v>
      </c>
      <c r="C1741" s="3">
        <v>44130.579861111109</v>
      </c>
      <c r="D1741">
        <v>0</v>
      </c>
      <c r="E1741">
        <v>2</v>
      </c>
      <c r="F1741" t="s">
        <v>25</v>
      </c>
      <c r="G1741">
        <v>1</v>
      </c>
      <c r="H1741">
        <v>54.800780000000003</v>
      </c>
      <c r="I1741">
        <v>15.14453</v>
      </c>
      <c r="J1741">
        <v>1.0234380000000001</v>
      </c>
      <c r="K1741">
        <v>46.019530000000003</v>
      </c>
      <c r="L1741" s="3">
        <v>44130.331944444442</v>
      </c>
      <c r="M1741">
        <v>17.18</v>
      </c>
      <c r="N1741" t="s">
        <v>28</v>
      </c>
      <c r="P1741">
        <f>(C1741-Key!$B$1)*24</f>
        <v>-1.1333333333604969</v>
      </c>
      <c r="Q1741">
        <f>(Key!$B$2-'17.1'!C1741)*24</f>
        <v>4.0833333333721384</v>
      </c>
      <c r="R1741" s="3">
        <f>C1741-(M1741-Key!$B$5)/(24*Key!$B$6)</f>
        <v>44130.566046296291</v>
      </c>
      <c r="S1741">
        <f>M1741-Key!$B$5</f>
        <v>14.92</v>
      </c>
      <c r="T1741" s="2">
        <f t="shared" si="135"/>
        <v>44129.583333333336</v>
      </c>
      <c r="U1741" t="str">
        <f t="shared" si="136"/>
        <v>10-25-2020 14:00</v>
      </c>
      <c r="V1741">
        <f>IFERROR(IF(W1741=Z1741,VLOOKUP($U1741,[1]C8842!$G$2:$M$145,3,FALSE),0),0)</f>
        <v>21</v>
      </c>
      <c r="W1741">
        <f>VLOOKUP(RIGHT($V$1,5),Key!$A$9:$B$14,2,FALSE)</f>
        <v>10.199999999999999</v>
      </c>
      <c r="X1741">
        <f t="shared" si="139"/>
        <v>0</v>
      </c>
      <c r="Y1741">
        <f>VLOOKUP(RIGHT($X$1,5),Key!$A$9:$B$14,2,FALSE)</f>
        <v>3.7</v>
      </c>
      <c r="Z1741">
        <f t="shared" si="137"/>
        <v>10.199999999999999</v>
      </c>
      <c r="AA1741">
        <f t="shared" si="138"/>
        <v>21</v>
      </c>
    </row>
    <row r="1742" spans="1:27" x14ac:dyDescent="0.3">
      <c r="A1742">
        <v>100067</v>
      </c>
      <c r="B1742">
        <v>230922</v>
      </c>
      <c r="C1742" s="3">
        <v>44130.580555555556</v>
      </c>
      <c r="D1742">
        <v>1</v>
      </c>
      <c r="E1742">
        <v>1</v>
      </c>
      <c r="F1742" t="s">
        <v>25</v>
      </c>
      <c r="G1742">
        <v>1</v>
      </c>
      <c r="H1742">
        <v>65.382810000000006</v>
      </c>
      <c r="I1742">
        <v>16.265630000000002</v>
      </c>
      <c r="J1742">
        <v>0.90625</v>
      </c>
      <c r="K1742">
        <v>58.023440000000001</v>
      </c>
      <c r="L1742" s="3">
        <v>44130.331944444442</v>
      </c>
      <c r="M1742">
        <v>17.18</v>
      </c>
      <c r="N1742" t="s">
        <v>28</v>
      </c>
      <c r="P1742">
        <f>(C1742-Key!$B$1)*24</f>
        <v>-1.1166666666395031</v>
      </c>
      <c r="Q1742">
        <f>(Key!$B$2-'17.1'!C1742)*24</f>
        <v>4.0666666666511446</v>
      </c>
      <c r="R1742" s="3">
        <f>C1742-(M1742-Key!$B$5)/(24*Key!$B$6)</f>
        <v>44130.566740740738</v>
      </c>
      <c r="S1742">
        <f>M1742-Key!$B$5</f>
        <v>14.92</v>
      </c>
      <c r="T1742" s="2">
        <f t="shared" si="135"/>
        <v>44129.583333333336</v>
      </c>
      <c r="U1742" t="str">
        <f t="shared" si="136"/>
        <v>10-25-2020 14:00</v>
      </c>
      <c r="V1742">
        <f>IFERROR(IF(W1742=Z1742,VLOOKUP($U1742,[1]C8842!$G$2:$M$145,3,FALSE),0),0)</f>
        <v>21</v>
      </c>
      <c r="W1742">
        <f>VLOOKUP(RIGHT($V$1,5),Key!$A$9:$B$14,2,FALSE)</f>
        <v>10.199999999999999</v>
      </c>
      <c r="X1742">
        <f t="shared" si="139"/>
        <v>0</v>
      </c>
      <c r="Y1742">
        <f>VLOOKUP(RIGHT($X$1,5),Key!$A$9:$B$14,2,FALSE)</f>
        <v>3.7</v>
      </c>
      <c r="Z1742">
        <f t="shared" si="137"/>
        <v>10.199999999999999</v>
      </c>
      <c r="AA1742">
        <f t="shared" si="138"/>
        <v>21</v>
      </c>
    </row>
    <row r="1743" spans="1:27" x14ac:dyDescent="0.3">
      <c r="A1743">
        <v>100067</v>
      </c>
      <c r="B1743">
        <v>230922</v>
      </c>
      <c r="C1743" s="3">
        <v>44130.580555555556</v>
      </c>
      <c r="D1743">
        <v>1</v>
      </c>
      <c r="E1743">
        <v>1</v>
      </c>
      <c r="F1743" t="s">
        <v>25</v>
      </c>
      <c r="G1743">
        <v>4</v>
      </c>
      <c r="H1743">
        <v>62.449219999999997</v>
      </c>
      <c r="I1743">
        <v>57.914059999999999</v>
      </c>
      <c r="J1743">
        <v>2.7226560000000002</v>
      </c>
      <c r="K1743">
        <v>55.023440000000001</v>
      </c>
      <c r="L1743" s="3">
        <v>44130.331944444442</v>
      </c>
      <c r="M1743">
        <v>17.18</v>
      </c>
      <c r="N1743" t="s">
        <v>28</v>
      </c>
      <c r="P1743">
        <f>(C1743-Key!$B$1)*24</f>
        <v>-1.1166666666395031</v>
      </c>
      <c r="Q1743">
        <f>(Key!$B$2-'17.1'!C1743)*24</f>
        <v>4.0666666666511446</v>
      </c>
      <c r="R1743" s="3">
        <f>C1743-(M1743-Key!$B$5)/(24*Key!$B$6)</f>
        <v>44130.566740740738</v>
      </c>
      <c r="S1743">
        <f>M1743-Key!$B$5</f>
        <v>14.92</v>
      </c>
      <c r="T1743" s="2">
        <f t="shared" si="135"/>
        <v>44129.583333333336</v>
      </c>
      <c r="U1743" t="str">
        <f t="shared" si="136"/>
        <v>10-25-2020 14:00</v>
      </c>
      <c r="V1743">
        <f>IFERROR(IF(W1743=Z1743,VLOOKUP($U1743,[1]C8842!$G$2:$M$145,3,FALSE),0),0)</f>
        <v>21</v>
      </c>
      <c r="W1743">
        <f>VLOOKUP(RIGHT($V$1,5),Key!$A$9:$B$14,2,FALSE)</f>
        <v>10.199999999999999</v>
      </c>
      <c r="X1743">
        <f t="shared" si="139"/>
        <v>0</v>
      </c>
      <c r="Y1743">
        <f>VLOOKUP(RIGHT($X$1,5),Key!$A$9:$B$14,2,FALSE)</f>
        <v>3.7</v>
      </c>
      <c r="Z1743">
        <f t="shared" si="137"/>
        <v>10.199999999999999</v>
      </c>
      <c r="AA1743">
        <f t="shared" si="138"/>
        <v>21</v>
      </c>
    </row>
    <row r="1744" spans="1:27" x14ac:dyDescent="0.3">
      <c r="A1744">
        <v>100067</v>
      </c>
      <c r="B1744">
        <v>230922</v>
      </c>
      <c r="C1744" s="3">
        <v>44130.580555555556</v>
      </c>
      <c r="D1744">
        <v>0</v>
      </c>
      <c r="E1744">
        <v>2</v>
      </c>
      <c r="F1744" t="s">
        <v>25</v>
      </c>
      <c r="G1744">
        <v>4</v>
      </c>
      <c r="H1744">
        <v>60.621090000000002</v>
      </c>
      <c r="I1744">
        <v>70.265630000000002</v>
      </c>
      <c r="J1744">
        <v>3.3476560000000002</v>
      </c>
      <c r="K1744">
        <v>44.019530000000003</v>
      </c>
      <c r="L1744" s="3">
        <v>44130.331944444442</v>
      </c>
      <c r="M1744">
        <v>17.18</v>
      </c>
      <c r="N1744" t="s">
        <v>28</v>
      </c>
      <c r="P1744">
        <f>(C1744-Key!$B$1)*24</f>
        <v>-1.1166666666395031</v>
      </c>
      <c r="Q1744">
        <f>(Key!$B$2-'17.1'!C1744)*24</f>
        <v>4.0666666666511446</v>
      </c>
      <c r="R1744" s="3">
        <f>C1744-(M1744-Key!$B$5)/(24*Key!$B$6)</f>
        <v>44130.566740740738</v>
      </c>
      <c r="S1744">
        <f>M1744-Key!$B$5</f>
        <v>14.92</v>
      </c>
      <c r="T1744" s="2">
        <f t="shared" si="135"/>
        <v>44129.583333333336</v>
      </c>
      <c r="U1744" t="str">
        <f t="shared" si="136"/>
        <v>10-25-2020 14:00</v>
      </c>
      <c r="V1744">
        <f>IFERROR(IF(W1744=Z1744,VLOOKUP($U1744,[1]C8842!$G$2:$M$145,3,FALSE),0),0)</f>
        <v>21</v>
      </c>
      <c r="W1744">
        <f>VLOOKUP(RIGHT($V$1,5),Key!$A$9:$B$14,2,FALSE)</f>
        <v>10.199999999999999</v>
      </c>
      <c r="X1744">
        <f t="shared" si="139"/>
        <v>0</v>
      </c>
      <c r="Y1744">
        <f>VLOOKUP(RIGHT($X$1,5),Key!$A$9:$B$14,2,FALSE)</f>
        <v>3.7</v>
      </c>
      <c r="Z1744">
        <f t="shared" si="137"/>
        <v>10.199999999999999</v>
      </c>
      <c r="AA1744">
        <f t="shared" si="138"/>
        <v>21</v>
      </c>
    </row>
    <row r="1745" spans="1:27" x14ac:dyDescent="0.3">
      <c r="A1745">
        <v>100067</v>
      </c>
      <c r="B1745">
        <v>230922</v>
      </c>
      <c r="C1745" s="3">
        <v>44130.580555555556</v>
      </c>
      <c r="D1745">
        <v>1</v>
      </c>
      <c r="E1745">
        <v>1</v>
      </c>
      <c r="F1745" t="s">
        <v>25</v>
      </c>
      <c r="G1745">
        <v>1</v>
      </c>
      <c r="H1745">
        <v>69.695310000000006</v>
      </c>
      <c r="I1745">
        <v>14.69922</v>
      </c>
      <c r="J1745">
        <v>0.7890625</v>
      </c>
      <c r="K1745">
        <v>58.023440000000001</v>
      </c>
      <c r="L1745" s="3">
        <v>44130.331944444442</v>
      </c>
      <c r="M1745">
        <v>17.18</v>
      </c>
      <c r="N1745" t="s">
        <v>28</v>
      </c>
      <c r="P1745">
        <f>(C1745-Key!$B$1)*24</f>
        <v>-1.1166666666395031</v>
      </c>
      <c r="Q1745">
        <f>(Key!$B$2-'17.1'!C1745)*24</f>
        <v>4.0666666666511446</v>
      </c>
      <c r="R1745" s="3">
        <f>C1745-(M1745-Key!$B$5)/(24*Key!$B$6)</f>
        <v>44130.566740740738</v>
      </c>
      <c r="S1745">
        <f>M1745-Key!$B$5</f>
        <v>14.92</v>
      </c>
      <c r="T1745" s="2">
        <f t="shared" si="135"/>
        <v>44129.583333333336</v>
      </c>
      <c r="U1745" t="str">
        <f t="shared" si="136"/>
        <v>10-25-2020 14:00</v>
      </c>
      <c r="V1745">
        <f>IFERROR(IF(W1745=Z1745,VLOOKUP($U1745,[1]C8842!$G$2:$M$145,3,FALSE),0),0)</f>
        <v>21</v>
      </c>
      <c r="W1745">
        <f>VLOOKUP(RIGHT($V$1,5),Key!$A$9:$B$14,2,FALSE)</f>
        <v>10.199999999999999</v>
      </c>
      <c r="X1745">
        <f t="shared" si="139"/>
        <v>0</v>
      </c>
      <c r="Y1745">
        <f>VLOOKUP(RIGHT($X$1,5),Key!$A$9:$B$14,2,FALSE)</f>
        <v>3.7</v>
      </c>
      <c r="Z1745">
        <f t="shared" si="137"/>
        <v>10.199999999999999</v>
      </c>
      <c r="AA1745">
        <f t="shared" si="138"/>
        <v>21</v>
      </c>
    </row>
    <row r="1746" spans="1:27" x14ac:dyDescent="0.3">
      <c r="A1746">
        <v>100067</v>
      </c>
      <c r="B1746">
        <v>230922</v>
      </c>
      <c r="C1746" s="3">
        <v>44130.580555555556</v>
      </c>
      <c r="D1746">
        <v>1</v>
      </c>
      <c r="E1746">
        <v>1</v>
      </c>
      <c r="F1746" t="s">
        <v>25</v>
      </c>
      <c r="G1746">
        <v>1</v>
      </c>
      <c r="H1746">
        <v>67.117189999999994</v>
      </c>
      <c r="I1746">
        <v>14.570309999999999</v>
      </c>
      <c r="J1746">
        <v>0.8125</v>
      </c>
      <c r="K1746">
        <v>60.023440000000001</v>
      </c>
      <c r="L1746" s="3">
        <v>44130.331944444442</v>
      </c>
      <c r="M1746">
        <v>17.18</v>
      </c>
      <c r="N1746" t="s">
        <v>28</v>
      </c>
      <c r="P1746">
        <f>(C1746-Key!$B$1)*24</f>
        <v>-1.1166666666395031</v>
      </c>
      <c r="Q1746">
        <f>(Key!$B$2-'17.1'!C1746)*24</f>
        <v>4.0666666666511446</v>
      </c>
      <c r="R1746" s="3">
        <f>C1746-(M1746-Key!$B$5)/(24*Key!$B$6)</f>
        <v>44130.566740740738</v>
      </c>
      <c r="S1746">
        <f>M1746-Key!$B$5</f>
        <v>14.92</v>
      </c>
      <c r="T1746" s="2">
        <f t="shared" si="135"/>
        <v>44129.583333333336</v>
      </c>
      <c r="U1746" t="str">
        <f t="shared" si="136"/>
        <v>10-25-2020 14:00</v>
      </c>
      <c r="V1746">
        <f>IFERROR(IF(W1746=Z1746,VLOOKUP($U1746,[1]C8842!$G$2:$M$145,3,FALSE),0),0)</f>
        <v>21</v>
      </c>
      <c r="W1746">
        <f>VLOOKUP(RIGHT($V$1,5),Key!$A$9:$B$14,2,FALSE)</f>
        <v>10.199999999999999</v>
      </c>
      <c r="X1746">
        <f t="shared" si="139"/>
        <v>0</v>
      </c>
      <c r="Y1746">
        <f>VLOOKUP(RIGHT($X$1,5),Key!$A$9:$B$14,2,FALSE)</f>
        <v>3.7</v>
      </c>
      <c r="Z1746">
        <f t="shared" si="137"/>
        <v>10.199999999999999</v>
      </c>
      <c r="AA1746">
        <f t="shared" si="138"/>
        <v>21</v>
      </c>
    </row>
    <row r="1747" spans="1:27" x14ac:dyDescent="0.3">
      <c r="A1747">
        <v>100067</v>
      </c>
      <c r="B1747">
        <v>230922</v>
      </c>
      <c r="C1747" s="3">
        <v>44130.580555555556</v>
      </c>
      <c r="D1747">
        <v>0</v>
      </c>
      <c r="E1747">
        <v>2</v>
      </c>
      <c r="F1747" t="s">
        <v>25</v>
      </c>
      <c r="G1747">
        <v>1</v>
      </c>
      <c r="H1747">
        <v>62.472659999999998</v>
      </c>
      <c r="I1747">
        <v>16.63672</v>
      </c>
      <c r="J1747">
        <v>0.9609375</v>
      </c>
      <c r="K1747">
        <v>44.019530000000003</v>
      </c>
      <c r="L1747" s="3">
        <v>44130.331944444442</v>
      </c>
      <c r="M1747">
        <v>17.18</v>
      </c>
      <c r="N1747" t="s">
        <v>28</v>
      </c>
      <c r="P1747">
        <f>(C1747-Key!$B$1)*24</f>
        <v>-1.1166666666395031</v>
      </c>
      <c r="Q1747">
        <f>(Key!$B$2-'17.1'!C1747)*24</f>
        <v>4.0666666666511446</v>
      </c>
      <c r="R1747" s="3">
        <f>C1747-(M1747-Key!$B$5)/(24*Key!$B$6)</f>
        <v>44130.566740740738</v>
      </c>
      <c r="S1747">
        <f>M1747-Key!$B$5</f>
        <v>14.92</v>
      </c>
      <c r="T1747" s="2">
        <f t="shared" si="135"/>
        <v>44129.583333333336</v>
      </c>
      <c r="U1747" t="str">
        <f t="shared" si="136"/>
        <v>10-25-2020 14:00</v>
      </c>
      <c r="V1747">
        <f>IFERROR(IF(W1747=Z1747,VLOOKUP($U1747,[1]C8842!$G$2:$M$145,3,FALSE),0),0)</f>
        <v>21</v>
      </c>
      <c r="W1747">
        <f>VLOOKUP(RIGHT($V$1,5),Key!$A$9:$B$14,2,FALSE)</f>
        <v>10.199999999999999</v>
      </c>
      <c r="X1747">
        <f t="shared" si="139"/>
        <v>0</v>
      </c>
      <c r="Y1747">
        <f>VLOOKUP(RIGHT($X$1,5),Key!$A$9:$B$14,2,FALSE)</f>
        <v>3.7</v>
      </c>
      <c r="Z1747">
        <f t="shared" si="137"/>
        <v>10.199999999999999</v>
      </c>
      <c r="AA1747">
        <f t="shared" si="138"/>
        <v>21</v>
      </c>
    </row>
    <row r="1748" spans="1:27" x14ac:dyDescent="0.3">
      <c r="A1748">
        <v>100067</v>
      </c>
      <c r="B1748">
        <v>230922</v>
      </c>
      <c r="C1748" s="3">
        <v>44130.580555555556</v>
      </c>
      <c r="D1748">
        <v>1</v>
      </c>
      <c r="E1748">
        <v>1</v>
      </c>
      <c r="F1748" t="s">
        <v>25</v>
      </c>
      <c r="G1748">
        <v>1</v>
      </c>
      <c r="H1748">
        <v>69.710939999999994</v>
      </c>
      <c r="I1748">
        <v>14.61328</v>
      </c>
      <c r="J1748">
        <v>0.78515630000000003</v>
      </c>
      <c r="K1748">
        <v>56.023440000000001</v>
      </c>
      <c r="L1748" s="3">
        <v>44130.331944444442</v>
      </c>
      <c r="M1748">
        <v>17.18</v>
      </c>
      <c r="N1748" t="s">
        <v>28</v>
      </c>
      <c r="P1748">
        <f>(C1748-Key!$B$1)*24</f>
        <v>-1.1166666666395031</v>
      </c>
      <c r="Q1748">
        <f>(Key!$B$2-'17.1'!C1748)*24</f>
        <v>4.0666666666511446</v>
      </c>
      <c r="R1748" s="3">
        <f>C1748-(M1748-Key!$B$5)/(24*Key!$B$6)</f>
        <v>44130.566740740738</v>
      </c>
      <c r="S1748">
        <f>M1748-Key!$B$5</f>
        <v>14.92</v>
      </c>
      <c r="T1748" s="2">
        <f t="shared" si="135"/>
        <v>44129.583333333336</v>
      </c>
      <c r="U1748" t="str">
        <f t="shared" si="136"/>
        <v>10-25-2020 14:00</v>
      </c>
      <c r="V1748">
        <f>IFERROR(IF(W1748=Z1748,VLOOKUP($U1748,[1]C8842!$G$2:$M$145,3,FALSE),0),0)</f>
        <v>21</v>
      </c>
      <c r="W1748">
        <f>VLOOKUP(RIGHT($V$1,5),Key!$A$9:$B$14,2,FALSE)</f>
        <v>10.199999999999999</v>
      </c>
      <c r="X1748">
        <f t="shared" si="139"/>
        <v>0</v>
      </c>
      <c r="Y1748">
        <f>VLOOKUP(RIGHT($X$1,5),Key!$A$9:$B$14,2,FALSE)</f>
        <v>3.7</v>
      </c>
      <c r="Z1748">
        <f t="shared" si="137"/>
        <v>10.199999999999999</v>
      </c>
      <c r="AA1748">
        <f t="shared" si="138"/>
        <v>21</v>
      </c>
    </row>
    <row r="1749" spans="1:27" x14ac:dyDescent="0.3">
      <c r="A1749">
        <v>100067</v>
      </c>
      <c r="B1749">
        <v>230922</v>
      </c>
      <c r="C1749" s="3">
        <v>44130.580555555556</v>
      </c>
      <c r="D1749">
        <v>2</v>
      </c>
      <c r="E1749">
        <v>1</v>
      </c>
      <c r="F1749" t="s">
        <v>26</v>
      </c>
      <c r="G1749">
        <v>2</v>
      </c>
      <c r="H1749">
        <v>68.621089999999995</v>
      </c>
      <c r="I1749">
        <v>21.28125</v>
      </c>
      <c r="J1749">
        <v>1.0546880000000001</v>
      </c>
      <c r="K1749">
        <v>80.03125</v>
      </c>
      <c r="L1749" s="3">
        <v>44130.331944444442</v>
      </c>
      <c r="M1749">
        <v>17.18</v>
      </c>
      <c r="N1749" t="s">
        <v>28</v>
      </c>
      <c r="P1749">
        <f>(C1749-Key!$B$1)*24</f>
        <v>-1.1166666666395031</v>
      </c>
      <c r="Q1749">
        <f>(Key!$B$2-'17.1'!C1749)*24</f>
        <v>4.0666666666511446</v>
      </c>
      <c r="R1749" s="3">
        <f>C1749-(M1749-Key!$B$5)/(24*Key!$B$6)</f>
        <v>44130.566740740738</v>
      </c>
      <c r="S1749">
        <f>M1749-Key!$B$5</f>
        <v>14.92</v>
      </c>
      <c r="T1749" s="2">
        <f t="shared" si="135"/>
        <v>44129.583333333336</v>
      </c>
      <c r="U1749" t="str">
        <f t="shared" si="136"/>
        <v>10-25-2020 14:00</v>
      </c>
      <c r="V1749">
        <f>IFERROR(IF(W1749=Z1749,VLOOKUP($U1749,[1]C8842!$G$2:$M$145,3,FALSE),0),0)</f>
        <v>21</v>
      </c>
      <c r="W1749">
        <f>VLOOKUP(RIGHT($V$1,5),Key!$A$9:$B$14,2,FALSE)</f>
        <v>10.199999999999999</v>
      </c>
      <c r="X1749">
        <f t="shared" si="139"/>
        <v>0</v>
      </c>
      <c r="Y1749">
        <f>VLOOKUP(RIGHT($X$1,5),Key!$A$9:$B$14,2,FALSE)</f>
        <v>3.7</v>
      </c>
      <c r="Z1749">
        <f t="shared" si="137"/>
        <v>10.199999999999999</v>
      </c>
      <c r="AA1749">
        <f t="shared" si="138"/>
        <v>21</v>
      </c>
    </row>
    <row r="1750" spans="1:27" x14ac:dyDescent="0.3">
      <c r="A1750">
        <v>100067</v>
      </c>
      <c r="B1750">
        <v>230922</v>
      </c>
      <c r="C1750" s="3">
        <v>44130.580555555556</v>
      </c>
      <c r="D1750">
        <v>3</v>
      </c>
      <c r="E1750">
        <v>2</v>
      </c>
      <c r="F1750" t="s">
        <v>26</v>
      </c>
      <c r="G1750">
        <v>2</v>
      </c>
      <c r="H1750">
        <v>65.757810000000006</v>
      </c>
      <c r="I1750">
        <v>20.507809999999999</v>
      </c>
      <c r="J1750">
        <v>1.0703130000000001</v>
      </c>
      <c r="K1750">
        <v>95.039060000000006</v>
      </c>
      <c r="L1750" s="3">
        <v>44130.331944444442</v>
      </c>
      <c r="M1750">
        <v>17.18</v>
      </c>
      <c r="N1750" t="s">
        <v>28</v>
      </c>
      <c r="P1750">
        <f>(C1750-Key!$B$1)*24</f>
        <v>-1.1166666666395031</v>
      </c>
      <c r="Q1750">
        <f>(Key!$B$2-'17.1'!C1750)*24</f>
        <v>4.0666666666511446</v>
      </c>
      <c r="R1750" s="3">
        <f>C1750-(M1750-Key!$B$5)/(24*Key!$B$6)</f>
        <v>44130.566740740738</v>
      </c>
      <c r="S1750">
        <f>M1750-Key!$B$5</f>
        <v>14.92</v>
      </c>
      <c r="T1750" s="2">
        <f t="shared" si="135"/>
        <v>44129.583333333336</v>
      </c>
      <c r="U1750" t="str">
        <f t="shared" si="136"/>
        <v>10-25-2020 14:00</v>
      </c>
      <c r="V1750">
        <f>IFERROR(IF(W1750=Z1750,VLOOKUP($U1750,[1]C8842!$G$2:$M$145,3,FALSE),0),0)</f>
        <v>21</v>
      </c>
      <c r="W1750">
        <f>VLOOKUP(RIGHT($V$1,5),Key!$A$9:$B$14,2,FALSE)</f>
        <v>10.199999999999999</v>
      </c>
      <c r="X1750">
        <f t="shared" si="139"/>
        <v>0</v>
      </c>
      <c r="Y1750">
        <f>VLOOKUP(RIGHT($X$1,5),Key!$A$9:$B$14,2,FALSE)</f>
        <v>3.7</v>
      </c>
      <c r="Z1750">
        <f t="shared" si="137"/>
        <v>10.199999999999999</v>
      </c>
      <c r="AA1750">
        <f t="shared" si="138"/>
        <v>21</v>
      </c>
    </row>
    <row r="1751" spans="1:27" x14ac:dyDescent="0.3">
      <c r="A1751">
        <v>100067</v>
      </c>
      <c r="B1751">
        <v>230922</v>
      </c>
      <c r="C1751" s="3">
        <v>44130.580555555556</v>
      </c>
      <c r="D1751">
        <v>0</v>
      </c>
      <c r="E1751">
        <v>2</v>
      </c>
      <c r="F1751" t="s">
        <v>25</v>
      </c>
      <c r="G1751">
        <v>4</v>
      </c>
      <c r="H1751">
        <v>60.183590000000002</v>
      </c>
      <c r="I1751">
        <v>54.125</v>
      </c>
      <c r="J1751">
        <v>2.6601560000000002</v>
      </c>
      <c r="K1751">
        <v>45.019530000000003</v>
      </c>
      <c r="L1751" s="3">
        <v>44130.331944444442</v>
      </c>
      <c r="M1751">
        <v>17.18</v>
      </c>
      <c r="N1751" t="s">
        <v>28</v>
      </c>
      <c r="P1751">
        <f>(C1751-Key!$B$1)*24</f>
        <v>-1.1166666666395031</v>
      </c>
      <c r="Q1751">
        <f>(Key!$B$2-'17.1'!C1751)*24</f>
        <v>4.0666666666511446</v>
      </c>
      <c r="R1751" s="3">
        <f>C1751-(M1751-Key!$B$5)/(24*Key!$B$6)</f>
        <v>44130.566740740738</v>
      </c>
      <c r="S1751">
        <f>M1751-Key!$B$5</f>
        <v>14.92</v>
      </c>
      <c r="T1751" s="2">
        <f t="shared" si="135"/>
        <v>44129.583333333336</v>
      </c>
      <c r="U1751" t="str">
        <f t="shared" si="136"/>
        <v>10-25-2020 14:00</v>
      </c>
      <c r="V1751">
        <f>IFERROR(IF(W1751=Z1751,VLOOKUP($U1751,[1]C8842!$G$2:$M$145,3,FALSE),0),0)</f>
        <v>21</v>
      </c>
      <c r="W1751">
        <f>VLOOKUP(RIGHT($V$1,5),Key!$A$9:$B$14,2,FALSE)</f>
        <v>10.199999999999999</v>
      </c>
      <c r="X1751">
        <f t="shared" si="139"/>
        <v>0</v>
      </c>
      <c r="Y1751">
        <f>VLOOKUP(RIGHT($X$1,5),Key!$A$9:$B$14,2,FALSE)</f>
        <v>3.7</v>
      </c>
      <c r="Z1751">
        <f t="shared" si="137"/>
        <v>10.199999999999999</v>
      </c>
      <c r="AA1751">
        <f t="shared" si="138"/>
        <v>21</v>
      </c>
    </row>
    <row r="1752" spans="1:27" x14ac:dyDescent="0.3">
      <c r="A1752">
        <v>100067</v>
      </c>
      <c r="B1752">
        <v>230922</v>
      </c>
      <c r="C1752" s="3">
        <v>44130.580555555556</v>
      </c>
      <c r="D1752">
        <v>1</v>
      </c>
      <c r="E1752">
        <v>1</v>
      </c>
      <c r="F1752" t="s">
        <v>25</v>
      </c>
      <c r="G1752">
        <v>1</v>
      </c>
      <c r="H1752">
        <v>66.339839999999995</v>
      </c>
      <c r="I1752">
        <v>14.683590000000001</v>
      </c>
      <c r="J1752">
        <v>0.828125</v>
      </c>
      <c r="K1752">
        <v>58.023440000000001</v>
      </c>
      <c r="L1752" s="3">
        <v>44130.331944444442</v>
      </c>
      <c r="M1752">
        <v>17.18</v>
      </c>
      <c r="N1752" t="s">
        <v>28</v>
      </c>
      <c r="P1752">
        <f>(C1752-Key!$B$1)*24</f>
        <v>-1.1166666666395031</v>
      </c>
      <c r="Q1752">
        <f>(Key!$B$2-'17.1'!C1752)*24</f>
        <v>4.0666666666511446</v>
      </c>
      <c r="R1752" s="3">
        <f>C1752-(M1752-Key!$B$5)/(24*Key!$B$6)</f>
        <v>44130.566740740738</v>
      </c>
      <c r="S1752">
        <f>M1752-Key!$B$5</f>
        <v>14.92</v>
      </c>
      <c r="T1752" s="2">
        <f t="shared" si="135"/>
        <v>44129.583333333336</v>
      </c>
      <c r="U1752" t="str">
        <f t="shared" si="136"/>
        <v>10-25-2020 14:00</v>
      </c>
      <c r="V1752">
        <f>IFERROR(IF(W1752=Z1752,VLOOKUP($U1752,[1]C8842!$G$2:$M$145,3,FALSE),0),0)</f>
        <v>21</v>
      </c>
      <c r="W1752">
        <f>VLOOKUP(RIGHT($V$1,5),Key!$A$9:$B$14,2,FALSE)</f>
        <v>10.199999999999999</v>
      </c>
      <c r="X1752">
        <f t="shared" si="139"/>
        <v>0</v>
      </c>
      <c r="Y1752">
        <f>VLOOKUP(RIGHT($X$1,5),Key!$A$9:$B$14,2,FALSE)</f>
        <v>3.7</v>
      </c>
      <c r="Z1752">
        <f t="shared" si="137"/>
        <v>10.199999999999999</v>
      </c>
      <c r="AA1752">
        <f t="shared" si="138"/>
        <v>21</v>
      </c>
    </row>
    <row r="1753" spans="1:27" x14ac:dyDescent="0.3">
      <c r="A1753">
        <v>100067</v>
      </c>
      <c r="B1753">
        <v>230922</v>
      </c>
      <c r="C1753" s="3">
        <v>44130.580555555556</v>
      </c>
      <c r="D1753">
        <v>2</v>
      </c>
      <c r="E1753">
        <v>1</v>
      </c>
      <c r="F1753" t="s">
        <v>26</v>
      </c>
      <c r="G1753">
        <v>2</v>
      </c>
      <c r="H1753">
        <v>68.808589999999995</v>
      </c>
      <c r="I1753">
        <v>27.29297</v>
      </c>
      <c r="J1753">
        <v>1.285156</v>
      </c>
      <c r="K1753">
        <v>82.035160000000005</v>
      </c>
      <c r="L1753" s="3">
        <v>44130.331944444442</v>
      </c>
      <c r="M1753">
        <v>17.18</v>
      </c>
      <c r="N1753" t="s">
        <v>28</v>
      </c>
      <c r="P1753">
        <f>(C1753-Key!$B$1)*24</f>
        <v>-1.1166666666395031</v>
      </c>
      <c r="Q1753">
        <f>(Key!$B$2-'17.1'!C1753)*24</f>
        <v>4.0666666666511446</v>
      </c>
      <c r="R1753" s="3">
        <f>C1753-(M1753-Key!$B$5)/(24*Key!$B$6)</f>
        <v>44130.566740740738</v>
      </c>
      <c r="S1753">
        <f>M1753-Key!$B$5</f>
        <v>14.92</v>
      </c>
      <c r="T1753" s="2">
        <f t="shared" si="135"/>
        <v>44129.583333333336</v>
      </c>
      <c r="U1753" t="str">
        <f t="shared" si="136"/>
        <v>10-25-2020 14:00</v>
      </c>
      <c r="V1753">
        <f>IFERROR(IF(W1753=Z1753,VLOOKUP($U1753,[1]C8842!$G$2:$M$145,3,FALSE),0),0)</f>
        <v>21</v>
      </c>
      <c r="W1753">
        <f>VLOOKUP(RIGHT($V$1,5),Key!$A$9:$B$14,2,FALSE)</f>
        <v>10.199999999999999</v>
      </c>
      <c r="X1753">
        <f t="shared" si="139"/>
        <v>0</v>
      </c>
      <c r="Y1753">
        <f>VLOOKUP(RIGHT($X$1,5),Key!$A$9:$B$14,2,FALSE)</f>
        <v>3.7</v>
      </c>
      <c r="Z1753">
        <f t="shared" si="137"/>
        <v>10.199999999999999</v>
      </c>
      <c r="AA1753">
        <f t="shared" si="138"/>
        <v>21</v>
      </c>
    </row>
    <row r="1754" spans="1:27" x14ac:dyDescent="0.3">
      <c r="A1754">
        <v>100067</v>
      </c>
      <c r="B1754">
        <v>230922</v>
      </c>
      <c r="C1754" s="3">
        <v>44130.580555555556</v>
      </c>
      <c r="D1754">
        <v>3</v>
      </c>
      <c r="E1754">
        <v>2</v>
      </c>
      <c r="F1754" t="s">
        <v>26</v>
      </c>
      <c r="G1754">
        <v>2</v>
      </c>
      <c r="H1754">
        <v>67.347660000000005</v>
      </c>
      <c r="I1754">
        <v>20.128910000000001</v>
      </c>
      <c r="J1754">
        <v>1.03125</v>
      </c>
      <c r="K1754">
        <v>94.039060000000006</v>
      </c>
      <c r="L1754" s="3">
        <v>44130.331944444442</v>
      </c>
      <c r="M1754">
        <v>17.18</v>
      </c>
      <c r="N1754" t="s">
        <v>28</v>
      </c>
      <c r="P1754">
        <f>(C1754-Key!$B$1)*24</f>
        <v>-1.1166666666395031</v>
      </c>
      <c r="Q1754">
        <f>(Key!$B$2-'17.1'!C1754)*24</f>
        <v>4.0666666666511446</v>
      </c>
      <c r="R1754" s="3">
        <f>C1754-(M1754-Key!$B$5)/(24*Key!$B$6)</f>
        <v>44130.566740740738</v>
      </c>
      <c r="S1754">
        <f>M1754-Key!$B$5</f>
        <v>14.92</v>
      </c>
      <c r="T1754" s="2">
        <f t="shared" si="135"/>
        <v>44129.583333333336</v>
      </c>
      <c r="U1754" t="str">
        <f t="shared" si="136"/>
        <v>10-25-2020 14:00</v>
      </c>
      <c r="V1754">
        <f>IFERROR(IF(W1754=Z1754,VLOOKUP($U1754,[1]C8842!$G$2:$M$145,3,FALSE),0),0)</f>
        <v>21</v>
      </c>
      <c r="W1754">
        <f>VLOOKUP(RIGHT($V$1,5),Key!$A$9:$B$14,2,FALSE)</f>
        <v>10.199999999999999</v>
      </c>
      <c r="X1754">
        <f t="shared" si="139"/>
        <v>0</v>
      </c>
      <c r="Y1754">
        <f>VLOOKUP(RIGHT($X$1,5),Key!$A$9:$B$14,2,FALSE)</f>
        <v>3.7</v>
      </c>
      <c r="Z1754">
        <f t="shared" si="137"/>
        <v>10.199999999999999</v>
      </c>
      <c r="AA1754">
        <f t="shared" si="138"/>
        <v>21</v>
      </c>
    </row>
    <row r="1755" spans="1:27" x14ac:dyDescent="0.3">
      <c r="A1755">
        <v>100067</v>
      </c>
      <c r="B1755">
        <v>230922</v>
      </c>
      <c r="C1755" s="3">
        <v>44130.580555555556</v>
      </c>
      <c r="D1755">
        <v>2</v>
      </c>
      <c r="E1755">
        <v>1</v>
      </c>
      <c r="F1755" t="s">
        <v>26</v>
      </c>
      <c r="G1755">
        <v>1</v>
      </c>
      <c r="H1755">
        <v>80.054689999999994</v>
      </c>
      <c r="I1755">
        <v>14.808590000000001</v>
      </c>
      <c r="J1755">
        <v>0.69140630000000003</v>
      </c>
      <c r="K1755">
        <v>83.035160000000005</v>
      </c>
      <c r="L1755" s="3">
        <v>44130.331944444442</v>
      </c>
      <c r="M1755">
        <v>17.18</v>
      </c>
      <c r="N1755" t="s">
        <v>28</v>
      </c>
      <c r="P1755">
        <f>(C1755-Key!$B$1)*24</f>
        <v>-1.1166666666395031</v>
      </c>
      <c r="Q1755">
        <f>(Key!$B$2-'17.1'!C1755)*24</f>
        <v>4.0666666666511446</v>
      </c>
      <c r="R1755" s="3">
        <f>C1755-(M1755-Key!$B$5)/(24*Key!$B$6)</f>
        <v>44130.566740740738</v>
      </c>
      <c r="S1755">
        <f>M1755-Key!$B$5</f>
        <v>14.92</v>
      </c>
      <c r="T1755" s="2">
        <f t="shared" si="135"/>
        <v>44129.583333333336</v>
      </c>
      <c r="U1755" t="str">
        <f t="shared" si="136"/>
        <v>10-25-2020 14:00</v>
      </c>
      <c r="V1755">
        <f>IFERROR(IF(W1755=Z1755,VLOOKUP($U1755,[1]C8842!$G$2:$M$145,3,FALSE),0),0)</f>
        <v>21</v>
      </c>
      <c r="W1755">
        <f>VLOOKUP(RIGHT($V$1,5),Key!$A$9:$B$14,2,FALSE)</f>
        <v>10.199999999999999</v>
      </c>
      <c r="X1755">
        <f t="shared" si="139"/>
        <v>0</v>
      </c>
      <c r="Y1755">
        <f>VLOOKUP(RIGHT($X$1,5),Key!$A$9:$B$14,2,FALSE)</f>
        <v>3.7</v>
      </c>
      <c r="Z1755">
        <f t="shared" si="137"/>
        <v>10.199999999999999</v>
      </c>
      <c r="AA1755">
        <f t="shared" si="138"/>
        <v>21</v>
      </c>
    </row>
    <row r="1756" spans="1:27" x14ac:dyDescent="0.3">
      <c r="A1756">
        <v>100067</v>
      </c>
      <c r="B1756">
        <v>230922</v>
      </c>
      <c r="C1756" s="3">
        <v>44130.580555555556</v>
      </c>
      <c r="D1756">
        <v>0</v>
      </c>
      <c r="E1756">
        <v>2</v>
      </c>
      <c r="F1756" t="s">
        <v>25</v>
      </c>
      <c r="G1756">
        <v>1</v>
      </c>
      <c r="H1756">
        <v>65.023439999999994</v>
      </c>
      <c r="I1756">
        <v>15.902340000000001</v>
      </c>
      <c r="J1756">
        <v>0.89453130000000003</v>
      </c>
      <c r="K1756">
        <v>46.019530000000003</v>
      </c>
      <c r="L1756" s="3">
        <v>44130.331944444442</v>
      </c>
      <c r="M1756">
        <v>17.18</v>
      </c>
      <c r="N1756" t="s">
        <v>28</v>
      </c>
      <c r="P1756">
        <f>(C1756-Key!$B$1)*24</f>
        <v>-1.1166666666395031</v>
      </c>
      <c r="Q1756">
        <f>(Key!$B$2-'17.1'!C1756)*24</f>
        <v>4.0666666666511446</v>
      </c>
      <c r="R1756" s="3">
        <f>C1756-(M1756-Key!$B$5)/(24*Key!$B$6)</f>
        <v>44130.566740740738</v>
      </c>
      <c r="S1756">
        <f>M1756-Key!$B$5</f>
        <v>14.92</v>
      </c>
      <c r="T1756" s="2">
        <f t="shared" si="135"/>
        <v>44129.583333333336</v>
      </c>
      <c r="U1756" t="str">
        <f t="shared" si="136"/>
        <v>10-25-2020 14:00</v>
      </c>
      <c r="V1756">
        <f>IFERROR(IF(W1756=Z1756,VLOOKUP($U1756,[1]C8842!$G$2:$M$145,3,FALSE),0),0)</f>
        <v>21</v>
      </c>
      <c r="W1756">
        <f>VLOOKUP(RIGHT($V$1,5),Key!$A$9:$B$14,2,FALSE)</f>
        <v>10.199999999999999</v>
      </c>
      <c r="X1756">
        <f t="shared" si="139"/>
        <v>0</v>
      </c>
      <c r="Y1756">
        <f>VLOOKUP(RIGHT($X$1,5),Key!$A$9:$B$14,2,FALSE)</f>
        <v>3.7</v>
      </c>
      <c r="Z1756">
        <f t="shared" si="137"/>
        <v>10.199999999999999</v>
      </c>
      <c r="AA1756">
        <f t="shared" si="138"/>
        <v>21</v>
      </c>
    </row>
    <row r="1757" spans="1:27" x14ac:dyDescent="0.3">
      <c r="A1757">
        <v>100067</v>
      </c>
      <c r="B1757">
        <v>230922</v>
      </c>
      <c r="C1757" s="3">
        <v>44130.580555555556</v>
      </c>
      <c r="D1757">
        <v>3</v>
      </c>
      <c r="E1757">
        <v>2</v>
      </c>
      <c r="F1757" t="s">
        <v>26</v>
      </c>
      <c r="G1757">
        <v>2</v>
      </c>
      <c r="H1757">
        <v>61.78125</v>
      </c>
      <c r="I1757">
        <v>20.507809999999999</v>
      </c>
      <c r="J1757">
        <v>1.140625</v>
      </c>
      <c r="K1757">
        <v>94.039060000000006</v>
      </c>
      <c r="L1757" s="3">
        <v>44130.331944444442</v>
      </c>
      <c r="M1757">
        <v>17.18</v>
      </c>
      <c r="N1757" t="s">
        <v>28</v>
      </c>
      <c r="P1757">
        <f>(C1757-Key!$B$1)*24</f>
        <v>-1.1166666666395031</v>
      </c>
      <c r="Q1757">
        <f>(Key!$B$2-'17.1'!C1757)*24</f>
        <v>4.0666666666511446</v>
      </c>
      <c r="R1757" s="3">
        <f>C1757-(M1757-Key!$B$5)/(24*Key!$B$6)</f>
        <v>44130.566740740738</v>
      </c>
      <c r="S1757">
        <f>M1757-Key!$B$5</f>
        <v>14.92</v>
      </c>
      <c r="T1757" s="2">
        <f t="shared" si="135"/>
        <v>44129.583333333336</v>
      </c>
      <c r="U1757" t="str">
        <f t="shared" si="136"/>
        <v>10-25-2020 14:00</v>
      </c>
      <c r="V1757">
        <f>IFERROR(IF(W1757=Z1757,VLOOKUP($U1757,[1]C8842!$G$2:$M$145,3,FALSE),0),0)</f>
        <v>21</v>
      </c>
      <c r="W1757">
        <f>VLOOKUP(RIGHT($V$1,5),Key!$A$9:$B$14,2,FALSE)</f>
        <v>10.199999999999999</v>
      </c>
      <c r="X1757">
        <f t="shared" si="139"/>
        <v>0</v>
      </c>
      <c r="Y1757">
        <f>VLOOKUP(RIGHT($X$1,5),Key!$A$9:$B$14,2,FALSE)</f>
        <v>3.7</v>
      </c>
      <c r="Z1757">
        <f t="shared" si="137"/>
        <v>10.199999999999999</v>
      </c>
      <c r="AA1757">
        <f t="shared" si="138"/>
        <v>21</v>
      </c>
    </row>
    <row r="1758" spans="1:27" x14ac:dyDescent="0.3">
      <c r="A1758">
        <v>100067</v>
      </c>
      <c r="B1758">
        <v>230922</v>
      </c>
      <c r="C1758" s="3">
        <v>44130.580555555556</v>
      </c>
      <c r="D1758">
        <v>2</v>
      </c>
      <c r="E1758">
        <v>1</v>
      </c>
      <c r="F1758" t="s">
        <v>26</v>
      </c>
      <c r="G1758">
        <v>1</v>
      </c>
      <c r="H1758">
        <v>68.804689999999994</v>
      </c>
      <c r="I1758">
        <v>15.44922</v>
      </c>
      <c r="J1758">
        <v>0.828125</v>
      </c>
      <c r="K1758">
        <v>82.035160000000005</v>
      </c>
      <c r="L1758" s="3">
        <v>44130.331944444442</v>
      </c>
      <c r="M1758">
        <v>17.18</v>
      </c>
      <c r="N1758" t="s">
        <v>28</v>
      </c>
      <c r="P1758">
        <f>(C1758-Key!$B$1)*24</f>
        <v>-1.1166666666395031</v>
      </c>
      <c r="Q1758">
        <f>(Key!$B$2-'17.1'!C1758)*24</f>
        <v>4.0666666666511446</v>
      </c>
      <c r="R1758" s="3">
        <f>C1758-(M1758-Key!$B$5)/(24*Key!$B$6)</f>
        <v>44130.566740740738</v>
      </c>
      <c r="S1758">
        <f>M1758-Key!$B$5</f>
        <v>14.92</v>
      </c>
      <c r="T1758" s="2">
        <f t="shared" si="135"/>
        <v>44129.583333333336</v>
      </c>
      <c r="U1758" t="str">
        <f t="shared" si="136"/>
        <v>10-25-2020 14:00</v>
      </c>
      <c r="V1758">
        <f>IFERROR(IF(W1758=Z1758,VLOOKUP($U1758,[1]C8842!$G$2:$M$145,3,FALSE),0),0)</f>
        <v>21</v>
      </c>
      <c r="W1758">
        <f>VLOOKUP(RIGHT($V$1,5),Key!$A$9:$B$14,2,FALSE)</f>
        <v>10.199999999999999</v>
      </c>
      <c r="X1758">
        <f t="shared" si="139"/>
        <v>0</v>
      </c>
      <c r="Y1758">
        <f>VLOOKUP(RIGHT($X$1,5),Key!$A$9:$B$14,2,FALSE)</f>
        <v>3.7</v>
      </c>
      <c r="Z1758">
        <f t="shared" si="137"/>
        <v>10.199999999999999</v>
      </c>
      <c r="AA1758">
        <f t="shared" si="138"/>
        <v>21</v>
      </c>
    </row>
    <row r="1759" spans="1:27" x14ac:dyDescent="0.3">
      <c r="A1759">
        <v>100067</v>
      </c>
      <c r="B1759">
        <v>230922</v>
      </c>
      <c r="C1759" s="3">
        <v>44130.580555555556</v>
      </c>
      <c r="D1759">
        <v>2</v>
      </c>
      <c r="E1759">
        <v>1</v>
      </c>
      <c r="F1759" t="s">
        <v>26</v>
      </c>
      <c r="G1759">
        <v>1</v>
      </c>
      <c r="H1759">
        <v>68.683589999999995</v>
      </c>
      <c r="I1759">
        <v>14.38672</v>
      </c>
      <c r="J1759">
        <v>0.7890625</v>
      </c>
      <c r="K1759">
        <v>80.03125</v>
      </c>
      <c r="L1759" s="3">
        <v>44130.331944444442</v>
      </c>
      <c r="M1759">
        <v>17.18</v>
      </c>
      <c r="N1759" t="s">
        <v>28</v>
      </c>
      <c r="P1759">
        <f>(C1759-Key!$B$1)*24</f>
        <v>-1.1166666666395031</v>
      </c>
      <c r="Q1759">
        <f>(Key!$B$2-'17.1'!C1759)*24</f>
        <v>4.0666666666511446</v>
      </c>
      <c r="R1759" s="3">
        <f>C1759-(M1759-Key!$B$5)/(24*Key!$B$6)</f>
        <v>44130.566740740738</v>
      </c>
      <c r="S1759">
        <f>M1759-Key!$B$5</f>
        <v>14.92</v>
      </c>
      <c r="T1759" s="2">
        <f t="shared" si="135"/>
        <v>44129.583333333336</v>
      </c>
      <c r="U1759" t="str">
        <f t="shared" si="136"/>
        <v>10-25-2020 14:00</v>
      </c>
      <c r="V1759">
        <f>IFERROR(IF(W1759=Z1759,VLOOKUP($U1759,[1]C8842!$G$2:$M$145,3,FALSE),0),0)</f>
        <v>21</v>
      </c>
      <c r="W1759">
        <f>VLOOKUP(RIGHT($V$1,5),Key!$A$9:$B$14,2,FALSE)</f>
        <v>10.199999999999999</v>
      </c>
      <c r="X1759">
        <f t="shared" si="139"/>
        <v>0</v>
      </c>
      <c r="Y1759">
        <f>VLOOKUP(RIGHT($X$1,5),Key!$A$9:$B$14,2,FALSE)</f>
        <v>3.7</v>
      </c>
      <c r="Z1759">
        <f t="shared" si="137"/>
        <v>10.199999999999999</v>
      </c>
      <c r="AA1759">
        <f t="shared" si="138"/>
        <v>21</v>
      </c>
    </row>
    <row r="1760" spans="1:27" x14ac:dyDescent="0.3">
      <c r="A1760">
        <v>100067</v>
      </c>
      <c r="B1760">
        <v>230922</v>
      </c>
      <c r="C1760" s="3">
        <v>44130.580555555556</v>
      </c>
      <c r="D1760">
        <v>2</v>
      </c>
      <c r="E1760">
        <v>1</v>
      </c>
      <c r="F1760" t="s">
        <v>26</v>
      </c>
      <c r="G1760">
        <v>2</v>
      </c>
      <c r="H1760">
        <v>69.4375</v>
      </c>
      <c r="I1760">
        <v>20.132809999999999</v>
      </c>
      <c r="J1760">
        <v>1</v>
      </c>
      <c r="K1760">
        <v>80.03125</v>
      </c>
      <c r="L1760" s="3">
        <v>44130.331944444442</v>
      </c>
      <c r="M1760">
        <v>17.18</v>
      </c>
      <c r="N1760" t="s">
        <v>28</v>
      </c>
      <c r="P1760">
        <f>(C1760-Key!$B$1)*24</f>
        <v>-1.1166666666395031</v>
      </c>
      <c r="Q1760">
        <f>(Key!$B$2-'17.1'!C1760)*24</f>
        <v>4.0666666666511446</v>
      </c>
      <c r="R1760" s="3">
        <f>C1760-(M1760-Key!$B$5)/(24*Key!$B$6)</f>
        <v>44130.566740740738</v>
      </c>
      <c r="S1760">
        <f>M1760-Key!$B$5</f>
        <v>14.92</v>
      </c>
      <c r="T1760" s="2">
        <f t="shared" si="135"/>
        <v>44129.583333333336</v>
      </c>
      <c r="U1760" t="str">
        <f t="shared" si="136"/>
        <v>10-25-2020 14:00</v>
      </c>
      <c r="V1760">
        <f>IFERROR(IF(W1760=Z1760,VLOOKUP($U1760,[1]C8842!$G$2:$M$145,3,FALSE),0),0)</f>
        <v>21</v>
      </c>
      <c r="W1760">
        <f>VLOOKUP(RIGHT($V$1,5),Key!$A$9:$B$14,2,FALSE)</f>
        <v>10.199999999999999</v>
      </c>
      <c r="X1760">
        <f t="shared" si="139"/>
        <v>0</v>
      </c>
      <c r="Y1760">
        <f>VLOOKUP(RIGHT($X$1,5),Key!$A$9:$B$14,2,FALSE)</f>
        <v>3.7</v>
      </c>
      <c r="Z1760">
        <f t="shared" si="137"/>
        <v>10.199999999999999</v>
      </c>
      <c r="AA1760">
        <f t="shared" si="138"/>
        <v>21</v>
      </c>
    </row>
    <row r="1761" spans="1:27" x14ac:dyDescent="0.3">
      <c r="A1761">
        <v>100067</v>
      </c>
      <c r="B1761">
        <v>230922</v>
      </c>
      <c r="C1761" s="3">
        <v>44130.581250000003</v>
      </c>
      <c r="D1761">
        <v>3</v>
      </c>
      <c r="E1761">
        <v>2</v>
      </c>
      <c r="F1761" t="s">
        <v>26</v>
      </c>
      <c r="G1761">
        <v>4</v>
      </c>
      <c r="H1761">
        <v>66.71875</v>
      </c>
      <c r="I1761">
        <v>76.550780000000003</v>
      </c>
      <c r="J1761">
        <v>3.2929689999999998</v>
      </c>
      <c r="K1761">
        <v>94.039060000000006</v>
      </c>
      <c r="L1761" s="3">
        <v>44130.331944444442</v>
      </c>
      <c r="M1761">
        <v>17.18</v>
      </c>
      <c r="N1761" t="s">
        <v>28</v>
      </c>
      <c r="P1761">
        <f>(C1761-Key!$B$1)*24</f>
        <v>-1.0999999999185093</v>
      </c>
      <c r="Q1761">
        <f>(Key!$B$2-'17.1'!C1761)*24</f>
        <v>4.0499999999301508</v>
      </c>
      <c r="R1761" s="3">
        <f>C1761-(M1761-Key!$B$5)/(24*Key!$B$6)</f>
        <v>44130.567435185185</v>
      </c>
      <c r="S1761">
        <f>M1761-Key!$B$5</f>
        <v>14.92</v>
      </c>
      <c r="T1761" s="2">
        <f t="shared" si="135"/>
        <v>44129.583333333336</v>
      </c>
      <c r="U1761" t="str">
        <f t="shared" si="136"/>
        <v>10-25-2020 14:00</v>
      </c>
      <c r="V1761">
        <f>IFERROR(IF(W1761=Z1761,VLOOKUP($U1761,[1]C8842!$G$2:$M$145,3,FALSE),0),0)</f>
        <v>21</v>
      </c>
      <c r="W1761">
        <f>VLOOKUP(RIGHT($V$1,5),Key!$A$9:$B$14,2,FALSE)</f>
        <v>10.199999999999999</v>
      </c>
      <c r="X1761">
        <f t="shared" si="139"/>
        <v>0</v>
      </c>
      <c r="Y1761">
        <f>VLOOKUP(RIGHT($X$1,5),Key!$A$9:$B$14,2,FALSE)</f>
        <v>3.7</v>
      </c>
      <c r="Z1761">
        <f t="shared" si="137"/>
        <v>10.199999999999999</v>
      </c>
      <c r="AA1761">
        <f t="shared" si="138"/>
        <v>21</v>
      </c>
    </row>
    <row r="1762" spans="1:27" x14ac:dyDescent="0.3">
      <c r="A1762">
        <v>100067</v>
      </c>
      <c r="B1762">
        <v>230922</v>
      </c>
      <c r="C1762" s="3">
        <v>44130.581250000003</v>
      </c>
      <c r="D1762">
        <v>1</v>
      </c>
      <c r="E1762">
        <v>1</v>
      </c>
      <c r="F1762" t="s">
        <v>25</v>
      </c>
      <c r="G1762">
        <v>1</v>
      </c>
      <c r="H1762">
        <v>65.371089999999995</v>
      </c>
      <c r="I1762">
        <v>15.8125</v>
      </c>
      <c r="J1762">
        <v>0.88671880000000003</v>
      </c>
      <c r="K1762">
        <v>58.023440000000001</v>
      </c>
      <c r="L1762" s="3">
        <v>44130.331944444442</v>
      </c>
      <c r="M1762">
        <v>17.18</v>
      </c>
      <c r="N1762" t="s">
        <v>28</v>
      </c>
      <c r="P1762">
        <f>(C1762-Key!$B$1)*24</f>
        <v>-1.0999999999185093</v>
      </c>
      <c r="Q1762">
        <f>(Key!$B$2-'17.1'!C1762)*24</f>
        <v>4.0499999999301508</v>
      </c>
      <c r="R1762" s="3">
        <f>C1762-(M1762-Key!$B$5)/(24*Key!$B$6)</f>
        <v>44130.567435185185</v>
      </c>
      <c r="S1762">
        <f>M1762-Key!$B$5</f>
        <v>14.92</v>
      </c>
      <c r="T1762" s="2">
        <f t="shared" si="135"/>
        <v>44129.583333333336</v>
      </c>
      <c r="U1762" t="str">
        <f t="shared" si="136"/>
        <v>10-25-2020 14:00</v>
      </c>
      <c r="V1762">
        <f>IFERROR(IF(W1762=Z1762,VLOOKUP($U1762,[1]C8842!$G$2:$M$145,3,FALSE),0),0)</f>
        <v>21</v>
      </c>
      <c r="W1762">
        <f>VLOOKUP(RIGHT($V$1,5),Key!$A$9:$B$14,2,FALSE)</f>
        <v>10.199999999999999</v>
      </c>
      <c r="X1762">
        <f t="shared" si="139"/>
        <v>0</v>
      </c>
      <c r="Y1762">
        <f>VLOOKUP(RIGHT($X$1,5),Key!$A$9:$B$14,2,FALSE)</f>
        <v>3.7</v>
      </c>
      <c r="Z1762">
        <f t="shared" si="137"/>
        <v>10.199999999999999</v>
      </c>
      <c r="AA1762">
        <f t="shared" si="138"/>
        <v>21</v>
      </c>
    </row>
    <row r="1763" spans="1:27" x14ac:dyDescent="0.3">
      <c r="A1763">
        <v>100067</v>
      </c>
      <c r="B1763">
        <v>230922</v>
      </c>
      <c r="C1763" s="3">
        <v>44130.581250000003</v>
      </c>
      <c r="D1763">
        <v>2</v>
      </c>
      <c r="E1763">
        <v>1</v>
      </c>
      <c r="F1763" t="s">
        <v>26</v>
      </c>
      <c r="G1763">
        <v>1</v>
      </c>
      <c r="H1763">
        <v>64.5</v>
      </c>
      <c r="I1763">
        <v>15.839840000000001</v>
      </c>
      <c r="J1763">
        <v>0.8984375</v>
      </c>
      <c r="K1763">
        <v>81.035160000000005</v>
      </c>
      <c r="L1763" s="3">
        <v>44130.331944444442</v>
      </c>
      <c r="M1763">
        <v>17.18</v>
      </c>
      <c r="N1763" t="s">
        <v>28</v>
      </c>
      <c r="P1763">
        <f>(C1763-Key!$B$1)*24</f>
        <v>-1.0999999999185093</v>
      </c>
      <c r="Q1763">
        <f>(Key!$B$2-'17.1'!C1763)*24</f>
        <v>4.0499999999301508</v>
      </c>
      <c r="R1763" s="3">
        <f>C1763-(M1763-Key!$B$5)/(24*Key!$B$6)</f>
        <v>44130.567435185185</v>
      </c>
      <c r="S1763">
        <f>M1763-Key!$B$5</f>
        <v>14.92</v>
      </c>
      <c r="T1763" s="2">
        <f t="shared" si="135"/>
        <v>44129.583333333336</v>
      </c>
      <c r="U1763" t="str">
        <f t="shared" si="136"/>
        <v>10-25-2020 14:00</v>
      </c>
      <c r="V1763">
        <f>IFERROR(IF(W1763=Z1763,VLOOKUP($U1763,[1]C8842!$G$2:$M$145,3,FALSE),0),0)</f>
        <v>21</v>
      </c>
      <c r="W1763">
        <f>VLOOKUP(RIGHT($V$1,5),Key!$A$9:$B$14,2,FALSE)</f>
        <v>10.199999999999999</v>
      </c>
      <c r="X1763">
        <f t="shared" si="139"/>
        <v>0</v>
      </c>
      <c r="Y1763">
        <f>VLOOKUP(RIGHT($X$1,5),Key!$A$9:$B$14,2,FALSE)</f>
        <v>3.7</v>
      </c>
      <c r="Z1763">
        <f t="shared" si="137"/>
        <v>10.199999999999999</v>
      </c>
      <c r="AA1763">
        <f t="shared" si="138"/>
        <v>21</v>
      </c>
    </row>
    <row r="1764" spans="1:27" x14ac:dyDescent="0.3">
      <c r="A1764">
        <v>100067</v>
      </c>
      <c r="B1764">
        <v>230922</v>
      </c>
      <c r="C1764" s="3">
        <v>44130.581250000003</v>
      </c>
      <c r="D1764">
        <v>1</v>
      </c>
      <c r="E1764">
        <v>1</v>
      </c>
      <c r="F1764" t="s">
        <v>25</v>
      </c>
      <c r="G1764">
        <v>2</v>
      </c>
      <c r="H1764">
        <v>66.019530000000003</v>
      </c>
      <c r="I1764">
        <v>22.71875</v>
      </c>
      <c r="J1764">
        <v>1.15625</v>
      </c>
      <c r="K1764">
        <v>58.023440000000001</v>
      </c>
      <c r="L1764" s="3">
        <v>44130.331944444442</v>
      </c>
      <c r="M1764">
        <v>17.18</v>
      </c>
      <c r="N1764" t="s">
        <v>28</v>
      </c>
      <c r="P1764">
        <f>(C1764-Key!$B$1)*24</f>
        <v>-1.0999999999185093</v>
      </c>
      <c r="Q1764">
        <f>(Key!$B$2-'17.1'!C1764)*24</f>
        <v>4.0499999999301508</v>
      </c>
      <c r="R1764" s="3">
        <f>C1764-(M1764-Key!$B$5)/(24*Key!$B$6)</f>
        <v>44130.567435185185</v>
      </c>
      <c r="S1764">
        <f>M1764-Key!$B$5</f>
        <v>14.92</v>
      </c>
      <c r="T1764" s="2">
        <f t="shared" si="135"/>
        <v>44129.583333333336</v>
      </c>
      <c r="U1764" t="str">
        <f t="shared" si="136"/>
        <v>10-25-2020 14:00</v>
      </c>
      <c r="V1764">
        <f>IFERROR(IF(W1764=Z1764,VLOOKUP($U1764,[1]C8842!$G$2:$M$145,3,FALSE),0),0)</f>
        <v>21</v>
      </c>
      <c r="W1764">
        <f>VLOOKUP(RIGHT($V$1,5),Key!$A$9:$B$14,2,FALSE)</f>
        <v>10.199999999999999</v>
      </c>
      <c r="X1764">
        <f t="shared" si="139"/>
        <v>0</v>
      </c>
      <c r="Y1764">
        <f>VLOOKUP(RIGHT($X$1,5),Key!$A$9:$B$14,2,FALSE)</f>
        <v>3.7</v>
      </c>
      <c r="Z1764">
        <f t="shared" si="137"/>
        <v>10.199999999999999</v>
      </c>
      <c r="AA1764">
        <f t="shared" si="138"/>
        <v>21</v>
      </c>
    </row>
    <row r="1765" spans="1:27" x14ac:dyDescent="0.3">
      <c r="A1765">
        <v>100067</v>
      </c>
      <c r="B1765">
        <v>230922</v>
      </c>
      <c r="C1765" s="3">
        <v>44130.581250000003</v>
      </c>
      <c r="D1765">
        <v>0</v>
      </c>
      <c r="E1765">
        <v>2</v>
      </c>
      <c r="F1765" t="s">
        <v>25</v>
      </c>
      <c r="G1765">
        <v>1</v>
      </c>
      <c r="H1765">
        <v>65.5</v>
      </c>
      <c r="I1765">
        <v>15.51953</v>
      </c>
      <c r="J1765">
        <v>0.87109380000000003</v>
      </c>
      <c r="K1765">
        <v>46.019530000000003</v>
      </c>
      <c r="L1765" s="3">
        <v>44130.331944444442</v>
      </c>
      <c r="M1765">
        <v>17.18</v>
      </c>
      <c r="N1765" t="s">
        <v>28</v>
      </c>
      <c r="P1765">
        <f>(C1765-Key!$B$1)*24</f>
        <v>-1.0999999999185093</v>
      </c>
      <c r="Q1765">
        <f>(Key!$B$2-'17.1'!C1765)*24</f>
        <v>4.0499999999301508</v>
      </c>
      <c r="R1765" s="3">
        <f>C1765-(M1765-Key!$B$5)/(24*Key!$B$6)</f>
        <v>44130.567435185185</v>
      </c>
      <c r="S1765">
        <f>M1765-Key!$B$5</f>
        <v>14.92</v>
      </c>
      <c r="T1765" s="2">
        <f t="shared" si="135"/>
        <v>44129.583333333336</v>
      </c>
      <c r="U1765" t="str">
        <f t="shared" si="136"/>
        <v>10-25-2020 14:00</v>
      </c>
      <c r="V1765">
        <f>IFERROR(IF(W1765=Z1765,VLOOKUP($U1765,[1]C8842!$G$2:$M$145,3,FALSE),0),0)</f>
        <v>21</v>
      </c>
      <c r="W1765">
        <f>VLOOKUP(RIGHT($V$1,5),Key!$A$9:$B$14,2,FALSE)</f>
        <v>10.199999999999999</v>
      </c>
      <c r="X1765">
        <f t="shared" si="139"/>
        <v>0</v>
      </c>
      <c r="Y1765">
        <f>VLOOKUP(RIGHT($X$1,5),Key!$A$9:$B$14,2,FALSE)</f>
        <v>3.7</v>
      </c>
      <c r="Z1765">
        <f t="shared" si="137"/>
        <v>10.199999999999999</v>
      </c>
      <c r="AA1765">
        <f t="shared" si="138"/>
        <v>21</v>
      </c>
    </row>
    <row r="1766" spans="1:27" x14ac:dyDescent="0.3">
      <c r="A1766">
        <v>100067</v>
      </c>
      <c r="B1766">
        <v>230922</v>
      </c>
      <c r="C1766" s="3">
        <v>44130.581250000003</v>
      </c>
      <c r="D1766">
        <v>0</v>
      </c>
      <c r="E1766">
        <v>2</v>
      </c>
      <c r="F1766" t="s">
        <v>25</v>
      </c>
      <c r="G1766">
        <v>1</v>
      </c>
      <c r="H1766">
        <v>63.894530000000003</v>
      </c>
      <c r="I1766">
        <v>15.414059999999999</v>
      </c>
      <c r="J1766">
        <v>0.890625</v>
      </c>
      <c r="K1766">
        <v>46.019530000000003</v>
      </c>
      <c r="L1766" s="3">
        <v>44130.331944444442</v>
      </c>
      <c r="M1766">
        <v>17.18</v>
      </c>
      <c r="N1766" t="s">
        <v>28</v>
      </c>
      <c r="P1766">
        <f>(C1766-Key!$B$1)*24</f>
        <v>-1.0999999999185093</v>
      </c>
      <c r="Q1766">
        <f>(Key!$B$2-'17.1'!C1766)*24</f>
        <v>4.0499999999301508</v>
      </c>
      <c r="R1766" s="3">
        <f>C1766-(M1766-Key!$B$5)/(24*Key!$B$6)</f>
        <v>44130.567435185185</v>
      </c>
      <c r="S1766">
        <f>M1766-Key!$B$5</f>
        <v>14.92</v>
      </c>
      <c r="T1766" s="2">
        <f t="shared" si="135"/>
        <v>44129.583333333336</v>
      </c>
      <c r="U1766" t="str">
        <f t="shared" si="136"/>
        <v>10-25-2020 14:00</v>
      </c>
      <c r="V1766">
        <f>IFERROR(IF(W1766=Z1766,VLOOKUP($U1766,[1]C8842!$G$2:$M$145,3,FALSE),0),0)</f>
        <v>21</v>
      </c>
      <c r="W1766">
        <f>VLOOKUP(RIGHT($V$1,5),Key!$A$9:$B$14,2,FALSE)</f>
        <v>10.199999999999999</v>
      </c>
      <c r="X1766">
        <f t="shared" si="139"/>
        <v>0</v>
      </c>
      <c r="Y1766">
        <f>VLOOKUP(RIGHT($X$1,5),Key!$A$9:$B$14,2,FALSE)</f>
        <v>3.7</v>
      </c>
      <c r="Z1766">
        <f t="shared" si="137"/>
        <v>10.199999999999999</v>
      </c>
      <c r="AA1766">
        <f t="shared" si="138"/>
        <v>21</v>
      </c>
    </row>
    <row r="1767" spans="1:27" x14ac:dyDescent="0.3">
      <c r="A1767">
        <v>100067</v>
      </c>
      <c r="B1767">
        <v>230922</v>
      </c>
      <c r="C1767" s="3">
        <v>44130.581250000003</v>
      </c>
      <c r="D1767">
        <v>1</v>
      </c>
      <c r="E1767">
        <v>1</v>
      </c>
      <c r="F1767" t="s">
        <v>25</v>
      </c>
      <c r="G1767">
        <v>1</v>
      </c>
      <c r="H1767">
        <v>69.097660000000005</v>
      </c>
      <c r="I1767">
        <v>16.335940000000001</v>
      </c>
      <c r="J1767">
        <v>0.859375</v>
      </c>
      <c r="K1767">
        <v>56.023440000000001</v>
      </c>
      <c r="L1767" s="3">
        <v>44130.331944444442</v>
      </c>
      <c r="M1767">
        <v>17.18</v>
      </c>
      <c r="N1767" t="s">
        <v>28</v>
      </c>
      <c r="P1767">
        <f>(C1767-Key!$B$1)*24</f>
        <v>-1.0999999999185093</v>
      </c>
      <c r="Q1767">
        <f>(Key!$B$2-'17.1'!C1767)*24</f>
        <v>4.0499999999301508</v>
      </c>
      <c r="R1767" s="3">
        <f>C1767-(M1767-Key!$B$5)/(24*Key!$B$6)</f>
        <v>44130.567435185185</v>
      </c>
      <c r="S1767">
        <f>M1767-Key!$B$5</f>
        <v>14.92</v>
      </c>
      <c r="T1767" s="2">
        <f t="shared" si="135"/>
        <v>44129.583333333336</v>
      </c>
      <c r="U1767" t="str">
        <f t="shared" si="136"/>
        <v>10-25-2020 14:00</v>
      </c>
      <c r="V1767">
        <f>IFERROR(IF(W1767=Z1767,VLOOKUP($U1767,[1]C8842!$G$2:$M$145,3,FALSE),0),0)</f>
        <v>21</v>
      </c>
      <c r="W1767">
        <f>VLOOKUP(RIGHT($V$1,5),Key!$A$9:$B$14,2,FALSE)</f>
        <v>10.199999999999999</v>
      </c>
      <c r="X1767">
        <f t="shared" si="139"/>
        <v>0</v>
      </c>
      <c r="Y1767">
        <f>VLOOKUP(RIGHT($X$1,5),Key!$A$9:$B$14,2,FALSE)</f>
        <v>3.7</v>
      </c>
      <c r="Z1767">
        <f t="shared" si="137"/>
        <v>10.199999999999999</v>
      </c>
      <c r="AA1767">
        <f t="shared" si="138"/>
        <v>21</v>
      </c>
    </row>
    <row r="1768" spans="1:27" x14ac:dyDescent="0.3">
      <c r="A1768">
        <v>100067</v>
      </c>
      <c r="B1768">
        <v>230922</v>
      </c>
      <c r="C1768" s="3">
        <v>44130.581250000003</v>
      </c>
      <c r="D1768">
        <v>1</v>
      </c>
      <c r="E1768">
        <v>1</v>
      </c>
      <c r="F1768" t="s">
        <v>25</v>
      </c>
      <c r="G1768">
        <v>1</v>
      </c>
      <c r="H1768">
        <v>67.742189999999994</v>
      </c>
      <c r="I1768">
        <v>18.476559999999999</v>
      </c>
      <c r="J1768">
        <v>0.9609375</v>
      </c>
      <c r="K1768">
        <v>59.023440000000001</v>
      </c>
      <c r="L1768" s="3">
        <v>44130.331944444442</v>
      </c>
      <c r="M1768">
        <v>17.18</v>
      </c>
      <c r="N1768" t="s">
        <v>28</v>
      </c>
      <c r="P1768">
        <f>(C1768-Key!$B$1)*24</f>
        <v>-1.0999999999185093</v>
      </c>
      <c r="Q1768">
        <f>(Key!$B$2-'17.1'!C1768)*24</f>
        <v>4.0499999999301508</v>
      </c>
      <c r="R1768" s="3">
        <f>C1768-(M1768-Key!$B$5)/(24*Key!$B$6)</f>
        <v>44130.567435185185</v>
      </c>
      <c r="S1768">
        <f>M1768-Key!$B$5</f>
        <v>14.92</v>
      </c>
      <c r="T1768" s="2">
        <f t="shared" si="135"/>
        <v>44129.583333333336</v>
      </c>
      <c r="U1768" t="str">
        <f t="shared" si="136"/>
        <v>10-25-2020 14:00</v>
      </c>
      <c r="V1768">
        <f>IFERROR(IF(W1768=Z1768,VLOOKUP($U1768,[1]C8842!$G$2:$M$145,3,FALSE),0),0)</f>
        <v>21</v>
      </c>
      <c r="W1768">
        <f>VLOOKUP(RIGHT($V$1,5),Key!$A$9:$B$14,2,FALSE)</f>
        <v>10.199999999999999</v>
      </c>
      <c r="X1768">
        <f t="shared" si="139"/>
        <v>0</v>
      </c>
      <c r="Y1768">
        <f>VLOOKUP(RIGHT($X$1,5),Key!$A$9:$B$14,2,FALSE)</f>
        <v>3.7</v>
      </c>
      <c r="Z1768">
        <f t="shared" si="137"/>
        <v>10.199999999999999</v>
      </c>
      <c r="AA1768">
        <f t="shared" si="138"/>
        <v>21</v>
      </c>
    </row>
    <row r="1769" spans="1:27" x14ac:dyDescent="0.3">
      <c r="A1769">
        <v>100067</v>
      </c>
      <c r="B1769">
        <v>230922</v>
      </c>
      <c r="C1769" s="3">
        <v>44130.581250000003</v>
      </c>
      <c r="D1769">
        <v>0</v>
      </c>
      <c r="E1769">
        <v>2</v>
      </c>
      <c r="F1769" t="s">
        <v>25</v>
      </c>
      <c r="G1769">
        <v>5</v>
      </c>
      <c r="H1769">
        <v>56.867190000000001</v>
      </c>
      <c r="I1769">
        <v>92.835939999999994</v>
      </c>
      <c r="J1769">
        <v>4.625</v>
      </c>
      <c r="K1769">
        <v>46.019530000000003</v>
      </c>
      <c r="L1769" s="3">
        <v>44130.331944444442</v>
      </c>
      <c r="M1769">
        <v>17.18</v>
      </c>
      <c r="N1769" t="s">
        <v>28</v>
      </c>
      <c r="P1769">
        <f>(C1769-Key!$B$1)*24</f>
        <v>-1.0999999999185093</v>
      </c>
      <c r="Q1769">
        <f>(Key!$B$2-'17.1'!C1769)*24</f>
        <v>4.0499999999301508</v>
      </c>
      <c r="R1769" s="3">
        <f>C1769-(M1769-Key!$B$5)/(24*Key!$B$6)</f>
        <v>44130.567435185185</v>
      </c>
      <c r="S1769">
        <f>M1769-Key!$B$5</f>
        <v>14.92</v>
      </c>
      <c r="T1769" s="2">
        <f t="shared" si="135"/>
        <v>44129.583333333336</v>
      </c>
      <c r="U1769" t="str">
        <f t="shared" si="136"/>
        <v>10-25-2020 14:00</v>
      </c>
      <c r="V1769">
        <f>IFERROR(IF(W1769=Z1769,VLOOKUP($U1769,[1]C8842!$G$2:$M$145,3,FALSE),0),0)</f>
        <v>21</v>
      </c>
      <c r="W1769">
        <f>VLOOKUP(RIGHT($V$1,5),Key!$A$9:$B$14,2,FALSE)</f>
        <v>10.199999999999999</v>
      </c>
      <c r="X1769">
        <f t="shared" si="139"/>
        <v>0</v>
      </c>
      <c r="Y1769">
        <f>VLOOKUP(RIGHT($X$1,5),Key!$A$9:$B$14,2,FALSE)</f>
        <v>3.7</v>
      </c>
      <c r="Z1769">
        <f t="shared" si="137"/>
        <v>10.199999999999999</v>
      </c>
      <c r="AA1769">
        <f t="shared" si="138"/>
        <v>21</v>
      </c>
    </row>
    <row r="1770" spans="1:27" x14ac:dyDescent="0.3">
      <c r="A1770">
        <v>100067</v>
      </c>
      <c r="B1770">
        <v>230922</v>
      </c>
      <c r="C1770" s="3">
        <v>44130.581250000003</v>
      </c>
      <c r="D1770">
        <v>1</v>
      </c>
      <c r="E1770">
        <v>1</v>
      </c>
      <c r="F1770" t="s">
        <v>25</v>
      </c>
      <c r="G1770">
        <v>1</v>
      </c>
      <c r="H1770">
        <v>69.234380000000002</v>
      </c>
      <c r="I1770">
        <v>14.73828</v>
      </c>
      <c r="J1770">
        <v>0.79296880000000003</v>
      </c>
      <c r="K1770">
        <v>58.023440000000001</v>
      </c>
      <c r="L1770" s="3">
        <v>44130.331944444442</v>
      </c>
      <c r="M1770">
        <v>17.18</v>
      </c>
      <c r="N1770" t="s">
        <v>28</v>
      </c>
      <c r="P1770">
        <f>(C1770-Key!$B$1)*24</f>
        <v>-1.0999999999185093</v>
      </c>
      <c r="Q1770">
        <f>(Key!$B$2-'17.1'!C1770)*24</f>
        <v>4.0499999999301508</v>
      </c>
      <c r="R1770" s="3">
        <f>C1770-(M1770-Key!$B$5)/(24*Key!$B$6)</f>
        <v>44130.567435185185</v>
      </c>
      <c r="S1770">
        <f>M1770-Key!$B$5</f>
        <v>14.92</v>
      </c>
      <c r="T1770" s="2">
        <f t="shared" si="135"/>
        <v>44129.583333333336</v>
      </c>
      <c r="U1770" t="str">
        <f t="shared" si="136"/>
        <v>10-25-2020 14:00</v>
      </c>
      <c r="V1770">
        <f>IFERROR(IF(W1770=Z1770,VLOOKUP($U1770,[1]C8842!$G$2:$M$145,3,FALSE),0),0)</f>
        <v>21</v>
      </c>
      <c r="W1770">
        <f>VLOOKUP(RIGHT($V$1,5),Key!$A$9:$B$14,2,FALSE)</f>
        <v>10.199999999999999</v>
      </c>
      <c r="X1770">
        <f t="shared" si="139"/>
        <v>0</v>
      </c>
      <c r="Y1770">
        <f>VLOOKUP(RIGHT($X$1,5),Key!$A$9:$B$14,2,FALSE)</f>
        <v>3.7</v>
      </c>
      <c r="Z1770">
        <f t="shared" si="137"/>
        <v>10.199999999999999</v>
      </c>
      <c r="AA1770">
        <f t="shared" si="138"/>
        <v>21</v>
      </c>
    </row>
    <row r="1771" spans="1:27" x14ac:dyDescent="0.3">
      <c r="A1771">
        <v>100067</v>
      </c>
      <c r="B1771">
        <v>230922</v>
      </c>
      <c r="C1771" s="3">
        <v>44130.581250000003</v>
      </c>
      <c r="D1771">
        <v>0</v>
      </c>
      <c r="E1771">
        <v>2</v>
      </c>
      <c r="F1771" t="s">
        <v>25</v>
      </c>
      <c r="G1771">
        <v>2</v>
      </c>
      <c r="H1771">
        <v>57.503909999999998</v>
      </c>
      <c r="I1771">
        <v>25.035160000000001</v>
      </c>
      <c r="J1771">
        <v>1.433594</v>
      </c>
      <c r="K1771">
        <v>46.019530000000003</v>
      </c>
      <c r="L1771" s="3">
        <v>44130.331944444442</v>
      </c>
      <c r="M1771">
        <v>17.18</v>
      </c>
      <c r="N1771" t="s">
        <v>28</v>
      </c>
      <c r="P1771">
        <f>(C1771-Key!$B$1)*24</f>
        <v>-1.0999999999185093</v>
      </c>
      <c r="Q1771">
        <f>(Key!$B$2-'17.1'!C1771)*24</f>
        <v>4.0499999999301508</v>
      </c>
      <c r="R1771" s="3">
        <f>C1771-(M1771-Key!$B$5)/(24*Key!$B$6)</f>
        <v>44130.567435185185</v>
      </c>
      <c r="S1771">
        <f>M1771-Key!$B$5</f>
        <v>14.92</v>
      </c>
      <c r="T1771" s="2">
        <f t="shared" si="135"/>
        <v>44129.583333333336</v>
      </c>
      <c r="U1771" t="str">
        <f t="shared" si="136"/>
        <v>10-25-2020 14:00</v>
      </c>
      <c r="V1771">
        <f>IFERROR(IF(W1771=Z1771,VLOOKUP($U1771,[1]C8842!$G$2:$M$145,3,FALSE),0),0)</f>
        <v>21</v>
      </c>
      <c r="W1771">
        <f>VLOOKUP(RIGHT($V$1,5),Key!$A$9:$B$14,2,FALSE)</f>
        <v>10.199999999999999</v>
      </c>
      <c r="X1771">
        <f t="shared" si="139"/>
        <v>0</v>
      </c>
      <c r="Y1771">
        <f>VLOOKUP(RIGHT($X$1,5),Key!$A$9:$B$14,2,FALSE)</f>
        <v>3.7</v>
      </c>
      <c r="Z1771">
        <f t="shared" si="137"/>
        <v>10.199999999999999</v>
      </c>
      <c r="AA1771">
        <f t="shared" si="138"/>
        <v>21</v>
      </c>
    </row>
    <row r="1772" spans="1:27" x14ac:dyDescent="0.3">
      <c r="A1772">
        <v>100067</v>
      </c>
      <c r="B1772">
        <v>230922</v>
      </c>
      <c r="C1772" s="3">
        <v>44130.581250000003</v>
      </c>
      <c r="D1772">
        <v>3</v>
      </c>
      <c r="E1772">
        <v>2</v>
      </c>
      <c r="F1772" t="s">
        <v>26</v>
      </c>
      <c r="G1772">
        <v>1</v>
      </c>
      <c r="H1772">
        <v>65.359380000000002</v>
      </c>
      <c r="I1772">
        <v>19.35547</v>
      </c>
      <c r="J1772">
        <v>1.03125</v>
      </c>
      <c r="K1772">
        <v>94.039060000000006</v>
      </c>
      <c r="L1772" s="3">
        <v>44130.331944444442</v>
      </c>
      <c r="M1772">
        <v>17.18</v>
      </c>
      <c r="N1772" t="s">
        <v>28</v>
      </c>
      <c r="P1772">
        <f>(C1772-Key!$B$1)*24</f>
        <v>-1.0999999999185093</v>
      </c>
      <c r="Q1772">
        <f>(Key!$B$2-'17.1'!C1772)*24</f>
        <v>4.0499999999301508</v>
      </c>
      <c r="R1772" s="3">
        <f>C1772-(M1772-Key!$B$5)/(24*Key!$B$6)</f>
        <v>44130.567435185185</v>
      </c>
      <c r="S1772">
        <f>M1772-Key!$B$5</f>
        <v>14.92</v>
      </c>
      <c r="T1772" s="2">
        <f t="shared" si="135"/>
        <v>44129.583333333336</v>
      </c>
      <c r="U1772" t="str">
        <f t="shared" si="136"/>
        <v>10-25-2020 14:00</v>
      </c>
      <c r="V1772">
        <f>IFERROR(IF(W1772=Z1772,VLOOKUP($U1772,[1]C8842!$G$2:$M$145,3,FALSE),0),0)</f>
        <v>21</v>
      </c>
      <c r="W1772">
        <f>VLOOKUP(RIGHT($V$1,5),Key!$A$9:$B$14,2,FALSE)</f>
        <v>10.199999999999999</v>
      </c>
      <c r="X1772">
        <f t="shared" si="139"/>
        <v>0</v>
      </c>
      <c r="Y1772">
        <f>VLOOKUP(RIGHT($X$1,5),Key!$A$9:$B$14,2,FALSE)</f>
        <v>3.7</v>
      </c>
      <c r="Z1772">
        <f t="shared" si="137"/>
        <v>10.199999999999999</v>
      </c>
      <c r="AA1772">
        <f t="shared" si="138"/>
        <v>21</v>
      </c>
    </row>
    <row r="1773" spans="1:27" x14ac:dyDescent="0.3">
      <c r="A1773">
        <v>100067</v>
      </c>
      <c r="B1773">
        <v>230922</v>
      </c>
      <c r="C1773" s="3">
        <v>44130.581250000003</v>
      </c>
      <c r="D1773">
        <v>0</v>
      </c>
      <c r="E1773">
        <v>2</v>
      </c>
      <c r="F1773" t="s">
        <v>25</v>
      </c>
      <c r="G1773">
        <v>1</v>
      </c>
      <c r="H1773">
        <v>61.511719999999997</v>
      </c>
      <c r="I1773">
        <v>18.58203</v>
      </c>
      <c r="J1773">
        <v>1.0625</v>
      </c>
      <c r="K1773">
        <v>47.019530000000003</v>
      </c>
      <c r="L1773" s="3">
        <v>44130.331944444442</v>
      </c>
      <c r="M1773">
        <v>17.18</v>
      </c>
      <c r="N1773" t="s">
        <v>28</v>
      </c>
      <c r="P1773">
        <f>(C1773-Key!$B$1)*24</f>
        <v>-1.0999999999185093</v>
      </c>
      <c r="Q1773">
        <f>(Key!$B$2-'17.1'!C1773)*24</f>
        <v>4.0499999999301508</v>
      </c>
      <c r="R1773" s="3">
        <f>C1773-(M1773-Key!$B$5)/(24*Key!$B$6)</f>
        <v>44130.567435185185</v>
      </c>
      <c r="S1773">
        <f>M1773-Key!$B$5</f>
        <v>14.92</v>
      </c>
      <c r="T1773" s="2">
        <f t="shared" si="135"/>
        <v>44129.583333333336</v>
      </c>
      <c r="U1773" t="str">
        <f t="shared" si="136"/>
        <v>10-25-2020 14:00</v>
      </c>
      <c r="V1773">
        <f>IFERROR(IF(W1773=Z1773,VLOOKUP($U1773,[1]C8842!$G$2:$M$145,3,FALSE),0),0)</f>
        <v>21</v>
      </c>
      <c r="W1773">
        <f>VLOOKUP(RIGHT($V$1,5),Key!$A$9:$B$14,2,FALSE)</f>
        <v>10.199999999999999</v>
      </c>
      <c r="X1773">
        <f t="shared" si="139"/>
        <v>0</v>
      </c>
      <c r="Y1773">
        <f>VLOOKUP(RIGHT($X$1,5),Key!$A$9:$B$14,2,FALSE)</f>
        <v>3.7</v>
      </c>
      <c r="Z1773">
        <f t="shared" si="137"/>
        <v>10.199999999999999</v>
      </c>
      <c r="AA1773">
        <f t="shared" si="138"/>
        <v>21</v>
      </c>
    </row>
    <row r="1774" spans="1:27" x14ac:dyDescent="0.3">
      <c r="A1774">
        <v>100067</v>
      </c>
      <c r="B1774">
        <v>230922</v>
      </c>
      <c r="C1774" s="3">
        <v>44130.581250000003</v>
      </c>
      <c r="D1774">
        <v>0</v>
      </c>
      <c r="E1774">
        <v>2</v>
      </c>
      <c r="F1774" t="s">
        <v>25</v>
      </c>
      <c r="G1774">
        <v>1</v>
      </c>
      <c r="H1774">
        <v>61.324219999999997</v>
      </c>
      <c r="I1774">
        <v>18.214839999999999</v>
      </c>
      <c r="J1774">
        <v>1.050781</v>
      </c>
      <c r="K1774">
        <v>46.019530000000003</v>
      </c>
      <c r="L1774" s="3">
        <v>44130.331944444442</v>
      </c>
      <c r="M1774">
        <v>17.18</v>
      </c>
      <c r="N1774" t="s">
        <v>28</v>
      </c>
      <c r="P1774">
        <f>(C1774-Key!$B$1)*24</f>
        <v>-1.0999999999185093</v>
      </c>
      <c r="Q1774">
        <f>(Key!$B$2-'17.1'!C1774)*24</f>
        <v>4.0499999999301508</v>
      </c>
      <c r="R1774" s="3">
        <f>C1774-(M1774-Key!$B$5)/(24*Key!$B$6)</f>
        <v>44130.567435185185</v>
      </c>
      <c r="S1774">
        <f>M1774-Key!$B$5</f>
        <v>14.92</v>
      </c>
      <c r="T1774" s="2">
        <f t="shared" si="135"/>
        <v>44129.583333333336</v>
      </c>
      <c r="U1774" t="str">
        <f t="shared" si="136"/>
        <v>10-25-2020 14:00</v>
      </c>
      <c r="V1774">
        <f>IFERROR(IF(W1774=Z1774,VLOOKUP($U1774,[1]C8842!$G$2:$M$145,3,FALSE),0),0)</f>
        <v>21</v>
      </c>
      <c r="W1774">
        <f>VLOOKUP(RIGHT($V$1,5),Key!$A$9:$B$14,2,FALSE)</f>
        <v>10.199999999999999</v>
      </c>
      <c r="X1774">
        <f t="shared" si="139"/>
        <v>0</v>
      </c>
      <c r="Y1774">
        <f>VLOOKUP(RIGHT($X$1,5),Key!$A$9:$B$14,2,FALSE)</f>
        <v>3.7</v>
      </c>
      <c r="Z1774">
        <f t="shared" si="137"/>
        <v>10.199999999999999</v>
      </c>
      <c r="AA1774">
        <f t="shared" si="138"/>
        <v>21</v>
      </c>
    </row>
    <row r="1775" spans="1:27" x14ac:dyDescent="0.3">
      <c r="A1775">
        <v>100067</v>
      </c>
      <c r="B1775">
        <v>230922</v>
      </c>
      <c r="C1775" s="3">
        <v>44130.581250000003</v>
      </c>
      <c r="D1775">
        <v>0</v>
      </c>
      <c r="E1775">
        <v>2</v>
      </c>
      <c r="F1775" t="s">
        <v>25</v>
      </c>
      <c r="G1775">
        <v>1</v>
      </c>
      <c r="H1775">
        <v>62.535159999999998</v>
      </c>
      <c r="I1775">
        <v>16.222660000000001</v>
      </c>
      <c r="J1775">
        <v>0.9453125</v>
      </c>
      <c r="K1775">
        <v>46.019530000000003</v>
      </c>
      <c r="L1775" s="3">
        <v>44130.331944444442</v>
      </c>
      <c r="M1775">
        <v>17.18</v>
      </c>
      <c r="N1775" t="s">
        <v>28</v>
      </c>
      <c r="P1775">
        <f>(C1775-Key!$B$1)*24</f>
        <v>-1.0999999999185093</v>
      </c>
      <c r="Q1775">
        <f>(Key!$B$2-'17.1'!C1775)*24</f>
        <v>4.0499999999301508</v>
      </c>
      <c r="R1775" s="3">
        <f>C1775-(M1775-Key!$B$5)/(24*Key!$B$6)</f>
        <v>44130.567435185185</v>
      </c>
      <c r="S1775">
        <f>M1775-Key!$B$5</f>
        <v>14.92</v>
      </c>
      <c r="T1775" s="2">
        <f t="shared" si="135"/>
        <v>44129.583333333336</v>
      </c>
      <c r="U1775" t="str">
        <f t="shared" si="136"/>
        <v>10-25-2020 14:00</v>
      </c>
      <c r="V1775">
        <f>IFERROR(IF(W1775=Z1775,VLOOKUP($U1775,[1]C8842!$G$2:$M$145,3,FALSE),0),0)</f>
        <v>21</v>
      </c>
      <c r="W1775">
        <f>VLOOKUP(RIGHT($V$1,5),Key!$A$9:$B$14,2,FALSE)</f>
        <v>10.199999999999999</v>
      </c>
      <c r="X1775">
        <f t="shared" si="139"/>
        <v>0</v>
      </c>
      <c r="Y1775">
        <f>VLOOKUP(RIGHT($X$1,5),Key!$A$9:$B$14,2,FALSE)</f>
        <v>3.7</v>
      </c>
      <c r="Z1775">
        <f t="shared" si="137"/>
        <v>10.199999999999999</v>
      </c>
      <c r="AA1775">
        <f t="shared" si="138"/>
        <v>21</v>
      </c>
    </row>
    <row r="1776" spans="1:27" x14ac:dyDescent="0.3">
      <c r="A1776">
        <v>100067</v>
      </c>
      <c r="B1776">
        <v>230922</v>
      </c>
      <c r="C1776" s="3">
        <v>44130.581250000003</v>
      </c>
      <c r="D1776">
        <v>3</v>
      </c>
      <c r="E1776">
        <v>2</v>
      </c>
      <c r="F1776" t="s">
        <v>26</v>
      </c>
      <c r="G1776">
        <v>1</v>
      </c>
      <c r="H1776">
        <v>66.109380000000002</v>
      </c>
      <c r="I1776">
        <v>15.632809999999999</v>
      </c>
      <c r="J1776">
        <v>0.8671875</v>
      </c>
      <c r="K1776">
        <v>94.039060000000006</v>
      </c>
      <c r="L1776" s="3">
        <v>44130.331944444442</v>
      </c>
      <c r="M1776">
        <v>17.18</v>
      </c>
      <c r="N1776" t="s">
        <v>28</v>
      </c>
      <c r="P1776">
        <f>(C1776-Key!$B$1)*24</f>
        <v>-1.0999999999185093</v>
      </c>
      <c r="Q1776">
        <f>(Key!$B$2-'17.1'!C1776)*24</f>
        <v>4.0499999999301508</v>
      </c>
      <c r="R1776" s="3">
        <f>C1776-(M1776-Key!$B$5)/(24*Key!$B$6)</f>
        <v>44130.567435185185</v>
      </c>
      <c r="S1776">
        <f>M1776-Key!$B$5</f>
        <v>14.92</v>
      </c>
      <c r="T1776" s="2">
        <f t="shared" si="135"/>
        <v>44129.583333333336</v>
      </c>
      <c r="U1776" t="str">
        <f t="shared" si="136"/>
        <v>10-25-2020 14:00</v>
      </c>
      <c r="V1776">
        <f>IFERROR(IF(W1776=Z1776,VLOOKUP($U1776,[1]C8842!$G$2:$M$145,3,FALSE),0),0)</f>
        <v>21</v>
      </c>
      <c r="W1776">
        <f>VLOOKUP(RIGHT($V$1,5),Key!$A$9:$B$14,2,FALSE)</f>
        <v>10.199999999999999</v>
      </c>
      <c r="X1776">
        <f t="shared" si="139"/>
        <v>0</v>
      </c>
      <c r="Y1776">
        <f>VLOOKUP(RIGHT($X$1,5),Key!$A$9:$B$14,2,FALSE)</f>
        <v>3.7</v>
      </c>
      <c r="Z1776">
        <f t="shared" si="137"/>
        <v>10.199999999999999</v>
      </c>
      <c r="AA1776">
        <f t="shared" si="138"/>
        <v>21</v>
      </c>
    </row>
    <row r="1777" spans="1:27" x14ac:dyDescent="0.3">
      <c r="A1777">
        <v>100067</v>
      </c>
      <c r="B1777">
        <v>230922</v>
      </c>
      <c r="C1777" s="3">
        <v>44130.581944444442</v>
      </c>
      <c r="D1777">
        <v>3</v>
      </c>
      <c r="E1777">
        <v>2</v>
      </c>
      <c r="F1777" t="s">
        <v>26</v>
      </c>
      <c r="G1777">
        <v>1</v>
      </c>
      <c r="H1777">
        <v>66.804689999999994</v>
      </c>
      <c r="I1777">
        <v>19.10547</v>
      </c>
      <c r="J1777">
        <v>1</v>
      </c>
      <c r="K1777">
        <v>92.039060000000006</v>
      </c>
      <c r="L1777" s="3">
        <v>44130.331944444442</v>
      </c>
      <c r="M1777">
        <v>17.18</v>
      </c>
      <c r="N1777" t="s">
        <v>28</v>
      </c>
      <c r="P1777">
        <f>(C1777-Key!$B$1)*24</f>
        <v>-1.0833333333721384</v>
      </c>
      <c r="Q1777">
        <f>(Key!$B$2-'17.1'!C1777)*24</f>
        <v>4.03333333338378</v>
      </c>
      <c r="R1777" s="3">
        <f>C1777-(M1777-Key!$B$5)/(24*Key!$B$6)</f>
        <v>44130.568129629624</v>
      </c>
      <c r="S1777">
        <f>M1777-Key!$B$5</f>
        <v>14.92</v>
      </c>
      <c r="T1777" s="2">
        <f t="shared" si="135"/>
        <v>44129.583333333336</v>
      </c>
      <c r="U1777" t="str">
        <f t="shared" si="136"/>
        <v>10-25-2020 14:00</v>
      </c>
      <c r="V1777">
        <f>IFERROR(IF(W1777=Z1777,VLOOKUP($U1777,[1]C8842!$G$2:$M$145,3,FALSE),0),0)</f>
        <v>21</v>
      </c>
      <c r="W1777">
        <f>VLOOKUP(RIGHT($V$1,5),Key!$A$9:$B$14,2,FALSE)</f>
        <v>10.199999999999999</v>
      </c>
      <c r="X1777">
        <f t="shared" si="139"/>
        <v>0</v>
      </c>
      <c r="Y1777">
        <f>VLOOKUP(RIGHT($X$1,5),Key!$A$9:$B$14,2,FALSE)</f>
        <v>3.7</v>
      </c>
      <c r="Z1777">
        <f t="shared" si="137"/>
        <v>10.199999999999999</v>
      </c>
      <c r="AA1777">
        <f t="shared" si="138"/>
        <v>21</v>
      </c>
    </row>
    <row r="1778" spans="1:27" x14ac:dyDescent="0.3">
      <c r="A1778">
        <v>100067</v>
      </c>
      <c r="B1778">
        <v>230922</v>
      </c>
      <c r="C1778" s="3">
        <v>44130.581944444442</v>
      </c>
      <c r="D1778">
        <v>0</v>
      </c>
      <c r="E1778">
        <v>2</v>
      </c>
      <c r="F1778" t="s">
        <v>25</v>
      </c>
      <c r="G1778">
        <v>1</v>
      </c>
      <c r="H1778">
        <v>66.464839999999995</v>
      </c>
      <c r="I1778">
        <v>16.8125</v>
      </c>
      <c r="J1778">
        <v>0.91015630000000003</v>
      </c>
      <c r="K1778">
        <v>46.019530000000003</v>
      </c>
      <c r="L1778" s="3">
        <v>44130.335416666669</v>
      </c>
      <c r="M1778">
        <v>17.18</v>
      </c>
      <c r="N1778" t="s">
        <v>28</v>
      </c>
      <c r="P1778">
        <f>(C1778-Key!$B$1)*24</f>
        <v>-1.0833333333721384</v>
      </c>
      <c r="Q1778">
        <f>(Key!$B$2-'17.1'!C1778)*24</f>
        <v>4.03333333338378</v>
      </c>
      <c r="R1778" s="3">
        <f>C1778-(M1778-Key!$B$5)/(24*Key!$B$6)</f>
        <v>44130.568129629624</v>
      </c>
      <c r="S1778">
        <f>M1778-Key!$B$5</f>
        <v>14.92</v>
      </c>
      <c r="T1778" s="2">
        <f t="shared" si="135"/>
        <v>44129.583333333336</v>
      </c>
      <c r="U1778" t="str">
        <f t="shared" si="136"/>
        <v>10-25-2020 14:00</v>
      </c>
      <c r="V1778">
        <f>IFERROR(IF(W1778=Z1778,VLOOKUP($U1778,[1]C8842!$G$2:$M$145,3,FALSE),0),0)</f>
        <v>21</v>
      </c>
      <c r="W1778">
        <f>VLOOKUP(RIGHT($V$1,5),Key!$A$9:$B$14,2,FALSE)</f>
        <v>10.199999999999999</v>
      </c>
      <c r="X1778">
        <f t="shared" si="139"/>
        <v>0</v>
      </c>
      <c r="Y1778">
        <f>VLOOKUP(RIGHT($X$1,5),Key!$A$9:$B$14,2,FALSE)</f>
        <v>3.7</v>
      </c>
      <c r="Z1778">
        <f t="shared" si="137"/>
        <v>10.199999999999999</v>
      </c>
      <c r="AA1778">
        <f t="shared" si="138"/>
        <v>21</v>
      </c>
    </row>
    <row r="1779" spans="1:27" x14ac:dyDescent="0.3">
      <c r="A1779">
        <v>100067</v>
      </c>
      <c r="B1779">
        <v>230922</v>
      </c>
      <c r="C1779" s="3">
        <v>44130.581944444442</v>
      </c>
      <c r="D1779">
        <v>1</v>
      </c>
      <c r="E1779">
        <v>1</v>
      </c>
      <c r="F1779" t="s">
        <v>25</v>
      </c>
      <c r="G1779">
        <v>1</v>
      </c>
      <c r="H1779">
        <v>69.644530000000003</v>
      </c>
      <c r="I1779">
        <v>14.632809999999999</v>
      </c>
      <c r="J1779">
        <v>0.78515630000000003</v>
      </c>
      <c r="K1779">
        <v>58.023440000000001</v>
      </c>
      <c r="L1779" s="3">
        <v>44130.335416666669</v>
      </c>
      <c r="M1779">
        <v>17.18</v>
      </c>
      <c r="N1779" t="s">
        <v>28</v>
      </c>
      <c r="P1779">
        <f>(C1779-Key!$B$1)*24</f>
        <v>-1.0833333333721384</v>
      </c>
      <c r="Q1779">
        <f>(Key!$B$2-'17.1'!C1779)*24</f>
        <v>4.03333333338378</v>
      </c>
      <c r="R1779" s="3">
        <f>C1779-(M1779-Key!$B$5)/(24*Key!$B$6)</f>
        <v>44130.568129629624</v>
      </c>
      <c r="S1779">
        <f>M1779-Key!$B$5</f>
        <v>14.92</v>
      </c>
      <c r="T1779" s="2">
        <f t="shared" si="135"/>
        <v>44129.583333333336</v>
      </c>
      <c r="U1779" t="str">
        <f t="shared" si="136"/>
        <v>10-25-2020 14:00</v>
      </c>
      <c r="V1779">
        <f>IFERROR(IF(W1779=Z1779,VLOOKUP($U1779,[1]C8842!$G$2:$M$145,3,FALSE),0),0)</f>
        <v>21</v>
      </c>
      <c r="W1779">
        <f>VLOOKUP(RIGHT($V$1,5),Key!$A$9:$B$14,2,FALSE)</f>
        <v>10.199999999999999</v>
      </c>
      <c r="X1779">
        <f t="shared" si="139"/>
        <v>0</v>
      </c>
      <c r="Y1779">
        <f>VLOOKUP(RIGHT($X$1,5),Key!$A$9:$B$14,2,FALSE)</f>
        <v>3.7</v>
      </c>
      <c r="Z1779">
        <f t="shared" si="137"/>
        <v>10.199999999999999</v>
      </c>
      <c r="AA1779">
        <f t="shared" si="138"/>
        <v>21</v>
      </c>
    </row>
    <row r="1780" spans="1:27" x14ac:dyDescent="0.3">
      <c r="A1780">
        <v>100067</v>
      </c>
      <c r="B1780">
        <v>230922</v>
      </c>
      <c r="C1780" s="3">
        <v>44130.581944444442</v>
      </c>
      <c r="D1780">
        <v>0</v>
      </c>
      <c r="E1780">
        <v>2</v>
      </c>
      <c r="F1780" t="s">
        <v>25</v>
      </c>
      <c r="G1780">
        <v>5</v>
      </c>
      <c r="H1780">
        <v>61.550780000000003</v>
      </c>
      <c r="I1780">
        <v>93.921880000000002</v>
      </c>
      <c r="J1780">
        <v>4.3203129999999996</v>
      </c>
      <c r="K1780">
        <v>46.019530000000003</v>
      </c>
      <c r="L1780" s="3">
        <v>44130.335416666669</v>
      </c>
      <c r="M1780">
        <v>17.18</v>
      </c>
      <c r="N1780" t="s">
        <v>28</v>
      </c>
      <c r="P1780">
        <f>(C1780-Key!$B$1)*24</f>
        <v>-1.0833333333721384</v>
      </c>
      <c r="Q1780">
        <f>(Key!$B$2-'17.1'!C1780)*24</f>
        <v>4.03333333338378</v>
      </c>
      <c r="R1780" s="3">
        <f>C1780-(M1780-Key!$B$5)/(24*Key!$B$6)</f>
        <v>44130.568129629624</v>
      </c>
      <c r="S1780">
        <f>M1780-Key!$B$5</f>
        <v>14.92</v>
      </c>
      <c r="T1780" s="2">
        <f t="shared" si="135"/>
        <v>44129.583333333336</v>
      </c>
      <c r="U1780" t="str">
        <f t="shared" si="136"/>
        <v>10-25-2020 14:00</v>
      </c>
      <c r="V1780">
        <f>IFERROR(IF(W1780=Z1780,VLOOKUP($U1780,[1]C8842!$G$2:$M$145,3,FALSE),0),0)</f>
        <v>21</v>
      </c>
      <c r="W1780">
        <f>VLOOKUP(RIGHT($V$1,5),Key!$A$9:$B$14,2,FALSE)</f>
        <v>10.199999999999999</v>
      </c>
      <c r="X1780">
        <f t="shared" si="139"/>
        <v>0</v>
      </c>
      <c r="Y1780">
        <f>VLOOKUP(RIGHT($X$1,5),Key!$A$9:$B$14,2,FALSE)</f>
        <v>3.7</v>
      </c>
      <c r="Z1780">
        <f t="shared" si="137"/>
        <v>10.199999999999999</v>
      </c>
      <c r="AA1780">
        <f t="shared" si="138"/>
        <v>21</v>
      </c>
    </row>
    <row r="1781" spans="1:27" x14ac:dyDescent="0.3">
      <c r="A1781">
        <v>100067</v>
      </c>
      <c r="B1781">
        <v>230922</v>
      </c>
      <c r="C1781" s="3">
        <v>44130.581944444442</v>
      </c>
      <c r="D1781">
        <v>3</v>
      </c>
      <c r="E1781">
        <v>2</v>
      </c>
      <c r="F1781" t="s">
        <v>26</v>
      </c>
      <c r="G1781">
        <v>1</v>
      </c>
      <c r="H1781">
        <v>69.238280000000003</v>
      </c>
      <c r="I1781">
        <v>16.246089999999999</v>
      </c>
      <c r="J1781">
        <v>0.85546880000000003</v>
      </c>
      <c r="K1781">
        <v>95.039060000000006</v>
      </c>
      <c r="L1781" s="3">
        <v>44130.335416666669</v>
      </c>
      <c r="M1781">
        <v>17.18</v>
      </c>
      <c r="N1781" t="s">
        <v>28</v>
      </c>
      <c r="P1781">
        <f>(C1781-Key!$B$1)*24</f>
        <v>-1.0833333333721384</v>
      </c>
      <c r="Q1781">
        <f>(Key!$B$2-'17.1'!C1781)*24</f>
        <v>4.03333333338378</v>
      </c>
      <c r="R1781" s="3">
        <f>C1781-(M1781-Key!$B$5)/(24*Key!$B$6)</f>
        <v>44130.568129629624</v>
      </c>
      <c r="S1781">
        <f>M1781-Key!$B$5</f>
        <v>14.92</v>
      </c>
      <c r="T1781" s="2">
        <f t="shared" si="135"/>
        <v>44129.583333333336</v>
      </c>
      <c r="U1781" t="str">
        <f t="shared" si="136"/>
        <v>10-25-2020 14:00</v>
      </c>
      <c r="V1781">
        <f>IFERROR(IF(W1781=Z1781,VLOOKUP($U1781,[1]C8842!$G$2:$M$145,3,FALSE),0),0)</f>
        <v>21</v>
      </c>
      <c r="W1781">
        <f>VLOOKUP(RIGHT($V$1,5),Key!$A$9:$B$14,2,FALSE)</f>
        <v>10.199999999999999</v>
      </c>
      <c r="X1781">
        <f t="shared" si="139"/>
        <v>0</v>
      </c>
      <c r="Y1781">
        <f>VLOOKUP(RIGHT($X$1,5),Key!$A$9:$B$14,2,FALSE)</f>
        <v>3.7</v>
      </c>
      <c r="Z1781">
        <f t="shared" si="137"/>
        <v>10.199999999999999</v>
      </c>
      <c r="AA1781">
        <f t="shared" si="138"/>
        <v>21</v>
      </c>
    </row>
    <row r="1782" spans="1:27" x14ac:dyDescent="0.3">
      <c r="A1782">
        <v>100067</v>
      </c>
      <c r="B1782">
        <v>230922</v>
      </c>
      <c r="C1782" s="3">
        <v>44130.581944444442</v>
      </c>
      <c r="D1782">
        <v>0</v>
      </c>
      <c r="E1782">
        <v>2</v>
      </c>
      <c r="F1782" t="s">
        <v>25</v>
      </c>
      <c r="G1782">
        <v>1</v>
      </c>
      <c r="H1782">
        <v>66.300780000000003</v>
      </c>
      <c r="I1782">
        <v>16.214839999999999</v>
      </c>
      <c r="J1782">
        <v>0.890625</v>
      </c>
      <c r="K1782">
        <v>46.019530000000003</v>
      </c>
      <c r="L1782" s="3">
        <v>44130.335416666669</v>
      </c>
      <c r="M1782">
        <v>17.18</v>
      </c>
      <c r="N1782" t="s">
        <v>28</v>
      </c>
      <c r="P1782">
        <f>(C1782-Key!$B$1)*24</f>
        <v>-1.0833333333721384</v>
      </c>
      <c r="Q1782">
        <f>(Key!$B$2-'17.1'!C1782)*24</f>
        <v>4.03333333338378</v>
      </c>
      <c r="R1782" s="3">
        <f>C1782-(M1782-Key!$B$5)/(24*Key!$B$6)</f>
        <v>44130.568129629624</v>
      </c>
      <c r="S1782">
        <f>M1782-Key!$B$5</f>
        <v>14.92</v>
      </c>
      <c r="T1782" s="2">
        <f t="shared" si="135"/>
        <v>44129.583333333336</v>
      </c>
      <c r="U1782" t="str">
        <f t="shared" si="136"/>
        <v>10-25-2020 14:00</v>
      </c>
      <c r="V1782">
        <f>IFERROR(IF(W1782=Z1782,VLOOKUP($U1782,[1]C8842!$G$2:$M$145,3,FALSE),0),0)</f>
        <v>21</v>
      </c>
      <c r="W1782">
        <f>VLOOKUP(RIGHT($V$1,5),Key!$A$9:$B$14,2,FALSE)</f>
        <v>10.199999999999999</v>
      </c>
      <c r="X1782">
        <f t="shared" si="139"/>
        <v>0</v>
      </c>
      <c r="Y1782">
        <f>VLOOKUP(RIGHT($X$1,5),Key!$A$9:$B$14,2,FALSE)</f>
        <v>3.7</v>
      </c>
      <c r="Z1782">
        <f t="shared" si="137"/>
        <v>10.199999999999999</v>
      </c>
      <c r="AA1782">
        <f t="shared" si="138"/>
        <v>21</v>
      </c>
    </row>
    <row r="1783" spans="1:27" x14ac:dyDescent="0.3">
      <c r="A1783">
        <v>100067</v>
      </c>
      <c r="B1783">
        <v>230922</v>
      </c>
      <c r="C1783" s="3">
        <v>44130.581944444442</v>
      </c>
      <c r="D1783">
        <v>3</v>
      </c>
      <c r="E1783">
        <v>2</v>
      </c>
      <c r="F1783" t="s">
        <v>26</v>
      </c>
      <c r="G1783">
        <v>1</v>
      </c>
      <c r="H1783">
        <v>72.046880000000002</v>
      </c>
      <c r="I1783">
        <v>17.70703</v>
      </c>
      <c r="J1783">
        <v>0.875</v>
      </c>
      <c r="K1783">
        <v>94.039060000000006</v>
      </c>
      <c r="L1783" s="3">
        <v>44130.335416666669</v>
      </c>
      <c r="M1783">
        <v>17.18</v>
      </c>
      <c r="N1783" t="s">
        <v>28</v>
      </c>
      <c r="P1783">
        <f>(C1783-Key!$B$1)*24</f>
        <v>-1.0833333333721384</v>
      </c>
      <c r="Q1783">
        <f>(Key!$B$2-'17.1'!C1783)*24</f>
        <v>4.03333333338378</v>
      </c>
      <c r="R1783" s="3">
        <f>C1783-(M1783-Key!$B$5)/(24*Key!$B$6)</f>
        <v>44130.568129629624</v>
      </c>
      <c r="S1783">
        <f>M1783-Key!$B$5</f>
        <v>14.92</v>
      </c>
      <c r="T1783" s="2">
        <f t="shared" si="135"/>
        <v>44129.583333333336</v>
      </c>
      <c r="U1783" t="str">
        <f t="shared" si="136"/>
        <v>10-25-2020 14:00</v>
      </c>
      <c r="V1783">
        <f>IFERROR(IF(W1783=Z1783,VLOOKUP($U1783,[1]C8842!$G$2:$M$145,3,FALSE),0),0)</f>
        <v>21</v>
      </c>
      <c r="W1783">
        <f>VLOOKUP(RIGHT($V$1,5),Key!$A$9:$B$14,2,FALSE)</f>
        <v>10.199999999999999</v>
      </c>
      <c r="X1783">
        <f t="shared" si="139"/>
        <v>0</v>
      </c>
      <c r="Y1783">
        <f>VLOOKUP(RIGHT($X$1,5),Key!$A$9:$B$14,2,FALSE)</f>
        <v>3.7</v>
      </c>
      <c r="Z1783">
        <f t="shared" si="137"/>
        <v>10.199999999999999</v>
      </c>
      <c r="AA1783">
        <f t="shared" si="138"/>
        <v>21</v>
      </c>
    </row>
    <row r="1784" spans="1:27" x14ac:dyDescent="0.3">
      <c r="A1784">
        <v>100067</v>
      </c>
      <c r="B1784">
        <v>230922</v>
      </c>
      <c r="C1784" s="3">
        <v>44130.581944444442</v>
      </c>
      <c r="D1784">
        <v>0</v>
      </c>
      <c r="E1784">
        <v>2</v>
      </c>
      <c r="F1784" t="s">
        <v>25</v>
      </c>
      <c r="G1784">
        <v>1</v>
      </c>
      <c r="H1784">
        <v>70.089839999999995</v>
      </c>
      <c r="I1784">
        <v>15.64453</v>
      </c>
      <c r="J1784">
        <v>0.8203125</v>
      </c>
      <c r="K1784">
        <v>46.019530000000003</v>
      </c>
      <c r="L1784" s="3">
        <v>44130.335416666669</v>
      </c>
      <c r="M1784">
        <v>17.18</v>
      </c>
      <c r="N1784" t="s">
        <v>28</v>
      </c>
      <c r="P1784">
        <f>(C1784-Key!$B$1)*24</f>
        <v>-1.0833333333721384</v>
      </c>
      <c r="Q1784">
        <f>(Key!$B$2-'17.1'!C1784)*24</f>
        <v>4.03333333338378</v>
      </c>
      <c r="R1784" s="3">
        <f>C1784-(M1784-Key!$B$5)/(24*Key!$B$6)</f>
        <v>44130.568129629624</v>
      </c>
      <c r="S1784">
        <f>M1784-Key!$B$5</f>
        <v>14.92</v>
      </c>
      <c r="T1784" s="2">
        <f t="shared" si="135"/>
        <v>44129.583333333336</v>
      </c>
      <c r="U1784" t="str">
        <f t="shared" si="136"/>
        <v>10-25-2020 14:00</v>
      </c>
      <c r="V1784">
        <f>IFERROR(IF(W1784=Z1784,VLOOKUP($U1784,[1]C8842!$G$2:$M$145,3,FALSE),0),0)</f>
        <v>21</v>
      </c>
      <c r="W1784">
        <f>VLOOKUP(RIGHT($V$1,5),Key!$A$9:$B$14,2,FALSE)</f>
        <v>10.199999999999999</v>
      </c>
      <c r="X1784">
        <f t="shared" si="139"/>
        <v>0</v>
      </c>
      <c r="Y1784">
        <f>VLOOKUP(RIGHT($X$1,5),Key!$A$9:$B$14,2,FALSE)</f>
        <v>3.7</v>
      </c>
      <c r="Z1784">
        <f t="shared" si="137"/>
        <v>10.199999999999999</v>
      </c>
      <c r="AA1784">
        <f t="shared" si="138"/>
        <v>21</v>
      </c>
    </row>
    <row r="1785" spans="1:27" x14ac:dyDescent="0.3">
      <c r="A1785">
        <v>100067</v>
      </c>
      <c r="B1785">
        <v>230922</v>
      </c>
      <c r="C1785" s="3">
        <v>44130.581944444442</v>
      </c>
      <c r="D1785">
        <v>1</v>
      </c>
      <c r="E1785">
        <v>1</v>
      </c>
      <c r="F1785" t="s">
        <v>25</v>
      </c>
      <c r="G1785">
        <v>1</v>
      </c>
      <c r="H1785">
        <v>71.472660000000005</v>
      </c>
      <c r="I1785">
        <v>14.210940000000001</v>
      </c>
      <c r="J1785">
        <v>0.75</v>
      </c>
      <c r="K1785">
        <v>59.023440000000001</v>
      </c>
      <c r="L1785" s="3">
        <v>44130.335416666669</v>
      </c>
      <c r="M1785">
        <v>17.18</v>
      </c>
      <c r="N1785" t="s">
        <v>28</v>
      </c>
      <c r="P1785">
        <f>(C1785-Key!$B$1)*24</f>
        <v>-1.0833333333721384</v>
      </c>
      <c r="Q1785">
        <f>(Key!$B$2-'17.1'!C1785)*24</f>
        <v>4.03333333338378</v>
      </c>
      <c r="R1785" s="3">
        <f>C1785-(M1785-Key!$B$5)/(24*Key!$B$6)</f>
        <v>44130.568129629624</v>
      </c>
      <c r="S1785">
        <f>M1785-Key!$B$5</f>
        <v>14.92</v>
      </c>
      <c r="T1785" s="2">
        <f t="shared" si="135"/>
        <v>44129.583333333336</v>
      </c>
      <c r="U1785" t="str">
        <f t="shared" si="136"/>
        <v>10-25-2020 14:00</v>
      </c>
      <c r="V1785">
        <f>IFERROR(IF(W1785=Z1785,VLOOKUP($U1785,[1]C8842!$G$2:$M$145,3,FALSE),0),0)</f>
        <v>21</v>
      </c>
      <c r="W1785">
        <f>VLOOKUP(RIGHT($V$1,5),Key!$A$9:$B$14,2,FALSE)</f>
        <v>10.199999999999999</v>
      </c>
      <c r="X1785">
        <f t="shared" si="139"/>
        <v>0</v>
      </c>
      <c r="Y1785">
        <f>VLOOKUP(RIGHT($X$1,5),Key!$A$9:$B$14,2,FALSE)</f>
        <v>3.7</v>
      </c>
      <c r="Z1785">
        <f t="shared" si="137"/>
        <v>10.199999999999999</v>
      </c>
      <c r="AA1785">
        <f t="shared" si="138"/>
        <v>21</v>
      </c>
    </row>
    <row r="1786" spans="1:27" x14ac:dyDescent="0.3">
      <c r="A1786">
        <v>100067</v>
      </c>
      <c r="B1786">
        <v>230922</v>
      </c>
      <c r="C1786" s="3">
        <v>44130.581944444442</v>
      </c>
      <c r="D1786">
        <v>0</v>
      </c>
      <c r="E1786">
        <v>2</v>
      </c>
      <c r="F1786" t="s">
        <v>25</v>
      </c>
      <c r="G1786">
        <v>1</v>
      </c>
      <c r="H1786">
        <v>69.867189999999994</v>
      </c>
      <c r="I1786">
        <v>15.63672</v>
      </c>
      <c r="J1786">
        <v>0.8203125</v>
      </c>
      <c r="K1786">
        <v>46.019530000000003</v>
      </c>
      <c r="L1786" s="3">
        <v>44130.335416666669</v>
      </c>
      <c r="M1786">
        <v>17.18</v>
      </c>
      <c r="N1786" t="s">
        <v>28</v>
      </c>
      <c r="P1786">
        <f>(C1786-Key!$B$1)*24</f>
        <v>-1.0833333333721384</v>
      </c>
      <c r="Q1786">
        <f>(Key!$B$2-'17.1'!C1786)*24</f>
        <v>4.03333333338378</v>
      </c>
      <c r="R1786" s="3">
        <f>C1786-(M1786-Key!$B$5)/(24*Key!$B$6)</f>
        <v>44130.568129629624</v>
      </c>
      <c r="S1786">
        <f>M1786-Key!$B$5</f>
        <v>14.92</v>
      </c>
      <c r="T1786" s="2">
        <f t="shared" si="135"/>
        <v>44129.583333333336</v>
      </c>
      <c r="U1786" t="str">
        <f t="shared" si="136"/>
        <v>10-25-2020 14:00</v>
      </c>
      <c r="V1786">
        <f>IFERROR(IF(W1786=Z1786,VLOOKUP($U1786,[1]C8842!$G$2:$M$145,3,FALSE),0),0)</f>
        <v>21</v>
      </c>
      <c r="W1786">
        <f>VLOOKUP(RIGHT($V$1,5),Key!$A$9:$B$14,2,FALSE)</f>
        <v>10.199999999999999</v>
      </c>
      <c r="X1786">
        <f t="shared" si="139"/>
        <v>0</v>
      </c>
      <c r="Y1786">
        <f>VLOOKUP(RIGHT($X$1,5),Key!$A$9:$B$14,2,FALSE)</f>
        <v>3.7</v>
      </c>
      <c r="Z1786">
        <f t="shared" si="137"/>
        <v>10.199999999999999</v>
      </c>
      <c r="AA1786">
        <f t="shared" si="138"/>
        <v>21</v>
      </c>
    </row>
    <row r="1787" spans="1:27" x14ac:dyDescent="0.3">
      <c r="A1787">
        <v>100067</v>
      </c>
      <c r="B1787">
        <v>230922</v>
      </c>
      <c r="C1787" s="3">
        <v>44130.581944444442</v>
      </c>
      <c r="D1787">
        <v>2</v>
      </c>
      <c r="E1787">
        <v>1</v>
      </c>
      <c r="F1787" t="s">
        <v>26</v>
      </c>
      <c r="G1787">
        <v>2</v>
      </c>
      <c r="H1787">
        <v>76.308589999999995</v>
      </c>
      <c r="I1787">
        <v>23.527339999999999</v>
      </c>
      <c r="J1787">
        <v>1.027344</v>
      </c>
      <c r="K1787">
        <v>82.035160000000005</v>
      </c>
      <c r="L1787" s="3">
        <v>44130.335416666669</v>
      </c>
      <c r="M1787">
        <v>17.18</v>
      </c>
      <c r="N1787" t="s">
        <v>28</v>
      </c>
      <c r="P1787">
        <f>(C1787-Key!$B$1)*24</f>
        <v>-1.0833333333721384</v>
      </c>
      <c r="Q1787">
        <f>(Key!$B$2-'17.1'!C1787)*24</f>
        <v>4.03333333338378</v>
      </c>
      <c r="R1787" s="3">
        <f>C1787-(M1787-Key!$B$5)/(24*Key!$B$6)</f>
        <v>44130.568129629624</v>
      </c>
      <c r="S1787">
        <f>M1787-Key!$B$5</f>
        <v>14.92</v>
      </c>
      <c r="T1787" s="2">
        <f t="shared" si="135"/>
        <v>44129.583333333336</v>
      </c>
      <c r="U1787" t="str">
        <f t="shared" si="136"/>
        <v>10-25-2020 14:00</v>
      </c>
      <c r="V1787">
        <f>IFERROR(IF(W1787=Z1787,VLOOKUP($U1787,[1]C8842!$G$2:$M$145,3,FALSE),0),0)</f>
        <v>21</v>
      </c>
      <c r="W1787">
        <f>VLOOKUP(RIGHT($V$1,5),Key!$A$9:$B$14,2,FALSE)</f>
        <v>10.199999999999999</v>
      </c>
      <c r="X1787">
        <f t="shared" si="139"/>
        <v>0</v>
      </c>
      <c r="Y1787">
        <f>VLOOKUP(RIGHT($X$1,5),Key!$A$9:$B$14,2,FALSE)</f>
        <v>3.7</v>
      </c>
      <c r="Z1787">
        <f t="shared" si="137"/>
        <v>10.199999999999999</v>
      </c>
      <c r="AA1787">
        <f t="shared" si="138"/>
        <v>21</v>
      </c>
    </row>
    <row r="1788" spans="1:27" x14ac:dyDescent="0.3">
      <c r="A1788">
        <v>100067</v>
      </c>
      <c r="B1788">
        <v>230922</v>
      </c>
      <c r="C1788" s="3">
        <v>44130.581944444442</v>
      </c>
      <c r="D1788">
        <v>3</v>
      </c>
      <c r="E1788">
        <v>2</v>
      </c>
      <c r="F1788" t="s">
        <v>26</v>
      </c>
      <c r="G1788">
        <v>3</v>
      </c>
      <c r="H1788">
        <v>79.382810000000006</v>
      </c>
      <c r="I1788">
        <v>32.699219999999997</v>
      </c>
      <c r="J1788">
        <v>1.296875</v>
      </c>
      <c r="K1788">
        <v>97.039060000000006</v>
      </c>
      <c r="L1788" s="3">
        <v>44130.335416666669</v>
      </c>
      <c r="M1788">
        <v>17.18</v>
      </c>
      <c r="N1788" t="s">
        <v>28</v>
      </c>
      <c r="P1788">
        <f>(C1788-Key!$B$1)*24</f>
        <v>-1.0833333333721384</v>
      </c>
      <c r="Q1788">
        <f>(Key!$B$2-'17.1'!C1788)*24</f>
        <v>4.03333333338378</v>
      </c>
      <c r="R1788" s="3">
        <f>C1788-(M1788-Key!$B$5)/(24*Key!$B$6)</f>
        <v>44130.568129629624</v>
      </c>
      <c r="S1788">
        <f>M1788-Key!$B$5</f>
        <v>14.92</v>
      </c>
      <c r="T1788" s="2">
        <f t="shared" si="135"/>
        <v>44129.583333333336</v>
      </c>
      <c r="U1788" t="str">
        <f t="shared" si="136"/>
        <v>10-25-2020 14:00</v>
      </c>
      <c r="V1788">
        <f>IFERROR(IF(W1788=Z1788,VLOOKUP($U1788,[1]C8842!$G$2:$M$145,3,FALSE),0),0)</f>
        <v>21</v>
      </c>
      <c r="W1788">
        <f>VLOOKUP(RIGHT($V$1,5),Key!$A$9:$B$14,2,FALSE)</f>
        <v>10.199999999999999</v>
      </c>
      <c r="X1788">
        <f t="shared" si="139"/>
        <v>0</v>
      </c>
      <c r="Y1788">
        <f>VLOOKUP(RIGHT($X$1,5),Key!$A$9:$B$14,2,FALSE)</f>
        <v>3.7</v>
      </c>
      <c r="Z1788">
        <f t="shared" si="137"/>
        <v>10.199999999999999</v>
      </c>
      <c r="AA1788">
        <f t="shared" si="138"/>
        <v>21</v>
      </c>
    </row>
    <row r="1789" spans="1:27" x14ac:dyDescent="0.3">
      <c r="A1789">
        <v>100067</v>
      </c>
      <c r="B1789">
        <v>230922</v>
      </c>
      <c r="C1789" s="3">
        <v>44130.581944444442</v>
      </c>
      <c r="D1789">
        <v>0</v>
      </c>
      <c r="E1789">
        <v>2</v>
      </c>
      <c r="F1789" t="s">
        <v>25</v>
      </c>
      <c r="G1789">
        <v>1</v>
      </c>
      <c r="H1789">
        <v>64.328130000000002</v>
      </c>
      <c r="I1789">
        <v>15.95313</v>
      </c>
      <c r="J1789">
        <v>0.90625</v>
      </c>
      <c r="K1789">
        <v>48.019530000000003</v>
      </c>
      <c r="L1789" s="3">
        <v>44130.335416666669</v>
      </c>
      <c r="M1789">
        <v>17.18</v>
      </c>
      <c r="N1789" t="s">
        <v>28</v>
      </c>
      <c r="P1789">
        <f>(C1789-Key!$B$1)*24</f>
        <v>-1.0833333333721384</v>
      </c>
      <c r="Q1789">
        <f>(Key!$B$2-'17.1'!C1789)*24</f>
        <v>4.03333333338378</v>
      </c>
      <c r="R1789" s="3">
        <f>C1789-(M1789-Key!$B$5)/(24*Key!$B$6)</f>
        <v>44130.568129629624</v>
      </c>
      <c r="S1789">
        <f>M1789-Key!$B$5</f>
        <v>14.92</v>
      </c>
      <c r="T1789" s="2">
        <f t="shared" si="135"/>
        <v>44129.583333333336</v>
      </c>
      <c r="U1789" t="str">
        <f t="shared" si="136"/>
        <v>10-25-2020 14:00</v>
      </c>
      <c r="V1789">
        <f>IFERROR(IF(W1789=Z1789,VLOOKUP($U1789,[1]C8842!$G$2:$M$145,3,FALSE),0),0)</f>
        <v>21</v>
      </c>
      <c r="W1789">
        <f>VLOOKUP(RIGHT($V$1,5),Key!$A$9:$B$14,2,FALSE)</f>
        <v>10.199999999999999</v>
      </c>
      <c r="X1789">
        <f t="shared" si="139"/>
        <v>0</v>
      </c>
      <c r="Y1789">
        <f>VLOOKUP(RIGHT($X$1,5),Key!$A$9:$B$14,2,FALSE)</f>
        <v>3.7</v>
      </c>
      <c r="Z1789">
        <f t="shared" si="137"/>
        <v>10.199999999999999</v>
      </c>
      <c r="AA1789">
        <f t="shared" si="138"/>
        <v>21</v>
      </c>
    </row>
    <row r="1790" spans="1:27" x14ac:dyDescent="0.3">
      <c r="A1790">
        <v>100067</v>
      </c>
      <c r="B1790">
        <v>230922</v>
      </c>
      <c r="C1790" s="3">
        <v>44130.581944444442</v>
      </c>
      <c r="D1790">
        <v>2</v>
      </c>
      <c r="E1790">
        <v>1</v>
      </c>
      <c r="F1790" t="s">
        <v>26</v>
      </c>
      <c r="G1790">
        <v>1</v>
      </c>
      <c r="H1790">
        <v>73.753910000000005</v>
      </c>
      <c r="I1790">
        <v>17.878910000000001</v>
      </c>
      <c r="J1790">
        <v>0.859375</v>
      </c>
      <c r="K1790">
        <v>81.035160000000005</v>
      </c>
      <c r="L1790" s="3">
        <v>44130.335416666669</v>
      </c>
      <c r="M1790">
        <v>17.18</v>
      </c>
      <c r="N1790" t="s">
        <v>28</v>
      </c>
      <c r="P1790">
        <f>(C1790-Key!$B$1)*24</f>
        <v>-1.0833333333721384</v>
      </c>
      <c r="Q1790">
        <f>(Key!$B$2-'17.1'!C1790)*24</f>
        <v>4.03333333338378</v>
      </c>
      <c r="R1790" s="3">
        <f>C1790-(M1790-Key!$B$5)/(24*Key!$B$6)</f>
        <v>44130.568129629624</v>
      </c>
      <c r="S1790">
        <f>M1790-Key!$B$5</f>
        <v>14.92</v>
      </c>
      <c r="T1790" s="2">
        <f t="shared" si="135"/>
        <v>44129.583333333336</v>
      </c>
      <c r="U1790" t="str">
        <f t="shared" si="136"/>
        <v>10-25-2020 14:00</v>
      </c>
      <c r="V1790">
        <f>IFERROR(IF(W1790=Z1790,VLOOKUP($U1790,[1]C8842!$G$2:$M$145,3,FALSE),0),0)</f>
        <v>21</v>
      </c>
      <c r="W1790">
        <f>VLOOKUP(RIGHT($V$1,5),Key!$A$9:$B$14,2,FALSE)</f>
        <v>10.199999999999999</v>
      </c>
      <c r="X1790">
        <f t="shared" si="139"/>
        <v>0</v>
      </c>
      <c r="Y1790">
        <f>VLOOKUP(RIGHT($X$1,5),Key!$A$9:$B$14,2,FALSE)</f>
        <v>3.7</v>
      </c>
      <c r="Z1790">
        <f t="shared" si="137"/>
        <v>10.199999999999999</v>
      </c>
      <c r="AA1790">
        <f t="shared" si="138"/>
        <v>21</v>
      </c>
    </row>
    <row r="1791" spans="1:27" x14ac:dyDescent="0.3">
      <c r="A1791">
        <v>100067</v>
      </c>
      <c r="B1791">
        <v>230922</v>
      </c>
      <c r="C1791" s="3">
        <v>44130.581944444442</v>
      </c>
      <c r="D1791">
        <v>0</v>
      </c>
      <c r="E1791">
        <v>2</v>
      </c>
      <c r="F1791" t="s">
        <v>25</v>
      </c>
      <c r="G1791">
        <v>1</v>
      </c>
      <c r="H1791">
        <v>60.875</v>
      </c>
      <c r="I1791">
        <v>17.171880000000002</v>
      </c>
      <c r="J1791">
        <v>1.011719</v>
      </c>
      <c r="K1791">
        <v>46.019530000000003</v>
      </c>
      <c r="L1791" s="3">
        <v>44130.335416666669</v>
      </c>
      <c r="M1791">
        <v>17.18</v>
      </c>
      <c r="N1791" t="s">
        <v>28</v>
      </c>
      <c r="P1791">
        <f>(C1791-Key!$B$1)*24</f>
        <v>-1.0833333333721384</v>
      </c>
      <c r="Q1791">
        <f>(Key!$B$2-'17.1'!C1791)*24</f>
        <v>4.03333333338378</v>
      </c>
      <c r="R1791" s="3">
        <f>C1791-(M1791-Key!$B$5)/(24*Key!$B$6)</f>
        <v>44130.568129629624</v>
      </c>
      <c r="S1791">
        <f>M1791-Key!$B$5</f>
        <v>14.92</v>
      </c>
      <c r="T1791" s="2">
        <f t="shared" si="135"/>
        <v>44129.583333333336</v>
      </c>
      <c r="U1791" t="str">
        <f t="shared" si="136"/>
        <v>10-25-2020 14:00</v>
      </c>
      <c r="V1791">
        <f>IFERROR(IF(W1791=Z1791,VLOOKUP($U1791,[1]C8842!$G$2:$M$145,3,FALSE),0),0)</f>
        <v>21</v>
      </c>
      <c r="W1791">
        <f>VLOOKUP(RIGHT($V$1,5),Key!$A$9:$B$14,2,FALSE)</f>
        <v>10.199999999999999</v>
      </c>
      <c r="X1791">
        <f t="shared" si="139"/>
        <v>0</v>
      </c>
      <c r="Y1791">
        <f>VLOOKUP(RIGHT($X$1,5),Key!$A$9:$B$14,2,FALSE)</f>
        <v>3.7</v>
      </c>
      <c r="Z1791">
        <f t="shared" si="137"/>
        <v>10.199999999999999</v>
      </c>
      <c r="AA1791">
        <f t="shared" si="138"/>
        <v>21</v>
      </c>
    </row>
    <row r="1792" spans="1:27" x14ac:dyDescent="0.3">
      <c r="A1792">
        <v>100067</v>
      </c>
      <c r="B1792">
        <v>230922</v>
      </c>
      <c r="C1792" s="3">
        <v>44130.581944444442</v>
      </c>
      <c r="D1792">
        <v>0</v>
      </c>
      <c r="E1792">
        <v>2</v>
      </c>
      <c r="F1792" t="s">
        <v>25</v>
      </c>
      <c r="G1792">
        <v>2</v>
      </c>
      <c r="H1792">
        <v>60.78125</v>
      </c>
      <c r="I1792">
        <v>21.191410000000001</v>
      </c>
      <c r="J1792">
        <v>1.1875</v>
      </c>
      <c r="K1792">
        <v>46.019530000000003</v>
      </c>
      <c r="L1792" s="3">
        <v>44130.335416666669</v>
      </c>
      <c r="M1792">
        <v>17.18</v>
      </c>
      <c r="N1792" t="s">
        <v>28</v>
      </c>
      <c r="P1792">
        <f>(C1792-Key!$B$1)*24</f>
        <v>-1.0833333333721384</v>
      </c>
      <c r="Q1792">
        <f>(Key!$B$2-'17.1'!C1792)*24</f>
        <v>4.03333333338378</v>
      </c>
      <c r="R1792" s="3">
        <f>C1792-(M1792-Key!$B$5)/(24*Key!$B$6)</f>
        <v>44130.568129629624</v>
      </c>
      <c r="S1792">
        <f>M1792-Key!$B$5</f>
        <v>14.92</v>
      </c>
      <c r="T1792" s="2">
        <f t="shared" si="135"/>
        <v>44129.583333333336</v>
      </c>
      <c r="U1792" t="str">
        <f t="shared" si="136"/>
        <v>10-25-2020 14:00</v>
      </c>
      <c r="V1792">
        <f>IFERROR(IF(W1792=Z1792,VLOOKUP($U1792,[1]C8842!$G$2:$M$145,3,FALSE),0),0)</f>
        <v>21</v>
      </c>
      <c r="W1792">
        <f>VLOOKUP(RIGHT($V$1,5),Key!$A$9:$B$14,2,FALSE)</f>
        <v>10.199999999999999</v>
      </c>
      <c r="X1792">
        <f t="shared" si="139"/>
        <v>0</v>
      </c>
      <c r="Y1792">
        <f>VLOOKUP(RIGHT($X$1,5),Key!$A$9:$B$14,2,FALSE)</f>
        <v>3.7</v>
      </c>
      <c r="Z1792">
        <f t="shared" si="137"/>
        <v>10.199999999999999</v>
      </c>
      <c r="AA1792">
        <f t="shared" si="138"/>
        <v>21</v>
      </c>
    </row>
    <row r="1793" spans="1:27" x14ac:dyDescent="0.3">
      <c r="A1793">
        <v>100067</v>
      </c>
      <c r="B1793">
        <v>230922</v>
      </c>
      <c r="C1793" s="3">
        <v>44130.581944444442</v>
      </c>
      <c r="D1793">
        <v>3</v>
      </c>
      <c r="E1793">
        <v>2</v>
      </c>
      <c r="F1793" t="s">
        <v>26</v>
      </c>
      <c r="G1793">
        <v>1</v>
      </c>
      <c r="H1793">
        <v>68.011719999999997</v>
      </c>
      <c r="I1793">
        <v>17.558589999999999</v>
      </c>
      <c r="J1793">
        <v>0.921875</v>
      </c>
      <c r="K1793">
        <v>94.039060000000006</v>
      </c>
      <c r="L1793" s="3">
        <v>44130.335416666669</v>
      </c>
      <c r="M1793">
        <v>17.18</v>
      </c>
      <c r="N1793" t="s">
        <v>28</v>
      </c>
      <c r="P1793">
        <f>(C1793-Key!$B$1)*24</f>
        <v>-1.0833333333721384</v>
      </c>
      <c r="Q1793">
        <f>(Key!$B$2-'17.1'!C1793)*24</f>
        <v>4.03333333338378</v>
      </c>
      <c r="R1793" s="3">
        <f>C1793-(M1793-Key!$B$5)/(24*Key!$B$6)</f>
        <v>44130.568129629624</v>
      </c>
      <c r="S1793">
        <f>M1793-Key!$B$5</f>
        <v>14.92</v>
      </c>
      <c r="T1793" s="2">
        <f t="shared" si="135"/>
        <v>44129.583333333336</v>
      </c>
      <c r="U1793" t="str">
        <f t="shared" si="136"/>
        <v>10-25-2020 14:00</v>
      </c>
      <c r="V1793">
        <f>IFERROR(IF(W1793=Z1793,VLOOKUP($U1793,[1]C8842!$G$2:$M$145,3,FALSE),0),0)</f>
        <v>21</v>
      </c>
      <c r="W1793">
        <f>VLOOKUP(RIGHT($V$1,5),Key!$A$9:$B$14,2,FALSE)</f>
        <v>10.199999999999999</v>
      </c>
      <c r="X1793">
        <f t="shared" si="139"/>
        <v>0</v>
      </c>
      <c r="Y1793">
        <f>VLOOKUP(RIGHT($X$1,5),Key!$A$9:$B$14,2,FALSE)</f>
        <v>3.7</v>
      </c>
      <c r="Z1793">
        <f t="shared" si="137"/>
        <v>10.199999999999999</v>
      </c>
      <c r="AA1793">
        <f t="shared" si="138"/>
        <v>21</v>
      </c>
    </row>
    <row r="1794" spans="1:27" x14ac:dyDescent="0.3">
      <c r="A1794">
        <v>100067</v>
      </c>
      <c r="B1794">
        <v>230922</v>
      </c>
      <c r="C1794" s="3">
        <v>44130.581944444442</v>
      </c>
      <c r="D1794">
        <v>3</v>
      </c>
      <c r="E1794">
        <v>2</v>
      </c>
      <c r="F1794" t="s">
        <v>26</v>
      </c>
      <c r="G1794">
        <v>1</v>
      </c>
      <c r="H1794">
        <v>65.453130000000002</v>
      </c>
      <c r="I1794">
        <v>18.085940000000001</v>
      </c>
      <c r="J1794">
        <v>0.9765625</v>
      </c>
      <c r="K1794">
        <v>93.039060000000006</v>
      </c>
      <c r="L1794" s="3">
        <v>44130.335416666669</v>
      </c>
      <c r="M1794">
        <v>17.18</v>
      </c>
      <c r="N1794" t="s">
        <v>28</v>
      </c>
      <c r="P1794">
        <f>(C1794-Key!$B$1)*24</f>
        <v>-1.0833333333721384</v>
      </c>
      <c r="Q1794">
        <f>(Key!$B$2-'17.1'!C1794)*24</f>
        <v>4.03333333338378</v>
      </c>
      <c r="R1794" s="3">
        <f>C1794-(M1794-Key!$B$5)/(24*Key!$B$6)</f>
        <v>44130.568129629624</v>
      </c>
      <c r="S1794">
        <f>M1794-Key!$B$5</f>
        <v>14.92</v>
      </c>
      <c r="T1794" s="2">
        <f t="shared" si="135"/>
        <v>44129.583333333336</v>
      </c>
      <c r="U1794" t="str">
        <f t="shared" si="136"/>
        <v>10-25-2020 14:00</v>
      </c>
      <c r="V1794">
        <f>IFERROR(IF(W1794=Z1794,VLOOKUP($U1794,[1]C8842!$G$2:$M$145,3,FALSE),0),0)</f>
        <v>21</v>
      </c>
      <c r="W1794">
        <f>VLOOKUP(RIGHT($V$1,5),Key!$A$9:$B$14,2,FALSE)</f>
        <v>10.199999999999999</v>
      </c>
      <c r="X1794">
        <f t="shared" si="139"/>
        <v>0</v>
      </c>
      <c r="Y1794">
        <f>VLOOKUP(RIGHT($X$1,5),Key!$A$9:$B$14,2,FALSE)</f>
        <v>3.7</v>
      </c>
      <c r="Z1794">
        <f t="shared" si="137"/>
        <v>10.199999999999999</v>
      </c>
      <c r="AA1794">
        <f t="shared" si="138"/>
        <v>21</v>
      </c>
    </row>
    <row r="1795" spans="1:27" x14ac:dyDescent="0.3">
      <c r="A1795">
        <v>100067</v>
      </c>
      <c r="B1795">
        <v>230922</v>
      </c>
      <c r="C1795" s="3">
        <v>44130.581944444442</v>
      </c>
      <c r="D1795">
        <v>1</v>
      </c>
      <c r="E1795">
        <v>1</v>
      </c>
      <c r="F1795" t="s">
        <v>25</v>
      </c>
      <c r="G1795">
        <v>1</v>
      </c>
      <c r="H1795">
        <v>64.945310000000006</v>
      </c>
      <c r="I1795">
        <v>17.179690000000001</v>
      </c>
      <c r="J1795">
        <v>0.94921880000000003</v>
      </c>
      <c r="K1795">
        <v>58.023440000000001</v>
      </c>
      <c r="L1795" s="3">
        <v>44130.335416666669</v>
      </c>
      <c r="M1795">
        <v>17.18</v>
      </c>
      <c r="N1795" t="s">
        <v>28</v>
      </c>
      <c r="P1795">
        <f>(C1795-Key!$B$1)*24</f>
        <v>-1.0833333333721384</v>
      </c>
      <c r="Q1795">
        <f>(Key!$B$2-'17.1'!C1795)*24</f>
        <v>4.03333333338378</v>
      </c>
      <c r="R1795" s="3">
        <f>C1795-(M1795-Key!$B$5)/(24*Key!$B$6)</f>
        <v>44130.568129629624</v>
      </c>
      <c r="S1795">
        <f>M1795-Key!$B$5</f>
        <v>14.92</v>
      </c>
      <c r="T1795" s="2">
        <f t="shared" ref="T1795:T1858" si="140">ROUND(C1795*24*60/10,0)/(24*6)-1</f>
        <v>44129.583333333336</v>
      </c>
      <c r="U1795" t="str">
        <f t="shared" ref="U1795:U1858" si="141">TEXT(T1795,"mm-dd-yyyy hh:mm")</f>
        <v>10-25-2020 14:00</v>
      </c>
      <c r="V1795">
        <f>IFERROR(IF(W1795=Z1795,VLOOKUP($U1795,[1]C8842!$G$2:$M$145,3,FALSE),0),0)</f>
        <v>21</v>
      </c>
      <c r="W1795">
        <f>VLOOKUP(RIGHT($V$1,5),Key!$A$9:$B$14,2,FALSE)</f>
        <v>10.199999999999999</v>
      </c>
      <c r="X1795">
        <f t="shared" si="139"/>
        <v>0</v>
      </c>
      <c r="Y1795">
        <f>VLOOKUP(RIGHT($X$1,5),Key!$A$9:$B$14,2,FALSE)</f>
        <v>3.7</v>
      </c>
      <c r="Z1795">
        <f t="shared" ref="Z1795:Z1858" si="142">M1795-MIN(ABS(Y1795-M1795),ABS(W1795-M1795))</f>
        <v>10.199999999999999</v>
      </c>
      <c r="AA1795">
        <f t="shared" ref="AA1795:AA1858" si="143">SUM(V1795,X1795)</f>
        <v>21</v>
      </c>
    </row>
    <row r="1796" spans="1:27" x14ac:dyDescent="0.3">
      <c r="A1796">
        <v>100067</v>
      </c>
      <c r="B1796">
        <v>230922</v>
      </c>
      <c r="C1796" s="3">
        <v>44130.581944444442</v>
      </c>
      <c r="D1796">
        <v>3</v>
      </c>
      <c r="E1796">
        <v>2</v>
      </c>
      <c r="F1796" t="s">
        <v>26</v>
      </c>
      <c r="G1796">
        <v>2</v>
      </c>
      <c r="H1796">
        <v>57</v>
      </c>
      <c r="I1796">
        <v>22.027339999999999</v>
      </c>
      <c r="J1796">
        <v>1.285156</v>
      </c>
      <c r="K1796">
        <v>94.039060000000006</v>
      </c>
      <c r="L1796" s="3">
        <v>44130.335416666669</v>
      </c>
      <c r="M1796">
        <v>17.18</v>
      </c>
      <c r="N1796" t="s">
        <v>28</v>
      </c>
      <c r="P1796">
        <f>(C1796-Key!$B$1)*24</f>
        <v>-1.0833333333721384</v>
      </c>
      <c r="Q1796">
        <f>(Key!$B$2-'17.1'!C1796)*24</f>
        <v>4.03333333338378</v>
      </c>
      <c r="R1796" s="3">
        <f>C1796-(M1796-Key!$B$5)/(24*Key!$B$6)</f>
        <v>44130.568129629624</v>
      </c>
      <c r="S1796">
        <f>M1796-Key!$B$5</f>
        <v>14.92</v>
      </c>
      <c r="T1796" s="2">
        <f t="shared" si="140"/>
        <v>44129.583333333336</v>
      </c>
      <c r="U1796" t="str">
        <f t="shared" si="141"/>
        <v>10-25-2020 14:00</v>
      </c>
      <c r="V1796">
        <f>IFERROR(IF(W1796=Z1796,VLOOKUP($U1796,[1]C8842!$G$2:$M$145,3,FALSE),0),0)</f>
        <v>21</v>
      </c>
      <c r="W1796">
        <f>VLOOKUP(RIGHT($V$1,5),Key!$A$9:$B$14,2,FALSE)</f>
        <v>10.199999999999999</v>
      </c>
      <c r="X1796">
        <f t="shared" ref="X1796:X1859" si="144">$X$2</f>
        <v>0</v>
      </c>
      <c r="Y1796">
        <f>VLOOKUP(RIGHT($X$1,5),Key!$A$9:$B$14,2,FALSE)</f>
        <v>3.7</v>
      </c>
      <c r="Z1796">
        <f t="shared" si="142"/>
        <v>10.199999999999999</v>
      </c>
      <c r="AA1796">
        <f t="shared" si="143"/>
        <v>21</v>
      </c>
    </row>
    <row r="1797" spans="1:27" x14ac:dyDescent="0.3">
      <c r="A1797">
        <v>100067</v>
      </c>
      <c r="B1797">
        <v>230922</v>
      </c>
      <c r="C1797" s="3">
        <v>44130.581944444442</v>
      </c>
      <c r="D1797">
        <v>0</v>
      </c>
      <c r="E1797">
        <v>2</v>
      </c>
      <c r="F1797" t="s">
        <v>25</v>
      </c>
      <c r="G1797">
        <v>1</v>
      </c>
      <c r="H1797">
        <v>59.6875</v>
      </c>
      <c r="I1797">
        <v>16.859380000000002</v>
      </c>
      <c r="J1797">
        <v>1.015625</v>
      </c>
      <c r="K1797">
        <v>48.019530000000003</v>
      </c>
      <c r="L1797" s="3">
        <v>44130.335416666669</v>
      </c>
      <c r="M1797">
        <v>17.18</v>
      </c>
      <c r="N1797" t="s">
        <v>28</v>
      </c>
      <c r="P1797">
        <f>(C1797-Key!$B$1)*24</f>
        <v>-1.0833333333721384</v>
      </c>
      <c r="Q1797">
        <f>(Key!$B$2-'17.1'!C1797)*24</f>
        <v>4.03333333338378</v>
      </c>
      <c r="R1797" s="3">
        <f>C1797-(M1797-Key!$B$5)/(24*Key!$B$6)</f>
        <v>44130.568129629624</v>
      </c>
      <c r="S1797">
        <f>M1797-Key!$B$5</f>
        <v>14.92</v>
      </c>
      <c r="T1797" s="2">
        <f t="shared" si="140"/>
        <v>44129.583333333336</v>
      </c>
      <c r="U1797" t="str">
        <f t="shared" si="141"/>
        <v>10-25-2020 14:00</v>
      </c>
      <c r="V1797">
        <f>IFERROR(IF(W1797=Z1797,VLOOKUP($U1797,[1]C8842!$G$2:$M$145,3,FALSE),0),0)</f>
        <v>21</v>
      </c>
      <c r="W1797">
        <f>VLOOKUP(RIGHT($V$1,5),Key!$A$9:$B$14,2,FALSE)</f>
        <v>10.199999999999999</v>
      </c>
      <c r="X1797">
        <f t="shared" si="144"/>
        <v>0</v>
      </c>
      <c r="Y1797">
        <f>VLOOKUP(RIGHT($X$1,5),Key!$A$9:$B$14,2,FALSE)</f>
        <v>3.7</v>
      </c>
      <c r="Z1797">
        <f t="shared" si="142"/>
        <v>10.199999999999999</v>
      </c>
      <c r="AA1797">
        <f t="shared" si="143"/>
        <v>21</v>
      </c>
    </row>
    <row r="1798" spans="1:27" x14ac:dyDescent="0.3">
      <c r="A1798">
        <v>100067</v>
      </c>
      <c r="B1798">
        <v>230922</v>
      </c>
      <c r="C1798" s="3">
        <v>44130.581944444442</v>
      </c>
      <c r="D1798">
        <v>3</v>
      </c>
      <c r="E1798">
        <v>2</v>
      </c>
      <c r="F1798" t="s">
        <v>26</v>
      </c>
      <c r="G1798">
        <v>1</v>
      </c>
      <c r="H1798">
        <v>68.789060000000006</v>
      </c>
      <c r="I1798">
        <v>18.570309999999999</v>
      </c>
      <c r="J1798">
        <v>0.94921880000000003</v>
      </c>
      <c r="K1798">
        <v>94.039060000000006</v>
      </c>
      <c r="L1798" s="3">
        <v>44130.335416666669</v>
      </c>
      <c r="M1798">
        <v>17.18</v>
      </c>
      <c r="N1798" t="s">
        <v>28</v>
      </c>
      <c r="P1798">
        <f>(C1798-Key!$B$1)*24</f>
        <v>-1.0833333333721384</v>
      </c>
      <c r="Q1798">
        <f>(Key!$B$2-'17.1'!C1798)*24</f>
        <v>4.03333333338378</v>
      </c>
      <c r="R1798" s="3">
        <f>C1798-(M1798-Key!$B$5)/(24*Key!$B$6)</f>
        <v>44130.568129629624</v>
      </c>
      <c r="S1798">
        <f>M1798-Key!$B$5</f>
        <v>14.92</v>
      </c>
      <c r="T1798" s="2">
        <f t="shared" si="140"/>
        <v>44129.583333333336</v>
      </c>
      <c r="U1798" t="str">
        <f t="shared" si="141"/>
        <v>10-25-2020 14:00</v>
      </c>
      <c r="V1798">
        <f>IFERROR(IF(W1798=Z1798,VLOOKUP($U1798,[1]C8842!$G$2:$M$145,3,FALSE),0),0)</f>
        <v>21</v>
      </c>
      <c r="W1798">
        <f>VLOOKUP(RIGHT($V$1,5),Key!$A$9:$B$14,2,FALSE)</f>
        <v>10.199999999999999</v>
      </c>
      <c r="X1798">
        <f t="shared" si="144"/>
        <v>0</v>
      </c>
      <c r="Y1798">
        <f>VLOOKUP(RIGHT($X$1,5),Key!$A$9:$B$14,2,FALSE)</f>
        <v>3.7</v>
      </c>
      <c r="Z1798">
        <f t="shared" si="142"/>
        <v>10.199999999999999</v>
      </c>
      <c r="AA1798">
        <f t="shared" si="143"/>
        <v>21</v>
      </c>
    </row>
    <row r="1799" spans="1:27" x14ac:dyDescent="0.3">
      <c r="A1799">
        <v>100067</v>
      </c>
      <c r="B1799">
        <v>230922</v>
      </c>
      <c r="C1799" s="3">
        <v>44130.582638888889</v>
      </c>
      <c r="D1799">
        <v>1</v>
      </c>
      <c r="E1799">
        <v>1</v>
      </c>
      <c r="F1799" t="s">
        <v>25</v>
      </c>
      <c r="G1799">
        <v>1</v>
      </c>
      <c r="H1799">
        <v>39.234380000000002</v>
      </c>
      <c r="I1799">
        <v>14.976559999999999</v>
      </c>
      <c r="J1799">
        <v>1.421875</v>
      </c>
      <c r="K1799">
        <v>59.023440000000001</v>
      </c>
      <c r="L1799" s="3">
        <v>44130.335416666669</v>
      </c>
      <c r="M1799">
        <v>17.18</v>
      </c>
      <c r="N1799" t="s">
        <v>28</v>
      </c>
      <c r="P1799">
        <f>(C1799-Key!$B$1)*24</f>
        <v>-1.0666666666511446</v>
      </c>
      <c r="Q1799">
        <f>(Key!$B$2-'17.1'!C1799)*24</f>
        <v>4.0166666666627862</v>
      </c>
      <c r="R1799" s="3">
        <f>C1799-(M1799-Key!$B$5)/(24*Key!$B$6)</f>
        <v>44130.568824074071</v>
      </c>
      <c r="S1799">
        <f>M1799-Key!$B$5</f>
        <v>14.92</v>
      </c>
      <c r="T1799" s="2">
        <f t="shared" si="140"/>
        <v>44129.583333333336</v>
      </c>
      <c r="U1799" t="str">
        <f t="shared" si="141"/>
        <v>10-25-2020 14:00</v>
      </c>
      <c r="V1799">
        <f>IFERROR(IF(W1799=Z1799,VLOOKUP($U1799,[1]C8842!$G$2:$M$145,3,FALSE),0),0)</f>
        <v>21</v>
      </c>
      <c r="W1799">
        <f>VLOOKUP(RIGHT($V$1,5),Key!$A$9:$B$14,2,FALSE)</f>
        <v>10.199999999999999</v>
      </c>
      <c r="X1799">
        <f t="shared" si="144"/>
        <v>0</v>
      </c>
      <c r="Y1799">
        <f>VLOOKUP(RIGHT($X$1,5),Key!$A$9:$B$14,2,FALSE)</f>
        <v>3.7</v>
      </c>
      <c r="Z1799">
        <f t="shared" si="142"/>
        <v>10.199999999999999</v>
      </c>
      <c r="AA1799">
        <f t="shared" si="143"/>
        <v>21</v>
      </c>
    </row>
    <row r="1800" spans="1:27" x14ac:dyDescent="0.3">
      <c r="A1800">
        <v>100067</v>
      </c>
      <c r="B1800">
        <v>230922</v>
      </c>
      <c r="C1800" s="3">
        <v>44130.582638888889</v>
      </c>
      <c r="D1800">
        <v>2</v>
      </c>
      <c r="E1800">
        <v>1</v>
      </c>
      <c r="F1800" t="s">
        <v>26</v>
      </c>
      <c r="G1800">
        <v>1</v>
      </c>
      <c r="H1800">
        <v>74.035160000000005</v>
      </c>
      <c r="I1800">
        <v>16.53125</v>
      </c>
      <c r="J1800">
        <v>0.80859380000000003</v>
      </c>
      <c r="K1800">
        <v>80.03125</v>
      </c>
      <c r="L1800" s="3">
        <v>44130.335416666669</v>
      </c>
      <c r="M1800">
        <v>17.18</v>
      </c>
      <c r="N1800" t="s">
        <v>28</v>
      </c>
      <c r="P1800">
        <f>(C1800-Key!$B$1)*24</f>
        <v>-1.0666666666511446</v>
      </c>
      <c r="Q1800">
        <f>(Key!$B$2-'17.1'!C1800)*24</f>
        <v>4.0166666666627862</v>
      </c>
      <c r="R1800" s="3">
        <f>C1800-(M1800-Key!$B$5)/(24*Key!$B$6)</f>
        <v>44130.568824074071</v>
      </c>
      <c r="S1800">
        <f>M1800-Key!$B$5</f>
        <v>14.92</v>
      </c>
      <c r="T1800" s="2">
        <f t="shared" si="140"/>
        <v>44129.583333333336</v>
      </c>
      <c r="U1800" t="str">
        <f t="shared" si="141"/>
        <v>10-25-2020 14:00</v>
      </c>
      <c r="V1800">
        <f>IFERROR(IF(W1800=Z1800,VLOOKUP($U1800,[1]C8842!$G$2:$M$145,3,FALSE),0),0)</f>
        <v>21</v>
      </c>
      <c r="W1800">
        <f>VLOOKUP(RIGHT($V$1,5),Key!$A$9:$B$14,2,FALSE)</f>
        <v>10.199999999999999</v>
      </c>
      <c r="X1800">
        <f t="shared" si="144"/>
        <v>0</v>
      </c>
      <c r="Y1800">
        <f>VLOOKUP(RIGHT($X$1,5),Key!$A$9:$B$14,2,FALSE)</f>
        <v>3.7</v>
      </c>
      <c r="Z1800">
        <f t="shared" si="142"/>
        <v>10.199999999999999</v>
      </c>
      <c r="AA1800">
        <f t="shared" si="143"/>
        <v>21</v>
      </c>
    </row>
    <row r="1801" spans="1:27" x14ac:dyDescent="0.3">
      <c r="A1801">
        <v>100067</v>
      </c>
      <c r="B1801">
        <v>230922</v>
      </c>
      <c r="C1801" s="3">
        <v>44130.582638888889</v>
      </c>
      <c r="D1801">
        <v>3</v>
      </c>
      <c r="E1801">
        <v>2</v>
      </c>
      <c r="F1801" t="s">
        <v>26</v>
      </c>
      <c r="G1801">
        <v>2</v>
      </c>
      <c r="H1801">
        <v>64.5</v>
      </c>
      <c r="I1801">
        <v>21.035160000000001</v>
      </c>
      <c r="J1801">
        <v>1.113281</v>
      </c>
      <c r="K1801">
        <v>94.039060000000006</v>
      </c>
      <c r="L1801" s="3">
        <v>44130.335416666669</v>
      </c>
      <c r="M1801">
        <v>17.18</v>
      </c>
      <c r="N1801" t="s">
        <v>28</v>
      </c>
      <c r="P1801">
        <f>(C1801-Key!$B$1)*24</f>
        <v>-1.0666666666511446</v>
      </c>
      <c r="Q1801">
        <f>(Key!$B$2-'17.1'!C1801)*24</f>
        <v>4.0166666666627862</v>
      </c>
      <c r="R1801" s="3">
        <f>C1801-(M1801-Key!$B$5)/(24*Key!$B$6)</f>
        <v>44130.568824074071</v>
      </c>
      <c r="S1801">
        <f>M1801-Key!$B$5</f>
        <v>14.92</v>
      </c>
      <c r="T1801" s="2">
        <f t="shared" si="140"/>
        <v>44129.583333333336</v>
      </c>
      <c r="U1801" t="str">
        <f t="shared" si="141"/>
        <v>10-25-2020 14:00</v>
      </c>
      <c r="V1801">
        <f>IFERROR(IF(W1801=Z1801,VLOOKUP($U1801,[1]C8842!$G$2:$M$145,3,FALSE),0),0)</f>
        <v>21</v>
      </c>
      <c r="W1801">
        <f>VLOOKUP(RIGHT($V$1,5),Key!$A$9:$B$14,2,FALSE)</f>
        <v>10.199999999999999</v>
      </c>
      <c r="X1801">
        <f t="shared" si="144"/>
        <v>0</v>
      </c>
      <c r="Y1801">
        <f>VLOOKUP(RIGHT($X$1,5),Key!$A$9:$B$14,2,FALSE)</f>
        <v>3.7</v>
      </c>
      <c r="Z1801">
        <f t="shared" si="142"/>
        <v>10.199999999999999</v>
      </c>
      <c r="AA1801">
        <f t="shared" si="143"/>
        <v>21</v>
      </c>
    </row>
    <row r="1802" spans="1:27" x14ac:dyDescent="0.3">
      <c r="A1802">
        <v>100067</v>
      </c>
      <c r="B1802">
        <v>230922</v>
      </c>
      <c r="C1802" s="3">
        <v>44130.582638888889</v>
      </c>
      <c r="D1802">
        <v>2</v>
      </c>
      <c r="E1802">
        <v>1</v>
      </c>
      <c r="F1802" t="s">
        <v>26</v>
      </c>
      <c r="G1802">
        <v>1</v>
      </c>
      <c r="H1802">
        <v>74.71875</v>
      </c>
      <c r="I1802">
        <v>16.945309999999999</v>
      </c>
      <c r="J1802">
        <v>0.81640630000000003</v>
      </c>
      <c r="K1802">
        <v>81.035160000000005</v>
      </c>
      <c r="L1802" s="3">
        <v>44130.335416666669</v>
      </c>
      <c r="M1802">
        <v>17.18</v>
      </c>
      <c r="N1802" t="s">
        <v>28</v>
      </c>
      <c r="P1802">
        <f>(C1802-Key!$B$1)*24</f>
        <v>-1.0666666666511446</v>
      </c>
      <c r="Q1802">
        <f>(Key!$B$2-'17.1'!C1802)*24</f>
        <v>4.0166666666627862</v>
      </c>
      <c r="R1802" s="3">
        <f>C1802-(M1802-Key!$B$5)/(24*Key!$B$6)</f>
        <v>44130.568824074071</v>
      </c>
      <c r="S1802">
        <f>M1802-Key!$B$5</f>
        <v>14.92</v>
      </c>
      <c r="T1802" s="2">
        <f t="shared" si="140"/>
        <v>44129.583333333336</v>
      </c>
      <c r="U1802" t="str">
        <f t="shared" si="141"/>
        <v>10-25-2020 14:00</v>
      </c>
      <c r="V1802">
        <f>IFERROR(IF(W1802=Z1802,VLOOKUP($U1802,[1]C8842!$G$2:$M$145,3,FALSE),0),0)</f>
        <v>21</v>
      </c>
      <c r="W1802">
        <f>VLOOKUP(RIGHT($V$1,5),Key!$A$9:$B$14,2,FALSE)</f>
        <v>10.199999999999999</v>
      </c>
      <c r="X1802">
        <f t="shared" si="144"/>
        <v>0</v>
      </c>
      <c r="Y1802">
        <f>VLOOKUP(RIGHT($X$1,5),Key!$A$9:$B$14,2,FALSE)</f>
        <v>3.7</v>
      </c>
      <c r="Z1802">
        <f t="shared" si="142"/>
        <v>10.199999999999999</v>
      </c>
      <c r="AA1802">
        <f t="shared" si="143"/>
        <v>21</v>
      </c>
    </row>
    <row r="1803" spans="1:27" x14ac:dyDescent="0.3">
      <c r="A1803">
        <v>100067</v>
      </c>
      <c r="B1803">
        <v>230922</v>
      </c>
      <c r="C1803" s="3">
        <v>44130.582638888889</v>
      </c>
      <c r="D1803">
        <v>3</v>
      </c>
      <c r="E1803">
        <v>2</v>
      </c>
      <c r="F1803" t="s">
        <v>26</v>
      </c>
      <c r="G1803">
        <v>1</v>
      </c>
      <c r="H1803">
        <v>70.164060000000006</v>
      </c>
      <c r="I1803">
        <v>17.027339999999999</v>
      </c>
      <c r="J1803">
        <v>0.87109380000000003</v>
      </c>
      <c r="K1803">
        <v>94.039060000000006</v>
      </c>
      <c r="L1803" s="3">
        <v>44130.335416666669</v>
      </c>
      <c r="M1803">
        <v>17.18</v>
      </c>
      <c r="N1803" t="s">
        <v>28</v>
      </c>
      <c r="P1803">
        <f>(C1803-Key!$B$1)*24</f>
        <v>-1.0666666666511446</v>
      </c>
      <c r="Q1803">
        <f>(Key!$B$2-'17.1'!C1803)*24</f>
        <v>4.0166666666627862</v>
      </c>
      <c r="R1803" s="3">
        <f>C1803-(M1803-Key!$B$5)/(24*Key!$B$6)</f>
        <v>44130.568824074071</v>
      </c>
      <c r="S1803">
        <f>M1803-Key!$B$5</f>
        <v>14.92</v>
      </c>
      <c r="T1803" s="2">
        <f t="shared" si="140"/>
        <v>44129.583333333336</v>
      </c>
      <c r="U1803" t="str">
        <f t="shared" si="141"/>
        <v>10-25-2020 14:00</v>
      </c>
      <c r="V1803">
        <f>IFERROR(IF(W1803=Z1803,VLOOKUP($U1803,[1]C8842!$G$2:$M$145,3,FALSE),0),0)</f>
        <v>21</v>
      </c>
      <c r="W1803">
        <f>VLOOKUP(RIGHT($V$1,5),Key!$A$9:$B$14,2,FALSE)</f>
        <v>10.199999999999999</v>
      </c>
      <c r="X1803">
        <f t="shared" si="144"/>
        <v>0</v>
      </c>
      <c r="Y1803">
        <f>VLOOKUP(RIGHT($X$1,5),Key!$A$9:$B$14,2,FALSE)</f>
        <v>3.7</v>
      </c>
      <c r="Z1803">
        <f t="shared" si="142"/>
        <v>10.199999999999999</v>
      </c>
      <c r="AA1803">
        <f t="shared" si="143"/>
        <v>21</v>
      </c>
    </row>
    <row r="1804" spans="1:27" x14ac:dyDescent="0.3">
      <c r="A1804">
        <v>100067</v>
      </c>
      <c r="B1804">
        <v>230922</v>
      </c>
      <c r="C1804" s="3">
        <v>44130.582638888889</v>
      </c>
      <c r="D1804">
        <v>0</v>
      </c>
      <c r="E1804">
        <v>2</v>
      </c>
      <c r="F1804" t="s">
        <v>25</v>
      </c>
      <c r="G1804">
        <v>1</v>
      </c>
      <c r="H1804">
        <v>69.917969999999997</v>
      </c>
      <c r="I1804">
        <v>15.8125</v>
      </c>
      <c r="J1804">
        <v>0.828125</v>
      </c>
      <c r="K1804">
        <v>44.019530000000003</v>
      </c>
      <c r="L1804" s="3">
        <v>44130.335416666669</v>
      </c>
      <c r="M1804">
        <v>17.18</v>
      </c>
      <c r="N1804" t="s">
        <v>28</v>
      </c>
      <c r="P1804">
        <f>(C1804-Key!$B$1)*24</f>
        <v>-1.0666666666511446</v>
      </c>
      <c r="Q1804">
        <f>(Key!$B$2-'17.1'!C1804)*24</f>
        <v>4.0166666666627862</v>
      </c>
      <c r="R1804" s="3">
        <f>C1804-(M1804-Key!$B$5)/(24*Key!$B$6)</f>
        <v>44130.568824074071</v>
      </c>
      <c r="S1804">
        <f>M1804-Key!$B$5</f>
        <v>14.92</v>
      </c>
      <c r="T1804" s="2">
        <f t="shared" si="140"/>
        <v>44129.583333333336</v>
      </c>
      <c r="U1804" t="str">
        <f t="shared" si="141"/>
        <v>10-25-2020 14:00</v>
      </c>
      <c r="V1804">
        <f>IFERROR(IF(W1804=Z1804,VLOOKUP($U1804,[1]C8842!$G$2:$M$145,3,FALSE),0),0)</f>
        <v>21</v>
      </c>
      <c r="W1804">
        <f>VLOOKUP(RIGHT($V$1,5),Key!$A$9:$B$14,2,FALSE)</f>
        <v>10.199999999999999</v>
      </c>
      <c r="X1804">
        <f t="shared" si="144"/>
        <v>0</v>
      </c>
      <c r="Y1804">
        <f>VLOOKUP(RIGHT($X$1,5),Key!$A$9:$B$14,2,FALSE)</f>
        <v>3.7</v>
      </c>
      <c r="Z1804">
        <f t="shared" si="142"/>
        <v>10.199999999999999</v>
      </c>
      <c r="AA1804">
        <f t="shared" si="143"/>
        <v>21</v>
      </c>
    </row>
    <row r="1805" spans="1:27" x14ac:dyDescent="0.3">
      <c r="A1805">
        <v>100067</v>
      </c>
      <c r="B1805">
        <v>230922</v>
      </c>
      <c r="C1805" s="3">
        <v>44130.582638888889</v>
      </c>
      <c r="D1805">
        <v>1</v>
      </c>
      <c r="E1805">
        <v>1</v>
      </c>
      <c r="F1805" t="s">
        <v>25</v>
      </c>
      <c r="G1805">
        <v>1</v>
      </c>
      <c r="H1805">
        <v>66.648439999999994</v>
      </c>
      <c r="I1805">
        <v>16.214839999999999</v>
      </c>
      <c r="J1805">
        <v>0.88671880000000003</v>
      </c>
      <c r="K1805">
        <v>57.023440000000001</v>
      </c>
      <c r="L1805" s="3">
        <v>44130.335416666669</v>
      </c>
      <c r="M1805">
        <v>17.18</v>
      </c>
      <c r="N1805" t="s">
        <v>28</v>
      </c>
      <c r="P1805">
        <f>(C1805-Key!$B$1)*24</f>
        <v>-1.0666666666511446</v>
      </c>
      <c r="Q1805">
        <f>(Key!$B$2-'17.1'!C1805)*24</f>
        <v>4.0166666666627862</v>
      </c>
      <c r="R1805" s="3">
        <f>C1805-(M1805-Key!$B$5)/(24*Key!$B$6)</f>
        <v>44130.568824074071</v>
      </c>
      <c r="S1805">
        <f>M1805-Key!$B$5</f>
        <v>14.92</v>
      </c>
      <c r="T1805" s="2">
        <f t="shared" si="140"/>
        <v>44129.583333333336</v>
      </c>
      <c r="U1805" t="str">
        <f t="shared" si="141"/>
        <v>10-25-2020 14:00</v>
      </c>
      <c r="V1805">
        <f>IFERROR(IF(W1805=Z1805,VLOOKUP($U1805,[1]C8842!$G$2:$M$145,3,FALSE),0),0)</f>
        <v>21</v>
      </c>
      <c r="W1805">
        <f>VLOOKUP(RIGHT($V$1,5),Key!$A$9:$B$14,2,FALSE)</f>
        <v>10.199999999999999</v>
      </c>
      <c r="X1805">
        <f t="shared" si="144"/>
        <v>0</v>
      </c>
      <c r="Y1805">
        <f>VLOOKUP(RIGHT($X$1,5),Key!$A$9:$B$14,2,FALSE)</f>
        <v>3.7</v>
      </c>
      <c r="Z1805">
        <f t="shared" si="142"/>
        <v>10.199999999999999</v>
      </c>
      <c r="AA1805">
        <f t="shared" si="143"/>
        <v>21</v>
      </c>
    </row>
    <row r="1806" spans="1:27" x14ac:dyDescent="0.3">
      <c r="A1806">
        <v>100067</v>
      </c>
      <c r="B1806">
        <v>230922</v>
      </c>
      <c r="C1806" s="3">
        <v>44130.582638888889</v>
      </c>
      <c r="D1806">
        <v>0</v>
      </c>
      <c r="E1806">
        <v>2</v>
      </c>
      <c r="F1806" t="s">
        <v>25</v>
      </c>
      <c r="G1806">
        <v>2</v>
      </c>
      <c r="H1806">
        <v>62.378909999999998</v>
      </c>
      <c r="I1806">
        <v>20.695309999999999</v>
      </c>
      <c r="J1806">
        <v>1.136719</v>
      </c>
      <c r="K1806">
        <v>47.019530000000003</v>
      </c>
      <c r="L1806" s="3">
        <v>44130.335416666669</v>
      </c>
      <c r="M1806">
        <v>17.18</v>
      </c>
      <c r="N1806" t="s">
        <v>28</v>
      </c>
      <c r="P1806">
        <f>(C1806-Key!$B$1)*24</f>
        <v>-1.0666666666511446</v>
      </c>
      <c r="Q1806">
        <f>(Key!$B$2-'17.1'!C1806)*24</f>
        <v>4.0166666666627862</v>
      </c>
      <c r="R1806" s="3">
        <f>C1806-(M1806-Key!$B$5)/(24*Key!$B$6)</f>
        <v>44130.568824074071</v>
      </c>
      <c r="S1806">
        <f>M1806-Key!$B$5</f>
        <v>14.92</v>
      </c>
      <c r="T1806" s="2">
        <f t="shared" si="140"/>
        <v>44129.583333333336</v>
      </c>
      <c r="U1806" t="str">
        <f t="shared" si="141"/>
        <v>10-25-2020 14:00</v>
      </c>
      <c r="V1806">
        <f>IFERROR(IF(W1806=Z1806,VLOOKUP($U1806,[1]C8842!$G$2:$M$145,3,FALSE),0),0)</f>
        <v>21</v>
      </c>
      <c r="W1806">
        <f>VLOOKUP(RIGHT($V$1,5),Key!$A$9:$B$14,2,FALSE)</f>
        <v>10.199999999999999</v>
      </c>
      <c r="X1806">
        <f t="shared" si="144"/>
        <v>0</v>
      </c>
      <c r="Y1806">
        <f>VLOOKUP(RIGHT($X$1,5),Key!$A$9:$B$14,2,FALSE)</f>
        <v>3.7</v>
      </c>
      <c r="Z1806">
        <f t="shared" si="142"/>
        <v>10.199999999999999</v>
      </c>
      <c r="AA1806">
        <f t="shared" si="143"/>
        <v>21</v>
      </c>
    </row>
    <row r="1807" spans="1:27" x14ac:dyDescent="0.3">
      <c r="A1807">
        <v>100067</v>
      </c>
      <c r="B1807">
        <v>230922</v>
      </c>
      <c r="C1807" s="3">
        <v>44130.582638888889</v>
      </c>
      <c r="D1807">
        <v>2</v>
      </c>
      <c r="E1807">
        <v>1</v>
      </c>
      <c r="F1807" t="s">
        <v>26</v>
      </c>
      <c r="G1807">
        <v>1</v>
      </c>
      <c r="H1807">
        <v>72.5</v>
      </c>
      <c r="I1807">
        <v>16.890630000000002</v>
      </c>
      <c r="J1807">
        <v>0.83984380000000003</v>
      </c>
      <c r="K1807">
        <v>82.035160000000005</v>
      </c>
      <c r="L1807" s="3">
        <v>44130.335416666669</v>
      </c>
      <c r="M1807">
        <v>17.18</v>
      </c>
      <c r="N1807" t="s">
        <v>28</v>
      </c>
      <c r="P1807">
        <f>(C1807-Key!$B$1)*24</f>
        <v>-1.0666666666511446</v>
      </c>
      <c r="Q1807">
        <f>(Key!$B$2-'17.1'!C1807)*24</f>
        <v>4.0166666666627862</v>
      </c>
      <c r="R1807" s="3">
        <f>C1807-(M1807-Key!$B$5)/(24*Key!$B$6)</f>
        <v>44130.568824074071</v>
      </c>
      <c r="S1807">
        <f>M1807-Key!$B$5</f>
        <v>14.92</v>
      </c>
      <c r="T1807" s="2">
        <f t="shared" si="140"/>
        <v>44129.583333333336</v>
      </c>
      <c r="U1807" t="str">
        <f t="shared" si="141"/>
        <v>10-25-2020 14:00</v>
      </c>
      <c r="V1807">
        <f>IFERROR(IF(W1807=Z1807,VLOOKUP($U1807,[1]C8842!$G$2:$M$145,3,FALSE),0),0)</f>
        <v>21</v>
      </c>
      <c r="W1807">
        <f>VLOOKUP(RIGHT($V$1,5),Key!$A$9:$B$14,2,FALSE)</f>
        <v>10.199999999999999</v>
      </c>
      <c r="X1807">
        <f t="shared" si="144"/>
        <v>0</v>
      </c>
      <c r="Y1807">
        <f>VLOOKUP(RIGHT($X$1,5),Key!$A$9:$B$14,2,FALSE)</f>
        <v>3.7</v>
      </c>
      <c r="Z1807">
        <f t="shared" si="142"/>
        <v>10.199999999999999</v>
      </c>
      <c r="AA1807">
        <f t="shared" si="143"/>
        <v>21</v>
      </c>
    </row>
    <row r="1808" spans="1:27" x14ac:dyDescent="0.3">
      <c r="A1808">
        <v>100067</v>
      </c>
      <c r="B1808">
        <v>230922</v>
      </c>
      <c r="C1808" s="3">
        <v>44130.582638888889</v>
      </c>
      <c r="D1808">
        <v>2</v>
      </c>
      <c r="E1808">
        <v>1</v>
      </c>
      <c r="F1808" t="s">
        <v>26</v>
      </c>
      <c r="G1808">
        <v>1</v>
      </c>
      <c r="H1808">
        <v>71.605469999999997</v>
      </c>
      <c r="I1808">
        <v>19.789059999999999</v>
      </c>
      <c r="J1808">
        <v>0.95703130000000003</v>
      </c>
      <c r="K1808">
        <v>80.03125</v>
      </c>
      <c r="L1808" s="3">
        <v>44130.335416666669</v>
      </c>
      <c r="M1808">
        <v>17.18</v>
      </c>
      <c r="N1808" t="s">
        <v>28</v>
      </c>
      <c r="P1808">
        <f>(C1808-Key!$B$1)*24</f>
        <v>-1.0666666666511446</v>
      </c>
      <c r="Q1808">
        <f>(Key!$B$2-'17.1'!C1808)*24</f>
        <v>4.0166666666627862</v>
      </c>
      <c r="R1808" s="3">
        <f>C1808-(M1808-Key!$B$5)/(24*Key!$B$6)</f>
        <v>44130.568824074071</v>
      </c>
      <c r="S1808">
        <f>M1808-Key!$B$5</f>
        <v>14.92</v>
      </c>
      <c r="T1808" s="2">
        <f t="shared" si="140"/>
        <v>44129.583333333336</v>
      </c>
      <c r="U1808" t="str">
        <f t="shared" si="141"/>
        <v>10-25-2020 14:00</v>
      </c>
      <c r="V1808">
        <f>IFERROR(IF(W1808=Z1808,VLOOKUP($U1808,[1]C8842!$G$2:$M$145,3,FALSE),0),0)</f>
        <v>21</v>
      </c>
      <c r="W1808">
        <f>VLOOKUP(RIGHT($V$1,5),Key!$A$9:$B$14,2,FALSE)</f>
        <v>10.199999999999999</v>
      </c>
      <c r="X1808">
        <f t="shared" si="144"/>
        <v>0</v>
      </c>
      <c r="Y1808">
        <f>VLOOKUP(RIGHT($X$1,5),Key!$A$9:$B$14,2,FALSE)</f>
        <v>3.7</v>
      </c>
      <c r="Z1808">
        <f t="shared" si="142"/>
        <v>10.199999999999999</v>
      </c>
      <c r="AA1808">
        <f t="shared" si="143"/>
        <v>21</v>
      </c>
    </row>
    <row r="1809" spans="1:27" x14ac:dyDescent="0.3">
      <c r="A1809">
        <v>100067</v>
      </c>
      <c r="B1809">
        <v>230922</v>
      </c>
      <c r="C1809" s="3">
        <v>44130.582638888889</v>
      </c>
      <c r="D1809">
        <v>3</v>
      </c>
      <c r="E1809">
        <v>2</v>
      </c>
      <c r="F1809" t="s">
        <v>26</v>
      </c>
      <c r="G1809">
        <v>1</v>
      </c>
      <c r="H1809">
        <v>60.085940000000001</v>
      </c>
      <c r="I1809">
        <v>19.960940000000001</v>
      </c>
      <c r="J1809">
        <v>1.1484380000000001</v>
      </c>
      <c r="K1809">
        <v>93.039060000000006</v>
      </c>
      <c r="L1809" s="3">
        <v>44130.335416666669</v>
      </c>
      <c r="M1809">
        <v>17.18</v>
      </c>
      <c r="N1809" t="s">
        <v>28</v>
      </c>
      <c r="P1809">
        <f>(C1809-Key!$B$1)*24</f>
        <v>-1.0666666666511446</v>
      </c>
      <c r="Q1809">
        <f>(Key!$B$2-'17.1'!C1809)*24</f>
        <v>4.0166666666627862</v>
      </c>
      <c r="R1809" s="3">
        <f>C1809-(M1809-Key!$B$5)/(24*Key!$B$6)</f>
        <v>44130.568824074071</v>
      </c>
      <c r="S1809">
        <f>M1809-Key!$B$5</f>
        <v>14.92</v>
      </c>
      <c r="T1809" s="2">
        <f t="shared" si="140"/>
        <v>44129.583333333336</v>
      </c>
      <c r="U1809" t="str">
        <f t="shared" si="141"/>
        <v>10-25-2020 14:00</v>
      </c>
      <c r="V1809">
        <f>IFERROR(IF(W1809=Z1809,VLOOKUP($U1809,[1]C8842!$G$2:$M$145,3,FALSE),0),0)</f>
        <v>21</v>
      </c>
      <c r="W1809">
        <f>VLOOKUP(RIGHT($V$1,5),Key!$A$9:$B$14,2,FALSE)</f>
        <v>10.199999999999999</v>
      </c>
      <c r="X1809">
        <f t="shared" si="144"/>
        <v>0</v>
      </c>
      <c r="Y1809">
        <f>VLOOKUP(RIGHT($X$1,5),Key!$A$9:$B$14,2,FALSE)</f>
        <v>3.7</v>
      </c>
      <c r="Z1809">
        <f t="shared" si="142"/>
        <v>10.199999999999999</v>
      </c>
      <c r="AA1809">
        <f t="shared" si="143"/>
        <v>21</v>
      </c>
    </row>
    <row r="1810" spans="1:27" x14ac:dyDescent="0.3">
      <c r="A1810">
        <v>100067</v>
      </c>
      <c r="B1810">
        <v>230922</v>
      </c>
      <c r="C1810" s="3">
        <v>44130.582638888889</v>
      </c>
      <c r="D1810">
        <v>3</v>
      </c>
      <c r="E1810">
        <v>2</v>
      </c>
      <c r="F1810" t="s">
        <v>26</v>
      </c>
      <c r="G1810">
        <v>1</v>
      </c>
      <c r="H1810">
        <v>70.296880000000002</v>
      </c>
      <c r="I1810">
        <v>14.30078</v>
      </c>
      <c r="J1810">
        <v>0.765625</v>
      </c>
      <c r="K1810">
        <v>92.039060000000006</v>
      </c>
      <c r="L1810" s="3">
        <v>44130.335416666669</v>
      </c>
      <c r="M1810">
        <v>17.18</v>
      </c>
      <c r="N1810" t="s">
        <v>28</v>
      </c>
      <c r="P1810">
        <f>(C1810-Key!$B$1)*24</f>
        <v>-1.0666666666511446</v>
      </c>
      <c r="Q1810">
        <f>(Key!$B$2-'17.1'!C1810)*24</f>
        <v>4.0166666666627862</v>
      </c>
      <c r="R1810" s="3">
        <f>C1810-(M1810-Key!$B$5)/(24*Key!$B$6)</f>
        <v>44130.568824074071</v>
      </c>
      <c r="S1810">
        <f>M1810-Key!$B$5</f>
        <v>14.92</v>
      </c>
      <c r="T1810" s="2">
        <f t="shared" si="140"/>
        <v>44129.583333333336</v>
      </c>
      <c r="U1810" t="str">
        <f t="shared" si="141"/>
        <v>10-25-2020 14:00</v>
      </c>
      <c r="V1810">
        <f>IFERROR(IF(W1810=Z1810,VLOOKUP($U1810,[1]C8842!$G$2:$M$145,3,FALSE),0),0)</f>
        <v>21</v>
      </c>
      <c r="W1810">
        <f>VLOOKUP(RIGHT($V$1,5),Key!$A$9:$B$14,2,FALSE)</f>
        <v>10.199999999999999</v>
      </c>
      <c r="X1810">
        <f t="shared" si="144"/>
        <v>0</v>
      </c>
      <c r="Y1810">
        <f>VLOOKUP(RIGHT($X$1,5),Key!$A$9:$B$14,2,FALSE)</f>
        <v>3.7</v>
      </c>
      <c r="Z1810">
        <f t="shared" si="142"/>
        <v>10.199999999999999</v>
      </c>
      <c r="AA1810">
        <f t="shared" si="143"/>
        <v>21</v>
      </c>
    </row>
    <row r="1811" spans="1:27" x14ac:dyDescent="0.3">
      <c r="A1811">
        <v>100067</v>
      </c>
      <c r="B1811">
        <v>230922</v>
      </c>
      <c r="C1811" s="3">
        <v>44130.582638888889</v>
      </c>
      <c r="D1811">
        <v>3</v>
      </c>
      <c r="E1811">
        <v>2</v>
      </c>
      <c r="F1811" t="s">
        <v>26</v>
      </c>
      <c r="G1811">
        <v>1</v>
      </c>
      <c r="H1811">
        <v>70.21875</v>
      </c>
      <c r="I1811">
        <v>14.20313</v>
      </c>
      <c r="J1811">
        <v>0.765625</v>
      </c>
      <c r="K1811">
        <v>94.039060000000006</v>
      </c>
      <c r="L1811" s="3">
        <v>44130.335416666669</v>
      </c>
      <c r="M1811">
        <v>17.18</v>
      </c>
      <c r="N1811" t="s">
        <v>28</v>
      </c>
      <c r="P1811">
        <f>(C1811-Key!$B$1)*24</f>
        <v>-1.0666666666511446</v>
      </c>
      <c r="Q1811">
        <f>(Key!$B$2-'17.1'!C1811)*24</f>
        <v>4.0166666666627862</v>
      </c>
      <c r="R1811" s="3">
        <f>C1811-(M1811-Key!$B$5)/(24*Key!$B$6)</f>
        <v>44130.568824074071</v>
      </c>
      <c r="S1811">
        <f>M1811-Key!$B$5</f>
        <v>14.92</v>
      </c>
      <c r="T1811" s="2">
        <f t="shared" si="140"/>
        <v>44129.583333333336</v>
      </c>
      <c r="U1811" t="str">
        <f t="shared" si="141"/>
        <v>10-25-2020 14:00</v>
      </c>
      <c r="V1811">
        <f>IFERROR(IF(W1811=Z1811,VLOOKUP($U1811,[1]C8842!$G$2:$M$145,3,FALSE),0),0)</f>
        <v>21</v>
      </c>
      <c r="W1811">
        <f>VLOOKUP(RIGHT($V$1,5),Key!$A$9:$B$14,2,FALSE)</f>
        <v>10.199999999999999</v>
      </c>
      <c r="X1811">
        <f t="shared" si="144"/>
        <v>0</v>
      </c>
      <c r="Y1811">
        <f>VLOOKUP(RIGHT($X$1,5),Key!$A$9:$B$14,2,FALSE)</f>
        <v>3.7</v>
      </c>
      <c r="Z1811">
        <f t="shared" si="142"/>
        <v>10.199999999999999</v>
      </c>
      <c r="AA1811">
        <f t="shared" si="143"/>
        <v>21</v>
      </c>
    </row>
    <row r="1812" spans="1:27" x14ac:dyDescent="0.3">
      <c r="A1812">
        <v>100067</v>
      </c>
      <c r="B1812">
        <v>230922</v>
      </c>
      <c r="C1812" s="3">
        <v>44130.583333333336</v>
      </c>
      <c r="D1812">
        <v>2</v>
      </c>
      <c r="E1812">
        <v>1</v>
      </c>
      <c r="F1812" t="s">
        <v>26</v>
      </c>
      <c r="G1812">
        <v>1</v>
      </c>
      <c r="H1812">
        <v>71.894530000000003</v>
      </c>
      <c r="I1812">
        <v>16.378910000000001</v>
      </c>
      <c r="J1812">
        <v>0.828125</v>
      </c>
      <c r="K1812">
        <v>80.03125</v>
      </c>
      <c r="L1812" s="3">
        <v>44130.335416666669</v>
      </c>
      <c r="M1812">
        <v>17.18</v>
      </c>
      <c r="N1812" t="s">
        <v>28</v>
      </c>
      <c r="P1812">
        <f>(C1812-Key!$B$1)*24</f>
        <v>-1.0499999999301508</v>
      </c>
      <c r="Q1812">
        <f>(Key!$B$2-'17.1'!C1812)*24</f>
        <v>3.9999999999417923</v>
      </c>
      <c r="R1812" s="3">
        <f>C1812-(M1812-Key!$B$5)/(24*Key!$B$6)</f>
        <v>44130.569518518518</v>
      </c>
      <c r="S1812">
        <f>M1812-Key!$B$5</f>
        <v>14.92</v>
      </c>
      <c r="T1812" s="2">
        <f t="shared" si="140"/>
        <v>44129.583333333336</v>
      </c>
      <c r="U1812" t="str">
        <f t="shared" si="141"/>
        <v>10-25-2020 14:00</v>
      </c>
      <c r="V1812">
        <f>IFERROR(IF(W1812=Z1812,VLOOKUP($U1812,[1]C8842!$G$2:$M$145,3,FALSE),0),0)</f>
        <v>21</v>
      </c>
      <c r="W1812">
        <f>VLOOKUP(RIGHT($V$1,5),Key!$A$9:$B$14,2,FALSE)</f>
        <v>10.199999999999999</v>
      </c>
      <c r="X1812">
        <f t="shared" si="144"/>
        <v>0</v>
      </c>
      <c r="Y1812">
        <f>VLOOKUP(RIGHT($X$1,5),Key!$A$9:$B$14,2,FALSE)</f>
        <v>3.7</v>
      </c>
      <c r="Z1812">
        <f t="shared" si="142"/>
        <v>10.199999999999999</v>
      </c>
      <c r="AA1812">
        <f t="shared" si="143"/>
        <v>21</v>
      </c>
    </row>
    <row r="1813" spans="1:27" x14ac:dyDescent="0.3">
      <c r="A1813">
        <v>100067</v>
      </c>
      <c r="B1813">
        <v>230922</v>
      </c>
      <c r="C1813" s="3">
        <v>44130.583333333336</v>
      </c>
      <c r="D1813">
        <v>3</v>
      </c>
      <c r="E1813">
        <v>2</v>
      </c>
      <c r="F1813" t="s">
        <v>26</v>
      </c>
      <c r="G1813">
        <v>1</v>
      </c>
      <c r="H1813">
        <v>68.90625</v>
      </c>
      <c r="I1813">
        <v>17.41797</v>
      </c>
      <c r="J1813">
        <v>0.90234380000000003</v>
      </c>
      <c r="K1813">
        <v>96.039060000000006</v>
      </c>
      <c r="L1813" s="3">
        <v>44130.335416666669</v>
      </c>
      <c r="M1813">
        <v>17.18</v>
      </c>
      <c r="N1813" t="s">
        <v>28</v>
      </c>
      <c r="P1813">
        <f>(C1813-Key!$B$1)*24</f>
        <v>-1.0499999999301508</v>
      </c>
      <c r="Q1813">
        <f>(Key!$B$2-'17.1'!C1813)*24</f>
        <v>3.9999999999417923</v>
      </c>
      <c r="R1813" s="3">
        <f>C1813-(M1813-Key!$B$5)/(24*Key!$B$6)</f>
        <v>44130.569518518518</v>
      </c>
      <c r="S1813">
        <f>M1813-Key!$B$5</f>
        <v>14.92</v>
      </c>
      <c r="T1813" s="2">
        <f t="shared" si="140"/>
        <v>44129.583333333336</v>
      </c>
      <c r="U1813" t="str">
        <f t="shared" si="141"/>
        <v>10-25-2020 14:00</v>
      </c>
      <c r="V1813">
        <f>IFERROR(IF(W1813=Z1813,VLOOKUP($U1813,[1]C8842!$G$2:$M$145,3,FALSE),0),0)</f>
        <v>21</v>
      </c>
      <c r="W1813">
        <f>VLOOKUP(RIGHT($V$1,5),Key!$A$9:$B$14,2,FALSE)</f>
        <v>10.199999999999999</v>
      </c>
      <c r="X1813">
        <f t="shared" si="144"/>
        <v>0</v>
      </c>
      <c r="Y1813">
        <f>VLOOKUP(RIGHT($X$1,5),Key!$A$9:$B$14,2,FALSE)</f>
        <v>3.7</v>
      </c>
      <c r="Z1813">
        <f t="shared" si="142"/>
        <v>10.199999999999999</v>
      </c>
      <c r="AA1813">
        <f t="shared" si="143"/>
        <v>21</v>
      </c>
    </row>
    <row r="1814" spans="1:27" x14ac:dyDescent="0.3">
      <c r="A1814">
        <v>100067</v>
      </c>
      <c r="B1814">
        <v>230922</v>
      </c>
      <c r="C1814" s="3">
        <v>44130.583333333336</v>
      </c>
      <c r="D1814">
        <v>3</v>
      </c>
      <c r="E1814">
        <v>2</v>
      </c>
      <c r="F1814" t="s">
        <v>26</v>
      </c>
      <c r="G1814">
        <v>1</v>
      </c>
      <c r="H1814">
        <v>73.011719999999997</v>
      </c>
      <c r="I1814">
        <v>18.609380000000002</v>
      </c>
      <c r="J1814">
        <v>0.89453130000000003</v>
      </c>
      <c r="K1814">
        <v>92.039060000000006</v>
      </c>
      <c r="L1814" s="3">
        <v>44130.335416666669</v>
      </c>
      <c r="M1814">
        <v>17.18</v>
      </c>
      <c r="N1814" t="s">
        <v>28</v>
      </c>
      <c r="P1814">
        <f>(C1814-Key!$B$1)*24</f>
        <v>-1.0499999999301508</v>
      </c>
      <c r="Q1814">
        <f>(Key!$B$2-'17.1'!C1814)*24</f>
        <v>3.9999999999417923</v>
      </c>
      <c r="R1814" s="3">
        <f>C1814-(M1814-Key!$B$5)/(24*Key!$B$6)</f>
        <v>44130.569518518518</v>
      </c>
      <c r="S1814">
        <f>M1814-Key!$B$5</f>
        <v>14.92</v>
      </c>
      <c r="T1814" s="2">
        <f t="shared" si="140"/>
        <v>44129.583333333336</v>
      </c>
      <c r="U1814" t="str">
        <f t="shared" si="141"/>
        <v>10-25-2020 14:00</v>
      </c>
      <c r="V1814">
        <f>IFERROR(IF(W1814=Z1814,VLOOKUP($U1814,[1]C8842!$G$2:$M$145,3,FALSE),0),0)</f>
        <v>21</v>
      </c>
      <c r="W1814">
        <f>VLOOKUP(RIGHT($V$1,5),Key!$A$9:$B$14,2,FALSE)</f>
        <v>10.199999999999999</v>
      </c>
      <c r="X1814">
        <f t="shared" si="144"/>
        <v>0</v>
      </c>
      <c r="Y1814">
        <f>VLOOKUP(RIGHT($X$1,5),Key!$A$9:$B$14,2,FALSE)</f>
        <v>3.7</v>
      </c>
      <c r="Z1814">
        <f t="shared" si="142"/>
        <v>10.199999999999999</v>
      </c>
      <c r="AA1814">
        <f t="shared" si="143"/>
        <v>21</v>
      </c>
    </row>
    <row r="1815" spans="1:27" x14ac:dyDescent="0.3">
      <c r="A1815">
        <v>100067</v>
      </c>
      <c r="B1815">
        <v>230922</v>
      </c>
      <c r="C1815" s="3">
        <v>44130.583333333336</v>
      </c>
      <c r="D1815">
        <v>0</v>
      </c>
      <c r="E1815">
        <v>2</v>
      </c>
      <c r="F1815" t="s">
        <v>25</v>
      </c>
      <c r="G1815">
        <v>1</v>
      </c>
      <c r="H1815">
        <v>65.113280000000003</v>
      </c>
      <c r="I1815">
        <v>17.3125</v>
      </c>
      <c r="J1815">
        <v>0.94921880000000003</v>
      </c>
      <c r="K1815">
        <v>46.019530000000003</v>
      </c>
      <c r="L1815" s="3">
        <v>44130.335416666669</v>
      </c>
      <c r="M1815">
        <v>17.18</v>
      </c>
      <c r="N1815" t="s">
        <v>28</v>
      </c>
      <c r="P1815">
        <f>(C1815-Key!$B$1)*24</f>
        <v>-1.0499999999301508</v>
      </c>
      <c r="Q1815">
        <f>(Key!$B$2-'17.1'!C1815)*24</f>
        <v>3.9999999999417923</v>
      </c>
      <c r="R1815" s="3">
        <f>C1815-(M1815-Key!$B$5)/(24*Key!$B$6)</f>
        <v>44130.569518518518</v>
      </c>
      <c r="S1815">
        <f>M1815-Key!$B$5</f>
        <v>14.92</v>
      </c>
      <c r="T1815" s="2">
        <f t="shared" si="140"/>
        <v>44129.583333333336</v>
      </c>
      <c r="U1815" t="str">
        <f t="shared" si="141"/>
        <v>10-25-2020 14:00</v>
      </c>
      <c r="V1815">
        <f>IFERROR(IF(W1815=Z1815,VLOOKUP($U1815,[1]C8842!$G$2:$M$145,3,FALSE),0),0)</f>
        <v>21</v>
      </c>
      <c r="W1815">
        <f>VLOOKUP(RIGHT($V$1,5),Key!$A$9:$B$14,2,FALSE)</f>
        <v>10.199999999999999</v>
      </c>
      <c r="X1815">
        <f t="shared" si="144"/>
        <v>0</v>
      </c>
      <c r="Y1815">
        <f>VLOOKUP(RIGHT($X$1,5),Key!$A$9:$B$14,2,FALSE)</f>
        <v>3.7</v>
      </c>
      <c r="Z1815">
        <f t="shared" si="142"/>
        <v>10.199999999999999</v>
      </c>
      <c r="AA1815">
        <f t="shared" si="143"/>
        <v>21</v>
      </c>
    </row>
    <row r="1816" spans="1:27" x14ac:dyDescent="0.3">
      <c r="A1816">
        <v>100067</v>
      </c>
      <c r="B1816">
        <v>230922</v>
      </c>
      <c r="C1816" s="3">
        <v>44130.583333333336</v>
      </c>
      <c r="D1816">
        <v>3</v>
      </c>
      <c r="E1816">
        <v>2</v>
      </c>
      <c r="F1816" t="s">
        <v>26</v>
      </c>
      <c r="G1816">
        <v>4</v>
      </c>
      <c r="H1816">
        <v>69.117189999999994</v>
      </c>
      <c r="I1816">
        <v>50.820309999999999</v>
      </c>
      <c r="J1816">
        <v>2.1875</v>
      </c>
      <c r="K1816">
        <v>93.039060000000006</v>
      </c>
      <c r="L1816" s="3">
        <v>44130.335416666669</v>
      </c>
      <c r="M1816">
        <v>17.18</v>
      </c>
      <c r="N1816" t="s">
        <v>28</v>
      </c>
      <c r="P1816">
        <f>(C1816-Key!$B$1)*24</f>
        <v>-1.0499999999301508</v>
      </c>
      <c r="Q1816">
        <f>(Key!$B$2-'17.1'!C1816)*24</f>
        <v>3.9999999999417923</v>
      </c>
      <c r="R1816" s="3">
        <f>C1816-(M1816-Key!$B$5)/(24*Key!$B$6)</f>
        <v>44130.569518518518</v>
      </c>
      <c r="S1816">
        <f>M1816-Key!$B$5</f>
        <v>14.92</v>
      </c>
      <c r="T1816" s="2">
        <f t="shared" si="140"/>
        <v>44129.583333333336</v>
      </c>
      <c r="U1816" t="str">
        <f t="shared" si="141"/>
        <v>10-25-2020 14:00</v>
      </c>
      <c r="V1816">
        <f>IFERROR(IF(W1816=Z1816,VLOOKUP($U1816,[1]C8842!$G$2:$M$145,3,FALSE),0),0)</f>
        <v>21</v>
      </c>
      <c r="W1816">
        <f>VLOOKUP(RIGHT($V$1,5),Key!$A$9:$B$14,2,FALSE)</f>
        <v>10.199999999999999</v>
      </c>
      <c r="X1816">
        <f t="shared" si="144"/>
        <v>0</v>
      </c>
      <c r="Y1816">
        <f>VLOOKUP(RIGHT($X$1,5),Key!$A$9:$B$14,2,FALSE)</f>
        <v>3.7</v>
      </c>
      <c r="Z1816">
        <f t="shared" si="142"/>
        <v>10.199999999999999</v>
      </c>
      <c r="AA1816">
        <f t="shared" si="143"/>
        <v>21</v>
      </c>
    </row>
    <row r="1817" spans="1:27" x14ac:dyDescent="0.3">
      <c r="A1817">
        <v>100067</v>
      </c>
      <c r="B1817">
        <v>230922</v>
      </c>
      <c r="C1817" s="3">
        <v>44130.583333333336</v>
      </c>
      <c r="D1817">
        <v>2</v>
      </c>
      <c r="E1817">
        <v>1</v>
      </c>
      <c r="F1817" t="s">
        <v>26</v>
      </c>
      <c r="G1817">
        <v>1</v>
      </c>
      <c r="H1817">
        <v>68.332030000000003</v>
      </c>
      <c r="I1817">
        <v>17.277339999999999</v>
      </c>
      <c r="J1817">
        <v>0.90625</v>
      </c>
      <c r="K1817">
        <v>82.035160000000005</v>
      </c>
      <c r="L1817" s="3">
        <v>44130.335416666669</v>
      </c>
      <c r="M1817">
        <v>17.18</v>
      </c>
      <c r="N1817" t="s">
        <v>28</v>
      </c>
      <c r="P1817">
        <f>(C1817-Key!$B$1)*24</f>
        <v>-1.0499999999301508</v>
      </c>
      <c r="Q1817">
        <f>(Key!$B$2-'17.1'!C1817)*24</f>
        <v>3.9999999999417923</v>
      </c>
      <c r="R1817" s="3">
        <f>C1817-(M1817-Key!$B$5)/(24*Key!$B$6)</f>
        <v>44130.569518518518</v>
      </c>
      <c r="S1817">
        <f>M1817-Key!$B$5</f>
        <v>14.92</v>
      </c>
      <c r="T1817" s="2">
        <f t="shared" si="140"/>
        <v>44129.583333333336</v>
      </c>
      <c r="U1817" t="str">
        <f t="shared" si="141"/>
        <v>10-25-2020 14:00</v>
      </c>
      <c r="V1817">
        <f>IFERROR(IF(W1817=Z1817,VLOOKUP($U1817,[1]C8842!$G$2:$M$145,3,FALSE),0),0)</f>
        <v>21</v>
      </c>
      <c r="W1817">
        <f>VLOOKUP(RIGHT($V$1,5),Key!$A$9:$B$14,2,FALSE)</f>
        <v>10.199999999999999</v>
      </c>
      <c r="X1817">
        <f t="shared" si="144"/>
        <v>0</v>
      </c>
      <c r="Y1817">
        <f>VLOOKUP(RIGHT($X$1,5),Key!$A$9:$B$14,2,FALSE)</f>
        <v>3.7</v>
      </c>
      <c r="Z1817">
        <f t="shared" si="142"/>
        <v>10.199999999999999</v>
      </c>
      <c r="AA1817">
        <f t="shared" si="143"/>
        <v>21</v>
      </c>
    </row>
    <row r="1818" spans="1:27" x14ac:dyDescent="0.3">
      <c r="A1818">
        <v>100067</v>
      </c>
      <c r="B1818">
        <v>230922</v>
      </c>
      <c r="C1818" s="3">
        <v>44130.583333333336</v>
      </c>
      <c r="D1818">
        <v>2</v>
      </c>
      <c r="E1818">
        <v>1</v>
      </c>
      <c r="F1818" t="s">
        <v>26</v>
      </c>
      <c r="G1818">
        <v>1</v>
      </c>
      <c r="H1818">
        <v>77.75</v>
      </c>
      <c r="I1818">
        <v>15.45313</v>
      </c>
      <c r="J1818">
        <v>0.734375</v>
      </c>
      <c r="K1818">
        <v>80.03125</v>
      </c>
      <c r="L1818" s="3">
        <v>44130.335416666669</v>
      </c>
      <c r="M1818">
        <v>17.18</v>
      </c>
      <c r="N1818" t="s">
        <v>28</v>
      </c>
      <c r="P1818">
        <f>(C1818-Key!$B$1)*24</f>
        <v>-1.0499999999301508</v>
      </c>
      <c r="Q1818">
        <f>(Key!$B$2-'17.1'!C1818)*24</f>
        <v>3.9999999999417923</v>
      </c>
      <c r="R1818" s="3">
        <f>C1818-(M1818-Key!$B$5)/(24*Key!$B$6)</f>
        <v>44130.569518518518</v>
      </c>
      <c r="S1818">
        <f>M1818-Key!$B$5</f>
        <v>14.92</v>
      </c>
      <c r="T1818" s="2">
        <f t="shared" si="140"/>
        <v>44129.583333333336</v>
      </c>
      <c r="U1818" t="str">
        <f t="shared" si="141"/>
        <v>10-25-2020 14:00</v>
      </c>
      <c r="V1818">
        <f>IFERROR(IF(W1818=Z1818,VLOOKUP($U1818,[1]C8842!$G$2:$M$145,3,FALSE),0),0)</f>
        <v>21</v>
      </c>
      <c r="W1818">
        <f>VLOOKUP(RIGHT($V$1,5),Key!$A$9:$B$14,2,FALSE)</f>
        <v>10.199999999999999</v>
      </c>
      <c r="X1818">
        <f t="shared" si="144"/>
        <v>0</v>
      </c>
      <c r="Y1818">
        <f>VLOOKUP(RIGHT($X$1,5),Key!$A$9:$B$14,2,FALSE)</f>
        <v>3.7</v>
      </c>
      <c r="Z1818">
        <f t="shared" si="142"/>
        <v>10.199999999999999</v>
      </c>
      <c r="AA1818">
        <f t="shared" si="143"/>
        <v>21</v>
      </c>
    </row>
    <row r="1819" spans="1:27" x14ac:dyDescent="0.3">
      <c r="A1819">
        <v>100067</v>
      </c>
      <c r="B1819">
        <v>230922</v>
      </c>
      <c r="C1819" s="3">
        <v>44130.583333333336</v>
      </c>
      <c r="D1819">
        <v>3</v>
      </c>
      <c r="E1819">
        <v>2</v>
      </c>
      <c r="F1819" t="s">
        <v>26</v>
      </c>
      <c r="G1819">
        <v>4</v>
      </c>
      <c r="H1819">
        <v>64.445310000000006</v>
      </c>
      <c r="I1819">
        <v>77.90625</v>
      </c>
      <c r="J1819">
        <v>3.4648439999999998</v>
      </c>
      <c r="K1819">
        <v>94.039060000000006</v>
      </c>
      <c r="L1819" s="3">
        <v>44130.335416666669</v>
      </c>
      <c r="M1819">
        <v>17.18</v>
      </c>
      <c r="N1819" t="s">
        <v>28</v>
      </c>
      <c r="P1819">
        <f>(C1819-Key!$B$1)*24</f>
        <v>-1.0499999999301508</v>
      </c>
      <c r="Q1819">
        <f>(Key!$B$2-'17.1'!C1819)*24</f>
        <v>3.9999999999417923</v>
      </c>
      <c r="R1819" s="3">
        <f>C1819-(M1819-Key!$B$5)/(24*Key!$B$6)</f>
        <v>44130.569518518518</v>
      </c>
      <c r="S1819">
        <f>M1819-Key!$B$5</f>
        <v>14.92</v>
      </c>
      <c r="T1819" s="2">
        <f t="shared" si="140"/>
        <v>44129.583333333336</v>
      </c>
      <c r="U1819" t="str">
        <f t="shared" si="141"/>
        <v>10-25-2020 14:00</v>
      </c>
      <c r="V1819">
        <f>IFERROR(IF(W1819=Z1819,VLOOKUP($U1819,[1]C8842!$G$2:$M$145,3,FALSE),0),0)</f>
        <v>21</v>
      </c>
      <c r="W1819">
        <f>VLOOKUP(RIGHT($V$1,5),Key!$A$9:$B$14,2,FALSE)</f>
        <v>10.199999999999999</v>
      </c>
      <c r="X1819">
        <f t="shared" si="144"/>
        <v>0</v>
      </c>
      <c r="Y1819">
        <f>VLOOKUP(RIGHT($X$1,5),Key!$A$9:$B$14,2,FALSE)</f>
        <v>3.7</v>
      </c>
      <c r="Z1819">
        <f t="shared" si="142"/>
        <v>10.199999999999999</v>
      </c>
      <c r="AA1819">
        <f t="shared" si="143"/>
        <v>21</v>
      </c>
    </row>
    <row r="1820" spans="1:27" x14ac:dyDescent="0.3">
      <c r="A1820">
        <v>100067</v>
      </c>
      <c r="B1820">
        <v>230922</v>
      </c>
      <c r="C1820" s="3">
        <v>44130.583333333336</v>
      </c>
      <c r="D1820">
        <v>3</v>
      </c>
      <c r="E1820">
        <v>2</v>
      </c>
      <c r="F1820" t="s">
        <v>26</v>
      </c>
      <c r="G1820">
        <v>1</v>
      </c>
      <c r="H1820">
        <v>71.585939999999994</v>
      </c>
      <c r="I1820">
        <v>16.664059999999999</v>
      </c>
      <c r="J1820">
        <v>0.83984380000000003</v>
      </c>
      <c r="K1820">
        <v>92.039060000000006</v>
      </c>
      <c r="L1820" s="3">
        <v>44130.335416666669</v>
      </c>
      <c r="M1820">
        <v>17.18</v>
      </c>
      <c r="N1820" t="s">
        <v>28</v>
      </c>
      <c r="P1820">
        <f>(C1820-Key!$B$1)*24</f>
        <v>-1.0499999999301508</v>
      </c>
      <c r="Q1820">
        <f>(Key!$B$2-'17.1'!C1820)*24</f>
        <v>3.9999999999417923</v>
      </c>
      <c r="R1820" s="3">
        <f>C1820-(M1820-Key!$B$5)/(24*Key!$B$6)</f>
        <v>44130.569518518518</v>
      </c>
      <c r="S1820">
        <f>M1820-Key!$B$5</f>
        <v>14.92</v>
      </c>
      <c r="T1820" s="2">
        <f t="shared" si="140"/>
        <v>44129.583333333336</v>
      </c>
      <c r="U1820" t="str">
        <f t="shared" si="141"/>
        <v>10-25-2020 14:00</v>
      </c>
      <c r="V1820">
        <f>IFERROR(IF(W1820=Z1820,VLOOKUP($U1820,[1]C8842!$G$2:$M$145,3,FALSE),0),0)</f>
        <v>21</v>
      </c>
      <c r="W1820">
        <f>VLOOKUP(RIGHT($V$1,5),Key!$A$9:$B$14,2,FALSE)</f>
        <v>10.199999999999999</v>
      </c>
      <c r="X1820">
        <f t="shared" si="144"/>
        <v>0</v>
      </c>
      <c r="Y1820">
        <f>VLOOKUP(RIGHT($X$1,5),Key!$A$9:$B$14,2,FALSE)</f>
        <v>3.7</v>
      </c>
      <c r="Z1820">
        <f t="shared" si="142"/>
        <v>10.199999999999999</v>
      </c>
      <c r="AA1820">
        <f t="shared" si="143"/>
        <v>21</v>
      </c>
    </row>
    <row r="1821" spans="1:27" x14ac:dyDescent="0.3">
      <c r="A1821">
        <v>100067</v>
      </c>
      <c r="B1821">
        <v>230922</v>
      </c>
      <c r="C1821" s="3">
        <v>44130.583333333336</v>
      </c>
      <c r="D1821">
        <v>3</v>
      </c>
      <c r="E1821">
        <v>2</v>
      </c>
      <c r="F1821" t="s">
        <v>26</v>
      </c>
      <c r="G1821">
        <v>2</v>
      </c>
      <c r="H1821">
        <v>67.996089999999995</v>
      </c>
      <c r="I1821">
        <v>20.140630000000002</v>
      </c>
      <c r="J1821">
        <v>1.019531</v>
      </c>
      <c r="K1821">
        <v>92.039060000000006</v>
      </c>
      <c r="L1821" s="3">
        <v>44130.335416666669</v>
      </c>
      <c r="M1821">
        <v>17.18</v>
      </c>
      <c r="N1821" t="s">
        <v>28</v>
      </c>
      <c r="P1821">
        <f>(C1821-Key!$B$1)*24</f>
        <v>-1.0499999999301508</v>
      </c>
      <c r="Q1821">
        <f>(Key!$B$2-'17.1'!C1821)*24</f>
        <v>3.9999999999417923</v>
      </c>
      <c r="R1821" s="3">
        <f>C1821-(M1821-Key!$B$5)/(24*Key!$B$6)</f>
        <v>44130.569518518518</v>
      </c>
      <c r="S1821">
        <f>M1821-Key!$B$5</f>
        <v>14.92</v>
      </c>
      <c r="T1821" s="2">
        <f t="shared" si="140"/>
        <v>44129.583333333336</v>
      </c>
      <c r="U1821" t="str">
        <f t="shared" si="141"/>
        <v>10-25-2020 14:00</v>
      </c>
      <c r="V1821">
        <f>IFERROR(IF(W1821=Z1821,VLOOKUP($U1821,[1]C8842!$G$2:$M$145,3,FALSE),0),0)</f>
        <v>21</v>
      </c>
      <c r="W1821">
        <f>VLOOKUP(RIGHT($V$1,5),Key!$A$9:$B$14,2,FALSE)</f>
        <v>10.199999999999999</v>
      </c>
      <c r="X1821">
        <f t="shared" si="144"/>
        <v>0</v>
      </c>
      <c r="Y1821">
        <f>VLOOKUP(RIGHT($X$1,5),Key!$A$9:$B$14,2,FALSE)</f>
        <v>3.7</v>
      </c>
      <c r="Z1821">
        <f t="shared" si="142"/>
        <v>10.199999999999999</v>
      </c>
      <c r="AA1821">
        <f t="shared" si="143"/>
        <v>21</v>
      </c>
    </row>
    <row r="1822" spans="1:27" x14ac:dyDescent="0.3">
      <c r="A1822">
        <v>100067</v>
      </c>
      <c r="B1822">
        <v>230922</v>
      </c>
      <c r="C1822" s="3">
        <v>44130.583333333336</v>
      </c>
      <c r="D1822">
        <v>2</v>
      </c>
      <c r="E1822">
        <v>1</v>
      </c>
      <c r="F1822" t="s">
        <v>26</v>
      </c>
      <c r="G1822">
        <v>1</v>
      </c>
      <c r="H1822">
        <v>72.40625</v>
      </c>
      <c r="I1822">
        <v>18.23047</v>
      </c>
      <c r="J1822">
        <v>0.88671880000000003</v>
      </c>
      <c r="K1822">
        <v>80.03125</v>
      </c>
      <c r="L1822" s="3">
        <v>44130.335416666669</v>
      </c>
      <c r="M1822">
        <v>17.18</v>
      </c>
      <c r="N1822" t="s">
        <v>28</v>
      </c>
      <c r="P1822">
        <f>(C1822-Key!$B$1)*24</f>
        <v>-1.0499999999301508</v>
      </c>
      <c r="Q1822">
        <f>(Key!$B$2-'17.1'!C1822)*24</f>
        <v>3.9999999999417923</v>
      </c>
      <c r="R1822" s="3">
        <f>C1822-(M1822-Key!$B$5)/(24*Key!$B$6)</f>
        <v>44130.569518518518</v>
      </c>
      <c r="S1822">
        <f>M1822-Key!$B$5</f>
        <v>14.92</v>
      </c>
      <c r="T1822" s="2">
        <f t="shared" si="140"/>
        <v>44129.583333333336</v>
      </c>
      <c r="U1822" t="str">
        <f t="shared" si="141"/>
        <v>10-25-2020 14:00</v>
      </c>
      <c r="V1822">
        <f>IFERROR(IF(W1822=Z1822,VLOOKUP($U1822,[1]C8842!$G$2:$M$145,3,FALSE),0),0)</f>
        <v>21</v>
      </c>
      <c r="W1822">
        <f>VLOOKUP(RIGHT($V$1,5),Key!$A$9:$B$14,2,FALSE)</f>
        <v>10.199999999999999</v>
      </c>
      <c r="X1822">
        <f t="shared" si="144"/>
        <v>0</v>
      </c>
      <c r="Y1822">
        <f>VLOOKUP(RIGHT($X$1,5),Key!$A$9:$B$14,2,FALSE)</f>
        <v>3.7</v>
      </c>
      <c r="Z1822">
        <f t="shared" si="142"/>
        <v>10.199999999999999</v>
      </c>
      <c r="AA1822">
        <f t="shared" si="143"/>
        <v>21</v>
      </c>
    </row>
    <row r="1823" spans="1:27" x14ac:dyDescent="0.3">
      <c r="A1823">
        <v>100067</v>
      </c>
      <c r="B1823">
        <v>230922</v>
      </c>
      <c r="C1823" s="3">
        <v>44130.583333333336</v>
      </c>
      <c r="D1823">
        <v>2</v>
      </c>
      <c r="E1823">
        <v>1</v>
      </c>
      <c r="F1823" t="s">
        <v>26</v>
      </c>
      <c r="G1823">
        <v>1</v>
      </c>
      <c r="H1823">
        <v>68.359380000000002</v>
      </c>
      <c r="I1823">
        <v>16.453130000000002</v>
      </c>
      <c r="J1823">
        <v>0.87109380000000003</v>
      </c>
      <c r="K1823">
        <v>79.03125</v>
      </c>
      <c r="L1823" s="3">
        <v>44130.335416666669</v>
      </c>
      <c r="M1823">
        <v>17.18</v>
      </c>
      <c r="N1823" t="s">
        <v>28</v>
      </c>
      <c r="P1823">
        <f>(C1823-Key!$B$1)*24</f>
        <v>-1.0499999999301508</v>
      </c>
      <c r="Q1823">
        <f>(Key!$B$2-'17.1'!C1823)*24</f>
        <v>3.9999999999417923</v>
      </c>
      <c r="R1823" s="3">
        <f>C1823-(M1823-Key!$B$5)/(24*Key!$B$6)</f>
        <v>44130.569518518518</v>
      </c>
      <c r="S1823">
        <f>M1823-Key!$B$5</f>
        <v>14.92</v>
      </c>
      <c r="T1823" s="2">
        <f t="shared" si="140"/>
        <v>44129.583333333336</v>
      </c>
      <c r="U1823" t="str">
        <f t="shared" si="141"/>
        <v>10-25-2020 14:00</v>
      </c>
      <c r="V1823">
        <f>IFERROR(IF(W1823=Z1823,VLOOKUP($U1823,[1]C8842!$G$2:$M$145,3,FALSE),0),0)</f>
        <v>21</v>
      </c>
      <c r="W1823">
        <f>VLOOKUP(RIGHT($V$1,5),Key!$A$9:$B$14,2,FALSE)</f>
        <v>10.199999999999999</v>
      </c>
      <c r="X1823">
        <f t="shared" si="144"/>
        <v>0</v>
      </c>
      <c r="Y1823">
        <f>VLOOKUP(RIGHT($X$1,5),Key!$A$9:$B$14,2,FALSE)</f>
        <v>3.7</v>
      </c>
      <c r="Z1823">
        <f t="shared" si="142"/>
        <v>10.199999999999999</v>
      </c>
      <c r="AA1823">
        <f t="shared" si="143"/>
        <v>21</v>
      </c>
    </row>
    <row r="1824" spans="1:27" x14ac:dyDescent="0.3">
      <c r="A1824">
        <v>100067</v>
      </c>
      <c r="B1824">
        <v>230922</v>
      </c>
      <c r="C1824" s="3">
        <v>44130.583333333336</v>
      </c>
      <c r="D1824">
        <v>3</v>
      </c>
      <c r="E1824">
        <v>2</v>
      </c>
      <c r="F1824" t="s">
        <v>26</v>
      </c>
      <c r="G1824">
        <v>1</v>
      </c>
      <c r="H1824">
        <v>72.308589999999995</v>
      </c>
      <c r="I1824">
        <v>18.289059999999999</v>
      </c>
      <c r="J1824">
        <v>0.890625</v>
      </c>
      <c r="K1824">
        <v>94.039060000000006</v>
      </c>
      <c r="L1824" s="3">
        <v>44130.335416666669</v>
      </c>
      <c r="M1824">
        <v>17.18</v>
      </c>
      <c r="N1824" t="s">
        <v>28</v>
      </c>
      <c r="P1824">
        <f>(C1824-Key!$B$1)*24</f>
        <v>-1.0499999999301508</v>
      </c>
      <c r="Q1824">
        <f>(Key!$B$2-'17.1'!C1824)*24</f>
        <v>3.9999999999417923</v>
      </c>
      <c r="R1824" s="3">
        <f>C1824-(M1824-Key!$B$5)/(24*Key!$B$6)</f>
        <v>44130.569518518518</v>
      </c>
      <c r="S1824">
        <f>M1824-Key!$B$5</f>
        <v>14.92</v>
      </c>
      <c r="T1824" s="2">
        <f t="shared" si="140"/>
        <v>44129.583333333336</v>
      </c>
      <c r="U1824" t="str">
        <f t="shared" si="141"/>
        <v>10-25-2020 14:00</v>
      </c>
      <c r="V1824">
        <f>IFERROR(IF(W1824=Z1824,VLOOKUP($U1824,[1]C8842!$G$2:$M$145,3,FALSE),0),0)</f>
        <v>21</v>
      </c>
      <c r="W1824">
        <f>VLOOKUP(RIGHT($V$1,5),Key!$A$9:$B$14,2,FALSE)</f>
        <v>10.199999999999999</v>
      </c>
      <c r="X1824">
        <f t="shared" si="144"/>
        <v>0</v>
      </c>
      <c r="Y1824">
        <f>VLOOKUP(RIGHT($X$1,5),Key!$A$9:$B$14,2,FALSE)</f>
        <v>3.7</v>
      </c>
      <c r="Z1824">
        <f t="shared" si="142"/>
        <v>10.199999999999999</v>
      </c>
      <c r="AA1824">
        <f t="shared" si="143"/>
        <v>21</v>
      </c>
    </row>
    <row r="1825" spans="1:27" x14ac:dyDescent="0.3">
      <c r="A1825">
        <v>100067</v>
      </c>
      <c r="B1825">
        <v>230922</v>
      </c>
      <c r="C1825" s="3">
        <v>44130.583333333336</v>
      </c>
      <c r="D1825">
        <v>3</v>
      </c>
      <c r="E1825">
        <v>2</v>
      </c>
      <c r="F1825" t="s">
        <v>26</v>
      </c>
      <c r="G1825">
        <v>1</v>
      </c>
      <c r="H1825">
        <v>65.3125</v>
      </c>
      <c r="I1825">
        <v>14.19922</v>
      </c>
      <c r="J1825">
        <v>0.8203125</v>
      </c>
      <c r="K1825">
        <v>94.039060000000006</v>
      </c>
      <c r="L1825" s="3">
        <v>44130.335416666669</v>
      </c>
      <c r="M1825">
        <v>17.18</v>
      </c>
      <c r="N1825" t="s">
        <v>28</v>
      </c>
      <c r="P1825">
        <f>(C1825-Key!$B$1)*24</f>
        <v>-1.0499999999301508</v>
      </c>
      <c r="Q1825">
        <f>(Key!$B$2-'17.1'!C1825)*24</f>
        <v>3.9999999999417923</v>
      </c>
      <c r="R1825" s="3">
        <f>C1825-(M1825-Key!$B$5)/(24*Key!$B$6)</f>
        <v>44130.569518518518</v>
      </c>
      <c r="S1825">
        <f>M1825-Key!$B$5</f>
        <v>14.92</v>
      </c>
      <c r="T1825" s="2">
        <f t="shared" si="140"/>
        <v>44129.583333333336</v>
      </c>
      <c r="U1825" t="str">
        <f t="shared" si="141"/>
        <v>10-25-2020 14:00</v>
      </c>
      <c r="V1825">
        <f>IFERROR(IF(W1825=Z1825,VLOOKUP($U1825,[1]C8842!$G$2:$M$145,3,FALSE),0),0)</f>
        <v>21</v>
      </c>
      <c r="W1825">
        <f>VLOOKUP(RIGHT($V$1,5),Key!$A$9:$B$14,2,FALSE)</f>
        <v>10.199999999999999</v>
      </c>
      <c r="X1825">
        <f t="shared" si="144"/>
        <v>0</v>
      </c>
      <c r="Y1825">
        <f>VLOOKUP(RIGHT($X$1,5),Key!$A$9:$B$14,2,FALSE)</f>
        <v>3.7</v>
      </c>
      <c r="Z1825">
        <f t="shared" si="142"/>
        <v>10.199999999999999</v>
      </c>
      <c r="AA1825">
        <f t="shared" si="143"/>
        <v>21</v>
      </c>
    </row>
    <row r="1826" spans="1:27" x14ac:dyDescent="0.3">
      <c r="A1826">
        <v>100067</v>
      </c>
      <c r="B1826">
        <v>230922</v>
      </c>
      <c r="C1826" s="3">
        <v>44130.583333333336</v>
      </c>
      <c r="D1826">
        <v>2</v>
      </c>
      <c r="E1826">
        <v>1</v>
      </c>
      <c r="F1826" t="s">
        <v>26</v>
      </c>
      <c r="G1826">
        <v>1</v>
      </c>
      <c r="H1826">
        <v>65.324219999999997</v>
      </c>
      <c r="I1826">
        <v>17.726559999999999</v>
      </c>
      <c r="J1826">
        <v>0.96484380000000003</v>
      </c>
      <c r="K1826">
        <v>82.035160000000005</v>
      </c>
      <c r="L1826" s="3">
        <v>44130.335416666669</v>
      </c>
      <c r="M1826">
        <v>17.18</v>
      </c>
      <c r="N1826" t="s">
        <v>28</v>
      </c>
      <c r="P1826">
        <f>(C1826-Key!$B$1)*24</f>
        <v>-1.0499999999301508</v>
      </c>
      <c r="Q1826">
        <f>(Key!$B$2-'17.1'!C1826)*24</f>
        <v>3.9999999999417923</v>
      </c>
      <c r="R1826" s="3">
        <f>C1826-(M1826-Key!$B$5)/(24*Key!$B$6)</f>
        <v>44130.569518518518</v>
      </c>
      <c r="S1826">
        <f>M1826-Key!$B$5</f>
        <v>14.92</v>
      </c>
      <c r="T1826" s="2">
        <f t="shared" si="140"/>
        <v>44129.583333333336</v>
      </c>
      <c r="U1826" t="str">
        <f t="shared" si="141"/>
        <v>10-25-2020 14:00</v>
      </c>
      <c r="V1826">
        <f>IFERROR(IF(W1826=Z1826,VLOOKUP($U1826,[1]C8842!$G$2:$M$145,3,FALSE),0),0)</f>
        <v>21</v>
      </c>
      <c r="W1826">
        <f>VLOOKUP(RIGHT($V$1,5),Key!$A$9:$B$14,2,FALSE)</f>
        <v>10.199999999999999</v>
      </c>
      <c r="X1826">
        <f t="shared" si="144"/>
        <v>0</v>
      </c>
      <c r="Y1826">
        <f>VLOOKUP(RIGHT($X$1,5),Key!$A$9:$B$14,2,FALSE)</f>
        <v>3.7</v>
      </c>
      <c r="Z1826">
        <f t="shared" si="142"/>
        <v>10.199999999999999</v>
      </c>
      <c r="AA1826">
        <f t="shared" si="143"/>
        <v>21</v>
      </c>
    </row>
    <row r="1827" spans="1:27" x14ac:dyDescent="0.3">
      <c r="A1827">
        <v>100067</v>
      </c>
      <c r="B1827">
        <v>230922</v>
      </c>
      <c r="C1827" s="3">
        <v>44130.583333333336</v>
      </c>
      <c r="D1827">
        <v>3</v>
      </c>
      <c r="E1827">
        <v>2</v>
      </c>
      <c r="F1827" t="s">
        <v>26</v>
      </c>
      <c r="G1827">
        <v>1</v>
      </c>
      <c r="H1827">
        <v>69.660160000000005</v>
      </c>
      <c r="I1827">
        <v>17.921880000000002</v>
      </c>
      <c r="J1827">
        <v>0.9140625</v>
      </c>
      <c r="K1827">
        <v>95.039060000000006</v>
      </c>
      <c r="L1827" s="3">
        <v>44130.335416666669</v>
      </c>
      <c r="M1827">
        <v>17.18</v>
      </c>
      <c r="N1827" t="s">
        <v>28</v>
      </c>
      <c r="P1827">
        <f>(C1827-Key!$B$1)*24</f>
        <v>-1.0499999999301508</v>
      </c>
      <c r="Q1827">
        <f>(Key!$B$2-'17.1'!C1827)*24</f>
        <v>3.9999999999417923</v>
      </c>
      <c r="R1827" s="3">
        <f>C1827-(M1827-Key!$B$5)/(24*Key!$B$6)</f>
        <v>44130.569518518518</v>
      </c>
      <c r="S1827">
        <f>M1827-Key!$B$5</f>
        <v>14.92</v>
      </c>
      <c r="T1827" s="2">
        <f t="shared" si="140"/>
        <v>44129.583333333336</v>
      </c>
      <c r="U1827" t="str">
        <f t="shared" si="141"/>
        <v>10-25-2020 14:00</v>
      </c>
      <c r="V1827">
        <f>IFERROR(IF(W1827=Z1827,VLOOKUP($U1827,[1]C8842!$G$2:$M$145,3,FALSE),0),0)</f>
        <v>21</v>
      </c>
      <c r="W1827">
        <f>VLOOKUP(RIGHT($V$1,5),Key!$A$9:$B$14,2,FALSE)</f>
        <v>10.199999999999999</v>
      </c>
      <c r="X1827">
        <f t="shared" si="144"/>
        <v>0</v>
      </c>
      <c r="Y1827">
        <f>VLOOKUP(RIGHT($X$1,5),Key!$A$9:$B$14,2,FALSE)</f>
        <v>3.7</v>
      </c>
      <c r="Z1827">
        <f t="shared" si="142"/>
        <v>10.199999999999999</v>
      </c>
      <c r="AA1827">
        <f t="shared" si="143"/>
        <v>21</v>
      </c>
    </row>
    <row r="1828" spans="1:27" x14ac:dyDescent="0.3">
      <c r="A1828">
        <v>100067</v>
      </c>
      <c r="B1828">
        <v>230922</v>
      </c>
      <c r="C1828" s="3">
        <v>44130.584027777775</v>
      </c>
      <c r="D1828">
        <v>3</v>
      </c>
      <c r="E1828">
        <v>2</v>
      </c>
      <c r="F1828" t="s">
        <v>26</v>
      </c>
      <c r="G1828">
        <v>2</v>
      </c>
      <c r="H1828">
        <v>72.53125</v>
      </c>
      <c r="I1828">
        <v>20.027339999999999</v>
      </c>
      <c r="J1828">
        <v>0.953125</v>
      </c>
      <c r="K1828">
        <v>93.039060000000006</v>
      </c>
      <c r="L1828" s="3">
        <v>44130.335416666669</v>
      </c>
      <c r="M1828">
        <v>17.18</v>
      </c>
      <c r="N1828" t="s">
        <v>28</v>
      </c>
      <c r="P1828">
        <f>(C1828-Key!$B$1)*24</f>
        <v>-1.03333333338378</v>
      </c>
      <c r="Q1828">
        <f>(Key!$B$2-'17.1'!C1828)*24</f>
        <v>3.9833333333954215</v>
      </c>
      <c r="R1828" s="3">
        <f>C1828-(M1828-Key!$B$5)/(24*Key!$B$6)</f>
        <v>44130.570212962957</v>
      </c>
      <c r="S1828">
        <f>M1828-Key!$B$5</f>
        <v>14.92</v>
      </c>
      <c r="T1828" s="2">
        <f t="shared" si="140"/>
        <v>44129.583333333336</v>
      </c>
      <c r="U1828" t="str">
        <f t="shared" si="141"/>
        <v>10-25-2020 14:00</v>
      </c>
      <c r="V1828">
        <f>IFERROR(IF(W1828=Z1828,VLOOKUP($U1828,[1]C8842!$G$2:$M$145,3,FALSE),0),0)</f>
        <v>21</v>
      </c>
      <c r="W1828">
        <f>VLOOKUP(RIGHT($V$1,5),Key!$A$9:$B$14,2,FALSE)</f>
        <v>10.199999999999999</v>
      </c>
      <c r="X1828">
        <f t="shared" si="144"/>
        <v>0</v>
      </c>
      <c r="Y1828">
        <f>VLOOKUP(RIGHT($X$1,5),Key!$A$9:$B$14,2,FALSE)</f>
        <v>3.7</v>
      </c>
      <c r="Z1828">
        <f t="shared" si="142"/>
        <v>10.199999999999999</v>
      </c>
      <c r="AA1828">
        <f t="shared" si="143"/>
        <v>21</v>
      </c>
    </row>
    <row r="1829" spans="1:27" x14ac:dyDescent="0.3">
      <c r="A1829">
        <v>100067</v>
      </c>
      <c r="B1829">
        <v>230922</v>
      </c>
      <c r="C1829" s="3">
        <v>44130.584027777775</v>
      </c>
      <c r="D1829">
        <v>2</v>
      </c>
      <c r="E1829">
        <v>1</v>
      </c>
      <c r="F1829" t="s">
        <v>26</v>
      </c>
      <c r="G1829">
        <v>3</v>
      </c>
      <c r="H1829">
        <v>73.082030000000003</v>
      </c>
      <c r="I1829">
        <v>38.113280000000003</v>
      </c>
      <c r="J1829">
        <v>1.605469</v>
      </c>
      <c r="K1829">
        <v>80.03125</v>
      </c>
      <c r="L1829" s="3">
        <v>44130.335416666669</v>
      </c>
      <c r="M1829">
        <v>17.18</v>
      </c>
      <c r="N1829" t="s">
        <v>28</v>
      </c>
      <c r="P1829">
        <f>(C1829-Key!$B$1)*24</f>
        <v>-1.03333333338378</v>
      </c>
      <c r="Q1829">
        <f>(Key!$B$2-'17.1'!C1829)*24</f>
        <v>3.9833333333954215</v>
      </c>
      <c r="R1829" s="3">
        <f>C1829-(M1829-Key!$B$5)/(24*Key!$B$6)</f>
        <v>44130.570212962957</v>
      </c>
      <c r="S1829">
        <f>M1829-Key!$B$5</f>
        <v>14.92</v>
      </c>
      <c r="T1829" s="2">
        <f t="shared" si="140"/>
        <v>44129.583333333336</v>
      </c>
      <c r="U1829" t="str">
        <f t="shared" si="141"/>
        <v>10-25-2020 14:00</v>
      </c>
      <c r="V1829">
        <f>IFERROR(IF(W1829=Z1829,VLOOKUP($U1829,[1]C8842!$G$2:$M$145,3,FALSE),0),0)</f>
        <v>21</v>
      </c>
      <c r="W1829">
        <f>VLOOKUP(RIGHT($V$1,5),Key!$A$9:$B$14,2,FALSE)</f>
        <v>10.199999999999999</v>
      </c>
      <c r="X1829">
        <f t="shared" si="144"/>
        <v>0</v>
      </c>
      <c r="Y1829">
        <f>VLOOKUP(RIGHT($X$1,5),Key!$A$9:$B$14,2,FALSE)</f>
        <v>3.7</v>
      </c>
      <c r="Z1829">
        <f t="shared" si="142"/>
        <v>10.199999999999999</v>
      </c>
      <c r="AA1829">
        <f t="shared" si="143"/>
        <v>21</v>
      </c>
    </row>
    <row r="1830" spans="1:27" x14ac:dyDescent="0.3">
      <c r="A1830">
        <v>100067</v>
      </c>
      <c r="B1830">
        <v>230922</v>
      </c>
      <c r="C1830" s="3">
        <v>44130.584027777775</v>
      </c>
      <c r="D1830">
        <v>3</v>
      </c>
      <c r="E1830">
        <v>2</v>
      </c>
      <c r="F1830" t="s">
        <v>26</v>
      </c>
      <c r="G1830">
        <v>1</v>
      </c>
      <c r="H1830">
        <v>70.6875</v>
      </c>
      <c r="I1830">
        <v>15.746090000000001</v>
      </c>
      <c r="J1830">
        <v>0.81640630000000003</v>
      </c>
      <c r="K1830">
        <v>94.039060000000006</v>
      </c>
      <c r="L1830" s="3">
        <v>44130.335416666669</v>
      </c>
      <c r="M1830">
        <v>17.18</v>
      </c>
      <c r="N1830" t="s">
        <v>28</v>
      </c>
      <c r="P1830">
        <f>(C1830-Key!$B$1)*24</f>
        <v>-1.03333333338378</v>
      </c>
      <c r="Q1830">
        <f>(Key!$B$2-'17.1'!C1830)*24</f>
        <v>3.9833333333954215</v>
      </c>
      <c r="R1830" s="3">
        <f>C1830-(M1830-Key!$B$5)/(24*Key!$B$6)</f>
        <v>44130.570212962957</v>
      </c>
      <c r="S1830">
        <f>M1830-Key!$B$5</f>
        <v>14.92</v>
      </c>
      <c r="T1830" s="2">
        <f t="shared" si="140"/>
        <v>44129.583333333336</v>
      </c>
      <c r="U1830" t="str">
        <f t="shared" si="141"/>
        <v>10-25-2020 14:00</v>
      </c>
      <c r="V1830">
        <f>IFERROR(IF(W1830=Z1830,VLOOKUP($U1830,[1]C8842!$G$2:$M$145,3,FALSE),0),0)</f>
        <v>21</v>
      </c>
      <c r="W1830">
        <f>VLOOKUP(RIGHT($V$1,5),Key!$A$9:$B$14,2,FALSE)</f>
        <v>10.199999999999999</v>
      </c>
      <c r="X1830">
        <f t="shared" si="144"/>
        <v>0</v>
      </c>
      <c r="Y1830">
        <f>VLOOKUP(RIGHT($X$1,5),Key!$A$9:$B$14,2,FALSE)</f>
        <v>3.7</v>
      </c>
      <c r="Z1830">
        <f t="shared" si="142"/>
        <v>10.199999999999999</v>
      </c>
      <c r="AA1830">
        <f t="shared" si="143"/>
        <v>21</v>
      </c>
    </row>
    <row r="1831" spans="1:27" x14ac:dyDescent="0.3">
      <c r="A1831">
        <v>100067</v>
      </c>
      <c r="B1831">
        <v>230922</v>
      </c>
      <c r="C1831" s="3">
        <v>44130.584027777775</v>
      </c>
      <c r="D1831">
        <v>2</v>
      </c>
      <c r="E1831">
        <v>1</v>
      </c>
      <c r="F1831" t="s">
        <v>26</v>
      </c>
      <c r="G1831">
        <v>1</v>
      </c>
      <c r="H1831">
        <v>72.027339999999995</v>
      </c>
      <c r="I1831">
        <v>18.757809999999999</v>
      </c>
      <c r="J1831">
        <v>0.9140625</v>
      </c>
      <c r="K1831">
        <v>81.035160000000005</v>
      </c>
      <c r="L1831" s="3">
        <v>44130.335416666669</v>
      </c>
      <c r="M1831">
        <v>17.18</v>
      </c>
      <c r="N1831" t="s">
        <v>28</v>
      </c>
      <c r="P1831">
        <f>(C1831-Key!$B$1)*24</f>
        <v>-1.03333333338378</v>
      </c>
      <c r="Q1831">
        <f>(Key!$B$2-'17.1'!C1831)*24</f>
        <v>3.9833333333954215</v>
      </c>
      <c r="R1831" s="3">
        <f>C1831-(M1831-Key!$B$5)/(24*Key!$B$6)</f>
        <v>44130.570212962957</v>
      </c>
      <c r="S1831">
        <f>M1831-Key!$B$5</f>
        <v>14.92</v>
      </c>
      <c r="T1831" s="2">
        <f t="shared" si="140"/>
        <v>44129.583333333336</v>
      </c>
      <c r="U1831" t="str">
        <f t="shared" si="141"/>
        <v>10-25-2020 14:00</v>
      </c>
      <c r="V1831">
        <f>IFERROR(IF(W1831=Z1831,VLOOKUP($U1831,[1]C8842!$G$2:$M$145,3,FALSE),0),0)</f>
        <v>21</v>
      </c>
      <c r="W1831">
        <f>VLOOKUP(RIGHT($V$1,5),Key!$A$9:$B$14,2,FALSE)</f>
        <v>10.199999999999999</v>
      </c>
      <c r="X1831">
        <f t="shared" si="144"/>
        <v>0</v>
      </c>
      <c r="Y1831">
        <f>VLOOKUP(RIGHT($X$1,5),Key!$A$9:$B$14,2,FALSE)</f>
        <v>3.7</v>
      </c>
      <c r="Z1831">
        <f t="shared" si="142"/>
        <v>10.199999999999999</v>
      </c>
      <c r="AA1831">
        <f t="shared" si="143"/>
        <v>21</v>
      </c>
    </row>
    <row r="1832" spans="1:27" x14ac:dyDescent="0.3">
      <c r="A1832">
        <v>100067</v>
      </c>
      <c r="B1832">
        <v>230922</v>
      </c>
      <c r="C1832" s="3">
        <v>44130.584027777775</v>
      </c>
      <c r="D1832">
        <v>0</v>
      </c>
      <c r="E1832">
        <v>2</v>
      </c>
      <c r="F1832" t="s">
        <v>25</v>
      </c>
      <c r="G1832">
        <v>2</v>
      </c>
      <c r="H1832">
        <v>62.363280000000003</v>
      </c>
      <c r="I1832">
        <v>20.285160000000001</v>
      </c>
      <c r="J1832">
        <v>1.121094</v>
      </c>
      <c r="K1832">
        <v>44.019530000000003</v>
      </c>
      <c r="L1832" s="3">
        <v>44130.335416666669</v>
      </c>
      <c r="M1832">
        <v>17.18</v>
      </c>
      <c r="N1832" t="s">
        <v>28</v>
      </c>
      <c r="P1832">
        <f>(C1832-Key!$B$1)*24</f>
        <v>-1.03333333338378</v>
      </c>
      <c r="Q1832">
        <f>(Key!$B$2-'17.1'!C1832)*24</f>
        <v>3.9833333333954215</v>
      </c>
      <c r="R1832" s="3">
        <f>C1832-(M1832-Key!$B$5)/(24*Key!$B$6)</f>
        <v>44130.570212962957</v>
      </c>
      <c r="S1832">
        <f>M1832-Key!$B$5</f>
        <v>14.92</v>
      </c>
      <c r="T1832" s="2">
        <f t="shared" si="140"/>
        <v>44129.583333333336</v>
      </c>
      <c r="U1832" t="str">
        <f t="shared" si="141"/>
        <v>10-25-2020 14:00</v>
      </c>
      <c r="V1832">
        <f>IFERROR(IF(W1832=Z1832,VLOOKUP($U1832,[1]C8842!$G$2:$M$145,3,FALSE),0),0)</f>
        <v>21</v>
      </c>
      <c r="W1832">
        <f>VLOOKUP(RIGHT($V$1,5),Key!$A$9:$B$14,2,FALSE)</f>
        <v>10.199999999999999</v>
      </c>
      <c r="X1832">
        <f t="shared" si="144"/>
        <v>0</v>
      </c>
      <c r="Y1832">
        <f>VLOOKUP(RIGHT($X$1,5),Key!$A$9:$B$14,2,FALSE)</f>
        <v>3.7</v>
      </c>
      <c r="Z1832">
        <f t="shared" si="142"/>
        <v>10.199999999999999</v>
      </c>
      <c r="AA1832">
        <f t="shared" si="143"/>
        <v>21</v>
      </c>
    </row>
    <row r="1833" spans="1:27" x14ac:dyDescent="0.3">
      <c r="A1833">
        <v>100067</v>
      </c>
      <c r="B1833">
        <v>230922</v>
      </c>
      <c r="C1833" s="3">
        <v>44130.584027777775</v>
      </c>
      <c r="D1833">
        <v>3</v>
      </c>
      <c r="E1833">
        <v>2</v>
      </c>
      <c r="F1833" t="s">
        <v>26</v>
      </c>
      <c r="G1833">
        <v>4</v>
      </c>
      <c r="H1833">
        <v>62.042969999999997</v>
      </c>
      <c r="I1833">
        <v>64.8125</v>
      </c>
      <c r="J1833">
        <v>3.0390630000000001</v>
      </c>
      <c r="K1833">
        <v>94.039060000000006</v>
      </c>
      <c r="L1833" s="3">
        <v>44130.335416666669</v>
      </c>
      <c r="M1833">
        <v>17.18</v>
      </c>
      <c r="N1833" t="s">
        <v>28</v>
      </c>
      <c r="P1833">
        <f>(C1833-Key!$B$1)*24</f>
        <v>-1.03333333338378</v>
      </c>
      <c r="Q1833">
        <f>(Key!$B$2-'17.1'!C1833)*24</f>
        <v>3.9833333333954215</v>
      </c>
      <c r="R1833" s="3">
        <f>C1833-(M1833-Key!$B$5)/(24*Key!$B$6)</f>
        <v>44130.570212962957</v>
      </c>
      <c r="S1833">
        <f>M1833-Key!$B$5</f>
        <v>14.92</v>
      </c>
      <c r="T1833" s="2">
        <f t="shared" si="140"/>
        <v>44129.583333333336</v>
      </c>
      <c r="U1833" t="str">
        <f t="shared" si="141"/>
        <v>10-25-2020 14:00</v>
      </c>
      <c r="V1833">
        <f>IFERROR(IF(W1833=Z1833,VLOOKUP($U1833,[1]C8842!$G$2:$M$145,3,FALSE),0),0)</f>
        <v>21</v>
      </c>
      <c r="W1833">
        <f>VLOOKUP(RIGHT($V$1,5),Key!$A$9:$B$14,2,FALSE)</f>
        <v>10.199999999999999</v>
      </c>
      <c r="X1833">
        <f t="shared" si="144"/>
        <v>0</v>
      </c>
      <c r="Y1833">
        <f>VLOOKUP(RIGHT($X$1,5),Key!$A$9:$B$14,2,FALSE)</f>
        <v>3.7</v>
      </c>
      <c r="Z1833">
        <f t="shared" si="142"/>
        <v>10.199999999999999</v>
      </c>
      <c r="AA1833">
        <f t="shared" si="143"/>
        <v>21</v>
      </c>
    </row>
    <row r="1834" spans="1:27" x14ac:dyDescent="0.3">
      <c r="A1834">
        <v>100067</v>
      </c>
      <c r="B1834">
        <v>230922</v>
      </c>
      <c r="C1834" s="3">
        <v>44130.584027777775</v>
      </c>
      <c r="D1834">
        <v>2</v>
      </c>
      <c r="E1834">
        <v>1</v>
      </c>
      <c r="F1834" t="s">
        <v>26</v>
      </c>
      <c r="G1834">
        <v>1</v>
      </c>
      <c r="H1834">
        <v>68.203130000000002</v>
      </c>
      <c r="I1834">
        <v>18.351559999999999</v>
      </c>
      <c r="J1834">
        <v>0.94921880000000003</v>
      </c>
      <c r="K1834">
        <v>80.03125</v>
      </c>
      <c r="L1834" s="3">
        <v>44130.335416666669</v>
      </c>
      <c r="M1834">
        <v>17.18</v>
      </c>
      <c r="N1834" t="s">
        <v>28</v>
      </c>
      <c r="P1834">
        <f>(C1834-Key!$B$1)*24</f>
        <v>-1.03333333338378</v>
      </c>
      <c r="Q1834">
        <f>(Key!$B$2-'17.1'!C1834)*24</f>
        <v>3.9833333333954215</v>
      </c>
      <c r="R1834" s="3">
        <f>C1834-(M1834-Key!$B$5)/(24*Key!$B$6)</f>
        <v>44130.570212962957</v>
      </c>
      <c r="S1834">
        <f>M1834-Key!$B$5</f>
        <v>14.92</v>
      </c>
      <c r="T1834" s="2">
        <f t="shared" si="140"/>
        <v>44129.583333333336</v>
      </c>
      <c r="U1834" t="str">
        <f t="shared" si="141"/>
        <v>10-25-2020 14:00</v>
      </c>
      <c r="V1834">
        <f>IFERROR(IF(W1834=Z1834,VLOOKUP($U1834,[1]C8842!$G$2:$M$145,3,FALSE),0),0)</f>
        <v>21</v>
      </c>
      <c r="W1834">
        <f>VLOOKUP(RIGHT($V$1,5),Key!$A$9:$B$14,2,FALSE)</f>
        <v>10.199999999999999</v>
      </c>
      <c r="X1834">
        <f t="shared" si="144"/>
        <v>0</v>
      </c>
      <c r="Y1834">
        <f>VLOOKUP(RIGHT($X$1,5),Key!$A$9:$B$14,2,FALSE)</f>
        <v>3.7</v>
      </c>
      <c r="Z1834">
        <f t="shared" si="142"/>
        <v>10.199999999999999</v>
      </c>
      <c r="AA1834">
        <f t="shared" si="143"/>
        <v>21</v>
      </c>
    </row>
    <row r="1835" spans="1:27" x14ac:dyDescent="0.3">
      <c r="A1835">
        <v>100067</v>
      </c>
      <c r="B1835">
        <v>230922</v>
      </c>
      <c r="C1835" s="3">
        <v>44130.584027777775</v>
      </c>
      <c r="D1835">
        <v>3</v>
      </c>
      <c r="E1835">
        <v>2</v>
      </c>
      <c r="F1835" t="s">
        <v>26</v>
      </c>
      <c r="G1835">
        <v>1</v>
      </c>
      <c r="H1835">
        <v>55.394530000000003</v>
      </c>
      <c r="I1835">
        <v>16.117190000000001</v>
      </c>
      <c r="J1835">
        <v>1.0625</v>
      </c>
      <c r="K1835">
        <v>94.039060000000006</v>
      </c>
      <c r="L1835" s="3">
        <v>44130.335416666669</v>
      </c>
      <c r="M1835">
        <v>17.18</v>
      </c>
      <c r="N1835" t="s">
        <v>28</v>
      </c>
      <c r="P1835">
        <f>(C1835-Key!$B$1)*24</f>
        <v>-1.03333333338378</v>
      </c>
      <c r="Q1835">
        <f>(Key!$B$2-'17.1'!C1835)*24</f>
        <v>3.9833333333954215</v>
      </c>
      <c r="R1835" s="3">
        <f>C1835-(M1835-Key!$B$5)/(24*Key!$B$6)</f>
        <v>44130.570212962957</v>
      </c>
      <c r="S1835">
        <f>M1835-Key!$B$5</f>
        <v>14.92</v>
      </c>
      <c r="T1835" s="2">
        <f t="shared" si="140"/>
        <v>44129.583333333336</v>
      </c>
      <c r="U1835" t="str">
        <f t="shared" si="141"/>
        <v>10-25-2020 14:00</v>
      </c>
      <c r="V1835">
        <f>IFERROR(IF(W1835=Z1835,VLOOKUP($U1835,[1]C8842!$G$2:$M$145,3,FALSE),0),0)</f>
        <v>21</v>
      </c>
      <c r="W1835">
        <f>VLOOKUP(RIGHT($V$1,5),Key!$A$9:$B$14,2,FALSE)</f>
        <v>10.199999999999999</v>
      </c>
      <c r="X1835">
        <f t="shared" si="144"/>
        <v>0</v>
      </c>
      <c r="Y1835">
        <f>VLOOKUP(RIGHT($X$1,5),Key!$A$9:$B$14,2,FALSE)</f>
        <v>3.7</v>
      </c>
      <c r="Z1835">
        <f t="shared" si="142"/>
        <v>10.199999999999999</v>
      </c>
      <c r="AA1835">
        <f t="shared" si="143"/>
        <v>21</v>
      </c>
    </row>
    <row r="1836" spans="1:27" x14ac:dyDescent="0.3">
      <c r="A1836">
        <v>100067</v>
      </c>
      <c r="B1836">
        <v>230922</v>
      </c>
      <c r="C1836" s="3">
        <v>44130.584027777775</v>
      </c>
      <c r="D1836">
        <v>2</v>
      </c>
      <c r="E1836">
        <v>1</v>
      </c>
      <c r="F1836" t="s">
        <v>26</v>
      </c>
      <c r="G1836">
        <v>1</v>
      </c>
      <c r="H1836">
        <v>64.664060000000006</v>
      </c>
      <c r="I1836">
        <v>16.335940000000001</v>
      </c>
      <c r="J1836">
        <v>0.91796880000000003</v>
      </c>
      <c r="K1836">
        <v>81.035160000000005</v>
      </c>
      <c r="L1836" s="3">
        <v>44130.335416666669</v>
      </c>
      <c r="M1836">
        <v>17.18</v>
      </c>
      <c r="N1836" t="s">
        <v>28</v>
      </c>
      <c r="P1836">
        <f>(C1836-Key!$B$1)*24</f>
        <v>-1.03333333338378</v>
      </c>
      <c r="Q1836">
        <f>(Key!$B$2-'17.1'!C1836)*24</f>
        <v>3.9833333333954215</v>
      </c>
      <c r="R1836" s="3">
        <f>C1836-(M1836-Key!$B$5)/(24*Key!$B$6)</f>
        <v>44130.570212962957</v>
      </c>
      <c r="S1836">
        <f>M1836-Key!$B$5</f>
        <v>14.92</v>
      </c>
      <c r="T1836" s="2">
        <f t="shared" si="140"/>
        <v>44129.583333333336</v>
      </c>
      <c r="U1836" t="str">
        <f t="shared" si="141"/>
        <v>10-25-2020 14:00</v>
      </c>
      <c r="V1836">
        <f>IFERROR(IF(W1836=Z1836,VLOOKUP($U1836,[1]C8842!$G$2:$M$145,3,FALSE),0),0)</f>
        <v>21</v>
      </c>
      <c r="W1836">
        <f>VLOOKUP(RIGHT($V$1,5),Key!$A$9:$B$14,2,FALSE)</f>
        <v>10.199999999999999</v>
      </c>
      <c r="X1836">
        <f t="shared" si="144"/>
        <v>0</v>
      </c>
      <c r="Y1836">
        <f>VLOOKUP(RIGHT($X$1,5),Key!$A$9:$B$14,2,FALSE)</f>
        <v>3.7</v>
      </c>
      <c r="Z1836">
        <f t="shared" si="142"/>
        <v>10.199999999999999</v>
      </c>
      <c r="AA1836">
        <f t="shared" si="143"/>
        <v>21</v>
      </c>
    </row>
    <row r="1837" spans="1:27" x14ac:dyDescent="0.3">
      <c r="A1837">
        <v>100067</v>
      </c>
      <c r="B1837">
        <v>230922</v>
      </c>
      <c r="C1837" s="3">
        <v>44130.584027777775</v>
      </c>
      <c r="D1837">
        <v>2</v>
      </c>
      <c r="E1837">
        <v>1</v>
      </c>
      <c r="F1837" t="s">
        <v>26</v>
      </c>
      <c r="G1837">
        <v>2</v>
      </c>
      <c r="H1837">
        <v>72.417969999999997</v>
      </c>
      <c r="I1837">
        <v>22.17578</v>
      </c>
      <c r="J1837">
        <v>1.035156</v>
      </c>
      <c r="K1837">
        <v>80.03125</v>
      </c>
      <c r="L1837" s="3">
        <v>44130.335416666669</v>
      </c>
      <c r="M1837">
        <v>17.18</v>
      </c>
      <c r="N1837" t="s">
        <v>28</v>
      </c>
      <c r="P1837">
        <f>(C1837-Key!$B$1)*24</f>
        <v>-1.03333333338378</v>
      </c>
      <c r="Q1837">
        <f>(Key!$B$2-'17.1'!C1837)*24</f>
        <v>3.9833333333954215</v>
      </c>
      <c r="R1837" s="3">
        <f>C1837-(M1837-Key!$B$5)/(24*Key!$B$6)</f>
        <v>44130.570212962957</v>
      </c>
      <c r="S1837">
        <f>M1837-Key!$B$5</f>
        <v>14.92</v>
      </c>
      <c r="T1837" s="2">
        <f t="shared" si="140"/>
        <v>44129.583333333336</v>
      </c>
      <c r="U1837" t="str">
        <f t="shared" si="141"/>
        <v>10-25-2020 14:00</v>
      </c>
      <c r="V1837">
        <f>IFERROR(IF(W1837=Z1837,VLOOKUP($U1837,[1]C8842!$G$2:$M$145,3,FALSE),0),0)</f>
        <v>21</v>
      </c>
      <c r="W1837">
        <f>VLOOKUP(RIGHT($V$1,5),Key!$A$9:$B$14,2,FALSE)</f>
        <v>10.199999999999999</v>
      </c>
      <c r="X1837">
        <f t="shared" si="144"/>
        <v>0</v>
      </c>
      <c r="Y1837">
        <f>VLOOKUP(RIGHT($X$1,5),Key!$A$9:$B$14,2,FALSE)</f>
        <v>3.7</v>
      </c>
      <c r="Z1837">
        <f t="shared" si="142"/>
        <v>10.199999999999999</v>
      </c>
      <c r="AA1837">
        <f t="shared" si="143"/>
        <v>21</v>
      </c>
    </row>
    <row r="1838" spans="1:27" x14ac:dyDescent="0.3">
      <c r="A1838">
        <v>100067</v>
      </c>
      <c r="B1838">
        <v>230922</v>
      </c>
      <c r="C1838" s="3">
        <v>44130.584027777775</v>
      </c>
      <c r="D1838">
        <v>3</v>
      </c>
      <c r="E1838">
        <v>2</v>
      </c>
      <c r="F1838" t="s">
        <v>26</v>
      </c>
      <c r="G1838">
        <v>1</v>
      </c>
      <c r="H1838">
        <v>62.441409999999998</v>
      </c>
      <c r="I1838">
        <v>19.085940000000001</v>
      </c>
      <c r="J1838">
        <v>1.066406</v>
      </c>
      <c r="K1838">
        <v>92.039060000000006</v>
      </c>
      <c r="L1838" s="3">
        <v>44130.335416666669</v>
      </c>
      <c r="M1838">
        <v>17.18</v>
      </c>
      <c r="N1838" t="s">
        <v>28</v>
      </c>
      <c r="P1838">
        <f>(C1838-Key!$B$1)*24</f>
        <v>-1.03333333338378</v>
      </c>
      <c r="Q1838">
        <f>(Key!$B$2-'17.1'!C1838)*24</f>
        <v>3.9833333333954215</v>
      </c>
      <c r="R1838" s="3">
        <f>C1838-(M1838-Key!$B$5)/(24*Key!$B$6)</f>
        <v>44130.570212962957</v>
      </c>
      <c r="S1838">
        <f>M1838-Key!$B$5</f>
        <v>14.92</v>
      </c>
      <c r="T1838" s="2">
        <f t="shared" si="140"/>
        <v>44129.583333333336</v>
      </c>
      <c r="U1838" t="str">
        <f t="shared" si="141"/>
        <v>10-25-2020 14:00</v>
      </c>
      <c r="V1838">
        <f>IFERROR(IF(W1838=Z1838,VLOOKUP($U1838,[1]C8842!$G$2:$M$145,3,FALSE),0),0)</f>
        <v>21</v>
      </c>
      <c r="W1838">
        <f>VLOOKUP(RIGHT($V$1,5),Key!$A$9:$B$14,2,FALSE)</f>
        <v>10.199999999999999</v>
      </c>
      <c r="X1838">
        <f t="shared" si="144"/>
        <v>0</v>
      </c>
      <c r="Y1838">
        <f>VLOOKUP(RIGHT($X$1,5),Key!$A$9:$B$14,2,FALSE)</f>
        <v>3.7</v>
      </c>
      <c r="Z1838">
        <f t="shared" si="142"/>
        <v>10.199999999999999</v>
      </c>
      <c r="AA1838">
        <f t="shared" si="143"/>
        <v>21</v>
      </c>
    </row>
    <row r="1839" spans="1:27" x14ac:dyDescent="0.3">
      <c r="A1839">
        <v>100067</v>
      </c>
      <c r="B1839">
        <v>230922</v>
      </c>
      <c r="C1839" s="3">
        <v>44130.584027777775</v>
      </c>
      <c r="D1839">
        <v>2</v>
      </c>
      <c r="E1839">
        <v>1</v>
      </c>
      <c r="F1839" t="s">
        <v>26</v>
      </c>
      <c r="G1839">
        <v>1</v>
      </c>
      <c r="H1839">
        <v>69.859380000000002</v>
      </c>
      <c r="I1839">
        <v>17.222660000000001</v>
      </c>
      <c r="J1839">
        <v>0.8828125</v>
      </c>
      <c r="K1839">
        <v>80.03125</v>
      </c>
      <c r="L1839" s="3">
        <v>44130.335416666669</v>
      </c>
      <c r="M1839">
        <v>17.18</v>
      </c>
      <c r="N1839" t="s">
        <v>28</v>
      </c>
      <c r="P1839">
        <f>(C1839-Key!$B$1)*24</f>
        <v>-1.03333333338378</v>
      </c>
      <c r="Q1839">
        <f>(Key!$B$2-'17.1'!C1839)*24</f>
        <v>3.9833333333954215</v>
      </c>
      <c r="R1839" s="3">
        <f>C1839-(M1839-Key!$B$5)/(24*Key!$B$6)</f>
        <v>44130.570212962957</v>
      </c>
      <c r="S1839">
        <f>M1839-Key!$B$5</f>
        <v>14.92</v>
      </c>
      <c r="T1839" s="2">
        <f t="shared" si="140"/>
        <v>44129.583333333336</v>
      </c>
      <c r="U1839" t="str">
        <f t="shared" si="141"/>
        <v>10-25-2020 14:00</v>
      </c>
      <c r="V1839">
        <f>IFERROR(IF(W1839=Z1839,VLOOKUP($U1839,[1]C8842!$G$2:$M$145,3,FALSE),0),0)</f>
        <v>21</v>
      </c>
      <c r="W1839">
        <f>VLOOKUP(RIGHT($V$1,5),Key!$A$9:$B$14,2,FALSE)</f>
        <v>10.199999999999999</v>
      </c>
      <c r="X1839">
        <f t="shared" si="144"/>
        <v>0</v>
      </c>
      <c r="Y1839">
        <f>VLOOKUP(RIGHT($X$1,5),Key!$A$9:$B$14,2,FALSE)</f>
        <v>3.7</v>
      </c>
      <c r="Z1839">
        <f t="shared" si="142"/>
        <v>10.199999999999999</v>
      </c>
      <c r="AA1839">
        <f t="shared" si="143"/>
        <v>21</v>
      </c>
    </row>
    <row r="1840" spans="1:27" x14ac:dyDescent="0.3">
      <c r="A1840">
        <v>100067</v>
      </c>
      <c r="B1840">
        <v>230922</v>
      </c>
      <c r="C1840" s="3">
        <v>44130.584027777775</v>
      </c>
      <c r="D1840">
        <v>0</v>
      </c>
      <c r="E1840">
        <v>2</v>
      </c>
      <c r="F1840" t="s">
        <v>25</v>
      </c>
      <c r="G1840">
        <v>1</v>
      </c>
      <c r="H1840">
        <v>66.800780000000003</v>
      </c>
      <c r="I1840">
        <v>14.73438</v>
      </c>
      <c r="J1840">
        <v>0.82421880000000003</v>
      </c>
      <c r="K1840">
        <v>46.019530000000003</v>
      </c>
      <c r="L1840" s="3">
        <v>44130.335416666669</v>
      </c>
      <c r="M1840">
        <v>17.18</v>
      </c>
      <c r="N1840" t="s">
        <v>28</v>
      </c>
      <c r="P1840">
        <f>(C1840-Key!$B$1)*24</f>
        <v>-1.03333333338378</v>
      </c>
      <c r="Q1840">
        <f>(Key!$B$2-'17.1'!C1840)*24</f>
        <v>3.9833333333954215</v>
      </c>
      <c r="R1840" s="3">
        <f>C1840-(M1840-Key!$B$5)/(24*Key!$B$6)</f>
        <v>44130.570212962957</v>
      </c>
      <c r="S1840">
        <f>M1840-Key!$B$5</f>
        <v>14.92</v>
      </c>
      <c r="T1840" s="2">
        <f t="shared" si="140"/>
        <v>44129.583333333336</v>
      </c>
      <c r="U1840" t="str">
        <f t="shared" si="141"/>
        <v>10-25-2020 14:00</v>
      </c>
      <c r="V1840">
        <f>IFERROR(IF(W1840=Z1840,VLOOKUP($U1840,[1]C8842!$G$2:$M$145,3,FALSE),0),0)</f>
        <v>21</v>
      </c>
      <c r="W1840">
        <f>VLOOKUP(RIGHT($V$1,5),Key!$A$9:$B$14,2,FALSE)</f>
        <v>10.199999999999999</v>
      </c>
      <c r="X1840">
        <f t="shared" si="144"/>
        <v>0</v>
      </c>
      <c r="Y1840">
        <f>VLOOKUP(RIGHT($X$1,5),Key!$A$9:$B$14,2,FALSE)</f>
        <v>3.7</v>
      </c>
      <c r="Z1840">
        <f t="shared" si="142"/>
        <v>10.199999999999999</v>
      </c>
      <c r="AA1840">
        <f t="shared" si="143"/>
        <v>21</v>
      </c>
    </row>
    <row r="1841" spans="1:27" x14ac:dyDescent="0.3">
      <c r="A1841">
        <v>100067</v>
      </c>
      <c r="B1841">
        <v>230922</v>
      </c>
      <c r="C1841" s="3">
        <v>44130.584027777775</v>
      </c>
      <c r="D1841">
        <v>1</v>
      </c>
      <c r="E1841">
        <v>1</v>
      </c>
      <c r="F1841" t="s">
        <v>25</v>
      </c>
      <c r="G1841">
        <v>1</v>
      </c>
      <c r="H1841">
        <v>73.394530000000003</v>
      </c>
      <c r="I1841">
        <v>16.246089999999999</v>
      </c>
      <c r="J1841">
        <v>0.8046875</v>
      </c>
      <c r="K1841">
        <v>58.023440000000001</v>
      </c>
      <c r="L1841" s="3">
        <v>44130.335416666669</v>
      </c>
      <c r="M1841">
        <v>17.18</v>
      </c>
      <c r="N1841" t="s">
        <v>28</v>
      </c>
      <c r="P1841">
        <f>(C1841-Key!$B$1)*24</f>
        <v>-1.03333333338378</v>
      </c>
      <c r="Q1841">
        <f>(Key!$B$2-'17.1'!C1841)*24</f>
        <v>3.9833333333954215</v>
      </c>
      <c r="R1841" s="3">
        <f>C1841-(M1841-Key!$B$5)/(24*Key!$B$6)</f>
        <v>44130.570212962957</v>
      </c>
      <c r="S1841">
        <f>M1841-Key!$B$5</f>
        <v>14.92</v>
      </c>
      <c r="T1841" s="2">
        <f t="shared" si="140"/>
        <v>44129.583333333336</v>
      </c>
      <c r="U1841" t="str">
        <f t="shared" si="141"/>
        <v>10-25-2020 14:00</v>
      </c>
      <c r="V1841">
        <f>IFERROR(IF(W1841=Z1841,VLOOKUP($U1841,[1]C8842!$G$2:$M$145,3,FALSE),0),0)</f>
        <v>21</v>
      </c>
      <c r="W1841">
        <f>VLOOKUP(RIGHT($V$1,5),Key!$A$9:$B$14,2,FALSE)</f>
        <v>10.199999999999999</v>
      </c>
      <c r="X1841">
        <f t="shared" si="144"/>
        <v>0</v>
      </c>
      <c r="Y1841">
        <f>VLOOKUP(RIGHT($X$1,5),Key!$A$9:$B$14,2,FALSE)</f>
        <v>3.7</v>
      </c>
      <c r="Z1841">
        <f t="shared" si="142"/>
        <v>10.199999999999999</v>
      </c>
      <c r="AA1841">
        <f t="shared" si="143"/>
        <v>21</v>
      </c>
    </row>
    <row r="1842" spans="1:27" x14ac:dyDescent="0.3">
      <c r="A1842">
        <v>100067</v>
      </c>
      <c r="B1842">
        <v>230922</v>
      </c>
      <c r="C1842" s="3">
        <v>44130.584027777775</v>
      </c>
      <c r="D1842">
        <v>3</v>
      </c>
      <c r="E1842">
        <v>2</v>
      </c>
      <c r="F1842" t="s">
        <v>26</v>
      </c>
      <c r="G1842">
        <v>1</v>
      </c>
      <c r="H1842">
        <v>60.792969999999997</v>
      </c>
      <c r="I1842">
        <v>19.984380000000002</v>
      </c>
      <c r="J1842">
        <v>1.136719</v>
      </c>
      <c r="K1842">
        <v>94.039060000000006</v>
      </c>
      <c r="L1842" s="3">
        <v>44130.335416666669</v>
      </c>
      <c r="M1842">
        <v>17.18</v>
      </c>
      <c r="N1842" t="s">
        <v>28</v>
      </c>
      <c r="P1842">
        <f>(C1842-Key!$B$1)*24</f>
        <v>-1.03333333338378</v>
      </c>
      <c r="Q1842">
        <f>(Key!$B$2-'17.1'!C1842)*24</f>
        <v>3.9833333333954215</v>
      </c>
      <c r="R1842" s="3">
        <f>C1842-(M1842-Key!$B$5)/(24*Key!$B$6)</f>
        <v>44130.570212962957</v>
      </c>
      <c r="S1842">
        <f>M1842-Key!$B$5</f>
        <v>14.92</v>
      </c>
      <c r="T1842" s="2">
        <f t="shared" si="140"/>
        <v>44129.583333333336</v>
      </c>
      <c r="U1842" t="str">
        <f t="shared" si="141"/>
        <v>10-25-2020 14:00</v>
      </c>
      <c r="V1842">
        <f>IFERROR(IF(W1842=Z1842,VLOOKUP($U1842,[1]C8842!$G$2:$M$145,3,FALSE),0),0)</f>
        <v>21</v>
      </c>
      <c r="W1842">
        <f>VLOOKUP(RIGHT($V$1,5),Key!$A$9:$B$14,2,FALSE)</f>
        <v>10.199999999999999</v>
      </c>
      <c r="X1842">
        <f t="shared" si="144"/>
        <v>0</v>
      </c>
      <c r="Y1842">
        <f>VLOOKUP(RIGHT($X$1,5),Key!$A$9:$B$14,2,FALSE)</f>
        <v>3.7</v>
      </c>
      <c r="Z1842">
        <f t="shared" si="142"/>
        <v>10.199999999999999</v>
      </c>
      <c r="AA1842">
        <f t="shared" si="143"/>
        <v>21</v>
      </c>
    </row>
    <row r="1843" spans="1:27" x14ac:dyDescent="0.3">
      <c r="A1843">
        <v>100067</v>
      </c>
      <c r="B1843">
        <v>230922</v>
      </c>
      <c r="C1843" s="3">
        <v>44130.584027777775</v>
      </c>
      <c r="D1843">
        <v>0</v>
      </c>
      <c r="E1843">
        <v>2</v>
      </c>
      <c r="F1843" t="s">
        <v>25</v>
      </c>
      <c r="G1843">
        <v>1</v>
      </c>
      <c r="H1843">
        <v>65.652339999999995</v>
      </c>
      <c r="I1843">
        <v>16.67578</v>
      </c>
      <c r="J1843">
        <v>0.91796880000000003</v>
      </c>
      <c r="K1843">
        <v>44.019530000000003</v>
      </c>
      <c r="L1843" s="3">
        <v>44130.335416666669</v>
      </c>
      <c r="M1843">
        <v>17.18</v>
      </c>
      <c r="N1843" t="s">
        <v>28</v>
      </c>
      <c r="P1843">
        <f>(C1843-Key!$B$1)*24</f>
        <v>-1.03333333338378</v>
      </c>
      <c r="Q1843">
        <f>(Key!$B$2-'17.1'!C1843)*24</f>
        <v>3.9833333333954215</v>
      </c>
      <c r="R1843" s="3">
        <f>C1843-(M1843-Key!$B$5)/(24*Key!$B$6)</f>
        <v>44130.570212962957</v>
      </c>
      <c r="S1843">
        <f>M1843-Key!$B$5</f>
        <v>14.92</v>
      </c>
      <c r="T1843" s="2">
        <f t="shared" si="140"/>
        <v>44129.583333333336</v>
      </c>
      <c r="U1843" t="str">
        <f t="shared" si="141"/>
        <v>10-25-2020 14:00</v>
      </c>
      <c r="V1843">
        <f>IFERROR(IF(W1843=Z1843,VLOOKUP($U1843,[1]C8842!$G$2:$M$145,3,FALSE),0),0)</f>
        <v>21</v>
      </c>
      <c r="W1843">
        <f>VLOOKUP(RIGHT($V$1,5),Key!$A$9:$B$14,2,FALSE)</f>
        <v>10.199999999999999</v>
      </c>
      <c r="X1843">
        <f t="shared" si="144"/>
        <v>0</v>
      </c>
      <c r="Y1843">
        <f>VLOOKUP(RIGHT($X$1,5),Key!$A$9:$B$14,2,FALSE)</f>
        <v>3.7</v>
      </c>
      <c r="Z1843">
        <f t="shared" si="142"/>
        <v>10.199999999999999</v>
      </c>
      <c r="AA1843">
        <f t="shared" si="143"/>
        <v>21</v>
      </c>
    </row>
    <row r="1844" spans="1:27" x14ac:dyDescent="0.3">
      <c r="A1844">
        <v>100067</v>
      </c>
      <c r="B1844">
        <v>230922</v>
      </c>
      <c r="C1844" s="3">
        <v>44130.584027777775</v>
      </c>
      <c r="D1844">
        <v>1</v>
      </c>
      <c r="E1844">
        <v>1</v>
      </c>
      <c r="F1844" t="s">
        <v>25</v>
      </c>
      <c r="G1844">
        <v>4</v>
      </c>
      <c r="H1844">
        <v>68.425780000000003</v>
      </c>
      <c r="I1844">
        <v>74.011719999999997</v>
      </c>
      <c r="J1844">
        <v>3.1132810000000002</v>
      </c>
      <c r="K1844">
        <v>58.023440000000001</v>
      </c>
      <c r="L1844" s="3">
        <v>44130.335416666669</v>
      </c>
      <c r="M1844">
        <v>17.18</v>
      </c>
      <c r="N1844" t="s">
        <v>28</v>
      </c>
      <c r="P1844">
        <f>(C1844-Key!$B$1)*24</f>
        <v>-1.03333333338378</v>
      </c>
      <c r="Q1844">
        <f>(Key!$B$2-'17.1'!C1844)*24</f>
        <v>3.9833333333954215</v>
      </c>
      <c r="R1844" s="3">
        <f>C1844-(M1844-Key!$B$5)/(24*Key!$B$6)</f>
        <v>44130.570212962957</v>
      </c>
      <c r="S1844">
        <f>M1844-Key!$B$5</f>
        <v>14.92</v>
      </c>
      <c r="T1844" s="2">
        <f t="shared" si="140"/>
        <v>44129.583333333336</v>
      </c>
      <c r="U1844" t="str">
        <f t="shared" si="141"/>
        <v>10-25-2020 14:00</v>
      </c>
      <c r="V1844">
        <f>IFERROR(IF(W1844=Z1844,VLOOKUP($U1844,[1]C8842!$G$2:$M$145,3,FALSE),0),0)</f>
        <v>21</v>
      </c>
      <c r="W1844">
        <f>VLOOKUP(RIGHT($V$1,5),Key!$A$9:$B$14,2,FALSE)</f>
        <v>10.199999999999999</v>
      </c>
      <c r="X1844">
        <f t="shared" si="144"/>
        <v>0</v>
      </c>
      <c r="Y1844">
        <f>VLOOKUP(RIGHT($X$1,5),Key!$A$9:$B$14,2,FALSE)</f>
        <v>3.7</v>
      </c>
      <c r="Z1844">
        <f t="shared" si="142"/>
        <v>10.199999999999999</v>
      </c>
      <c r="AA1844">
        <f t="shared" si="143"/>
        <v>21</v>
      </c>
    </row>
    <row r="1845" spans="1:27" x14ac:dyDescent="0.3">
      <c r="A1845">
        <v>100067</v>
      </c>
      <c r="B1845">
        <v>230922</v>
      </c>
      <c r="C1845" s="3">
        <v>44130.584027777775</v>
      </c>
      <c r="D1845">
        <v>3</v>
      </c>
      <c r="E1845">
        <v>2</v>
      </c>
      <c r="F1845" t="s">
        <v>26</v>
      </c>
      <c r="G1845">
        <v>1</v>
      </c>
      <c r="H1845">
        <v>54.285159999999998</v>
      </c>
      <c r="I1845">
        <v>19.128910000000001</v>
      </c>
      <c r="J1845">
        <v>1.230469</v>
      </c>
      <c r="K1845">
        <v>92.039060000000006</v>
      </c>
      <c r="L1845" s="3">
        <v>44130.335416666669</v>
      </c>
      <c r="M1845">
        <v>17.18</v>
      </c>
      <c r="N1845" t="s">
        <v>28</v>
      </c>
      <c r="P1845">
        <f>(C1845-Key!$B$1)*24</f>
        <v>-1.03333333338378</v>
      </c>
      <c r="Q1845">
        <f>(Key!$B$2-'17.1'!C1845)*24</f>
        <v>3.9833333333954215</v>
      </c>
      <c r="R1845" s="3">
        <f>C1845-(M1845-Key!$B$5)/(24*Key!$B$6)</f>
        <v>44130.570212962957</v>
      </c>
      <c r="S1845">
        <f>M1845-Key!$B$5</f>
        <v>14.92</v>
      </c>
      <c r="T1845" s="2">
        <f t="shared" si="140"/>
        <v>44129.583333333336</v>
      </c>
      <c r="U1845" t="str">
        <f t="shared" si="141"/>
        <v>10-25-2020 14:00</v>
      </c>
      <c r="V1845">
        <f>IFERROR(IF(W1845=Z1845,VLOOKUP($U1845,[1]C8842!$G$2:$M$145,3,FALSE),0),0)</f>
        <v>21</v>
      </c>
      <c r="W1845">
        <f>VLOOKUP(RIGHT($V$1,5),Key!$A$9:$B$14,2,FALSE)</f>
        <v>10.199999999999999</v>
      </c>
      <c r="X1845">
        <f t="shared" si="144"/>
        <v>0</v>
      </c>
      <c r="Y1845">
        <f>VLOOKUP(RIGHT($X$1,5),Key!$A$9:$B$14,2,FALSE)</f>
        <v>3.7</v>
      </c>
      <c r="Z1845">
        <f t="shared" si="142"/>
        <v>10.199999999999999</v>
      </c>
      <c r="AA1845">
        <f t="shared" si="143"/>
        <v>21</v>
      </c>
    </row>
    <row r="1846" spans="1:27" x14ac:dyDescent="0.3">
      <c r="A1846">
        <v>100067</v>
      </c>
      <c r="B1846">
        <v>230922</v>
      </c>
      <c r="C1846" s="3">
        <v>44130.584027777775</v>
      </c>
      <c r="D1846">
        <v>2</v>
      </c>
      <c r="E1846">
        <v>1</v>
      </c>
      <c r="F1846" t="s">
        <v>26</v>
      </c>
      <c r="G1846">
        <v>2</v>
      </c>
      <c r="H1846">
        <v>70.746089999999995</v>
      </c>
      <c r="I1846">
        <v>22.566410000000001</v>
      </c>
      <c r="J1846">
        <v>1.074219</v>
      </c>
      <c r="K1846">
        <v>80.03125</v>
      </c>
      <c r="L1846" s="3">
        <v>44130.335416666669</v>
      </c>
      <c r="M1846">
        <v>17.18</v>
      </c>
      <c r="N1846" t="s">
        <v>28</v>
      </c>
      <c r="P1846">
        <f>(C1846-Key!$B$1)*24</f>
        <v>-1.03333333338378</v>
      </c>
      <c r="Q1846">
        <f>(Key!$B$2-'17.1'!C1846)*24</f>
        <v>3.9833333333954215</v>
      </c>
      <c r="R1846" s="3">
        <f>C1846-(M1846-Key!$B$5)/(24*Key!$B$6)</f>
        <v>44130.570212962957</v>
      </c>
      <c r="S1846">
        <f>M1846-Key!$B$5</f>
        <v>14.92</v>
      </c>
      <c r="T1846" s="2">
        <f t="shared" si="140"/>
        <v>44129.583333333336</v>
      </c>
      <c r="U1846" t="str">
        <f t="shared" si="141"/>
        <v>10-25-2020 14:00</v>
      </c>
      <c r="V1846">
        <f>IFERROR(IF(W1846=Z1846,VLOOKUP($U1846,[1]C8842!$G$2:$M$145,3,FALSE),0),0)</f>
        <v>21</v>
      </c>
      <c r="W1846">
        <f>VLOOKUP(RIGHT($V$1,5),Key!$A$9:$B$14,2,FALSE)</f>
        <v>10.199999999999999</v>
      </c>
      <c r="X1846">
        <f t="shared" si="144"/>
        <v>0</v>
      </c>
      <c r="Y1846">
        <f>VLOOKUP(RIGHT($X$1,5),Key!$A$9:$B$14,2,FALSE)</f>
        <v>3.7</v>
      </c>
      <c r="Z1846">
        <f t="shared" si="142"/>
        <v>10.199999999999999</v>
      </c>
      <c r="AA1846">
        <f t="shared" si="143"/>
        <v>21</v>
      </c>
    </row>
    <row r="1847" spans="1:27" x14ac:dyDescent="0.3">
      <c r="A1847">
        <v>100067</v>
      </c>
      <c r="B1847">
        <v>230922</v>
      </c>
      <c r="C1847" s="3">
        <v>44130.584027777775</v>
      </c>
      <c r="D1847">
        <v>3</v>
      </c>
      <c r="E1847">
        <v>2</v>
      </c>
      <c r="F1847" t="s">
        <v>26</v>
      </c>
      <c r="G1847">
        <v>1</v>
      </c>
      <c r="H1847">
        <v>62.964840000000002</v>
      </c>
      <c r="I1847">
        <v>13.60938</v>
      </c>
      <c r="J1847">
        <v>0.828125</v>
      </c>
      <c r="K1847">
        <v>96.039060000000006</v>
      </c>
      <c r="L1847" s="3">
        <v>44130.335416666669</v>
      </c>
      <c r="M1847">
        <v>17.18</v>
      </c>
      <c r="N1847" t="s">
        <v>28</v>
      </c>
      <c r="P1847">
        <f>(C1847-Key!$B$1)*24</f>
        <v>-1.03333333338378</v>
      </c>
      <c r="Q1847">
        <f>(Key!$B$2-'17.1'!C1847)*24</f>
        <v>3.9833333333954215</v>
      </c>
      <c r="R1847" s="3">
        <f>C1847-(M1847-Key!$B$5)/(24*Key!$B$6)</f>
        <v>44130.570212962957</v>
      </c>
      <c r="S1847">
        <f>M1847-Key!$B$5</f>
        <v>14.92</v>
      </c>
      <c r="T1847" s="2">
        <f t="shared" si="140"/>
        <v>44129.583333333336</v>
      </c>
      <c r="U1847" t="str">
        <f t="shared" si="141"/>
        <v>10-25-2020 14:00</v>
      </c>
      <c r="V1847">
        <f>IFERROR(IF(W1847=Z1847,VLOOKUP($U1847,[1]C8842!$G$2:$M$145,3,FALSE),0),0)</f>
        <v>21</v>
      </c>
      <c r="W1847">
        <f>VLOOKUP(RIGHT($V$1,5),Key!$A$9:$B$14,2,FALSE)</f>
        <v>10.199999999999999</v>
      </c>
      <c r="X1847">
        <f t="shared" si="144"/>
        <v>0</v>
      </c>
      <c r="Y1847">
        <f>VLOOKUP(RIGHT($X$1,5),Key!$A$9:$B$14,2,FALSE)</f>
        <v>3.7</v>
      </c>
      <c r="Z1847">
        <f t="shared" si="142"/>
        <v>10.199999999999999</v>
      </c>
      <c r="AA1847">
        <f t="shared" si="143"/>
        <v>21</v>
      </c>
    </row>
    <row r="1848" spans="1:27" x14ac:dyDescent="0.3">
      <c r="A1848">
        <v>100067</v>
      </c>
      <c r="B1848">
        <v>230922</v>
      </c>
      <c r="C1848" s="3">
        <v>44130.584027777775</v>
      </c>
      <c r="D1848">
        <v>1</v>
      </c>
      <c r="E1848">
        <v>1</v>
      </c>
      <c r="F1848" t="s">
        <v>25</v>
      </c>
      <c r="G1848">
        <v>1</v>
      </c>
      <c r="H1848">
        <v>70.695310000000006</v>
      </c>
      <c r="I1848">
        <v>13.691409999999999</v>
      </c>
      <c r="J1848">
        <v>0.73828130000000003</v>
      </c>
      <c r="K1848">
        <v>58.023440000000001</v>
      </c>
      <c r="L1848" s="3">
        <v>44130.335416666669</v>
      </c>
      <c r="M1848">
        <v>17.18</v>
      </c>
      <c r="N1848" t="s">
        <v>28</v>
      </c>
      <c r="P1848">
        <f>(C1848-Key!$B$1)*24</f>
        <v>-1.03333333338378</v>
      </c>
      <c r="Q1848">
        <f>(Key!$B$2-'17.1'!C1848)*24</f>
        <v>3.9833333333954215</v>
      </c>
      <c r="R1848" s="3">
        <f>C1848-(M1848-Key!$B$5)/(24*Key!$B$6)</f>
        <v>44130.570212962957</v>
      </c>
      <c r="S1848">
        <f>M1848-Key!$B$5</f>
        <v>14.92</v>
      </c>
      <c r="T1848" s="2">
        <f t="shared" si="140"/>
        <v>44129.583333333336</v>
      </c>
      <c r="U1848" t="str">
        <f t="shared" si="141"/>
        <v>10-25-2020 14:00</v>
      </c>
      <c r="V1848">
        <f>IFERROR(IF(W1848=Z1848,VLOOKUP($U1848,[1]C8842!$G$2:$M$145,3,FALSE),0),0)</f>
        <v>21</v>
      </c>
      <c r="W1848">
        <f>VLOOKUP(RIGHT($V$1,5),Key!$A$9:$B$14,2,FALSE)</f>
        <v>10.199999999999999</v>
      </c>
      <c r="X1848">
        <f t="shared" si="144"/>
        <v>0</v>
      </c>
      <c r="Y1848">
        <f>VLOOKUP(RIGHT($X$1,5),Key!$A$9:$B$14,2,FALSE)</f>
        <v>3.7</v>
      </c>
      <c r="Z1848">
        <f t="shared" si="142"/>
        <v>10.199999999999999</v>
      </c>
      <c r="AA1848">
        <f t="shared" si="143"/>
        <v>21</v>
      </c>
    </row>
    <row r="1849" spans="1:27" x14ac:dyDescent="0.3">
      <c r="A1849">
        <v>100067</v>
      </c>
      <c r="B1849">
        <v>230922</v>
      </c>
      <c r="C1849" s="3">
        <v>44130.584027777775</v>
      </c>
      <c r="D1849">
        <v>2</v>
      </c>
      <c r="E1849">
        <v>1</v>
      </c>
      <c r="F1849" t="s">
        <v>26</v>
      </c>
      <c r="G1849">
        <v>1</v>
      </c>
      <c r="H1849">
        <v>66.367189999999994</v>
      </c>
      <c r="I1849">
        <v>17.953130000000002</v>
      </c>
      <c r="J1849">
        <v>0.9609375</v>
      </c>
      <c r="K1849">
        <v>79.03125</v>
      </c>
      <c r="L1849" s="3">
        <v>44130.335416666669</v>
      </c>
      <c r="M1849">
        <v>17.18</v>
      </c>
      <c r="N1849" t="s">
        <v>28</v>
      </c>
      <c r="P1849">
        <f>(C1849-Key!$B$1)*24</f>
        <v>-1.03333333338378</v>
      </c>
      <c r="Q1849">
        <f>(Key!$B$2-'17.1'!C1849)*24</f>
        <v>3.9833333333954215</v>
      </c>
      <c r="R1849" s="3">
        <f>C1849-(M1849-Key!$B$5)/(24*Key!$B$6)</f>
        <v>44130.570212962957</v>
      </c>
      <c r="S1849">
        <f>M1849-Key!$B$5</f>
        <v>14.92</v>
      </c>
      <c r="T1849" s="2">
        <f t="shared" si="140"/>
        <v>44129.583333333336</v>
      </c>
      <c r="U1849" t="str">
        <f t="shared" si="141"/>
        <v>10-25-2020 14:00</v>
      </c>
      <c r="V1849">
        <f>IFERROR(IF(W1849=Z1849,VLOOKUP($U1849,[1]C8842!$G$2:$M$145,3,FALSE),0),0)</f>
        <v>21</v>
      </c>
      <c r="W1849">
        <f>VLOOKUP(RIGHT($V$1,5),Key!$A$9:$B$14,2,FALSE)</f>
        <v>10.199999999999999</v>
      </c>
      <c r="X1849">
        <f t="shared" si="144"/>
        <v>0</v>
      </c>
      <c r="Y1849">
        <f>VLOOKUP(RIGHT($X$1,5),Key!$A$9:$B$14,2,FALSE)</f>
        <v>3.7</v>
      </c>
      <c r="Z1849">
        <f t="shared" si="142"/>
        <v>10.199999999999999</v>
      </c>
      <c r="AA1849">
        <f t="shared" si="143"/>
        <v>21</v>
      </c>
    </row>
    <row r="1850" spans="1:27" x14ac:dyDescent="0.3">
      <c r="A1850">
        <v>100067</v>
      </c>
      <c r="B1850">
        <v>230922</v>
      </c>
      <c r="C1850" s="3">
        <v>44130.584027777775</v>
      </c>
      <c r="D1850">
        <v>3</v>
      </c>
      <c r="E1850">
        <v>2</v>
      </c>
      <c r="F1850" t="s">
        <v>26</v>
      </c>
      <c r="G1850">
        <v>1</v>
      </c>
      <c r="H1850">
        <v>65.140630000000002</v>
      </c>
      <c r="I1850">
        <v>17.890630000000002</v>
      </c>
      <c r="J1850">
        <v>0.97265630000000003</v>
      </c>
      <c r="K1850">
        <v>95.039060000000006</v>
      </c>
      <c r="L1850" s="3">
        <v>44130.335416666669</v>
      </c>
      <c r="M1850">
        <v>17.18</v>
      </c>
      <c r="N1850" t="s">
        <v>28</v>
      </c>
      <c r="P1850">
        <f>(C1850-Key!$B$1)*24</f>
        <v>-1.03333333338378</v>
      </c>
      <c r="Q1850">
        <f>(Key!$B$2-'17.1'!C1850)*24</f>
        <v>3.9833333333954215</v>
      </c>
      <c r="R1850" s="3">
        <f>C1850-(M1850-Key!$B$5)/(24*Key!$B$6)</f>
        <v>44130.570212962957</v>
      </c>
      <c r="S1850">
        <f>M1850-Key!$B$5</f>
        <v>14.92</v>
      </c>
      <c r="T1850" s="2">
        <f t="shared" si="140"/>
        <v>44129.583333333336</v>
      </c>
      <c r="U1850" t="str">
        <f t="shared" si="141"/>
        <v>10-25-2020 14:00</v>
      </c>
      <c r="V1850">
        <f>IFERROR(IF(W1850=Z1850,VLOOKUP($U1850,[1]C8842!$G$2:$M$145,3,FALSE),0),0)</f>
        <v>21</v>
      </c>
      <c r="W1850">
        <f>VLOOKUP(RIGHT($V$1,5),Key!$A$9:$B$14,2,FALSE)</f>
        <v>10.199999999999999</v>
      </c>
      <c r="X1850">
        <f t="shared" si="144"/>
        <v>0</v>
      </c>
      <c r="Y1850">
        <f>VLOOKUP(RIGHT($X$1,5),Key!$A$9:$B$14,2,FALSE)</f>
        <v>3.7</v>
      </c>
      <c r="Z1850">
        <f t="shared" si="142"/>
        <v>10.199999999999999</v>
      </c>
      <c r="AA1850">
        <f t="shared" si="143"/>
        <v>21</v>
      </c>
    </row>
    <row r="1851" spans="1:27" x14ac:dyDescent="0.3">
      <c r="A1851">
        <v>100067</v>
      </c>
      <c r="B1851">
        <v>230922</v>
      </c>
      <c r="C1851" s="3">
        <v>44130.584027777775</v>
      </c>
      <c r="D1851">
        <v>0</v>
      </c>
      <c r="E1851">
        <v>2</v>
      </c>
      <c r="F1851" t="s">
        <v>25</v>
      </c>
      <c r="G1851">
        <v>4</v>
      </c>
      <c r="H1851">
        <v>60.3125</v>
      </c>
      <c r="I1851">
        <v>65.792969999999997</v>
      </c>
      <c r="J1851">
        <v>3.1679689999999998</v>
      </c>
      <c r="K1851">
        <v>46.019530000000003</v>
      </c>
      <c r="L1851" s="3">
        <v>44130.335416666669</v>
      </c>
      <c r="M1851">
        <v>17.18</v>
      </c>
      <c r="N1851" t="s">
        <v>28</v>
      </c>
      <c r="P1851">
        <f>(C1851-Key!$B$1)*24</f>
        <v>-1.03333333338378</v>
      </c>
      <c r="Q1851">
        <f>(Key!$B$2-'17.1'!C1851)*24</f>
        <v>3.9833333333954215</v>
      </c>
      <c r="R1851" s="3">
        <f>C1851-(M1851-Key!$B$5)/(24*Key!$B$6)</f>
        <v>44130.570212962957</v>
      </c>
      <c r="S1851">
        <f>M1851-Key!$B$5</f>
        <v>14.92</v>
      </c>
      <c r="T1851" s="2">
        <f t="shared" si="140"/>
        <v>44129.583333333336</v>
      </c>
      <c r="U1851" t="str">
        <f t="shared" si="141"/>
        <v>10-25-2020 14:00</v>
      </c>
      <c r="V1851">
        <f>IFERROR(IF(W1851=Z1851,VLOOKUP($U1851,[1]C8842!$G$2:$M$145,3,FALSE),0),0)</f>
        <v>21</v>
      </c>
      <c r="W1851">
        <f>VLOOKUP(RIGHT($V$1,5),Key!$A$9:$B$14,2,FALSE)</f>
        <v>10.199999999999999</v>
      </c>
      <c r="X1851">
        <f t="shared" si="144"/>
        <v>0</v>
      </c>
      <c r="Y1851">
        <f>VLOOKUP(RIGHT($X$1,5),Key!$A$9:$B$14,2,FALSE)</f>
        <v>3.7</v>
      </c>
      <c r="Z1851">
        <f t="shared" si="142"/>
        <v>10.199999999999999</v>
      </c>
      <c r="AA1851">
        <f t="shared" si="143"/>
        <v>21</v>
      </c>
    </row>
    <row r="1852" spans="1:27" x14ac:dyDescent="0.3">
      <c r="A1852">
        <v>100067</v>
      </c>
      <c r="B1852">
        <v>230922</v>
      </c>
      <c r="C1852" s="3">
        <v>44130.584722222222</v>
      </c>
      <c r="D1852">
        <v>2</v>
      </c>
      <c r="E1852">
        <v>1</v>
      </c>
      <c r="F1852" t="s">
        <v>26</v>
      </c>
      <c r="G1852">
        <v>1</v>
      </c>
      <c r="H1852">
        <v>65.449219999999997</v>
      </c>
      <c r="I1852">
        <v>19.40625</v>
      </c>
      <c r="J1852">
        <v>1.03125</v>
      </c>
      <c r="K1852">
        <v>80.03125</v>
      </c>
      <c r="L1852" s="3">
        <v>44130.335416666669</v>
      </c>
      <c r="M1852">
        <v>17.18</v>
      </c>
      <c r="N1852" t="s">
        <v>28</v>
      </c>
      <c r="P1852">
        <f>(C1852-Key!$B$1)*24</f>
        <v>-1.0166666666627862</v>
      </c>
      <c r="Q1852">
        <f>(Key!$B$2-'17.1'!C1852)*24</f>
        <v>3.9666666666744277</v>
      </c>
      <c r="R1852" s="3">
        <f>C1852-(M1852-Key!$B$5)/(24*Key!$B$6)</f>
        <v>44130.570907407404</v>
      </c>
      <c r="S1852">
        <f>M1852-Key!$B$5</f>
        <v>14.92</v>
      </c>
      <c r="T1852" s="2">
        <f t="shared" si="140"/>
        <v>44129.583333333336</v>
      </c>
      <c r="U1852" t="str">
        <f t="shared" si="141"/>
        <v>10-25-2020 14:00</v>
      </c>
      <c r="V1852">
        <f>IFERROR(IF(W1852=Z1852,VLOOKUP($U1852,[1]C8842!$G$2:$M$145,3,FALSE),0),0)</f>
        <v>21</v>
      </c>
      <c r="W1852">
        <f>VLOOKUP(RIGHT($V$1,5),Key!$A$9:$B$14,2,FALSE)</f>
        <v>10.199999999999999</v>
      </c>
      <c r="X1852">
        <f t="shared" si="144"/>
        <v>0</v>
      </c>
      <c r="Y1852">
        <f>VLOOKUP(RIGHT($X$1,5),Key!$A$9:$B$14,2,FALSE)</f>
        <v>3.7</v>
      </c>
      <c r="Z1852">
        <f t="shared" si="142"/>
        <v>10.199999999999999</v>
      </c>
      <c r="AA1852">
        <f t="shared" si="143"/>
        <v>21</v>
      </c>
    </row>
    <row r="1853" spans="1:27" x14ac:dyDescent="0.3">
      <c r="A1853">
        <v>100067</v>
      </c>
      <c r="B1853">
        <v>230922</v>
      </c>
      <c r="C1853" s="3">
        <v>44130.584722222222</v>
      </c>
      <c r="D1853">
        <v>3</v>
      </c>
      <c r="E1853">
        <v>2</v>
      </c>
      <c r="F1853" t="s">
        <v>26</v>
      </c>
      <c r="G1853">
        <v>2</v>
      </c>
      <c r="H1853">
        <v>66.570310000000006</v>
      </c>
      <c r="I1853">
        <v>22.82422</v>
      </c>
      <c r="J1853">
        <v>1.152344</v>
      </c>
      <c r="K1853">
        <v>94.039060000000006</v>
      </c>
      <c r="L1853" s="3">
        <v>44130.335416666669</v>
      </c>
      <c r="M1853">
        <v>17.18</v>
      </c>
      <c r="N1853" t="s">
        <v>28</v>
      </c>
      <c r="P1853">
        <f>(C1853-Key!$B$1)*24</f>
        <v>-1.0166666666627862</v>
      </c>
      <c r="Q1853">
        <f>(Key!$B$2-'17.1'!C1853)*24</f>
        <v>3.9666666666744277</v>
      </c>
      <c r="R1853" s="3">
        <f>C1853-(M1853-Key!$B$5)/(24*Key!$B$6)</f>
        <v>44130.570907407404</v>
      </c>
      <c r="S1853">
        <f>M1853-Key!$B$5</f>
        <v>14.92</v>
      </c>
      <c r="T1853" s="2">
        <f t="shared" si="140"/>
        <v>44129.583333333336</v>
      </c>
      <c r="U1853" t="str">
        <f t="shared" si="141"/>
        <v>10-25-2020 14:00</v>
      </c>
      <c r="V1853">
        <f>IFERROR(IF(W1853=Z1853,VLOOKUP($U1853,[1]C8842!$G$2:$M$145,3,FALSE),0),0)</f>
        <v>21</v>
      </c>
      <c r="W1853">
        <f>VLOOKUP(RIGHT($V$1,5),Key!$A$9:$B$14,2,FALSE)</f>
        <v>10.199999999999999</v>
      </c>
      <c r="X1853">
        <f t="shared" si="144"/>
        <v>0</v>
      </c>
      <c r="Y1853">
        <f>VLOOKUP(RIGHT($X$1,5),Key!$A$9:$B$14,2,FALSE)</f>
        <v>3.7</v>
      </c>
      <c r="Z1853">
        <f t="shared" si="142"/>
        <v>10.199999999999999</v>
      </c>
      <c r="AA1853">
        <f t="shared" si="143"/>
        <v>21</v>
      </c>
    </row>
    <row r="1854" spans="1:27" x14ac:dyDescent="0.3">
      <c r="A1854">
        <v>100067</v>
      </c>
      <c r="B1854">
        <v>230922</v>
      </c>
      <c r="C1854" s="3">
        <v>44130.584722222222</v>
      </c>
      <c r="D1854">
        <v>3</v>
      </c>
      <c r="E1854">
        <v>2</v>
      </c>
      <c r="F1854" t="s">
        <v>26</v>
      </c>
      <c r="G1854">
        <v>1</v>
      </c>
      <c r="H1854">
        <v>65.605469999999997</v>
      </c>
      <c r="I1854">
        <v>12.371090000000001</v>
      </c>
      <c r="J1854">
        <v>0.7421875</v>
      </c>
      <c r="K1854">
        <v>94.039060000000006</v>
      </c>
      <c r="L1854" s="3">
        <v>44130.335416666669</v>
      </c>
      <c r="M1854">
        <v>17.18</v>
      </c>
      <c r="N1854" t="s">
        <v>28</v>
      </c>
      <c r="P1854">
        <f>(C1854-Key!$B$1)*24</f>
        <v>-1.0166666666627862</v>
      </c>
      <c r="Q1854">
        <f>(Key!$B$2-'17.1'!C1854)*24</f>
        <v>3.9666666666744277</v>
      </c>
      <c r="R1854" s="3">
        <f>C1854-(M1854-Key!$B$5)/(24*Key!$B$6)</f>
        <v>44130.570907407404</v>
      </c>
      <c r="S1854">
        <f>M1854-Key!$B$5</f>
        <v>14.92</v>
      </c>
      <c r="T1854" s="2">
        <f t="shared" si="140"/>
        <v>44129.583333333336</v>
      </c>
      <c r="U1854" t="str">
        <f t="shared" si="141"/>
        <v>10-25-2020 14:00</v>
      </c>
      <c r="V1854">
        <f>IFERROR(IF(W1854=Z1854,VLOOKUP($U1854,[1]C8842!$G$2:$M$145,3,FALSE),0),0)</f>
        <v>21</v>
      </c>
      <c r="W1854">
        <f>VLOOKUP(RIGHT($V$1,5),Key!$A$9:$B$14,2,FALSE)</f>
        <v>10.199999999999999</v>
      </c>
      <c r="X1854">
        <f t="shared" si="144"/>
        <v>0</v>
      </c>
      <c r="Y1854">
        <f>VLOOKUP(RIGHT($X$1,5),Key!$A$9:$B$14,2,FALSE)</f>
        <v>3.7</v>
      </c>
      <c r="Z1854">
        <f t="shared" si="142"/>
        <v>10.199999999999999</v>
      </c>
      <c r="AA1854">
        <f t="shared" si="143"/>
        <v>21</v>
      </c>
    </row>
    <row r="1855" spans="1:27" x14ac:dyDescent="0.3">
      <c r="A1855">
        <v>100067</v>
      </c>
      <c r="B1855">
        <v>230922</v>
      </c>
      <c r="C1855" s="3">
        <v>44130.584722222222</v>
      </c>
      <c r="D1855">
        <v>2</v>
      </c>
      <c r="E1855">
        <v>1</v>
      </c>
      <c r="F1855" t="s">
        <v>26</v>
      </c>
      <c r="G1855">
        <v>2</v>
      </c>
      <c r="H1855">
        <v>60.980469999999997</v>
      </c>
      <c r="I1855">
        <v>22.15625</v>
      </c>
      <c r="J1855">
        <v>1.2265630000000001</v>
      </c>
      <c r="K1855">
        <v>80.03125</v>
      </c>
      <c r="L1855" s="3">
        <v>44130.335416666669</v>
      </c>
      <c r="M1855">
        <v>17.18</v>
      </c>
      <c r="N1855" t="s">
        <v>28</v>
      </c>
      <c r="P1855">
        <f>(C1855-Key!$B$1)*24</f>
        <v>-1.0166666666627862</v>
      </c>
      <c r="Q1855">
        <f>(Key!$B$2-'17.1'!C1855)*24</f>
        <v>3.9666666666744277</v>
      </c>
      <c r="R1855" s="3">
        <f>C1855-(M1855-Key!$B$5)/(24*Key!$B$6)</f>
        <v>44130.570907407404</v>
      </c>
      <c r="S1855">
        <f>M1855-Key!$B$5</f>
        <v>14.92</v>
      </c>
      <c r="T1855" s="2">
        <f t="shared" si="140"/>
        <v>44129.583333333336</v>
      </c>
      <c r="U1855" t="str">
        <f t="shared" si="141"/>
        <v>10-25-2020 14:00</v>
      </c>
      <c r="V1855">
        <f>IFERROR(IF(W1855=Z1855,VLOOKUP($U1855,[1]C8842!$G$2:$M$145,3,FALSE),0),0)</f>
        <v>21</v>
      </c>
      <c r="W1855">
        <f>VLOOKUP(RIGHT($V$1,5),Key!$A$9:$B$14,2,FALSE)</f>
        <v>10.199999999999999</v>
      </c>
      <c r="X1855">
        <f t="shared" si="144"/>
        <v>0</v>
      </c>
      <c r="Y1855">
        <f>VLOOKUP(RIGHT($X$1,5),Key!$A$9:$B$14,2,FALSE)</f>
        <v>3.7</v>
      </c>
      <c r="Z1855">
        <f t="shared" si="142"/>
        <v>10.199999999999999</v>
      </c>
      <c r="AA1855">
        <f t="shared" si="143"/>
        <v>21</v>
      </c>
    </row>
    <row r="1856" spans="1:27" x14ac:dyDescent="0.3">
      <c r="A1856">
        <v>100067</v>
      </c>
      <c r="B1856">
        <v>230922</v>
      </c>
      <c r="C1856" s="3">
        <v>44130.584722222222</v>
      </c>
      <c r="D1856">
        <v>2</v>
      </c>
      <c r="E1856">
        <v>1</v>
      </c>
      <c r="F1856" t="s">
        <v>26</v>
      </c>
      <c r="G1856">
        <v>1</v>
      </c>
      <c r="H1856">
        <v>62.585940000000001</v>
      </c>
      <c r="I1856">
        <v>16.63672</v>
      </c>
      <c r="J1856">
        <v>0.9609375</v>
      </c>
      <c r="K1856">
        <v>81.035160000000005</v>
      </c>
      <c r="L1856" s="3">
        <v>44130.335416666669</v>
      </c>
      <c r="M1856">
        <v>17.18</v>
      </c>
      <c r="N1856" t="s">
        <v>28</v>
      </c>
      <c r="P1856">
        <f>(C1856-Key!$B$1)*24</f>
        <v>-1.0166666666627862</v>
      </c>
      <c r="Q1856">
        <f>(Key!$B$2-'17.1'!C1856)*24</f>
        <v>3.9666666666744277</v>
      </c>
      <c r="R1856" s="3">
        <f>C1856-(M1856-Key!$B$5)/(24*Key!$B$6)</f>
        <v>44130.570907407404</v>
      </c>
      <c r="S1856">
        <f>M1856-Key!$B$5</f>
        <v>14.92</v>
      </c>
      <c r="T1856" s="2">
        <f t="shared" si="140"/>
        <v>44129.583333333336</v>
      </c>
      <c r="U1856" t="str">
        <f t="shared" si="141"/>
        <v>10-25-2020 14:00</v>
      </c>
      <c r="V1856">
        <f>IFERROR(IF(W1856=Z1856,VLOOKUP($U1856,[1]C8842!$G$2:$M$145,3,FALSE),0),0)</f>
        <v>21</v>
      </c>
      <c r="W1856">
        <f>VLOOKUP(RIGHT($V$1,5),Key!$A$9:$B$14,2,FALSE)</f>
        <v>10.199999999999999</v>
      </c>
      <c r="X1856">
        <f t="shared" si="144"/>
        <v>0</v>
      </c>
      <c r="Y1856">
        <f>VLOOKUP(RIGHT($X$1,5),Key!$A$9:$B$14,2,FALSE)</f>
        <v>3.7</v>
      </c>
      <c r="Z1856">
        <f t="shared" si="142"/>
        <v>10.199999999999999</v>
      </c>
      <c r="AA1856">
        <f t="shared" si="143"/>
        <v>21</v>
      </c>
    </row>
    <row r="1857" spans="1:27" x14ac:dyDescent="0.3">
      <c r="A1857">
        <v>100067</v>
      </c>
      <c r="B1857">
        <v>230922</v>
      </c>
      <c r="C1857" s="3">
        <v>44130.584722222222</v>
      </c>
      <c r="D1857">
        <v>3</v>
      </c>
      <c r="E1857">
        <v>2</v>
      </c>
      <c r="F1857" t="s">
        <v>26</v>
      </c>
      <c r="G1857">
        <v>1</v>
      </c>
      <c r="H1857">
        <v>64.894530000000003</v>
      </c>
      <c r="I1857">
        <v>12.777340000000001</v>
      </c>
      <c r="J1857">
        <v>0.76953130000000003</v>
      </c>
      <c r="K1857">
        <v>94.039060000000006</v>
      </c>
      <c r="L1857" s="3">
        <v>44130.335416666669</v>
      </c>
      <c r="M1857">
        <v>17.18</v>
      </c>
      <c r="N1857" t="s">
        <v>28</v>
      </c>
      <c r="P1857">
        <f>(C1857-Key!$B$1)*24</f>
        <v>-1.0166666666627862</v>
      </c>
      <c r="Q1857">
        <f>(Key!$B$2-'17.1'!C1857)*24</f>
        <v>3.9666666666744277</v>
      </c>
      <c r="R1857" s="3">
        <f>C1857-(M1857-Key!$B$5)/(24*Key!$B$6)</f>
        <v>44130.570907407404</v>
      </c>
      <c r="S1857">
        <f>M1857-Key!$B$5</f>
        <v>14.92</v>
      </c>
      <c r="T1857" s="2">
        <f t="shared" si="140"/>
        <v>44129.583333333336</v>
      </c>
      <c r="U1857" t="str">
        <f t="shared" si="141"/>
        <v>10-25-2020 14:00</v>
      </c>
      <c r="V1857">
        <f>IFERROR(IF(W1857=Z1857,VLOOKUP($U1857,[1]C8842!$G$2:$M$145,3,FALSE),0),0)</f>
        <v>21</v>
      </c>
      <c r="W1857">
        <f>VLOOKUP(RIGHT($V$1,5),Key!$A$9:$B$14,2,FALSE)</f>
        <v>10.199999999999999</v>
      </c>
      <c r="X1857">
        <f t="shared" si="144"/>
        <v>0</v>
      </c>
      <c r="Y1857">
        <f>VLOOKUP(RIGHT($X$1,5),Key!$A$9:$B$14,2,FALSE)</f>
        <v>3.7</v>
      </c>
      <c r="Z1857">
        <f t="shared" si="142"/>
        <v>10.199999999999999</v>
      </c>
      <c r="AA1857">
        <f t="shared" si="143"/>
        <v>21</v>
      </c>
    </row>
    <row r="1858" spans="1:27" x14ac:dyDescent="0.3">
      <c r="A1858">
        <v>100067</v>
      </c>
      <c r="B1858">
        <v>230922</v>
      </c>
      <c r="C1858" s="3">
        <v>44130.584722222222</v>
      </c>
      <c r="D1858">
        <v>0</v>
      </c>
      <c r="E1858">
        <v>2</v>
      </c>
      <c r="F1858" t="s">
        <v>25</v>
      </c>
      <c r="G1858">
        <v>1</v>
      </c>
      <c r="H1858">
        <v>64.15625</v>
      </c>
      <c r="I1858">
        <v>16.023440000000001</v>
      </c>
      <c r="J1858">
        <v>0.91015630000000003</v>
      </c>
      <c r="K1858">
        <v>48.019530000000003</v>
      </c>
      <c r="L1858" s="3">
        <v>44130.335416666669</v>
      </c>
      <c r="M1858">
        <v>17.18</v>
      </c>
      <c r="N1858" t="s">
        <v>28</v>
      </c>
      <c r="P1858">
        <f>(C1858-Key!$B$1)*24</f>
        <v>-1.0166666666627862</v>
      </c>
      <c r="Q1858">
        <f>(Key!$B$2-'17.1'!C1858)*24</f>
        <v>3.9666666666744277</v>
      </c>
      <c r="R1858" s="3">
        <f>C1858-(M1858-Key!$B$5)/(24*Key!$B$6)</f>
        <v>44130.570907407404</v>
      </c>
      <c r="S1858">
        <f>M1858-Key!$B$5</f>
        <v>14.92</v>
      </c>
      <c r="T1858" s="2">
        <f t="shared" si="140"/>
        <v>44129.583333333336</v>
      </c>
      <c r="U1858" t="str">
        <f t="shared" si="141"/>
        <v>10-25-2020 14:00</v>
      </c>
      <c r="V1858">
        <f>IFERROR(IF(W1858=Z1858,VLOOKUP($U1858,[1]C8842!$G$2:$M$145,3,FALSE),0),0)</f>
        <v>21</v>
      </c>
      <c r="W1858">
        <f>VLOOKUP(RIGHT($V$1,5),Key!$A$9:$B$14,2,FALSE)</f>
        <v>10.199999999999999</v>
      </c>
      <c r="X1858">
        <f t="shared" si="144"/>
        <v>0</v>
      </c>
      <c r="Y1858">
        <f>VLOOKUP(RIGHT($X$1,5),Key!$A$9:$B$14,2,FALSE)</f>
        <v>3.7</v>
      </c>
      <c r="Z1858">
        <f t="shared" si="142"/>
        <v>10.199999999999999</v>
      </c>
      <c r="AA1858">
        <f t="shared" si="143"/>
        <v>21</v>
      </c>
    </row>
    <row r="1859" spans="1:27" x14ac:dyDescent="0.3">
      <c r="A1859">
        <v>100067</v>
      </c>
      <c r="B1859">
        <v>230922</v>
      </c>
      <c r="C1859" s="3">
        <v>44130.584722222222</v>
      </c>
      <c r="D1859">
        <v>1</v>
      </c>
      <c r="E1859">
        <v>1</v>
      </c>
      <c r="F1859" t="s">
        <v>25</v>
      </c>
      <c r="G1859">
        <v>1</v>
      </c>
      <c r="H1859">
        <v>65.914060000000006</v>
      </c>
      <c r="I1859">
        <v>15.367190000000001</v>
      </c>
      <c r="J1859">
        <v>0.859375</v>
      </c>
      <c r="K1859">
        <v>57.023440000000001</v>
      </c>
      <c r="L1859" s="3">
        <v>44130.335416666669</v>
      </c>
      <c r="M1859">
        <v>17.18</v>
      </c>
      <c r="N1859" t="s">
        <v>28</v>
      </c>
      <c r="P1859">
        <f>(C1859-Key!$B$1)*24</f>
        <v>-1.0166666666627862</v>
      </c>
      <c r="Q1859">
        <f>(Key!$B$2-'17.1'!C1859)*24</f>
        <v>3.9666666666744277</v>
      </c>
      <c r="R1859" s="3">
        <f>C1859-(M1859-Key!$B$5)/(24*Key!$B$6)</f>
        <v>44130.570907407404</v>
      </c>
      <c r="S1859">
        <f>M1859-Key!$B$5</f>
        <v>14.92</v>
      </c>
      <c r="T1859" s="2">
        <f t="shared" ref="T1859:T1922" si="145">ROUND(C1859*24*60/10,0)/(24*6)-1</f>
        <v>44129.583333333336</v>
      </c>
      <c r="U1859" t="str">
        <f t="shared" ref="U1859:U1922" si="146">TEXT(T1859,"mm-dd-yyyy hh:mm")</f>
        <v>10-25-2020 14:00</v>
      </c>
      <c r="V1859">
        <f>IFERROR(IF(W1859=Z1859,VLOOKUP($U1859,[1]C8842!$G$2:$M$145,3,FALSE),0),0)</f>
        <v>21</v>
      </c>
      <c r="W1859">
        <f>VLOOKUP(RIGHT($V$1,5),Key!$A$9:$B$14,2,FALSE)</f>
        <v>10.199999999999999</v>
      </c>
      <c r="X1859">
        <f t="shared" si="144"/>
        <v>0</v>
      </c>
      <c r="Y1859">
        <f>VLOOKUP(RIGHT($X$1,5),Key!$A$9:$B$14,2,FALSE)</f>
        <v>3.7</v>
      </c>
      <c r="Z1859">
        <f t="shared" ref="Z1859:Z1922" si="147">M1859-MIN(ABS(Y1859-M1859),ABS(W1859-M1859))</f>
        <v>10.199999999999999</v>
      </c>
      <c r="AA1859">
        <f t="shared" ref="AA1859:AA1922" si="148">SUM(V1859,X1859)</f>
        <v>21</v>
      </c>
    </row>
    <row r="1860" spans="1:27" x14ac:dyDescent="0.3">
      <c r="A1860">
        <v>100067</v>
      </c>
      <c r="B1860">
        <v>230922</v>
      </c>
      <c r="C1860" s="3">
        <v>44130.584722222222</v>
      </c>
      <c r="D1860">
        <v>3</v>
      </c>
      <c r="E1860">
        <v>2</v>
      </c>
      <c r="F1860" t="s">
        <v>26</v>
      </c>
      <c r="G1860">
        <v>3</v>
      </c>
      <c r="H1860">
        <v>57.609380000000002</v>
      </c>
      <c r="I1860">
        <v>43.292969999999997</v>
      </c>
      <c r="J1860">
        <v>2.2773439999999998</v>
      </c>
      <c r="K1860">
        <v>94.039060000000006</v>
      </c>
      <c r="L1860" s="3">
        <v>44130.335416666669</v>
      </c>
      <c r="M1860">
        <v>17.18</v>
      </c>
      <c r="N1860" t="s">
        <v>28</v>
      </c>
      <c r="P1860">
        <f>(C1860-Key!$B$1)*24</f>
        <v>-1.0166666666627862</v>
      </c>
      <c r="Q1860">
        <f>(Key!$B$2-'17.1'!C1860)*24</f>
        <v>3.9666666666744277</v>
      </c>
      <c r="R1860" s="3">
        <f>C1860-(M1860-Key!$B$5)/(24*Key!$B$6)</f>
        <v>44130.570907407404</v>
      </c>
      <c r="S1860">
        <f>M1860-Key!$B$5</f>
        <v>14.92</v>
      </c>
      <c r="T1860" s="2">
        <f t="shared" si="145"/>
        <v>44129.583333333336</v>
      </c>
      <c r="U1860" t="str">
        <f t="shared" si="146"/>
        <v>10-25-2020 14:00</v>
      </c>
      <c r="V1860">
        <f>IFERROR(IF(W1860=Z1860,VLOOKUP($U1860,[1]C8842!$G$2:$M$145,3,FALSE),0),0)</f>
        <v>21</v>
      </c>
      <c r="W1860">
        <f>VLOOKUP(RIGHT($V$1,5),Key!$A$9:$B$14,2,FALSE)</f>
        <v>10.199999999999999</v>
      </c>
      <c r="X1860">
        <f t="shared" ref="X1860:X1923" si="149">$X$2</f>
        <v>0</v>
      </c>
      <c r="Y1860">
        <f>VLOOKUP(RIGHT($X$1,5),Key!$A$9:$B$14,2,FALSE)</f>
        <v>3.7</v>
      </c>
      <c r="Z1860">
        <f t="shared" si="147"/>
        <v>10.199999999999999</v>
      </c>
      <c r="AA1860">
        <f t="shared" si="148"/>
        <v>21</v>
      </c>
    </row>
    <row r="1861" spans="1:27" x14ac:dyDescent="0.3">
      <c r="A1861">
        <v>100067</v>
      </c>
      <c r="B1861">
        <v>230922</v>
      </c>
      <c r="C1861" s="3">
        <v>44130.584722222222</v>
      </c>
      <c r="D1861">
        <v>3</v>
      </c>
      <c r="E1861">
        <v>2</v>
      </c>
      <c r="F1861" t="s">
        <v>26</v>
      </c>
      <c r="G1861">
        <v>2</v>
      </c>
      <c r="H1861">
        <v>60.191409999999998</v>
      </c>
      <c r="I1861">
        <v>24.898440000000001</v>
      </c>
      <c r="J1861">
        <v>1.363281</v>
      </c>
      <c r="K1861">
        <v>93.039060000000006</v>
      </c>
      <c r="L1861" s="3">
        <v>44130.335416666669</v>
      </c>
      <c r="M1861">
        <v>17.18</v>
      </c>
      <c r="N1861" t="s">
        <v>28</v>
      </c>
      <c r="P1861">
        <f>(C1861-Key!$B$1)*24</f>
        <v>-1.0166666666627862</v>
      </c>
      <c r="Q1861">
        <f>(Key!$B$2-'17.1'!C1861)*24</f>
        <v>3.9666666666744277</v>
      </c>
      <c r="R1861" s="3">
        <f>C1861-(M1861-Key!$B$5)/(24*Key!$B$6)</f>
        <v>44130.570907407404</v>
      </c>
      <c r="S1861">
        <f>M1861-Key!$B$5</f>
        <v>14.92</v>
      </c>
      <c r="T1861" s="2">
        <f t="shared" si="145"/>
        <v>44129.583333333336</v>
      </c>
      <c r="U1861" t="str">
        <f t="shared" si="146"/>
        <v>10-25-2020 14:00</v>
      </c>
      <c r="V1861">
        <f>IFERROR(IF(W1861=Z1861,VLOOKUP($U1861,[1]C8842!$G$2:$M$145,3,FALSE),0),0)</f>
        <v>21</v>
      </c>
      <c r="W1861">
        <f>VLOOKUP(RIGHT($V$1,5),Key!$A$9:$B$14,2,FALSE)</f>
        <v>10.199999999999999</v>
      </c>
      <c r="X1861">
        <f t="shared" si="149"/>
        <v>0</v>
      </c>
      <c r="Y1861">
        <f>VLOOKUP(RIGHT($X$1,5),Key!$A$9:$B$14,2,FALSE)</f>
        <v>3.7</v>
      </c>
      <c r="Z1861">
        <f t="shared" si="147"/>
        <v>10.199999999999999</v>
      </c>
      <c r="AA1861">
        <f t="shared" si="148"/>
        <v>21</v>
      </c>
    </row>
    <row r="1862" spans="1:27" x14ac:dyDescent="0.3">
      <c r="A1862">
        <v>100067</v>
      </c>
      <c r="B1862">
        <v>230922</v>
      </c>
      <c r="C1862" s="3">
        <v>44130.584722222222</v>
      </c>
      <c r="D1862">
        <v>0</v>
      </c>
      <c r="E1862">
        <v>2</v>
      </c>
      <c r="F1862" t="s">
        <v>25</v>
      </c>
      <c r="G1862">
        <v>1</v>
      </c>
      <c r="H1862">
        <v>65.816410000000005</v>
      </c>
      <c r="I1862">
        <v>14.601559999999999</v>
      </c>
      <c r="J1862">
        <v>0.83203130000000003</v>
      </c>
      <c r="K1862">
        <v>46.019530000000003</v>
      </c>
      <c r="L1862" s="3">
        <v>44130.335416666669</v>
      </c>
      <c r="M1862">
        <v>17.18</v>
      </c>
      <c r="N1862" t="s">
        <v>28</v>
      </c>
      <c r="P1862">
        <f>(C1862-Key!$B$1)*24</f>
        <v>-1.0166666666627862</v>
      </c>
      <c r="Q1862">
        <f>(Key!$B$2-'17.1'!C1862)*24</f>
        <v>3.9666666666744277</v>
      </c>
      <c r="R1862" s="3">
        <f>C1862-(M1862-Key!$B$5)/(24*Key!$B$6)</f>
        <v>44130.570907407404</v>
      </c>
      <c r="S1862">
        <f>M1862-Key!$B$5</f>
        <v>14.92</v>
      </c>
      <c r="T1862" s="2">
        <f t="shared" si="145"/>
        <v>44129.583333333336</v>
      </c>
      <c r="U1862" t="str">
        <f t="shared" si="146"/>
        <v>10-25-2020 14:00</v>
      </c>
      <c r="V1862">
        <f>IFERROR(IF(W1862=Z1862,VLOOKUP($U1862,[1]C8842!$G$2:$M$145,3,FALSE),0),0)</f>
        <v>21</v>
      </c>
      <c r="W1862">
        <f>VLOOKUP(RIGHT($V$1,5),Key!$A$9:$B$14,2,FALSE)</f>
        <v>10.199999999999999</v>
      </c>
      <c r="X1862">
        <f t="shared" si="149"/>
        <v>0</v>
      </c>
      <c r="Y1862">
        <f>VLOOKUP(RIGHT($X$1,5),Key!$A$9:$B$14,2,FALSE)</f>
        <v>3.7</v>
      </c>
      <c r="Z1862">
        <f t="shared" si="147"/>
        <v>10.199999999999999</v>
      </c>
      <c r="AA1862">
        <f t="shared" si="148"/>
        <v>21</v>
      </c>
    </row>
    <row r="1863" spans="1:27" x14ac:dyDescent="0.3">
      <c r="A1863">
        <v>100067</v>
      </c>
      <c r="B1863">
        <v>230922</v>
      </c>
      <c r="C1863" s="3">
        <v>44130.584722222222</v>
      </c>
      <c r="D1863">
        <v>3</v>
      </c>
      <c r="E1863">
        <v>2</v>
      </c>
      <c r="F1863" t="s">
        <v>26</v>
      </c>
      <c r="G1863">
        <v>2</v>
      </c>
      <c r="H1863">
        <v>70.214839999999995</v>
      </c>
      <c r="I1863">
        <v>21.933589999999999</v>
      </c>
      <c r="J1863">
        <v>1.058594</v>
      </c>
      <c r="K1863">
        <v>92.039060000000006</v>
      </c>
      <c r="L1863" s="3">
        <v>44130.338194444441</v>
      </c>
      <c r="M1863">
        <v>17.18</v>
      </c>
      <c r="N1863" t="s">
        <v>28</v>
      </c>
      <c r="P1863">
        <f>(C1863-Key!$B$1)*24</f>
        <v>-1.0166666666627862</v>
      </c>
      <c r="Q1863">
        <f>(Key!$B$2-'17.1'!C1863)*24</f>
        <v>3.9666666666744277</v>
      </c>
      <c r="R1863" s="3">
        <f>C1863-(M1863-Key!$B$5)/(24*Key!$B$6)</f>
        <v>44130.570907407404</v>
      </c>
      <c r="S1863">
        <f>M1863-Key!$B$5</f>
        <v>14.92</v>
      </c>
      <c r="T1863" s="2">
        <f t="shared" si="145"/>
        <v>44129.583333333336</v>
      </c>
      <c r="U1863" t="str">
        <f t="shared" si="146"/>
        <v>10-25-2020 14:00</v>
      </c>
      <c r="V1863">
        <f>IFERROR(IF(W1863=Z1863,VLOOKUP($U1863,[1]C8842!$G$2:$M$145,3,FALSE),0),0)</f>
        <v>21</v>
      </c>
      <c r="W1863">
        <f>VLOOKUP(RIGHT($V$1,5),Key!$A$9:$B$14,2,FALSE)</f>
        <v>10.199999999999999</v>
      </c>
      <c r="X1863">
        <f t="shared" si="149"/>
        <v>0</v>
      </c>
      <c r="Y1863">
        <f>VLOOKUP(RIGHT($X$1,5),Key!$A$9:$B$14,2,FALSE)</f>
        <v>3.7</v>
      </c>
      <c r="Z1863">
        <f t="shared" si="147"/>
        <v>10.199999999999999</v>
      </c>
      <c r="AA1863">
        <f t="shared" si="148"/>
        <v>21</v>
      </c>
    </row>
    <row r="1864" spans="1:27" x14ac:dyDescent="0.3">
      <c r="A1864">
        <v>100067</v>
      </c>
      <c r="B1864">
        <v>230922</v>
      </c>
      <c r="C1864" s="3">
        <v>44130.584722222222</v>
      </c>
      <c r="D1864">
        <v>0</v>
      </c>
      <c r="E1864">
        <v>2</v>
      </c>
      <c r="F1864" t="s">
        <v>25</v>
      </c>
      <c r="G1864">
        <v>4</v>
      </c>
      <c r="H1864">
        <v>56.550780000000003</v>
      </c>
      <c r="I1864">
        <v>63.644530000000003</v>
      </c>
      <c r="J1864">
        <v>3.2773439999999998</v>
      </c>
      <c r="K1864">
        <v>46.019530000000003</v>
      </c>
      <c r="L1864" s="3">
        <v>44130.338194444441</v>
      </c>
      <c r="M1864">
        <v>17.18</v>
      </c>
      <c r="N1864" t="s">
        <v>28</v>
      </c>
      <c r="P1864">
        <f>(C1864-Key!$B$1)*24</f>
        <v>-1.0166666666627862</v>
      </c>
      <c r="Q1864">
        <f>(Key!$B$2-'17.1'!C1864)*24</f>
        <v>3.9666666666744277</v>
      </c>
      <c r="R1864" s="3">
        <f>C1864-(M1864-Key!$B$5)/(24*Key!$B$6)</f>
        <v>44130.570907407404</v>
      </c>
      <c r="S1864">
        <f>M1864-Key!$B$5</f>
        <v>14.92</v>
      </c>
      <c r="T1864" s="2">
        <f t="shared" si="145"/>
        <v>44129.583333333336</v>
      </c>
      <c r="U1864" t="str">
        <f t="shared" si="146"/>
        <v>10-25-2020 14:00</v>
      </c>
      <c r="V1864">
        <f>IFERROR(IF(W1864=Z1864,VLOOKUP($U1864,[1]C8842!$G$2:$M$145,3,FALSE),0),0)</f>
        <v>21</v>
      </c>
      <c r="W1864">
        <f>VLOOKUP(RIGHT($V$1,5),Key!$A$9:$B$14,2,FALSE)</f>
        <v>10.199999999999999</v>
      </c>
      <c r="X1864">
        <f t="shared" si="149"/>
        <v>0</v>
      </c>
      <c r="Y1864">
        <f>VLOOKUP(RIGHT($X$1,5),Key!$A$9:$B$14,2,FALSE)</f>
        <v>3.7</v>
      </c>
      <c r="Z1864">
        <f t="shared" si="147"/>
        <v>10.199999999999999</v>
      </c>
      <c r="AA1864">
        <f t="shared" si="148"/>
        <v>21</v>
      </c>
    </row>
    <row r="1865" spans="1:27" x14ac:dyDescent="0.3">
      <c r="A1865">
        <v>100067</v>
      </c>
      <c r="B1865">
        <v>230922</v>
      </c>
      <c r="C1865" s="3">
        <v>44130.584722222222</v>
      </c>
      <c r="D1865">
        <v>2</v>
      </c>
      <c r="E1865">
        <v>1</v>
      </c>
      <c r="F1865" t="s">
        <v>26</v>
      </c>
      <c r="G1865">
        <v>2</v>
      </c>
      <c r="H1865">
        <v>63.902340000000002</v>
      </c>
      <c r="I1865">
        <v>23.75</v>
      </c>
      <c r="J1865">
        <v>1.238281</v>
      </c>
      <c r="K1865">
        <v>81.035160000000005</v>
      </c>
      <c r="L1865" s="3">
        <v>44130.338194444441</v>
      </c>
      <c r="M1865">
        <v>17.18</v>
      </c>
      <c r="N1865" t="s">
        <v>28</v>
      </c>
      <c r="P1865">
        <f>(C1865-Key!$B$1)*24</f>
        <v>-1.0166666666627862</v>
      </c>
      <c r="Q1865">
        <f>(Key!$B$2-'17.1'!C1865)*24</f>
        <v>3.9666666666744277</v>
      </c>
      <c r="R1865" s="3">
        <f>C1865-(M1865-Key!$B$5)/(24*Key!$B$6)</f>
        <v>44130.570907407404</v>
      </c>
      <c r="S1865">
        <f>M1865-Key!$B$5</f>
        <v>14.92</v>
      </c>
      <c r="T1865" s="2">
        <f t="shared" si="145"/>
        <v>44129.583333333336</v>
      </c>
      <c r="U1865" t="str">
        <f t="shared" si="146"/>
        <v>10-25-2020 14:00</v>
      </c>
      <c r="V1865">
        <f>IFERROR(IF(W1865=Z1865,VLOOKUP($U1865,[1]C8842!$G$2:$M$145,3,FALSE),0),0)</f>
        <v>21</v>
      </c>
      <c r="W1865">
        <f>VLOOKUP(RIGHT($V$1,5),Key!$A$9:$B$14,2,FALSE)</f>
        <v>10.199999999999999</v>
      </c>
      <c r="X1865">
        <f t="shared" si="149"/>
        <v>0</v>
      </c>
      <c r="Y1865">
        <f>VLOOKUP(RIGHT($X$1,5),Key!$A$9:$B$14,2,FALSE)</f>
        <v>3.7</v>
      </c>
      <c r="Z1865">
        <f t="shared" si="147"/>
        <v>10.199999999999999</v>
      </c>
      <c r="AA1865">
        <f t="shared" si="148"/>
        <v>21</v>
      </c>
    </row>
    <row r="1866" spans="1:27" x14ac:dyDescent="0.3">
      <c r="A1866">
        <v>100067</v>
      </c>
      <c r="B1866">
        <v>230922</v>
      </c>
      <c r="C1866" s="3">
        <v>44130.584722222222</v>
      </c>
      <c r="D1866">
        <v>0</v>
      </c>
      <c r="E1866">
        <v>2</v>
      </c>
      <c r="F1866" t="s">
        <v>25</v>
      </c>
      <c r="G1866">
        <v>1</v>
      </c>
      <c r="H1866">
        <v>60.894530000000003</v>
      </c>
      <c r="I1866">
        <v>15.460940000000001</v>
      </c>
      <c r="J1866">
        <v>0.9375</v>
      </c>
      <c r="K1866">
        <v>46.019530000000003</v>
      </c>
      <c r="L1866" s="3">
        <v>44130.338194444441</v>
      </c>
      <c r="M1866">
        <v>17.18</v>
      </c>
      <c r="N1866" t="s">
        <v>28</v>
      </c>
      <c r="P1866">
        <f>(C1866-Key!$B$1)*24</f>
        <v>-1.0166666666627862</v>
      </c>
      <c r="Q1866">
        <f>(Key!$B$2-'17.1'!C1866)*24</f>
        <v>3.9666666666744277</v>
      </c>
      <c r="R1866" s="3">
        <f>C1866-(M1866-Key!$B$5)/(24*Key!$B$6)</f>
        <v>44130.570907407404</v>
      </c>
      <c r="S1866">
        <f>M1866-Key!$B$5</f>
        <v>14.92</v>
      </c>
      <c r="T1866" s="2">
        <f t="shared" si="145"/>
        <v>44129.583333333336</v>
      </c>
      <c r="U1866" t="str">
        <f t="shared" si="146"/>
        <v>10-25-2020 14:00</v>
      </c>
      <c r="V1866">
        <f>IFERROR(IF(W1866=Z1866,VLOOKUP($U1866,[1]C8842!$G$2:$M$145,3,FALSE),0),0)</f>
        <v>21</v>
      </c>
      <c r="W1866">
        <f>VLOOKUP(RIGHT($V$1,5),Key!$A$9:$B$14,2,FALSE)</f>
        <v>10.199999999999999</v>
      </c>
      <c r="X1866">
        <f t="shared" si="149"/>
        <v>0</v>
      </c>
      <c r="Y1866">
        <f>VLOOKUP(RIGHT($X$1,5),Key!$A$9:$B$14,2,FALSE)</f>
        <v>3.7</v>
      </c>
      <c r="Z1866">
        <f t="shared" si="147"/>
        <v>10.199999999999999</v>
      </c>
      <c r="AA1866">
        <f t="shared" si="148"/>
        <v>21</v>
      </c>
    </row>
    <row r="1867" spans="1:27" x14ac:dyDescent="0.3">
      <c r="A1867">
        <v>100067</v>
      </c>
      <c r="B1867">
        <v>230922</v>
      </c>
      <c r="C1867" s="3">
        <v>44130.584722222222</v>
      </c>
      <c r="D1867">
        <v>2</v>
      </c>
      <c r="E1867">
        <v>1</v>
      </c>
      <c r="F1867" t="s">
        <v>26</v>
      </c>
      <c r="G1867">
        <v>1</v>
      </c>
      <c r="H1867">
        <v>63.277340000000002</v>
      </c>
      <c r="I1867">
        <v>17.664059999999999</v>
      </c>
      <c r="J1867">
        <v>0.9921875</v>
      </c>
      <c r="K1867">
        <v>80.03125</v>
      </c>
      <c r="L1867" s="3">
        <v>44130.338194444441</v>
      </c>
      <c r="M1867">
        <v>17.18</v>
      </c>
      <c r="N1867" t="s">
        <v>28</v>
      </c>
      <c r="P1867">
        <f>(C1867-Key!$B$1)*24</f>
        <v>-1.0166666666627862</v>
      </c>
      <c r="Q1867">
        <f>(Key!$B$2-'17.1'!C1867)*24</f>
        <v>3.9666666666744277</v>
      </c>
      <c r="R1867" s="3">
        <f>C1867-(M1867-Key!$B$5)/(24*Key!$B$6)</f>
        <v>44130.570907407404</v>
      </c>
      <c r="S1867">
        <f>M1867-Key!$B$5</f>
        <v>14.92</v>
      </c>
      <c r="T1867" s="2">
        <f t="shared" si="145"/>
        <v>44129.583333333336</v>
      </c>
      <c r="U1867" t="str">
        <f t="shared" si="146"/>
        <v>10-25-2020 14:00</v>
      </c>
      <c r="V1867">
        <f>IFERROR(IF(W1867=Z1867,VLOOKUP($U1867,[1]C8842!$G$2:$M$145,3,FALSE),0),0)</f>
        <v>21</v>
      </c>
      <c r="W1867">
        <f>VLOOKUP(RIGHT($V$1,5),Key!$A$9:$B$14,2,FALSE)</f>
        <v>10.199999999999999</v>
      </c>
      <c r="X1867">
        <f t="shared" si="149"/>
        <v>0</v>
      </c>
      <c r="Y1867">
        <f>VLOOKUP(RIGHT($X$1,5),Key!$A$9:$B$14,2,FALSE)</f>
        <v>3.7</v>
      </c>
      <c r="Z1867">
        <f t="shared" si="147"/>
        <v>10.199999999999999</v>
      </c>
      <c r="AA1867">
        <f t="shared" si="148"/>
        <v>21</v>
      </c>
    </row>
    <row r="1868" spans="1:27" x14ac:dyDescent="0.3">
      <c r="A1868">
        <v>100067</v>
      </c>
      <c r="B1868">
        <v>230922</v>
      </c>
      <c r="C1868" s="3">
        <v>44130.584722222222</v>
      </c>
      <c r="D1868">
        <v>3</v>
      </c>
      <c r="E1868">
        <v>2</v>
      </c>
      <c r="F1868" t="s">
        <v>26</v>
      </c>
      <c r="G1868">
        <v>3</v>
      </c>
      <c r="H1868">
        <v>57.414059999999999</v>
      </c>
      <c r="I1868">
        <v>31.351559999999999</v>
      </c>
      <c r="J1868">
        <v>1.730469</v>
      </c>
      <c r="K1868">
        <v>94.039060000000006</v>
      </c>
      <c r="L1868" s="3">
        <v>44130.338194444441</v>
      </c>
      <c r="M1868">
        <v>17.18</v>
      </c>
      <c r="N1868" t="s">
        <v>28</v>
      </c>
      <c r="P1868">
        <f>(C1868-Key!$B$1)*24</f>
        <v>-1.0166666666627862</v>
      </c>
      <c r="Q1868">
        <f>(Key!$B$2-'17.1'!C1868)*24</f>
        <v>3.9666666666744277</v>
      </c>
      <c r="R1868" s="3">
        <f>C1868-(M1868-Key!$B$5)/(24*Key!$B$6)</f>
        <v>44130.570907407404</v>
      </c>
      <c r="S1868">
        <f>M1868-Key!$B$5</f>
        <v>14.92</v>
      </c>
      <c r="T1868" s="2">
        <f t="shared" si="145"/>
        <v>44129.583333333336</v>
      </c>
      <c r="U1868" t="str">
        <f t="shared" si="146"/>
        <v>10-25-2020 14:00</v>
      </c>
      <c r="V1868">
        <f>IFERROR(IF(W1868=Z1868,VLOOKUP($U1868,[1]C8842!$G$2:$M$145,3,FALSE),0),0)</f>
        <v>21</v>
      </c>
      <c r="W1868">
        <f>VLOOKUP(RIGHT($V$1,5),Key!$A$9:$B$14,2,FALSE)</f>
        <v>10.199999999999999</v>
      </c>
      <c r="X1868">
        <f t="shared" si="149"/>
        <v>0</v>
      </c>
      <c r="Y1868">
        <f>VLOOKUP(RIGHT($X$1,5),Key!$A$9:$B$14,2,FALSE)</f>
        <v>3.7</v>
      </c>
      <c r="Z1868">
        <f t="shared" si="147"/>
        <v>10.199999999999999</v>
      </c>
      <c r="AA1868">
        <f t="shared" si="148"/>
        <v>21</v>
      </c>
    </row>
    <row r="1869" spans="1:27" x14ac:dyDescent="0.3">
      <c r="A1869">
        <v>100067</v>
      </c>
      <c r="B1869">
        <v>230922</v>
      </c>
      <c r="C1869" s="3">
        <v>44130.584722222222</v>
      </c>
      <c r="D1869">
        <v>2</v>
      </c>
      <c r="E1869">
        <v>1</v>
      </c>
      <c r="F1869" t="s">
        <v>26</v>
      </c>
      <c r="G1869">
        <v>1</v>
      </c>
      <c r="H1869">
        <v>69.566410000000005</v>
      </c>
      <c r="I1869">
        <v>17.742190000000001</v>
      </c>
      <c r="J1869">
        <v>0.90625</v>
      </c>
      <c r="K1869">
        <v>81.035160000000005</v>
      </c>
      <c r="L1869" s="3">
        <v>44130.338194444441</v>
      </c>
      <c r="M1869">
        <v>17.18</v>
      </c>
      <c r="N1869" t="s">
        <v>28</v>
      </c>
      <c r="P1869">
        <f>(C1869-Key!$B$1)*24</f>
        <v>-1.0166666666627862</v>
      </c>
      <c r="Q1869">
        <f>(Key!$B$2-'17.1'!C1869)*24</f>
        <v>3.9666666666744277</v>
      </c>
      <c r="R1869" s="3">
        <f>C1869-(M1869-Key!$B$5)/(24*Key!$B$6)</f>
        <v>44130.570907407404</v>
      </c>
      <c r="S1869">
        <f>M1869-Key!$B$5</f>
        <v>14.92</v>
      </c>
      <c r="T1869" s="2">
        <f t="shared" si="145"/>
        <v>44129.583333333336</v>
      </c>
      <c r="U1869" t="str">
        <f t="shared" si="146"/>
        <v>10-25-2020 14:00</v>
      </c>
      <c r="V1869">
        <f>IFERROR(IF(W1869=Z1869,VLOOKUP($U1869,[1]C8842!$G$2:$M$145,3,FALSE),0),0)</f>
        <v>21</v>
      </c>
      <c r="W1869">
        <f>VLOOKUP(RIGHT($V$1,5),Key!$A$9:$B$14,2,FALSE)</f>
        <v>10.199999999999999</v>
      </c>
      <c r="X1869">
        <f t="shared" si="149"/>
        <v>0</v>
      </c>
      <c r="Y1869">
        <f>VLOOKUP(RIGHT($X$1,5),Key!$A$9:$B$14,2,FALSE)</f>
        <v>3.7</v>
      </c>
      <c r="Z1869">
        <f t="shared" si="147"/>
        <v>10.199999999999999</v>
      </c>
      <c r="AA1869">
        <f t="shared" si="148"/>
        <v>21</v>
      </c>
    </row>
    <row r="1870" spans="1:27" x14ac:dyDescent="0.3">
      <c r="A1870">
        <v>100067</v>
      </c>
      <c r="B1870">
        <v>230922</v>
      </c>
      <c r="C1870" s="3">
        <v>44130.585416666669</v>
      </c>
      <c r="D1870">
        <v>2</v>
      </c>
      <c r="E1870">
        <v>1</v>
      </c>
      <c r="F1870" t="s">
        <v>26</v>
      </c>
      <c r="G1870">
        <v>1</v>
      </c>
      <c r="H1870">
        <v>75.785160000000005</v>
      </c>
      <c r="I1870">
        <v>15.523440000000001</v>
      </c>
      <c r="J1870">
        <v>0.75390630000000003</v>
      </c>
      <c r="K1870">
        <v>82.035160000000005</v>
      </c>
      <c r="L1870" s="3">
        <v>44130.338194444441</v>
      </c>
      <c r="M1870">
        <v>17.18</v>
      </c>
      <c r="N1870" t="s">
        <v>28</v>
      </c>
      <c r="P1870">
        <f>(C1870-Key!$B$1)*24</f>
        <v>-0.99999999994179234</v>
      </c>
      <c r="Q1870">
        <f>(Key!$B$2-'17.1'!C1870)*24</f>
        <v>3.9499999999534339</v>
      </c>
      <c r="R1870" s="3">
        <f>C1870-(M1870-Key!$B$5)/(24*Key!$B$6)</f>
        <v>44130.571601851851</v>
      </c>
      <c r="S1870">
        <f>M1870-Key!$B$5</f>
        <v>14.92</v>
      </c>
      <c r="T1870" s="2">
        <f t="shared" si="145"/>
        <v>44129.583333333336</v>
      </c>
      <c r="U1870" t="str">
        <f t="shared" si="146"/>
        <v>10-25-2020 14:00</v>
      </c>
      <c r="V1870">
        <f>IFERROR(IF(W1870=Z1870,VLOOKUP($U1870,[1]C8842!$G$2:$M$145,3,FALSE),0),0)</f>
        <v>21</v>
      </c>
      <c r="W1870">
        <f>VLOOKUP(RIGHT($V$1,5),Key!$A$9:$B$14,2,FALSE)</f>
        <v>10.199999999999999</v>
      </c>
      <c r="X1870">
        <f t="shared" si="149"/>
        <v>0</v>
      </c>
      <c r="Y1870">
        <f>VLOOKUP(RIGHT($X$1,5),Key!$A$9:$B$14,2,FALSE)</f>
        <v>3.7</v>
      </c>
      <c r="Z1870">
        <f t="shared" si="147"/>
        <v>10.199999999999999</v>
      </c>
      <c r="AA1870">
        <f t="shared" si="148"/>
        <v>21</v>
      </c>
    </row>
    <row r="1871" spans="1:27" x14ac:dyDescent="0.3">
      <c r="A1871">
        <v>100067</v>
      </c>
      <c r="B1871">
        <v>230922</v>
      </c>
      <c r="C1871" s="3">
        <v>44130.585416666669</v>
      </c>
      <c r="D1871">
        <v>2</v>
      </c>
      <c r="E1871">
        <v>1</v>
      </c>
      <c r="F1871" t="s">
        <v>26</v>
      </c>
      <c r="G1871">
        <v>1</v>
      </c>
      <c r="H1871">
        <v>72.40625</v>
      </c>
      <c r="I1871">
        <v>17.222660000000001</v>
      </c>
      <c r="J1871">
        <v>0.8515625</v>
      </c>
      <c r="K1871">
        <v>82.035160000000005</v>
      </c>
      <c r="L1871" s="3">
        <v>44130.338194444441</v>
      </c>
      <c r="M1871">
        <v>17.18</v>
      </c>
      <c r="N1871" t="s">
        <v>28</v>
      </c>
      <c r="P1871">
        <f>(C1871-Key!$B$1)*24</f>
        <v>-0.99999999994179234</v>
      </c>
      <c r="Q1871">
        <f>(Key!$B$2-'17.1'!C1871)*24</f>
        <v>3.9499999999534339</v>
      </c>
      <c r="R1871" s="3">
        <f>C1871-(M1871-Key!$B$5)/(24*Key!$B$6)</f>
        <v>44130.571601851851</v>
      </c>
      <c r="S1871">
        <f>M1871-Key!$B$5</f>
        <v>14.92</v>
      </c>
      <c r="T1871" s="2">
        <f t="shared" si="145"/>
        <v>44129.583333333336</v>
      </c>
      <c r="U1871" t="str">
        <f t="shared" si="146"/>
        <v>10-25-2020 14:00</v>
      </c>
      <c r="V1871">
        <f>IFERROR(IF(W1871=Z1871,VLOOKUP($U1871,[1]C8842!$G$2:$M$145,3,FALSE),0),0)</f>
        <v>21</v>
      </c>
      <c r="W1871">
        <f>VLOOKUP(RIGHT($V$1,5),Key!$A$9:$B$14,2,FALSE)</f>
        <v>10.199999999999999</v>
      </c>
      <c r="X1871">
        <f t="shared" si="149"/>
        <v>0</v>
      </c>
      <c r="Y1871">
        <f>VLOOKUP(RIGHT($X$1,5),Key!$A$9:$B$14,2,FALSE)</f>
        <v>3.7</v>
      </c>
      <c r="Z1871">
        <f t="shared" si="147"/>
        <v>10.199999999999999</v>
      </c>
      <c r="AA1871">
        <f t="shared" si="148"/>
        <v>21</v>
      </c>
    </row>
    <row r="1872" spans="1:27" x14ac:dyDescent="0.3">
      <c r="A1872">
        <v>100067</v>
      </c>
      <c r="B1872">
        <v>230922</v>
      </c>
      <c r="C1872" s="3">
        <v>44130.585416666669</v>
      </c>
      <c r="D1872">
        <v>0</v>
      </c>
      <c r="E1872">
        <v>2</v>
      </c>
      <c r="F1872" t="s">
        <v>25</v>
      </c>
      <c r="G1872">
        <v>1</v>
      </c>
      <c r="H1872">
        <v>63.539059999999999</v>
      </c>
      <c r="I1872">
        <v>13.527340000000001</v>
      </c>
      <c r="J1872">
        <v>0.81640630000000003</v>
      </c>
      <c r="K1872">
        <v>47.019530000000003</v>
      </c>
      <c r="L1872" s="3">
        <v>44130.338194444441</v>
      </c>
      <c r="M1872">
        <v>17.18</v>
      </c>
      <c r="N1872" t="s">
        <v>28</v>
      </c>
      <c r="P1872">
        <f>(C1872-Key!$B$1)*24</f>
        <v>-0.99999999994179234</v>
      </c>
      <c r="Q1872">
        <f>(Key!$B$2-'17.1'!C1872)*24</f>
        <v>3.9499999999534339</v>
      </c>
      <c r="R1872" s="3">
        <f>C1872-(M1872-Key!$B$5)/(24*Key!$B$6)</f>
        <v>44130.571601851851</v>
      </c>
      <c r="S1872">
        <f>M1872-Key!$B$5</f>
        <v>14.92</v>
      </c>
      <c r="T1872" s="2">
        <f t="shared" si="145"/>
        <v>44129.583333333336</v>
      </c>
      <c r="U1872" t="str">
        <f t="shared" si="146"/>
        <v>10-25-2020 14:00</v>
      </c>
      <c r="V1872">
        <f>IFERROR(IF(W1872=Z1872,VLOOKUP($U1872,[1]C8842!$G$2:$M$145,3,FALSE),0),0)</f>
        <v>21</v>
      </c>
      <c r="W1872">
        <f>VLOOKUP(RIGHT($V$1,5),Key!$A$9:$B$14,2,FALSE)</f>
        <v>10.199999999999999</v>
      </c>
      <c r="X1872">
        <f t="shared" si="149"/>
        <v>0</v>
      </c>
      <c r="Y1872">
        <f>VLOOKUP(RIGHT($X$1,5),Key!$A$9:$B$14,2,FALSE)</f>
        <v>3.7</v>
      </c>
      <c r="Z1872">
        <f t="shared" si="147"/>
        <v>10.199999999999999</v>
      </c>
      <c r="AA1872">
        <f t="shared" si="148"/>
        <v>21</v>
      </c>
    </row>
    <row r="1873" spans="1:27" x14ac:dyDescent="0.3">
      <c r="A1873">
        <v>100067</v>
      </c>
      <c r="B1873">
        <v>230922</v>
      </c>
      <c r="C1873" s="3">
        <v>44130.585416666669</v>
      </c>
      <c r="D1873">
        <v>3</v>
      </c>
      <c r="E1873">
        <v>2</v>
      </c>
      <c r="F1873" t="s">
        <v>26</v>
      </c>
      <c r="G1873">
        <v>5</v>
      </c>
      <c r="H1873">
        <v>58.707030000000003</v>
      </c>
      <c r="I1873">
        <v>80.109380000000002</v>
      </c>
      <c r="J1873">
        <v>3.9023439999999998</v>
      </c>
      <c r="K1873">
        <v>93.039060000000006</v>
      </c>
      <c r="L1873" s="3">
        <v>44130.338194444441</v>
      </c>
      <c r="M1873">
        <v>17.18</v>
      </c>
      <c r="N1873" t="s">
        <v>28</v>
      </c>
      <c r="P1873">
        <f>(C1873-Key!$B$1)*24</f>
        <v>-0.99999999994179234</v>
      </c>
      <c r="Q1873">
        <f>(Key!$B$2-'17.1'!C1873)*24</f>
        <v>3.9499999999534339</v>
      </c>
      <c r="R1873" s="3">
        <f>C1873-(M1873-Key!$B$5)/(24*Key!$B$6)</f>
        <v>44130.571601851851</v>
      </c>
      <c r="S1873">
        <f>M1873-Key!$B$5</f>
        <v>14.92</v>
      </c>
      <c r="T1873" s="2">
        <f t="shared" si="145"/>
        <v>44129.583333333336</v>
      </c>
      <c r="U1873" t="str">
        <f t="shared" si="146"/>
        <v>10-25-2020 14:00</v>
      </c>
      <c r="V1873">
        <f>IFERROR(IF(W1873=Z1873,VLOOKUP($U1873,[1]C8842!$G$2:$M$145,3,FALSE),0),0)</f>
        <v>21</v>
      </c>
      <c r="W1873">
        <f>VLOOKUP(RIGHT($V$1,5),Key!$A$9:$B$14,2,FALSE)</f>
        <v>10.199999999999999</v>
      </c>
      <c r="X1873">
        <f t="shared" si="149"/>
        <v>0</v>
      </c>
      <c r="Y1873">
        <f>VLOOKUP(RIGHT($X$1,5),Key!$A$9:$B$14,2,FALSE)</f>
        <v>3.7</v>
      </c>
      <c r="Z1873">
        <f t="shared" si="147"/>
        <v>10.199999999999999</v>
      </c>
      <c r="AA1873">
        <f t="shared" si="148"/>
        <v>21</v>
      </c>
    </row>
    <row r="1874" spans="1:27" x14ac:dyDescent="0.3">
      <c r="A1874">
        <v>100067</v>
      </c>
      <c r="B1874">
        <v>230922</v>
      </c>
      <c r="C1874" s="3">
        <v>44130.585416666669</v>
      </c>
      <c r="D1874">
        <v>3</v>
      </c>
      <c r="E1874">
        <v>2</v>
      </c>
      <c r="F1874" t="s">
        <v>26</v>
      </c>
      <c r="G1874">
        <v>4</v>
      </c>
      <c r="H1874">
        <v>56.453130000000002</v>
      </c>
      <c r="I1874">
        <v>62.636719999999997</v>
      </c>
      <c r="J1874">
        <v>3.234375</v>
      </c>
      <c r="K1874">
        <v>93.039060000000006</v>
      </c>
      <c r="L1874" s="3">
        <v>44130.338194444441</v>
      </c>
      <c r="M1874">
        <v>17.18</v>
      </c>
      <c r="N1874" t="s">
        <v>28</v>
      </c>
      <c r="P1874">
        <f>(C1874-Key!$B$1)*24</f>
        <v>-0.99999999994179234</v>
      </c>
      <c r="Q1874">
        <f>(Key!$B$2-'17.1'!C1874)*24</f>
        <v>3.9499999999534339</v>
      </c>
      <c r="R1874" s="3">
        <f>C1874-(M1874-Key!$B$5)/(24*Key!$B$6)</f>
        <v>44130.571601851851</v>
      </c>
      <c r="S1874">
        <f>M1874-Key!$B$5</f>
        <v>14.92</v>
      </c>
      <c r="T1874" s="2">
        <f t="shared" si="145"/>
        <v>44129.583333333336</v>
      </c>
      <c r="U1874" t="str">
        <f t="shared" si="146"/>
        <v>10-25-2020 14:00</v>
      </c>
      <c r="V1874">
        <f>IFERROR(IF(W1874=Z1874,VLOOKUP($U1874,[1]C8842!$G$2:$M$145,3,FALSE),0),0)</f>
        <v>21</v>
      </c>
      <c r="W1874">
        <f>VLOOKUP(RIGHT($V$1,5),Key!$A$9:$B$14,2,FALSE)</f>
        <v>10.199999999999999</v>
      </c>
      <c r="X1874">
        <f t="shared" si="149"/>
        <v>0</v>
      </c>
      <c r="Y1874">
        <f>VLOOKUP(RIGHT($X$1,5),Key!$A$9:$B$14,2,FALSE)</f>
        <v>3.7</v>
      </c>
      <c r="Z1874">
        <f t="shared" si="147"/>
        <v>10.199999999999999</v>
      </c>
      <c r="AA1874">
        <f t="shared" si="148"/>
        <v>21</v>
      </c>
    </row>
    <row r="1875" spans="1:27" x14ac:dyDescent="0.3">
      <c r="A1875">
        <v>100067</v>
      </c>
      <c r="B1875">
        <v>230922</v>
      </c>
      <c r="C1875" s="3">
        <v>44130.585416666669</v>
      </c>
      <c r="D1875">
        <v>3</v>
      </c>
      <c r="E1875">
        <v>2</v>
      </c>
      <c r="F1875" t="s">
        <v>26</v>
      </c>
      <c r="G1875">
        <v>2</v>
      </c>
      <c r="H1875">
        <v>63.9375</v>
      </c>
      <c r="I1875">
        <v>20.58203</v>
      </c>
      <c r="J1875">
        <v>1.105469</v>
      </c>
      <c r="K1875">
        <v>90.039060000000006</v>
      </c>
      <c r="L1875" s="3">
        <v>44130.338194444441</v>
      </c>
      <c r="M1875">
        <v>17.18</v>
      </c>
      <c r="N1875" t="s">
        <v>28</v>
      </c>
      <c r="P1875">
        <f>(C1875-Key!$B$1)*24</f>
        <v>-0.99999999994179234</v>
      </c>
      <c r="Q1875">
        <f>(Key!$B$2-'17.1'!C1875)*24</f>
        <v>3.9499999999534339</v>
      </c>
      <c r="R1875" s="3">
        <f>C1875-(M1875-Key!$B$5)/(24*Key!$B$6)</f>
        <v>44130.571601851851</v>
      </c>
      <c r="S1875">
        <f>M1875-Key!$B$5</f>
        <v>14.92</v>
      </c>
      <c r="T1875" s="2">
        <f t="shared" si="145"/>
        <v>44129.583333333336</v>
      </c>
      <c r="U1875" t="str">
        <f t="shared" si="146"/>
        <v>10-25-2020 14:00</v>
      </c>
      <c r="V1875">
        <f>IFERROR(IF(W1875=Z1875,VLOOKUP($U1875,[1]C8842!$G$2:$M$145,3,FALSE),0),0)</f>
        <v>21</v>
      </c>
      <c r="W1875">
        <f>VLOOKUP(RIGHT($V$1,5),Key!$A$9:$B$14,2,FALSE)</f>
        <v>10.199999999999999</v>
      </c>
      <c r="X1875">
        <f t="shared" si="149"/>
        <v>0</v>
      </c>
      <c r="Y1875">
        <f>VLOOKUP(RIGHT($X$1,5),Key!$A$9:$B$14,2,FALSE)</f>
        <v>3.7</v>
      </c>
      <c r="Z1875">
        <f t="shared" si="147"/>
        <v>10.199999999999999</v>
      </c>
      <c r="AA1875">
        <f t="shared" si="148"/>
        <v>21</v>
      </c>
    </row>
    <row r="1876" spans="1:27" x14ac:dyDescent="0.3">
      <c r="A1876">
        <v>100067</v>
      </c>
      <c r="B1876">
        <v>230922</v>
      </c>
      <c r="C1876" s="3">
        <v>44130.585416666669</v>
      </c>
      <c r="D1876">
        <v>2</v>
      </c>
      <c r="E1876">
        <v>1</v>
      </c>
      <c r="F1876" t="s">
        <v>26</v>
      </c>
      <c r="G1876">
        <v>2</v>
      </c>
      <c r="H1876">
        <v>74.351560000000006</v>
      </c>
      <c r="I1876">
        <v>21.289059999999999</v>
      </c>
      <c r="J1876">
        <v>0.9765625</v>
      </c>
      <c r="K1876">
        <v>83.035160000000005</v>
      </c>
      <c r="L1876" s="3">
        <v>44130.338194444441</v>
      </c>
      <c r="M1876">
        <v>17.18</v>
      </c>
      <c r="N1876" t="s">
        <v>28</v>
      </c>
      <c r="P1876">
        <f>(C1876-Key!$B$1)*24</f>
        <v>-0.99999999994179234</v>
      </c>
      <c r="Q1876">
        <f>(Key!$B$2-'17.1'!C1876)*24</f>
        <v>3.9499999999534339</v>
      </c>
      <c r="R1876" s="3">
        <f>C1876-(M1876-Key!$B$5)/(24*Key!$B$6)</f>
        <v>44130.571601851851</v>
      </c>
      <c r="S1876">
        <f>M1876-Key!$B$5</f>
        <v>14.92</v>
      </c>
      <c r="T1876" s="2">
        <f t="shared" si="145"/>
        <v>44129.583333333336</v>
      </c>
      <c r="U1876" t="str">
        <f t="shared" si="146"/>
        <v>10-25-2020 14:00</v>
      </c>
      <c r="V1876">
        <f>IFERROR(IF(W1876=Z1876,VLOOKUP($U1876,[1]C8842!$G$2:$M$145,3,FALSE),0),0)</f>
        <v>21</v>
      </c>
      <c r="W1876">
        <f>VLOOKUP(RIGHT($V$1,5),Key!$A$9:$B$14,2,FALSE)</f>
        <v>10.199999999999999</v>
      </c>
      <c r="X1876">
        <f t="shared" si="149"/>
        <v>0</v>
      </c>
      <c r="Y1876">
        <f>VLOOKUP(RIGHT($X$1,5),Key!$A$9:$B$14,2,FALSE)</f>
        <v>3.7</v>
      </c>
      <c r="Z1876">
        <f t="shared" si="147"/>
        <v>10.199999999999999</v>
      </c>
      <c r="AA1876">
        <f t="shared" si="148"/>
        <v>21</v>
      </c>
    </row>
    <row r="1877" spans="1:27" x14ac:dyDescent="0.3">
      <c r="A1877">
        <v>100067</v>
      </c>
      <c r="B1877">
        <v>230922</v>
      </c>
      <c r="C1877" s="3">
        <v>44130.585416666669</v>
      </c>
      <c r="D1877">
        <v>3</v>
      </c>
      <c r="E1877">
        <v>2</v>
      </c>
      <c r="F1877" t="s">
        <v>26</v>
      </c>
      <c r="G1877">
        <v>2</v>
      </c>
      <c r="H1877">
        <v>65.195310000000006</v>
      </c>
      <c r="I1877">
        <v>20.95703</v>
      </c>
      <c r="J1877">
        <v>1.097656</v>
      </c>
      <c r="K1877">
        <v>94.039060000000006</v>
      </c>
      <c r="L1877" s="3">
        <v>44130.338194444441</v>
      </c>
      <c r="M1877">
        <v>17.18</v>
      </c>
      <c r="N1877" t="s">
        <v>28</v>
      </c>
      <c r="P1877">
        <f>(C1877-Key!$B$1)*24</f>
        <v>-0.99999999994179234</v>
      </c>
      <c r="Q1877">
        <f>(Key!$B$2-'17.1'!C1877)*24</f>
        <v>3.9499999999534339</v>
      </c>
      <c r="R1877" s="3">
        <f>C1877-(M1877-Key!$B$5)/(24*Key!$B$6)</f>
        <v>44130.571601851851</v>
      </c>
      <c r="S1877">
        <f>M1877-Key!$B$5</f>
        <v>14.92</v>
      </c>
      <c r="T1877" s="2">
        <f t="shared" si="145"/>
        <v>44129.583333333336</v>
      </c>
      <c r="U1877" t="str">
        <f t="shared" si="146"/>
        <v>10-25-2020 14:00</v>
      </c>
      <c r="V1877">
        <f>IFERROR(IF(W1877=Z1877,VLOOKUP($U1877,[1]C8842!$G$2:$M$145,3,FALSE),0),0)</f>
        <v>21</v>
      </c>
      <c r="W1877">
        <f>VLOOKUP(RIGHT($V$1,5),Key!$A$9:$B$14,2,FALSE)</f>
        <v>10.199999999999999</v>
      </c>
      <c r="X1877">
        <f t="shared" si="149"/>
        <v>0</v>
      </c>
      <c r="Y1877">
        <f>VLOOKUP(RIGHT($X$1,5),Key!$A$9:$B$14,2,FALSE)</f>
        <v>3.7</v>
      </c>
      <c r="Z1877">
        <f t="shared" si="147"/>
        <v>10.199999999999999</v>
      </c>
      <c r="AA1877">
        <f t="shared" si="148"/>
        <v>21</v>
      </c>
    </row>
    <row r="1878" spans="1:27" x14ac:dyDescent="0.3">
      <c r="A1878">
        <v>100067</v>
      </c>
      <c r="B1878">
        <v>230922</v>
      </c>
      <c r="C1878" s="3">
        <v>44130.585416666669</v>
      </c>
      <c r="D1878">
        <v>3</v>
      </c>
      <c r="E1878">
        <v>2</v>
      </c>
      <c r="F1878" t="s">
        <v>26</v>
      </c>
      <c r="G1878">
        <v>1</v>
      </c>
      <c r="H1878">
        <v>56.882809999999999</v>
      </c>
      <c r="I1878">
        <v>16.746089999999999</v>
      </c>
      <c r="J1878">
        <v>1.0625</v>
      </c>
      <c r="K1878">
        <v>92.039060000000006</v>
      </c>
      <c r="L1878" s="3">
        <v>44130.338194444441</v>
      </c>
      <c r="M1878">
        <v>17.18</v>
      </c>
      <c r="N1878" t="s">
        <v>28</v>
      </c>
      <c r="P1878">
        <f>(C1878-Key!$B$1)*24</f>
        <v>-0.99999999994179234</v>
      </c>
      <c r="Q1878">
        <f>(Key!$B$2-'17.1'!C1878)*24</f>
        <v>3.9499999999534339</v>
      </c>
      <c r="R1878" s="3">
        <f>C1878-(M1878-Key!$B$5)/(24*Key!$B$6)</f>
        <v>44130.571601851851</v>
      </c>
      <c r="S1878">
        <f>M1878-Key!$B$5</f>
        <v>14.92</v>
      </c>
      <c r="T1878" s="2">
        <f t="shared" si="145"/>
        <v>44129.583333333336</v>
      </c>
      <c r="U1878" t="str">
        <f t="shared" si="146"/>
        <v>10-25-2020 14:00</v>
      </c>
      <c r="V1878">
        <f>IFERROR(IF(W1878=Z1878,VLOOKUP($U1878,[1]C8842!$G$2:$M$145,3,FALSE),0),0)</f>
        <v>21</v>
      </c>
      <c r="W1878">
        <f>VLOOKUP(RIGHT($V$1,5),Key!$A$9:$B$14,2,FALSE)</f>
        <v>10.199999999999999</v>
      </c>
      <c r="X1878">
        <f t="shared" si="149"/>
        <v>0</v>
      </c>
      <c r="Y1878">
        <f>VLOOKUP(RIGHT($X$1,5),Key!$A$9:$B$14,2,FALSE)</f>
        <v>3.7</v>
      </c>
      <c r="Z1878">
        <f t="shared" si="147"/>
        <v>10.199999999999999</v>
      </c>
      <c r="AA1878">
        <f t="shared" si="148"/>
        <v>21</v>
      </c>
    </row>
    <row r="1879" spans="1:27" x14ac:dyDescent="0.3">
      <c r="A1879">
        <v>100067</v>
      </c>
      <c r="B1879">
        <v>230922</v>
      </c>
      <c r="C1879" s="3">
        <v>44130.585416666669</v>
      </c>
      <c r="D1879">
        <v>1</v>
      </c>
      <c r="E1879">
        <v>1</v>
      </c>
      <c r="F1879" t="s">
        <v>25</v>
      </c>
      <c r="G1879">
        <v>1</v>
      </c>
      <c r="H1879">
        <v>71.394530000000003</v>
      </c>
      <c r="I1879">
        <v>14.45313</v>
      </c>
      <c r="J1879">
        <v>0.76171880000000003</v>
      </c>
      <c r="K1879">
        <v>56.023440000000001</v>
      </c>
      <c r="L1879" s="3">
        <v>44130.338194444441</v>
      </c>
      <c r="M1879">
        <v>17.18</v>
      </c>
      <c r="N1879" t="s">
        <v>28</v>
      </c>
      <c r="P1879">
        <f>(C1879-Key!$B$1)*24</f>
        <v>-0.99999999994179234</v>
      </c>
      <c r="Q1879">
        <f>(Key!$B$2-'17.1'!C1879)*24</f>
        <v>3.9499999999534339</v>
      </c>
      <c r="R1879" s="3">
        <f>C1879-(M1879-Key!$B$5)/(24*Key!$B$6)</f>
        <v>44130.571601851851</v>
      </c>
      <c r="S1879">
        <f>M1879-Key!$B$5</f>
        <v>14.92</v>
      </c>
      <c r="T1879" s="2">
        <f t="shared" si="145"/>
        <v>44129.583333333336</v>
      </c>
      <c r="U1879" t="str">
        <f t="shared" si="146"/>
        <v>10-25-2020 14:00</v>
      </c>
      <c r="V1879">
        <f>IFERROR(IF(W1879=Z1879,VLOOKUP($U1879,[1]C8842!$G$2:$M$145,3,FALSE),0),0)</f>
        <v>21</v>
      </c>
      <c r="W1879">
        <f>VLOOKUP(RIGHT($V$1,5),Key!$A$9:$B$14,2,FALSE)</f>
        <v>10.199999999999999</v>
      </c>
      <c r="X1879">
        <f t="shared" si="149"/>
        <v>0</v>
      </c>
      <c r="Y1879">
        <f>VLOOKUP(RIGHT($X$1,5),Key!$A$9:$B$14,2,FALSE)</f>
        <v>3.7</v>
      </c>
      <c r="Z1879">
        <f t="shared" si="147"/>
        <v>10.199999999999999</v>
      </c>
      <c r="AA1879">
        <f t="shared" si="148"/>
        <v>21</v>
      </c>
    </row>
    <row r="1880" spans="1:27" x14ac:dyDescent="0.3">
      <c r="A1880">
        <v>100067</v>
      </c>
      <c r="B1880">
        <v>230922</v>
      </c>
      <c r="C1880" s="3">
        <v>44130.585416666669</v>
      </c>
      <c r="D1880">
        <v>0</v>
      </c>
      <c r="E1880">
        <v>2</v>
      </c>
      <c r="F1880" t="s">
        <v>25</v>
      </c>
      <c r="G1880">
        <v>1</v>
      </c>
      <c r="H1880">
        <v>59.28125</v>
      </c>
      <c r="I1880">
        <v>13.191409999999999</v>
      </c>
      <c r="J1880">
        <v>0.859375</v>
      </c>
      <c r="K1880">
        <v>44.019530000000003</v>
      </c>
      <c r="L1880" s="3">
        <v>44130.338194444441</v>
      </c>
      <c r="M1880">
        <v>17.18</v>
      </c>
      <c r="N1880" t="s">
        <v>28</v>
      </c>
      <c r="P1880">
        <f>(C1880-Key!$B$1)*24</f>
        <v>-0.99999999994179234</v>
      </c>
      <c r="Q1880">
        <f>(Key!$B$2-'17.1'!C1880)*24</f>
        <v>3.9499999999534339</v>
      </c>
      <c r="R1880" s="3">
        <f>C1880-(M1880-Key!$B$5)/(24*Key!$B$6)</f>
        <v>44130.571601851851</v>
      </c>
      <c r="S1880">
        <f>M1880-Key!$B$5</f>
        <v>14.92</v>
      </c>
      <c r="T1880" s="2">
        <f t="shared" si="145"/>
        <v>44129.583333333336</v>
      </c>
      <c r="U1880" t="str">
        <f t="shared" si="146"/>
        <v>10-25-2020 14:00</v>
      </c>
      <c r="V1880">
        <f>IFERROR(IF(W1880=Z1880,VLOOKUP($U1880,[1]C8842!$G$2:$M$145,3,FALSE),0),0)</f>
        <v>21</v>
      </c>
      <c r="W1880">
        <f>VLOOKUP(RIGHT($V$1,5),Key!$A$9:$B$14,2,FALSE)</f>
        <v>10.199999999999999</v>
      </c>
      <c r="X1880">
        <f t="shared" si="149"/>
        <v>0</v>
      </c>
      <c r="Y1880">
        <f>VLOOKUP(RIGHT($X$1,5),Key!$A$9:$B$14,2,FALSE)</f>
        <v>3.7</v>
      </c>
      <c r="Z1880">
        <f t="shared" si="147"/>
        <v>10.199999999999999</v>
      </c>
      <c r="AA1880">
        <f t="shared" si="148"/>
        <v>21</v>
      </c>
    </row>
    <row r="1881" spans="1:27" x14ac:dyDescent="0.3">
      <c r="A1881">
        <v>100067</v>
      </c>
      <c r="B1881">
        <v>230922</v>
      </c>
      <c r="C1881" s="3">
        <v>44130.585416666669</v>
      </c>
      <c r="D1881">
        <v>1</v>
      </c>
      <c r="E1881">
        <v>1</v>
      </c>
      <c r="F1881" t="s">
        <v>25</v>
      </c>
      <c r="G1881">
        <v>1</v>
      </c>
      <c r="H1881">
        <v>64.921880000000002</v>
      </c>
      <c r="I1881">
        <v>18.17578</v>
      </c>
      <c r="J1881">
        <v>0.98828130000000003</v>
      </c>
      <c r="K1881">
        <v>56.023440000000001</v>
      </c>
      <c r="L1881" s="3">
        <v>44130.338194444441</v>
      </c>
      <c r="M1881">
        <v>17.18</v>
      </c>
      <c r="N1881" t="s">
        <v>28</v>
      </c>
      <c r="P1881">
        <f>(C1881-Key!$B$1)*24</f>
        <v>-0.99999999994179234</v>
      </c>
      <c r="Q1881">
        <f>(Key!$B$2-'17.1'!C1881)*24</f>
        <v>3.9499999999534339</v>
      </c>
      <c r="R1881" s="3">
        <f>C1881-(M1881-Key!$B$5)/(24*Key!$B$6)</f>
        <v>44130.571601851851</v>
      </c>
      <c r="S1881">
        <f>M1881-Key!$B$5</f>
        <v>14.92</v>
      </c>
      <c r="T1881" s="2">
        <f t="shared" si="145"/>
        <v>44129.583333333336</v>
      </c>
      <c r="U1881" t="str">
        <f t="shared" si="146"/>
        <v>10-25-2020 14:00</v>
      </c>
      <c r="V1881">
        <f>IFERROR(IF(W1881=Z1881,VLOOKUP($U1881,[1]C8842!$G$2:$M$145,3,FALSE),0),0)</f>
        <v>21</v>
      </c>
      <c r="W1881">
        <f>VLOOKUP(RIGHT($V$1,5),Key!$A$9:$B$14,2,FALSE)</f>
        <v>10.199999999999999</v>
      </c>
      <c r="X1881">
        <f t="shared" si="149"/>
        <v>0</v>
      </c>
      <c r="Y1881">
        <f>VLOOKUP(RIGHT($X$1,5),Key!$A$9:$B$14,2,FALSE)</f>
        <v>3.7</v>
      </c>
      <c r="Z1881">
        <f t="shared" si="147"/>
        <v>10.199999999999999</v>
      </c>
      <c r="AA1881">
        <f t="shared" si="148"/>
        <v>21</v>
      </c>
    </row>
    <row r="1882" spans="1:27" x14ac:dyDescent="0.3">
      <c r="A1882">
        <v>100067</v>
      </c>
      <c r="B1882">
        <v>230922</v>
      </c>
      <c r="C1882" s="3">
        <v>44130.586111111108</v>
      </c>
      <c r="D1882">
        <v>1</v>
      </c>
      <c r="E1882">
        <v>1</v>
      </c>
      <c r="F1882" t="s">
        <v>25</v>
      </c>
      <c r="G1882">
        <v>1</v>
      </c>
      <c r="H1882">
        <v>64.59375</v>
      </c>
      <c r="I1882">
        <v>15.351559999999999</v>
      </c>
      <c r="J1882">
        <v>0.87890630000000003</v>
      </c>
      <c r="K1882">
        <v>58.023440000000001</v>
      </c>
      <c r="L1882" s="3">
        <v>44130.338194444441</v>
      </c>
      <c r="M1882">
        <v>17.18</v>
      </c>
      <c r="N1882" t="s">
        <v>28</v>
      </c>
      <c r="P1882">
        <f>(C1882-Key!$B$1)*24</f>
        <v>-0.9833333333954215</v>
      </c>
      <c r="Q1882">
        <f>(Key!$B$2-'17.1'!C1882)*24</f>
        <v>3.933333333407063</v>
      </c>
      <c r="R1882" s="3">
        <f>C1882-(M1882-Key!$B$5)/(24*Key!$B$6)</f>
        <v>44130.57229629629</v>
      </c>
      <c r="S1882">
        <f>M1882-Key!$B$5</f>
        <v>14.92</v>
      </c>
      <c r="T1882" s="2">
        <f t="shared" si="145"/>
        <v>44129.583333333336</v>
      </c>
      <c r="U1882" t="str">
        <f t="shared" si="146"/>
        <v>10-25-2020 14:00</v>
      </c>
      <c r="V1882">
        <f>IFERROR(IF(W1882=Z1882,VLOOKUP($U1882,[1]C8842!$G$2:$M$145,3,FALSE),0),0)</f>
        <v>21</v>
      </c>
      <c r="W1882">
        <f>VLOOKUP(RIGHT($V$1,5),Key!$A$9:$B$14,2,FALSE)</f>
        <v>10.199999999999999</v>
      </c>
      <c r="X1882">
        <f t="shared" si="149"/>
        <v>0</v>
      </c>
      <c r="Y1882">
        <f>VLOOKUP(RIGHT($X$1,5),Key!$A$9:$B$14,2,FALSE)</f>
        <v>3.7</v>
      </c>
      <c r="Z1882">
        <f t="shared" si="147"/>
        <v>10.199999999999999</v>
      </c>
      <c r="AA1882">
        <f t="shared" si="148"/>
        <v>21</v>
      </c>
    </row>
    <row r="1883" spans="1:27" x14ac:dyDescent="0.3">
      <c r="A1883">
        <v>100067</v>
      </c>
      <c r="B1883">
        <v>230922</v>
      </c>
      <c r="C1883" s="3">
        <v>44130.586111111108</v>
      </c>
      <c r="D1883">
        <v>3</v>
      </c>
      <c r="E1883">
        <v>2</v>
      </c>
      <c r="F1883" t="s">
        <v>26</v>
      </c>
      <c r="G1883">
        <v>1</v>
      </c>
      <c r="H1883">
        <v>70.488280000000003</v>
      </c>
      <c r="I1883">
        <v>18.882809999999999</v>
      </c>
      <c r="J1883">
        <v>0.9375</v>
      </c>
      <c r="K1883">
        <v>92.039060000000006</v>
      </c>
      <c r="L1883" s="3">
        <v>44130.338194444441</v>
      </c>
      <c r="M1883">
        <v>17.18</v>
      </c>
      <c r="N1883" t="s">
        <v>28</v>
      </c>
      <c r="P1883">
        <f>(C1883-Key!$B$1)*24</f>
        <v>-0.9833333333954215</v>
      </c>
      <c r="Q1883">
        <f>(Key!$B$2-'17.1'!C1883)*24</f>
        <v>3.933333333407063</v>
      </c>
      <c r="R1883" s="3">
        <f>C1883-(M1883-Key!$B$5)/(24*Key!$B$6)</f>
        <v>44130.57229629629</v>
      </c>
      <c r="S1883">
        <f>M1883-Key!$B$5</f>
        <v>14.92</v>
      </c>
      <c r="T1883" s="2">
        <f t="shared" si="145"/>
        <v>44129.583333333336</v>
      </c>
      <c r="U1883" t="str">
        <f t="shared" si="146"/>
        <v>10-25-2020 14:00</v>
      </c>
      <c r="V1883">
        <f>IFERROR(IF(W1883=Z1883,VLOOKUP($U1883,[1]C8842!$G$2:$M$145,3,FALSE),0),0)</f>
        <v>21</v>
      </c>
      <c r="W1883">
        <f>VLOOKUP(RIGHT($V$1,5),Key!$A$9:$B$14,2,FALSE)</f>
        <v>10.199999999999999</v>
      </c>
      <c r="X1883">
        <f t="shared" si="149"/>
        <v>0</v>
      </c>
      <c r="Y1883">
        <f>VLOOKUP(RIGHT($X$1,5),Key!$A$9:$B$14,2,FALSE)</f>
        <v>3.7</v>
      </c>
      <c r="Z1883">
        <f t="shared" si="147"/>
        <v>10.199999999999999</v>
      </c>
      <c r="AA1883">
        <f t="shared" si="148"/>
        <v>21</v>
      </c>
    </row>
    <row r="1884" spans="1:27" x14ac:dyDescent="0.3">
      <c r="A1884">
        <v>100067</v>
      </c>
      <c r="B1884">
        <v>230922</v>
      </c>
      <c r="C1884" s="3">
        <v>44130.586111111108</v>
      </c>
      <c r="D1884">
        <v>0</v>
      </c>
      <c r="E1884">
        <v>2</v>
      </c>
      <c r="F1884" t="s">
        <v>25</v>
      </c>
      <c r="G1884">
        <v>1</v>
      </c>
      <c r="H1884">
        <v>63.890630000000002</v>
      </c>
      <c r="I1884">
        <v>11.90625</v>
      </c>
      <c r="J1884">
        <v>0.7421875</v>
      </c>
      <c r="K1884">
        <v>48.019530000000003</v>
      </c>
      <c r="L1884" s="3">
        <v>44130.338194444441</v>
      </c>
      <c r="M1884">
        <v>17.18</v>
      </c>
      <c r="N1884" t="s">
        <v>28</v>
      </c>
      <c r="P1884">
        <f>(C1884-Key!$B$1)*24</f>
        <v>-0.9833333333954215</v>
      </c>
      <c r="Q1884">
        <f>(Key!$B$2-'17.1'!C1884)*24</f>
        <v>3.933333333407063</v>
      </c>
      <c r="R1884" s="3">
        <f>C1884-(M1884-Key!$B$5)/(24*Key!$B$6)</f>
        <v>44130.57229629629</v>
      </c>
      <c r="S1884">
        <f>M1884-Key!$B$5</f>
        <v>14.92</v>
      </c>
      <c r="T1884" s="2">
        <f t="shared" si="145"/>
        <v>44129.583333333336</v>
      </c>
      <c r="U1884" t="str">
        <f t="shared" si="146"/>
        <v>10-25-2020 14:00</v>
      </c>
      <c r="V1884">
        <f>IFERROR(IF(W1884=Z1884,VLOOKUP($U1884,[1]C8842!$G$2:$M$145,3,FALSE),0),0)</f>
        <v>21</v>
      </c>
      <c r="W1884">
        <f>VLOOKUP(RIGHT($V$1,5),Key!$A$9:$B$14,2,FALSE)</f>
        <v>10.199999999999999</v>
      </c>
      <c r="X1884">
        <f t="shared" si="149"/>
        <v>0</v>
      </c>
      <c r="Y1884">
        <f>VLOOKUP(RIGHT($X$1,5),Key!$A$9:$B$14,2,FALSE)</f>
        <v>3.7</v>
      </c>
      <c r="Z1884">
        <f t="shared" si="147"/>
        <v>10.199999999999999</v>
      </c>
      <c r="AA1884">
        <f t="shared" si="148"/>
        <v>21</v>
      </c>
    </row>
    <row r="1885" spans="1:27" x14ac:dyDescent="0.3">
      <c r="A1885">
        <v>100067</v>
      </c>
      <c r="B1885">
        <v>230922</v>
      </c>
      <c r="C1885" s="3">
        <v>44130.586111111108</v>
      </c>
      <c r="D1885">
        <v>0</v>
      </c>
      <c r="E1885">
        <v>2</v>
      </c>
      <c r="F1885" t="s">
        <v>25</v>
      </c>
      <c r="G1885">
        <v>1</v>
      </c>
      <c r="H1885">
        <v>65.117189999999994</v>
      </c>
      <c r="I1885">
        <v>19.35547</v>
      </c>
      <c r="J1885">
        <v>1.035156</v>
      </c>
      <c r="K1885">
        <v>46.019530000000003</v>
      </c>
      <c r="L1885" s="3">
        <v>44130.338194444441</v>
      </c>
      <c r="M1885">
        <v>17.18</v>
      </c>
      <c r="N1885" t="s">
        <v>28</v>
      </c>
      <c r="P1885">
        <f>(C1885-Key!$B$1)*24</f>
        <v>-0.9833333333954215</v>
      </c>
      <c r="Q1885">
        <f>(Key!$B$2-'17.1'!C1885)*24</f>
        <v>3.933333333407063</v>
      </c>
      <c r="R1885" s="3">
        <f>C1885-(M1885-Key!$B$5)/(24*Key!$B$6)</f>
        <v>44130.57229629629</v>
      </c>
      <c r="S1885">
        <f>M1885-Key!$B$5</f>
        <v>14.92</v>
      </c>
      <c r="T1885" s="2">
        <f t="shared" si="145"/>
        <v>44129.583333333336</v>
      </c>
      <c r="U1885" t="str">
        <f t="shared" si="146"/>
        <v>10-25-2020 14:00</v>
      </c>
      <c r="V1885">
        <f>IFERROR(IF(W1885=Z1885,VLOOKUP($U1885,[1]C8842!$G$2:$M$145,3,FALSE),0),0)</f>
        <v>21</v>
      </c>
      <c r="W1885">
        <f>VLOOKUP(RIGHT($V$1,5),Key!$A$9:$B$14,2,FALSE)</f>
        <v>10.199999999999999</v>
      </c>
      <c r="X1885">
        <f t="shared" si="149"/>
        <v>0</v>
      </c>
      <c r="Y1885">
        <f>VLOOKUP(RIGHT($X$1,5),Key!$A$9:$B$14,2,FALSE)</f>
        <v>3.7</v>
      </c>
      <c r="Z1885">
        <f t="shared" si="147"/>
        <v>10.199999999999999</v>
      </c>
      <c r="AA1885">
        <f t="shared" si="148"/>
        <v>21</v>
      </c>
    </row>
    <row r="1886" spans="1:27" x14ac:dyDescent="0.3">
      <c r="A1886">
        <v>100067</v>
      </c>
      <c r="B1886">
        <v>230922</v>
      </c>
      <c r="C1886" s="3">
        <v>44130.586111111108</v>
      </c>
      <c r="D1886">
        <v>3</v>
      </c>
      <c r="E1886">
        <v>2</v>
      </c>
      <c r="F1886" t="s">
        <v>26</v>
      </c>
      <c r="G1886">
        <v>1</v>
      </c>
      <c r="H1886">
        <v>71.667969999999997</v>
      </c>
      <c r="I1886">
        <v>15.757809999999999</v>
      </c>
      <c r="J1886">
        <v>0.8046875</v>
      </c>
      <c r="K1886">
        <v>92.039060000000006</v>
      </c>
      <c r="L1886" s="3">
        <v>44130.338194444441</v>
      </c>
      <c r="M1886">
        <v>17.18</v>
      </c>
      <c r="N1886" t="s">
        <v>28</v>
      </c>
      <c r="P1886">
        <f>(C1886-Key!$B$1)*24</f>
        <v>-0.9833333333954215</v>
      </c>
      <c r="Q1886">
        <f>(Key!$B$2-'17.1'!C1886)*24</f>
        <v>3.933333333407063</v>
      </c>
      <c r="R1886" s="3">
        <f>C1886-(M1886-Key!$B$5)/(24*Key!$B$6)</f>
        <v>44130.57229629629</v>
      </c>
      <c r="S1886">
        <f>M1886-Key!$B$5</f>
        <v>14.92</v>
      </c>
      <c r="T1886" s="2">
        <f t="shared" si="145"/>
        <v>44129.583333333336</v>
      </c>
      <c r="U1886" t="str">
        <f t="shared" si="146"/>
        <v>10-25-2020 14:00</v>
      </c>
      <c r="V1886">
        <f>IFERROR(IF(W1886=Z1886,VLOOKUP($U1886,[1]C8842!$G$2:$M$145,3,FALSE),0),0)</f>
        <v>21</v>
      </c>
      <c r="W1886">
        <f>VLOOKUP(RIGHT($V$1,5),Key!$A$9:$B$14,2,FALSE)</f>
        <v>10.199999999999999</v>
      </c>
      <c r="X1886">
        <f t="shared" si="149"/>
        <v>0</v>
      </c>
      <c r="Y1886">
        <f>VLOOKUP(RIGHT($X$1,5),Key!$A$9:$B$14,2,FALSE)</f>
        <v>3.7</v>
      </c>
      <c r="Z1886">
        <f t="shared" si="147"/>
        <v>10.199999999999999</v>
      </c>
      <c r="AA1886">
        <f t="shared" si="148"/>
        <v>21</v>
      </c>
    </row>
    <row r="1887" spans="1:27" x14ac:dyDescent="0.3">
      <c r="A1887">
        <v>100067</v>
      </c>
      <c r="B1887">
        <v>230922</v>
      </c>
      <c r="C1887" s="3">
        <v>44130.586111111108</v>
      </c>
      <c r="D1887">
        <v>0</v>
      </c>
      <c r="E1887">
        <v>2</v>
      </c>
      <c r="F1887" t="s">
        <v>25</v>
      </c>
      <c r="G1887">
        <v>1</v>
      </c>
      <c r="H1887">
        <v>62.976559999999999</v>
      </c>
      <c r="I1887">
        <v>15.01953</v>
      </c>
      <c r="J1887">
        <v>0.88671880000000003</v>
      </c>
      <c r="K1887">
        <v>46.019530000000003</v>
      </c>
      <c r="L1887" s="3">
        <v>44130.338194444441</v>
      </c>
      <c r="M1887">
        <v>17.18</v>
      </c>
      <c r="N1887" t="s">
        <v>28</v>
      </c>
      <c r="P1887">
        <f>(C1887-Key!$B$1)*24</f>
        <v>-0.9833333333954215</v>
      </c>
      <c r="Q1887">
        <f>(Key!$B$2-'17.1'!C1887)*24</f>
        <v>3.933333333407063</v>
      </c>
      <c r="R1887" s="3">
        <f>C1887-(M1887-Key!$B$5)/(24*Key!$B$6)</f>
        <v>44130.57229629629</v>
      </c>
      <c r="S1887">
        <f>M1887-Key!$B$5</f>
        <v>14.92</v>
      </c>
      <c r="T1887" s="2">
        <f t="shared" si="145"/>
        <v>44129.583333333336</v>
      </c>
      <c r="U1887" t="str">
        <f t="shared" si="146"/>
        <v>10-25-2020 14:00</v>
      </c>
      <c r="V1887">
        <f>IFERROR(IF(W1887=Z1887,VLOOKUP($U1887,[1]C8842!$G$2:$M$145,3,FALSE),0),0)</f>
        <v>21</v>
      </c>
      <c r="W1887">
        <f>VLOOKUP(RIGHT($V$1,5),Key!$A$9:$B$14,2,FALSE)</f>
        <v>10.199999999999999</v>
      </c>
      <c r="X1887">
        <f t="shared" si="149"/>
        <v>0</v>
      </c>
      <c r="Y1887">
        <f>VLOOKUP(RIGHT($X$1,5),Key!$A$9:$B$14,2,FALSE)</f>
        <v>3.7</v>
      </c>
      <c r="Z1887">
        <f t="shared" si="147"/>
        <v>10.199999999999999</v>
      </c>
      <c r="AA1887">
        <f t="shared" si="148"/>
        <v>21</v>
      </c>
    </row>
    <row r="1888" spans="1:27" x14ac:dyDescent="0.3">
      <c r="A1888">
        <v>100067</v>
      </c>
      <c r="B1888">
        <v>230922</v>
      </c>
      <c r="C1888" s="3">
        <v>44130.586111111108</v>
      </c>
      <c r="D1888">
        <v>3</v>
      </c>
      <c r="E1888">
        <v>2</v>
      </c>
      <c r="F1888" t="s">
        <v>26</v>
      </c>
      <c r="G1888">
        <v>1</v>
      </c>
      <c r="H1888">
        <v>65.050780000000003</v>
      </c>
      <c r="I1888">
        <v>15.820309999999999</v>
      </c>
      <c r="J1888">
        <v>0.890625</v>
      </c>
      <c r="K1888">
        <v>94.039060000000006</v>
      </c>
      <c r="L1888" s="3">
        <v>44130.338194444441</v>
      </c>
      <c r="M1888">
        <v>17.18</v>
      </c>
      <c r="N1888" t="s">
        <v>28</v>
      </c>
      <c r="P1888">
        <f>(C1888-Key!$B$1)*24</f>
        <v>-0.9833333333954215</v>
      </c>
      <c r="Q1888">
        <f>(Key!$B$2-'17.1'!C1888)*24</f>
        <v>3.933333333407063</v>
      </c>
      <c r="R1888" s="3">
        <f>C1888-(M1888-Key!$B$5)/(24*Key!$B$6)</f>
        <v>44130.57229629629</v>
      </c>
      <c r="S1888">
        <f>M1888-Key!$B$5</f>
        <v>14.92</v>
      </c>
      <c r="T1888" s="2">
        <f t="shared" si="145"/>
        <v>44129.583333333336</v>
      </c>
      <c r="U1888" t="str">
        <f t="shared" si="146"/>
        <v>10-25-2020 14:00</v>
      </c>
      <c r="V1888">
        <f>IFERROR(IF(W1888=Z1888,VLOOKUP($U1888,[1]C8842!$G$2:$M$145,3,FALSE),0),0)</f>
        <v>21</v>
      </c>
      <c r="W1888">
        <f>VLOOKUP(RIGHT($V$1,5),Key!$A$9:$B$14,2,FALSE)</f>
        <v>10.199999999999999</v>
      </c>
      <c r="X1888">
        <f t="shared" si="149"/>
        <v>0</v>
      </c>
      <c r="Y1888">
        <f>VLOOKUP(RIGHT($X$1,5),Key!$A$9:$B$14,2,FALSE)</f>
        <v>3.7</v>
      </c>
      <c r="Z1888">
        <f t="shared" si="147"/>
        <v>10.199999999999999</v>
      </c>
      <c r="AA1888">
        <f t="shared" si="148"/>
        <v>21</v>
      </c>
    </row>
    <row r="1889" spans="1:27" x14ac:dyDescent="0.3">
      <c r="A1889">
        <v>100067</v>
      </c>
      <c r="B1889">
        <v>230922</v>
      </c>
      <c r="C1889" s="3">
        <v>44130.586111111108</v>
      </c>
      <c r="D1889">
        <v>2</v>
      </c>
      <c r="E1889">
        <v>1</v>
      </c>
      <c r="F1889" t="s">
        <v>26</v>
      </c>
      <c r="G1889">
        <v>2</v>
      </c>
      <c r="H1889">
        <v>75.101560000000006</v>
      </c>
      <c r="I1889">
        <v>22.003910000000001</v>
      </c>
      <c r="J1889">
        <v>0.9921875</v>
      </c>
      <c r="K1889">
        <v>81.035160000000005</v>
      </c>
      <c r="L1889" s="3">
        <v>44130.338194444441</v>
      </c>
      <c r="M1889">
        <v>17.18</v>
      </c>
      <c r="N1889" t="s">
        <v>28</v>
      </c>
      <c r="P1889">
        <f>(C1889-Key!$B$1)*24</f>
        <v>-0.9833333333954215</v>
      </c>
      <c r="Q1889">
        <f>(Key!$B$2-'17.1'!C1889)*24</f>
        <v>3.933333333407063</v>
      </c>
      <c r="R1889" s="3">
        <f>C1889-(M1889-Key!$B$5)/(24*Key!$B$6)</f>
        <v>44130.57229629629</v>
      </c>
      <c r="S1889">
        <f>M1889-Key!$B$5</f>
        <v>14.92</v>
      </c>
      <c r="T1889" s="2">
        <f t="shared" si="145"/>
        <v>44129.583333333336</v>
      </c>
      <c r="U1889" t="str">
        <f t="shared" si="146"/>
        <v>10-25-2020 14:00</v>
      </c>
      <c r="V1889">
        <f>IFERROR(IF(W1889=Z1889,VLOOKUP($U1889,[1]C8842!$G$2:$M$145,3,FALSE),0),0)</f>
        <v>21</v>
      </c>
      <c r="W1889">
        <f>VLOOKUP(RIGHT($V$1,5),Key!$A$9:$B$14,2,FALSE)</f>
        <v>10.199999999999999</v>
      </c>
      <c r="X1889">
        <f t="shared" si="149"/>
        <v>0</v>
      </c>
      <c r="Y1889">
        <f>VLOOKUP(RIGHT($X$1,5),Key!$A$9:$B$14,2,FALSE)</f>
        <v>3.7</v>
      </c>
      <c r="Z1889">
        <f t="shared" si="147"/>
        <v>10.199999999999999</v>
      </c>
      <c r="AA1889">
        <f t="shared" si="148"/>
        <v>21</v>
      </c>
    </row>
    <row r="1890" spans="1:27" x14ac:dyDescent="0.3">
      <c r="A1890">
        <v>100067</v>
      </c>
      <c r="B1890">
        <v>230922</v>
      </c>
      <c r="C1890" s="3">
        <v>44130.586111111108</v>
      </c>
      <c r="D1890">
        <v>2</v>
      </c>
      <c r="E1890">
        <v>1</v>
      </c>
      <c r="F1890" t="s">
        <v>26</v>
      </c>
      <c r="G1890">
        <v>1</v>
      </c>
      <c r="H1890">
        <v>71.863280000000003</v>
      </c>
      <c r="I1890">
        <v>15.70703</v>
      </c>
      <c r="J1890">
        <v>0.80078130000000003</v>
      </c>
      <c r="K1890">
        <v>80.03125</v>
      </c>
      <c r="L1890" s="3">
        <v>44130.338194444441</v>
      </c>
      <c r="M1890">
        <v>17.18</v>
      </c>
      <c r="N1890" t="s">
        <v>28</v>
      </c>
      <c r="P1890">
        <f>(C1890-Key!$B$1)*24</f>
        <v>-0.9833333333954215</v>
      </c>
      <c r="Q1890">
        <f>(Key!$B$2-'17.1'!C1890)*24</f>
        <v>3.933333333407063</v>
      </c>
      <c r="R1890" s="3">
        <f>C1890-(M1890-Key!$B$5)/(24*Key!$B$6)</f>
        <v>44130.57229629629</v>
      </c>
      <c r="S1890">
        <f>M1890-Key!$B$5</f>
        <v>14.92</v>
      </c>
      <c r="T1890" s="2">
        <f t="shared" si="145"/>
        <v>44129.583333333336</v>
      </c>
      <c r="U1890" t="str">
        <f t="shared" si="146"/>
        <v>10-25-2020 14:00</v>
      </c>
      <c r="V1890">
        <f>IFERROR(IF(W1890=Z1890,VLOOKUP($U1890,[1]C8842!$G$2:$M$145,3,FALSE),0),0)</f>
        <v>21</v>
      </c>
      <c r="W1890">
        <f>VLOOKUP(RIGHT($V$1,5),Key!$A$9:$B$14,2,FALSE)</f>
        <v>10.199999999999999</v>
      </c>
      <c r="X1890">
        <f t="shared" si="149"/>
        <v>0</v>
      </c>
      <c r="Y1890">
        <f>VLOOKUP(RIGHT($X$1,5),Key!$A$9:$B$14,2,FALSE)</f>
        <v>3.7</v>
      </c>
      <c r="Z1890">
        <f t="shared" si="147"/>
        <v>10.199999999999999</v>
      </c>
      <c r="AA1890">
        <f t="shared" si="148"/>
        <v>21</v>
      </c>
    </row>
    <row r="1891" spans="1:27" x14ac:dyDescent="0.3">
      <c r="A1891">
        <v>100067</v>
      </c>
      <c r="B1891">
        <v>230922</v>
      </c>
      <c r="C1891" s="3">
        <v>44130.586111111108</v>
      </c>
      <c r="D1891">
        <v>3</v>
      </c>
      <c r="E1891">
        <v>2</v>
      </c>
      <c r="F1891" t="s">
        <v>26</v>
      </c>
      <c r="G1891">
        <v>2</v>
      </c>
      <c r="H1891">
        <v>60.542969999999997</v>
      </c>
      <c r="I1891">
        <v>25.07422</v>
      </c>
      <c r="J1891">
        <v>1.363281</v>
      </c>
      <c r="K1891">
        <v>92.039060000000006</v>
      </c>
      <c r="L1891" s="3">
        <v>44130.338194444441</v>
      </c>
      <c r="M1891">
        <v>17.18</v>
      </c>
      <c r="N1891" t="s">
        <v>28</v>
      </c>
      <c r="P1891">
        <f>(C1891-Key!$B$1)*24</f>
        <v>-0.9833333333954215</v>
      </c>
      <c r="Q1891">
        <f>(Key!$B$2-'17.1'!C1891)*24</f>
        <v>3.933333333407063</v>
      </c>
      <c r="R1891" s="3">
        <f>C1891-(M1891-Key!$B$5)/(24*Key!$B$6)</f>
        <v>44130.57229629629</v>
      </c>
      <c r="S1891">
        <f>M1891-Key!$B$5</f>
        <v>14.92</v>
      </c>
      <c r="T1891" s="2">
        <f t="shared" si="145"/>
        <v>44129.583333333336</v>
      </c>
      <c r="U1891" t="str">
        <f t="shared" si="146"/>
        <v>10-25-2020 14:00</v>
      </c>
      <c r="V1891">
        <f>IFERROR(IF(W1891=Z1891,VLOOKUP($U1891,[1]C8842!$G$2:$M$145,3,FALSE),0),0)</f>
        <v>21</v>
      </c>
      <c r="W1891">
        <f>VLOOKUP(RIGHT($V$1,5),Key!$A$9:$B$14,2,FALSE)</f>
        <v>10.199999999999999</v>
      </c>
      <c r="X1891">
        <f t="shared" si="149"/>
        <v>0</v>
      </c>
      <c r="Y1891">
        <f>VLOOKUP(RIGHT($X$1,5),Key!$A$9:$B$14,2,FALSE)</f>
        <v>3.7</v>
      </c>
      <c r="Z1891">
        <f t="shared" si="147"/>
        <v>10.199999999999999</v>
      </c>
      <c r="AA1891">
        <f t="shared" si="148"/>
        <v>21</v>
      </c>
    </row>
    <row r="1892" spans="1:27" x14ac:dyDescent="0.3">
      <c r="A1892">
        <v>100067</v>
      </c>
      <c r="B1892">
        <v>230922</v>
      </c>
      <c r="C1892" s="3">
        <v>44130.586111111108</v>
      </c>
      <c r="D1892">
        <v>2</v>
      </c>
      <c r="E1892">
        <v>1</v>
      </c>
      <c r="F1892" t="s">
        <v>26</v>
      </c>
      <c r="G1892">
        <v>1</v>
      </c>
      <c r="H1892">
        <v>71.101560000000006</v>
      </c>
      <c r="I1892">
        <v>18.64453</v>
      </c>
      <c r="J1892">
        <v>0.921875</v>
      </c>
      <c r="K1892">
        <v>80.03125</v>
      </c>
      <c r="L1892" s="3">
        <v>44130.338888888888</v>
      </c>
      <c r="M1892">
        <v>17.18</v>
      </c>
      <c r="N1892" t="s">
        <v>28</v>
      </c>
      <c r="P1892">
        <f>(C1892-Key!$B$1)*24</f>
        <v>-0.9833333333954215</v>
      </c>
      <c r="Q1892">
        <f>(Key!$B$2-'17.1'!C1892)*24</f>
        <v>3.933333333407063</v>
      </c>
      <c r="R1892" s="3">
        <f>C1892-(M1892-Key!$B$5)/(24*Key!$B$6)</f>
        <v>44130.57229629629</v>
      </c>
      <c r="S1892">
        <f>M1892-Key!$B$5</f>
        <v>14.92</v>
      </c>
      <c r="T1892" s="2">
        <f t="shared" si="145"/>
        <v>44129.583333333336</v>
      </c>
      <c r="U1892" t="str">
        <f t="shared" si="146"/>
        <v>10-25-2020 14:00</v>
      </c>
      <c r="V1892">
        <f>IFERROR(IF(W1892=Z1892,VLOOKUP($U1892,[1]C8842!$G$2:$M$145,3,FALSE),0),0)</f>
        <v>21</v>
      </c>
      <c r="W1892">
        <f>VLOOKUP(RIGHT($V$1,5),Key!$A$9:$B$14,2,FALSE)</f>
        <v>10.199999999999999</v>
      </c>
      <c r="X1892">
        <f t="shared" si="149"/>
        <v>0</v>
      </c>
      <c r="Y1892">
        <f>VLOOKUP(RIGHT($X$1,5),Key!$A$9:$B$14,2,FALSE)</f>
        <v>3.7</v>
      </c>
      <c r="Z1892">
        <f t="shared" si="147"/>
        <v>10.199999999999999</v>
      </c>
      <c r="AA1892">
        <f t="shared" si="148"/>
        <v>21</v>
      </c>
    </row>
    <row r="1893" spans="1:27" x14ac:dyDescent="0.3">
      <c r="A1893">
        <v>100067</v>
      </c>
      <c r="B1893">
        <v>230922</v>
      </c>
      <c r="C1893" s="3">
        <v>44130.586111111108</v>
      </c>
      <c r="D1893">
        <v>0</v>
      </c>
      <c r="E1893">
        <v>2</v>
      </c>
      <c r="F1893" t="s">
        <v>25</v>
      </c>
      <c r="G1893">
        <v>1</v>
      </c>
      <c r="H1893">
        <v>70.445310000000006</v>
      </c>
      <c r="I1893">
        <v>14.929690000000001</v>
      </c>
      <c r="J1893">
        <v>0.7890625</v>
      </c>
      <c r="K1893">
        <v>46.019530000000003</v>
      </c>
      <c r="L1893" s="3">
        <v>44130.338888888888</v>
      </c>
      <c r="M1893">
        <v>17.18</v>
      </c>
      <c r="N1893" t="s">
        <v>28</v>
      </c>
      <c r="P1893">
        <f>(C1893-Key!$B$1)*24</f>
        <v>-0.9833333333954215</v>
      </c>
      <c r="Q1893">
        <f>(Key!$B$2-'17.1'!C1893)*24</f>
        <v>3.933333333407063</v>
      </c>
      <c r="R1893" s="3">
        <f>C1893-(M1893-Key!$B$5)/(24*Key!$B$6)</f>
        <v>44130.57229629629</v>
      </c>
      <c r="S1893">
        <f>M1893-Key!$B$5</f>
        <v>14.92</v>
      </c>
      <c r="T1893" s="2">
        <f t="shared" si="145"/>
        <v>44129.583333333336</v>
      </c>
      <c r="U1893" t="str">
        <f t="shared" si="146"/>
        <v>10-25-2020 14:00</v>
      </c>
      <c r="V1893">
        <f>IFERROR(IF(W1893=Z1893,VLOOKUP($U1893,[1]C8842!$G$2:$M$145,3,FALSE),0),0)</f>
        <v>21</v>
      </c>
      <c r="W1893">
        <f>VLOOKUP(RIGHT($V$1,5),Key!$A$9:$B$14,2,FALSE)</f>
        <v>10.199999999999999</v>
      </c>
      <c r="X1893">
        <f t="shared" si="149"/>
        <v>0</v>
      </c>
      <c r="Y1893">
        <f>VLOOKUP(RIGHT($X$1,5),Key!$A$9:$B$14,2,FALSE)</f>
        <v>3.7</v>
      </c>
      <c r="Z1893">
        <f t="shared" si="147"/>
        <v>10.199999999999999</v>
      </c>
      <c r="AA1893">
        <f t="shared" si="148"/>
        <v>21</v>
      </c>
    </row>
    <row r="1894" spans="1:27" x14ac:dyDescent="0.3">
      <c r="A1894">
        <v>100067</v>
      </c>
      <c r="B1894">
        <v>230922</v>
      </c>
      <c r="C1894" s="3">
        <v>44130.586111111108</v>
      </c>
      <c r="D1894">
        <v>3</v>
      </c>
      <c r="E1894">
        <v>2</v>
      </c>
      <c r="F1894" t="s">
        <v>26</v>
      </c>
      <c r="G1894">
        <v>2</v>
      </c>
      <c r="H1894">
        <v>63.789059999999999</v>
      </c>
      <c r="I1894">
        <v>20.554690000000001</v>
      </c>
      <c r="J1894">
        <v>1.105469</v>
      </c>
      <c r="K1894">
        <v>93.039060000000006</v>
      </c>
      <c r="L1894" s="3">
        <v>44130.338888888888</v>
      </c>
      <c r="M1894">
        <v>17.18</v>
      </c>
      <c r="N1894" t="s">
        <v>28</v>
      </c>
      <c r="P1894">
        <f>(C1894-Key!$B$1)*24</f>
        <v>-0.9833333333954215</v>
      </c>
      <c r="Q1894">
        <f>(Key!$B$2-'17.1'!C1894)*24</f>
        <v>3.933333333407063</v>
      </c>
      <c r="R1894" s="3">
        <f>C1894-(M1894-Key!$B$5)/(24*Key!$B$6)</f>
        <v>44130.57229629629</v>
      </c>
      <c r="S1894">
        <f>M1894-Key!$B$5</f>
        <v>14.92</v>
      </c>
      <c r="T1894" s="2">
        <f t="shared" si="145"/>
        <v>44129.583333333336</v>
      </c>
      <c r="U1894" t="str">
        <f t="shared" si="146"/>
        <v>10-25-2020 14:00</v>
      </c>
      <c r="V1894">
        <f>IFERROR(IF(W1894=Z1894,VLOOKUP($U1894,[1]C8842!$G$2:$M$145,3,FALSE),0),0)</f>
        <v>21</v>
      </c>
      <c r="W1894">
        <f>VLOOKUP(RIGHT($V$1,5),Key!$A$9:$B$14,2,FALSE)</f>
        <v>10.199999999999999</v>
      </c>
      <c r="X1894">
        <f t="shared" si="149"/>
        <v>0</v>
      </c>
      <c r="Y1894">
        <f>VLOOKUP(RIGHT($X$1,5),Key!$A$9:$B$14,2,FALSE)</f>
        <v>3.7</v>
      </c>
      <c r="Z1894">
        <f t="shared" si="147"/>
        <v>10.199999999999999</v>
      </c>
      <c r="AA1894">
        <f t="shared" si="148"/>
        <v>21</v>
      </c>
    </row>
    <row r="1895" spans="1:27" x14ac:dyDescent="0.3">
      <c r="A1895">
        <v>100067</v>
      </c>
      <c r="B1895">
        <v>230922</v>
      </c>
      <c r="C1895" s="3">
        <v>44130.586805555555</v>
      </c>
      <c r="D1895">
        <v>3</v>
      </c>
      <c r="E1895">
        <v>2</v>
      </c>
      <c r="F1895" t="s">
        <v>26</v>
      </c>
      <c r="G1895">
        <v>3</v>
      </c>
      <c r="H1895">
        <v>67.960939999999994</v>
      </c>
      <c r="I1895">
        <v>37.03125</v>
      </c>
      <c r="J1895">
        <v>1.683594</v>
      </c>
      <c r="K1895">
        <v>92.039060000000006</v>
      </c>
      <c r="L1895" s="3">
        <v>44130.338888888888</v>
      </c>
      <c r="M1895">
        <v>17.18</v>
      </c>
      <c r="N1895" t="s">
        <v>28</v>
      </c>
      <c r="P1895">
        <f>(C1895-Key!$B$1)*24</f>
        <v>-0.96666666667442769</v>
      </c>
      <c r="Q1895">
        <f>(Key!$B$2-'17.1'!C1895)*24</f>
        <v>3.9166666666860692</v>
      </c>
      <c r="R1895" s="3">
        <f>C1895-(M1895-Key!$B$5)/(24*Key!$B$6)</f>
        <v>44130.572990740737</v>
      </c>
      <c r="S1895">
        <f>M1895-Key!$B$5</f>
        <v>14.92</v>
      </c>
      <c r="T1895" s="2">
        <f t="shared" si="145"/>
        <v>44129.590277777781</v>
      </c>
      <c r="U1895" t="str">
        <f t="shared" si="146"/>
        <v>10-25-2020 14:10</v>
      </c>
      <c r="V1895">
        <f>IFERROR(IF(W1895=Z1895,VLOOKUP($U1895,[1]C8842!$G$2:$M$145,3,FALSE),0),0)</f>
        <v>21</v>
      </c>
      <c r="W1895">
        <f>VLOOKUP(RIGHT($V$1,5),Key!$A$9:$B$14,2,FALSE)</f>
        <v>10.199999999999999</v>
      </c>
      <c r="X1895">
        <f t="shared" si="149"/>
        <v>0</v>
      </c>
      <c r="Y1895">
        <f>VLOOKUP(RIGHT($X$1,5),Key!$A$9:$B$14,2,FALSE)</f>
        <v>3.7</v>
      </c>
      <c r="Z1895">
        <f t="shared" si="147"/>
        <v>10.199999999999999</v>
      </c>
      <c r="AA1895">
        <f t="shared" si="148"/>
        <v>21</v>
      </c>
    </row>
    <row r="1896" spans="1:27" x14ac:dyDescent="0.3">
      <c r="A1896">
        <v>100067</v>
      </c>
      <c r="B1896">
        <v>230922</v>
      </c>
      <c r="C1896" s="3">
        <v>44130.586805555555</v>
      </c>
      <c r="D1896">
        <v>3</v>
      </c>
      <c r="E1896">
        <v>2</v>
      </c>
      <c r="F1896" t="s">
        <v>26</v>
      </c>
      <c r="G1896">
        <v>1</v>
      </c>
      <c r="H1896">
        <v>69.152339999999995</v>
      </c>
      <c r="I1896">
        <v>18.3125</v>
      </c>
      <c r="J1896">
        <v>0.93359380000000003</v>
      </c>
      <c r="K1896">
        <v>94.039060000000006</v>
      </c>
      <c r="L1896" s="3">
        <v>44130.338888888888</v>
      </c>
      <c r="M1896">
        <v>17.18</v>
      </c>
      <c r="N1896" t="s">
        <v>28</v>
      </c>
      <c r="P1896">
        <f>(C1896-Key!$B$1)*24</f>
        <v>-0.96666666667442769</v>
      </c>
      <c r="Q1896">
        <f>(Key!$B$2-'17.1'!C1896)*24</f>
        <v>3.9166666666860692</v>
      </c>
      <c r="R1896" s="3">
        <f>C1896-(M1896-Key!$B$5)/(24*Key!$B$6)</f>
        <v>44130.572990740737</v>
      </c>
      <c r="S1896">
        <f>M1896-Key!$B$5</f>
        <v>14.92</v>
      </c>
      <c r="T1896" s="2">
        <f t="shared" si="145"/>
        <v>44129.590277777781</v>
      </c>
      <c r="U1896" t="str">
        <f t="shared" si="146"/>
        <v>10-25-2020 14:10</v>
      </c>
      <c r="V1896">
        <f>IFERROR(IF(W1896=Z1896,VLOOKUP($U1896,[1]C8842!$G$2:$M$145,3,FALSE),0),0)</f>
        <v>21</v>
      </c>
      <c r="W1896">
        <f>VLOOKUP(RIGHT($V$1,5),Key!$A$9:$B$14,2,FALSE)</f>
        <v>10.199999999999999</v>
      </c>
      <c r="X1896">
        <f t="shared" si="149"/>
        <v>0</v>
      </c>
      <c r="Y1896">
        <f>VLOOKUP(RIGHT($X$1,5),Key!$A$9:$B$14,2,FALSE)</f>
        <v>3.7</v>
      </c>
      <c r="Z1896">
        <f t="shared" si="147"/>
        <v>10.199999999999999</v>
      </c>
      <c r="AA1896">
        <f t="shared" si="148"/>
        <v>21</v>
      </c>
    </row>
    <row r="1897" spans="1:27" x14ac:dyDescent="0.3">
      <c r="A1897">
        <v>100067</v>
      </c>
      <c r="B1897">
        <v>230922</v>
      </c>
      <c r="C1897" s="3">
        <v>44130.586805555555</v>
      </c>
      <c r="D1897">
        <v>3</v>
      </c>
      <c r="E1897">
        <v>2</v>
      </c>
      <c r="F1897" t="s">
        <v>26</v>
      </c>
      <c r="G1897">
        <v>1</v>
      </c>
      <c r="H1897">
        <v>68.855469999999997</v>
      </c>
      <c r="I1897">
        <v>16.359380000000002</v>
      </c>
      <c r="J1897">
        <v>0.86328130000000003</v>
      </c>
      <c r="K1897">
        <v>94.039060000000006</v>
      </c>
      <c r="L1897" s="3">
        <v>44130.338888888888</v>
      </c>
      <c r="M1897">
        <v>17.18</v>
      </c>
      <c r="N1897" t="s">
        <v>28</v>
      </c>
      <c r="P1897">
        <f>(C1897-Key!$B$1)*24</f>
        <v>-0.96666666667442769</v>
      </c>
      <c r="Q1897">
        <f>(Key!$B$2-'17.1'!C1897)*24</f>
        <v>3.9166666666860692</v>
      </c>
      <c r="R1897" s="3">
        <f>C1897-(M1897-Key!$B$5)/(24*Key!$B$6)</f>
        <v>44130.572990740737</v>
      </c>
      <c r="S1897">
        <f>M1897-Key!$B$5</f>
        <v>14.92</v>
      </c>
      <c r="T1897" s="2">
        <f t="shared" si="145"/>
        <v>44129.590277777781</v>
      </c>
      <c r="U1897" t="str">
        <f t="shared" si="146"/>
        <v>10-25-2020 14:10</v>
      </c>
      <c r="V1897">
        <f>IFERROR(IF(W1897=Z1897,VLOOKUP($U1897,[1]C8842!$G$2:$M$145,3,FALSE),0),0)</f>
        <v>21</v>
      </c>
      <c r="W1897">
        <f>VLOOKUP(RIGHT($V$1,5),Key!$A$9:$B$14,2,FALSE)</f>
        <v>10.199999999999999</v>
      </c>
      <c r="X1897">
        <f t="shared" si="149"/>
        <v>0</v>
      </c>
      <c r="Y1897">
        <f>VLOOKUP(RIGHT($X$1,5),Key!$A$9:$B$14,2,FALSE)</f>
        <v>3.7</v>
      </c>
      <c r="Z1897">
        <f t="shared" si="147"/>
        <v>10.199999999999999</v>
      </c>
      <c r="AA1897">
        <f t="shared" si="148"/>
        <v>21</v>
      </c>
    </row>
    <row r="1898" spans="1:27" x14ac:dyDescent="0.3">
      <c r="A1898">
        <v>100067</v>
      </c>
      <c r="B1898">
        <v>230922</v>
      </c>
      <c r="C1898" s="3">
        <v>44130.586805555555</v>
      </c>
      <c r="D1898">
        <v>3</v>
      </c>
      <c r="E1898">
        <v>2</v>
      </c>
      <c r="F1898" t="s">
        <v>26</v>
      </c>
      <c r="G1898">
        <v>1</v>
      </c>
      <c r="H1898">
        <v>72.960939999999994</v>
      </c>
      <c r="I1898">
        <v>13.847659999999999</v>
      </c>
      <c r="J1898">
        <v>0.72265630000000003</v>
      </c>
      <c r="K1898">
        <v>94.039060000000006</v>
      </c>
      <c r="L1898" s="3">
        <v>44130.338888888888</v>
      </c>
      <c r="M1898">
        <v>17.18</v>
      </c>
      <c r="N1898" t="s">
        <v>28</v>
      </c>
      <c r="P1898">
        <f>(C1898-Key!$B$1)*24</f>
        <v>-0.96666666667442769</v>
      </c>
      <c r="Q1898">
        <f>(Key!$B$2-'17.1'!C1898)*24</f>
        <v>3.9166666666860692</v>
      </c>
      <c r="R1898" s="3">
        <f>C1898-(M1898-Key!$B$5)/(24*Key!$B$6)</f>
        <v>44130.572990740737</v>
      </c>
      <c r="S1898">
        <f>M1898-Key!$B$5</f>
        <v>14.92</v>
      </c>
      <c r="T1898" s="2">
        <f t="shared" si="145"/>
        <v>44129.590277777781</v>
      </c>
      <c r="U1898" t="str">
        <f t="shared" si="146"/>
        <v>10-25-2020 14:10</v>
      </c>
      <c r="V1898">
        <f>IFERROR(IF(W1898=Z1898,VLOOKUP($U1898,[1]C8842!$G$2:$M$145,3,FALSE),0),0)</f>
        <v>21</v>
      </c>
      <c r="W1898">
        <f>VLOOKUP(RIGHT($V$1,5),Key!$A$9:$B$14,2,FALSE)</f>
        <v>10.199999999999999</v>
      </c>
      <c r="X1898">
        <f t="shared" si="149"/>
        <v>0</v>
      </c>
      <c r="Y1898">
        <f>VLOOKUP(RIGHT($X$1,5),Key!$A$9:$B$14,2,FALSE)</f>
        <v>3.7</v>
      </c>
      <c r="Z1898">
        <f t="shared" si="147"/>
        <v>10.199999999999999</v>
      </c>
      <c r="AA1898">
        <f t="shared" si="148"/>
        <v>21</v>
      </c>
    </row>
    <row r="1899" spans="1:27" x14ac:dyDescent="0.3">
      <c r="A1899">
        <v>100067</v>
      </c>
      <c r="B1899">
        <v>230922</v>
      </c>
      <c r="C1899" s="3">
        <v>44130.586805555555</v>
      </c>
      <c r="D1899">
        <v>0</v>
      </c>
      <c r="E1899">
        <v>2</v>
      </c>
      <c r="F1899" t="s">
        <v>25</v>
      </c>
      <c r="G1899">
        <v>1</v>
      </c>
      <c r="H1899">
        <v>62.1875</v>
      </c>
      <c r="I1899">
        <v>16.429690000000001</v>
      </c>
      <c r="J1899">
        <v>0.95703130000000003</v>
      </c>
      <c r="K1899">
        <v>46.019530000000003</v>
      </c>
      <c r="L1899" s="3">
        <v>44130.338888888888</v>
      </c>
      <c r="M1899">
        <v>17.18</v>
      </c>
      <c r="N1899" t="s">
        <v>28</v>
      </c>
      <c r="P1899">
        <f>(C1899-Key!$B$1)*24</f>
        <v>-0.96666666667442769</v>
      </c>
      <c r="Q1899">
        <f>(Key!$B$2-'17.1'!C1899)*24</f>
        <v>3.9166666666860692</v>
      </c>
      <c r="R1899" s="3">
        <f>C1899-(M1899-Key!$B$5)/(24*Key!$B$6)</f>
        <v>44130.572990740737</v>
      </c>
      <c r="S1899">
        <f>M1899-Key!$B$5</f>
        <v>14.92</v>
      </c>
      <c r="T1899" s="2">
        <f t="shared" si="145"/>
        <v>44129.590277777781</v>
      </c>
      <c r="U1899" t="str">
        <f t="shared" si="146"/>
        <v>10-25-2020 14:10</v>
      </c>
      <c r="V1899">
        <f>IFERROR(IF(W1899=Z1899,VLOOKUP($U1899,[1]C8842!$G$2:$M$145,3,FALSE),0),0)</f>
        <v>21</v>
      </c>
      <c r="W1899">
        <f>VLOOKUP(RIGHT($V$1,5),Key!$A$9:$B$14,2,FALSE)</f>
        <v>10.199999999999999</v>
      </c>
      <c r="X1899">
        <f t="shared" si="149"/>
        <v>0</v>
      </c>
      <c r="Y1899">
        <f>VLOOKUP(RIGHT($X$1,5),Key!$A$9:$B$14,2,FALSE)</f>
        <v>3.7</v>
      </c>
      <c r="Z1899">
        <f t="shared" si="147"/>
        <v>10.199999999999999</v>
      </c>
      <c r="AA1899">
        <f t="shared" si="148"/>
        <v>21</v>
      </c>
    </row>
    <row r="1900" spans="1:27" x14ac:dyDescent="0.3">
      <c r="A1900">
        <v>100067</v>
      </c>
      <c r="B1900">
        <v>230922</v>
      </c>
      <c r="C1900" s="3">
        <v>44130.586805555555</v>
      </c>
      <c r="D1900">
        <v>0</v>
      </c>
      <c r="E1900">
        <v>2</v>
      </c>
      <c r="F1900" t="s">
        <v>25</v>
      </c>
      <c r="G1900">
        <v>1</v>
      </c>
      <c r="H1900">
        <v>56.476559999999999</v>
      </c>
      <c r="I1900">
        <v>16.765630000000002</v>
      </c>
      <c r="J1900">
        <v>1.0703130000000001</v>
      </c>
      <c r="K1900">
        <v>45.019530000000003</v>
      </c>
      <c r="L1900" s="3">
        <v>44130.338888888888</v>
      </c>
      <c r="M1900">
        <v>17.18</v>
      </c>
      <c r="N1900" t="s">
        <v>28</v>
      </c>
      <c r="P1900">
        <f>(C1900-Key!$B$1)*24</f>
        <v>-0.96666666667442769</v>
      </c>
      <c r="Q1900">
        <f>(Key!$B$2-'17.1'!C1900)*24</f>
        <v>3.9166666666860692</v>
      </c>
      <c r="R1900" s="3">
        <f>C1900-(M1900-Key!$B$5)/(24*Key!$B$6)</f>
        <v>44130.572990740737</v>
      </c>
      <c r="S1900">
        <f>M1900-Key!$B$5</f>
        <v>14.92</v>
      </c>
      <c r="T1900" s="2">
        <f t="shared" si="145"/>
        <v>44129.590277777781</v>
      </c>
      <c r="U1900" t="str">
        <f t="shared" si="146"/>
        <v>10-25-2020 14:10</v>
      </c>
      <c r="V1900">
        <f>IFERROR(IF(W1900=Z1900,VLOOKUP($U1900,[1]C8842!$G$2:$M$145,3,FALSE),0),0)</f>
        <v>21</v>
      </c>
      <c r="W1900">
        <f>VLOOKUP(RIGHT($V$1,5),Key!$A$9:$B$14,2,FALSE)</f>
        <v>10.199999999999999</v>
      </c>
      <c r="X1900">
        <f t="shared" si="149"/>
        <v>0</v>
      </c>
      <c r="Y1900">
        <f>VLOOKUP(RIGHT($X$1,5),Key!$A$9:$B$14,2,FALSE)</f>
        <v>3.7</v>
      </c>
      <c r="Z1900">
        <f t="shared" si="147"/>
        <v>10.199999999999999</v>
      </c>
      <c r="AA1900">
        <f t="shared" si="148"/>
        <v>21</v>
      </c>
    </row>
    <row r="1901" spans="1:27" x14ac:dyDescent="0.3">
      <c r="A1901">
        <v>100067</v>
      </c>
      <c r="B1901">
        <v>230922</v>
      </c>
      <c r="C1901" s="3">
        <v>44130.586805555555</v>
      </c>
      <c r="D1901">
        <v>3</v>
      </c>
      <c r="E1901">
        <v>2</v>
      </c>
      <c r="F1901" t="s">
        <v>26</v>
      </c>
      <c r="G1901">
        <v>1</v>
      </c>
      <c r="H1901">
        <v>70.90625</v>
      </c>
      <c r="I1901">
        <v>16.85547</v>
      </c>
      <c r="J1901">
        <v>0.85546880000000003</v>
      </c>
      <c r="K1901">
        <v>92.039060000000006</v>
      </c>
      <c r="L1901" s="3">
        <v>44130.338888888888</v>
      </c>
      <c r="M1901">
        <v>17.18</v>
      </c>
      <c r="N1901" t="s">
        <v>28</v>
      </c>
      <c r="P1901">
        <f>(C1901-Key!$B$1)*24</f>
        <v>-0.96666666667442769</v>
      </c>
      <c r="Q1901">
        <f>(Key!$B$2-'17.1'!C1901)*24</f>
        <v>3.9166666666860692</v>
      </c>
      <c r="R1901" s="3">
        <f>C1901-(M1901-Key!$B$5)/(24*Key!$B$6)</f>
        <v>44130.572990740737</v>
      </c>
      <c r="S1901">
        <f>M1901-Key!$B$5</f>
        <v>14.92</v>
      </c>
      <c r="T1901" s="2">
        <f t="shared" si="145"/>
        <v>44129.590277777781</v>
      </c>
      <c r="U1901" t="str">
        <f t="shared" si="146"/>
        <v>10-25-2020 14:10</v>
      </c>
      <c r="V1901">
        <f>IFERROR(IF(W1901=Z1901,VLOOKUP($U1901,[1]C8842!$G$2:$M$145,3,FALSE),0),0)</f>
        <v>21</v>
      </c>
      <c r="W1901">
        <f>VLOOKUP(RIGHT($V$1,5),Key!$A$9:$B$14,2,FALSE)</f>
        <v>10.199999999999999</v>
      </c>
      <c r="X1901">
        <f t="shared" si="149"/>
        <v>0</v>
      </c>
      <c r="Y1901">
        <f>VLOOKUP(RIGHT($X$1,5),Key!$A$9:$B$14,2,FALSE)</f>
        <v>3.7</v>
      </c>
      <c r="Z1901">
        <f t="shared" si="147"/>
        <v>10.199999999999999</v>
      </c>
      <c r="AA1901">
        <f t="shared" si="148"/>
        <v>21</v>
      </c>
    </row>
    <row r="1902" spans="1:27" x14ac:dyDescent="0.3">
      <c r="A1902">
        <v>100067</v>
      </c>
      <c r="B1902">
        <v>230922</v>
      </c>
      <c r="C1902" s="3">
        <v>44130.586805555555</v>
      </c>
      <c r="D1902">
        <v>0</v>
      </c>
      <c r="E1902">
        <v>2</v>
      </c>
      <c r="F1902" t="s">
        <v>25</v>
      </c>
      <c r="G1902">
        <v>1</v>
      </c>
      <c r="H1902">
        <v>61.496090000000002</v>
      </c>
      <c r="I1902">
        <v>15.0625</v>
      </c>
      <c r="J1902">
        <v>0.91015630000000003</v>
      </c>
      <c r="K1902">
        <v>46.019530000000003</v>
      </c>
      <c r="L1902" s="3">
        <v>44130.338888888888</v>
      </c>
      <c r="M1902">
        <v>17.18</v>
      </c>
      <c r="N1902" t="s">
        <v>28</v>
      </c>
      <c r="P1902">
        <f>(C1902-Key!$B$1)*24</f>
        <v>-0.96666666667442769</v>
      </c>
      <c r="Q1902">
        <f>(Key!$B$2-'17.1'!C1902)*24</f>
        <v>3.9166666666860692</v>
      </c>
      <c r="R1902" s="3">
        <f>C1902-(M1902-Key!$B$5)/(24*Key!$B$6)</f>
        <v>44130.572990740737</v>
      </c>
      <c r="S1902">
        <f>M1902-Key!$B$5</f>
        <v>14.92</v>
      </c>
      <c r="T1902" s="2">
        <f t="shared" si="145"/>
        <v>44129.590277777781</v>
      </c>
      <c r="U1902" t="str">
        <f t="shared" si="146"/>
        <v>10-25-2020 14:10</v>
      </c>
      <c r="V1902">
        <f>IFERROR(IF(W1902=Z1902,VLOOKUP($U1902,[1]C8842!$G$2:$M$145,3,FALSE),0),0)</f>
        <v>21</v>
      </c>
      <c r="W1902">
        <f>VLOOKUP(RIGHT($V$1,5),Key!$A$9:$B$14,2,FALSE)</f>
        <v>10.199999999999999</v>
      </c>
      <c r="X1902">
        <f t="shared" si="149"/>
        <v>0</v>
      </c>
      <c r="Y1902">
        <f>VLOOKUP(RIGHT($X$1,5),Key!$A$9:$B$14,2,FALSE)</f>
        <v>3.7</v>
      </c>
      <c r="Z1902">
        <f t="shared" si="147"/>
        <v>10.199999999999999</v>
      </c>
      <c r="AA1902">
        <f t="shared" si="148"/>
        <v>21</v>
      </c>
    </row>
    <row r="1903" spans="1:27" x14ac:dyDescent="0.3">
      <c r="A1903">
        <v>100067</v>
      </c>
      <c r="B1903">
        <v>230922</v>
      </c>
      <c r="C1903" s="3">
        <v>44130.587500000001</v>
      </c>
      <c r="D1903">
        <v>3</v>
      </c>
      <c r="E1903">
        <v>2</v>
      </c>
      <c r="F1903" t="s">
        <v>26</v>
      </c>
      <c r="G1903">
        <v>1</v>
      </c>
      <c r="H1903">
        <v>72.980469999999997</v>
      </c>
      <c r="I1903">
        <v>18.703130000000002</v>
      </c>
      <c r="J1903">
        <v>0.8984375</v>
      </c>
      <c r="K1903">
        <v>92.039060000000006</v>
      </c>
      <c r="L1903" s="3">
        <v>44130.338888888888</v>
      </c>
      <c r="M1903">
        <v>17.18</v>
      </c>
      <c r="N1903" t="s">
        <v>28</v>
      </c>
      <c r="P1903">
        <f>(C1903-Key!$B$1)*24</f>
        <v>-0.94999999995343387</v>
      </c>
      <c r="Q1903">
        <f>(Key!$B$2-'17.1'!C1903)*24</f>
        <v>3.8999999999650754</v>
      </c>
      <c r="R1903" s="3">
        <f>C1903-(M1903-Key!$B$5)/(24*Key!$B$6)</f>
        <v>44130.573685185183</v>
      </c>
      <c r="S1903">
        <f>M1903-Key!$B$5</f>
        <v>14.92</v>
      </c>
      <c r="T1903" s="2">
        <f t="shared" si="145"/>
        <v>44129.590277777781</v>
      </c>
      <c r="U1903" t="str">
        <f t="shared" si="146"/>
        <v>10-25-2020 14:10</v>
      </c>
      <c r="V1903">
        <f>IFERROR(IF(W1903=Z1903,VLOOKUP($U1903,[1]C8842!$G$2:$M$145,3,FALSE),0),0)</f>
        <v>21</v>
      </c>
      <c r="W1903">
        <f>VLOOKUP(RIGHT($V$1,5),Key!$A$9:$B$14,2,FALSE)</f>
        <v>10.199999999999999</v>
      </c>
      <c r="X1903">
        <f t="shared" si="149"/>
        <v>0</v>
      </c>
      <c r="Y1903">
        <f>VLOOKUP(RIGHT($X$1,5),Key!$A$9:$B$14,2,FALSE)</f>
        <v>3.7</v>
      </c>
      <c r="Z1903">
        <f t="shared" si="147"/>
        <v>10.199999999999999</v>
      </c>
      <c r="AA1903">
        <f t="shared" si="148"/>
        <v>21</v>
      </c>
    </row>
    <row r="1904" spans="1:27" x14ac:dyDescent="0.3">
      <c r="A1904">
        <v>100067</v>
      </c>
      <c r="B1904">
        <v>230922</v>
      </c>
      <c r="C1904" s="3">
        <v>44130.587500000001</v>
      </c>
      <c r="D1904">
        <v>1</v>
      </c>
      <c r="E1904">
        <v>1</v>
      </c>
      <c r="F1904" t="s">
        <v>25</v>
      </c>
      <c r="G1904">
        <v>3</v>
      </c>
      <c r="H1904">
        <v>65.734380000000002</v>
      </c>
      <c r="I1904">
        <v>48.015630000000002</v>
      </c>
      <c r="J1904">
        <v>2.1875</v>
      </c>
      <c r="K1904">
        <v>56.023440000000001</v>
      </c>
      <c r="L1904" s="3">
        <v>44130.338888888888</v>
      </c>
      <c r="M1904">
        <v>17.18</v>
      </c>
      <c r="N1904" t="s">
        <v>28</v>
      </c>
      <c r="P1904">
        <f>(C1904-Key!$B$1)*24</f>
        <v>-0.94999999995343387</v>
      </c>
      <c r="Q1904">
        <f>(Key!$B$2-'17.1'!C1904)*24</f>
        <v>3.8999999999650754</v>
      </c>
      <c r="R1904" s="3">
        <f>C1904-(M1904-Key!$B$5)/(24*Key!$B$6)</f>
        <v>44130.573685185183</v>
      </c>
      <c r="S1904">
        <f>M1904-Key!$B$5</f>
        <v>14.92</v>
      </c>
      <c r="T1904" s="2">
        <f t="shared" si="145"/>
        <v>44129.590277777781</v>
      </c>
      <c r="U1904" t="str">
        <f t="shared" si="146"/>
        <v>10-25-2020 14:10</v>
      </c>
      <c r="V1904">
        <f>IFERROR(IF(W1904=Z1904,VLOOKUP($U1904,[1]C8842!$G$2:$M$145,3,FALSE),0),0)</f>
        <v>21</v>
      </c>
      <c r="W1904">
        <f>VLOOKUP(RIGHT($V$1,5),Key!$A$9:$B$14,2,FALSE)</f>
        <v>10.199999999999999</v>
      </c>
      <c r="X1904">
        <f t="shared" si="149"/>
        <v>0</v>
      </c>
      <c r="Y1904">
        <f>VLOOKUP(RIGHT($X$1,5),Key!$A$9:$B$14,2,FALSE)</f>
        <v>3.7</v>
      </c>
      <c r="Z1904">
        <f t="shared" si="147"/>
        <v>10.199999999999999</v>
      </c>
      <c r="AA1904">
        <f t="shared" si="148"/>
        <v>21</v>
      </c>
    </row>
    <row r="1905" spans="1:27" x14ac:dyDescent="0.3">
      <c r="A1905">
        <v>100067</v>
      </c>
      <c r="B1905">
        <v>230922</v>
      </c>
      <c r="C1905" s="3">
        <v>44130.587500000001</v>
      </c>
      <c r="D1905">
        <v>1</v>
      </c>
      <c r="E1905">
        <v>1</v>
      </c>
      <c r="F1905" t="s">
        <v>25</v>
      </c>
      <c r="G1905">
        <v>1</v>
      </c>
      <c r="H1905">
        <v>64.296880000000002</v>
      </c>
      <c r="I1905">
        <v>16.70703</v>
      </c>
      <c r="J1905">
        <v>0.9375</v>
      </c>
      <c r="K1905">
        <v>58.023440000000001</v>
      </c>
      <c r="L1905" s="3">
        <v>44130.338888888888</v>
      </c>
      <c r="M1905">
        <v>17.18</v>
      </c>
      <c r="N1905" t="s">
        <v>28</v>
      </c>
      <c r="P1905">
        <f>(C1905-Key!$B$1)*24</f>
        <v>-0.94999999995343387</v>
      </c>
      <c r="Q1905">
        <f>(Key!$B$2-'17.1'!C1905)*24</f>
        <v>3.8999999999650754</v>
      </c>
      <c r="R1905" s="3">
        <f>C1905-(M1905-Key!$B$5)/(24*Key!$B$6)</f>
        <v>44130.573685185183</v>
      </c>
      <c r="S1905">
        <f>M1905-Key!$B$5</f>
        <v>14.92</v>
      </c>
      <c r="T1905" s="2">
        <f t="shared" si="145"/>
        <v>44129.590277777781</v>
      </c>
      <c r="U1905" t="str">
        <f t="shared" si="146"/>
        <v>10-25-2020 14:10</v>
      </c>
      <c r="V1905">
        <f>IFERROR(IF(W1905=Z1905,VLOOKUP($U1905,[1]C8842!$G$2:$M$145,3,FALSE),0),0)</f>
        <v>21</v>
      </c>
      <c r="W1905">
        <f>VLOOKUP(RIGHT($V$1,5),Key!$A$9:$B$14,2,FALSE)</f>
        <v>10.199999999999999</v>
      </c>
      <c r="X1905">
        <f t="shared" si="149"/>
        <v>0</v>
      </c>
      <c r="Y1905">
        <f>VLOOKUP(RIGHT($X$1,5),Key!$A$9:$B$14,2,FALSE)</f>
        <v>3.7</v>
      </c>
      <c r="Z1905">
        <f t="shared" si="147"/>
        <v>10.199999999999999</v>
      </c>
      <c r="AA1905">
        <f t="shared" si="148"/>
        <v>21</v>
      </c>
    </row>
    <row r="1906" spans="1:27" x14ac:dyDescent="0.3">
      <c r="A1906">
        <v>100067</v>
      </c>
      <c r="B1906">
        <v>230922</v>
      </c>
      <c r="C1906" s="3">
        <v>44130.587500000001</v>
      </c>
      <c r="D1906">
        <v>0</v>
      </c>
      <c r="E1906">
        <v>2</v>
      </c>
      <c r="F1906" t="s">
        <v>25</v>
      </c>
      <c r="G1906">
        <v>1</v>
      </c>
      <c r="H1906">
        <v>59.347659999999998</v>
      </c>
      <c r="I1906">
        <v>18.691410000000001</v>
      </c>
      <c r="J1906">
        <v>1.105469</v>
      </c>
      <c r="K1906">
        <v>44.019530000000003</v>
      </c>
      <c r="L1906" s="3">
        <v>44130.338888888888</v>
      </c>
      <c r="M1906">
        <v>17.18</v>
      </c>
      <c r="N1906" t="s">
        <v>28</v>
      </c>
      <c r="P1906">
        <f>(C1906-Key!$B$1)*24</f>
        <v>-0.94999999995343387</v>
      </c>
      <c r="Q1906">
        <f>(Key!$B$2-'17.1'!C1906)*24</f>
        <v>3.8999999999650754</v>
      </c>
      <c r="R1906" s="3">
        <f>C1906-(M1906-Key!$B$5)/(24*Key!$B$6)</f>
        <v>44130.573685185183</v>
      </c>
      <c r="S1906">
        <f>M1906-Key!$B$5</f>
        <v>14.92</v>
      </c>
      <c r="T1906" s="2">
        <f t="shared" si="145"/>
        <v>44129.590277777781</v>
      </c>
      <c r="U1906" t="str">
        <f t="shared" si="146"/>
        <v>10-25-2020 14:10</v>
      </c>
      <c r="V1906">
        <f>IFERROR(IF(W1906=Z1906,VLOOKUP($U1906,[1]C8842!$G$2:$M$145,3,FALSE),0),0)</f>
        <v>21</v>
      </c>
      <c r="W1906">
        <f>VLOOKUP(RIGHT($V$1,5),Key!$A$9:$B$14,2,FALSE)</f>
        <v>10.199999999999999</v>
      </c>
      <c r="X1906">
        <f t="shared" si="149"/>
        <v>0</v>
      </c>
      <c r="Y1906">
        <f>VLOOKUP(RIGHT($X$1,5),Key!$A$9:$B$14,2,FALSE)</f>
        <v>3.7</v>
      </c>
      <c r="Z1906">
        <f t="shared" si="147"/>
        <v>10.199999999999999</v>
      </c>
      <c r="AA1906">
        <f t="shared" si="148"/>
        <v>21</v>
      </c>
    </row>
    <row r="1907" spans="1:27" x14ac:dyDescent="0.3">
      <c r="A1907">
        <v>100067</v>
      </c>
      <c r="B1907">
        <v>230922</v>
      </c>
      <c r="C1907" s="3">
        <v>44130.587500000001</v>
      </c>
      <c r="D1907">
        <v>1</v>
      </c>
      <c r="E1907">
        <v>1</v>
      </c>
      <c r="F1907" t="s">
        <v>25</v>
      </c>
      <c r="G1907">
        <v>4</v>
      </c>
      <c r="H1907">
        <v>62.964840000000002</v>
      </c>
      <c r="I1907">
        <v>55.566409999999998</v>
      </c>
      <c r="J1907">
        <v>2.6015630000000001</v>
      </c>
      <c r="K1907">
        <v>58.023440000000001</v>
      </c>
      <c r="L1907" s="3">
        <v>44130.338888888888</v>
      </c>
      <c r="M1907">
        <v>17.18</v>
      </c>
      <c r="N1907" t="s">
        <v>28</v>
      </c>
      <c r="P1907">
        <f>(C1907-Key!$B$1)*24</f>
        <v>-0.94999999995343387</v>
      </c>
      <c r="Q1907">
        <f>(Key!$B$2-'17.1'!C1907)*24</f>
        <v>3.8999999999650754</v>
      </c>
      <c r="R1907" s="3">
        <f>C1907-(M1907-Key!$B$5)/(24*Key!$B$6)</f>
        <v>44130.573685185183</v>
      </c>
      <c r="S1907">
        <f>M1907-Key!$B$5</f>
        <v>14.92</v>
      </c>
      <c r="T1907" s="2">
        <f t="shared" si="145"/>
        <v>44129.590277777781</v>
      </c>
      <c r="U1907" t="str">
        <f t="shared" si="146"/>
        <v>10-25-2020 14:10</v>
      </c>
      <c r="V1907">
        <f>IFERROR(IF(W1907=Z1907,VLOOKUP($U1907,[1]C8842!$G$2:$M$145,3,FALSE),0),0)</f>
        <v>21</v>
      </c>
      <c r="W1907">
        <f>VLOOKUP(RIGHT($V$1,5),Key!$A$9:$B$14,2,FALSE)</f>
        <v>10.199999999999999</v>
      </c>
      <c r="X1907">
        <f t="shared" si="149"/>
        <v>0</v>
      </c>
      <c r="Y1907">
        <f>VLOOKUP(RIGHT($X$1,5),Key!$A$9:$B$14,2,FALSE)</f>
        <v>3.7</v>
      </c>
      <c r="Z1907">
        <f t="shared" si="147"/>
        <v>10.199999999999999</v>
      </c>
      <c r="AA1907">
        <f t="shared" si="148"/>
        <v>21</v>
      </c>
    </row>
    <row r="1908" spans="1:27" x14ac:dyDescent="0.3">
      <c r="A1908">
        <v>100067</v>
      </c>
      <c r="B1908">
        <v>230922</v>
      </c>
      <c r="C1908" s="3">
        <v>44130.587500000001</v>
      </c>
      <c r="D1908">
        <v>0</v>
      </c>
      <c r="E1908">
        <v>2</v>
      </c>
      <c r="F1908" t="s">
        <v>25</v>
      </c>
      <c r="G1908">
        <v>1</v>
      </c>
      <c r="H1908">
        <v>57.34375</v>
      </c>
      <c r="I1908">
        <v>19.75</v>
      </c>
      <c r="J1908">
        <v>1.1953130000000001</v>
      </c>
      <c r="K1908">
        <v>45.019530000000003</v>
      </c>
      <c r="L1908" s="3">
        <v>44130.338888888888</v>
      </c>
      <c r="M1908">
        <v>17.18</v>
      </c>
      <c r="N1908" t="s">
        <v>28</v>
      </c>
      <c r="P1908">
        <f>(C1908-Key!$B$1)*24</f>
        <v>-0.94999999995343387</v>
      </c>
      <c r="Q1908">
        <f>(Key!$B$2-'17.1'!C1908)*24</f>
        <v>3.8999999999650754</v>
      </c>
      <c r="R1908" s="3">
        <f>C1908-(M1908-Key!$B$5)/(24*Key!$B$6)</f>
        <v>44130.573685185183</v>
      </c>
      <c r="S1908">
        <f>M1908-Key!$B$5</f>
        <v>14.92</v>
      </c>
      <c r="T1908" s="2">
        <f t="shared" si="145"/>
        <v>44129.590277777781</v>
      </c>
      <c r="U1908" t="str">
        <f t="shared" si="146"/>
        <v>10-25-2020 14:10</v>
      </c>
      <c r="V1908">
        <f>IFERROR(IF(W1908=Z1908,VLOOKUP($U1908,[1]C8842!$G$2:$M$145,3,FALSE),0),0)</f>
        <v>21</v>
      </c>
      <c r="W1908">
        <f>VLOOKUP(RIGHT($V$1,5),Key!$A$9:$B$14,2,FALSE)</f>
        <v>10.199999999999999</v>
      </c>
      <c r="X1908">
        <f t="shared" si="149"/>
        <v>0</v>
      </c>
      <c r="Y1908">
        <f>VLOOKUP(RIGHT($X$1,5),Key!$A$9:$B$14,2,FALSE)</f>
        <v>3.7</v>
      </c>
      <c r="Z1908">
        <f t="shared" si="147"/>
        <v>10.199999999999999</v>
      </c>
      <c r="AA1908">
        <f t="shared" si="148"/>
        <v>21</v>
      </c>
    </row>
    <row r="1909" spans="1:27" x14ac:dyDescent="0.3">
      <c r="A1909">
        <v>100067</v>
      </c>
      <c r="B1909">
        <v>230922</v>
      </c>
      <c r="C1909" s="3">
        <v>44130.587500000001</v>
      </c>
      <c r="D1909">
        <v>1</v>
      </c>
      <c r="E1909">
        <v>1</v>
      </c>
      <c r="F1909" t="s">
        <v>25</v>
      </c>
      <c r="G1909">
        <v>1</v>
      </c>
      <c r="H1909">
        <v>72.40625</v>
      </c>
      <c r="I1909">
        <v>14.035159999999999</v>
      </c>
      <c r="J1909">
        <v>0.734375</v>
      </c>
      <c r="K1909">
        <v>58.023440000000001</v>
      </c>
      <c r="L1909" s="3">
        <v>44130.338888888888</v>
      </c>
      <c r="M1909">
        <v>17.18</v>
      </c>
      <c r="N1909" t="s">
        <v>28</v>
      </c>
      <c r="P1909">
        <f>(C1909-Key!$B$1)*24</f>
        <v>-0.94999999995343387</v>
      </c>
      <c r="Q1909">
        <f>(Key!$B$2-'17.1'!C1909)*24</f>
        <v>3.8999999999650754</v>
      </c>
      <c r="R1909" s="3">
        <f>C1909-(M1909-Key!$B$5)/(24*Key!$B$6)</f>
        <v>44130.573685185183</v>
      </c>
      <c r="S1909">
        <f>M1909-Key!$B$5</f>
        <v>14.92</v>
      </c>
      <c r="T1909" s="2">
        <f t="shared" si="145"/>
        <v>44129.590277777781</v>
      </c>
      <c r="U1909" t="str">
        <f t="shared" si="146"/>
        <v>10-25-2020 14:10</v>
      </c>
      <c r="V1909">
        <f>IFERROR(IF(W1909=Z1909,VLOOKUP($U1909,[1]C8842!$G$2:$M$145,3,FALSE),0),0)</f>
        <v>21</v>
      </c>
      <c r="W1909">
        <f>VLOOKUP(RIGHT($V$1,5),Key!$A$9:$B$14,2,FALSE)</f>
        <v>10.199999999999999</v>
      </c>
      <c r="X1909">
        <f t="shared" si="149"/>
        <v>0</v>
      </c>
      <c r="Y1909">
        <f>VLOOKUP(RIGHT($X$1,5),Key!$A$9:$B$14,2,FALSE)</f>
        <v>3.7</v>
      </c>
      <c r="Z1909">
        <f t="shared" si="147"/>
        <v>10.199999999999999</v>
      </c>
      <c r="AA1909">
        <f t="shared" si="148"/>
        <v>21</v>
      </c>
    </row>
    <row r="1910" spans="1:27" x14ac:dyDescent="0.3">
      <c r="A1910">
        <v>100067</v>
      </c>
      <c r="B1910">
        <v>230922</v>
      </c>
      <c r="C1910" s="3">
        <v>44130.587500000001</v>
      </c>
      <c r="D1910">
        <v>3</v>
      </c>
      <c r="E1910">
        <v>2</v>
      </c>
      <c r="F1910" t="s">
        <v>26</v>
      </c>
      <c r="G1910">
        <v>1</v>
      </c>
      <c r="H1910">
        <v>66.660160000000005</v>
      </c>
      <c r="I1910">
        <v>16.816410000000001</v>
      </c>
      <c r="J1910">
        <v>0.91015630000000003</v>
      </c>
      <c r="K1910">
        <v>95.039060000000006</v>
      </c>
      <c r="L1910" s="3">
        <v>44130.338888888888</v>
      </c>
      <c r="M1910">
        <v>17.18</v>
      </c>
      <c r="N1910" t="s">
        <v>28</v>
      </c>
      <c r="P1910">
        <f>(C1910-Key!$B$1)*24</f>
        <v>-0.94999999995343387</v>
      </c>
      <c r="Q1910">
        <f>(Key!$B$2-'17.1'!C1910)*24</f>
        <v>3.8999999999650754</v>
      </c>
      <c r="R1910" s="3">
        <f>C1910-(M1910-Key!$B$5)/(24*Key!$B$6)</f>
        <v>44130.573685185183</v>
      </c>
      <c r="S1910">
        <f>M1910-Key!$B$5</f>
        <v>14.92</v>
      </c>
      <c r="T1910" s="2">
        <f t="shared" si="145"/>
        <v>44129.590277777781</v>
      </c>
      <c r="U1910" t="str">
        <f t="shared" si="146"/>
        <v>10-25-2020 14:10</v>
      </c>
      <c r="V1910">
        <f>IFERROR(IF(W1910=Z1910,VLOOKUP($U1910,[1]C8842!$G$2:$M$145,3,FALSE),0),0)</f>
        <v>21</v>
      </c>
      <c r="W1910">
        <f>VLOOKUP(RIGHT($V$1,5),Key!$A$9:$B$14,2,FALSE)</f>
        <v>10.199999999999999</v>
      </c>
      <c r="X1910">
        <f t="shared" si="149"/>
        <v>0</v>
      </c>
      <c r="Y1910">
        <f>VLOOKUP(RIGHT($X$1,5),Key!$A$9:$B$14,2,FALSE)</f>
        <v>3.7</v>
      </c>
      <c r="Z1910">
        <f t="shared" si="147"/>
        <v>10.199999999999999</v>
      </c>
      <c r="AA1910">
        <f t="shared" si="148"/>
        <v>21</v>
      </c>
    </row>
    <row r="1911" spans="1:27" x14ac:dyDescent="0.3">
      <c r="A1911">
        <v>100067</v>
      </c>
      <c r="B1911">
        <v>230922</v>
      </c>
      <c r="C1911" s="3">
        <v>44130.587500000001</v>
      </c>
      <c r="D1911">
        <v>2</v>
      </c>
      <c r="E1911">
        <v>1</v>
      </c>
      <c r="F1911" t="s">
        <v>26</v>
      </c>
      <c r="G1911">
        <v>1</v>
      </c>
      <c r="H1911">
        <v>70.398439999999994</v>
      </c>
      <c r="I1911">
        <v>18.839839999999999</v>
      </c>
      <c r="J1911">
        <v>0.9375</v>
      </c>
      <c r="K1911">
        <v>82.035160000000005</v>
      </c>
      <c r="L1911" s="3">
        <v>44130.338888888888</v>
      </c>
      <c r="M1911">
        <v>17.18</v>
      </c>
      <c r="N1911" t="s">
        <v>28</v>
      </c>
      <c r="P1911">
        <f>(C1911-Key!$B$1)*24</f>
        <v>-0.94999999995343387</v>
      </c>
      <c r="Q1911">
        <f>(Key!$B$2-'17.1'!C1911)*24</f>
        <v>3.8999999999650754</v>
      </c>
      <c r="R1911" s="3">
        <f>C1911-(M1911-Key!$B$5)/(24*Key!$B$6)</f>
        <v>44130.573685185183</v>
      </c>
      <c r="S1911">
        <f>M1911-Key!$B$5</f>
        <v>14.92</v>
      </c>
      <c r="T1911" s="2">
        <f t="shared" si="145"/>
        <v>44129.590277777781</v>
      </c>
      <c r="U1911" t="str">
        <f t="shared" si="146"/>
        <v>10-25-2020 14:10</v>
      </c>
      <c r="V1911">
        <f>IFERROR(IF(W1911=Z1911,VLOOKUP($U1911,[1]C8842!$G$2:$M$145,3,FALSE),0),0)</f>
        <v>21</v>
      </c>
      <c r="W1911">
        <f>VLOOKUP(RIGHT($V$1,5),Key!$A$9:$B$14,2,FALSE)</f>
        <v>10.199999999999999</v>
      </c>
      <c r="X1911">
        <f t="shared" si="149"/>
        <v>0</v>
      </c>
      <c r="Y1911">
        <f>VLOOKUP(RIGHT($X$1,5),Key!$A$9:$B$14,2,FALSE)</f>
        <v>3.7</v>
      </c>
      <c r="Z1911">
        <f t="shared" si="147"/>
        <v>10.199999999999999</v>
      </c>
      <c r="AA1911">
        <f t="shared" si="148"/>
        <v>21</v>
      </c>
    </row>
    <row r="1912" spans="1:27" x14ac:dyDescent="0.3">
      <c r="A1912">
        <v>100067</v>
      </c>
      <c r="B1912">
        <v>230922</v>
      </c>
      <c r="C1912" s="3">
        <v>44130.587500000001</v>
      </c>
      <c r="D1912">
        <v>0</v>
      </c>
      <c r="E1912">
        <v>2</v>
      </c>
      <c r="F1912" t="s">
        <v>25</v>
      </c>
      <c r="G1912">
        <v>3</v>
      </c>
      <c r="H1912">
        <v>59.703130000000002</v>
      </c>
      <c r="I1912">
        <v>36.164059999999999</v>
      </c>
      <c r="J1912">
        <v>1.878906</v>
      </c>
      <c r="K1912">
        <v>46.019530000000003</v>
      </c>
      <c r="L1912" s="3">
        <v>44130.338888888888</v>
      </c>
      <c r="M1912">
        <v>17.18</v>
      </c>
      <c r="N1912" t="s">
        <v>28</v>
      </c>
      <c r="P1912">
        <f>(C1912-Key!$B$1)*24</f>
        <v>-0.94999999995343387</v>
      </c>
      <c r="Q1912">
        <f>(Key!$B$2-'17.1'!C1912)*24</f>
        <v>3.8999999999650754</v>
      </c>
      <c r="R1912" s="3">
        <f>C1912-(M1912-Key!$B$5)/(24*Key!$B$6)</f>
        <v>44130.573685185183</v>
      </c>
      <c r="S1912">
        <f>M1912-Key!$B$5</f>
        <v>14.92</v>
      </c>
      <c r="T1912" s="2">
        <f t="shared" si="145"/>
        <v>44129.590277777781</v>
      </c>
      <c r="U1912" t="str">
        <f t="shared" si="146"/>
        <v>10-25-2020 14:10</v>
      </c>
      <c r="V1912">
        <f>IFERROR(IF(W1912=Z1912,VLOOKUP($U1912,[1]C8842!$G$2:$M$145,3,FALSE),0),0)</f>
        <v>21</v>
      </c>
      <c r="W1912">
        <f>VLOOKUP(RIGHT($V$1,5),Key!$A$9:$B$14,2,FALSE)</f>
        <v>10.199999999999999</v>
      </c>
      <c r="X1912">
        <f t="shared" si="149"/>
        <v>0</v>
      </c>
      <c r="Y1912">
        <f>VLOOKUP(RIGHT($X$1,5),Key!$A$9:$B$14,2,FALSE)</f>
        <v>3.7</v>
      </c>
      <c r="Z1912">
        <f t="shared" si="147"/>
        <v>10.199999999999999</v>
      </c>
      <c r="AA1912">
        <f t="shared" si="148"/>
        <v>21</v>
      </c>
    </row>
    <row r="1913" spans="1:27" x14ac:dyDescent="0.3">
      <c r="A1913">
        <v>100067</v>
      </c>
      <c r="B1913">
        <v>230922</v>
      </c>
      <c r="C1913" s="3">
        <v>44130.587500000001</v>
      </c>
      <c r="D1913">
        <v>3</v>
      </c>
      <c r="E1913">
        <v>2</v>
      </c>
      <c r="F1913" t="s">
        <v>26</v>
      </c>
      <c r="G1913">
        <v>1</v>
      </c>
      <c r="H1913">
        <v>70.949219999999997</v>
      </c>
      <c r="I1913">
        <v>13.648440000000001</v>
      </c>
      <c r="J1913">
        <v>0.734375</v>
      </c>
      <c r="K1913">
        <v>93.039060000000006</v>
      </c>
      <c r="L1913" s="3">
        <v>44130.338888888888</v>
      </c>
      <c r="M1913">
        <v>17.18</v>
      </c>
      <c r="N1913" t="s">
        <v>28</v>
      </c>
      <c r="P1913">
        <f>(C1913-Key!$B$1)*24</f>
        <v>-0.94999999995343387</v>
      </c>
      <c r="Q1913">
        <f>(Key!$B$2-'17.1'!C1913)*24</f>
        <v>3.8999999999650754</v>
      </c>
      <c r="R1913" s="3">
        <f>C1913-(M1913-Key!$B$5)/(24*Key!$B$6)</f>
        <v>44130.573685185183</v>
      </c>
      <c r="S1913">
        <f>M1913-Key!$B$5</f>
        <v>14.92</v>
      </c>
      <c r="T1913" s="2">
        <f t="shared" si="145"/>
        <v>44129.590277777781</v>
      </c>
      <c r="U1913" t="str">
        <f t="shared" si="146"/>
        <v>10-25-2020 14:10</v>
      </c>
      <c r="V1913">
        <f>IFERROR(IF(W1913=Z1913,VLOOKUP($U1913,[1]C8842!$G$2:$M$145,3,FALSE),0),0)</f>
        <v>21</v>
      </c>
      <c r="W1913">
        <f>VLOOKUP(RIGHT($V$1,5),Key!$A$9:$B$14,2,FALSE)</f>
        <v>10.199999999999999</v>
      </c>
      <c r="X1913">
        <f t="shared" si="149"/>
        <v>0</v>
      </c>
      <c r="Y1913">
        <f>VLOOKUP(RIGHT($X$1,5),Key!$A$9:$B$14,2,FALSE)</f>
        <v>3.7</v>
      </c>
      <c r="Z1913">
        <f t="shared" si="147"/>
        <v>10.199999999999999</v>
      </c>
      <c r="AA1913">
        <f t="shared" si="148"/>
        <v>21</v>
      </c>
    </row>
    <row r="1914" spans="1:27" x14ac:dyDescent="0.3">
      <c r="A1914">
        <v>100067</v>
      </c>
      <c r="B1914">
        <v>230922</v>
      </c>
      <c r="C1914" s="3">
        <v>44130.587500000001</v>
      </c>
      <c r="D1914">
        <v>2</v>
      </c>
      <c r="E1914">
        <v>1</v>
      </c>
      <c r="F1914" t="s">
        <v>26</v>
      </c>
      <c r="G1914">
        <v>1</v>
      </c>
      <c r="H1914">
        <v>75.285160000000005</v>
      </c>
      <c r="I1914">
        <v>15.601559999999999</v>
      </c>
      <c r="J1914">
        <v>0.76171880000000003</v>
      </c>
      <c r="K1914">
        <v>80.03125</v>
      </c>
      <c r="L1914" s="3">
        <v>44130.338888888888</v>
      </c>
      <c r="M1914">
        <v>17.18</v>
      </c>
      <c r="N1914" t="s">
        <v>28</v>
      </c>
      <c r="P1914">
        <f>(C1914-Key!$B$1)*24</f>
        <v>-0.94999999995343387</v>
      </c>
      <c r="Q1914">
        <f>(Key!$B$2-'17.1'!C1914)*24</f>
        <v>3.8999999999650754</v>
      </c>
      <c r="R1914" s="3">
        <f>C1914-(M1914-Key!$B$5)/(24*Key!$B$6)</f>
        <v>44130.573685185183</v>
      </c>
      <c r="S1914">
        <f>M1914-Key!$B$5</f>
        <v>14.92</v>
      </c>
      <c r="T1914" s="2">
        <f t="shared" si="145"/>
        <v>44129.590277777781</v>
      </c>
      <c r="U1914" t="str">
        <f t="shared" si="146"/>
        <v>10-25-2020 14:10</v>
      </c>
      <c r="V1914">
        <f>IFERROR(IF(W1914=Z1914,VLOOKUP($U1914,[1]C8842!$G$2:$M$145,3,FALSE),0),0)</f>
        <v>21</v>
      </c>
      <c r="W1914">
        <f>VLOOKUP(RIGHT($V$1,5),Key!$A$9:$B$14,2,FALSE)</f>
        <v>10.199999999999999</v>
      </c>
      <c r="X1914">
        <f t="shared" si="149"/>
        <v>0</v>
      </c>
      <c r="Y1914">
        <f>VLOOKUP(RIGHT($X$1,5),Key!$A$9:$B$14,2,FALSE)</f>
        <v>3.7</v>
      </c>
      <c r="Z1914">
        <f t="shared" si="147"/>
        <v>10.199999999999999</v>
      </c>
      <c r="AA1914">
        <f t="shared" si="148"/>
        <v>21</v>
      </c>
    </row>
    <row r="1915" spans="1:27" x14ac:dyDescent="0.3">
      <c r="A1915">
        <v>100067</v>
      </c>
      <c r="B1915">
        <v>230922</v>
      </c>
      <c r="C1915" s="3">
        <v>44130.587500000001</v>
      </c>
      <c r="D1915">
        <v>3</v>
      </c>
      <c r="E1915">
        <v>2</v>
      </c>
      <c r="F1915" t="s">
        <v>26</v>
      </c>
      <c r="G1915">
        <v>1</v>
      </c>
      <c r="H1915">
        <v>71.863280000000003</v>
      </c>
      <c r="I1915">
        <v>14.5</v>
      </c>
      <c r="J1915">
        <v>0.7578125</v>
      </c>
      <c r="K1915">
        <v>93.039060000000006</v>
      </c>
      <c r="L1915" s="3">
        <v>44130.338888888888</v>
      </c>
      <c r="M1915">
        <v>17.18</v>
      </c>
      <c r="N1915" t="s">
        <v>28</v>
      </c>
      <c r="P1915">
        <f>(C1915-Key!$B$1)*24</f>
        <v>-0.94999999995343387</v>
      </c>
      <c r="Q1915">
        <f>(Key!$B$2-'17.1'!C1915)*24</f>
        <v>3.8999999999650754</v>
      </c>
      <c r="R1915" s="3">
        <f>C1915-(M1915-Key!$B$5)/(24*Key!$B$6)</f>
        <v>44130.573685185183</v>
      </c>
      <c r="S1915">
        <f>M1915-Key!$B$5</f>
        <v>14.92</v>
      </c>
      <c r="T1915" s="2">
        <f t="shared" si="145"/>
        <v>44129.590277777781</v>
      </c>
      <c r="U1915" t="str">
        <f t="shared" si="146"/>
        <v>10-25-2020 14:10</v>
      </c>
      <c r="V1915">
        <f>IFERROR(IF(W1915=Z1915,VLOOKUP($U1915,[1]C8842!$G$2:$M$145,3,FALSE),0),0)</f>
        <v>21</v>
      </c>
      <c r="W1915">
        <f>VLOOKUP(RIGHT($V$1,5),Key!$A$9:$B$14,2,FALSE)</f>
        <v>10.199999999999999</v>
      </c>
      <c r="X1915">
        <f t="shared" si="149"/>
        <v>0</v>
      </c>
      <c r="Y1915">
        <f>VLOOKUP(RIGHT($X$1,5),Key!$A$9:$B$14,2,FALSE)</f>
        <v>3.7</v>
      </c>
      <c r="Z1915">
        <f t="shared" si="147"/>
        <v>10.199999999999999</v>
      </c>
      <c r="AA1915">
        <f t="shared" si="148"/>
        <v>21</v>
      </c>
    </row>
    <row r="1916" spans="1:27" x14ac:dyDescent="0.3">
      <c r="A1916">
        <v>100067</v>
      </c>
      <c r="B1916">
        <v>230922</v>
      </c>
      <c r="C1916" s="3">
        <v>44130.587500000001</v>
      </c>
      <c r="D1916">
        <v>2</v>
      </c>
      <c r="E1916">
        <v>1</v>
      </c>
      <c r="F1916" t="s">
        <v>26</v>
      </c>
      <c r="G1916">
        <v>2</v>
      </c>
      <c r="H1916">
        <v>66.949219999999997</v>
      </c>
      <c r="I1916">
        <v>22.128910000000001</v>
      </c>
      <c r="J1916">
        <v>1.1171880000000001</v>
      </c>
      <c r="K1916">
        <v>81.035160000000005</v>
      </c>
      <c r="L1916" s="3">
        <v>44130.338888888888</v>
      </c>
      <c r="M1916">
        <v>17.18</v>
      </c>
      <c r="N1916" t="s">
        <v>28</v>
      </c>
      <c r="P1916">
        <f>(C1916-Key!$B$1)*24</f>
        <v>-0.94999999995343387</v>
      </c>
      <c r="Q1916">
        <f>(Key!$B$2-'17.1'!C1916)*24</f>
        <v>3.8999999999650754</v>
      </c>
      <c r="R1916" s="3">
        <f>C1916-(M1916-Key!$B$5)/(24*Key!$B$6)</f>
        <v>44130.573685185183</v>
      </c>
      <c r="S1916">
        <f>M1916-Key!$B$5</f>
        <v>14.92</v>
      </c>
      <c r="T1916" s="2">
        <f t="shared" si="145"/>
        <v>44129.590277777781</v>
      </c>
      <c r="U1916" t="str">
        <f t="shared" si="146"/>
        <v>10-25-2020 14:10</v>
      </c>
      <c r="V1916">
        <f>IFERROR(IF(W1916=Z1916,VLOOKUP($U1916,[1]C8842!$G$2:$M$145,3,FALSE),0),0)</f>
        <v>21</v>
      </c>
      <c r="W1916">
        <f>VLOOKUP(RIGHT($V$1,5),Key!$A$9:$B$14,2,FALSE)</f>
        <v>10.199999999999999</v>
      </c>
      <c r="X1916">
        <f t="shared" si="149"/>
        <v>0</v>
      </c>
      <c r="Y1916">
        <f>VLOOKUP(RIGHT($X$1,5),Key!$A$9:$B$14,2,FALSE)</f>
        <v>3.7</v>
      </c>
      <c r="Z1916">
        <f t="shared" si="147"/>
        <v>10.199999999999999</v>
      </c>
      <c r="AA1916">
        <f t="shared" si="148"/>
        <v>21</v>
      </c>
    </row>
    <row r="1917" spans="1:27" x14ac:dyDescent="0.3">
      <c r="A1917">
        <v>100067</v>
      </c>
      <c r="B1917">
        <v>230922</v>
      </c>
      <c r="C1917" s="3">
        <v>44130.587500000001</v>
      </c>
      <c r="D1917">
        <v>3</v>
      </c>
      <c r="E1917">
        <v>2</v>
      </c>
      <c r="F1917" t="s">
        <v>26</v>
      </c>
      <c r="G1917">
        <v>4</v>
      </c>
      <c r="H1917">
        <v>64.289060000000006</v>
      </c>
      <c r="I1917">
        <v>74.070310000000006</v>
      </c>
      <c r="J1917">
        <v>3.3125</v>
      </c>
      <c r="K1917">
        <v>94.039060000000006</v>
      </c>
      <c r="L1917" s="3">
        <v>44130.338888888888</v>
      </c>
      <c r="M1917">
        <v>17.18</v>
      </c>
      <c r="N1917" t="s">
        <v>28</v>
      </c>
      <c r="P1917">
        <f>(C1917-Key!$B$1)*24</f>
        <v>-0.94999999995343387</v>
      </c>
      <c r="Q1917">
        <f>(Key!$B$2-'17.1'!C1917)*24</f>
        <v>3.8999999999650754</v>
      </c>
      <c r="R1917" s="3">
        <f>C1917-(M1917-Key!$B$5)/(24*Key!$B$6)</f>
        <v>44130.573685185183</v>
      </c>
      <c r="S1917">
        <f>M1917-Key!$B$5</f>
        <v>14.92</v>
      </c>
      <c r="T1917" s="2">
        <f t="shared" si="145"/>
        <v>44129.590277777781</v>
      </c>
      <c r="U1917" t="str">
        <f t="shared" si="146"/>
        <v>10-25-2020 14:10</v>
      </c>
      <c r="V1917">
        <f>IFERROR(IF(W1917=Z1917,VLOOKUP($U1917,[1]C8842!$G$2:$M$145,3,FALSE),0),0)</f>
        <v>21</v>
      </c>
      <c r="W1917">
        <f>VLOOKUP(RIGHT($V$1,5),Key!$A$9:$B$14,2,FALSE)</f>
        <v>10.199999999999999</v>
      </c>
      <c r="X1917">
        <f t="shared" si="149"/>
        <v>0</v>
      </c>
      <c r="Y1917">
        <f>VLOOKUP(RIGHT($X$1,5),Key!$A$9:$B$14,2,FALSE)</f>
        <v>3.7</v>
      </c>
      <c r="Z1917">
        <f t="shared" si="147"/>
        <v>10.199999999999999</v>
      </c>
      <c r="AA1917">
        <f t="shared" si="148"/>
        <v>21</v>
      </c>
    </row>
    <row r="1918" spans="1:27" x14ac:dyDescent="0.3">
      <c r="A1918">
        <v>100067</v>
      </c>
      <c r="B1918">
        <v>230922</v>
      </c>
      <c r="C1918" s="3">
        <v>44130.587500000001</v>
      </c>
      <c r="D1918">
        <v>3</v>
      </c>
      <c r="E1918">
        <v>2</v>
      </c>
      <c r="F1918" t="s">
        <v>26</v>
      </c>
      <c r="G1918">
        <v>1</v>
      </c>
      <c r="H1918">
        <v>68.054689999999994</v>
      </c>
      <c r="I1918">
        <v>17.21875</v>
      </c>
      <c r="J1918">
        <v>0.90625</v>
      </c>
      <c r="K1918">
        <v>92.039060000000006</v>
      </c>
      <c r="L1918" s="3">
        <v>44130.338888888888</v>
      </c>
      <c r="M1918">
        <v>17.18</v>
      </c>
      <c r="N1918" t="s">
        <v>28</v>
      </c>
      <c r="P1918">
        <f>(C1918-Key!$B$1)*24</f>
        <v>-0.94999999995343387</v>
      </c>
      <c r="Q1918">
        <f>(Key!$B$2-'17.1'!C1918)*24</f>
        <v>3.8999999999650754</v>
      </c>
      <c r="R1918" s="3">
        <f>C1918-(M1918-Key!$B$5)/(24*Key!$B$6)</f>
        <v>44130.573685185183</v>
      </c>
      <c r="S1918">
        <f>M1918-Key!$B$5</f>
        <v>14.92</v>
      </c>
      <c r="T1918" s="2">
        <f t="shared" si="145"/>
        <v>44129.590277777781</v>
      </c>
      <c r="U1918" t="str">
        <f t="shared" si="146"/>
        <v>10-25-2020 14:10</v>
      </c>
      <c r="V1918">
        <f>IFERROR(IF(W1918=Z1918,VLOOKUP($U1918,[1]C8842!$G$2:$M$145,3,FALSE),0),0)</f>
        <v>21</v>
      </c>
      <c r="W1918">
        <f>VLOOKUP(RIGHT($V$1,5),Key!$A$9:$B$14,2,FALSE)</f>
        <v>10.199999999999999</v>
      </c>
      <c r="X1918">
        <f t="shared" si="149"/>
        <v>0</v>
      </c>
      <c r="Y1918">
        <f>VLOOKUP(RIGHT($X$1,5),Key!$A$9:$B$14,2,FALSE)</f>
        <v>3.7</v>
      </c>
      <c r="Z1918">
        <f t="shared" si="147"/>
        <v>10.199999999999999</v>
      </c>
      <c r="AA1918">
        <f t="shared" si="148"/>
        <v>21</v>
      </c>
    </row>
    <row r="1919" spans="1:27" x14ac:dyDescent="0.3">
      <c r="A1919">
        <v>100067</v>
      </c>
      <c r="B1919">
        <v>230922</v>
      </c>
      <c r="C1919" s="3">
        <v>44130.588194444441</v>
      </c>
      <c r="D1919">
        <v>2</v>
      </c>
      <c r="E1919">
        <v>1</v>
      </c>
      <c r="F1919" t="s">
        <v>26</v>
      </c>
      <c r="G1919">
        <v>1</v>
      </c>
      <c r="H1919">
        <v>71.730469999999997</v>
      </c>
      <c r="I1919">
        <v>19.26953</v>
      </c>
      <c r="J1919">
        <v>0.93359380000000003</v>
      </c>
      <c r="K1919">
        <v>79.03125</v>
      </c>
      <c r="L1919" s="3">
        <v>44130.338888888888</v>
      </c>
      <c r="M1919">
        <v>17.18</v>
      </c>
      <c r="N1919" t="s">
        <v>28</v>
      </c>
      <c r="P1919">
        <f>(C1919-Key!$B$1)*24</f>
        <v>-0.93333333340706304</v>
      </c>
      <c r="Q1919">
        <f>(Key!$B$2-'17.1'!C1919)*24</f>
        <v>3.8833333334187046</v>
      </c>
      <c r="R1919" s="3">
        <f>C1919-(M1919-Key!$B$5)/(24*Key!$B$6)</f>
        <v>44130.574379629623</v>
      </c>
      <c r="S1919">
        <f>M1919-Key!$B$5</f>
        <v>14.92</v>
      </c>
      <c r="T1919" s="2">
        <f t="shared" si="145"/>
        <v>44129.590277777781</v>
      </c>
      <c r="U1919" t="str">
        <f t="shared" si="146"/>
        <v>10-25-2020 14:10</v>
      </c>
      <c r="V1919">
        <f>IFERROR(IF(W1919=Z1919,VLOOKUP($U1919,[1]C8842!$G$2:$M$145,3,FALSE),0),0)</f>
        <v>21</v>
      </c>
      <c r="W1919">
        <f>VLOOKUP(RIGHT($V$1,5),Key!$A$9:$B$14,2,FALSE)</f>
        <v>10.199999999999999</v>
      </c>
      <c r="X1919">
        <f t="shared" si="149"/>
        <v>0</v>
      </c>
      <c r="Y1919">
        <f>VLOOKUP(RIGHT($X$1,5),Key!$A$9:$B$14,2,FALSE)</f>
        <v>3.7</v>
      </c>
      <c r="Z1919">
        <f t="shared" si="147"/>
        <v>10.199999999999999</v>
      </c>
      <c r="AA1919">
        <f t="shared" si="148"/>
        <v>21</v>
      </c>
    </row>
    <row r="1920" spans="1:27" x14ac:dyDescent="0.3">
      <c r="A1920">
        <v>100067</v>
      </c>
      <c r="B1920">
        <v>230922</v>
      </c>
      <c r="C1920" s="3">
        <v>44130.588194444441</v>
      </c>
      <c r="D1920">
        <v>3</v>
      </c>
      <c r="E1920">
        <v>2</v>
      </c>
      <c r="F1920" t="s">
        <v>26</v>
      </c>
      <c r="G1920">
        <v>5</v>
      </c>
      <c r="H1920">
        <v>65.988280000000003</v>
      </c>
      <c r="I1920">
        <v>79.953130000000002</v>
      </c>
      <c r="J1920">
        <v>3.46875</v>
      </c>
      <c r="K1920">
        <v>92.039060000000006</v>
      </c>
      <c r="L1920" s="3">
        <v>44130.338888888888</v>
      </c>
      <c r="M1920">
        <v>17.18</v>
      </c>
      <c r="N1920" t="s">
        <v>28</v>
      </c>
      <c r="P1920">
        <f>(C1920-Key!$B$1)*24</f>
        <v>-0.93333333340706304</v>
      </c>
      <c r="Q1920">
        <f>(Key!$B$2-'17.1'!C1920)*24</f>
        <v>3.8833333334187046</v>
      </c>
      <c r="R1920" s="3">
        <f>C1920-(M1920-Key!$B$5)/(24*Key!$B$6)</f>
        <v>44130.574379629623</v>
      </c>
      <c r="S1920">
        <f>M1920-Key!$B$5</f>
        <v>14.92</v>
      </c>
      <c r="T1920" s="2">
        <f t="shared" si="145"/>
        <v>44129.590277777781</v>
      </c>
      <c r="U1920" t="str">
        <f t="shared" si="146"/>
        <v>10-25-2020 14:10</v>
      </c>
      <c r="V1920">
        <f>IFERROR(IF(W1920=Z1920,VLOOKUP($U1920,[1]C8842!$G$2:$M$145,3,FALSE),0),0)</f>
        <v>21</v>
      </c>
      <c r="W1920">
        <f>VLOOKUP(RIGHT($V$1,5),Key!$A$9:$B$14,2,FALSE)</f>
        <v>10.199999999999999</v>
      </c>
      <c r="X1920">
        <f t="shared" si="149"/>
        <v>0</v>
      </c>
      <c r="Y1920">
        <f>VLOOKUP(RIGHT($X$1,5),Key!$A$9:$B$14,2,FALSE)</f>
        <v>3.7</v>
      </c>
      <c r="Z1920">
        <f t="shared" si="147"/>
        <v>10.199999999999999</v>
      </c>
      <c r="AA1920">
        <f t="shared" si="148"/>
        <v>21</v>
      </c>
    </row>
    <row r="1921" spans="1:27" x14ac:dyDescent="0.3">
      <c r="A1921">
        <v>100067</v>
      </c>
      <c r="B1921">
        <v>230922</v>
      </c>
      <c r="C1921" s="3">
        <v>44130.588194444441</v>
      </c>
      <c r="D1921">
        <v>3</v>
      </c>
      <c r="E1921">
        <v>2</v>
      </c>
      <c r="F1921" t="s">
        <v>26</v>
      </c>
      <c r="G1921">
        <v>2</v>
      </c>
      <c r="H1921">
        <v>72.835939999999994</v>
      </c>
      <c r="I1921">
        <v>21.289059999999999</v>
      </c>
      <c r="J1921">
        <v>0.99609380000000003</v>
      </c>
      <c r="K1921">
        <v>92.039060000000006</v>
      </c>
      <c r="L1921" s="3">
        <v>44130.338888888888</v>
      </c>
      <c r="M1921">
        <v>17.18</v>
      </c>
      <c r="N1921" t="s">
        <v>28</v>
      </c>
      <c r="P1921">
        <f>(C1921-Key!$B$1)*24</f>
        <v>-0.93333333340706304</v>
      </c>
      <c r="Q1921">
        <f>(Key!$B$2-'17.1'!C1921)*24</f>
        <v>3.8833333334187046</v>
      </c>
      <c r="R1921" s="3">
        <f>C1921-(M1921-Key!$B$5)/(24*Key!$B$6)</f>
        <v>44130.574379629623</v>
      </c>
      <c r="S1921">
        <f>M1921-Key!$B$5</f>
        <v>14.92</v>
      </c>
      <c r="T1921" s="2">
        <f t="shared" si="145"/>
        <v>44129.590277777781</v>
      </c>
      <c r="U1921" t="str">
        <f t="shared" si="146"/>
        <v>10-25-2020 14:10</v>
      </c>
      <c r="V1921">
        <f>IFERROR(IF(W1921=Z1921,VLOOKUP($U1921,[1]C8842!$G$2:$M$145,3,FALSE),0),0)</f>
        <v>21</v>
      </c>
      <c r="W1921">
        <f>VLOOKUP(RIGHT($V$1,5),Key!$A$9:$B$14,2,FALSE)</f>
        <v>10.199999999999999</v>
      </c>
      <c r="X1921">
        <f t="shared" si="149"/>
        <v>0</v>
      </c>
      <c r="Y1921">
        <f>VLOOKUP(RIGHT($X$1,5),Key!$A$9:$B$14,2,FALSE)</f>
        <v>3.7</v>
      </c>
      <c r="Z1921">
        <f t="shared" si="147"/>
        <v>10.199999999999999</v>
      </c>
      <c r="AA1921">
        <f t="shared" si="148"/>
        <v>21</v>
      </c>
    </row>
    <row r="1922" spans="1:27" x14ac:dyDescent="0.3">
      <c r="A1922">
        <v>100067</v>
      </c>
      <c r="B1922">
        <v>230922</v>
      </c>
      <c r="C1922" s="3">
        <v>44130.588194444441</v>
      </c>
      <c r="D1922">
        <v>0</v>
      </c>
      <c r="E1922">
        <v>2</v>
      </c>
      <c r="F1922" t="s">
        <v>25</v>
      </c>
      <c r="G1922">
        <v>2</v>
      </c>
      <c r="H1922">
        <v>69.597660000000005</v>
      </c>
      <c r="I1922">
        <v>20.960940000000001</v>
      </c>
      <c r="J1922">
        <v>1.027344</v>
      </c>
      <c r="K1922">
        <v>46.019530000000003</v>
      </c>
      <c r="L1922" s="3">
        <v>44130.338888888888</v>
      </c>
      <c r="M1922">
        <v>17.18</v>
      </c>
      <c r="N1922" t="s">
        <v>28</v>
      </c>
      <c r="P1922">
        <f>(C1922-Key!$B$1)*24</f>
        <v>-0.93333333340706304</v>
      </c>
      <c r="Q1922">
        <f>(Key!$B$2-'17.1'!C1922)*24</f>
        <v>3.8833333334187046</v>
      </c>
      <c r="R1922" s="3">
        <f>C1922-(M1922-Key!$B$5)/(24*Key!$B$6)</f>
        <v>44130.574379629623</v>
      </c>
      <c r="S1922">
        <f>M1922-Key!$B$5</f>
        <v>14.92</v>
      </c>
      <c r="T1922" s="2">
        <f t="shared" si="145"/>
        <v>44129.590277777781</v>
      </c>
      <c r="U1922" t="str">
        <f t="shared" si="146"/>
        <v>10-25-2020 14:10</v>
      </c>
      <c r="V1922">
        <f>IFERROR(IF(W1922=Z1922,VLOOKUP($U1922,[1]C8842!$G$2:$M$145,3,FALSE),0),0)</f>
        <v>21</v>
      </c>
      <c r="W1922">
        <f>VLOOKUP(RIGHT($V$1,5),Key!$A$9:$B$14,2,FALSE)</f>
        <v>10.199999999999999</v>
      </c>
      <c r="X1922">
        <f t="shared" si="149"/>
        <v>0</v>
      </c>
      <c r="Y1922">
        <f>VLOOKUP(RIGHT($X$1,5),Key!$A$9:$B$14,2,FALSE)</f>
        <v>3.7</v>
      </c>
      <c r="Z1922">
        <f t="shared" si="147"/>
        <v>10.199999999999999</v>
      </c>
      <c r="AA1922">
        <f t="shared" si="148"/>
        <v>21</v>
      </c>
    </row>
    <row r="1923" spans="1:27" x14ac:dyDescent="0.3">
      <c r="A1923">
        <v>100067</v>
      </c>
      <c r="B1923">
        <v>230922</v>
      </c>
      <c r="C1923" s="3">
        <v>44130.588194444441</v>
      </c>
      <c r="D1923">
        <v>3</v>
      </c>
      <c r="E1923">
        <v>2</v>
      </c>
      <c r="F1923" t="s">
        <v>26</v>
      </c>
      <c r="G1923">
        <v>1</v>
      </c>
      <c r="H1923">
        <v>69.972660000000005</v>
      </c>
      <c r="I1923">
        <v>16.734380000000002</v>
      </c>
      <c r="J1923">
        <v>0.86328130000000003</v>
      </c>
      <c r="K1923">
        <v>92.039060000000006</v>
      </c>
      <c r="L1923" s="3">
        <v>44130.338888888888</v>
      </c>
      <c r="M1923">
        <v>17.18</v>
      </c>
      <c r="N1923" t="s">
        <v>28</v>
      </c>
      <c r="P1923">
        <f>(C1923-Key!$B$1)*24</f>
        <v>-0.93333333340706304</v>
      </c>
      <c r="Q1923">
        <f>(Key!$B$2-'17.1'!C1923)*24</f>
        <v>3.8833333334187046</v>
      </c>
      <c r="R1923" s="3">
        <f>C1923-(M1923-Key!$B$5)/(24*Key!$B$6)</f>
        <v>44130.574379629623</v>
      </c>
      <c r="S1923">
        <f>M1923-Key!$B$5</f>
        <v>14.92</v>
      </c>
      <c r="T1923" s="2">
        <f t="shared" ref="T1923:T1986" si="150">ROUND(C1923*24*60/10,0)/(24*6)-1</f>
        <v>44129.590277777781</v>
      </c>
      <c r="U1923" t="str">
        <f t="shared" ref="U1923:U1986" si="151">TEXT(T1923,"mm-dd-yyyy hh:mm")</f>
        <v>10-25-2020 14:10</v>
      </c>
      <c r="V1923">
        <f>IFERROR(IF(W1923=Z1923,VLOOKUP($U1923,[1]C8842!$G$2:$M$145,3,FALSE),0),0)</f>
        <v>21</v>
      </c>
      <c r="W1923">
        <f>VLOOKUP(RIGHT($V$1,5),Key!$A$9:$B$14,2,FALSE)</f>
        <v>10.199999999999999</v>
      </c>
      <c r="X1923">
        <f t="shared" si="149"/>
        <v>0</v>
      </c>
      <c r="Y1923">
        <f>VLOOKUP(RIGHT($X$1,5),Key!$A$9:$B$14,2,FALSE)</f>
        <v>3.7</v>
      </c>
      <c r="Z1923">
        <f t="shared" ref="Z1923:Z1986" si="152">M1923-MIN(ABS(Y1923-M1923),ABS(W1923-M1923))</f>
        <v>10.199999999999999</v>
      </c>
      <c r="AA1923">
        <f t="shared" ref="AA1923:AA1986" si="153">SUM(V1923,X1923)</f>
        <v>21</v>
      </c>
    </row>
    <row r="1924" spans="1:27" x14ac:dyDescent="0.3">
      <c r="A1924">
        <v>100067</v>
      </c>
      <c r="B1924">
        <v>230922</v>
      </c>
      <c r="C1924" s="3">
        <v>44130.588194444441</v>
      </c>
      <c r="D1924">
        <v>0</v>
      </c>
      <c r="E1924">
        <v>2</v>
      </c>
      <c r="F1924" t="s">
        <v>25</v>
      </c>
      <c r="G1924">
        <v>1</v>
      </c>
      <c r="H1924">
        <v>63.042969999999997</v>
      </c>
      <c r="I1924">
        <v>19.492190000000001</v>
      </c>
      <c r="J1924">
        <v>1.074219</v>
      </c>
      <c r="K1924">
        <v>46.019530000000003</v>
      </c>
      <c r="L1924" s="3">
        <v>44130.338888888888</v>
      </c>
      <c r="M1924">
        <v>17.18</v>
      </c>
      <c r="N1924" t="s">
        <v>28</v>
      </c>
      <c r="P1924">
        <f>(C1924-Key!$B$1)*24</f>
        <v>-0.93333333340706304</v>
      </c>
      <c r="Q1924">
        <f>(Key!$B$2-'17.1'!C1924)*24</f>
        <v>3.8833333334187046</v>
      </c>
      <c r="R1924" s="3">
        <f>C1924-(M1924-Key!$B$5)/(24*Key!$B$6)</f>
        <v>44130.574379629623</v>
      </c>
      <c r="S1924">
        <f>M1924-Key!$B$5</f>
        <v>14.92</v>
      </c>
      <c r="T1924" s="2">
        <f t="shared" si="150"/>
        <v>44129.590277777781</v>
      </c>
      <c r="U1924" t="str">
        <f t="shared" si="151"/>
        <v>10-25-2020 14:10</v>
      </c>
      <c r="V1924">
        <f>IFERROR(IF(W1924=Z1924,VLOOKUP($U1924,[1]C8842!$G$2:$M$145,3,FALSE),0),0)</f>
        <v>21</v>
      </c>
      <c r="W1924">
        <f>VLOOKUP(RIGHT($V$1,5),Key!$A$9:$B$14,2,FALSE)</f>
        <v>10.199999999999999</v>
      </c>
      <c r="X1924">
        <f t="shared" ref="X1924:X1987" si="154">$X$2</f>
        <v>0</v>
      </c>
      <c r="Y1924">
        <f>VLOOKUP(RIGHT($X$1,5),Key!$A$9:$B$14,2,FALSE)</f>
        <v>3.7</v>
      </c>
      <c r="Z1924">
        <f t="shared" si="152"/>
        <v>10.199999999999999</v>
      </c>
      <c r="AA1924">
        <f t="shared" si="153"/>
        <v>21</v>
      </c>
    </row>
    <row r="1925" spans="1:27" x14ac:dyDescent="0.3">
      <c r="A1925">
        <v>100067</v>
      </c>
      <c r="B1925">
        <v>230922</v>
      </c>
      <c r="C1925" s="3">
        <v>44130.588194444441</v>
      </c>
      <c r="D1925">
        <v>0</v>
      </c>
      <c r="E1925">
        <v>2</v>
      </c>
      <c r="F1925" t="s">
        <v>25</v>
      </c>
      <c r="G1925">
        <v>1</v>
      </c>
      <c r="H1925">
        <v>60.921880000000002</v>
      </c>
      <c r="I1925">
        <v>15.54297</v>
      </c>
      <c r="J1925">
        <v>0.94140630000000003</v>
      </c>
      <c r="K1925">
        <v>46.019530000000003</v>
      </c>
      <c r="L1925" s="3">
        <v>44130.338888888888</v>
      </c>
      <c r="M1925">
        <v>17.18</v>
      </c>
      <c r="N1925" t="s">
        <v>28</v>
      </c>
      <c r="P1925">
        <f>(C1925-Key!$B$1)*24</f>
        <v>-0.93333333340706304</v>
      </c>
      <c r="Q1925">
        <f>(Key!$B$2-'17.1'!C1925)*24</f>
        <v>3.8833333334187046</v>
      </c>
      <c r="R1925" s="3">
        <f>C1925-(M1925-Key!$B$5)/(24*Key!$B$6)</f>
        <v>44130.574379629623</v>
      </c>
      <c r="S1925">
        <f>M1925-Key!$B$5</f>
        <v>14.92</v>
      </c>
      <c r="T1925" s="2">
        <f t="shared" si="150"/>
        <v>44129.590277777781</v>
      </c>
      <c r="U1925" t="str">
        <f t="shared" si="151"/>
        <v>10-25-2020 14:10</v>
      </c>
      <c r="V1925">
        <f>IFERROR(IF(W1925=Z1925,VLOOKUP($U1925,[1]C8842!$G$2:$M$145,3,FALSE),0),0)</f>
        <v>21</v>
      </c>
      <c r="W1925">
        <f>VLOOKUP(RIGHT($V$1,5),Key!$A$9:$B$14,2,FALSE)</f>
        <v>10.199999999999999</v>
      </c>
      <c r="X1925">
        <f t="shared" si="154"/>
        <v>0</v>
      </c>
      <c r="Y1925">
        <f>VLOOKUP(RIGHT($X$1,5),Key!$A$9:$B$14,2,FALSE)</f>
        <v>3.7</v>
      </c>
      <c r="Z1925">
        <f t="shared" si="152"/>
        <v>10.199999999999999</v>
      </c>
      <c r="AA1925">
        <f t="shared" si="153"/>
        <v>21</v>
      </c>
    </row>
    <row r="1926" spans="1:27" x14ac:dyDescent="0.3">
      <c r="A1926">
        <v>100067</v>
      </c>
      <c r="B1926">
        <v>230922</v>
      </c>
      <c r="C1926" s="3">
        <v>44130.588194444441</v>
      </c>
      <c r="D1926">
        <v>2</v>
      </c>
      <c r="E1926">
        <v>1</v>
      </c>
      <c r="F1926" t="s">
        <v>26</v>
      </c>
      <c r="G1926">
        <v>1</v>
      </c>
      <c r="H1926">
        <v>70.253910000000005</v>
      </c>
      <c r="I1926">
        <v>16.871089999999999</v>
      </c>
      <c r="J1926">
        <v>0.86328130000000003</v>
      </c>
      <c r="K1926">
        <v>81.035160000000005</v>
      </c>
      <c r="L1926" s="3">
        <v>44130.338888888888</v>
      </c>
      <c r="M1926">
        <v>17.18</v>
      </c>
      <c r="N1926" t="s">
        <v>28</v>
      </c>
      <c r="P1926">
        <f>(C1926-Key!$B$1)*24</f>
        <v>-0.93333333340706304</v>
      </c>
      <c r="Q1926">
        <f>(Key!$B$2-'17.1'!C1926)*24</f>
        <v>3.8833333334187046</v>
      </c>
      <c r="R1926" s="3">
        <f>C1926-(M1926-Key!$B$5)/(24*Key!$B$6)</f>
        <v>44130.574379629623</v>
      </c>
      <c r="S1926">
        <f>M1926-Key!$B$5</f>
        <v>14.92</v>
      </c>
      <c r="T1926" s="2">
        <f t="shared" si="150"/>
        <v>44129.590277777781</v>
      </c>
      <c r="U1926" t="str">
        <f t="shared" si="151"/>
        <v>10-25-2020 14:10</v>
      </c>
      <c r="V1926">
        <f>IFERROR(IF(W1926=Z1926,VLOOKUP($U1926,[1]C8842!$G$2:$M$145,3,FALSE),0),0)</f>
        <v>21</v>
      </c>
      <c r="W1926">
        <f>VLOOKUP(RIGHT($V$1,5),Key!$A$9:$B$14,2,FALSE)</f>
        <v>10.199999999999999</v>
      </c>
      <c r="X1926">
        <f t="shared" si="154"/>
        <v>0</v>
      </c>
      <c r="Y1926">
        <f>VLOOKUP(RIGHT($X$1,5),Key!$A$9:$B$14,2,FALSE)</f>
        <v>3.7</v>
      </c>
      <c r="Z1926">
        <f t="shared" si="152"/>
        <v>10.199999999999999</v>
      </c>
      <c r="AA1926">
        <f t="shared" si="153"/>
        <v>21</v>
      </c>
    </row>
    <row r="1927" spans="1:27" x14ac:dyDescent="0.3">
      <c r="A1927">
        <v>100067</v>
      </c>
      <c r="B1927">
        <v>230922</v>
      </c>
      <c r="C1927" s="3">
        <v>44130.588194444441</v>
      </c>
      <c r="D1927">
        <v>3</v>
      </c>
      <c r="E1927">
        <v>2</v>
      </c>
      <c r="F1927" t="s">
        <v>26</v>
      </c>
      <c r="G1927">
        <v>3</v>
      </c>
      <c r="H1927">
        <v>57.917969999999997</v>
      </c>
      <c r="I1927">
        <v>36.171880000000002</v>
      </c>
      <c r="J1927">
        <v>1.9375</v>
      </c>
      <c r="K1927">
        <v>92.039060000000006</v>
      </c>
      <c r="L1927" s="3">
        <v>44130.338888888888</v>
      </c>
      <c r="M1927">
        <v>17.18</v>
      </c>
      <c r="N1927" t="s">
        <v>28</v>
      </c>
      <c r="P1927">
        <f>(C1927-Key!$B$1)*24</f>
        <v>-0.93333333340706304</v>
      </c>
      <c r="Q1927">
        <f>(Key!$B$2-'17.1'!C1927)*24</f>
        <v>3.8833333334187046</v>
      </c>
      <c r="R1927" s="3">
        <f>C1927-(M1927-Key!$B$5)/(24*Key!$B$6)</f>
        <v>44130.574379629623</v>
      </c>
      <c r="S1927">
        <f>M1927-Key!$B$5</f>
        <v>14.92</v>
      </c>
      <c r="T1927" s="2">
        <f t="shared" si="150"/>
        <v>44129.590277777781</v>
      </c>
      <c r="U1927" t="str">
        <f t="shared" si="151"/>
        <v>10-25-2020 14:10</v>
      </c>
      <c r="V1927">
        <f>IFERROR(IF(W1927=Z1927,VLOOKUP($U1927,[1]C8842!$G$2:$M$145,3,FALSE),0),0)</f>
        <v>21</v>
      </c>
      <c r="W1927">
        <f>VLOOKUP(RIGHT($V$1,5),Key!$A$9:$B$14,2,FALSE)</f>
        <v>10.199999999999999</v>
      </c>
      <c r="X1927">
        <f t="shared" si="154"/>
        <v>0</v>
      </c>
      <c r="Y1927">
        <f>VLOOKUP(RIGHT($X$1,5),Key!$A$9:$B$14,2,FALSE)</f>
        <v>3.7</v>
      </c>
      <c r="Z1927">
        <f t="shared" si="152"/>
        <v>10.199999999999999</v>
      </c>
      <c r="AA1927">
        <f t="shared" si="153"/>
        <v>21</v>
      </c>
    </row>
    <row r="1928" spans="1:27" x14ac:dyDescent="0.3">
      <c r="A1928">
        <v>100067</v>
      </c>
      <c r="B1928">
        <v>230922</v>
      </c>
      <c r="C1928" s="3">
        <v>44130.588194444441</v>
      </c>
      <c r="D1928">
        <v>2</v>
      </c>
      <c r="E1928">
        <v>1</v>
      </c>
      <c r="F1928" t="s">
        <v>26</v>
      </c>
      <c r="G1928">
        <v>1</v>
      </c>
      <c r="H1928">
        <v>66.34375</v>
      </c>
      <c r="I1928">
        <v>18.816410000000001</v>
      </c>
      <c r="J1928">
        <v>0.99609380000000003</v>
      </c>
      <c r="K1928">
        <v>83.035160000000005</v>
      </c>
      <c r="L1928" s="3">
        <v>44130.338888888888</v>
      </c>
      <c r="M1928">
        <v>17.18</v>
      </c>
      <c r="N1928" t="s">
        <v>28</v>
      </c>
      <c r="P1928">
        <f>(C1928-Key!$B$1)*24</f>
        <v>-0.93333333340706304</v>
      </c>
      <c r="Q1928">
        <f>(Key!$B$2-'17.1'!C1928)*24</f>
        <v>3.8833333334187046</v>
      </c>
      <c r="R1928" s="3">
        <f>C1928-(M1928-Key!$B$5)/(24*Key!$B$6)</f>
        <v>44130.574379629623</v>
      </c>
      <c r="S1928">
        <f>M1928-Key!$B$5</f>
        <v>14.92</v>
      </c>
      <c r="T1928" s="2">
        <f t="shared" si="150"/>
        <v>44129.590277777781</v>
      </c>
      <c r="U1928" t="str">
        <f t="shared" si="151"/>
        <v>10-25-2020 14:10</v>
      </c>
      <c r="V1928">
        <f>IFERROR(IF(W1928=Z1928,VLOOKUP($U1928,[1]C8842!$G$2:$M$145,3,FALSE),0),0)</f>
        <v>21</v>
      </c>
      <c r="W1928">
        <f>VLOOKUP(RIGHT($V$1,5),Key!$A$9:$B$14,2,FALSE)</f>
        <v>10.199999999999999</v>
      </c>
      <c r="X1928">
        <f t="shared" si="154"/>
        <v>0</v>
      </c>
      <c r="Y1928">
        <f>VLOOKUP(RIGHT($X$1,5),Key!$A$9:$B$14,2,FALSE)</f>
        <v>3.7</v>
      </c>
      <c r="Z1928">
        <f t="shared" si="152"/>
        <v>10.199999999999999</v>
      </c>
      <c r="AA1928">
        <f t="shared" si="153"/>
        <v>21</v>
      </c>
    </row>
    <row r="1929" spans="1:27" x14ac:dyDescent="0.3">
      <c r="A1929">
        <v>100067</v>
      </c>
      <c r="B1929">
        <v>230922</v>
      </c>
      <c r="C1929" s="3">
        <v>44130.588194444441</v>
      </c>
      <c r="D1929">
        <v>1</v>
      </c>
      <c r="E1929">
        <v>1</v>
      </c>
      <c r="F1929" t="s">
        <v>25</v>
      </c>
      <c r="G1929">
        <v>1</v>
      </c>
      <c r="H1929">
        <v>63.214840000000002</v>
      </c>
      <c r="I1929">
        <v>12.92188</v>
      </c>
      <c r="J1929">
        <v>0.79296880000000003</v>
      </c>
      <c r="K1929">
        <v>56.023440000000001</v>
      </c>
      <c r="L1929" s="3">
        <v>44130.338888888888</v>
      </c>
      <c r="M1929">
        <v>17.18</v>
      </c>
      <c r="N1929" t="s">
        <v>28</v>
      </c>
      <c r="P1929">
        <f>(C1929-Key!$B$1)*24</f>
        <v>-0.93333333340706304</v>
      </c>
      <c r="Q1929">
        <f>(Key!$B$2-'17.1'!C1929)*24</f>
        <v>3.8833333334187046</v>
      </c>
      <c r="R1929" s="3">
        <f>C1929-(M1929-Key!$B$5)/(24*Key!$B$6)</f>
        <v>44130.574379629623</v>
      </c>
      <c r="S1929">
        <f>M1929-Key!$B$5</f>
        <v>14.92</v>
      </c>
      <c r="T1929" s="2">
        <f t="shared" si="150"/>
        <v>44129.590277777781</v>
      </c>
      <c r="U1929" t="str">
        <f t="shared" si="151"/>
        <v>10-25-2020 14:10</v>
      </c>
      <c r="V1929">
        <f>IFERROR(IF(W1929=Z1929,VLOOKUP($U1929,[1]C8842!$G$2:$M$145,3,FALSE),0),0)</f>
        <v>21</v>
      </c>
      <c r="W1929">
        <f>VLOOKUP(RIGHT($V$1,5),Key!$A$9:$B$14,2,FALSE)</f>
        <v>10.199999999999999</v>
      </c>
      <c r="X1929">
        <f t="shared" si="154"/>
        <v>0</v>
      </c>
      <c r="Y1929">
        <f>VLOOKUP(RIGHT($X$1,5),Key!$A$9:$B$14,2,FALSE)</f>
        <v>3.7</v>
      </c>
      <c r="Z1929">
        <f t="shared" si="152"/>
        <v>10.199999999999999</v>
      </c>
      <c r="AA1929">
        <f t="shared" si="153"/>
        <v>21</v>
      </c>
    </row>
    <row r="1930" spans="1:27" x14ac:dyDescent="0.3">
      <c r="A1930">
        <v>100067</v>
      </c>
      <c r="B1930">
        <v>230922</v>
      </c>
      <c r="C1930" s="3">
        <v>44130.588194444441</v>
      </c>
      <c r="D1930">
        <v>3</v>
      </c>
      <c r="E1930">
        <v>2</v>
      </c>
      <c r="F1930" t="s">
        <v>26</v>
      </c>
      <c r="G1930">
        <v>1</v>
      </c>
      <c r="H1930">
        <v>57.625</v>
      </c>
      <c r="I1930">
        <v>16.382809999999999</v>
      </c>
      <c r="J1930">
        <v>1.03125</v>
      </c>
      <c r="K1930">
        <v>92.039060000000006</v>
      </c>
      <c r="L1930" s="3">
        <v>44130.338888888888</v>
      </c>
      <c r="M1930">
        <v>17.18</v>
      </c>
      <c r="N1930" t="s">
        <v>28</v>
      </c>
      <c r="P1930">
        <f>(C1930-Key!$B$1)*24</f>
        <v>-0.93333333340706304</v>
      </c>
      <c r="Q1930">
        <f>(Key!$B$2-'17.1'!C1930)*24</f>
        <v>3.8833333334187046</v>
      </c>
      <c r="R1930" s="3">
        <f>C1930-(M1930-Key!$B$5)/(24*Key!$B$6)</f>
        <v>44130.574379629623</v>
      </c>
      <c r="S1930">
        <f>M1930-Key!$B$5</f>
        <v>14.92</v>
      </c>
      <c r="T1930" s="2">
        <f t="shared" si="150"/>
        <v>44129.590277777781</v>
      </c>
      <c r="U1930" t="str">
        <f t="shared" si="151"/>
        <v>10-25-2020 14:10</v>
      </c>
      <c r="V1930">
        <f>IFERROR(IF(W1930=Z1930,VLOOKUP($U1930,[1]C8842!$G$2:$M$145,3,FALSE),0),0)</f>
        <v>21</v>
      </c>
      <c r="W1930">
        <f>VLOOKUP(RIGHT($V$1,5),Key!$A$9:$B$14,2,FALSE)</f>
        <v>10.199999999999999</v>
      </c>
      <c r="X1930">
        <f t="shared" si="154"/>
        <v>0</v>
      </c>
      <c r="Y1930">
        <f>VLOOKUP(RIGHT($X$1,5),Key!$A$9:$B$14,2,FALSE)</f>
        <v>3.7</v>
      </c>
      <c r="Z1930">
        <f t="shared" si="152"/>
        <v>10.199999999999999</v>
      </c>
      <c r="AA1930">
        <f t="shared" si="153"/>
        <v>21</v>
      </c>
    </row>
    <row r="1931" spans="1:27" x14ac:dyDescent="0.3">
      <c r="A1931">
        <v>100067</v>
      </c>
      <c r="B1931">
        <v>230922</v>
      </c>
      <c r="C1931" s="3">
        <v>44130.588194444441</v>
      </c>
      <c r="D1931">
        <v>0</v>
      </c>
      <c r="E1931">
        <v>2</v>
      </c>
      <c r="F1931" t="s">
        <v>25</v>
      </c>
      <c r="G1931">
        <v>3</v>
      </c>
      <c r="H1931">
        <v>50.800780000000003</v>
      </c>
      <c r="I1931">
        <v>35.871090000000002</v>
      </c>
      <c r="J1931">
        <v>2.1914060000000002</v>
      </c>
      <c r="K1931">
        <v>44.019530000000003</v>
      </c>
      <c r="L1931" s="3">
        <v>44130.338888888888</v>
      </c>
      <c r="M1931">
        <v>17.18</v>
      </c>
      <c r="N1931" t="s">
        <v>28</v>
      </c>
      <c r="P1931">
        <f>(C1931-Key!$B$1)*24</f>
        <v>-0.93333333340706304</v>
      </c>
      <c r="Q1931">
        <f>(Key!$B$2-'17.1'!C1931)*24</f>
        <v>3.8833333334187046</v>
      </c>
      <c r="R1931" s="3">
        <f>C1931-(M1931-Key!$B$5)/(24*Key!$B$6)</f>
        <v>44130.574379629623</v>
      </c>
      <c r="S1931">
        <f>M1931-Key!$B$5</f>
        <v>14.92</v>
      </c>
      <c r="T1931" s="2">
        <f t="shared" si="150"/>
        <v>44129.590277777781</v>
      </c>
      <c r="U1931" t="str">
        <f t="shared" si="151"/>
        <v>10-25-2020 14:10</v>
      </c>
      <c r="V1931">
        <f>IFERROR(IF(W1931=Z1931,VLOOKUP($U1931,[1]C8842!$G$2:$M$145,3,FALSE),0),0)</f>
        <v>21</v>
      </c>
      <c r="W1931">
        <f>VLOOKUP(RIGHT($V$1,5),Key!$A$9:$B$14,2,FALSE)</f>
        <v>10.199999999999999</v>
      </c>
      <c r="X1931">
        <f t="shared" si="154"/>
        <v>0</v>
      </c>
      <c r="Y1931">
        <f>VLOOKUP(RIGHT($X$1,5),Key!$A$9:$B$14,2,FALSE)</f>
        <v>3.7</v>
      </c>
      <c r="Z1931">
        <f t="shared" si="152"/>
        <v>10.199999999999999</v>
      </c>
      <c r="AA1931">
        <f t="shared" si="153"/>
        <v>21</v>
      </c>
    </row>
    <row r="1932" spans="1:27" x14ac:dyDescent="0.3">
      <c r="A1932">
        <v>100067</v>
      </c>
      <c r="B1932">
        <v>230922</v>
      </c>
      <c r="C1932" s="3">
        <v>44130.588194444441</v>
      </c>
      <c r="D1932">
        <v>1</v>
      </c>
      <c r="E1932">
        <v>1</v>
      </c>
      <c r="F1932" t="s">
        <v>25</v>
      </c>
      <c r="G1932">
        <v>1</v>
      </c>
      <c r="H1932">
        <v>63.648440000000001</v>
      </c>
      <c r="I1932">
        <v>14.95703</v>
      </c>
      <c r="J1932">
        <v>0.875</v>
      </c>
      <c r="K1932">
        <v>57.023440000000001</v>
      </c>
      <c r="L1932" s="3">
        <v>44130.338888888888</v>
      </c>
      <c r="M1932">
        <v>17.18</v>
      </c>
      <c r="N1932" t="s">
        <v>28</v>
      </c>
      <c r="P1932">
        <f>(C1932-Key!$B$1)*24</f>
        <v>-0.93333333340706304</v>
      </c>
      <c r="Q1932">
        <f>(Key!$B$2-'17.1'!C1932)*24</f>
        <v>3.8833333334187046</v>
      </c>
      <c r="R1932" s="3">
        <f>C1932-(M1932-Key!$B$5)/(24*Key!$B$6)</f>
        <v>44130.574379629623</v>
      </c>
      <c r="S1932">
        <f>M1932-Key!$B$5</f>
        <v>14.92</v>
      </c>
      <c r="T1932" s="2">
        <f t="shared" si="150"/>
        <v>44129.590277777781</v>
      </c>
      <c r="U1932" t="str">
        <f t="shared" si="151"/>
        <v>10-25-2020 14:10</v>
      </c>
      <c r="V1932">
        <f>IFERROR(IF(W1932=Z1932,VLOOKUP($U1932,[1]C8842!$G$2:$M$145,3,FALSE),0),0)</f>
        <v>21</v>
      </c>
      <c r="W1932">
        <f>VLOOKUP(RIGHT($V$1,5),Key!$A$9:$B$14,2,FALSE)</f>
        <v>10.199999999999999</v>
      </c>
      <c r="X1932">
        <f t="shared" si="154"/>
        <v>0</v>
      </c>
      <c r="Y1932">
        <f>VLOOKUP(RIGHT($X$1,5),Key!$A$9:$B$14,2,FALSE)</f>
        <v>3.7</v>
      </c>
      <c r="Z1932">
        <f t="shared" si="152"/>
        <v>10.199999999999999</v>
      </c>
      <c r="AA1932">
        <f t="shared" si="153"/>
        <v>21</v>
      </c>
    </row>
    <row r="1933" spans="1:27" x14ac:dyDescent="0.3">
      <c r="A1933">
        <v>100067</v>
      </c>
      <c r="B1933">
        <v>230922</v>
      </c>
      <c r="C1933" s="3">
        <v>44130.588194444441</v>
      </c>
      <c r="D1933">
        <v>0</v>
      </c>
      <c r="E1933">
        <v>2</v>
      </c>
      <c r="F1933" t="s">
        <v>25</v>
      </c>
      <c r="G1933">
        <v>1</v>
      </c>
      <c r="H1933">
        <v>50.785159999999998</v>
      </c>
      <c r="I1933">
        <v>16.839839999999999</v>
      </c>
      <c r="J1933">
        <v>1.1953130000000001</v>
      </c>
      <c r="K1933">
        <v>46.019530000000003</v>
      </c>
      <c r="L1933" s="3">
        <v>44130.338888888888</v>
      </c>
      <c r="M1933">
        <v>17.18</v>
      </c>
      <c r="N1933" t="s">
        <v>28</v>
      </c>
      <c r="P1933">
        <f>(C1933-Key!$B$1)*24</f>
        <v>-0.93333333340706304</v>
      </c>
      <c r="Q1933">
        <f>(Key!$B$2-'17.1'!C1933)*24</f>
        <v>3.8833333334187046</v>
      </c>
      <c r="R1933" s="3">
        <f>C1933-(M1933-Key!$B$5)/(24*Key!$B$6)</f>
        <v>44130.574379629623</v>
      </c>
      <c r="S1933">
        <f>M1933-Key!$B$5</f>
        <v>14.92</v>
      </c>
      <c r="T1933" s="2">
        <f t="shared" si="150"/>
        <v>44129.590277777781</v>
      </c>
      <c r="U1933" t="str">
        <f t="shared" si="151"/>
        <v>10-25-2020 14:10</v>
      </c>
      <c r="V1933">
        <f>IFERROR(IF(W1933=Z1933,VLOOKUP($U1933,[1]C8842!$G$2:$M$145,3,FALSE),0),0)</f>
        <v>21</v>
      </c>
      <c r="W1933">
        <f>VLOOKUP(RIGHT($V$1,5),Key!$A$9:$B$14,2,FALSE)</f>
        <v>10.199999999999999</v>
      </c>
      <c r="X1933">
        <f t="shared" si="154"/>
        <v>0</v>
      </c>
      <c r="Y1933">
        <f>VLOOKUP(RIGHT($X$1,5),Key!$A$9:$B$14,2,FALSE)</f>
        <v>3.7</v>
      </c>
      <c r="Z1933">
        <f t="shared" si="152"/>
        <v>10.199999999999999</v>
      </c>
      <c r="AA1933">
        <f t="shared" si="153"/>
        <v>21</v>
      </c>
    </row>
    <row r="1934" spans="1:27" x14ac:dyDescent="0.3">
      <c r="A1934">
        <v>100067</v>
      </c>
      <c r="B1934">
        <v>230922</v>
      </c>
      <c r="C1934" s="3">
        <v>44130.588194444441</v>
      </c>
      <c r="D1934">
        <v>1</v>
      </c>
      <c r="E1934">
        <v>1</v>
      </c>
      <c r="F1934" t="s">
        <v>25</v>
      </c>
      <c r="G1934">
        <v>2</v>
      </c>
      <c r="H1934">
        <v>73.1875</v>
      </c>
      <c r="I1934">
        <v>22.414059999999999</v>
      </c>
      <c r="J1934">
        <v>1.03125</v>
      </c>
      <c r="K1934">
        <v>57.023440000000001</v>
      </c>
      <c r="L1934" s="3">
        <v>44130.338888888888</v>
      </c>
      <c r="M1934">
        <v>17.18</v>
      </c>
      <c r="N1934" t="s">
        <v>28</v>
      </c>
      <c r="P1934">
        <f>(C1934-Key!$B$1)*24</f>
        <v>-0.93333333340706304</v>
      </c>
      <c r="Q1934">
        <f>(Key!$B$2-'17.1'!C1934)*24</f>
        <v>3.8833333334187046</v>
      </c>
      <c r="R1934" s="3">
        <f>C1934-(M1934-Key!$B$5)/(24*Key!$B$6)</f>
        <v>44130.574379629623</v>
      </c>
      <c r="S1934">
        <f>M1934-Key!$B$5</f>
        <v>14.92</v>
      </c>
      <c r="T1934" s="2">
        <f t="shared" si="150"/>
        <v>44129.590277777781</v>
      </c>
      <c r="U1934" t="str">
        <f t="shared" si="151"/>
        <v>10-25-2020 14:10</v>
      </c>
      <c r="V1934">
        <f>IFERROR(IF(W1934=Z1934,VLOOKUP($U1934,[1]C8842!$G$2:$M$145,3,FALSE),0),0)</f>
        <v>21</v>
      </c>
      <c r="W1934">
        <f>VLOOKUP(RIGHT($V$1,5),Key!$A$9:$B$14,2,FALSE)</f>
        <v>10.199999999999999</v>
      </c>
      <c r="X1934">
        <f t="shared" si="154"/>
        <v>0</v>
      </c>
      <c r="Y1934">
        <f>VLOOKUP(RIGHT($X$1,5),Key!$A$9:$B$14,2,FALSE)</f>
        <v>3.7</v>
      </c>
      <c r="Z1934">
        <f t="shared" si="152"/>
        <v>10.199999999999999</v>
      </c>
      <c r="AA1934">
        <f t="shared" si="153"/>
        <v>21</v>
      </c>
    </row>
    <row r="1935" spans="1:27" x14ac:dyDescent="0.3">
      <c r="A1935">
        <v>100067</v>
      </c>
      <c r="B1935">
        <v>230922</v>
      </c>
      <c r="C1935" s="3">
        <v>44130.588194444441</v>
      </c>
      <c r="D1935">
        <v>2</v>
      </c>
      <c r="E1935">
        <v>1</v>
      </c>
      <c r="F1935" t="s">
        <v>26</v>
      </c>
      <c r="G1935">
        <v>1</v>
      </c>
      <c r="H1935">
        <v>66.355469999999997</v>
      </c>
      <c r="I1935">
        <v>14.445309999999999</v>
      </c>
      <c r="J1935">
        <v>0.8203125</v>
      </c>
      <c r="K1935">
        <v>81.035160000000005</v>
      </c>
      <c r="L1935" s="3">
        <v>44130.338888888888</v>
      </c>
      <c r="M1935">
        <v>17.18</v>
      </c>
      <c r="N1935" t="s">
        <v>28</v>
      </c>
      <c r="P1935">
        <f>(C1935-Key!$B$1)*24</f>
        <v>-0.93333333340706304</v>
      </c>
      <c r="Q1935">
        <f>(Key!$B$2-'17.1'!C1935)*24</f>
        <v>3.8833333334187046</v>
      </c>
      <c r="R1935" s="3">
        <f>C1935-(M1935-Key!$B$5)/(24*Key!$B$6)</f>
        <v>44130.574379629623</v>
      </c>
      <c r="S1935">
        <f>M1935-Key!$B$5</f>
        <v>14.92</v>
      </c>
      <c r="T1935" s="2">
        <f t="shared" si="150"/>
        <v>44129.590277777781</v>
      </c>
      <c r="U1935" t="str">
        <f t="shared" si="151"/>
        <v>10-25-2020 14:10</v>
      </c>
      <c r="V1935">
        <f>IFERROR(IF(W1935=Z1935,VLOOKUP($U1935,[1]C8842!$G$2:$M$145,3,FALSE),0),0)</f>
        <v>21</v>
      </c>
      <c r="W1935">
        <f>VLOOKUP(RIGHT($V$1,5),Key!$A$9:$B$14,2,FALSE)</f>
        <v>10.199999999999999</v>
      </c>
      <c r="X1935">
        <f t="shared" si="154"/>
        <v>0</v>
      </c>
      <c r="Y1935">
        <f>VLOOKUP(RIGHT($X$1,5),Key!$A$9:$B$14,2,FALSE)</f>
        <v>3.7</v>
      </c>
      <c r="Z1935">
        <f t="shared" si="152"/>
        <v>10.199999999999999</v>
      </c>
      <c r="AA1935">
        <f t="shared" si="153"/>
        <v>21</v>
      </c>
    </row>
    <row r="1936" spans="1:27" x14ac:dyDescent="0.3">
      <c r="A1936">
        <v>100067</v>
      </c>
      <c r="B1936">
        <v>230922</v>
      </c>
      <c r="C1936" s="3">
        <v>44130.588194444441</v>
      </c>
      <c r="D1936">
        <v>2</v>
      </c>
      <c r="E1936">
        <v>1</v>
      </c>
      <c r="F1936" t="s">
        <v>26</v>
      </c>
      <c r="G1936">
        <v>1</v>
      </c>
      <c r="H1936">
        <v>66.390630000000002</v>
      </c>
      <c r="I1936">
        <v>18.589839999999999</v>
      </c>
      <c r="J1936">
        <v>0.984375</v>
      </c>
      <c r="K1936">
        <v>81.035160000000005</v>
      </c>
      <c r="L1936" s="3">
        <v>44130.338888888888</v>
      </c>
      <c r="M1936">
        <v>17.18</v>
      </c>
      <c r="N1936" t="s">
        <v>28</v>
      </c>
      <c r="P1936">
        <f>(C1936-Key!$B$1)*24</f>
        <v>-0.93333333340706304</v>
      </c>
      <c r="Q1936">
        <f>(Key!$B$2-'17.1'!C1936)*24</f>
        <v>3.8833333334187046</v>
      </c>
      <c r="R1936" s="3">
        <f>C1936-(M1936-Key!$B$5)/(24*Key!$B$6)</f>
        <v>44130.574379629623</v>
      </c>
      <c r="S1936">
        <f>M1936-Key!$B$5</f>
        <v>14.92</v>
      </c>
      <c r="T1936" s="2">
        <f t="shared" si="150"/>
        <v>44129.590277777781</v>
      </c>
      <c r="U1936" t="str">
        <f t="shared" si="151"/>
        <v>10-25-2020 14:10</v>
      </c>
      <c r="V1936">
        <f>IFERROR(IF(W1936=Z1936,VLOOKUP($U1936,[1]C8842!$G$2:$M$145,3,FALSE),0),0)</f>
        <v>21</v>
      </c>
      <c r="W1936">
        <f>VLOOKUP(RIGHT($V$1,5),Key!$A$9:$B$14,2,FALSE)</f>
        <v>10.199999999999999</v>
      </c>
      <c r="X1936">
        <f t="shared" si="154"/>
        <v>0</v>
      </c>
      <c r="Y1936">
        <f>VLOOKUP(RIGHT($X$1,5),Key!$A$9:$B$14,2,FALSE)</f>
        <v>3.7</v>
      </c>
      <c r="Z1936">
        <f t="shared" si="152"/>
        <v>10.199999999999999</v>
      </c>
      <c r="AA1936">
        <f t="shared" si="153"/>
        <v>21</v>
      </c>
    </row>
    <row r="1937" spans="1:27" x14ac:dyDescent="0.3">
      <c r="A1937">
        <v>100067</v>
      </c>
      <c r="B1937">
        <v>230922</v>
      </c>
      <c r="C1937" s="3">
        <v>44130.588194444441</v>
      </c>
      <c r="D1937">
        <v>3</v>
      </c>
      <c r="E1937">
        <v>2</v>
      </c>
      <c r="F1937" t="s">
        <v>26</v>
      </c>
      <c r="G1937">
        <v>1</v>
      </c>
      <c r="H1937">
        <v>58.882809999999999</v>
      </c>
      <c r="I1937">
        <v>15.039059999999999</v>
      </c>
      <c r="J1937">
        <v>0.94921880000000003</v>
      </c>
      <c r="K1937">
        <v>94.039060000000006</v>
      </c>
      <c r="L1937" s="3">
        <v>44130.338888888888</v>
      </c>
      <c r="M1937">
        <v>17.18</v>
      </c>
      <c r="N1937" t="s">
        <v>28</v>
      </c>
      <c r="P1937">
        <f>(C1937-Key!$B$1)*24</f>
        <v>-0.93333333340706304</v>
      </c>
      <c r="Q1937">
        <f>(Key!$B$2-'17.1'!C1937)*24</f>
        <v>3.8833333334187046</v>
      </c>
      <c r="R1937" s="3">
        <f>C1937-(M1937-Key!$B$5)/(24*Key!$B$6)</f>
        <v>44130.574379629623</v>
      </c>
      <c r="S1937">
        <f>M1937-Key!$B$5</f>
        <v>14.92</v>
      </c>
      <c r="T1937" s="2">
        <f t="shared" si="150"/>
        <v>44129.590277777781</v>
      </c>
      <c r="U1937" t="str">
        <f t="shared" si="151"/>
        <v>10-25-2020 14:10</v>
      </c>
      <c r="V1937">
        <f>IFERROR(IF(W1937=Z1937,VLOOKUP($U1937,[1]C8842!$G$2:$M$145,3,FALSE),0),0)</f>
        <v>21</v>
      </c>
      <c r="W1937">
        <f>VLOOKUP(RIGHT($V$1,5),Key!$A$9:$B$14,2,FALSE)</f>
        <v>10.199999999999999</v>
      </c>
      <c r="X1937">
        <f t="shared" si="154"/>
        <v>0</v>
      </c>
      <c r="Y1937">
        <f>VLOOKUP(RIGHT($X$1,5),Key!$A$9:$B$14,2,FALSE)</f>
        <v>3.7</v>
      </c>
      <c r="Z1937">
        <f t="shared" si="152"/>
        <v>10.199999999999999</v>
      </c>
      <c r="AA1937">
        <f t="shared" si="153"/>
        <v>21</v>
      </c>
    </row>
    <row r="1938" spans="1:27" x14ac:dyDescent="0.3">
      <c r="A1938">
        <v>100067</v>
      </c>
      <c r="B1938">
        <v>230922</v>
      </c>
      <c r="C1938" s="3">
        <v>44130.588194444441</v>
      </c>
      <c r="D1938">
        <v>3</v>
      </c>
      <c r="E1938">
        <v>2</v>
      </c>
      <c r="F1938" t="s">
        <v>26</v>
      </c>
      <c r="G1938">
        <v>3</v>
      </c>
      <c r="H1938">
        <v>53.691409999999998</v>
      </c>
      <c r="I1938">
        <v>36.703130000000002</v>
      </c>
      <c r="J1938">
        <v>2.1171880000000001</v>
      </c>
      <c r="K1938">
        <v>93.039060000000006</v>
      </c>
      <c r="L1938" s="3">
        <v>44130.342361111114</v>
      </c>
      <c r="M1938">
        <v>17.18</v>
      </c>
      <c r="N1938" t="s">
        <v>28</v>
      </c>
      <c r="P1938">
        <f>(C1938-Key!$B$1)*24</f>
        <v>-0.93333333340706304</v>
      </c>
      <c r="Q1938">
        <f>(Key!$B$2-'17.1'!C1938)*24</f>
        <v>3.8833333334187046</v>
      </c>
      <c r="R1938" s="3">
        <f>C1938-(M1938-Key!$B$5)/(24*Key!$B$6)</f>
        <v>44130.574379629623</v>
      </c>
      <c r="S1938">
        <f>M1938-Key!$B$5</f>
        <v>14.92</v>
      </c>
      <c r="T1938" s="2">
        <f t="shared" si="150"/>
        <v>44129.590277777781</v>
      </c>
      <c r="U1938" t="str">
        <f t="shared" si="151"/>
        <v>10-25-2020 14:10</v>
      </c>
      <c r="V1938">
        <f>IFERROR(IF(W1938=Z1938,VLOOKUP($U1938,[1]C8842!$G$2:$M$145,3,FALSE),0),0)</f>
        <v>21</v>
      </c>
      <c r="W1938">
        <f>VLOOKUP(RIGHT($V$1,5),Key!$A$9:$B$14,2,FALSE)</f>
        <v>10.199999999999999</v>
      </c>
      <c r="X1938">
        <f t="shared" si="154"/>
        <v>0</v>
      </c>
      <c r="Y1938">
        <f>VLOOKUP(RIGHT($X$1,5),Key!$A$9:$B$14,2,FALSE)</f>
        <v>3.7</v>
      </c>
      <c r="Z1938">
        <f t="shared" si="152"/>
        <v>10.199999999999999</v>
      </c>
      <c r="AA1938">
        <f t="shared" si="153"/>
        <v>21</v>
      </c>
    </row>
    <row r="1939" spans="1:27" x14ac:dyDescent="0.3">
      <c r="A1939">
        <v>100067</v>
      </c>
      <c r="B1939">
        <v>230922</v>
      </c>
      <c r="C1939" s="3">
        <v>44130.588888888888</v>
      </c>
      <c r="D1939">
        <v>3</v>
      </c>
      <c r="E1939">
        <v>2</v>
      </c>
      <c r="F1939" t="s">
        <v>26</v>
      </c>
      <c r="G1939">
        <v>1</v>
      </c>
      <c r="H1939">
        <v>75.65625</v>
      </c>
      <c r="I1939">
        <v>18.96875</v>
      </c>
      <c r="J1939">
        <v>0.875</v>
      </c>
      <c r="K1939">
        <v>92.039060000000006</v>
      </c>
      <c r="L1939" s="3">
        <v>44130.342361111114</v>
      </c>
      <c r="M1939">
        <v>17.18</v>
      </c>
      <c r="N1939" t="s">
        <v>28</v>
      </c>
      <c r="P1939">
        <f>(C1939-Key!$B$1)*24</f>
        <v>-0.91666666668606922</v>
      </c>
      <c r="Q1939">
        <f>(Key!$B$2-'17.1'!C1939)*24</f>
        <v>3.8666666666977108</v>
      </c>
      <c r="R1939" s="3">
        <f>C1939-(M1939-Key!$B$5)/(24*Key!$B$6)</f>
        <v>44130.57507407407</v>
      </c>
      <c r="S1939">
        <f>M1939-Key!$B$5</f>
        <v>14.92</v>
      </c>
      <c r="T1939" s="2">
        <f t="shared" si="150"/>
        <v>44129.590277777781</v>
      </c>
      <c r="U1939" t="str">
        <f t="shared" si="151"/>
        <v>10-25-2020 14:10</v>
      </c>
      <c r="V1939">
        <f>IFERROR(IF(W1939=Z1939,VLOOKUP($U1939,[1]C8842!$G$2:$M$145,3,FALSE),0),0)</f>
        <v>21</v>
      </c>
      <c r="W1939">
        <f>VLOOKUP(RIGHT($V$1,5),Key!$A$9:$B$14,2,FALSE)</f>
        <v>10.199999999999999</v>
      </c>
      <c r="X1939">
        <f t="shared" si="154"/>
        <v>0</v>
      </c>
      <c r="Y1939">
        <f>VLOOKUP(RIGHT($X$1,5),Key!$A$9:$B$14,2,FALSE)</f>
        <v>3.7</v>
      </c>
      <c r="Z1939">
        <f t="shared" si="152"/>
        <v>10.199999999999999</v>
      </c>
      <c r="AA1939">
        <f t="shared" si="153"/>
        <v>21</v>
      </c>
    </row>
    <row r="1940" spans="1:27" x14ac:dyDescent="0.3">
      <c r="A1940">
        <v>100067</v>
      </c>
      <c r="B1940">
        <v>230922</v>
      </c>
      <c r="C1940" s="3">
        <v>44130.588888888888</v>
      </c>
      <c r="D1940">
        <v>0</v>
      </c>
      <c r="E1940">
        <v>2</v>
      </c>
      <c r="F1940" t="s">
        <v>25</v>
      </c>
      <c r="G1940">
        <v>1</v>
      </c>
      <c r="H1940">
        <v>64.285160000000005</v>
      </c>
      <c r="I1940">
        <v>15.14063</v>
      </c>
      <c r="J1940">
        <v>0.875</v>
      </c>
      <c r="K1940">
        <v>46.019530000000003</v>
      </c>
      <c r="L1940" s="3">
        <v>44130.342361111114</v>
      </c>
      <c r="M1940">
        <v>17.18</v>
      </c>
      <c r="N1940" t="s">
        <v>28</v>
      </c>
      <c r="P1940">
        <f>(C1940-Key!$B$1)*24</f>
        <v>-0.91666666668606922</v>
      </c>
      <c r="Q1940">
        <f>(Key!$B$2-'17.1'!C1940)*24</f>
        <v>3.8666666666977108</v>
      </c>
      <c r="R1940" s="3">
        <f>C1940-(M1940-Key!$B$5)/(24*Key!$B$6)</f>
        <v>44130.57507407407</v>
      </c>
      <c r="S1940">
        <f>M1940-Key!$B$5</f>
        <v>14.92</v>
      </c>
      <c r="T1940" s="2">
        <f t="shared" si="150"/>
        <v>44129.590277777781</v>
      </c>
      <c r="U1940" t="str">
        <f t="shared" si="151"/>
        <v>10-25-2020 14:10</v>
      </c>
      <c r="V1940">
        <f>IFERROR(IF(W1940=Z1940,VLOOKUP($U1940,[1]C8842!$G$2:$M$145,3,FALSE),0),0)</f>
        <v>21</v>
      </c>
      <c r="W1940">
        <f>VLOOKUP(RIGHT($V$1,5),Key!$A$9:$B$14,2,FALSE)</f>
        <v>10.199999999999999</v>
      </c>
      <c r="X1940">
        <f t="shared" si="154"/>
        <v>0</v>
      </c>
      <c r="Y1940">
        <f>VLOOKUP(RIGHT($X$1,5),Key!$A$9:$B$14,2,FALSE)</f>
        <v>3.7</v>
      </c>
      <c r="Z1940">
        <f t="shared" si="152"/>
        <v>10.199999999999999</v>
      </c>
      <c r="AA1940">
        <f t="shared" si="153"/>
        <v>21</v>
      </c>
    </row>
    <row r="1941" spans="1:27" x14ac:dyDescent="0.3">
      <c r="A1941">
        <v>100067</v>
      </c>
      <c r="B1941">
        <v>230922</v>
      </c>
      <c r="C1941" s="3">
        <v>44130.588888888888</v>
      </c>
      <c r="D1941">
        <v>3</v>
      </c>
      <c r="E1941">
        <v>2</v>
      </c>
      <c r="F1941" t="s">
        <v>26</v>
      </c>
      <c r="G1941">
        <v>1</v>
      </c>
      <c r="H1941">
        <v>68.449219999999997</v>
      </c>
      <c r="I1941">
        <v>19.558589999999999</v>
      </c>
      <c r="J1941">
        <v>0.9921875</v>
      </c>
      <c r="K1941">
        <v>94.039060000000006</v>
      </c>
      <c r="L1941" s="3">
        <v>44130.342361111114</v>
      </c>
      <c r="M1941">
        <v>17.18</v>
      </c>
      <c r="N1941" t="s">
        <v>28</v>
      </c>
      <c r="P1941">
        <f>(C1941-Key!$B$1)*24</f>
        <v>-0.91666666668606922</v>
      </c>
      <c r="Q1941">
        <f>(Key!$B$2-'17.1'!C1941)*24</f>
        <v>3.8666666666977108</v>
      </c>
      <c r="R1941" s="3">
        <f>C1941-(M1941-Key!$B$5)/(24*Key!$B$6)</f>
        <v>44130.57507407407</v>
      </c>
      <c r="S1941">
        <f>M1941-Key!$B$5</f>
        <v>14.92</v>
      </c>
      <c r="T1941" s="2">
        <f t="shared" si="150"/>
        <v>44129.590277777781</v>
      </c>
      <c r="U1941" t="str">
        <f t="shared" si="151"/>
        <v>10-25-2020 14:10</v>
      </c>
      <c r="V1941">
        <f>IFERROR(IF(W1941=Z1941,VLOOKUP($U1941,[1]C8842!$G$2:$M$145,3,FALSE),0),0)</f>
        <v>21</v>
      </c>
      <c r="W1941">
        <f>VLOOKUP(RIGHT($V$1,5),Key!$A$9:$B$14,2,FALSE)</f>
        <v>10.199999999999999</v>
      </c>
      <c r="X1941">
        <f t="shared" si="154"/>
        <v>0</v>
      </c>
      <c r="Y1941">
        <f>VLOOKUP(RIGHT($X$1,5),Key!$A$9:$B$14,2,FALSE)</f>
        <v>3.7</v>
      </c>
      <c r="Z1941">
        <f t="shared" si="152"/>
        <v>10.199999999999999</v>
      </c>
      <c r="AA1941">
        <f t="shared" si="153"/>
        <v>21</v>
      </c>
    </row>
    <row r="1942" spans="1:27" x14ac:dyDescent="0.3">
      <c r="A1942">
        <v>100067</v>
      </c>
      <c r="B1942">
        <v>230922</v>
      </c>
      <c r="C1942" s="3">
        <v>44130.588888888888</v>
      </c>
      <c r="D1942">
        <v>1</v>
      </c>
      <c r="E1942">
        <v>1</v>
      </c>
      <c r="F1942" t="s">
        <v>25</v>
      </c>
      <c r="G1942">
        <v>1</v>
      </c>
      <c r="H1942">
        <v>67.453130000000002</v>
      </c>
      <c r="I1942">
        <v>15.03125</v>
      </c>
      <c r="J1942">
        <v>0.828125</v>
      </c>
      <c r="K1942">
        <v>57.023440000000001</v>
      </c>
      <c r="L1942" s="3">
        <v>44130.342361111114</v>
      </c>
      <c r="M1942">
        <v>17.18</v>
      </c>
      <c r="N1942" t="s">
        <v>28</v>
      </c>
      <c r="P1942">
        <f>(C1942-Key!$B$1)*24</f>
        <v>-0.91666666668606922</v>
      </c>
      <c r="Q1942">
        <f>(Key!$B$2-'17.1'!C1942)*24</f>
        <v>3.8666666666977108</v>
      </c>
      <c r="R1942" s="3">
        <f>C1942-(M1942-Key!$B$5)/(24*Key!$B$6)</f>
        <v>44130.57507407407</v>
      </c>
      <c r="S1942">
        <f>M1942-Key!$B$5</f>
        <v>14.92</v>
      </c>
      <c r="T1942" s="2">
        <f t="shared" si="150"/>
        <v>44129.590277777781</v>
      </c>
      <c r="U1942" t="str">
        <f t="shared" si="151"/>
        <v>10-25-2020 14:10</v>
      </c>
      <c r="V1942">
        <f>IFERROR(IF(W1942=Z1942,VLOOKUP($U1942,[1]C8842!$G$2:$M$145,3,FALSE),0),0)</f>
        <v>21</v>
      </c>
      <c r="W1942">
        <f>VLOOKUP(RIGHT($V$1,5),Key!$A$9:$B$14,2,FALSE)</f>
        <v>10.199999999999999</v>
      </c>
      <c r="X1942">
        <f t="shared" si="154"/>
        <v>0</v>
      </c>
      <c r="Y1942">
        <f>VLOOKUP(RIGHT($X$1,5),Key!$A$9:$B$14,2,FALSE)</f>
        <v>3.7</v>
      </c>
      <c r="Z1942">
        <f t="shared" si="152"/>
        <v>10.199999999999999</v>
      </c>
      <c r="AA1942">
        <f t="shared" si="153"/>
        <v>21</v>
      </c>
    </row>
    <row r="1943" spans="1:27" x14ac:dyDescent="0.3">
      <c r="A1943">
        <v>100067</v>
      </c>
      <c r="B1943">
        <v>230922</v>
      </c>
      <c r="C1943" s="3">
        <v>44130.588888888888</v>
      </c>
      <c r="D1943">
        <v>0</v>
      </c>
      <c r="E1943">
        <v>2</v>
      </c>
      <c r="F1943" t="s">
        <v>25</v>
      </c>
      <c r="G1943">
        <v>1</v>
      </c>
      <c r="H1943">
        <v>52.730469999999997</v>
      </c>
      <c r="I1943">
        <v>15.60938</v>
      </c>
      <c r="J1943">
        <v>1.089844</v>
      </c>
      <c r="K1943">
        <v>44.019530000000003</v>
      </c>
      <c r="L1943" s="3">
        <v>44130.342361111114</v>
      </c>
      <c r="M1943">
        <v>17.18</v>
      </c>
      <c r="N1943" t="s">
        <v>28</v>
      </c>
      <c r="P1943">
        <f>(C1943-Key!$B$1)*24</f>
        <v>-0.91666666668606922</v>
      </c>
      <c r="Q1943">
        <f>(Key!$B$2-'17.1'!C1943)*24</f>
        <v>3.8666666666977108</v>
      </c>
      <c r="R1943" s="3">
        <f>C1943-(M1943-Key!$B$5)/(24*Key!$B$6)</f>
        <v>44130.57507407407</v>
      </c>
      <c r="S1943">
        <f>M1943-Key!$B$5</f>
        <v>14.92</v>
      </c>
      <c r="T1943" s="2">
        <f t="shared" si="150"/>
        <v>44129.590277777781</v>
      </c>
      <c r="U1943" t="str">
        <f t="shared" si="151"/>
        <v>10-25-2020 14:10</v>
      </c>
      <c r="V1943">
        <f>IFERROR(IF(W1943=Z1943,VLOOKUP($U1943,[1]C8842!$G$2:$M$145,3,FALSE),0),0)</f>
        <v>21</v>
      </c>
      <c r="W1943">
        <f>VLOOKUP(RIGHT($V$1,5),Key!$A$9:$B$14,2,FALSE)</f>
        <v>10.199999999999999</v>
      </c>
      <c r="X1943">
        <f t="shared" si="154"/>
        <v>0</v>
      </c>
      <c r="Y1943">
        <f>VLOOKUP(RIGHT($X$1,5),Key!$A$9:$B$14,2,FALSE)</f>
        <v>3.7</v>
      </c>
      <c r="Z1943">
        <f t="shared" si="152"/>
        <v>10.199999999999999</v>
      </c>
      <c r="AA1943">
        <f t="shared" si="153"/>
        <v>21</v>
      </c>
    </row>
    <row r="1944" spans="1:27" x14ac:dyDescent="0.3">
      <c r="A1944">
        <v>100067</v>
      </c>
      <c r="B1944">
        <v>230922</v>
      </c>
      <c r="C1944" s="3">
        <v>44130.588888888888</v>
      </c>
      <c r="D1944">
        <v>1</v>
      </c>
      <c r="E1944">
        <v>1</v>
      </c>
      <c r="F1944" t="s">
        <v>25</v>
      </c>
      <c r="G1944">
        <v>1</v>
      </c>
      <c r="H1944">
        <v>68.707030000000003</v>
      </c>
      <c r="I1944">
        <v>14.148440000000001</v>
      </c>
      <c r="J1944">
        <v>0.77734380000000003</v>
      </c>
      <c r="K1944">
        <v>58.023440000000001</v>
      </c>
      <c r="L1944" s="3">
        <v>44130.342361111114</v>
      </c>
      <c r="M1944">
        <v>17.18</v>
      </c>
      <c r="N1944" t="s">
        <v>28</v>
      </c>
      <c r="P1944">
        <f>(C1944-Key!$B$1)*24</f>
        <v>-0.91666666668606922</v>
      </c>
      <c r="Q1944">
        <f>(Key!$B$2-'17.1'!C1944)*24</f>
        <v>3.8666666666977108</v>
      </c>
      <c r="R1944" s="3">
        <f>C1944-(M1944-Key!$B$5)/(24*Key!$B$6)</f>
        <v>44130.57507407407</v>
      </c>
      <c r="S1944">
        <f>M1944-Key!$B$5</f>
        <v>14.92</v>
      </c>
      <c r="T1944" s="2">
        <f t="shared" si="150"/>
        <v>44129.590277777781</v>
      </c>
      <c r="U1944" t="str">
        <f t="shared" si="151"/>
        <v>10-25-2020 14:10</v>
      </c>
      <c r="V1944">
        <f>IFERROR(IF(W1944=Z1944,VLOOKUP($U1944,[1]C8842!$G$2:$M$145,3,FALSE),0),0)</f>
        <v>21</v>
      </c>
      <c r="W1944">
        <f>VLOOKUP(RIGHT($V$1,5),Key!$A$9:$B$14,2,FALSE)</f>
        <v>10.199999999999999</v>
      </c>
      <c r="X1944">
        <f t="shared" si="154"/>
        <v>0</v>
      </c>
      <c r="Y1944">
        <f>VLOOKUP(RIGHT($X$1,5),Key!$A$9:$B$14,2,FALSE)</f>
        <v>3.7</v>
      </c>
      <c r="Z1944">
        <f t="shared" si="152"/>
        <v>10.199999999999999</v>
      </c>
      <c r="AA1944">
        <f t="shared" si="153"/>
        <v>21</v>
      </c>
    </row>
    <row r="1945" spans="1:27" x14ac:dyDescent="0.3">
      <c r="A1945">
        <v>100067</v>
      </c>
      <c r="B1945">
        <v>230922</v>
      </c>
      <c r="C1945" s="3">
        <v>44130.588888888888</v>
      </c>
      <c r="D1945">
        <v>3</v>
      </c>
      <c r="E1945">
        <v>2</v>
      </c>
      <c r="F1945" t="s">
        <v>26</v>
      </c>
      <c r="G1945">
        <v>4</v>
      </c>
      <c r="H1945">
        <v>59.445309999999999</v>
      </c>
      <c r="I1945">
        <v>70.5625</v>
      </c>
      <c r="J1945">
        <v>3.4296880000000001</v>
      </c>
      <c r="K1945">
        <v>94.039060000000006</v>
      </c>
      <c r="L1945" s="3">
        <v>44130.342361111114</v>
      </c>
      <c r="M1945">
        <v>17.18</v>
      </c>
      <c r="N1945" t="s">
        <v>28</v>
      </c>
      <c r="P1945">
        <f>(C1945-Key!$B$1)*24</f>
        <v>-0.91666666668606922</v>
      </c>
      <c r="Q1945">
        <f>(Key!$B$2-'17.1'!C1945)*24</f>
        <v>3.8666666666977108</v>
      </c>
      <c r="R1945" s="3">
        <f>C1945-(M1945-Key!$B$5)/(24*Key!$B$6)</f>
        <v>44130.57507407407</v>
      </c>
      <c r="S1945">
        <f>M1945-Key!$B$5</f>
        <v>14.92</v>
      </c>
      <c r="T1945" s="2">
        <f t="shared" si="150"/>
        <v>44129.590277777781</v>
      </c>
      <c r="U1945" t="str">
        <f t="shared" si="151"/>
        <v>10-25-2020 14:10</v>
      </c>
      <c r="V1945">
        <f>IFERROR(IF(W1945=Z1945,VLOOKUP($U1945,[1]C8842!$G$2:$M$145,3,FALSE),0),0)</f>
        <v>21</v>
      </c>
      <c r="W1945">
        <f>VLOOKUP(RIGHT($V$1,5),Key!$A$9:$B$14,2,FALSE)</f>
        <v>10.199999999999999</v>
      </c>
      <c r="X1945">
        <f t="shared" si="154"/>
        <v>0</v>
      </c>
      <c r="Y1945">
        <f>VLOOKUP(RIGHT($X$1,5),Key!$A$9:$B$14,2,FALSE)</f>
        <v>3.7</v>
      </c>
      <c r="Z1945">
        <f t="shared" si="152"/>
        <v>10.199999999999999</v>
      </c>
      <c r="AA1945">
        <f t="shared" si="153"/>
        <v>21</v>
      </c>
    </row>
    <row r="1946" spans="1:27" x14ac:dyDescent="0.3">
      <c r="A1946">
        <v>100067</v>
      </c>
      <c r="B1946">
        <v>230922</v>
      </c>
      <c r="C1946" s="3">
        <v>44130.588888888888</v>
      </c>
      <c r="D1946">
        <v>3</v>
      </c>
      <c r="E1946">
        <v>2</v>
      </c>
      <c r="F1946" t="s">
        <v>26</v>
      </c>
      <c r="G1946">
        <v>2</v>
      </c>
      <c r="H1946">
        <v>66.34375</v>
      </c>
      <c r="I1946">
        <v>23.441410000000001</v>
      </c>
      <c r="J1946">
        <v>1.1796880000000001</v>
      </c>
      <c r="K1946">
        <v>92.039060000000006</v>
      </c>
      <c r="L1946" s="3">
        <v>44130.342361111114</v>
      </c>
      <c r="M1946">
        <v>17.18</v>
      </c>
      <c r="N1946" t="s">
        <v>28</v>
      </c>
      <c r="P1946">
        <f>(C1946-Key!$B$1)*24</f>
        <v>-0.91666666668606922</v>
      </c>
      <c r="Q1946">
        <f>(Key!$B$2-'17.1'!C1946)*24</f>
        <v>3.8666666666977108</v>
      </c>
      <c r="R1946" s="3">
        <f>C1946-(M1946-Key!$B$5)/(24*Key!$B$6)</f>
        <v>44130.57507407407</v>
      </c>
      <c r="S1946">
        <f>M1946-Key!$B$5</f>
        <v>14.92</v>
      </c>
      <c r="T1946" s="2">
        <f t="shared" si="150"/>
        <v>44129.590277777781</v>
      </c>
      <c r="U1946" t="str">
        <f t="shared" si="151"/>
        <v>10-25-2020 14:10</v>
      </c>
      <c r="V1946">
        <f>IFERROR(IF(W1946=Z1946,VLOOKUP($U1946,[1]C8842!$G$2:$M$145,3,FALSE),0),0)</f>
        <v>21</v>
      </c>
      <c r="W1946">
        <f>VLOOKUP(RIGHT($V$1,5),Key!$A$9:$B$14,2,FALSE)</f>
        <v>10.199999999999999</v>
      </c>
      <c r="X1946">
        <f t="shared" si="154"/>
        <v>0</v>
      </c>
      <c r="Y1946">
        <f>VLOOKUP(RIGHT($X$1,5),Key!$A$9:$B$14,2,FALSE)</f>
        <v>3.7</v>
      </c>
      <c r="Z1946">
        <f t="shared" si="152"/>
        <v>10.199999999999999</v>
      </c>
      <c r="AA1946">
        <f t="shared" si="153"/>
        <v>21</v>
      </c>
    </row>
    <row r="1947" spans="1:27" x14ac:dyDescent="0.3">
      <c r="A1947">
        <v>100067</v>
      </c>
      <c r="B1947">
        <v>230922</v>
      </c>
      <c r="C1947" s="3">
        <v>44130.588888888888</v>
      </c>
      <c r="D1947">
        <v>0</v>
      </c>
      <c r="E1947">
        <v>2</v>
      </c>
      <c r="F1947" t="s">
        <v>25</v>
      </c>
      <c r="G1947">
        <v>4</v>
      </c>
      <c r="H1947">
        <v>49.503909999999998</v>
      </c>
      <c r="I1947">
        <v>75.90625</v>
      </c>
      <c r="J1947">
        <v>4.4023440000000003</v>
      </c>
      <c r="K1947">
        <v>44.019530000000003</v>
      </c>
      <c r="L1947" s="3">
        <v>44130.342361111114</v>
      </c>
      <c r="M1947">
        <v>17.18</v>
      </c>
      <c r="N1947" t="s">
        <v>28</v>
      </c>
      <c r="P1947">
        <f>(C1947-Key!$B$1)*24</f>
        <v>-0.91666666668606922</v>
      </c>
      <c r="Q1947">
        <f>(Key!$B$2-'17.1'!C1947)*24</f>
        <v>3.8666666666977108</v>
      </c>
      <c r="R1947" s="3">
        <f>C1947-(M1947-Key!$B$5)/(24*Key!$B$6)</f>
        <v>44130.57507407407</v>
      </c>
      <c r="S1947">
        <f>M1947-Key!$B$5</f>
        <v>14.92</v>
      </c>
      <c r="T1947" s="2">
        <f t="shared" si="150"/>
        <v>44129.590277777781</v>
      </c>
      <c r="U1947" t="str">
        <f t="shared" si="151"/>
        <v>10-25-2020 14:10</v>
      </c>
      <c r="V1947">
        <f>IFERROR(IF(W1947=Z1947,VLOOKUP($U1947,[1]C8842!$G$2:$M$145,3,FALSE),0),0)</f>
        <v>21</v>
      </c>
      <c r="W1947">
        <f>VLOOKUP(RIGHT($V$1,5),Key!$A$9:$B$14,2,FALSE)</f>
        <v>10.199999999999999</v>
      </c>
      <c r="X1947">
        <f t="shared" si="154"/>
        <v>0</v>
      </c>
      <c r="Y1947">
        <f>VLOOKUP(RIGHT($X$1,5),Key!$A$9:$B$14,2,FALSE)</f>
        <v>3.7</v>
      </c>
      <c r="Z1947">
        <f t="shared" si="152"/>
        <v>10.199999999999999</v>
      </c>
      <c r="AA1947">
        <f t="shared" si="153"/>
        <v>21</v>
      </c>
    </row>
    <row r="1948" spans="1:27" x14ac:dyDescent="0.3">
      <c r="A1948">
        <v>100067</v>
      </c>
      <c r="B1948">
        <v>230922</v>
      </c>
      <c r="C1948" s="3">
        <v>44130.588888888888</v>
      </c>
      <c r="D1948">
        <v>1</v>
      </c>
      <c r="E1948">
        <v>1</v>
      </c>
      <c r="F1948" t="s">
        <v>25</v>
      </c>
      <c r="G1948">
        <v>2</v>
      </c>
      <c r="H1948">
        <v>75.707030000000003</v>
      </c>
      <c r="I1948">
        <v>21.242190000000001</v>
      </c>
      <c r="J1948">
        <v>0.95703130000000003</v>
      </c>
      <c r="K1948">
        <v>56.023440000000001</v>
      </c>
      <c r="L1948" s="3">
        <v>44130.342361111114</v>
      </c>
      <c r="M1948">
        <v>17.18</v>
      </c>
      <c r="N1948" t="s">
        <v>28</v>
      </c>
      <c r="P1948">
        <f>(C1948-Key!$B$1)*24</f>
        <v>-0.91666666668606922</v>
      </c>
      <c r="Q1948">
        <f>(Key!$B$2-'17.1'!C1948)*24</f>
        <v>3.8666666666977108</v>
      </c>
      <c r="R1948" s="3">
        <f>C1948-(M1948-Key!$B$5)/(24*Key!$B$6)</f>
        <v>44130.57507407407</v>
      </c>
      <c r="S1948">
        <f>M1948-Key!$B$5</f>
        <v>14.92</v>
      </c>
      <c r="T1948" s="2">
        <f t="shared" si="150"/>
        <v>44129.590277777781</v>
      </c>
      <c r="U1948" t="str">
        <f t="shared" si="151"/>
        <v>10-25-2020 14:10</v>
      </c>
      <c r="V1948">
        <f>IFERROR(IF(W1948=Z1948,VLOOKUP($U1948,[1]C8842!$G$2:$M$145,3,FALSE),0),0)</f>
        <v>21</v>
      </c>
      <c r="W1948">
        <f>VLOOKUP(RIGHT($V$1,5),Key!$A$9:$B$14,2,FALSE)</f>
        <v>10.199999999999999</v>
      </c>
      <c r="X1948">
        <f t="shared" si="154"/>
        <v>0</v>
      </c>
      <c r="Y1948">
        <f>VLOOKUP(RIGHT($X$1,5),Key!$A$9:$B$14,2,FALSE)</f>
        <v>3.7</v>
      </c>
      <c r="Z1948">
        <f t="shared" si="152"/>
        <v>10.199999999999999</v>
      </c>
      <c r="AA1948">
        <f t="shared" si="153"/>
        <v>21</v>
      </c>
    </row>
    <row r="1949" spans="1:27" x14ac:dyDescent="0.3">
      <c r="A1949">
        <v>100067</v>
      </c>
      <c r="B1949">
        <v>230922</v>
      </c>
      <c r="C1949" s="3">
        <v>44130.589583333334</v>
      </c>
      <c r="D1949">
        <v>1</v>
      </c>
      <c r="E1949">
        <v>1</v>
      </c>
      <c r="F1949" t="s">
        <v>25</v>
      </c>
      <c r="G1949">
        <v>1</v>
      </c>
      <c r="H1949">
        <v>75.289060000000006</v>
      </c>
      <c r="I1949">
        <v>13.73438</v>
      </c>
      <c r="J1949">
        <v>0.6953125</v>
      </c>
      <c r="K1949">
        <v>58.023440000000001</v>
      </c>
      <c r="L1949" s="3">
        <v>44130.342361111114</v>
      </c>
      <c r="M1949">
        <v>17.18</v>
      </c>
      <c r="N1949" t="s">
        <v>28</v>
      </c>
      <c r="P1949">
        <f>(C1949-Key!$B$1)*24</f>
        <v>-0.8999999999650754</v>
      </c>
      <c r="Q1949">
        <f>(Key!$B$2-'17.1'!C1949)*24</f>
        <v>3.8499999999767169</v>
      </c>
      <c r="R1949" s="3">
        <f>C1949-(M1949-Key!$B$5)/(24*Key!$B$6)</f>
        <v>44130.575768518516</v>
      </c>
      <c r="S1949">
        <f>M1949-Key!$B$5</f>
        <v>14.92</v>
      </c>
      <c r="T1949" s="2">
        <f t="shared" si="150"/>
        <v>44129.590277777781</v>
      </c>
      <c r="U1949" t="str">
        <f t="shared" si="151"/>
        <v>10-25-2020 14:10</v>
      </c>
      <c r="V1949">
        <f>IFERROR(IF(W1949=Z1949,VLOOKUP($U1949,[1]C8842!$G$2:$M$145,3,FALSE),0),0)</f>
        <v>21</v>
      </c>
      <c r="W1949">
        <f>VLOOKUP(RIGHT($V$1,5),Key!$A$9:$B$14,2,FALSE)</f>
        <v>10.199999999999999</v>
      </c>
      <c r="X1949">
        <f t="shared" si="154"/>
        <v>0</v>
      </c>
      <c r="Y1949">
        <f>VLOOKUP(RIGHT($X$1,5),Key!$A$9:$B$14,2,FALSE)</f>
        <v>3.7</v>
      </c>
      <c r="Z1949">
        <f t="shared" si="152"/>
        <v>10.199999999999999</v>
      </c>
      <c r="AA1949">
        <f t="shared" si="153"/>
        <v>21</v>
      </c>
    </row>
    <row r="1950" spans="1:27" x14ac:dyDescent="0.3">
      <c r="A1950">
        <v>100067</v>
      </c>
      <c r="B1950">
        <v>230922</v>
      </c>
      <c r="C1950" s="3">
        <v>44130.589583333334</v>
      </c>
      <c r="D1950">
        <v>0</v>
      </c>
      <c r="E1950">
        <v>2</v>
      </c>
      <c r="F1950" t="s">
        <v>25</v>
      </c>
      <c r="G1950">
        <v>1</v>
      </c>
      <c r="H1950">
        <v>60.425780000000003</v>
      </c>
      <c r="I1950">
        <v>18.339839999999999</v>
      </c>
      <c r="J1950">
        <v>1.0703130000000001</v>
      </c>
      <c r="K1950">
        <v>46.019530000000003</v>
      </c>
      <c r="L1950" s="3">
        <v>44130.342361111114</v>
      </c>
      <c r="M1950">
        <v>17.18</v>
      </c>
      <c r="N1950" t="s">
        <v>28</v>
      </c>
      <c r="P1950">
        <f>(C1950-Key!$B$1)*24</f>
        <v>-0.8999999999650754</v>
      </c>
      <c r="Q1950">
        <f>(Key!$B$2-'17.1'!C1950)*24</f>
        <v>3.8499999999767169</v>
      </c>
      <c r="R1950" s="3">
        <f>C1950-(M1950-Key!$B$5)/(24*Key!$B$6)</f>
        <v>44130.575768518516</v>
      </c>
      <c r="S1950">
        <f>M1950-Key!$B$5</f>
        <v>14.92</v>
      </c>
      <c r="T1950" s="2">
        <f t="shared" si="150"/>
        <v>44129.590277777781</v>
      </c>
      <c r="U1950" t="str">
        <f t="shared" si="151"/>
        <v>10-25-2020 14:10</v>
      </c>
      <c r="V1950">
        <f>IFERROR(IF(W1950=Z1950,VLOOKUP($U1950,[1]C8842!$G$2:$M$145,3,FALSE),0),0)</f>
        <v>21</v>
      </c>
      <c r="W1950">
        <f>VLOOKUP(RIGHT($V$1,5),Key!$A$9:$B$14,2,FALSE)</f>
        <v>10.199999999999999</v>
      </c>
      <c r="X1950">
        <f t="shared" si="154"/>
        <v>0</v>
      </c>
      <c r="Y1950">
        <f>VLOOKUP(RIGHT($X$1,5),Key!$A$9:$B$14,2,FALSE)</f>
        <v>3.7</v>
      </c>
      <c r="Z1950">
        <f t="shared" si="152"/>
        <v>10.199999999999999</v>
      </c>
      <c r="AA1950">
        <f t="shared" si="153"/>
        <v>21</v>
      </c>
    </row>
    <row r="1951" spans="1:27" x14ac:dyDescent="0.3">
      <c r="A1951">
        <v>100067</v>
      </c>
      <c r="B1951">
        <v>230922</v>
      </c>
      <c r="C1951" s="3">
        <v>44130.589583333334</v>
      </c>
      <c r="D1951">
        <v>1</v>
      </c>
      <c r="E1951">
        <v>1</v>
      </c>
      <c r="F1951" t="s">
        <v>25</v>
      </c>
      <c r="G1951">
        <v>1</v>
      </c>
      <c r="H1951">
        <v>70.25</v>
      </c>
      <c r="I1951">
        <v>17.128910000000001</v>
      </c>
      <c r="J1951">
        <v>0.875</v>
      </c>
      <c r="K1951">
        <v>58.023440000000001</v>
      </c>
      <c r="L1951" s="3">
        <v>44130.342361111114</v>
      </c>
      <c r="M1951">
        <v>17.18</v>
      </c>
      <c r="N1951" t="s">
        <v>28</v>
      </c>
      <c r="P1951">
        <f>(C1951-Key!$B$1)*24</f>
        <v>-0.8999999999650754</v>
      </c>
      <c r="Q1951">
        <f>(Key!$B$2-'17.1'!C1951)*24</f>
        <v>3.8499999999767169</v>
      </c>
      <c r="R1951" s="3">
        <f>C1951-(M1951-Key!$B$5)/(24*Key!$B$6)</f>
        <v>44130.575768518516</v>
      </c>
      <c r="S1951">
        <f>M1951-Key!$B$5</f>
        <v>14.92</v>
      </c>
      <c r="T1951" s="2">
        <f t="shared" si="150"/>
        <v>44129.590277777781</v>
      </c>
      <c r="U1951" t="str">
        <f t="shared" si="151"/>
        <v>10-25-2020 14:10</v>
      </c>
      <c r="V1951">
        <f>IFERROR(IF(W1951=Z1951,VLOOKUP($U1951,[1]C8842!$G$2:$M$145,3,FALSE),0),0)</f>
        <v>21</v>
      </c>
      <c r="W1951">
        <f>VLOOKUP(RIGHT($V$1,5),Key!$A$9:$B$14,2,FALSE)</f>
        <v>10.199999999999999</v>
      </c>
      <c r="X1951">
        <f t="shared" si="154"/>
        <v>0</v>
      </c>
      <c r="Y1951">
        <f>VLOOKUP(RIGHT($X$1,5),Key!$A$9:$B$14,2,FALSE)</f>
        <v>3.7</v>
      </c>
      <c r="Z1951">
        <f t="shared" si="152"/>
        <v>10.199999999999999</v>
      </c>
      <c r="AA1951">
        <f t="shared" si="153"/>
        <v>21</v>
      </c>
    </row>
    <row r="1952" spans="1:27" x14ac:dyDescent="0.3">
      <c r="A1952">
        <v>100067</v>
      </c>
      <c r="B1952">
        <v>230922</v>
      </c>
      <c r="C1952" s="3">
        <v>44130.589583333334</v>
      </c>
      <c r="D1952">
        <v>1</v>
      </c>
      <c r="E1952">
        <v>1</v>
      </c>
      <c r="F1952" t="s">
        <v>25</v>
      </c>
      <c r="G1952">
        <v>1</v>
      </c>
      <c r="H1952">
        <v>75.128910000000005</v>
      </c>
      <c r="I1952">
        <v>16.14453</v>
      </c>
      <c r="J1952">
        <v>0.78125</v>
      </c>
      <c r="K1952">
        <v>57.023440000000001</v>
      </c>
      <c r="L1952" s="3">
        <v>44130.342361111114</v>
      </c>
      <c r="M1952">
        <v>17.18</v>
      </c>
      <c r="N1952" t="s">
        <v>28</v>
      </c>
      <c r="P1952">
        <f>(C1952-Key!$B$1)*24</f>
        <v>-0.8999999999650754</v>
      </c>
      <c r="Q1952">
        <f>(Key!$B$2-'17.1'!C1952)*24</f>
        <v>3.8499999999767169</v>
      </c>
      <c r="R1952" s="3">
        <f>C1952-(M1952-Key!$B$5)/(24*Key!$B$6)</f>
        <v>44130.575768518516</v>
      </c>
      <c r="S1952">
        <f>M1952-Key!$B$5</f>
        <v>14.92</v>
      </c>
      <c r="T1952" s="2">
        <f t="shared" si="150"/>
        <v>44129.590277777781</v>
      </c>
      <c r="U1952" t="str">
        <f t="shared" si="151"/>
        <v>10-25-2020 14:10</v>
      </c>
      <c r="V1952">
        <f>IFERROR(IF(W1952=Z1952,VLOOKUP($U1952,[1]C8842!$G$2:$M$145,3,FALSE),0),0)</f>
        <v>21</v>
      </c>
      <c r="W1952">
        <f>VLOOKUP(RIGHT($V$1,5),Key!$A$9:$B$14,2,FALSE)</f>
        <v>10.199999999999999</v>
      </c>
      <c r="X1952">
        <f t="shared" si="154"/>
        <v>0</v>
      </c>
      <c r="Y1952">
        <f>VLOOKUP(RIGHT($X$1,5),Key!$A$9:$B$14,2,FALSE)</f>
        <v>3.7</v>
      </c>
      <c r="Z1952">
        <f t="shared" si="152"/>
        <v>10.199999999999999</v>
      </c>
      <c r="AA1952">
        <f t="shared" si="153"/>
        <v>21</v>
      </c>
    </row>
    <row r="1953" spans="1:27" x14ac:dyDescent="0.3">
      <c r="A1953">
        <v>100067</v>
      </c>
      <c r="B1953">
        <v>230922</v>
      </c>
      <c r="C1953" s="3">
        <v>44130.589583333334</v>
      </c>
      <c r="D1953">
        <v>1</v>
      </c>
      <c r="E1953">
        <v>1</v>
      </c>
      <c r="F1953" t="s">
        <v>25</v>
      </c>
      <c r="G1953">
        <v>1</v>
      </c>
      <c r="H1953">
        <v>69.128910000000005</v>
      </c>
      <c r="I1953">
        <v>13.20703</v>
      </c>
      <c r="J1953">
        <v>0.73828130000000003</v>
      </c>
      <c r="K1953">
        <v>54.023440000000001</v>
      </c>
      <c r="L1953" s="3">
        <v>44130.342361111114</v>
      </c>
      <c r="M1953">
        <v>17.18</v>
      </c>
      <c r="N1953" t="s">
        <v>28</v>
      </c>
      <c r="P1953">
        <f>(C1953-Key!$B$1)*24</f>
        <v>-0.8999999999650754</v>
      </c>
      <c r="Q1953">
        <f>(Key!$B$2-'17.1'!C1953)*24</f>
        <v>3.8499999999767169</v>
      </c>
      <c r="R1953" s="3">
        <f>C1953-(M1953-Key!$B$5)/(24*Key!$B$6)</f>
        <v>44130.575768518516</v>
      </c>
      <c r="S1953">
        <f>M1953-Key!$B$5</f>
        <v>14.92</v>
      </c>
      <c r="T1953" s="2">
        <f t="shared" si="150"/>
        <v>44129.590277777781</v>
      </c>
      <c r="U1953" t="str">
        <f t="shared" si="151"/>
        <v>10-25-2020 14:10</v>
      </c>
      <c r="V1953">
        <f>IFERROR(IF(W1953=Z1953,VLOOKUP($U1953,[1]C8842!$G$2:$M$145,3,FALSE),0),0)</f>
        <v>21</v>
      </c>
      <c r="W1953">
        <f>VLOOKUP(RIGHT($V$1,5),Key!$A$9:$B$14,2,FALSE)</f>
        <v>10.199999999999999</v>
      </c>
      <c r="X1953">
        <f t="shared" si="154"/>
        <v>0</v>
      </c>
      <c r="Y1953">
        <f>VLOOKUP(RIGHT($X$1,5),Key!$A$9:$B$14,2,FALSE)</f>
        <v>3.7</v>
      </c>
      <c r="Z1953">
        <f t="shared" si="152"/>
        <v>10.199999999999999</v>
      </c>
      <c r="AA1953">
        <f t="shared" si="153"/>
        <v>21</v>
      </c>
    </row>
    <row r="1954" spans="1:27" x14ac:dyDescent="0.3">
      <c r="A1954">
        <v>100067</v>
      </c>
      <c r="B1954">
        <v>230922</v>
      </c>
      <c r="C1954" s="3">
        <v>44130.589583333334</v>
      </c>
      <c r="D1954">
        <v>1</v>
      </c>
      <c r="E1954">
        <v>1</v>
      </c>
      <c r="F1954" t="s">
        <v>25</v>
      </c>
      <c r="G1954">
        <v>1</v>
      </c>
      <c r="H1954">
        <v>70.273439999999994</v>
      </c>
      <c r="I1954">
        <v>18.57422</v>
      </c>
      <c r="J1954">
        <v>0.9296875</v>
      </c>
      <c r="K1954">
        <v>56.023440000000001</v>
      </c>
      <c r="L1954" s="3">
        <v>44130.342361111114</v>
      </c>
      <c r="M1954">
        <v>17.18</v>
      </c>
      <c r="N1954" t="s">
        <v>28</v>
      </c>
      <c r="P1954">
        <f>(C1954-Key!$B$1)*24</f>
        <v>-0.8999999999650754</v>
      </c>
      <c r="Q1954">
        <f>(Key!$B$2-'17.1'!C1954)*24</f>
        <v>3.8499999999767169</v>
      </c>
      <c r="R1954" s="3">
        <f>C1954-(M1954-Key!$B$5)/(24*Key!$B$6)</f>
        <v>44130.575768518516</v>
      </c>
      <c r="S1954">
        <f>M1954-Key!$B$5</f>
        <v>14.92</v>
      </c>
      <c r="T1954" s="2">
        <f t="shared" si="150"/>
        <v>44129.590277777781</v>
      </c>
      <c r="U1954" t="str">
        <f t="shared" si="151"/>
        <v>10-25-2020 14:10</v>
      </c>
      <c r="V1954">
        <f>IFERROR(IF(W1954=Z1954,VLOOKUP($U1954,[1]C8842!$G$2:$M$145,3,FALSE),0),0)</f>
        <v>21</v>
      </c>
      <c r="W1954">
        <f>VLOOKUP(RIGHT($V$1,5),Key!$A$9:$B$14,2,FALSE)</f>
        <v>10.199999999999999</v>
      </c>
      <c r="X1954">
        <f t="shared" si="154"/>
        <v>0</v>
      </c>
      <c r="Y1954">
        <f>VLOOKUP(RIGHT($X$1,5),Key!$A$9:$B$14,2,FALSE)</f>
        <v>3.7</v>
      </c>
      <c r="Z1954">
        <f t="shared" si="152"/>
        <v>10.199999999999999</v>
      </c>
      <c r="AA1954">
        <f t="shared" si="153"/>
        <v>21</v>
      </c>
    </row>
    <row r="1955" spans="1:27" x14ac:dyDescent="0.3">
      <c r="A1955">
        <v>100067</v>
      </c>
      <c r="B1955">
        <v>230922</v>
      </c>
      <c r="C1955" s="3">
        <v>44130.589583333334</v>
      </c>
      <c r="D1955">
        <v>0</v>
      </c>
      <c r="E1955">
        <v>2</v>
      </c>
      <c r="F1955" t="s">
        <v>25</v>
      </c>
      <c r="G1955">
        <v>1</v>
      </c>
      <c r="H1955">
        <v>58.96875</v>
      </c>
      <c r="I1955">
        <v>16.15625</v>
      </c>
      <c r="J1955">
        <v>1</v>
      </c>
      <c r="K1955">
        <v>46.019530000000003</v>
      </c>
      <c r="L1955" s="3">
        <v>44130.342361111114</v>
      </c>
      <c r="M1955">
        <v>17.18</v>
      </c>
      <c r="N1955" t="s">
        <v>28</v>
      </c>
      <c r="P1955">
        <f>(C1955-Key!$B$1)*24</f>
        <v>-0.8999999999650754</v>
      </c>
      <c r="Q1955">
        <f>(Key!$B$2-'17.1'!C1955)*24</f>
        <v>3.8499999999767169</v>
      </c>
      <c r="R1955" s="3">
        <f>C1955-(M1955-Key!$B$5)/(24*Key!$B$6)</f>
        <v>44130.575768518516</v>
      </c>
      <c r="S1955">
        <f>M1955-Key!$B$5</f>
        <v>14.92</v>
      </c>
      <c r="T1955" s="2">
        <f t="shared" si="150"/>
        <v>44129.590277777781</v>
      </c>
      <c r="U1955" t="str">
        <f t="shared" si="151"/>
        <v>10-25-2020 14:10</v>
      </c>
      <c r="V1955">
        <f>IFERROR(IF(W1955=Z1955,VLOOKUP($U1955,[1]C8842!$G$2:$M$145,3,FALSE),0),0)</f>
        <v>21</v>
      </c>
      <c r="W1955">
        <f>VLOOKUP(RIGHT($V$1,5),Key!$A$9:$B$14,2,FALSE)</f>
        <v>10.199999999999999</v>
      </c>
      <c r="X1955">
        <f t="shared" si="154"/>
        <v>0</v>
      </c>
      <c r="Y1955">
        <f>VLOOKUP(RIGHT($X$1,5),Key!$A$9:$B$14,2,FALSE)</f>
        <v>3.7</v>
      </c>
      <c r="Z1955">
        <f t="shared" si="152"/>
        <v>10.199999999999999</v>
      </c>
      <c r="AA1955">
        <f t="shared" si="153"/>
        <v>21</v>
      </c>
    </row>
    <row r="1956" spans="1:27" x14ac:dyDescent="0.3">
      <c r="A1956">
        <v>100067</v>
      </c>
      <c r="B1956">
        <v>230922</v>
      </c>
      <c r="C1956" s="3">
        <v>44130.589583333334</v>
      </c>
      <c r="D1956">
        <v>1</v>
      </c>
      <c r="E1956">
        <v>1</v>
      </c>
      <c r="F1956" t="s">
        <v>25</v>
      </c>
      <c r="G1956">
        <v>1</v>
      </c>
      <c r="H1956">
        <v>71.179689999999994</v>
      </c>
      <c r="I1956">
        <v>14.01953</v>
      </c>
      <c r="J1956">
        <v>0.74609380000000003</v>
      </c>
      <c r="K1956">
        <v>58.023440000000001</v>
      </c>
      <c r="L1956" s="3">
        <v>44130.342361111114</v>
      </c>
      <c r="M1956">
        <v>17.18</v>
      </c>
      <c r="N1956" t="s">
        <v>28</v>
      </c>
      <c r="P1956">
        <f>(C1956-Key!$B$1)*24</f>
        <v>-0.8999999999650754</v>
      </c>
      <c r="Q1956">
        <f>(Key!$B$2-'17.1'!C1956)*24</f>
        <v>3.8499999999767169</v>
      </c>
      <c r="R1956" s="3">
        <f>C1956-(M1956-Key!$B$5)/(24*Key!$B$6)</f>
        <v>44130.575768518516</v>
      </c>
      <c r="S1956">
        <f>M1956-Key!$B$5</f>
        <v>14.92</v>
      </c>
      <c r="T1956" s="2">
        <f t="shared" si="150"/>
        <v>44129.590277777781</v>
      </c>
      <c r="U1956" t="str">
        <f t="shared" si="151"/>
        <v>10-25-2020 14:10</v>
      </c>
      <c r="V1956">
        <f>IFERROR(IF(W1956=Z1956,VLOOKUP($U1956,[1]C8842!$G$2:$M$145,3,FALSE),0),0)</f>
        <v>21</v>
      </c>
      <c r="W1956">
        <f>VLOOKUP(RIGHT($V$1,5),Key!$A$9:$B$14,2,FALSE)</f>
        <v>10.199999999999999</v>
      </c>
      <c r="X1956">
        <f t="shared" si="154"/>
        <v>0</v>
      </c>
      <c r="Y1956">
        <f>VLOOKUP(RIGHT($X$1,5),Key!$A$9:$B$14,2,FALSE)</f>
        <v>3.7</v>
      </c>
      <c r="Z1956">
        <f t="shared" si="152"/>
        <v>10.199999999999999</v>
      </c>
      <c r="AA1956">
        <f t="shared" si="153"/>
        <v>21</v>
      </c>
    </row>
    <row r="1957" spans="1:27" x14ac:dyDescent="0.3">
      <c r="A1957">
        <v>100067</v>
      </c>
      <c r="B1957">
        <v>230922</v>
      </c>
      <c r="C1957" s="3">
        <v>44130.589583333334</v>
      </c>
      <c r="D1957">
        <v>1</v>
      </c>
      <c r="E1957">
        <v>1</v>
      </c>
      <c r="F1957" t="s">
        <v>25</v>
      </c>
      <c r="G1957">
        <v>1</v>
      </c>
      <c r="H1957">
        <v>75.515630000000002</v>
      </c>
      <c r="I1957">
        <v>14.625</v>
      </c>
      <c r="J1957">
        <v>0.7265625</v>
      </c>
      <c r="K1957">
        <v>58.023440000000001</v>
      </c>
      <c r="L1957" s="3">
        <v>44130.342361111114</v>
      </c>
      <c r="M1957">
        <v>17.18</v>
      </c>
      <c r="N1957" t="s">
        <v>28</v>
      </c>
      <c r="P1957">
        <f>(C1957-Key!$B$1)*24</f>
        <v>-0.8999999999650754</v>
      </c>
      <c r="Q1957">
        <f>(Key!$B$2-'17.1'!C1957)*24</f>
        <v>3.8499999999767169</v>
      </c>
      <c r="R1957" s="3">
        <f>C1957-(M1957-Key!$B$5)/(24*Key!$B$6)</f>
        <v>44130.575768518516</v>
      </c>
      <c r="S1957">
        <f>M1957-Key!$B$5</f>
        <v>14.92</v>
      </c>
      <c r="T1957" s="2">
        <f t="shared" si="150"/>
        <v>44129.590277777781</v>
      </c>
      <c r="U1957" t="str">
        <f t="shared" si="151"/>
        <v>10-25-2020 14:10</v>
      </c>
      <c r="V1957">
        <f>IFERROR(IF(W1957=Z1957,VLOOKUP($U1957,[1]C8842!$G$2:$M$145,3,FALSE),0),0)</f>
        <v>21</v>
      </c>
      <c r="W1957">
        <f>VLOOKUP(RIGHT($V$1,5),Key!$A$9:$B$14,2,FALSE)</f>
        <v>10.199999999999999</v>
      </c>
      <c r="X1957">
        <f t="shared" si="154"/>
        <v>0</v>
      </c>
      <c r="Y1957">
        <f>VLOOKUP(RIGHT($X$1,5),Key!$A$9:$B$14,2,FALSE)</f>
        <v>3.7</v>
      </c>
      <c r="Z1957">
        <f t="shared" si="152"/>
        <v>10.199999999999999</v>
      </c>
      <c r="AA1957">
        <f t="shared" si="153"/>
        <v>21</v>
      </c>
    </row>
    <row r="1958" spans="1:27" x14ac:dyDescent="0.3">
      <c r="A1958">
        <v>100067</v>
      </c>
      <c r="B1958">
        <v>230922</v>
      </c>
      <c r="C1958" s="3">
        <v>44130.589583333334</v>
      </c>
      <c r="D1958">
        <v>0</v>
      </c>
      <c r="E1958">
        <v>2</v>
      </c>
      <c r="F1958" t="s">
        <v>25</v>
      </c>
      <c r="G1958">
        <v>1</v>
      </c>
      <c r="H1958">
        <v>72.132810000000006</v>
      </c>
      <c r="I1958">
        <v>14.148440000000001</v>
      </c>
      <c r="J1958">
        <v>0.7421875</v>
      </c>
      <c r="K1958">
        <v>46.019530000000003</v>
      </c>
      <c r="L1958" s="3">
        <v>44130.342361111114</v>
      </c>
      <c r="M1958">
        <v>17.18</v>
      </c>
      <c r="N1958" t="s">
        <v>28</v>
      </c>
      <c r="P1958">
        <f>(C1958-Key!$B$1)*24</f>
        <v>-0.8999999999650754</v>
      </c>
      <c r="Q1958">
        <f>(Key!$B$2-'17.1'!C1958)*24</f>
        <v>3.8499999999767169</v>
      </c>
      <c r="R1958" s="3">
        <f>C1958-(M1958-Key!$B$5)/(24*Key!$B$6)</f>
        <v>44130.575768518516</v>
      </c>
      <c r="S1958">
        <f>M1958-Key!$B$5</f>
        <v>14.92</v>
      </c>
      <c r="T1958" s="2">
        <f t="shared" si="150"/>
        <v>44129.590277777781</v>
      </c>
      <c r="U1958" t="str">
        <f t="shared" si="151"/>
        <v>10-25-2020 14:10</v>
      </c>
      <c r="V1958">
        <f>IFERROR(IF(W1958=Z1958,VLOOKUP($U1958,[1]C8842!$G$2:$M$145,3,FALSE),0),0)</f>
        <v>21</v>
      </c>
      <c r="W1958">
        <f>VLOOKUP(RIGHT($V$1,5),Key!$A$9:$B$14,2,FALSE)</f>
        <v>10.199999999999999</v>
      </c>
      <c r="X1958">
        <f t="shared" si="154"/>
        <v>0</v>
      </c>
      <c r="Y1958">
        <f>VLOOKUP(RIGHT($X$1,5),Key!$A$9:$B$14,2,FALSE)</f>
        <v>3.7</v>
      </c>
      <c r="Z1958">
        <f t="shared" si="152"/>
        <v>10.199999999999999</v>
      </c>
      <c r="AA1958">
        <f t="shared" si="153"/>
        <v>21</v>
      </c>
    </row>
    <row r="1959" spans="1:27" x14ac:dyDescent="0.3">
      <c r="A1959">
        <v>100067</v>
      </c>
      <c r="B1959">
        <v>230922</v>
      </c>
      <c r="C1959" s="3">
        <v>44130.589583333334</v>
      </c>
      <c r="D1959">
        <v>1</v>
      </c>
      <c r="E1959">
        <v>1</v>
      </c>
      <c r="F1959" t="s">
        <v>25</v>
      </c>
      <c r="G1959">
        <v>1</v>
      </c>
      <c r="H1959">
        <v>75.46875</v>
      </c>
      <c r="I1959">
        <v>19.85547</v>
      </c>
      <c r="J1959">
        <v>0.91015630000000003</v>
      </c>
      <c r="K1959">
        <v>60.023440000000001</v>
      </c>
      <c r="L1959" s="3">
        <v>44130.342361111114</v>
      </c>
      <c r="M1959">
        <v>17.18</v>
      </c>
      <c r="N1959" t="s">
        <v>28</v>
      </c>
      <c r="P1959">
        <f>(C1959-Key!$B$1)*24</f>
        <v>-0.8999999999650754</v>
      </c>
      <c r="Q1959">
        <f>(Key!$B$2-'17.1'!C1959)*24</f>
        <v>3.8499999999767169</v>
      </c>
      <c r="R1959" s="3">
        <f>C1959-(M1959-Key!$B$5)/(24*Key!$B$6)</f>
        <v>44130.575768518516</v>
      </c>
      <c r="S1959">
        <f>M1959-Key!$B$5</f>
        <v>14.92</v>
      </c>
      <c r="T1959" s="2">
        <f t="shared" si="150"/>
        <v>44129.590277777781</v>
      </c>
      <c r="U1959" t="str">
        <f t="shared" si="151"/>
        <v>10-25-2020 14:10</v>
      </c>
      <c r="V1959">
        <f>IFERROR(IF(W1959=Z1959,VLOOKUP($U1959,[1]C8842!$G$2:$M$145,3,FALSE),0),0)</f>
        <v>21</v>
      </c>
      <c r="W1959">
        <f>VLOOKUP(RIGHT($V$1,5),Key!$A$9:$B$14,2,FALSE)</f>
        <v>10.199999999999999</v>
      </c>
      <c r="X1959">
        <f t="shared" si="154"/>
        <v>0</v>
      </c>
      <c r="Y1959">
        <f>VLOOKUP(RIGHT($X$1,5),Key!$A$9:$B$14,2,FALSE)</f>
        <v>3.7</v>
      </c>
      <c r="Z1959">
        <f t="shared" si="152"/>
        <v>10.199999999999999</v>
      </c>
      <c r="AA1959">
        <f t="shared" si="153"/>
        <v>21</v>
      </c>
    </row>
    <row r="1960" spans="1:27" x14ac:dyDescent="0.3">
      <c r="A1960">
        <v>100067</v>
      </c>
      <c r="B1960">
        <v>230922</v>
      </c>
      <c r="C1960" s="3">
        <v>44130.589583333334</v>
      </c>
      <c r="D1960">
        <v>0</v>
      </c>
      <c r="E1960">
        <v>2</v>
      </c>
      <c r="F1960" t="s">
        <v>25</v>
      </c>
      <c r="G1960">
        <v>3</v>
      </c>
      <c r="H1960">
        <v>70.820310000000006</v>
      </c>
      <c r="I1960">
        <v>33.308590000000002</v>
      </c>
      <c r="J1960">
        <v>1.4765630000000001</v>
      </c>
      <c r="K1960">
        <v>46.019530000000003</v>
      </c>
      <c r="L1960" s="3">
        <v>44130.342361111114</v>
      </c>
      <c r="M1960">
        <v>17.18</v>
      </c>
      <c r="N1960" t="s">
        <v>28</v>
      </c>
      <c r="P1960">
        <f>(C1960-Key!$B$1)*24</f>
        <v>-0.8999999999650754</v>
      </c>
      <c r="Q1960">
        <f>(Key!$B$2-'17.1'!C1960)*24</f>
        <v>3.8499999999767169</v>
      </c>
      <c r="R1960" s="3">
        <f>C1960-(M1960-Key!$B$5)/(24*Key!$B$6)</f>
        <v>44130.575768518516</v>
      </c>
      <c r="S1960">
        <f>M1960-Key!$B$5</f>
        <v>14.92</v>
      </c>
      <c r="T1960" s="2">
        <f t="shared" si="150"/>
        <v>44129.590277777781</v>
      </c>
      <c r="U1960" t="str">
        <f t="shared" si="151"/>
        <v>10-25-2020 14:10</v>
      </c>
      <c r="V1960">
        <f>IFERROR(IF(W1960=Z1960,VLOOKUP($U1960,[1]C8842!$G$2:$M$145,3,FALSE),0),0)</f>
        <v>21</v>
      </c>
      <c r="W1960">
        <f>VLOOKUP(RIGHT($V$1,5),Key!$A$9:$B$14,2,FALSE)</f>
        <v>10.199999999999999</v>
      </c>
      <c r="X1960">
        <f t="shared" si="154"/>
        <v>0</v>
      </c>
      <c r="Y1960">
        <f>VLOOKUP(RIGHT($X$1,5),Key!$A$9:$B$14,2,FALSE)</f>
        <v>3.7</v>
      </c>
      <c r="Z1960">
        <f t="shared" si="152"/>
        <v>10.199999999999999</v>
      </c>
      <c r="AA1960">
        <f t="shared" si="153"/>
        <v>21</v>
      </c>
    </row>
    <row r="1961" spans="1:27" x14ac:dyDescent="0.3">
      <c r="A1961">
        <v>100067</v>
      </c>
      <c r="B1961">
        <v>230922</v>
      </c>
      <c r="C1961" s="3">
        <v>44130.589583333334</v>
      </c>
      <c r="D1961">
        <v>3</v>
      </c>
      <c r="E1961">
        <v>2</v>
      </c>
      <c r="F1961" t="s">
        <v>26</v>
      </c>
      <c r="G1961">
        <v>1</v>
      </c>
      <c r="H1961">
        <v>69.539060000000006</v>
      </c>
      <c r="I1961">
        <v>15.64063</v>
      </c>
      <c r="J1961">
        <v>0.828125</v>
      </c>
      <c r="K1961">
        <v>96.039060000000006</v>
      </c>
      <c r="L1961" s="3">
        <v>44130.342361111114</v>
      </c>
      <c r="M1961">
        <v>17.18</v>
      </c>
      <c r="N1961" t="s">
        <v>28</v>
      </c>
      <c r="P1961">
        <f>(C1961-Key!$B$1)*24</f>
        <v>-0.8999999999650754</v>
      </c>
      <c r="Q1961">
        <f>(Key!$B$2-'17.1'!C1961)*24</f>
        <v>3.8499999999767169</v>
      </c>
      <c r="R1961" s="3">
        <f>C1961-(M1961-Key!$B$5)/(24*Key!$B$6)</f>
        <v>44130.575768518516</v>
      </c>
      <c r="S1961">
        <f>M1961-Key!$B$5</f>
        <v>14.92</v>
      </c>
      <c r="T1961" s="2">
        <f t="shared" si="150"/>
        <v>44129.590277777781</v>
      </c>
      <c r="U1961" t="str">
        <f t="shared" si="151"/>
        <v>10-25-2020 14:10</v>
      </c>
      <c r="V1961">
        <f>IFERROR(IF(W1961=Z1961,VLOOKUP($U1961,[1]C8842!$G$2:$M$145,3,FALSE),0),0)</f>
        <v>21</v>
      </c>
      <c r="W1961">
        <f>VLOOKUP(RIGHT($V$1,5),Key!$A$9:$B$14,2,FALSE)</f>
        <v>10.199999999999999</v>
      </c>
      <c r="X1961">
        <f t="shared" si="154"/>
        <v>0</v>
      </c>
      <c r="Y1961">
        <f>VLOOKUP(RIGHT($X$1,5),Key!$A$9:$B$14,2,FALSE)</f>
        <v>3.7</v>
      </c>
      <c r="Z1961">
        <f t="shared" si="152"/>
        <v>10.199999999999999</v>
      </c>
      <c r="AA1961">
        <f t="shared" si="153"/>
        <v>21</v>
      </c>
    </row>
    <row r="1962" spans="1:27" x14ac:dyDescent="0.3">
      <c r="A1962">
        <v>100067</v>
      </c>
      <c r="B1962">
        <v>230922</v>
      </c>
      <c r="C1962" s="3">
        <v>44130.589583333334</v>
      </c>
      <c r="D1962">
        <v>2</v>
      </c>
      <c r="E1962">
        <v>1</v>
      </c>
      <c r="F1962" t="s">
        <v>26</v>
      </c>
      <c r="G1962">
        <v>1</v>
      </c>
      <c r="H1962">
        <v>70.261719999999997</v>
      </c>
      <c r="I1962">
        <v>18.60547</v>
      </c>
      <c r="J1962">
        <v>0.9296875</v>
      </c>
      <c r="K1962">
        <v>81.035160000000005</v>
      </c>
      <c r="L1962" s="3">
        <v>44130.342361111114</v>
      </c>
      <c r="M1962">
        <v>17.18</v>
      </c>
      <c r="N1962" t="s">
        <v>28</v>
      </c>
      <c r="P1962">
        <f>(C1962-Key!$B$1)*24</f>
        <v>-0.8999999999650754</v>
      </c>
      <c r="Q1962">
        <f>(Key!$B$2-'17.1'!C1962)*24</f>
        <v>3.8499999999767169</v>
      </c>
      <c r="R1962" s="3">
        <f>C1962-(M1962-Key!$B$5)/(24*Key!$B$6)</f>
        <v>44130.575768518516</v>
      </c>
      <c r="S1962">
        <f>M1962-Key!$B$5</f>
        <v>14.92</v>
      </c>
      <c r="T1962" s="2">
        <f t="shared" si="150"/>
        <v>44129.590277777781</v>
      </c>
      <c r="U1962" t="str">
        <f t="shared" si="151"/>
        <v>10-25-2020 14:10</v>
      </c>
      <c r="V1962">
        <f>IFERROR(IF(W1962=Z1962,VLOOKUP($U1962,[1]C8842!$G$2:$M$145,3,FALSE),0),0)</f>
        <v>21</v>
      </c>
      <c r="W1962">
        <f>VLOOKUP(RIGHT($V$1,5),Key!$A$9:$B$14,2,FALSE)</f>
        <v>10.199999999999999</v>
      </c>
      <c r="X1962">
        <f t="shared" si="154"/>
        <v>0</v>
      </c>
      <c r="Y1962">
        <f>VLOOKUP(RIGHT($X$1,5),Key!$A$9:$B$14,2,FALSE)</f>
        <v>3.7</v>
      </c>
      <c r="Z1962">
        <f t="shared" si="152"/>
        <v>10.199999999999999</v>
      </c>
      <c r="AA1962">
        <f t="shared" si="153"/>
        <v>21</v>
      </c>
    </row>
    <row r="1963" spans="1:27" x14ac:dyDescent="0.3">
      <c r="A1963">
        <v>100067</v>
      </c>
      <c r="B1963">
        <v>230922</v>
      </c>
      <c r="C1963" s="3">
        <v>44130.589583333334</v>
      </c>
      <c r="D1963">
        <v>2</v>
      </c>
      <c r="E1963">
        <v>1</v>
      </c>
      <c r="F1963" t="s">
        <v>26</v>
      </c>
      <c r="G1963">
        <v>1</v>
      </c>
      <c r="H1963">
        <v>68.148439999999994</v>
      </c>
      <c r="I1963">
        <v>13.96875</v>
      </c>
      <c r="J1963">
        <v>0.77734380000000003</v>
      </c>
      <c r="K1963">
        <v>80.03125</v>
      </c>
      <c r="L1963" s="3">
        <v>44130.342361111114</v>
      </c>
      <c r="M1963">
        <v>17.18</v>
      </c>
      <c r="N1963" t="s">
        <v>28</v>
      </c>
      <c r="P1963">
        <f>(C1963-Key!$B$1)*24</f>
        <v>-0.8999999999650754</v>
      </c>
      <c r="Q1963">
        <f>(Key!$B$2-'17.1'!C1963)*24</f>
        <v>3.8499999999767169</v>
      </c>
      <c r="R1963" s="3">
        <f>C1963-(M1963-Key!$B$5)/(24*Key!$B$6)</f>
        <v>44130.575768518516</v>
      </c>
      <c r="S1963">
        <f>M1963-Key!$B$5</f>
        <v>14.92</v>
      </c>
      <c r="T1963" s="2">
        <f t="shared" si="150"/>
        <v>44129.590277777781</v>
      </c>
      <c r="U1963" t="str">
        <f t="shared" si="151"/>
        <v>10-25-2020 14:10</v>
      </c>
      <c r="V1963">
        <f>IFERROR(IF(W1963=Z1963,VLOOKUP($U1963,[1]C8842!$G$2:$M$145,3,FALSE),0),0)</f>
        <v>21</v>
      </c>
      <c r="W1963">
        <f>VLOOKUP(RIGHT($V$1,5),Key!$A$9:$B$14,2,FALSE)</f>
        <v>10.199999999999999</v>
      </c>
      <c r="X1963">
        <f t="shared" si="154"/>
        <v>0</v>
      </c>
      <c r="Y1963">
        <f>VLOOKUP(RIGHT($X$1,5),Key!$A$9:$B$14,2,FALSE)</f>
        <v>3.7</v>
      </c>
      <c r="Z1963">
        <f t="shared" si="152"/>
        <v>10.199999999999999</v>
      </c>
      <c r="AA1963">
        <f t="shared" si="153"/>
        <v>21</v>
      </c>
    </row>
    <row r="1964" spans="1:27" x14ac:dyDescent="0.3">
      <c r="A1964">
        <v>100067</v>
      </c>
      <c r="B1964">
        <v>230922</v>
      </c>
      <c r="C1964" s="3">
        <v>44130.589583333334</v>
      </c>
      <c r="D1964">
        <v>0</v>
      </c>
      <c r="E1964">
        <v>2</v>
      </c>
      <c r="F1964" t="s">
        <v>25</v>
      </c>
      <c r="G1964">
        <v>1</v>
      </c>
      <c r="H1964">
        <v>63.117190000000001</v>
      </c>
      <c r="I1964">
        <v>14.976559999999999</v>
      </c>
      <c r="J1964">
        <v>0.8828125</v>
      </c>
      <c r="K1964">
        <v>46.019530000000003</v>
      </c>
      <c r="L1964" s="3">
        <v>44130.342361111114</v>
      </c>
      <c r="M1964">
        <v>17.18</v>
      </c>
      <c r="N1964" t="s">
        <v>28</v>
      </c>
      <c r="P1964">
        <f>(C1964-Key!$B$1)*24</f>
        <v>-0.8999999999650754</v>
      </c>
      <c r="Q1964">
        <f>(Key!$B$2-'17.1'!C1964)*24</f>
        <v>3.8499999999767169</v>
      </c>
      <c r="R1964" s="3">
        <f>C1964-(M1964-Key!$B$5)/(24*Key!$B$6)</f>
        <v>44130.575768518516</v>
      </c>
      <c r="S1964">
        <f>M1964-Key!$B$5</f>
        <v>14.92</v>
      </c>
      <c r="T1964" s="2">
        <f t="shared" si="150"/>
        <v>44129.590277777781</v>
      </c>
      <c r="U1964" t="str">
        <f t="shared" si="151"/>
        <v>10-25-2020 14:10</v>
      </c>
      <c r="V1964">
        <f>IFERROR(IF(W1964=Z1964,VLOOKUP($U1964,[1]C8842!$G$2:$M$145,3,FALSE),0),0)</f>
        <v>21</v>
      </c>
      <c r="W1964">
        <f>VLOOKUP(RIGHT($V$1,5),Key!$A$9:$B$14,2,FALSE)</f>
        <v>10.199999999999999</v>
      </c>
      <c r="X1964">
        <f t="shared" si="154"/>
        <v>0</v>
      </c>
      <c r="Y1964">
        <f>VLOOKUP(RIGHT($X$1,5),Key!$A$9:$B$14,2,FALSE)</f>
        <v>3.7</v>
      </c>
      <c r="Z1964">
        <f t="shared" si="152"/>
        <v>10.199999999999999</v>
      </c>
      <c r="AA1964">
        <f t="shared" si="153"/>
        <v>21</v>
      </c>
    </row>
    <row r="1965" spans="1:27" x14ac:dyDescent="0.3">
      <c r="A1965">
        <v>100067</v>
      </c>
      <c r="B1965">
        <v>230922</v>
      </c>
      <c r="C1965" s="3">
        <v>44130.589583333334</v>
      </c>
      <c r="D1965">
        <v>2</v>
      </c>
      <c r="E1965">
        <v>1</v>
      </c>
      <c r="F1965" t="s">
        <v>26</v>
      </c>
      <c r="G1965">
        <v>1</v>
      </c>
      <c r="H1965">
        <v>70.621089999999995</v>
      </c>
      <c r="I1965">
        <v>16.847660000000001</v>
      </c>
      <c r="J1965">
        <v>0.859375</v>
      </c>
      <c r="K1965">
        <v>81.035160000000005</v>
      </c>
      <c r="L1965" s="3">
        <v>44130.342361111114</v>
      </c>
      <c r="M1965">
        <v>17.18</v>
      </c>
      <c r="N1965" t="s">
        <v>28</v>
      </c>
      <c r="P1965">
        <f>(C1965-Key!$B$1)*24</f>
        <v>-0.8999999999650754</v>
      </c>
      <c r="Q1965">
        <f>(Key!$B$2-'17.1'!C1965)*24</f>
        <v>3.8499999999767169</v>
      </c>
      <c r="R1965" s="3">
        <f>C1965-(M1965-Key!$B$5)/(24*Key!$B$6)</f>
        <v>44130.575768518516</v>
      </c>
      <c r="S1965">
        <f>M1965-Key!$B$5</f>
        <v>14.92</v>
      </c>
      <c r="T1965" s="2">
        <f t="shared" si="150"/>
        <v>44129.590277777781</v>
      </c>
      <c r="U1965" t="str">
        <f t="shared" si="151"/>
        <v>10-25-2020 14:10</v>
      </c>
      <c r="V1965">
        <f>IFERROR(IF(W1965=Z1965,VLOOKUP($U1965,[1]C8842!$G$2:$M$145,3,FALSE),0),0)</f>
        <v>21</v>
      </c>
      <c r="W1965">
        <f>VLOOKUP(RIGHT($V$1,5),Key!$A$9:$B$14,2,FALSE)</f>
        <v>10.199999999999999</v>
      </c>
      <c r="X1965">
        <f t="shared" si="154"/>
        <v>0</v>
      </c>
      <c r="Y1965">
        <f>VLOOKUP(RIGHT($X$1,5),Key!$A$9:$B$14,2,FALSE)</f>
        <v>3.7</v>
      </c>
      <c r="Z1965">
        <f t="shared" si="152"/>
        <v>10.199999999999999</v>
      </c>
      <c r="AA1965">
        <f t="shared" si="153"/>
        <v>21</v>
      </c>
    </row>
    <row r="1966" spans="1:27" x14ac:dyDescent="0.3">
      <c r="A1966">
        <v>100067</v>
      </c>
      <c r="B1966">
        <v>230922</v>
      </c>
      <c r="C1966" s="3">
        <v>44130.589583333334</v>
      </c>
      <c r="D1966">
        <v>0</v>
      </c>
      <c r="E1966">
        <v>2</v>
      </c>
      <c r="F1966" t="s">
        <v>25</v>
      </c>
      <c r="G1966">
        <v>1</v>
      </c>
      <c r="H1966">
        <v>56.359380000000002</v>
      </c>
      <c r="I1966">
        <v>17.32422</v>
      </c>
      <c r="J1966">
        <v>1.1015630000000001</v>
      </c>
      <c r="K1966">
        <v>45.019530000000003</v>
      </c>
      <c r="L1966" s="3">
        <v>44130.342361111114</v>
      </c>
      <c r="M1966">
        <v>17.18</v>
      </c>
      <c r="N1966" t="s">
        <v>28</v>
      </c>
      <c r="P1966">
        <f>(C1966-Key!$B$1)*24</f>
        <v>-0.8999999999650754</v>
      </c>
      <c r="Q1966">
        <f>(Key!$B$2-'17.1'!C1966)*24</f>
        <v>3.8499999999767169</v>
      </c>
      <c r="R1966" s="3">
        <f>C1966-(M1966-Key!$B$5)/(24*Key!$B$6)</f>
        <v>44130.575768518516</v>
      </c>
      <c r="S1966">
        <f>M1966-Key!$B$5</f>
        <v>14.92</v>
      </c>
      <c r="T1966" s="2">
        <f t="shared" si="150"/>
        <v>44129.590277777781</v>
      </c>
      <c r="U1966" t="str">
        <f t="shared" si="151"/>
        <v>10-25-2020 14:10</v>
      </c>
      <c r="V1966">
        <f>IFERROR(IF(W1966=Z1966,VLOOKUP($U1966,[1]C8842!$G$2:$M$145,3,FALSE),0),0)</f>
        <v>21</v>
      </c>
      <c r="W1966">
        <f>VLOOKUP(RIGHT($V$1,5),Key!$A$9:$B$14,2,FALSE)</f>
        <v>10.199999999999999</v>
      </c>
      <c r="X1966">
        <f t="shared" si="154"/>
        <v>0</v>
      </c>
      <c r="Y1966">
        <f>VLOOKUP(RIGHT($X$1,5),Key!$A$9:$B$14,2,FALSE)</f>
        <v>3.7</v>
      </c>
      <c r="Z1966">
        <f t="shared" si="152"/>
        <v>10.199999999999999</v>
      </c>
      <c r="AA1966">
        <f t="shared" si="153"/>
        <v>21</v>
      </c>
    </row>
    <row r="1967" spans="1:27" x14ac:dyDescent="0.3">
      <c r="A1967">
        <v>100067</v>
      </c>
      <c r="B1967">
        <v>230922</v>
      </c>
      <c r="C1967" s="3">
        <v>44130.589583333334</v>
      </c>
      <c r="D1967">
        <v>2</v>
      </c>
      <c r="E1967">
        <v>1</v>
      </c>
      <c r="F1967" t="s">
        <v>26</v>
      </c>
      <c r="G1967">
        <v>2</v>
      </c>
      <c r="H1967">
        <v>70.871089999999995</v>
      </c>
      <c r="I1967">
        <v>22.51953</v>
      </c>
      <c r="J1967">
        <v>1.0703130000000001</v>
      </c>
      <c r="K1967">
        <v>82.035160000000005</v>
      </c>
      <c r="L1967" s="3">
        <v>44130.342361111114</v>
      </c>
      <c r="M1967">
        <v>17.18</v>
      </c>
      <c r="N1967" t="s">
        <v>28</v>
      </c>
      <c r="P1967">
        <f>(C1967-Key!$B$1)*24</f>
        <v>-0.8999999999650754</v>
      </c>
      <c r="Q1967">
        <f>(Key!$B$2-'17.1'!C1967)*24</f>
        <v>3.8499999999767169</v>
      </c>
      <c r="R1967" s="3">
        <f>C1967-(M1967-Key!$B$5)/(24*Key!$B$6)</f>
        <v>44130.575768518516</v>
      </c>
      <c r="S1967">
        <f>M1967-Key!$B$5</f>
        <v>14.92</v>
      </c>
      <c r="T1967" s="2">
        <f t="shared" si="150"/>
        <v>44129.590277777781</v>
      </c>
      <c r="U1967" t="str">
        <f t="shared" si="151"/>
        <v>10-25-2020 14:10</v>
      </c>
      <c r="V1967">
        <f>IFERROR(IF(W1967=Z1967,VLOOKUP($U1967,[1]C8842!$G$2:$M$145,3,FALSE),0),0)</f>
        <v>21</v>
      </c>
      <c r="W1967">
        <f>VLOOKUP(RIGHT($V$1,5),Key!$A$9:$B$14,2,FALSE)</f>
        <v>10.199999999999999</v>
      </c>
      <c r="X1967">
        <f t="shared" si="154"/>
        <v>0</v>
      </c>
      <c r="Y1967">
        <f>VLOOKUP(RIGHT($X$1,5),Key!$A$9:$B$14,2,FALSE)</f>
        <v>3.7</v>
      </c>
      <c r="Z1967">
        <f t="shared" si="152"/>
        <v>10.199999999999999</v>
      </c>
      <c r="AA1967">
        <f t="shared" si="153"/>
        <v>21</v>
      </c>
    </row>
    <row r="1968" spans="1:27" x14ac:dyDescent="0.3">
      <c r="A1968">
        <v>100067</v>
      </c>
      <c r="B1968">
        <v>230922</v>
      </c>
      <c r="C1968" s="3">
        <v>44130.589583333334</v>
      </c>
      <c r="D1968">
        <v>3</v>
      </c>
      <c r="E1968">
        <v>2</v>
      </c>
      <c r="F1968" t="s">
        <v>26</v>
      </c>
      <c r="G1968">
        <v>4</v>
      </c>
      <c r="H1968">
        <v>63.125</v>
      </c>
      <c r="I1968">
        <v>70.988280000000003</v>
      </c>
      <c r="J1968">
        <v>3.2460939999999998</v>
      </c>
      <c r="K1968">
        <v>94.039060000000006</v>
      </c>
      <c r="L1968" s="3">
        <v>44130.342361111114</v>
      </c>
      <c r="M1968">
        <v>17.18</v>
      </c>
      <c r="N1968" t="s">
        <v>28</v>
      </c>
      <c r="P1968">
        <f>(C1968-Key!$B$1)*24</f>
        <v>-0.8999999999650754</v>
      </c>
      <c r="Q1968">
        <f>(Key!$B$2-'17.1'!C1968)*24</f>
        <v>3.8499999999767169</v>
      </c>
      <c r="R1968" s="3">
        <f>C1968-(M1968-Key!$B$5)/(24*Key!$B$6)</f>
        <v>44130.575768518516</v>
      </c>
      <c r="S1968">
        <f>M1968-Key!$B$5</f>
        <v>14.92</v>
      </c>
      <c r="T1968" s="2">
        <f t="shared" si="150"/>
        <v>44129.590277777781</v>
      </c>
      <c r="U1968" t="str">
        <f t="shared" si="151"/>
        <v>10-25-2020 14:10</v>
      </c>
      <c r="V1968">
        <f>IFERROR(IF(W1968=Z1968,VLOOKUP($U1968,[1]C8842!$G$2:$M$145,3,FALSE),0),0)</f>
        <v>21</v>
      </c>
      <c r="W1968">
        <f>VLOOKUP(RIGHT($V$1,5),Key!$A$9:$B$14,2,FALSE)</f>
        <v>10.199999999999999</v>
      </c>
      <c r="X1968">
        <f t="shared" si="154"/>
        <v>0</v>
      </c>
      <c r="Y1968">
        <f>VLOOKUP(RIGHT($X$1,5),Key!$A$9:$B$14,2,FALSE)</f>
        <v>3.7</v>
      </c>
      <c r="Z1968">
        <f t="shared" si="152"/>
        <v>10.199999999999999</v>
      </c>
      <c r="AA1968">
        <f t="shared" si="153"/>
        <v>21</v>
      </c>
    </row>
    <row r="1969" spans="1:27" x14ac:dyDescent="0.3">
      <c r="A1969">
        <v>100067</v>
      </c>
      <c r="B1969">
        <v>230922</v>
      </c>
      <c r="C1969" s="3">
        <v>44130.589583333334</v>
      </c>
      <c r="D1969">
        <v>3</v>
      </c>
      <c r="E1969">
        <v>2</v>
      </c>
      <c r="F1969" t="s">
        <v>26</v>
      </c>
      <c r="G1969">
        <v>1</v>
      </c>
      <c r="H1969">
        <v>67.304689999999994</v>
      </c>
      <c r="I1969">
        <v>16.46875</v>
      </c>
      <c r="J1969">
        <v>0.88671880000000003</v>
      </c>
      <c r="K1969">
        <v>92.039060000000006</v>
      </c>
      <c r="L1969" s="3">
        <v>44130.342361111114</v>
      </c>
      <c r="M1969">
        <v>17.18</v>
      </c>
      <c r="N1969" t="s">
        <v>28</v>
      </c>
      <c r="P1969">
        <f>(C1969-Key!$B$1)*24</f>
        <v>-0.8999999999650754</v>
      </c>
      <c r="Q1969">
        <f>(Key!$B$2-'17.1'!C1969)*24</f>
        <v>3.8499999999767169</v>
      </c>
      <c r="R1969" s="3">
        <f>C1969-(M1969-Key!$B$5)/(24*Key!$B$6)</f>
        <v>44130.575768518516</v>
      </c>
      <c r="S1969">
        <f>M1969-Key!$B$5</f>
        <v>14.92</v>
      </c>
      <c r="T1969" s="2">
        <f t="shared" si="150"/>
        <v>44129.590277777781</v>
      </c>
      <c r="U1969" t="str">
        <f t="shared" si="151"/>
        <v>10-25-2020 14:10</v>
      </c>
      <c r="V1969">
        <f>IFERROR(IF(W1969=Z1969,VLOOKUP($U1969,[1]C8842!$G$2:$M$145,3,FALSE),0),0)</f>
        <v>21</v>
      </c>
      <c r="W1969">
        <f>VLOOKUP(RIGHT($V$1,5),Key!$A$9:$B$14,2,FALSE)</f>
        <v>10.199999999999999</v>
      </c>
      <c r="X1969">
        <f t="shared" si="154"/>
        <v>0</v>
      </c>
      <c r="Y1969">
        <f>VLOOKUP(RIGHT($X$1,5),Key!$A$9:$B$14,2,FALSE)</f>
        <v>3.7</v>
      </c>
      <c r="Z1969">
        <f t="shared" si="152"/>
        <v>10.199999999999999</v>
      </c>
      <c r="AA1969">
        <f t="shared" si="153"/>
        <v>21</v>
      </c>
    </row>
    <row r="1970" spans="1:27" x14ac:dyDescent="0.3">
      <c r="A1970">
        <v>100067</v>
      </c>
      <c r="B1970">
        <v>230922</v>
      </c>
      <c r="C1970" s="3">
        <v>44130.589583333334</v>
      </c>
      <c r="D1970">
        <v>1</v>
      </c>
      <c r="E1970">
        <v>1</v>
      </c>
      <c r="F1970" t="s">
        <v>25</v>
      </c>
      <c r="G1970">
        <v>1</v>
      </c>
      <c r="H1970">
        <v>69.882810000000006</v>
      </c>
      <c r="I1970">
        <v>15.85547</v>
      </c>
      <c r="J1970">
        <v>0.83203130000000003</v>
      </c>
      <c r="K1970">
        <v>58.023440000000001</v>
      </c>
      <c r="L1970" s="3">
        <v>44130.342361111114</v>
      </c>
      <c r="M1970">
        <v>17.18</v>
      </c>
      <c r="N1970" t="s">
        <v>28</v>
      </c>
      <c r="P1970">
        <f>(C1970-Key!$B$1)*24</f>
        <v>-0.8999999999650754</v>
      </c>
      <c r="Q1970">
        <f>(Key!$B$2-'17.1'!C1970)*24</f>
        <v>3.8499999999767169</v>
      </c>
      <c r="R1970" s="3">
        <f>C1970-(M1970-Key!$B$5)/(24*Key!$B$6)</f>
        <v>44130.575768518516</v>
      </c>
      <c r="S1970">
        <f>M1970-Key!$B$5</f>
        <v>14.92</v>
      </c>
      <c r="T1970" s="2">
        <f t="shared" si="150"/>
        <v>44129.590277777781</v>
      </c>
      <c r="U1970" t="str">
        <f t="shared" si="151"/>
        <v>10-25-2020 14:10</v>
      </c>
      <c r="V1970">
        <f>IFERROR(IF(W1970=Z1970,VLOOKUP($U1970,[1]C8842!$G$2:$M$145,3,FALSE),0),0)</f>
        <v>21</v>
      </c>
      <c r="W1970">
        <f>VLOOKUP(RIGHT($V$1,5),Key!$A$9:$B$14,2,FALSE)</f>
        <v>10.199999999999999</v>
      </c>
      <c r="X1970">
        <f t="shared" si="154"/>
        <v>0</v>
      </c>
      <c r="Y1970">
        <f>VLOOKUP(RIGHT($X$1,5),Key!$A$9:$B$14,2,FALSE)</f>
        <v>3.7</v>
      </c>
      <c r="Z1970">
        <f t="shared" si="152"/>
        <v>10.199999999999999</v>
      </c>
      <c r="AA1970">
        <f t="shared" si="153"/>
        <v>21</v>
      </c>
    </row>
    <row r="1971" spans="1:27" x14ac:dyDescent="0.3">
      <c r="A1971">
        <v>100067</v>
      </c>
      <c r="B1971">
        <v>230922</v>
      </c>
      <c r="C1971" s="3">
        <v>44130.590277777781</v>
      </c>
      <c r="D1971">
        <v>0</v>
      </c>
      <c r="E1971">
        <v>2</v>
      </c>
      <c r="F1971" t="s">
        <v>25</v>
      </c>
      <c r="G1971">
        <v>1</v>
      </c>
      <c r="H1971">
        <v>61.605469999999997</v>
      </c>
      <c r="I1971">
        <v>15.70313</v>
      </c>
      <c r="J1971">
        <v>0.93359380000000003</v>
      </c>
      <c r="K1971">
        <v>46.019530000000003</v>
      </c>
      <c r="L1971" s="3">
        <v>44130.342361111114</v>
      </c>
      <c r="M1971">
        <v>17.18</v>
      </c>
      <c r="N1971" t="s">
        <v>28</v>
      </c>
      <c r="P1971">
        <f>(C1971-Key!$B$1)*24</f>
        <v>-0.88333333324408159</v>
      </c>
      <c r="Q1971">
        <f>(Key!$B$2-'17.1'!C1971)*24</f>
        <v>3.8333333332557231</v>
      </c>
      <c r="R1971" s="3">
        <f>C1971-(M1971-Key!$B$5)/(24*Key!$B$6)</f>
        <v>44130.576462962963</v>
      </c>
      <c r="S1971">
        <f>M1971-Key!$B$5</f>
        <v>14.92</v>
      </c>
      <c r="T1971" s="2">
        <f t="shared" si="150"/>
        <v>44129.590277777781</v>
      </c>
      <c r="U1971" t="str">
        <f t="shared" si="151"/>
        <v>10-25-2020 14:10</v>
      </c>
      <c r="V1971">
        <f>IFERROR(IF(W1971=Z1971,VLOOKUP($U1971,[1]C8842!$G$2:$M$145,3,FALSE),0),0)</f>
        <v>21</v>
      </c>
      <c r="W1971">
        <f>VLOOKUP(RIGHT($V$1,5),Key!$A$9:$B$14,2,FALSE)</f>
        <v>10.199999999999999</v>
      </c>
      <c r="X1971">
        <f t="shared" si="154"/>
        <v>0</v>
      </c>
      <c r="Y1971">
        <f>VLOOKUP(RIGHT($X$1,5),Key!$A$9:$B$14,2,FALSE)</f>
        <v>3.7</v>
      </c>
      <c r="Z1971">
        <f t="shared" si="152"/>
        <v>10.199999999999999</v>
      </c>
      <c r="AA1971">
        <f t="shared" si="153"/>
        <v>21</v>
      </c>
    </row>
    <row r="1972" spans="1:27" x14ac:dyDescent="0.3">
      <c r="A1972">
        <v>100067</v>
      </c>
      <c r="B1972">
        <v>230922</v>
      </c>
      <c r="C1972" s="3">
        <v>44130.590277777781</v>
      </c>
      <c r="D1972">
        <v>3</v>
      </c>
      <c r="E1972">
        <v>2</v>
      </c>
      <c r="F1972" t="s">
        <v>26</v>
      </c>
      <c r="G1972">
        <v>1</v>
      </c>
      <c r="H1972">
        <v>69.394530000000003</v>
      </c>
      <c r="I1972">
        <v>16.60547</v>
      </c>
      <c r="J1972">
        <v>0.8671875</v>
      </c>
      <c r="K1972">
        <v>94.039060000000006</v>
      </c>
      <c r="L1972" s="3">
        <v>44130.342361111114</v>
      </c>
      <c r="M1972">
        <v>17.18</v>
      </c>
      <c r="N1972" t="s">
        <v>28</v>
      </c>
      <c r="P1972">
        <f>(C1972-Key!$B$1)*24</f>
        <v>-0.88333333324408159</v>
      </c>
      <c r="Q1972">
        <f>(Key!$B$2-'17.1'!C1972)*24</f>
        <v>3.8333333332557231</v>
      </c>
      <c r="R1972" s="3">
        <f>C1972-(M1972-Key!$B$5)/(24*Key!$B$6)</f>
        <v>44130.576462962963</v>
      </c>
      <c r="S1972">
        <f>M1972-Key!$B$5</f>
        <v>14.92</v>
      </c>
      <c r="T1972" s="2">
        <f t="shared" si="150"/>
        <v>44129.590277777781</v>
      </c>
      <c r="U1972" t="str">
        <f t="shared" si="151"/>
        <v>10-25-2020 14:10</v>
      </c>
      <c r="V1972">
        <f>IFERROR(IF(W1972=Z1972,VLOOKUP($U1972,[1]C8842!$G$2:$M$145,3,FALSE),0),0)</f>
        <v>21</v>
      </c>
      <c r="W1972">
        <f>VLOOKUP(RIGHT($V$1,5),Key!$A$9:$B$14,2,FALSE)</f>
        <v>10.199999999999999</v>
      </c>
      <c r="X1972">
        <f t="shared" si="154"/>
        <v>0</v>
      </c>
      <c r="Y1972">
        <f>VLOOKUP(RIGHT($X$1,5),Key!$A$9:$B$14,2,FALSE)</f>
        <v>3.7</v>
      </c>
      <c r="Z1972">
        <f t="shared" si="152"/>
        <v>10.199999999999999</v>
      </c>
      <c r="AA1972">
        <f t="shared" si="153"/>
        <v>21</v>
      </c>
    </row>
    <row r="1973" spans="1:27" x14ac:dyDescent="0.3">
      <c r="A1973">
        <v>100067</v>
      </c>
      <c r="B1973">
        <v>230922</v>
      </c>
      <c r="C1973" s="3">
        <v>44130.590277777781</v>
      </c>
      <c r="D1973">
        <v>3</v>
      </c>
      <c r="E1973">
        <v>2</v>
      </c>
      <c r="F1973" t="s">
        <v>26</v>
      </c>
      <c r="G1973">
        <v>2</v>
      </c>
      <c r="H1973">
        <v>67.398439999999994</v>
      </c>
      <c r="I1973">
        <v>26.21875</v>
      </c>
      <c r="J1973">
        <v>1.269531</v>
      </c>
      <c r="K1973">
        <v>92.039060000000006</v>
      </c>
      <c r="L1973" s="3">
        <v>44130.342361111114</v>
      </c>
      <c r="M1973">
        <v>17.18</v>
      </c>
      <c r="N1973" t="s">
        <v>28</v>
      </c>
      <c r="P1973">
        <f>(C1973-Key!$B$1)*24</f>
        <v>-0.88333333324408159</v>
      </c>
      <c r="Q1973">
        <f>(Key!$B$2-'17.1'!C1973)*24</f>
        <v>3.8333333332557231</v>
      </c>
      <c r="R1973" s="3">
        <f>C1973-(M1973-Key!$B$5)/(24*Key!$B$6)</f>
        <v>44130.576462962963</v>
      </c>
      <c r="S1973">
        <f>M1973-Key!$B$5</f>
        <v>14.92</v>
      </c>
      <c r="T1973" s="2">
        <f t="shared" si="150"/>
        <v>44129.590277777781</v>
      </c>
      <c r="U1973" t="str">
        <f t="shared" si="151"/>
        <v>10-25-2020 14:10</v>
      </c>
      <c r="V1973">
        <f>IFERROR(IF(W1973=Z1973,VLOOKUP($U1973,[1]C8842!$G$2:$M$145,3,FALSE),0),0)</f>
        <v>21</v>
      </c>
      <c r="W1973">
        <f>VLOOKUP(RIGHT($V$1,5),Key!$A$9:$B$14,2,FALSE)</f>
        <v>10.199999999999999</v>
      </c>
      <c r="X1973">
        <f t="shared" si="154"/>
        <v>0</v>
      </c>
      <c r="Y1973">
        <f>VLOOKUP(RIGHT($X$1,5),Key!$A$9:$B$14,2,FALSE)</f>
        <v>3.7</v>
      </c>
      <c r="Z1973">
        <f t="shared" si="152"/>
        <v>10.199999999999999</v>
      </c>
      <c r="AA1973">
        <f t="shared" si="153"/>
        <v>21</v>
      </c>
    </row>
    <row r="1974" spans="1:27" x14ac:dyDescent="0.3">
      <c r="A1974">
        <v>100067</v>
      </c>
      <c r="B1974">
        <v>230922</v>
      </c>
      <c r="C1974" s="3">
        <v>44130.590277777781</v>
      </c>
      <c r="D1974">
        <v>0</v>
      </c>
      <c r="E1974">
        <v>2</v>
      </c>
      <c r="F1974" t="s">
        <v>25</v>
      </c>
      <c r="G1974">
        <v>1</v>
      </c>
      <c r="H1974">
        <v>64.527339999999995</v>
      </c>
      <c r="I1974">
        <v>17.851559999999999</v>
      </c>
      <c r="J1974">
        <v>0.98046880000000003</v>
      </c>
      <c r="K1974">
        <v>46.019530000000003</v>
      </c>
      <c r="L1974" s="3">
        <v>44130.342361111114</v>
      </c>
      <c r="M1974">
        <v>17.18</v>
      </c>
      <c r="N1974" t="s">
        <v>28</v>
      </c>
      <c r="P1974">
        <f>(C1974-Key!$B$1)*24</f>
        <v>-0.88333333324408159</v>
      </c>
      <c r="Q1974">
        <f>(Key!$B$2-'17.1'!C1974)*24</f>
        <v>3.8333333332557231</v>
      </c>
      <c r="R1974" s="3">
        <f>C1974-(M1974-Key!$B$5)/(24*Key!$B$6)</f>
        <v>44130.576462962963</v>
      </c>
      <c r="S1974">
        <f>M1974-Key!$B$5</f>
        <v>14.92</v>
      </c>
      <c r="T1974" s="2">
        <f t="shared" si="150"/>
        <v>44129.590277777781</v>
      </c>
      <c r="U1974" t="str">
        <f t="shared" si="151"/>
        <v>10-25-2020 14:10</v>
      </c>
      <c r="V1974">
        <f>IFERROR(IF(W1974=Z1974,VLOOKUP($U1974,[1]C8842!$G$2:$M$145,3,FALSE),0),0)</f>
        <v>21</v>
      </c>
      <c r="W1974">
        <f>VLOOKUP(RIGHT($V$1,5),Key!$A$9:$B$14,2,FALSE)</f>
        <v>10.199999999999999</v>
      </c>
      <c r="X1974">
        <f t="shared" si="154"/>
        <v>0</v>
      </c>
      <c r="Y1974">
        <f>VLOOKUP(RIGHT($X$1,5),Key!$A$9:$B$14,2,FALSE)</f>
        <v>3.7</v>
      </c>
      <c r="Z1974">
        <f t="shared" si="152"/>
        <v>10.199999999999999</v>
      </c>
      <c r="AA1974">
        <f t="shared" si="153"/>
        <v>21</v>
      </c>
    </row>
    <row r="1975" spans="1:27" x14ac:dyDescent="0.3">
      <c r="A1975">
        <v>100067</v>
      </c>
      <c r="B1975">
        <v>230922</v>
      </c>
      <c r="C1975" s="3">
        <v>44130.590277777781</v>
      </c>
      <c r="D1975">
        <v>3</v>
      </c>
      <c r="E1975">
        <v>2</v>
      </c>
      <c r="F1975" t="s">
        <v>26</v>
      </c>
      <c r="G1975">
        <v>1</v>
      </c>
      <c r="H1975">
        <v>72.9375</v>
      </c>
      <c r="I1975">
        <v>17.60547</v>
      </c>
      <c r="J1975">
        <v>0.859375</v>
      </c>
      <c r="K1975">
        <v>94.039060000000006</v>
      </c>
      <c r="L1975" s="3">
        <v>44130.342361111114</v>
      </c>
      <c r="M1975">
        <v>17.18</v>
      </c>
      <c r="N1975" t="s">
        <v>28</v>
      </c>
      <c r="P1975">
        <f>(C1975-Key!$B$1)*24</f>
        <v>-0.88333333324408159</v>
      </c>
      <c r="Q1975">
        <f>(Key!$B$2-'17.1'!C1975)*24</f>
        <v>3.8333333332557231</v>
      </c>
      <c r="R1975" s="3">
        <f>C1975-(M1975-Key!$B$5)/(24*Key!$B$6)</f>
        <v>44130.576462962963</v>
      </c>
      <c r="S1975">
        <f>M1975-Key!$B$5</f>
        <v>14.92</v>
      </c>
      <c r="T1975" s="2">
        <f t="shared" si="150"/>
        <v>44129.590277777781</v>
      </c>
      <c r="U1975" t="str">
        <f t="shared" si="151"/>
        <v>10-25-2020 14:10</v>
      </c>
      <c r="V1975">
        <f>IFERROR(IF(W1975=Z1975,VLOOKUP($U1975,[1]C8842!$G$2:$M$145,3,FALSE),0),0)</f>
        <v>21</v>
      </c>
      <c r="W1975">
        <f>VLOOKUP(RIGHT($V$1,5),Key!$A$9:$B$14,2,FALSE)</f>
        <v>10.199999999999999</v>
      </c>
      <c r="X1975">
        <f t="shared" si="154"/>
        <v>0</v>
      </c>
      <c r="Y1975">
        <f>VLOOKUP(RIGHT($X$1,5),Key!$A$9:$B$14,2,FALSE)</f>
        <v>3.7</v>
      </c>
      <c r="Z1975">
        <f t="shared" si="152"/>
        <v>10.199999999999999</v>
      </c>
      <c r="AA1975">
        <f t="shared" si="153"/>
        <v>21</v>
      </c>
    </row>
    <row r="1976" spans="1:27" x14ac:dyDescent="0.3">
      <c r="A1976">
        <v>100067</v>
      </c>
      <c r="B1976">
        <v>230922</v>
      </c>
      <c r="C1976" s="3">
        <v>44130.590277777781</v>
      </c>
      <c r="D1976">
        <v>3</v>
      </c>
      <c r="E1976">
        <v>2</v>
      </c>
      <c r="F1976" t="s">
        <v>26</v>
      </c>
      <c r="G1976">
        <v>4</v>
      </c>
      <c r="H1976">
        <v>67.503910000000005</v>
      </c>
      <c r="I1976">
        <v>76.09375</v>
      </c>
      <c r="J1976">
        <v>3.234375</v>
      </c>
      <c r="K1976">
        <v>92.039060000000006</v>
      </c>
      <c r="L1976" s="3">
        <v>44130.342361111114</v>
      </c>
      <c r="M1976">
        <v>17.18</v>
      </c>
      <c r="N1976" t="s">
        <v>28</v>
      </c>
      <c r="P1976">
        <f>(C1976-Key!$B$1)*24</f>
        <v>-0.88333333324408159</v>
      </c>
      <c r="Q1976">
        <f>(Key!$B$2-'17.1'!C1976)*24</f>
        <v>3.8333333332557231</v>
      </c>
      <c r="R1976" s="3">
        <f>C1976-(M1976-Key!$B$5)/(24*Key!$B$6)</f>
        <v>44130.576462962963</v>
      </c>
      <c r="S1976">
        <f>M1976-Key!$B$5</f>
        <v>14.92</v>
      </c>
      <c r="T1976" s="2">
        <f t="shared" si="150"/>
        <v>44129.590277777781</v>
      </c>
      <c r="U1976" t="str">
        <f t="shared" si="151"/>
        <v>10-25-2020 14:10</v>
      </c>
      <c r="V1976">
        <f>IFERROR(IF(W1976=Z1976,VLOOKUP($U1976,[1]C8842!$G$2:$M$145,3,FALSE),0),0)</f>
        <v>21</v>
      </c>
      <c r="W1976">
        <f>VLOOKUP(RIGHT($V$1,5),Key!$A$9:$B$14,2,FALSE)</f>
        <v>10.199999999999999</v>
      </c>
      <c r="X1976">
        <f t="shared" si="154"/>
        <v>0</v>
      </c>
      <c r="Y1976">
        <f>VLOOKUP(RIGHT($X$1,5),Key!$A$9:$B$14,2,FALSE)</f>
        <v>3.7</v>
      </c>
      <c r="Z1976">
        <f t="shared" si="152"/>
        <v>10.199999999999999</v>
      </c>
      <c r="AA1976">
        <f t="shared" si="153"/>
        <v>21</v>
      </c>
    </row>
    <row r="1977" spans="1:27" x14ac:dyDescent="0.3">
      <c r="A1977">
        <v>100067</v>
      </c>
      <c r="B1977">
        <v>230922</v>
      </c>
      <c r="C1977" s="3">
        <v>44130.590277777781</v>
      </c>
      <c r="D1977">
        <v>0</v>
      </c>
      <c r="E1977">
        <v>2</v>
      </c>
      <c r="F1977" t="s">
        <v>25</v>
      </c>
      <c r="G1977">
        <v>1</v>
      </c>
      <c r="H1977">
        <v>69.03125</v>
      </c>
      <c r="I1977">
        <v>15.96875</v>
      </c>
      <c r="J1977">
        <v>0.84375</v>
      </c>
      <c r="K1977">
        <v>46.019530000000003</v>
      </c>
      <c r="L1977" s="3">
        <v>44130.342361111114</v>
      </c>
      <c r="M1977">
        <v>17.18</v>
      </c>
      <c r="N1977" t="s">
        <v>28</v>
      </c>
      <c r="P1977">
        <f>(C1977-Key!$B$1)*24</f>
        <v>-0.88333333324408159</v>
      </c>
      <c r="Q1977">
        <f>(Key!$B$2-'17.1'!C1977)*24</f>
        <v>3.8333333332557231</v>
      </c>
      <c r="R1977" s="3">
        <f>C1977-(M1977-Key!$B$5)/(24*Key!$B$6)</f>
        <v>44130.576462962963</v>
      </c>
      <c r="S1977">
        <f>M1977-Key!$B$5</f>
        <v>14.92</v>
      </c>
      <c r="T1977" s="2">
        <f t="shared" si="150"/>
        <v>44129.590277777781</v>
      </c>
      <c r="U1977" t="str">
        <f t="shared" si="151"/>
        <v>10-25-2020 14:10</v>
      </c>
      <c r="V1977">
        <f>IFERROR(IF(W1977=Z1977,VLOOKUP($U1977,[1]C8842!$G$2:$M$145,3,FALSE),0),0)</f>
        <v>21</v>
      </c>
      <c r="W1977">
        <f>VLOOKUP(RIGHT($V$1,5),Key!$A$9:$B$14,2,FALSE)</f>
        <v>10.199999999999999</v>
      </c>
      <c r="X1977">
        <f t="shared" si="154"/>
        <v>0</v>
      </c>
      <c r="Y1977">
        <f>VLOOKUP(RIGHT($X$1,5),Key!$A$9:$B$14,2,FALSE)</f>
        <v>3.7</v>
      </c>
      <c r="Z1977">
        <f t="shared" si="152"/>
        <v>10.199999999999999</v>
      </c>
      <c r="AA1977">
        <f t="shared" si="153"/>
        <v>21</v>
      </c>
    </row>
    <row r="1978" spans="1:27" x14ac:dyDescent="0.3">
      <c r="A1978">
        <v>100067</v>
      </c>
      <c r="B1978">
        <v>230922</v>
      </c>
      <c r="C1978" s="3">
        <v>44130.590277777781</v>
      </c>
      <c r="D1978">
        <v>3</v>
      </c>
      <c r="E1978">
        <v>2</v>
      </c>
      <c r="F1978" t="s">
        <v>26</v>
      </c>
      <c r="G1978">
        <v>2</v>
      </c>
      <c r="H1978">
        <v>66.109380000000002</v>
      </c>
      <c r="I1978">
        <v>20.5</v>
      </c>
      <c r="J1978">
        <v>1.066406</v>
      </c>
      <c r="K1978">
        <v>92.039060000000006</v>
      </c>
      <c r="L1978" s="3">
        <v>44130.342361111114</v>
      </c>
      <c r="M1978">
        <v>17.18</v>
      </c>
      <c r="N1978" t="s">
        <v>28</v>
      </c>
      <c r="P1978">
        <f>(C1978-Key!$B$1)*24</f>
        <v>-0.88333333324408159</v>
      </c>
      <c r="Q1978">
        <f>(Key!$B$2-'17.1'!C1978)*24</f>
        <v>3.8333333332557231</v>
      </c>
      <c r="R1978" s="3">
        <f>C1978-(M1978-Key!$B$5)/(24*Key!$B$6)</f>
        <v>44130.576462962963</v>
      </c>
      <c r="S1978">
        <f>M1978-Key!$B$5</f>
        <v>14.92</v>
      </c>
      <c r="T1978" s="2">
        <f t="shared" si="150"/>
        <v>44129.590277777781</v>
      </c>
      <c r="U1978" t="str">
        <f t="shared" si="151"/>
        <v>10-25-2020 14:10</v>
      </c>
      <c r="V1978">
        <f>IFERROR(IF(W1978=Z1978,VLOOKUP($U1978,[1]C8842!$G$2:$M$145,3,FALSE),0),0)</f>
        <v>21</v>
      </c>
      <c r="W1978">
        <f>VLOOKUP(RIGHT($V$1,5),Key!$A$9:$B$14,2,FALSE)</f>
        <v>10.199999999999999</v>
      </c>
      <c r="X1978">
        <f t="shared" si="154"/>
        <v>0</v>
      </c>
      <c r="Y1978">
        <f>VLOOKUP(RIGHT($X$1,5),Key!$A$9:$B$14,2,FALSE)</f>
        <v>3.7</v>
      </c>
      <c r="Z1978">
        <f t="shared" si="152"/>
        <v>10.199999999999999</v>
      </c>
      <c r="AA1978">
        <f t="shared" si="153"/>
        <v>21</v>
      </c>
    </row>
    <row r="1979" spans="1:27" x14ac:dyDescent="0.3">
      <c r="A1979">
        <v>100067</v>
      </c>
      <c r="B1979">
        <v>230922</v>
      </c>
      <c r="C1979" s="3">
        <v>44130.590277777781</v>
      </c>
      <c r="D1979">
        <v>0</v>
      </c>
      <c r="E1979">
        <v>2</v>
      </c>
      <c r="F1979" t="s">
        <v>25</v>
      </c>
      <c r="G1979">
        <v>3</v>
      </c>
      <c r="H1979">
        <v>54.363280000000003</v>
      </c>
      <c r="I1979">
        <v>40.316409999999998</v>
      </c>
      <c r="J1979">
        <v>2.265625</v>
      </c>
      <c r="K1979">
        <v>46.019530000000003</v>
      </c>
      <c r="L1979" s="3">
        <v>44130.342361111114</v>
      </c>
      <c r="M1979">
        <v>17.18</v>
      </c>
      <c r="N1979" t="s">
        <v>28</v>
      </c>
      <c r="P1979">
        <f>(C1979-Key!$B$1)*24</f>
        <v>-0.88333333324408159</v>
      </c>
      <c r="Q1979">
        <f>(Key!$B$2-'17.1'!C1979)*24</f>
        <v>3.8333333332557231</v>
      </c>
      <c r="R1979" s="3">
        <f>C1979-(M1979-Key!$B$5)/(24*Key!$B$6)</f>
        <v>44130.576462962963</v>
      </c>
      <c r="S1979">
        <f>M1979-Key!$B$5</f>
        <v>14.92</v>
      </c>
      <c r="T1979" s="2">
        <f t="shared" si="150"/>
        <v>44129.590277777781</v>
      </c>
      <c r="U1979" t="str">
        <f t="shared" si="151"/>
        <v>10-25-2020 14:10</v>
      </c>
      <c r="V1979">
        <f>IFERROR(IF(W1979=Z1979,VLOOKUP($U1979,[1]C8842!$G$2:$M$145,3,FALSE),0),0)</f>
        <v>21</v>
      </c>
      <c r="W1979">
        <f>VLOOKUP(RIGHT($V$1,5),Key!$A$9:$B$14,2,FALSE)</f>
        <v>10.199999999999999</v>
      </c>
      <c r="X1979">
        <f t="shared" si="154"/>
        <v>0</v>
      </c>
      <c r="Y1979">
        <f>VLOOKUP(RIGHT($X$1,5),Key!$A$9:$B$14,2,FALSE)</f>
        <v>3.7</v>
      </c>
      <c r="Z1979">
        <f t="shared" si="152"/>
        <v>10.199999999999999</v>
      </c>
      <c r="AA1979">
        <f t="shared" si="153"/>
        <v>21</v>
      </c>
    </row>
    <row r="1980" spans="1:27" x14ac:dyDescent="0.3">
      <c r="A1980">
        <v>100067</v>
      </c>
      <c r="B1980">
        <v>230922</v>
      </c>
      <c r="C1980" s="3">
        <v>44130.590277777781</v>
      </c>
      <c r="D1980">
        <v>3</v>
      </c>
      <c r="E1980">
        <v>2</v>
      </c>
      <c r="F1980" t="s">
        <v>26</v>
      </c>
      <c r="G1980">
        <v>1</v>
      </c>
      <c r="H1980">
        <v>75.449219999999997</v>
      </c>
      <c r="I1980">
        <v>17.414059999999999</v>
      </c>
      <c r="J1980">
        <v>0.82421880000000003</v>
      </c>
      <c r="K1980">
        <v>94.039060000000006</v>
      </c>
      <c r="L1980" s="3">
        <v>44130.342361111114</v>
      </c>
      <c r="M1980">
        <v>17.18</v>
      </c>
      <c r="N1980" t="s">
        <v>28</v>
      </c>
      <c r="P1980">
        <f>(C1980-Key!$B$1)*24</f>
        <v>-0.88333333324408159</v>
      </c>
      <c r="Q1980">
        <f>(Key!$B$2-'17.1'!C1980)*24</f>
        <v>3.8333333332557231</v>
      </c>
      <c r="R1980" s="3">
        <f>C1980-(M1980-Key!$B$5)/(24*Key!$B$6)</f>
        <v>44130.576462962963</v>
      </c>
      <c r="S1980">
        <f>M1980-Key!$B$5</f>
        <v>14.92</v>
      </c>
      <c r="T1980" s="2">
        <f t="shared" si="150"/>
        <v>44129.590277777781</v>
      </c>
      <c r="U1980" t="str">
        <f t="shared" si="151"/>
        <v>10-25-2020 14:10</v>
      </c>
      <c r="V1980">
        <f>IFERROR(IF(W1980=Z1980,VLOOKUP($U1980,[1]C8842!$G$2:$M$145,3,FALSE),0),0)</f>
        <v>21</v>
      </c>
      <c r="W1980">
        <f>VLOOKUP(RIGHT($V$1,5),Key!$A$9:$B$14,2,FALSE)</f>
        <v>10.199999999999999</v>
      </c>
      <c r="X1980">
        <f t="shared" si="154"/>
        <v>0</v>
      </c>
      <c r="Y1980">
        <f>VLOOKUP(RIGHT($X$1,5),Key!$A$9:$B$14,2,FALSE)</f>
        <v>3.7</v>
      </c>
      <c r="Z1980">
        <f t="shared" si="152"/>
        <v>10.199999999999999</v>
      </c>
      <c r="AA1980">
        <f t="shared" si="153"/>
        <v>21</v>
      </c>
    </row>
    <row r="1981" spans="1:27" x14ac:dyDescent="0.3">
      <c r="A1981">
        <v>100067</v>
      </c>
      <c r="B1981">
        <v>230922</v>
      </c>
      <c r="C1981" s="3">
        <v>44130.590277777781</v>
      </c>
      <c r="D1981">
        <v>2</v>
      </c>
      <c r="E1981">
        <v>1</v>
      </c>
      <c r="F1981" t="s">
        <v>26</v>
      </c>
      <c r="G1981">
        <v>2</v>
      </c>
      <c r="H1981">
        <v>67.863280000000003</v>
      </c>
      <c r="I1981">
        <v>21.539059999999999</v>
      </c>
      <c r="J1981">
        <v>1.078125</v>
      </c>
      <c r="K1981">
        <v>80.03125</v>
      </c>
      <c r="L1981" s="3">
        <v>44130.342361111114</v>
      </c>
      <c r="M1981">
        <v>17.18</v>
      </c>
      <c r="N1981" t="s">
        <v>28</v>
      </c>
      <c r="P1981">
        <f>(C1981-Key!$B$1)*24</f>
        <v>-0.88333333324408159</v>
      </c>
      <c r="Q1981">
        <f>(Key!$B$2-'17.1'!C1981)*24</f>
        <v>3.8333333332557231</v>
      </c>
      <c r="R1981" s="3">
        <f>C1981-(M1981-Key!$B$5)/(24*Key!$B$6)</f>
        <v>44130.576462962963</v>
      </c>
      <c r="S1981">
        <f>M1981-Key!$B$5</f>
        <v>14.92</v>
      </c>
      <c r="T1981" s="2">
        <f t="shared" si="150"/>
        <v>44129.590277777781</v>
      </c>
      <c r="U1981" t="str">
        <f t="shared" si="151"/>
        <v>10-25-2020 14:10</v>
      </c>
      <c r="V1981">
        <f>IFERROR(IF(W1981=Z1981,VLOOKUP($U1981,[1]C8842!$G$2:$M$145,3,FALSE),0),0)</f>
        <v>21</v>
      </c>
      <c r="W1981">
        <f>VLOOKUP(RIGHT($V$1,5),Key!$A$9:$B$14,2,FALSE)</f>
        <v>10.199999999999999</v>
      </c>
      <c r="X1981">
        <f t="shared" si="154"/>
        <v>0</v>
      </c>
      <c r="Y1981">
        <f>VLOOKUP(RIGHT($X$1,5),Key!$A$9:$B$14,2,FALSE)</f>
        <v>3.7</v>
      </c>
      <c r="Z1981">
        <f t="shared" si="152"/>
        <v>10.199999999999999</v>
      </c>
      <c r="AA1981">
        <f t="shared" si="153"/>
        <v>21</v>
      </c>
    </row>
    <row r="1982" spans="1:27" x14ac:dyDescent="0.3">
      <c r="A1982">
        <v>100067</v>
      </c>
      <c r="B1982">
        <v>230922</v>
      </c>
      <c r="C1982" s="3">
        <v>44130.590277777781</v>
      </c>
      <c r="D1982">
        <v>0</v>
      </c>
      <c r="E1982">
        <v>2</v>
      </c>
      <c r="F1982" t="s">
        <v>25</v>
      </c>
      <c r="G1982">
        <v>1</v>
      </c>
      <c r="H1982">
        <v>57.515630000000002</v>
      </c>
      <c r="I1982">
        <v>16.378910000000001</v>
      </c>
      <c r="J1982">
        <v>1.035156</v>
      </c>
      <c r="K1982">
        <v>46.019530000000003</v>
      </c>
      <c r="L1982" s="3">
        <v>44130.342361111114</v>
      </c>
      <c r="M1982">
        <v>17.18</v>
      </c>
      <c r="N1982" t="s">
        <v>28</v>
      </c>
      <c r="P1982">
        <f>(C1982-Key!$B$1)*24</f>
        <v>-0.88333333324408159</v>
      </c>
      <c r="Q1982">
        <f>(Key!$B$2-'17.1'!C1982)*24</f>
        <v>3.8333333332557231</v>
      </c>
      <c r="R1982" s="3">
        <f>C1982-(M1982-Key!$B$5)/(24*Key!$B$6)</f>
        <v>44130.576462962963</v>
      </c>
      <c r="S1982">
        <f>M1982-Key!$B$5</f>
        <v>14.92</v>
      </c>
      <c r="T1982" s="2">
        <f t="shared" si="150"/>
        <v>44129.590277777781</v>
      </c>
      <c r="U1982" t="str">
        <f t="shared" si="151"/>
        <v>10-25-2020 14:10</v>
      </c>
      <c r="V1982">
        <f>IFERROR(IF(W1982=Z1982,VLOOKUP($U1982,[1]C8842!$G$2:$M$145,3,FALSE),0),0)</f>
        <v>21</v>
      </c>
      <c r="W1982">
        <f>VLOOKUP(RIGHT($V$1,5),Key!$A$9:$B$14,2,FALSE)</f>
        <v>10.199999999999999</v>
      </c>
      <c r="X1982">
        <f t="shared" si="154"/>
        <v>0</v>
      </c>
      <c r="Y1982">
        <f>VLOOKUP(RIGHT($X$1,5),Key!$A$9:$B$14,2,FALSE)</f>
        <v>3.7</v>
      </c>
      <c r="Z1982">
        <f t="shared" si="152"/>
        <v>10.199999999999999</v>
      </c>
      <c r="AA1982">
        <f t="shared" si="153"/>
        <v>21</v>
      </c>
    </row>
    <row r="1983" spans="1:27" x14ac:dyDescent="0.3">
      <c r="A1983">
        <v>100067</v>
      </c>
      <c r="B1983">
        <v>230922</v>
      </c>
      <c r="C1983" s="3">
        <v>44130.590277777781</v>
      </c>
      <c r="D1983">
        <v>1</v>
      </c>
      <c r="E1983">
        <v>1</v>
      </c>
      <c r="F1983" t="s">
        <v>25</v>
      </c>
      <c r="G1983">
        <v>1</v>
      </c>
      <c r="H1983">
        <v>64.894530000000003</v>
      </c>
      <c r="I1983">
        <v>15.460940000000001</v>
      </c>
      <c r="J1983">
        <v>0.87890630000000003</v>
      </c>
      <c r="K1983">
        <v>58.023440000000001</v>
      </c>
      <c r="L1983" s="3">
        <v>44130.342361111114</v>
      </c>
      <c r="M1983">
        <v>17.18</v>
      </c>
      <c r="N1983" t="s">
        <v>28</v>
      </c>
      <c r="P1983">
        <f>(C1983-Key!$B$1)*24</f>
        <v>-0.88333333324408159</v>
      </c>
      <c r="Q1983">
        <f>(Key!$B$2-'17.1'!C1983)*24</f>
        <v>3.8333333332557231</v>
      </c>
      <c r="R1983" s="3">
        <f>C1983-(M1983-Key!$B$5)/(24*Key!$B$6)</f>
        <v>44130.576462962963</v>
      </c>
      <c r="S1983">
        <f>M1983-Key!$B$5</f>
        <v>14.92</v>
      </c>
      <c r="T1983" s="2">
        <f t="shared" si="150"/>
        <v>44129.590277777781</v>
      </c>
      <c r="U1983" t="str">
        <f t="shared" si="151"/>
        <v>10-25-2020 14:10</v>
      </c>
      <c r="V1983">
        <f>IFERROR(IF(W1983=Z1983,VLOOKUP($U1983,[1]C8842!$G$2:$M$145,3,FALSE),0),0)</f>
        <v>21</v>
      </c>
      <c r="W1983">
        <f>VLOOKUP(RIGHT($V$1,5),Key!$A$9:$B$14,2,FALSE)</f>
        <v>10.199999999999999</v>
      </c>
      <c r="X1983">
        <f t="shared" si="154"/>
        <v>0</v>
      </c>
      <c r="Y1983">
        <f>VLOOKUP(RIGHT($X$1,5),Key!$A$9:$B$14,2,FALSE)</f>
        <v>3.7</v>
      </c>
      <c r="Z1983">
        <f t="shared" si="152"/>
        <v>10.199999999999999</v>
      </c>
      <c r="AA1983">
        <f t="shared" si="153"/>
        <v>21</v>
      </c>
    </row>
    <row r="1984" spans="1:27" x14ac:dyDescent="0.3">
      <c r="A1984">
        <v>100067</v>
      </c>
      <c r="B1984">
        <v>230922</v>
      </c>
      <c r="C1984" s="3">
        <v>44130.590277777781</v>
      </c>
      <c r="D1984">
        <v>3</v>
      </c>
      <c r="E1984">
        <v>2</v>
      </c>
      <c r="F1984" t="s">
        <v>26</v>
      </c>
      <c r="G1984">
        <v>1</v>
      </c>
      <c r="H1984">
        <v>65.40625</v>
      </c>
      <c r="I1984">
        <v>13.8125</v>
      </c>
      <c r="J1984">
        <v>0.8046875</v>
      </c>
      <c r="K1984">
        <v>94.039060000000006</v>
      </c>
      <c r="L1984" s="3">
        <v>44130.342361111114</v>
      </c>
      <c r="M1984">
        <v>17.18</v>
      </c>
      <c r="N1984" t="s">
        <v>28</v>
      </c>
      <c r="P1984">
        <f>(C1984-Key!$B$1)*24</f>
        <v>-0.88333333324408159</v>
      </c>
      <c r="Q1984">
        <f>(Key!$B$2-'17.1'!C1984)*24</f>
        <v>3.8333333332557231</v>
      </c>
      <c r="R1984" s="3">
        <f>C1984-(M1984-Key!$B$5)/(24*Key!$B$6)</f>
        <v>44130.576462962963</v>
      </c>
      <c r="S1984">
        <f>M1984-Key!$B$5</f>
        <v>14.92</v>
      </c>
      <c r="T1984" s="2">
        <f t="shared" si="150"/>
        <v>44129.590277777781</v>
      </c>
      <c r="U1984" t="str">
        <f t="shared" si="151"/>
        <v>10-25-2020 14:10</v>
      </c>
      <c r="V1984">
        <f>IFERROR(IF(W1984=Z1984,VLOOKUP($U1984,[1]C8842!$G$2:$M$145,3,FALSE),0),0)</f>
        <v>21</v>
      </c>
      <c r="W1984">
        <f>VLOOKUP(RIGHT($V$1,5),Key!$A$9:$B$14,2,FALSE)</f>
        <v>10.199999999999999</v>
      </c>
      <c r="X1984">
        <f t="shared" si="154"/>
        <v>0</v>
      </c>
      <c r="Y1984">
        <f>VLOOKUP(RIGHT($X$1,5),Key!$A$9:$B$14,2,FALSE)</f>
        <v>3.7</v>
      </c>
      <c r="Z1984">
        <f t="shared" si="152"/>
        <v>10.199999999999999</v>
      </c>
      <c r="AA1984">
        <f t="shared" si="153"/>
        <v>21</v>
      </c>
    </row>
    <row r="1985" spans="1:27" x14ac:dyDescent="0.3">
      <c r="A1985">
        <v>100067</v>
      </c>
      <c r="B1985">
        <v>230922</v>
      </c>
      <c r="C1985" s="3">
        <v>44130.590277777781</v>
      </c>
      <c r="D1985">
        <v>3</v>
      </c>
      <c r="E1985">
        <v>2</v>
      </c>
      <c r="F1985" t="s">
        <v>26</v>
      </c>
      <c r="G1985">
        <v>1</v>
      </c>
      <c r="H1985">
        <v>67.183589999999995</v>
      </c>
      <c r="I1985">
        <v>15.875</v>
      </c>
      <c r="J1985">
        <v>0.86328130000000003</v>
      </c>
      <c r="K1985">
        <v>94.039060000000006</v>
      </c>
      <c r="L1985" s="3">
        <v>44130.342361111114</v>
      </c>
      <c r="M1985">
        <v>17.18</v>
      </c>
      <c r="N1985" t="s">
        <v>28</v>
      </c>
      <c r="P1985">
        <f>(C1985-Key!$B$1)*24</f>
        <v>-0.88333333324408159</v>
      </c>
      <c r="Q1985">
        <f>(Key!$B$2-'17.1'!C1985)*24</f>
        <v>3.8333333332557231</v>
      </c>
      <c r="R1985" s="3">
        <f>C1985-(M1985-Key!$B$5)/(24*Key!$B$6)</f>
        <v>44130.576462962963</v>
      </c>
      <c r="S1985">
        <f>M1985-Key!$B$5</f>
        <v>14.92</v>
      </c>
      <c r="T1985" s="2">
        <f t="shared" si="150"/>
        <v>44129.590277777781</v>
      </c>
      <c r="U1985" t="str">
        <f t="shared" si="151"/>
        <v>10-25-2020 14:10</v>
      </c>
      <c r="V1985">
        <f>IFERROR(IF(W1985=Z1985,VLOOKUP($U1985,[1]C8842!$G$2:$M$145,3,FALSE),0),0)</f>
        <v>21</v>
      </c>
      <c r="W1985">
        <f>VLOOKUP(RIGHT($V$1,5),Key!$A$9:$B$14,2,FALSE)</f>
        <v>10.199999999999999</v>
      </c>
      <c r="X1985">
        <f t="shared" si="154"/>
        <v>0</v>
      </c>
      <c r="Y1985">
        <f>VLOOKUP(RIGHT($X$1,5),Key!$A$9:$B$14,2,FALSE)</f>
        <v>3.7</v>
      </c>
      <c r="Z1985">
        <f t="shared" si="152"/>
        <v>10.199999999999999</v>
      </c>
      <c r="AA1985">
        <f t="shared" si="153"/>
        <v>21</v>
      </c>
    </row>
    <row r="1986" spans="1:27" x14ac:dyDescent="0.3">
      <c r="A1986">
        <v>100067</v>
      </c>
      <c r="B1986">
        <v>230922</v>
      </c>
      <c r="C1986" s="3">
        <v>44130.59097222222</v>
      </c>
      <c r="D1986">
        <v>0</v>
      </c>
      <c r="E1986">
        <v>2</v>
      </c>
      <c r="F1986" t="s">
        <v>25</v>
      </c>
      <c r="G1986">
        <v>2</v>
      </c>
      <c r="H1986">
        <v>66.90625</v>
      </c>
      <c r="I1986">
        <v>20.070309999999999</v>
      </c>
      <c r="J1986">
        <v>1.035156</v>
      </c>
      <c r="K1986">
        <v>47.019530000000003</v>
      </c>
      <c r="L1986" s="3">
        <v>44130.342361111114</v>
      </c>
      <c r="M1986">
        <v>17.18</v>
      </c>
      <c r="N1986" t="s">
        <v>28</v>
      </c>
      <c r="P1986">
        <f>(C1986-Key!$B$1)*24</f>
        <v>-0.86666666669771075</v>
      </c>
      <c r="Q1986">
        <f>(Key!$B$2-'17.1'!C1986)*24</f>
        <v>3.8166666667093523</v>
      </c>
      <c r="R1986" s="3">
        <f>C1986-(M1986-Key!$B$5)/(24*Key!$B$6)</f>
        <v>44130.577157407402</v>
      </c>
      <c r="S1986">
        <f>M1986-Key!$B$5</f>
        <v>14.92</v>
      </c>
      <c r="T1986" s="2">
        <f t="shared" si="150"/>
        <v>44129.590277777781</v>
      </c>
      <c r="U1986" t="str">
        <f t="shared" si="151"/>
        <v>10-25-2020 14:10</v>
      </c>
      <c r="V1986">
        <f>IFERROR(IF(W1986=Z1986,VLOOKUP($U1986,[1]C8842!$G$2:$M$145,3,FALSE),0),0)</f>
        <v>21</v>
      </c>
      <c r="W1986">
        <f>VLOOKUP(RIGHT($V$1,5),Key!$A$9:$B$14,2,FALSE)</f>
        <v>10.199999999999999</v>
      </c>
      <c r="X1986">
        <f t="shared" si="154"/>
        <v>0</v>
      </c>
      <c r="Y1986">
        <f>VLOOKUP(RIGHT($X$1,5),Key!$A$9:$B$14,2,FALSE)</f>
        <v>3.7</v>
      </c>
      <c r="Z1986">
        <f t="shared" si="152"/>
        <v>10.199999999999999</v>
      </c>
      <c r="AA1986">
        <f t="shared" si="153"/>
        <v>21</v>
      </c>
    </row>
    <row r="1987" spans="1:27" x14ac:dyDescent="0.3">
      <c r="A1987">
        <v>100067</v>
      </c>
      <c r="B1987">
        <v>230922</v>
      </c>
      <c r="C1987" s="3">
        <v>44130.59097222222</v>
      </c>
      <c r="D1987">
        <v>2</v>
      </c>
      <c r="E1987">
        <v>1</v>
      </c>
      <c r="F1987" t="s">
        <v>26</v>
      </c>
      <c r="G1987">
        <v>1</v>
      </c>
      <c r="H1987">
        <v>70.375</v>
      </c>
      <c r="I1987">
        <v>18.13672</v>
      </c>
      <c r="J1987">
        <v>0.91015630000000003</v>
      </c>
      <c r="K1987">
        <v>80.03125</v>
      </c>
      <c r="L1987" s="3">
        <v>44130.342361111114</v>
      </c>
      <c r="M1987">
        <v>17.18</v>
      </c>
      <c r="N1987" t="s">
        <v>28</v>
      </c>
      <c r="P1987">
        <f>(C1987-Key!$B$1)*24</f>
        <v>-0.86666666669771075</v>
      </c>
      <c r="Q1987">
        <f>(Key!$B$2-'17.1'!C1987)*24</f>
        <v>3.8166666667093523</v>
      </c>
      <c r="R1987" s="3">
        <f>C1987-(M1987-Key!$B$5)/(24*Key!$B$6)</f>
        <v>44130.577157407402</v>
      </c>
      <c r="S1987">
        <f>M1987-Key!$B$5</f>
        <v>14.92</v>
      </c>
      <c r="T1987" s="2">
        <f t="shared" ref="T1987:T2050" si="155">ROUND(C1987*24*60/10,0)/(24*6)-1</f>
        <v>44129.590277777781</v>
      </c>
      <c r="U1987" t="str">
        <f t="shared" ref="U1987:U2050" si="156">TEXT(T1987,"mm-dd-yyyy hh:mm")</f>
        <v>10-25-2020 14:10</v>
      </c>
      <c r="V1987">
        <f>IFERROR(IF(W1987=Z1987,VLOOKUP($U1987,[1]C8842!$G$2:$M$145,3,FALSE),0),0)</f>
        <v>21</v>
      </c>
      <c r="W1987">
        <f>VLOOKUP(RIGHT($V$1,5),Key!$A$9:$B$14,2,FALSE)</f>
        <v>10.199999999999999</v>
      </c>
      <c r="X1987">
        <f t="shared" si="154"/>
        <v>0</v>
      </c>
      <c r="Y1987">
        <f>VLOOKUP(RIGHT($X$1,5),Key!$A$9:$B$14,2,FALSE)</f>
        <v>3.7</v>
      </c>
      <c r="Z1987">
        <f t="shared" ref="Z1987:Z2050" si="157">M1987-MIN(ABS(Y1987-M1987),ABS(W1987-M1987))</f>
        <v>10.199999999999999</v>
      </c>
      <c r="AA1987">
        <f t="shared" ref="AA1987:AA2050" si="158">SUM(V1987,X1987)</f>
        <v>21</v>
      </c>
    </row>
    <row r="1988" spans="1:27" x14ac:dyDescent="0.3">
      <c r="A1988">
        <v>100067</v>
      </c>
      <c r="B1988">
        <v>230922</v>
      </c>
      <c r="C1988" s="3">
        <v>44130.59097222222</v>
      </c>
      <c r="D1988">
        <v>2</v>
      </c>
      <c r="E1988">
        <v>1</v>
      </c>
      <c r="F1988" t="s">
        <v>26</v>
      </c>
      <c r="G1988">
        <v>1</v>
      </c>
      <c r="H1988">
        <v>68.917969999999997</v>
      </c>
      <c r="I1988">
        <v>16.976559999999999</v>
      </c>
      <c r="J1988">
        <v>0.88671880000000003</v>
      </c>
      <c r="K1988">
        <v>82.035160000000005</v>
      </c>
      <c r="L1988" s="3">
        <v>44130.342361111114</v>
      </c>
      <c r="M1988">
        <v>17.18</v>
      </c>
      <c r="N1988" t="s">
        <v>28</v>
      </c>
      <c r="P1988">
        <f>(C1988-Key!$B$1)*24</f>
        <v>-0.86666666669771075</v>
      </c>
      <c r="Q1988">
        <f>(Key!$B$2-'17.1'!C1988)*24</f>
        <v>3.8166666667093523</v>
      </c>
      <c r="R1988" s="3">
        <f>C1988-(M1988-Key!$B$5)/(24*Key!$B$6)</f>
        <v>44130.577157407402</v>
      </c>
      <c r="S1988">
        <f>M1988-Key!$B$5</f>
        <v>14.92</v>
      </c>
      <c r="T1988" s="2">
        <f t="shared" si="155"/>
        <v>44129.590277777781</v>
      </c>
      <c r="U1988" t="str">
        <f t="shared" si="156"/>
        <v>10-25-2020 14:10</v>
      </c>
      <c r="V1988">
        <f>IFERROR(IF(W1988=Z1988,VLOOKUP($U1988,[1]C8842!$G$2:$M$145,3,FALSE),0),0)</f>
        <v>21</v>
      </c>
      <c r="W1988">
        <f>VLOOKUP(RIGHT($V$1,5),Key!$A$9:$B$14,2,FALSE)</f>
        <v>10.199999999999999</v>
      </c>
      <c r="X1988">
        <f t="shared" ref="X1988:X2051" si="159">$X$2</f>
        <v>0</v>
      </c>
      <c r="Y1988">
        <f>VLOOKUP(RIGHT($X$1,5),Key!$A$9:$B$14,2,FALSE)</f>
        <v>3.7</v>
      </c>
      <c r="Z1988">
        <f t="shared" si="157"/>
        <v>10.199999999999999</v>
      </c>
      <c r="AA1988">
        <f t="shared" si="158"/>
        <v>21</v>
      </c>
    </row>
    <row r="1989" spans="1:27" x14ac:dyDescent="0.3">
      <c r="A1989">
        <v>100067</v>
      </c>
      <c r="B1989">
        <v>230922</v>
      </c>
      <c r="C1989" s="3">
        <v>44130.59097222222</v>
      </c>
      <c r="D1989">
        <v>2</v>
      </c>
      <c r="E1989">
        <v>1</v>
      </c>
      <c r="F1989" t="s">
        <v>26</v>
      </c>
      <c r="G1989">
        <v>1</v>
      </c>
      <c r="H1989">
        <v>76.421880000000002</v>
      </c>
      <c r="I1989">
        <v>14.414059999999999</v>
      </c>
      <c r="J1989">
        <v>0.70703130000000003</v>
      </c>
      <c r="K1989">
        <v>82.035160000000005</v>
      </c>
      <c r="L1989" s="3">
        <v>44130.342361111114</v>
      </c>
      <c r="M1989">
        <v>17.18</v>
      </c>
      <c r="N1989" t="s">
        <v>28</v>
      </c>
      <c r="P1989">
        <f>(C1989-Key!$B$1)*24</f>
        <v>-0.86666666669771075</v>
      </c>
      <c r="Q1989">
        <f>(Key!$B$2-'17.1'!C1989)*24</f>
        <v>3.8166666667093523</v>
      </c>
      <c r="R1989" s="3">
        <f>C1989-(M1989-Key!$B$5)/(24*Key!$B$6)</f>
        <v>44130.577157407402</v>
      </c>
      <c r="S1989">
        <f>M1989-Key!$B$5</f>
        <v>14.92</v>
      </c>
      <c r="T1989" s="2">
        <f t="shared" si="155"/>
        <v>44129.590277777781</v>
      </c>
      <c r="U1989" t="str">
        <f t="shared" si="156"/>
        <v>10-25-2020 14:10</v>
      </c>
      <c r="V1989">
        <f>IFERROR(IF(W1989=Z1989,VLOOKUP($U1989,[1]C8842!$G$2:$M$145,3,FALSE),0),0)</f>
        <v>21</v>
      </c>
      <c r="W1989">
        <f>VLOOKUP(RIGHT($V$1,5),Key!$A$9:$B$14,2,FALSE)</f>
        <v>10.199999999999999</v>
      </c>
      <c r="X1989">
        <f t="shared" si="159"/>
        <v>0</v>
      </c>
      <c r="Y1989">
        <f>VLOOKUP(RIGHT($X$1,5),Key!$A$9:$B$14,2,FALSE)</f>
        <v>3.7</v>
      </c>
      <c r="Z1989">
        <f t="shared" si="157"/>
        <v>10.199999999999999</v>
      </c>
      <c r="AA1989">
        <f t="shared" si="158"/>
        <v>21</v>
      </c>
    </row>
    <row r="1990" spans="1:27" x14ac:dyDescent="0.3">
      <c r="A1990">
        <v>100067</v>
      </c>
      <c r="B1990">
        <v>230922</v>
      </c>
      <c r="C1990" s="3">
        <v>44130.59097222222</v>
      </c>
      <c r="D1990">
        <v>0</v>
      </c>
      <c r="E1990">
        <v>2</v>
      </c>
      <c r="F1990" t="s">
        <v>25</v>
      </c>
      <c r="G1990">
        <v>2</v>
      </c>
      <c r="H1990">
        <v>67.296880000000002</v>
      </c>
      <c r="I1990">
        <v>20.664059999999999</v>
      </c>
      <c r="J1990">
        <v>1.0546880000000001</v>
      </c>
      <c r="K1990">
        <v>47.019530000000003</v>
      </c>
      <c r="L1990" s="3">
        <v>44130.342361111114</v>
      </c>
      <c r="M1990">
        <v>17.18</v>
      </c>
      <c r="N1990" t="s">
        <v>28</v>
      </c>
      <c r="P1990">
        <f>(C1990-Key!$B$1)*24</f>
        <v>-0.86666666669771075</v>
      </c>
      <c r="Q1990">
        <f>(Key!$B$2-'17.1'!C1990)*24</f>
        <v>3.8166666667093523</v>
      </c>
      <c r="R1990" s="3">
        <f>C1990-(M1990-Key!$B$5)/(24*Key!$B$6)</f>
        <v>44130.577157407402</v>
      </c>
      <c r="S1990">
        <f>M1990-Key!$B$5</f>
        <v>14.92</v>
      </c>
      <c r="T1990" s="2">
        <f t="shared" si="155"/>
        <v>44129.590277777781</v>
      </c>
      <c r="U1990" t="str">
        <f t="shared" si="156"/>
        <v>10-25-2020 14:10</v>
      </c>
      <c r="V1990">
        <f>IFERROR(IF(W1990=Z1990,VLOOKUP($U1990,[1]C8842!$G$2:$M$145,3,FALSE),0),0)</f>
        <v>21</v>
      </c>
      <c r="W1990">
        <f>VLOOKUP(RIGHT($V$1,5),Key!$A$9:$B$14,2,FALSE)</f>
        <v>10.199999999999999</v>
      </c>
      <c r="X1990">
        <f t="shared" si="159"/>
        <v>0</v>
      </c>
      <c r="Y1990">
        <f>VLOOKUP(RIGHT($X$1,5),Key!$A$9:$B$14,2,FALSE)</f>
        <v>3.7</v>
      </c>
      <c r="Z1990">
        <f t="shared" si="157"/>
        <v>10.199999999999999</v>
      </c>
      <c r="AA1990">
        <f t="shared" si="158"/>
        <v>21</v>
      </c>
    </row>
    <row r="1991" spans="1:27" x14ac:dyDescent="0.3">
      <c r="A1991">
        <v>100067</v>
      </c>
      <c r="B1991">
        <v>230922</v>
      </c>
      <c r="C1991" s="3">
        <v>44130.59097222222</v>
      </c>
      <c r="D1991">
        <v>0</v>
      </c>
      <c r="E1991">
        <v>2</v>
      </c>
      <c r="F1991" t="s">
        <v>25</v>
      </c>
      <c r="G1991">
        <v>1</v>
      </c>
      <c r="H1991">
        <v>58.320309999999999</v>
      </c>
      <c r="I1991">
        <v>15.347659999999999</v>
      </c>
      <c r="J1991">
        <v>0.97265630000000003</v>
      </c>
      <c r="K1991">
        <v>46.019530000000003</v>
      </c>
      <c r="L1991" s="3">
        <v>44130.342361111114</v>
      </c>
      <c r="M1991">
        <v>17.18</v>
      </c>
      <c r="N1991" t="s">
        <v>28</v>
      </c>
      <c r="P1991">
        <f>(C1991-Key!$B$1)*24</f>
        <v>-0.86666666669771075</v>
      </c>
      <c r="Q1991">
        <f>(Key!$B$2-'17.1'!C1991)*24</f>
        <v>3.8166666667093523</v>
      </c>
      <c r="R1991" s="3">
        <f>C1991-(M1991-Key!$B$5)/(24*Key!$B$6)</f>
        <v>44130.577157407402</v>
      </c>
      <c r="S1991">
        <f>M1991-Key!$B$5</f>
        <v>14.92</v>
      </c>
      <c r="T1991" s="2">
        <f t="shared" si="155"/>
        <v>44129.590277777781</v>
      </c>
      <c r="U1991" t="str">
        <f t="shared" si="156"/>
        <v>10-25-2020 14:10</v>
      </c>
      <c r="V1991">
        <f>IFERROR(IF(W1991=Z1991,VLOOKUP($U1991,[1]C8842!$G$2:$M$145,3,FALSE),0),0)</f>
        <v>21</v>
      </c>
      <c r="W1991">
        <f>VLOOKUP(RIGHT($V$1,5),Key!$A$9:$B$14,2,FALSE)</f>
        <v>10.199999999999999</v>
      </c>
      <c r="X1991">
        <f t="shared" si="159"/>
        <v>0</v>
      </c>
      <c r="Y1991">
        <f>VLOOKUP(RIGHT($X$1,5),Key!$A$9:$B$14,2,FALSE)</f>
        <v>3.7</v>
      </c>
      <c r="Z1991">
        <f t="shared" si="157"/>
        <v>10.199999999999999</v>
      </c>
      <c r="AA1991">
        <f t="shared" si="158"/>
        <v>21</v>
      </c>
    </row>
    <row r="1992" spans="1:27" x14ac:dyDescent="0.3">
      <c r="A1992">
        <v>100067</v>
      </c>
      <c r="B1992">
        <v>230922</v>
      </c>
      <c r="C1992" s="3">
        <v>44130.59097222222</v>
      </c>
      <c r="D1992">
        <v>3</v>
      </c>
      <c r="E1992">
        <v>2</v>
      </c>
      <c r="F1992" t="s">
        <v>26</v>
      </c>
      <c r="G1992">
        <v>1</v>
      </c>
      <c r="H1992">
        <v>64.265630000000002</v>
      </c>
      <c r="I1992">
        <v>15.35938</v>
      </c>
      <c r="J1992">
        <v>0.8828125</v>
      </c>
      <c r="K1992">
        <v>96.039060000000006</v>
      </c>
      <c r="L1992" s="3">
        <v>44130.342361111114</v>
      </c>
      <c r="M1992">
        <v>17.18</v>
      </c>
      <c r="N1992" t="s">
        <v>28</v>
      </c>
      <c r="P1992">
        <f>(C1992-Key!$B$1)*24</f>
        <v>-0.86666666669771075</v>
      </c>
      <c r="Q1992">
        <f>(Key!$B$2-'17.1'!C1992)*24</f>
        <v>3.8166666667093523</v>
      </c>
      <c r="R1992" s="3">
        <f>C1992-(M1992-Key!$B$5)/(24*Key!$B$6)</f>
        <v>44130.577157407402</v>
      </c>
      <c r="S1992">
        <f>M1992-Key!$B$5</f>
        <v>14.92</v>
      </c>
      <c r="T1992" s="2">
        <f t="shared" si="155"/>
        <v>44129.590277777781</v>
      </c>
      <c r="U1992" t="str">
        <f t="shared" si="156"/>
        <v>10-25-2020 14:10</v>
      </c>
      <c r="V1992">
        <f>IFERROR(IF(W1992=Z1992,VLOOKUP($U1992,[1]C8842!$G$2:$M$145,3,FALSE),0),0)</f>
        <v>21</v>
      </c>
      <c r="W1992">
        <f>VLOOKUP(RIGHT($V$1,5),Key!$A$9:$B$14,2,FALSE)</f>
        <v>10.199999999999999</v>
      </c>
      <c r="X1992">
        <f t="shared" si="159"/>
        <v>0</v>
      </c>
      <c r="Y1992">
        <f>VLOOKUP(RIGHT($X$1,5),Key!$A$9:$B$14,2,FALSE)</f>
        <v>3.7</v>
      </c>
      <c r="Z1992">
        <f t="shared" si="157"/>
        <v>10.199999999999999</v>
      </c>
      <c r="AA1992">
        <f t="shared" si="158"/>
        <v>21</v>
      </c>
    </row>
    <row r="1993" spans="1:27" x14ac:dyDescent="0.3">
      <c r="A1993">
        <v>100067</v>
      </c>
      <c r="B1993">
        <v>230922</v>
      </c>
      <c r="C1993" s="3">
        <v>44130.59097222222</v>
      </c>
      <c r="D1993">
        <v>0</v>
      </c>
      <c r="E1993">
        <v>2</v>
      </c>
      <c r="F1993" t="s">
        <v>25</v>
      </c>
      <c r="G1993">
        <v>1</v>
      </c>
      <c r="H1993">
        <v>62.355469999999997</v>
      </c>
      <c r="I1993">
        <v>14.816409999999999</v>
      </c>
      <c r="J1993">
        <v>0.88671880000000003</v>
      </c>
      <c r="K1993">
        <v>46.019530000000003</v>
      </c>
      <c r="L1993" s="3">
        <v>44130.342361111114</v>
      </c>
      <c r="M1993">
        <v>17.18</v>
      </c>
      <c r="N1993" t="s">
        <v>28</v>
      </c>
      <c r="P1993">
        <f>(C1993-Key!$B$1)*24</f>
        <v>-0.86666666669771075</v>
      </c>
      <c r="Q1993">
        <f>(Key!$B$2-'17.1'!C1993)*24</f>
        <v>3.8166666667093523</v>
      </c>
      <c r="R1993" s="3">
        <f>C1993-(M1993-Key!$B$5)/(24*Key!$B$6)</f>
        <v>44130.577157407402</v>
      </c>
      <c r="S1993">
        <f>M1993-Key!$B$5</f>
        <v>14.92</v>
      </c>
      <c r="T1993" s="2">
        <f t="shared" si="155"/>
        <v>44129.590277777781</v>
      </c>
      <c r="U1993" t="str">
        <f t="shared" si="156"/>
        <v>10-25-2020 14:10</v>
      </c>
      <c r="V1993">
        <f>IFERROR(IF(W1993=Z1993,VLOOKUP($U1993,[1]C8842!$G$2:$M$145,3,FALSE),0),0)</f>
        <v>21</v>
      </c>
      <c r="W1993">
        <f>VLOOKUP(RIGHT($V$1,5),Key!$A$9:$B$14,2,FALSE)</f>
        <v>10.199999999999999</v>
      </c>
      <c r="X1993">
        <f t="shared" si="159"/>
        <v>0</v>
      </c>
      <c r="Y1993">
        <f>VLOOKUP(RIGHT($X$1,5),Key!$A$9:$B$14,2,FALSE)</f>
        <v>3.7</v>
      </c>
      <c r="Z1993">
        <f t="shared" si="157"/>
        <v>10.199999999999999</v>
      </c>
      <c r="AA1993">
        <f t="shared" si="158"/>
        <v>21</v>
      </c>
    </row>
    <row r="1994" spans="1:27" x14ac:dyDescent="0.3">
      <c r="A1994">
        <v>100067</v>
      </c>
      <c r="B1994">
        <v>230922</v>
      </c>
      <c r="C1994" s="3">
        <v>44130.59097222222</v>
      </c>
      <c r="D1994">
        <v>1</v>
      </c>
      <c r="E1994">
        <v>1</v>
      </c>
      <c r="F1994" t="s">
        <v>25</v>
      </c>
      <c r="G1994">
        <v>1</v>
      </c>
      <c r="H1994">
        <v>65.902339999999995</v>
      </c>
      <c r="I1994">
        <v>13.67188</v>
      </c>
      <c r="J1994">
        <v>0.79296880000000003</v>
      </c>
      <c r="K1994">
        <v>58.023440000000001</v>
      </c>
      <c r="L1994" s="3">
        <v>44130.342361111114</v>
      </c>
      <c r="M1994">
        <v>17.18</v>
      </c>
      <c r="N1994" t="s">
        <v>28</v>
      </c>
      <c r="P1994">
        <f>(C1994-Key!$B$1)*24</f>
        <v>-0.86666666669771075</v>
      </c>
      <c r="Q1994">
        <f>(Key!$B$2-'17.1'!C1994)*24</f>
        <v>3.8166666667093523</v>
      </c>
      <c r="R1994" s="3">
        <f>C1994-(M1994-Key!$B$5)/(24*Key!$B$6)</f>
        <v>44130.577157407402</v>
      </c>
      <c r="S1994">
        <f>M1994-Key!$B$5</f>
        <v>14.92</v>
      </c>
      <c r="T1994" s="2">
        <f t="shared" si="155"/>
        <v>44129.590277777781</v>
      </c>
      <c r="U1994" t="str">
        <f t="shared" si="156"/>
        <v>10-25-2020 14:10</v>
      </c>
      <c r="V1994">
        <f>IFERROR(IF(W1994=Z1994,VLOOKUP($U1994,[1]C8842!$G$2:$M$145,3,FALSE),0),0)</f>
        <v>21</v>
      </c>
      <c r="W1994">
        <f>VLOOKUP(RIGHT($V$1,5),Key!$A$9:$B$14,2,FALSE)</f>
        <v>10.199999999999999</v>
      </c>
      <c r="X1994">
        <f t="shared" si="159"/>
        <v>0</v>
      </c>
      <c r="Y1994">
        <f>VLOOKUP(RIGHT($X$1,5),Key!$A$9:$B$14,2,FALSE)</f>
        <v>3.7</v>
      </c>
      <c r="Z1994">
        <f t="shared" si="157"/>
        <v>10.199999999999999</v>
      </c>
      <c r="AA1994">
        <f t="shared" si="158"/>
        <v>21</v>
      </c>
    </row>
    <row r="1995" spans="1:27" x14ac:dyDescent="0.3">
      <c r="A1995">
        <v>100067</v>
      </c>
      <c r="B1995">
        <v>230922</v>
      </c>
      <c r="C1995" s="3">
        <v>44130.59097222222</v>
      </c>
      <c r="D1995">
        <v>0</v>
      </c>
      <c r="E1995">
        <v>2</v>
      </c>
      <c r="F1995" t="s">
        <v>25</v>
      </c>
      <c r="G1995">
        <v>2</v>
      </c>
      <c r="H1995">
        <v>61.117190000000001</v>
      </c>
      <c r="I1995">
        <v>21.0625</v>
      </c>
      <c r="J1995">
        <v>1.175781</v>
      </c>
      <c r="K1995">
        <v>46.019530000000003</v>
      </c>
      <c r="L1995" s="3">
        <v>44130.342361111114</v>
      </c>
      <c r="M1995">
        <v>17.18</v>
      </c>
      <c r="N1995" t="s">
        <v>28</v>
      </c>
      <c r="P1995">
        <f>(C1995-Key!$B$1)*24</f>
        <v>-0.86666666669771075</v>
      </c>
      <c r="Q1995">
        <f>(Key!$B$2-'17.1'!C1995)*24</f>
        <v>3.8166666667093523</v>
      </c>
      <c r="R1995" s="3">
        <f>C1995-(M1995-Key!$B$5)/(24*Key!$B$6)</f>
        <v>44130.577157407402</v>
      </c>
      <c r="S1995">
        <f>M1995-Key!$B$5</f>
        <v>14.92</v>
      </c>
      <c r="T1995" s="2">
        <f t="shared" si="155"/>
        <v>44129.590277777781</v>
      </c>
      <c r="U1995" t="str">
        <f t="shared" si="156"/>
        <v>10-25-2020 14:10</v>
      </c>
      <c r="V1995">
        <f>IFERROR(IF(W1995=Z1995,VLOOKUP($U1995,[1]C8842!$G$2:$M$145,3,FALSE),0),0)</f>
        <v>21</v>
      </c>
      <c r="W1995">
        <f>VLOOKUP(RIGHT($V$1,5),Key!$A$9:$B$14,2,FALSE)</f>
        <v>10.199999999999999</v>
      </c>
      <c r="X1995">
        <f t="shared" si="159"/>
        <v>0</v>
      </c>
      <c r="Y1995">
        <f>VLOOKUP(RIGHT($X$1,5),Key!$A$9:$B$14,2,FALSE)</f>
        <v>3.7</v>
      </c>
      <c r="Z1995">
        <f t="shared" si="157"/>
        <v>10.199999999999999</v>
      </c>
      <c r="AA1995">
        <f t="shared" si="158"/>
        <v>21</v>
      </c>
    </row>
    <row r="1996" spans="1:27" x14ac:dyDescent="0.3">
      <c r="A1996">
        <v>100067</v>
      </c>
      <c r="B1996">
        <v>230922</v>
      </c>
      <c r="C1996" s="3">
        <v>44130.59097222222</v>
      </c>
      <c r="D1996">
        <v>1</v>
      </c>
      <c r="E1996">
        <v>1</v>
      </c>
      <c r="F1996" t="s">
        <v>25</v>
      </c>
      <c r="G1996">
        <v>1</v>
      </c>
      <c r="H1996">
        <v>65.984380000000002</v>
      </c>
      <c r="I1996">
        <v>13.66797</v>
      </c>
      <c r="J1996">
        <v>0.79296880000000003</v>
      </c>
      <c r="K1996">
        <v>58.023440000000001</v>
      </c>
      <c r="L1996" s="3">
        <v>44130.342361111114</v>
      </c>
      <c r="M1996">
        <v>17.18</v>
      </c>
      <c r="N1996" t="s">
        <v>28</v>
      </c>
      <c r="P1996">
        <f>(C1996-Key!$B$1)*24</f>
        <v>-0.86666666669771075</v>
      </c>
      <c r="Q1996">
        <f>(Key!$B$2-'17.1'!C1996)*24</f>
        <v>3.8166666667093523</v>
      </c>
      <c r="R1996" s="3">
        <f>C1996-(M1996-Key!$B$5)/(24*Key!$B$6)</f>
        <v>44130.577157407402</v>
      </c>
      <c r="S1996">
        <f>M1996-Key!$B$5</f>
        <v>14.92</v>
      </c>
      <c r="T1996" s="2">
        <f t="shared" si="155"/>
        <v>44129.590277777781</v>
      </c>
      <c r="U1996" t="str">
        <f t="shared" si="156"/>
        <v>10-25-2020 14:10</v>
      </c>
      <c r="V1996">
        <f>IFERROR(IF(W1996=Z1996,VLOOKUP($U1996,[1]C8842!$G$2:$M$145,3,FALSE),0),0)</f>
        <v>21</v>
      </c>
      <c r="W1996">
        <f>VLOOKUP(RIGHT($V$1,5),Key!$A$9:$B$14,2,FALSE)</f>
        <v>10.199999999999999</v>
      </c>
      <c r="X1996">
        <f t="shared" si="159"/>
        <v>0</v>
      </c>
      <c r="Y1996">
        <f>VLOOKUP(RIGHT($X$1,5),Key!$A$9:$B$14,2,FALSE)</f>
        <v>3.7</v>
      </c>
      <c r="Z1996">
        <f t="shared" si="157"/>
        <v>10.199999999999999</v>
      </c>
      <c r="AA1996">
        <f t="shared" si="158"/>
        <v>21</v>
      </c>
    </row>
    <row r="1997" spans="1:27" x14ac:dyDescent="0.3">
      <c r="A1997">
        <v>100067</v>
      </c>
      <c r="B1997">
        <v>230922</v>
      </c>
      <c r="C1997" s="3">
        <v>44130.59097222222</v>
      </c>
      <c r="D1997">
        <v>3</v>
      </c>
      <c r="E1997">
        <v>2</v>
      </c>
      <c r="F1997" t="s">
        <v>26</v>
      </c>
      <c r="G1997">
        <v>2</v>
      </c>
      <c r="H1997">
        <v>65.839839999999995</v>
      </c>
      <c r="I1997">
        <v>24.40625</v>
      </c>
      <c r="J1997">
        <v>1.2265630000000001</v>
      </c>
      <c r="K1997">
        <v>95.039060000000006</v>
      </c>
      <c r="L1997" s="3">
        <v>44130.342361111114</v>
      </c>
      <c r="M1997">
        <v>17.18</v>
      </c>
      <c r="N1997" t="s">
        <v>28</v>
      </c>
      <c r="P1997">
        <f>(C1997-Key!$B$1)*24</f>
        <v>-0.86666666669771075</v>
      </c>
      <c r="Q1997">
        <f>(Key!$B$2-'17.1'!C1997)*24</f>
        <v>3.8166666667093523</v>
      </c>
      <c r="R1997" s="3">
        <f>C1997-(M1997-Key!$B$5)/(24*Key!$B$6)</f>
        <v>44130.577157407402</v>
      </c>
      <c r="S1997">
        <f>M1997-Key!$B$5</f>
        <v>14.92</v>
      </c>
      <c r="T1997" s="2">
        <f t="shared" si="155"/>
        <v>44129.590277777781</v>
      </c>
      <c r="U1997" t="str">
        <f t="shared" si="156"/>
        <v>10-25-2020 14:10</v>
      </c>
      <c r="V1997">
        <f>IFERROR(IF(W1997=Z1997,VLOOKUP($U1997,[1]C8842!$G$2:$M$145,3,FALSE),0),0)</f>
        <v>21</v>
      </c>
      <c r="W1997">
        <f>VLOOKUP(RIGHT($V$1,5),Key!$A$9:$B$14,2,FALSE)</f>
        <v>10.199999999999999</v>
      </c>
      <c r="X1997">
        <f t="shared" si="159"/>
        <v>0</v>
      </c>
      <c r="Y1997">
        <f>VLOOKUP(RIGHT($X$1,5),Key!$A$9:$B$14,2,FALSE)</f>
        <v>3.7</v>
      </c>
      <c r="Z1997">
        <f t="shared" si="157"/>
        <v>10.199999999999999</v>
      </c>
      <c r="AA1997">
        <f t="shared" si="158"/>
        <v>21</v>
      </c>
    </row>
    <row r="1998" spans="1:27" x14ac:dyDescent="0.3">
      <c r="A1998">
        <v>100067</v>
      </c>
      <c r="B1998">
        <v>230922</v>
      </c>
      <c r="C1998" s="3">
        <v>44130.59097222222</v>
      </c>
      <c r="D1998">
        <v>1</v>
      </c>
      <c r="E1998">
        <v>1</v>
      </c>
      <c r="F1998" t="s">
        <v>25</v>
      </c>
      <c r="G1998">
        <v>1</v>
      </c>
      <c r="H1998">
        <v>65.246089999999995</v>
      </c>
      <c r="I1998">
        <v>18.273440000000001</v>
      </c>
      <c r="J1998">
        <v>0.98828130000000003</v>
      </c>
      <c r="K1998">
        <v>56.023440000000001</v>
      </c>
      <c r="L1998" s="3">
        <v>44130.342361111114</v>
      </c>
      <c r="M1998">
        <v>17.18</v>
      </c>
      <c r="N1998" t="s">
        <v>28</v>
      </c>
      <c r="P1998">
        <f>(C1998-Key!$B$1)*24</f>
        <v>-0.86666666669771075</v>
      </c>
      <c r="Q1998">
        <f>(Key!$B$2-'17.1'!C1998)*24</f>
        <v>3.8166666667093523</v>
      </c>
      <c r="R1998" s="3">
        <f>C1998-(M1998-Key!$B$5)/(24*Key!$B$6)</f>
        <v>44130.577157407402</v>
      </c>
      <c r="S1998">
        <f>M1998-Key!$B$5</f>
        <v>14.92</v>
      </c>
      <c r="T1998" s="2">
        <f t="shared" si="155"/>
        <v>44129.590277777781</v>
      </c>
      <c r="U1998" t="str">
        <f t="shared" si="156"/>
        <v>10-25-2020 14:10</v>
      </c>
      <c r="V1998">
        <f>IFERROR(IF(W1998=Z1998,VLOOKUP($U1998,[1]C8842!$G$2:$M$145,3,FALSE),0),0)</f>
        <v>21</v>
      </c>
      <c r="W1998">
        <f>VLOOKUP(RIGHT($V$1,5),Key!$A$9:$B$14,2,FALSE)</f>
        <v>10.199999999999999</v>
      </c>
      <c r="X1998">
        <f t="shared" si="159"/>
        <v>0</v>
      </c>
      <c r="Y1998">
        <f>VLOOKUP(RIGHT($X$1,5),Key!$A$9:$B$14,2,FALSE)</f>
        <v>3.7</v>
      </c>
      <c r="Z1998">
        <f t="shared" si="157"/>
        <v>10.199999999999999</v>
      </c>
      <c r="AA1998">
        <f t="shared" si="158"/>
        <v>21</v>
      </c>
    </row>
    <row r="1999" spans="1:27" x14ac:dyDescent="0.3">
      <c r="A1999">
        <v>100067</v>
      </c>
      <c r="B1999">
        <v>230922</v>
      </c>
      <c r="C1999" s="3">
        <v>44130.59097222222</v>
      </c>
      <c r="D1999">
        <v>3</v>
      </c>
      <c r="E1999">
        <v>2</v>
      </c>
      <c r="F1999" t="s">
        <v>26</v>
      </c>
      <c r="G1999">
        <v>2</v>
      </c>
      <c r="H1999">
        <v>63.46875</v>
      </c>
      <c r="I1999">
        <v>20.941410000000001</v>
      </c>
      <c r="J1999">
        <v>1.128906</v>
      </c>
      <c r="K1999">
        <v>94.039060000000006</v>
      </c>
      <c r="L1999" s="3">
        <v>44130.342361111114</v>
      </c>
      <c r="M1999">
        <v>17.18</v>
      </c>
      <c r="N1999" t="s">
        <v>28</v>
      </c>
      <c r="P1999">
        <f>(C1999-Key!$B$1)*24</f>
        <v>-0.86666666669771075</v>
      </c>
      <c r="Q1999">
        <f>(Key!$B$2-'17.1'!C1999)*24</f>
        <v>3.8166666667093523</v>
      </c>
      <c r="R1999" s="3">
        <f>C1999-(M1999-Key!$B$5)/(24*Key!$B$6)</f>
        <v>44130.577157407402</v>
      </c>
      <c r="S1999">
        <f>M1999-Key!$B$5</f>
        <v>14.92</v>
      </c>
      <c r="T1999" s="2">
        <f t="shared" si="155"/>
        <v>44129.590277777781</v>
      </c>
      <c r="U1999" t="str">
        <f t="shared" si="156"/>
        <v>10-25-2020 14:10</v>
      </c>
      <c r="V1999">
        <f>IFERROR(IF(W1999=Z1999,VLOOKUP($U1999,[1]C8842!$G$2:$M$145,3,FALSE),0),0)</f>
        <v>21</v>
      </c>
      <c r="W1999">
        <f>VLOOKUP(RIGHT($V$1,5),Key!$A$9:$B$14,2,FALSE)</f>
        <v>10.199999999999999</v>
      </c>
      <c r="X1999">
        <f t="shared" si="159"/>
        <v>0</v>
      </c>
      <c r="Y1999">
        <f>VLOOKUP(RIGHT($X$1,5),Key!$A$9:$B$14,2,FALSE)</f>
        <v>3.7</v>
      </c>
      <c r="Z1999">
        <f t="shared" si="157"/>
        <v>10.199999999999999</v>
      </c>
      <c r="AA1999">
        <f t="shared" si="158"/>
        <v>21</v>
      </c>
    </row>
    <row r="2000" spans="1:27" x14ac:dyDescent="0.3">
      <c r="A2000">
        <v>100067</v>
      </c>
      <c r="B2000">
        <v>230922</v>
      </c>
      <c r="C2000" s="3">
        <v>44130.59097222222</v>
      </c>
      <c r="D2000">
        <v>1</v>
      </c>
      <c r="E2000">
        <v>1</v>
      </c>
      <c r="F2000" t="s">
        <v>25</v>
      </c>
      <c r="G2000">
        <v>1</v>
      </c>
      <c r="H2000">
        <v>65.972660000000005</v>
      </c>
      <c r="I2000">
        <v>19.95703</v>
      </c>
      <c r="J2000">
        <v>1.046875</v>
      </c>
      <c r="K2000">
        <v>58.023440000000001</v>
      </c>
      <c r="L2000" s="3">
        <v>44130.342361111114</v>
      </c>
      <c r="M2000">
        <v>17.18</v>
      </c>
      <c r="N2000" t="s">
        <v>28</v>
      </c>
      <c r="P2000">
        <f>(C2000-Key!$B$1)*24</f>
        <v>-0.86666666669771075</v>
      </c>
      <c r="Q2000">
        <f>(Key!$B$2-'17.1'!C2000)*24</f>
        <v>3.8166666667093523</v>
      </c>
      <c r="R2000" s="3">
        <f>C2000-(M2000-Key!$B$5)/(24*Key!$B$6)</f>
        <v>44130.577157407402</v>
      </c>
      <c r="S2000">
        <f>M2000-Key!$B$5</f>
        <v>14.92</v>
      </c>
      <c r="T2000" s="2">
        <f t="shared" si="155"/>
        <v>44129.590277777781</v>
      </c>
      <c r="U2000" t="str">
        <f t="shared" si="156"/>
        <v>10-25-2020 14:10</v>
      </c>
      <c r="V2000">
        <f>IFERROR(IF(W2000=Z2000,VLOOKUP($U2000,[1]C8842!$G$2:$M$145,3,FALSE),0),0)</f>
        <v>21</v>
      </c>
      <c r="W2000">
        <f>VLOOKUP(RIGHT($V$1,5),Key!$A$9:$B$14,2,FALSE)</f>
        <v>10.199999999999999</v>
      </c>
      <c r="X2000">
        <f t="shared" si="159"/>
        <v>0</v>
      </c>
      <c r="Y2000">
        <f>VLOOKUP(RIGHT($X$1,5),Key!$A$9:$B$14,2,FALSE)</f>
        <v>3.7</v>
      </c>
      <c r="Z2000">
        <f t="shared" si="157"/>
        <v>10.199999999999999</v>
      </c>
      <c r="AA2000">
        <f t="shared" si="158"/>
        <v>21</v>
      </c>
    </row>
    <row r="2001" spans="1:27" x14ac:dyDescent="0.3">
      <c r="A2001">
        <v>100067</v>
      </c>
      <c r="B2001">
        <v>230922</v>
      </c>
      <c r="C2001" s="3">
        <v>44130.59097222222</v>
      </c>
      <c r="D2001">
        <v>0</v>
      </c>
      <c r="E2001">
        <v>2</v>
      </c>
      <c r="F2001" t="s">
        <v>25</v>
      </c>
      <c r="G2001">
        <v>1</v>
      </c>
      <c r="H2001">
        <v>58.050780000000003</v>
      </c>
      <c r="I2001">
        <v>15.632809999999999</v>
      </c>
      <c r="J2001">
        <v>0.98828130000000003</v>
      </c>
      <c r="K2001">
        <v>46.019530000000003</v>
      </c>
      <c r="L2001" s="3">
        <v>44130.342361111114</v>
      </c>
      <c r="M2001">
        <v>17.18</v>
      </c>
      <c r="N2001" t="s">
        <v>28</v>
      </c>
      <c r="P2001">
        <f>(C2001-Key!$B$1)*24</f>
        <v>-0.86666666669771075</v>
      </c>
      <c r="Q2001">
        <f>(Key!$B$2-'17.1'!C2001)*24</f>
        <v>3.8166666667093523</v>
      </c>
      <c r="R2001" s="3">
        <f>C2001-(M2001-Key!$B$5)/(24*Key!$B$6)</f>
        <v>44130.577157407402</v>
      </c>
      <c r="S2001">
        <f>M2001-Key!$B$5</f>
        <v>14.92</v>
      </c>
      <c r="T2001" s="2">
        <f t="shared" si="155"/>
        <v>44129.590277777781</v>
      </c>
      <c r="U2001" t="str">
        <f t="shared" si="156"/>
        <v>10-25-2020 14:10</v>
      </c>
      <c r="V2001">
        <f>IFERROR(IF(W2001=Z2001,VLOOKUP($U2001,[1]C8842!$G$2:$M$145,3,FALSE),0),0)</f>
        <v>21</v>
      </c>
      <c r="W2001">
        <f>VLOOKUP(RIGHT($V$1,5),Key!$A$9:$B$14,2,FALSE)</f>
        <v>10.199999999999999</v>
      </c>
      <c r="X2001">
        <f t="shared" si="159"/>
        <v>0</v>
      </c>
      <c r="Y2001">
        <f>VLOOKUP(RIGHT($X$1,5),Key!$A$9:$B$14,2,FALSE)</f>
        <v>3.7</v>
      </c>
      <c r="Z2001">
        <f t="shared" si="157"/>
        <v>10.199999999999999</v>
      </c>
      <c r="AA2001">
        <f t="shared" si="158"/>
        <v>21</v>
      </c>
    </row>
    <row r="2002" spans="1:27" x14ac:dyDescent="0.3">
      <c r="A2002">
        <v>100067</v>
      </c>
      <c r="B2002">
        <v>230922</v>
      </c>
      <c r="C2002" s="3">
        <v>44130.59097222222</v>
      </c>
      <c r="D2002">
        <v>1</v>
      </c>
      <c r="E2002">
        <v>1</v>
      </c>
      <c r="F2002" t="s">
        <v>25</v>
      </c>
      <c r="G2002">
        <v>1</v>
      </c>
      <c r="H2002">
        <v>65.480469999999997</v>
      </c>
      <c r="I2002">
        <v>17.23828</v>
      </c>
      <c r="J2002">
        <v>0.94140630000000003</v>
      </c>
      <c r="K2002">
        <v>60.023440000000001</v>
      </c>
      <c r="L2002" s="3">
        <v>44130.342361111114</v>
      </c>
      <c r="M2002">
        <v>17.18</v>
      </c>
      <c r="N2002" t="s">
        <v>28</v>
      </c>
      <c r="P2002">
        <f>(C2002-Key!$B$1)*24</f>
        <v>-0.86666666669771075</v>
      </c>
      <c r="Q2002">
        <f>(Key!$B$2-'17.1'!C2002)*24</f>
        <v>3.8166666667093523</v>
      </c>
      <c r="R2002" s="3">
        <f>C2002-(M2002-Key!$B$5)/(24*Key!$B$6)</f>
        <v>44130.577157407402</v>
      </c>
      <c r="S2002">
        <f>M2002-Key!$B$5</f>
        <v>14.92</v>
      </c>
      <c r="T2002" s="2">
        <f t="shared" si="155"/>
        <v>44129.590277777781</v>
      </c>
      <c r="U2002" t="str">
        <f t="shared" si="156"/>
        <v>10-25-2020 14:10</v>
      </c>
      <c r="V2002">
        <f>IFERROR(IF(W2002=Z2002,VLOOKUP($U2002,[1]C8842!$G$2:$M$145,3,FALSE),0),0)</f>
        <v>21</v>
      </c>
      <c r="W2002">
        <f>VLOOKUP(RIGHT($V$1,5),Key!$A$9:$B$14,2,FALSE)</f>
        <v>10.199999999999999</v>
      </c>
      <c r="X2002">
        <f t="shared" si="159"/>
        <v>0</v>
      </c>
      <c r="Y2002">
        <f>VLOOKUP(RIGHT($X$1,5),Key!$A$9:$B$14,2,FALSE)</f>
        <v>3.7</v>
      </c>
      <c r="Z2002">
        <f t="shared" si="157"/>
        <v>10.199999999999999</v>
      </c>
      <c r="AA2002">
        <f t="shared" si="158"/>
        <v>21</v>
      </c>
    </row>
    <row r="2003" spans="1:27" x14ac:dyDescent="0.3">
      <c r="A2003">
        <v>100067</v>
      </c>
      <c r="B2003">
        <v>230922</v>
      </c>
      <c r="C2003" s="3">
        <v>44130.59097222222</v>
      </c>
      <c r="D2003">
        <v>0</v>
      </c>
      <c r="E2003">
        <v>2</v>
      </c>
      <c r="F2003" t="s">
        <v>25</v>
      </c>
      <c r="G2003">
        <v>1</v>
      </c>
      <c r="H2003">
        <v>57.847659999999998</v>
      </c>
      <c r="I2003">
        <v>14.664059999999999</v>
      </c>
      <c r="J2003">
        <v>0.94921880000000003</v>
      </c>
      <c r="K2003">
        <v>46.019530000000003</v>
      </c>
      <c r="L2003" s="3">
        <v>44130.342361111114</v>
      </c>
      <c r="M2003">
        <v>17.18</v>
      </c>
      <c r="N2003" t="s">
        <v>28</v>
      </c>
      <c r="P2003">
        <f>(C2003-Key!$B$1)*24</f>
        <v>-0.86666666669771075</v>
      </c>
      <c r="Q2003">
        <f>(Key!$B$2-'17.1'!C2003)*24</f>
        <v>3.8166666667093523</v>
      </c>
      <c r="R2003" s="3">
        <f>C2003-(M2003-Key!$B$5)/(24*Key!$B$6)</f>
        <v>44130.577157407402</v>
      </c>
      <c r="S2003">
        <f>M2003-Key!$B$5</f>
        <v>14.92</v>
      </c>
      <c r="T2003" s="2">
        <f t="shared" si="155"/>
        <v>44129.590277777781</v>
      </c>
      <c r="U2003" t="str">
        <f t="shared" si="156"/>
        <v>10-25-2020 14:10</v>
      </c>
      <c r="V2003">
        <f>IFERROR(IF(W2003=Z2003,VLOOKUP($U2003,[1]C8842!$G$2:$M$145,3,FALSE),0),0)</f>
        <v>21</v>
      </c>
      <c r="W2003">
        <f>VLOOKUP(RIGHT($V$1,5),Key!$A$9:$B$14,2,FALSE)</f>
        <v>10.199999999999999</v>
      </c>
      <c r="X2003">
        <f t="shared" si="159"/>
        <v>0</v>
      </c>
      <c r="Y2003">
        <f>VLOOKUP(RIGHT($X$1,5),Key!$A$9:$B$14,2,FALSE)</f>
        <v>3.7</v>
      </c>
      <c r="Z2003">
        <f t="shared" si="157"/>
        <v>10.199999999999999</v>
      </c>
      <c r="AA2003">
        <f t="shared" si="158"/>
        <v>21</v>
      </c>
    </row>
    <row r="2004" spans="1:27" x14ac:dyDescent="0.3">
      <c r="A2004">
        <v>100067</v>
      </c>
      <c r="B2004">
        <v>230922</v>
      </c>
      <c r="C2004" s="3">
        <v>44130.59097222222</v>
      </c>
      <c r="D2004">
        <v>0</v>
      </c>
      <c r="E2004">
        <v>2</v>
      </c>
      <c r="F2004" t="s">
        <v>25</v>
      </c>
      <c r="G2004">
        <v>1</v>
      </c>
      <c r="H2004">
        <v>61.964840000000002</v>
      </c>
      <c r="I2004">
        <v>15.95703</v>
      </c>
      <c r="J2004">
        <v>0.94140630000000003</v>
      </c>
      <c r="K2004">
        <v>48.019530000000003</v>
      </c>
      <c r="L2004" s="3">
        <v>44130.342361111114</v>
      </c>
      <c r="M2004">
        <v>17.18</v>
      </c>
      <c r="N2004" t="s">
        <v>28</v>
      </c>
      <c r="P2004">
        <f>(C2004-Key!$B$1)*24</f>
        <v>-0.86666666669771075</v>
      </c>
      <c r="Q2004">
        <f>(Key!$B$2-'17.1'!C2004)*24</f>
        <v>3.8166666667093523</v>
      </c>
      <c r="R2004" s="3">
        <f>C2004-(M2004-Key!$B$5)/(24*Key!$B$6)</f>
        <v>44130.577157407402</v>
      </c>
      <c r="S2004">
        <f>M2004-Key!$B$5</f>
        <v>14.92</v>
      </c>
      <c r="T2004" s="2">
        <f t="shared" si="155"/>
        <v>44129.590277777781</v>
      </c>
      <c r="U2004" t="str">
        <f t="shared" si="156"/>
        <v>10-25-2020 14:10</v>
      </c>
      <c r="V2004">
        <f>IFERROR(IF(W2004=Z2004,VLOOKUP($U2004,[1]C8842!$G$2:$M$145,3,FALSE),0),0)</f>
        <v>21</v>
      </c>
      <c r="W2004">
        <f>VLOOKUP(RIGHT($V$1,5),Key!$A$9:$B$14,2,FALSE)</f>
        <v>10.199999999999999</v>
      </c>
      <c r="X2004">
        <f t="shared" si="159"/>
        <v>0</v>
      </c>
      <c r="Y2004">
        <f>VLOOKUP(RIGHT($X$1,5),Key!$A$9:$B$14,2,FALSE)</f>
        <v>3.7</v>
      </c>
      <c r="Z2004">
        <f t="shared" si="157"/>
        <v>10.199999999999999</v>
      </c>
      <c r="AA2004">
        <f t="shared" si="158"/>
        <v>21</v>
      </c>
    </row>
    <row r="2005" spans="1:27" x14ac:dyDescent="0.3">
      <c r="A2005">
        <v>100067</v>
      </c>
      <c r="B2005">
        <v>230922</v>
      </c>
      <c r="C2005" s="3">
        <v>44130.59097222222</v>
      </c>
      <c r="D2005">
        <v>3</v>
      </c>
      <c r="E2005">
        <v>2</v>
      </c>
      <c r="F2005" t="s">
        <v>26</v>
      </c>
      <c r="G2005">
        <v>4</v>
      </c>
      <c r="H2005">
        <v>69.179689999999994</v>
      </c>
      <c r="I2005">
        <v>78.058589999999995</v>
      </c>
      <c r="J2005">
        <v>3.234375</v>
      </c>
      <c r="K2005">
        <v>92.039060000000006</v>
      </c>
      <c r="L2005" s="3">
        <v>44130.342361111114</v>
      </c>
      <c r="M2005">
        <v>17.18</v>
      </c>
      <c r="N2005" t="s">
        <v>28</v>
      </c>
      <c r="P2005">
        <f>(C2005-Key!$B$1)*24</f>
        <v>-0.86666666669771075</v>
      </c>
      <c r="Q2005">
        <f>(Key!$B$2-'17.1'!C2005)*24</f>
        <v>3.8166666667093523</v>
      </c>
      <c r="R2005" s="3">
        <f>C2005-(M2005-Key!$B$5)/(24*Key!$B$6)</f>
        <v>44130.577157407402</v>
      </c>
      <c r="S2005">
        <f>M2005-Key!$B$5</f>
        <v>14.92</v>
      </c>
      <c r="T2005" s="2">
        <f t="shared" si="155"/>
        <v>44129.590277777781</v>
      </c>
      <c r="U2005" t="str">
        <f t="shared" si="156"/>
        <v>10-25-2020 14:10</v>
      </c>
      <c r="V2005">
        <f>IFERROR(IF(W2005=Z2005,VLOOKUP($U2005,[1]C8842!$G$2:$M$145,3,FALSE),0),0)</f>
        <v>21</v>
      </c>
      <c r="W2005">
        <f>VLOOKUP(RIGHT($V$1,5),Key!$A$9:$B$14,2,FALSE)</f>
        <v>10.199999999999999</v>
      </c>
      <c r="X2005">
        <f t="shared" si="159"/>
        <v>0</v>
      </c>
      <c r="Y2005">
        <f>VLOOKUP(RIGHT($X$1,5),Key!$A$9:$B$14,2,FALSE)</f>
        <v>3.7</v>
      </c>
      <c r="Z2005">
        <f t="shared" si="157"/>
        <v>10.199999999999999</v>
      </c>
      <c r="AA2005">
        <f t="shared" si="158"/>
        <v>21</v>
      </c>
    </row>
    <row r="2006" spans="1:27" x14ac:dyDescent="0.3">
      <c r="A2006">
        <v>100067</v>
      </c>
      <c r="B2006">
        <v>230922</v>
      </c>
      <c r="C2006" s="3">
        <v>44130.59097222222</v>
      </c>
      <c r="D2006">
        <v>0</v>
      </c>
      <c r="E2006">
        <v>2</v>
      </c>
      <c r="F2006" t="s">
        <v>25</v>
      </c>
      <c r="G2006">
        <v>1</v>
      </c>
      <c r="H2006">
        <v>63.175780000000003</v>
      </c>
      <c r="I2006">
        <v>18.01953</v>
      </c>
      <c r="J2006">
        <v>1.011719</v>
      </c>
      <c r="K2006">
        <v>44.019530000000003</v>
      </c>
      <c r="L2006" s="3">
        <v>44130.342361111114</v>
      </c>
      <c r="M2006">
        <v>17.18</v>
      </c>
      <c r="N2006" t="s">
        <v>28</v>
      </c>
      <c r="P2006">
        <f>(C2006-Key!$B$1)*24</f>
        <v>-0.86666666669771075</v>
      </c>
      <c r="Q2006">
        <f>(Key!$B$2-'17.1'!C2006)*24</f>
        <v>3.8166666667093523</v>
      </c>
      <c r="R2006" s="3">
        <f>C2006-(M2006-Key!$B$5)/(24*Key!$B$6)</f>
        <v>44130.577157407402</v>
      </c>
      <c r="S2006">
        <f>M2006-Key!$B$5</f>
        <v>14.92</v>
      </c>
      <c r="T2006" s="2">
        <f t="shared" si="155"/>
        <v>44129.590277777781</v>
      </c>
      <c r="U2006" t="str">
        <f t="shared" si="156"/>
        <v>10-25-2020 14:10</v>
      </c>
      <c r="V2006">
        <f>IFERROR(IF(W2006=Z2006,VLOOKUP($U2006,[1]C8842!$G$2:$M$145,3,FALSE),0),0)</f>
        <v>21</v>
      </c>
      <c r="W2006">
        <f>VLOOKUP(RIGHT($V$1,5),Key!$A$9:$B$14,2,FALSE)</f>
        <v>10.199999999999999</v>
      </c>
      <c r="X2006">
        <f t="shared" si="159"/>
        <v>0</v>
      </c>
      <c r="Y2006">
        <f>VLOOKUP(RIGHT($X$1,5),Key!$A$9:$B$14,2,FALSE)</f>
        <v>3.7</v>
      </c>
      <c r="Z2006">
        <f t="shared" si="157"/>
        <v>10.199999999999999</v>
      </c>
      <c r="AA2006">
        <f t="shared" si="158"/>
        <v>21</v>
      </c>
    </row>
    <row r="2007" spans="1:27" x14ac:dyDescent="0.3">
      <c r="A2007">
        <v>100067</v>
      </c>
      <c r="B2007">
        <v>230922</v>
      </c>
      <c r="C2007" s="3">
        <v>44130.59097222222</v>
      </c>
      <c r="D2007">
        <v>2</v>
      </c>
      <c r="E2007">
        <v>1</v>
      </c>
      <c r="F2007" t="s">
        <v>26</v>
      </c>
      <c r="G2007">
        <v>1</v>
      </c>
      <c r="H2007">
        <v>83.546880000000002</v>
      </c>
      <c r="I2007">
        <v>17.558589999999999</v>
      </c>
      <c r="J2007">
        <v>0.75</v>
      </c>
      <c r="K2007">
        <v>81.035160000000005</v>
      </c>
      <c r="L2007" s="3">
        <v>44130.342361111114</v>
      </c>
      <c r="M2007">
        <v>17.18</v>
      </c>
      <c r="N2007" t="s">
        <v>28</v>
      </c>
      <c r="P2007">
        <f>(C2007-Key!$B$1)*24</f>
        <v>-0.86666666669771075</v>
      </c>
      <c r="Q2007">
        <f>(Key!$B$2-'17.1'!C2007)*24</f>
        <v>3.8166666667093523</v>
      </c>
      <c r="R2007" s="3">
        <f>C2007-(M2007-Key!$B$5)/(24*Key!$B$6)</f>
        <v>44130.577157407402</v>
      </c>
      <c r="S2007">
        <f>M2007-Key!$B$5</f>
        <v>14.92</v>
      </c>
      <c r="T2007" s="2">
        <f t="shared" si="155"/>
        <v>44129.590277777781</v>
      </c>
      <c r="U2007" t="str">
        <f t="shared" si="156"/>
        <v>10-25-2020 14:10</v>
      </c>
      <c r="V2007">
        <f>IFERROR(IF(W2007=Z2007,VLOOKUP($U2007,[1]C8842!$G$2:$M$145,3,FALSE),0),0)</f>
        <v>21</v>
      </c>
      <c r="W2007">
        <f>VLOOKUP(RIGHT($V$1,5),Key!$A$9:$B$14,2,FALSE)</f>
        <v>10.199999999999999</v>
      </c>
      <c r="X2007">
        <f t="shared" si="159"/>
        <v>0</v>
      </c>
      <c r="Y2007">
        <f>VLOOKUP(RIGHT($X$1,5),Key!$A$9:$B$14,2,FALSE)</f>
        <v>3.7</v>
      </c>
      <c r="Z2007">
        <f t="shared" si="157"/>
        <v>10.199999999999999</v>
      </c>
      <c r="AA2007">
        <f t="shared" si="158"/>
        <v>21</v>
      </c>
    </row>
    <row r="2008" spans="1:27" x14ac:dyDescent="0.3">
      <c r="A2008">
        <v>100067</v>
      </c>
      <c r="B2008">
        <v>230922</v>
      </c>
      <c r="C2008" s="3">
        <v>44130.591666666667</v>
      </c>
      <c r="D2008">
        <v>0</v>
      </c>
      <c r="E2008">
        <v>2</v>
      </c>
      <c r="F2008" t="s">
        <v>25</v>
      </c>
      <c r="G2008">
        <v>1</v>
      </c>
      <c r="H2008">
        <v>62.472659999999998</v>
      </c>
      <c r="I2008">
        <v>14.503909999999999</v>
      </c>
      <c r="J2008">
        <v>0.87109380000000003</v>
      </c>
      <c r="K2008">
        <v>48.019530000000003</v>
      </c>
      <c r="L2008" s="3">
        <v>44130.342361111114</v>
      </c>
      <c r="M2008">
        <v>17.18</v>
      </c>
      <c r="N2008" t="s">
        <v>28</v>
      </c>
      <c r="P2008">
        <f>(C2008-Key!$B$1)*24</f>
        <v>-0.84999999997671694</v>
      </c>
      <c r="Q2008">
        <f>(Key!$B$2-'17.1'!C2008)*24</f>
        <v>3.7999999999883585</v>
      </c>
      <c r="R2008" s="3">
        <f>C2008-(M2008-Key!$B$5)/(24*Key!$B$6)</f>
        <v>44130.577851851849</v>
      </c>
      <c r="S2008">
        <f>M2008-Key!$B$5</f>
        <v>14.92</v>
      </c>
      <c r="T2008" s="2">
        <f t="shared" si="155"/>
        <v>44129.590277777781</v>
      </c>
      <c r="U2008" t="str">
        <f t="shared" si="156"/>
        <v>10-25-2020 14:10</v>
      </c>
      <c r="V2008">
        <f>IFERROR(IF(W2008=Z2008,VLOOKUP($U2008,[1]C8842!$G$2:$M$145,3,FALSE),0),0)</f>
        <v>21</v>
      </c>
      <c r="W2008">
        <f>VLOOKUP(RIGHT($V$1,5),Key!$A$9:$B$14,2,FALSE)</f>
        <v>10.199999999999999</v>
      </c>
      <c r="X2008">
        <f t="shared" si="159"/>
        <v>0</v>
      </c>
      <c r="Y2008">
        <f>VLOOKUP(RIGHT($X$1,5),Key!$A$9:$B$14,2,FALSE)</f>
        <v>3.7</v>
      </c>
      <c r="Z2008">
        <f t="shared" si="157"/>
        <v>10.199999999999999</v>
      </c>
      <c r="AA2008">
        <f t="shared" si="158"/>
        <v>21</v>
      </c>
    </row>
    <row r="2009" spans="1:27" x14ac:dyDescent="0.3">
      <c r="A2009">
        <v>100067</v>
      </c>
      <c r="B2009">
        <v>230922</v>
      </c>
      <c r="C2009" s="3">
        <v>44130.591666666667</v>
      </c>
      <c r="D2009">
        <v>3</v>
      </c>
      <c r="E2009">
        <v>2</v>
      </c>
      <c r="F2009" t="s">
        <v>26</v>
      </c>
      <c r="G2009">
        <v>1</v>
      </c>
      <c r="H2009">
        <v>65.8125</v>
      </c>
      <c r="I2009">
        <v>16.171880000000002</v>
      </c>
      <c r="J2009">
        <v>0.89453130000000003</v>
      </c>
      <c r="K2009">
        <v>94.039060000000006</v>
      </c>
      <c r="L2009" s="3">
        <v>44130.342361111114</v>
      </c>
      <c r="M2009">
        <v>17.18</v>
      </c>
      <c r="N2009" t="s">
        <v>28</v>
      </c>
      <c r="P2009">
        <f>(C2009-Key!$B$1)*24</f>
        <v>-0.84999999997671694</v>
      </c>
      <c r="Q2009">
        <f>(Key!$B$2-'17.1'!C2009)*24</f>
        <v>3.7999999999883585</v>
      </c>
      <c r="R2009" s="3">
        <f>C2009-(M2009-Key!$B$5)/(24*Key!$B$6)</f>
        <v>44130.577851851849</v>
      </c>
      <c r="S2009">
        <f>M2009-Key!$B$5</f>
        <v>14.92</v>
      </c>
      <c r="T2009" s="2">
        <f t="shared" si="155"/>
        <v>44129.590277777781</v>
      </c>
      <c r="U2009" t="str">
        <f t="shared" si="156"/>
        <v>10-25-2020 14:10</v>
      </c>
      <c r="V2009">
        <f>IFERROR(IF(W2009=Z2009,VLOOKUP($U2009,[1]C8842!$G$2:$M$145,3,FALSE),0),0)</f>
        <v>21</v>
      </c>
      <c r="W2009">
        <f>VLOOKUP(RIGHT($V$1,5),Key!$A$9:$B$14,2,FALSE)</f>
        <v>10.199999999999999</v>
      </c>
      <c r="X2009">
        <f t="shared" si="159"/>
        <v>0</v>
      </c>
      <c r="Y2009">
        <f>VLOOKUP(RIGHT($X$1,5),Key!$A$9:$B$14,2,FALSE)</f>
        <v>3.7</v>
      </c>
      <c r="Z2009">
        <f t="shared" si="157"/>
        <v>10.199999999999999</v>
      </c>
      <c r="AA2009">
        <f t="shared" si="158"/>
        <v>21</v>
      </c>
    </row>
    <row r="2010" spans="1:27" x14ac:dyDescent="0.3">
      <c r="A2010">
        <v>100067</v>
      </c>
      <c r="B2010">
        <v>230922</v>
      </c>
      <c r="C2010" s="3">
        <v>44130.591666666667</v>
      </c>
      <c r="D2010">
        <v>2</v>
      </c>
      <c r="E2010">
        <v>1</v>
      </c>
      <c r="F2010" t="s">
        <v>26</v>
      </c>
      <c r="G2010">
        <v>1</v>
      </c>
      <c r="H2010">
        <v>66.546880000000002</v>
      </c>
      <c r="I2010">
        <v>15.039059999999999</v>
      </c>
      <c r="J2010">
        <v>0.83984380000000003</v>
      </c>
      <c r="K2010">
        <v>81.035160000000005</v>
      </c>
      <c r="L2010" s="3">
        <v>44130.342361111114</v>
      </c>
      <c r="M2010">
        <v>17.18</v>
      </c>
      <c r="N2010" t="s">
        <v>28</v>
      </c>
      <c r="P2010">
        <f>(C2010-Key!$B$1)*24</f>
        <v>-0.84999999997671694</v>
      </c>
      <c r="Q2010">
        <f>(Key!$B$2-'17.1'!C2010)*24</f>
        <v>3.7999999999883585</v>
      </c>
      <c r="R2010" s="3">
        <f>C2010-(M2010-Key!$B$5)/(24*Key!$B$6)</f>
        <v>44130.577851851849</v>
      </c>
      <c r="S2010">
        <f>M2010-Key!$B$5</f>
        <v>14.92</v>
      </c>
      <c r="T2010" s="2">
        <f t="shared" si="155"/>
        <v>44129.590277777781</v>
      </c>
      <c r="U2010" t="str">
        <f t="shared" si="156"/>
        <v>10-25-2020 14:10</v>
      </c>
      <c r="V2010">
        <f>IFERROR(IF(W2010=Z2010,VLOOKUP($U2010,[1]C8842!$G$2:$M$145,3,FALSE),0),0)</f>
        <v>21</v>
      </c>
      <c r="W2010">
        <f>VLOOKUP(RIGHT($V$1,5),Key!$A$9:$B$14,2,FALSE)</f>
        <v>10.199999999999999</v>
      </c>
      <c r="X2010">
        <f t="shared" si="159"/>
        <v>0</v>
      </c>
      <c r="Y2010">
        <f>VLOOKUP(RIGHT($X$1,5),Key!$A$9:$B$14,2,FALSE)</f>
        <v>3.7</v>
      </c>
      <c r="Z2010">
        <f t="shared" si="157"/>
        <v>10.199999999999999</v>
      </c>
      <c r="AA2010">
        <f t="shared" si="158"/>
        <v>21</v>
      </c>
    </row>
    <row r="2011" spans="1:27" x14ac:dyDescent="0.3">
      <c r="A2011">
        <v>100067</v>
      </c>
      <c r="B2011">
        <v>230922</v>
      </c>
      <c r="C2011" s="3">
        <v>44130.591666666667</v>
      </c>
      <c r="D2011">
        <v>3</v>
      </c>
      <c r="E2011">
        <v>2</v>
      </c>
      <c r="F2011" t="s">
        <v>26</v>
      </c>
      <c r="G2011">
        <v>1</v>
      </c>
      <c r="H2011">
        <v>62.964840000000002</v>
      </c>
      <c r="I2011">
        <v>16.804690000000001</v>
      </c>
      <c r="J2011">
        <v>0.9609375</v>
      </c>
      <c r="K2011">
        <v>94.039060000000006</v>
      </c>
      <c r="L2011" s="3">
        <v>44130.342361111114</v>
      </c>
      <c r="M2011">
        <v>17.18</v>
      </c>
      <c r="N2011" t="s">
        <v>28</v>
      </c>
      <c r="P2011">
        <f>(C2011-Key!$B$1)*24</f>
        <v>-0.84999999997671694</v>
      </c>
      <c r="Q2011">
        <f>(Key!$B$2-'17.1'!C2011)*24</f>
        <v>3.7999999999883585</v>
      </c>
      <c r="R2011" s="3">
        <f>C2011-(M2011-Key!$B$5)/(24*Key!$B$6)</f>
        <v>44130.577851851849</v>
      </c>
      <c r="S2011">
        <f>M2011-Key!$B$5</f>
        <v>14.92</v>
      </c>
      <c r="T2011" s="2">
        <f t="shared" si="155"/>
        <v>44129.590277777781</v>
      </c>
      <c r="U2011" t="str">
        <f t="shared" si="156"/>
        <v>10-25-2020 14:10</v>
      </c>
      <c r="V2011">
        <f>IFERROR(IF(W2011=Z2011,VLOOKUP($U2011,[1]C8842!$G$2:$M$145,3,FALSE),0),0)</f>
        <v>21</v>
      </c>
      <c r="W2011">
        <f>VLOOKUP(RIGHT($V$1,5),Key!$A$9:$B$14,2,FALSE)</f>
        <v>10.199999999999999</v>
      </c>
      <c r="X2011">
        <f t="shared" si="159"/>
        <v>0</v>
      </c>
      <c r="Y2011">
        <f>VLOOKUP(RIGHT($X$1,5),Key!$A$9:$B$14,2,FALSE)</f>
        <v>3.7</v>
      </c>
      <c r="Z2011">
        <f t="shared" si="157"/>
        <v>10.199999999999999</v>
      </c>
      <c r="AA2011">
        <f t="shared" si="158"/>
        <v>21</v>
      </c>
    </row>
    <row r="2012" spans="1:27" x14ac:dyDescent="0.3">
      <c r="A2012">
        <v>100067</v>
      </c>
      <c r="B2012">
        <v>230922</v>
      </c>
      <c r="C2012" s="3">
        <v>44130.591666666667</v>
      </c>
      <c r="D2012">
        <v>0</v>
      </c>
      <c r="E2012">
        <v>2</v>
      </c>
      <c r="F2012" t="s">
        <v>25</v>
      </c>
      <c r="G2012">
        <v>3</v>
      </c>
      <c r="H2012">
        <v>62.042969999999997</v>
      </c>
      <c r="I2012">
        <v>48.957030000000003</v>
      </c>
      <c r="J2012">
        <v>2.3554689999999998</v>
      </c>
      <c r="K2012">
        <v>46.019530000000003</v>
      </c>
      <c r="L2012" s="3">
        <v>44130.342361111114</v>
      </c>
      <c r="M2012">
        <v>17.18</v>
      </c>
      <c r="N2012" t="s">
        <v>28</v>
      </c>
      <c r="P2012">
        <f>(C2012-Key!$B$1)*24</f>
        <v>-0.84999999997671694</v>
      </c>
      <c r="Q2012">
        <f>(Key!$B$2-'17.1'!C2012)*24</f>
        <v>3.7999999999883585</v>
      </c>
      <c r="R2012" s="3">
        <f>C2012-(M2012-Key!$B$5)/(24*Key!$B$6)</f>
        <v>44130.577851851849</v>
      </c>
      <c r="S2012">
        <f>M2012-Key!$B$5</f>
        <v>14.92</v>
      </c>
      <c r="T2012" s="2">
        <f t="shared" si="155"/>
        <v>44129.590277777781</v>
      </c>
      <c r="U2012" t="str">
        <f t="shared" si="156"/>
        <v>10-25-2020 14:10</v>
      </c>
      <c r="V2012">
        <f>IFERROR(IF(W2012=Z2012,VLOOKUP($U2012,[1]C8842!$G$2:$M$145,3,FALSE),0),0)</f>
        <v>21</v>
      </c>
      <c r="W2012">
        <f>VLOOKUP(RIGHT($V$1,5),Key!$A$9:$B$14,2,FALSE)</f>
        <v>10.199999999999999</v>
      </c>
      <c r="X2012">
        <f t="shared" si="159"/>
        <v>0</v>
      </c>
      <c r="Y2012">
        <f>VLOOKUP(RIGHT($X$1,5),Key!$A$9:$B$14,2,FALSE)</f>
        <v>3.7</v>
      </c>
      <c r="Z2012">
        <f t="shared" si="157"/>
        <v>10.199999999999999</v>
      </c>
      <c r="AA2012">
        <f t="shared" si="158"/>
        <v>21</v>
      </c>
    </row>
    <row r="2013" spans="1:27" x14ac:dyDescent="0.3">
      <c r="A2013">
        <v>100067</v>
      </c>
      <c r="B2013">
        <v>230922</v>
      </c>
      <c r="C2013" s="3">
        <v>44130.591666666667</v>
      </c>
      <c r="D2013">
        <v>1</v>
      </c>
      <c r="E2013">
        <v>1</v>
      </c>
      <c r="F2013" t="s">
        <v>25</v>
      </c>
      <c r="G2013">
        <v>1</v>
      </c>
      <c r="H2013">
        <v>62.796880000000002</v>
      </c>
      <c r="I2013">
        <v>14.902340000000001</v>
      </c>
      <c r="J2013">
        <v>0.8828125</v>
      </c>
      <c r="K2013">
        <v>58.023440000000001</v>
      </c>
      <c r="L2013" s="3">
        <v>44130.342361111114</v>
      </c>
      <c r="M2013">
        <v>17.18</v>
      </c>
      <c r="N2013" t="s">
        <v>28</v>
      </c>
      <c r="P2013">
        <f>(C2013-Key!$B$1)*24</f>
        <v>-0.84999999997671694</v>
      </c>
      <c r="Q2013">
        <f>(Key!$B$2-'17.1'!C2013)*24</f>
        <v>3.7999999999883585</v>
      </c>
      <c r="R2013" s="3">
        <f>C2013-(M2013-Key!$B$5)/(24*Key!$B$6)</f>
        <v>44130.577851851849</v>
      </c>
      <c r="S2013">
        <f>M2013-Key!$B$5</f>
        <v>14.92</v>
      </c>
      <c r="T2013" s="2">
        <f t="shared" si="155"/>
        <v>44129.590277777781</v>
      </c>
      <c r="U2013" t="str">
        <f t="shared" si="156"/>
        <v>10-25-2020 14:10</v>
      </c>
      <c r="V2013">
        <f>IFERROR(IF(W2013=Z2013,VLOOKUP($U2013,[1]C8842!$G$2:$M$145,3,FALSE),0),0)</f>
        <v>21</v>
      </c>
      <c r="W2013">
        <f>VLOOKUP(RIGHT($V$1,5),Key!$A$9:$B$14,2,FALSE)</f>
        <v>10.199999999999999</v>
      </c>
      <c r="X2013">
        <f t="shared" si="159"/>
        <v>0</v>
      </c>
      <c r="Y2013">
        <f>VLOOKUP(RIGHT($X$1,5),Key!$A$9:$B$14,2,FALSE)</f>
        <v>3.7</v>
      </c>
      <c r="Z2013">
        <f t="shared" si="157"/>
        <v>10.199999999999999</v>
      </c>
      <c r="AA2013">
        <f t="shared" si="158"/>
        <v>21</v>
      </c>
    </row>
    <row r="2014" spans="1:27" x14ac:dyDescent="0.3">
      <c r="A2014">
        <v>100067</v>
      </c>
      <c r="B2014">
        <v>230922</v>
      </c>
      <c r="C2014" s="3">
        <v>44130.591666666667</v>
      </c>
      <c r="D2014">
        <v>0</v>
      </c>
      <c r="E2014">
        <v>2</v>
      </c>
      <c r="F2014" t="s">
        <v>25</v>
      </c>
      <c r="G2014">
        <v>1</v>
      </c>
      <c r="H2014">
        <v>63.59375</v>
      </c>
      <c r="I2014">
        <v>17.335940000000001</v>
      </c>
      <c r="J2014">
        <v>0.97265630000000003</v>
      </c>
      <c r="K2014">
        <v>47.019530000000003</v>
      </c>
      <c r="L2014" s="3">
        <v>44130.342361111114</v>
      </c>
      <c r="M2014">
        <v>17.18</v>
      </c>
      <c r="N2014" t="s">
        <v>28</v>
      </c>
      <c r="P2014">
        <f>(C2014-Key!$B$1)*24</f>
        <v>-0.84999999997671694</v>
      </c>
      <c r="Q2014">
        <f>(Key!$B$2-'17.1'!C2014)*24</f>
        <v>3.7999999999883585</v>
      </c>
      <c r="R2014" s="3">
        <f>C2014-(M2014-Key!$B$5)/(24*Key!$B$6)</f>
        <v>44130.577851851849</v>
      </c>
      <c r="S2014">
        <f>M2014-Key!$B$5</f>
        <v>14.92</v>
      </c>
      <c r="T2014" s="2">
        <f t="shared" si="155"/>
        <v>44129.590277777781</v>
      </c>
      <c r="U2014" t="str">
        <f t="shared" si="156"/>
        <v>10-25-2020 14:10</v>
      </c>
      <c r="V2014">
        <f>IFERROR(IF(W2014=Z2014,VLOOKUP($U2014,[1]C8842!$G$2:$M$145,3,FALSE),0),0)</f>
        <v>21</v>
      </c>
      <c r="W2014">
        <f>VLOOKUP(RIGHT($V$1,5),Key!$A$9:$B$14,2,FALSE)</f>
        <v>10.199999999999999</v>
      </c>
      <c r="X2014">
        <f t="shared" si="159"/>
        <v>0</v>
      </c>
      <c r="Y2014">
        <f>VLOOKUP(RIGHT($X$1,5),Key!$A$9:$B$14,2,FALSE)</f>
        <v>3.7</v>
      </c>
      <c r="Z2014">
        <f t="shared" si="157"/>
        <v>10.199999999999999</v>
      </c>
      <c r="AA2014">
        <f t="shared" si="158"/>
        <v>21</v>
      </c>
    </row>
    <row r="2015" spans="1:27" x14ac:dyDescent="0.3">
      <c r="A2015">
        <v>100067</v>
      </c>
      <c r="B2015">
        <v>230922</v>
      </c>
      <c r="C2015" s="3">
        <v>44130.591666666667</v>
      </c>
      <c r="D2015">
        <v>1</v>
      </c>
      <c r="E2015">
        <v>1</v>
      </c>
      <c r="F2015" t="s">
        <v>25</v>
      </c>
      <c r="G2015">
        <v>1</v>
      </c>
      <c r="H2015">
        <v>83.773439999999994</v>
      </c>
      <c r="I2015">
        <v>15.33203</v>
      </c>
      <c r="J2015">
        <v>0.67578130000000003</v>
      </c>
      <c r="K2015">
        <v>58.023440000000001</v>
      </c>
      <c r="L2015" s="3">
        <v>44130.342361111114</v>
      </c>
      <c r="M2015">
        <v>17.18</v>
      </c>
      <c r="N2015" t="s">
        <v>28</v>
      </c>
      <c r="P2015">
        <f>(C2015-Key!$B$1)*24</f>
        <v>-0.84999999997671694</v>
      </c>
      <c r="Q2015">
        <f>(Key!$B$2-'17.1'!C2015)*24</f>
        <v>3.7999999999883585</v>
      </c>
      <c r="R2015" s="3">
        <f>C2015-(M2015-Key!$B$5)/(24*Key!$B$6)</f>
        <v>44130.577851851849</v>
      </c>
      <c r="S2015">
        <f>M2015-Key!$B$5</f>
        <v>14.92</v>
      </c>
      <c r="T2015" s="2">
        <f t="shared" si="155"/>
        <v>44129.590277777781</v>
      </c>
      <c r="U2015" t="str">
        <f t="shared" si="156"/>
        <v>10-25-2020 14:10</v>
      </c>
      <c r="V2015">
        <f>IFERROR(IF(W2015=Z2015,VLOOKUP($U2015,[1]C8842!$G$2:$M$145,3,FALSE),0),0)</f>
        <v>21</v>
      </c>
      <c r="W2015">
        <f>VLOOKUP(RIGHT($V$1,5),Key!$A$9:$B$14,2,FALSE)</f>
        <v>10.199999999999999</v>
      </c>
      <c r="X2015">
        <f t="shared" si="159"/>
        <v>0</v>
      </c>
      <c r="Y2015">
        <f>VLOOKUP(RIGHT($X$1,5),Key!$A$9:$B$14,2,FALSE)</f>
        <v>3.7</v>
      </c>
      <c r="Z2015">
        <f t="shared" si="157"/>
        <v>10.199999999999999</v>
      </c>
      <c r="AA2015">
        <f t="shared" si="158"/>
        <v>21</v>
      </c>
    </row>
    <row r="2016" spans="1:27" x14ac:dyDescent="0.3">
      <c r="A2016">
        <v>100067</v>
      </c>
      <c r="B2016">
        <v>230922</v>
      </c>
      <c r="C2016" s="3">
        <v>44130.591666666667</v>
      </c>
      <c r="D2016">
        <v>2</v>
      </c>
      <c r="E2016">
        <v>1</v>
      </c>
      <c r="F2016" t="s">
        <v>26</v>
      </c>
      <c r="G2016">
        <v>2</v>
      </c>
      <c r="H2016">
        <v>60.105469999999997</v>
      </c>
      <c r="I2016">
        <v>23.898440000000001</v>
      </c>
      <c r="J2016">
        <v>1.3203130000000001</v>
      </c>
      <c r="K2016">
        <v>82.035160000000005</v>
      </c>
      <c r="L2016" s="3">
        <v>44130.342361111114</v>
      </c>
      <c r="M2016">
        <v>17.18</v>
      </c>
      <c r="N2016" t="s">
        <v>28</v>
      </c>
      <c r="P2016">
        <f>(C2016-Key!$B$1)*24</f>
        <v>-0.84999999997671694</v>
      </c>
      <c r="Q2016">
        <f>(Key!$B$2-'17.1'!C2016)*24</f>
        <v>3.7999999999883585</v>
      </c>
      <c r="R2016" s="3">
        <f>C2016-(M2016-Key!$B$5)/(24*Key!$B$6)</f>
        <v>44130.577851851849</v>
      </c>
      <c r="S2016">
        <f>M2016-Key!$B$5</f>
        <v>14.92</v>
      </c>
      <c r="T2016" s="2">
        <f t="shared" si="155"/>
        <v>44129.590277777781</v>
      </c>
      <c r="U2016" t="str">
        <f t="shared" si="156"/>
        <v>10-25-2020 14:10</v>
      </c>
      <c r="V2016">
        <f>IFERROR(IF(W2016=Z2016,VLOOKUP($U2016,[1]C8842!$G$2:$M$145,3,FALSE),0),0)</f>
        <v>21</v>
      </c>
      <c r="W2016">
        <f>VLOOKUP(RIGHT($V$1,5),Key!$A$9:$B$14,2,FALSE)</f>
        <v>10.199999999999999</v>
      </c>
      <c r="X2016">
        <f t="shared" si="159"/>
        <v>0</v>
      </c>
      <c r="Y2016">
        <f>VLOOKUP(RIGHT($X$1,5),Key!$A$9:$B$14,2,FALSE)</f>
        <v>3.7</v>
      </c>
      <c r="Z2016">
        <f t="shared" si="157"/>
        <v>10.199999999999999</v>
      </c>
      <c r="AA2016">
        <f t="shared" si="158"/>
        <v>21</v>
      </c>
    </row>
    <row r="2017" spans="1:27" x14ac:dyDescent="0.3">
      <c r="A2017">
        <v>100067</v>
      </c>
      <c r="B2017">
        <v>230922</v>
      </c>
      <c r="C2017" s="3">
        <v>44130.591666666667</v>
      </c>
      <c r="D2017">
        <v>2</v>
      </c>
      <c r="E2017">
        <v>1</v>
      </c>
      <c r="F2017" t="s">
        <v>26</v>
      </c>
      <c r="G2017">
        <v>1</v>
      </c>
      <c r="H2017">
        <v>72.179689999999994</v>
      </c>
      <c r="I2017">
        <v>16.29297</v>
      </c>
      <c r="J2017">
        <v>0.8203125</v>
      </c>
      <c r="K2017">
        <v>82.035160000000005</v>
      </c>
      <c r="L2017" s="3">
        <v>44130.342361111114</v>
      </c>
      <c r="M2017">
        <v>17.18</v>
      </c>
      <c r="N2017" t="s">
        <v>28</v>
      </c>
      <c r="P2017">
        <f>(C2017-Key!$B$1)*24</f>
        <v>-0.84999999997671694</v>
      </c>
      <c r="Q2017">
        <f>(Key!$B$2-'17.1'!C2017)*24</f>
        <v>3.7999999999883585</v>
      </c>
      <c r="R2017" s="3">
        <f>C2017-(M2017-Key!$B$5)/(24*Key!$B$6)</f>
        <v>44130.577851851849</v>
      </c>
      <c r="S2017">
        <f>M2017-Key!$B$5</f>
        <v>14.92</v>
      </c>
      <c r="T2017" s="2">
        <f t="shared" si="155"/>
        <v>44129.590277777781</v>
      </c>
      <c r="U2017" t="str">
        <f t="shared" si="156"/>
        <v>10-25-2020 14:10</v>
      </c>
      <c r="V2017">
        <f>IFERROR(IF(W2017=Z2017,VLOOKUP($U2017,[1]C8842!$G$2:$M$145,3,FALSE),0),0)</f>
        <v>21</v>
      </c>
      <c r="W2017">
        <f>VLOOKUP(RIGHT($V$1,5),Key!$A$9:$B$14,2,FALSE)</f>
        <v>10.199999999999999</v>
      </c>
      <c r="X2017">
        <f t="shared" si="159"/>
        <v>0</v>
      </c>
      <c r="Y2017">
        <f>VLOOKUP(RIGHT($X$1,5),Key!$A$9:$B$14,2,FALSE)</f>
        <v>3.7</v>
      </c>
      <c r="Z2017">
        <f t="shared" si="157"/>
        <v>10.199999999999999</v>
      </c>
      <c r="AA2017">
        <f t="shared" si="158"/>
        <v>21</v>
      </c>
    </row>
    <row r="2018" spans="1:27" x14ac:dyDescent="0.3">
      <c r="A2018">
        <v>100067</v>
      </c>
      <c r="B2018">
        <v>230922</v>
      </c>
      <c r="C2018" s="3">
        <v>44130.591666666667</v>
      </c>
      <c r="D2018">
        <v>0</v>
      </c>
      <c r="E2018">
        <v>2</v>
      </c>
      <c r="F2018" t="s">
        <v>25</v>
      </c>
      <c r="G2018">
        <v>1</v>
      </c>
      <c r="H2018">
        <v>61.179690000000001</v>
      </c>
      <c r="I2018">
        <v>15.85547</v>
      </c>
      <c r="J2018">
        <v>0.94921880000000003</v>
      </c>
      <c r="K2018">
        <v>47.019530000000003</v>
      </c>
      <c r="L2018" s="3">
        <v>44130.342361111114</v>
      </c>
      <c r="M2018">
        <v>17.18</v>
      </c>
      <c r="N2018" t="s">
        <v>28</v>
      </c>
      <c r="P2018">
        <f>(C2018-Key!$B$1)*24</f>
        <v>-0.84999999997671694</v>
      </c>
      <c r="Q2018">
        <f>(Key!$B$2-'17.1'!C2018)*24</f>
        <v>3.7999999999883585</v>
      </c>
      <c r="R2018" s="3">
        <f>C2018-(M2018-Key!$B$5)/(24*Key!$B$6)</f>
        <v>44130.577851851849</v>
      </c>
      <c r="S2018">
        <f>M2018-Key!$B$5</f>
        <v>14.92</v>
      </c>
      <c r="T2018" s="2">
        <f t="shared" si="155"/>
        <v>44129.590277777781</v>
      </c>
      <c r="U2018" t="str">
        <f t="shared" si="156"/>
        <v>10-25-2020 14:10</v>
      </c>
      <c r="V2018">
        <f>IFERROR(IF(W2018=Z2018,VLOOKUP($U2018,[1]C8842!$G$2:$M$145,3,FALSE),0),0)</f>
        <v>21</v>
      </c>
      <c r="W2018">
        <f>VLOOKUP(RIGHT($V$1,5),Key!$A$9:$B$14,2,FALSE)</f>
        <v>10.199999999999999</v>
      </c>
      <c r="X2018">
        <f t="shared" si="159"/>
        <v>0</v>
      </c>
      <c r="Y2018">
        <f>VLOOKUP(RIGHT($X$1,5),Key!$A$9:$B$14,2,FALSE)</f>
        <v>3.7</v>
      </c>
      <c r="Z2018">
        <f t="shared" si="157"/>
        <v>10.199999999999999</v>
      </c>
      <c r="AA2018">
        <f t="shared" si="158"/>
        <v>21</v>
      </c>
    </row>
    <row r="2019" spans="1:27" x14ac:dyDescent="0.3">
      <c r="A2019">
        <v>100067</v>
      </c>
      <c r="B2019">
        <v>230922</v>
      </c>
      <c r="C2019" s="3">
        <v>44130.591666666667</v>
      </c>
      <c r="D2019">
        <v>2</v>
      </c>
      <c r="E2019">
        <v>1</v>
      </c>
      <c r="F2019" t="s">
        <v>26</v>
      </c>
      <c r="G2019">
        <v>1</v>
      </c>
      <c r="H2019">
        <v>79.320310000000006</v>
      </c>
      <c r="I2019">
        <v>17.98828</v>
      </c>
      <c r="J2019">
        <v>0.8046875</v>
      </c>
      <c r="K2019">
        <v>82.035160000000005</v>
      </c>
      <c r="L2019" s="3">
        <v>44130.342361111114</v>
      </c>
      <c r="M2019">
        <v>17.18</v>
      </c>
      <c r="N2019" t="s">
        <v>28</v>
      </c>
      <c r="P2019">
        <f>(C2019-Key!$B$1)*24</f>
        <v>-0.84999999997671694</v>
      </c>
      <c r="Q2019">
        <f>(Key!$B$2-'17.1'!C2019)*24</f>
        <v>3.7999999999883585</v>
      </c>
      <c r="R2019" s="3">
        <f>C2019-(M2019-Key!$B$5)/(24*Key!$B$6)</f>
        <v>44130.577851851849</v>
      </c>
      <c r="S2019">
        <f>M2019-Key!$B$5</f>
        <v>14.92</v>
      </c>
      <c r="T2019" s="2">
        <f t="shared" si="155"/>
        <v>44129.590277777781</v>
      </c>
      <c r="U2019" t="str">
        <f t="shared" si="156"/>
        <v>10-25-2020 14:10</v>
      </c>
      <c r="V2019">
        <f>IFERROR(IF(W2019=Z2019,VLOOKUP($U2019,[1]C8842!$G$2:$M$145,3,FALSE),0),0)</f>
        <v>21</v>
      </c>
      <c r="W2019">
        <f>VLOOKUP(RIGHT($V$1,5),Key!$A$9:$B$14,2,FALSE)</f>
        <v>10.199999999999999</v>
      </c>
      <c r="X2019">
        <f t="shared" si="159"/>
        <v>0</v>
      </c>
      <c r="Y2019">
        <f>VLOOKUP(RIGHT($X$1,5),Key!$A$9:$B$14,2,FALSE)</f>
        <v>3.7</v>
      </c>
      <c r="Z2019">
        <f t="shared" si="157"/>
        <v>10.199999999999999</v>
      </c>
      <c r="AA2019">
        <f t="shared" si="158"/>
        <v>21</v>
      </c>
    </row>
    <row r="2020" spans="1:27" x14ac:dyDescent="0.3">
      <c r="A2020">
        <v>100067</v>
      </c>
      <c r="B2020">
        <v>230922</v>
      </c>
      <c r="C2020" s="3">
        <v>44130.591666666667</v>
      </c>
      <c r="D2020">
        <v>0</v>
      </c>
      <c r="E2020">
        <v>2</v>
      </c>
      <c r="F2020" t="s">
        <v>25</v>
      </c>
      <c r="G2020">
        <v>2</v>
      </c>
      <c r="H2020">
        <v>64.238280000000003</v>
      </c>
      <c r="I2020">
        <v>23.75</v>
      </c>
      <c r="J2020">
        <v>1.230469</v>
      </c>
      <c r="K2020">
        <v>46.019530000000003</v>
      </c>
      <c r="L2020" s="3">
        <v>44130.345833333333</v>
      </c>
      <c r="M2020">
        <v>17.18</v>
      </c>
      <c r="N2020" t="s">
        <v>28</v>
      </c>
      <c r="P2020">
        <f>(C2020-Key!$B$1)*24</f>
        <v>-0.84999999997671694</v>
      </c>
      <c r="Q2020">
        <f>(Key!$B$2-'17.1'!C2020)*24</f>
        <v>3.7999999999883585</v>
      </c>
      <c r="R2020" s="3">
        <f>C2020-(M2020-Key!$B$5)/(24*Key!$B$6)</f>
        <v>44130.577851851849</v>
      </c>
      <c r="S2020">
        <f>M2020-Key!$B$5</f>
        <v>14.92</v>
      </c>
      <c r="T2020" s="2">
        <f t="shared" si="155"/>
        <v>44129.590277777781</v>
      </c>
      <c r="U2020" t="str">
        <f t="shared" si="156"/>
        <v>10-25-2020 14:10</v>
      </c>
      <c r="V2020">
        <f>IFERROR(IF(W2020=Z2020,VLOOKUP($U2020,[1]C8842!$G$2:$M$145,3,FALSE),0),0)</f>
        <v>21</v>
      </c>
      <c r="W2020">
        <f>VLOOKUP(RIGHT($V$1,5),Key!$A$9:$B$14,2,FALSE)</f>
        <v>10.199999999999999</v>
      </c>
      <c r="X2020">
        <f t="shared" si="159"/>
        <v>0</v>
      </c>
      <c r="Y2020">
        <f>VLOOKUP(RIGHT($X$1,5),Key!$A$9:$B$14,2,FALSE)</f>
        <v>3.7</v>
      </c>
      <c r="Z2020">
        <f t="shared" si="157"/>
        <v>10.199999999999999</v>
      </c>
      <c r="AA2020">
        <f t="shared" si="158"/>
        <v>21</v>
      </c>
    </row>
    <row r="2021" spans="1:27" x14ac:dyDescent="0.3">
      <c r="A2021">
        <v>100067</v>
      </c>
      <c r="B2021">
        <v>230922</v>
      </c>
      <c r="C2021" s="3">
        <v>44130.591666666667</v>
      </c>
      <c r="D2021">
        <v>3</v>
      </c>
      <c r="E2021">
        <v>2</v>
      </c>
      <c r="F2021" t="s">
        <v>26</v>
      </c>
      <c r="G2021">
        <v>1</v>
      </c>
      <c r="H2021">
        <v>61.832030000000003</v>
      </c>
      <c r="I2021">
        <v>16.48828</v>
      </c>
      <c r="J2021">
        <v>0.96484380000000003</v>
      </c>
      <c r="K2021">
        <v>94.039060000000006</v>
      </c>
      <c r="L2021" s="3">
        <v>44130.345833333333</v>
      </c>
      <c r="M2021">
        <v>17.18</v>
      </c>
      <c r="N2021" t="s">
        <v>28</v>
      </c>
      <c r="P2021">
        <f>(C2021-Key!$B$1)*24</f>
        <v>-0.84999999997671694</v>
      </c>
      <c r="Q2021">
        <f>(Key!$B$2-'17.1'!C2021)*24</f>
        <v>3.7999999999883585</v>
      </c>
      <c r="R2021" s="3">
        <f>C2021-(M2021-Key!$B$5)/(24*Key!$B$6)</f>
        <v>44130.577851851849</v>
      </c>
      <c r="S2021">
        <f>M2021-Key!$B$5</f>
        <v>14.92</v>
      </c>
      <c r="T2021" s="2">
        <f t="shared" si="155"/>
        <v>44129.590277777781</v>
      </c>
      <c r="U2021" t="str">
        <f t="shared" si="156"/>
        <v>10-25-2020 14:10</v>
      </c>
      <c r="V2021">
        <f>IFERROR(IF(W2021=Z2021,VLOOKUP($U2021,[1]C8842!$G$2:$M$145,3,FALSE),0),0)</f>
        <v>21</v>
      </c>
      <c r="W2021">
        <f>VLOOKUP(RIGHT($V$1,5),Key!$A$9:$B$14,2,FALSE)</f>
        <v>10.199999999999999</v>
      </c>
      <c r="X2021">
        <f t="shared" si="159"/>
        <v>0</v>
      </c>
      <c r="Y2021">
        <f>VLOOKUP(RIGHT($X$1,5),Key!$A$9:$B$14,2,FALSE)</f>
        <v>3.7</v>
      </c>
      <c r="Z2021">
        <f t="shared" si="157"/>
        <v>10.199999999999999</v>
      </c>
      <c r="AA2021">
        <f t="shared" si="158"/>
        <v>21</v>
      </c>
    </row>
    <row r="2022" spans="1:27" x14ac:dyDescent="0.3">
      <c r="A2022">
        <v>100067</v>
      </c>
      <c r="B2022">
        <v>230922</v>
      </c>
      <c r="C2022" s="3">
        <v>44130.592361111114</v>
      </c>
      <c r="D2022">
        <v>2</v>
      </c>
      <c r="E2022">
        <v>1</v>
      </c>
      <c r="F2022" t="s">
        <v>26</v>
      </c>
      <c r="G2022">
        <v>2</v>
      </c>
      <c r="H2022">
        <v>66.503910000000005</v>
      </c>
      <c r="I2022">
        <v>20.433589999999999</v>
      </c>
      <c r="J2022">
        <v>1.0546880000000001</v>
      </c>
      <c r="K2022">
        <v>82.035160000000005</v>
      </c>
      <c r="L2022" s="3">
        <v>44130.345833333333</v>
      </c>
      <c r="M2022">
        <v>17.18</v>
      </c>
      <c r="N2022" t="s">
        <v>28</v>
      </c>
      <c r="P2022">
        <f>(C2022-Key!$B$1)*24</f>
        <v>-0.83333333325572312</v>
      </c>
      <c r="Q2022">
        <f>(Key!$B$2-'17.1'!C2022)*24</f>
        <v>3.7833333332673647</v>
      </c>
      <c r="R2022" s="3">
        <f>C2022-(M2022-Key!$B$5)/(24*Key!$B$6)</f>
        <v>44130.578546296296</v>
      </c>
      <c r="S2022">
        <f>M2022-Key!$B$5</f>
        <v>14.92</v>
      </c>
      <c r="T2022" s="2">
        <f t="shared" si="155"/>
        <v>44129.590277777781</v>
      </c>
      <c r="U2022" t="str">
        <f t="shared" si="156"/>
        <v>10-25-2020 14:10</v>
      </c>
      <c r="V2022">
        <f>IFERROR(IF(W2022=Z2022,VLOOKUP($U2022,[1]C8842!$G$2:$M$145,3,FALSE),0),0)</f>
        <v>21</v>
      </c>
      <c r="W2022">
        <f>VLOOKUP(RIGHT($V$1,5),Key!$A$9:$B$14,2,FALSE)</f>
        <v>10.199999999999999</v>
      </c>
      <c r="X2022">
        <f t="shared" si="159"/>
        <v>0</v>
      </c>
      <c r="Y2022">
        <f>VLOOKUP(RIGHT($X$1,5),Key!$A$9:$B$14,2,FALSE)</f>
        <v>3.7</v>
      </c>
      <c r="Z2022">
        <f t="shared" si="157"/>
        <v>10.199999999999999</v>
      </c>
      <c r="AA2022">
        <f t="shared" si="158"/>
        <v>21</v>
      </c>
    </row>
    <row r="2023" spans="1:27" x14ac:dyDescent="0.3">
      <c r="A2023">
        <v>100067</v>
      </c>
      <c r="B2023">
        <v>230922</v>
      </c>
      <c r="C2023" s="3">
        <v>44130.592361111114</v>
      </c>
      <c r="D2023">
        <v>1</v>
      </c>
      <c r="E2023">
        <v>1</v>
      </c>
      <c r="F2023" t="s">
        <v>25</v>
      </c>
      <c r="G2023">
        <v>1</v>
      </c>
      <c r="H2023">
        <v>62.300780000000003</v>
      </c>
      <c r="I2023">
        <v>15.28125</v>
      </c>
      <c r="J2023">
        <v>0.90625</v>
      </c>
      <c r="K2023">
        <v>56.023440000000001</v>
      </c>
      <c r="L2023" s="3">
        <v>44130.345833333333</v>
      </c>
      <c r="M2023">
        <v>17.18</v>
      </c>
      <c r="N2023" t="s">
        <v>28</v>
      </c>
      <c r="P2023">
        <f>(C2023-Key!$B$1)*24</f>
        <v>-0.83333333325572312</v>
      </c>
      <c r="Q2023">
        <f>(Key!$B$2-'17.1'!C2023)*24</f>
        <v>3.7833333332673647</v>
      </c>
      <c r="R2023" s="3">
        <f>C2023-(M2023-Key!$B$5)/(24*Key!$B$6)</f>
        <v>44130.578546296296</v>
      </c>
      <c r="S2023">
        <f>M2023-Key!$B$5</f>
        <v>14.92</v>
      </c>
      <c r="T2023" s="2">
        <f t="shared" si="155"/>
        <v>44129.590277777781</v>
      </c>
      <c r="U2023" t="str">
        <f t="shared" si="156"/>
        <v>10-25-2020 14:10</v>
      </c>
      <c r="V2023">
        <f>IFERROR(IF(W2023=Z2023,VLOOKUP($U2023,[1]C8842!$G$2:$M$145,3,FALSE),0),0)</f>
        <v>21</v>
      </c>
      <c r="W2023">
        <f>VLOOKUP(RIGHT($V$1,5),Key!$A$9:$B$14,2,FALSE)</f>
        <v>10.199999999999999</v>
      </c>
      <c r="X2023">
        <f t="shared" si="159"/>
        <v>0</v>
      </c>
      <c r="Y2023">
        <f>VLOOKUP(RIGHT($X$1,5),Key!$A$9:$B$14,2,FALSE)</f>
        <v>3.7</v>
      </c>
      <c r="Z2023">
        <f t="shared" si="157"/>
        <v>10.199999999999999</v>
      </c>
      <c r="AA2023">
        <f t="shared" si="158"/>
        <v>21</v>
      </c>
    </row>
    <row r="2024" spans="1:27" x14ac:dyDescent="0.3">
      <c r="A2024">
        <v>100067</v>
      </c>
      <c r="B2024">
        <v>230922</v>
      </c>
      <c r="C2024" s="3">
        <v>44130.592361111114</v>
      </c>
      <c r="D2024">
        <v>2</v>
      </c>
      <c r="E2024">
        <v>1</v>
      </c>
      <c r="F2024" t="s">
        <v>26</v>
      </c>
      <c r="G2024">
        <v>2</v>
      </c>
      <c r="H2024">
        <v>69.519530000000003</v>
      </c>
      <c r="I2024">
        <v>29.960940000000001</v>
      </c>
      <c r="J2024">
        <v>1.375</v>
      </c>
      <c r="K2024">
        <v>82.035160000000005</v>
      </c>
      <c r="L2024" s="3">
        <v>44130.345833333333</v>
      </c>
      <c r="M2024">
        <v>17.18</v>
      </c>
      <c r="N2024" t="s">
        <v>28</v>
      </c>
      <c r="P2024">
        <f>(C2024-Key!$B$1)*24</f>
        <v>-0.83333333325572312</v>
      </c>
      <c r="Q2024">
        <f>(Key!$B$2-'17.1'!C2024)*24</f>
        <v>3.7833333332673647</v>
      </c>
      <c r="R2024" s="3">
        <f>C2024-(M2024-Key!$B$5)/(24*Key!$B$6)</f>
        <v>44130.578546296296</v>
      </c>
      <c r="S2024">
        <f>M2024-Key!$B$5</f>
        <v>14.92</v>
      </c>
      <c r="T2024" s="2">
        <f t="shared" si="155"/>
        <v>44129.590277777781</v>
      </c>
      <c r="U2024" t="str">
        <f t="shared" si="156"/>
        <v>10-25-2020 14:10</v>
      </c>
      <c r="V2024">
        <f>IFERROR(IF(W2024=Z2024,VLOOKUP($U2024,[1]C8842!$G$2:$M$145,3,FALSE),0),0)</f>
        <v>21</v>
      </c>
      <c r="W2024">
        <f>VLOOKUP(RIGHT($V$1,5),Key!$A$9:$B$14,2,FALSE)</f>
        <v>10.199999999999999</v>
      </c>
      <c r="X2024">
        <f t="shared" si="159"/>
        <v>0</v>
      </c>
      <c r="Y2024">
        <f>VLOOKUP(RIGHT($X$1,5),Key!$A$9:$B$14,2,FALSE)</f>
        <v>3.7</v>
      </c>
      <c r="Z2024">
        <f t="shared" si="157"/>
        <v>10.199999999999999</v>
      </c>
      <c r="AA2024">
        <f t="shared" si="158"/>
        <v>21</v>
      </c>
    </row>
    <row r="2025" spans="1:27" x14ac:dyDescent="0.3">
      <c r="A2025">
        <v>100067</v>
      </c>
      <c r="B2025">
        <v>230922</v>
      </c>
      <c r="C2025" s="3">
        <v>44130.592361111114</v>
      </c>
      <c r="D2025">
        <v>0</v>
      </c>
      <c r="E2025">
        <v>2</v>
      </c>
      <c r="F2025" t="s">
        <v>25</v>
      </c>
      <c r="G2025">
        <v>3</v>
      </c>
      <c r="H2025">
        <v>59.335940000000001</v>
      </c>
      <c r="I2025">
        <v>48.851559999999999</v>
      </c>
      <c r="J2025">
        <v>2.4609380000000001</v>
      </c>
      <c r="K2025">
        <v>46.019530000000003</v>
      </c>
      <c r="L2025" s="3">
        <v>44130.345833333333</v>
      </c>
      <c r="M2025">
        <v>17.18</v>
      </c>
      <c r="N2025" t="s">
        <v>28</v>
      </c>
      <c r="P2025">
        <f>(C2025-Key!$B$1)*24</f>
        <v>-0.83333333325572312</v>
      </c>
      <c r="Q2025">
        <f>(Key!$B$2-'17.1'!C2025)*24</f>
        <v>3.7833333332673647</v>
      </c>
      <c r="R2025" s="3">
        <f>C2025-(M2025-Key!$B$5)/(24*Key!$B$6)</f>
        <v>44130.578546296296</v>
      </c>
      <c r="S2025">
        <f>M2025-Key!$B$5</f>
        <v>14.92</v>
      </c>
      <c r="T2025" s="2">
        <f t="shared" si="155"/>
        <v>44129.590277777781</v>
      </c>
      <c r="U2025" t="str">
        <f t="shared" si="156"/>
        <v>10-25-2020 14:10</v>
      </c>
      <c r="V2025">
        <f>IFERROR(IF(W2025=Z2025,VLOOKUP($U2025,[1]C8842!$G$2:$M$145,3,FALSE),0),0)</f>
        <v>21</v>
      </c>
      <c r="W2025">
        <f>VLOOKUP(RIGHT($V$1,5),Key!$A$9:$B$14,2,FALSE)</f>
        <v>10.199999999999999</v>
      </c>
      <c r="X2025">
        <f t="shared" si="159"/>
        <v>0</v>
      </c>
      <c r="Y2025">
        <f>VLOOKUP(RIGHT($X$1,5),Key!$A$9:$B$14,2,FALSE)</f>
        <v>3.7</v>
      </c>
      <c r="Z2025">
        <f t="shared" si="157"/>
        <v>10.199999999999999</v>
      </c>
      <c r="AA2025">
        <f t="shared" si="158"/>
        <v>21</v>
      </c>
    </row>
    <row r="2026" spans="1:27" x14ac:dyDescent="0.3">
      <c r="A2026">
        <v>100067</v>
      </c>
      <c r="B2026">
        <v>230922</v>
      </c>
      <c r="C2026" s="3">
        <v>44130.592361111114</v>
      </c>
      <c r="D2026">
        <v>3</v>
      </c>
      <c r="E2026">
        <v>2</v>
      </c>
      <c r="F2026" t="s">
        <v>26</v>
      </c>
      <c r="G2026">
        <v>1</v>
      </c>
      <c r="H2026">
        <v>60.453130000000002</v>
      </c>
      <c r="I2026">
        <v>17.816410000000001</v>
      </c>
      <c r="J2026">
        <v>1.046875</v>
      </c>
      <c r="K2026">
        <v>94.039060000000006</v>
      </c>
      <c r="L2026" s="3">
        <v>44130.345833333333</v>
      </c>
      <c r="M2026">
        <v>17.18</v>
      </c>
      <c r="N2026" t="s">
        <v>28</v>
      </c>
      <c r="P2026">
        <f>(C2026-Key!$B$1)*24</f>
        <v>-0.83333333325572312</v>
      </c>
      <c r="Q2026">
        <f>(Key!$B$2-'17.1'!C2026)*24</f>
        <v>3.7833333332673647</v>
      </c>
      <c r="R2026" s="3">
        <f>C2026-(M2026-Key!$B$5)/(24*Key!$B$6)</f>
        <v>44130.578546296296</v>
      </c>
      <c r="S2026">
        <f>M2026-Key!$B$5</f>
        <v>14.92</v>
      </c>
      <c r="T2026" s="2">
        <f t="shared" si="155"/>
        <v>44129.590277777781</v>
      </c>
      <c r="U2026" t="str">
        <f t="shared" si="156"/>
        <v>10-25-2020 14:10</v>
      </c>
      <c r="V2026">
        <f>IFERROR(IF(W2026=Z2026,VLOOKUP($U2026,[1]C8842!$G$2:$M$145,3,FALSE),0),0)</f>
        <v>21</v>
      </c>
      <c r="W2026">
        <f>VLOOKUP(RIGHT($V$1,5),Key!$A$9:$B$14,2,FALSE)</f>
        <v>10.199999999999999</v>
      </c>
      <c r="X2026">
        <f t="shared" si="159"/>
        <v>0</v>
      </c>
      <c r="Y2026">
        <f>VLOOKUP(RIGHT($X$1,5),Key!$A$9:$B$14,2,FALSE)</f>
        <v>3.7</v>
      </c>
      <c r="Z2026">
        <f t="shared" si="157"/>
        <v>10.199999999999999</v>
      </c>
      <c r="AA2026">
        <f t="shared" si="158"/>
        <v>21</v>
      </c>
    </row>
    <row r="2027" spans="1:27" x14ac:dyDescent="0.3">
      <c r="A2027">
        <v>100067</v>
      </c>
      <c r="B2027">
        <v>230922</v>
      </c>
      <c r="C2027" s="3">
        <v>44130.592361111114</v>
      </c>
      <c r="D2027">
        <v>0</v>
      </c>
      <c r="E2027">
        <v>2</v>
      </c>
      <c r="F2027" t="s">
        <v>25</v>
      </c>
      <c r="G2027">
        <v>1</v>
      </c>
      <c r="H2027">
        <v>69.53125</v>
      </c>
      <c r="I2027">
        <v>15.117190000000001</v>
      </c>
      <c r="J2027">
        <v>0.80859380000000003</v>
      </c>
      <c r="K2027">
        <v>46.019530000000003</v>
      </c>
      <c r="L2027" s="3">
        <v>44130.345833333333</v>
      </c>
      <c r="M2027">
        <v>17.18</v>
      </c>
      <c r="N2027" t="s">
        <v>28</v>
      </c>
      <c r="P2027">
        <f>(C2027-Key!$B$1)*24</f>
        <v>-0.83333333325572312</v>
      </c>
      <c r="Q2027">
        <f>(Key!$B$2-'17.1'!C2027)*24</f>
        <v>3.7833333332673647</v>
      </c>
      <c r="R2027" s="3">
        <f>C2027-(M2027-Key!$B$5)/(24*Key!$B$6)</f>
        <v>44130.578546296296</v>
      </c>
      <c r="S2027">
        <f>M2027-Key!$B$5</f>
        <v>14.92</v>
      </c>
      <c r="T2027" s="2">
        <f t="shared" si="155"/>
        <v>44129.590277777781</v>
      </c>
      <c r="U2027" t="str">
        <f t="shared" si="156"/>
        <v>10-25-2020 14:10</v>
      </c>
      <c r="V2027">
        <f>IFERROR(IF(W2027=Z2027,VLOOKUP($U2027,[1]C8842!$G$2:$M$145,3,FALSE),0),0)</f>
        <v>21</v>
      </c>
      <c r="W2027">
        <f>VLOOKUP(RIGHT($V$1,5),Key!$A$9:$B$14,2,FALSE)</f>
        <v>10.199999999999999</v>
      </c>
      <c r="X2027">
        <f t="shared" si="159"/>
        <v>0</v>
      </c>
      <c r="Y2027">
        <f>VLOOKUP(RIGHT($X$1,5),Key!$A$9:$B$14,2,FALSE)</f>
        <v>3.7</v>
      </c>
      <c r="Z2027">
        <f t="shared" si="157"/>
        <v>10.199999999999999</v>
      </c>
      <c r="AA2027">
        <f t="shared" si="158"/>
        <v>21</v>
      </c>
    </row>
    <row r="2028" spans="1:27" x14ac:dyDescent="0.3">
      <c r="A2028">
        <v>100067</v>
      </c>
      <c r="B2028">
        <v>230922</v>
      </c>
      <c r="C2028" s="3">
        <v>44130.592361111114</v>
      </c>
      <c r="D2028">
        <v>1</v>
      </c>
      <c r="E2028">
        <v>1</v>
      </c>
      <c r="F2028" t="s">
        <v>25</v>
      </c>
      <c r="G2028">
        <v>1</v>
      </c>
      <c r="H2028">
        <v>76.722660000000005</v>
      </c>
      <c r="I2028">
        <v>15.726559999999999</v>
      </c>
      <c r="J2028">
        <v>0.75390630000000003</v>
      </c>
      <c r="K2028">
        <v>57.023440000000001</v>
      </c>
      <c r="L2028" s="3">
        <v>44130.345833333333</v>
      </c>
      <c r="M2028">
        <v>17.18</v>
      </c>
      <c r="N2028" t="s">
        <v>28</v>
      </c>
      <c r="P2028">
        <f>(C2028-Key!$B$1)*24</f>
        <v>-0.83333333325572312</v>
      </c>
      <c r="Q2028">
        <f>(Key!$B$2-'17.1'!C2028)*24</f>
        <v>3.7833333332673647</v>
      </c>
      <c r="R2028" s="3">
        <f>C2028-(M2028-Key!$B$5)/(24*Key!$B$6)</f>
        <v>44130.578546296296</v>
      </c>
      <c r="S2028">
        <f>M2028-Key!$B$5</f>
        <v>14.92</v>
      </c>
      <c r="T2028" s="2">
        <f t="shared" si="155"/>
        <v>44129.590277777781</v>
      </c>
      <c r="U2028" t="str">
        <f t="shared" si="156"/>
        <v>10-25-2020 14:10</v>
      </c>
      <c r="V2028">
        <f>IFERROR(IF(W2028=Z2028,VLOOKUP($U2028,[1]C8842!$G$2:$M$145,3,FALSE),0),0)</f>
        <v>21</v>
      </c>
      <c r="W2028">
        <f>VLOOKUP(RIGHT($V$1,5),Key!$A$9:$B$14,2,FALSE)</f>
        <v>10.199999999999999</v>
      </c>
      <c r="X2028">
        <f t="shared" si="159"/>
        <v>0</v>
      </c>
      <c r="Y2028">
        <f>VLOOKUP(RIGHT($X$1,5),Key!$A$9:$B$14,2,FALSE)</f>
        <v>3.7</v>
      </c>
      <c r="Z2028">
        <f t="shared" si="157"/>
        <v>10.199999999999999</v>
      </c>
      <c r="AA2028">
        <f t="shared" si="158"/>
        <v>21</v>
      </c>
    </row>
    <row r="2029" spans="1:27" x14ac:dyDescent="0.3">
      <c r="A2029">
        <v>100067</v>
      </c>
      <c r="B2029">
        <v>230922</v>
      </c>
      <c r="C2029" s="3">
        <v>44130.592361111114</v>
      </c>
      <c r="D2029">
        <v>0</v>
      </c>
      <c r="E2029">
        <v>2</v>
      </c>
      <c r="F2029" t="s">
        <v>25</v>
      </c>
      <c r="G2029">
        <v>1</v>
      </c>
      <c r="H2029">
        <v>68.183589999999995</v>
      </c>
      <c r="I2029">
        <v>15.058590000000001</v>
      </c>
      <c r="J2029">
        <v>0.8203125</v>
      </c>
      <c r="K2029">
        <v>46.019530000000003</v>
      </c>
      <c r="L2029" s="3">
        <v>44130.345833333333</v>
      </c>
      <c r="M2029">
        <v>17.18</v>
      </c>
      <c r="N2029" t="s">
        <v>28</v>
      </c>
      <c r="P2029">
        <f>(C2029-Key!$B$1)*24</f>
        <v>-0.83333333325572312</v>
      </c>
      <c r="Q2029">
        <f>(Key!$B$2-'17.1'!C2029)*24</f>
        <v>3.7833333332673647</v>
      </c>
      <c r="R2029" s="3">
        <f>C2029-(M2029-Key!$B$5)/(24*Key!$B$6)</f>
        <v>44130.578546296296</v>
      </c>
      <c r="S2029">
        <f>M2029-Key!$B$5</f>
        <v>14.92</v>
      </c>
      <c r="T2029" s="2">
        <f t="shared" si="155"/>
        <v>44129.590277777781</v>
      </c>
      <c r="U2029" t="str">
        <f t="shared" si="156"/>
        <v>10-25-2020 14:10</v>
      </c>
      <c r="V2029">
        <f>IFERROR(IF(W2029=Z2029,VLOOKUP($U2029,[1]C8842!$G$2:$M$145,3,FALSE),0),0)</f>
        <v>21</v>
      </c>
      <c r="W2029">
        <f>VLOOKUP(RIGHT($V$1,5),Key!$A$9:$B$14,2,FALSE)</f>
        <v>10.199999999999999</v>
      </c>
      <c r="X2029">
        <f t="shared" si="159"/>
        <v>0</v>
      </c>
      <c r="Y2029">
        <f>VLOOKUP(RIGHT($X$1,5),Key!$A$9:$B$14,2,FALSE)</f>
        <v>3.7</v>
      </c>
      <c r="Z2029">
        <f t="shared" si="157"/>
        <v>10.199999999999999</v>
      </c>
      <c r="AA2029">
        <f t="shared" si="158"/>
        <v>21</v>
      </c>
    </row>
    <row r="2030" spans="1:27" x14ac:dyDescent="0.3">
      <c r="A2030">
        <v>100067</v>
      </c>
      <c r="B2030">
        <v>230922</v>
      </c>
      <c r="C2030" s="3">
        <v>44130.592361111114</v>
      </c>
      <c r="D2030">
        <v>3</v>
      </c>
      <c r="E2030">
        <v>2</v>
      </c>
      <c r="F2030" t="s">
        <v>26</v>
      </c>
      <c r="G2030">
        <v>4</v>
      </c>
      <c r="H2030">
        <v>57.933590000000002</v>
      </c>
      <c r="I2030">
        <v>74.144530000000003</v>
      </c>
      <c r="J2030">
        <v>3.6835939999999998</v>
      </c>
      <c r="K2030">
        <v>94.039060000000006</v>
      </c>
      <c r="L2030" s="3">
        <v>44130.345833333333</v>
      </c>
      <c r="M2030">
        <v>17.18</v>
      </c>
      <c r="N2030" t="s">
        <v>28</v>
      </c>
      <c r="P2030">
        <f>(C2030-Key!$B$1)*24</f>
        <v>-0.83333333325572312</v>
      </c>
      <c r="Q2030">
        <f>(Key!$B$2-'17.1'!C2030)*24</f>
        <v>3.7833333332673647</v>
      </c>
      <c r="R2030" s="3">
        <f>C2030-(M2030-Key!$B$5)/(24*Key!$B$6)</f>
        <v>44130.578546296296</v>
      </c>
      <c r="S2030">
        <f>M2030-Key!$B$5</f>
        <v>14.92</v>
      </c>
      <c r="T2030" s="2">
        <f t="shared" si="155"/>
        <v>44129.590277777781</v>
      </c>
      <c r="U2030" t="str">
        <f t="shared" si="156"/>
        <v>10-25-2020 14:10</v>
      </c>
      <c r="V2030">
        <f>IFERROR(IF(W2030=Z2030,VLOOKUP($U2030,[1]C8842!$G$2:$M$145,3,FALSE),0),0)</f>
        <v>21</v>
      </c>
      <c r="W2030">
        <f>VLOOKUP(RIGHT($V$1,5),Key!$A$9:$B$14,2,FALSE)</f>
        <v>10.199999999999999</v>
      </c>
      <c r="X2030">
        <f t="shared" si="159"/>
        <v>0</v>
      </c>
      <c r="Y2030">
        <f>VLOOKUP(RIGHT($X$1,5),Key!$A$9:$B$14,2,FALSE)</f>
        <v>3.7</v>
      </c>
      <c r="Z2030">
        <f t="shared" si="157"/>
        <v>10.199999999999999</v>
      </c>
      <c r="AA2030">
        <f t="shared" si="158"/>
        <v>21</v>
      </c>
    </row>
    <row r="2031" spans="1:27" x14ac:dyDescent="0.3">
      <c r="A2031">
        <v>100067</v>
      </c>
      <c r="B2031">
        <v>230922</v>
      </c>
      <c r="C2031" s="3">
        <v>44130.592361111114</v>
      </c>
      <c r="D2031">
        <v>0</v>
      </c>
      <c r="E2031">
        <v>2</v>
      </c>
      <c r="F2031" t="s">
        <v>25</v>
      </c>
      <c r="G2031">
        <v>1</v>
      </c>
      <c r="H2031">
        <v>64.796880000000002</v>
      </c>
      <c r="I2031">
        <v>15.503909999999999</v>
      </c>
      <c r="J2031">
        <v>0.87890630000000003</v>
      </c>
      <c r="K2031">
        <v>46.019530000000003</v>
      </c>
      <c r="L2031" s="3">
        <v>44130.345833333333</v>
      </c>
      <c r="M2031">
        <v>17.18</v>
      </c>
      <c r="N2031" t="s">
        <v>28</v>
      </c>
      <c r="P2031">
        <f>(C2031-Key!$B$1)*24</f>
        <v>-0.83333333325572312</v>
      </c>
      <c r="Q2031">
        <f>(Key!$B$2-'17.1'!C2031)*24</f>
        <v>3.7833333332673647</v>
      </c>
      <c r="R2031" s="3">
        <f>C2031-(M2031-Key!$B$5)/(24*Key!$B$6)</f>
        <v>44130.578546296296</v>
      </c>
      <c r="S2031">
        <f>M2031-Key!$B$5</f>
        <v>14.92</v>
      </c>
      <c r="T2031" s="2">
        <f t="shared" si="155"/>
        <v>44129.590277777781</v>
      </c>
      <c r="U2031" t="str">
        <f t="shared" si="156"/>
        <v>10-25-2020 14:10</v>
      </c>
      <c r="V2031">
        <f>IFERROR(IF(W2031=Z2031,VLOOKUP($U2031,[1]C8842!$G$2:$M$145,3,FALSE),0),0)</f>
        <v>21</v>
      </c>
      <c r="W2031">
        <f>VLOOKUP(RIGHT($V$1,5),Key!$A$9:$B$14,2,FALSE)</f>
        <v>10.199999999999999</v>
      </c>
      <c r="X2031">
        <f t="shared" si="159"/>
        <v>0</v>
      </c>
      <c r="Y2031">
        <f>VLOOKUP(RIGHT($X$1,5),Key!$A$9:$B$14,2,FALSE)</f>
        <v>3.7</v>
      </c>
      <c r="Z2031">
        <f t="shared" si="157"/>
        <v>10.199999999999999</v>
      </c>
      <c r="AA2031">
        <f t="shared" si="158"/>
        <v>21</v>
      </c>
    </row>
    <row r="2032" spans="1:27" x14ac:dyDescent="0.3">
      <c r="A2032">
        <v>100067</v>
      </c>
      <c r="B2032">
        <v>230922</v>
      </c>
      <c r="C2032" s="3">
        <v>44130.592361111114</v>
      </c>
      <c r="D2032">
        <v>3</v>
      </c>
      <c r="E2032">
        <v>2</v>
      </c>
      <c r="F2032" t="s">
        <v>26</v>
      </c>
      <c r="G2032">
        <v>3</v>
      </c>
      <c r="H2032">
        <v>66.90625</v>
      </c>
      <c r="I2032">
        <v>31.20703</v>
      </c>
      <c r="J2032">
        <v>1.480469</v>
      </c>
      <c r="K2032">
        <v>92.039060000000006</v>
      </c>
      <c r="L2032" s="3">
        <v>44130.345833333333</v>
      </c>
      <c r="M2032">
        <v>17.18</v>
      </c>
      <c r="N2032" t="s">
        <v>28</v>
      </c>
      <c r="P2032">
        <f>(C2032-Key!$B$1)*24</f>
        <v>-0.83333333325572312</v>
      </c>
      <c r="Q2032">
        <f>(Key!$B$2-'17.1'!C2032)*24</f>
        <v>3.7833333332673647</v>
      </c>
      <c r="R2032" s="3">
        <f>C2032-(M2032-Key!$B$5)/(24*Key!$B$6)</f>
        <v>44130.578546296296</v>
      </c>
      <c r="S2032">
        <f>M2032-Key!$B$5</f>
        <v>14.92</v>
      </c>
      <c r="T2032" s="2">
        <f t="shared" si="155"/>
        <v>44129.590277777781</v>
      </c>
      <c r="U2032" t="str">
        <f t="shared" si="156"/>
        <v>10-25-2020 14:10</v>
      </c>
      <c r="V2032">
        <f>IFERROR(IF(W2032=Z2032,VLOOKUP($U2032,[1]C8842!$G$2:$M$145,3,FALSE),0),0)</f>
        <v>21</v>
      </c>
      <c r="W2032">
        <f>VLOOKUP(RIGHT($V$1,5),Key!$A$9:$B$14,2,FALSE)</f>
        <v>10.199999999999999</v>
      </c>
      <c r="X2032">
        <f t="shared" si="159"/>
        <v>0</v>
      </c>
      <c r="Y2032">
        <f>VLOOKUP(RIGHT($X$1,5),Key!$A$9:$B$14,2,FALSE)</f>
        <v>3.7</v>
      </c>
      <c r="Z2032">
        <f t="shared" si="157"/>
        <v>10.199999999999999</v>
      </c>
      <c r="AA2032">
        <f t="shared" si="158"/>
        <v>21</v>
      </c>
    </row>
    <row r="2033" spans="1:27" x14ac:dyDescent="0.3">
      <c r="A2033">
        <v>100067</v>
      </c>
      <c r="B2033">
        <v>230922</v>
      </c>
      <c r="C2033" s="3">
        <v>44130.592361111114</v>
      </c>
      <c r="D2033">
        <v>0</v>
      </c>
      <c r="E2033">
        <v>2</v>
      </c>
      <c r="F2033" t="s">
        <v>25</v>
      </c>
      <c r="G2033">
        <v>1</v>
      </c>
      <c r="H2033">
        <v>66.550780000000003</v>
      </c>
      <c r="I2033">
        <v>15.20703</v>
      </c>
      <c r="J2033">
        <v>0.84765630000000003</v>
      </c>
      <c r="K2033">
        <v>46.019530000000003</v>
      </c>
      <c r="L2033" s="3">
        <v>44130.345833333333</v>
      </c>
      <c r="M2033">
        <v>17.18</v>
      </c>
      <c r="N2033" t="s">
        <v>28</v>
      </c>
      <c r="P2033">
        <f>(C2033-Key!$B$1)*24</f>
        <v>-0.83333333325572312</v>
      </c>
      <c r="Q2033">
        <f>(Key!$B$2-'17.1'!C2033)*24</f>
        <v>3.7833333332673647</v>
      </c>
      <c r="R2033" s="3">
        <f>C2033-(M2033-Key!$B$5)/(24*Key!$B$6)</f>
        <v>44130.578546296296</v>
      </c>
      <c r="S2033">
        <f>M2033-Key!$B$5</f>
        <v>14.92</v>
      </c>
      <c r="T2033" s="2">
        <f t="shared" si="155"/>
        <v>44129.590277777781</v>
      </c>
      <c r="U2033" t="str">
        <f t="shared" si="156"/>
        <v>10-25-2020 14:10</v>
      </c>
      <c r="V2033">
        <f>IFERROR(IF(W2033=Z2033,VLOOKUP($U2033,[1]C8842!$G$2:$M$145,3,FALSE),0),0)</f>
        <v>21</v>
      </c>
      <c r="W2033">
        <f>VLOOKUP(RIGHT($V$1,5),Key!$A$9:$B$14,2,FALSE)</f>
        <v>10.199999999999999</v>
      </c>
      <c r="X2033">
        <f t="shared" si="159"/>
        <v>0</v>
      </c>
      <c r="Y2033">
        <f>VLOOKUP(RIGHT($X$1,5),Key!$A$9:$B$14,2,FALSE)</f>
        <v>3.7</v>
      </c>
      <c r="Z2033">
        <f t="shared" si="157"/>
        <v>10.199999999999999</v>
      </c>
      <c r="AA2033">
        <f t="shared" si="158"/>
        <v>21</v>
      </c>
    </row>
    <row r="2034" spans="1:27" x14ac:dyDescent="0.3">
      <c r="A2034">
        <v>100067</v>
      </c>
      <c r="B2034">
        <v>230922</v>
      </c>
      <c r="C2034" s="3">
        <v>44130.592361111114</v>
      </c>
      <c r="D2034">
        <v>2</v>
      </c>
      <c r="E2034">
        <v>1</v>
      </c>
      <c r="F2034" t="s">
        <v>26</v>
      </c>
      <c r="G2034">
        <v>1</v>
      </c>
      <c r="H2034">
        <v>71.800780000000003</v>
      </c>
      <c r="I2034">
        <v>18.371089999999999</v>
      </c>
      <c r="J2034">
        <v>0.90234380000000003</v>
      </c>
      <c r="K2034">
        <v>82.035160000000005</v>
      </c>
      <c r="L2034" s="3">
        <v>44130.345833333333</v>
      </c>
      <c r="M2034">
        <v>17.18</v>
      </c>
      <c r="N2034" t="s">
        <v>28</v>
      </c>
      <c r="P2034">
        <f>(C2034-Key!$B$1)*24</f>
        <v>-0.83333333325572312</v>
      </c>
      <c r="Q2034">
        <f>(Key!$B$2-'17.1'!C2034)*24</f>
        <v>3.7833333332673647</v>
      </c>
      <c r="R2034" s="3">
        <f>C2034-(M2034-Key!$B$5)/(24*Key!$B$6)</f>
        <v>44130.578546296296</v>
      </c>
      <c r="S2034">
        <f>M2034-Key!$B$5</f>
        <v>14.92</v>
      </c>
      <c r="T2034" s="2">
        <f t="shared" si="155"/>
        <v>44129.590277777781</v>
      </c>
      <c r="U2034" t="str">
        <f t="shared" si="156"/>
        <v>10-25-2020 14:10</v>
      </c>
      <c r="V2034">
        <f>IFERROR(IF(W2034=Z2034,VLOOKUP($U2034,[1]C8842!$G$2:$M$145,3,FALSE),0),0)</f>
        <v>21</v>
      </c>
      <c r="W2034">
        <f>VLOOKUP(RIGHT($V$1,5),Key!$A$9:$B$14,2,FALSE)</f>
        <v>10.199999999999999</v>
      </c>
      <c r="X2034">
        <f t="shared" si="159"/>
        <v>0</v>
      </c>
      <c r="Y2034">
        <f>VLOOKUP(RIGHT($X$1,5),Key!$A$9:$B$14,2,FALSE)</f>
        <v>3.7</v>
      </c>
      <c r="Z2034">
        <f t="shared" si="157"/>
        <v>10.199999999999999</v>
      </c>
      <c r="AA2034">
        <f t="shared" si="158"/>
        <v>21</v>
      </c>
    </row>
    <row r="2035" spans="1:27" x14ac:dyDescent="0.3">
      <c r="A2035">
        <v>100067</v>
      </c>
      <c r="B2035">
        <v>230922</v>
      </c>
      <c r="C2035" s="3">
        <v>44130.592361111114</v>
      </c>
      <c r="D2035">
        <v>2</v>
      </c>
      <c r="E2035">
        <v>1</v>
      </c>
      <c r="F2035" t="s">
        <v>26</v>
      </c>
      <c r="G2035">
        <v>1</v>
      </c>
      <c r="H2035">
        <v>73.1875</v>
      </c>
      <c r="I2035">
        <v>16.753910000000001</v>
      </c>
      <c r="J2035">
        <v>0.82421880000000003</v>
      </c>
      <c r="K2035">
        <v>81.035160000000005</v>
      </c>
      <c r="L2035" s="3">
        <v>44130.345833333333</v>
      </c>
      <c r="M2035">
        <v>17.18</v>
      </c>
      <c r="N2035" t="s">
        <v>28</v>
      </c>
      <c r="P2035">
        <f>(C2035-Key!$B$1)*24</f>
        <v>-0.83333333325572312</v>
      </c>
      <c r="Q2035">
        <f>(Key!$B$2-'17.1'!C2035)*24</f>
        <v>3.7833333332673647</v>
      </c>
      <c r="R2035" s="3">
        <f>C2035-(M2035-Key!$B$5)/(24*Key!$B$6)</f>
        <v>44130.578546296296</v>
      </c>
      <c r="S2035">
        <f>M2035-Key!$B$5</f>
        <v>14.92</v>
      </c>
      <c r="T2035" s="2">
        <f t="shared" si="155"/>
        <v>44129.590277777781</v>
      </c>
      <c r="U2035" t="str">
        <f t="shared" si="156"/>
        <v>10-25-2020 14:10</v>
      </c>
      <c r="V2035">
        <f>IFERROR(IF(W2035=Z2035,VLOOKUP($U2035,[1]C8842!$G$2:$M$145,3,FALSE),0),0)</f>
        <v>21</v>
      </c>
      <c r="W2035">
        <f>VLOOKUP(RIGHT($V$1,5),Key!$A$9:$B$14,2,FALSE)</f>
        <v>10.199999999999999</v>
      </c>
      <c r="X2035">
        <f t="shared" si="159"/>
        <v>0</v>
      </c>
      <c r="Y2035">
        <f>VLOOKUP(RIGHT($X$1,5),Key!$A$9:$B$14,2,FALSE)</f>
        <v>3.7</v>
      </c>
      <c r="Z2035">
        <f t="shared" si="157"/>
        <v>10.199999999999999</v>
      </c>
      <c r="AA2035">
        <f t="shared" si="158"/>
        <v>21</v>
      </c>
    </row>
    <row r="2036" spans="1:27" x14ac:dyDescent="0.3">
      <c r="A2036">
        <v>100067</v>
      </c>
      <c r="B2036">
        <v>230922</v>
      </c>
      <c r="C2036" s="3">
        <v>44130.592361111114</v>
      </c>
      <c r="D2036">
        <v>1</v>
      </c>
      <c r="E2036">
        <v>1</v>
      </c>
      <c r="F2036" t="s">
        <v>25</v>
      </c>
      <c r="G2036">
        <v>1</v>
      </c>
      <c r="H2036">
        <v>62.398440000000001</v>
      </c>
      <c r="I2036">
        <v>13.125</v>
      </c>
      <c r="J2036">
        <v>0.8125</v>
      </c>
      <c r="K2036">
        <v>58.023440000000001</v>
      </c>
      <c r="L2036" s="3">
        <v>44130.345833333333</v>
      </c>
      <c r="M2036">
        <v>17.18</v>
      </c>
      <c r="N2036" t="s">
        <v>28</v>
      </c>
      <c r="P2036">
        <f>(C2036-Key!$B$1)*24</f>
        <v>-0.83333333325572312</v>
      </c>
      <c r="Q2036">
        <f>(Key!$B$2-'17.1'!C2036)*24</f>
        <v>3.7833333332673647</v>
      </c>
      <c r="R2036" s="3">
        <f>C2036-(M2036-Key!$B$5)/(24*Key!$B$6)</f>
        <v>44130.578546296296</v>
      </c>
      <c r="S2036">
        <f>M2036-Key!$B$5</f>
        <v>14.92</v>
      </c>
      <c r="T2036" s="2">
        <f t="shared" si="155"/>
        <v>44129.590277777781</v>
      </c>
      <c r="U2036" t="str">
        <f t="shared" si="156"/>
        <v>10-25-2020 14:10</v>
      </c>
      <c r="V2036">
        <f>IFERROR(IF(W2036=Z2036,VLOOKUP($U2036,[1]C8842!$G$2:$M$145,3,FALSE),0),0)</f>
        <v>21</v>
      </c>
      <c r="W2036">
        <f>VLOOKUP(RIGHT($V$1,5),Key!$A$9:$B$14,2,FALSE)</f>
        <v>10.199999999999999</v>
      </c>
      <c r="X2036">
        <f t="shared" si="159"/>
        <v>0</v>
      </c>
      <c r="Y2036">
        <f>VLOOKUP(RIGHT($X$1,5),Key!$A$9:$B$14,2,FALSE)</f>
        <v>3.7</v>
      </c>
      <c r="Z2036">
        <f t="shared" si="157"/>
        <v>10.199999999999999</v>
      </c>
      <c r="AA2036">
        <f t="shared" si="158"/>
        <v>21</v>
      </c>
    </row>
    <row r="2037" spans="1:27" x14ac:dyDescent="0.3">
      <c r="A2037">
        <v>100067</v>
      </c>
      <c r="B2037">
        <v>230922</v>
      </c>
      <c r="C2037" s="3">
        <v>44130.592361111114</v>
      </c>
      <c r="D2037">
        <v>3</v>
      </c>
      <c r="E2037">
        <v>2</v>
      </c>
      <c r="F2037" t="s">
        <v>26</v>
      </c>
      <c r="G2037">
        <v>2</v>
      </c>
      <c r="H2037">
        <v>68.140630000000002</v>
      </c>
      <c r="I2037">
        <v>20.3125</v>
      </c>
      <c r="J2037">
        <v>1.027344</v>
      </c>
      <c r="K2037">
        <v>94.039060000000006</v>
      </c>
      <c r="L2037" s="3">
        <v>44130.345833333333</v>
      </c>
      <c r="M2037">
        <v>17.18</v>
      </c>
      <c r="N2037" t="s">
        <v>28</v>
      </c>
      <c r="P2037">
        <f>(C2037-Key!$B$1)*24</f>
        <v>-0.83333333325572312</v>
      </c>
      <c r="Q2037">
        <f>(Key!$B$2-'17.1'!C2037)*24</f>
        <v>3.7833333332673647</v>
      </c>
      <c r="R2037" s="3">
        <f>C2037-(M2037-Key!$B$5)/(24*Key!$B$6)</f>
        <v>44130.578546296296</v>
      </c>
      <c r="S2037">
        <f>M2037-Key!$B$5</f>
        <v>14.92</v>
      </c>
      <c r="T2037" s="2">
        <f t="shared" si="155"/>
        <v>44129.590277777781</v>
      </c>
      <c r="U2037" t="str">
        <f t="shared" si="156"/>
        <v>10-25-2020 14:10</v>
      </c>
      <c r="V2037">
        <f>IFERROR(IF(W2037=Z2037,VLOOKUP($U2037,[1]C8842!$G$2:$M$145,3,FALSE),0),0)</f>
        <v>21</v>
      </c>
      <c r="W2037">
        <f>VLOOKUP(RIGHT($V$1,5),Key!$A$9:$B$14,2,FALSE)</f>
        <v>10.199999999999999</v>
      </c>
      <c r="X2037">
        <f t="shared" si="159"/>
        <v>0</v>
      </c>
      <c r="Y2037">
        <f>VLOOKUP(RIGHT($X$1,5),Key!$A$9:$B$14,2,FALSE)</f>
        <v>3.7</v>
      </c>
      <c r="Z2037">
        <f t="shared" si="157"/>
        <v>10.199999999999999</v>
      </c>
      <c r="AA2037">
        <f t="shared" si="158"/>
        <v>21</v>
      </c>
    </row>
    <row r="2038" spans="1:27" x14ac:dyDescent="0.3">
      <c r="A2038">
        <v>100067</v>
      </c>
      <c r="B2038">
        <v>230922</v>
      </c>
      <c r="C2038" s="3">
        <v>44130.592361111114</v>
      </c>
      <c r="D2038">
        <v>2</v>
      </c>
      <c r="E2038">
        <v>1</v>
      </c>
      <c r="F2038" t="s">
        <v>26</v>
      </c>
      <c r="G2038">
        <v>1</v>
      </c>
      <c r="H2038">
        <v>69.75</v>
      </c>
      <c r="I2038">
        <v>17.242190000000001</v>
      </c>
      <c r="J2038">
        <v>0.88671880000000003</v>
      </c>
      <c r="K2038">
        <v>81.035160000000005</v>
      </c>
      <c r="L2038" s="3">
        <v>44130.345833333333</v>
      </c>
      <c r="M2038">
        <v>17.18</v>
      </c>
      <c r="N2038" t="s">
        <v>28</v>
      </c>
      <c r="P2038">
        <f>(C2038-Key!$B$1)*24</f>
        <v>-0.83333333325572312</v>
      </c>
      <c r="Q2038">
        <f>(Key!$B$2-'17.1'!C2038)*24</f>
        <v>3.7833333332673647</v>
      </c>
      <c r="R2038" s="3">
        <f>C2038-(M2038-Key!$B$5)/(24*Key!$B$6)</f>
        <v>44130.578546296296</v>
      </c>
      <c r="S2038">
        <f>M2038-Key!$B$5</f>
        <v>14.92</v>
      </c>
      <c r="T2038" s="2">
        <f t="shared" si="155"/>
        <v>44129.590277777781</v>
      </c>
      <c r="U2038" t="str">
        <f t="shared" si="156"/>
        <v>10-25-2020 14:10</v>
      </c>
      <c r="V2038">
        <f>IFERROR(IF(W2038=Z2038,VLOOKUP($U2038,[1]C8842!$G$2:$M$145,3,FALSE),0),0)</f>
        <v>21</v>
      </c>
      <c r="W2038">
        <f>VLOOKUP(RIGHT($V$1,5),Key!$A$9:$B$14,2,FALSE)</f>
        <v>10.199999999999999</v>
      </c>
      <c r="X2038">
        <f t="shared" si="159"/>
        <v>0</v>
      </c>
      <c r="Y2038">
        <f>VLOOKUP(RIGHT($X$1,5),Key!$A$9:$B$14,2,FALSE)</f>
        <v>3.7</v>
      </c>
      <c r="Z2038">
        <f t="shared" si="157"/>
        <v>10.199999999999999</v>
      </c>
      <c r="AA2038">
        <f t="shared" si="158"/>
        <v>21</v>
      </c>
    </row>
    <row r="2039" spans="1:27" x14ac:dyDescent="0.3">
      <c r="A2039">
        <v>100067</v>
      </c>
      <c r="B2039">
        <v>230922</v>
      </c>
      <c r="C2039" s="3">
        <v>44130.592361111114</v>
      </c>
      <c r="D2039">
        <v>2</v>
      </c>
      <c r="E2039">
        <v>1</v>
      </c>
      <c r="F2039" t="s">
        <v>26</v>
      </c>
      <c r="G2039">
        <v>1</v>
      </c>
      <c r="H2039">
        <v>75.660160000000005</v>
      </c>
      <c r="I2039">
        <v>16.964839999999999</v>
      </c>
      <c r="J2039">
        <v>0.8046875</v>
      </c>
      <c r="K2039">
        <v>82.035160000000005</v>
      </c>
      <c r="L2039" s="3">
        <v>44130.345833333333</v>
      </c>
      <c r="M2039">
        <v>17.18</v>
      </c>
      <c r="N2039" t="s">
        <v>28</v>
      </c>
      <c r="P2039">
        <f>(C2039-Key!$B$1)*24</f>
        <v>-0.83333333325572312</v>
      </c>
      <c r="Q2039">
        <f>(Key!$B$2-'17.1'!C2039)*24</f>
        <v>3.7833333332673647</v>
      </c>
      <c r="R2039" s="3">
        <f>C2039-(M2039-Key!$B$5)/(24*Key!$B$6)</f>
        <v>44130.578546296296</v>
      </c>
      <c r="S2039">
        <f>M2039-Key!$B$5</f>
        <v>14.92</v>
      </c>
      <c r="T2039" s="2">
        <f t="shared" si="155"/>
        <v>44129.590277777781</v>
      </c>
      <c r="U2039" t="str">
        <f t="shared" si="156"/>
        <v>10-25-2020 14:10</v>
      </c>
      <c r="V2039">
        <f>IFERROR(IF(W2039=Z2039,VLOOKUP($U2039,[1]C8842!$G$2:$M$145,3,FALSE),0),0)</f>
        <v>21</v>
      </c>
      <c r="W2039">
        <f>VLOOKUP(RIGHT($V$1,5),Key!$A$9:$B$14,2,FALSE)</f>
        <v>10.199999999999999</v>
      </c>
      <c r="X2039">
        <f t="shared" si="159"/>
        <v>0</v>
      </c>
      <c r="Y2039">
        <f>VLOOKUP(RIGHT($X$1,5),Key!$A$9:$B$14,2,FALSE)</f>
        <v>3.7</v>
      </c>
      <c r="Z2039">
        <f t="shared" si="157"/>
        <v>10.199999999999999</v>
      </c>
      <c r="AA2039">
        <f t="shared" si="158"/>
        <v>21</v>
      </c>
    </row>
    <row r="2040" spans="1:27" x14ac:dyDescent="0.3">
      <c r="A2040">
        <v>100067</v>
      </c>
      <c r="B2040">
        <v>230922</v>
      </c>
      <c r="C2040" s="3">
        <v>44130.593055555553</v>
      </c>
      <c r="D2040">
        <v>3</v>
      </c>
      <c r="E2040">
        <v>2</v>
      </c>
      <c r="F2040" t="s">
        <v>26</v>
      </c>
      <c r="G2040">
        <v>3</v>
      </c>
      <c r="H2040">
        <v>70.675780000000003</v>
      </c>
      <c r="I2040">
        <v>33.558590000000002</v>
      </c>
      <c r="J2040">
        <v>1.488281</v>
      </c>
      <c r="K2040">
        <v>94.039060000000006</v>
      </c>
      <c r="L2040" s="3">
        <v>44130.345833333333</v>
      </c>
      <c r="M2040">
        <v>17.18</v>
      </c>
      <c r="N2040" t="s">
        <v>28</v>
      </c>
      <c r="P2040">
        <f>(C2040-Key!$B$1)*24</f>
        <v>-0.81666666670935228</v>
      </c>
      <c r="Q2040">
        <f>(Key!$B$2-'17.1'!C2040)*24</f>
        <v>3.7666666667209938</v>
      </c>
      <c r="R2040" s="3">
        <f>C2040-(M2040-Key!$B$5)/(24*Key!$B$6)</f>
        <v>44130.579240740735</v>
      </c>
      <c r="S2040">
        <f>M2040-Key!$B$5</f>
        <v>14.92</v>
      </c>
      <c r="T2040" s="2">
        <f t="shared" si="155"/>
        <v>44129.590277777781</v>
      </c>
      <c r="U2040" t="str">
        <f t="shared" si="156"/>
        <v>10-25-2020 14:10</v>
      </c>
      <c r="V2040">
        <f>IFERROR(IF(W2040=Z2040,VLOOKUP($U2040,[1]C8842!$G$2:$M$145,3,FALSE),0),0)</f>
        <v>21</v>
      </c>
      <c r="W2040">
        <f>VLOOKUP(RIGHT($V$1,5),Key!$A$9:$B$14,2,FALSE)</f>
        <v>10.199999999999999</v>
      </c>
      <c r="X2040">
        <f t="shared" si="159"/>
        <v>0</v>
      </c>
      <c r="Y2040">
        <f>VLOOKUP(RIGHT($X$1,5),Key!$A$9:$B$14,2,FALSE)</f>
        <v>3.7</v>
      </c>
      <c r="Z2040">
        <f t="shared" si="157"/>
        <v>10.199999999999999</v>
      </c>
      <c r="AA2040">
        <f t="shared" si="158"/>
        <v>21</v>
      </c>
    </row>
    <row r="2041" spans="1:27" x14ac:dyDescent="0.3">
      <c r="A2041">
        <v>100067</v>
      </c>
      <c r="B2041">
        <v>230922</v>
      </c>
      <c r="C2041" s="3">
        <v>44130.593055555553</v>
      </c>
      <c r="D2041">
        <v>3</v>
      </c>
      <c r="E2041">
        <v>2</v>
      </c>
      <c r="F2041" t="s">
        <v>26</v>
      </c>
      <c r="G2041">
        <v>1</v>
      </c>
      <c r="H2041">
        <v>70.433589999999995</v>
      </c>
      <c r="I2041">
        <v>19.132809999999999</v>
      </c>
      <c r="J2041">
        <v>0.94921880000000003</v>
      </c>
      <c r="K2041">
        <v>92.039060000000006</v>
      </c>
      <c r="L2041" s="3">
        <v>44130.345833333333</v>
      </c>
      <c r="M2041">
        <v>17.18</v>
      </c>
      <c r="N2041" t="s">
        <v>28</v>
      </c>
      <c r="P2041">
        <f>(C2041-Key!$B$1)*24</f>
        <v>-0.81666666670935228</v>
      </c>
      <c r="Q2041">
        <f>(Key!$B$2-'17.1'!C2041)*24</f>
        <v>3.7666666667209938</v>
      </c>
      <c r="R2041" s="3">
        <f>C2041-(M2041-Key!$B$5)/(24*Key!$B$6)</f>
        <v>44130.579240740735</v>
      </c>
      <c r="S2041">
        <f>M2041-Key!$B$5</f>
        <v>14.92</v>
      </c>
      <c r="T2041" s="2">
        <f t="shared" si="155"/>
        <v>44129.590277777781</v>
      </c>
      <c r="U2041" t="str">
        <f t="shared" si="156"/>
        <v>10-25-2020 14:10</v>
      </c>
      <c r="V2041">
        <f>IFERROR(IF(W2041=Z2041,VLOOKUP($U2041,[1]C8842!$G$2:$M$145,3,FALSE),0),0)</f>
        <v>21</v>
      </c>
      <c r="W2041">
        <f>VLOOKUP(RIGHT($V$1,5),Key!$A$9:$B$14,2,FALSE)</f>
        <v>10.199999999999999</v>
      </c>
      <c r="X2041">
        <f t="shared" si="159"/>
        <v>0</v>
      </c>
      <c r="Y2041">
        <f>VLOOKUP(RIGHT($X$1,5),Key!$A$9:$B$14,2,FALSE)</f>
        <v>3.7</v>
      </c>
      <c r="Z2041">
        <f t="shared" si="157"/>
        <v>10.199999999999999</v>
      </c>
      <c r="AA2041">
        <f t="shared" si="158"/>
        <v>21</v>
      </c>
    </row>
    <row r="2042" spans="1:27" x14ac:dyDescent="0.3">
      <c r="A2042">
        <v>100067</v>
      </c>
      <c r="B2042">
        <v>230922</v>
      </c>
      <c r="C2042" s="3">
        <v>44130.593055555553</v>
      </c>
      <c r="D2042">
        <v>2</v>
      </c>
      <c r="E2042">
        <v>1</v>
      </c>
      <c r="F2042" t="s">
        <v>26</v>
      </c>
      <c r="G2042">
        <v>2</v>
      </c>
      <c r="H2042">
        <v>68.390630000000002</v>
      </c>
      <c r="I2042">
        <v>21.94922</v>
      </c>
      <c r="J2042">
        <v>1.0859380000000001</v>
      </c>
      <c r="K2042">
        <v>81.035160000000005</v>
      </c>
      <c r="L2042" s="3">
        <v>44130.345833333333</v>
      </c>
      <c r="M2042">
        <v>17.18</v>
      </c>
      <c r="N2042" t="s">
        <v>28</v>
      </c>
      <c r="P2042">
        <f>(C2042-Key!$B$1)*24</f>
        <v>-0.81666666670935228</v>
      </c>
      <c r="Q2042">
        <f>(Key!$B$2-'17.1'!C2042)*24</f>
        <v>3.7666666667209938</v>
      </c>
      <c r="R2042" s="3">
        <f>C2042-(M2042-Key!$B$5)/(24*Key!$B$6)</f>
        <v>44130.579240740735</v>
      </c>
      <c r="S2042">
        <f>M2042-Key!$B$5</f>
        <v>14.92</v>
      </c>
      <c r="T2042" s="2">
        <f t="shared" si="155"/>
        <v>44129.590277777781</v>
      </c>
      <c r="U2042" t="str">
        <f t="shared" si="156"/>
        <v>10-25-2020 14:10</v>
      </c>
      <c r="V2042">
        <f>IFERROR(IF(W2042=Z2042,VLOOKUP($U2042,[1]C8842!$G$2:$M$145,3,FALSE),0),0)</f>
        <v>21</v>
      </c>
      <c r="W2042">
        <f>VLOOKUP(RIGHT($V$1,5),Key!$A$9:$B$14,2,FALSE)</f>
        <v>10.199999999999999</v>
      </c>
      <c r="X2042">
        <f t="shared" si="159"/>
        <v>0</v>
      </c>
      <c r="Y2042">
        <f>VLOOKUP(RIGHT($X$1,5),Key!$A$9:$B$14,2,FALSE)</f>
        <v>3.7</v>
      </c>
      <c r="Z2042">
        <f t="shared" si="157"/>
        <v>10.199999999999999</v>
      </c>
      <c r="AA2042">
        <f t="shared" si="158"/>
        <v>21</v>
      </c>
    </row>
    <row r="2043" spans="1:27" x14ac:dyDescent="0.3">
      <c r="A2043">
        <v>100067</v>
      </c>
      <c r="B2043">
        <v>230922</v>
      </c>
      <c r="C2043" s="3">
        <v>44130.593055555553</v>
      </c>
      <c r="D2043">
        <v>3</v>
      </c>
      <c r="E2043">
        <v>2</v>
      </c>
      <c r="F2043" t="s">
        <v>26</v>
      </c>
      <c r="G2043">
        <v>2</v>
      </c>
      <c r="H2043">
        <v>65.375</v>
      </c>
      <c r="I2043">
        <v>26.234380000000002</v>
      </c>
      <c r="J2043">
        <v>1.308594</v>
      </c>
      <c r="K2043">
        <v>94.039060000000006</v>
      </c>
      <c r="L2043" s="3">
        <v>44130.345833333333</v>
      </c>
      <c r="M2043">
        <v>17.18</v>
      </c>
      <c r="N2043" t="s">
        <v>28</v>
      </c>
      <c r="P2043">
        <f>(C2043-Key!$B$1)*24</f>
        <v>-0.81666666670935228</v>
      </c>
      <c r="Q2043">
        <f>(Key!$B$2-'17.1'!C2043)*24</f>
        <v>3.7666666667209938</v>
      </c>
      <c r="R2043" s="3">
        <f>C2043-(M2043-Key!$B$5)/(24*Key!$B$6)</f>
        <v>44130.579240740735</v>
      </c>
      <c r="S2043">
        <f>M2043-Key!$B$5</f>
        <v>14.92</v>
      </c>
      <c r="T2043" s="2">
        <f t="shared" si="155"/>
        <v>44129.590277777781</v>
      </c>
      <c r="U2043" t="str">
        <f t="shared" si="156"/>
        <v>10-25-2020 14:10</v>
      </c>
      <c r="V2043">
        <f>IFERROR(IF(W2043=Z2043,VLOOKUP($U2043,[1]C8842!$G$2:$M$145,3,FALSE),0),0)</f>
        <v>21</v>
      </c>
      <c r="W2043">
        <f>VLOOKUP(RIGHT($V$1,5),Key!$A$9:$B$14,2,FALSE)</f>
        <v>10.199999999999999</v>
      </c>
      <c r="X2043">
        <f t="shared" si="159"/>
        <v>0</v>
      </c>
      <c r="Y2043">
        <f>VLOOKUP(RIGHT($X$1,5),Key!$A$9:$B$14,2,FALSE)</f>
        <v>3.7</v>
      </c>
      <c r="Z2043">
        <f t="shared" si="157"/>
        <v>10.199999999999999</v>
      </c>
      <c r="AA2043">
        <f t="shared" si="158"/>
        <v>21</v>
      </c>
    </row>
    <row r="2044" spans="1:27" x14ac:dyDescent="0.3">
      <c r="A2044">
        <v>100067</v>
      </c>
      <c r="B2044">
        <v>230922</v>
      </c>
      <c r="C2044" s="3">
        <v>44130.593055555553</v>
      </c>
      <c r="D2044">
        <v>1</v>
      </c>
      <c r="E2044">
        <v>1</v>
      </c>
      <c r="F2044" t="s">
        <v>25</v>
      </c>
      <c r="G2044">
        <v>1</v>
      </c>
      <c r="H2044">
        <v>64.136719999999997</v>
      </c>
      <c r="I2044">
        <v>16.054690000000001</v>
      </c>
      <c r="J2044">
        <v>0.9140625</v>
      </c>
      <c r="K2044">
        <v>59.023440000000001</v>
      </c>
      <c r="L2044" s="3">
        <v>44130.345833333333</v>
      </c>
      <c r="M2044">
        <v>17.18</v>
      </c>
      <c r="N2044" t="s">
        <v>28</v>
      </c>
      <c r="P2044">
        <f>(C2044-Key!$B$1)*24</f>
        <v>-0.81666666670935228</v>
      </c>
      <c r="Q2044">
        <f>(Key!$B$2-'17.1'!C2044)*24</f>
        <v>3.7666666667209938</v>
      </c>
      <c r="R2044" s="3">
        <f>C2044-(M2044-Key!$B$5)/(24*Key!$B$6)</f>
        <v>44130.579240740735</v>
      </c>
      <c r="S2044">
        <f>M2044-Key!$B$5</f>
        <v>14.92</v>
      </c>
      <c r="T2044" s="2">
        <f t="shared" si="155"/>
        <v>44129.590277777781</v>
      </c>
      <c r="U2044" t="str">
        <f t="shared" si="156"/>
        <v>10-25-2020 14:10</v>
      </c>
      <c r="V2044">
        <f>IFERROR(IF(W2044=Z2044,VLOOKUP($U2044,[1]C8842!$G$2:$M$145,3,FALSE),0),0)</f>
        <v>21</v>
      </c>
      <c r="W2044">
        <f>VLOOKUP(RIGHT($V$1,5),Key!$A$9:$B$14,2,FALSE)</f>
        <v>10.199999999999999</v>
      </c>
      <c r="X2044">
        <f t="shared" si="159"/>
        <v>0</v>
      </c>
      <c r="Y2044">
        <f>VLOOKUP(RIGHT($X$1,5),Key!$A$9:$B$14,2,FALSE)</f>
        <v>3.7</v>
      </c>
      <c r="Z2044">
        <f t="shared" si="157"/>
        <v>10.199999999999999</v>
      </c>
      <c r="AA2044">
        <f t="shared" si="158"/>
        <v>21</v>
      </c>
    </row>
    <row r="2045" spans="1:27" x14ac:dyDescent="0.3">
      <c r="A2045">
        <v>100067</v>
      </c>
      <c r="B2045">
        <v>230922</v>
      </c>
      <c r="C2045" s="3">
        <v>44130.593055555553</v>
      </c>
      <c r="D2045">
        <v>0</v>
      </c>
      <c r="E2045">
        <v>2</v>
      </c>
      <c r="F2045" t="s">
        <v>25</v>
      </c>
      <c r="G2045">
        <v>1</v>
      </c>
      <c r="H2045">
        <v>60.246090000000002</v>
      </c>
      <c r="I2045">
        <v>18.39453</v>
      </c>
      <c r="J2045">
        <v>1.074219</v>
      </c>
      <c r="K2045">
        <v>46.019530000000003</v>
      </c>
      <c r="L2045" s="3">
        <v>44130.345833333333</v>
      </c>
      <c r="M2045">
        <v>17.18</v>
      </c>
      <c r="N2045" t="s">
        <v>28</v>
      </c>
      <c r="P2045">
        <f>(C2045-Key!$B$1)*24</f>
        <v>-0.81666666670935228</v>
      </c>
      <c r="Q2045">
        <f>(Key!$B$2-'17.1'!C2045)*24</f>
        <v>3.7666666667209938</v>
      </c>
      <c r="R2045" s="3">
        <f>C2045-(M2045-Key!$B$5)/(24*Key!$B$6)</f>
        <v>44130.579240740735</v>
      </c>
      <c r="S2045">
        <f>M2045-Key!$B$5</f>
        <v>14.92</v>
      </c>
      <c r="T2045" s="2">
        <f t="shared" si="155"/>
        <v>44129.590277777781</v>
      </c>
      <c r="U2045" t="str">
        <f t="shared" si="156"/>
        <v>10-25-2020 14:10</v>
      </c>
      <c r="V2045">
        <f>IFERROR(IF(W2045=Z2045,VLOOKUP($U2045,[1]C8842!$G$2:$M$145,3,FALSE),0),0)</f>
        <v>21</v>
      </c>
      <c r="W2045">
        <f>VLOOKUP(RIGHT($V$1,5),Key!$A$9:$B$14,2,FALSE)</f>
        <v>10.199999999999999</v>
      </c>
      <c r="X2045">
        <f t="shared" si="159"/>
        <v>0</v>
      </c>
      <c r="Y2045">
        <f>VLOOKUP(RIGHT($X$1,5),Key!$A$9:$B$14,2,FALSE)</f>
        <v>3.7</v>
      </c>
      <c r="Z2045">
        <f t="shared" si="157"/>
        <v>10.199999999999999</v>
      </c>
      <c r="AA2045">
        <f t="shared" si="158"/>
        <v>21</v>
      </c>
    </row>
    <row r="2046" spans="1:27" x14ac:dyDescent="0.3">
      <c r="A2046">
        <v>100067</v>
      </c>
      <c r="B2046">
        <v>230922</v>
      </c>
      <c r="C2046" s="3">
        <v>44130.593055555553</v>
      </c>
      <c r="D2046">
        <v>0</v>
      </c>
      <c r="E2046">
        <v>2</v>
      </c>
      <c r="F2046" t="s">
        <v>25</v>
      </c>
      <c r="G2046">
        <v>3</v>
      </c>
      <c r="H2046">
        <v>63.078130000000002</v>
      </c>
      <c r="I2046">
        <v>39.921880000000002</v>
      </c>
      <c r="J2046">
        <v>1.9375</v>
      </c>
      <c r="K2046">
        <v>46.019530000000003</v>
      </c>
      <c r="L2046" s="3">
        <v>44130.345833333333</v>
      </c>
      <c r="M2046">
        <v>17.18</v>
      </c>
      <c r="N2046" t="s">
        <v>28</v>
      </c>
      <c r="P2046">
        <f>(C2046-Key!$B$1)*24</f>
        <v>-0.81666666670935228</v>
      </c>
      <c r="Q2046">
        <f>(Key!$B$2-'17.1'!C2046)*24</f>
        <v>3.7666666667209938</v>
      </c>
      <c r="R2046" s="3">
        <f>C2046-(M2046-Key!$B$5)/(24*Key!$B$6)</f>
        <v>44130.579240740735</v>
      </c>
      <c r="S2046">
        <f>M2046-Key!$B$5</f>
        <v>14.92</v>
      </c>
      <c r="T2046" s="2">
        <f t="shared" si="155"/>
        <v>44129.590277777781</v>
      </c>
      <c r="U2046" t="str">
        <f t="shared" si="156"/>
        <v>10-25-2020 14:10</v>
      </c>
      <c r="V2046">
        <f>IFERROR(IF(W2046=Z2046,VLOOKUP($U2046,[1]C8842!$G$2:$M$145,3,FALSE),0),0)</f>
        <v>21</v>
      </c>
      <c r="W2046">
        <f>VLOOKUP(RIGHT($V$1,5),Key!$A$9:$B$14,2,FALSE)</f>
        <v>10.199999999999999</v>
      </c>
      <c r="X2046">
        <f t="shared" si="159"/>
        <v>0</v>
      </c>
      <c r="Y2046">
        <f>VLOOKUP(RIGHT($X$1,5),Key!$A$9:$B$14,2,FALSE)</f>
        <v>3.7</v>
      </c>
      <c r="Z2046">
        <f t="shared" si="157"/>
        <v>10.199999999999999</v>
      </c>
      <c r="AA2046">
        <f t="shared" si="158"/>
        <v>21</v>
      </c>
    </row>
    <row r="2047" spans="1:27" x14ac:dyDescent="0.3">
      <c r="A2047">
        <v>100067</v>
      </c>
      <c r="B2047">
        <v>230922</v>
      </c>
      <c r="C2047" s="3">
        <v>44130.593055555553</v>
      </c>
      <c r="D2047">
        <v>0</v>
      </c>
      <c r="E2047">
        <v>2</v>
      </c>
      <c r="F2047" t="s">
        <v>25</v>
      </c>
      <c r="G2047">
        <v>1</v>
      </c>
      <c r="H2047">
        <v>60.046880000000002</v>
      </c>
      <c r="I2047">
        <v>16.617190000000001</v>
      </c>
      <c r="J2047">
        <v>1</v>
      </c>
      <c r="K2047">
        <v>46.019530000000003</v>
      </c>
      <c r="L2047" s="3">
        <v>44130.345833333333</v>
      </c>
      <c r="M2047">
        <v>17.18</v>
      </c>
      <c r="N2047" t="s">
        <v>28</v>
      </c>
      <c r="P2047">
        <f>(C2047-Key!$B$1)*24</f>
        <v>-0.81666666670935228</v>
      </c>
      <c r="Q2047">
        <f>(Key!$B$2-'17.1'!C2047)*24</f>
        <v>3.7666666667209938</v>
      </c>
      <c r="R2047" s="3">
        <f>C2047-(M2047-Key!$B$5)/(24*Key!$B$6)</f>
        <v>44130.579240740735</v>
      </c>
      <c r="S2047">
        <f>M2047-Key!$B$5</f>
        <v>14.92</v>
      </c>
      <c r="T2047" s="2">
        <f t="shared" si="155"/>
        <v>44129.590277777781</v>
      </c>
      <c r="U2047" t="str">
        <f t="shared" si="156"/>
        <v>10-25-2020 14:10</v>
      </c>
      <c r="V2047">
        <f>IFERROR(IF(W2047=Z2047,VLOOKUP($U2047,[1]C8842!$G$2:$M$145,3,FALSE),0),0)</f>
        <v>21</v>
      </c>
      <c r="W2047">
        <f>VLOOKUP(RIGHT($V$1,5),Key!$A$9:$B$14,2,FALSE)</f>
        <v>10.199999999999999</v>
      </c>
      <c r="X2047">
        <f t="shared" si="159"/>
        <v>0</v>
      </c>
      <c r="Y2047">
        <f>VLOOKUP(RIGHT($X$1,5),Key!$A$9:$B$14,2,FALSE)</f>
        <v>3.7</v>
      </c>
      <c r="Z2047">
        <f t="shared" si="157"/>
        <v>10.199999999999999</v>
      </c>
      <c r="AA2047">
        <f t="shared" si="158"/>
        <v>21</v>
      </c>
    </row>
    <row r="2048" spans="1:27" x14ac:dyDescent="0.3">
      <c r="A2048">
        <v>100067</v>
      </c>
      <c r="B2048">
        <v>230922</v>
      </c>
      <c r="C2048" s="3">
        <v>44130.593055555553</v>
      </c>
      <c r="D2048">
        <v>1</v>
      </c>
      <c r="E2048">
        <v>1</v>
      </c>
      <c r="F2048" t="s">
        <v>25</v>
      </c>
      <c r="G2048">
        <v>5</v>
      </c>
      <c r="H2048">
        <v>73.296880000000002</v>
      </c>
      <c r="I2048">
        <v>114.7422</v>
      </c>
      <c r="J2048">
        <v>4.3828129999999996</v>
      </c>
      <c r="K2048">
        <v>59.023440000000001</v>
      </c>
      <c r="L2048" s="3">
        <v>44130.345833333333</v>
      </c>
      <c r="M2048">
        <v>17.18</v>
      </c>
      <c r="N2048" t="s">
        <v>28</v>
      </c>
      <c r="P2048">
        <f>(C2048-Key!$B$1)*24</f>
        <v>-0.81666666670935228</v>
      </c>
      <c r="Q2048">
        <f>(Key!$B$2-'17.1'!C2048)*24</f>
        <v>3.7666666667209938</v>
      </c>
      <c r="R2048" s="3">
        <f>C2048-(M2048-Key!$B$5)/(24*Key!$B$6)</f>
        <v>44130.579240740735</v>
      </c>
      <c r="S2048">
        <f>M2048-Key!$B$5</f>
        <v>14.92</v>
      </c>
      <c r="T2048" s="2">
        <f t="shared" si="155"/>
        <v>44129.590277777781</v>
      </c>
      <c r="U2048" t="str">
        <f t="shared" si="156"/>
        <v>10-25-2020 14:10</v>
      </c>
      <c r="V2048">
        <f>IFERROR(IF(W2048=Z2048,VLOOKUP($U2048,[1]C8842!$G$2:$M$145,3,FALSE),0),0)</f>
        <v>21</v>
      </c>
      <c r="W2048">
        <f>VLOOKUP(RIGHT($V$1,5),Key!$A$9:$B$14,2,FALSE)</f>
        <v>10.199999999999999</v>
      </c>
      <c r="X2048">
        <f t="shared" si="159"/>
        <v>0</v>
      </c>
      <c r="Y2048">
        <f>VLOOKUP(RIGHT($X$1,5),Key!$A$9:$B$14,2,FALSE)</f>
        <v>3.7</v>
      </c>
      <c r="Z2048">
        <f t="shared" si="157"/>
        <v>10.199999999999999</v>
      </c>
      <c r="AA2048">
        <f t="shared" si="158"/>
        <v>21</v>
      </c>
    </row>
    <row r="2049" spans="1:27" x14ac:dyDescent="0.3">
      <c r="A2049">
        <v>100067</v>
      </c>
      <c r="B2049">
        <v>230922</v>
      </c>
      <c r="C2049" s="3">
        <v>44130.593055555553</v>
      </c>
      <c r="D2049">
        <v>0</v>
      </c>
      <c r="E2049">
        <v>2</v>
      </c>
      <c r="F2049" t="s">
        <v>25</v>
      </c>
      <c r="G2049">
        <v>1</v>
      </c>
      <c r="H2049">
        <v>56.140630000000002</v>
      </c>
      <c r="I2049">
        <v>16.003910000000001</v>
      </c>
      <c r="J2049">
        <v>1.042969</v>
      </c>
      <c r="K2049">
        <v>46.019530000000003</v>
      </c>
      <c r="L2049" s="3">
        <v>44130.345833333333</v>
      </c>
      <c r="M2049">
        <v>17.18</v>
      </c>
      <c r="N2049" t="s">
        <v>28</v>
      </c>
      <c r="P2049">
        <f>(C2049-Key!$B$1)*24</f>
        <v>-0.81666666670935228</v>
      </c>
      <c r="Q2049">
        <f>(Key!$B$2-'17.1'!C2049)*24</f>
        <v>3.7666666667209938</v>
      </c>
      <c r="R2049" s="3">
        <f>C2049-(M2049-Key!$B$5)/(24*Key!$B$6)</f>
        <v>44130.579240740735</v>
      </c>
      <c r="S2049">
        <f>M2049-Key!$B$5</f>
        <v>14.92</v>
      </c>
      <c r="T2049" s="2">
        <f t="shared" si="155"/>
        <v>44129.590277777781</v>
      </c>
      <c r="U2049" t="str">
        <f t="shared" si="156"/>
        <v>10-25-2020 14:10</v>
      </c>
      <c r="V2049">
        <f>IFERROR(IF(W2049=Z2049,VLOOKUP($U2049,[1]C8842!$G$2:$M$145,3,FALSE),0),0)</f>
        <v>21</v>
      </c>
      <c r="W2049">
        <f>VLOOKUP(RIGHT($V$1,5),Key!$A$9:$B$14,2,FALSE)</f>
        <v>10.199999999999999</v>
      </c>
      <c r="X2049">
        <f t="shared" si="159"/>
        <v>0</v>
      </c>
      <c r="Y2049">
        <f>VLOOKUP(RIGHT($X$1,5),Key!$A$9:$B$14,2,FALSE)</f>
        <v>3.7</v>
      </c>
      <c r="Z2049">
        <f t="shared" si="157"/>
        <v>10.199999999999999</v>
      </c>
      <c r="AA2049">
        <f t="shared" si="158"/>
        <v>21</v>
      </c>
    </row>
    <row r="2050" spans="1:27" x14ac:dyDescent="0.3">
      <c r="A2050">
        <v>100067</v>
      </c>
      <c r="B2050">
        <v>230922</v>
      </c>
      <c r="C2050" s="3">
        <v>44130.593055555553</v>
      </c>
      <c r="D2050">
        <v>2</v>
      </c>
      <c r="E2050">
        <v>1</v>
      </c>
      <c r="F2050" t="s">
        <v>26</v>
      </c>
      <c r="G2050">
        <v>1</v>
      </c>
      <c r="H2050">
        <v>72.042969999999997</v>
      </c>
      <c r="I2050">
        <v>19.070309999999999</v>
      </c>
      <c r="J2050">
        <v>0.92578130000000003</v>
      </c>
      <c r="K2050">
        <v>82.035160000000005</v>
      </c>
      <c r="L2050" s="3">
        <v>44130.345833333333</v>
      </c>
      <c r="M2050">
        <v>17.18</v>
      </c>
      <c r="N2050" t="s">
        <v>28</v>
      </c>
      <c r="P2050">
        <f>(C2050-Key!$B$1)*24</f>
        <v>-0.81666666670935228</v>
      </c>
      <c r="Q2050">
        <f>(Key!$B$2-'17.1'!C2050)*24</f>
        <v>3.7666666667209938</v>
      </c>
      <c r="R2050" s="3">
        <f>C2050-(M2050-Key!$B$5)/(24*Key!$B$6)</f>
        <v>44130.579240740735</v>
      </c>
      <c r="S2050">
        <f>M2050-Key!$B$5</f>
        <v>14.92</v>
      </c>
      <c r="T2050" s="2">
        <f t="shared" si="155"/>
        <v>44129.590277777781</v>
      </c>
      <c r="U2050" t="str">
        <f t="shared" si="156"/>
        <v>10-25-2020 14:10</v>
      </c>
      <c r="V2050">
        <f>IFERROR(IF(W2050=Z2050,VLOOKUP($U2050,[1]C8842!$G$2:$M$145,3,FALSE),0),0)</f>
        <v>21</v>
      </c>
      <c r="W2050">
        <f>VLOOKUP(RIGHT($V$1,5),Key!$A$9:$B$14,2,FALSE)</f>
        <v>10.199999999999999</v>
      </c>
      <c r="X2050">
        <f t="shared" si="159"/>
        <v>0</v>
      </c>
      <c r="Y2050">
        <f>VLOOKUP(RIGHT($X$1,5),Key!$A$9:$B$14,2,FALSE)</f>
        <v>3.7</v>
      </c>
      <c r="Z2050">
        <f t="shared" si="157"/>
        <v>10.199999999999999</v>
      </c>
      <c r="AA2050">
        <f t="shared" si="158"/>
        <v>21</v>
      </c>
    </row>
    <row r="2051" spans="1:27" x14ac:dyDescent="0.3">
      <c r="A2051">
        <v>100067</v>
      </c>
      <c r="B2051">
        <v>230922</v>
      </c>
      <c r="C2051" s="3">
        <v>44130.593055555553</v>
      </c>
      <c r="D2051">
        <v>3</v>
      </c>
      <c r="E2051">
        <v>2</v>
      </c>
      <c r="F2051" t="s">
        <v>26</v>
      </c>
      <c r="G2051">
        <v>1</v>
      </c>
      <c r="H2051">
        <v>67.972660000000005</v>
      </c>
      <c r="I2051">
        <v>15.98438</v>
      </c>
      <c r="J2051">
        <v>0.859375</v>
      </c>
      <c r="K2051">
        <v>94.039060000000006</v>
      </c>
      <c r="L2051" s="3">
        <v>44130.345833333333</v>
      </c>
      <c r="M2051">
        <v>17.18</v>
      </c>
      <c r="N2051" t="s">
        <v>28</v>
      </c>
      <c r="P2051">
        <f>(C2051-Key!$B$1)*24</f>
        <v>-0.81666666670935228</v>
      </c>
      <c r="Q2051">
        <f>(Key!$B$2-'17.1'!C2051)*24</f>
        <v>3.7666666667209938</v>
      </c>
      <c r="R2051" s="3">
        <f>C2051-(M2051-Key!$B$5)/(24*Key!$B$6)</f>
        <v>44130.579240740735</v>
      </c>
      <c r="S2051">
        <f>M2051-Key!$B$5</f>
        <v>14.92</v>
      </c>
      <c r="T2051" s="2">
        <f t="shared" ref="T2051:T2114" si="160">ROUND(C2051*24*60/10,0)/(24*6)-1</f>
        <v>44129.590277777781</v>
      </c>
      <c r="U2051" t="str">
        <f t="shared" ref="U2051:U2114" si="161">TEXT(T2051,"mm-dd-yyyy hh:mm")</f>
        <v>10-25-2020 14:10</v>
      </c>
      <c r="V2051">
        <f>IFERROR(IF(W2051=Z2051,VLOOKUP($U2051,[1]C8842!$G$2:$M$145,3,FALSE),0),0)</f>
        <v>21</v>
      </c>
      <c r="W2051">
        <f>VLOOKUP(RIGHT($V$1,5),Key!$A$9:$B$14,2,FALSE)</f>
        <v>10.199999999999999</v>
      </c>
      <c r="X2051">
        <f t="shared" si="159"/>
        <v>0</v>
      </c>
      <c r="Y2051">
        <f>VLOOKUP(RIGHT($X$1,5),Key!$A$9:$B$14,2,FALSE)</f>
        <v>3.7</v>
      </c>
      <c r="Z2051">
        <f t="shared" ref="Z2051:Z2114" si="162">M2051-MIN(ABS(Y2051-M2051),ABS(W2051-M2051))</f>
        <v>10.199999999999999</v>
      </c>
      <c r="AA2051">
        <f t="shared" ref="AA2051:AA2114" si="163">SUM(V2051,X2051)</f>
        <v>21</v>
      </c>
    </row>
    <row r="2052" spans="1:27" x14ac:dyDescent="0.3">
      <c r="A2052">
        <v>100067</v>
      </c>
      <c r="B2052">
        <v>230922</v>
      </c>
      <c r="C2052" s="3">
        <v>44130.593055555553</v>
      </c>
      <c r="D2052">
        <v>3</v>
      </c>
      <c r="E2052">
        <v>2</v>
      </c>
      <c r="F2052" t="s">
        <v>26</v>
      </c>
      <c r="G2052">
        <v>4</v>
      </c>
      <c r="H2052">
        <v>62.554690000000001</v>
      </c>
      <c r="I2052">
        <v>52.507809999999999</v>
      </c>
      <c r="J2052">
        <v>2.4882810000000002</v>
      </c>
      <c r="K2052">
        <v>94.039060000000006</v>
      </c>
      <c r="L2052" s="3">
        <v>44130.345833333333</v>
      </c>
      <c r="M2052">
        <v>17.18</v>
      </c>
      <c r="N2052" t="s">
        <v>28</v>
      </c>
      <c r="P2052">
        <f>(C2052-Key!$B$1)*24</f>
        <v>-0.81666666670935228</v>
      </c>
      <c r="Q2052">
        <f>(Key!$B$2-'17.1'!C2052)*24</f>
        <v>3.7666666667209938</v>
      </c>
      <c r="R2052" s="3">
        <f>C2052-(M2052-Key!$B$5)/(24*Key!$B$6)</f>
        <v>44130.579240740735</v>
      </c>
      <c r="S2052">
        <f>M2052-Key!$B$5</f>
        <v>14.92</v>
      </c>
      <c r="T2052" s="2">
        <f t="shared" si="160"/>
        <v>44129.590277777781</v>
      </c>
      <c r="U2052" t="str">
        <f t="shared" si="161"/>
        <v>10-25-2020 14:10</v>
      </c>
      <c r="V2052">
        <f>IFERROR(IF(W2052=Z2052,VLOOKUP($U2052,[1]C8842!$G$2:$M$145,3,FALSE),0),0)</f>
        <v>21</v>
      </c>
      <c r="W2052">
        <f>VLOOKUP(RIGHT($V$1,5),Key!$A$9:$B$14,2,FALSE)</f>
        <v>10.199999999999999</v>
      </c>
      <c r="X2052">
        <f t="shared" ref="X2052:X2115" si="164">$X$2</f>
        <v>0</v>
      </c>
      <c r="Y2052">
        <f>VLOOKUP(RIGHT($X$1,5),Key!$A$9:$B$14,2,FALSE)</f>
        <v>3.7</v>
      </c>
      <c r="Z2052">
        <f t="shared" si="162"/>
        <v>10.199999999999999</v>
      </c>
      <c r="AA2052">
        <f t="shared" si="163"/>
        <v>21</v>
      </c>
    </row>
    <row r="2053" spans="1:27" x14ac:dyDescent="0.3">
      <c r="A2053">
        <v>100067</v>
      </c>
      <c r="B2053">
        <v>230922</v>
      </c>
      <c r="C2053" s="3">
        <v>44130.593055555553</v>
      </c>
      <c r="D2053">
        <v>2</v>
      </c>
      <c r="E2053">
        <v>1</v>
      </c>
      <c r="F2053" t="s">
        <v>26</v>
      </c>
      <c r="G2053">
        <v>1</v>
      </c>
      <c r="H2053">
        <v>68.378910000000005</v>
      </c>
      <c r="I2053">
        <v>14.277340000000001</v>
      </c>
      <c r="J2053">
        <v>0.78515630000000003</v>
      </c>
      <c r="K2053">
        <v>80.03125</v>
      </c>
      <c r="L2053" s="3">
        <v>44130.345833333333</v>
      </c>
      <c r="M2053">
        <v>17.18</v>
      </c>
      <c r="N2053" t="s">
        <v>28</v>
      </c>
      <c r="P2053">
        <f>(C2053-Key!$B$1)*24</f>
        <v>-0.81666666670935228</v>
      </c>
      <c r="Q2053">
        <f>(Key!$B$2-'17.1'!C2053)*24</f>
        <v>3.7666666667209938</v>
      </c>
      <c r="R2053" s="3">
        <f>C2053-(M2053-Key!$B$5)/(24*Key!$B$6)</f>
        <v>44130.579240740735</v>
      </c>
      <c r="S2053">
        <f>M2053-Key!$B$5</f>
        <v>14.92</v>
      </c>
      <c r="T2053" s="2">
        <f t="shared" si="160"/>
        <v>44129.590277777781</v>
      </c>
      <c r="U2053" t="str">
        <f t="shared" si="161"/>
        <v>10-25-2020 14:10</v>
      </c>
      <c r="V2053">
        <f>IFERROR(IF(W2053=Z2053,VLOOKUP($U2053,[1]C8842!$G$2:$M$145,3,FALSE),0),0)</f>
        <v>21</v>
      </c>
      <c r="W2053">
        <f>VLOOKUP(RIGHT($V$1,5),Key!$A$9:$B$14,2,FALSE)</f>
        <v>10.199999999999999</v>
      </c>
      <c r="X2053">
        <f t="shared" si="164"/>
        <v>0</v>
      </c>
      <c r="Y2053">
        <f>VLOOKUP(RIGHT($X$1,5),Key!$A$9:$B$14,2,FALSE)</f>
        <v>3.7</v>
      </c>
      <c r="Z2053">
        <f t="shared" si="162"/>
        <v>10.199999999999999</v>
      </c>
      <c r="AA2053">
        <f t="shared" si="163"/>
        <v>21</v>
      </c>
    </row>
    <row r="2054" spans="1:27" x14ac:dyDescent="0.3">
      <c r="A2054">
        <v>100067</v>
      </c>
      <c r="B2054">
        <v>230922</v>
      </c>
      <c r="C2054" s="3">
        <v>44130.593055555553</v>
      </c>
      <c r="D2054">
        <v>0</v>
      </c>
      <c r="E2054">
        <v>2</v>
      </c>
      <c r="F2054" t="s">
        <v>25</v>
      </c>
      <c r="G2054">
        <v>1</v>
      </c>
      <c r="H2054">
        <v>60.511719999999997</v>
      </c>
      <c r="I2054">
        <v>16.64453</v>
      </c>
      <c r="J2054">
        <v>0.99609380000000003</v>
      </c>
      <c r="K2054">
        <v>46.019530000000003</v>
      </c>
      <c r="L2054" s="3">
        <v>44130.345833333333</v>
      </c>
      <c r="M2054">
        <v>17.18</v>
      </c>
      <c r="N2054" t="s">
        <v>28</v>
      </c>
      <c r="P2054">
        <f>(C2054-Key!$B$1)*24</f>
        <v>-0.81666666670935228</v>
      </c>
      <c r="Q2054">
        <f>(Key!$B$2-'17.1'!C2054)*24</f>
        <v>3.7666666667209938</v>
      </c>
      <c r="R2054" s="3">
        <f>C2054-(M2054-Key!$B$5)/(24*Key!$B$6)</f>
        <v>44130.579240740735</v>
      </c>
      <c r="S2054">
        <f>M2054-Key!$B$5</f>
        <v>14.92</v>
      </c>
      <c r="T2054" s="2">
        <f t="shared" si="160"/>
        <v>44129.590277777781</v>
      </c>
      <c r="U2054" t="str">
        <f t="shared" si="161"/>
        <v>10-25-2020 14:10</v>
      </c>
      <c r="V2054">
        <f>IFERROR(IF(W2054=Z2054,VLOOKUP($U2054,[1]C8842!$G$2:$M$145,3,FALSE),0),0)</f>
        <v>21</v>
      </c>
      <c r="W2054">
        <f>VLOOKUP(RIGHT($V$1,5),Key!$A$9:$B$14,2,FALSE)</f>
        <v>10.199999999999999</v>
      </c>
      <c r="X2054">
        <f t="shared" si="164"/>
        <v>0</v>
      </c>
      <c r="Y2054">
        <f>VLOOKUP(RIGHT($X$1,5),Key!$A$9:$B$14,2,FALSE)</f>
        <v>3.7</v>
      </c>
      <c r="Z2054">
        <f t="shared" si="162"/>
        <v>10.199999999999999</v>
      </c>
      <c r="AA2054">
        <f t="shared" si="163"/>
        <v>21</v>
      </c>
    </row>
    <row r="2055" spans="1:27" x14ac:dyDescent="0.3">
      <c r="A2055">
        <v>100067</v>
      </c>
      <c r="B2055">
        <v>230922</v>
      </c>
      <c r="C2055" s="3">
        <v>44130.593055555553</v>
      </c>
      <c r="D2055">
        <v>3</v>
      </c>
      <c r="E2055">
        <v>2</v>
      </c>
      <c r="F2055" t="s">
        <v>26</v>
      </c>
      <c r="G2055">
        <v>1</v>
      </c>
      <c r="H2055">
        <v>71.945310000000006</v>
      </c>
      <c r="I2055">
        <v>14.132809999999999</v>
      </c>
      <c r="J2055">
        <v>0.7421875</v>
      </c>
      <c r="K2055">
        <v>94.039060000000006</v>
      </c>
      <c r="L2055" s="3">
        <v>44130.345833333333</v>
      </c>
      <c r="M2055">
        <v>17.18</v>
      </c>
      <c r="N2055" t="s">
        <v>28</v>
      </c>
      <c r="P2055">
        <f>(C2055-Key!$B$1)*24</f>
        <v>-0.81666666670935228</v>
      </c>
      <c r="Q2055">
        <f>(Key!$B$2-'17.1'!C2055)*24</f>
        <v>3.7666666667209938</v>
      </c>
      <c r="R2055" s="3">
        <f>C2055-(M2055-Key!$B$5)/(24*Key!$B$6)</f>
        <v>44130.579240740735</v>
      </c>
      <c r="S2055">
        <f>M2055-Key!$B$5</f>
        <v>14.92</v>
      </c>
      <c r="T2055" s="2">
        <f t="shared" si="160"/>
        <v>44129.590277777781</v>
      </c>
      <c r="U2055" t="str">
        <f t="shared" si="161"/>
        <v>10-25-2020 14:10</v>
      </c>
      <c r="V2055">
        <f>IFERROR(IF(W2055=Z2055,VLOOKUP($U2055,[1]C8842!$G$2:$M$145,3,FALSE),0),0)</f>
        <v>21</v>
      </c>
      <c r="W2055">
        <f>VLOOKUP(RIGHT($V$1,5),Key!$A$9:$B$14,2,FALSE)</f>
        <v>10.199999999999999</v>
      </c>
      <c r="X2055">
        <f t="shared" si="164"/>
        <v>0</v>
      </c>
      <c r="Y2055">
        <f>VLOOKUP(RIGHT($X$1,5),Key!$A$9:$B$14,2,FALSE)</f>
        <v>3.7</v>
      </c>
      <c r="Z2055">
        <f t="shared" si="162"/>
        <v>10.199999999999999</v>
      </c>
      <c r="AA2055">
        <f t="shared" si="163"/>
        <v>21</v>
      </c>
    </row>
    <row r="2056" spans="1:27" x14ac:dyDescent="0.3">
      <c r="A2056">
        <v>100067</v>
      </c>
      <c r="B2056">
        <v>230922</v>
      </c>
      <c r="C2056" s="3">
        <v>44130.59375</v>
      </c>
      <c r="D2056">
        <v>0</v>
      </c>
      <c r="E2056">
        <v>2</v>
      </c>
      <c r="F2056" t="s">
        <v>25</v>
      </c>
      <c r="G2056">
        <v>3</v>
      </c>
      <c r="H2056">
        <v>63.648440000000001</v>
      </c>
      <c r="I2056">
        <v>30.683589999999999</v>
      </c>
      <c r="J2056">
        <v>1.53125</v>
      </c>
      <c r="K2056">
        <v>46.019530000000003</v>
      </c>
      <c r="L2056" s="3">
        <v>44130.345833333333</v>
      </c>
      <c r="M2056">
        <v>17.18</v>
      </c>
      <c r="N2056" t="s">
        <v>28</v>
      </c>
      <c r="P2056">
        <f>(C2056-Key!$B$1)*24</f>
        <v>-0.79999999998835847</v>
      </c>
      <c r="Q2056">
        <f>(Key!$B$2-'17.1'!C2056)*24</f>
        <v>3.75</v>
      </c>
      <c r="R2056" s="3">
        <f>C2056-(M2056-Key!$B$5)/(24*Key!$B$6)</f>
        <v>44130.579935185182</v>
      </c>
      <c r="S2056">
        <f>M2056-Key!$B$5</f>
        <v>14.92</v>
      </c>
      <c r="T2056" s="2">
        <f t="shared" si="160"/>
        <v>44129.597222222219</v>
      </c>
      <c r="U2056" t="str">
        <f t="shared" si="161"/>
        <v>10-25-2020 14:20</v>
      </c>
      <c r="V2056">
        <f>IFERROR(IF(W2056=Z2056,VLOOKUP($U2056,[1]C8842!$G$2:$M$145,3,FALSE),0),0)</f>
        <v>21</v>
      </c>
      <c r="W2056">
        <f>VLOOKUP(RIGHT($V$1,5),Key!$A$9:$B$14,2,FALSE)</f>
        <v>10.199999999999999</v>
      </c>
      <c r="X2056">
        <f t="shared" si="164"/>
        <v>0</v>
      </c>
      <c r="Y2056">
        <f>VLOOKUP(RIGHT($X$1,5),Key!$A$9:$B$14,2,FALSE)</f>
        <v>3.7</v>
      </c>
      <c r="Z2056">
        <f t="shared" si="162"/>
        <v>10.199999999999999</v>
      </c>
      <c r="AA2056">
        <f t="shared" si="163"/>
        <v>21</v>
      </c>
    </row>
    <row r="2057" spans="1:27" x14ac:dyDescent="0.3">
      <c r="A2057">
        <v>100067</v>
      </c>
      <c r="B2057">
        <v>230922</v>
      </c>
      <c r="C2057" s="3">
        <v>44130.59375</v>
      </c>
      <c r="D2057">
        <v>3</v>
      </c>
      <c r="E2057">
        <v>2</v>
      </c>
      <c r="F2057" t="s">
        <v>26</v>
      </c>
      <c r="G2057">
        <v>4</v>
      </c>
      <c r="H2057">
        <v>63.085940000000001</v>
      </c>
      <c r="I2057">
        <v>50.152340000000002</v>
      </c>
      <c r="J2057">
        <v>2.3671880000000001</v>
      </c>
      <c r="K2057">
        <v>93.039060000000006</v>
      </c>
      <c r="L2057" s="3">
        <v>44130.345833333333</v>
      </c>
      <c r="M2057">
        <v>17.18</v>
      </c>
      <c r="N2057" t="s">
        <v>28</v>
      </c>
      <c r="P2057">
        <f>(C2057-Key!$B$1)*24</f>
        <v>-0.79999999998835847</v>
      </c>
      <c r="Q2057">
        <f>(Key!$B$2-'17.1'!C2057)*24</f>
        <v>3.75</v>
      </c>
      <c r="R2057" s="3">
        <f>C2057-(M2057-Key!$B$5)/(24*Key!$B$6)</f>
        <v>44130.579935185182</v>
      </c>
      <c r="S2057">
        <f>M2057-Key!$B$5</f>
        <v>14.92</v>
      </c>
      <c r="T2057" s="2">
        <f t="shared" si="160"/>
        <v>44129.597222222219</v>
      </c>
      <c r="U2057" t="str">
        <f t="shared" si="161"/>
        <v>10-25-2020 14:20</v>
      </c>
      <c r="V2057">
        <f>IFERROR(IF(W2057=Z2057,VLOOKUP($U2057,[1]C8842!$G$2:$M$145,3,FALSE),0),0)</f>
        <v>21</v>
      </c>
      <c r="W2057">
        <f>VLOOKUP(RIGHT($V$1,5),Key!$A$9:$B$14,2,FALSE)</f>
        <v>10.199999999999999</v>
      </c>
      <c r="X2057">
        <f t="shared" si="164"/>
        <v>0</v>
      </c>
      <c r="Y2057">
        <f>VLOOKUP(RIGHT($X$1,5),Key!$A$9:$B$14,2,FALSE)</f>
        <v>3.7</v>
      </c>
      <c r="Z2057">
        <f t="shared" si="162"/>
        <v>10.199999999999999</v>
      </c>
      <c r="AA2057">
        <f t="shared" si="163"/>
        <v>21</v>
      </c>
    </row>
    <row r="2058" spans="1:27" x14ac:dyDescent="0.3">
      <c r="A2058">
        <v>100067</v>
      </c>
      <c r="B2058">
        <v>230922</v>
      </c>
      <c r="C2058" s="3">
        <v>44130.59375</v>
      </c>
      <c r="D2058">
        <v>3</v>
      </c>
      <c r="E2058">
        <v>2</v>
      </c>
      <c r="F2058" t="s">
        <v>26</v>
      </c>
      <c r="G2058">
        <v>1</v>
      </c>
      <c r="H2058">
        <v>65.109380000000002</v>
      </c>
      <c r="I2058">
        <v>16.746089999999999</v>
      </c>
      <c r="J2058">
        <v>0.92578130000000003</v>
      </c>
      <c r="K2058">
        <v>94.039060000000006</v>
      </c>
      <c r="L2058" s="3">
        <v>44130.345833333333</v>
      </c>
      <c r="M2058">
        <v>17.18</v>
      </c>
      <c r="N2058" t="s">
        <v>28</v>
      </c>
      <c r="P2058">
        <f>(C2058-Key!$B$1)*24</f>
        <v>-0.79999999998835847</v>
      </c>
      <c r="Q2058">
        <f>(Key!$B$2-'17.1'!C2058)*24</f>
        <v>3.75</v>
      </c>
      <c r="R2058" s="3">
        <f>C2058-(M2058-Key!$B$5)/(24*Key!$B$6)</f>
        <v>44130.579935185182</v>
      </c>
      <c r="S2058">
        <f>M2058-Key!$B$5</f>
        <v>14.92</v>
      </c>
      <c r="T2058" s="2">
        <f t="shared" si="160"/>
        <v>44129.597222222219</v>
      </c>
      <c r="U2058" t="str">
        <f t="shared" si="161"/>
        <v>10-25-2020 14:20</v>
      </c>
      <c r="V2058">
        <f>IFERROR(IF(W2058=Z2058,VLOOKUP($U2058,[1]C8842!$G$2:$M$145,3,FALSE),0),0)</f>
        <v>21</v>
      </c>
      <c r="W2058">
        <f>VLOOKUP(RIGHT($V$1,5),Key!$A$9:$B$14,2,FALSE)</f>
        <v>10.199999999999999</v>
      </c>
      <c r="X2058">
        <f t="shared" si="164"/>
        <v>0</v>
      </c>
      <c r="Y2058">
        <f>VLOOKUP(RIGHT($X$1,5),Key!$A$9:$B$14,2,FALSE)</f>
        <v>3.7</v>
      </c>
      <c r="Z2058">
        <f t="shared" si="162"/>
        <v>10.199999999999999</v>
      </c>
      <c r="AA2058">
        <f t="shared" si="163"/>
        <v>21</v>
      </c>
    </row>
    <row r="2059" spans="1:27" x14ac:dyDescent="0.3">
      <c r="A2059">
        <v>100067</v>
      </c>
      <c r="B2059">
        <v>230922</v>
      </c>
      <c r="C2059" s="3">
        <v>44130.59375</v>
      </c>
      <c r="D2059">
        <v>0</v>
      </c>
      <c r="E2059">
        <v>2</v>
      </c>
      <c r="F2059" t="s">
        <v>25</v>
      </c>
      <c r="G2059">
        <v>2</v>
      </c>
      <c r="H2059">
        <v>63.53125</v>
      </c>
      <c r="I2059">
        <v>20.765630000000002</v>
      </c>
      <c r="J2059">
        <v>1.121094</v>
      </c>
      <c r="K2059">
        <v>47.019530000000003</v>
      </c>
      <c r="L2059" s="3">
        <v>44130.345833333333</v>
      </c>
      <c r="M2059">
        <v>17.18</v>
      </c>
      <c r="N2059" t="s">
        <v>28</v>
      </c>
      <c r="P2059">
        <f>(C2059-Key!$B$1)*24</f>
        <v>-0.79999999998835847</v>
      </c>
      <c r="Q2059">
        <f>(Key!$B$2-'17.1'!C2059)*24</f>
        <v>3.75</v>
      </c>
      <c r="R2059" s="3">
        <f>C2059-(M2059-Key!$B$5)/(24*Key!$B$6)</f>
        <v>44130.579935185182</v>
      </c>
      <c r="S2059">
        <f>M2059-Key!$B$5</f>
        <v>14.92</v>
      </c>
      <c r="T2059" s="2">
        <f t="shared" si="160"/>
        <v>44129.597222222219</v>
      </c>
      <c r="U2059" t="str">
        <f t="shared" si="161"/>
        <v>10-25-2020 14:20</v>
      </c>
      <c r="V2059">
        <f>IFERROR(IF(W2059=Z2059,VLOOKUP($U2059,[1]C8842!$G$2:$M$145,3,FALSE),0),0)</f>
        <v>21</v>
      </c>
      <c r="W2059">
        <f>VLOOKUP(RIGHT($V$1,5),Key!$A$9:$B$14,2,FALSE)</f>
        <v>10.199999999999999</v>
      </c>
      <c r="X2059">
        <f t="shared" si="164"/>
        <v>0</v>
      </c>
      <c r="Y2059">
        <f>VLOOKUP(RIGHT($X$1,5),Key!$A$9:$B$14,2,FALSE)</f>
        <v>3.7</v>
      </c>
      <c r="Z2059">
        <f t="shared" si="162"/>
        <v>10.199999999999999</v>
      </c>
      <c r="AA2059">
        <f t="shared" si="163"/>
        <v>21</v>
      </c>
    </row>
    <row r="2060" spans="1:27" x14ac:dyDescent="0.3">
      <c r="A2060">
        <v>100067</v>
      </c>
      <c r="B2060">
        <v>230922</v>
      </c>
      <c r="C2060" s="3">
        <v>44130.59375</v>
      </c>
      <c r="D2060">
        <v>1</v>
      </c>
      <c r="E2060">
        <v>1</v>
      </c>
      <c r="F2060" t="s">
        <v>25</v>
      </c>
      <c r="G2060">
        <v>1</v>
      </c>
      <c r="H2060">
        <v>71.816410000000005</v>
      </c>
      <c r="I2060">
        <v>12.414059999999999</v>
      </c>
      <c r="J2060">
        <v>0.6796875</v>
      </c>
      <c r="K2060">
        <v>57.023440000000001</v>
      </c>
      <c r="L2060" s="3">
        <v>44130.345833333333</v>
      </c>
      <c r="M2060">
        <v>17.18</v>
      </c>
      <c r="N2060" t="s">
        <v>28</v>
      </c>
      <c r="P2060">
        <f>(C2060-Key!$B$1)*24</f>
        <v>-0.79999999998835847</v>
      </c>
      <c r="Q2060">
        <f>(Key!$B$2-'17.1'!C2060)*24</f>
        <v>3.75</v>
      </c>
      <c r="R2060" s="3">
        <f>C2060-(M2060-Key!$B$5)/(24*Key!$B$6)</f>
        <v>44130.579935185182</v>
      </c>
      <c r="S2060">
        <f>M2060-Key!$B$5</f>
        <v>14.92</v>
      </c>
      <c r="T2060" s="2">
        <f t="shared" si="160"/>
        <v>44129.597222222219</v>
      </c>
      <c r="U2060" t="str">
        <f t="shared" si="161"/>
        <v>10-25-2020 14:20</v>
      </c>
      <c r="V2060">
        <f>IFERROR(IF(W2060=Z2060,VLOOKUP($U2060,[1]C8842!$G$2:$M$145,3,FALSE),0),0)</f>
        <v>21</v>
      </c>
      <c r="W2060">
        <f>VLOOKUP(RIGHT($V$1,5),Key!$A$9:$B$14,2,FALSE)</f>
        <v>10.199999999999999</v>
      </c>
      <c r="X2060">
        <f t="shared" si="164"/>
        <v>0</v>
      </c>
      <c r="Y2060">
        <f>VLOOKUP(RIGHT($X$1,5),Key!$A$9:$B$14,2,FALSE)</f>
        <v>3.7</v>
      </c>
      <c r="Z2060">
        <f t="shared" si="162"/>
        <v>10.199999999999999</v>
      </c>
      <c r="AA2060">
        <f t="shared" si="163"/>
        <v>21</v>
      </c>
    </row>
    <row r="2061" spans="1:27" x14ac:dyDescent="0.3">
      <c r="A2061">
        <v>100067</v>
      </c>
      <c r="B2061">
        <v>230922</v>
      </c>
      <c r="C2061" s="3">
        <v>44130.59375</v>
      </c>
      <c r="D2061">
        <v>3</v>
      </c>
      <c r="E2061">
        <v>2</v>
      </c>
      <c r="F2061" t="s">
        <v>26</v>
      </c>
      <c r="G2061">
        <v>1</v>
      </c>
      <c r="H2061">
        <v>76.003910000000005</v>
      </c>
      <c r="I2061">
        <v>18.695309999999999</v>
      </c>
      <c r="J2061">
        <v>0.86328130000000003</v>
      </c>
      <c r="K2061">
        <v>95.039060000000006</v>
      </c>
      <c r="L2061" s="3">
        <v>44130.345833333333</v>
      </c>
      <c r="M2061">
        <v>17.18</v>
      </c>
      <c r="N2061" t="s">
        <v>28</v>
      </c>
      <c r="P2061">
        <f>(C2061-Key!$B$1)*24</f>
        <v>-0.79999999998835847</v>
      </c>
      <c r="Q2061">
        <f>(Key!$B$2-'17.1'!C2061)*24</f>
        <v>3.75</v>
      </c>
      <c r="R2061" s="3">
        <f>C2061-(M2061-Key!$B$5)/(24*Key!$B$6)</f>
        <v>44130.579935185182</v>
      </c>
      <c r="S2061">
        <f>M2061-Key!$B$5</f>
        <v>14.92</v>
      </c>
      <c r="T2061" s="2">
        <f t="shared" si="160"/>
        <v>44129.597222222219</v>
      </c>
      <c r="U2061" t="str">
        <f t="shared" si="161"/>
        <v>10-25-2020 14:20</v>
      </c>
      <c r="V2061">
        <f>IFERROR(IF(W2061=Z2061,VLOOKUP($U2061,[1]C8842!$G$2:$M$145,3,FALSE),0),0)</f>
        <v>21</v>
      </c>
      <c r="W2061">
        <f>VLOOKUP(RIGHT($V$1,5),Key!$A$9:$B$14,2,FALSE)</f>
        <v>10.199999999999999</v>
      </c>
      <c r="X2061">
        <f t="shared" si="164"/>
        <v>0</v>
      </c>
      <c r="Y2061">
        <f>VLOOKUP(RIGHT($X$1,5),Key!$A$9:$B$14,2,FALSE)</f>
        <v>3.7</v>
      </c>
      <c r="Z2061">
        <f t="shared" si="162"/>
        <v>10.199999999999999</v>
      </c>
      <c r="AA2061">
        <f t="shared" si="163"/>
        <v>21</v>
      </c>
    </row>
    <row r="2062" spans="1:27" x14ac:dyDescent="0.3">
      <c r="A2062">
        <v>100067</v>
      </c>
      <c r="B2062">
        <v>230922</v>
      </c>
      <c r="C2062" s="3">
        <v>44130.59375</v>
      </c>
      <c r="D2062">
        <v>1</v>
      </c>
      <c r="E2062">
        <v>1</v>
      </c>
      <c r="F2062" t="s">
        <v>25</v>
      </c>
      <c r="G2062">
        <v>1</v>
      </c>
      <c r="H2062">
        <v>63.113280000000003</v>
      </c>
      <c r="I2062">
        <v>17.914059999999999</v>
      </c>
      <c r="J2062">
        <v>1.0078130000000001</v>
      </c>
      <c r="K2062">
        <v>58.023440000000001</v>
      </c>
      <c r="L2062" s="3">
        <v>44130.345833333333</v>
      </c>
      <c r="M2062">
        <v>17.18</v>
      </c>
      <c r="N2062" t="s">
        <v>28</v>
      </c>
      <c r="P2062">
        <f>(C2062-Key!$B$1)*24</f>
        <v>-0.79999999998835847</v>
      </c>
      <c r="Q2062">
        <f>(Key!$B$2-'17.1'!C2062)*24</f>
        <v>3.75</v>
      </c>
      <c r="R2062" s="3">
        <f>C2062-(M2062-Key!$B$5)/(24*Key!$B$6)</f>
        <v>44130.579935185182</v>
      </c>
      <c r="S2062">
        <f>M2062-Key!$B$5</f>
        <v>14.92</v>
      </c>
      <c r="T2062" s="2">
        <f t="shared" si="160"/>
        <v>44129.597222222219</v>
      </c>
      <c r="U2062" t="str">
        <f t="shared" si="161"/>
        <v>10-25-2020 14:20</v>
      </c>
      <c r="V2062">
        <f>IFERROR(IF(W2062=Z2062,VLOOKUP($U2062,[1]C8842!$G$2:$M$145,3,FALSE),0),0)</f>
        <v>21</v>
      </c>
      <c r="W2062">
        <f>VLOOKUP(RIGHT($V$1,5),Key!$A$9:$B$14,2,FALSE)</f>
        <v>10.199999999999999</v>
      </c>
      <c r="X2062">
        <f t="shared" si="164"/>
        <v>0</v>
      </c>
      <c r="Y2062">
        <f>VLOOKUP(RIGHT($X$1,5),Key!$A$9:$B$14,2,FALSE)</f>
        <v>3.7</v>
      </c>
      <c r="Z2062">
        <f t="shared" si="162"/>
        <v>10.199999999999999</v>
      </c>
      <c r="AA2062">
        <f t="shared" si="163"/>
        <v>21</v>
      </c>
    </row>
    <row r="2063" spans="1:27" x14ac:dyDescent="0.3">
      <c r="A2063">
        <v>100067</v>
      </c>
      <c r="B2063">
        <v>230922</v>
      </c>
      <c r="C2063" s="3">
        <v>44130.59375</v>
      </c>
      <c r="D2063">
        <v>1</v>
      </c>
      <c r="E2063">
        <v>1</v>
      </c>
      <c r="F2063" t="s">
        <v>25</v>
      </c>
      <c r="G2063">
        <v>2</v>
      </c>
      <c r="H2063">
        <v>60.976559999999999</v>
      </c>
      <c r="I2063">
        <v>22.01172</v>
      </c>
      <c r="J2063">
        <v>1.222656</v>
      </c>
      <c r="K2063">
        <v>58.023440000000001</v>
      </c>
      <c r="L2063" s="3">
        <v>44130.345833333333</v>
      </c>
      <c r="M2063">
        <v>17.18</v>
      </c>
      <c r="N2063" t="s">
        <v>28</v>
      </c>
      <c r="P2063">
        <f>(C2063-Key!$B$1)*24</f>
        <v>-0.79999999998835847</v>
      </c>
      <c r="Q2063">
        <f>(Key!$B$2-'17.1'!C2063)*24</f>
        <v>3.75</v>
      </c>
      <c r="R2063" s="3">
        <f>C2063-(M2063-Key!$B$5)/(24*Key!$B$6)</f>
        <v>44130.579935185182</v>
      </c>
      <c r="S2063">
        <f>M2063-Key!$B$5</f>
        <v>14.92</v>
      </c>
      <c r="T2063" s="2">
        <f t="shared" si="160"/>
        <v>44129.597222222219</v>
      </c>
      <c r="U2063" t="str">
        <f t="shared" si="161"/>
        <v>10-25-2020 14:20</v>
      </c>
      <c r="V2063">
        <f>IFERROR(IF(W2063=Z2063,VLOOKUP($U2063,[1]C8842!$G$2:$M$145,3,FALSE),0),0)</f>
        <v>21</v>
      </c>
      <c r="W2063">
        <f>VLOOKUP(RIGHT($V$1,5),Key!$A$9:$B$14,2,FALSE)</f>
        <v>10.199999999999999</v>
      </c>
      <c r="X2063">
        <f t="shared" si="164"/>
        <v>0</v>
      </c>
      <c r="Y2063">
        <f>VLOOKUP(RIGHT($X$1,5),Key!$A$9:$B$14,2,FALSE)</f>
        <v>3.7</v>
      </c>
      <c r="Z2063">
        <f t="shared" si="162"/>
        <v>10.199999999999999</v>
      </c>
      <c r="AA2063">
        <f t="shared" si="163"/>
        <v>21</v>
      </c>
    </row>
    <row r="2064" spans="1:27" x14ac:dyDescent="0.3">
      <c r="A2064">
        <v>100067</v>
      </c>
      <c r="B2064">
        <v>230922</v>
      </c>
      <c r="C2064" s="3">
        <v>44130.59375</v>
      </c>
      <c r="D2064">
        <v>1</v>
      </c>
      <c r="E2064">
        <v>1</v>
      </c>
      <c r="F2064" t="s">
        <v>25</v>
      </c>
      <c r="G2064">
        <v>1</v>
      </c>
      <c r="H2064">
        <v>62.074219999999997</v>
      </c>
      <c r="I2064">
        <v>17.085940000000001</v>
      </c>
      <c r="J2064">
        <v>0.98828130000000003</v>
      </c>
      <c r="K2064">
        <v>58.023440000000001</v>
      </c>
      <c r="L2064" s="3">
        <v>44130.345833333333</v>
      </c>
      <c r="M2064">
        <v>17.18</v>
      </c>
      <c r="N2064" t="s">
        <v>28</v>
      </c>
      <c r="P2064">
        <f>(C2064-Key!$B$1)*24</f>
        <v>-0.79999999998835847</v>
      </c>
      <c r="Q2064">
        <f>(Key!$B$2-'17.1'!C2064)*24</f>
        <v>3.75</v>
      </c>
      <c r="R2064" s="3">
        <f>C2064-(M2064-Key!$B$5)/(24*Key!$B$6)</f>
        <v>44130.579935185182</v>
      </c>
      <c r="S2064">
        <f>M2064-Key!$B$5</f>
        <v>14.92</v>
      </c>
      <c r="T2064" s="2">
        <f t="shared" si="160"/>
        <v>44129.597222222219</v>
      </c>
      <c r="U2064" t="str">
        <f t="shared" si="161"/>
        <v>10-25-2020 14:20</v>
      </c>
      <c r="V2064">
        <f>IFERROR(IF(W2064=Z2064,VLOOKUP($U2064,[1]C8842!$G$2:$M$145,3,FALSE),0),0)</f>
        <v>21</v>
      </c>
      <c r="W2064">
        <f>VLOOKUP(RIGHT($V$1,5),Key!$A$9:$B$14,2,FALSE)</f>
        <v>10.199999999999999</v>
      </c>
      <c r="X2064">
        <f t="shared" si="164"/>
        <v>0</v>
      </c>
      <c r="Y2064">
        <f>VLOOKUP(RIGHT($X$1,5),Key!$A$9:$B$14,2,FALSE)</f>
        <v>3.7</v>
      </c>
      <c r="Z2064">
        <f t="shared" si="162"/>
        <v>10.199999999999999</v>
      </c>
      <c r="AA2064">
        <f t="shared" si="163"/>
        <v>21</v>
      </c>
    </row>
    <row r="2065" spans="1:27" x14ac:dyDescent="0.3">
      <c r="A2065">
        <v>100067</v>
      </c>
      <c r="B2065">
        <v>230922</v>
      </c>
      <c r="C2065" s="3">
        <v>44130.59375</v>
      </c>
      <c r="D2065">
        <v>0</v>
      </c>
      <c r="E2065">
        <v>2</v>
      </c>
      <c r="F2065" t="s">
        <v>25</v>
      </c>
      <c r="G2065">
        <v>1</v>
      </c>
      <c r="H2065">
        <v>60.589840000000002</v>
      </c>
      <c r="I2065">
        <v>16.347660000000001</v>
      </c>
      <c r="J2065">
        <v>0.98046880000000003</v>
      </c>
      <c r="K2065">
        <v>46.019530000000003</v>
      </c>
      <c r="L2065" s="3">
        <v>44130.345833333333</v>
      </c>
      <c r="M2065">
        <v>17.18</v>
      </c>
      <c r="N2065" t="s">
        <v>28</v>
      </c>
      <c r="P2065">
        <f>(C2065-Key!$B$1)*24</f>
        <v>-0.79999999998835847</v>
      </c>
      <c r="Q2065">
        <f>(Key!$B$2-'17.1'!C2065)*24</f>
        <v>3.75</v>
      </c>
      <c r="R2065" s="3">
        <f>C2065-(M2065-Key!$B$5)/(24*Key!$B$6)</f>
        <v>44130.579935185182</v>
      </c>
      <c r="S2065">
        <f>M2065-Key!$B$5</f>
        <v>14.92</v>
      </c>
      <c r="T2065" s="2">
        <f t="shared" si="160"/>
        <v>44129.597222222219</v>
      </c>
      <c r="U2065" t="str">
        <f t="shared" si="161"/>
        <v>10-25-2020 14:20</v>
      </c>
      <c r="V2065">
        <f>IFERROR(IF(W2065=Z2065,VLOOKUP($U2065,[1]C8842!$G$2:$M$145,3,FALSE),0),0)</f>
        <v>21</v>
      </c>
      <c r="W2065">
        <f>VLOOKUP(RIGHT($V$1,5),Key!$A$9:$B$14,2,FALSE)</f>
        <v>10.199999999999999</v>
      </c>
      <c r="X2065">
        <f t="shared" si="164"/>
        <v>0</v>
      </c>
      <c r="Y2065">
        <f>VLOOKUP(RIGHT($X$1,5),Key!$A$9:$B$14,2,FALSE)</f>
        <v>3.7</v>
      </c>
      <c r="Z2065">
        <f t="shared" si="162"/>
        <v>10.199999999999999</v>
      </c>
      <c r="AA2065">
        <f t="shared" si="163"/>
        <v>21</v>
      </c>
    </row>
    <row r="2066" spans="1:27" x14ac:dyDescent="0.3">
      <c r="A2066">
        <v>100067</v>
      </c>
      <c r="B2066">
        <v>230922</v>
      </c>
      <c r="C2066" s="3">
        <v>44130.59375</v>
      </c>
      <c r="D2066">
        <v>1</v>
      </c>
      <c r="E2066">
        <v>1</v>
      </c>
      <c r="F2066" t="s">
        <v>25</v>
      </c>
      <c r="G2066">
        <v>1</v>
      </c>
      <c r="H2066">
        <v>64.636719999999997</v>
      </c>
      <c r="I2066">
        <v>16.128910000000001</v>
      </c>
      <c r="J2066">
        <v>0.91015630000000003</v>
      </c>
      <c r="K2066">
        <v>56.023440000000001</v>
      </c>
      <c r="L2066" s="3">
        <v>44130.345833333333</v>
      </c>
      <c r="M2066">
        <v>17.18</v>
      </c>
      <c r="N2066" t="s">
        <v>28</v>
      </c>
      <c r="P2066">
        <f>(C2066-Key!$B$1)*24</f>
        <v>-0.79999999998835847</v>
      </c>
      <c r="Q2066">
        <f>(Key!$B$2-'17.1'!C2066)*24</f>
        <v>3.75</v>
      </c>
      <c r="R2066" s="3">
        <f>C2066-(M2066-Key!$B$5)/(24*Key!$B$6)</f>
        <v>44130.579935185182</v>
      </c>
      <c r="S2066">
        <f>M2066-Key!$B$5</f>
        <v>14.92</v>
      </c>
      <c r="T2066" s="2">
        <f t="shared" si="160"/>
        <v>44129.597222222219</v>
      </c>
      <c r="U2066" t="str">
        <f t="shared" si="161"/>
        <v>10-25-2020 14:20</v>
      </c>
      <c r="V2066">
        <f>IFERROR(IF(W2066=Z2066,VLOOKUP($U2066,[1]C8842!$G$2:$M$145,3,FALSE),0),0)</f>
        <v>21</v>
      </c>
      <c r="W2066">
        <f>VLOOKUP(RIGHT($V$1,5),Key!$A$9:$B$14,2,FALSE)</f>
        <v>10.199999999999999</v>
      </c>
      <c r="X2066">
        <f t="shared" si="164"/>
        <v>0</v>
      </c>
      <c r="Y2066">
        <f>VLOOKUP(RIGHT($X$1,5),Key!$A$9:$B$14,2,FALSE)</f>
        <v>3.7</v>
      </c>
      <c r="Z2066">
        <f t="shared" si="162"/>
        <v>10.199999999999999</v>
      </c>
      <c r="AA2066">
        <f t="shared" si="163"/>
        <v>21</v>
      </c>
    </row>
    <row r="2067" spans="1:27" x14ac:dyDescent="0.3">
      <c r="A2067">
        <v>100067</v>
      </c>
      <c r="B2067">
        <v>230922</v>
      </c>
      <c r="C2067" s="3">
        <v>44130.59375</v>
      </c>
      <c r="D2067">
        <v>1</v>
      </c>
      <c r="E2067">
        <v>1</v>
      </c>
      <c r="F2067" t="s">
        <v>25</v>
      </c>
      <c r="G2067">
        <v>1</v>
      </c>
      <c r="H2067">
        <v>65.035160000000005</v>
      </c>
      <c r="I2067">
        <v>14.44922</v>
      </c>
      <c r="J2067">
        <v>0.8359375</v>
      </c>
      <c r="K2067">
        <v>58.023440000000001</v>
      </c>
      <c r="L2067" s="3">
        <v>44130.345833333333</v>
      </c>
      <c r="M2067">
        <v>17.18</v>
      </c>
      <c r="N2067" t="s">
        <v>28</v>
      </c>
      <c r="P2067">
        <f>(C2067-Key!$B$1)*24</f>
        <v>-0.79999999998835847</v>
      </c>
      <c r="Q2067">
        <f>(Key!$B$2-'17.1'!C2067)*24</f>
        <v>3.75</v>
      </c>
      <c r="R2067" s="3">
        <f>C2067-(M2067-Key!$B$5)/(24*Key!$B$6)</f>
        <v>44130.579935185182</v>
      </c>
      <c r="S2067">
        <f>M2067-Key!$B$5</f>
        <v>14.92</v>
      </c>
      <c r="T2067" s="2">
        <f t="shared" si="160"/>
        <v>44129.597222222219</v>
      </c>
      <c r="U2067" t="str">
        <f t="shared" si="161"/>
        <v>10-25-2020 14:20</v>
      </c>
      <c r="V2067">
        <f>IFERROR(IF(W2067=Z2067,VLOOKUP($U2067,[1]C8842!$G$2:$M$145,3,FALSE),0),0)</f>
        <v>21</v>
      </c>
      <c r="W2067">
        <f>VLOOKUP(RIGHT($V$1,5),Key!$A$9:$B$14,2,FALSE)</f>
        <v>10.199999999999999</v>
      </c>
      <c r="X2067">
        <f t="shared" si="164"/>
        <v>0</v>
      </c>
      <c r="Y2067">
        <f>VLOOKUP(RIGHT($X$1,5),Key!$A$9:$B$14,2,FALSE)</f>
        <v>3.7</v>
      </c>
      <c r="Z2067">
        <f t="shared" si="162"/>
        <v>10.199999999999999</v>
      </c>
      <c r="AA2067">
        <f t="shared" si="163"/>
        <v>21</v>
      </c>
    </row>
    <row r="2068" spans="1:27" x14ac:dyDescent="0.3">
      <c r="A2068">
        <v>100067</v>
      </c>
      <c r="B2068">
        <v>230922</v>
      </c>
      <c r="C2068" s="3">
        <v>44130.59375</v>
      </c>
      <c r="D2068">
        <v>0</v>
      </c>
      <c r="E2068">
        <v>2</v>
      </c>
      <c r="F2068" t="s">
        <v>25</v>
      </c>
      <c r="G2068">
        <v>1</v>
      </c>
      <c r="H2068">
        <v>60.675780000000003</v>
      </c>
      <c r="I2068">
        <v>15.01563</v>
      </c>
      <c r="J2068">
        <v>0.921875</v>
      </c>
      <c r="K2068">
        <v>44.019530000000003</v>
      </c>
      <c r="L2068" s="3">
        <v>44130.345833333333</v>
      </c>
      <c r="M2068">
        <v>17.18</v>
      </c>
      <c r="N2068" t="s">
        <v>28</v>
      </c>
      <c r="P2068">
        <f>(C2068-Key!$B$1)*24</f>
        <v>-0.79999999998835847</v>
      </c>
      <c r="Q2068">
        <f>(Key!$B$2-'17.1'!C2068)*24</f>
        <v>3.75</v>
      </c>
      <c r="R2068" s="3">
        <f>C2068-(M2068-Key!$B$5)/(24*Key!$B$6)</f>
        <v>44130.579935185182</v>
      </c>
      <c r="S2068">
        <f>M2068-Key!$B$5</f>
        <v>14.92</v>
      </c>
      <c r="T2068" s="2">
        <f t="shared" si="160"/>
        <v>44129.597222222219</v>
      </c>
      <c r="U2068" t="str">
        <f t="shared" si="161"/>
        <v>10-25-2020 14:20</v>
      </c>
      <c r="V2068">
        <f>IFERROR(IF(W2068=Z2068,VLOOKUP($U2068,[1]C8842!$G$2:$M$145,3,FALSE),0),0)</f>
        <v>21</v>
      </c>
      <c r="W2068">
        <f>VLOOKUP(RIGHT($V$1,5),Key!$A$9:$B$14,2,FALSE)</f>
        <v>10.199999999999999</v>
      </c>
      <c r="X2068">
        <f t="shared" si="164"/>
        <v>0</v>
      </c>
      <c r="Y2068">
        <f>VLOOKUP(RIGHT($X$1,5),Key!$A$9:$B$14,2,FALSE)</f>
        <v>3.7</v>
      </c>
      <c r="Z2068">
        <f t="shared" si="162"/>
        <v>10.199999999999999</v>
      </c>
      <c r="AA2068">
        <f t="shared" si="163"/>
        <v>21</v>
      </c>
    </row>
    <row r="2069" spans="1:27" x14ac:dyDescent="0.3">
      <c r="A2069">
        <v>100067</v>
      </c>
      <c r="B2069">
        <v>230922</v>
      </c>
      <c r="C2069" s="3">
        <v>44130.59375</v>
      </c>
      <c r="D2069">
        <v>1</v>
      </c>
      <c r="E2069">
        <v>1</v>
      </c>
      <c r="F2069" t="s">
        <v>25</v>
      </c>
      <c r="G2069">
        <v>1</v>
      </c>
      <c r="H2069">
        <v>64.976560000000006</v>
      </c>
      <c r="I2069">
        <v>13.378909999999999</v>
      </c>
      <c r="J2069">
        <v>0.79296880000000003</v>
      </c>
      <c r="K2069">
        <v>58.023440000000001</v>
      </c>
      <c r="L2069" s="3">
        <v>44130.345833333333</v>
      </c>
      <c r="M2069">
        <v>17.18</v>
      </c>
      <c r="N2069" t="s">
        <v>28</v>
      </c>
      <c r="P2069">
        <f>(C2069-Key!$B$1)*24</f>
        <v>-0.79999999998835847</v>
      </c>
      <c r="Q2069">
        <f>(Key!$B$2-'17.1'!C2069)*24</f>
        <v>3.75</v>
      </c>
      <c r="R2069" s="3">
        <f>C2069-(M2069-Key!$B$5)/(24*Key!$B$6)</f>
        <v>44130.579935185182</v>
      </c>
      <c r="S2069">
        <f>M2069-Key!$B$5</f>
        <v>14.92</v>
      </c>
      <c r="T2069" s="2">
        <f t="shared" si="160"/>
        <v>44129.597222222219</v>
      </c>
      <c r="U2069" t="str">
        <f t="shared" si="161"/>
        <v>10-25-2020 14:20</v>
      </c>
      <c r="V2069">
        <f>IFERROR(IF(W2069=Z2069,VLOOKUP($U2069,[1]C8842!$G$2:$M$145,3,FALSE),0),0)</f>
        <v>21</v>
      </c>
      <c r="W2069">
        <f>VLOOKUP(RIGHT($V$1,5),Key!$A$9:$B$14,2,FALSE)</f>
        <v>10.199999999999999</v>
      </c>
      <c r="X2069">
        <f t="shared" si="164"/>
        <v>0</v>
      </c>
      <c r="Y2069">
        <f>VLOOKUP(RIGHT($X$1,5),Key!$A$9:$B$14,2,FALSE)</f>
        <v>3.7</v>
      </c>
      <c r="Z2069">
        <f t="shared" si="162"/>
        <v>10.199999999999999</v>
      </c>
      <c r="AA2069">
        <f t="shared" si="163"/>
        <v>21</v>
      </c>
    </row>
    <row r="2070" spans="1:27" x14ac:dyDescent="0.3">
      <c r="A2070">
        <v>100067</v>
      </c>
      <c r="B2070">
        <v>230922</v>
      </c>
      <c r="C2070" s="3">
        <v>44130.59375</v>
      </c>
      <c r="D2070">
        <v>1</v>
      </c>
      <c r="E2070">
        <v>1</v>
      </c>
      <c r="F2070" t="s">
        <v>25</v>
      </c>
      <c r="G2070">
        <v>1</v>
      </c>
      <c r="H2070">
        <v>65.097660000000005</v>
      </c>
      <c r="I2070">
        <v>15.929690000000001</v>
      </c>
      <c r="J2070">
        <v>0.89453130000000003</v>
      </c>
      <c r="K2070">
        <v>58.023440000000001</v>
      </c>
      <c r="L2070" s="3">
        <v>44130.345833333333</v>
      </c>
      <c r="M2070">
        <v>17.18</v>
      </c>
      <c r="N2070" t="s">
        <v>28</v>
      </c>
      <c r="P2070">
        <f>(C2070-Key!$B$1)*24</f>
        <v>-0.79999999998835847</v>
      </c>
      <c r="Q2070">
        <f>(Key!$B$2-'17.1'!C2070)*24</f>
        <v>3.75</v>
      </c>
      <c r="R2070" s="3">
        <f>C2070-(M2070-Key!$B$5)/(24*Key!$B$6)</f>
        <v>44130.579935185182</v>
      </c>
      <c r="S2070">
        <f>M2070-Key!$B$5</f>
        <v>14.92</v>
      </c>
      <c r="T2070" s="2">
        <f t="shared" si="160"/>
        <v>44129.597222222219</v>
      </c>
      <c r="U2070" t="str">
        <f t="shared" si="161"/>
        <v>10-25-2020 14:20</v>
      </c>
      <c r="V2070">
        <f>IFERROR(IF(W2070=Z2070,VLOOKUP($U2070,[1]C8842!$G$2:$M$145,3,FALSE),0),0)</f>
        <v>21</v>
      </c>
      <c r="W2070">
        <f>VLOOKUP(RIGHT($V$1,5),Key!$A$9:$B$14,2,FALSE)</f>
        <v>10.199999999999999</v>
      </c>
      <c r="X2070">
        <f t="shared" si="164"/>
        <v>0</v>
      </c>
      <c r="Y2070">
        <f>VLOOKUP(RIGHT($X$1,5),Key!$A$9:$B$14,2,FALSE)</f>
        <v>3.7</v>
      </c>
      <c r="Z2070">
        <f t="shared" si="162"/>
        <v>10.199999999999999</v>
      </c>
      <c r="AA2070">
        <f t="shared" si="163"/>
        <v>21</v>
      </c>
    </row>
    <row r="2071" spans="1:27" x14ac:dyDescent="0.3">
      <c r="A2071">
        <v>100067</v>
      </c>
      <c r="B2071">
        <v>230922</v>
      </c>
      <c r="C2071" s="3">
        <v>44130.59375</v>
      </c>
      <c r="D2071">
        <v>0</v>
      </c>
      <c r="E2071">
        <v>2</v>
      </c>
      <c r="F2071" t="s">
        <v>25</v>
      </c>
      <c r="G2071">
        <v>1</v>
      </c>
      <c r="H2071">
        <v>60.855469999999997</v>
      </c>
      <c r="I2071">
        <v>13.92578</v>
      </c>
      <c r="J2071">
        <v>0.87109380000000003</v>
      </c>
      <c r="K2071">
        <v>46.019530000000003</v>
      </c>
      <c r="L2071" s="3">
        <v>44130.345833333333</v>
      </c>
      <c r="M2071">
        <v>17.18</v>
      </c>
      <c r="N2071" t="s">
        <v>28</v>
      </c>
      <c r="P2071">
        <f>(C2071-Key!$B$1)*24</f>
        <v>-0.79999999998835847</v>
      </c>
      <c r="Q2071">
        <f>(Key!$B$2-'17.1'!C2071)*24</f>
        <v>3.75</v>
      </c>
      <c r="R2071" s="3">
        <f>C2071-(M2071-Key!$B$5)/(24*Key!$B$6)</f>
        <v>44130.579935185182</v>
      </c>
      <c r="S2071">
        <f>M2071-Key!$B$5</f>
        <v>14.92</v>
      </c>
      <c r="T2071" s="2">
        <f t="shared" si="160"/>
        <v>44129.597222222219</v>
      </c>
      <c r="U2071" t="str">
        <f t="shared" si="161"/>
        <v>10-25-2020 14:20</v>
      </c>
      <c r="V2071">
        <f>IFERROR(IF(W2071=Z2071,VLOOKUP($U2071,[1]C8842!$G$2:$M$145,3,FALSE),0),0)</f>
        <v>21</v>
      </c>
      <c r="W2071">
        <f>VLOOKUP(RIGHT($V$1,5),Key!$A$9:$B$14,2,FALSE)</f>
        <v>10.199999999999999</v>
      </c>
      <c r="X2071">
        <f t="shared" si="164"/>
        <v>0</v>
      </c>
      <c r="Y2071">
        <f>VLOOKUP(RIGHT($X$1,5),Key!$A$9:$B$14,2,FALSE)</f>
        <v>3.7</v>
      </c>
      <c r="Z2071">
        <f t="shared" si="162"/>
        <v>10.199999999999999</v>
      </c>
      <c r="AA2071">
        <f t="shared" si="163"/>
        <v>21</v>
      </c>
    </row>
    <row r="2072" spans="1:27" x14ac:dyDescent="0.3">
      <c r="A2072">
        <v>100067</v>
      </c>
      <c r="B2072">
        <v>230922</v>
      </c>
      <c r="C2072" s="3">
        <v>44130.59375</v>
      </c>
      <c r="D2072">
        <v>1</v>
      </c>
      <c r="E2072">
        <v>1</v>
      </c>
      <c r="F2072" t="s">
        <v>25</v>
      </c>
      <c r="G2072">
        <v>1</v>
      </c>
      <c r="H2072">
        <v>63.851559999999999</v>
      </c>
      <c r="I2072">
        <v>15.058590000000001</v>
      </c>
      <c r="J2072">
        <v>0.875</v>
      </c>
      <c r="K2072">
        <v>57.023440000000001</v>
      </c>
      <c r="L2072" s="3">
        <v>44130.345833333333</v>
      </c>
      <c r="M2072">
        <v>17.18</v>
      </c>
      <c r="N2072" t="s">
        <v>28</v>
      </c>
      <c r="P2072">
        <f>(C2072-Key!$B$1)*24</f>
        <v>-0.79999999998835847</v>
      </c>
      <c r="Q2072">
        <f>(Key!$B$2-'17.1'!C2072)*24</f>
        <v>3.75</v>
      </c>
      <c r="R2072" s="3">
        <f>C2072-(M2072-Key!$B$5)/(24*Key!$B$6)</f>
        <v>44130.579935185182</v>
      </c>
      <c r="S2072">
        <f>M2072-Key!$B$5</f>
        <v>14.92</v>
      </c>
      <c r="T2072" s="2">
        <f t="shared" si="160"/>
        <v>44129.597222222219</v>
      </c>
      <c r="U2072" t="str">
        <f t="shared" si="161"/>
        <v>10-25-2020 14:20</v>
      </c>
      <c r="V2072">
        <f>IFERROR(IF(W2072=Z2072,VLOOKUP($U2072,[1]C8842!$G$2:$M$145,3,FALSE),0),0)</f>
        <v>21</v>
      </c>
      <c r="W2072">
        <f>VLOOKUP(RIGHT($V$1,5),Key!$A$9:$B$14,2,FALSE)</f>
        <v>10.199999999999999</v>
      </c>
      <c r="X2072">
        <f t="shared" si="164"/>
        <v>0</v>
      </c>
      <c r="Y2072">
        <f>VLOOKUP(RIGHT($X$1,5),Key!$A$9:$B$14,2,FALSE)</f>
        <v>3.7</v>
      </c>
      <c r="Z2072">
        <f t="shared" si="162"/>
        <v>10.199999999999999</v>
      </c>
      <c r="AA2072">
        <f t="shared" si="163"/>
        <v>21</v>
      </c>
    </row>
    <row r="2073" spans="1:27" x14ac:dyDescent="0.3">
      <c r="A2073">
        <v>100067</v>
      </c>
      <c r="B2073">
        <v>230922</v>
      </c>
      <c r="C2073" s="3">
        <v>44130.59375</v>
      </c>
      <c r="D2073">
        <v>0</v>
      </c>
      <c r="E2073">
        <v>2</v>
      </c>
      <c r="F2073" t="s">
        <v>25</v>
      </c>
      <c r="G2073">
        <v>1</v>
      </c>
      <c r="H2073">
        <v>61.421880000000002</v>
      </c>
      <c r="I2073">
        <v>15.11328</v>
      </c>
      <c r="J2073">
        <v>0.9140625</v>
      </c>
      <c r="K2073">
        <v>46.019530000000003</v>
      </c>
      <c r="L2073" s="3">
        <v>44130.345833333333</v>
      </c>
      <c r="M2073">
        <v>17.18</v>
      </c>
      <c r="N2073" t="s">
        <v>28</v>
      </c>
      <c r="P2073">
        <f>(C2073-Key!$B$1)*24</f>
        <v>-0.79999999998835847</v>
      </c>
      <c r="Q2073">
        <f>(Key!$B$2-'17.1'!C2073)*24</f>
        <v>3.75</v>
      </c>
      <c r="R2073" s="3">
        <f>C2073-(M2073-Key!$B$5)/(24*Key!$B$6)</f>
        <v>44130.579935185182</v>
      </c>
      <c r="S2073">
        <f>M2073-Key!$B$5</f>
        <v>14.92</v>
      </c>
      <c r="T2073" s="2">
        <f t="shared" si="160"/>
        <v>44129.597222222219</v>
      </c>
      <c r="U2073" t="str">
        <f t="shared" si="161"/>
        <v>10-25-2020 14:20</v>
      </c>
      <c r="V2073">
        <f>IFERROR(IF(W2073=Z2073,VLOOKUP($U2073,[1]C8842!$G$2:$M$145,3,FALSE),0),0)</f>
        <v>21</v>
      </c>
      <c r="W2073">
        <f>VLOOKUP(RIGHT($V$1,5),Key!$A$9:$B$14,2,FALSE)</f>
        <v>10.199999999999999</v>
      </c>
      <c r="X2073">
        <f t="shared" si="164"/>
        <v>0</v>
      </c>
      <c r="Y2073">
        <f>VLOOKUP(RIGHT($X$1,5),Key!$A$9:$B$14,2,FALSE)</f>
        <v>3.7</v>
      </c>
      <c r="Z2073">
        <f t="shared" si="162"/>
        <v>10.199999999999999</v>
      </c>
      <c r="AA2073">
        <f t="shared" si="163"/>
        <v>21</v>
      </c>
    </row>
    <row r="2074" spans="1:27" x14ac:dyDescent="0.3">
      <c r="A2074">
        <v>100067</v>
      </c>
      <c r="B2074">
        <v>230922</v>
      </c>
      <c r="C2074" s="3">
        <v>44130.59375</v>
      </c>
      <c r="D2074">
        <v>0</v>
      </c>
      <c r="E2074">
        <v>2</v>
      </c>
      <c r="F2074" t="s">
        <v>25</v>
      </c>
      <c r="G2074">
        <v>2</v>
      </c>
      <c r="H2074">
        <v>60.957030000000003</v>
      </c>
      <c r="I2074">
        <v>29.44922</v>
      </c>
      <c r="J2074">
        <v>1.546875</v>
      </c>
      <c r="K2074">
        <v>46.019530000000003</v>
      </c>
      <c r="L2074" s="3">
        <v>44130.345833333333</v>
      </c>
      <c r="M2074">
        <v>17.18</v>
      </c>
      <c r="N2074" t="s">
        <v>28</v>
      </c>
      <c r="P2074">
        <f>(C2074-Key!$B$1)*24</f>
        <v>-0.79999999998835847</v>
      </c>
      <c r="Q2074">
        <f>(Key!$B$2-'17.1'!C2074)*24</f>
        <v>3.75</v>
      </c>
      <c r="R2074" s="3">
        <f>C2074-(M2074-Key!$B$5)/(24*Key!$B$6)</f>
        <v>44130.579935185182</v>
      </c>
      <c r="S2074">
        <f>M2074-Key!$B$5</f>
        <v>14.92</v>
      </c>
      <c r="T2074" s="2">
        <f t="shared" si="160"/>
        <v>44129.597222222219</v>
      </c>
      <c r="U2074" t="str">
        <f t="shared" si="161"/>
        <v>10-25-2020 14:20</v>
      </c>
      <c r="V2074">
        <f>IFERROR(IF(W2074=Z2074,VLOOKUP($U2074,[1]C8842!$G$2:$M$145,3,FALSE),0),0)</f>
        <v>21</v>
      </c>
      <c r="W2074">
        <f>VLOOKUP(RIGHT($V$1,5),Key!$A$9:$B$14,2,FALSE)</f>
        <v>10.199999999999999</v>
      </c>
      <c r="X2074">
        <f t="shared" si="164"/>
        <v>0</v>
      </c>
      <c r="Y2074">
        <f>VLOOKUP(RIGHT($X$1,5),Key!$A$9:$B$14,2,FALSE)</f>
        <v>3.7</v>
      </c>
      <c r="Z2074">
        <f t="shared" si="162"/>
        <v>10.199999999999999</v>
      </c>
      <c r="AA2074">
        <f t="shared" si="163"/>
        <v>21</v>
      </c>
    </row>
    <row r="2075" spans="1:27" x14ac:dyDescent="0.3">
      <c r="A2075">
        <v>100067</v>
      </c>
      <c r="B2075">
        <v>230922</v>
      </c>
      <c r="C2075" s="3">
        <v>44130.59375</v>
      </c>
      <c r="D2075">
        <v>2</v>
      </c>
      <c r="E2075">
        <v>1</v>
      </c>
      <c r="F2075" t="s">
        <v>26</v>
      </c>
      <c r="G2075">
        <v>2</v>
      </c>
      <c r="H2075">
        <v>68.371089999999995</v>
      </c>
      <c r="I2075">
        <v>20.20703</v>
      </c>
      <c r="J2075">
        <v>1.019531</v>
      </c>
      <c r="K2075">
        <v>82.035160000000005</v>
      </c>
      <c r="L2075" s="3">
        <v>44130.345833333333</v>
      </c>
      <c r="M2075">
        <v>17.18</v>
      </c>
      <c r="N2075" t="s">
        <v>28</v>
      </c>
      <c r="P2075">
        <f>(C2075-Key!$B$1)*24</f>
        <v>-0.79999999998835847</v>
      </c>
      <c r="Q2075">
        <f>(Key!$B$2-'17.1'!C2075)*24</f>
        <v>3.75</v>
      </c>
      <c r="R2075" s="3">
        <f>C2075-(M2075-Key!$B$5)/(24*Key!$B$6)</f>
        <v>44130.579935185182</v>
      </c>
      <c r="S2075">
        <f>M2075-Key!$B$5</f>
        <v>14.92</v>
      </c>
      <c r="T2075" s="2">
        <f t="shared" si="160"/>
        <v>44129.597222222219</v>
      </c>
      <c r="U2075" t="str">
        <f t="shared" si="161"/>
        <v>10-25-2020 14:20</v>
      </c>
      <c r="V2075">
        <f>IFERROR(IF(W2075=Z2075,VLOOKUP($U2075,[1]C8842!$G$2:$M$145,3,FALSE),0),0)</f>
        <v>21</v>
      </c>
      <c r="W2075">
        <f>VLOOKUP(RIGHT($V$1,5),Key!$A$9:$B$14,2,FALSE)</f>
        <v>10.199999999999999</v>
      </c>
      <c r="X2075">
        <f t="shared" si="164"/>
        <v>0</v>
      </c>
      <c r="Y2075">
        <f>VLOOKUP(RIGHT($X$1,5),Key!$A$9:$B$14,2,FALSE)</f>
        <v>3.7</v>
      </c>
      <c r="Z2075">
        <f t="shared" si="162"/>
        <v>10.199999999999999</v>
      </c>
      <c r="AA2075">
        <f t="shared" si="163"/>
        <v>21</v>
      </c>
    </row>
    <row r="2076" spans="1:27" x14ac:dyDescent="0.3">
      <c r="A2076">
        <v>100067</v>
      </c>
      <c r="B2076">
        <v>230922</v>
      </c>
      <c r="C2076" s="3">
        <v>44130.59375</v>
      </c>
      <c r="D2076">
        <v>1</v>
      </c>
      <c r="E2076">
        <v>1</v>
      </c>
      <c r="F2076" t="s">
        <v>25</v>
      </c>
      <c r="G2076">
        <v>2</v>
      </c>
      <c r="H2076">
        <v>69.242189999999994</v>
      </c>
      <c r="I2076">
        <v>23.660160000000001</v>
      </c>
      <c r="J2076">
        <v>1.136719</v>
      </c>
      <c r="K2076">
        <v>58.023440000000001</v>
      </c>
      <c r="L2076" s="3">
        <v>44130.345833333333</v>
      </c>
      <c r="M2076">
        <v>17.18</v>
      </c>
      <c r="N2076" t="s">
        <v>28</v>
      </c>
      <c r="P2076">
        <f>(C2076-Key!$B$1)*24</f>
        <v>-0.79999999998835847</v>
      </c>
      <c r="Q2076">
        <f>(Key!$B$2-'17.1'!C2076)*24</f>
        <v>3.75</v>
      </c>
      <c r="R2076" s="3">
        <f>C2076-(M2076-Key!$B$5)/(24*Key!$B$6)</f>
        <v>44130.579935185182</v>
      </c>
      <c r="S2076">
        <f>M2076-Key!$B$5</f>
        <v>14.92</v>
      </c>
      <c r="T2076" s="2">
        <f t="shared" si="160"/>
        <v>44129.597222222219</v>
      </c>
      <c r="U2076" t="str">
        <f t="shared" si="161"/>
        <v>10-25-2020 14:20</v>
      </c>
      <c r="V2076">
        <f>IFERROR(IF(W2076=Z2076,VLOOKUP($U2076,[1]C8842!$G$2:$M$145,3,FALSE),0),0)</f>
        <v>21</v>
      </c>
      <c r="W2076">
        <f>VLOOKUP(RIGHT($V$1,5),Key!$A$9:$B$14,2,FALSE)</f>
        <v>10.199999999999999</v>
      </c>
      <c r="X2076">
        <f t="shared" si="164"/>
        <v>0</v>
      </c>
      <c r="Y2076">
        <f>VLOOKUP(RIGHT($X$1,5),Key!$A$9:$B$14,2,FALSE)</f>
        <v>3.7</v>
      </c>
      <c r="Z2076">
        <f t="shared" si="162"/>
        <v>10.199999999999999</v>
      </c>
      <c r="AA2076">
        <f t="shared" si="163"/>
        <v>21</v>
      </c>
    </row>
    <row r="2077" spans="1:27" x14ac:dyDescent="0.3">
      <c r="A2077">
        <v>100067</v>
      </c>
      <c r="B2077">
        <v>230922</v>
      </c>
      <c r="C2077" s="3">
        <v>44130.59375</v>
      </c>
      <c r="D2077">
        <v>0</v>
      </c>
      <c r="E2077">
        <v>2</v>
      </c>
      <c r="F2077" t="s">
        <v>25</v>
      </c>
      <c r="G2077">
        <v>1</v>
      </c>
      <c r="H2077">
        <v>63.996090000000002</v>
      </c>
      <c r="I2077">
        <v>15.445309999999999</v>
      </c>
      <c r="J2077">
        <v>0.890625</v>
      </c>
      <c r="K2077">
        <v>46.019530000000003</v>
      </c>
      <c r="L2077" s="3">
        <v>44130.345833333333</v>
      </c>
      <c r="M2077">
        <v>17.18</v>
      </c>
      <c r="N2077" t="s">
        <v>28</v>
      </c>
      <c r="P2077">
        <f>(C2077-Key!$B$1)*24</f>
        <v>-0.79999999998835847</v>
      </c>
      <c r="Q2077">
        <f>(Key!$B$2-'17.1'!C2077)*24</f>
        <v>3.75</v>
      </c>
      <c r="R2077" s="3">
        <f>C2077-(M2077-Key!$B$5)/(24*Key!$B$6)</f>
        <v>44130.579935185182</v>
      </c>
      <c r="S2077">
        <f>M2077-Key!$B$5</f>
        <v>14.92</v>
      </c>
      <c r="T2077" s="2">
        <f t="shared" si="160"/>
        <v>44129.597222222219</v>
      </c>
      <c r="U2077" t="str">
        <f t="shared" si="161"/>
        <v>10-25-2020 14:20</v>
      </c>
      <c r="V2077">
        <f>IFERROR(IF(W2077=Z2077,VLOOKUP($U2077,[1]C8842!$G$2:$M$145,3,FALSE),0),0)</f>
        <v>21</v>
      </c>
      <c r="W2077">
        <f>VLOOKUP(RIGHT($V$1,5),Key!$A$9:$B$14,2,FALSE)</f>
        <v>10.199999999999999</v>
      </c>
      <c r="X2077">
        <f t="shared" si="164"/>
        <v>0</v>
      </c>
      <c r="Y2077">
        <f>VLOOKUP(RIGHT($X$1,5),Key!$A$9:$B$14,2,FALSE)</f>
        <v>3.7</v>
      </c>
      <c r="Z2077">
        <f t="shared" si="162"/>
        <v>10.199999999999999</v>
      </c>
      <c r="AA2077">
        <f t="shared" si="163"/>
        <v>21</v>
      </c>
    </row>
    <row r="2078" spans="1:27" x14ac:dyDescent="0.3">
      <c r="A2078">
        <v>100067</v>
      </c>
      <c r="B2078">
        <v>230922</v>
      </c>
      <c r="C2078" s="3">
        <v>44130.59375</v>
      </c>
      <c r="D2078">
        <v>0</v>
      </c>
      <c r="E2078">
        <v>2</v>
      </c>
      <c r="F2078" t="s">
        <v>25</v>
      </c>
      <c r="G2078">
        <v>1</v>
      </c>
      <c r="H2078">
        <v>61.898440000000001</v>
      </c>
      <c r="I2078">
        <v>14.101559999999999</v>
      </c>
      <c r="J2078">
        <v>0.86328130000000003</v>
      </c>
      <c r="K2078">
        <v>46.019530000000003</v>
      </c>
      <c r="L2078" s="3">
        <v>44130.345833333333</v>
      </c>
      <c r="M2078">
        <v>17.18</v>
      </c>
      <c r="N2078" t="s">
        <v>28</v>
      </c>
      <c r="P2078">
        <f>(C2078-Key!$B$1)*24</f>
        <v>-0.79999999998835847</v>
      </c>
      <c r="Q2078">
        <f>(Key!$B$2-'17.1'!C2078)*24</f>
        <v>3.75</v>
      </c>
      <c r="R2078" s="3">
        <f>C2078-(M2078-Key!$B$5)/(24*Key!$B$6)</f>
        <v>44130.579935185182</v>
      </c>
      <c r="S2078">
        <f>M2078-Key!$B$5</f>
        <v>14.92</v>
      </c>
      <c r="T2078" s="2">
        <f t="shared" si="160"/>
        <v>44129.597222222219</v>
      </c>
      <c r="U2078" t="str">
        <f t="shared" si="161"/>
        <v>10-25-2020 14:20</v>
      </c>
      <c r="V2078">
        <f>IFERROR(IF(W2078=Z2078,VLOOKUP($U2078,[1]C8842!$G$2:$M$145,3,FALSE),0),0)</f>
        <v>21</v>
      </c>
      <c r="W2078">
        <f>VLOOKUP(RIGHT($V$1,5),Key!$A$9:$B$14,2,FALSE)</f>
        <v>10.199999999999999</v>
      </c>
      <c r="X2078">
        <f t="shared" si="164"/>
        <v>0</v>
      </c>
      <c r="Y2078">
        <f>VLOOKUP(RIGHT($X$1,5),Key!$A$9:$B$14,2,FALSE)</f>
        <v>3.7</v>
      </c>
      <c r="Z2078">
        <f t="shared" si="162"/>
        <v>10.199999999999999</v>
      </c>
      <c r="AA2078">
        <f t="shared" si="163"/>
        <v>21</v>
      </c>
    </row>
    <row r="2079" spans="1:27" x14ac:dyDescent="0.3">
      <c r="A2079">
        <v>100067</v>
      </c>
      <c r="B2079">
        <v>230922</v>
      </c>
      <c r="C2079" s="3">
        <v>44130.59375</v>
      </c>
      <c r="D2079">
        <v>0</v>
      </c>
      <c r="E2079">
        <v>2</v>
      </c>
      <c r="F2079" t="s">
        <v>25</v>
      </c>
      <c r="G2079">
        <v>1</v>
      </c>
      <c r="H2079">
        <v>60.902340000000002</v>
      </c>
      <c r="I2079">
        <v>18.726559999999999</v>
      </c>
      <c r="J2079">
        <v>1.078125</v>
      </c>
      <c r="K2079">
        <v>46.019530000000003</v>
      </c>
      <c r="L2079" s="3">
        <v>44130.345833333333</v>
      </c>
      <c r="M2079">
        <v>17.18</v>
      </c>
      <c r="N2079" t="s">
        <v>28</v>
      </c>
      <c r="P2079">
        <f>(C2079-Key!$B$1)*24</f>
        <v>-0.79999999998835847</v>
      </c>
      <c r="Q2079">
        <f>(Key!$B$2-'17.1'!C2079)*24</f>
        <v>3.75</v>
      </c>
      <c r="R2079" s="3">
        <f>C2079-(M2079-Key!$B$5)/(24*Key!$B$6)</f>
        <v>44130.579935185182</v>
      </c>
      <c r="S2079">
        <f>M2079-Key!$B$5</f>
        <v>14.92</v>
      </c>
      <c r="T2079" s="2">
        <f t="shared" si="160"/>
        <v>44129.597222222219</v>
      </c>
      <c r="U2079" t="str">
        <f t="shared" si="161"/>
        <v>10-25-2020 14:20</v>
      </c>
      <c r="V2079">
        <f>IFERROR(IF(W2079=Z2079,VLOOKUP($U2079,[1]C8842!$G$2:$M$145,3,FALSE),0),0)</f>
        <v>21</v>
      </c>
      <c r="W2079">
        <f>VLOOKUP(RIGHT($V$1,5),Key!$A$9:$B$14,2,FALSE)</f>
        <v>10.199999999999999</v>
      </c>
      <c r="X2079">
        <f t="shared" si="164"/>
        <v>0</v>
      </c>
      <c r="Y2079">
        <f>VLOOKUP(RIGHT($X$1,5),Key!$A$9:$B$14,2,FALSE)</f>
        <v>3.7</v>
      </c>
      <c r="Z2079">
        <f t="shared" si="162"/>
        <v>10.199999999999999</v>
      </c>
      <c r="AA2079">
        <f t="shared" si="163"/>
        <v>21</v>
      </c>
    </row>
    <row r="2080" spans="1:27" x14ac:dyDescent="0.3">
      <c r="A2080">
        <v>100067</v>
      </c>
      <c r="B2080">
        <v>230922</v>
      </c>
      <c r="C2080" s="3">
        <v>44130.594444444447</v>
      </c>
      <c r="D2080">
        <v>1</v>
      </c>
      <c r="E2080">
        <v>1</v>
      </c>
      <c r="F2080" t="s">
        <v>25</v>
      </c>
      <c r="G2080">
        <v>1</v>
      </c>
      <c r="H2080">
        <v>71.332030000000003</v>
      </c>
      <c r="I2080">
        <v>15.410159999999999</v>
      </c>
      <c r="J2080">
        <v>0.796875</v>
      </c>
      <c r="K2080">
        <v>58.023440000000001</v>
      </c>
      <c r="L2080" s="3">
        <v>44130.345833333333</v>
      </c>
      <c r="M2080">
        <v>17.18</v>
      </c>
      <c r="N2080" t="s">
        <v>28</v>
      </c>
      <c r="P2080">
        <f>(C2080-Key!$B$1)*24</f>
        <v>-0.78333333326736465</v>
      </c>
      <c r="Q2080">
        <f>(Key!$B$2-'17.1'!C2080)*24</f>
        <v>3.7333333332790062</v>
      </c>
      <c r="R2080" s="3">
        <f>C2080-(M2080-Key!$B$5)/(24*Key!$B$6)</f>
        <v>44130.580629629629</v>
      </c>
      <c r="S2080">
        <f>M2080-Key!$B$5</f>
        <v>14.92</v>
      </c>
      <c r="T2080" s="2">
        <f t="shared" si="160"/>
        <v>44129.597222222219</v>
      </c>
      <c r="U2080" t="str">
        <f t="shared" si="161"/>
        <v>10-25-2020 14:20</v>
      </c>
      <c r="V2080">
        <f>IFERROR(IF(W2080=Z2080,VLOOKUP($U2080,[1]C8842!$G$2:$M$145,3,FALSE),0),0)</f>
        <v>21</v>
      </c>
      <c r="W2080">
        <f>VLOOKUP(RIGHT($V$1,5),Key!$A$9:$B$14,2,FALSE)</f>
        <v>10.199999999999999</v>
      </c>
      <c r="X2080">
        <f t="shared" si="164"/>
        <v>0</v>
      </c>
      <c r="Y2080">
        <f>VLOOKUP(RIGHT($X$1,5),Key!$A$9:$B$14,2,FALSE)</f>
        <v>3.7</v>
      </c>
      <c r="Z2080">
        <f t="shared" si="162"/>
        <v>10.199999999999999</v>
      </c>
      <c r="AA2080">
        <f t="shared" si="163"/>
        <v>21</v>
      </c>
    </row>
    <row r="2081" spans="1:27" x14ac:dyDescent="0.3">
      <c r="A2081">
        <v>100067</v>
      </c>
      <c r="B2081">
        <v>230922</v>
      </c>
      <c r="C2081" s="3">
        <v>44130.594444444447</v>
      </c>
      <c r="D2081">
        <v>3</v>
      </c>
      <c r="E2081">
        <v>2</v>
      </c>
      <c r="F2081" t="s">
        <v>26</v>
      </c>
      <c r="G2081">
        <v>1</v>
      </c>
      <c r="H2081">
        <v>73.8125</v>
      </c>
      <c r="I2081">
        <v>16.195309999999999</v>
      </c>
      <c r="J2081">
        <v>0.796875</v>
      </c>
      <c r="K2081">
        <v>96.039060000000006</v>
      </c>
      <c r="L2081" s="3">
        <v>44130.345833333333</v>
      </c>
      <c r="M2081">
        <v>17.18</v>
      </c>
      <c r="N2081" t="s">
        <v>28</v>
      </c>
      <c r="P2081">
        <f>(C2081-Key!$B$1)*24</f>
        <v>-0.78333333326736465</v>
      </c>
      <c r="Q2081">
        <f>(Key!$B$2-'17.1'!C2081)*24</f>
        <v>3.7333333332790062</v>
      </c>
      <c r="R2081" s="3">
        <f>C2081-(M2081-Key!$B$5)/(24*Key!$B$6)</f>
        <v>44130.580629629629</v>
      </c>
      <c r="S2081">
        <f>M2081-Key!$B$5</f>
        <v>14.92</v>
      </c>
      <c r="T2081" s="2">
        <f t="shared" si="160"/>
        <v>44129.597222222219</v>
      </c>
      <c r="U2081" t="str">
        <f t="shared" si="161"/>
        <v>10-25-2020 14:20</v>
      </c>
      <c r="V2081">
        <f>IFERROR(IF(W2081=Z2081,VLOOKUP($U2081,[1]C8842!$G$2:$M$145,3,FALSE),0),0)</f>
        <v>21</v>
      </c>
      <c r="W2081">
        <f>VLOOKUP(RIGHT($V$1,5),Key!$A$9:$B$14,2,FALSE)</f>
        <v>10.199999999999999</v>
      </c>
      <c r="X2081">
        <f t="shared" si="164"/>
        <v>0</v>
      </c>
      <c r="Y2081">
        <f>VLOOKUP(RIGHT($X$1,5),Key!$A$9:$B$14,2,FALSE)</f>
        <v>3.7</v>
      </c>
      <c r="Z2081">
        <f t="shared" si="162"/>
        <v>10.199999999999999</v>
      </c>
      <c r="AA2081">
        <f t="shared" si="163"/>
        <v>21</v>
      </c>
    </row>
    <row r="2082" spans="1:27" x14ac:dyDescent="0.3">
      <c r="A2082">
        <v>100067</v>
      </c>
      <c r="B2082">
        <v>230922</v>
      </c>
      <c r="C2082" s="3">
        <v>44130.594444444447</v>
      </c>
      <c r="D2082">
        <v>0</v>
      </c>
      <c r="E2082">
        <v>2</v>
      </c>
      <c r="F2082" t="s">
        <v>25</v>
      </c>
      <c r="G2082">
        <v>1</v>
      </c>
      <c r="H2082">
        <v>63.457030000000003</v>
      </c>
      <c r="I2082">
        <v>15.75</v>
      </c>
      <c r="J2082">
        <v>0.91015630000000003</v>
      </c>
      <c r="K2082">
        <v>47.019530000000003</v>
      </c>
      <c r="L2082" s="3">
        <v>44130.345833333333</v>
      </c>
      <c r="M2082">
        <v>17.18</v>
      </c>
      <c r="N2082" t="s">
        <v>28</v>
      </c>
      <c r="P2082">
        <f>(C2082-Key!$B$1)*24</f>
        <v>-0.78333333326736465</v>
      </c>
      <c r="Q2082">
        <f>(Key!$B$2-'17.1'!C2082)*24</f>
        <v>3.7333333332790062</v>
      </c>
      <c r="R2082" s="3">
        <f>C2082-(M2082-Key!$B$5)/(24*Key!$B$6)</f>
        <v>44130.580629629629</v>
      </c>
      <c r="S2082">
        <f>M2082-Key!$B$5</f>
        <v>14.92</v>
      </c>
      <c r="T2082" s="2">
        <f t="shared" si="160"/>
        <v>44129.597222222219</v>
      </c>
      <c r="U2082" t="str">
        <f t="shared" si="161"/>
        <v>10-25-2020 14:20</v>
      </c>
      <c r="V2082">
        <f>IFERROR(IF(W2082=Z2082,VLOOKUP($U2082,[1]C8842!$G$2:$M$145,3,FALSE),0),0)</f>
        <v>21</v>
      </c>
      <c r="W2082">
        <f>VLOOKUP(RIGHT($V$1,5),Key!$A$9:$B$14,2,FALSE)</f>
        <v>10.199999999999999</v>
      </c>
      <c r="X2082">
        <f t="shared" si="164"/>
        <v>0</v>
      </c>
      <c r="Y2082">
        <f>VLOOKUP(RIGHT($X$1,5),Key!$A$9:$B$14,2,FALSE)</f>
        <v>3.7</v>
      </c>
      <c r="Z2082">
        <f t="shared" si="162"/>
        <v>10.199999999999999</v>
      </c>
      <c r="AA2082">
        <f t="shared" si="163"/>
        <v>21</v>
      </c>
    </row>
    <row r="2083" spans="1:27" x14ac:dyDescent="0.3">
      <c r="A2083">
        <v>100067</v>
      </c>
      <c r="B2083">
        <v>230922</v>
      </c>
      <c r="C2083" s="3">
        <v>44130.594444444447</v>
      </c>
      <c r="D2083">
        <v>2</v>
      </c>
      <c r="E2083">
        <v>1</v>
      </c>
      <c r="F2083" t="s">
        <v>26</v>
      </c>
      <c r="G2083">
        <v>1</v>
      </c>
      <c r="H2083">
        <v>74.929689999999994</v>
      </c>
      <c r="I2083">
        <v>13.097659999999999</v>
      </c>
      <c r="J2083">
        <v>0.67578130000000003</v>
      </c>
      <c r="K2083">
        <v>81.035160000000005</v>
      </c>
      <c r="L2083" s="3">
        <v>44130.345833333333</v>
      </c>
      <c r="M2083">
        <v>17.18</v>
      </c>
      <c r="N2083" t="s">
        <v>28</v>
      </c>
      <c r="P2083">
        <f>(C2083-Key!$B$1)*24</f>
        <v>-0.78333333326736465</v>
      </c>
      <c r="Q2083">
        <f>(Key!$B$2-'17.1'!C2083)*24</f>
        <v>3.7333333332790062</v>
      </c>
      <c r="R2083" s="3">
        <f>C2083-(M2083-Key!$B$5)/(24*Key!$B$6)</f>
        <v>44130.580629629629</v>
      </c>
      <c r="S2083">
        <f>M2083-Key!$B$5</f>
        <v>14.92</v>
      </c>
      <c r="T2083" s="2">
        <f t="shared" si="160"/>
        <v>44129.597222222219</v>
      </c>
      <c r="U2083" t="str">
        <f t="shared" si="161"/>
        <v>10-25-2020 14:20</v>
      </c>
      <c r="V2083">
        <f>IFERROR(IF(W2083=Z2083,VLOOKUP($U2083,[1]C8842!$G$2:$M$145,3,FALSE),0),0)</f>
        <v>21</v>
      </c>
      <c r="W2083">
        <f>VLOOKUP(RIGHT($V$1,5),Key!$A$9:$B$14,2,FALSE)</f>
        <v>10.199999999999999</v>
      </c>
      <c r="X2083">
        <f t="shared" si="164"/>
        <v>0</v>
      </c>
      <c r="Y2083">
        <f>VLOOKUP(RIGHT($X$1,5),Key!$A$9:$B$14,2,FALSE)</f>
        <v>3.7</v>
      </c>
      <c r="Z2083">
        <f t="shared" si="162"/>
        <v>10.199999999999999</v>
      </c>
      <c r="AA2083">
        <f t="shared" si="163"/>
        <v>21</v>
      </c>
    </row>
    <row r="2084" spans="1:27" x14ac:dyDescent="0.3">
      <c r="A2084">
        <v>100067</v>
      </c>
      <c r="B2084">
        <v>230922</v>
      </c>
      <c r="C2084" s="3">
        <v>44130.594444444447</v>
      </c>
      <c r="D2084">
        <v>2</v>
      </c>
      <c r="E2084">
        <v>1</v>
      </c>
      <c r="F2084" t="s">
        <v>26</v>
      </c>
      <c r="G2084">
        <v>1</v>
      </c>
      <c r="H2084">
        <v>75.679689999999994</v>
      </c>
      <c r="I2084">
        <v>16.390630000000002</v>
      </c>
      <c r="J2084">
        <v>0.78515630000000003</v>
      </c>
      <c r="K2084">
        <v>81.035160000000005</v>
      </c>
      <c r="L2084" s="3">
        <v>44130.345833333333</v>
      </c>
      <c r="M2084">
        <v>17.18</v>
      </c>
      <c r="N2084" t="s">
        <v>28</v>
      </c>
      <c r="P2084">
        <f>(C2084-Key!$B$1)*24</f>
        <v>-0.78333333326736465</v>
      </c>
      <c r="Q2084">
        <f>(Key!$B$2-'17.1'!C2084)*24</f>
        <v>3.7333333332790062</v>
      </c>
      <c r="R2084" s="3">
        <f>C2084-(M2084-Key!$B$5)/(24*Key!$B$6)</f>
        <v>44130.580629629629</v>
      </c>
      <c r="S2084">
        <f>M2084-Key!$B$5</f>
        <v>14.92</v>
      </c>
      <c r="T2084" s="2">
        <f t="shared" si="160"/>
        <v>44129.597222222219</v>
      </c>
      <c r="U2084" t="str">
        <f t="shared" si="161"/>
        <v>10-25-2020 14:20</v>
      </c>
      <c r="V2084">
        <f>IFERROR(IF(W2084=Z2084,VLOOKUP($U2084,[1]C8842!$G$2:$M$145,3,FALSE),0),0)</f>
        <v>21</v>
      </c>
      <c r="W2084">
        <f>VLOOKUP(RIGHT($V$1,5),Key!$A$9:$B$14,2,FALSE)</f>
        <v>10.199999999999999</v>
      </c>
      <c r="X2084">
        <f t="shared" si="164"/>
        <v>0</v>
      </c>
      <c r="Y2084">
        <f>VLOOKUP(RIGHT($X$1,5),Key!$A$9:$B$14,2,FALSE)</f>
        <v>3.7</v>
      </c>
      <c r="Z2084">
        <f t="shared" si="162"/>
        <v>10.199999999999999</v>
      </c>
      <c r="AA2084">
        <f t="shared" si="163"/>
        <v>21</v>
      </c>
    </row>
    <row r="2085" spans="1:27" x14ac:dyDescent="0.3">
      <c r="A2085">
        <v>100067</v>
      </c>
      <c r="B2085">
        <v>230922</v>
      </c>
      <c r="C2085" s="3">
        <v>44130.594444444447</v>
      </c>
      <c r="D2085">
        <v>2</v>
      </c>
      <c r="E2085">
        <v>1</v>
      </c>
      <c r="F2085" t="s">
        <v>26</v>
      </c>
      <c r="G2085">
        <v>1</v>
      </c>
      <c r="H2085">
        <v>69.953130000000002</v>
      </c>
      <c r="I2085">
        <v>18.1875</v>
      </c>
      <c r="J2085">
        <v>0.91796880000000003</v>
      </c>
      <c r="K2085">
        <v>80.03125</v>
      </c>
      <c r="L2085" s="3">
        <v>44130.345833333333</v>
      </c>
      <c r="M2085">
        <v>17.18</v>
      </c>
      <c r="N2085" t="s">
        <v>28</v>
      </c>
      <c r="P2085">
        <f>(C2085-Key!$B$1)*24</f>
        <v>-0.78333333326736465</v>
      </c>
      <c r="Q2085">
        <f>(Key!$B$2-'17.1'!C2085)*24</f>
        <v>3.7333333332790062</v>
      </c>
      <c r="R2085" s="3">
        <f>C2085-(M2085-Key!$B$5)/(24*Key!$B$6)</f>
        <v>44130.580629629629</v>
      </c>
      <c r="S2085">
        <f>M2085-Key!$B$5</f>
        <v>14.92</v>
      </c>
      <c r="T2085" s="2">
        <f t="shared" si="160"/>
        <v>44129.597222222219</v>
      </c>
      <c r="U2085" t="str">
        <f t="shared" si="161"/>
        <v>10-25-2020 14:20</v>
      </c>
      <c r="V2085">
        <f>IFERROR(IF(W2085=Z2085,VLOOKUP($U2085,[1]C8842!$G$2:$M$145,3,FALSE),0),0)</f>
        <v>21</v>
      </c>
      <c r="W2085">
        <f>VLOOKUP(RIGHT($V$1,5),Key!$A$9:$B$14,2,FALSE)</f>
        <v>10.199999999999999</v>
      </c>
      <c r="X2085">
        <f t="shared" si="164"/>
        <v>0</v>
      </c>
      <c r="Y2085">
        <f>VLOOKUP(RIGHT($X$1,5),Key!$A$9:$B$14,2,FALSE)</f>
        <v>3.7</v>
      </c>
      <c r="Z2085">
        <f t="shared" si="162"/>
        <v>10.199999999999999</v>
      </c>
      <c r="AA2085">
        <f t="shared" si="163"/>
        <v>21</v>
      </c>
    </row>
    <row r="2086" spans="1:27" x14ac:dyDescent="0.3">
      <c r="A2086">
        <v>100067</v>
      </c>
      <c r="B2086">
        <v>230922</v>
      </c>
      <c r="C2086" s="3">
        <v>44130.594444444447</v>
      </c>
      <c r="D2086">
        <v>3</v>
      </c>
      <c r="E2086">
        <v>2</v>
      </c>
      <c r="F2086" t="s">
        <v>26</v>
      </c>
      <c r="G2086">
        <v>1</v>
      </c>
      <c r="H2086">
        <v>66.007810000000006</v>
      </c>
      <c r="I2086">
        <v>14.09375</v>
      </c>
      <c r="J2086">
        <v>0.80859380000000003</v>
      </c>
      <c r="K2086">
        <v>94.039060000000006</v>
      </c>
      <c r="L2086" s="3">
        <v>44130.345833333333</v>
      </c>
      <c r="M2086">
        <v>17.18</v>
      </c>
      <c r="N2086" t="s">
        <v>28</v>
      </c>
      <c r="P2086">
        <f>(C2086-Key!$B$1)*24</f>
        <v>-0.78333333326736465</v>
      </c>
      <c r="Q2086">
        <f>(Key!$B$2-'17.1'!C2086)*24</f>
        <v>3.7333333332790062</v>
      </c>
      <c r="R2086" s="3">
        <f>C2086-(M2086-Key!$B$5)/(24*Key!$B$6)</f>
        <v>44130.580629629629</v>
      </c>
      <c r="S2086">
        <f>M2086-Key!$B$5</f>
        <v>14.92</v>
      </c>
      <c r="T2086" s="2">
        <f t="shared" si="160"/>
        <v>44129.597222222219</v>
      </c>
      <c r="U2086" t="str">
        <f t="shared" si="161"/>
        <v>10-25-2020 14:20</v>
      </c>
      <c r="V2086">
        <f>IFERROR(IF(W2086=Z2086,VLOOKUP($U2086,[1]C8842!$G$2:$M$145,3,FALSE),0),0)</f>
        <v>21</v>
      </c>
      <c r="W2086">
        <f>VLOOKUP(RIGHT($V$1,5),Key!$A$9:$B$14,2,FALSE)</f>
        <v>10.199999999999999</v>
      </c>
      <c r="X2086">
        <f t="shared" si="164"/>
        <v>0</v>
      </c>
      <c r="Y2086">
        <f>VLOOKUP(RIGHT($X$1,5),Key!$A$9:$B$14,2,FALSE)</f>
        <v>3.7</v>
      </c>
      <c r="Z2086">
        <f t="shared" si="162"/>
        <v>10.199999999999999</v>
      </c>
      <c r="AA2086">
        <f t="shared" si="163"/>
        <v>21</v>
      </c>
    </row>
    <row r="2087" spans="1:27" x14ac:dyDescent="0.3">
      <c r="A2087">
        <v>100067</v>
      </c>
      <c r="B2087">
        <v>230922</v>
      </c>
      <c r="C2087" s="3">
        <v>44130.594444444447</v>
      </c>
      <c r="D2087">
        <v>1</v>
      </c>
      <c r="E2087">
        <v>1</v>
      </c>
      <c r="F2087" t="s">
        <v>25</v>
      </c>
      <c r="G2087">
        <v>1</v>
      </c>
      <c r="H2087">
        <v>68.105469999999997</v>
      </c>
      <c r="I2087">
        <v>16.246089999999999</v>
      </c>
      <c r="J2087">
        <v>0.8671875</v>
      </c>
      <c r="K2087">
        <v>54.023440000000001</v>
      </c>
      <c r="L2087" s="3">
        <v>44130.345833333333</v>
      </c>
      <c r="M2087">
        <v>17.18</v>
      </c>
      <c r="N2087" t="s">
        <v>28</v>
      </c>
      <c r="P2087">
        <f>(C2087-Key!$B$1)*24</f>
        <v>-0.78333333326736465</v>
      </c>
      <c r="Q2087">
        <f>(Key!$B$2-'17.1'!C2087)*24</f>
        <v>3.7333333332790062</v>
      </c>
      <c r="R2087" s="3">
        <f>C2087-(M2087-Key!$B$5)/(24*Key!$B$6)</f>
        <v>44130.580629629629</v>
      </c>
      <c r="S2087">
        <f>M2087-Key!$B$5</f>
        <v>14.92</v>
      </c>
      <c r="T2087" s="2">
        <f t="shared" si="160"/>
        <v>44129.597222222219</v>
      </c>
      <c r="U2087" t="str">
        <f t="shared" si="161"/>
        <v>10-25-2020 14:20</v>
      </c>
      <c r="V2087">
        <f>IFERROR(IF(W2087=Z2087,VLOOKUP($U2087,[1]C8842!$G$2:$M$145,3,FALSE),0),0)</f>
        <v>21</v>
      </c>
      <c r="W2087">
        <f>VLOOKUP(RIGHT($V$1,5),Key!$A$9:$B$14,2,FALSE)</f>
        <v>10.199999999999999</v>
      </c>
      <c r="X2087">
        <f t="shared" si="164"/>
        <v>0</v>
      </c>
      <c r="Y2087">
        <f>VLOOKUP(RIGHT($X$1,5),Key!$A$9:$B$14,2,FALSE)</f>
        <v>3.7</v>
      </c>
      <c r="Z2087">
        <f t="shared" si="162"/>
        <v>10.199999999999999</v>
      </c>
      <c r="AA2087">
        <f t="shared" si="163"/>
        <v>21</v>
      </c>
    </row>
    <row r="2088" spans="1:27" x14ac:dyDescent="0.3">
      <c r="A2088">
        <v>100067</v>
      </c>
      <c r="B2088">
        <v>230922</v>
      </c>
      <c r="C2088" s="3">
        <v>44130.594444444447</v>
      </c>
      <c r="D2088">
        <v>3</v>
      </c>
      <c r="E2088">
        <v>2</v>
      </c>
      <c r="F2088" t="s">
        <v>26</v>
      </c>
      <c r="G2088">
        <v>1</v>
      </c>
      <c r="H2088">
        <v>66.675780000000003</v>
      </c>
      <c r="I2088">
        <v>19.75</v>
      </c>
      <c r="J2088">
        <v>1.027344</v>
      </c>
      <c r="K2088">
        <v>93.039060000000006</v>
      </c>
      <c r="L2088" s="3">
        <v>44130.345833333333</v>
      </c>
      <c r="M2088">
        <v>17.18</v>
      </c>
      <c r="N2088" t="s">
        <v>28</v>
      </c>
      <c r="P2088">
        <f>(C2088-Key!$B$1)*24</f>
        <v>-0.78333333326736465</v>
      </c>
      <c r="Q2088">
        <f>(Key!$B$2-'17.1'!C2088)*24</f>
        <v>3.7333333332790062</v>
      </c>
      <c r="R2088" s="3">
        <f>C2088-(M2088-Key!$B$5)/(24*Key!$B$6)</f>
        <v>44130.580629629629</v>
      </c>
      <c r="S2088">
        <f>M2088-Key!$B$5</f>
        <v>14.92</v>
      </c>
      <c r="T2088" s="2">
        <f t="shared" si="160"/>
        <v>44129.597222222219</v>
      </c>
      <c r="U2088" t="str">
        <f t="shared" si="161"/>
        <v>10-25-2020 14:20</v>
      </c>
      <c r="V2088">
        <f>IFERROR(IF(W2088=Z2088,VLOOKUP($U2088,[1]C8842!$G$2:$M$145,3,FALSE),0),0)</f>
        <v>21</v>
      </c>
      <c r="W2088">
        <f>VLOOKUP(RIGHT($V$1,5),Key!$A$9:$B$14,2,FALSE)</f>
        <v>10.199999999999999</v>
      </c>
      <c r="X2088">
        <f t="shared" si="164"/>
        <v>0</v>
      </c>
      <c r="Y2088">
        <f>VLOOKUP(RIGHT($X$1,5),Key!$A$9:$B$14,2,FALSE)</f>
        <v>3.7</v>
      </c>
      <c r="Z2088">
        <f t="shared" si="162"/>
        <v>10.199999999999999</v>
      </c>
      <c r="AA2088">
        <f t="shared" si="163"/>
        <v>21</v>
      </c>
    </row>
    <row r="2089" spans="1:27" x14ac:dyDescent="0.3">
      <c r="A2089">
        <v>100067</v>
      </c>
      <c r="B2089">
        <v>230922</v>
      </c>
      <c r="C2089" s="3">
        <v>44130.594444444447</v>
      </c>
      <c r="D2089">
        <v>3</v>
      </c>
      <c r="E2089">
        <v>2</v>
      </c>
      <c r="F2089" t="s">
        <v>26</v>
      </c>
      <c r="G2089">
        <v>2</v>
      </c>
      <c r="H2089">
        <v>68.90625</v>
      </c>
      <c r="I2089">
        <v>23.246089999999999</v>
      </c>
      <c r="J2089">
        <v>1.128906</v>
      </c>
      <c r="K2089">
        <v>92.039060000000006</v>
      </c>
      <c r="L2089" s="3">
        <v>44130.345833333333</v>
      </c>
      <c r="M2089">
        <v>17.18</v>
      </c>
      <c r="N2089" t="s">
        <v>28</v>
      </c>
      <c r="P2089">
        <f>(C2089-Key!$B$1)*24</f>
        <v>-0.78333333326736465</v>
      </c>
      <c r="Q2089">
        <f>(Key!$B$2-'17.1'!C2089)*24</f>
        <v>3.7333333332790062</v>
      </c>
      <c r="R2089" s="3">
        <f>C2089-(M2089-Key!$B$5)/(24*Key!$B$6)</f>
        <v>44130.580629629629</v>
      </c>
      <c r="S2089">
        <f>M2089-Key!$B$5</f>
        <v>14.92</v>
      </c>
      <c r="T2089" s="2">
        <f t="shared" si="160"/>
        <v>44129.597222222219</v>
      </c>
      <c r="U2089" t="str">
        <f t="shared" si="161"/>
        <v>10-25-2020 14:20</v>
      </c>
      <c r="V2089">
        <f>IFERROR(IF(W2089=Z2089,VLOOKUP($U2089,[1]C8842!$G$2:$M$145,3,FALSE),0),0)</f>
        <v>21</v>
      </c>
      <c r="W2089">
        <f>VLOOKUP(RIGHT($V$1,5),Key!$A$9:$B$14,2,FALSE)</f>
        <v>10.199999999999999</v>
      </c>
      <c r="X2089">
        <f t="shared" si="164"/>
        <v>0</v>
      </c>
      <c r="Y2089">
        <f>VLOOKUP(RIGHT($X$1,5),Key!$A$9:$B$14,2,FALSE)</f>
        <v>3.7</v>
      </c>
      <c r="Z2089">
        <f t="shared" si="162"/>
        <v>10.199999999999999</v>
      </c>
      <c r="AA2089">
        <f t="shared" si="163"/>
        <v>21</v>
      </c>
    </row>
    <row r="2090" spans="1:27" x14ac:dyDescent="0.3">
      <c r="A2090">
        <v>100067</v>
      </c>
      <c r="B2090">
        <v>230922</v>
      </c>
      <c r="C2090" s="3">
        <v>44130.594444444447</v>
      </c>
      <c r="D2090">
        <v>0</v>
      </c>
      <c r="E2090">
        <v>2</v>
      </c>
      <c r="F2090" t="s">
        <v>25</v>
      </c>
      <c r="G2090">
        <v>5</v>
      </c>
      <c r="H2090">
        <v>57.167969999999997</v>
      </c>
      <c r="I2090">
        <v>105.7539</v>
      </c>
      <c r="J2090">
        <v>5.203125</v>
      </c>
      <c r="K2090">
        <v>46.019530000000003</v>
      </c>
      <c r="L2090" s="3">
        <v>44130.345833333333</v>
      </c>
      <c r="M2090">
        <v>17.18</v>
      </c>
      <c r="N2090" t="s">
        <v>28</v>
      </c>
      <c r="P2090">
        <f>(C2090-Key!$B$1)*24</f>
        <v>-0.78333333326736465</v>
      </c>
      <c r="Q2090">
        <f>(Key!$B$2-'17.1'!C2090)*24</f>
        <v>3.7333333332790062</v>
      </c>
      <c r="R2090" s="3">
        <f>C2090-(M2090-Key!$B$5)/(24*Key!$B$6)</f>
        <v>44130.580629629629</v>
      </c>
      <c r="S2090">
        <f>M2090-Key!$B$5</f>
        <v>14.92</v>
      </c>
      <c r="T2090" s="2">
        <f t="shared" si="160"/>
        <v>44129.597222222219</v>
      </c>
      <c r="U2090" t="str">
        <f t="shared" si="161"/>
        <v>10-25-2020 14:20</v>
      </c>
      <c r="V2090">
        <f>IFERROR(IF(W2090=Z2090,VLOOKUP($U2090,[1]C8842!$G$2:$M$145,3,FALSE),0),0)</f>
        <v>21</v>
      </c>
      <c r="W2090">
        <f>VLOOKUP(RIGHT($V$1,5),Key!$A$9:$B$14,2,FALSE)</f>
        <v>10.199999999999999</v>
      </c>
      <c r="X2090">
        <f t="shared" si="164"/>
        <v>0</v>
      </c>
      <c r="Y2090">
        <f>VLOOKUP(RIGHT($X$1,5),Key!$A$9:$B$14,2,FALSE)</f>
        <v>3.7</v>
      </c>
      <c r="Z2090">
        <f t="shared" si="162"/>
        <v>10.199999999999999</v>
      </c>
      <c r="AA2090">
        <f t="shared" si="163"/>
        <v>21</v>
      </c>
    </row>
    <row r="2091" spans="1:27" x14ac:dyDescent="0.3">
      <c r="A2091">
        <v>100067</v>
      </c>
      <c r="B2091">
        <v>230922</v>
      </c>
      <c r="C2091" s="3">
        <v>44130.594444444447</v>
      </c>
      <c r="D2091">
        <v>3</v>
      </c>
      <c r="E2091">
        <v>2</v>
      </c>
      <c r="F2091" t="s">
        <v>26</v>
      </c>
      <c r="G2091">
        <v>3</v>
      </c>
      <c r="H2091">
        <v>62.472659999999998</v>
      </c>
      <c r="I2091">
        <v>35.234380000000002</v>
      </c>
      <c r="J2091">
        <v>1.753906</v>
      </c>
      <c r="K2091">
        <v>96.039060000000006</v>
      </c>
      <c r="L2091" s="3">
        <v>44130.345833333333</v>
      </c>
      <c r="M2091">
        <v>17.18</v>
      </c>
      <c r="N2091" t="s">
        <v>28</v>
      </c>
      <c r="P2091">
        <f>(C2091-Key!$B$1)*24</f>
        <v>-0.78333333326736465</v>
      </c>
      <c r="Q2091">
        <f>(Key!$B$2-'17.1'!C2091)*24</f>
        <v>3.7333333332790062</v>
      </c>
      <c r="R2091" s="3">
        <f>C2091-(M2091-Key!$B$5)/(24*Key!$B$6)</f>
        <v>44130.580629629629</v>
      </c>
      <c r="S2091">
        <f>M2091-Key!$B$5</f>
        <v>14.92</v>
      </c>
      <c r="T2091" s="2">
        <f t="shared" si="160"/>
        <v>44129.597222222219</v>
      </c>
      <c r="U2091" t="str">
        <f t="shared" si="161"/>
        <v>10-25-2020 14:20</v>
      </c>
      <c r="V2091">
        <f>IFERROR(IF(W2091=Z2091,VLOOKUP($U2091,[1]C8842!$G$2:$M$145,3,FALSE),0),0)</f>
        <v>21</v>
      </c>
      <c r="W2091">
        <f>VLOOKUP(RIGHT($V$1,5),Key!$A$9:$B$14,2,FALSE)</f>
        <v>10.199999999999999</v>
      </c>
      <c r="X2091">
        <f t="shared" si="164"/>
        <v>0</v>
      </c>
      <c r="Y2091">
        <f>VLOOKUP(RIGHT($X$1,5),Key!$A$9:$B$14,2,FALSE)</f>
        <v>3.7</v>
      </c>
      <c r="Z2091">
        <f t="shared" si="162"/>
        <v>10.199999999999999</v>
      </c>
      <c r="AA2091">
        <f t="shared" si="163"/>
        <v>21</v>
      </c>
    </row>
    <row r="2092" spans="1:27" x14ac:dyDescent="0.3">
      <c r="A2092">
        <v>100067</v>
      </c>
      <c r="B2092">
        <v>230922</v>
      </c>
      <c r="C2092" s="3">
        <v>44130.595138888886</v>
      </c>
      <c r="D2092">
        <v>3</v>
      </c>
      <c r="E2092">
        <v>2</v>
      </c>
      <c r="F2092" t="s">
        <v>26</v>
      </c>
      <c r="G2092">
        <v>2</v>
      </c>
      <c r="H2092">
        <v>70.304689999999994</v>
      </c>
      <c r="I2092">
        <v>21.70703</v>
      </c>
      <c r="J2092">
        <v>1.046875</v>
      </c>
      <c r="K2092">
        <v>92.039060000000006</v>
      </c>
      <c r="L2092" s="3">
        <v>44130.345833333333</v>
      </c>
      <c r="M2092">
        <v>17.18</v>
      </c>
      <c r="N2092" t="s">
        <v>28</v>
      </c>
      <c r="P2092">
        <f>(C2092-Key!$B$1)*24</f>
        <v>-0.76666666672099382</v>
      </c>
      <c r="Q2092">
        <f>(Key!$B$2-'17.1'!C2092)*24</f>
        <v>3.7166666667326353</v>
      </c>
      <c r="R2092" s="3">
        <f>C2092-(M2092-Key!$B$5)/(24*Key!$B$6)</f>
        <v>44130.581324074068</v>
      </c>
      <c r="S2092">
        <f>M2092-Key!$B$5</f>
        <v>14.92</v>
      </c>
      <c r="T2092" s="2">
        <f t="shared" si="160"/>
        <v>44129.597222222219</v>
      </c>
      <c r="U2092" t="str">
        <f t="shared" si="161"/>
        <v>10-25-2020 14:20</v>
      </c>
      <c r="V2092">
        <f>IFERROR(IF(W2092=Z2092,VLOOKUP($U2092,[1]C8842!$G$2:$M$145,3,FALSE),0),0)</f>
        <v>21</v>
      </c>
      <c r="W2092">
        <f>VLOOKUP(RIGHT($V$1,5),Key!$A$9:$B$14,2,FALSE)</f>
        <v>10.199999999999999</v>
      </c>
      <c r="X2092">
        <f t="shared" si="164"/>
        <v>0</v>
      </c>
      <c r="Y2092">
        <f>VLOOKUP(RIGHT($X$1,5),Key!$A$9:$B$14,2,FALSE)</f>
        <v>3.7</v>
      </c>
      <c r="Z2092">
        <f t="shared" si="162"/>
        <v>10.199999999999999</v>
      </c>
      <c r="AA2092">
        <f t="shared" si="163"/>
        <v>21</v>
      </c>
    </row>
    <row r="2093" spans="1:27" x14ac:dyDescent="0.3">
      <c r="A2093">
        <v>100067</v>
      </c>
      <c r="B2093">
        <v>230922</v>
      </c>
      <c r="C2093" s="3">
        <v>44130.595138888886</v>
      </c>
      <c r="D2093">
        <v>1</v>
      </c>
      <c r="E2093">
        <v>1</v>
      </c>
      <c r="F2093" t="s">
        <v>25</v>
      </c>
      <c r="G2093">
        <v>1</v>
      </c>
      <c r="H2093">
        <v>69.808589999999995</v>
      </c>
      <c r="I2093">
        <v>16.10547</v>
      </c>
      <c r="J2093">
        <v>0.83984380000000003</v>
      </c>
      <c r="K2093">
        <v>58.023440000000001</v>
      </c>
      <c r="L2093" s="3">
        <v>44130.345833333333</v>
      </c>
      <c r="M2093">
        <v>17.18</v>
      </c>
      <c r="N2093" t="s">
        <v>28</v>
      </c>
      <c r="P2093">
        <f>(C2093-Key!$B$1)*24</f>
        <v>-0.76666666672099382</v>
      </c>
      <c r="Q2093">
        <f>(Key!$B$2-'17.1'!C2093)*24</f>
        <v>3.7166666667326353</v>
      </c>
      <c r="R2093" s="3">
        <f>C2093-(M2093-Key!$B$5)/(24*Key!$B$6)</f>
        <v>44130.581324074068</v>
      </c>
      <c r="S2093">
        <f>M2093-Key!$B$5</f>
        <v>14.92</v>
      </c>
      <c r="T2093" s="2">
        <f t="shared" si="160"/>
        <v>44129.597222222219</v>
      </c>
      <c r="U2093" t="str">
        <f t="shared" si="161"/>
        <v>10-25-2020 14:20</v>
      </c>
      <c r="V2093">
        <f>IFERROR(IF(W2093=Z2093,VLOOKUP($U2093,[1]C8842!$G$2:$M$145,3,FALSE),0),0)</f>
        <v>21</v>
      </c>
      <c r="W2093">
        <f>VLOOKUP(RIGHT($V$1,5),Key!$A$9:$B$14,2,FALSE)</f>
        <v>10.199999999999999</v>
      </c>
      <c r="X2093">
        <f t="shared" si="164"/>
        <v>0</v>
      </c>
      <c r="Y2093">
        <f>VLOOKUP(RIGHT($X$1,5),Key!$A$9:$B$14,2,FALSE)</f>
        <v>3.7</v>
      </c>
      <c r="Z2093">
        <f t="shared" si="162"/>
        <v>10.199999999999999</v>
      </c>
      <c r="AA2093">
        <f t="shared" si="163"/>
        <v>21</v>
      </c>
    </row>
    <row r="2094" spans="1:27" x14ac:dyDescent="0.3">
      <c r="A2094">
        <v>100067</v>
      </c>
      <c r="B2094">
        <v>230922</v>
      </c>
      <c r="C2094" s="3">
        <v>44130.595138888886</v>
      </c>
      <c r="D2094">
        <v>0</v>
      </c>
      <c r="E2094">
        <v>2</v>
      </c>
      <c r="F2094" t="s">
        <v>25</v>
      </c>
      <c r="G2094">
        <v>1</v>
      </c>
      <c r="H2094">
        <v>64.832030000000003</v>
      </c>
      <c r="I2094">
        <v>14.63672</v>
      </c>
      <c r="J2094">
        <v>0.84375</v>
      </c>
      <c r="K2094">
        <v>48.019530000000003</v>
      </c>
      <c r="L2094" s="3">
        <v>44130.345833333333</v>
      </c>
      <c r="M2094">
        <v>17.18</v>
      </c>
      <c r="N2094" t="s">
        <v>28</v>
      </c>
      <c r="P2094">
        <f>(C2094-Key!$B$1)*24</f>
        <v>-0.76666666672099382</v>
      </c>
      <c r="Q2094">
        <f>(Key!$B$2-'17.1'!C2094)*24</f>
        <v>3.7166666667326353</v>
      </c>
      <c r="R2094" s="3">
        <f>C2094-(M2094-Key!$B$5)/(24*Key!$B$6)</f>
        <v>44130.581324074068</v>
      </c>
      <c r="S2094">
        <f>M2094-Key!$B$5</f>
        <v>14.92</v>
      </c>
      <c r="T2094" s="2">
        <f t="shared" si="160"/>
        <v>44129.597222222219</v>
      </c>
      <c r="U2094" t="str">
        <f t="shared" si="161"/>
        <v>10-25-2020 14:20</v>
      </c>
      <c r="V2094">
        <f>IFERROR(IF(W2094=Z2094,VLOOKUP($U2094,[1]C8842!$G$2:$M$145,3,FALSE),0),0)</f>
        <v>21</v>
      </c>
      <c r="W2094">
        <f>VLOOKUP(RIGHT($V$1,5),Key!$A$9:$B$14,2,FALSE)</f>
        <v>10.199999999999999</v>
      </c>
      <c r="X2094">
        <f t="shared" si="164"/>
        <v>0</v>
      </c>
      <c r="Y2094">
        <f>VLOOKUP(RIGHT($X$1,5),Key!$A$9:$B$14,2,FALSE)</f>
        <v>3.7</v>
      </c>
      <c r="Z2094">
        <f t="shared" si="162"/>
        <v>10.199999999999999</v>
      </c>
      <c r="AA2094">
        <f t="shared" si="163"/>
        <v>21</v>
      </c>
    </row>
    <row r="2095" spans="1:27" x14ac:dyDescent="0.3">
      <c r="A2095">
        <v>100067</v>
      </c>
      <c r="B2095">
        <v>230922</v>
      </c>
      <c r="C2095" s="3">
        <v>44130.595138888886</v>
      </c>
      <c r="D2095">
        <v>3</v>
      </c>
      <c r="E2095">
        <v>2</v>
      </c>
      <c r="F2095" t="s">
        <v>26</v>
      </c>
      <c r="G2095">
        <v>1</v>
      </c>
      <c r="H2095">
        <v>72.675780000000003</v>
      </c>
      <c r="I2095">
        <v>16.39453</v>
      </c>
      <c r="J2095">
        <v>0.8203125</v>
      </c>
      <c r="K2095">
        <v>92.039060000000006</v>
      </c>
      <c r="L2095" s="3">
        <v>44130.345833333333</v>
      </c>
      <c r="M2095">
        <v>17.18</v>
      </c>
      <c r="N2095" t="s">
        <v>28</v>
      </c>
      <c r="P2095">
        <f>(C2095-Key!$B$1)*24</f>
        <v>-0.76666666672099382</v>
      </c>
      <c r="Q2095">
        <f>(Key!$B$2-'17.1'!C2095)*24</f>
        <v>3.7166666667326353</v>
      </c>
      <c r="R2095" s="3">
        <f>C2095-(M2095-Key!$B$5)/(24*Key!$B$6)</f>
        <v>44130.581324074068</v>
      </c>
      <c r="S2095">
        <f>M2095-Key!$B$5</f>
        <v>14.92</v>
      </c>
      <c r="T2095" s="2">
        <f t="shared" si="160"/>
        <v>44129.597222222219</v>
      </c>
      <c r="U2095" t="str">
        <f t="shared" si="161"/>
        <v>10-25-2020 14:20</v>
      </c>
      <c r="V2095">
        <f>IFERROR(IF(W2095=Z2095,VLOOKUP($U2095,[1]C8842!$G$2:$M$145,3,FALSE),0),0)</f>
        <v>21</v>
      </c>
      <c r="W2095">
        <f>VLOOKUP(RIGHT($V$1,5),Key!$A$9:$B$14,2,FALSE)</f>
        <v>10.199999999999999</v>
      </c>
      <c r="X2095">
        <f t="shared" si="164"/>
        <v>0</v>
      </c>
      <c r="Y2095">
        <f>VLOOKUP(RIGHT($X$1,5),Key!$A$9:$B$14,2,FALSE)</f>
        <v>3.7</v>
      </c>
      <c r="Z2095">
        <f t="shared" si="162"/>
        <v>10.199999999999999</v>
      </c>
      <c r="AA2095">
        <f t="shared" si="163"/>
        <v>21</v>
      </c>
    </row>
    <row r="2096" spans="1:27" x14ac:dyDescent="0.3">
      <c r="A2096">
        <v>100067</v>
      </c>
      <c r="B2096">
        <v>230922</v>
      </c>
      <c r="C2096" s="3">
        <v>44130.595138888886</v>
      </c>
      <c r="D2096">
        <v>2</v>
      </c>
      <c r="E2096">
        <v>1</v>
      </c>
      <c r="F2096" t="s">
        <v>26</v>
      </c>
      <c r="G2096">
        <v>4</v>
      </c>
      <c r="H2096">
        <v>69.332030000000003</v>
      </c>
      <c r="I2096">
        <v>65.460939999999994</v>
      </c>
      <c r="J2096">
        <v>2.7421880000000001</v>
      </c>
      <c r="K2096">
        <v>82.035160000000005</v>
      </c>
      <c r="L2096" s="3">
        <v>44130.345833333333</v>
      </c>
      <c r="M2096">
        <v>17.18</v>
      </c>
      <c r="N2096" t="s">
        <v>28</v>
      </c>
      <c r="P2096">
        <f>(C2096-Key!$B$1)*24</f>
        <v>-0.76666666672099382</v>
      </c>
      <c r="Q2096">
        <f>(Key!$B$2-'17.1'!C2096)*24</f>
        <v>3.7166666667326353</v>
      </c>
      <c r="R2096" s="3">
        <f>C2096-(M2096-Key!$B$5)/(24*Key!$B$6)</f>
        <v>44130.581324074068</v>
      </c>
      <c r="S2096">
        <f>M2096-Key!$B$5</f>
        <v>14.92</v>
      </c>
      <c r="T2096" s="2">
        <f t="shared" si="160"/>
        <v>44129.597222222219</v>
      </c>
      <c r="U2096" t="str">
        <f t="shared" si="161"/>
        <v>10-25-2020 14:20</v>
      </c>
      <c r="V2096">
        <f>IFERROR(IF(W2096=Z2096,VLOOKUP($U2096,[1]C8842!$G$2:$M$145,3,FALSE),0),0)</f>
        <v>21</v>
      </c>
      <c r="W2096">
        <f>VLOOKUP(RIGHT($V$1,5),Key!$A$9:$B$14,2,FALSE)</f>
        <v>10.199999999999999</v>
      </c>
      <c r="X2096">
        <f t="shared" si="164"/>
        <v>0</v>
      </c>
      <c r="Y2096">
        <f>VLOOKUP(RIGHT($X$1,5),Key!$A$9:$B$14,2,FALSE)</f>
        <v>3.7</v>
      </c>
      <c r="Z2096">
        <f t="shared" si="162"/>
        <v>10.199999999999999</v>
      </c>
      <c r="AA2096">
        <f t="shared" si="163"/>
        <v>21</v>
      </c>
    </row>
    <row r="2097" spans="1:27" x14ac:dyDescent="0.3">
      <c r="A2097">
        <v>100067</v>
      </c>
      <c r="B2097">
        <v>230922</v>
      </c>
      <c r="C2097" s="3">
        <v>44130.595138888886</v>
      </c>
      <c r="D2097">
        <v>2</v>
      </c>
      <c r="E2097">
        <v>1</v>
      </c>
      <c r="F2097" t="s">
        <v>26</v>
      </c>
      <c r="G2097">
        <v>1</v>
      </c>
      <c r="H2097">
        <v>68.046880000000002</v>
      </c>
      <c r="I2097">
        <v>19.277339999999999</v>
      </c>
      <c r="J2097">
        <v>0.98828130000000003</v>
      </c>
      <c r="K2097">
        <v>80.03125</v>
      </c>
      <c r="L2097" s="3">
        <v>44130.345833333333</v>
      </c>
      <c r="M2097">
        <v>17.18</v>
      </c>
      <c r="N2097" t="s">
        <v>28</v>
      </c>
      <c r="P2097">
        <f>(C2097-Key!$B$1)*24</f>
        <v>-0.76666666672099382</v>
      </c>
      <c r="Q2097">
        <f>(Key!$B$2-'17.1'!C2097)*24</f>
        <v>3.7166666667326353</v>
      </c>
      <c r="R2097" s="3">
        <f>C2097-(M2097-Key!$B$5)/(24*Key!$B$6)</f>
        <v>44130.581324074068</v>
      </c>
      <c r="S2097">
        <f>M2097-Key!$B$5</f>
        <v>14.92</v>
      </c>
      <c r="T2097" s="2">
        <f t="shared" si="160"/>
        <v>44129.597222222219</v>
      </c>
      <c r="U2097" t="str">
        <f t="shared" si="161"/>
        <v>10-25-2020 14:20</v>
      </c>
      <c r="V2097">
        <f>IFERROR(IF(W2097=Z2097,VLOOKUP($U2097,[1]C8842!$G$2:$M$145,3,FALSE),0),0)</f>
        <v>21</v>
      </c>
      <c r="W2097">
        <f>VLOOKUP(RIGHT($V$1,5),Key!$A$9:$B$14,2,FALSE)</f>
        <v>10.199999999999999</v>
      </c>
      <c r="X2097">
        <f t="shared" si="164"/>
        <v>0</v>
      </c>
      <c r="Y2097">
        <f>VLOOKUP(RIGHT($X$1,5),Key!$A$9:$B$14,2,FALSE)</f>
        <v>3.7</v>
      </c>
      <c r="Z2097">
        <f t="shared" si="162"/>
        <v>10.199999999999999</v>
      </c>
      <c r="AA2097">
        <f t="shared" si="163"/>
        <v>21</v>
      </c>
    </row>
    <row r="2098" spans="1:27" x14ac:dyDescent="0.3">
      <c r="A2098">
        <v>100067</v>
      </c>
      <c r="B2098">
        <v>230922</v>
      </c>
      <c r="C2098" s="3">
        <v>44130.595138888886</v>
      </c>
      <c r="D2098">
        <v>2</v>
      </c>
      <c r="E2098">
        <v>1</v>
      </c>
      <c r="F2098" t="s">
        <v>26</v>
      </c>
      <c r="G2098">
        <v>2</v>
      </c>
      <c r="H2098">
        <v>69.542969999999997</v>
      </c>
      <c r="I2098">
        <v>21.3125</v>
      </c>
      <c r="J2098">
        <v>1.042969</v>
      </c>
      <c r="K2098">
        <v>80.03125</v>
      </c>
      <c r="L2098" s="3">
        <v>44130.345833333333</v>
      </c>
      <c r="M2098">
        <v>17.18</v>
      </c>
      <c r="N2098" t="s">
        <v>28</v>
      </c>
      <c r="P2098">
        <f>(C2098-Key!$B$1)*24</f>
        <v>-0.76666666672099382</v>
      </c>
      <c r="Q2098">
        <f>(Key!$B$2-'17.1'!C2098)*24</f>
        <v>3.7166666667326353</v>
      </c>
      <c r="R2098" s="3">
        <f>C2098-(M2098-Key!$B$5)/(24*Key!$B$6)</f>
        <v>44130.581324074068</v>
      </c>
      <c r="S2098">
        <f>M2098-Key!$B$5</f>
        <v>14.92</v>
      </c>
      <c r="T2098" s="2">
        <f t="shared" si="160"/>
        <v>44129.597222222219</v>
      </c>
      <c r="U2098" t="str">
        <f t="shared" si="161"/>
        <v>10-25-2020 14:20</v>
      </c>
      <c r="V2098">
        <f>IFERROR(IF(W2098=Z2098,VLOOKUP($U2098,[1]C8842!$G$2:$M$145,3,FALSE),0),0)</f>
        <v>21</v>
      </c>
      <c r="W2098">
        <f>VLOOKUP(RIGHT($V$1,5),Key!$A$9:$B$14,2,FALSE)</f>
        <v>10.199999999999999</v>
      </c>
      <c r="X2098">
        <f t="shared" si="164"/>
        <v>0</v>
      </c>
      <c r="Y2098">
        <f>VLOOKUP(RIGHT($X$1,5),Key!$A$9:$B$14,2,FALSE)</f>
        <v>3.7</v>
      </c>
      <c r="Z2098">
        <f t="shared" si="162"/>
        <v>10.199999999999999</v>
      </c>
      <c r="AA2098">
        <f t="shared" si="163"/>
        <v>21</v>
      </c>
    </row>
    <row r="2099" spans="1:27" x14ac:dyDescent="0.3">
      <c r="A2099">
        <v>100067</v>
      </c>
      <c r="B2099">
        <v>230922</v>
      </c>
      <c r="C2099" s="3">
        <v>44130.595138888886</v>
      </c>
      <c r="D2099">
        <v>3</v>
      </c>
      <c r="E2099">
        <v>2</v>
      </c>
      <c r="F2099" t="s">
        <v>26</v>
      </c>
      <c r="G2099">
        <v>1</v>
      </c>
      <c r="H2099">
        <v>65.402339999999995</v>
      </c>
      <c r="I2099">
        <v>14.628909999999999</v>
      </c>
      <c r="J2099">
        <v>0.8359375</v>
      </c>
      <c r="K2099">
        <v>97.039060000000006</v>
      </c>
      <c r="L2099" s="3">
        <v>44130.345833333333</v>
      </c>
      <c r="M2099">
        <v>17.18</v>
      </c>
      <c r="N2099" t="s">
        <v>28</v>
      </c>
      <c r="P2099">
        <f>(C2099-Key!$B$1)*24</f>
        <v>-0.76666666672099382</v>
      </c>
      <c r="Q2099">
        <f>(Key!$B$2-'17.1'!C2099)*24</f>
        <v>3.7166666667326353</v>
      </c>
      <c r="R2099" s="3">
        <f>C2099-(M2099-Key!$B$5)/(24*Key!$B$6)</f>
        <v>44130.581324074068</v>
      </c>
      <c r="S2099">
        <f>M2099-Key!$B$5</f>
        <v>14.92</v>
      </c>
      <c r="T2099" s="2">
        <f t="shared" si="160"/>
        <v>44129.597222222219</v>
      </c>
      <c r="U2099" t="str">
        <f t="shared" si="161"/>
        <v>10-25-2020 14:20</v>
      </c>
      <c r="V2099">
        <f>IFERROR(IF(W2099=Z2099,VLOOKUP($U2099,[1]C8842!$G$2:$M$145,3,FALSE),0),0)</f>
        <v>21</v>
      </c>
      <c r="W2099">
        <f>VLOOKUP(RIGHT($V$1,5),Key!$A$9:$B$14,2,FALSE)</f>
        <v>10.199999999999999</v>
      </c>
      <c r="X2099">
        <f t="shared" si="164"/>
        <v>0</v>
      </c>
      <c r="Y2099">
        <f>VLOOKUP(RIGHT($X$1,5),Key!$A$9:$B$14,2,FALSE)</f>
        <v>3.7</v>
      </c>
      <c r="Z2099">
        <f t="shared" si="162"/>
        <v>10.199999999999999</v>
      </c>
      <c r="AA2099">
        <f t="shared" si="163"/>
        <v>21</v>
      </c>
    </row>
    <row r="2100" spans="1:27" x14ac:dyDescent="0.3">
      <c r="A2100">
        <v>100067</v>
      </c>
      <c r="B2100">
        <v>230922</v>
      </c>
      <c r="C2100" s="3">
        <v>44130.595138888886</v>
      </c>
      <c r="D2100">
        <v>2</v>
      </c>
      <c r="E2100">
        <v>1</v>
      </c>
      <c r="F2100" t="s">
        <v>26</v>
      </c>
      <c r="G2100">
        <v>3</v>
      </c>
      <c r="H2100">
        <v>70.078130000000002</v>
      </c>
      <c r="I2100">
        <v>30.382809999999999</v>
      </c>
      <c r="J2100">
        <v>1.378906</v>
      </c>
      <c r="K2100">
        <v>80.03125</v>
      </c>
      <c r="L2100" s="3">
        <v>44130.345833333333</v>
      </c>
      <c r="M2100">
        <v>17.18</v>
      </c>
      <c r="N2100" t="s">
        <v>28</v>
      </c>
      <c r="P2100">
        <f>(C2100-Key!$B$1)*24</f>
        <v>-0.76666666672099382</v>
      </c>
      <c r="Q2100">
        <f>(Key!$B$2-'17.1'!C2100)*24</f>
        <v>3.7166666667326353</v>
      </c>
      <c r="R2100" s="3">
        <f>C2100-(M2100-Key!$B$5)/(24*Key!$B$6)</f>
        <v>44130.581324074068</v>
      </c>
      <c r="S2100">
        <f>M2100-Key!$B$5</f>
        <v>14.92</v>
      </c>
      <c r="T2100" s="2">
        <f t="shared" si="160"/>
        <v>44129.597222222219</v>
      </c>
      <c r="U2100" t="str">
        <f t="shared" si="161"/>
        <v>10-25-2020 14:20</v>
      </c>
      <c r="V2100">
        <f>IFERROR(IF(W2100=Z2100,VLOOKUP($U2100,[1]C8842!$G$2:$M$145,3,FALSE),0),0)</f>
        <v>21</v>
      </c>
      <c r="W2100">
        <f>VLOOKUP(RIGHT($V$1,5),Key!$A$9:$B$14,2,FALSE)</f>
        <v>10.199999999999999</v>
      </c>
      <c r="X2100">
        <f t="shared" si="164"/>
        <v>0</v>
      </c>
      <c r="Y2100">
        <f>VLOOKUP(RIGHT($X$1,5),Key!$A$9:$B$14,2,FALSE)</f>
        <v>3.7</v>
      </c>
      <c r="Z2100">
        <f t="shared" si="162"/>
        <v>10.199999999999999</v>
      </c>
      <c r="AA2100">
        <f t="shared" si="163"/>
        <v>21</v>
      </c>
    </row>
    <row r="2101" spans="1:27" x14ac:dyDescent="0.3">
      <c r="A2101">
        <v>100067</v>
      </c>
      <c r="B2101">
        <v>230922</v>
      </c>
      <c r="C2101" s="3">
        <v>44130.595138888886</v>
      </c>
      <c r="D2101">
        <v>2</v>
      </c>
      <c r="E2101">
        <v>1</v>
      </c>
      <c r="F2101" t="s">
        <v>26</v>
      </c>
      <c r="G2101">
        <v>4</v>
      </c>
      <c r="H2101">
        <v>70.910160000000005</v>
      </c>
      <c r="I2101">
        <v>76.132810000000006</v>
      </c>
      <c r="J2101">
        <v>3.0820310000000002</v>
      </c>
      <c r="K2101">
        <v>80.03125</v>
      </c>
      <c r="L2101" s="3">
        <v>44130.345833333333</v>
      </c>
      <c r="M2101">
        <v>17.18</v>
      </c>
      <c r="N2101" t="s">
        <v>28</v>
      </c>
      <c r="P2101">
        <f>(C2101-Key!$B$1)*24</f>
        <v>-0.76666666672099382</v>
      </c>
      <c r="Q2101">
        <f>(Key!$B$2-'17.1'!C2101)*24</f>
        <v>3.7166666667326353</v>
      </c>
      <c r="R2101" s="3">
        <f>C2101-(M2101-Key!$B$5)/(24*Key!$B$6)</f>
        <v>44130.581324074068</v>
      </c>
      <c r="S2101">
        <f>M2101-Key!$B$5</f>
        <v>14.92</v>
      </c>
      <c r="T2101" s="2">
        <f t="shared" si="160"/>
        <v>44129.597222222219</v>
      </c>
      <c r="U2101" t="str">
        <f t="shared" si="161"/>
        <v>10-25-2020 14:20</v>
      </c>
      <c r="V2101">
        <f>IFERROR(IF(W2101=Z2101,VLOOKUP($U2101,[1]C8842!$G$2:$M$145,3,FALSE),0),0)</f>
        <v>21</v>
      </c>
      <c r="W2101">
        <f>VLOOKUP(RIGHT($V$1,5),Key!$A$9:$B$14,2,FALSE)</f>
        <v>10.199999999999999</v>
      </c>
      <c r="X2101">
        <f t="shared" si="164"/>
        <v>0</v>
      </c>
      <c r="Y2101">
        <f>VLOOKUP(RIGHT($X$1,5),Key!$A$9:$B$14,2,FALSE)</f>
        <v>3.7</v>
      </c>
      <c r="Z2101">
        <f t="shared" si="162"/>
        <v>10.199999999999999</v>
      </c>
      <c r="AA2101">
        <f t="shared" si="163"/>
        <v>21</v>
      </c>
    </row>
    <row r="2102" spans="1:27" x14ac:dyDescent="0.3">
      <c r="A2102">
        <v>100067</v>
      </c>
      <c r="B2102">
        <v>230922</v>
      </c>
      <c r="C2102" s="3">
        <v>44130.595138888886</v>
      </c>
      <c r="D2102">
        <v>3</v>
      </c>
      <c r="E2102">
        <v>2</v>
      </c>
      <c r="F2102" t="s">
        <v>26</v>
      </c>
      <c r="G2102">
        <v>1</v>
      </c>
      <c r="H2102">
        <v>58.976559999999999</v>
      </c>
      <c r="I2102">
        <v>14.82422</v>
      </c>
      <c r="J2102">
        <v>0.9375</v>
      </c>
      <c r="K2102">
        <v>95.039060000000006</v>
      </c>
      <c r="L2102" s="3">
        <v>44130.345833333333</v>
      </c>
      <c r="M2102">
        <v>17.18</v>
      </c>
      <c r="N2102" t="s">
        <v>28</v>
      </c>
      <c r="P2102">
        <f>(C2102-Key!$B$1)*24</f>
        <v>-0.76666666672099382</v>
      </c>
      <c r="Q2102">
        <f>(Key!$B$2-'17.1'!C2102)*24</f>
        <v>3.7166666667326353</v>
      </c>
      <c r="R2102" s="3">
        <f>C2102-(M2102-Key!$B$5)/(24*Key!$B$6)</f>
        <v>44130.581324074068</v>
      </c>
      <c r="S2102">
        <f>M2102-Key!$B$5</f>
        <v>14.92</v>
      </c>
      <c r="T2102" s="2">
        <f t="shared" si="160"/>
        <v>44129.597222222219</v>
      </c>
      <c r="U2102" t="str">
        <f t="shared" si="161"/>
        <v>10-25-2020 14:20</v>
      </c>
      <c r="V2102">
        <f>IFERROR(IF(W2102=Z2102,VLOOKUP($U2102,[1]C8842!$G$2:$M$145,3,FALSE),0),0)</f>
        <v>21</v>
      </c>
      <c r="W2102">
        <f>VLOOKUP(RIGHT($V$1,5),Key!$A$9:$B$14,2,FALSE)</f>
        <v>10.199999999999999</v>
      </c>
      <c r="X2102">
        <f t="shared" si="164"/>
        <v>0</v>
      </c>
      <c r="Y2102">
        <f>VLOOKUP(RIGHT($X$1,5),Key!$A$9:$B$14,2,FALSE)</f>
        <v>3.7</v>
      </c>
      <c r="Z2102">
        <f t="shared" si="162"/>
        <v>10.199999999999999</v>
      </c>
      <c r="AA2102">
        <f t="shared" si="163"/>
        <v>21</v>
      </c>
    </row>
    <row r="2103" spans="1:27" x14ac:dyDescent="0.3">
      <c r="A2103">
        <v>100067</v>
      </c>
      <c r="B2103">
        <v>230922</v>
      </c>
      <c r="C2103" s="3">
        <v>44130.595138888886</v>
      </c>
      <c r="D2103">
        <v>0</v>
      </c>
      <c r="E2103">
        <v>2</v>
      </c>
      <c r="F2103" t="s">
        <v>25</v>
      </c>
      <c r="G2103">
        <v>2</v>
      </c>
      <c r="H2103">
        <v>63.554690000000001</v>
      </c>
      <c r="I2103">
        <v>20.242190000000001</v>
      </c>
      <c r="J2103">
        <v>1.097656</v>
      </c>
      <c r="K2103">
        <v>44.019530000000003</v>
      </c>
      <c r="L2103" s="3">
        <v>44130.345833333333</v>
      </c>
      <c r="M2103">
        <v>17.18</v>
      </c>
      <c r="N2103" t="s">
        <v>28</v>
      </c>
      <c r="P2103">
        <f>(C2103-Key!$B$1)*24</f>
        <v>-0.76666666672099382</v>
      </c>
      <c r="Q2103">
        <f>(Key!$B$2-'17.1'!C2103)*24</f>
        <v>3.7166666667326353</v>
      </c>
      <c r="R2103" s="3">
        <f>C2103-(M2103-Key!$B$5)/(24*Key!$B$6)</f>
        <v>44130.581324074068</v>
      </c>
      <c r="S2103">
        <f>M2103-Key!$B$5</f>
        <v>14.92</v>
      </c>
      <c r="T2103" s="2">
        <f t="shared" si="160"/>
        <v>44129.597222222219</v>
      </c>
      <c r="U2103" t="str">
        <f t="shared" si="161"/>
        <v>10-25-2020 14:20</v>
      </c>
      <c r="V2103">
        <f>IFERROR(IF(W2103=Z2103,VLOOKUP($U2103,[1]C8842!$G$2:$M$145,3,FALSE),0),0)</f>
        <v>21</v>
      </c>
      <c r="W2103">
        <f>VLOOKUP(RIGHT($V$1,5),Key!$A$9:$B$14,2,FALSE)</f>
        <v>10.199999999999999</v>
      </c>
      <c r="X2103">
        <f t="shared" si="164"/>
        <v>0</v>
      </c>
      <c r="Y2103">
        <f>VLOOKUP(RIGHT($X$1,5),Key!$A$9:$B$14,2,FALSE)</f>
        <v>3.7</v>
      </c>
      <c r="Z2103">
        <f t="shared" si="162"/>
        <v>10.199999999999999</v>
      </c>
      <c r="AA2103">
        <f t="shared" si="163"/>
        <v>21</v>
      </c>
    </row>
    <row r="2104" spans="1:27" x14ac:dyDescent="0.3">
      <c r="A2104">
        <v>100067</v>
      </c>
      <c r="B2104">
        <v>230922</v>
      </c>
      <c r="C2104" s="3">
        <v>44130.595138888886</v>
      </c>
      <c r="D2104">
        <v>3</v>
      </c>
      <c r="E2104">
        <v>2</v>
      </c>
      <c r="F2104" t="s">
        <v>26</v>
      </c>
      <c r="G2104">
        <v>1</v>
      </c>
      <c r="H2104">
        <v>65.542969999999997</v>
      </c>
      <c r="I2104">
        <v>14.64063</v>
      </c>
      <c r="J2104">
        <v>0.8359375</v>
      </c>
      <c r="K2104">
        <v>92.039060000000006</v>
      </c>
      <c r="L2104" s="3">
        <v>44130.345833333333</v>
      </c>
      <c r="M2104">
        <v>17.18</v>
      </c>
      <c r="N2104" t="s">
        <v>28</v>
      </c>
      <c r="P2104">
        <f>(C2104-Key!$B$1)*24</f>
        <v>-0.76666666672099382</v>
      </c>
      <c r="Q2104">
        <f>(Key!$B$2-'17.1'!C2104)*24</f>
        <v>3.7166666667326353</v>
      </c>
      <c r="R2104" s="3">
        <f>C2104-(M2104-Key!$B$5)/(24*Key!$B$6)</f>
        <v>44130.581324074068</v>
      </c>
      <c r="S2104">
        <f>M2104-Key!$B$5</f>
        <v>14.92</v>
      </c>
      <c r="T2104" s="2">
        <f t="shared" si="160"/>
        <v>44129.597222222219</v>
      </c>
      <c r="U2104" t="str">
        <f t="shared" si="161"/>
        <v>10-25-2020 14:20</v>
      </c>
      <c r="V2104">
        <f>IFERROR(IF(W2104=Z2104,VLOOKUP($U2104,[1]C8842!$G$2:$M$145,3,FALSE),0),0)</f>
        <v>21</v>
      </c>
      <c r="W2104">
        <f>VLOOKUP(RIGHT($V$1,5),Key!$A$9:$B$14,2,FALSE)</f>
        <v>10.199999999999999</v>
      </c>
      <c r="X2104">
        <f t="shared" si="164"/>
        <v>0</v>
      </c>
      <c r="Y2104">
        <f>VLOOKUP(RIGHT($X$1,5),Key!$A$9:$B$14,2,FALSE)</f>
        <v>3.7</v>
      </c>
      <c r="Z2104">
        <f t="shared" si="162"/>
        <v>10.199999999999999</v>
      </c>
      <c r="AA2104">
        <f t="shared" si="163"/>
        <v>21</v>
      </c>
    </row>
    <row r="2105" spans="1:27" x14ac:dyDescent="0.3">
      <c r="A2105">
        <v>100067</v>
      </c>
      <c r="B2105">
        <v>230922</v>
      </c>
      <c r="C2105" s="3">
        <v>44130.595138888886</v>
      </c>
      <c r="D2105">
        <v>1</v>
      </c>
      <c r="E2105">
        <v>1</v>
      </c>
      <c r="F2105" t="s">
        <v>25</v>
      </c>
      <c r="G2105">
        <v>1</v>
      </c>
      <c r="H2105">
        <v>68.476560000000006</v>
      </c>
      <c r="I2105">
        <v>15.75</v>
      </c>
      <c r="J2105">
        <v>0.84375</v>
      </c>
      <c r="K2105">
        <v>59.023440000000001</v>
      </c>
      <c r="L2105" s="3">
        <v>44130.345833333333</v>
      </c>
      <c r="M2105">
        <v>17.18</v>
      </c>
      <c r="N2105" t="s">
        <v>28</v>
      </c>
      <c r="P2105">
        <f>(C2105-Key!$B$1)*24</f>
        <v>-0.76666666672099382</v>
      </c>
      <c r="Q2105">
        <f>(Key!$B$2-'17.1'!C2105)*24</f>
        <v>3.7166666667326353</v>
      </c>
      <c r="R2105" s="3">
        <f>C2105-(M2105-Key!$B$5)/(24*Key!$B$6)</f>
        <v>44130.581324074068</v>
      </c>
      <c r="S2105">
        <f>M2105-Key!$B$5</f>
        <v>14.92</v>
      </c>
      <c r="T2105" s="2">
        <f t="shared" si="160"/>
        <v>44129.597222222219</v>
      </c>
      <c r="U2105" t="str">
        <f t="shared" si="161"/>
        <v>10-25-2020 14:20</v>
      </c>
      <c r="V2105">
        <f>IFERROR(IF(W2105=Z2105,VLOOKUP($U2105,[1]C8842!$G$2:$M$145,3,FALSE),0),0)</f>
        <v>21</v>
      </c>
      <c r="W2105">
        <f>VLOOKUP(RIGHT($V$1,5),Key!$A$9:$B$14,2,FALSE)</f>
        <v>10.199999999999999</v>
      </c>
      <c r="X2105">
        <f t="shared" si="164"/>
        <v>0</v>
      </c>
      <c r="Y2105">
        <f>VLOOKUP(RIGHT($X$1,5),Key!$A$9:$B$14,2,FALSE)</f>
        <v>3.7</v>
      </c>
      <c r="Z2105">
        <f t="shared" si="162"/>
        <v>10.199999999999999</v>
      </c>
      <c r="AA2105">
        <f t="shared" si="163"/>
        <v>21</v>
      </c>
    </row>
    <row r="2106" spans="1:27" x14ac:dyDescent="0.3">
      <c r="A2106">
        <v>100067</v>
      </c>
      <c r="B2106">
        <v>230922</v>
      </c>
      <c r="C2106" s="3">
        <v>44130.595138888886</v>
      </c>
      <c r="D2106">
        <v>0</v>
      </c>
      <c r="E2106">
        <v>2</v>
      </c>
      <c r="F2106" t="s">
        <v>25</v>
      </c>
      <c r="G2106">
        <v>1</v>
      </c>
      <c r="H2106">
        <v>62</v>
      </c>
      <c r="I2106">
        <v>14.14453</v>
      </c>
      <c r="J2106">
        <v>0.86328130000000003</v>
      </c>
      <c r="K2106">
        <v>48.019530000000003</v>
      </c>
      <c r="L2106" s="3">
        <v>44130.345833333333</v>
      </c>
      <c r="M2106">
        <v>17.18</v>
      </c>
      <c r="N2106" t="s">
        <v>28</v>
      </c>
      <c r="P2106">
        <f>(C2106-Key!$B$1)*24</f>
        <v>-0.76666666672099382</v>
      </c>
      <c r="Q2106">
        <f>(Key!$B$2-'17.1'!C2106)*24</f>
        <v>3.7166666667326353</v>
      </c>
      <c r="R2106" s="3">
        <f>C2106-(M2106-Key!$B$5)/(24*Key!$B$6)</f>
        <v>44130.581324074068</v>
      </c>
      <c r="S2106">
        <f>M2106-Key!$B$5</f>
        <v>14.92</v>
      </c>
      <c r="T2106" s="2">
        <f t="shared" si="160"/>
        <v>44129.597222222219</v>
      </c>
      <c r="U2106" t="str">
        <f t="shared" si="161"/>
        <v>10-25-2020 14:20</v>
      </c>
      <c r="V2106">
        <f>IFERROR(IF(W2106=Z2106,VLOOKUP($U2106,[1]C8842!$G$2:$M$145,3,FALSE),0),0)</f>
        <v>21</v>
      </c>
      <c r="W2106">
        <f>VLOOKUP(RIGHT($V$1,5),Key!$A$9:$B$14,2,FALSE)</f>
        <v>10.199999999999999</v>
      </c>
      <c r="X2106">
        <f t="shared" si="164"/>
        <v>0</v>
      </c>
      <c r="Y2106">
        <f>VLOOKUP(RIGHT($X$1,5),Key!$A$9:$B$14,2,FALSE)</f>
        <v>3.7</v>
      </c>
      <c r="Z2106">
        <f t="shared" si="162"/>
        <v>10.199999999999999</v>
      </c>
      <c r="AA2106">
        <f t="shared" si="163"/>
        <v>21</v>
      </c>
    </row>
    <row r="2107" spans="1:27" x14ac:dyDescent="0.3">
      <c r="A2107">
        <v>100067</v>
      </c>
      <c r="B2107">
        <v>230922</v>
      </c>
      <c r="C2107" s="3">
        <v>44130.595138888886</v>
      </c>
      <c r="D2107">
        <v>1</v>
      </c>
      <c r="E2107">
        <v>1</v>
      </c>
      <c r="F2107" t="s">
        <v>25</v>
      </c>
      <c r="G2107">
        <v>1</v>
      </c>
      <c r="H2107">
        <v>73.804689999999994</v>
      </c>
      <c r="I2107">
        <v>15.242190000000001</v>
      </c>
      <c r="J2107">
        <v>0.765625</v>
      </c>
      <c r="K2107">
        <v>58.023440000000001</v>
      </c>
      <c r="L2107" s="3">
        <v>44130.345833333333</v>
      </c>
      <c r="M2107">
        <v>17.18</v>
      </c>
      <c r="N2107" t="s">
        <v>28</v>
      </c>
      <c r="P2107">
        <f>(C2107-Key!$B$1)*24</f>
        <v>-0.76666666672099382</v>
      </c>
      <c r="Q2107">
        <f>(Key!$B$2-'17.1'!C2107)*24</f>
        <v>3.7166666667326353</v>
      </c>
      <c r="R2107" s="3">
        <f>C2107-(M2107-Key!$B$5)/(24*Key!$B$6)</f>
        <v>44130.581324074068</v>
      </c>
      <c r="S2107">
        <f>M2107-Key!$B$5</f>
        <v>14.92</v>
      </c>
      <c r="T2107" s="2">
        <f t="shared" si="160"/>
        <v>44129.597222222219</v>
      </c>
      <c r="U2107" t="str">
        <f t="shared" si="161"/>
        <v>10-25-2020 14:20</v>
      </c>
      <c r="V2107">
        <f>IFERROR(IF(W2107=Z2107,VLOOKUP($U2107,[1]C8842!$G$2:$M$145,3,FALSE),0),0)</f>
        <v>21</v>
      </c>
      <c r="W2107">
        <f>VLOOKUP(RIGHT($V$1,5),Key!$A$9:$B$14,2,FALSE)</f>
        <v>10.199999999999999</v>
      </c>
      <c r="X2107">
        <f t="shared" si="164"/>
        <v>0</v>
      </c>
      <c r="Y2107">
        <f>VLOOKUP(RIGHT($X$1,5),Key!$A$9:$B$14,2,FALSE)</f>
        <v>3.7</v>
      </c>
      <c r="Z2107">
        <f t="shared" si="162"/>
        <v>10.199999999999999</v>
      </c>
      <c r="AA2107">
        <f t="shared" si="163"/>
        <v>21</v>
      </c>
    </row>
    <row r="2108" spans="1:27" x14ac:dyDescent="0.3">
      <c r="A2108">
        <v>100067</v>
      </c>
      <c r="B2108">
        <v>230922</v>
      </c>
      <c r="C2108" s="3">
        <v>44130.595138888886</v>
      </c>
      <c r="D2108">
        <v>0</v>
      </c>
      <c r="E2108">
        <v>2</v>
      </c>
      <c r="F2108" t="s">
        <v>25</v>
      </c>
      <c r="G2108">
        <v>1</v>
      </c>
      <c r="H2108">
        <v>59.292969999999997</v>
      </c>
      <c r="I2108">
        <v>16.14453</v>
      </c>
      <c r="J2108">
        <v>0.9921875</v>
      </c>
      <c r="K2108">
        <v>46.019530000000003</v>
      </c>
      <c r="L2108" s="3">
        <v>44130.349305555559</v>
      </c>
      <c r="M2108">
        <v>17.18</v>
      </c>
      <c r="N2108" t="s">
        <v>28</v>
      </c>
      <c r="P2108">
        <f>(C2108-Key!$B$1)*24</f>
        <v>-0.76666666672099382</v>
      </c>
      <c r="Q2108">
        <f>(Key!$B$2-'17.1'!C2108)*24</f>
        <v>3.7166666667326353</v>
      </c>
      <c r="R2108" s="3">
        <f>C2108-(M2108-Key!$B$5)/(24*Key!$B$6)</f>
        <v>44130.581324074068</v>
      </c>
      <c r="S2108">
        <f>M2108-Key!$B$5</f>
        <v>14.92</v>
      </c>
      <c r="T2108" s="2">
        <f t="shared" si="160"/>
        <v>44129.597222222219</v>
      </c>
      <c r="U2108" t="str">
        <f t="shared" si="161"/>
        <v>10-25-2020 14:20</v>
      </c>
      <c r="V2108">
        <f>IFERROR(IF(W2108=Z2108,VLOOKUP($U2108,[1]C8842!$G$2:$M$145,3,FALSE),0),0)</f>
        <v>21</v>
      </c>
      <c r="W2108">
        <f>VLOOKUP(RIGHT($V$1,5),Key!$A$9:$B$14,2,FALSE)</f>
        <v>10.199999999999999</v>
      </c>
      <c r="X2108">
        <f t="shared" si="164"/>
        <v>0</v>
      </c>
      <c r="Y2108">
        <f>VLOOKUP(RIGHT($X$1,5),Key!$A$9:$B$14,2,FALSE)</f>
        <v>3.7</v>
      </c>
      <c r="Z2108">
        <f t="shared" si="162"/>
        <v>10.199999999999999</v>
      </c>
      <c r="AA2108">
        <f t="shared" si="163"/>
        <v>21</v>
      </c>
    </row>
    <row r="2109" spans="1:27" x14ac:dyDescent="0.3">
      <c r="A2109">
        <v>100067</v>
      </c>
      <c r="B2109">
        <v>230922</v>
      </c>
      <c r="C2109" s="3">
        <v>44130.595138888886</v>
      </c>
      <c r="D2109">
        <v>1</v>
      </c>
      <c r="E2109">
        <v>1</v>
      </c>
      <c r="F2109" t="s">
        <v>25</v>
      </c>
      <c r="G2109">
        <v>2</v>
      </c>
      <c r="H2109">
        <v>69.667969999999997</v>
      </c>
      <c r="I2109">
        <v>20.617190000000001</v>
      </c>
      <c r="J2109">
        <v>1.015625</v>
      </c>
      <c r="K2109">
        <v>58.023440000000001</v>
      </c>
      <c r="L2109" s="3">
        <v>44130.349305555559</v>
      </c>
      <c r="M2109">
        <v>17.18</v>
      </c>
      <c r="N2109" t="s">
        <v>28</v>
      </c>
      <c r="P2109">
        <f>(C2109-Key!$B$1)*24</f>
        <v>-0.76666666672099382</v>
      </c>
      <c r="Q2109">
        <f>(Key!$B$2-'17.1'!C2109)*24</f>
        <v>3.7166666667326353</v>
      </c>
      <c r="R2109" s="3">
        <f>C2109-(M2109-Key!$B$5)/(24*Key!$B$6)</f>
        <v>44130.581324074068</v>
      </c>
      <c r="S2109">
        <f>M2109-Key!$B$5</f>
        <v>14.92</v>
      </c>
      <c r="T2109" s="2">
        <f t="shared" si="160"/>
        <v>44129.597222222219</v>
      </c>
      <c r="U2109" t="str">
        <f t="shared" si="161"/>
        <v>10-25-2020 14:20</v>
      </c>
      <c r="V2109">
        <f>IFERROR(IF(W2109=Z2109,VLOOKUP($U2109,[1]C8842!$G$2:$M$145,3,FALSE),0),0)</f>
        <v>21</v>
      </c>
      <c r="W2109">
        <f>VLOOKUP(RIGHT($V$1,5),Key!$A$9:$B$14,2,FALSE)</f>
        <v>10.199999999999999</v>
      </c>
      <c r="X2109">
        <f t="shared" si="164"/>
        <v>0</v>
      </c>
      <c r="Y2109">
        <f>VLOOKUP(RIGHT($X$1,5),Key!$A$9:$B$14,2,FALSE)</f>
        <v>3.7</v>
      </c>
      <c r="Z2109">
        <f t="shared" si="162"/>
        <v>10.199999999999999</v>
      </c>
      <c r="AA2109">
        <f t="shared" si="163"/>
        <v>21</v>
      </c>
    </row>
    <row r="2110" spans="1:27" x14ac:dyDescent="0.3">
      <c r="A2110">
        <v>100067</v>
      </c>
      <c r="B2110">
        <v>230922</v>
      </c>
      <c r="C2110" s="3">
        <v>44130.595138888886</v>
      </c>
      <c r="D2110">
        <v>3</v>
      </c>
      <c r="E2110">
        <v>2</v>
      </c>
      <c r="F2110" t="s">
        <v>26</v>
      </c>
      <c r="G2110">
        <v>1</v>
      </c>
      <c r="H2110">
        <v>60.621090000000002</v>
      </c>
      <c r="I2110">
        <v>11.992190000000001</v>
      </c>
      <c r="J2110">
        <v>0.7890625</v>
      </c>
      <c r="K2110">
        <v>93.039060000000006</v>
      </c>
      <c r="L2110" s="3">
        <v>44130.349305555559</v>
      </c>
      <c r="M2110">
        <v>17.18</v>
      </c>
      <c r="N2110" t="s">
        <v>28</v>
      </c>
      <c r="P2110">
        <f>(C2110-Key!$B$1)*24</f>
        <v>-0.76666666672099382</v>
      </c>
      <c r="Q2110">
        <f>(Key!$B$2-'17.1'!C2110)*24</f>
        <v>3.7166666667326353</v>
      </c>
      <c r="R2110" s="3">
        <f>C2110-(M2110-Key!$B$5)/(24*Key!$B$6)</f>
        <v>44130.581324074068</v>
      </c>
      <c r="S2110">
        <f>M2110-Key!$B$5</f>
        <v>14.92</v>
      </c>
      <c r="T2110" s="2">
        <f t="shared" si="160"/>
        <v>44129.597222222219</v>
      </c>
      <c r="U2110" t="str">
        <f t="shared" si="161"/>
        <v>10-25-2020 14:20</v>
      </c>
      <c r="V2110">
        <f>IFERROR(IF(W2110=Z2110,VLOOKUP($U2110,[1]C8842!$G$2:$M$145,3,FALSE),0),0)</f>
        <v>21</v>
      </c>
      <c r="W2110">
        <f>VLOOKUP(RIGHT($V$1,5),Key!$A$9:$B$14,2,FALSE)</f>
        <v>10.199999999999999</v>
      </c>
      <c r="X2110">
        <f t="shared" si="164"/>
        <v>0</v>
      </c>
      <c r="Y2110">
        <f>VLOOKUP(RIGHT($X$1,5),Key!$A$9:$B$14,2,FALSE)</f>
        <v>3.7</v>
      </c>
      <c r="Z2110">
        <f t="shared" si="162"/>
        <v>10.199999999999999</v>
      </c>
      <c r="AA2110">
        <f t="shared" si="163"/>
        <v>21</v>
      </c>
    </row>
    <row r="2111" spans="1:27" x14ac:dyDescent="0.3">
      <c r="A2111">
        <v>100067</v>
      </c>
      <c r="B2111">
        <v>230922</v>
      </c>
      <c r="C2111" s="3">
        <v>44130.595138888886</v>
      </c>
      <c r="D2111">
        <v>1</v>
      </c>
      <c r="E2111">
        <v>1</v>
      </c>
      <c r="F2111" t="s">
        <v>25</v>
      </c>
      <c r="G2111">
        <v>1</v>
      </c>
      <c r="H2111">
        <v>71.683589999999995</v>
      </c>
      <c r="I2111">
        <v>15.523440000000001</v>
      </c>
      <c r="J2111">
        <v>0.796875</v>
      </c>
      <c r="K2111">
        <v>58.023440000000001</v>
      </c>
      <c r="L2111" s="3">
        <v>44130.349305555559</v>
      </c>
      <c r="M2111">
        <v>17.18</v>
      </c>
      <c r="N2111" t="s">
        <v>28</v>
      </c>
      <c r="P2111">
        <f>(C2111-Key!$B$1)*24</f>
        <v>-0.76666666672099382</v>
      </c>
      <c r="Q2111">
        <f>(Key!$B$2-'17.1'!C2111)*24</f>
        <v>3.7166666667326353</v>
      </c>
      <c r="R2111" s="3">
        <f>C2111-(M2111-Key!$B$5)/(24*Key!$B$6)</f>
        <v>44130.581324074068</v>
      </c>
      <c r="S2111">
        <f>M2111-Key!$B$5</f>
        <v>14.92</v>
      </c>
      <c r="T2111" s="2">
        <f t="shared" si="160"/>
        <v>44129.597222222219</v>
      </c>
      <c r="U2111" t="str">
        <f t="shared" si="161"/>
        <v>10-25-2020 14:20</v>
      </c>
      <c r="V2111">
        <f>IFERROR(IF(W2111=Z2111,VLOOKUP($U2111,[1]C8842!$G$2:$M$145,3,FALSE),0),0)</f>
        <v>21</v>
      </c>
      <c r="W2111">
        <f>VLOOKUP(RIGHT($V$1,5),Key!$A$9:$B$14,2,FALSE)</f>
        <v>10.199999999999999</v>
      </c>
      <c r="X2111">
        <f t="shared" si="164"/>
        <v>0</v>
      </c>
      <c r="Y2111">
        <f>VLOOKUP(RIGHT($X$1,5),Key!$A$9:$B$14,2,FALSE)</f>
        <v>3.7</v>
      </c>
      <c r="Z2111">
        <f t="shared" si="162"/>
        <v>10.199999999999999</v>
      </c>
      <c r="AA2111">
        <f t="shared" si="163"/>
        <v>21</v>
      </c>
    </row>
    <row r="2112" spans="1:27" x14ac:dyDescent="0.3">
      <c r="A2112">
        <v>100067</v>
      </c>
      <c r="B2112">
        <v>230922</v>
      </c>
      <c r="C2112" s="3">
        <v>44130.595138888886</v>
      </c>
      <c r="D2112">
        <v>0</v>
      </c>
      <c r="E2112">
        <v>2</v>
      </c>
      <c r="F2112" t="s">
        <v>25</v>
      </c>
      <c r="G2112">
        <v>1</v>
      </c>
      <c r="H2112">
        <v>56.894530000000003</v>
      </c>
      <c r="I2112">
        <v>19.871089999999999</v>
      </c>
      <c r="J2112">
        <v>1.207031</v>
      </c>
      <c r="K2112">
        <v>46.019530000000003</v>
      </c>
      <c r="L2112" s="3">
        <v>44130.349305555559</v>
      </c>
      <c r="M2112">
        <v>17.18</v>
      </c>
      <c r="N2112" t="s">
        <v>28</v>
      </c>
      <c r="P2112">
        <f>(C2112-Key!$B$1)*24</f>
        <v>-0.76666666672099382</v>
      </c>
      <c r="Q2112">
        <f>(Key!$B$2-'17.1'!C2112)*24</f>
        <v>3.7166666667326353</v>
      </c>
      <c r="R2112" s="3">
        <f>C2112-(M2112-Key!$B$5)/(24*Key!$B$6)</f>
        <v>44130.581324074068</v>
      </c>
      <c r="S2112">
        <f>M2112-Key!$B$5</f>
        <v>14.92</v>
      </c>
      <c r="T2112" s="2">
        <f t="shared" si="160"/>
        <v>44129.597222222219</v>
      </c>
      <c r="U2112" t="str">
        <f t="shared" si="161"/>
        <v>10-25-2020 14:20</v>
      </c>
      <c r="V2112">
        <f>IFERROR(IF(W2112=Z2112,VLOOKUP($U2112,[1]C8842!$G$2:$M$145,3,FALSE),0),0)</f>
        <v>21</v>
      </c>
      <c r="W2112">
        <f>VLOOKUP(RIGHT($V$1,5),Key!$A$9:$B$14,2,FALSE)</f>
        <v>10.199999999999999</v>
      </c>
      <c r="X2112">
        <f t="shared" si="164"/>
        <v>0</v>
      </c>
      <c r="Y2112">
        <f>VLOOKUP(RIGHT($X$1,5),Key!$A$9:$B$14,2,FALSE)</f>
        <v>3.7</v>
      </c>
      <c r="Z2112">
        <f t="shared" si="162"/>
        <v>10.199999999999999</v>
      </c>
      <c r="AA2112">
        <f t="shared" si="163"/>
        <v>21</v>
      </c>
    </row>
    <row r="2113" spans="1:27" x14ac:dyDescent="0.3">
      <c r="A2113">
        <v>100067</v>
      </c>
      <c r="B2113">
        <v>230922</v>
      </c>
      <c r="C2113" s="3">
        <v>44130.595138888886</v>
      </c>
      <c r="D2113">
        <v>2</v>
      </c>
      <c r="E2113">
        <v>1</v>
      </c>
      <c r="F2113" t="s">
        <v>26</v>
      </c>
      <c r="G2113">
        <v>2</v>
      </c>
      <c r="H2113">
        <v>68.222660000000005</v>
      </c>
      <c r="I2113">
        <v>21.367190000000001</v>
      </c>
      <c r="J2113">
        <v>1.066406</v>
      </c>
      <c r="K2113">
        <v>80.03125</v>
      </c>
      <c r="L2113" s="3">
        <v>44130.349305555559</v>
      </c>
      <c r="M2113">
        <v>17.18</v>
      </c>
      <c r="N2113" t="s">
        <v>28</v>
      </c>
      <c r="P2113">
        <f>(C2113-Key!$B$1)*24</f>
        <v>-0.76666666672099382</v>
      </c>
      <c r="Q2113">
        <f>(Key!$B$2-'17.1'!C2113)*24</f>
        <v>3.7166666667326353</v>
      </c>
      <c r="R2113" s="3">
        <f>C2113-(M2113-Key!$B$5)/(24*Key!$B$6)</f>
        <v>44130.581324074068</v>
      </c>
      <c r="S2113">
        <f>M2113-Key!$B$5</f>
        <v>14.92</v>
      </c>
      <c r="T2113" s="2">
        <f t="shared" si="160"/>
        <v>44129.597222222219</v>
      </c>
      <c r="U2113" t="str">
        <f t="shared" si="161"/>
        <v>10-25-2020 14:20</v>
      </c>
      <c r="V2113">
        <f>IFERROR(IF(W2113=Z2113,VLOOKUP($U2113,[1]C8842!$G$2:$M$145,3,FALSE),0),0)</f>
        <v>21</v>
      </c>
      <c r="W2113">
        <f>VLOOKUP(RIGHT($V$1,5),Key!$A$9:$B$14,2,FALSE)</f>
        <v>10.199999999999999</v>
      </c>
      <c r="X2113">
        <f t="shared" si="164"/>
        <v>0</v>
      </c>
      <c r="Y2113">
        <f>VLOOKUP(RIGHT($X$1,5),Key!$A$9:$B$14,2,FALSE)</f>
        <v>3.7</v>
      </c>
      <c r="Z2113">
        <f t="shared" si="162"/>
        <v>10.199999999999999</v>
      </c>
      <c r="AA2113">
        <f t="shared" si="163"/>
        <v>21</v>
      </c>
    </row>
    <row r="2114" spans="1:27" x14ac:dyDescent="0.3">
      <c r="A2114">
        <v>100067</v>
      </c>
      <c r="B2114">
        <v>230922</v>
      </c>
      <c r="C2114" s="3">
        <v>44130.595138888886</v>
      </c>
      <c r="D2114">
        <v>0</v>
      </c>
      <c r="E2114">
        <v>2</v>
      </c>
      <c r="F2114" t="s">
        <v>25</v>
      </c>
      <c r="G2114">
        <v>4</v>
      </c>
      <c r="H2114">
        <v>59.964840000000002</v>
      </c>
      <c r="I2114">
        <v>74.292969999999997</v>
      </c>
      <c r="J2114">
        <v>3.5625</v>
      </c>
      <c r="K2114">
        <v>46.019530000000003</v>
      </c>
      <c r="L2114" s="3">
        <v>44130.349305555559</v>
      </c>
      <c r="M2114">
        <v>17.18</v>
      </c>
      <c r="N2114" t="s">
        <v>28</v>
      </c>
      <c r="P2114">
        <f>(C2114-Key!$B$1)*24</f>
        <v>-0.76666666672099382</v>
      </c>
      <c r="Q2114">
        <f>(Key!$B$2-'17.1'!C2114)*24</f>
        <v>3.7166666667326353</v>
      </c>
      <c r="R2114" s="3">
        <f>C2114-(M2114-Key!$B$5)/(24*Key!$B$6)</f>
        <v>44130.581324074068</v>
      </c>
      <c r="S2114">
        <f>M2114-Key!$B$5</f>
        <v>14.92</v>
      </c>
      <c r="T2114" s="2">
        <f t="shared" si="160"/>
        <v>44129.597222222219</v>
      </c>
      <c r="U2114" t="str">
        <f t="shared" si="161"/>
        <v>10-25-2020 14:20</v>
      </c>
      <c r="V2114">
        <f>IFERROR(IF(W2114=Z2114,VLOOKUP($U2114,[1]C8842!$G$2:$M$145,3,FALSE),0),0)</f>
        <v>21</v>
      </c>
      <c r="W2114">
        <f>VLOOKUP(RIGHT($V$1,5),Key!$A$9:$B$14,2,FALSE)</f>
        <v>10.199999999999999</v>
      </c>
      <c r="X2114">
        <f t="shared" si="164"/>
        <v>0</v>
      </c>
      <c r="Y2114">
        <f>VLOOKUP(RIGHT($X$1,5),Key!$A$9:$B$14,2,FALSE)</f>
        <v>3.7</v>
      </c>
      <c r="Z2114">
        <f t="shared" si="162"/>
        <v>10.199999999999999</v>
      </c>
      <c r="AA2114">
        <f t="shared" si="163"/>
        <v>21</v>
      </c>
    </row>
    <row r="2115" spans="1:27" x14ac:dyDescent="0.3">
      <c r="A2115">
        <v>100067</v>
      </c>
      <c r="B2115">
        <v>230922</v>
      </c>
      <c r="C2115" s="3">
        <v>44130.595833333333</v>
      </c>
      <c r="D2115">
        <v>1</v>
      </c>
      <c r="E2115">
        <v>1</v>
      </c>
      <c r="F2115" t="s">
        <v>25</v>
      </c>
      <c r="G2115">
        <v>1</v>
      </c>
      <c r="H2115">
        <v>70.476560000000006</v>
      </c>
      <c r="I2115">
        <v>14.503909999999999</v>
      </c>
      <c r="J2115">
        <v>0.7734375</v>
      </c>
      <c r="K2115">
        <v>58.023440000000001</v>
      </c>
      <c r="L2115" s="3">
        <v>44130.349305555559</v>
      </c>
      <c r="M2115">
        <v>17.18</v>
      </c>
      <c r="N2115" t="s">
        <v>28</v>
      </c>
      <c r="P2115">
        <f>(C2115-Key!$B$1)*24</f>
        <v>-0.75</v>
      </c>
      <c r="Q2115">
        <f>(Key!$B$2-'17.1'!C2115)*24</f>
        <v>3.7000000000116415</v>
      </c>
      <c r="R2115" s="3">
        <f>C2115-(M2115-Key!$B$5)/(24*Key!$B$6)</f>
        <v>44130.582018518515</v>
      </c>
      <c r="S2115">
        <f>M2115-Key!$B$5</f>
        <v>14.92</v>
      </c>
      <c r="T2115" s="2">
        <f t="shared" ref="T2115:T2178" si="165">ROUND(C2115*24*60/10,0)/(24*6)-1</f>
        <v>44129.597222222219</v>
      </c>
      <c r="U2115" t="str">
        <f t="shared" ref="U2115:U2178" si="166">TEXT(T2115,"mm-dd-yyyy hh:mm")</f>
        <v>10-25-2020 14:20</v>
      </c>
      <c r="V2115">
        <f>IFERROR(IF(W2115=Z2115,VLOOKUP($U2115,[1]C8842!$G$2:$M$145,3,FALSE),0),0)</f>
        <v>21</v>
      </c>
      <c r="W2115">
        <f>VLOOKUP(RIGHT($V$1,5),Key!$A$9:$B$14,2,FALSE)</f>
        <v>10.199999999999999</v>
      </c>
      <c r="X2115">
        <f t="shared" si="164"/>
        <v>0</v>
      </c>
      <c r="Y2115">
        <f>VLOOKUP(RIGHT($X$1,5),Key!$A$9:$B$14,2,FALSE)</f>
        <v>3.7</v>
      </c>
      <c r="Z2115">
        <f t="shared" ref="Z2115:Z2178" si="167">M2115-MIN(ABS(Y2115-M2115),ABS(W2115-M2115))</f>
        <v>10.199999999999999</v>
      </c>
      <c r="AA2115">
        <f t="shared" ref="AA2115:AA2178" si="168">SUM(V2115,X2115)</f>
        <v>21</v>
      </c>
    </row>
    <row r="2116" spans="1:27" x14ac:dyDescent="0.3">
      <c r="A2116">
        <v>100067</v>
      </c>
      <c r="B2116">
        <v>230922</v>
      </c>
      <c r="C2116" s="3">
        <v>44130.595833333333</v>
      </c>
      <c r="D2116">
        <v>3</v>
      </c>
      <c r="E2116">
        <v>2</v>
      </c>
      <c r="F2116" t="s">
        <v>26</v>
      </c>
      <c r="G2116">
        <v>1</v>
      </c>
      <c r="H2116">
        <v>70.136719999999997</v>
      </c>
      <c r="I2116">
        <v>16.64453</v>
      </c>
      <c r="J2116">
        <v>0.859375</v>
      </c>
      <c r="K2116">
        <v>94.039060000000006</v>
      </c>
      <c r="L2116" s="3">
        <v>44130.349305555559</v>
      </c>
      <c r="M2116">
        <v>17.18</v>
      </c>
      <c r="N2116" t="s">
        <v>28</v>
      </c>
      <c r="P2116">
        <f>(C2116-Key!$B$1)*24</f>
        <v>-0.75</v>
      </c>
      <c r="Q2116">
        <f>(Key!$B$2-'17.1'!C2116)*24</f>
        <v>3.7000000000116415</v>
      </c>
      <c r="R2116" s="3">
        <f>C2116-(M2116-Key!$B$5)/(24*Key!$B$6)</f>
        <v>44130.582018518515</v>
      </c>
      <c r="S2116">
        <f>M2116-Key!$B$5</f>
        <v>14.92</v>
      </c>
      <c r="T2116" s="2">
        <f t="shared" si="165"/>
        <v>44129.597222222219</v>
      </c>
      <c r="U2116" t="str">
        <f t="shared" si="166"/>
        <v>10-25-2020 14:20</v>
      </c>
      <c r="V2116">
        <f>IFERROR(IF(W2116=Z2116,VLOOKUP($U2116,[1]C8842!$G$2:$M$145,3,FALSE),0),0)</f>
        <v>21</v>
      </c>
      <c r="W2116">
        <f>VLOOKUP(RIGHT($V$1,5),Key!$A$9:$B$14,2,FALSE)</f>
        <v>10.199999999999999</v>
      </c>
      <c r="X2116">
        <f t="shared" ref="X2116:X2179" si="169">$X$2</f>
        <v>0</v>
      </c>
      <c r="Y2116">
        <f>VLOOKUP(RIGHT($X$1,5),Key!$A$9:$B$14,2,FALSE)</f>
        <v>3.7</v>
      </c>
      <c r="Z2116">
        <f t="shared" si="167"/>
        <v>10.199999999999999</v>
      </c>
      <c r="AA2116">
        <f t="shared" si="168"/>
        <v>21</v>
      </c>
    </row>
    <row r="2117" spans="1:27" x14ac:dyDescent="0.3">
      <c r="A2117">
        <v>100067</v>
      </c>
      <c r="B2117">
        <v>230922</v>
      </c>
      <c r="C2117" s="3">
        <v>44130.595833333333</v>
      </c>
      <c r="D2117">
        <v>3</v>
      </c>
      <c r="E2117">
        <v>2</v>
      </c>
      <c r="F2117" t="s">
        <v>26</v>
      </c>
      <c r="G2117">
        <v>1</v>
      </c>
      <c r="H2117">
        <v>69.9375</v>
      </c>
      <c r="I2117">
        <v>17.253910000000001</v>
      </c>
      <c r="J2117">
        <v>0.8828125</v>
      </c>
      <c r="K2117">
        <v>92.039060000000006</v>
      </c>
      <c r="L2117" s="3">
        <v>44130.349305555559</v>
      </c>
      <c r="M2117">
        <v>17.18</v>
      </c>
      <c r="N2117" t="s">
        <v>28</v>
      </c>
      <c r="P2117">
        <f>(C2117-Key!$B$1)*24</f>
        <v>-0.75</v>
      </c>
      <c r="Q2117">
        <f>(Key!$B$2-'17.1'!C2117)*24</f>
        <v>3.7000000000116415</v>
      </c>
      <c r="R2117" s="3">
        <f>C2117-(M2117-Key!$B$5)/(24*Key!$B$6)</f>
        <v>44130.582018518515</v>
      </c>
      <c r="S2117">
        <f>M2117-Key!$B$5</f>
        <v>14.92</v>
      </c>
      <c r="T2117" s="2">
        <f t="shared" si="165"/>
        <v>44129.597222222219</v>
      </c>
      <c r="U2117" t="str">
        <f t="shared" si="166"/>
        <v>10-25-2020 14:20</v>
      </c>
      <c r="V2117">
        <f>IFERROR(IF(W2117=Z2117,VLOOKUP($U2117,[1]C8842!$G$2:$M$145,3,FALSE),0),0)</f>
        <v>21</v>
      </c>
      <c r="W2117">
        <f>VLOOKUP(RIGHT($V$1,5),Key!$A$9:$B$14,2,FALSE)</f>
        <v>10.199999999999999</v>
      </c>
      <c r="X2117">
        <f t="shared" si="169"/>
        <v>0</v>
      </c>
      <c r="Y2117">
        <f>VLOOKUP(RIGHT($X$1,5),Key!$A$9:$B$14,2,FALSE)</f>
        <v>3.7</v>
      </c>
      <c r="Z2117">
        <f t="shared" si="167"/>
        <v>10.199999999999999</v>
      </c>
      <c r="AA2117">
        <f t="shared" si="168"/>
        <v>21</v>
      </c>
    </row>
    <row r="2118" spans="1:27" x14ac:dyDescent="0.3">
      <c r="A2118">
        <v>100067</v>
      </c>
      <c r="B2118">
        <v>230922</v>
      </c>
      <c r="C2118" s="3">
        <v>44130.595833333333</v>
      </c>
      <c r="D2118">
        <v>2</v>
      </c>
      <c r="E2118">
        <v>1</v>
      </c>
      <c r="F2118" t="s">
        <v>26</v>
      </c>
      <c r="G2118">
        <v>1</v>
      </c>
      <c r="H2118">
        <v>68.355469999999997</v>
      </c>
      <c r="I2118">
        <v>15.945309999999999</v>
      </c>
      <c r="J2118">
        <v>0.8515625</v>
      </c>
      <c r="K2118">
        <v>82.035160000000005</v>
      </c>
      <c r="L2118" s="3">
        <v>44130.349305555559</v>
      </c>
      <c r="M2118">
        <v>17.18</v>
      </c>
      <c r="N2118" t="s">
        <v>28</v>
      </c>
      <c r="P2118">
        <f>(C2118-Key!$B$1)*24</f>
        <v>-0.75</v>
      </c>
      <c r="Q2118">
        <f>(Key!$B$2-'17.1'!C2118)*24</f>
        <v>3.7000000000116415</v>
      </c>
      <c r="R2118" s="3">
        <f>C2118-(M2118-Key!$B$5)/(24*Key!$B$6)</f>
        <v>44130.582018518515</v>
      </c>
      <c r="S2118">
        <f>M2118-Key!$B$5</f>
        <v>14.92</v>
      </c>
      <c r="T2118" s="2">
        <f t="shared" si="165"/>
        <v>44129.597222222219</v>
      </c>
      <c r="U2118" t="str">
        <f t="shared" si="166"/>
        <v>10-25-2020 14:20</v>
      </c>
      <c r="V2118">
        <f>IFERROR(IF(W2118=Z2118,VLOOKUP($U2118,[1]C8842!$G$2:$M$145,3,FALSE),0),0)</f>
        <v>21</v>
      </c>
      <c r="W2118">
        <f>VLOOKUP(RIGHT($V$1,5),Key!$A$9:$B$14,2,FALSE)</f>
        <v>10.199999999999999</v>
      </c>
      <c r="X2118">
        <f t="shared" si="169"/>
        <v>0</v>
      </c>
      <c r="Y2118">
        <f>VLOOKUP(RIGHT($X$1,5),Key!$A$9:$B$14,2,FALSE)</f>
        <v>3.7</v>
      </c>
      <c r="Z2118">
        <f t="shared" si="167"/>
        <v>10.199999999999999</v>
      </c>
      <c r="AA2118">
        <f t="shared" si="168"/>
        <v>21</v>
      </c>
    </row>
    <row r="2119" spans="1:27" x14ac:dyDescent="0.3">
      <c r="A2119">
        <v>100067</v>
      </c>
      <c r="B2119">
        <v>230922</v>
      </c>
      <c r="C2119" s="3">
        <v>44130.595833333333</v>
      </c>
      <c r="D2119">
        <v>0</v>
      </c>
      <c r="E2119">
        <v>2</v>
      </c>
      <c r="F2119" t="s">
        <v>25</v>
      </c>
      <c r="G2119">
        <v>1</v>
      </c>
      <c r="H2119">
        <v>65.671880000000002</v>
      </c>
      <c r="I2119">
        <v>13.85547</v>
      </c>
      <c r="J2119">
        <v>0.80078130000000003</v>
      </c>
      <c r="K2119">
        <v>46.019530000000003</v>
      </c>
      <c r="L2119" s="3">
        <v>44130.349305555559</v>
      </c>
      <c r="M2119">
        <v>17.18</v>
      </c>
      <c r="N2119" t="s">
        <v>28</v>
      </c>
      <c r="P2119">
        <f>(C2119-Key!$B$1)*24</f>
        <v>-0.75</v>
      </c>
      <c r="Q2119">
        <f>(Key!$B$2-'17.1'!C2119)*24</f>
        <v>3.7000000000116415</v>
      </c>
      <c r="R2119" s="3">
        <f>C2119-(M2119-Key!$B$5)/(24*Key!$B$6)</f>
        <v>44130.582018518515</v>
      </c>
      <c r="S2119">
        <f>M2119-Key!$B$5</f>
        <v>14.92</v>
      </c>
      <c r="T2119" s="2">
        <f t="shared" si="165"/>
        <v>44129.597222222219</v>
      </c>
      <c r="U2119" t="str">
        <f t="shared" si="166"/>
        <v>10-25-2020 14:20</v>
      </c>
      <c r="V2119">
        <f>IFERROR(IF(W2119=Z2119,VLOOKUP($U2119,[1]C8842!$G$2:$M$145,3,FALSE),0),0)</f>
        <v>21</v>
      </c>
      <c r="W2119">
        <f>VLOOKUP(RIGHT($V$1,5),Key!$A$9:$B$14,2,FALSE)</f>
        <v>10.199999999999999</v>
      </c>
      <c r="X2119">
        <f t="shared" si="169"/>
        <v>0</v>
      </c>
      <c r="Y2119">
        <f>VLOOKUP(RIGHT($X$1,5),Key!$A$9:$B$14,2,FALSE)</f>
        <v>3.7</v>
      </c>
      <c r="Z2119">
        <f t="shared" si="167"/>
        <v>10.199999999999999</v>
      </c>
      <c r="AA2119">
        <f t="shared" si="168"/>
        <v>21</v>
      </c>
    </row>
    <row r="2120" spans="1:27" x14ac:dyDescent="0.3">
      <c r="A2120">
        <v>100067</v>
      </c>
      <c r="B2120">
        <v>230922</v>
      </c>
      <c r="C2120" s="3">
        <v>44130.595833333333</v>
      </c>
      <c r="D2120">
        <v>3</v>
      </c>
      <c r="E2120">
        <v>2</v>
      </c>
      <c r="F2120" t="s">
        <v>26</v>
      </c>
      <c r="G2120">
        <v>1</v>
      </c>
      <c r="H2120">
        <v>62.707030000000003</v>
      </c>
      <c r="I2120">
        <v>14.29297</v>
      </c>
      <c r="J2120">
        <v>0.859375</v>
      </c>
      <c r="K2120">
        <v>92.039060000000006</v>
      </c>
      <c r="L2120" s="3">
        <v>44130.349305555559</v>
      </c>
      <c r="M2120">
        <v>17.18</v>
      </c>
      <c r="N2120" t="s">
        <v>28</v>
      </c>
      <c r="P2120">
        <f>(C2120-Key!$B$1)*24</f>
        <v>-0.75</v>
      </c>
      <c r="Q2120">
        <f>(Key!$B$2-'17.1'!C2120)*24</f>
        <v>3.7000000000116415</v>
      </c>
      <c r="R2120" s="3">
        <f>C2120-(M2120-Key!$B$5)/(24*Key!$B$6)</f>
        <v>44130.582018518515</v>
      </c>
      <c r="S2120">
        <f>M2120-Key!$B$5</f>
        <v>14.92</v>
      </c>
      <c r="T2120" s="2">
        <f t="shared" si="165"/>
        <v>44129.597222222219</v>
      </c>
      <c r="U2120" t="str">
        <f t="shared" si="166"/>
        <v>10-25-2020 14:20</v>
      </c>
      <c r="V2120">
        <f>IFERROR(IF(W2120=Z2120,VLOOKUP($U2120,[1]C8842!$G$2:$M$145,3,FALSE),0),0)</f>
        <v>21</v>
      </c>
      <c r="W2120">
        <f>VLOOKUP(RIGHT($V$1,5),Key!$A$9:$B$14,2,FALSE)</f>
        <v>10.199999999999999</v>
      </c>
      <c r="X2120">
        <f t="shared" si="169"/>
        <v>0</v>
      </c>
      <c r="Y2120">
        <f>VLOOKUP(RIGHT($X$1,5),Key!$A$9:$B$14,2,FALSE)</f>
        <v>3.7</v>
      </c>
      <c r="Z2120">
        <f t="shared" si="167"/>
        <v>10.199999999999999</v>
      </c>
      <c r="AA2120">
        <f t="shared" si="168"/>
        <v>21</v>
      </c>
    </row>
    <row r="2121" spans="1:27" x14ac:dyDescent="0.3">
      <c r="A2121">
        <v>100067</v>
      </c>
      <c r="B2121">
        <v>230922</v>
      </c>
      <c r="C2121" s="3">
        <v>44130.595833333333</v>
      </c>
      <c r="D2121">
        <v>1</v>
      </c>
      <c r="E2121">
        <v>1</v>
      </c>
      <c r="F2121" t="s">
        <v>25</v>
      </c>
      <c r="G2121">
        <v>1</v>
      </c>
      <c r="H2121">
        <v>72.164060000000006</v>
      </c>
      <c r="I2121">
        <v>14.90625</v>
      </c>
      <c r="J2121">
        <v>0.76953130000000003</v>
      </c>
      <c r="K2121">
        <v>58.023440000000001</v>
      </c>
      <c r="L2121" s="3">
        <v>44130.349305555559</v>
      </c>
      <c r="M2121">
        <v>17.18</v>
      </c>
      <c r="N2121" t="s">
        <v>28</v>
      </c>
      <c r="P2121">
        <f>(C2121-Key!$B$1)*24</f>
        <v>-0.75</v>
      </c>
      <c r="Q2121">
        <f>(Key!$B$2-'17.1'!C2121)*24</f>
        <v>3.7000000000116415</v>
      </c>
      <c r="R2121" s="3">
        <f>C2121-(M2121-Key!$B$5)/(24*Key!$B$6)</f>
        <v>44130.582018518515</v>
      </c>
      <c r="S2121">
        <f>M2121-Key!$B$5</f>
        <v>14.92</v>
      </c>
      <c r="T2121" s="2">
        <f t="shared" si="165"/>
        <v>44129.597222222219</v>
      </c>
      <c r="U2121" t="str">
        <f t="shared" si="166"/>
        <v>10-25-2020 14:20</v>
      </c>
      <c r="V2121">
        <f>IFERROR(IF(W2121=Z2121,VLOOKUP($U2121,[1]C8842!$G$2:$M$145,3,FALSE),0),0)</f>
        <v>21</v>
      </c>
      <c r="W2121">
        <f>VLOOKUP(RIGHT($V$1,5),Key!$A$9:$B$14,2,FALSE)</f>
        <v>10.199999999999999</v>
      </c>
      <c r="X2121">
        <f t="shared" si="169"/>
        <v>0</v>
      </c>
      <c r="Y2121">
        <f>VLOOKUP(RIGHT($X$1,5),Key!$A$9:$B$14,2,FALSE)</f>
        <v>3.7</v>
      </c>
      <c r="Z2121">
        <f t="shared" si="167"/>
        <v>10.199999999999999</v>
      </c>
      <c r="AA2121">
        <f t="shared" si="168"/>
        <v>21</v>
      </c>
    </row>
    <row r="2122" spans="1:27" x14ac:dyDescent="0.3">
      <c r="A2122">
        <v>100067</v>
      </c>
      <c r="B2122">
        <v>230922</v>
      </c>
      <c r="C2122" s="3">
        <v>44130.595833333333</v>
      </c>
      <c r="D2122">
        <v>1</v>
      </c>
      <c r="E2122">
        <v>1</v>
      </c>
      <c r="F2122" t="s">
        <v>25</v>
      </c>
      <c r="G2122">
        <v>1</v>
      </c>
      <c r="H2122">
        <v>67.5625</v>
      </c>
      <c r="I2122">
        <v>12.945309999999999</v>
      </c>
      <c r="J2122">
        <v>0.74609380000000003</v>
      </c>
      <c r="K2122">
        <v>56.023440000000001</v>
      </c>
      <c r="L2122" s="3">
        <v>44130.349305555559</v>
      </c>
      <c r="M2122">
        <v>17.18</v>
      </c>
      <c r="N2122" t="s">
        <v>28</v>
      </c>
      <c r="P2122">
        <f>(C2122-Key!$B$1)*24</f>
        <v>-0.75</v>
      </c>
      <c r="Q2122">
        <f>(Key!$B$2-'17.1'!C2122)*24</f>
        <v>3.7000000000116415</v>
      </c>
      <c r="R2122" s="3">
        <f>C2122-(M2122-Key!$B$5)/(24*Key!$B$6)</f>
        <v>44130.582018518515</v>
      </c>
      <c r="S2122">
        <f>M2122-Key!$B$5</f>
        <v>14.92</v>
      </c>
      <c r="T2122" s="2">
        <f t="shared" si="165"/>
        <v>44129.597222222219</v>
      </c>
      <c r="U2122" t="str">
        <f t="shared" si="166"/>
        <v>10-25-2020 14:20</v>
      </c>
      <c r="V2122">
        <f>IFERROR(IF(W2122=Z2122,VLOOKUP($U2122,[1]C8842!$G$2:$M$145,3,FALSE),0),0)</f>
        <v>21</v>
      </c>
      <c r="W2122">
        <f>VLOOKUP(RIGHT($V$1,5),Key!$A$9:$B$14,2,FALSE)</f>
        <v>10.199999999999999</v>
      </c>
      <c r="X2122">
        <f t="shared" si="169"/>
        <v>0</v>
      </c>
      <c r="Y2122">
        <f>VLOOKUP(RIGHT($X$1,5),Key!$A$9:$B$14,2,FALSE)</f>
        <v>3.7</v>
      </c>
      <c r="Z2122">
        <f t="shared" si="167"/>
        <v>10.199999999999999</v>
      </c>
      <c r="AA2122">
        <f t="shared" si="168"/>
        <v>21</v>
      </c>
    </row>
    <row r="2123" spans="1:27" x14ac:dyDescent="0.3">
      <c r="A2123">
        <v>100067</v>
      </c>
      <c r="B2123">
        <v>230922</v>
      </c>
      <c r="C2123" s="3">
        <v>44130.595833333333</v>
      </c>
      <c r="D2123">
        <v>0</v>
      </c>
      <c r="E2123">
        <v>2</v>
      </c>
      <c r="F2123" t="s">
        <v>25</v>
      </c>
      <c r="G2123">
        <v>1</v>
      </c>
      <c r="H2123">
        <v>67.203130000000002</v>
      </c>
      <c r="I2123">
        <v>16.09375</v>
      </c>
      <c r="J2123">
        <v>0.875</v>
      </c>
      <c r="K2123">
        <v>44.019530000000003</v>
      </c>
      <c r="L2123" s="3">
        <v>44130.349305555559</v>
      </c>
      <c r="M2123">
        <v>17.18</v>
      </c>
      <c r="N2123" t="s">
        <v>28</v>
      </c>
      <c r="P2123">
        <f>(C2123-Key!$B$1)*24</f>
        <v>-0.75</v>
      </c>
      <c r="Q2123">
        <f>(Key!$B$2-'17.1'!C2123)*24</f>
        <v>3.7000000000116415</v>
      </c>
      <c r="R2123" s="3">
        <f>C2123-(M2123-Key!$B$5)/(24*Key!$B$6)</f>
        <v>44130.582018518515</v>
      </c>
      <c r="S2123">
        <f>M2123-Key!$B$5</f>
        <v>14.92</v>
      </c>
      <c r="T2123" s="2">
        <f t="shared" si="165"/>
        <v>44129.597222222219</v>
      </c>
      <c r="U2123" t="str">
        <f t="shared" si="166"/>
        <v>10-25-2020 14:20</v>
      </c>
      <c r="V2123">
        <f>IFERROR(IF(W2123=Z2123,VLOOKUP($U2123,[1]C8842!$G$2:$M$145,3,FALSE),0),0)</f>
        <v>21</v>
      </c>
      <c r="W2123">
        <f>VLOOKUP(RIGHT($V$1,5),Key!$A$9:$B$14,2,FALSE)</f>
        <v>10.199999999999999</v>
      </c>
      <c r="X2123">
        <f t="shared" si="169"/>
        <v>0</v>
      </c>
      <c r="Y2123">
        <f>VLOOKUP(RIGHT($X$1,5),Key!$A$9:$B$14,2,FALSE)</f>
        <v>3.7</v>
      </c>
      <c r="Z2123">
        <f t="shared" si="167"/>
        <v>10.199999999999999</v>
      </c>
      <c r="AA2123">
        <f t="shared" si="168"/>
        <v>21</v>
      </c>
    </row>
    <row r="2124" spans="1:27" x14ac:dyDescent="0.3">
      <c r="A2124">
        <v>100067</v>
      </c>
      <c r="B2124">
        <v>230922</v>
      </c>
      <c r="C2124" s="3">
        <v>44130.595833333333</v>
      </c>
      <c r="D2124">
        <v>2</v>
      </c>
      <c r="E2124">
        <v>1</v>
      </c>
      <c r="F2124" t="s">
        <v>26</v>
      </c>
      <c r="G2124">
        <v>2</v>
      </c>
      <c r="H2124">
        <v>61.136719999999997</v>
      </c>
      <c r="I2124">
        <v>22.23828</v>
      </c>
      <c r="J2124">
        <v>1.2265630000000001</v>
      </c>
      <c r="K2124">
        <v>81.035160000000005</v>
      </c>
      <c r="L2124" s="3">
        <v>44130.349305555559</v>
      </c>
      <c r="M2124">
        <v>17.18</v>
      </c>
      <c r="N2124" t="s">
        <v>28</v>
      </c>
      <c r="P2124">
        <f>(C2124-Key!$B$1)*24</f>
        <v>-0.75</v>
      </c>
      <c r="Q2124">
        <f>(Key!$B$2-'17.1'!C2124)*24</f>
        <v>3.7000000000116415</v>
      </c>
      <c r="R2124" s="3">
        <f>C2124-(M2124-Key!$B$5)/(24*Key!$B$6)</f>
        <v>44130.582018518515</v>
      </c>
      <c r="S2124">
        <f>M2124-Key!$B$5</f>
        <v>14.92</v>
      </c>
      <c r="T2124" s="2">
        <f t="shared" si="165"/>
        <v>44129.597222222219</v>
      </c>
      <c r="U2124" t="str">
        <f t="shared" si="166"/>
        <v>10-25-2020 14:20</v>
      </c>
      <c r="V2124">
        <f>IFERROR(IF(W2124=Z2124,VLOOKUP($U2124,[1]C8842!$G$2:$M$145,3,FALSE),0),0)</f>
        <v>21</v>
      </c>
      <c r="W2124">
        <f>VLOOKUP(RIGHT($V$1,5),Key!$A$9:$B$14,2,FALSE)</f>
        <v>10.199999999999999</v>
      </c>
      <c r="X2124">
        <f t="shared" si="169"/>
        <v>0</v>
      </c>
      <c r="Y2124">
        <f>VLOOKUP(RIGHT($X$1,5),Key!$A$9:$B$14,2,FALSE)</f>
        <v>3.7</v>
      </c>
      <c r="Z2124">
        <f t="shared" si="167"/>
        <v>10.199999999999999</v>
      </c>
      <c r="AA2124">
        <f t="shared" si="168"/>
        <v>21</v>
      </c>
    </row>
    <row r="2125" spans="1:27" x14ac:dyDescent="0.3">
      <c r="A2125">
        <v>100067</v>
      </c>
      <c r="B2125">
        <v>230922</v>
      </c>
      <c r="C2125" s="3">
        <v>44130.59652777778</v>
      </c>
      <c r="D2125">
        <v>1</v>
      </c>
      <c r="E2125">
        <v>1</v>
      </c>
      <c r="F2125" t="s">
        <v>25</v>
      </c>
      <c r="G2125">
        <v>1</v>
      </c>
      <c r="H2125">
        <v>64.335939999999994</v>
      </c>
      <c r="I2125">
        <v>16.132809999999999</v>
      </c>
      <c r="J2125">
        <v>0.9140625</v>
      </c>
      <c r="K2125">
        <v>58.023440000000001</v>
      </c>
      <c r="L2125" s="3">
        <v>44130.349305555559</v>
      </c>
      <c r="M2125">
        <v>17.18</v>
      </c>
      <c r="N2125" t="s">
        <v>28</v>
      </c>
      <c r="P2125">
        <f>(C2125-Key!$B$1)*24</f>
        <v>-0.73333333327900618</v>
      </c>
      <c r="Q2125">
        <f>(Key!$B$2-'17.1'!C2125)*24</f>
        <v>3.6833333332906477</v>
      </c>
      <c r="R2125" s="3">
        <f>C2125-(M2125-Key!$B$5)/(24*Key!$B$6)</f>
        <v>44130.582712962962</v>
      </c>
      <c r="S2125">
        <f>M2125-Key!$B$5</f>
        <v>14.92</v>
      </c>
      <c r="T2125" s="2">
        <f t="shared" si="165"/>
        <v>44129.597222222219</v>
      </c>
      <c r="U2125" t="str">
        <f t="shared" si="166"/>
        <v>10-25-2020 14:20</v>
      </c>
      <c r="V2125">
        <f>IFERROR(IF(W2125=Z2125,VLOOKUP($U2125,[1]C8842!$G$2:$M$145,3,FALSE),0),0)</f>
        <v>21</v>
      </c>
      <c r="W2125">
        <f>VLOOKUP(RIGHT($V$1,5),Key!$A$9:$B$14,2,FALSE)</f>
        <v>10.199999999999999</v>
      </c>
      <c r="X2125">
        <f t="shared" si="169"/>
        <v>0</v>
      </c>
      <c r="Y2125">
        <f>VLOOKUP(RIGHT($X$1,5),Key!$A$9:$B$14,2,FALSE)</f>
        <v>3.7</v>
      </c>
      <c r="Z2125">
        <f t="shared" si="167"/>
        <v>10.199999999999999</v>
      </c>
      <c r="AA2125">
        <f t="shared" si="168"/>
        <v>21</v>
      </c>
    </row>
    <row r="2126" spans="1:27" x14ac:dyDescent="0.3">
      <c r="A2126">
        <v>100067</v>
      </c>
      <c r="B2126">
        <v>230922</v>
      </c>
      <c r="C2126" s="3">
        <v>44130.59652777778</v>
      </c>
      <c r="D2126">
        <v>0</v>
      </c>
      <c r="E2126">
        <v>2</v>
      </c>
      <c r="F2126" t="s">
        <v>25</v>
      </c>
      <c r="G2126">
        <v>1</v>
      </c>
      <c r="H2126">
        <v>59.273440000000001</v>
      </c>
      <c r="I2126">
        <v>13.789059999999999</v>
      </c>
      <c r="J2126">
        <v>0.88671880000000003</v>
      </c>
      <c r="K2126">
        <v>46.019530000000003</v>
      </c>
      <c r="L2126" s="3">
        <v>44130.349305555559</v>
      </c>
      <c r="M2126">
        <v>17.18</v>
      </c>
      <c r="N2126" t="s">
        <v>28</v>
      </c>
      <c r="P2126">
        <f>(C2126-Key!$B$1)*24</f>
        <v>-0.73333333327900618</v>
      </c>
      <c r="Q2126">
        <f>(Key!$B$2-'17.1'!C2126)*24</f>
        <v>3.6833333332906477</v>
      </c>
      <c r="R2126" s="3">
        <f>C2126-(M2126-Key!$B$5)/(24*Key!$B$6)</f>
        <v>44130.582712962962</v>
      </c>
      <c r="S2126">
        <f>M2126-Key!$B$5</f>
        <v>14.92</v>
      </c>
      <c r="T2126" s="2">
        <f t="shared" si="165"/>
        <v>44129.597222222219</v>
      </c>
      <c r="U2126" t="str">
        <f t="shared" si="166"/>
        <v>10-25-2020 14:20</v>
      </c>
      <c r="V2126">
        <f>IFERROR(IF(W2126=Z2126,VLOOKUP($U2126,[1]C8842!$G$2:$M$145,3,FALSE),0),0)</f>
        <v>21</v>
      </c>
      <c r="W2126">
        <f>VLOOKUP(RIGHT($V$1,5),Key!$A$9:$B$14,2,FALSE)</f>
        <v>10.199999999999999</v>
      </c>
      <c r="X2126">
        <f t="shared" si="169"/>
        <v>0</v>
      </c>
      <c r="Y2126">
        <f>VLOOKUP(RIGHT($X$1,5),Key!$A$9:$B$14,2,FALSE)</f>
        <v>3.7</v>
      </c>
      <c r="Z2126">
        <f t="shared" si="167"/>
        <v>10.199999999999999</v>
      </c>
      <c r="AA2126">
        <f t="shared" si="168"/>
        <v>21</v>
      </c>
    </row>
    <row r="2127" spans="1:27" x14ac:dyDescent="0.3">
      <c r="A2127">
        <v>100067</v>
      </c>
      <c r="B2127">
        <v>230922</v>
      </c>
      <c r="C2127" s="3">
        <v>44130.59652777778</v>
      </c>
      <c r="D2127">
        <v>3</v>
      </c>
      <c r="E2127">
        <v>2</v>
      </c>
      <c r="F2127" t="s">
        <v>26</v>
      </c>
      <c r="G2127">
        <v>1</v>
      </c>
      <c r="H2127">
        <v>65.492189999999994</v>
      </c>
      <c r="I2127">
        <v>17.296880000000002</v>
      </c>
      <c r="J2127">
        <v>0.9453125</v>
      </c>
      <c r="K2127">
        <v>94.039060000000006</v>
      </c>
      <c r="L2127" s="3">
        <v>44130.349305555559</v>
      </c>
      <c r="M2127">
        <v>17.18</v>
      </c>
      <c r="N2127" t="s">
        <v>28</v>
      </c>
      <c r="P2127">
        <f>(C2127-Key!$B$1)*24</f>
        <v>-0.73333333327900618</v>
      </c>
      <c r="Q2127">
        <f>(Key!$B$2-'17.1'!C2127)*24</f>
        <v>3.6833333332906477</v>
      </c>
      <c r="R2127" s="3">
        <f>C2127-(M2127-Key!$B$5)/(24*Key!$B$6)</f>
        <v>44130.582712962962</v>
      </c>
      <c r="S2127">
        <f>M2127-Key!$B$5</f>
        <v>14.92</v>
      </c>
      <c r="T2127" s="2">
        <f t="shared" si="165"/>
        <v>44129.597222222219</v>
      </c>
      <c r="U2127" t="str">
        <f t="shared" si="166"/>
        <v>10-25-2020 14:20</v>
      </c>
      <c r="V2127">
        <f>IFERROR(IF(W2127=Z2127,VLOOKUP($U2127,[1]C8842!$G$2:$M$145,3,FALSE),0),0)</f>
        <v>21</v>
      </c>
      <c r="W2127">
        <f>VLOOKUP(RIGHT($V$1,5),Key!$A$9:$B$14,2,FALSE)</f>
        <v>10.199999999999999</v>
      </c>
      <c r="X2127">
        <f t="shared" si="169"/>
        <v>0</v>
      </c>
      <c r="Y2127">
        <f>VLOOKUP(RIGHT($X$1,5),Key!$A$9:$B$14,2,FALSE)</f>
        <v>3.7</v>
      </c>
      <c r="Z2127">
        <f t="shared" si="167"/>
        <v>10.199999999999999</v>
      </c>
      <c r="AA2127">
        <f t="shared" si="168"/>
        <v>21</v>
      </c>
    </row>
    <row r="2128" spans="1:27" x14ac:dyDescent="0.3">
      <c r="A2128">
        <v>100067</v>
      </c>
      <c r="B2128">
        <v>230922</v>
      </c>
      <c r="C2128" s="3">
        <v>44130.59652777778</v>
      </c>
      <c r="D2128">
        <v>2</v>
      </c>
      <c r="E2128">
        <v>1</v>
      </c>
      <c r="F2128" t="s">
        <v>26</v>
      </c>
      <c r="G2128">
        <v>1</v>
      </c>
      <c r="H2128">
        <v>74.214839999999995</v>
      </c>
      <c r="I2128">
        <v>15.710940000000001</v>
      </c>
      <c r="J2128">
        <v>0.77734380000000003</v>
      </c>
      <c r="K2128">
        <v>80.03125</v>
      </c>
      <c r="L2128" s="3">
        <v>44130.349305555559</v>
      </c>
      <c r="M2128">
        <v>17.18</v>
      </c>
      <c r="N2128" t="s">
        <v>28</v>
      </c>
      <c r="P2128">
        <f>(C2128-Key!$B$1)*24</f>
        <v>-0.73333333327900618</v>
      </c>
      <c r="Q2128">
        <f>(Key!$B$2-'17.1'!C2128)*24</f>
        <v>3.6833333332906477</v>
      </c>
      <c r="R2128" s="3">
        <f>C2128-(M2128-Key!$B$5)/(24*Key!$B$6)</f>
        <v>44130.582712962962</v>
      </c>
      <c r="S2128">
        <f>M2128-Key!$B$5</f>
        <v>14.92</v>
      </c>
      <c r="T2128" s="2">
        <f t="shared" si="165"/>
        <v>44129.597222222219</v>
      </c>
      <c r="U2128" t="str">
        <f t="shared" si="166"/>
        <v>10-25-2020 14:20</v>
      </c>
      <c r="V2128">
        <f>IFERROR(IF(W2128=Z2128,VLOOKUP($U2128,[1]C8842!$G$2:$M$145,3,FALSE),0),0)</f>
        <v>21</v>
      </c>
      <c r="W2128">
        <f>VLOOKUP(RIGHT($V$1,5),Key!$A$9:$B$14,2,FALSE)</f>
        <v>10.199999999999999</v>
      </c>
      <c r="X2128">
        <f t="shared" si="169"/>
        <v>0</v>
      </c>
      <c r="Y2128">
        <f>VLOOKUP(RIGHT($X$1,5),Key!$A$9:$B$14,2,FALSE)</f>
        <v>3.7</v>
      </c>
      <c r="Z2128">
        <f t="shared" si="167"/>
        <v>10.199999999999999</v>
      </c>
      <c r="AA2128">
        <f t="shared" si="168"/>
        <v>21</v>
      </c>
    </row>
    <row r="2129" spans="1:27" x14ac:dyDescent="0.3">
      <c r="A2129">
        <v>100067</v>
      </c>
      <c r="B2129">
        <v>230922</v>
      </c>
      <c r="C2129" s="3">
        <v>44130.59652777778</v>
      </c>
      <c r="D2129">
        <v>3</v>
      </c>
      <c r="E2129">
        <v>2</v>
      </c>
      <c r="F2129" t="s">
        <v>26</v>
      </c>
      <c r="G2129">
        <v>1</v>
      </c>
      <c r="H2129">
        <v>63.0625</v>
      </c>
      <c r="I2129">
        <v>13</v>
      </c>
      <c r="J2129">
        <v>0.80078130000000003</v>
      </c>
      <c r="K2129">
        <v>94.039060000000006</v>
      </c>
      <c r="L2129" s="3">
        <v>44130.349305555559</v>
      </c>
      <c r="M2129">
        <v>17.18</v>
      </c>
      <c r="N2129" t="s">
        <v>28</v>
      </c>
      <c r="P2129">
        <f>(C2129-Key!$B$1)*24</f>
        <v>-0.73333333327900618</v>
      </c>
      <c r="Q2129">
        <f>(Key!$B$2-'17.1'!C2129)*24</f>
        <v>3.6833333332906477</v>
      </c>
      <c r="R2129" s="3">
        <f>C2129-(M2129-Key!$B$5)/(24*Key!$B$6)</f>
        <v>44130.582712962962</v>
      </c>
      <c r="S2129">
        <f>M2129-Key!$B$5</f>
        <v>14.92</v>
      </c>
      <c r="T2129" s="2">
        <f t="shared" si="165"/>
        <v>44129.597222222219</v>
      </c>
      <c r="U2129" t="str">
        <f t="shared" si="166"/>
        <v>10-25-2020 14:20</v>
      </c>
      <c r="V2129">
        <f>IFERROR(IF(W2129=Z2129,VLOOKUP($U2129,[1]C8842!$G$2:$M$145,3,FALSE),0),0)</f>
        <v>21</v>
      </c>
      <c r="W2129">
        <f>VLOOKUP(RIGHT($V$1,5),Key!$A$9:$B$14,2,FALSE)</f>
        <v>10.199999999999999</v>
      </c>
      <c r="X2129">
        <f t="shared" si="169"/>
        <v>0</v>
      </c>
      <c r="Y2129">
        <f>VLOOKUP(RIGHT($X$1,5),Key!$A$9:$B$14,2,FALSE)</f>
        <v>3.7</v>
      </c>
      <c r="Z2129">
        <f t="shared" si="167"/>
        <v>10.199999999999999</v>
      </c>
      <c r="AA2129">
        <f t="shared" si="168"/>
        <v>21</v>
      </c>
    </row>
    <row r="2130" spans="1:27" x14ac:dyDescent="0.3">
      <c r="A2130">
        <v>100067</v>
      </c>
      <c r="B2130">
        <v>230922</v>
      </c>
      <c r="C2130" s="3">
        <v>44130.59652777778</v>
      </c>
      <c r="D2130">
        <v>0</v>
      </c>
      <c r="E2130">
        <v>2</v>
      </c>
      <c r="F2130" t="s">
        <v>25</v>
      </c>
      <c r="G2130">
        <v>1</v>
      </c>
      <c r="H2130">
        <v>55.640630000000002</v>
      </c>
      <c r="I2130">
        <v>19.13672</v>
      </c>
      <c r="J2130">
        <v>1.199219</v>
      </c>
      <c r="K2130">
        <v>46.019530000000003</v>
      </c>
      <c r="L2130" s="3">
        <v>44130.349305555559</v>
      </c>
      <c r="M2130">
        <v>17.18</v>
      </c>
      <c r="N2130" t="s">
        <v>28</v>
      </c>
      <c r="P2130">
        <f>(C2130-Key!$B$1)*24</f>
        <v>-0.73333333327900618</v>
      </c>
      <c r="Q2130">
        <f>(Key!$B$2-'17.1'!C2130)*24</f>
        <v>3.6833333332906477</v>
      </c>
      <c r="R2130" s="3">
        <f>C2130-(M2130-Key!$B$5)/(24*Key!$B$6)</f>
        <v>44130.582712962962</v>
      </c>
      <c r="S2130">
        <f>M2130-Key!$B$5</f>
        <v>14.92</v>
      </c>
      <c r="T2130" s="2">
        <f t="shared" si="165"/>
        <v>44129.597222222219</v>
      </c>
      <c r="U2130" t="str">
        <f t="shared" si="166"/>
        <v>10-25-2020 14:20</v>
      </c>
      <c r="V2130">
        <f>IFERROR(IF(W2130=Z2130,VLOOKUP($U2130,[1]C8842!$G$2:$M$145,3,FALSE),0),0)</f>
        <v>21</v>
      </c>
      <c r="W2130">
        <f>VLOOKUP(RIGHT($V$1,5),Key!$A$9:$B$14,2,FALSE)</f>
        <v>10.199999999999999</v>
      </c>
      <c r="X2130">
        <f t="shared" si="169"/>
        <v>0</v>
      </c>
      <c r="Y2130">
        <f>VLOOKUP(RIGHT($X$1,5),Key!$A$9:$B$14,2,FALSE)</f>
        <v>3.7</v>
      </c>
      <c r="Z2130">
        <f t="shared" si="167"/>
        <v>10.199999999999999</v>
      </c>
      <c r="AA2130">
        <f t="shared" si="168"/>
        <v>21</v>
      </c>
    </row>
    <row r="2131" spans="1:27" x14ac:dyDescent="0.3">
      <c r="A2131">
        <v>100067</v>
      </c>
      <c r="B2131">
        <v>230922</v>
      </c>
      <c r="C2131" s="3">
        <v>44130.59652777778</v>
      </c>
      <c r="D2131">
        <v>3</v>
      </c>
      <c r="E2131">
        <v>2</v>
      </c>
      <c r="F2131" t="s">
        <v>26</v>
      </c>
      <c r="G2131">
        <v>2</v>
      </c>
      <c r="H2131">
        <v>60.203130000000002</v>
      </c>
      <c r="I2131">
        <v>20.26172</v>
      </c>
      <c r="J2131">
        <v>1.160156</v>
      </c>
      <c r="K2131">
        <v>92.039060000000006</v>
      </c>
      <c r="L2131" s="3">
        <v>44130.349305555559</v>
      </c>
      <c r="M2131">
        <v>17.18</v>
      </c>
      <c r="N2131" t="s">
        <v>28</v>
      </c>
      <c r="P2131">
        <f>(C2131-Key!$B$1)*24</f>
        <v>-0.73333333327900618</v>
      </c>
      <c r="Q2131">
        <f>(Key!$B$2-'17.1'!C2131)*24</f>
        <v>3.6833333332906477</v>
      </c>
      <c r="R2131" s="3">
        <f>C2131-(M2131-Key!$B$5)/(24*Key!$B$6)</f>
        <v>44130.582712962962</v>
      </c>
      <c r="S2131">
        <f>M2131-Key!$B$5</f>
        <v>14.92</v>
      </c>
      <c r="T2131" s="2">
        <f t="shared" si="165"/>
        <v>44129.597222222219</v>
      </c>
      <c r="U2131" t="str">
        <f t="shared" si="166"/>
        <v>10-25-2020 14:20</v>
      </c>
      <c r="V2131">
        <f>IFERROR(IF(W2131=Z2131,VLOOKUP($U2131,[1]C8842!$G$2:$M$145,3,FALSE),0),0)</f>
        <v>21</v>
      </c>
      <c r="W2131">
        <f>VLOOKUP(RIGHT($V$1,5),Key!$A$9:$B$14,2,FALSE)</f>
        <v>10.199999999999999</v>
      </c>
      <c r="X2131">
        <f t="shared" si="169"/>
        <v>0</v>
      </c>
      <c r="Y2131">
        <f>VLOOKUP(RIGHT($X$1,5),Key!$A$9:$B$14,2,FALSE)</f>
        <v>3.7</v>
      </c>
      <c r="Z2131">
        <f t="shared" si="167"/>
        <v>10.199999999999999</v>
      </c>
      <c r="AA2131">
        <f t="shared" si="168"/>
        <v>21</v>
      </c>
    </row>
    <row r="2132" spans="1:27" x14ac:dyDescent="0.3">
      <c r="A2132">
        <v>100067</v>
      </c>
      <c r="B2132">
        <v>230922</v>
      </c>
      <c r="C2132" s="3">
        <v>44130.59652777778</v>
      </c>
      <c r="D2132">
        <v>3</v>
      </c>
      <c r="E2132">
        <v>2</v>
      </c>
      <c r="F2132" t="s">
        <v>26</v>
      </c>
      <c r="G2132">
        <v>1</v>
      </c>
      <c r="H2132">
        <v>64.300780000000003</v>
      </c>
      <c r="I2132">
        <v>15.601559999999999</v>
      </c>
      <c r="J2132">
        <v>0.89453130000000003</v>
      </c>
      <c r="K2132">
        <v>92.039060000000006</v>
      </c>
      <c r="L2132" s="3">
        <v>44130.349305555559</v>
      </c>
      <c r="M2132">
        <v>17.18</v>
      </c>
      <c r="N2132" t="s">
        <v>28</v>
      </c>
      <c r="P2132">
        <f>(C2132-Key!$B$1)*24</f>
        <v>-0.73333333327900618</v>
      </c>
      <c r="Q2132">
        <f>(Key!$B$2-'17.1'!C2132)*24</f>
        <v>3.6833333332906477</v>
      </c>
      <c r="R2132" s="3">
        <f>C2132-(M2132-Key!$B$5)/(24*Key!$B$6)</f>
        <v>44130.582712962962</v>
      </c>
      <c r="S2132">
        <f>M2132-Key!$B$5</f>
        <v>14.92</v>
      </c>
      <c r="T2132" s="2">
        <f t="shared" si="165"/>
        <v>44129.597222222219</v>
      </c>
      <c r="U2132" t="str">
        <f t="shared" si="166"/>
        <v>10-25-2020 14:20</v>
      </c>
      <c r="V2132">
        <f>IFERROR(IF(W2132=Z2132,VLOOKUP($U2132,[1]C8842!$G$2:$M$145,3,FALSE),0),0)</f>
        <v>21</v>
      </c>
      <c r="W2132">
        <f>VLOOKUP(RIGHT($V$1,5),Key!$A$9:$B$14,2,FALSE)</f>
        <v>10.199999999999999</v>
      </c>
      <c r="X2132">
        <f t="shared" si="169"/>
        <v>0</v>
      </c>
      <c r="Y2132">
        <f>VLOOKUP(RIGHT($X$1,5),Key!$A$9:$B$14,2,FALSE)</f>
        <v>3.7</v>
      </c>
      <c r="Z2132">
        <f t="shared" si="167"/>
        <v>10.199999999999999</v>
      </c>
      <c r="AA2132">
        <f t="shared" si="168"/>
        <v>21</v>
      </c>
    </row>
    <row r="2133" spans="1:27" x14ac:dyDescent="0.3">
      <c r="A2133">
        <v>100067</v>
      </c>
      <c r="B2133">
        <v>230922</v>
      </c>
      <c r="C2133" s="3">
        <v>44130.59652777778</v>
      </c>
      <c r="D2133">
        <v>2</v>
      </c>
      <c r="E2133">
        <v>1</v>
      </c>
      <c r="F2133" t="s">
        <v>26</v>
      </c>
      <c r="G2133">
        <v>1</v>
      </c>
      <c r="H2133">
        <v>67.871089999999995</v>
      </c>
      <c r="I2133">
        <v>15.222659999999999</v>
      </c>
      <c r="J2133">
        <v>0.83203130000000003</v>
      </c>
      <c r="K2133">
        <v>81.035160000000005</v>
      </c>
      <c r="L2133" s="3">
        <v>44130.349305555559</v>
      </c>
      <c r="M2133">
        <v>17.18</v>
      </c>
      <c r="N2133" t="s">
        <v>28</v>
      </c>
      <c r="P2133">
        <f>(C2133-Key!$B$1)*24</f>
        <v>-0.73333333327900618</v>
      </c>
      <c r="Q2133">
        <f>(Key!$B$2-'17.1'!C2133)*24</f>
        <v>3.6833333332906477</v>
      </c>
      <c r="R2133" s="3">
        <f>C2133-(M2133-Key!$B$5)/(24*Key!$B$6)</f>
        <v>44130.582712962962</v>
      </c>
      <c r="S2133">
        <f>M2133-Key!$B$5</f>
        <v>14.92</v>
      </c>
      <c r="T2133" s="2">
        <f t="shared" si="165"/>
        <v>44129.597222222219</v>
      </c>
      <c r="U2133" t="str">
        <f t="shared" si="166"/>
        <v>10-25-2020 14:20</v>
      </c>
      <c r="V2133">
        <f>IFERROR(IF(W2133=Z2133,VLOOKUP($U2133,[1]C8842!$G$2:$M$145,3,FALSE),0),0)</f>
        <v>21</v>
      </c>
      <c r="W2133">
        <f>VLOOKUP(RIGHT($V$1,5),Key!$A$9:$B$14,2,FALSE)</f>
        <v>10.199999999999999</v>
      </c>
      <c r="X2133">
        <f t="shared" si="169"/>
        <v>0</v>
      </c>
      <c r="Y2133">
        <f>VLOOKUP(RIGHT($X$1,5),Key!$A$9:$B$14,2,FALSE)</f>
        <v>3.7</v>
      </c>
      <c r="Z2133">
        <f t="shared" si="167"/>
        <v>10.199999999999999</v>
      </c>
      <c r="AA2133">
        <f t="shared" si="168"/>
        <v>21</v>
      </c>
    </row>
    <row r="2134" spans="1:27" x14ac:dyDescent="0.3">
      <c r="A2134">
        <v>100067</v>
      </c>
      <c r="B2134">
        <v>230922</v>
      </c>
      <c r="C2134" s="3">
        <v>44130.59652777778</v>
      </c>
      <c r="D2134">
        <v>3</v>
      </c>
      <c r="E2134">
        <v>2</v>
      </c>
      <c r="F2134" t="s">
        <v>26</v>
      </c>
      <c r="G2134">
        <v>2</v>
      </c>
      <c r="H2134">
        <v>62.371090000000002</v>
      </c>
      <c r="I2134">
        <v>23.523440000000001</v>
      </c>
      <c r="J2134">
        <v>1.2578130000000001</v>
      </c>
      <c r="K2134">
        <v>94.039060000000006</v>
      </c>
      <c r="L2134" s="3">
        <v>44130.349305555559</v>
      </c>
      <c r="M2134">
        <v>17.18</v>
      </c>
      <c r="N2134" t="s">
        <v>28</v>
      </c>
      <c r="P2134">
        <f>(C2134-Key!$B$1)*24</f>
        <v>-0.73333333327900618</v>
      </c>
      <c r="Q2134">
        <f>(Key!$B$2-'17.1'!C2134)*24</f>
        <v>3.6833333332906477</v>
      </c>
      <c r="R2134" s="3">
        <f>C2134-(M2134-Key!$B$5)/(24*Key!$B$6)</f>
        <v>44130.582712962962</v>
      </c>
      <c r="S2134">
        <f>M2134-Key!$B$5</f>
        <v>14.92</v>
      </c>
      <c r="T2134" s="2">
        <f t="shared" si="165"/>
        <v>44129.597222222219</v>
      </c>
      <c r="U2134" t="str">
        <f t="shared" si="166"/>
        <v>10-25-2020 14:20</v>
      </c>
      <c r="V2134">
        <f>IFERROR(IF(W2134=Z2134,VLOOKUP($U2134,[1]C8842!$G$2:$M$145,3,FALSE),0),0)</f>
        <v>21</v>
      </c>
      <c r="W2134">
        <f>VLOOKUP(RIGHT($V$1,5),Key!$A$9:$B$14,2,FALSE)</f>
        <v>10.199999999999999</v>
      </c>
      <c r="X2134">
        <f t="shared" si="169"/>
        <v>0</v>
      </c>
      <c r="Y2134">
        <f>VLOOKUP(RIGHT($X$1,5),Key!$A$9:$B$14,2,FALSE)</f>
        <v>3.7</v>
      </c>
      <c r="Z2134">
        <f t="shared" si="167"/>
        <v>10.199999999999999</v>
      </c>
      <c r="AA2134">
        <f t="shared" si="168"/>
        <v>21</v>
      </c>
    </row>
    <row r="2135" spans="1:27" x14ac:dyDescent="0.3">
      <c r="A2135">
        <v>100067</v>
      </c>
      <c r="B2135">
        <v>230922</v>
      </c>
      <c r="C2135" s="3">
        <v>44130.59652777778</v>
      </c>
      <c r="D2135">
        <v>0</v>
      </c>
      <c r="E2135">
        <v>2</v>
      </c>
      <c r="F2135" t="s">
        <v>25</v>
      </c>
      <c r="G2135">
        <v>5</v>
      </c>
      <c r="H2135">
        <v>47.40625</v>
      </c>
      <c r="I2135">
        <v>81.167969999999997</v>
      </c>
      <c r="J2135">
        <v>4.8945309999999997</v>
      </c>
      <c r="K2135">
        <v>46.019530000000003</v>
      </c>
      <c r="L2135" s="3">
        <v>44130.349305555559</v>
      </c>
      <c r="M2135">
        <v>17.18</v>
      </c>
      <c r="N2135" t="s">
        <v>28</v>
      </c>
      <c r="P2135">
        <f>(C2135-Key!$B$1)*24</f>
        <v>-0.73333333327900618</v>
      </c>
      <c r="Q2135">
        <f>(Key!$B$2-'17.1'!C2135)*24</f>
        <v>3.6833333332906477</v>
      </c>
      <c r="R2135" s="3">
        <f>C2135-(M2135-Key!$B$5)/(24*Key!$B$6)</f>
        <v>44130.582712962962</v>
      </c>
      <c r="S2135">
        <f>M2135-Key!$B$5</f>
        <v>14.92</v>
      </c>
      <c r="T2135" s="2">
        <f t="shared" si="165"/>
        <v>44129.597222222219</v>
      </c>
      <c r="U2135" t="str">
        <f t="shared" si="166"/>
        <v>10-25-2020 14:20</v>
      </c>
      <c r="V2135">
        <f>IFERROR(IF(W2135=Z2135,VLOOKUP($U2135,[1]C8842!$G$2:$M$145,3,FALSE),0),0)</f>
        <v>21</v>
      </c>
      <c r="W2135">
        <f>VLOOKUP(RIGHT($V$1,5),Key!$A$9:$B$14,2,FALSE)</f>
        <v>10.199999999999999</v>
      </c>
      <c r="X2135">
        <f t="shared" si="169"/>
        <v>0</v>
      </c>
      <c r="Y2135">
        <f>VLOOKUP(RIGHT($X$1,5),Key!$A$9:$B$14,2,FALSE)</f>
        <v>3.7</v>
      </c>
      <c r="Z2135">
        <f t="shared" si="167"/>
        <v>10.199999999999999</v>
      </c>
      <c r="AA2135">
        <f t="shared" si="168"/>
        <v>21</v>
      </c>
    </row>
    <row r="2136" spans="1:27" x14ac:dyDescent="0.3">
      <c r="A2136">
        <v>100067</v>
      </c>
      <c r="B2136">
        <v>230922</v>
      </c>
      <c r="C2136" s="3">
        <v>44130.59652777778</v>
      </c>
      <c r="D2136">
        <v>1</v>
      </c>
      <c r="E2136">
        <v>1</v>
      </c>
      <c r="F2136" t="s">
        <v>25</v>
      </c>
      <c r="G2136">
        <v>1</v>
      </c>
      <c r="H2136">
        <v>67.554689999999994</v>
      </c>
      <c r="I2136">
        <v>17.027339999999999</v>
      </c>
      <c r="J2136">
        <v>0.90625</v>
      </c>
      <c r="K2136">
        <v>58.023440000000001</v>
      </c>
      <c r="L2136" s="3">
        <v>44130.349305555559</v>
      </c>
      <c r="M2136">
        <v>17.18</v>
      </c>
      <c r="N2136" t="s">
        <v>28</v>
      </c>
      <c r="P2136">
        <f>(C2136-Key!$B$1)*24</f>
        <v>-0.73333333327900618</v>
      </c>
      <c r="Q2136">
        <f>(Key!$B$2-'17.1'!C2136)*24</f>
        <v>3.6833333332906477</v>
      </c>
      <c r="R2136" s="3">
        <f>C2136-(M2136-Key!$B$5)/(24*Key!$B$6)</f>
        <v>44130.582712962962</v>
      </c>
      <c r="S2136">
        <f>M2136-Key!$B$5</f>
        <v>14.92</v>
      </c>
      <c r="T2136" s="2">
        <f t="shared" si="165"/>
        <v>44129.597222222219</v>
      </c>
      <c r="U2136" t="str">
        <f t="shared" si="166"/>
        <v>10-25-2020 14:20</v>
      </c>
      <c r="V2136">
        <f>IFERROR(IF(W2136=Z2136,VLOOKUP($U2136,[1]C8842!$G$2:$M$145,3,FALSE),0),0)</f>
        <v>21</v>
      </c>
      <c r="W2136">
        <f>VLOOKUP(RIGHT($V$1,5),Key!$A$9:$B$14,2,FALSE)</f>
        <v>10.199999999999999</v>
      </c>
      <c r="X2136">
        <f t="shared" si="169"/>
        <v>0</v>
      </c>
      <c r="Y2136">
        <f>VLOOKUP(RIGHT($X$1,5),Key!$A$9:$B$14,2,FALSE)</f>
        <v>3.7</v>
      </c>
      <c r="Z2136">
        <f t="shared" si="167"/>
        <v>10.199999999999999</v>
      </c>
      <c r="AA2136">
        <f t="shared" si="168"/>
        <v>21</v>
      </c>
    </row>
    <row r="2137" spans="1:27" x14ac:dyDescent="0.3">
      <c r="A2137">
        <v>100067</v>
      </c>
      <c r="B2137">
        <v>230922</v>
      </c>
      <c r="C2137" s="3">
        <v>44130.59652777778</v>
      </c>
      <c r="D2137">
        <v>3</v>
      </c>
      <c r="E2137">
        <v>2</v>
      </c>
      <c r="F2137" t="s">
        <v>26</v>
      </c>
      <c r="G2137">
        <v>4</v>
      </c>
      <c r="H2137">
        <v>62.226559999999999</v>
      </c>
      <c r="I2137">
        <v>73.390630000000002</v>
      </c>
      <c r="J2137">
        <v>3.3945310000000002</v>
      </c>
      <c r="K2137">
        <v>94.039060000000006</v>
      </c>
      <c r="L2137" s="3">
        <v>44130.349305555559</v>
      </c>
      <c r="M2137">
        <v>17.18</v>
      </c>
      <c r="N2137" t="s">
        <v>28</v>
      </c>
      <c r="P2137">
        <f>(C2137-Key!$B$1)*24</f>
        <v>-0.73333333327900618</v>
      </c>
      <c r="Q2137">
        <f>(Key!$B$2-'17.1'!C2137)*24</f>
        <v>3.6833333332906477</v>
      </c>
      <c r="R2137" s="3">
        <f>C2137-(M2137-Key!$B$5)/(24*Key!$B$6)</f>
        <v>44130.582712962962</v>
      </c>
      <c r="S2137">
        <f>M2137-Key!$B$5</f>
        <v>14.92</v>
      </c>
      <c r="T2137" s="2">
        <f t="shared" si="165"/>
        <v>44129.597222222219</v>
      </c>
      <c r="U2137" t="str">
        <f t="shared" si="166"/>
        <v>10-25-2020 14:20</v>
      </c>
      <c r="V2137">
        <f>IFERROR(IF(W2137=Z2137,VLOOKUP($U2137,[1]C8842!$G$2:$M$145,3,FALSE),0),0)</f>
        <v>21</v>
      </c>
      <c r="W2137">
        <f>VLOOKUP(RIGHT($V$1,5),Key!$A$9:$B$14,2,FALSE)</f>
        <v>10.199999999999999</v>
      </c>
      <c r="X2137">
        <f t="shared" si="169"/>
        <v>0</v>
      </c>
      <c r="Y2137">
        <f>VLOOKUP(RIGHT($X$1,5),Key!$A$9:$B$14,2,FALSE)</f>
        <v>3.7</v>
      </c>
      <c r="Z2137">
        <f t="shared" si="167"/>
        <v>10.199999999999999</v>
      </c>
      <c r="AA2137">
        <f t="shared" si="168"/>
        <v>21</v>
      </c>
    </row>
    <row r="2138" spans="1:27" x14ac:dyDescent="0.3">
      <c r="A2138">
        <v>100067</v>
      </c>
      <c r="B2138">
        <v>230922</v>
      </c>
      <c r="C2138" s="3">
        <v>44130.59652777778</v>
      </c>
      <c r="D2138">
        <v>1</v>
      </c>
      <c r="E2138">
        <v>1</v>
      </c>
      <c r="F2138" t="s">
        <v>25</v>
      </c>
      <c r="G2138">
        <v>1</v>
      </c>
      <c r="H2138">
        <v>64.625</v>
      </c>
      <c r="I2138">
        <v>14.929690000000001</v>
      </c>
      <c r="J2138">
        <v>0.859375</v>
      </c>
      <c r="K2138">
        <v>58.023440000000001</v>
      </c>
      <c r="L2138" s="3">
        <v>44130.349305555559</v>
      </c>
      <c r="M2138">
        <v>17.18</v>
      </c>
      <c r="N2138" t="s">
        <v>28</v>
      </c>
      <c r="P2138">
        <f>(C2138-Key!$B$1)*24</f>
        <v>-0.73333333327900618</v>
      </c>
      <c r="Q2138">
        <f>(Key!$B$2-'17.1'!C2138)*24</f>
        <v>3.6833333332906477</v>
      </c>
      <c r="R2138" s="3">
        <f>C2138-(M2138-Key!$B$5)/(24*Key!$B$6)</f>
        <v>44130.582712962962</v>
      </c>
      <c r="S2138">
        <f>M2138-Key!$B$5</f>
        <v>14.92</v>
      </c>
      <c r="T2138" s="2">
        <f t="shared" si="165"/>
        <v>44129.597222222219</v>
      </c>
      <c r="U2138" t="str">
        <f t="shared" si="166"/>
        <v>10-25-2020 14:20</v>
      </c>
      <c r="V2138">
        <f>IFERROR(IF(W2138=Z2138,VLOOKUP($U2138,[1]C8842!$G$2:$M$145,3,FALSE),0),0)</f>
        <v>21</v>
      </c>
      <c r="W2138">
        <f>VLOOKUP(RIGHT($V$1,5),Key!$A$9:$B$14,2,FALSE)</f>
        <v>10.199999999999999</v>
      </c>
      <c r="X2138">
        <f t="shared" si="169"/>
        <v>0</v>
      </c>
      <c r="Y2138">
        <f>VLOOKUP(RIGHT($X$1,5),Key!$A$9:$B$14,2,FALSE)</f>
        <v>3.7</v>
      </c>
      <c r="Z2138">
        <f t="shared" si="167"/>
        <v>10.199999999999999</v>
      </c>
      <c r="AA2138">
        <f t="shared" si="168"/>
        <v>21</v>
      </c>
    </row>
    <row r="2139" spans="1:27" x14ac:dyDescent="0.3">
      <c r="A2139">
        <v>100067</v>
      </c>
      <c r="B2139">
        <v>230922</v>
      </c>
      <c r="C2139" s="3">
        <v>44130.59652777778</v>
      </c>
      <c r="D2139">
        <v>0</v>
      </c>
      <c r="E2139">
        <v>2</v>
      </c>
      <c r="F2139" t="s">
        <v>25</v>
      </c>
      <c r="G2139">
        <v>1</v>
      </c>
      <c r="H2139">
        <v>58.84375</v>
      </c>
      <c r="I2139">
        <v>18.375</v>
      </c>
      <c r="J2139">
        <v>1.1015630000000001</v>
      </c>
      <c r="K2139">
        <v>44.019530000000003</v>
      </c>
      <c r="L2139" s="3">
        <v>44130.349305555559</v>
      </c>
      <c r="M2139">
        <v>17.18</v>
      </c>
      <c r="N2139" t="s">
        <v>28</v>
      </c>
      <c r="P2139">
        <f>(C2139-Key!$B$1)*24</f>
        <v>-0.73333333327900618</v>
      </c>
      <c r="Q2139">
        <f>(Key!$B$2-'17.1'!C2139)*24</f>
        <v>3.6833333332906477</v>
      </c>
      <c r="R2139" s="3">
        <f>C2139-(M2139-Key!$B$5)/(24*Key!$B$6)</f>
        <v>44130.582712962962</v>
      </c>
      <c r="S2139">
        <f>M2139-Key!$B$5</f>
        <v>14.92</v>
      </c>
      <c r="T2139" s="2">
        <f t="shared" si="165"/>
        <v>44129.597222222219</v>
      </c>
      <c r="U2139" t="str">
        <f t="shared" si="166"/>
        <v>10-25-2020 14:20</v>
      </c>
      <c r="V2139">
        <f>IFERROR(IF(W2139=Z2139,VLOOKUP($U2139,[1]C8842!$G$2:$M$145,3,FALSE),0),0)</f>
        <v>21</v>
      </c>
      <c r="W2139">
        <f>VLOOKUP(RIGHT($V$1,5),Key!$A$9:$B$14,2,FALSE)</f>
        <v>10.199999999999999</v>
      </c>
      <c r="X2139">
        <f t="shared" si="169"/>
        <v>0</v>
      </c>
      <c r="Y2139">
        <f>VLOOKUP(RIGHT($X$1,5),Key!$A$9:$B$14,2,FALSE)</f>
        <v>3.7</v>
      </c>
      <c r="Z2139">
        <f t="shared" si="167"/>
        <v>10.199999999999999</v>
      </c>
      <c r="AA2139">
        <f t="shared" si="168"/>
        <v>21</v>
      </c>
    </row>
    <row r="2140" spans="1:27" x14ac:dyDescent="0.3">
      <c r="A2140">
        <v>100067</v>
      </c>
      <c r="B2140">
        <v>230922</v>
      </c>
      <c r="C2140" s="3">
        <v>44130.59652777778</v>
      </c>
      <c r="D2140">
        <v>1</v>
      </c>
      <c r="E2140">
        <v>1</v>
      </c>
      <c r="F2140" t="s">
        <v>25</v>
      </c>
      <c r="G2140">
        <v>1</v>
      </c>
      <c r="H2140">
        <v>62.855469999999997</v>
      </c>
      <c r="I2140">
        <v>15.132809999999999</v>
      </c>
      <c r="J2140">
        <v>0.89453130000000003</v>
      </c>
      <c r="K2140">
        <v>58.023440000000001</v>
      </c>
      <c r="L2140" s="3">
        <v>44130.349305555559</v>
      </c>
      <c r="M2140">
        <v>17.18</v>
      </c>
      <c r="N2140" t="s">
        <v>28</v>
      </c>
      <c r="P2140">
        <f>(C2140-Key!$B$1)*24</f>
        <v>-0.73333333327900618</v>
      </c>
      <c r="Q2140">
        <f>(Key!$B$2-'17.1'!C2140)*24</f>
        <v>3.6833333332906477</v>
      </c>
      <c r="R2140" s="3">
        <f>C2140-(M2140-Key!$B$5)/(24*Key!$B$6)</f>
        <v>44130.582712962962</v>
      </c>
      <c r="S2140">
        <f>M2140-Key!$B$5</f>
        <v>14.92</v>
      </c>
      <c r="T2140" s="2">
        <f t="shared" si="165"/>
        <v>44129.597222222219</v>
      </c>
      <c r="U2140" t="str">
        <f t="shared" si="166"/>
        <v>10-25-2020 14:20</v>
      </c>
      <c r="V2140">
        <f>IFERROR(IF(W2140=Z2140,VLOOKUP($U2140,[1]C8842!$G$2:$M$145,3,FALSE),0),0)</f>
        <v>21</v>
      </c>
      <c r="W2140">
        <f>VLOOKUP(RIGHT($V$1,5),Key!$A$9:$B$14,2,FALSE)</f>
        <v>10.199999999999999</v>
      </c>
      <c r="X2140">
        <f t="shared" si="169"/>
        <v>0</v>
      </c>
      <c r="Y2140">
        <f>VLOOKUP(RIGHT($X$1,5),Key!$A$9:$B$14,2,FALSE)</f>
        <v>3.7</v>
      </c>
      <c r="Z2140">
        <f t="shared" si="167"/>
        <v>10.199999999999999</v>
      </c>
      <c r="AA2140">
        <f t="shared" si="168"/>
        <v>21</v>
      </c>
    </row>
    <row r="2141" spans="1:27" x14ac:dyDescent="0.3">
      <c r="A2141">
        <v>100067</v>
      </c>
      <c r="B2141">
        <v>230922</v>
      </c>
      <c r="C2141" s="3">
        <v>44130.597222222219</v>
      </c>
      <c r="D2141">
        <v>0</v>
      </c>
      <c r="E2141">
        <v>2</v>
      </c>
      <c r="F2141" t="s">
        <v>25</v>
      </c>
      <c r="G2141">
        <v>1</v>
      </c>
      <c r="H2141">
        <v>59.503909999999998</v>
      </c>
      <c r="I2141">
        <v>15.375</v>
      </c>
      <c r="J2141">
        <v>0.953125</v>
      </c>
      <c r="K2141">
        <v>46.019530000000003</v>
      </c>
      <c r="L2141" s="3">
        <v>44130.349305555559</v>
      </c>
      <c r="M2141">
        <v>17.18</v>
      </c>
      <c r="N2141" t="s">
        <v>28</v>
      </c>
      <c r="P2141">
        <f>(C2141-Key!$B$1)*24</f>
        <v>-0.71666666673263535</v>
      </c>
      <c r="Q2141">
        <f>(Key!$B$2-'17.1'!C2141)*24</f>
        <v>3.6666666667442769</v>
      </c>
      <c r="R2141" s="3">
        <f>C2141-(M2141-Key!$B$5)/(24*Key!$B$6)</f>
        <v>44130.583407407401</v>
      </c>
      <c r="S2141">
        <f>M2141-Key!$B$5</f>
        <v>14.92</v>
      </c>
      <c r="T2141" s="2">
        <f t="shared" si="165"/>
        <v>44129.597222222219</v>
      </c>
      <c r="U2141" t="str">
        <f t="shared" si="166"/>
        <v>10-25-2020 14:20</v>
      </c>
      <c r="V2141">
        <f>IFERROR(IF(W2141=Z2141,VLOOKUP($U2141,[1]C8842!$G$2:$M$145,3,FALSE),0),0)</f>
        <v>21</v>
      </c>
      <c r="W2141">
        <f>VLOOKUP(RIGHT($V$1,5),Key!$A$9:$B$14,2,FALSE)</f>
        <v>10.199999999999999</v>
      </c>
      <c r="X2141">
        <f t="shared" si="169"/>
        <v>0</v>
      </c>
      <c r="Y2141">
        <f>VLOOKUP(RIGHT($X$1,5),Key!$A$9:$B$14,2,FALSE)</f>
        <v>3.7</v>
      </c>
      <c r="Z2141">
        <f t="shared" si="167"/>
        <v>10.199999999999999</v>
      </c>
      <c r="AA2141">
        <f t="shared" si="168"/>
        <v>21</v>
      </c>
    </row>
    <row r="2142" spans="1:27" x14ac:dyDescent="0.3">
      <c r="A2142">
        <v>100067</v>
      </c>
      <c r="B2142">
        <v>230922</v>
      </c>
      <c r="C2142" s="3">
        <v>44130.597222222219</v>
      </c>
      <c r="D2142">
        <v>1</v>
      </c>
      <c r="E2142">
        <v>1</v>
      </c>
      <c r="F2142" t="s">
        <v>25</v>
      </c>
      <c r="G2142">
        <v>1</v>
      </c>
      <c r="H2142">
        <v>66.910160000000005</v>
      </c>
      <c r="I2142">
        <v>16.929690000000001</v>
      </c>
      <c r="J2142">
        <v>0.91015630000000003</v>
      </c>
      <c r="K2142">
        <v>58.023440000000001</v>
      </c>
      <c r="L2142" s="3">
        <v>44130.349305555559</v>
      </c>
      <c r="M2142">
        <v>17.18</v>
      </c>
      <c r="N2142" t="s">
        <v>28</v>
      </c>
      <c r="P2142">
        <f>(C2142-Key!$B$1)*24</f>
        <v>-0.71666666673263535</v>
      </c>
      <c r="Q2142">
        <f>(Key!$B$2-'17.1'!C2142)*24</f>
        <v>3.6666666667442769</v>
      </c>
      <c r="R2142" s="3">
        <f>C2142-(M2142-Key!$B$5)/(24*Key!$B$6)</f>
        <v>44130.583407407401</v>
      </c>
      <c r="S2142">
        <f>M2142-Key!$B$5</f>
        <v>14.92</v>
      </c>
      <c r="T2142" s="2">
        <f t="shared" si="165"/>
        <v>44129.597222222219</v>
      </c>
      <c r="U2142" t="str">
        <f t="shared" si="166"/>
        <v>10-25-2020 14:20</v>
      </c>
      <c r="V2142">
        <f>IFERROR(IF(W2142=Z2142,VLOOKUP($U2142,[1]C8842!$G$2:$M$145,3,FALSE),0),0)</f>
        <v>21</v>
      </c>
      <c r="W2142">
        <f>VLOOKUP(RIGHT($V$1,5),Key!$A$9:$B$14,2,FALSE)</f>
        <v>10.199999999999999</v>
      </c>
      <c r="X2142">
        <f t="shared" si="169"/>
        <v>0</v>
      </c>
      <c r="Y2142">
        <f>VLOOKUP(RIGHT($X$1,5),Key!$A$9:$B$14,2,FALSE)</f>
        <v>3.7</v>
      </c>
      <c r="Z2142">
        <f t="shared" si="167"/>
        <v>10.199999999999999</v>
      </c>
      <c r="AA2142">
        <f t="shared" si="168"/>
        <v>21</v>
      </c>
    </row>
    <row r="2143" spans="1:27" x14ac:dyDescent="0.3">
      <c r="A2143">
        <v>100067</v>
      </c>
      <c r="B2143">
        <v>230922</v>
      </c>
      <c r="C2143" s="3">
        <v>44130.597222222219</v>
      </c>
      <c r="D2143">
        <v>0</v>
      </c>
      <c r="E2143">
        <v>2</v>
      </c>
      <c r="F2143" t="s">
        <v>25</v>
      </c>
      <c r="G2143">
        <v>1</v>
      </c>
      <c r="H2143">
        <v>60.414059999999999</v>
      </c>
      <c r="I2143">
        <v>16.214839999999999</v>
      </c>
      <c r="J2143">
        <v>0.9765625</v>
      </c>
      <c r="K2143">
        <v>46.019530000000003</v>
      </c>
      <c r="L2143" s="3">
        <v>44130.349305555559</v>
      </c>
      <c r="M2143">
        <v>17.18</v>
      </c>
      <c r="N2143" t="s">
        <v>28</v>
      </c>
      <c r="P2143">
        <f>(C2143-Key!$B$1)*24</f>
        <v>-0.71666666673263535</v>
      </c>
      <c r="Q2143">
        <f>(Key!$B$2-'17.1'!C2143)*24</f>
        <v>3.6666666667442769</v>
      </c>
      <c r="R2143" s="3">
        <f>C2143-(M2143-Key!$B$5)/(24*Key!$B$6)</f>
        <v>44130.583407407401</v>
      </c>
      <c r="S2143">
        <f>M2143-Key!$B$5</f>
        <v>14.92</v>
      </c>
      <c r="T2143" s="2">
        <f t="shared" si="165"/>
        <v>44129.597222222219</v>
      </c>
      <c r="U2143" t="str">
        <f t="shared" si="166"/>
        <v>10-25-2020 14:20</v>
      </c>
      <c r="V2143">
        <f>IFERROR(IF(W2143=Z2143,VLOOKUP($U2143,[1]C8842!$G$2:$M$145,3,FALSE),0),0)</f>
        <v>21</v>
      </c>
      <c r="W2143">
        <f>VLOOKUP(RIGHT($V$1,5),Key!$A$9:$B$14,2,FALSE)</f>
        <v>10.199999999999999</v>
      </c>
      <c r="X2143">
        <f t="shared" si="169"/>
        <v>0</v>
      </c>
      <c r="Y2143">
        <f>VLOOKUP(RIGHT($X$1,5),Key!$A$9:$B$14,2,FALSE)</f>
        <v>3.7</v>
      </c>
      <c r="Z2143">
        <f t="shared" si="167"/>
        <v>10.199999999999999</v>
      </c>
      <c r="AA2143">
        <f t="shared" si="168"/>
        <v>21</v>
      </c>
    </row>
    <row r="2144" spans="1:27" x14ac:dyDescent="0.3">
      <c r="A2144">
        <v>100067</v>
      </c>
      <c r="B2144">
        <v>230922</v>
      </c>
      <c r="C2144" s="3">
        <v>44130.597222222219</v>
      </c>
      <c r="D2144">
        <v>3</v>
      </c>
      <c r="E2144">
        <v>2</v>
      </c>
      <c r="F2144" t="s">
        <v>26</v>
      </c>
      <c r="G2144">
        <v>1</v>
      </c>
      <c r="H2144">
        <v>72.683589999999995</v>
      </c>
      <c r="I2144">
        <v>18.347660000000001</v>
      </c>
      <c r="J2144">
        <v>0.890625</v>
      </c>
      <c r="K2144">
        <v>92.039060000000006</v>
      </c>
      <c r="L2144" s="3">
        <v>44130.349305555559</v>
      </c>
      <c r="M2144">
        <v>17.18</v>
      </c>
      <c r="N2144" t="s">
        <v>28</v>
      </c>
      <c r="P2144">
        <f>(C2144-Key!$B$1)*24</f>
        <v>-0.71666666673263535</v>
      </c>
      <c r="Q2144">
        <f>(Key!$B$2-'17.1'!C2144)*24</f>
        <v>3.6666666667442769</v>
      </c>
      <c r="R2144" s="3">
        <f>C2144-(M2144-Key!$B$5)/(24*Key!$B$6)</f>
        <v>44130.583407407401</v>
      </c>
      <c r="S2144">
        <f>M2144-Key!$B$5</f>
        <v>14.92</v>
      </c>
      <c r="T2144" s="2">
        <f t="shared" si="165"/>
        <v>44129.597222222219</v>
      </c>
      <c r="U2144" t="str">
        <f t="shared" si="166"/>
        <v>10-25-2020 14:20</v>
      </c>
      <c r="V2144">
        <f>IFERROR(IF(W2144=Z2144,VLOOKUP($U2144,[1]C8842!$G$2:$M$145,3,FALSE),0),0)</f>
        <v>21</v>
      </c>
      <c r="W2144">
        <f>VLOOKUP(RIGHT($V$1,5),Key!$A$9:$B$14,2,FALSE)</f>
        <v>10.199999999999999</v>
      </c>
      <c r="X2144">
        <f t="shared" si="169"/>
        <v>0</v>
      </c>
      <c r="Y2144">
        <f>VLOOKUP(RIGHT($X$1,5),Key!$A$9:$B$14,2,FALSE)</f>
        <v>3.7</v>
      </c>
      <c r="Z2144">
        <f t="shared" si="167"/>
        <v>10.199999999999999</v>
      </c>
      <c r="AA2144">
        <f t="shared" si="168"/>
        <v>21</v>
      </c>
    </row>
    <row r="2145" spans="1:27" x14ac:dyDescent="0.3">
      <c r="A2145">
        <v>100067</v>
      </c>
      <c r="B2145">
        <v>230922</v>
      </c>
      <c r="C2145" s="3">
        <v>44130.597222222219</v>
      </c>
      <c r="D2145">
        <v>1</v>
      </c>
      <c r="E2145">
        <v>1</v>
      </c>
      <c r="F2145" t="s">
        <v>25</v>
      </c>
      <c r="G2145">
        <v>1</v>
      </c>
      <c r="H2145">
        <v>61.625</v>
      </c>
      <c r="I2145">
        <v>19.128910000000001</v>
      </c>
      <c r="J2145">
        <v>1.082031</v>
      </c>
      <c r="K2145">
        <v>58.023440000000001</v>
      </c>
      <c r="L2145" s="3">
        <v>44130.349305555559</v>
      </c>
      <c r="M2145">
        <v>17.18</v>
      </c>
      <c r="N2145" t="s">
        <v>28</v>
      </c>
      <c r="P2145">
        <f>(C2145-Key!$B$1)*24</f>
        <v>-0.71666666673263535</v>
      </c>
      <c r="Q2145">
        <f>(Key!$B$2-'17.1'!C2145)*24</f>
        <v>3.6666666667442769</v>
      </c>
      <c r="R2145" s="3">
        <f>C2145-(M2145-Key!$B$5)/(24*Key!$B$6)</f>
        <v>44130.583407407401</v>
      </c>
      <c r="S2145">
        <f>M2145-Key!$B$5</f>
        <v>14.92</v>
      </c>
      <c r="T2145" s="2">
        <f t="shared" si="165"/>
        <v>44129.597222222219</v>
      </c>
      <c r="U2145" t="str">
        <f t="shared" si="166"/>
        <v>10-25-2020 14:20</v>
      </c>
      <c r="V2145">
        <f>IFERROR(IF(W2145=Z2145,VLOOKUP($U2145,[1]C8842!$G$2:$M$145,3,FALSE),0),0)</f>
        <v>21</v>
      </c>
      <c r="W2145">
        <f>VLOOKUP(RIGHT($V$1,5),Key!$A$9:$B$14,2,FALSE)</f>
        <v>10.199999999999999</v>
      </c>
      <c r="X2145">
        <f t="shared" si="169"/>
        <v>0</v>
      </c>
      <c r="Y2145">
        <f>VLOOKUP(RIGHT($X$1,5),Key!$A$9:$B$14,2,FALSE)</f>
        <v>3.7</v>
      </c>
      <c r="Z2145">
        <f t="shared" si="167"/>
        <v>10.199999999999999</v>
      </c>
      <c r="AA2145">
        <f t="shared" si="168"/>
        <v>21</v>
      </c>
    </row>
    <row r="2146" spans="1:27" x14ac:dyDescent="0.3">
      <c r="A2146">
        <v>100067</v>
      </c>
      <c r="B2146">
        <v>230922</v>
      </c>
      <c r="C2146" s="3">
        <v>44130.597222222219</v>
      </c>
      <c r="D2146">
        <v>0</v>
      </c>
      <c r="E2146">
        <v>2</v>
      </c>
      <c r="F2146" t="s">
        <v>25</v>
      </c>
      <c r="G2146">
        <v>1</v>
      </c>
      <c r="H2146">
        <v>56.980469999999997</v>
      </c>
      <c r="I2146">
        <v>14.96875</v>
      </c>
      <c r="J2146">
        <v>0.9765625</v>
      </c>
      <c r="K2146">
        <v>46.019530000000003</v>
      </c>
      <c r="L2146" s="3">
        <v>44130.349305555559</v>
      </c>
      <c r="M2146">
        <v>17.18</v>
      </c>
      <c r="N2146" t="s">
        <v>28</v>
      </c>
      <c r="P2146">
        <f>(C2146-Key!$B$1)*24</f>
        <v>-0.71666666673263535</v>
      </c>
      <c r="Q2146">
        <f>(Key!$B$2-'17.1'!C2146)*24</f>
        <v>3.6666666667442769</v>
      </c>
      <c r="R2146" s="3">
        <f>C2146-(M2146-Key!$B$5)/(24*Key!$B$6)</f>
        <v>44130.583407407401</v>
      </c>
      <c r="S2146">
        <f>M2146-Key!$B$5</f>
        <v>14.92</v>
      </c>
      <c r="T2146" s="2">
        <f t="shared" si="165"/>
        <v>44129.597222222219</v>
      </c>
      <c r="U2146" t="str">
        <f t="shared" si="166"/>
        <v>10-25-2020 14:20</v>
      </c>
      <c r="V2146">
        <f>IFERROR(IF(W2146=Z2146,VLOOKUP($U2146,[1]C8842!$G$2:$M$145,3,FALSE),0),0)</f>
        <v>21</v>
      </c>
      <c r="W2146">
        <f>VLOOKUP(RIGHT($V$1,5),Key!$A$9:$B$14,2,FALSE)</f>
        <v>10.199999999999999</v>
      </c>
      <c r="X2146">
        <f t="shared" si="169"/>
        <v>0</v>
      </c>
      <c r="Y2146">
        <f>VLOOKUP(RIGHT($X$1,5),Key!$A$9:$B$14,2,FALSE)</f>
        <v>3.7</v>
      </c>
      <c r="Z2146">
        <f t="shared" si="167"/>
        <v>10.199999999999999</v>
      </c>
      <c r="AA2146">
        <f t="shared" si="168"/>
        <v>21</v>
      </c>
    </row>
    <row r="2147" spans="1:27" x14ac:dyDescent="0.3">
      <c r="A2147">
        <v>100067</v>
      </c>
      <c r="B2147">
        <v>230922</v>
      </c>
      <c r="C2147" s="3">
        <v>44130.597222222219</v>
      </c>
      <c r="D2147">
        <v>3</v>
      </c>
      <c r="E2147">
        <v>2</v>
      </c>
      <c r="F2147" t="s">
        <v>26</v>
      </c>
      <c r="G2147">
        <v>4</v>
      </c>
      <c r="H2147">
        <v>64.984380000000002</v>
      </c>
      <c r="I2147">
        <v>77.835939999999994</v>
      </c>
      <c r="J2147">
        <v>3.4335939999999998</v>
      </c>
      <c r="K2147">
        <v>93.039060000000006</v>
      </c>
      <c r="L2147" s="3">
        <v>44130.349305555559</v>
      </c>
      <c r="M2147">
        <v>17.18</v>
      </c>
      <c r="N2147" t="s">
        <v>28</v>
      </c>
      <c r="P2147">
        <f>(C2147-Key!$B$1)*24</f>
        <v>-0.71666666673263535</v>
      </c>
      <c r="Q2147">
        <f>(Key!$B$2-'17.1'!C2147)*24</f>
        <v>3.6666666667442769</v>
      </c>
      <c r="R2147" s="3">
        <f>C2147-(M2147-Key!$B$5)/(24*Key!$B$6)</f>
        <v>44130.583407407401</v>
      </c>
      <c r="S2147">
        <f>M2147-Key!$B$5</f>
        <v>14.92</v>
      </c>
      <c r="T2147" s="2">
        <f t="shared" si="165"/>
        <v>44129.597222222219</v>
      </c>
      <c r="U2147" t="str">
        <f t="shared" si="166"/>
        <v>10-25-2020 14:20</v>
      </c>
      <c r="V2147">
        <f>IFERROR(IF(W2147=Z2147,VLOOKUP($U2147,[1]C8842!$G$2:$M$145,3,FALSE),0),0)</f>
        <v>21</v>
      </c>
      <c r="W2147">
        <f>VLOOKUP(RIGHT($V$1,5),Key!$A$9:$B$14,2,FALSE)</f>
        <v>10.199999999999999</v>
      </c>
      <c r="X2147">
        <f t="shared" si="169"/>
        <v>0</v>
      </c>
      <c r="Y2147">
        <f>VLOOKUP(RIGHT($X$1,5),Key!$A$9:$B$14,2,FALSE)</f>
        <v>3.7</v>
      </c>
      <c r="Z2147">
        <f t="shared" si="167"/>
        <v>10.199999999999999</v>
      </c>
      <c r="AA2147">
        <f t="shared" si="168"/>
        <v>21</v>
      </c>
    </row>
    <row r="2148" spans="1:27" x14ac:dyDescent="0.3">
      <c r="A2148">
        <v>100067</v>
      </c>
      <c r="B2148">
        <v>230922</v>
      </c>
      <c r="C2148" s="3">
        <v>44130.597222222219</v>
      </c>
      <c r="D2148">
        <v>1</v>
      </c>
      <c r="E2148">
        <v>1</v>
      </c>
      <c r="F2148" t="s">
        <v>25</v>
      </c>
      <c r="G2148">
        <v>1</v>
      </c>
      <c r="H2148">
        <v>37.28125</v>
      </c>
      <c r="I2148">
        <v>15.83203</v>
      </c>
      <c r="J2148">
        <v>1.558594</v>
      </c>
      <c r="K2148">
        <v>56.023440000000001</v>
      </c>
      <c r="L2148" s="3">
        <v>44130.349305555559</v>
      </c>
      <c r="M2148">
        <v>17.18</v>
      </c>
      <c r="N2148" t="s">
        <v>28</v>
      </c>
      <c r="P2148">
        <f>(C2148-Key!$B$1)*24</f>
        <v>-0.71666666673263535</v>
      </c>
      <c r="Q2148">
        <f>(Key!$B$2-'17.1'!C2148)*24</f>
        <v>3.6666666667442769</v>
      </c>
      <c r="R2148" s="3">
        <f>C2148-(M2148-Key!$B$5)/(24*Key!$B$6)</f>
        <v>44130.583407407401</v>
      </c>
      <c r="S2148">
        <f>M2148-Key!$B$5</f>
        <v>14.92</v>
      </c>
      <c r="T2148" s="2">
        <f t="shared" si="165"/>
        <v>44129.597222222219</v>
      </c>
      <c r="U2148" t="str">
        <f t="shared" si="166"/>
        <v>10-25-2020 14:20</v>
      </c>
      <c r="V2148">
        <f>IFERROR(IF(W2148=Z2148,VLOOKUP($U2148,[1]C8842!$G$2:$M$145,3,FALSE),0),0)</f>
        <v>21</v>
      </c>
      <c r="W2148">
        <f>VLOOKUP(RIGHT($V$1,5),Key!$A$9:$B$14,2,FALSE)</f>
        <v>10.199999999999999</v>
      </c>
      <c r="X2148">
        <f t="shared" si="169"/>
        <v>0</v>
      </c>
      <c r="Y2148">
        <f>VLOOKUP(RIGHT($X$1,5),Key!$A$9:$B$14,2,FALSE)</f>
        <v>3.7</v>
      </c>
      <c r="Z2148">
        <f t="shared" si="167"/>
        <v>10.199999999999999</v>
      </c>
      <c r="AA2148">
        <f t="shared" si="168"/>
        <v>21</v>
      </c>
    </row>
    <row r="2149" spans="1:27" x14ac:dyDescent="0.3">
      <c r="A2149">
        <v>100067</v>
      </c>
      <c r="B2149">
        <v>230922</v>
      </c>
      <c r="C2149" s="3">
        <v>44130.597222222219</v>
      </c>
      <c r="D2149">
        <v>0</v>
      </c>
      <c r="E2149">
        <v>2</v>
      </c>
      <c r="F2149" t="s">
        <v>25</v>
      </c>
      <c r="G2149">
        <v>1</v>
      </c>
      <c r="H2149">
        <v>63.679690000000001</v>
      </c>
      <c r="I2149">
        <v>15.78125</v>
      </c>
      <c r="J2149">
        <v>0.90625</v>
      </c>
      <c r="K2149">
        <v>46.019530000000003</v>
      </c>
      <c r="L2149" s="3">
        <v>44130.349305555559</v>
      </c>
      <c r="M2149">
        <v>17.18</v>
      </c>
      <c r="N2149" t="s">
        <v>28</v>
      </c>
      <c r="P2149">
        <f>(C2149-Key!$B$1)*24</f>
        <v>-0.71666666673263535</v>
      </c>
      <c r="Q2149">
        <f>(Key!$B$2-'17.1'!C2149)*24</f>
        <v>3.6666666667442769</v>
      </c>
      <c r="R2149" s="3">
        <f>C2149-(M2149-Key!$B$5)/(24*Key!$B$6)</f>
        <v>44130.583407407401</v>
      </c>
      <c r="S2149">
        <f>M2149-Key!$B$5</f>
        <v>14.92</v>
      </c>
      <c r="T2149" s="2">
        <f t="shared" si="165"/>
        <v>44129.597222222219</v>
      </c>
      <c r="U2149" t="str">
        <f t="shared" si="166"/>
        <v>10-25-2020 14:20</v>
      </c>
      <c r="V2149">
        <f>IFERROR(IF(W2149=Z2149,VLOOKUP($U2149,[1]C8842!$G$2:$M$145,3,FALSE),0),0)</f>
        <v>21</v>
      </c>
      <c r="W2149">
        <f>VLOOKUP(RIGHT($V$1,5),Key!$A$9:$B$14,2,FALSE)</f>
        <v>10.199999999999999</v>
      </c>
      <c r="X2149">
        <f t="shared" si="169"/>
        <v>0</v>
      </c>
      <c r="Y2149">
        <f>VLOOKUP(RIGHT($X$1,5),Key!$A$9:$B$14,2,FALSE)</f>
        <v>3.7</v>
      </c>
      <c r="Z2149">
        <f t="shared" si="167"/>
        <v>10.199999999999999</v>
      </c>
      <c r="AA2149">
        <f t="shared" si="168"/>
        <v>21</v>
      </c>
    </row>
    <row r="2150" spans="1:27" x14ac:dyDescent="0.3">
      <c r="A2150">
        <v>100067</v>
      </c>
      <c r="B2150">
        <v>230922</v>
      </c>
      <c r="C2150" s="3">
        <v>44130.597222222219</v>
      </c>
      <c r="D2150">
        <v>0</v>
      </c>
      <c r="E2150">
        <v>2</v>
      </c>
      <c r="F2150" t="s">
        <v>25</v>
      </c>
      <c r="G2150">
        <v>2</v>
      </c>
      <c r="H2150">
        <v>59.808590000000002</v>
      </c>
      <c r="I2150">
        <v>27.48828</v>
      </c>
      <c r="J2150">
        <v>1.488281</v>
      </c>
      <c r="K2150">
        <v>46.019530000000003</v>
      </c>
      <c r="L2150" s="3">
        <v>44130.349305555559</v>
      </c>
      <c r="M2150">
        <v>17.18</v>
      </c>
      <c r="N2150" t="s">
        <v>28</v>
      </c>
      <c r="P2150">
        <f>(C2150-Key!$B$1)*24</f>
        <v>-0.71666666673263535</v>
      </c>
      <c r="Q2150">
        <f>(Key!$B$2-'17.1'!C2150)*24</f>
        <v>3.6666666667442769</v>
      </c>
      <c r="R2150" s="3">
        <f>C2150-(M2150-Key!$B$5)/(24*Key!$B$6)</f>
        <v>44130.583407407401</v>
      </c>
      <c r="S2150">
        <f>M2150-Key!$B$5</f>
        <v>14.92</v>
      </c>
      <c r="T2150" s="2">
        <f t="shared" si="165"/>
        <v>44129.597222222219</v>
      </c>
      <c r="U2150" t="str">
        <f t="shared" si="166"/>
        <v>10-25-2020 14:20</v>
      </c>
      <c r="V2150">
        <f>IFERROR(IF(W2150=Z2150,VLOOKUP($U2150,[1]C8842!$G$2:$M$145,3,FALSE),0),0)</f>
        <v>21</v>
      </c>
      <c r="W2150">
        <f>VLOOKUP(RIGHT($V$1,5),Key!$A$9:$B$14,2,FALSE)</f>
        <v>10.199999999999999</v>
      </c>
      <c r="X2150">
        <f t="shared" si="169"/>
        <v>0</v>
      </c>
      <c r="Y2150">
        <f>VLOOKUP(RIGHT($X$1,5),Key!$A$9:$B$14,2,FALSE)</f>
        <v>3.7</v>
      </c>
      <c r="Z2150">
        <f t="shared" si="167"/>
        <v>10.199999999999999</v>
      </c>
      <c r="AA2150">
        <f t="shared" si="168"/>
        <v>21</v>
      </c>
    </row>
    <row r="2151" spans="1:27" x14ac:dyDescent="0.3">
      <c r="A2151">
        <v>100067</v>
      </c>
      <c r="B2151">
        <v>230922</v>
      </c>
      <c r="C2151" s="3">
        <v>44130.597222222219</v>
      </c>
      <c r="D2151">
        <v>1</v>
      </c>
      <c r="E2151">
        <v>1</v>
      </c>
      <c r="F2151" t="s">
        <v>25</v>
      </c>
      <c r="G2151">
        <v>1</v>
      </c>
      <c r="H2151">
        <v>71.050780000000003</v>
      </c>
      <c r="I2151">
        <v>14.90625</v>
      </c>
      <c r="J2151">
        <v>0.78125</v>
      </c>
      <c r="K2151">
        <v>58.023440000000001</v>
      </c>
      <c r="L2151" s="3">
        <v>44130.349305555559</v>
      </c>
      <c r="M2151">
        <v>17.18</v>
      </c>
      <c r="N2151" t="s">
        <v>28</v>
      </c>
      <c r="P2151">
        <f>(C2151-Key!$B$1)*24</f>
        <v>-0.71666666673263535</v>
      </c>
      <c r="Q2151">
        <f>(Key!$B$2-'17.1'!C2151)*24</f>
        <v>3.6666666667442769</v>
      </c>
      <c r="R2151" s="3">
        <f>C2151-(M2151-Key!$B$5)/(24*Key!$B$6)</f>
        <v>44130.583407407401</v>
      </c>
      <c r="S2151">
        <f>M2151-Key!$B$5</f>
        <v>14.92</v>
      </c>
      <c r="T2151" s="2">
        <f t="shared" si="165"/>
        <v>44129.597222222219</v>
      </c>
      <c r="U2151" t="str">
        <f t="shared" si="166"/>
        <v>10-25-2020 14:20</v>
      </c>
      <c r="V2151">
        <f>IFERROR(IF(W2151=Z2151,VLOOKUP($U2151,[1]C8842!$G$2:$M$145,3,FALSE),0),0)</f>
        <v>21</v>
      </c>
      <c r="W2151">
        <f>VLOOKUP(RIGHT($V$1,5),Key!$A$9:$B$14,2,FALSE)</f>
        <v>10.199999999999999</v>
      </c>
      <c r="X2151">
        <f t="shared" si="169"/>
        <v>0</v>
      </c>
      <c r="Y2151">
        <f>VLOOKUP(RIGHT($X$1,5),Key!$A$9:$B$14,2,FALSE)</f>
        <v>3.7</v>
      </c>
      <c r="Z2151">
        <f t="shared" si="167"/>
        <v>10.199999999999999</v>
      </c>
      <c r="AA2151">
        <f t="shared" si="168"/>
        <v>21</v>
      </c>
    </row>
    <row r="2152" spans="1:27" x14ac:dyDescent="0.3">
      <c r="A2152">
        <v>100067</v>
      </c>
      <c r="B2152">
        <v>230922</v>
      </c>
      <c r="C2152" s="3">
        <v>44130.597222222219</v>
      </c>
      <c r="D2152">
        <v>1</v>
      </c>
      <c r="E2152">
        <v>1</v>
      </c>
      <c r="F2152" t="s">
        <v>25</v>
      </c>
      <c r="G2152">
        <v>1</v>
      </c>
      <c r="H2152">
        <v>70.949219999999997</v>
      </c>
      <c r="I2152">
        <v>18.25</v>
      </c>
      <c r="J2152">
        <v>0.90625</v>
      </c>
      <c r="K2152">
        <v>58.023440000000001</v>
      </c>
      <c r="L2152" s="3">
        <v>44130.349305555559</v>
      </c>
      <c r="M2152">
        <v>17.18</v>
      </c>
      <c r="N2152" t="s">
        <v>28</v>
      </c>
      <c r="P2152">
        <f>(C2152-Key!$B$1)*24</f>
        <v>-0.71666666673263535</v>
      </c>
      <c r="Q2152">
        <f>(Key!$B$2-'17.1'!C2152)*24</f>
        <v>3.6666666667442769</v>
      </c>
      <c r="R2152" s="3">
        <f>C2152-(M2152-Key!$B$5)/(24*Key!$B$6)</f>
        <v>44130.583407407401</v>
      </c>
      <c r="S2152">
        <f>M2152-Key!$B$5</f>
        <v>14.92</v>
      </c>
      <c r="T2152" s="2">
        <f t="shared" si="165"/>
        <v>44129.597222222219</v>
      </c>
      <c r="U2152" t="str">
        <f t="shared" si="166"/>
        <v>10-25-2020 14:20</v>
      </c>
      <c r="V2152">
        <f>IFERROR(IF(W2152=Z2152,VLOOKUP($U2152,[1]C8842!$G$2:$M$145,3,FALSE),0),0)</f>
        <v>21</v>
      </c>
      <c r="W2152">
        <f>VLOOKUP(RIGHT($V$1,5),Key!$A$9:$B$14,2,FALSE)</f>
        <v>10.199999999999999</v>
      </c>
      <c r="X2152">
        <f t="shared" si="169"/>
        <v>0</v>
      </c>
      <c r="Y2152">
        <f>VLOOKUP(RIGHT($X$1,5),Key!$A$9:$B$14,2,FALSE)</f>
        <v>3.7</v>
      </c>
      <c r="Z2152">
        <f t="shared" si="167"/>
        <v>10.199999999999999</v>
      </c>
      <c r="AA2152">
        <f t="shared" si="168"/>
        <v>21</v>
      </c>
    </row>
    <row r="2153" spans="1:27" x14ac:dyDescent="0.3">
      <c r="A2153">
        <v>100067</v>
      </c>
      <c r="B2153">
        <v>230922</v>
      </c>
      <c r="C2153" s="3">
        <v>44130.597222222219</v>
      </c>
      <c r="D2153">
        <v>0</v>
      </c>
      <c r="E2153">
        <v>2</v>
      </c>
      <c r="F2153" t="s">
        <v>25</v>
      </c>
      <c r="G2153">
        <v>1</v>
      </c>
      <c r="H2153">
        <v>61.84375</v>
      </c>
      <c r="I2153">
        <v>15.785159999999999</v>
      </c>
      <c r="J2153">
        <v>0.93359380000000003</v>
      </c>
      <c r="K2153">
        <v>46.019530000000003</v>
      </c>
      <c r="L2153" s="3">
        <v>44130.349305555559</v>
      </c>
      <c r="M2153">
        <v>17.18</v>
      </c>
      <c r="N2153" t="s">
        <v>28</v>
      </c>
      <c r="P2153">
        <f>(C2153-Key!$B$1)*24</f>
        <v>-0.71666666673263535</v>
      </c>
      <c r="Q2153">
        <f>(Key!$B$2-'17.1'!C2153)*24</f>
        <v>3.6666666667442769</v>
      </c>
      <c r="R2153" s="3">
        <f>C2153-(M2153-Key!$B$5)/(24*Key!$B$6)</f>
        <v>44130.583407407401</v>
      </c>
      <c r="S2153">
        <f>M2153-Key!$B$5</f>
        <v>14.92</v>
      </c>
      <c r="T2153" s="2">
        <f t="shared" si="165"/>
        <v>44129.597222222219</v>
      </c>
      <c r="U2153" t="str">
        <f t="shared" si="166"/>
        <v>10-25-2020 14:20</v>
      </c>
      <c r="V2153">
        <f>IFERROR(IF(W2153=Z2153,VLOOKUP($U2153,[1]C8842!$G$2:$M$145,3,FALSE),0),0)</f>
        <v>21</v>
      </c>
      <c r="W2153">
        <f>VLOOKUP(RIGHT($V$1,5),Key!$A$9:$B$14,2,FALSE)</f>
        <v>10.199999999999999</v>
      </c>
      <c r="X2153">
        <f t="shared" si="169"/>
        <v>0</v>
      </c>
      <c r="Y2153">
        <f>VLOOKUP(RIGHT($X$1,5),Key!$A$9:$B$14,2,FALSE)</f>
        <v>3.7</v>
      </c>
      <c r="Z2153">
        <f t="shared" si="167"/>
        <v>10.199999999999999</v>
      </c>
      <c r="AA2153">
        <f t="shared" si="168"/>
        <v>21</v>
      </c>
    </row>
    <row r="2154" spans="1:27" x14ac:dyDescent="0.3">
      <c r="A2154">
        <v>100067</v>
      </c>
      <c r="B2154">
        <v>230922</v>
      </c>
      <c r="C2154" s="3">
        <v>44130.597222222219</v>
      </c>
      <c r="D2154">
        <v>1</v>
      </c>
      <c r="E2154">
        <v>1</v>
      </c>
      <c r="F2154" t="s">
        <v>25</v>
      </c>
      <c r="G2154">
        <v>1</v>
      </c>
      <c r="H2154">
        <v>69.929689999999994</v>
      </c>
      <c r="I2154">
        <v>16.558589999999999</v>
      </c>
      <c r="J2154">
        <v>0.85546880000000003</v>
      </c>
      <c r="K2154">
        <v>58.023440000000001</v>
      </c>
      <c r="L2154" s="3">
        <v>44130.349305555559</v>
      </c>
      <c r="M2154">
        <v>17.18</v>
      </c>
      <c r="N2154" t="s">
        <v>28</v>
      </c>
      <c r="P2154">
        <f>(C2154-Key!$B$1)*24</f>
        <v>-0.71666666673263535</v>
      </c>
      <c r="Q2154">
        <f>(Key!$B$2-'17.1'!C2154)*24</f>
        <v>3.6666666667442769</v>
      </c>
      <c r="R2154" s="3">
        <f>C2154-(M2154-Key!$B$5)/(24*Key!$B$6)</f>
        <v>44130.583407407401</v>
      </c>
      <c r="S2154">
        <f>M2154-Key!$B$5</f>
        <v>14.92</v>
      </c>
      <c r="T2154" s="2">
        <f t="shared" si="165"/>
        <v>44129.597222222219</v>
      </c>
      <c r="U2154" t="str">
        <f t="shared" si="166"/>
        <v>10-25-2020 14:20</v>
      </c>
      <c r="V2154">
        <f>IFERROR(IF(W2154=Z2154,VLOOKUP($U2154,[1]C8842!$G$2:$M$145,3,FALSE),0),0)</f>
        <v>21</v>
      </c>
      <c r="W2154">
        <f>VLOOKUP(RIGHT($V$1,5),Key!$A$9:$B$14,2,FALSE)</f>
        <v>10.199999999999999</v>
      </c>
      <c r="X2154">
        <f t="shared" si="169"/>
        <v>0</v>
      </c>
      <c r="Y2154">
        <f>VLOOKUP(RIGHT($X$1,5),Key!$A$9:$B$14,2,FALSE)</f>
        <v>3.7</v>
      </c>
      <c r="Z2154">
        <f t="shared" si="167"/>
        <v>10.199999999999999</v>
      </c>
      <c r="AA2154">
        <f t="shared" si="168"/>
        <v>21</v>
      </c>
    </row>
    <row r="2155" spans="1:27" x14ac:dyDescent="0.3">
      <c r="A2155">
        <v>100067</v>
      </c>
      <c r="B2155">
        <v>230922</v>
      </c>
      <c r="C2155" s="3">
        <v>44130.597222222219</v>
      </c>
      <c r="D2155">
        <v>3</v>
      </c>
      <c r="E2155">
        <v>2</v>
      </c>
      <c r="F2155" t="s">
        <v>26</v>
      </c>
      <c r="G2155">
        <v>2</v>
      </c>
      <c r="H2155">
        <v>70.9375</v>
      </c>
      <c r="I2155">
        <v>20.125</v>
      </c>
      <c r="J2155">
        <v>0.9765625</v>
      </c>
      <c r="K2155">
        <v>94.039060000000006</v>
      </c>
      <c r="L2155" s="3">
        <v>44130.349305555559</v>
      </c>
      <c r="M2155">
        <v>17.18</v>
      </c>
      <c r="N2155" t="s">
        <v>28</v>
      </c>
      <c r="P2155">
        <f>(C2155-Key!$B$1)*24</f>
        <v>-0.71666666673263535</v>
      </c>
      <c r="Q2155">
        <f>(Key!$B$2-'17.1'!C2155)*24</f>
        <v>3.6666666667442769</v>
      </c>
      <c r="R2155" s="3">
        <f>C2155-(M2155-Key!$B$5)/(24*Key!$B$6)</f>
        <v>44130.583407407401</v>
      </c>
      <c r="S2155">
        <f>M2155-Key!$B$5</f>
        <v>14.92</v>
      </c>
      <c r="T2155" s="2">
        <f t="shared" si="165"/>
        <v>44129.597222222219</v>
      </c>
      <c r="U2155" t="str">
        <f t="shared" si="166"/>
        <v>10-25-2020 14:20</v>
      </c>
      <c r="V2155">
        <f>IFERROR(IF(W2155=Z2155,VLOOKUP($U2155,[1]C8842!$G$2:$M$145,3,FALSE),0),0)</f>
        <v>21</v>
      </c>
      <c r="W2155">
        <f>VLOOKUP(RIGHT($V$1,5),Key!$A$9:$B$14,2,FALSE)</f>
        <v>10.199999999999999</v>
      </c>
      <c r="X2155">
        <f t="shared" si="169"/>
        <v>0</v>
      </c>
      <c r="Y2155">
        <f>VLOOKUP(RIGHT($X$1,5),Key!$A$9:$B$14,2,FALSE)</f>
        <v>3.7</v>
      </c>
      <c r="Z2155">
        <f t="shared" si="167"/>
        <v>10.199999999999999</v>
      </c>
      <c r="AA2155">
        <f t="shared" si="168"/>
        <v>21</v>
      </c>
    </row>
    <row r="2156" spans="1:27" x14ac:dyDescent="0.3">
      <c r="A2156">
        <v>100067</v>
      </c>
      <c r="B2156">
        <v>230922</v>
      </c>
      <c r="C2156" s="3">
        <v>44130.597222222219</v>
      </c>
      <c r="D2156">
        <v>0</v>
      </c>
      <c r="E2156">
        <v>2</v>
      </c>
      <c r="F2156" t="s">
        <v>25</v>
      </c>
      <c r="G2156">
        <v>1</v>
      </c>
      <c r="H2156">
        <v>67.234380000000002</v>
      </c>
      <c r="I2156">
        <v>17.121089999999999</v>
      </c>
      <c r="J2156">
        <v>0.9140625</v>
      </c>
      <c r="K2156">
        <v>47.019530000000003</v>
      </c>
      <c r="L2156" s="3">
        <v>44130.349305555559</v>
      </c>
      <c r="M2156">
        <v>17.18</v>
      </c>
      <c r="N2156" t="s">
        <v>28</v>
      </c>
      <c r="P2156">
        <f>(C2156-Key!$B$1)*24</f>
        <v>-0.71666666673263535</v>
      </c>
      <c r="Q2156">
        <f>(Key!$B$2-'17.1'!C2156)*24</f>
        <v>3.6666666667442769</v>
      </c>
      <c r="R2156" s="3">
        <f>C2156-(M2156-Key!$B$5)/(24*Key!$B$6)</f>
        <v>44130.583407407401</v>
      </c>
      <c r="S2156">
        <f>M2156-Key!$B$5</f>
        <v>14.92</v>
      </c>
      <c r="T2156" s="2">
        <f t="shared" si="165"/>
        <v>44129.597222222219</v>
      </c>
      <c r="U2156" t="str">
        <f t="shared" si="166"/>
        <v>10-25-2020 14:20</v>
      </c>
      <c r="V2156">
        <f>IFERROR(IF(W2156=Z2156,VLOOKUP($U2156,[1]C8842!$G$2:$M$145,3,FALSE),0),0)</f>
        <v>21</v>
      </c>
      <c r="W2156">
        <f>VLOOKUP(RIGHT($V$1,5),Key!$A$9:$B$14,2,FALSE)</f>
        <v>10.199999999999999</v>
      </c>
      <c r="X2156">
        <f t="shared" si="169"/>
        <v>0</v>
      </c>
      <c r="Y2156">
        <f>VLOOKUP(RIGHT($X$1,5),Key!$A$9:$B$14,2,FALSE)</f>
        <v>3.7</v>
      </c>
      <c r="Z2156">
        <f t="shared" si="167"/>
        <v>10.199999999999999</v>
      </c>
      <c r="AA2156">
        <f t="shared" si="168"/>
        <v>21</v>
      </c>
    </row>
    <row r="2157" spans="1:27" x14ac:dyDescent="0.3">
      <c r="A2157">
        <v>100067</v>
      </c>
      <c r="B2157">
        <v>230922</v>
      </c>
      <c r="C2157" s="3">
        <v>44130.597222222219</v>
      </c>
      <c r="D2157">
        <v>1</v>
      </c>
      <c r="E2157">
        <v>1</v>
      </c>
      <c r="F2157" t="s">
        <v>25</v>
      </c>
      <c r="G2157">
        <v>1</v>
      </c>
      <c r="H2157">
        <v>67.488280000000003</v>
      </c>
      <c r="I2157">
        <v>17.66797</v>
      </c>
      <c r="J2157">
        <v>0.9296875</v>
      </c>
      <c r="K2157">
        <v>58.023440000000001</v>
      </c>
      <c r="L2157" s="3">
        <v>44130.349305555559</v>
      </c>
      <c r="M2157">
        <v>17.18</v>
      </c>
      <c r="N2157" t="s">
        <v>28</v>
      </c>
      <c r="P2157">
        <f>(C2157-Key!$B$1)*24</f>
        <v>-0.71666666673263535</v>
      </c>
      <c r="Q2157">
        <f>(Key!$B$2-'17.1'!C2157)*24</f>
        <v>3.6666666667442769</v>
      </c>
      <c r="R2157" s="3">
        <f>C2157-(M2157-Key!$B$5)/(24*Key!$B$6)</f>
        <v>44130.583407407401</v>
      </c>
      <c r="S2157">
        <f>M2157-Key!$B$5</f>
        <v>14.92</v>
      </c>
      <c r="T2157" s="2">
        <f t="shared" si="165"/>
        <v>44129.597222222219</v>
      </c>
      <c r="U2157" t="str">
        <f t="shared" si="166"/>
        <v>10-25-2020 14:20</v>
      </c>
      <c r="V2157">
        <f>IFERROR(IF(W2157=Z2157,VLOOKUP($U2157,[1]C8842!$G$2:$M$145,3,FALSE),0),0)</f>
        <v>21</v>
      </c>
      <c r="W2157">
        <f>VLOOKUP(RIGHT($V$1,5),Key!$A$9:$B$14,2,FALSE)</f>
        <v>10.199999999999999</v>
      </c>
      <c r="X2157">
        <f t="shared" si="169"/>
        <v>0</v>
      </c>
      <c r="Y2157">
        <f>VLOOKUP(RIGHT($X$1,5),Key!$A$9:$B$14,2,FALSE)</f>
        <v>3.7</v>
      </c>
      <c r="Z2157">
        <f t="shared" si="167"/>
        <v>10.199999999999999</v>
      </c>
      <c r="AA2157">
        <f t="shared" si="168"/>
        <v>21</v>
      </c>
    </row>
    <row r="2158" spans="1:27" x14ac:dyDescent="0.3">
      <c r="A2158">
        <v>100067</v>
      </c>
      <c r="B2158">
        <v>230922</v>
      </c>
      <c r="C2158" s="3">
        <v>44130.597222222219</v>
      </c>
      <c r="D2158">
        <v>1</v>
      </c>
      <c r="E2158">
        <v>1</v>
      </c>
      <c r="F2158" t="s">
        <v>25</v>
      </c>
      <c r="G2158">
        <v>1</v>
      </c>
      <c r="H2158">
        <v>67.046880000000002</v>
      </c>
      <c r="I2158">
        <v>14.51953</v>
      </c>
      <c r="J2158">
        <v>0.8125</v>
      </c>
      <c r="K2158">
        <v>58.023440000000001</v>
      </c>
      <c r="L2158" s="3">
        <v>44130.349305555559</v>
      </c>
      <c r="M2158">
        <v>17.18</v>
      </c>
      <c r="N2158" t="s">
        <v>28</v>
      </c>
      <c r="P2158">
        <f>(C2158-Key!$B$1)*24</f>
        <v>-0.71666666673263535</v>
      </c>
      <c r="Q2158">
        <f>(Key!$B$2-'17.1'!C2158)*24</f>
        <v>3.6666666667442769</v>
      </c>
      <c r="R2158" s="3">
        <f>C2158-(M2158-Key!$B$5)/(24*Key!$B$6)</f>
        <v>44130.583407407401</v>
      </c>
      <c r="S2158">
        <f>M2158-Key!$B$5</f>
        <v>14.92</v>
      </c>
      <c r="T2158" s="2">
        <f t="shared" si="165"/>
        <v>44129.597222222219</v>
      </c>
      <c r="U2158" t="str">
        <f t="shared" si="166"/>
        <v>10-25-2020 14:20</v>
      </c>
      <c r="V2158">
        <f>IFERROR(IF(W2158=Z2158,VLOOKUP($U2158,[1]C8842!$G$2:$M$145,3,FALSE),0),0)</f>
        <v>21</v>
      </c>
      <c r="W2158">
        <f>VLOOKUP(RIGHT($V$1,5),Key!$A$9:$B$14,2,FALSE)</f>
        <v>10.199999999999999</v>
      </c>
      <c r="X2158">
        <f t="shared" si="169"/>
        <v>0</v>
      </c>
      <c r="Y2158">
        <f>VLOOKUP(RIGHT($X$1,5),Key!$A$9:$B$14,2,FALSE)</f>
        <v>3.7</v>
      </c>
      <c r="Z2158">
        <f t="shared" si="167"/>
        <v>10.199999999999999</v>
      </c>
      <c r="AA2158">
        <f t="shared" si="168"/>
        <v>21</v>
      </c>
    </row>
    <row r="2159" spans="1:27" x14ac:dyDescent="0.3">
      <c r="A2159">
        <v>100067</v>
      </c>
      <c r="B2159">
        <v>230922</v>
      </c>
      <c r="C2159" s="3">
        <v>44130.597222222219</v>
      </c>
      <c r="D2159">
        <v>1</v>
      </c>
      <c r="E2159">
        <v>1</v>
      </c>
      <c r="F2159" t="s">
        <v>25</v>
      </c>
      <c r="G2159">
        <v>1</v>
      </c>
      <c r="H2159">
        <v>65.992189999999994</v>
      </c>
      <c r="I2159">
        <v>13.441409999999999</v>
      </c>
      <c r="J2159">
        <v>0.78125</v>
      </c>
      <c r="K2159">
        <v>58.023440000000001</v>
      </c>
      <c r="L2159" s="3">
        <v>44130.349305555559</v>
      </c>
      <c r="M2159">
        <v>17.18</v>
      </c>
      <c r="N2159" t="s">
        <v>28</v>
      </c>
      <c r="P2159">
        <f>(C2159-Key!$B$1)*24</f>
        <v>-0.71666666673263535</v>
      </c>
      <c r="Q2159">
        <f>(Key!$B$2-'17.1'!C2159)*24</f>
        <v>3.6666666667442769</v>
      </c>
      <c r="R2159" s="3">
        <f>C2159-(M2159-Key!$B$5)/(24*Key!$B$6)</f>
        <v>44130.583407407401</v>
      </c>
      <c r="S2159">
        <f>M2159-Key!$B$5</f>
        <v>14.92</v>
      </c>
      <c r="T2159" s="2">
        <f t="shared" si="165"/>
        <v>44129.597222222219</v>
      </c>
      <c r="U2159" t="str">
        <f t="shared" si="166"/>
        <v>10-25-2020 14:20</v>
      </c>
      <c r="V2159">
        <f>IFERROR(IF(W2159=Z2159,VLOOKUP($U2159,[1]C8842!$G$2:$M$145,3,FALSE),0),0)</f>
        <v>21</v>
      </c>
      <c r="W2159">
        <f>VLOOKUP(RIGHT($V$1,5),Key!$A$9:$B$14,2,FALSE)</f>
        <v>10.199999999999999</v>
      </c>
      <c r="X2159">
        <f t="shared" si="169"/>
        <v>0</v>
      </c>
      <c r="Y2159">
        <f>VLOOKUP(RIGHT($X$1,5),Key!$A$9:$B$14,2,FALSE)</f>
        <v>3.7</v>
      </c>
      <c r="Z2159">
        <f t="shared" si="167"/>
        <v>10.199999999999999</v>
      </c>
      <c r="AA2159">
        <f t="shared" si="168"/>
        <v>21</v>
      </c>
    </row>
    <row r="2160" spans="1:27" x14ac:dyDescent="0.3">
      <c r="A2160">
        <v>100067</v>
      </c>
      <c r="B2160">
        <v>230922</v>
      </c>
      <c r="C2160" s="3">
        <v>44130.597222222219</v>
      </c>
      <c r="D2160">
        <v>3</v>
      </c>
      <c r="E2160">
        <v>2</v>
      </c>
      <c r="F2160" t="s">
        <v>26</v>
      </c>
      <c r="G2160">
        <v>5</v>
      </c>
      <c r="H2160">
        <v>56.777340000000002</v>
      </c>
      <c r="I2160">
        <v>95.921880000000002</v>
      </c>
      <c r="J2160">
        <v>4.7773440000000003</v>
      </c>
      <c r="K2160">
        <v>92.039060000000006</v>
      </c>
      <c r="L2160" s="3">
        <v>44130.349305555559</v>
      </c>
      <c r="M2160">
        <v>17.18</v>
      </c>
      <c r="N2160" t="s">
        <v>28</v>
      </c>
      <c r="P2160">
        <f>(C2160-Key!$B$1)*24</f>
        <v>-0.71666666673263535</v>
      </c>
      <c r="Q2160">
        <f>(Key!$B$2-'17.1'!C2160)*24</f>
        <v>3.6666666667442769</v>
      </c>
      <c r="R2160" s="3">
        <f>C2160-(M2160-Key!$B$5)/(24*Key!$B$6)</f>
        <v>44130.583407407401</v>
      </c>
      <c r="S2160">
        <f>M2160-Key!$B$5</f>
        <v>14.92</v>
      </c>
      <c r="T2160" s="2">
        <f t="shared" si="165"/>
        <v>44129.597222222219</v>
      </c>
      <c r="U2160" t="str">
        <f t="shared" si="166"/>
        <v>10-25-2020 14:20</v>
      </c>
      <c r="V2160">
        <f>IFERROR(IF(W2160=Z2160,VLOOKUP($U2160,[1]C8842!$G$2:$M$145,3,FALSE),0),0)</f>
        <v>21</v>
      </c>
      <c r="W2160">
        <f>VLOOKUP(RIGHT($V$1,5),Key!$A$9:$B$14,2,FALSE)</f>
        <v>10.199999999999999</v>
      </c>
      <c r="X2160">
        <f t="shared" si="169"/>
        <v>0</v>
      </c>
      <c r="Y2160">
        <f>VLOOKUP(RIGHT($X$1,5),Key!$A$9:$B$14,2,FALSE)</f>
        <v>3.7</v>
      </c>
      <c r="Z2160">
        <f t="shared" si="167"/>
        <v>10.199999999999999</v>
      </c>
      <c r="AA2160">
        <f t="shared" si="168"/>
        <v>21</v>
      </c>
    </row>
    <row r="2161" spans="1:27" x14ac:dyDescent="0.3">
      <c r="A2161">
        <v>100067</v>
      </c>
      <c r="B2161">
        <v>230922</v>
      </c>
      <c r="C2161" s="3">
        <v>44130.597916666666</v>
      </c>
      <c r="D2161">
        <v>0</v>
      </c>
      <c r="E2161">
        <v>2</v>
      </c>
      <c r="F2161" t="s">
        <v>25</v>
      </c>
      <c r="G2161">
        <v>1</v>
      </c>
      <c r="H2161">
        <v>62.089840000000002</v>
      </c>
      <c r="I2161">
        <v>14.20313</v>
      </c>
      <c r="J2161">
        <v>0.86328130000000003</v>
      </c>
      <c r="K2161">
        <v>46.019530000000003</v>
      </c>
      <c r="L2161" s="3">
        <v>44130.349305555559</v>
      </c>
      <c r="M2161">
        <v>17.18</v>
      </c>
      <c r="N2161" t="s">
        <v>28</v>
      </c>
      <c r="P2161">
        <f>(C2161-Key!$B$1)*24</f>
        <v>-0.70000000001164153</v>
      </c>
      <c r="Q2161">
        <f>(Key!$B$2-'17.1'!C2161)*24</f>
        <v>3.6500000000232831</v>
      </c>
      <c r="R2161" s="3">
        <f>C2161-(M2161-Key!$B$5)/(24*Key!$B$6)</f>
        <v>44130.584101851848</v>
      </c>
      <c r="S2161">
        <f>M2161-Key!$B$5</f>
        <v>14.92</v>
      </c>
      <c r="T2161" s="2">
        <f t="shared" si="165"/>
        <v>44129.597222222219</v>
      </c>
      <c r="U2161" t="str">
        <f t="shared" si="166"/>
        <v>10-25-2020 14:20</v>
      </c>
      <c r="V2161">
        <f>IFERROR(IF(W2161=Z2161,VLOOKUP($U2161,[1]C8842!$G$2:$M$145,3,FALSE),0),0)</f>
        <v>21</v>
      </c>
      <c r="W2161">
        <f>VLOOKUP(RIGHT($V$1,5),Key!$A$9:$B$14,2,FALSE)</f>
        <v>10.199999999999999</v>
      </c>
      <c r="X2161">
        <f t="shared" si="169"/>
        <v>0</v>
      </c>
      <c r="Y2161">
        <f>VLOOKUP(RIGHT($X$1,5),Key!$A$9:$B$14,2,FALSE)</f>
        <v>3.7</v>
      </c>
      <c r="Z2161">
        <f t="shared" si="167"/>
        <v>10.199999999999999</v>
      </c>
      <c r="AA2161">
        <f t="shared" si="168"/>
        <v>21</v>
      </c>
    </row>
    <row r="2162" spans="1:27" x14ac:dyDescent="0.3">
      <c r="A2162">
        <v>100067</v>
      </c>
      <c r="B2162">
        <v>230922</v>
      </c>
      <c r="C2162" s="3">
        <v>44130.597916666666</v>
      </c>
      <c r="D2162">
        <v>1</v>
      </c>
      <c r="E2162">
        <v>1</v>
      </c>
      <c r="F2162" t="s">
        <v>25</v>
      </c>
      <c r="G2162">
        <v>1</v>
      </c>
      <c r="H2162">
        <v>68.96875</v>
      </c>
      <c r="I2162">
        <v>13.92578</v>
      </c>
      <c r="J2162">
        <v>0.765625</v>
      </c>
      <c r="K2162">
        <v>58.023440000000001</v>
      </c>
      <c r="L2162" s="3">
        <v>44130.349305555559</v>
      </c>
      <c r="M2162">
        <v>17.18</v>
      </c>
      <c r="N2162" t="s">
        <v>28</v>
      </c>
      <c r="P2162">
        <f>(C2162-Key!$B$1)*24</f>
        <v>-0.70000000001164153</v>
      </c>
      <c r="Q2162">
        <f>(Key!$B$2-'17.1'!C2162)*24</f>
        <v>3.6500000000232831</v>
      </c>
      <c r="R2162" s="3">
        <f>C2162-(M2162-Key!$B$5)/(24*Key!$B$6)</f>
        <v>44130.584101851848</v>
      </c>
      <c r="S2162">
        <f>M2162-Key!$B$5</f>
        <v>14.92</v>
      </c>
      <c r="T2162" s="2">
        <f t="shared" si="165"/>
        <v>44129.597222222219</v>
      </c>
      <c r="U2162" t="str">
        <f t="shared" si="166"/>
        <v>10-25-2020 14:20</v>
      </c>
      <c r="V2162">
        <f>IFERROR(IF(W2162=Z2162,VLOOKUP($U2162,[1]C8842!$G$2:$M$145,3,FALSE),0),0)</f>
        <v>21</v>
      </c>
      <c r="W2162">
        <f>VLOOKUP(RIGHT($V$1,5),Key!$A$9:$B$14,2,FALSE)</f>
        <v>10.199999999999999</v>
      </c>
      <c r="X2162">
        <f t="shared" si="169"/>
        <v>0</v>
      </c>
      <c r="Y2162">
        <f>VLOOKUP(RIGHT($X$1,5),Key!$A$9:$B$14,2,FALSE)</f>
        <v>3.7</v>
      </c>
      <c r="Z2162">
        <f t="shared" si="167"/>
        <v>10.199999999999999</v>
      </c>
      <c r="AA2162">
        <f t="shared" si="168"/>
        <v>21</v>
      </c>
    </row>
    <row r="2163" spans="1:27" x14ac:dyDescent="0.3">
      <c r="A2163">
        <v>100067</v>
      </c>
      <c r="B2163">
        <v>230922</v>
      </c>
      <c r="C2163" s="3">
        <v>44130.597916666666</v>
      </c>
      <c r="D2163">
        <v>1</v>
      </c>
      <c r="E2163">
        <v>1</v>
      </c>
      <c r="F2163" t="s">
        <v>25</v>
      </c>
      <c r="G2163">
        <v>3</v>
      </c>
      <c r="H2163">
        <v>68.566410000000005</v>
      </c>
      <c r="I2163">
        <v>30.410160000000001</v>
      </c>
      <c r="J2163">
        <v>1.410156</v>
      </c>
      <c r="K2163">
        <v>58.023440000000001</v>
      </c>
      <c r="L2163" s="3">
        <v>44130.349305555559</v>
      </c>
      <c r="M2163">
        <v>17.18</v>
      </c>
      <c r="N2163" t="s">
        <v>28</v>
      </c>
      <c r="P2163">
        <f>(C2163-Key!$B$1)*24</f>
        <v>-0.70000000001164153</v>
      </c>
      <c r="Q2163">
        <f>(Key!$B$2-'17.1'!C2163)*24</f>
        <v>3.6500000000232831</v>
      </c>
      <c r="R2163" s="3">
        <f>C2163-(M2163-Key!$B$5)/(24*Key!$B$6)</f>
        <v>44130.584101851848</v>
      </c>
      <c r="S2163">
        <f>M2163-Key!$B$5</f>
        <v>14.92</v>
      </c>
      <c r="T2163" s="2">
        <f t="shared" si="165"/>
        <v>44129.597222222219</v>
      </c>
      <c r="U2163" t="str">
        <f t="shared" si="166"/>
        <v>10-25-2020 14:20</v>
      </c>
      <c r="V2163">
        <f>IFERROR(IF(W2163=Z2163,VLOOKUP($U2163,[1]C8842!$G$2:$M$145,3,FALSE),0),0)</f>
        <v>21</v>
      </c>
      <c r="W2163">
        <f>VLOOKUP(RIGHT($V$1,5),Key!$A$9:$B$14,2,FALSE)</f>
        <v>10.199999999999999</v>
      </c>
      <c r="X2163">
        <f t="shared" si="169"/>
        <v>0</v>
      </c>
      <c r="Y2163">
        <f>VLOOKUP(RIGHT($X$1,5),Key!$A$9:$B$14,2,FALSE)</f>
        <v>3.7</v>
      </c>
      <c r="Z2163">
        <f t="shared" si="167"/>
        <v>10.199999999999999</v>
      </c>
      <c r="AA2163">
        <f t="shared" si="168"/>
        <v>21</v>
      </c>
    </row>
    <row r="2164" spans="1:27" x14ac:dyDescent="0.3">
      <c r="A2164">
        <v>100067</v>
      </c>
      <c r="B2164">
        <v>230922</v>
      </c>
      <c r="C2164" s="3">
        <v>44130.597916666666</v>
      </c>
      <c r="D2164">
        <v>0</v>
      </c>
      <c r="E2164">
        <v>2</v>
      </c>
      <c r="F2164" t="s">
        <v>25</v>
      </c>
      <c r="G2164">
        <v>1</v>
      </c>
      <c r="H2164">
        <v>62.84375</v>
      </c>
      <c r="I2164">
        <v>14.76953</v>
      </c>
      <c r="J2164">
        <v>0.87890630000000003</v>
      </c>
      <c r="K2164">
        <v>46.019530000000003</v>
      </c>
      <c r="L2164" s="3">
        <v>44130.349305555559</v>
      </c>
      <c r="M2164">
        <v>17.18</v>
      </c>
      <c r="N2164" t="s">
        <v>28</v>
      </c>
      <c r="P2164">
        <f>(C2164-Key!$B$1)*24</f>
        <v>-0.70000000001164153</v>
      </c>
      <c r="Q2164">
        <f>(Key!$B$2-'17.1'!C2164)*24</f>
        <v>3.6500000000232831</v>
      </c>
      <c r="R2164" s="3">
        <f>C2164-(M2164-Key!$B$5)/(24*Key!$B$6)</f>
        <v>44130.584101851848</v>
      </c>
      <c r="S2164">
        <f>M2164-Key!$B$5</f>
        <v>14.92</v>
      </c>
      <c r="T2164" s="2">
        <f t="shared" si="165"/>
        <v>44129.597222222219</v>
      </c>
      <c r="U2164" t="str">
        <f t="shared" si="166"/>
        <v>10-25-2020 14:20</v>
      </c>
      <c r="V2164">
        <f>IFERROR(IF(W2164=Z2164,VLOOKUP($U2164,[1]C8842!$G$2:$M$145,3,FALSE),0),0)</f>
        <v>21</v>
      </c>
      <c r="W2164">
        <f>VLOOKUP(RIGHT($V$1,5),Key!$A$9:$B$14,2,FALSE)</f>
        <v>10.199999999999999</v>
      </c>
      <c r="X2164">
        <f t="shared" si="169"/>
        <v>0</v>
      </c>
      <c r="Y2164">
        <f>VLOOKUP(RIGHT($X$1,5),Key!$A$9:$B$14,2,FALSE)</f>
        <v>3.7</v>
      </c>
      <c r="Z2164">
        <f t="shared" si="167"/>
        <v>10.199999999999999</v>
      </c>
      <c r="AA2164">
        <f t="shared" si="168"/>
        <v>21</v>
      </c>
    </row>
    <row r="2165" spans="1:27" x14ac:dyDescent="0.3">
      <c r="A2165">
        <v>100067</v>
      </c>
      <c r="B2165">
        <v>230922</v>
      </c>
      <c r="C2165" s="3">
        <v>44130.597916666666</v>
      </c>
      <c r="D2165">
        <v>3</v>
      </c>
      <c r="E2165">
        <v>2</v>
      </c>
      <c r="F2165" t="s">
        <v>26</v>
      </c>
      <c r="G2165">
        <v>2</v>
      </c>
      <c r="H2165">
        <v>67.300780000000003</v>
      </c>
      <c r="I2165">
        <v>20.226559999999999</v>
      </c>
      <c r="J2165">
        <v>1.035156</v>
      </c>
      <c r="K2165">
        <v>96.039060000000006</v>
      </c>
      <c r="L2165" s="3">
        <v>44130.349305555559</v>
      </c>
      <c r="M2165">
        <v>17.18</v>
      </c>
      <c r="N2165" t="s">
        <v>28</v>
      </c>
      <c r="P2165">
        <f>(C2165-Key!$B$1)*24</f>
        <v>-0.70000000001164153</v>
      </c>
      <c r="Q2165">
        <f>(Key!$B$2-'17.1'!C2165)*24</f>
        <v>3.6500000000232831</v>
      </c>
      <c r="R2165" s="3">
        <f>C2165-(M2165-Key!$B$5)/(24*Key!$B$6)</f>
        <v>44130.584101851848</v>
      </c>
      <c r="S2165">
        <f>M2165-Key!$B$5</f>
        <v>14.92</v>
      </c>
      <c r="T2165" s="2">
        <f t="shared" si="165"/>
        <v>44129.597222222219</v>
      </c>
      <c r="U2165" t="str">
        <f t="shared" si="166"/>
        <v>10-25-2020 14:20</v>
      </c>
      <c r="V2165">
        <f>IFERROR(IF(W2165=Z2165,VLOOKUP($U2165,[1]C8842!$G$2:$M$145,3,FALSE),0),0)</f>
        <v>21</v>
      </c>
      <c r="W2165">
        <f>VLOOKUP(RIGHT($V$1,5),Key!$A$9:$B$14,2,FALSE)</f>
        <v>10.199999999999999</v>
      </c>
      <c r="X2165">
        <f t="shared" si="169"/>
        <v>0</v>
      </c>
      <c r="Y2165">
        <f>VLOOKUP(RIGHT($X$1,5),Key!$A$9:$B$14,2,FALSE)</f>
        <v>3.7</v>
      </c>
      <c r="Z2165">
        <f t="shared" si="167"/>
        <v>10.199999999999999</v>
      </c>
      <c r="AA2165">
        <f t="shared" si="168"/>
        <v>21</v>
      </c>
    </row>
    <row r="2166" spans="1:27" x14ac:dyDescent="0.3">
      <c r="A2166">
        <v>100067</v>
      </c>
      <c r="B2166">
        <v>230922</v>
      </c>
      <c r="C2166" s="3">
        <v>44130.597916666666</v>
      </c>
      <c r="D2166">
        <v>2</v>
      </c>
      <c r="E2166">
        <v>1</v>
      </c>
      <c r="F2166" t="s">
        <v>26</v>
      </c>
      <c r="G2166">
        <v>1</v>
      </c>
      <c r="H2166">
        <v>68.679689999999994</v>
      </c>
      <c r="I2166">
        <v>17.648440000000001</v>
      </c>
      <c r="J2166">
        <v>0.9140625</v>
      </c>
      <c r="K2166">
        <v>82.035160000000005</v>
      </c>
      <c r="L2166" s="3">
        <v>44130.349305555559</v>
      </c>
      <c r="M2166">
        <v>17.18</v>
      </c>
      <c r="N2166" t="s">
        <v>28</v>
      </c>
      <c r="P2166">
        <f>(C2166-Key!$B$1)*24</f>
        <v>-0.70000000001164153</v>
      </c>
      <c r="Q2166">
        <f>(Key!$B$2-'17.1'!C2166)*24</f>
        <v>3.6500000000232831</v>
      </c>
      <c r="R2166" s="3">
        <f>C2166-(M2166-Key!$B$5)/(24*Key!$B$6)</f>
        <v>44130.584101851848</v>
      </c>
      <c r="S2166">
        <f>M2166-Key!$B$5</f>
        <v>14.92</v>
      </c>
      <c r="T2166" s="2">
        <f t="shared" si="165"/>
        <v>44129.597222222219</v>
      </c>
      <c r="U2166" t="str">
        <f t="shared" si="166"/>
        <v>10-25-2020 14:20</v>
      </c>
      <c r="V2166">
        <f>IFERROR(IF(W2166=Z2166,VLOOKUP($U2166,[1]C8842!$G$2:$M$145,3,FALSE),0),0)</f>
        <v>21</v>
      </c>
      <c r="W2166">
        <f>VLOOKUP(RIGHT($V$1,5),Key!$A$9:$B$14,2,FALSE)</f>
        <v>10.199999999999999</v>
      </c>
      <c r="X2166">
        <f t="shared" si="169"/>
        <v>0</v>
      </c>
      <c r="Y2166">
        <f>VLOOKUP(RIGHT($X$1,5),Key!$A$9:$B$14,2,FALSE)</f>
        <v>3.7</v>
      </c>
      <c r="Z2166">
        <f t="shared" si="167"/>
        <v>10.199999999999999</v>
      </c>
      <c r="AA2166">
        <f t="shared" si="168"/>
        <v>21</v>
      </c>
    </row>
    <row r="2167" spans="1:27" x14ac:dyDescent="0.3">
      <c r="A2167">
        <v>100067</v>
      </c>
      <c r="B2167">
        <v>230922</v>
      </c>
      <c r="C2167" s="3">
        <v>44130.597916666666</v>
      </c>
      <c r="D2167">
        <v>3</v>
      </c>
      <c r="E2167">
        <v>2</v>
      </c>
      <c r="F2167" t="s">
        <v>26</v>
      </c>
      <c r="G2167">
        <v>1</v>
      </c>
      <c r="H2167">
        <v>66.039060000000006</v>
      </c>
      <c r="I2167">
        <v>17.101559999999999</v>
      </c>
      <c r="J2167">
        <v>0.9296875</v>
      </c>
      <c r="K2167">
        <v>94.039060000000006</v>
      </c>
      <c r="L2167" s="3">
        <v>44130.349305555559</v>
      </c>
      <c r="M2167">
        <v>17.18</v>
      </c>
      <c r="N2167" t="s">
        <v>28</v>
      </c>
      <c r="P2167">
        <f>(C2167-Key!$B$1)*24</f>
        <v>-0.70000000001164153</v>
      </c>
      <c r="Q2167">
        <f>(Key!$B$2-'17.1'!C2167)*24</f>
        <v>3.6500000000232831</v>
      </c>
      <c r="R2167" s="3">
        <f>C2167-(M2167-Key!$B$5)/(24*Key!$B$6)</f>
        <v>44130.584101851848</v>
      </c>
      <c r="S2167">
        <f>M2167-Key!$B$5</f>
        <v>14.92</v>
      </c>
      <c r="T2167" s="2">
        <f t="shared" si="165"/>
        <v>44129.597222222219</v>
      </c>
      <c r="U2167" t="str">
        <f t="shared" si="166"/>
        <v>10-25-2020 14:20</v>
      </c>
      <c r="V2167">
        <f>IFERROR(IF(W2167=Z2167,VLOOKUP($U2167,[1]C8842!$G$2:$M$145,3,FALSE),0),0)</f>
        <v>21</v>
      </c>
      <c r="W2167">
        <f>VLOOKUP(RIGHT($V$1,5),Key!$A$9:$B$14,2,FALSE)</f>
        <v>10.199999999999999</v>
      </c>
      <c r="X2167">
        <f t="shared" si="169"/>
        <v>0</v>
      </c>
      <c r="Y2167">
        <f>VLOOKUP(RIGHT($X$1,5),Key!$A$9:$B$14,2,FALSE)</f>
        <v>3.7</v>
      </c>
      <c r="Z2167">
        <f t="shared" si="167"/>
        <v>10.199999999999999</v>
      </c>
      <c r="AA2167">
        <f t="shared" si="168"/>
        <v>21</v>
      </c>
    </row>
    <row r="2168" spans="1:27" x14ac:dyDescent="0.3">
      <c r="A2168">
        <v>100067</v>
      </c>
      <c r="B2168">
        <v>230922</v>
      </c>
      <c r="C2168" s="3">
        <v>44130.597916666666</v>
      </c>
      <c r="D2168">
        <v>0</v>
      </c>
      <c r="E2168">
        <v>2</v>
      </c>
      <c r="F2168" t="s">
        <v>25</v>
      </c>
      <c r="G2168">
        <v>1</v>
      </c>
      <c r="H2168">
        <v>63.808590000000002</v>
      </c>
      <c r="I2168">
        <v>19.16797</v>
      </c>
      <c r="J2168">
        <v>1.046875</v>
      </c>
      <c r="K2168">
        <v>46.019530000000003</v>
      </c>
      <c r="L2168" s="3">
        <v>44130.349305555559</v>
      </c>
      <c r="M2168">
        <v>17.18</v>
      </c>
      <c r="N2168" t="s">
        <v>28</v>
      </c>
      <c r="P2168">
        <f>(C2168-Key!$B$1)*24</f>
        <v>-0.70000000001164153</v>
      </c>
      <c r="Q2168">
        <f>(Key!$B$2-'17.1'!C2168)*24</f>
        <v>3.6500000000232831</v>
      </c>
      <c r="R2168" s="3">
        <f>C2168-(M2168-Key!$B$5)/(24*Key!$B$6)</f>
        <v>44130.584101851848</v>
      </c>
      <c r="S2168">
        <f>M2168-Key!$B$5</f>
        <v>14.92</v>
      </c>
      <c r="T2168" s="2">
        <f t="shared" si="165"/>
        <v>44129.597222222219</v>
      </c>
      <c r="U2168" t="str">
        <f t="shared" si="166"/>
        <v>10-25-2020 14:20</v>
      </c>
      <c r="V2168">
        <f>IFERROR(IF(W2168=Z2168,VLOOKUP($U2168,[1]C8842!$G$2:$M$145,3,FALSE),0),0)</f>
        <v>21</v>
      </c>
      <c r="W2168">
        <f>VLOOKUP(RIGHT($V$1,5),Key!$A$9:$B$14,2,FALSE)</f>
        <v>10.199999999999999</v>
      </c>
      <c r="X2168">
        <f t="shared" si="169"/>
        <v>0</v>
      </c>
      <c r="Y2168">
        <f>VLOOKUP(RIGHT($X$1,5),Key!$A$9:$B$14,2,FALSE)</f>
        <v>3.7</v>
      </c>
      <c r="Z2168">
        <f t="shared" si="167"/>
        <v>10.199999999999999</v>
      </c>
      <c r="AA2168">
        <f t="shared" si="168"/>
        <v>21</v>
      </c>
    </row>
    <row r="2169" spans="1:27" x14ac:dyDescent="0.3">
      <c r="A2169">
        <v>100067</v>
      </c>
      <c r="B2169">
        <v>230922</v>
      </c>
      <c r="C2169" s="3">
        <v>44130.597916666666</v>
      </c>
      <c r="D2169">
        <v>3</v>
      </c>
      <c r="E2169">
        <v>2</v>
      </c>
      <c r="F2169" t="s">
        <v>26</v>
      </c>
      <c r="G2169">
        <v>1</v>
      </c>
      <c r="H2169">
        <v>67.242189999999994</v>
      </c>
      <c r="I2169">
        <v>19.36328</v>
      </c>
      <c r="J2169">
        <v>1</v>
      </c>
      <c r="K2169">
        <v>93.039060000000006</v>
      </c>
      <c r="L2169" s="3">
        <v>44130.349305555559</v>
      </c>
      <c r="M2169">
        <v>17.18</v>
      </c>
      <c r="N2169" t="s">
        <v>28</v>
      </c>
      <c r="P2169">
        <f>(C2169-Key!$B$1)*24</f>
        <v>-0.70000000001164153</v>
      </c>
      <c r="Q2169">
        <f>(Key!$B$2-'17.1'!C2169)*24</f>
        <v>3.6500000000232831</v>
      </c>
      <c r="R2169" s="3">
        <f>C2169-(M2169-Key!$B$5)/(24*Key!$B$6)</f>
        <v>44130.584101851848</v>
      </c>
      <c r="S2169">
        <f>M2169-Key!$B$5</f>
        <v>14.92</v>
      </c>
      <c r="T2169" s="2">
        <f t="shared" si="165"/>
        <v>44129.597222222219</v>
      </c>
      <c r="U2169" t="str">
        <f t="shared" si="166"/>
        <v>10-25-2020 14:20</v>
      </c>
      <c r="V2169">
        <f>IFERROR(IF(W2169=Z2169,VLOOKUP($U2169,[1]C8842!$G$2:$M$145,3,FALSE),0),0)</f>
        <v>21</v>
      </c>
      <c r="W2169">
        <f>VLOOKUP(RIGHT($V$1,5),Key!$A$9:$B$14,2,FALSE)</f>
        <v>10.199999999999999</v>
      </c>
      <c r="X2169">
        <f t="shared" si="169"/>
        <v>0</v>
      </c>
      <c r="Y2169">
        <f>VLOOKUP(RIGHT($X$1,5),Key!$A$9:$B$14,2,FALSE)</f>
        <v>3.7</v>
      </c>
      <c r="Z2169">
        <f t="shared" si="167"/>
        <v>10.199999999999999</v>
      </c>
      <c r="AA2169">
        <f t="shared" si="168"/>
        <v>21</v>
      </c>
    </row>
    <row r="2170" spans="1:27" x14ac:dyDescent="0.3">
      <c r="A2170">
        <v>100067</v>
      </c>
      <c r="B2170">
        <v>230922</v>
      </c>
      <c r="C2170" s="3">
        <v>44130.597916666666</v>
      </c>
      <c r="D2170">
        <v>1</v>
      </c>
      <c r="E2170">
        <v>1</v>
      </c>
      <c r="F2170" t="s">
        <v>25</v>
      </c>
      <c r="G2170">
        <v>1</v>
      </c>
      <c r="H2170">
        <v>67.714839999999995</v>
      </c>
      <c r="I2170">
        <v>13.85938</v>
      </c>
      <c r="J2170">
        <v>0.77734380000000003</v>
      </c>
      <c r="K2170">
        <v>58.023440000000001</v>
      </c>
      <c r="L2170" s="3">
        <v>44130.349305555559</v>
      </c>
      <c r="M2170">
        <v>17.18</v>
      </c>
      <c r="N2170" t="s">
        <v>28</v>
      </c>
      <c r="P2170">
        <f>(C2170-Key!$B$1)*24</f>
        <v>-0.70000000001164153</v>
      </c>
      <c r="Q2170">
        <f>(Key!$B$2-'17.1'!C2170)*24</f>
        <v>3.6500000000232831</v>
      </c>
      <c r="R2170" s="3">
        <f>C2170-(M2170-Key!$B$5)/(24*Key!$B$6)</f>
        <v>44130.584101851848</v>
      </c>
      <c r="S2170">
        <f>M2170-Key!$B$5</f>
        <v>14.92</v>
      </c>
      <c r="T2170" s="2">
        <f t="shared" si="165"/>
        <v>44129.597222222219</v>
      </c>
      <c r="U2170" t="str">
        <f t="shared" si="166"/>
        <v>10-25-2020 14:20</v>
      </c>
      <c r="V2170">
        <f>IFERROR(IF(W2170=Z2170,VLOOKUP($U2170,[1]C8842!$G$2:$M$145,3,FALSE),0),0)</f>
        <v>21</v>
      </c>
      <c r="W2170">
        <f>VLOOKUP(RIGHT($V$1,5),Key!$A$9:$B$14,2,FALSE)</f>
        <v>10.199999999999999</v>
      </c>
      <c r="X2170">
        <f t="shared" si="169"/>
        <v>0</v>
      </c>
      <c r="Y2170">
        <f>VLOOKUP(RIGHT($X$1,5),Key!$A$9:$B$14,2,FALSE)</f>
        <v>3.7</v>
      </c>
      <c r="Z2170">
        <f t="shared" si="167"/>
        <v>10.199999999999999</v>
      </c>
      <c r="AA2170">
        <f t="shared" si="168"/>
        <v>21</v>
      </c>
    </row>
    <row r="2171" spans="1:27" x14ac:dyDescent="0.3">
      <c r="A2171">
        <v>100067</v>
      </c>
      <c r="B2171">
        <v>230922</v>
      </c>
      <c r="C2171" s="3">
        <v>44130.597916666666</v>
      </c>
      <c r="D2171">
        <v>0</v>
      </c>
      <c r="E2171">
        <v>2</v>
      </c>
      <c r="F2171" t="s">
        <v>25</v>
      </c>
      <c r="G2171">
        <v>1</v>
      </c>
      <c r="H2171">
        <v>67.328130000000002</v>
      </c>
      <c r="I2171">
        <v>15.226559999999999</v>
      </c>
      <c r="J2171">
        <v>0.8359375</v>
      </c>
      <c r="K2171">
        <v>46.019530000000003</v>
      </c>
      <c r="L2171" s="3">
        <v>44130.349305555559</v>
      </c>
      <c r="M2171">
        <v>17.18</v>
      </c>
      <c r="N2171" t="s">
        <v>28</v>
      </c>
      <c r="P2171">
        <f>(C2171-Key!$B$1)*24</f>
        <v>-0.70000000001164153</v>
      </c>
      <c r="Q2171">
        <f>(Key!$B$2-'17.1'!C2171)*24</f>
        <v>3.6500000000232831</v>
      </c>
      <c r="R2171" s="3">
        <f>C2171-(M2171-Key!$B$5)/(24*Key!$B$6)</f>
        <v>44130.584101851848</v>
      </c>
      <c r="S2171">
        <f>M2171-Key!$B$5</f>
        <v>14.92</v>
      </c>
      <c r="T2171" s="2">
        <f t="shared" si="165"/>
        <v>44129.597222222219</v>
      </c>
      <c r="U2171" t="str">
        <f t="shared" si="166"/>
        <v>10-25-2020 14:20</v>
      </c>
      <c r="V2171">
        <f>IFERROR(IF(W2171=Z2171,VLOOKUP($U2171,[1]C8842!$G$2:$M$145,3,FALSE),0),0)</f>
        <v>21</v>
      </c>
      <c r="W2171">
        <f>VLOOKUP(RIGHT($V$1,5),Key!$A$9:$B$14,2,FALSE)</f>
        <v>10.199999999999999</v>
      </c>
      <c r="X2171">
        <f t="shared" si="169"/>
        <v>0</v>
      </c>
      <c r="Y2171">
        <f>VLOOKUP(RIGHT($X$1,5),Key!$A$9:$B$14,2,FALSE)</f>
        <v>3.7</v>
      </c>
      <c r="Z2171">
        <f t="shared" si="167"/>
        <v>10.199999999999999</v>
      </c>
      <c r="AA2171">
        <f t="shared" si="168"/>
        <v>21</v>
      </c>
    </row>
    <row r="2172" spans="1:27" x14ac:dyDescent="0.3">
      <c r="A2172">
        <v>100067</v>
      </c>
      <c r="B2172">
        <v>230922</v>
      </c>
      <c r="C2172" s="3">
        <v>44130.597916666666</v>
      </c>
      <c r="D2172">
        <v>0</v>
      </c>
      <c r="E2172">
        <v>2</v>
      </c>
      <c r="F2172" t="s">
        <v>25</v>
      </c>
      <c r="G2172">
        <v>2</v>
      </c>
      <c r="H2172">
        <v>63.847659999999998</v>
      </c>
      <c r="I2172">
        <v>24.617190000000001</v>
      </c>
      <c r="J2172">
        <v>1.2734380000000001</v>
      </c>
      <c r="K2172">
        <v>46.019530000000003</v>
      </c>
      <c r="L2172" s="3">
        <v>44130.349305555559</v>
      </c>
      <c r="M2172">
        <v>17.18</v>
      </c>
      <c r="N2172" t="s">
        <v>28</v>
      </c>
      <c r="P2172">
        <f>(C2172-Key!$B$1)*24</f>
        <v>-0.70000000001164153</v>
      </c>
      <c r="Q2172">
        <f>(Key!$B$2-'17.1'!C2172)*24</f>
        <v>3.6500000000232831</v>
      </c>
      <c r="R2172" s="3">
        <f>C2172-(M2172-Key!$B$5)/(24*Key!$B$6)</f>
        <v>44130.584101851848</v>
      </c>
      <c r="S2172">
        <f>M2172-Key!$B$5</f>
        <v>14.92</v>
      </c>
      <c r="T2172" s="2">
        <f t="shared" si="165"/>
        <v>44129.597222222219</v>
      </c>
      <c r="U2172" t="str">
        <f t="shared" si="166"/>
        <v>10-25-2020 14:20</v>
      </c>
      <c r="V2172">
        <f>IFERROR(IF(W2172=Z2172,VLOOKUP($U2172,[1]C8842!$G$2:$M$145,3,FALSE),0),0)</f>
        <v>21</v>
      </c>
      <c r="W2172">
        <f>VLOOKUP(RIGHT($V$1,5),Key!$A$9:$B$14,2,FALSE)</f>
        <v>10.199999999999999</v>
      </c>
      <c r="X2172">
        <f t="shared" si="169"/>
        <v>0</v>
      </c>
      <c r="Y2172">
        <f>VLOOKUP(RIGHT($X$1,5),Key!$A$9:$B$14,2,FALSE)</f>
        <v>3.7</v>
      </c>
      <c r="Z2172">
        <f t="shared" si="167"/>
        <v>10.199999999999999</v>
      </c>
      <c r="AA2172">
        <f t="shared" si="168"/>
        <v>21</v>
      </c>
    </row>
    <row r="2173" spans="1:27" x14ac:dyDescent="0.3">
      <c r="A2173">
        <v>100067</v>
      </c>
      <c r="B2173">
        <v>230922</v>
      </c>
      <c r="C2173" s="3">
        <v>44130.597916666666</v>
      </c>
      <c r="D2173">
        <v>3</v>
      </c>
      <c r="E2173">
        <v>2</v>
      </c>
      <c r="F2173" t="s">
        <v>26</v>
      </c>
      <c r="G2173">
        <v>1</v>
      </c>
      <c r="H2173">
        <v>65.03125</v>
      </c>
      <c r="I2173">
        <v>16.996089999999999</v>
      </c>
      <c r="J2173">
        <v>0.94140630000000003</v>
      </c>
      <c r="K2173">
        <v>92.039060000000006</v>
      </c>
      <c r="L2173" s="3">
        <v>44130.349305555559</v>
      </c>
      <c r="M2173">
        <v>17.18</v>
      </c>
      <c r="N2173" t="s">
        <v>28</v>
      </c>
      <c r="P2173">
        <f>(C2173-Key!$B$1)*24</f>
        <v>-0.70000000001164153</v>
      </c>
      <c r="Q2173">
        <f>(Key!$B$2-'17.1'!C2173)*24</f>
        <v>3.6500000000232831</v>
      </c>
      <c r="R2173" s="3">
        <f>C2173-(M2173-Key!$B$5)/(24*Key!$B$6)</f>
        <v>44130.584101851848</v>
      </c>
      <c r="S2173">
        <f>M2173-Key!$B$5</f>
        <v>14.92</v>
      </c>
      <c r="T2173" s="2">
        <f t="shared" si="165"/>
        <v>44129.597222222219</v>
      </c>
      <c r="U2173" t="str">
        <f t="shared" si="166"/>
        <v>10-25-2020 14:20</v>
      </c>
      <c r="V2173">
        <f>IFERROR(IF(W2173=Z2173,VLOOKUP($U2173,[1]C8842!$G$2:$M$145,3,FALSE),0),0)</f>
        <v>21</v>
      </c>
      <c r="W2173">
        <f>VLOOKUP(RIGHT($V$1,5),Key!$A$9:$B$14,2,FALSE)</f>
        <v>10.199999999999999</v>
      </c>
      <c r="X2173">
        <f t="shared" si="169"/>
        <v>0</v>
      </c>
      <c r="Y2173">
        <f>VLOOKUP(RIGHT($X$1,5),Key!$A$9:$B$14,2,FALSE)</f>
        <v>3.7</v>
      </c>
      <c r="Z2173">
        <f t="shared" si="167"/>
        <v>10.199999999999999</v>
      </c>
      <c r="AA2173">
        <f t="shared" si="168"/>
        <v>21</v>
      </c>
    </row>
    <row r="2174" spans="1:27" x14ac:dyDescent="0.3">
      <c r="A2174">
        <v>100067</v>
      </c>
      <c r="B2174">
        <v>230922</v>
      </c>
      <c r="C2174" s="3">
        <v>44130.597916666666</v>
      </c>
      <c r="D2174">
        <v>3</v>
      </c>
      <c r="E2174">
        <v>2</v>
      </c>
      <c r="F2174" t="s">
        <v>26</v>
      </c>
      <c r="G2174">
        <v>1</v>
      </c>
      <c r="H2174">
        <v>65.78125</v>
      </c>
      <c r="I2174">
        <v>13.070309999999999</v>
      </c>
      <c r="J2174">
        <v>0.76953130000000003</v>
      </c>
      <c r="K2174">
        <v>95.039060000000006</v>
      </c>
      <c r="L2174" s="3">
        <v>44130.349305555559</v>
      </c>
      <c r="M2174">
        <v>17.18</v>
      </c>
      <c r="N2174" t="s">
        <v>28</v>
      </c>
      <c r="P2174">
        <f>(C2174-Key!$B$1)*24</f>
        <v>-0.70000000001164153</v>
      </c>
      <c r="Q2174">
        <f>(Key!$B$2-'17.1'!C2174)*24</f>
        <v>3.6500000000232831</v>
      </c>
      <c r="R2174" s="3">
        <f>C2174-(M2174-Key!$B$5)/(24*Key!$B$6)</f>
        <v>44130.584101851848</v>
      </c>
      <c r="S2174">
        <f>M2174-Key!$B$5</f>
        <v>14.92</v>
      </c>
      <c r="T2174" s="2">
        <f t="shared" si="165"/>
        <v>44129.597222222219</v>
      </c>
      <c r="U2174" t="str">
        <f t="shared" si="166"/>
        <v>10-25-2020 14:20</v>
      </c>
      <c r="V2174">
        <f>IFERROR(IF(W2174=Z2174,VLOOKUP($U2174,[1]C8842!$G$2:$M$145,3,FALSE),0),0)</f>
        <v>21</v>
      </c>
      <c r="W2174">
        <f>VLOOKUP(RIGHT($V$1,5),Key!$A$9:$B$14,2,FALSE)</f>
        <v>10.199999999999999</v>
      </c>
      <c r="X2174">
        <f t="shared" si="169"/>
        <v>0</v>
      </c>
      <c r="Y2174">
        <f>VLOOKUP(RIGHT($X$1,5),Key!$A$9:$B$14,2,FALSE)</f>
        <v>3.7</v>
      </c>
      <c r="Z2174">
        <f t="shared" si="167"/>
        <v>10.199999999999999</v>
      </c>
      <c r="AA2174">
        <f t="shared" si="168"/>
        <v>21</v>
      </c>
    </row>
    <row r="2175" spans="1:27" x14ac:dyDescent="0.3">
      <c r="A2175">
        <v>100067</v>
      </c>
      <c r="B2175">
        <v>230922</v>
      </c>
      <c r="C2175" s="3">
        <v>44130.597916666666</v>
      </c>
      <c r="D2175">
        <v>0</v>
      </c>
      <c r="E2175">
        <v>2</v>
      </c>
      <c r="F2175" t="s">
        <v>25</v>
      </c>
      <c r="G2175">
        <v>5</v>
      </c>
      <c r="H2175">
        <v>62.421880000000002</v>
      </c>
      <c r="I2175">
        <v>96.628910000000005</v>
      </c>
      <c r="J2175">
        <v>4.375</v>
      </c>
      <c r="K2175">
        <v>46.019530000000003</v>
      </c>
      <c r="L2175" s="3">
        <v>44130.349305555559</v>
      </c>
      <c r="M2175">
        <v>17.18</v>
      </c>
      <c r="N2175" t="s">
        <v>28</v>
      </c>
      <c r="P2175">
        <f>(C2175-Key!$B$1)*24</f>
        <v>-0.70000000001164153</v>
      </c>
      <c r="Q2175">
        <f>(Key!$B$2-'17.1'!C2175)*24</f>
        <v>3.6500000000232831</v>
      </c>
      <c r="R2175" s="3">
        <f>C2175-(M2175-Key!$B$5)/(24*Key!$B$6)</f>
        <v>44130.584101851848</v>
      </c>
      <c r="S2175">
        <f>M2175-Key!$B$5</f>
        <v>14.92</v>
      </c>
      <c r="T2175" s="2">
        <f t="shared" si="165"/>
        <v>44129.597222222219</v>
      </c>
      <c r="U2175" t="str">
        <f t="shared" si="166"/>
        <v>10-25-2020 14:20</v>
      </c>
      <c r="V2175">
        <f>IFERROR(IF(W2175=Z2175,VLOOKUP($U2175,[1]C8842!$G$2:$M$145,3,FALSE),0),0)</f>
        <v>21</v>
      </c>
      <c r="W2175">
        <f>VLOOKUP(RIGHT($V$1,5),Key!$A$9:$B$14,2,FALSE)</f>
        <v>10.199999999999999</v>
      </c>
      <c r="X2175">
        <f t="shared" si="169"/>
        <v>0</v>
      </c>
      <c r="Y2175">
        <f>VLOOKUP(RIGHT($X$1,5),Key!$A$9:$B$14,2,FALSE)</f>
        <v>3.7</v>
      </c>
      <c r="Z2175">
        <f t="shared" si="167"/>
        <v>10.199999999999999</v>
      </c>
      <c r="AA2175">
        <f t="shared" si="168"/>
        <v>21</v>
      </c>
    </row>
    <row r="2176" spans="1:27" x14ac:dyDescent="0.3">
      <c r="A2176">
        <v>100067</v>
      </c>
      <c r="B2176">
        <v>230922</v>
      </c>
      <c r="C2176" s="3">
        <v>44130.597916666666</v>
      </c>
      <c r="D2176">
        <v>3</v>
      </c>
      <c r="E2176">
        <v>2</v>
      </c>
      <c r="F2176" t="s">
        <v>26</v>
      </c>
      <c r="G2176">
        <v>2</v>
      </c>
      <c r="H2176">
        <v>66.25</v>
      </c>
      <c r="I2176">
        <v>21.625</v>
      </c>
      <c r="J2176">
        <v>1.109375</v>
      </c>
      <c r="K2176">
        <v>95.039060000000006</v>
      </c>
      <c r="L2176" s="3">
        <v>44130.349305555559</v>
      </c>
      <c r="M2176">
        <v>17.18</v>
      </c>
      <c r="N2176" t="s">
        <v>28</v>
      </c>
      <c r="P2176">
        <f>(C2176-Key!$B$1)*24</f>
        <v>-0.70000000001164153</v>
      </c>
      <c r="Q2176">
        <f>(Key!$B$2-'17.1'!C2176)*24</f>
        <v>3.6500000000232831</v>
      </c>
      <c r="R2176" s="3">
        <f>C2176-(M2176-Key!$B$5)/(24*Key!$B$6)</f>
        <v>44130.584101851848</v>
      </c>
      <c r="S2176">
        <f>M2176-Key!$B$5</f>
        <v>14.92</v>
      </c>
      <c r="T2176" s="2">
        <f t="shared" si="165"/>
        <v>44129.597222222219</v>
      </c>
      <c r="U2176" t="str">
        <f t="shared" si="166"/>
        <v>10-25-2020 14:20</v>
      </c>
      <c r="V2176">
        <f>IFERROR(IF(W2176=Z2176,VLOOKUP($U2176,[1]C8842!$G$2:$M$145,3,FALSE),0),0)</f>
        <v>21</v>
      </c>
      <c r="W2176">
        <f>VLOOKUP(RIGHT($V$1,5),Key!$A$9:$B$14,2,FALSE)</f>
        <v>10.199999999999999</v>
      </c>
      <c r="X2176">
        <f t="shared" si="169"/>
        <v>0</v>
      </c>
      <c r="Y2176">
        <f>VLOOKUP(RIGHT($X$1,5),Key!$A$9:$B$14,2,FALSE)</f>
        <v>3.7</v>
      </c>
      <c r="Z2176">
        <f t="shared" si="167"/>
        <v>10.199999999999999</v>
      </c>
      <c r="AA2176">
        <f t="shared" si="168"/>
        <v>21</v>
      </c>
    </row>
    <row r="2177" spans="1:27" x14ac:dyDescent="0.3">
      <c r="A2177">
        <v>100067</v>
      </c>
      <c r="B2177">
        <v>230922</v>
      </c>
      <c r="C2177" s="3">
        <v>44130.597916666666</v>
      </c>
      <c r="D2177">
        <v>0</v>
      </c>
      <c r="E2177">
        <v>2</v>
      </c>
      <c r="F2177" t="s">
        <v>25</v>
      </c>
      <c r="G2177">
        <v>4</v>
      </c>
      <c r="H2177">
        <v>63.445309999999999</v>
      </c>
      <c r="I2177">
        <v>67.632810000000006</v>
      </c>
      <c r="J2177">
        <v>3.0898439999999998</v>
      </c>
      <c r="K2177">
        <v>46.019530000000003</v>
      </c>
      <c r="L2177" s="3">
        <v>44130.349305555559</v>
      </c>
      <c r="M2177">
        <v>17.18</v>
      </c>
      <c r="N2177" t="s">
        <v>28</v>
      </c>
      <c r="P2177">
        <f>(C2177-Key!$B$1)*24</f>
        <v>-0.70000000001164153</v>
      </c>
      <c r="Q2177">
        <f>(Key!$B$2-'17.1'!C2177)*24</f>
        <v>3.6500000000232831</v>
      </c>
      <c r="R2177" s="3">
        <f>C2177-(M2177-Key!$B$5)/(24*Key!$B$6)</f>
        <v>44130.584101851848</v>
      </c>
      <c r="S2177">
        <f>M2177-Key!$B$5</f>
        <v>14.92</v>
      </c>
      <c r="T2177" s="2">
        <f t="shared" si="165"/>
        <v>44129.597222222219</v>
      </c>
      <c r="U2177" t="str">
        <f t="shared" si="166"/>
        <v>10-25-2020 14:20</v>
      </c>
      <c r="V2177">
        <f>IFERROR(IF(W2177=Z2177,VLOOKUP($U2177,[1]C8842!$G$2:$M$145,3,FALSE),0),0)</f>
        <v>21</v>
      </c>
      <c r="W2177">
        <f>VLOOKUP(RIGHT($V$1,5),Key!$A$9:$B$14,2,FALSE)</f>
        <v>10.199999999999999</v>
      </c>
      <c r="X2177">
        <f t="shared" si="169"/>
        <v>0</v>
      </c>
      <c r="Y2177">
        <f>VLOOKUP(RIGHT($X$1,5),Key!$A$9:$B$14,2,FALSE)</f>
        <v>3.7</v>
      </c>
      <c r="Z2177">
        <f t="shared" si="167"/>
        <v>10.199999999999999</v>
      </c>
      <c r="AA2177">
        <f t="shared" si="168"/>
        <v>21</v>
      </c>
    </row>
    <row r="2178" spans="1:27" x14ac:dyDescent="0.3">
      <c r="A2178">
        <v>100067</v>
      </c>
      <c r="B2178">
        <v>230922</v>
      </c>
      <c r="C2178" s="3">
        <v>44130.598611111112</v>
      </c>
      <c r="D2178">
        <v>3</v>
      </c>
      <c r="E2178">
        <v>2</v>
      </c>
      <c r="F2178" t="s">
        <v>26</v>
      </c>
      <c r="G2178">
        <v>1</v>
      </c>
      <c r="H2178">
        <v>57.480469999999997</v>
      </c>
      <c r="I2178">
        <v>16.8125</v>
      </c>
      <c r="J2178">
        <v>1.0546880000000001</v>
      </c>
      <c r="K2178">
        <v>94.039060000000006</v>
      </c>
      <c r="L2178" s="3">
        <v>44130.349305555559</v>
      </c>
      <c r="M2178">
        <v>17.18</v>
      </c>
      <c r="N2178" t="s">
        <v>28</v>
      </c>
      <c r="P2178">
        <f>(C2178-Key!$B$1)*24</f>
        <v>-0.68333333329064772</v>
      </c>
      <c r="Q2178">
        <f>(Key!$B$2-'17.1'!C2178)*24</f>
        <v>3.6333333333022892</v>
      </c>
      <c r="R2178" s="3">
        <f>C2178-(M2178-Key!$B$5)/(24*Key!$B$6)</f>
        <v>44130.584796296294</v>
      </c>
      <c r="S2178">
        <f>M2178-Key!$B$5</f>
        <v>14.92</v>
      </c>
      <c r="T2178" s="2">
        <f t="shared" si="165"/>
        <v>44129.597222222219</v>
      </c>
      <c r="U2178" t="str">
        <f t="shared" si="166"/>
        <v>10-25-2020 14:20</v>
      </c>
      <c r="V2178">
        <f>IFERROR(IF(W2178=Z2178,VLOOKUP($U2178,[1]C8842!$G$2:$M$145,3,FALSE),0),0)</f>
        <v>21</v>
      </c>
      <c r="W2178">
        <f>VLOOKUP(RIGHT($V$1,5),Key!$A$9:$B$14,2,FALSE)</f>
        <v>10.199999999999999</v>
      </c>
      <c r="X2178">
        <f t="shared" si="169"/>
        <v>0</v>
      </c>
      <c r="Y2178">
        <f>VLOOKUP(RIGHT($X$1,5),Key!$A$9:$B$14,2,FALSE)</f>
        <v>3.7</v>
      </c>
      <c r="Z2178">
        <f t="shared" si="167"/>
        <v>10.199999999999999</v>
      </c>
      <c r="AA2178">
        <f t="shared" si="168"/>
        <v>21</v>
      </c>
    </row>
    <row r="2179" spans="1:27" x14ac:dyDescent="0.3">
      <c r="A2179">
        <v>100067</v>
      </c>
      <c r="B2179">
        <v>230922</v>
      </c>
      <c r="C2179" s="3">
        <v>44130.598611111112</v>
      </c>
      <c r="D2179">
        <v>3</v>
      </c>
      <c r="E2179">
        <v>2</v>
      </c>
      <c r="F2179" t="s">
        <v>26</v>
      </c>
      <c r="G2179">
        <v>2</v>
      </c>
      <c r="H2179">
        <v>61.054690000000001</v>
      </c>
      <c r="I2179">
        <v>22.996089999999999</v>
      </c>
      <c r="J2179">
        <v>1.261719</v>
      </c>
      <c r="K2179">
        <v>94.039060000000006</v>
      </c>
      <c r="L2179" s="3">
        <v>44130.349305555559</v>
      </c>
      <c r="M2179">
        <v>17.18</v>
      </c>
      <c r="N2179" t="s">
        <v>28</v>
      </c>
      <c r="P2179">
        <f>(C2179-Key!$B$1)*24</f>
        <v>-0.68333333329064772</v>
      </c>
      <c r="Q2179">
        <f>(Key!$B$2-'17.1'!C2179)*24</f>
        <v>3.6333333333022892</v>
      </c>
      <c r="R2179" s="3">
        <f>C2179-(M2179-Key!$B$5)/(24*Key!$B$6)</f>
        <v>44130.584796296294</v>
      </c>
      <c r="S2179">
        <f>M2179-Key!$B$5</f>
        <v>14.92</v>
      </c>
      <c r="T2179" s="2">
        <f t="shared" ref="T2179:T2242" si="170">ROUND(C2179*24*60/10,0)/(24*6)-1</f>
        <v>44129.597222222219</v>
      </c>
      <c r="U2179" t="str">
        <f t="shared" ref="U2179:U2242" si="171">TEXT(T2179,"mm-dd-yyyy hh:mm")</f>
        <v>10-25-2020 14:20</v>
      </c>
      <c r="V2179">
        <f>IFERROR(IF(W2179=Z2179,VLOOKUP($U2179,[1]C8842!$G$2:$M$145,3,FALSE),0),0)</f>
        <v>21</v>
      </c>
      <c r="W2179">
        <f>VLOOKUP(RIGHT($V$1,5),Key!$A$9:$B$14,2,FALSE)</f>
        <v>10.199999999999999</v>
      </c>
      <c r="X2179">
        <f t="shared" si="169"/>
        <v>0</v>
      </c>
      <c r="Y2179">
        <f>VLOOKUP(RIGHT($X$1,5),Key!$A$9:$B$14,2,FALSE)</f>
        <v>3.7</v>
      </c>
      <c r="Z2179">
        <f t="shared" ref="Z2179:Z2242" si="172">M2179-MIN(ABS(Y2179-M2179),ABS(W2179-M2179))</f>
        <v>10.199999999999999</v>
      </c>
      <c r="AA2179">
        <f t="shared" ref="AA2179:AA2242" si="173">SUM(V2179,X2179)</f>
        <v>21</v>
      </c>
    </row>
    <row r="2180" spans="1:27" x14ac:dyDescent="0.3">
      <c r="A2180">
        <v>100067</v>
      </c>
      <c r="B2180">
        <v>230922</v>
      </c>
      <c r="C2180" s="3">
        <v>44130.598611111112</v>
      </c>
      <c r="D2180">
        <v>0</v>
      </c>
      <c r="E2180">
        <v>2</v>
      </c>
      <c r="F2180" t="s">
        <v>25</v>
      </c>
      <c r="G2180">
        <v>1</v>
      </c>
      <c r="H2180">
        <v>59.875</v>
      </c>
      <c r="I2180">
        <v>15.01172</v>
      </c>
      <c r="J2180">
        <v>0.93359380000000003</v>
      </c>
      <c r="K2180">
        <v>45.019530000000003</v>
      </c>
      <c r="L2180" s="3">
        <v>44130.349305555559</v>
      </c>
      <c r="M2180">
        <v>17.18</v>
      </c>
      <c r="N2180" t="s">
        <v>28</v>
      </c>
      <c r="P2180">
        <f>(C2180-Key!$B$1)*24</f>
        <v>-0.68333333329064772</v>
      </c>
      <c r="Q2180">
        <f>(Key!$B$2-'17.1'!C2180)*24</f>
        <v>3.6333333333022892</v>
      </c>
      <c r="R2180" s="3">
        <f>C2180-(M2180-Key!$B$5)/(24*Key!$B$6)</f>
        <v>44130.584796296294</v>
      </c>
      <c r="S2180">
        <f>M2180-Key!$B$5</f>
        <v>14.92</v>
      </c>
      <c r="T2180" s="2">
        <f t="shared" si="170"/>
        <v>44129.597222222219</v>
      </c>
      <c r="U2180" t="str">
        <f t="shared" si="171"/>
        <v>10-25-2020 14:20</v>
      </c>
      <c r="V2180">
        <f>IFERROR(IF(W2180=Z2180,VLOOKUP($U2180,[1]C8842!$G$2:$M$145,3,FALSE),0),0)</f>
        <v>21</v>
      </c>
      <c r="W2180">
        <f>VLOOKUP(RIGHT($V$1,5),Key!$A$9:$B$14,2,FALSE)</f>
        <v>10.199999999999999</v>
      </c>
      <c r="X2180">
        <f t="shared" ref="X2180:X2243" si="174">$X$2</f>
        <v>0</v>
      </c>
      <c r="Y2180">
        <f>VLOOKUP(RIGHT($X$1,5),Key!$A$9:$B$14,2,FALSE)</f>
        <v>3.7</v>
      </c>
      <c r="Z2180">
        <f t="shared" si="172"/>
        <v>10.199999999999999</v>
      </c>
      <c r="AA2180">
        <f t="shared" si="173"/>
        <v>21</v>
      </c>
    </row>
    <row r="2181" spans="1:27" x14ac:dyDescent="0.3">
      <c r="A2181">
        <v>100067</v>
      </c>
      <c r="B2181">
        <v>230922</v>
      </c>
      <c r="C2181" s="3">
        <v>44130.598611111112</v>
      </c>
      <c r="D2181">
        <v>2</v>
      </c>
      <c r="E2181">
        <v>1</v>
      </c>
      <c r="F2181" t="s">
        <v>26</v>
      </c>
      <c r="G2181">
        <v>1</v>
      </c>
      <c r="H2181">
        <v>68.292969999999997</v>
      </c>
      <c r="I2181">
        <v>12.84375</v>
      </c>
      <c r="J2181">
        <v>0.734375</v>
      </c>
      <c r="K2181">
        <v>82.035160000000005</v>
      </c>
      <c r="L2181" s="3">
        <v>44130.349305555559</v>
      </c>
      <c r="M2181">
        <v>17.18</v>
      </c>
      <c r="N2181" t="s">
        <v>28</v>
      </c>
      <c r="P2181">
        <f>(C2181-Key!$B$1)*24</f>
        <v>-0.68333333329064772</v>
      </c>
      <c r="Q2181">
        <f>(Key!$B$2-'17.1'!C2181)*24</f>
        <v>3.6333333333022892</v>
      </c>
      <c r="R2181" s="3">
        <f>C2181-(M2181-Key!$B$5)/(24*Key!$B$6)</f>
        <v>44130.584796296294</v>
      </c>
      <c r="S2181">
        <f>M2181-Key!$B$5</f>
        <v>14.92</v>
      </c>
      <c r="T2181" s="2">
        <f t="shared" si="170"/>
        <v>44129.597222222219</v>
      </c>
      <c r="U2181" t="str">
        <f t="shared" si="171"/>
        <v>10-25-2020 14:20</v>
      </c>
      <c r="V2181">
        <f>IFERROR(IF(W2181=Z2181,VLOOKUP($U2181,[1]C8842!$G$2:$M$145,3,FALSE),0),0)</f>
        <v>21</v>
      </c>
      <c r="W2181">
        <f>VLOOKUP(RIGHT($V$1,5),Key!$A$9:$B$14,2,FALSE)</f>
        <v>10.199999999999999</v>
      </c>
      <c r="X2181">
        <f t="shared" si="174"/>
        <v>0</v>
      </c>
      <c r="Y2181">
        <f>VLOOKUP(RIGHT($X$1,5),Key!$A$9:$B$14,2,FALSE)</f>
        <v>3.7</v>
      </c>
      <c r="Z2181">
        <f t="shared" si="172"/>
        <v>10.199999999999999</v>
      </c>
      <c r="AA2181">
        <f t="shared" si="173"/>
        <v>21</v>
      </c>
    </row>
    <row r="2182" spans="1:27" x14ac:dyDescent="0.3">
      <c r="A2182">
        <v>100067</v>
      </c>
      <c r="B2182">
        <v>230922</v>
      </c>
      <c r="C2182" s="3">
        <v>44130.598611111112</v>
      </c>
      <c r="D2182">
        <v>1</v>
      </c>
      <c r="E2182">
        <v>1</v>
      </c>
      <c r="F2182" t="s">
        <v>25</v>
      </c>
      <c r="G2182">
        <v>1</v>
      </c>
      <c r="H2182">
        <v>66.921880000000002</v>
      </c>
      <c r="I2182">
        <v>14.929690000000001</v>
      </c>
      <c r="J2182">
        <v>0.83203130000000003</v>
      </c>
      <c r="K2182">
        <v>60.023440000000001</v>
      </c>
      <c r="L2182" s="3">
        <v>44130.349305555559</v>
      </c>
      <c r="M2182">
        <v>17.18</v>
      </c>
      <c r="N2182" t="s">
        <v>28</v>
      </c>
      <c r="P2182">
        <f>(C2182-Key!$B$1)*24</f>
        <v>-0.68333333329064772</v>
      </c>
      <c r="Q2182">
        <f>(Key!$B$2-'17.1'!C2182)*24</f>
        <v>3.6333333333022892</v>
      </c>
      <c r="R2182" s="3">
        <f>C2182-(M2182-Key!$B$5)/(24*Key!$B$6)</f>
        <v>44130.584796296294</v>
      </c>
      <c r="S2182">
        <f>M2182-Key!$B$5</f>
        <v>14.92</v>
      </c>
      <c r="T2182" s="2">
        <f t="shared" si="170"/>
        <v>44129.597222222219</v>
      </c>
      <c r="U2182" t="str">
        <f t="shared" si="171"/>
        <v>10-25-2020 14:20</v>
      </c>
      <c r="V2182">
        <f>IFERROR(IF(W2182=Z2182,VLOOKUP($U2182,[1]C8842!$G$2:$M$145,3,FALSE),0),0)</f>
        <v>21</v>
      </c>
      <c r="W2182">
        <f>VLOOKUP(RIGHT($V$1,5),Key!$A$9:$B$14,2,FALSE)</f>
        <v>10.199999999999999</v>
      </c>
      <c r="X2182">
        <f t="shared" si="174"/>
        <v>0</v>
      </c>
      <c r="Y2182">
        <f>VLOOKUP(RIGHT($X$1,5),Key!$A$9:$B$14,2,FALSE)</f>
        <v>3.7</v>
      </c>
      <c r="Z2182">
        <f t="shared" si="172"/>
        <v>10.199999999999999</v>
      </c>
      <c r="AA2182">
        <f t="shared" si="173"/>
        <v>21</v>
      </c>
    </row>
    <row r="2183" spans="1:27" x14ac:dyDescent="0.3">
      <c r="A2183">
        <v>100067</v>
      </c>
      <c r="B2183">
        <v>230922</v>
      </c>
      <c r="C2183" s="3">
        <v>44130.598611111112</v>
      </c>
      <c r="D2183">
        <v>3</v>
      </c>
      <c r="E2183">
        <v>2</v>
      </c>
      <c r="F2183" t="s">
        <v>26</v>
      </c>
      <c r="G2183">
        <v>4</v>
      </c>
      <c r="H2183">
        <v>63.324219999999997</v>
      </c>
      <c r="I2183">
        <v>73.738280000000003</v>
      </c>
      <c r="J2183">
        <v>3.3515630000000001</v>
      </c>
      <c r="K2183">
        <v>92.039060000000006</v>
      </c>
      <c r="L2183" s="3">
        <v>44130.349305555559</v>
      </c>
      <c r="M2183">
        <v>17.18</v>
      </c>
      <c r="N2183" t="s">
        <v>28</v>
      </c>
      <c r="P2183">
        <f>(C2183-Key!$B$1)*24</f>
        <v>-0.68333333329064772</v>
      </c>
      <c r="Q2183">
        <f>(Key!$B$2-'17.1'!C2183)*24</f>
        <v>3.6333333333022892</v>
      </c>
      <c r="R2183" s="3">
        <f>C2183-(M2183-Key!$B$5)/(24*Key!$B$6)</f>
        <v>44130.584796296294</v>
      </c>
      <c r="S2183">
        <f>M2183-Key!$B$5</f>
        <v>14.92</v>
      </c>
      <c r="T2183" s="2">
        <f t="shared" si="170"/>
        <v>44129.597222222219</v>
      </c>
      <c r="U2183" t="str">
        <f t="shared" si="171"/>
        <v>10-25-2020 14:20</v>
      </c>
      <c r="V2183">
        <f>IFERROR(IF(W2183=Z2183,VLOOKUP($U2183,[1]C8842!$G$2:$M$145,3,FALSE),0),0)</f>
        <v>21</v>
      </c>
      <c r="W2183">
        <f>VLOOKUP(RIGHT($V$1,5),Key!$A$9:$B$14,2,FALSE)</f>
        <v>10.199999999999999</v>
      </c>
      <c r="X2183">
        <f t="shared" si="174"/>
        <v>0</v>
      </c>
      <c r="Y2183">
        <f>VLOOKUP(RIGHT($X$1,5),Key!$A$9:$B$14,2,FALSE)</f>
        <v>3.7</v>
      </c>
      <c r="Z2183">
        <f t="shared" si="172"/>
        <v>10.199999999999999</v>
      </c>
      <c r="AA2183">
        <f t="shared" si="173"/>
        <v>21</v>
      </c>
    </row>
    <row r="2184" spans="1:27" x14ac:dyDescent="0.3">
      <c r="A2184">
        <v>100067</v>
      </c>
      <c r="B2184">
        <v>230922</v>
      </c>
      <c r="C2184" s="3">
        <v>44130.598611111112</v>
      </c>
      <c r="D2184">
        <v>1</v>
      </c>
      <c r="E2184">
        <v>1</v>
      </c>
      <c r="F2184" t="s">
        <v>25</v>
      </c>
      <c r="G2184">
        <v>1</v>
      </c>
      <c r="H2184">
        <v>62.546880000000002</v>
      </c>
      <c r="I2184">
        <v>15.54688</v>
      </c>
      <c r="J2184">
        <v>0.9140625</v>
      </c>
      <c r="K2184">
        <v>56.023440000000001</v>
      </c>
      <c r="L2184" s="3">
        <v>44130.352777777778</v>
      </c>
      <c r="M2184">
        <v>17.18</v>
      </c>
      <c r="N2184" t="s">
        <v>28</v>
      </c>
      <c r="P2184">
        <f>(C2184-Key!$B$1)*24</f>
        <v>-0.68333333329064772</v>
      </c>
      <c r="Q2184">
        <f>(Key!$B$2-'17.1'!C2184)*24</f>
        <v>3.6333333333022892</v>
      </c>
      <c r="R2184" s="3">
        <f>C2184-(M2184-Key!$B$5)/(24*Key!$B$6)</f>
        <v>44130.584796296294</v>
      </c>
      <c r="S2184">
        <f>M2184-Key!$B$5</f>
        <v>14.92</v>
      </c>
      <c r="T2184" s="2">
        <f t="shared" si="170"/>
        <v>44129.597222222219</v>
      </c>
      <c r="U2184" t="str">
        <f t="shared" si="171"/>
        <v>10-25-2020 14:20</v>
      </c>
      <c r="V2184">
        <f>IFERROR(IF(W2184=Z2184,VLOOKUP($U2184,[1]C8842!$G$2:$M$145,3,FALSE),0),0)</f>
        <v>21</v>
      </c>
      <c r="W2184">
        <f>VLOOKUP(RIGHT($V$1,5),Key!$A$9:$B$14,2,FALSE)</f>
        <v>10.199999999999999</v>
      </c>
      <c r="X2184">
        <f t="shared" si="174"/>
        <v>0</v>
      </c>
      <c r="Y2184">
        <f>VLOOKUP(RIGHT($X$1,5),Key!$A$9:$B$14,2,FALSE)</f>
        <v>3.7</v>
      </c>
      <c r="Z2184">
        <f t="shared" si="172"/>
        <v>10.199999999999999</v>
      </c>
      <c r="AA2184">
        <f t="shared" si="173"/>
        <v>21</v>
      </c>
    </row>
    <row r="2185" spans="1:27" x14ac:dyDescent="0.3">
      <c r="A2185">
        <v>100067</v>
      </c>
      <c r="B2185">
        <v>230922</v>
      </c>
      <c r="C2185" s="3">
        <v>44130.598611111112</v>
      </c>
      <c r="D2185">
        <v>3</v>
      </c>
      <c r="E2185">
        <v>2</v>
      </c>
      <c r="F2185" t="s">
        <v>26</v>
      </c>
      <c r="G2185">
        <v>1</v>
      </c>
      <c r="H2185">
        <v>76.710939999999994</v>
      </c>
      <c r="I2185">
        <v>16.234380000000002</v>
      </c>
      <c r="J2185">
        <v>0.76953130000000003</v>
      </c>
      <c r="K2185">
        <v>92.039060000000006</v>
      </c>
      <c r="L2185" s="3">
        <v>44130.352777777778</v>
      </c>
      <c r="M2185">
        <v>17.18</v>
      </c>
      <c r="N2185" t="s">
        <v>28</v>
      </c>
      <c r="P2185">
        <f>(C2185-Key!$B$1)*24</f>
        <v>-0.68333333329064772</v>
      </c>
      <c r="Q2185">
        <f>(Key!$B$2-'17.1'!C2185)*24</f>
        <v>3.6333333333022892</v>
      </c>
      <c r="R2185" s="3">
        <f>C2185-(M2185-Key!$B$5)/(24*Key!$B$6)</f>
        <v>44130.584796296294</v>
      </c>
      <c r="S2185">
        <f>M2185-Key!$B$5</f>
        <v>14.92</v>
      </c>
      <c r="T2185" s="2">
        <f t="shared" si="170"/>
        <v>44129.597222222219</v>
      </c>
      <c r="U2185" t="str">
        <f t="shared" si="171"/>
        <v>10-25-2020 14:20</v>
      </c>
      <c r="V2185">
        <f>IFERROR(IF(W2185=Z2185,VLOOKUP($U2185,[1]C8842!$G$2:$M$145,3,FALSE),0),0)</f>
        <v>21</v>
      </c>
      <c r="W2185">
        <f>VLOOKUP(RIGHT($V$1,5),Key!$A$9:$B$14,2,FALSE)</f>
        <v>10.199999999999999</v>
      </c>
      <c r="X2185">
        <f t="shared" si="174"/>
        <v>0</v>
      </c>
      <c r="Y2185">
        <f>VLOOKUP(RIGHT($X$1,5),Key!$A$9:$B$14,2,FALSE)</f>
        <v>3.7</v>
      </c>
      <c r="Z2185">
        <f t="shared" si="172"/>
        <v>10.199999999999999</v>
      </c>
      <c r="AA2185">
        <f t="shared" si="173"/>
        <v>21</v>
      </c>
    </row>
    <row r="2186" spans="1:27" x14ac:dyDescent="0.3">
      <c r="A2186">
        <v>100067</v>
      </c>
      <c r="B2186">
        <v>230922</v>
      </c>
      <c r="C2186" s="3">
        <v>44130.598611111112</v>
      </c>
      <c r="D2186">
        <v>0</v>
      </c>
      <c r="E2186">
        <v>2</v>
      </c>
      <c r="F2186" t="s">
        <v>25</v>
      </c>
      <c r="G2186">
        <v>1</v>
      </c>
      <c r="H2186">
        <v>60.964840000000002</v>
      </c>
      <c r="I2186">
        <v>16.48047</v>
      </c>
      <c r="J2186">
        <v>0.98046880000000003</v>
      </c>
      <c r="K2186">
        <v>46.019530000000003</v>
      </c>
      <c r="L2186" s="3">
        <v>44130.352777777778</v>
      </c>
      <c r="M2186">
        <v>17.18</v>
      </c>
      <c r="N2186" t="s">
        <v>28</v>
      </c>
      <c r="P2186">
        <f>(C2186-Key!$B$1)*24</f>
        <v>-0.68333333329064772</v>
      </c>
      <c r="Q2186">
        <f>(Key!$B$2-'17.1'!C2186)*24</f>
        <v>3.6333333333022892</v>
      </c>
      <c r="R2186" s="3">
        <f>C2186-(M2186-Key!$B$5)/(24*Key!$B$6)</f>
        <v>44130.584796296294</v>
      </c>
      <c r="S2186">
        <f>M2186-Key!$B$5</f>
        <v>14.92</v>
      </c>
      <c r="T2186" s="2">
        <f t="shared" si="170"/>
        <v>44129.597222222219</v>
      </c>
      <c r="U2186" t="str">
        <f t="shared" si="171"/>
        <v>10-25-2020 14:20</v>
      </c>
      <c r="V2186">
        <f>IFERROR(IF(W2186=Z2186,VLOOKUP($U2186,[1]C8842!$G$2:$M$145,3,FALSE),0),0)</f>
        <v>21</v>
      </c>
      <c r="W2186">
        <f>VLOOKUP(RIGHT($V$1,5),Key!$A$9:$B$14,2,FALSE)</f>
        <v>10.199999999999999</v>
      </c>
      <c r="X2186">
        <f t="shared" si="174"/>
        <v>0</v>
      </c>
      <c r="Y2186">
        <f>VLOOKUP(RIGHT($X$1,5),Key!$A$9:$B$14,2,FALSE)</f>
        <v>3.7</v>
      </c>
      <c r="Z2186">
        <f t="shared" si="172"/>
        <v>10.199999999999999</v>
      </c>
      <c r="AA2186">
        <f t="shared" si="173"/>
        <v>21</v>
      </c>
    </row>
    <row r="2187" spans="1:27" x14ac:dyDescent="0.3">
      <c r="A2187">
        <v>100067</v>
      </c>
      <c r="B2187">
        <v>230922</v>
      </c>
      <c r="C2187" s="3">
        <v>44130.598611111112</v>
      </c>
      <c r="D2187">
        <v>3</v>
      </c>
      <c r="E2187">
        <v>2</v>
      </c>
      <c r="F2187" t="s">
        <v>26</v>
      </c>
      <c r="G2187">
        <v>5</v>
      </c>
      <c r="H2187">
        <v>58.457030000000003</v>
      </c>
      <c r="I2187">
        <v>80.199219999999997</v>
      </c>
      <c r="J2187">
        <v>3.9257810000000002</v>
      </c>
      <c r="K2187">
        <v>94.039060000000006</v>
      </c>
      <c r="L2187" s="3">
        <v>44130.352777777778</v>
      </c>
      <c r="M2187">
        <v>17.18</v>
      </c>
      <c r="N2187" t="s">
        <v>28</v>
      </c>
      <c r="P2187">
        <f>(C2187-Key!$B$1)*24</f>
        <v>-0.68333333329064772</v>
      </c>
      <c r="Q2187">
        <f>(Key!$B$2-'17.1'!C2187)*24</f>
        <v>3.6333333333022892</v>
      </c>
      <c r="R2187" s="3">
        <f>C2187-(M2187-Key!$B$5)/(24*Key!$B$6)</f>
        <v>44130.584796296294</v>
      </c>
      <c r="S2187">
        <f>M2187-Key!$B$5</f>
        <v>14.92</v>
      </c>
      <c r="T2187" s="2">
        <f t="shared" si="170"/>
        <v>44129.597222222219</v>
      </c>
      <c r="U2187" t="str">
        <f t="shared" si="171"/>
        <v>10-25-2020 14:20</v>
      </c>
      <c r="V2187">
        <f>IFERROR(IF(W2187=Z2187,VLOOKUP($U2187,[1]C8842!$G$2:$M$145,3,FALSE),0),0)</f>
        <v>21</v>
      </c>
      <c r="W2187">
        <f>VLOOKUP(RIGHT($V$1,5),Key!$A$9:$B$14,2,FALSE)</f>
        <v>10.199999999999999</v>
      </c>
      <c r="X2187">
        <f t="shared" si="174"/>
        <v>0</v>
      </c>
      <c r="Y2187">
        <f>VLOOKUP(RIGHT($X$1,5),Key!$A$9:$B$14,2,FALSE)</f>
        <v>3.7</v>
      </c>
      <c r="Z2187">
        <f t="shared" si="172"/>
        <v>10.199999999999999</v>
      </c>
      <c r="AA2187">
        <f t="shared" si="173"/>
        <v>21</v>
      </c>
    </row>
    <row r="2188" spans="1:27" x14ac:dyDescent="0.3">
      <c r="A2188">
        <v>100067</v>
      </c>
      <c r="B2188">
        <v>230922</v>
      </c>
      <c r="C2188" s="3">
        <v>44130.598611111112</v>
      </c>
      <c r="D2188">
        <v>0</v>
      </c>
      <c r="E2188">
        <v>2</v>
      </c>
      <c r="F2188" t="s">
        <v>25</v>
      </c>
      <c r="G2188">
        <v>3</v>
      </c>
      <c r="H2188">
        <v>62.894530000000003</v>
      </c>
      <c r="I2188">
        <v>30.01953</v>
      </c>
      <c r="J2188">
        <v>1.5234380000000001</v>
      </c>
      <c r="K2188">
        <v>51.019530000000003</v>
      </c>
      <c r="L2188" s="3">
        <v>44130.352777777778</v>
      </c>
      <c r="M2188">
        <v>17.18</v>
      </c>
      <c r="N2188" t="s">
        <v>28</v>
      </c>
      <c r="P2188">
        <f>(C2188-Key!$B$1)*24</f>
        <v>-0.68333333329064772</v>
      </c>
      <c r="Q2188">
        <f>(Key!$B$2-'17.1'!C2188)*24</f>
        <v>3.6333333333022892</v>
      </c>
      <c r="R2188" s="3">
        <f>C2188-(M2188-Key!$B$5)/(24*Key!$B$6)</f>
        <v>44130.584796296294</v>
      </c>
      <c r="S2188">
        <f>M2188-Key!$B$5</f>
        <v>14.92</v>
      </c>
      <c r="T2188" s="2">
        <f t="shared" si="170"/>
        <v>44129.597222222219</v>
      </c>
      <c r="U2188" t="str">
        <f t="shared" si="171"/>
        <v>10-25-2020 14:20</v>
      </c>
      <c r="V2188">
        <f>IFERROR(IF(W2188=Z2188,VLOOKUP($U2188,[1]C8842!$G$2:$M$145,3,FALSE),0),0)</f>
        <v>21</v>
      </c>
      <c r="W2188">
        <f>VLOOKUP(RIGHT($V$1,5),Key!$A$9:$B$14,2,FALSE)</f>
        <v>10.199999999999999</v>
      </c>
      <c r="X2188">
        <f t="shared" si="174"/>
        <v>0</v>
      </c>
      <c r="Y2188">
        <f>VLOOKUP(RIGHT($X$1,5),Key!$A$9:$B$14,2,FALSE)</f>
        <v>3.7</v>
      </c>
      <c r="Z2188">
        <f t="shared" si="172"/>
        <v>10.199999999999999</v>
      </c>
      <c r="AA2188">
        <f t="shared" si="173"/>
        <v>21</v>
      </c>
    </row>
    <row r="2189" spans="1:27" x14ac:dyDescent="0.3">
      <c r="A2189">
        <v>100067</v>
      </c>
      <c r="B2189">
        <v>230922</v>
      </c>
      <c r="C2189" s="3">
        <v>44130.599305555559</v>
      </c>
      <c r="D2189">
        <v>3</v>
      </c>
      <c r="E2189">
        <v>2</v>
      </c>
      <c r="F2189" t="s">
        <v>26</v>
      </c>
      <c r="G2189">
        <v>2</v>
      </c>
      <c r="H2189">
        <v>69.652339999999995</v>
      </c>
      <c r="I2189">
        <v>20.304690000000001</v>
      </c>
      <c r="J2189">
        <v>1.003906</v>
      </c>
      <c r="K2189">
        <v>93.039060000000006</v>
      </c>
      <c r="L2189" s="3">
        <v>44130.352777777778</v>
      </c>
      <c r="M2189">
        <v>17.18</v>
      </c>
      <c r="N2189" t="s">
        <v>28</v>
      </c>
      <c r="P2189">
        <f>(C2189-Key!$B$1)*24</f>
        <v>-0.6666666665696539</v>
      </c>
      <c r="Q2189">
        <f>(Key!$B$2-'17.1'!C2189)*24</f>
        <v>3.6166666665812954</v>
      </c>
      <c r="R2189" s="3">
        <f>C2189-(M2189-Key!$B$5)/(24*Key!$B$6)</f>
        <v>44130.585490740741</v>
      </c>
      <c r="S2189">
        <f>M2189-Key!$B$5</f>
        <v>14.92</v>
      </c>
      <c r="T2189" s="2">
        <f t="shared" si="170"/>
        <v>44129.597222222219</v>
      </c>
      <c r="U2189" t="str">
        <f t="shared" si="171"/>
        <v>10-25-2020 14:20</v>
      </c>
      <c r="V2189">
        <f>IFERROR(IF(W2189=Z2189,VLOOKUP($U2189,[1]C8842!$G$2:$M$145,3,FALSE),0),0)</f>
        <v>21</v>
      </c>
      <c r="W2189">
        <f>VLOOKUP(RIGHT($V$1,5),Key!$A$9:$B$14,2,FALSE)</f>
        <v>10.199999999999999</v>
      </c>
      <c r="X2189">
        <f t="shared" si="174"/>
        <v>0</v>
      </c>
      <c r="Y2189">
        <f>VLOOKUP(RIGHT($X$1,5),Key!$A$9:$B$14,2,FALSE)</f>
        <v>3.7</v>
      </c>
      <c r="Z2189">
        <f t="shared" si="172"/>
        <v>10.199999999999999</v>
      </c>
      <c r="AA2189">
        <f t="shared" si="173"/>
        <v>21</v>
      </c>
    </row>
    <row r="2190" spans="1:27" x14ac:dyDescent="0.3">
      <c r="A2190">
        <v>100067</v>
      </c>
      <c r="B2190">
        <v>230922</v>
      </c>
      <c r="C2190" s="3">
        <v>44130.599305555559</v>
      </c>
      <c r="D2190">
        <v>0</v>
      </c>
      <c r="E2190">
        <v>2</v>
      </c>
      <c r="F2190" t="s">
        <v>25</v>
      </c>
      <c r="G2190">
        <v>1</v>
      </c>
      <c r="H2190">
        <v>63.875</v>
      </c>
      <c r="I2190">
        <v>14.89453</v>
      </c>
      <c r="J2190">
        <v>0.8671875</v>
      </c>
      <c r="K2190">
        <v>46.019530000000003</v>
      </c>
      <c r="L2190" s="3">
        <v>44130.352777777778</v>
      </c>
      <c r="M2190">
        <v>17.18</v>
      </c>
      <c r="N2190" t="s">
        <v>28</v>
      </c>
      <c r="P2190">
        <f>(C2190-Key!$B$1)*24</f>
        <v>-0.6666666665696539</v>
      </c>
      <c r="Q2190">
        <f>(Key!$B$2-'17.1'!C2190)*24</f>
        <v>3.6166666665812954</v>
      </c>
      <c r="R2190" s="3">
        <f>C2190-(M2190-Key!$B$5)/(24*Key!$B$6)</f>
        <v>44130.585490740741</v>
      </c>
      <c r="S2190">
        <f>M2190-Key!$B$5</f>
        <v>14.92</v>
      </c>
      <c r="T2190" s="2">
        <f t="shared" si="170"/>
        <v>44129.597222222219</v>
      </c>
      <c r="U2190" t="str">
        <f t="shared" si="171"/>
        <v>10-25-2020 14:20</v>
      </c>
      <c r="V2190">
        <f>IFERROR(IF(W2190=Z2190,VLOOKUP($U2190,[1]C8842!$G$2:$M$145,3,FALSE),0),0)</f>
        <v>21</v>
      </c>
      <c r="W2190">
        <f>VLOOKUP(RIGHT($V$1,5),Key!$A$9:$B$14,2,FALSE)</f>
        <v>10.199999999999999</v>
      </c>
      <c r="X2190">
        <f t="shared" si="174"/>
        <v>0</v>
      </c>
      <c r="Y2190">
        <f>VLOOKUP(RIGHT($X$1,5),Key!$A$9:$B$14,2,FALSE)</f>
        <v>3.7</v>
      </c>
      <c r="Z2190">
        <f t="shared" si="172"/>
        <v>10.199999999999999</v>
      </c>
      <c r="AA2190">
        <f t="shared" si="173"/>
        <v>21</v>
      </c>
    </row>
    <row r="2191" spans="1:27" x14ac:dyDescent="0.3">
      <c r="A2191">
        <v>100067</v>
      </c>
      <c r="B2191">
        <v>230922</v>
      </c>
      <c r="C2191" s="3">
        <v>44130.599305555559</v>
      </c>
      <c r="D2191">
        <v>3</v>
      </c>
      <c r="E2191">
        <v>2</v>
      </c>
      <c r="F2191" t="s">
        <v>26</v>
      </c>
      <c r="G2191">
        <v>1</v>
      </c>
      <c r="H2191">
        <v>60.527340000000002</v>
      </c>
      <c r="I2191">
        <v>17.82422</v>
      </c>
      <c r="J2191">
        <v>1.046875</v>
      </c>
      <c r="K2191">
        <v>93.039060000000006</v>
      </c>
      <c r="L2191" s="3">
        <v>44130.352777777778</v>
      </c>
      <c r="M2191">
        <v>17.18</v>
      </c>
      <c r="N2191" t="s">
        <v>28</v>
      </c>
      <c r="P2191">
        <f>(C2191-Key!$B$1)*24</f>
        <v>-0.6666666665696539</v>
      </c>
      <c r="Q2191">
        <f>(Key!$B$2-'17.1'!C2191)*24</f>
        <v>3.6166666665812954</v>
      </c>
      <c r="R2191" s="3">
        <f>C2191-(M2191-Key!$B$5)/(24*Key!$B$6)</f>
        <v>44130.585490740741</v>
      </c>
      <c r="S2191">
        <f>M2191-Key!$B$5</f>
        <v>14.92</v>
      </c>
      <c r="T2191" s="2">
        <f t="shared" si="170"/>
        <v>44129.597222222219</v>
      </c>
      <c r="U2191" t="str">
        <f t="shared" si="171"/>
        <v>10-25-2020 14:20</v>
      </c>
      <c r="V2191">
        <f>IFERROR(IF(W2191=Z2191,VLOOKUP($U2191,[1]C8842!$G$2:$M$145,3,FALSE),0),0)</f>
        <v>21</v>
      </c>
      <c r="W2191">
        <f>VLOOKUP(RIGHT($V$1,5),Key!$A$9:$B$14,2,FALSE)</f>
        <v>10.199999999999999</v>
      </c>
      <c r="X2191">
        <f t="shared" si="174"/>
        <v>0</v>
      </c>
      <c r="Y2191">
        <f>VLOOKUP(RIGHT($X$1,5),Key!$A$9:$B$14,2,FALSE)</f>
        <v>3.7</v>
      </c>
      <c r="Z2191">
        <f t="shared" si="172"/>
        <v>10.199999999999999</v>
      </c>
      <c r="AA2191">
        <f t="shared" si="173"/>
        <v>21</v>
      </c>
    </row>
    <row r="2192" spans="1:27" x14ac:dyDescent="0.3">
      <c r="A2192">
        <v>100067</v>
      </c>
      <c r="B2192">
        <v>230922</v>
      </c>
      <c r="C2192" s="3">
        <v>44130.599305555559</v>
      </c>
      <c r="D2192">
        <v>2</v>
      </c>
      <c r="E2192">
        <v>1</v>
      </c>
      <c r="F2192" t="s">
        <v>26</v>
      </c>
      <c r="G2192">
        <v>3</v>
      </c>
      <c r="H2192">
        <v>65.613280000000003</v>
      </c>
      <c r="I2192">
        <v>40.234380000000002</v>
      </c>
      <c r="J2192">
        <v>1.875</v>
      </c>
      <c r="K2192">
        <v>84.035160000000005</v>
      </c>
      <c r="L2192" s="3">
        <v>44130.352777777778</v>
      </c>
      <c r="M2192">
        <v>17.18</v>
      </c>
      <c r="N2192" t="s">
        <v>28</v>
      </c>
      <c r="P2192">
        <f>(C2192-Key!$B$1)*24</f>
        <v>-0.6666666665696539</v>
      </c>
      <c r="Q2192">
        <f>(Key!$B$2-'17.1'!C2192)*24</f>
        <v>3.6166666665812954</v>
      </c>
      <c r="R2192" s="3">
        <f>C2192-(M2192-Key!$B$5)/(24*Key!$B$6)</f>
        <v>44130.585490740741</v>
      </c>
      <c r="S2192">
        <f>M2192-Key!$B$5</f>
        <v>14.92</v>
      </c>
      <c r="T2192" s="2">
        <f t="shared" si="170"/>
        <v>44129.597222222219</v>
      </c>
      <c r="U2192" t="str">
        <f t="shared" si="171"/>
        <v>10-25-2020 14:20</v>
      </c>
      <c r="V2192">
        <f>IFERROR(IF(W2192=Z2192,VLOOKUP($U2192,[1]C8842!$G$2:$M$145,3,FALSE),0),0)</f>
        <v>21</v>
      </c>
      <c r="W2192">
        <f>VLOOKUP(RIGHT($V$1,5),Key!$A$9:$B$14,2,FALSE)</f>
        <v>10.199999999999999</v>
      </c>
      <c r="X2192">
        <f t="shared" si="174"/>
        <v>0</v>
      </c>
      <c r="Y2192">
        <f>VLOOKUP(RIGHT($X$1,5),Key!$A$9:$B$14,2,FALSE)</f>
        <v>3.7</v>
      </c>
      <c r="Z2192">
        <f t="shared" si="172"/>
        <v>10.199999999999999</v>
      </c>
      <c r="AA2192">
        <f t="shared" si="173"/>
        <v>21</v>
      </c>
    </row>
    <row r="2193" spans="1:27" x14ac:dyDescent="0.3">
      <c r="A2193">
        <v>100067</v>
      </c>
      <c r="B2193">
        <v>230922</v>
      </c>
      <c r="C2193" s="3">
        <v>44130.599305555559</v>
      </c>
      <c r="D2193">
        <v>1</v>
      </c>
      <c r="E2193">
        <v>1</v>
      </c>
      <c r="F2193" t="s">
        <v>25</v>
      </c>
      <c r="G2193">
        <v>2</v>
      </c>
      <c r="H2193">
        <v>68.453130000000002</v>
      </c>
      <c r="I2193">
        <v>20.117190000000001</v>
      </c>
      <c r="J2193">
        <v>1.015625</v>
      </c>
      <c r="K2193">
        <v>58.023440000000001</v>
      </c>
      <c r="L2193" s="3">
        <v>44130.352777777778</v>
      </c>
      <c r="M2193">
        <v>17.18</v>
      </c>
      <c r="N2193" t="s">
        <v>28</v>
      </c>
      <c r="P2193">
        <f>(C2193-Key!$B$1)*24</f>
        <v>-0.6666666665696539</v>
      </c>
      <c r="Q2193">
        <f>(Key!$B$2-'17.1'!C2193)*24</f>
        <v>3.6166666665812954</v>
      </c>
      <c r="R2193" s="3">
        <f>C2193-(M2193-Key!$B$5)/(24*Key!$B$6)</f>
        <v>44130.585490740741</v>
      </c>
      <c r="S2193">
        <f>M2193-Key!$B$5</f>
        <v>14.92</v>
      </c>
      <c r="T2193" s="2">
        <f t="shared" si="170"/>
        <v>44129.597222222219</v>
      </c>
      <c r="U2193" t="str">
        <f t="shared" si="171"/>
        <v>10-25-2020 14:20</v>
      </c>
      <c r="V2193">
        <f>IFERROR(IF(W2193=Z2193,VLOOKUP($U2193,[1]C8842!$G$2:$M$145,3,FALSE),0),0)</f>
        <v>21</v>
      </c>
      <c r="W2193">
        <f>VLOOKUP(RIGHT($V$1,5),Key!$A$9:$B$14,2,FALSE)</f>
        <v>10.199999999999999</v>
      </c>
      <c r="X2193">
        <f t="shared" si="174"/>
        <v>0</v>
      </c>
      <c r="Y2193">
        <f>VLOOKUP(RIGHT($X$1,5),Key!$A$9:$B$14,2,FALSE)</f>
        <v>3.7</v>
      </c>
      <c r="Z2193">
        <f t="shared" si="172"/>
        <v>10.199999999999999</v>
      </c>
      <c r="AA2193">
        <f t="shared" si="173"/>
        <v>21</v>
      </c>
    </row>
    <row r="2194" spans="1:27" x14ac:dyDescent="0.3">
      <c r="A2194">
        <v>100067</v>
      </c>
      <c r="B2194">
        <v>230922</v>
      </c>
      <c r="C2194" s="3">
        <v>44130.599305555559</v>
      </c>
      <c r="D2194">
        <v>3</v>
      </c>
      <c r="E2194">
        <v>2</v>
      </c>
      <c r="F2194" t="s">
        <v>26</v>
      </c>
      <c r="G2194">
        <v>4</v>
      </c>
      <c r="H2194">
        <v>75.046880000000002</v>
      </c>
      <c r="I2194">
        <v>74.519530000000003</v>
      </c>
      <c r="J2194">
        <v>2.8554689999999998</v>
      </c>
      <c r="K2194">
        <v>92.039060000000006</v>
      </c>
      <c r="L2194" s="3">
        <v>44130.352777777778</v>
      </c>
      <c r="M2194">
        <v>17.18</v>
      </c>
      <c r="N2194" t="s">
        <v>28</v>
      </c>
      <c r="P2194">
        <f>(C2194-Key!$B$1)*24</f>
        <v>-0.6666666665696539</v>
      </c>
      <c r="Q2194">
        <f>(Key!$B$2-'17.1'!C2194)*24</f>
        <v>3.6166666665812954</v>
      </c>
      <c r="R2194" s="3">
        <f>C2194-(M2194-Key!$B$5)/(24*Key!$B$6)</f>
        <v>44130.585490740741</v>
      </c>
      <c r="S2194">
        <f>M2194-Key!$B$5</f>
        <v>14.92</v>
      </c>
      <c r="T2194" s="2">
        <f t="shared" si="170"/>
        <v>44129.597222222219</v>
      </c>
      <c r="U2194" t="str">
        <f t="shared" si="171"/>
        <v>10-25-2020 14:20</v>
      </c>
      <c r="V2194">
        <f>IFERROR(IF(W2194=Z2194,VLOOKUP($U2194,[1]C8842!$G$2:$M$145,3,FALSE),0),0)</f>
        <v>21</v>
      </c>
      <c r="W2194">
        <f>VLOOKUP(RIGHT($V$1,5),Key!$A$9:$B$14,2,FALSE)</f>
        <v>10.199999999999999</v>
      </c>
      <c r="X2194">
        <f t="shared" si="174"/>
        <v>0</v>
      </c>
      <c r="Y2194">
        <f>VLOOKUP(RIGHT($X$1,5),Key!$A$9:$B$14,2,FALSE)</f>
        <v>3.7</v>
      </c>
      <c r="Z2194">
        <f t="shared" si="172"/>
        <v>10.199999999999999</v>
      </c>
      <c r="AA2194">
        <f t="shared" si="173"/>
        <v>21</v>
      </c>
    </row>
    <row r="2195" spans="1:27" x14ac:dyDescent="0.3">
      <c r="A2195">
        <v>100067</v>
      </c>
      <c r="B2195">
        <v>230922</v>
      </c>
      <c r="C2195" s="3">
        <v>44130.599305555559</v>
      </c>
      <c r="D2195">
        <v>0</v>
      </c>
      <c r="E2195">
        <v>2</v>
      </c>
      <c r="F2195" t="s">
        <v>25</v>
      </c>
      <c r="G2195">
        <v>3</v>
      </c>
      <c r="H2195">
        <v>61.5</v>
      </c>
      <c r="I2195">
        <v>36.933590000000002</v>
      </c>
      <c r="J2195">
        <v>1.855469</v>
      </c>
      <c r="K2195">
        <v>50.019530000000003</v>
      </c>
      <c r="L2195" s="3">
        <v>44130.352777777778</v>
      </c>
      <c r="M2195">
        <v>17.18</v>
      </c>
      <c r="N2195" t="s">
        <v>28</v>
      </c>
      <c r="P2195">
        <f>(C2195-Key!$B$1)*24</f>
        <v>-0.6666666665696539</v>
      </c>
      <c r="Q2195">
        <f>(Key!$B$2-'17.1'!C2195)*24</f>
        <v>3.6166666665812954</v>
      </c>
      <c r="R2195" s="3">
        <f>C2195-(M2195-Key!$B$5)/(24*Key!$B$6)</f>
        <v>44130.585490740741</v>
      </c>
      <c r="S2195">
        <f>M2195-Key!$B$5</f>
        <v>14.92</v>
      </c>
      <c r="T2195" s="2">
        <f t="shared" si="170"/>
        <v>44129.597222222219</v>
      </c>
      <c r="U2195" t="str">
        <f t="shared" si="171"/>
        <v>10-25-2020 14:20</v>
      </c>
      <c r="V2195">
        <f>IFERROR(IF(W2195=Z2195,VLOOKUP($U2195,[1]C8842!$G$2:$M$145,3,FALSE),0),0)</f>
        <v>21</v>
      </c>
      <c r="W2195">
        <f>VLOOKUP(RIGHT($V$1,5),Key!$A$9:$B$14,2,FALSE)</f>
        <v>10.199999999999999</v>
      </c>
      <c r="X2195">
        <f t="shared" si="174"/>
        <v>0</v>
      </c>
      <c r="Y2195">
        <f>VLOOKUP(RIGHT($X$1,5),Key!$A$9:$B$14,2,FALSE)</f>
        <v>3.7</v>
      </c>
      <c r="Z2195">
        <f t="shared" si="172"/>
        <v>10.199999999999999</v>
      </c>
      <c r="AA2195">
        <f t="shared" si="173"/>
        <v>21</v>
      </c>
    </row>
    <row r="2196" spans="1:27" x14ac:dyDescent="0.3">
      <c r="A2196">
        <v>100067</v>
      </c>
      <c r="B2196">
        <v>230922</v>
      </c>
      <c r="C2196" s="3">
        <v>44130.599305555559</v>
      </c>
      <c r="D2196">
        <v>3</v>
      </c>
      <c r="E2196">
        <v>2</v>
      </c>
      <c r="F2196" t="s">
        <v>26</v>
      </c>
      <c r="G2196">
        <v>2</v>
      </c>
      <c r="H2196">
        <v>70.777339999999995</v>
      </c>
      <c r="I2196">
        <v>21.710940000000001</v>
      </c>
      <c r="J2196">
        <v>1.0390630000000001</v>
      </c>
      <c r="K2196">
        <v>92.039060000000006</v>
      </c>
      <c r="L2196" s="3">
        <v>44130.352777777778</v>
      </c>
      <c r="M2196">
        <v>17.18</v>
      </c>
      <c r="N2196" t="s">
        <v>28</v>
      </c>
      <c r="P2196">
        <f>(C2196-Key!$B$1)*24</f>
        <v>-0.6666666665696539</v>
      </c>
      <c r="Q2196">
        <f>(Key!$B$2-'17.1'!C2196)*24</f>
        <v>3.6166666665812954</v>
      </c>
      <c r="R2196" s="3">
        <f>C2196-(M2196-Key!$B$5)/(24*Key!$B$6)</f>
        <v>44130.585490740741</v>
      </c>
      <c r="S2196">
        <f>M2196-Key!$B$5</f>
        <v>14.92</v>
      </c>
      <c r="T2196" s="2">
        <f t="shared" si="170"/>
        <v>44129.597222222219</v>
      </c>
      <c r="U2196" t="str">
        <f t="shared" si="171"/>
        <v>10-25-2020 14:20</v>
      </c>
      <c r="V2196">
        <f>IFERROR(IF(W2196=Z2196,VLOOKUP($U2196,[1]C8842!$G$2:$M$145,3,FALSE),0),0)</f>
        <v>21</v>
      </c>
      <c r="W2196">
        <f>VLOOKUP(RIGHT($V$1,5),Key!$A$9:$B$14,2,FALSE)</f>
        <v>10.199999999999999</v>
      </c>
      <c r="X2196">
        <f t="shared" si="174"/>
        <v>0</v>
      </c>
      <c r="Y2196">
        <f>VLOOKUP(RIGHT($X$1,5),Key!$A$9:$B$14,2,FALSE)</f>
        <v>3.7</v>
      </c>
      <c r="Z2196">
        <f t="shared" si="172"/>
        <v>10.199999999999999</v>
      </c>
      <c r="AA2196">
        <f t="shared" si="173"/>
        <v>21</v>
      </c>
    </row>
    <row r="2197" spans="1:27" x14ac:dyDescent="0.3">
      <c r="A2197">
        <v>100067</v>
      </c>
      <c r="B2197">
        <v>230922</v>
      </c>
      <c r="C2197" s="3">
        <v>44130.599305555559</v>
      </c>
      <c r="D2197">
        <v>0</v>
      </c>
      <c r="E2197">
        <v>2</v>
      </c>
      <c r="F2197" t="s">
        <v>25</v>
      </c>
      <c r="G2197">
        <v>1</v>
      </c>
      <c r="H2197">
        <v>58.011719999999997</v>
      </c>
      <c r="I2197">
        <v>17.66797</v>
      </c>
      <c r="J2197">
        <v>1.0859380000000001</v>
      </c>
      <c r="K2197">
        <v>48.019530000000003</v>
      </c>
      <c r="L2197" s="3">
        <v>44130.352777777778</v>
      </c>
      <c r="M2197">
        <v>17.18</v>
      </c>
      <c r="N2197" t="s">
        <v>28</v>
      </c>
      <c r="P2197">
        <f>(C2197-Key!$B$1)*24</f>
        <v>-0.6666666665696539</v>
      </c>
      <c r="Q2197">
        <f>(Key!$B$2-'17.1'!C2197)*24</f>
        <v>3.6166666665812954</v>
      </c>
      <c r="R2197" s="3">
        <f>C2197-(M2197-Key!$B$5)/(24*Key!$B$6)</f>
        <v>44130.585490740741</v>
      </c>
      <c r="S2197">
        <f>M2197-Key!$B$5</f>
        <v>14.92</v>
      </c>
      <c r="T2197" s="2">
        <f t="shared" si="170"/>
        <v>44129.597222222219</v>
      </c>
      <c r="U2197" t="str">
        <f t="shared" si="171"/>
        <v>10-25-2020 14:20</v>
      </c>
      <c r="V2197">
        <f>IFERROR(IF(W2197=Z2197,VLOOKUP($U2197,[1]C8842!$G$2:$M$145,3,FALSE),0),0)</f>
        <v>21</v>
      </c>
      <c r="W2197">
        <f>VLOOKUP(RIGHT($V$1,5),Key!$A$9:$B$14,2,FALSE)</f>
        <v>10.199999999999999</v>
      </c>
      <c r="X2197">
        <f t="shared" si="174"/>
        <v>0</v>
      </c>
      <c r="Y2197">
        <f>VLOOKUP(RIGHT($X$1,5),Key!$A$9:$B$14,2,FALSE)</f>
        <v>3.7</v>
      </c>
      <c r="Z2197">
        <f t="shared" si="172"/>
        <v>10.199999999999999</v>
      </c>
      <c r="AA2197">
        <f t="shared" si="173"/>
        <v>21</v>
      </c>
    </row>
    <row r="2198" spans="1:27" x14ac:dyDescent="0.3">
      <c r="A2198">
        <v>100067</v>
      </c>
      <c r="B2198">
        <v>230922</v>
      </c>
      <c r="C2198" s="3">
        <v>44130.599305555559</v>
      </c>
      <c r="D2198">
        <v>3</v>
      </c>
      <c r="E2198">
        <v>2</v>
      </c>
      <c r="F2198" t="s">
        <v>26</v>
      </c>
      <c r="G2198">
        <v>1</v>
      </c>
      <c r="H2198">
        <v>64.910160000000005</v>
      </c>
      <c r="I2198">
        <v>16.41797</v>
      </c>
      <c r="J2198">
        <v>0.91796880000000003</v>
      </c>
      <c r="K2198">
        <v>94.039060000000006</v>
      </c>
      <c r="L2198" s="3">
        <v>44130.352777777778</v>
      </c>
      <c r="M2198">
        <v>17.18</v>
      </c>
      <c r="N2198" t="s">
        <v>28</v>
      </c>
      <c r="P2198">
        <f>(C2198-Key!$B$1)*24</f>
        <v>-0.6666666665696539</v>
      </c>
      <c r="Q2198">
        <f>(Key!$B$2-'17.1'!C2198)*24</f>
        <v>3.6166666665812954</v>
      </c>
      <c r="R2198" s="3">
        <f>C2198-(M2198-Key!$B$5)/(24*Key!$B$6)</f>
        <v>44130.585490740741</v>
      </c>
      <c r="S2198">
        <f>M2198-Key!$B$5</f>
        <v>14.92</v>
      </c>
      <c r="T2198" s="2">
        <f t="shared" si="170"/>
        <v>44129.597222222219</v>
      </c>
      <c r="U2198" t="str">
        <f t="shared" si="171"/>
        <v>10-25-2020 14:20</v>
      </c>
      <c r="V2198">
        <f>IFERROR(IF(W2198=Z2198,VLOOKUP($U2198,[1]C8842!$G$2:$M$145,3,FALSE),0),0)</f>
        <v>21</v>
      </c>
      <c r="W2198">
        <f>VLOOKUP(RIGHT($V$1,5),Key!$A$9:$B$14,2,FALSE)</f>
        <v>10.199999999999999</v>
      </c>
      <c r="X2198">
        <f t="shared" si="174"/>
        <v>0</v>
      </c>
      <c r="Y2198">
        <f>VLOOKUP(RIGHT($X$1,5),Key!$A$9:$B$14,2,FALSE)</f>
        <v>3.7</v>
      </c>
      <c r="Z2198">
        <f t="shared" si="172"/>
        <v>10.199999999999999</v>
      </c>
      <c r="AA2198">
        <f t="shared" si="173"/>
        <v>21</v>
      </c>
    </row>
    <row r="2199" spans="1:27" x14ac:dyDescent="0.3">
      <c r="A2199">
        <v>100067</v>
      </c>
      <c r="B2199">
        <v>230922</v>
      </c>
      <c r="C2199" s="3">
        <v>44130.599305555559</v>
      </c>
      <c r="D2199">
        <v>0</v>
      </c>
      <c r="E2199">
        <v>2</v>
      </c>
      <c r="F2199" t="s">
        <v>25</v>
      </c>
      <c r="G2199">
        <v>3</v>
      </c>
      <c r="H2199">
        <v>54.640630000000002</v>
      </c>
      <c r="I2199">
        <v>37.722659999999998</v>
      </c>
      <c r="J2199">
        <v>2.1289060000000002</v>
      </c>
      <c r="K2199">
        <v>46.019530000000003</v>
      </c>
      <c r="L2199" s="3">
        <v>44130.352777777778</v>
      </c>
      <c r="M2199">
        <v>17.18</v>
      </c>
      <c r="N2199" t="s">
        <v>28</v>
      </c>
      <c r="P2199">
        <f>(C2199-Key!$B$1)*24</f>
        <v>-0.6666666665696539</v>
      </c>
      <c r="Q2199">
        <f>(Key!$B$2-'17.1'!C2199)*24</f>
        <v>3.6166666665812954</v>
      </c>
      <c r="R2199" s="3">
        <f>C2199-(M2199-Key!$B$5)/(24*Key!$B$6)</f>
        <v>44130.585490740741</v>
      </c>
      <c r="S2199">
        <f>M2199-Key!$B$5</f>
        <v>14.92</v>
      </c>
      <c r="T2199" s="2">
        <f t="shared" si="170"/>
        <v>44129.597222222219</v>
      </c>
      <c r="U2199" t="str">
        <f t="shared" si="171"/>
        <v>10-25-2020 14:20</v>
      </c>
      <c r="V2199">
        <f>IFERROR(IF(W2199=Z2199,VLOOKUP($U2199,[1]C8842!$G$2:$M$145,3,FALSE),0),0)</f>
        <v>21</v>
      </c>
      <c r="W2199">
        <f>VLOOKUP(RIGHT($V$1,5),Key!$A$9:$B$14,2,FALSE)</f>
        <v>10.199999999999999</v>
      </c>
      <c r="X2199">
        <f t="shared" si="174"/>
        <v>0</v>
      </c>
      <c r="Y2199">
        <f>VLOOKUP(RIGHT($X$1,5),Key!$A$9:$B$14,2,FALSE)</f>
        <v>3.7</v>
      </c>
      <c r="Z2199">
        <f t="shared" si="172"/>
        <v>10.199999999999999</v>
      </c>
      <c r="AA2199">
        <f t="shared" si="173"/>
        <v>21</v>
      </c>
    </row>
    <row r="2200" spans="1:27" x14ac:dyDescent="0.3">
      <c r="A2200">
        <v>100067</v>
      </c>
      <c r="B2200">
        <v>230922</v>
      </c>
      <c r="C2200" s="3">
        <v>44130.599305555559</v>
      </c>
      <c r="D2200">
        <v>2</v>
      </c>
      <c r="E2200">
        <v>1</v>
      </c>
      <c r="F2200" t="s">
        <v>26</v>
      </c>
      <c r="G2200">
        <v>2</v>
      </c>
      <c r="H2200">
        <v>71.921880000000002</v>
      </c>
      <c r="I2200">
        <v>20.6875</v>
      </c>
      <c r="J2200">
        <v>0.984375</v>
      </c>
      <c r="K2200">
        <v>84.035160000000005</v>
      </c>
      <c r="L2200" s="3">
        <v>44130.352777777778</v>
      </c>
      <c r="M2200">
        <v>17.18</v>
      </c>
      <c r="N2200" t="s">
        <v>28</v>
      </c>
      <c r="P2200">
        <f>(C2200-Key!$B$1)*24</f>
        <v>-0.6666666665696539</v>
      </c>
      <c r="Q2200">
        <f>(Key!$B$2-'17.1'!C2200)*24</f>
        <v>3.6166666665812954</v>
      </c>
      <c r="R2200" s="3">
        <f>C2200-(M2200-Key!$B$5)/(24*Key!$B$6)</f>
        <v>44130.585490740741</v>
      </c>
      <c r="S2200">
        <f>M2200-Key!$B$5</f>
        <v>14.92</v>
      </c>
      <c r="T2200" s="2">
        <f t="shared" si="170"/>
        <v>44129.597222222219</v>
      </c>
      <c r="U2200" t="str">
        <f t="shared" si="171"/>
        <v>10-25-2020 14:20</v>
      </c>
      <c r="V2200">
        <f>IFERROR(IF(W2200=Z2200,VLOOKUP($U2200,[1]C8842!$G$2:$M$145,3,FALSE),0),0)</f>
        <v>21</v>
      </c>
      <c r="W2200">
        <f>VLOOKUP(RIGHT($V$1,5),Key!$A$9:$B$14,2,FALSE)</f>
        <v>10.199999999999999</v>
      </c>
      <c r="X2200">
        <f t="shared" si="174"/>
        <v>0</v>
      </c>
      <c r="Y2200">
        <f>VLOOKUP(RIGHT($X$1,5),Key!$A$9:$B$14,2,FALSE)</f>
        <v>3.7</v>
      </c>
      <c r="Z2200">
        <f t="shared" si="172"/>
        <v>10.199999999999999</v>
      </c>
      <c r="AA2200">
        <f t="shared" si="173"/>
        <v>21</v>
      </c>
    </row>
    <row r="2201" spans="1:27" x14ac:dyDescent="0.3">
      <c r="A2201">
        <v>100067</v>
      </c>
      <c r="B2201">
        <v>230922</v>
      </c>
      <c r="C2201" s="3">
        <v>44130.6</v>
      </c>
      <c r="D2201">
        <v>3</v>
      </c>
      <c r="E2201">
        <v>2</v>
      </c>
      <c r="F2201" t="s">
        <v>26</v>
      </c>
      <c r="G2201">
        <v>2</v>
      </c>
      <c r="H2201">
        <v>64.984380000000002</v>
      </c>
      <c r="I2201">
        <v>23.289059999999999</v>
      </c>
      <c r="J2201">
        <v>1.199219</v>
      </c>
      <c r="K2201">
        <v>93.039060000000006</v>
      </c>
      <c r="L2201" s="3">
        <v>44130.352777777778</v>
      </c>
      <c r="M2201">
        <v>17.18</v>
      </c>
      <c r="N2201" t="s">
        <v>28</v>
      </c>
      <c r="P2201">
        <f>(C2201-Key!$B$1)*24</f>
        <v>-0.65000000002328306</v>
      </c>
      <c r="Q2201">
        <f>(Key!$B$2-'17.1'!C2201)*24</f>
        <v>3.6000000000349246</v>
      </c>
      <c r="R2201" s="3">
        <f>C2201-(M2201-Key!$B$5)/(24*Key!$B$6)</f>
        <v>44130.586185185181</v>
      </c>
      <c r="S2201">
        <f>M2201-Key!$B$5</f>
        <v>14.92</v>
      </c>
      <c r="T2201" s="2">
        <f t="shared" si="170"/>
        <v>44129.597222222219</v>
      </c>
      <c r="U2201" t="str">
        <f t="shared" si="171"/>
        <v>10-25-2020 14:20</v>
      </c>
      <c r="V2201">
        <f>IFERROR(IF(W2201=Z2201,VLOOKUP($U2201,[1]C8842!$G$2:$M$145,3,FALSE),0),0)</f>
        <v>21</v>
      </c>
      <c r="W2201">
        <f>VLOOKUP(RIGHT($V$1,5),Key!$A$9:$B$14,2,FALSE)</f>
        <v>10.199999999999999</v>
      </c>
      <c r="X2201">
        <f t="shared" si="174"/>
        <v>0</v>
      </c>
      <c r="Y2201">
        <f>VLOOKUP(RIGHT($X$1,5),Key!$A$9:$B$14,2,FALSE)</f>
        <v>3.7</v>
      </c>
      <c r="Z2201">
        <f t="shared" si="172"/>
        <v>10.199999999999999</v>
      </c>
      <c r="AA2201">
        <f t="shared" si="173"/>
        <v>21</v>
      </c>
    </row>
    <row r="2202" spans="1:27" x14ac:dyDescent="0.3">
      <c r="A2202">
        <v>100067</v>
      </c>
      <c r="B2202">
        <v>230922</v>
      </c>
      <c r="C2202" s="3">
        <v>44130.6</v>
      </c>
      <c r="D2202">
        <v>3</v>
      </c>
      <c r="E2202">
        <v>2</v>
      </c>
      <c r="F2202" t="s">
        <v>26</v>
      </c>
      <c r="G2202">
        <v>5</v>
      </c>
      <c r="H2202">
        <v>54.589840000000002</v>
      </c>
      <c r="I2202">
        <v>98.082030000000003</v>
      </c>
      <c r="J2202">
        <v>5.0742190000000003</v>
      </c>
      <c r="K2202">
        <v>94.039060000000006</v>
      </c>
      <c r="L2202" s="3">
        <v>44130.352777777778</v>
      </c>
      <c r="M2202">
        <v>17.18</v>
      </c>
      <c r="N2202" t="s">
        <v>28</v>
      </c>
      <c r="P2202">
        <f>(C2202-Key!$B$1)*24</f>
        <v>-0.65000000002328306</v>
      </c>
      <c r="Q2202">
        <f>(Key!$B$2-'17.1'!C2202)*24</f>
        <v>3.6000000000349246</v>
      </c>
      <c r="R2202" s="3">
        <f>C2202-(M2202-Key!$B$5)/(24*Key!$B$6)</f>
        <v>44130.586185185181</v>
      </c>
      <c r="S2202">
        <f>M2202-Key!$B$5</f>
        <v>14.92</v>
      </c>
      <c r="T2202" s="2">
        <f t="shared" si="170"/>
        <v>44129.597222222219</v>
      </c>
      <c r="U2202" t="str">
        <f t="shared" si="171"/>
        <v>10-25-2020 14:20</v>
      </c>
      <c r="V2202">
        <f>IFERROR(IF(W2202=Z2202,VLOOKUP($U2202,[1]C8842!$G$2:$M$145,3,FALSE),0),0)</f>
        <v>21</v>
      </c>
      <c r="W2202">
        <f>VLOOKUP(RIGHT($V$1,5),Key!$A$9:$B$14,2,FALSE)</f>
        <v>10.199999999999999</v>
      </c>
      <c r="X2202">
        <f t="shared" si="174"/>
        <v>0</v>
      </c>
      <c r="Y2202">
        <f>VLOOKUP(RIGHT($X$1,5),Key!$A$9:$B$14,2,FALSE)</f>
        <v>3.7</v>
      </c>
      <c r="Z2202">
        <f t="shared" si="172"/>
        <v>10.199999999999999</v>
      </c>
      <c r="AA2202">
        <f t="shared" si="173"/>
        <v>21</v>
      </c>
    </row>
    <row r="2203" spans="1:27" x14ac:dyDescent="0.3">
      <c r="A2203">
        <v>100067</v>
      </c>
      <c r="B2203">
        <v>230922</v>
      </c>
      <c r="C2203" s="3">
        <v>44130.6</v>
      </c>
      <c r="D2203">
        <v>1</v>
      </c>
      <c r="E2203">
        <v>1</v>
      </c>
      <c r="F2203" t="s">
        <v>25</v>
      </c>
      <c r="G2203">
        <v>1</v>
      </c>
      <c r="H2203">
        <v>63.105469999999997</v>
      </c>
      <c r="I2203">
        <v>15.21875</v>
      </c>
      <c r="J2203">
        <v>0.89453130000000003</v>
      </c>
      <c r="K2203">
        <v>58.023440000000001</v>
      </c>
      <c r="L2203" s="3">
        <v>44130.352777777778</v>
      </c>
      <c r="M2203">
        <v>17.18</v>
      </c>
      <c r="N2203" t="s">
        <v>28</v>
      </c>
      <c r="P2203">
        <f>(C2203-Key!$B$1)*24</f>
        <v>-0.65000000002328306</v>
      </c>
      <c r="Q2203">
        <f>(Key!$B$2-'17.1'!C2203)*24</f>
        <v>3.6000000000349246</v>
      </c>
      <c r="R2203" s="3">
        <f>C2203-(M2203-Key!$B$5)/(24*Key!$B$6)</f>
        <v>44130.586185185181</v>
      </c>
      <c r="S2203">
        <f>M2203-Key!$B$5</f>
        <v>14.92</v>
      </c>
      <c r="T2203" s="2">
        <f t="shared" si="170"/>
        <v>44129.597222222219</v>
      </c>
      <c r="U2203" t="str">
        <f t="shared" si="171"/>
        <v>10-25-2020 14:20</v>
      </c>
      <c r="V2203">
        <f>IFERROR(IF(W2203=Z2203,VLOOKUP($U2203,[1]C8842!$G$2:$M$145,3,FALSE),0),0)</f>
        <v>21</v>
      </c>
      <c r="W2203">
        <f>VLOOKUP(RIGHT($V$1,5),Key!$A$9:$B$14,2,FALSE)</f>
        <v>10.199999999999999</v>
      </c>
      <c r="X2203">
        <f t="shared" si="174"/>
        <v>0</v>
      </c>
      <c r="Y2203">
        <f>VLOOKUP(RIGHT($X$1,5),Key!$A$9:$B$14,2,FALSE)</f>
        <v>3.7</v>
      </c>
      <c r="Z2203">
        <f t="shared" si="172"/>
        <v>10.199999999999999</v>
      </c>
      <c r="AA2203">
        <f t="shared" si="173"/>
        <v>21</v>
      </c>
    </row>
    <row r="2204" spans="1:27" x14ac:dyDescent="0.3">
      <c r="A2204">
        <v>100067</v>
      </c>
      <c r="B2204">
        <v>230922</v>
      </c>
      <c r="C2204" s="3">
        <v>44130.6</v>
      </c>
      <c r="D2204">
        <v>0</v>
      </c>
      <c r="E2204">
        <v>2</v>
      </c>
      <c r="F2204" t="s">
        <v>25</v>
      </c>
      <c r="G2204">
        <v>1</v>
      </c>
      <c r="H2204">
        <v>59.546880000000002</v>
      </c>
      <c r="I2204">
        <v>13.70313</v>
      </c>
      <c r="J2204">
        <v>0.87890630000000003</v>
      </c>
      <c r="K2204">
        <v>46.019530000000003</v>
      </c>
      <c r="L2204" s="3">
        <v>44130.352777777778</v>
      </c>
      <c r="M2204">
        <v>17.18</v>
      </c>
      <c r="N2204" t="s">
        <v>28</v>
      </c>
      <c r="P2204">
        <f>(C2204-Key!$B$1)*24</f>
        <v>-0.65000000002328306</v>
      </c>
      <c r="Q2204">
        <f>(Key!$B$2-'17.1'!C2204)*24</f>
        <v>3.6000000000349246</v>
      </c>
      <c r="R2204" s="3">
        <f>C2204-(M2204-Key!$B$5)/(24*Key!$B$6)</f>
        <v>44130.586185185181</v>
      </c>
      <c r="S2204">
        <f>M2204-Key!$B$5</f>
        <v>14.92</v>
      </c>
      <c r="T2204" s="2">
        <f t="shared" si="170"/>
        <v>44129.597222222219</v>
      </c>
      <c r="U2204" t="str">
        <f t="shared" si="171"/>
        <v>10-25-2020 14:20</v>
      </c>
      <c r="V2204">
        <f>IFERROR(IF(W2204=Z2204,VLOOKUP($U2204,[1]C8842!$G$2:$M$145,3,FALSE),0),0)</f>
        <v>21</v>
      </c>
      <c r="W2204">
        <f>VLOOKUP(RIGHT($V$1,5),Key!$A$9:$B$14,2,FALSE)</f>
        <v>10.199999999999999</v>
      </c>
      <c r="X2204">
        <f t="shared" si="174"/>
        <v>0</v>
      </c>
      <c r="Y2204">
        <f>VLOOKUP(RIGHT($X$1,5),Key!$A$9:$B$14,2,FALSE)</f>
        <v>3.7</v>
      </c>
      <c r="Z2204">
        <f t="shared" si="172"/>
        <v>10.199999999999999</v>
      </c>
      <c r="AA2204">
        <f t="shared" si="173"/>
        <v>21</v>
      </c>
    </row>
    <row r="2205" spans="1:27" x14ac:dyDescent="0.3">
      <c r="A2205">
        <v>100067</v>
      </c>
      <c r="B2205">
        <v>230922</v>
      </c>
      <c r="C2205" s="3">
        <v>44130.6</v>
      </c>
      <c r="D2205">
        <v>0</v>
      </c>
      <c r="E2205">
        <v>2</v>
      </c>
      <c r="F2205" t="s">
        <v>25</v>
      </c>
      <c r="G2205">
        <v>1</v>
      </c>
      <c r="H2205">
        <v>61.136719999999997</v>
      </c>
      <c r="I2205">
        <v>19.746089999999999</v>
      </c>
      <c r="J2205">
        <v>1.121094</v>
      </c>
      <c r="K2205">
        <v>46.019530000000003</v>
      </c>
      <c r="L2205" s="3">
        <v>44130.352777777778</v>
      </c>
      <c r="M2205">
        <v>17.18</v>
      </c>
      <c r="N2205" t="s">
        <v>28</v>
      </c>
      <c r="P2205">
        <f>(C2205-Key!$B$1)*24</f>
        <v>-0.65000000002328306</v>
      </c>
      <c r="Q2205">
        <f>(Key!$B$2-'17.1'!C2205)*24</f>
        <v>3.6000000000349246</v>
      </c>
      <c r="R2205" s="3">
        <f>C2205-(M2205-Key!$B$5)/(24*Key!$B$6)</f>
        <v>44130.586185185181</v>
      </c>
      <c r="S2205">
        <f>M2205-Key!$B$5</f>
        <v>14.92</v>
      </c>
      <c r="T2205" s="2">
        <f t="shared" si="170"/>
        <v>44129.597222222219</v>
      </c>
      <c r="U2205" t="str">
        <f t="shared" si="171"/>
        <v>10-25-2020 14:20</v>
      </c>
      <c r="V2205">
        <f>IFERROR(IF(W2205=Z2205,VLOOKUP($U2205,[1]C8842!$G$2:$M$145,3,FALSE),0),0)</f>
        <v>21</v>
      </c>
      <c r="W2205">
        <f>VLOOKUP(RIGHT($V$1,5),Key!$A$9:$B$14,2,FALSE)</f>
        <v>10.199999999999999</v>
      </c>
      <c r="X2205">
        <f t="shared" si="174"/>
        <v>0</v>
      </c>
      <c r="Y2205">
        <f>VLOOKUP(RIGHT($X$1,5),Key!$A$9:$B$14,2,FALSE)</f>
        <v>3.7</v>
      </c>
      <c r="Z2205">
        <f t="shared" si="172"/>
        <v>10.199999999999999</v>
      </c>
      <c r="AA2205">
        <f t="shared" si="173"/>
        <v>21</v>
      </c>
    </row>
    <row r="2206" spans="1:27" x14ac:dyDescent="0.3">
      <c r="A2206">
        <v>100067</v>
      </c>
      <c r="B2206">
        <v>230922</v>
      </c>
      <c r="C2206" s="3">
        <v>44130.6</v>
      </c>
      <c r="D2206">
        <v>3</v>
      </c>
      <c r="E2206">
        <v>2</v>
      </c>
      <c r="F2206" t="s">
        <v>26</v>
      </c>
      <c r="G2206">
        <v>1</v>
      </c>
      <c r="H2206">
        <v>68.453130000000002</v>
      </c>
      <c r="I2206">
        <v>17.820309999999999</v>
      </c>
      <c r="J2206">
        <v>0.92578130000000003</v>
      </c>
      <c r="K2206">
        <v>95.039060000000006</v>
      </c>
      <c r="L2206" s="3">
        <v>44130.352777777778</v>
      </c>
      <c r="M2206">
        <v>17.18</v>
      </c>
      <c r="N2206" t="s">
        <v>28</v>
      </c>
      <c r="P2206">
        <f>(C2206-Key!$B$1)*24</f>
        <v>-0.65000000002328306</v>
      </c>
      <c r="Q2206">
        <f>(Key!$B$2-'17.1'!C2206)*24</f>
        <v>3.6000000000349246</v>
      </c>
      <c r="R2206" s="3">
        <f>C2206-(M2206-Key!$B$5)/(24*Key!$B$6)</f>
        <v>44130.586185185181</v>
      </c>
      <c r="S2206">
        <f>M2206-Key!$B$5</f>
        <v>14.92</v>
      </c>
      <c r="T2206" s="2">
        <f t="shared" si="170"/>
        <v>44129.597222222219</v>
      </c>
      <c r="U2206" t="str">
        <f t="shared" si="171"/>
        <v>10-25-2020 14:20</v>
      </c>
      <c r="V2206">
        <f>IFERROR(IF(W2206=Z2206,VLOOKUP($U2206,[1]C8842!$G$2:$M$145,3,FALSE),0),0)</f>
        <v>21</v>
      </c>
      <c r="W2206">
        <f>VLOOKUP(RIGHT($V$1,5),Key!$A$9:$B$14,2,FALSE)</f>
        <v>10.199999999999999</v>
      </c>
      <c r="X2206">
        <f t="shared" si="174"/>
        <v>0</v>
      </c>
      <c r="Y2206">
        <f>VLOOKUP(RIGHT($X$1,5),Key!$A$9:$B$14,2,FALSE)</f>
        <v>3.7</v>
      </c>
      <c r="Z2206">
        <f t="shared" si="172"/>
        <v>10.199999999999999</v>
      </c>
      <c r="AA2206">
        <f t="shared" si="173"/>
        <v>21</v>
      </c>
    </row>
    <row r="2207" spans="1:27" x14ac:dyDescent="0.3">
      <c r="A2207">
        <v>100067</v>
      </c>
      <c r="B2207">
        <v>230922</v>
      </c>
      <c r="C2207" s="3">
        <v>44130.6</v>
      </c>
      <c r="D2207">
        <v>2</v>
      </c>
      <c r="E2207">
        <v>1</v>
      </c>
      <c r="F2207" t="s">
        <v>26</v>
      </c>
      <c r="G2207">
        <v>1</v>
      </c>
      <c r="H2207">
        <v>70.332030000000003</v>
      </c>
      <c r="I2207">
        <v>13.51563</v>
      </c>
      <c r="J2207">
        <v>0.73828130000000003</v>
      </c>
      <c r="K2207">
        <v>80.03125</v>
      </c>
      <c r="L2207" s="3">
        <v>44130.352777777778</v>
      </c>
      <c r="M2207">
        <v>17.18</v>
      </c>
      <c r="N2207" t="s">
        <v>28</v>
      </c>
      <c r="P2207">
        <f>(C2207-Key!$B$1)*24</f>
        <v>-0.65000000002328306</v>
      </c>
      <c r="Q2207">
        <f>(Key!$B$2-'17.1'!C2207)*24</f>
        <v>3.6000000000349246</v>
      </c>
      <c r="R2207" s="3">
        <f>C2207-(M2207-Key!$B$5)/(24*Key!$B$6)</f>
        <v>44130.586185185181</v>
      </c>
      <c r="S2207">
        <f>M2207-Key!$B$5</f>
        <v>14.92</v>
      </c>
      <c r="T2207" s="2">
        <f t="shared" si="170"/>
        <v>44129.597222222219</v>
      </c>
      <c r="U2207" t="str">
        <f t="shared" si="171"/>
        <v>10-25-2020 14:20</v>
      </c>
      <c r="V2207">
        <f>IFERROR(IF(W2207=Z2207,VLOOKUP($U2207,[1]C8842!$G$2:$M$145,3,FALSE),0),0)</f>
        <v>21</v>
      </c>
      <c r="W2207">
        <f>VLOOKUP(RIGHT($V$1,5),Key!$A$9:$B$14,2,FALSE)</f>
        <v>10.199999999999999</v>
      </c>
      <c r="X2207">
        <f t="shared" si="174"/>
        <v>0</v>
      </c>
      <c r="Y2207">
        <f>VLOOKUP(RIGHT($X$1,5),Key!$A$9:$B$14,2,FALSE)</f>
        <v>3.7</v>
      </c>
      <c r="Z2207">
        <f t="shared" si="172"/>
        <v>10.199999999999999</v>
      </c>
      <c r="AA2207">
        <f t="shared" si="173"/>
        <v>21</v>
      </c>
    </row>
    <row r="2208" spans="1:27" x14ac:dyDescent="0.3">
      <c r="A2208">
        <v>100067</v>
      </c>
      <c r="B2208">
        <v>230922</v>
      </c>
      <c r="C2208" s="3">
        <v>44130.6</v>
      </c>
      <c r="D2208">
        <v>0</v>
      </c>
      <c r="E2208">
        <v>2</v>
      </c>
      <c r="F2208" t="s">
        <v>25</v>
      </c>
      <c r="G2208">
        <v>1</v>
      </c>
      <c r="H2208">
        <v>67.96875</v>
      </c>
      <c r="I2208">
        <v>16.191410000000001</v>
      </c>
      <c r="J2208">
        <v>0.8671875</v>
      </c>
      <c r="K2208">
        <v>46.019530000000003</v>
      </c>
      <c r="L2208" s="3">
        <v>44130.352777777778</v>
      </c>
      <c r="M2208">
        <v>17.18</v>
      </c>
      <c r="N2208" t="s">
        <v>28</v>
      </c>
      <c r="P2208">
        <f>(C2208-Key!$B$1)*24</f>
        <v>-0.65000000002328306</v>
      </c>
      <c r="Q2208">
        <f>(Key!$B$2-'17.1'!C2208)*24</f>
        <v>3.6000000000349246</v>
      </c>
      <c r="R2208" s="3">
        <f>C2208-(M2208-Key!$B$5)/(24*Key!$B$6)</f>
        <v>44130.586185185181</v>
      </c>
      <c r="S2208">
        <f>M2208-Key!$B$5</f>
        <v>14.92</v>
      </c>
      <c r="T2208" s="2">
        <f t="shared" si="170"/>
        <v>44129.597222222219</v>
      </c>
      <c r="U2208" t="str">
        <f t="shared" si="171"/>
        <v>10-25-2020 14:20</v>
      </c>
      <c r="V2208">
        <f>IFERROR(IF(W2208=Z2208,VLOOKUP($U2208,[1]C8842!$G$2:$M$145,3,FALSE),0),0)</f>
        <v>21</v>
      </c>
      <c r="W2208">
        <f>VLOOKUP(RIGHT($V$1,5),Key!$A$9:$B$14,2,FALSE)</f>
        <v>10.199999999999999</v>
      </c>
      <c r="X2208">
        <f t="shared" si="174"/>
        <v>0</v>
      </c>
      <c r="Y2208">
        <f>VLOOKUP(RIGHT($X$1,5),Key!$A$9:$B$14,2,FALSE)</f>
        <v>3.7</v>
      </c>
      <c r="Z2208">
        <f t="shared" si="172"/>
        <v>10.199999999999999</v>
      </c>
      <c r="AA2208">
        <f t="shared" si="173"/>
        <v>21</v>
      </c>
    </row>
    <row r="2209" spans="1:27" x14ac:dyDescent="0.3">
      <c r="A2209">
        <v>100067</v>
      </c>
      <c r="B2209">
        <v>230922</v>
      </c>
      <c r="C2209" s="3">
        <v>44130.6</v>
      </c>
      <c r="D2209">
        <v>0</v>
      </c>
      <c r="E2209">
        <v>2</v>
      </c>
      <c r="F2209" t="s">
        <v>25</v>
      </c>
      <c r="G2209">
        <v>1</v>
      </c>
      <c r="H2209">
        <v>69.535160000000005</v>
      </c>
      <c r="I2209">
        <v>13.785159999999999</v>
      </c>
      <c r="J2209">
        <v>0.75390630000000003</v>
      </c>
      <c r="K2209">
        <v>46.019530000000003</v>
      </c>
      <c r="L2209" s="3">
        <v>44130.352777777778</v>
      </c>
      <c r="M2209">
        <v>17.18</v>
      </c>
      <c r="N2209" t="s">
        <v>28</v>
      </c>
      <c r="P2209">
        <f>(C2209-Key!$B$1)*24</f>
        <v>-0.65000000002328306</v>
      </c>
      <c r="Q2209">
        <f>(Key!$B$2-'17.1'!C2209)*24</f>
        <v>3.6000000000349246</v>
      </c>
      <c r="R2209" s="3">
        <f>C2209-(M2209-Key!$B$5)/(24*Key!$B$6)</f>
        <v>44130.586185185181</v>
      </c>
      <c r="S2209">
        <f>M2209-Key!$B$5</f>
        <v>14.92</v>
      </c>
      <c r="T2209" s="2">
        <f t="shared" si="170"/>
        <v>44129.597222222219</v>
      </c>
      <c r="U2209" t="str">
        <f t="shared" si="171"/>
        <v>10-25-2020 14:20</v>
      </c>
      <c r="V2209">
        <f>IFERROR(IF(W2209=Z2209,VLOOKUP($U2209,[1]C8842!$G$2:$M$145,3,FALSE),0),0)</f>
        <v>21</v>
      </c>
      <c r="W2209">
        <f>VLOOKUP(RIGHT($V$1,5),Key!$A$9:$B$14,2,FALSE)</f>
        <v>10.199999999999999</v>
      </c>
      <c r="X2209">
        <f t="shared" si="174"/>
        <v>0</v>
      </c>
      <c r="Y2209">
        <f>VLOOKUP(RIGHT($X$1,5),Key!$A$9:$B$14,2,FALSE)</f>
        <v>3.7</v>
      </c>
      <c r="Z2209">
        <f t="shared" si="172"/>
        <v>10.199999999999999</v>
      </c>
      <c r="AA2209">
        <f t="shared" si="173"/>
        <v>21</v>
      </c>
    </row>
    <row r="2210" spans="1:27" x14ac:dyDescent="0.3">
      <c r="A2210">
        <v>100067</v>
      </c>
      <c r="B2210">
        <v>230922</v>
      </c>
      <c r="C2210" s="3">
        <v>44130.6</v>
      </c>
      <c r="D2210">
        <v>1</v>
      </c>
      <c r="E2210">
        <v>1</v>
      </c>
      <c r="F2210" t="s">
        <v>25</v>
      </c>
      <c r="G2210">
        <v>1</v>
      </c>
      <c r="H2210">
        <v>66.019530000000003</v>
      </c>
      <c r="I2210">
        <v>16.472660000000001</v>
      </c>
      <c r="J2210">
        <v>0.90234380000000003</v>
      </c>
      <c r="K2210">
        <v>58.023440000000001</v>
      </c>
      <c r="L2210" s="3">
        <v>44130.352777777778</v>
      </c>
      <c r="M2210">
        <v>17.18</v>
      </c>
      <c r="N2210" t="s">
        <v>28</v>
      </c>
      <c r="P2210">
        <f>(C2210-Key!$B$1)*24</f>
        <v>-0.65000000002328306</v>
      </c>
      <c r="Q2210">
        <f>(Key!$B$2-'17.1'!C2210)*24</f>
        <v>3.6000000000349246</v>
      </c>
      <c r="R2210" s="3">
        <f>C2210-(M2210-Key!$B$5)/(24*Key!$B$6)</f>
        <v>44130.586185185181</v>
      </c>
      <c r="S2210">
        <f>M2210-Key!$B$5</f>
        <v>14.92</v>
      </c>
      <c r="T2210" s="2">
        <f t="shared" si="170"/>
        <v>44129.597222222219</v>
      </c>
      <c r="U2210" t="str">
        <f t="shared" si="171"/>
        <v>10-25-2020 14:20</v>
      </c>
      <c r="V2210">
        <f>IFERROR(IF(W2210=Z2210,VLOOKUP($U2210,[1]C8842!$G$2:$M$145,3,FALSE),0),0)</f>
        <v>21</v>
      </c>
      <c r="W2210">
        <f>VLOOKUP(RIGHT($V$1,5),Key!$A$9:$B$14,2,FALSE)</f>
        <v>10.199999999999999</v>
      </c>
      <c r="X2210">
        <f t="shared" si="174"/>
        <v>0</v>
      </c>
      <c r="Y2210">
        <f>VLOOKUP(RIGHT($X$1,5),Key!$A$9:$B$14,2,FALSE)</f>
        <v>3.7</v>
      </c>
      <c r="Z2210">
        <f t="shared" si="172"/>
        <v>10.199999999999999</v>
      </c>
      <c r="AA2210">
        <f t="shared" si="173"/>
        <v>21</v>
      </c>
    </row>
    <row r="2211" spans="1:27" x14ac:dyDescent="0.3">
      <c r="A2211">
        <v>100067</v>
      </c>
      <c r="B2211">
        <v>230922</v>
      </c>
      <c r="C2211" s="3">
        <v>44130.6</v>
      </c>
      <c r="D2211">
        <v>3</v>
      </c>
      <c r="E2211">
        <v>2</v>
      </c>
      <c r="F2211" t="s">
        <v>26</v>
      </c>
      <c r="G2211">
        <v>2</v>
      </c>
      <c r="H2211">
        <v>63.316409999999998</v>
      </c>
      <c r="I2211">
        <v>20.195309999999999</v>
      </c>
      <c r="J2211">
        <v>1.097656</v>
      </c>
      <c r="K2211">
        <v>93.039060000000006</v>
      </c>
      <c r="L2211" s="3">
        <v>44130.352777777778</v>
      </c>
      <c r="M2211">
        <v>17.18</v>
      </c>
      <c r="N2211" t="s">
        <v>28</v>
      </c>
      <c r="P2211">
        <f>(C2211-Key!$B$1)*24</f>
        <v>-0.65000000002328306</v>
      </c>
      <c r="Q2211">
        <f>(Key!$B$2-'17.1'!C2211)*24</f>
        <v>3.6000000000349246</v>
      </c>
      <c r="R2211" s="3">
        <f>C2211-(M2211-Key!$B$5)/(24*Key!$B$6)</f>
        <v>44130.586185185181</v>
      </c>
      <c r="S2211">
        <f>M2211-Key!$B$5</f>
        <v>14.92</v>
      </c>
      <c r="T2211" s="2">
        <f t="shared" si="170"/>
        <v>44129.597222222219</v>
      </c>
      <c r="U2211" t="str">
        <f t="shared" si="171"/>
        <v>10-25-2020 14:20</v>
      </c>
      <c r="V2211">
        <f>IFERROR(IF(W2211=Z2211,VLOOKUP($U2211,[1]C8842!$G$2:$M$145,3,FALSE),0),0)</f>
        <v>21</v>
      </c>
      <c r="W2211">
        <f>VLOOKUP(RIGHT($V$1,5),Key!$A$9:$B$14,2,FALSE)</f>
        <v>10.199999999999999</v>
      </c>
      <c r="X2211">
        <f t="shared" si="174"/>
        <v>0</v>
      </c>
      <c r="Y2211">
        <f>VLOOKUP(RIGHT($X$1,5),Key!$A$9:$B$14,2,FALSE)</f>
        <v>3.7</v>
      </c>
      <c r="Z2211">
        <f t="shared" si="172"/>
        <v>10.199999999999999</v>
      </c>
      <c r="AA2211">
        <f t="shared" si="173"/>
        <v>21</v>
      </c>
    </row>
    <row r="2212" spans="1:27" x14ac:dyDescent="0.3">
      <c r="A2212">
        <v>100067</v>
      </c>
      <c r="B2212">
        <v>230922</v>
      </c>
      <c r="C2212" s="3">
        <v>44130.6</v>
      </c>
      <c r="D2212">
        <v>3</v>
      </c>
      <c r="E2212">
        <v>2</v>
      </c>
      <c r="F2212" t="s">
        <v>26</v>
      </c>
      <c r="G2212">
        <v>1</v>
      </c>
      <c r="H2212">
        <v>61.265630000000002</v>
      </c>
      <c r="I2212">
        <v>18.441410000000001</v>
      </c>
      <c r="J2212">
        <v>1.058594</v>
      </c>
      <c r="K2212">
        <v>93.039060000000006</v>
      </c>
      <c r="L2212" s="3">
        <v>44130.352777777778</v>
      </c>
      <c r="M2212">
        <v>17.18</v>
      </c>
      <c r="N2212" t="s">
        <v>28</v>
      </c>
      <c r="P2212">
        <f>(C2212-Key!$B$1)*24</f>
        <v>-0.65000000002328306</v>
      </c>
      <c r="Q2212">
        <f>(Key!$B$2-'17.1'!C2212)*24</f>
        <v>3.6000000000349246</v>
      </c>
      <c r="R2212" s="3">
        <f>C2212-(M2212-Key!$B$5)/(24*Key!$B$6)</f>
        <v>44130.586185185181</v>
      </c>
      <c r="S2212">
        <f>M2212-Key!$B$5</f>
        <v>14.92</v>
      </c>
      <c r="T2212" s="2">
        <f t="shared" si="170"/>
        <v>44129.597222222219</v>
      </c>
      <c r="U2212" t="str">
        <f t="shared" si="171"/>
        <v>10-25-2020 14:20</v>
      </c>
      <c r="V2212">
        <f>IFERROR(IF(W2212=Z2212,VLOOKUP($U2212,[1]C8842!$G$2:$M$145,3,FALSE),0),0)</f>
        <v>21</v>
      </c>
      <c r="W2212">
        <f>VLOOKUP(RIGHT($V$1,5),Key!$A$9:$B$14,2,FALSE)</f>
        <v>10.199999999999999</v>
      </c>
      <c r="X2212">
        <f t="shared" si="174"/>
        <v>0</v>
      </c>
      <c r="Y2212">
        <f>VLOOKUP(RIGHT($X$1,5),Key!$A$9:$B$14,2,FALSE)</f>
        <v>3.7</v>
      </c>
      <c r="Z2212">
        <f t="shared" si="172"/>
        <v>10.199999999999999</v>
      </c>
      <c r="AA2212">
        <f t="shared" si="173"/>
        <v>21</v>
      </c>
    </row>
    <row r="2213" spans="1:27" x14ac:dyDescent="0.3">
      <c r="A2213">
        <v>100067</v>
      </c>
      <c r="B2213">
        <v>230922</v>
      </c>
      <c r="C2213" s="3">
        <v>44130.6</v>
      </c>
      <c r="D2213">
        <v>1</v>
      </c>
      <c r="E2213">
        <v>1</v>
      </c>
      <c r="F2213" t="s">
        <v>25</v>
      </c>
      <c r="G2213">
        <v>1</v>
      </c>
      <c r="H2213">
        <v>71.019530000000003</v>
      </c>
      <c r="I2213">
        <v>12.777340000000001</v>
      </c>
      <c r="J2213">
        <v>0.703125</v>
      </c>
      <c r="K2213">
        <v>56.023440000000001</v>
      </c>
      <c r="L2213" s="3">
        <v>44130.352777777778</v>
      </c>
      <c r="M2213">
        <v>17.18</v>
      </c>
      <c r="N2213" t="s">
        <v>28</v>
      </c>
      <c r="P2213">
        <f>(C2213-Key!$B$1)*24</f>
        <v>-0.65000000002328306</v>
      </c>
      <c r="Q2213">
        <f>(Key!$B$2-'17.1'!C2213)*24</f>
        <v>3.6000000000349246</v>
      </c>
      <c r="R2213" s="3">
        <f>C2213-(M2213-Key!$B$5)/(24*Key!$B$6)</f>
        <v>44130.586185185181</v>
      </c>
      <c r="S2213">
        <f>M2213-Key!$B$5</f>
        <v>14.92</v>
      </c>
      <c r="T2213" s="2">
        <f t="shared" si="170"/>
        <v>44129.597222222219</v>
      </c>
      <c r="U2213" t="str">
        <f t="shared" si="171"/>
        <v>10-25-2020 14:20</v>
      </c>
      <c r="V2213">
        <f>IFERROR(IF(W2213=Z2213,VLOOKUP($U2213,[1]C8842!$G$2:$M$145,3,FALSE),0),0)</f>
        <v>21</v>
      </c>
      <c r="W2213">
        <f>VLOOKUP(RIGHT($V$1,5),Key!$A$9:$B$14,2,FALSE)</f>
        <v>10.199999999999999</v>
      </c>
      <c r="X2213">
        <f t="shared" si="174"/>
        <v>0</v>
      </c>
      <c r="Y2213">
        <f>VLOOKUP(RIGHT($X$1,5),Key!$A$9:$B$14,2,FALSE)</f>
        <v>3.7</v>
      </c>
      <c r="Z2213">
        <f t="shared" si="172"/>
        <v>10.199999999999999</v>
      </c>
      <c r="AA2213">
        <f t="shared" si="173"/>
        <v>21</v>
      </c>
    </row>
    <row r="2214" spans="1:27" x14ac:dyDescent="0.3">
      <c r="A2214">
        <v>100067</v>
      </c>
      <c r="B2214">
        <v>230922</v>
      </c>
      <c r="C2214" s="3">
        <v>44130.6</v>
      </c>
      <c r="D2214">
        <v>3</v>
      </c>
      <c r="E2214">
        <v>2</v>
      </c>
      <c r="F2214" t="s">
        <v>26</v>
      </c>
      <c r="G2214">
        <v>1</v>
      </c>
      <c r="H2214">
        <v>62.621090000000002</v>
      </c>
      <c r="I2214">
        <v>13.11328</v>
      </c>
      <c r="J2214">
        <v>0.80859380000000003</v>
      </c>
      <c r="K2214">
        <v>94.039060000000006</v>
      </c>
      <c r="L2214" s="3">
        <v>44130.352777777778</v>
      </c>
      <c r="M2214">
        <v>17.18</v>
      </c>
      <c r="N2214" t="s">
        <v>28</v>
      </c>
      <c r="P2214">
        <f>(C2214-Key!$B$1)*24</f>
        <v>-0.65000000002328306</v>
      </c>
      <c r="Q2214">
        <f>(Key!$B$2-'17.1'!C2214)*24</f>
        <v>3.6000000000349246</v>
      </c>
      <c r="R2214" s="3">
        <f>C2214-(M2214-Key!$B$5)/(24*Key!$B$6)</f>
        <v>44130.586185185181</v>
      </c>
      <c r="S2214">
        <f>M2214-Key!$B$5</f>
        <v>14.92</v>
      </c>
      <c r="T2214" s="2">
        <f t="shared" si="170"/>
        <v>44129.597222222219</v>
      </c>
      <c r="U2214" t="str">
        <f t="shared" si="171"/>
        <v>10-25-2020 14:20</v>
      </c>
      <c r="V2214">
        <f>IFERROR(IF(W2214=Z2214,VLOOKUP($U2214,[1]C8842!$G$2:$M$145,3,FALSE),0),0)</f>
        <v>21</v>
      </c>
      <c r="W2214">
        <f>VLOOKUP(RIGHT($V$1,5),Key!$A$9:$B$14,2,FALSE)</f>
        <v>10.199999999999999</v>
      </c>
      <c r="X2214">
        <f t="shared" si="174"/>
        <v>0</v>
      </c>
      <c r="Y2214">
        <f>VLOOKUP(RIGHT($X$1,5),Key!$A$9:$B$14,2,FALSE)</f>
        <v>3.7</v>
      </c>
      <c r="Z2214">
        <f t="shared" si="172"/>
        <v>10.199999999999999</v>
      </c>
      <c r="AA2214">
        <f t="shared" si="173"/>
        <v>21</v>
      </c>
    </row>
    <row r="2215" spans="1:27" x14ac:dyDescent="0.3">
      <c r="A2215">
        <v>100067</v>
      </c>
      <c r="B2215">
        <v>230922</v>
      </c>
      <c r="C2215" s="3">
        <v>44130.6</v>
      </c>
      <c r="D2215">
        <v>2</v>
      </c>
      <c r="E2215">
        <v>1</v>
      </c>
      <c r="F2215" t="s">
        <v>26</v>
      </c>
      <c r="G2215">
        <v>2</v>
      </c>
      <c r="H2215">
        <v>66.628910000000005</v>
      </c>
      <c r="I2215">
        <v>21.703130000000002</v>
      </c>
      <c r="J2215">
        <v>1.105469</v>
      </c>
      <c r="K2215">
        <v>80.03125</v>
      </c>
      <c r="L2215" s="3">
        <v>44130.352777777778</v>
      </c>
      <c r="M2215">
        <v>17.18</v>
      </c>
      <c r="N2215" t="s">
        <v>28</v>
      </c>
      <c r="P2215">
        <f>(C2215-Key!$B$1)*24</f>
        <v>-0.65000000002328306</v>
      </c>
      <c r="Q2215">
        <f>(Key!$B$2-'17.1'!C2215)*24</f>
        <v>3.6000000000349246</v>
      </c>
      <c r="R2215" s="3">
        <f>C2215-(M2215-Key!$B$5)/(24*Key!$B$6)</f>
        <v>44130.586185185181</v>
      </c>
      <c r="S2215">
        <f>M2215-Key!$B$5</f>
        <v>14.92</v>
      </c>
      <c r="T2215" s="2">
        <f t="shared" si="170"/>
        <v>44129.597222222219</v>
      </c>
      <c r="U2215" t="str">
        <f t="shared" si="171"/>
        <v>10-25-2020 14:20</v>
      </c>
      <c r="V2215">
        <f>IFERROR(IF(W2215=Z2215,VLOOKUP($U2215,[1]C8842!$G$2:$M$145,3,FALSE),0),0)</f>
        <v>21</v>
      </c>
      <c r="W2215">
        <f>VLOOKUP(RIGHT($V$1,5),Key!$A$9:$B$14,2,FALSE)</f>
        <v>10.199999999999999</v>
      </c>
      <c r="X2215">
        <f t="shared" si="174"/>
        <v>0</v>
      </c>
      <c r="Y2215">
        <f>VLOOKUP(RIGHT($X$1,5),Key!$A$9:$B$14,2,FALSE)</f>
        <v>3.7</v>
      </c>
      <c r="Z2215">
        <f t="shared" si="172"/>
        <v>10.199999999999999</v>
      </c>
      <c r="AA2215">
        <f t="shared" si="173"/>
        <v>21</v>
      </c>
    </row>
    <row r="2216" spans="1:27" x14ac:dyDescent="0.3">
      <c r="A2216">
        <v>100067</v>
      </c>
      <c r="B2216">
        <v>230922</v>
      </c>
      <c r="C2216" s="3">
        <v>44130.6</v>
      </c>
      <c r="D2216">
        <v>3</v>
      </c>
      <c r="E2216">
        <v>2</v>
      </c>
      <c r="F2216" t="s">
        <v>26</v>
      </c>
      <c r="G2216">
        <v>1</v>
      </c>
      <c r="H2216">
        <v>62.148440000000001</v>
      </c>
      <c r="I2216">
        <v>18.9375</v>
      </c>
      <c r="J2216">
        <v>1.066406</v>
      </c>
      <c r="K2216">
        <v>92.039060000000006</v>
      </c>
      <c r="L2216" s="3">
        <v>44130.352777777778</v>
      </c>
      <c r="M2216">
        <v>17.18</v>
      </c>
      <c r="N2216" t="s">
        <v>28</v>
      </c>
      <c r="P2216">
        <f>(C2216-Key!$B$1)*24</f>
        <v>-0.65000000002328306</v>
      </c>
      <c r="Q2216">
        <f>(Key!$B$2-'17.1'!C2216)*24</f>
        <v>3.6000000000349246</v>
      </c>
      <c r="R2216" s="3">
        <f>C2216-(M2216-Key!$B$5)/(24*Key!$B$6)</f>
        <v>44130.586185185181</v>
      </c>
      <c r="S2216">
        <f>M2216-Key!$B$5</f>
        <v>14.92</v>
      </c>
      <c r="T2216" s="2">
        <f t="shared" si="170"/>
        <v>44129.597222222219</v>
      </c>
      <c r="U2216" t="str">
        <f t="shared" si="171"/>
        <v>10-25-2020 14:20</v>
      </c>
      <c r="V2216">
        <f>IFERROR(IF(W2216=Z2216,VLOOKUP($U2216,[1]C8842!$G$2:$M$145,3,FALSE),0),0)</f>
        <v>21</v>
      </c>
      <c r="W2216">
        <f>VLOOKUP(RIGHT($V$1,5),Key!$A$9:$B$14,2,FALSE)</f>
        <v>10.199999999999999</v>
      </c>
      <c r="X2216">
        <f t="shared" si="174"/>
        <v>0</v>
      </c>
      <c r="Y2216">
        <f>VLOOKUP(RIGHT($X$1,5),Key!$A$9:$B$14,2,FALSE)</f>
        <v>3.7</v>
      </c>
      <c r="Z2216">
        <f t="shared" si="172"/>
        <v>10.199999999999999</v>
      </c>
      <c r="AA2216">
        <f t="shared" si="173"/>
        <v>21</v>
      </c>
    </row>
    <row r="2217" spans="1:27" x14ac:dyDescent="0.3">
      <c r="A2217">
        <v>100067</v>
      </c>
      <c r="B2217">
        <v>230922</v>
      </c>
      <c r="C2217" s="3">
        <v>44130.6</v>
      </c>
      <c r="D2217">
        <v>0</v>
      </c>
      <c r="E2217">
        <v>2</v>
      </c>
      <c r="F2217" t="s">
        <v>25</v>
      </c>
      <c r="G2217">
        <v>4</v>
      </c>
      <c r="H2217">
        <v>61.222659999999998</v>
      </c>
      <c r="I2217">
        <v>70.160160000000005</v>
      </c>
      <c r="J2217">
        <v>3.3125</v>
      </c>
      <c r="K2217">
        <v>46.019530000000003</v>
      </c>
      <c r="L2217" s="3">
        <v>44130.352777777778</v>
      </c>
      <c r="M2217">
        <v>17.18</v>
      </c>
      <c r="N2217" t="s">
        <v>28</v>
      </c>
      <c r="P2217">
        <f>(C2217-Key!$B$1)*24</f>
        <v>-0.65000000002328306</v>
      </c>
      <c r="Q2217">
        <f>(Key!$B$2-'17.1'!C2217)*24</f>
        <v>3.6000000000349246</v>
      </c>
      <c r="R2217" s="3">
        <f>C2217-(M2217-Key!$B$5)/(24*Key!$B$6)</f>
        <v>44130.586185185181</v>
      </c>
      <c r="S2217">
        <f>M2217-Key!$B$5</f>
        <v>14.92</v>
      </c>
      <c r="T2217" s="2">
        <f t="shared" si="170"/>
        <v>44129.597222222219</v>
      </c>
      <c r="U2217" t="str">
        <f t="shared" si="171"/>
        <v>10-25-2020 14:20</v>
      </c>
      <c r="V2217">
        <f>IFERROR(IF(W2217=Z2217,VLOOKUP($U2217,[1]C8842!$G$2:$M$145,3,FALSE),0),0)</f>
        <v>21</v>
      </c>
      <c r="W2217">
        <f>VLOOKUP(RIGHT($V$1,5),Key!$A$9:$B$14,2,FALSE)</f>
        <v>10.199999999999999</v>
      </c>
      <c r="X2217">
        <f t="shared" si="174"/>
        <v>0</v>
      </c>
      <c r="Y2217">
        <f>VLOOKUP(RIGHT($X$1,5),Key!$A$9:$B$14,2,FALSE)</f>
        <v>3.7</v>
      </c>
      <c r="Z2217">
        <f t="shared" si="172"/>
        <v>10.199999999999999</v>
      </c>
      <c r="AA2217">
        <f t="shared" si="173"/>
        <v>21</v>
      </c>
    </row>
    <row r="2218" spans="1:27" x14ac:dyDescent="0.3">
      <c r="A2218">
        <v>100067</v>
      </c>
      <c r="B2218">
        <v>230922</v>
      </c>
      <c r="C2218" s="3">
        <v>44130.6</v>
      </c>
      <c r="D2218">
        <v>3</v>
      </c>
      <c r="E2218">
        <v>2</v>
      </c>
      <c r="F2218" t="s">
        <v>26</v>
      </c>
      <c r="G2218">
        <v>1</v>
      </c>
      <c r="H2218">
        <v>59.839840000000002</v>
      </c>
      <c r="I2218">
        <v>17.289059999999999</v>
      </c>
      <c r="J2218">
        <v>1.035156</v>
      </c>
      <c r="K2218">
        <v>93.039060000000006</v>
      </c>
      <c r="L2218" s="3">
        <v>44130.352777777778</v>
      </c>
      <c r="M2218">
        <v>17.18</v>
      </c>
      <c r="N2218" t="s">
        <v>28</v>
      </c>
      <c r="P2218">
        <f>(C2218-Key!$B$1)*24</f>
        <v>-0.65000000002328306</v>
      </c>
      <c r="Q2218">
        <f>(Key!$B$2-'17.1'!C2218)*24</f>
        <v>3.6000000000349246</v>
      </c>
      <c r="R2218" s="3">
        <f>C2218-(M2218-Key!$B$5)/(24*Key!$B$6)</f>
        <v>44130.586185185181</v>
      </c>
      <c r="S2218">
        <f>M2218-Key!$B$5</f>
        <v>14.92</v>
      </c>
      <c r="T2218" s="2">
        <f t="shared" si="170"/>
        <v>44129.597222222219</v>
      </c>
      <c r="U2218" t="str">
        <f t="shared" si="171"/>
        <v>10-25-2020 14:20</v>
      </c>
      <c r="V2218">
        <f>IFERROR(IF(W2218=Z2218,VLOOKUP($U2218,[1]C8842!$G$2:$M$145,3,FALSE),0),0)</f>
        <v>21</v>
      </c>
      <c r="W2218">
        <f>VLOOKUP(RIGHT($V$1,5),Key!$A$9:$B$14,2,FALSE)</f>
        <v>10.199999999999999</v>
      </c>
      <c r="X2218">
        <f t="shared" si="174"/>
        <v>0</v>
      </c>
      <c r="Y2218">
        <f>VLOOKUP(RIGHT($X$1,5),Key!$A$9:$B$14,2,FALSE)</f>
        <v>3.7</v>
      </c>
      <c r="Z2218">
        <f t="shared" si="172"/>
        <v>10.199999999999999</v>
      </c>
      <c r="AA2218">
        <f t="shared" si="173"/>
        <v>21</v>
      </c>
    </row>
    <row r="2219" spans="1:27" x14ac:dyDescent="0.3">
      <c r="A2219">
        <v>100067</v>
      </c>
      <c r="B2219">
        <v>230922</v>
      </c>
      <c r="C2219" s="3">
        <v>44130.6</v>
      </c>
      <c r="D2219">
        <v>0</v>
      </c>
      <c r="E2219">
        <v>2</v>
      </c>
      <c r="F2219" t="s">
        <v>25</v>
      </c>
      <c r="G2219">
        <v>5</v>
      </c>
      <c r="H2219">
        <v>56.210940000000001</v>
      </c>
      <c r="I2219">
        <v>79.699219999999997</v>
      </c>
      <c r="J2219">
        <v>4.0585940000000003</v>
      </c>
      <c r="K2219">
        <v>46.019530000000003</v>
      </c>
      <c r="L2219" s="3">
        <v>44130.352777777778</v>
      </c>
      <c r="M2219">
        <v>17.18</v>
      </c>
      <c r="N2219" t="s">
        <v>28</v>
      </c>
      <c r="P2219">
        <f>(C2219-Key!$B$1)*24</f>
        <v>-0.65000000002328306</v>
      </c>
      <c r="Q2219">
        <f>(Key!$B$2-'17.1'!C2219)*24</f>
        <v>3.6000000000349246</v>
      </c>
      <c r="R2219" s="3">
        <f>C2219-(M2219-Key!$B$5)/(24*Key!$B$6)</f>
        <v>44130.586185185181</v>
      </c>
      <c r="S2219">
        <f>M2219-Key!$B$5</f>
        <v>14.92</v>
      </c>
      <c r="T2219" s="2">
        <f t="shared" si="170"/>
        <v>44129.597222222219</v>
      </c>
      <c r="U2219" t="str">
        <f t="shared" si="171"/>
        <v>10-25-2020 14:20</v>
      </c>
      <c r="V2219">
        <f>IFERROR(IF(W2219=Z2219,VLOOKUP($U2219,[1]C8842!$G$2:$M$145,3,FALSE),0),0)</f>
        <v>21</v>
      </c>
      <c r="W2219">
        <f>VLOOKUP(RIGHT($V$1,5),Key!$A$9:$B$14,2,FALSE)</f>
        <v>10.199999999999999</v>
      </c>
      <c r="X2219">
        <f t="shared" si="174"/>
        <v>0</v>
      </c>
      <c r="Y2219">
        <f>VLOOKUP(RIGHT($X$1,5),Key!$A$9:$B$14,2,FALSE)</f>
        <v>3.7</v>
      </c>
      <c r="Z2219">
        <f t="shared" si="172"/>
        <v>10.199999999999999</v>
      </c>
      <c r="AA2219">
        <f t="shared" si="173"/>
        <v>21</v>
      </c>
    </row>
    <row r="2220" spans="1:27" x14ac:dyDescent="0.3">
      <c r="A2220">
        <v>100067</v>
      </c>
      <c r="B2220">
        <v>230922</v>
      </c>
      <c r="C2220" s="3">
        <v>44130.6</v>
      </c>
      <c r="D2220">
        <v>0</v>
      </c>
      <c r="E2220">
        <v>2</v>
      </c>
      <c r="F2220" t="s">
        <v>25</v>
      </c>
      <c r="G2220">
        <v>1</v>
      </c>
      <c r="H2220">
        <v>63.617190000000001</v>
      </c>
      <c r="I2220">
        <v>18.339839999999999</v>
      </c>
      <c r="J2220">
        <v>1.015625</v>
      </c>
      <c r="K2220">
        <v>48.019530000000003</v>
      </c>
      <c r="L2220" s="3">
        <v>44130.352777777778</v>
      </c>
      <c r="M2220">
        <v>17.18</v>
      </c>
      <c r="N2220" t="s">
        <v>28</v>
      </c>
      <c r="P2220">
        <f>(C2220-Key!$B$1)*24</f>
        <v>-0.65000000002328306</v>
      </c>
      <c r="Q2220">
        <f>(Key!$B$2-'17.1'!C2220)*24</f>
        <v>3.6000000000349246</v>
      </c>
      <c r="R2220" s="3">
        <f>C2220-(M2220-Key!$B$5)/(24*Key!$B$6)</f>
        <v>44130.586185185181</v>
      </c>
      <c r="S2220">
        <f>M2220-Key!$B$5</f>
        <v>14.92</v>
      </c>
      <c r="T2220" s="2">
        <f t="shared" si="170"/>
        <v>44129.597222222219</v>
      </c>
      <c r="U2220" t="str">
        <f t="shared" si="171"/>
        <v>10-25-2020 14:20</v>
      </c>
      <c r="V2220">
        <f>IFERROR(IF(W2220=Z2220,VLOOKUP($U2220,[1]C8842!$G$2:$M$145,3,FALSE),0),0)</f>
        <v>21</v>
      </c>
      <c r="W2220">
        <f>VLOOKUP(RIGHT($V$1,5),Key!$A$9:$B$14,2,FALSE)</f>
        <v>10.199999999999999</v>
      </c>
      <c r="X2220">
        <f t="shared" si="174"/>
        <v>0</v>
      </c>
      <c r="Y2220">
        <f>VLOOKUP(RIGHT($X$1,5),Key!$A$9:$B$14,2,FALSE)</f>
        <v>3.7</v>
      </c>
      <c r="Z2220">
        <f t="shared" si="172"/>
        <v>10.199999999999999</v>
      </c>
      <c r="AA2220">
        <f t="shared" si="173"/>
        <v>21</v>
      </c>
    </row>
    <row r="2221" spans="1:27" x14ac:dyDescent="0.3">
      <c r="A2221">
        <v>100067</v>
      </c>
      <c r="B2221">
        <v>230922</v>
      </c>
      <c r="C2221" s="3">
        <v>44130.6</v>
      </c>
      <c r="D2221">
        <v>2</v>
      </c>
      <c r="E2221">
        <v>1</v>
      </c>
      <c r="F2221" t="s">
        <v>26</v>
      </c>
      <c r="G2221">
        <v>1</v>
      </c>
      <c r="H2221">
        <v>68.691410000000005</v>
      </c>
      <c r="I2221">
        <v>18.234380000000002</v>
      </c>
      <c r="J2221">
        <v>0.9375</v>
      </c>
      <c r="K2221">
        <v>82.035160000000005</v>
      </c>
      <c r="L2221" s="3">
        <v>44130.352777777778</v>
      </c>
      <c r="M2221">
        <v>17.18</v>
      </c>
      <c r="N2221" t="s">
        <v>28</v>
      </c>
      <c r="P2221">
        <f>(C2221-Key!$B$1)*24</f>
        <v>-0.65000000002328306</v>
      </c>
      <c r="Q2221">
        <f>(Key!$B$2-'17.1'!C2221)*24</f>
        <v>3.6000000000349246</v>
      </c>
      <c r="R2221" s="3">
        <f>C2221-(M2221-Key!$B$5)/(24*Key!$B$6)</f>
        <v>44130.586185185181</v>
      </c>
      <c r="S2221">
        <f>M2221-Key!$B$5</f>
        <v>14.92</v>
      </c>
      <c r="T2221" s="2">
        <f t="shared" si="170"/>
        <v>44129.597222222219</v>
      </c>
      <c r="U2221" t="str">
        <f t="shared" si="171"/>
        <v>10-25-2020 14:20</v>
      </c>
      <c r="V2221">
        <f>IFERROR(IF(W2221=Z2221,VLOOKUP($U2221,[1]C8842!$G$2:$M$145,3,FALSE),0),0)</f>
        <v>21</v>
      </c>
      <c r="W2221">
        <f>VLOOKUP(RIGHT($V$1,5),Key!$A$9:$B$14,2,FALSE)</f>
        <v>10.199999999999999</v>
      </c>
      <c r="X2221">
        <f t="shared" si="174"/>
        <v>0</v>
      </c>
      <c r="Y2221">
        <f>VLOOKUP(RIGHT($X$1,5),Key!$A$9:$B$14,2,FALSE)</f>
        <v>3.7</v>
      </c>
      <c r="Z2221">
        <f t="shared" si="172"/>
        <v>10.199999999999999</v>
      </c>
      <c r="AA2221">
        <f t="shared" si="173"/>
        <v>21</v>
      </c>
    </row>
    <row r="2222" spans="1:27" x14ac:dyDescent="0.3">
      <c r="A2222">
        <v>100067</v>
      </c>
      <c r="B2222">
        <v>230922</v>
      </c>
      <c r="C2222" s="3">
        <v>44130.600694444445</v>
      </c>
      <c r="D2222">
        <v>1</v>
      </c>
      <c r="E2222">
        <v>1</v>
      </c>
      <c r="F2222" t="s">
        <v>25</v>
      </c>
      <c r="G2222">
        <v>1</v>
      </c>
      <c r="H2222">
        <v>61.425780000000003</v>
      </c>
      <c r="I2222">
        <v>19.39453</v>
      </c>
      <c r="J2222">
        <v>1.097656</v>
      </c>
      <c r="K2222">
        <v>56.023440000000001</v>
      </c>
      <c r="L2222" s="3">
        <v>44130.352777777778</v>
      </c>
      <c r="M2222">
        <v>17.18</v>
      </c>
      <c r="N2222" t="s">
        <v>28</v>
      </c>
      <c r="P2222">
        <f>(C2222-Key!$B$1)*24</f>
        <v>-0.63333333330228925</v>
      </c>
      <c r="Q2222">
        <f>(Key!$B$2-'17.1'!C2222)*24</f>
        <v>3.5833333333139308</v>
      </c>
      <c r="R2222" s="3">
        <f>C2222-(M2222-Key!$B$5)/(24*Key!$B$6)</f>
        <v>44130.586879629627</v>
      </c>
      <c r="S2222">
        <f>M2222-Key!$B$5</f>
        <v>14.92</v>
      </c>
      <c r="T2222" s="2">
        <f t="shared" si="170"/>
        <v>44129.604166666664</v>
      </c>
      <c r="U2222" t="str">
        <f t="shared" si="171"/>
        <v>10-25-2020 14:30</v>
      </c>
      <c r="V2222">
        <f>IFERROR(IF(W2222=Z2222,VLOOKUP($U2222,[1]C8842!$G$2:$M$145,3,FALSE),0),0)</f>
        <v>22</v>
      </c>
      <c r="W2222">
        <f>VLOOKUP(RIGHT($V$1,5),Key!$A$9:$B$14,2,FALSE)</f>
        <v>10.199999999999999</v>
      </c>
      <c r="X2222">
        <f t="shared" si="174"/>
        <v>0</v>
      </c>
      <c r="Y2222">
        <f>VLOOKUP(RIGHT($X$1,5),Key!$A$9:$B$14,2,FALSE)</f>
        <v>3.7</v>
      </c>
      <c r="Z2222">
        <f t="shared" si="172"/>
        <v>10.199999999999999</v>
      </c>
      <c r="AA2222">
        <f t="shared" si="173"/>
        <v>22</v>
      </c>
    </row>
    <row r="2223" spans="1:27" x14ac:dyDescent="0.3">
      <c r="A2223">
        <v>100067</v>
      </c>
      <c r="B2223">
        <v>230922</v>
      </c>
      <c r="C2223" s="3">
        <v>44130.600694444445</v>
      </c>
      <c r="D2223">
        <v>0</v>
      </c>
      <c r="E2223">
        <v>2</v>
      </c>
      <c r="F2223" t="s">
        <v>25</v>
      </c>
      <c r="G2223">
        <v>1</v>
      </c>
      <c r="H2223">
        <v>63.441409999999998</v>
      </c>
      <c r="I2223">
        <v>14</v>
      </c>
      <c r="J2223">
        <v>0.8359375</v>
      </c>
      <c r="K2223">
        <v>47.019530000000003</v>
      </c>
      <c r="L2223" s="3">
        <v>44130.352777777778</v>
      </c>
      <c r="M2223">
        <v>17.18</v>
      </c>
      <c r="N2223" t="s">
        <v>28</v>
      </c>
      <c r="P2223">
        <f>(C2223-Key!$B$1)*24</f>
        <v>-0.63333333330228925</v>
      </c>
      <c r="Q2223">
        <f>(Key!$B$2-'17.1'!C2223)*24</f>
        <v>3.5833333333139308</v>
      </c>
      <c r="R2223" s="3">
        <f>C2223-(M2223-Key!$B$5)/(24*Key!$B$6)</f>
        <v>44130.586879629627</v>
      </c>
      <c r="S2223">
        <f>M2223-Key!$B$5</f>
        <v>14.92</v>
      </c>
      <c r="T2223" s="2">
        <f t="shared" si="170"/>
        <v>44129.604166666664</v>
      </c>
      <c r="U2223" t="str">
        <f t="shared" si="171"/>
        <v>10-25-2020 14:30</v>
      </c>
      <c r="V2223">
        <f>IFERROR(IF(W2223=Z2223,VLOOKUP($U2223,[1]C8842!$G$2:$M$145,3,FALSE),0),0)</f>
        <v>22</v>
      </c>
      <c r="W2223">
        <f>VLOOKUP(RIGHT($V$1,5),Key!$A$9:$B$14,2,FALSE)</f>
        <v>10.199999999999999</v>
      </c>
      <c r="X2223">
        <f t="shared" si="174"/>
        <v>0</v>
      </c>
      <c r="Y2223">
        <f>VLOOKUP(RIGHT($X$1,5),Key!$A$9:$B$14,2,FALSE)</f>
        <v>3.7</v>
      </c>
      <c r="Z2223">
        <f t="shared" si="172"/>
        <v>10.199999999999999</v>
      </c>
      <c r="AA2223">
        <f t="shared" si="173"/>
        <v>22</v>
      </c>
    </row>
    <row r="2224" spans="1:27" x14ac:dyDescent="0.3">
      <c r="A2224">
        <v>100067</v>
      </c>
      <c r="B2224">
        <v>230922</v>
      </c>
      <c r="C2224" s="3">
        <v>44130.600694444445</v>
      </c>
      <c r="D2224">
        <v>0</v>
      </c>
      <c r="E2224">
        <v>2</v>
      </c>
      <c r="F2224" t="s">
        <v>25</v>
      </c>
      <c r="G2224">
        <v>1</v>
      </c>
      <c r="H2224">
        <v>66.695310000000006</v>
      </c>
      <c r="I2224">
        <v>13.91797</v>
      </c>
      <c r="J2224">
        <v>0.79296880000000003</v>
      </c>
      <c r="K2224">
        <v>48.019530000000003</v>
      </c>
      <c r="L2224" s="3">
        <v>44130.352777777778</v>
      </c>
      <c r="M2224">
        <v>17.18</v>
      </c>
      <c r="N2224" t="s">
        <v>28</v>
      </c>
      <c r="P2224">
        <f>(C2224-Key!$B$1)*24</f>
        <v>-0.63333333330228925</v>
      </c>
      <c r="Q2224">
        <f>(Key!$B$2-'17.1'!C2224)*24</f>
        <v>3.5833333333139308</v>
      </c>
      <c r="R2224" s="3">
        <f>C2224-(M2224-Key!$B$5)/(24*Key!$B$6)</f>
        <v>44130.586879629627</v>
      </c>
      <c r="S2224">
        <f>M2224-Key!$B$5</f>
        <v>14.92</v>
      </c>
      <c r="T2224" s="2">
        <f t="shared" si="170"/>
        <v>44129.604166666664</v>
      </c>
      <c r="U2224" t="str">
        <f t="shared" si="171"/>
        <v>10-25-2020 14:30</v>
      </c>
      <c r="V2224">
        <f>IFERROR(IF(W2224=Z2224,VLOOKUP($U2224,[1]C8842!$G$2:$M$145,3,FALSE),0),0)</f>
        <v>22</v>
      </c>
      <c r="W2224">
        <f>VLOOKUP(RIGHT($V$1,5),Key!$A$9:$B$14,2,FALSE)</f>
        <v>10.199999999999999</v>
      </c>
      <c r="X2224">
        <f t="shared" si="174"/>
        <v>0</v>
      </c>
      <c r="Y2224">
        <f>VLOOKUP(RIGHT($X$1,5),Key!$A$9:$B$14,2,FALSE)</f>
        <v>3.7</v>
      </c>
      <c r="Z2224">
        <f t="shared" si="172"/>
        <v>10.199999999999999</v>
      </c>
      <c r="AA2224">
        <f t="shared" si="173"/>
        <v>22</v>
      </c>
    </row>
    <row r="2225" spans="1:27" x14ac:dyDescent="0.3">
      <c r="A2225">
        <v>100067</v>
      </c>
      <c r="B2225">
        <v>230922</v>
      </c>
      <c r="C2225" s="3">
        <v>44130.600694444445</v>
      </c>
      <c r="D2225">
        <v>3</v>
      </c>
      <c r="E2225">
        <v>2</v>
      </c>
      <c r="F2225" t="s">
        <v>26</v>
      </c>
      <c r="G2225">
        <v>4</v>
      </c>
      <c r="H2225">
        <v>61.039059999999999</v>
      </c>
      <c r="I2225">
        <v>74.46875</v>
      </c>
      <c r="J2225">
        <v>3.5078130000000001</v>
      </c>
      <c r="K2225">
        <v>93.039060000000006</v>
      </c>
      <c r="L2225" s="3">
        <v>44130.352777777778</v>
      </c>
      <c r="M2225">
        <v>17.18</v>
      </c>
      <c r="N2225" t="s">
        <v>28</v>
      </c>
      <c r="P2225">
        <f>(C2225-Key!$B$1)*24</f>
        <v>-0.63333333330228925</v>
      </c>
      <c r="Q2225">
        <f>(Key!$B$2-'17.1'!C2225)*24</f>
        <v>3.5833333333139308</v>
      </c>
      <c r="R2225" s="3">
        <f>C2225-(M2225-Key!$B$5)/(24*Key!$B$6)</f>
        <v>44130.586879629627</v>
      </c>
      <c r="S2225">
        <f>M2225-Key!$B$5</f>
        <v>14.92</v>
      </c>
      <c r="T2225" s="2">
        <f t="shared" si="170"/>
        <v>44129.604166666664</v>
      </c>
      <c r="U2225" t="str">
        <f t="shared" si="171"/>
        <v>10-25-2020 14:30</v>
      </c>
      <c r="V2225">
        <f>IFERROR(IF(W2225=Z2225,VLOOKUP($U2225,[1]C8842!$G$2:$M$145,3,FALSE),0),0)</f>
        <v>22</v>
      </c>
      <c r="W2225">
        <f>VLOOKUP(RIGHT($V$1,5),Key!$A$9:$B$14,2,FALSE)</f>
        <v>10.199999999999999</v>
      </c>
      <c r="X2225">
        <f t="shared" si="174"/>
        <v>0</v>
      </c>
      <c r="Y2225">
        <f>VLOOKUP(RIGHT($X$1,5),Key!$A$9:$B$14,2,FALSE)</f>
        <v>3.7</v>
      </c>
      <c r="Z2225">
        <f t="shared" si="172"/>
        <v>10.199999999999999</v>
      </c>
      <c r="AA2225">
        <f t="shared" si="173"/>
        <v>22</v>
      </c>
    </row>
    <row r="2226" spans="1:27" x14ac:dyDescent="0.3">
      <c r="A2226">
        <v>100067</v>
      </c>
      <c r="B2226">
        <v>230922</v>
      </c>
      <c r="C2226" s="3">
        <v>44130.600694444445</v>
      </c>
      <c r="D2226">
        <v>0</v>
      </c>
      <c r="E2226">
        <v>2</v>
      </c>
      <c r="F2226" t="s">
        <v>25</v>
      </c>
      <c r="G2226">
        <v>1</v>
      </c>
      <c r="H2226">
        <v>66.792969999999997</v>
      </c>
      <c r="I2226">
        <v>14.95703</v>
      </c>
      <c r="J2226">
        <v>0.83203130000000003</v>
      </c>
      <c r="K2226">
        <v>46.019530000000003</v>
      </c>
      <c r="L2226" s="3">
        <v>44130.352777777778</v>
      </c>
      <c r="M2226">
        <v>17.18</v>
      </c>
      <c r="N2226" t="s">
        <v>28</v>
      </c>
      <c r="P2226">
        <f>(C2226-Key!$B$1)*24</f>
        <v>-0.63333333330228925</v>
      </c>
      <c r="Q2226">
        <f>(Key!$B$2-'17.1'!C2226)*24</f>
        <v>3.5833333333139308</v>
      </c>
      <c r="R2226" s="3">
        <f>C2226-(M2226-Key!$B$5)/(24*Key!$B$6)</f>
        <v>44130.586879629627</v>
      </c>
      <c r="S2226">
        <f>M2226-Key!$B$5</f>
        <v>14.92</v>
      </c>
      <c r="T2226" s="2">
        <f t="shared" si="170"/>
        <v>44129.604166666664</v>
      </c>
      <c r="U2226" t="str">
        <f t="shared" si="171"/>
        <v>10-25-2020 14:30</v>
      </c>
      <c r="V2226">
        <f>IFERROR(IF(W2226=Z2226,VLOOKUP($U2226,[1]C8842!$G$2:$M$145,3,FALSE),0),0)</f>
        <v>22</v>
      </c>
      <c r="W2226">
        <f>VLOOKUP(RIGHT($V$1,5),Key!$A$9:$B$14,2,FALSE)</f>
        <v>10.199999999999999</v>
      </c>
      <c r="X2226">
        <f t="shared" si="174"/>
        <v>0</v>
      </c>
      <c r="Y2226">
        <f>VLOOKUP(RIGHT($X$1,5),Key!$A$9:$B$14,2,FALSE)</f>
        <v>3.7</v>
      </c>
      <c r="Z2226">
        <f t="shared" si="172"/>
        <v>10.199999999999999</v>
      </c>
      <c r="AA2226">
        <f t="shared" si="173"/>
        <v>22</v>
      </c>
    </row>
    <row r="2227" spans="1:27" x14ac:dyDescent="0.3">
      <c r="A2227">
        <v>100067</v>
      </c>
      <c r="B2227">
        <v>230922</v>
      </c>
      <c r="C2227" s="3">
        <v>44130.600694444445</v>
      </c>
      <c r="D2227">
        <v>1</v>
      </c>
      <c r="E2227">
        <v>1</v>
      </c>
      <c r="F2227" t="s">
        <v>25</v>
      </c>
      <c r="G2227">
        <v>1</v>
      </c>
      <c r="H2227">
        <v>66.988280000000003</v>
      </c>
      <c r="I2227">
        <v>14.382809999999999</v>
      </c>
      <c r="J2227">
        <v>0.80859380000000003</v>
      </c>
      <c r="K2227">
        <v>58.023440000000001</v>
      </c>
      <c r="L2227" s="3">
        <v>44130.352777777778</v>
      </c>
      <c r="M2227">
        <v>17.18</v>
      </c>
      <c r="N2227" t="s">
        <v>28</v>
      </c>
      <c r="P2227">
        <f>(C2227-Key!$B$1)*24</f>
        <v>-0.63333333330228925</v>
      </c>
      <c r="Q2227">
        <f>(Key!$B$2-'17.1'!C2227)*24</f>
        <v>3.5833333333139308</v>
      </c>
      <c r="R2227" s="3">
        <f>C2227-(M2227-Key!$B$5)/(24*Key!$B$6)</f>
        <v>44130.586879629627</v>
      </c>
      <c r="S2227">
        <f>M2227-Key!$B$5</f>
        <v>14.92</v>
      </c>
      <c r="T2227" s="2">
        <f t="shared" si="170"/>
        <v>44129.604166666664</v>
      </c>
      <c r="U2227" t="str">
        <f t="shared" si="171"/>
        <v>10-25-2020 14:30</v>
      </c>
      <c r="V2227">
        <f>IFERROR(IF(W2227=Z2227,VLOOKUP($U2227,[1]C8842!$G$2:$M$145,3,FALSE),0),0)</f>
        <v>22</v>
      </c>
      <c r="W2227">
        <f>VLOOKUP(RIGHT($V$1,5),Key!$A$9:$B$14,2,FALSE)</f>
        <v>10.199999999999999</v>
      </c>
      <c r="X2227">
        <f t="shared" si="174"/>
        <v>0</v>
      </c>
      <c r="Y2227">
        <f>VLOOKUP(RIGHT($X$1,5),Key!$A$9:$B$14,2,FALSE)</f>
        <v>3.7</v>
      </c>
      <c r="Z2227">
        <f t="shared" si="172"/>
        <v>10.199999999999999</v>
      </c>
      <c r="AA2227">
        <f t="shared" si="173"/>
        <v>22</v>
      </c>
    </row>
    <row r="2228" spans="1:27" x14ac:dyDescent="0.3">
      <c r="A2228">
        <v>100067</v>
      </c>
      <c r="B2228">
        <v>230922</v>
      </c>
      <c r="C2228" s="3">
        <v>44130.600694444445</v>
      </c>
      <c r="D2228">
        <v>0</v>
      </c>
      <c r="E2228">
        <v>2</v>
      </c>
      <c r="F2228" t="s">
        <v>25</v>
      </c>
      <c r="G2228">
        <v>1</v>
      </c>
      <c r="H2228">
        <v>63.351559999999999</v>
      </c>
      <c r="I2228">
        <v>16.80078</v>
      </c>
      <c r="J2228">
        <v>0.95703130000000003</v>
      </c>
      <c r="K2228">
        <v>46.019530000000003</v>
      </c>
      <c r="L2228" s="3">
        <v>44130.352777777778</v>
      </c>
      <c r="M2228">
        <v>17.18</v>
      </c>
      <c r="N2228" t="s">
        <v>28</v>
      </c>
      <c r="P2228">
        <f>(C2228-Key!$B$1)*24</f>
        <v>-0.63333333330228925</v>
      </c>
      <c r="Q2228">
        <f>(Key!$B$2-'17.1'!C2228)*24</f>
        <v>3.5833333333139308</v>
      </c>
      <c r="R2228" s="3">
        <f>C2228-(M2228-Key!$B$5)/(24*Key!$B$6)</f>
        <v>44130.586879629627</v>
      </c>
      <c r="S2228">
        <f>M2228-Key!$B$5</f>
        <v>14.92</v>
      </c>
      <c r="T2228" s="2">
        <f t="shared" si="170"/>
        <v>44129.604166666664</v>
      </c>
      <c r="U2228" t="str">
        <f t="shared" si="171"/>
        <v>10-25-2020 14:30</v>
      </c>
      <c r="V2228">
        <f>IFERROR(IF(W2228=Z2228,VLOOKUP($U2228,[1]C8842!$G$2:$M$145,3,FALSE),0),0)</f>
        <v>22</v>
      </c>
      <c r="W2228">
        <f>VLOOKUP(RIGHT($V$1,5),Key!$A$9:$B$14,2,FALSE)</f>
        <v>10.199999999999999</v>
      </c>
      <c r="X2228">
        <f t="shared" si="174"/>
        <v>0</v>
      </c>
      <c r="Y2228">
        <f>VLOOKUP(RIGHT($X$1,5),Key!$A$9:$B$14,2,FALSE)</f>
        <v>3.7</v>
      </c>
      <c r="Z2228">
        <f t="shared" si="172"/>
        <v>10.199999999999999</v>
      </c>
      <c r="AA2228">
        <f t="shared" si="173"/>
        <v>22</v>
      </c>
    </row>
    <row r="2229" spans="1:27" x14ac:dyDescent="0.3">
      <c r="A2229">
        <v>100067</v>
      </c>
      <c r="B2229">
        <v>230922</v>
      </c>
      <c r="C2229" s="3">
        <v>44130.600694444445</v>
      </c>
      <c r="D2229">
        <v>1</v>
      </c>
      <c r="E2229">
        <v>1</v>
      </c>
      <c r="F2229" t="s">
        <v>25</v>
      </c>
      <c r="G2229">
        <v>1</v>
      </c>
      <c r="H2229">
        <v>66.0625</v>
      </c>
      <c r="I2229">
        <v>16.296880000000002</v>
      </c>
      <c r="J2229">
        <v>0.89453130000000003</v>
      </c>
      <c r="K2229">
        <v>58.023440000000001</v>
      </c>
      <c r="L2229" s="3">
        <v>44130.352777777778</v>
      </c>
      <c r="M2229">
        <v>17.18</v>
      </c>
      <c r="N2229" t="s">
        <v>28</v>
      </c>
      <c r="P2229">
        <f>(C2229-Key!$B$1)*24</f>
        <v>-0.63333333330228925</v>
      </c>
      <c r="Q2229">
        <f>(Key!$B$2-'17.1'!C2229)*24</f>
        <v>3.5833333333139308</v>
      </c>
      <c r="R2229" s="3">
        <f>C2229-(M2229-Key!$B$5)/(24*Key!$B$6)</f>
        <v>44130.586879629627</v>
      </c>
      <c r="S2229">
        <f>M2229-Key!$B$5</f>
        <v>14.92</v>
      </c>
      <c r="T2229" s="2">
        <f t="shared" si="170"/>
        <v>44129.604166666664</v>
      </c>
      <c r="U2229" t="str">
        <f t="shared" si="171"/>
        <v>10-25-2020 14:30</v>
      </c>
      <c r="V2229">
        <f>IFERROR(IF(W2229=Z2229,VLOOKUP($U2229,[1]C8842!$G$2:$M$145,3,FALSE),0),0)</f>
        <v>22</v>
      </c>
      <c r="W2229">
        <f>VLOOKUP(RIGHT($V$1,5),Key!$A$9:$B$14,2,FALSE)</f>
        <v>10.199999999999999</v>
      </c>
      <c r="X2229">
        <f t="shared" si="174"/>
        <v>0</v>
      </c>
      <c r="Y2229">
        <f>VLOOKUP(RIGHT($X$1,5),Key!$A$9:$B$14,2,FALSE)</f>
        <v>3.7</v>
      </c>
      <c r="Z2229">
        <f t="shared" si="172"/>
        <v>10.199999999999999</v>
      </c>
      <c r="AA2229">
        <f t="shared" si="173"/>
        <v>22</v>
      </c>
    </row>
    <row r="2230" spans="1:27" x14ac:dyDescent="0.3">
      <c r="A2230">
        <v>100067</v>
      </c>
      <c r="B2230">
        <v>230922</v>
      </c>
      <c r="C2230" s="3">
        <v>44130.600694444445</v>
      </c>
      <c r="D2230">
        <v>0</v>
      </c>
      <c r="E2230">
        <v>2</v>
      </c>
      <c r="F2230" t="s">
        <v>25</v>
      </c>
      <c r="G2230">
        <v>1</v>
      </c>
      <c r="H2230">
        <v>63.832030000000003</v>
      </c>
      <c r="I2230">
        <v>14.558590000000001</v>
      </c>
      <c r="J2230">
        <v>0.85546880000000003</v>
      </c>
      <c r="K2230">
        <v>46.019530000000003</v>
      </c>
      <c r="L2230" s="3">
        <v>44130.352777777778</v>
      </c>
      <c r="M2230">
        <v>17.18</v>
      </c>
      <c r="N2230" t="s">
        <v>28</v>
      </c>
      <c r="P2230">
        <f>(C2230-Key!$B$1)*24</f>
        <v>-0.63333333330228925</v>
      </c>
      <c r="Q2230">
        <f>(Key!$B$2-'17.1'!C2230)*24</f>
        <v>3.5833333333139308</v>
      </c>
      <c r="R2230" s="3">
        <f>C2230-(M2230-Key!$B$5)/(24*Key!$B$6)</f>
        <v>44130.586879629627</v>
      </c>
      <c r="S2230">
        <f>M2230-Key!$B$5</f>
        <v>14.92</v>
      </c>
      <c r="T2230" s="2">
        <f t="shared" si="170"/>
        <v>44129.604166666664</v>
      </c>
      <c r="U2230" t="str">
        <f t="shared" si="171"/>
        <v>10-25-2020 14:30</v>
      </c>
      <c r="V2230">
        <f>IFERROR(IF(W2230=Z2230,VLOOKUP($U2230,[1]C8842!$G$2:$M$145,3,FALSE),0),0)</f>
        <v>22</v>
      </c>
      <c r="W2230">
        <f>VLOOKUP(RIGHT($V$1,5),Key!$A$9:$B$14,2,FALSE)</f>
        <v>10.199999999999999</v>
      </c>
      <c r="X2230">
        <f t="shared" si="174"/>
        <v>0</v>
      </c>
      <c r="Y2230">
        <f>VLOOKUP(RIGHT($X$1,5),Key!$A$9:$B$14,2,FALSE)</f>
        <v>3.7</v>
      </c>
      <c r="Z2230">
        <f t="shared" si="172"/>
        <v>10.199999999999999</v>
      </c>
      <c r="AA2230">
        <f t="shared" si="173"/>
        <v>22</v>
      </c>
    </row>
    <row r="2231" spans="1:27" x14ac:dyDescent="0.3">
      <c r="A2231">
        <v>100067</v>
      </c>
      <c r="B2231">
        <v>230922</v>
      </c>
      <c r="C2231" s="3">
        <v>44130.600694444445</v>
      </c>
      <c r="D2231">
        <v>3</v>
      </c>
      <c r="E2231">
        <v>2</v>
      </c>
      <c r="F2231" t="s">
        <v>26</v>
      </c>
      <c r="G2231">
        <v>1</v>
      </c>
      <c r="H2231">
        <v>63.558590000000002</v>
      </c>
      <c r="I2231">
        <v>17.128910000000001</v>
      </c>
      <c r="J2231">
        <v>0.96875</v>
      </c>
      <c r="K2231">
        <v>95.039060000000006</v>
      </c>
      <c r="L2231" s="3">
        <v>44130.352777777778</v>
      </c>
      <c r="M2231">
        <v>17.18</v>
      </c>
      <c r="N2231" t="s">
        <v>28</v>
      </c>
      <c r="P2231">
        <f>(C2231-Key!$B$1)*24</f>
        <v>-0.63333333330228925</v>
      </c>
      <c r="Q2231">
        <f>(Key!$B$2-'17.1'!C2231)*24</f>
        <v>3.5833333333139308</v>
      </c>
      <c r="R2231" s="3">
        <f>C2231-(M2231-Key!$B$5)/(24*Key!$B$6)</f>
        <v>44130.586879629627</v>
      </c>
      <c r="S2231">
        <f>M2231-Key!$B$5</f>
        <v>14.92</v>
      </c>
      <c r="T2231" s="2">
        <f t="shared" si="170"/>
        <v>44129.604166666664</v>
      </c>
      <c r="U2231" t="str">
        <f t="shared" si="171"/>
        <v>10-25-2020 14:30</v>
      </c>
      <c r="V2231">
        <f>IFERROR(IF(W2231=Z2231,VLOOKUP($U2231,[1]C8842!$G$2:$M$145,3,FALSE),0),0)</f>
        <v>22</v>
      </c>
      <c r="W2231">
        <f>VLOOKUP(RIGHT($V$1,5),Key!$A$9:$B$14,2,FALSE)</f>
        <v>10.199999999999999</v>
      </c>
      <c r="X2231">
        <f t="shared" si="174"/>
        <v>0</v>
      </c>
      <c r="Y2231">
        <f>VLOOKUP(RIGHT($X$1,5),Key!$A$9:$B$14,2,FALSE)</f>
        <v>3.7</v>
      </c>
      <c r="Z2231">
        <f t="shared" si="172"/>
        <v>10.199999999999999</v>
      </c>
      <c r="AA2231">
        <f t="shared" si="173"/>
        <v>22</v>
      </c>
    </row>
    <row r="2232" spans="1:27" x14ac:dyDescent="0.3">
      <c r="A2232">
        <v>100067</v>
      </c>
      <c r="B2232">
        <v>230922</v>
      </c>
      <c r="C2232" s="3">
        <v>44130.600694444445</v>
      </c>
      <c r="D2232">
        <v>1</v>
      </c>
      <c r="E2232">
        <v>1</v>
      </c>
      <c r="F2232" t="s">
        <v>25</v>
      </c>
      <c r="G2232">
        <v>1</v>
      </c>
      <c r="H2232">
        <v>67.574219999999997</v>
      </c>
      <c r="I2232">
        <v>19.976559999999999</v>
      </c>
      <c r="J2232">
        <v>1.019531</v>
      </c>
      <c r="K2232">
        <v>58.023440000000001</v>
      </c>
      <c r="L2232" s="3">
        <v>44130.352777777778</v>
      </c>
      <c r="M2232">
        <v>17.18</v>
      </c>
      <c r="N2232" t="s">
        <v>28</v>
      </c>
      <c r="P2232">
        <f>(C2232-Key!$B$1)*24</f>
        <v>-0.63333333330228925</v>
      </c>
      <c r="Q2232">
        <f>(Key!$B$2-'17.1'!C2232)*24</f>
        <v>3.5833333333139308</v>
      </c>
      <c r="R2232" s="3">
        <f>C2232-(M2232-Key!$B$5)/(24*Key!$B$6)</f>
        <v>44130.586879629627</v>
      </c>
      <c r="S2232">
        <f>M2232-Key!$B$5</f>
        <v>14.92</v>
      </c>
      <c r="T2232" s="2">
        <f t="shared" si="170"/>
        <v>44129.604166666664</v>
      </c>
      <c r="U2232" t="str">
        <f t="shared" si="171"/>
        <v>10-25-2020 14:30</v>
      </c>
      <c r="V2232">
        <f>IFERROR(IF(W2232=Z2232,VLOOKUP($U2232,[1]C8842!$G$2:$M$145,3,FALSE),0),0)</f>
        <v>22</v>
      </c>
      <c r="W2232">
        <f>VLOOKUP(RIGHT($V$1,5),Key!$A$9:$B$14,2,FALSE)</f>
        <v>10.199999999999999</v>
      </c>
      <c r="X2232">
        <f t="shared" si="174"/>
        <v>0</v>
      </c>
      <c r="Y2232">
        <f>VLOOKUP(RIGHT($X$1,5),Key!$A$9:$B$14,2,FALSE)</f>
        <v>3.7</v>
      </c>
      <c r="Z2232">
        <f t="shared" si="172"/>
        <v>10.199999999999999</v>
      </c>
      <c r="AA2232">
        <f t="shared" si="173"/>
        <v>22</v>
      </c>
    </row>
    <row r="2233" spans="1:27" x14ac:dyDescent="0.3">
      <c r="A2233">
        <v>100067</v>
      </c>
      <c r="B2233">
        <v>230922</v>
      </c>
      <c r="C2233" s="3">
        <v>44130.600694444445</v>
      </c>
      <c r="D2233">
        <v>0</v>
      </c>
      <c r="E2233">
        <v>2</v>
      </c>
      <c r="F2233" t="s">
        <v>25</v>
      </c>
      <c r="G2233">
        <v>2</v>
      </c>
      <c r="H2233">
        <v>65.460939999999994</v>
      </c>
      <c r="I2233">
        <v>27.933589999999999</v>
      </c>
      <c r="J2233">
        <v>1.378906</v>
      </c>
      <c r="K2233">
        <v>47.019530000000003</v>
      </c>
      <c r="L2233" s="3">
        <v>44130.352777777778</v>
      </c>
      <c r="M2233">
        <v>17.18</v>
      </c>
      <c r="N2233" t="s">
        <v>28</v>
      </c>
      <c r="P2233">
        <f>(C2233-Key!$B$1)*24</f>
        <v>-0.63333333330228925</v>
      </c>
      <c r="Q2233">
        <f>(Key!$B$2-'17.1'!C2233)*24</f>
        <v>3.5833333333139308</v>
      </c>
      <c r="R2233" s="3">
        <f>C2233-(M2233-Key!$B$5)/(24*Key!$B$6)</f>
        <v>44130.586879629627</v>
      </c>
      <c r="S2233">
        <f>M2233-Key!$B$5</f>
        <v>14.92</v>
      </c>
      <c r="T2233" s="2">
        <f t="shared" si="170"/>
        <v>44129.604166666664</v>
      </c>
      <c r="U2233" t="str">
        <f t="shared" si="171"/>
        <v>10-25-2020 14:30</v>
      </c>
      <c r="V2233">
        <f>IFERROR(IF(W2233=Z2233,VLOOKUP($U2233,[1]C8842!$G$2:$M$145,3,FALSE),0),0)</f>
        <v>22</v>
      </c>
      <c r="W2233">
        <f>VLOOKUP(RIGHT($V$1,5),Key!$A$9:$B$14,2,FALSE)</f>
        <v>10.199999999999999</v>
      </c>
      <c r="X2233">
        <f t="shared" si="174"/>
        <v>0</v>
      </c>
      <c r="Y2233">
        <f>VLOOKUP(RIGHT($X$1,5),Key!$A$9:$B$14,2,FALSE)</f>
        <v>3.7</v>
      </c>
      <c r="Z2233">
        <f t="shared" si="172"/>
        <v>10.199999999999999</v>
      </c>
      <c r="AA2233">
        <f t="shared" si="173"/>
        <v>22</v>
      </c>
    </row>
    <row r="2234" spans="1:27" x14ac:dyDescent="0.3">
      <c r="A2234">
        <v>100067</v>
      </c>
      <c r="B2234">
        <v>230922</v>
      </c>
      <c r="C2234" s="3">
        <v>44130.600694444445</v>
      </c>
      <c r="D2234">
        <v>0</v>
      </c>
      <c r="E2234">
        <v>2</v>
      </c>
      <c r="F2234" t="s">
        <v>25</v>
      </c>
      <c r="G2234">
        <v>3</v>
      </c>
      <c r="H2234">
        <v>58.710940000000001</v>
      </c>
      <c r="I2234">
        <v>42.585940000000001</v>
      </c>
      <c r="J2234">
        <v>2.203125</v>
      </c>
      <c r="K2234">
        <v>46.019530000000003</v>
      </c>
      <c r="L2234" s="3">
        <v>44130.352777777778</v>
      </c>
      <c r="M2234">
        <v>17.18</v>
      </c>
      <c r="N2234" t="s">
        <v>28</v>
      </c>
      <c r="P2234">
        <f>(C2234-Key!$B$1)*24</f>
        <v>-0.63333333330228925</v>
      </c>
      <c r="Q2234">
        <f>(Key!$B$2-'17.1'!C2234)*24</f>
        <v>3.5833333333139308</v>
      </c>
      <c r="R2234" s="3">
        <f>C2234-(M2234-Key!$B$5)/(24*Key!$B$6)</f>
        <v>44130.586879629627</v>
      </c>
      <c r="S2234">
        <f>M2234-Key!$B$5</f>
        <v>14.92</v>
      </c>
      <c r="T2234" s="2">
        <f t="shared" si="170"/>
        <v>44129.604166666664</v>
      </c>
      <c r="U2234" t="str">
        <f t="shared" si="171"/>
        <v>10-25-2020 14:30</v>
      </c>
      <c r="V2234">
        <f>IFERROR(IF(W2234=Z2234,VLOOKUP($U2234,[1]C8842!$G$2:$M$145,3,FALSE),0),0)</f>
        <v>22</v>
      </c>
      <c r="W2234">
        <f>VLOOKUP(RIGHT($V$1,5),Key!$A$9:$B$14,2,FALSE)</f>
        <v>10.199999999999999</v>
      </c>
      <c r="X2234">
        <f t="shared" si="174"/>
        <v>0</v>
      </c>
      <c r="Y2234">
        <f>VLOOKUP(RIGHT($X$1,5),Key!$A$9:$B$14,2,FALSE)</f>
        <v>3.7</v>
      </c>
      <c r="Z2234">
        <f t="shared" si="172"/>
        <v>10.199999999999999</v>
      </c>
      <c r="AA2234">
        <f t="shared" si="173"/>
        <v>22</v>
      </c>
    </row>
    <row r="2235" spans="1:27" x14ac:dyDescent="0.3">
      <c r="A2235">
        <v>100067</v>
      </c>
      <c r="B2235">
        <v>230922</v>
      </c>
      <c r="C2235" s="3">
        <v>44130.600694444445</v>
      </c>
      <c r="D2235">
        <v>1</v>
      </c>
      <c r="E2235">
        <v>1</v>
      </c>
      <c r="F2235" t="s">
        <v>25</v>
      </c>
      <c r="G2235">
        <v>1</v>
      </c>
      <c r="H2235">
        <v>65.902339999999995</v>
      </c>
      <c r="I2235">
        <v>17.29297</v>
      </c>
      <c r="J2235">
        <v>0.9375</v>
      </c>
      <c r="K2235">
        <v>58.023440000000001</v>
      </c>
      <c r="L2235" s="3">
        <v>44130.352777777778</v>
      </c>
      <c r="M2235">
        <v>17.18</v>
      </c>
      <c r="N2235" t="s">
        <v>28</v>
      </c>
      <c r="P2235">
        <f>(C2235-Key!$B$1)*24</f>
        <v>-0.63333333330228925</v>
      </c>
      <c r="Q2235">
        <f>(Key!$B$2-'17.1'!C2235)*24</f>
        <v>3.5833333333139308</v>
      </c>
      <c r="R2235" s="3">
        <f>C2235-(M2235-Key!$B$5)/(24*Key!$B$6)</f>
        <v>44130.586879629627</v>
      </c>
      <c r="S2235">
        <f>M2235-Key!$B$5</f>
        <v>14.92</v>
      </c>
      <c r="T2235" s="2">
        <f t="shared" si="170"/>
        <v>44129.604166666664</v>
      </c>
      <c r="U2235" t="str">
        <f t="shared" si="171"/>
        <v>10-25-2020 14:30</v>
      </c>
      <c r="V2235">
        <f>IFERROR(IF(W2235=Z2235,VLOOKUP($U2235,[1]C8842!$G$2:$M$145,3,FALSE),0),0)</f>
        <v>22</v>
      </c>
      <c r="W2235">
        <f>VLOOKUP(RIGHT($V$1,5),Key!$A$9:$B$14,2,FALSE)</f>
        <v>10.199999999999999</v>
      </c>
      <c r="X2235">
        <f t="shared" si="174"/>
        <v>0</v>
      </c>
      <c r="Y2235">
        <f>VLOOKUP(RIGHT($X$1,5),Key!$A$9:$B$14,2,FALSE)</f>
        <v>3.7</v>
      </c>
      <c r="Z2235">
        <f t="shared" si="172"/>
        <v>10.199999999999999</v>
      </c>
      <c r="AA2235">
        <f t="shared" si="173"/>
        <v>22</v>
      </c>
    </row>
    <row r="2236" spans="1:27" x14ac:dyDescent="0.3">
      <c r="A2236">
        <v>100067</v>
      </c>
      <c r="B2236">
        <v>230922</v>
      </c>
      <c r="C2236" s="3">
        <v>44130.600694444445</v>
      </c>
      <c r="D2236">
        <v>3</v>
      </c>
      <c r="E2236">
        <v>2</v>
      </c>
      <c r="F2236" t="s">
        <v>26</v>
      </c>
      <c r="G2236">
        <v>1</v>
      </c>
      <c r="H2236">
        <v>64.671880000000002</v>
      </c>
      <c r="I2236">
        <v>8.3359380000000005</v>
      </c>
      <c r="J2236">
        <v>0.5859375</v>
      </c>
      <c r="K2236">
        <v>96.039060000000006</v>
      </c>
      <c r="L2236" s="3">
        <v>44130.352777777778</v>
      </c>
      <c r="M2236">
        <v>17.18</v>
      </c>
      <c r="N2236" t="s">
        <v>28</v>
      </c>
      <c r="P2236">
        <f>(C2236-Key!$B$1)*24</f>
        <v>-0.63333333330228925</v>
      </c>
      <c r="Q2236">
        <f>(Key!$B$2-'17.1'!C2236)*24</f>
        <v>3.5833333333139308</v>
      </c>
      <c r="R2236" s="3">
        <f>C2236-(M2236-Key!$B$5)/(24*Key!$B$6)</f>
        <v>44130.586879629627</v>
      </c>
      <c r="S2236">
        <f>M2236-Key!$B$5</f>
        <v>14.92</v>
      </c>
      <c r="T2236" s="2">
        <f t="shared" si="170"/>
        <v>44129.604166666664</v>
      </c>
      <c r="U2236" t="str">
        <f t="shared" si="171"/>
        <v>10-25-2020 14:30</v>
      </c>
      <c r="V2236">
        <f>IFERROR(IF(W2236=Z2236,VLOOKUP($U2236,[1]C8842!$G$2:$M$145,3,FALSE),0),0)</f>
        <v>22</v>
      </c>
      <c r="W2236">
        <f>VLOOKUP(RIGHT($V$1,5),Key!$A$9:$B$14,2,FALSE)</f>
        <v>10.199999999999999</v>
      </c>
      <c r="X2236">
        <f t="shared" si="174"/>
        <v>0</v>
      </c>
      <c r="Y2236">
        <f>VLOOKUP(RIGHT($X$1,5),Key!$A$9:$B$14,2,FALSE)</f>
        <v>3.7</v>
      </c>
      <c r="Z2236">
        <f t="shared" si="172"/>
        <v>10.199999999999999</v>
      </c>
      <c r="AA2236">
        <f t="shared" si="173"/>
        <v>22</v>
      </c>
    </row>
    <row r="2237" spans="1:27" x14ac:dyDescent="0.3">
      <c r="A2237">
        <v>100067</v>
      </c>
      <c r="B2237">
        <v>230922</v>
      </c>
      <c r="C2237" s="3">
        <v>44130.600694444445</v>
      </c>
      <c r="D2237">
        <v>0</v>
      </c>
      <c r="E2237">
        <v>2</v>
      </c>
      <c r="F2237" t="s">
        <v>25</v>
      </c>
      <c r="G2237">
        <v>4</v>
      </c>
      <c r="H2237">
        <v>56.476559999999999</v>
      </c>
      <c r="I2237">
        <v>73.582030000000003</v>
      </c>
      <c r="J2237">
        <v>3.75</v>
      </c>
      <c r="K2237">
        <v>46.019530000000003</v>
      </c>
      <c r="L2237" s="3">
        <v>44130.352777777778</v>
      </c>
      <c r="M2237">
        <v>17.18</v>
      </c>
      <c r="N2237" t="s">
        <v>28</v>
      </c>
      <c r="P2237">
        <f>(C2237-Key!$B$1)*24</f>
        <v>-0.63333333330228925</v>
      </c>
      <c r="Q2237">
        <f>(Key!$B$2-'17.1'!C2237)*24</f>
        <v>3.5833333333139308</v>
      </c>
      <c r="R2237" s="3">
        <f>C2237-(M2237-Key!$B$5)/(24*Key!$B$6)</f>
        <v>44130.586879629627</v>
      </c>
      <c r="S2237">
        <f>M2237-Key!$B$5</f>
        <v>14.92</v>
      </c>
      <c r="T2237" s="2">
        <f t="shared" si="170"/>
        <v>44129.604166666664</v>
      </c>
      <c r="U2237" t="str">
        <f t="shared" si="171"/>
        <v>10-25-2020 14:30</v>
      </c>
      <c r="V2237">
        <f>IFERROR(IF(W2237=Z2237,VLOOKUP($U2237,[1]C8842!$G$2:$M$145,3,FALSE),0),0)</f>
        <v>22</v>
      </c>
      <c r="W2237">
        <f>VLOOKUP(RIGHT($V$1,5),Key!$A$9:$B$14,2,FALSE)</f>
        <v>10.199999999999999</v>
      </c>
      <c r="X2237">
        <f t="shared" si="174"/>
        <v>0</v>
      </c>
      <c r="Y2237">
        <f>VLOOKUP(RIGHT($X$1,5),Key!$A$9:$B$14,2,FALSE)</f>
        <v>3.7</v>
      </c>
      <c r="Z2237">
        <f t="shared" si="172"/>
        <v>10.199999999999999</v>
      </c>
      <c r="AA2237">
        <f t="shared" si="173"/>
        <v>22</v>
      </c>
    </row>
    <row r="2238" spans="1:27" x14ac:dyDescent="0.3">
      <c r="A2238">
        <v>100067</v>
      </c>
      <c r="B2238">
        <v>230922</v>
      </c>
      <c r="C2238" s="3">
        <v>44130.600694444445</v>
      </c>
      <c r="D2238">
        <v>0</v>
      </c>
      <c r="E2238">
        <v>2</v>
      </c>
      <c r="F2238" t="s">
        <v>25</v>
      </c>
      <c r="G2238">
        <v>3</v>
      </c>
      <c r="H2238">
        <v>55.796880000000002</v>
      </c>
      <c r="I2238">
        <v>34.183590000000002</v>
      </c>
      <c r="J2238">
        <v>1.9140630000000001</v>
      </c>
      <c r="K2238">
        <v>48.019530000000003</v>
      </c>
      <c r="L2238" s="3">
        <v>44130.352777777778</v>
      </c>
      <c r="M2238">
        <v>17.18</v>
      </c>
      <c r="N2238" t="s">
        <v>28</v>
      </c>
      <c r="P2238">
        <f>(C2238-Key!$B$1)*24</f>
        <v>-0.63333333330228925</v>
      </c>
      <c r="Q2238">
        <f>(Key!$B$2-'17.1'!C2238)*24</f>
        <v>3.5833333333139308</v>
      </c>
      <c r="R2238" s="3">
        <f>C2238-(M2238-Key!$B$5)/(24*Key!$B$6)</f>
        <v>44130.586879629627</v>
      </c>
      <c r="S2238">
        <f>M2238-Key!$B$5</f>
        <v>14.92</v>
      </c>
      <c r="T2238" s="2">
        <f t="shared" si="170"/>
        <v>44129.604166666664</v>
      </c>
      <c r="U2238" t="str">
        <f t="shared" si="171"/>
        <v>10-25-2020 14:30</v>
      </c>
      <c r="V2238">
        <f>IFERROR(IF(W2238=Z2238,VLOOKUP($U2238,[1]C8842!$G$2:$M$145,3,FALSE),0),0)</f>
        <v>22</v>
      </c>
      <c r="W2238">
        <f>VLOOKUP(RIGHT($V$1,5),Key!$A$9:$B$14,2,FALSE)</f>
        <v>10.199999999999999</v>
      </c>
      <c r="X2238">
        <f t="shared" si="174"/>
        <v>0</v>
      </c>
      <c r="Y2238">
        <f>VLOOKUP(RIGHT($X$1,5),Key!$A$9:$B$14,2,FALSE)</f>
        <v>3.7</v>
      </c>
      <c r="Z2238">
        <f t="shared" si="172"/>
        <v>10.199999999999999</v>
      </c>
      <c r="AA2238">
        <f t="shared" si="173"/>
        <v>22</v>
      </c>
    </row>
    <row r="2239" spans="1:27" x14ac:dyDescent="0.3">
      <c r="A2239">
        <v>100067</v>
      </c>
      <c r="B2239">
        <v>230922</v>
      </c>
      <c r="C2239" s="3">
        <v>44130.600694444445</v>
      </c>
      <c r="D2239">
        <v>3</v>
      </c>
      <c r="E2239">
        <v>2</v>
      </c>
      <c r="F2239" t="s">
        <v>26</v>
      </c>
      <c r="G2239">
        <v>3</v>
      </c>
      <c r="H2239">
        <v>63.242190000000001</v>
      </c>
      <c r="I2239">
        <v>47.589840000000002</v>
      </c>
      <c r="J2239">
        <v>2.2539060000000002</v>
      </c>
      <c r="K2239">
        <v>92.039060000000006</v>
      </c>
      <c r="L2239" s="3">
        <v>44130.352777777778</v>
      </c>
      <c r="M2239">
        <v>17.18</v>
      </c>
      <c r="N2239" t="s">
        <v>28</v>
      </c>
      <c r="P2239">
        <f>(C2239-Key!$B$1)*24</f>
        <v>-0.63333333330228925</v>
      </c>
      <c r="Q2239">
        <f>(Key!$B$2-'17.1'!C2239)*24</f>
        <v>3.5833333333139308</v>
      </c>
      <c r="R2239" s="3">
        <f>C2239-(M2239-Key!$B$5)/(24*Key!$B$6)</f>
        <v>44130.586879629627</v>
      </c>
      <c r="S2239">
        <f>M2239-Key!$B$5</f>
        <v>14.92</v>
      </c>
      <c r="T2239" s="2">
        <f t="shared" si="170"/>
        <v>44129.604166666664</v>
      </c>
      <c r="U2239" t="str">
        <f t="shared" si="171"/>
        <v>10-25-2020 14:30</v>
      </c>
      <c r="V2239">
        <f>IFERROR(IF(W2239=Z2239,VLOOKUP($U2239,[1]C8842!$G$2:$M$145,3,FALSE),0),0)</f>
        <v>22</v>
      </c>
      <c r="W2239">
        <f>VLOOKUP(RIGHT($V$1,5),Key!$A$9:$B$14,2,FALSE)</f>
        <v>10.199999999999999</v>
      </c>
      <c r="X2239">
        <f t="shared" si="174"/>
        <v>0</v>
      </c>
      <c r="Y2239">
        <f>VLOOKUP(RIGHT($X$1,5),Key!$A$9:$B$14,2,FALSE)</f>
        <v>3.7</v>
      </c>
      <c r="Z2239">
        <f t="shared" si="172"/>
        <v>10.199999999999999</v>
      </c>
      <c r="AA2239">
        <f t="shared" si="173"/>
        <v>22</v>
      </c>
    </row>
    <row r="2240" spans="1:27" x14ac:dyDescent="0.3">
      <c r="A2240">
        <v>100067</v>
      </c>
      <c r="B2240">
        <v>230922</v>
      </c>
      <c r="C2240" s="3">
        <v>44130.600694444445</v>
      </c>
      <c r="D2240">
        <v>2</v>
      </c>
      <c r="E2240">
        <v>1</v>
      </c>
      <c r="F2240" t="s">
        <v>26</v>
      </c>
      <c r="G2240">
        <v>1</v>
      </c>
      <c r="H2240">
        <v>68.855469999999997</v>
      </c>
      <c r="I2240">
        <v>15.01953</v>
      </c>
      <c r="J2240">
        <v>0.8125</v>
      </c>
      <c r="K2240">
        <v>80.03125</v>
      </c>
      <c r="L2240" s="3">
        <v>44130.352777777778</v>
      </c>
      <c r="M2240">
        <v>17.18</v>
      </c>
      <c r="N2240" t="s">
        <v>28</v>
      </c>
      <c r="P2240">
        <f>(C2240-Key!$B$1)*24</f>
        <v>-0.63333333330228925</v>
      </c>
      <c r="Q2240">
        <f>(Key!$B$2-'17.1'!C2240)*24</f>
        <v>3.5833333333139308</v>
      </c>
      <c r="R2240" s="3">
        <f>C2240-(M2240-Key!$B$5)/(24*Key!$B$6)</f>
        <v>44130.586879629627</v>
      </c>
      <c r="S2240">
        <f>M2240-Key!$B$5</f>
        <v>14.92</v>
      </c>
      <c r="T2240" s="2">
        <f t="shared" si="170"/>
        <v>44129.604166666664</v>
      </c>
      <c r="U2240" t="str">
        <f t="shared" si="171"/>
        <v>10-25-2020 14:30</v>
      </c>
      <c r="V2240">
        <f>IFERROR(IF(W2240=Z2240,VLOOKUP($U2240,[1]C8842!$G$2:$M$145,3,FALSE),0),0)</f>
        <v>22</v>
      </c>
      <c r="W2240">
        <f>VLOOKUP(RIGHT($V$1,5),Key!$A$9:$B$14,2,FALSE)</f>
        <v>10.199999999999999</v>
      </c>
      <c r="X2240">
        <f t="shared" si="174"/>
        <v>0</v>
      </c>
      <c r="Y2240">
        <f>VLOOKUP(RIGHT($X$1,5),Key!$A$9:$B$14,2,FALSE)</f>
        <v>3.7</v>
      </c>
      <c r="Z2240">
        <f t="shared" si="172"/>
        <v>10.199999999999999</v>
      </c>
      <c r="AA2240">
        <f t="shared" si="173"/>
        <v>22</v>
      </c>
    </row>
    <row r="2241" spans="1:27" x14ac:dyDescent="0.3">
      <c r="A2241">
        <v>100067</v>
      </c>
      <c r="B2241">
        <v>230922</v>
      </c>
      <c r="C2241" s="3">
        <v>44130.600694444445</v>
      </c>
      <c r="D2241">
        <v>3</v>
      </c>
      <c r="E2241">
        <v>2</v>
      </c>
      <c r="F2241" t="s">
        <v>26</v>
      </c>
      <c r="G2241">
        <v>2</v>
      </c>
      <c r="H2241">
        <v>69.753910000000005</v>
      </c>
      <c r="I2241">
        <v>22.410160000000001</v>
      </c>
      <c r="J2241">
        <v>1.082031</v>
      </c>
      <c r="K2241">
        <v>93.039060000000006</v>
      </c>
      <c r="L2241" s="3">
        <v>44130.352777777778</v>
      </c>
      <c r="M2241">
        <v>17.18</v>
      </c>
      <c r="N2241" t="s">
        <v>28</v>
      </c>
      <c r="P2241">
        <f>(C2241-Key!$B$1)*24</f>
        <v>-0.63333333330228925</v>
      </c>
      <c r="Q2241">
        <f>(Key!$B$2-'17.1'!C2241)*24</f>
        <v>3.5833333333139308</v>
      </c>
      <c r="R2241" s="3">
        <f>C2241-(M2241-Key!$B$5)/(24*Key!$B$6)</f>
        <v>44130.586879629627</v>
      </c>
      <c r="S2241">
        <f>M2241-Key!$B$5</f>
        <v>14.92</v>
      </c>
      <c r="T2241" s="2">
        <f t="shared" si="170"/>
        <v>44129.604166666664</v>
      </c>
      <c r="U2241" t="str">
        <f t="shared" si="171"/>
        <v>10-25-2020 14:30</v>
      </c>
      <c r="V2241">
        <f>IFERROR(IF(W2241=Z2241,VLOOKUP($U2241,[1]C8842!$G$2:$M$145,3,FALSE),0),0)</f>
        <v>22</v>
      </c>
      <c r="W2241">
        <f>VLOOKUP(RIGHT($V$1,5),Key!$A$9:$B$14,2,FALSE)</f>
        <v>10.199999999999999</v>
      </c>
      <c r="X2241">
        <f t="shared" si="174"/>
        <v>0</v>
      </c>
      <c r="Y2241">
        <f>VLOOKUP(RIGHT($X$1,5),Key!$A$9:$B$14,2,FALSE)</f>
        <v>3.7</v>
      </c>
      <c r="Z2241">
        <f t="shared" si="172"/>
        <v>10.199999999999999</v>
      </c>
      <c r="AA2241">
        <f t="shared" si="173"/>
        <v>22</v>
      </c>
    </row>
    <row r="2242" spans="1:27" x14ac:dyDescent="0.3">
      <c r="A2242">
        <v>100067</v>
      </c>
      <c r="B2242">
        <v>230922</v>
      </c>
      <c r="C2242" s="3">
        <v>44130.600694444445</v>
      </c>
      <c r="D2242">
        <v>3</v>
      </c>
      <c r="E2242">
        <v>2</v>
      </c>
      <c r="F2242" t="s">
        <v>26</v>
      </c>
      <c r="G2242">
        <v>2</v>
      </c>
      <c r="H2242">
        <v>62.75</v>
      </c>
      <c r="I2242">
        <v>20.76172</v>
      </c>
      <c r="J2242">
        <v>1.1328130000000001</v>
      </c>
      <c r="K2242">
        <v>93.039060000000006</v>
      </c>
      <c r="L2242" s="3">
        <v>44130.352777777778</v>
      </c>
      <c r="M2242">
        <v>17.18</v>
      </c>
      <c r="N2242" t="s">
        <v>28</v>
      </c>
      <c r="P2242">
        <f>(C2242-Key!$B$1)*24</f>
        <v>-0.63333333330228925</v>
      </c>
      <c r="Q2242">
        <f>(Key!$B$2-'17.1'!C2242)*24</f>
        <v>3.5833333333139308</v>
      </c>
      <c r="R2242" s="3">
        <f>C2242-(M2242-Key!$B$5)/(24*Key!$B$6)</f>
        <v>44130.586879629627</v>
      </c>
      <c r="S2242">
        <f>M2242-Key!$B$5</f>
        <v>14.92</v>
      </c>
      <c r="T2242" s="2">
        <f t="shared" si="170"/>
        <v>44129.604166666664</v>
      </c>
      <c r="U2242" t="str">
        <f t="shared" si="171"/>
        <v>10-25-2020 14:30</v>
      </c>
      <c r="V2242">
        <f>IFERROR(IF(W2242=Z2242,VLOOKUP($U2242,[1]C8842!$G$2:$M$145,3,FALSE),0),0)</f>
        <v>22</v>
      </c>
      <c r="W2242">
        <f>VLOOKUP(RIGHT($V$1,5),Key!$A$9:$B$14,2,FALSE)</f>
        <v>10.199999999999999</v>
      </c>
      <c r="X2242">
        <f t="shared" si="174"/>
        <v>0</v>
      </c>
      <c r="Y2242">
        <f>VLOOKUP(RIGHT($X$1,5),Key!$A$9:$B$14,2,FALSE)</f>
        <v>3.7</v>
      </c>
      <c r="Z2242">
        <f t="shared" si="172"/>
        <v>10.199999999999999</v>
      </c>
      <c r="AA2242">
        <f t="shared" si="173"/>
        <v>22</v>
      </c>
    </row>
    <row r="2243" spans="1:27" x14ac:dyDescent="0.3">
      <c r="A2243">
        <v>100067</v>
      </c>
      <c r="B2243">
        <v>230922</v>
      </c>
      <c r="C2243" s="3">
        <v>44130.601388888892</v>
      </c>
      <c r="D2243">
        <v>2</v>
      </c>
      <c r="E2243">
        <v>1</v>
      </c>
      <c r="F2243" t="s">
        <v>26</v>
      </c>
      <c r="G2243">
        <v>2</v>
      </c>
      <c r="H2243">
        <v>74.1875</v>
      </c>
      <c r="I2243">
        <v>23.0625</v>
      </c>
      <c r="J2243">
        <v>1.042969</v>
      </c>
      <c r="K2243">
        <v>80.03125</v>
      </c>
      <c r="L2243" s="3">
        <v>44130.352777777778</v>
      </c>
      <c r="M2243">
        <v>17.18</v>
      </c>
      <c r="N2243" t="s">
        <v>28</v>
      </c>
      <c r="P2243">
        <f>(C2243-Key!$B$1)*24</f>
        <v>-0.61666666658129543</v>
      </c>
      <c r="Q2243">
        <f>(Key!$B$2-'17.1'!C2243)*24</f>
        <v>3.566666666592937</v>
      </c>
      <c r="R2243" s="3">
        <f>C2243-(M2243-Key!$B$5)/(24*Key!$B$6)</f>
        <v>44130.587574074074</v>
      </c>
      <c r="S2243">
        <f>M2243-Key!$B$5</f>
        <v>14.92</v>
      </c>
      <c r="T2243" s="2">
        <f t="shared" ref="T2243:T2306" si="175">ROUND(C2243*24*60/10,0)/(24*6)-1</f>
        <v>44129.604166666664</v>
      </c>
      <c r="U2243" t="str">
        <f t="shared" ref="U2243:U2306" si="176">TEXT(T2243,"mm-dd-yyyy hh:mm")</f>
        <v>10-25-2020 14:30</v>
      </c>
      <c r="V2243">
        <f>IFERROR(IF(W2243=Z2243,VLOOKUP($U2243,[1]C8842!$G$2:$M$145,3,FALSE),0),0)</f>
        <v>22</v>
      </c>
      <c r="W2243">
        <f>VLOOKUP(RIGHT($V$1,5),Key!$A$9:$B$14,2,FALSE)</f>
        <v>10.199999999999999</v>
      </c>
      <c r="X2243">
        <f t="shared" si="174"/>
        <v>0</v>
      </c>
      <c r="Y2243">
        <f>VLOOKUP(RIGHT($X$1,5),Key!$A$9:$B$14,2,FALSE)</f>
        <v>3.7</v>
      </c>
      <c r="Z2243">
        <f t="shared" ref="Z2243:Z2306" si="177">M2243-MIN(ABS(Y2243-M2243),ABS(W2243-M2243))</f>
        <v>10.199999999999999</v>
      </c>
      <c r="AA2243">
        <f t="shared" ref="AA2243:AA2306" si="178">SUM(V2243,X2243)</f>
        <v>22</v>
      </c>
    </row>
    <row r="2244" spans="1:27" x14ac:dyDescent="0.3">
      <c r="A2244">
        <v>100067</v>
      </c>
      <c r="B2244">
        <v>230922</v>
      </c>
      <c r="C2244" s="3">
        <v>44130.601388888892</v>
      </c>
      <c r="D2244">
        <v>3</v>
      </c>
      <c r="E2244">
        <v>2</v>
      </c>
      <c r="F2244" t="s">
        <v>26</v>
      </c>
      <c r="G2244">
        <v>4</v>
      </c>
      <c r="H2244">
        <v>59.445309999999999</v>
      </c>
      <c r="I2244">
        <v>50.179690000000001</v>
      </c>
      <c r="J2244">
        <v>2.515625</v>
      </c>
      <c r="K2244">
        <v>93.039060000000006</v>
      </c>
      <c r="L2244" s="3">
        <v>44130.352777777778</v>
      </c>
      <c r="M2244">
        <v>17.18</v>
      </c>
      <c r="N2244" t="s">
        <v>28</v>
      </c>
      <c r="P2244">
        <f>(C2244-Key!$B$1)*24</f>
        <v>-0.61666666658129543</v>
      </c>
      <c r="Q2244">
        <f>(Key!$B$2-'17.1'!C2244)*24</f>
        <v>3.566666666592937</v>
      </c>
      <c r="R2244" s="3">
        <f>C2244-(M2244-Key!$B$5)/(24*Key!$B$6)</f>
        <v>44130.587574074074</v>
      </c>
      <c r="S2244">
        <f>M2244-Key!$B$5</f>
        <v>14.92</v>
      </c>
      <c r="T2244" s="2">
        <f t="shared" si="175"/>
        <v>44129.604166666664</v>
      </c>
      <c r="U2244" t="str">
        <f t="shared" si="176"/>
        <v>10-25-2020 14:30</v>
      </c>
      <c r="V2244">
        <f>IFERROR(IF(W2244=Z2244,VLOOKUP($U2244,[1]C8842!$G$2:$M$145,3,FALSE),0),0)</f>
        <v>22</v>
      </c>
      <c r="W2244">
        <f>VLOOKUP(RIGHT($V$1,5),Key!$A$9:$B$14,2,FALSE)</f>
        <v>10.199999999999999</v>
      </c>
      <c r="X2244">
        <f t="shared" ref="X2244:X2307" si="179">$X$2</f>
        <v>0</v>
      </c>
      <c r="Y2244">
        <f>VLOOKUP(RIGHT($X$1,5),Key!$A$9:$B$14,2,FALSE)</f>
        <v>3.7</v>
      </c>
      <c r="Z2244">
        <f t="shared" si="177"/>
        <v>10.199999999999999</v>
      </c>
      <c r="AA2244">
        <f t="shared" si="178"/>
        <v>22</v>
      </c>
    </row>
    <row r="2245" spans="1:27" x14ac:dyDescent="0.3">
      <c r="A2245">
        <v>100067</v>
      </c>
      <c r="B2245">
        <v>230922</v>
      </c>
      <c r="C2245" s="3">
        <v>44130.601388888892</v>
      </c>
      <c r="D2245">
        <v>1</v>
      </c>
      <c r="E2245">
        <v>1</v>
      </c>
      <c r="F2245" t="s">
        <v>25</v>
      </c>
      <c r="G2245">
        <v>1</v>
      </c>
      <c r="H2245">
        <v>62.054690000000001</v>
      </c>
      <c r="I2245">
        <v>17.67578</v>
      </c>
      <c r="J2245">
        <v>1.015625</v>
      </c>
      <c r="K2245">
        <v>58.023440000000001</v>
      </c>
      <c r="L2245" s="3">
        <v>44130.352777777778</v>
      </c>
      <c r="M2245">
        <v>17.18</v>
      </c>
      <c r="N2245" t="s">
        <v>28</v>
      </c>
      <c r="P2245">
        <f>(C2245-Key!$B$1)*24</f>
        <v>-0.61666666658129543</v>
      </c>
      <c r="Q2245">
        <f>(Key!$B$2-'17.1'!C2245)*24</f>
        <v>3.566666666592937</v>
      </c>
      <c r="R2245" s="3">
        <f>C2245-(M2245-Key!$B$5)/(24*Key!$B$6)</f>
        <v>44130.587574074074</v>
      </c>
      <c r="S2245">
        <f>M2245-Key!$B$5</f>
        <v>14.92</v>
      </c>
      <c r="T2245" s="2">
        <f t="shared" si="175"/>
        <v>44129.604166666664</v>
      </c>
      <c r="U2245" t="str">
        <f t="shared" si="176"/>
        <v>10-25-2020 14:30</v>
      </c>
      <c r="V2245">
        <f>IFERROR(IF(W2245=Z2245,VLOOKUP($U2245,[1]C8842!$G$2:$M$145,3,FALSE),0),0)</f>
        <v>22</v>
      </c>
      <c r="W2245">
        <f>VLOOKUP(RIGHT($V$1,5),Key!$A$9:$B$14,2,FALSE)</f>
        <v>10.199999999999999</v>
      </c>
      <c r="X2245">
        <f t="shared" si="179"/>
        <v>0</v>
      </c>
      <c r="Y2245">
        <f>VLOOKUP(RIGHT($X$1,5),Key!$A$9:$B$14,2,FALSE)</f>
        <v>3.7</v>
      </c>
      <c r="Z2245">
        <f t="shared" si="177"/>
        <v>10.199999999999999</v>
      </c>
      <c r="AA2245">
        <f t="shared" si="178"/>
        <v>22</v>
      </c>
    </row>
    <row r="2246" spans="1:27" x14ac:dyDescent="0.3">
      <c r="A2246">
        <v>100067</v>
      </c>
      <c r="B2246">
        <v>230922</v>
      </c>
      <c r="C2246" s="3">
        <v>44130.601388888892</v>
      </c>
      <c r="D2246">
        <v>3</v>
      </c>
      <c r="E2246">
        <v>2</v>
      </c>
      <c r="F2246" t="s">
        <v>26</v>
      </c>
      <c r="G2246">
        <v>2</v>
      </c>
      <c r="H2246">
        <v>67.832030000000003</v>
      </c>
      <c r="I2246">
        <v>25.17578</v>
      </c>
      <c r="J2246">
        <v>1.222656</v>
      </c>
      <c r="K2246">
        <v>96.039060000000006</v>
      </c>
      <c r="L2246" s="3">
        <v>44130.352777777778</v>
      </c>
      <c r="M2246">
        <v>17.18</v>
      </c>
      <c r="N2246" t="s">
        <v>28</v>
      </c>
      <c r="P2246">
        <f>(C2246-Key!$B$1)*24</f>
        <v>-0.61666666658129543</v>
      </c>
      <c r="Q2246">
        <f>(Key!$B$2-'17.1'!C2246)*24</f>
        <v>3.566666666592937</v>
      </c>
      <c r="R2246" s="3">
        <f>C2246-(M2246-Key!$B$5)/(24*Key!$B$6)</f>
        <v>44130.587574074074</v>
      </c>
      <c r="S2246">
        <f>M2246-Key!$B$5</f>
        <v>14.92</v>
      </c>
      <c r="T2246" s="2">
        <f t="shared" si="175"/>
        <v>44129.604166666664</v>
      </c>
      <c r="U2246" t="str">
        <f t="shared" si="176"/>
        <v>10-25-2020 14:30</v>
      </c>
      <c r="V2246">
        <f>IFERROR(IF(W2246=Z2246,VLOOKUP($U2246,[1]C8842!$G$2:$M$145,3,FALSE),0),0)</f>
        <v>22</v>
      </c>
      <c r="W2246">
        <f>VLOOKUP(RIGHT($V$1,5),Key!$A$9:$B$14,2,FALSE)</f>
        <v>10.199999999999999</v>
      </c>
      <c r="X2246">
        <f t="shared" si="179"/>
        <v>0</v>
      </c>
      <c r="Y2246">
        <f>VLOOKUP(RIGHT($X$1,5),Key!$A$9:$B$14,2,FALSE)</f>
        <v>3.7</v>
      </c>
      <c r="Z2246">
        <f t="shared" si="177"/>
        <v>10.199999999999999</v>
      </c>
      <c r="AA2246">
        <f t="shared" si="178"/>
        <v>22</v>
      </c>
    </row>
    <row r="2247" spans="1:27" x14ac:dyDescent="0.3">
      <c r="A2247">
        <v>100067</v>
      </c>
      <c r="B2247">
        <v>230922</v>
      </c>
      <c r="C2247" s="3">
        <v>44130.601388888892</v>
      </c>
      <c r="D2247">
        <v>2</v>
      </c>
      <c r="E2247">
        <v>1</v>
      </c>
      <c r="F2247" t="s">
        <v>26</v>
      </c>
      <c r="G2247">
        <v>1</v>
      </c>
      <c r="H2247">
        <v>73.585939999999994</v>
      </c>
      <c r="I2247">
        <v>16.83203</v>
      </c>
      <c r="J2247">
        <v>0.82421880000000003</v>
      </c>
      <c r="K2247">
        <v>82.035160000000005</v>
      </c>
      <c r="L2247" s="3">
        <v>44130.352777777778</v>
      </c>
      <c r="M2247">
        <v>17.18</v>
      </c>
      <c r="N2247" t="s">
        <v>28</v>
      </c>
      <c r="P2247">
        <f>(C2247-Key!$B$1)*24</f>
        <v>-0.61666666658129543</v>
      </c>
      <c r="Q2247">
        <f>(Key!$B$2-'17.1'!C2247)*24</f>
        <v>3.566666666592937</v>
      </c>
      <c r="R2247" s="3">
        <f>C2247-(M2247-Key!$B$5)/(24*Key!$B$6)</f>
        <v>44130.587574074074</v>
      </c>
      <c r="S2247">
        <f>M2247-Key!$B$5</f>
        <v>14.92</v>
      </c>
      <c r="T2247" s="2">
        <f t="shared" si="175"/>
        <v>44129.604166666664</v>
      </c>
      <c r="U2247" t="str">
        <f t="shared" si="176"/>
        <v>10-25-2020 14:30</v>
      </c>
      <c r="V2247">
        <f>IFERROR(IF(W2247=Z2247,VLOOKUP($U2247,[1]C8842!$G$2:$M$145,3,FALSE),0),0)</f>
        <v>22</v>
      </c>
      <c r="W2247">
        <f>VLOOKUP(RIGHT($V$1,5),Key!$A$9:$B$14,2,FALSE)</f>
        <v>10.199999999999999</v>
      </c>
      <c r="X2247">
        <f t="shared" si="179"/>
        <v>0</v>
      </c>
      <c r="Y2247">
        <f>VLOOKUP(RIGHT($X$1,5),Key!$A$9:$B$14,2,FALSE)</f>
        <v>3.7</v>
      </c>
      <c r="Z2247">
        <f t="shared" si="177"/>
        <v>10.199999999999999</v>
      </c>
      <c r="AA2247">
        <f t="shared" si="178"/>
        <v>22</v>
      </c>
    </row>
    <row r="2248" spans="1:27" x14ac:dyDescent="0.3">
      <c r="A2248">
        <v>100067</v>
      </c>
      <c r="B2248">
        <v>230922</v>
      </c>
      <c r="C2248" s="3">
        <v>44130.601388888892</v>
      </c>
      <c r="D2248">
        <v>0</v>
      </c>
      <c r="E2248">
        <v>2</v>
      </c>
      <c r="F2248" t="s">
        <v>25</v>
      </c>
      <c r="G2248">
        <v>1</v>
      </c>
      <c r="H2248">
        <v>67.894530000000003</v>
      </c>
      <c r="I2248">
        <v>12.39453</v>
      </c>
      <c r="J2248">
        <v>0.71875</v>
      </c>
      <c r="K2248">
        <v>48.019530000000003</v>
      </c>
      <c r="L2248" s="3">
        <v>44130.352777777778</v>
      </c>
      <c r="M2248">
        <v>17.18</v>
      </c>
      <c r="N2248" t="s">
        <v>28</v>
      </c>
      <c r="P2248">
        <f>(C2248-Key!$B$1)*24</f>
        <v>-0.61666666658129543</v>
      </c>
      <c r="Q2248">
        <f>(Key!$B$2-'17.1'!C2248)*24</f>
        <v>3.566666666592937</v>
      </c>
      <c r="R2248" s="3">
        <f>C2248-(M2248-Key!$B$5)/(24*Key!$B$6)</f>
        <v>44130.587574074074</v>
      </c>
      <c r="S2248">
        <f>M2248-Key!$B$5</f>
        <v>14.92</v>
      </c>
      <c r="T2248" s="2">
        <f t="shared" si="175"/>
        <v>44129.604166666664</v>
      </c>
      <c r="U2248" t="str">
        <f t="shared" si="176"/>
        <v>10-25-2020 14:30</v>
      </c>
      <c r="V2248">
        <f>IFERROR(IF(W2248=Z2248,VLOOKUP($U2248,[1]C8842!$G$2:$M$145,3,FALSE),0),0)</f>
        <v>22</v>
      </c>
      <c r="W2248">
        <f>VLOOKUP(RIGHT($V$1,5),Key!$A$9:$B$14,2,FALSE)</f>
        <v>10.199999999999999</v>
      </c>
      <c r="X2248">
        <f t="shared" si="179"/>
        <v>0</v>
      </c>
      <c r="Y2248">
        <f>VLOOKUP(RIGHT($X$1,5),Key!$A$9:$B$14,2,FALSE)</f>
        <v>3.7</v>
      </c>
      <c r="Z2248">
        <f t="shared" si="177"/>
        <v>10.199999999999999</v>
      </c>
      <c r="AA2248">
        <f t="shared" si="178"/>
        <v>22</v>
      </c>
    </row>
    <row r="2249" spans="1:27" x14ac:dyDescent="0.3">
      <c r="A2249">
        <v>100067</v>
      </c>
      <c r="B2249">
        <v>230922</v>
      </c>
      <c r="C2249" s="3">
        <v>44130.601388888892</v>
      </c>
      <c r="D2249">
        <v>3</v>
      </c>
      <c r="E2249">
        <v>2</v>
      </c>
      <c r="F2249" t="s">
        <v>26</v>
      </c>
      <c r="G2249">
        <v>1</v>
      </c>
      <c r="H2249">
        <v>63.292969999999997</v>
      </c>
      <c r="I2249">
        <v>16.496089999999999</v>
      </c>
      <c r="J2249">
        <v>0.9453125</v>
      </c>
      <c r="K2249">
        <v>94.039060000000006</v>
      </c>
      <c r="L2249" s="3">
        <v>44130.352777777778</v>
      </c>
      <c r="M2249">
        <v>17.18</v>
      </c>
      <c r="N2249" t="s">
        <v>28</v>
      </c>
      <c r="P2249">
        <f>(C2249-Key!$B$1)*24</f>
        <v>-0.61666666658129543</v>
      </c>
      <c r="Q2249">
        <f>(Key!$B$2-'17.1'!C2249)*24</f>
        <v>3.566666666592937</v>
      </c>
      <c r="R2249" s="3">
        <f>C2249-(M2249-Key!$B$5)/(24*Key!$B$6)</f>
        <v>44130.587574074074</v>
      </c>
      <c r="S2249">
        <f>M2249-Key!$B$5</f>
        <v>14.92</v>
      </c>
      <c r="T2249" s="2">
        <f t="shared" si="175"/>
        <v>44129.604166666664</v>
      </c>
      <c r="U2249" t="str">
        <f t="shared" si="176"/>
        <v>10-25-2020 14:30</v>
      </c>
      <c r="V2249">
        <f>IFERROR(IF(W2249=Z2249,VLOOKUP($U2249,[1]C8842!$G$2:$M$145,3,FALSE),0),0)</f>
        <v>22</v>
      </c>
      <c r="W2249">
        <f>VLOOKUP(RIGHT($V$1,5),Key!$A$9:$B$14,2,FALSE)</f>
        <v>10.199999999999999</v>
      </c>
      <c r="X2249">
        <f t="shared" si="179"/>
        <v>0</v>
      </c>
      <c r="Y2249">
        <f>VLOOKUP(RIGHT($X$1,5),Key!$A$9:$B$14,2,FALSE)</f>
        <v>3.7</v>
      </c>
      <c r="Z2249">
        <f t="shared" si="177"/>
        <v>10.199999999999999</v>
      </c>
      <c r="AA2249">
        <f t="shared" si="178"/>
        <v>22</v>
      </c>
    </row>
    <row r="2250" spans="1:27" x14ac:dyDescent="0.3">
      <c r="A2250">
        <v>100067</v>
      </c>
      <c r="B2250">
        <v>230922</v>
      </c>
      <c r="C2250" s="3">
        <v>44130.601388888892</v>
      </c>
      <c r="D2250">
        <v>0</v>
      </c>
      <c r="E2250">
        <v>2</v>
      </c>
      <c r="F2250" t="s">
        <v>25</v>
      </c>
      <c r="G2250">
        <v>1</v>
      </c>
      <c r="H2250">
        <v>65.128910000000005</v>
      </c>
      <c r="I2250">
        <v>16.152339999999999</v>
      </c>
      <c r="J2250">
        <v>0.90234380000000003</v>
      </c>
      <c r="K2250">
        <v>46.019530000000003</v>
      </c>
      <c r="L2250" s="3">
        <v>44130.352777777778</v>
      </c>
      <c r="M2250">
        <v>17.18</v>
      </c>
      <c r="N2250" t="s">
        <v>28</v>
      </c>
      <c r="P2250">
        <f>(C2250-Key!$B$1)*24</f>
        <v>-0.61666666658129543</v>
      </c>
      <c r="Q2250">
        <f>(Key!$B$2-'17.1'!C2250)*24</f>
        <v>3.566666666592937</v>
      </c>
      <c r="R2250" s="3">
        <f>C2250-(M2250-Key!$B$5)/(24*Key!$B$6)</f>
        <v>44130.587574074074</v>
      </c>
      <c r="S2250">
        <f>M2250-Key!$B$5</f>
        <v>14.92</v>
      </c>
      <c r="T2250" s="2">
        <f t="shared" si="175"/>
        <v>44129.604166666664</v>
      </c>
      <c r="U2250" t="str">
        <f t="shared" si="176"/>
        <v>10-25-2020 14:30</v>
      </c>
      <c r="V2250">
        <f>IFERROR(IF(W2250=Z2250,VLOOKUP($U2250,[1]C8842!$G$2:$M$145,3,FALSE),0),0)</f>
        <v>22</v>
      </c>
      <c r="W2250">
        <f>VLOOKUP(RIGHT($V$1,5),Key!$A$9:$B$14,2,FALSE)</f>
        <v>10.199999999999999</v>
      </c>
      <c r="X2250">
        <f t="shared" si="179"/>
        <v>0</v>
      </c>
      <c r="Y2250">
        <f>VLOOKUP(RIGHT($X$1,5),Key!$A$9:$B$14,2,FALSE)</f>
        <v>3.7</v>
      </c>
      <c r="Z2250">
        <f t="shared" si="177"/>
        <v>10.199999999999999</v>
      </c>
      <c r="AA2250">
        <f t="shared" si="178"/>
        <v>22</v>
      </c>
    </row>
    <row r="2251" spans="1:27" x14ac:dyDescent="0.3">
      <c r="A2251">
        <v>100067</v>
      </c>
      <c r="B2251">
        <v>230922</v>
      </c>
      <c r="C2251" s="3">
        <v>44130.601388888892</v>
      </c>
      <c r="D2251">
        <v>1</v>
      </c>
      <c r="E2251">
        <v>1</v>
      </c>
      <c r="F2251" t="s">
        <v>25</v>
      </c>
      <c r="G2251">
        <v>1</v>
      </c>
      <c r="H2251">
        <v>66.539060000000006</v>
      </c>
      <c r="I2251">
        <v>17.148440000000001</v>
      </c>
      <c r="J2251">
        <v>0.92578130000000003</v>
      </c>
      <c r="K2251">
        <v>59.023440000000001</v>
      </c>
      <c r="L2251" s="3">
        <v>44130.352777777778</v>
      </c>
      <c r="M2251">
        <v>17.18</v>
      </c>
      <c r="N2251" t="s">
        <v>28</v>
      </c>
      <c r="P2251">
        <f>(C2251-Key!$B$1)*24</f>
        <v>-0.61666666658129543</v>
      </c>
      <c r="Q2251">
        <f>(Key!$B$2-'17.1'!C2251)*24</f>
        <v>3.566666666592937</v>
      </c>
      <c r="R2251" s="3">
        <f>C2251-(M2251-Key!$B$5)/(24*Key!$B$6)</f>
        <v>44130.587574074074</v>
      </c>
      <c r="S2251">
        <f>M2251-Key!$B$5</f>
        <v>14.92</v>
      </c>
      <c r="T2251" s="2">
        <f t="shared" si="175"/>
        <v>44129.604166666664</v>
      </c>
      <c r="U2251" t="str">
        <f t="shared" si="176"/>
        <v>10-25-2020 14:30</v>
      </c>
      <c r="V2251">
        <f>IFERROR(IF(W2251=Z2251,VLOOKUP($U2251,[1]C8842!$G$2:$M$145,3,FALSE),0),0)</f>
        <v>22</v>
      </c>
      <c r="W2251">
        <f>VLOOKUP(RIGHT($V$1,5),Key!$A$9:$B$14,2,FALSE)</f>
        <v>10.199999999999999</v>
      </c>
      <c r="X2251">
        <f t="shared" si="179"/>
        <v>0</v>
      </c>
      <c r="Y2251">
        <f>VLOOKUP(RIGHT($X$1,5),Key!$A$9:$B$14,2,FALSE)</f>
        <v>3.7</v>
      </c>
      <c r="Z2251">
        <f t="shared" si="177"/>
        <v>10.199999999999999</v>
      </c>
      <c r="AA2251">
        <f t="shared" si="178"/>
        <v>22</v>
      </c>
    </row>
    <row r="2252" spans="1:27" x14ac:dyDescent="0.3">
      <c r="A2252">
        <v>100067</v>
      </c>
      <c r="B2252">
        <v>230922</v>
      </c>
      <c r="C2252" s="3">
        <v>44130.601388888892</v>
      </c>
      <c r="D2252">
        <v>1</v>
      </c>
      <c r="E2252">
        <v>1</v>
      </c>
      <c r="F2252" t="s">
        <v>25</v>
      </c>
      <c r="G2252">
        <v>1</v>
      </c>
      <c r="H2252">
        <v>64.222660000000005</v>
      </c>
      <c r="I2252">
        <v>16.83203</v>
      </c>
      <c r="J2252">
        <v>0.9453125</v>
      </c>
      <c r="K2252">
        <v>54.023440000000001</v>
      </c>
      <c r="L2252" s="3">
        <v>44130.352777777778</v>
      </c>
      <c r="M2252">
        <v>17.18</v>
      </c>
      <c r="N2252" t="s">
        <v>28</v>
      </c>
      <c r="P2252">
        <f>(C2252-Key!$B$1)*24</f>
        <v>-0.61666666658129543</v>
      </c>
      <c r="Q2252">
        <f>(Key!$B$2-'17.1'!C2252)*24</f>
        <v>3.566666666592937</v>
      </c>
      <c r="R2252" s="3">
        <f>C2252-(M2252-Key!$B$5)/(24*Key!$B$6)</f>
        <v>44130.587574074074</v>
      </c>
      <c r="S2252">
        <f>M2252-Key!$B$5</f>
        <v>14.92</v>
      </c>
      <c r="T2252" s="2">
        <f t="shared" si="175"/>
        <v>44129.604166666664</v>
      </c>
      <c r="U2252" t="str">
        <f t="shared" si="176"/>
        <v>10-25-2020 14:30</v>
      </c>
      <c r="V2252">
        <f>IFERROR(IF(W2252=Z2252,VLOOKUP($U2252,[1]C8842!$G$2:$M$145,3,FALSE),0),0)</f>
        <v>22</v>
      </c>
      <c r="W2252">
        <f>VLOOKUP(RIGHT($V$1,5),Key!$A$9:$B$14,2,FALSE)</f>
        <v>10.199999999999999</v>
      </c>
      <c r="X2252">
        <f t="shared" si="179"/>
        <v>0</v>
      </c>
      <c r="Y2252">
        <f>VLOOKUP(RIGHT($X$1,5),Key!$A$9:$B$14,2,FALSE)</f>
        <v>3.7</v>
      </c>
      <c r="Z2252">
        <f t="shared" si="177"/>
        <v>10.199999999999999</v>
      </c>
      <c r="AA2252">
        <f t="shared" si="178"/>
        <v>22</v>
      </c>
    </row>
    <row r="2253" spans="1:27" x14ac:dyDescent="0.3">
      <c r="A2253">
        <v>100067</v>
      </c>
      <c r="B2253">
        <v>230922</v>
      </c>
      <c r="C2253" s="3">
        <v>44130.601388888892</v>
      </c>
      <c r="D2253">
        <v>3</v>
      </c>
      <c r="E2253">
        <v>2</v>
      </c>
      <c r="F2253" t="s">
        <v>26</v>
      </c>
      <c r="G2253">
        <v>3</v>
      </c>
      <c r="H2253">
        <v>62.253909999999998</v>
      </c>
      <c r="I2253">
        <v>33.792969999999997</v>
      </c>
      <c r="J2253">
        <v>1.699219</v>
      </c>
      <c r="K2253">
        <v>92.039060000000006</v>
      </c>
      <c r="L2253" s="3">
        <v>44130.352777777778</v>
      </c>
      <c r="M2253">
        <v>17.18</v>
      </c>
      <c r="N2253" t="s">
        <v>28</v>
      </c>
      <c r="P2253">
        <f>(C2253-Key!$B$1)*24</f>
        <v>-0.61666666658129543</v>
      </c>
      <c r="Q2253">
        <f>(Key!$B$2-'17.1'!C2253)*24</f>
        <v>3.566666666592937</v>
      </c>
      <c r="R2253" s="3">
        <f>C2253-(M2253-Key!$B$5)/(24*Key!$B$6)</f>
        <v>44130.587574074074</v>
      </c>
      <c r="S2253">
        <f>M2253-Key!$B$5</f>
        <v>14.92</v>
      </c>
      <c r="T2253" s="2">
        <f t="shared" si="175"/>
        <v>44129.604166666664</v>
      </c>
      <c r="U2253" t="str">
        <f t="shared" si="176"/>
        <v>10-25-2020 14:30</v>
      </c>
      <c r="V2253">
        <f>IFERROR(IF(W2253=Z2253,VLOOKUP($U2253,[1]C8842!$G$2:$M$145,3,FALSE),0),0)</f>
        <v>22</v>
      </c>
      <c r="W2253">
        <f>VLOOKUP(RIGHT($V$1,5),Key!$A$9:$B$14,2,FALSE)</f>
        <v>10.199999999999999</v>
      </c>
      <c r="X2253">
        <f t="shared" si="179"/>
        <v>0</v>
      </c>
      <c r="Y2253">
        <f>VLOOKUP(RIGHT($X$1,5),Key!$A$9:$B$14,2,FALSE)</f>
        <v>3.7</v>
      </c>
      <c r="Z2253">
        <f t="shared" si="177"/>
        <v>10.199999999999999</v>
      </c>
      <c r="AA2253">
        <f t="shared" si="178"/>
        <v>22</v>
      </c>
    </row>
    <row r="2254" spans="1:27" x14ac:dyDescent="0.3">
      <c r="A2254">
        <v>100067</v>
      </c>
      <c r="B2254">
        <v>230922</v>
      </c>
      <c r="C2254" s="3">
        <v>44130.602083333331</v>
      </c>
      <c r="D2254">
        <v>0</v>
      </c>
      <c r="E2254">
        <v>2</v>
      </c>
      <c r="F2254" t="s">
        <v>25</v>
      </c>
      <c r="G2254">
        <v>1</v>
      </c>
      <c r="H2254">
        <v>64.691410000000005</v>
      </c>
      <c r="I2254">
        <v>16.65625</v>
      </c>
      <c r="J2254">
        <v>0.9296875</v>
      </c>
      <c r="K2254">
        <v>46.019530000000003</v>
      </c>
      <c r="L2254" s="3">
        <v>44130.352777777778</v>
      </c>
      <c r="M2254">
        <v>17.18</v>
      </c>
      <c r="N2254" t="s">
        <v>28</v>
      </c>
      <c r="P2254">
        <f>(C2254-Key!$B$1)*24</f>
        <v>-0.6000000000349246</v>
      </c>
      <c r="Q2254">
        <f>(Key!$B$2-'17.1'!C2254)*24</f>
        <v>3.5500000000465661</v>
      </c>
      <c r="R2254" s="3">
        <f>C2254-(M2254-Key!$B$5)/(24*Key!$B$6)</f>
        <v>44130.588268518513</v>
      </c>
      <c r="S2254">
        <f>M2254-Key!$B$5</f>
        <v>14.92</v>
      </c>
      <c r="T2254" s="2">
        <f t="shared" si="175"/>
        <v>44129.604166666664</v>
      </c>
      <c r="U2254" t="str">
        <f t="shared" si="176"/>
        <v>10-25-2020 14:30</v>
      </c>
      <c r="V2254">
        <f>IFERROR(IF(W2254=Z2254,VLOOKUP($U2254,[1]C8842!$G$2:$M$145,3,FALSE),0),0)</f>
        <v>22</v>
      </c>
      <c r="W2254">
        <f>VLOOKUP(RIGHT($V$1,5),Key!$A$9:$B$14,2,FALSE)</f>
        <v>10.199999999999999</v>
      </c>
      <c r="X2254">
        <f t="shared" si="179"/>
        <v>0</v>
      </c>
      <c r="Y2254">
        <f>VLOOKUP(RIGHT($X$1,5),Key!$A$9:$B$14,2,FALSE)</f>
        <v>3.7</v>
      </c>
      <c r="Z2254">
        <f t="shared" si="177"/>
        <v>10.199999999999999</v>
      </c>
      <c r="AA2254">
        <f t="shared" si="178"/>
        <v>22</v>
      </c>
    </row>
    <row r="2255" spans="1:27" x14ac:dyDescent="0.3">
      <c r="A2255">
        <v>100067</v>
      </c>
      <c r="B2255">
        <v>230922</v>
      </c>
      <c r="C2255" s="3">
        <v>44130.602083333331</v>
      </c>
      <c r="D2255">
        <v>3</v>
      </c>
      <c r="E2255">
        <v>2</v>
      </c>
      <c r="F2255" t="s">
        <v>26</v>
      </c>
      <c r="G2255">
        <v>3</v>
      </c>
      <c r="H2255">
        <v>63.871090000000002</v>
      </c>
      <c r="I2255">
        <v>34.84375</v>
      </c>
      <c r="J2255">
        <v>1.699219</v>
      </c>
      <c r="K2255">
        <v>94.039060000000006</v>
      </c>
      <c r="L2255" s="3">
        <v>44130.352777777778</v>
      </c>
      <c r="M2255">
        <v>17.18</v>
      </c>
      <c r="N2255" t="s">
        <v>28</v>
      </c>
      <c r="P2255">
        <f>(C2255-Key!$B$1)*24</f>
        <v>-0.6000000000349246</v>
      </c>
      <c r="Q2255">
        <f>(Key!$B$2-'17.1'!C2255)*24</f>
        <v>3.5500000000465661</v>
      </c>
      <c r="R2255" s="3">
        <f>C2255-(M2255-Key!$B$5)/(24*Key!$B$6)</f>
        <v>44130.588268518513</v>
      </c>
      <c r="S2255">
        <f>M2255-Key!$B$5</f>
        <v>14.92</v>
      </c>
      <c r="T2255" s="2">
        <f t="shared" si="175"/>
        <v>44129.604166666664</v>
      </c>
      <c r="U2255" t="str">
        <f t="shared" si="176"/>
        <v>10-25-2020 14:30</v>
      </c>
      <c r="V2255">
        <f>IFERROR(IF(W2255=Z2255,VLOOKUP($U2255,[1]C8842!$G$2:$M$145,3,FALSE),0),0)</f>
        <v>22</v>
      </c>
      <c r="W2255">
        <f>VLOOKUP(RIGHT($V$1,5),Key!$A$9:$B$14,2,FALSE)</f>
        <v>10.199999999999999</v>
      </c>
      <c r="X2255">
        <f t="shared" si="179"/>
        <v>0</v>
      </c>
      <c r="Y2255">
        <f>VLOOKUP(RIGHT($X$1,5),Key!$A$9:$B$14,2,FALSE)</f>
        <v>3.7</v>
      </c>
      <c r="Z2255">
        <f t="shared" si="177"/>
        <v>10.199999999999999</v>
      </c>
      <c r="AA2255">
        <f t="shared" si="178"/>
        <v>22</v>
      </c>
    </row>
    <row r="2256" spans="1:27" x14ac:dyDescent="0.3">
      <c r="A2256">
        <v>100067</v>
      </c>
      <c r="B2256">
        <v>230922</v>
      </c>
      <c r="C2256" s="3">
        <v>44130.602083333331</v>
      </c>
      <c r="D2256">
        <v>0</v>
      </c>
      <c r="E2256">
        <v>2</v>
      </c>
      <c r="F2256" t="s">
        <v>25</v>
      </c>
      <c r="G2256">
        <v>1</v>
      </c>
      <c r="H2256">
        <v>63.574219999999997</v>
      </c>
      <c r="I2256">
        <v>15.214840000000001</v>
      </c>
      <c r="J2256">
        <v>0.88671880000000003</v>
      </c>
      <c r="K2256">
        <v>46.019530000000003</v>
      </c>
      <c r="L2256" s="3">
        <v>44130.352777777778</v>
      </c>
      <c r="M2256">
        <v>17.18</v>
      </c>
      <c r="N2256" t="s">
        <v>28</v>
      </c>
      <c r="P2256">
        <f>(C2256-Key!$B$1)*24</f>
        <v>-0.6000000000349246</v>
      </c>
      <c r="Q2256">
        <f>(Key!$B$2-'17.1'!C2256)*24</f>
        <v>3.5500000000465661</v>
      </c>
      <c r="R2256" s="3">
        <f>C2256-(M2256-Key!$B$5)/(24*Key!$B$6)</f>
        <v>44130.588268518513</v>
      </c>
      <c r="S2256">
        <f>M2256-Key!$B$5</f>
        <v>14.92</v>
      </c>
      <c r="T2256" s="2">
        <f t="shared" si="175"/>
        <v>44129.604166666664</v>
      </c>
      <c r="U2256" t="str">
        <f t="shared" si="176"/>
        <v>10-25-2020 14:30</v>
      </c>
      <c r="V2256">
        <f>IFERROR(IF(W2256=Z2256,VLOOKUP($U2256,[1]C8842!$G$2:$M$145,3,FALSE),0),0)</f>
        <v>22</v>
      </c>
      <c r="W2256">
        <f>VLOOKUP(RIGHT($V$1,5),Key!$A$9:$B$14,2,FALSE)</f>
        <v>10.199999999999999</v>
      </c>
      <c r="X2256">
        <f t="shared" si="179"/>
        <v>0</v>
      </c>
      <c r="Y2256">
        <f>VLOOKUP(RIGHT($X$1,5),Key!$A$9:$B$14,2,FALSE)</f>
        <v>3.7</v>
      </c>
      <c r="Z2256">
        <f t="shared" si="177"/>
        <v>10.199999999999999</v>
      </c>
      <c r="AA2256">
        <f t="shared" si="178"/>
        <v>22</v>
      </c>
    </row>
    <row r="2257" spans="1:27" x14ac:dyDescent="0.3">
      <c r="A2257">
        <v>100067</v>
      </c>
      <c r="B2257">
        <v>230922</v>
      </c>
      <c r="C2257" s="3">
        <v>44130.602083333331</v>
      </c>
      <c r="D2257">
        <v>1</v>
      </c>
      <c r="E2257">
        <v>1</v>
      </c>
      <c r="F2257" t="s">
        <v>25</v>
      </c>
      <c r="G2257">
        <v>1</v>
      </c>
      <c r="H2257">
        <v>68.777339999999995</v>
      </c>
      <c r="I2257">
        <v>14.4375</v>
      </c>
      <c r="J2257">
        <v>0.7890625</v>
      </c>
      <c r="K2257">
        <v>58.023440000000001</v>
      </c>
      <c r="L2257" s="3">
        <v>44130.352777777778</v>
      </c>
      <c r="M2257">
        <v>17.18</v>
      </c>
      <c r="N2257" t="s">
        <v>28</v>
      </c>
      <c r="P2257">
        <f>(C2257-Key!$B$1)*24</f>
        <v>-0.6000000000349246</v>
      </c>
      <c r="Q2257">
        <f>(Key!$B$2-'17.1'!C2257)*24</f>
        <v>3.5500000000465661</v>
      </c>
      <c r="R2257" s="3">
        <f>C2257-(M2257-Key!$B$5)/(24*Key!$B$6)</f>
        <v>44130.588268518513</v>
      </c>
      <c r="S2257">
        <f>M2257-Key!$B$5</f>
        <v>14.92</v>
      </c>
      <c r="T2257" s="2">
        <f t="shared" si="175"/>
        <v>44129.604166666664</v>
      </c>
      <c r="U2257" t="str">
        <f t="shared" si="176"/>
        <v>10-25-2020 14:30</v>
      </c>
      <c r="V2257">
        <f>IFERROR(IF(W2257=Z2257,VLOOKUP($U2257,[1]C8842!$G$2:$M$145,3,FALSE),0),0)</f>
        <v>22</v>
      </c>
      <c r="W2257">
        <f>VLOOKUP(RIGHT($V$1,5),Key!$A$9:$B$14,2,FALSE)</f>
        <v>10.199999999999999</v>
      </c>
      <c r="X2257">
        <f t="shared" si="179"/>
        <v>0</v>
      </c>
      <c r="Y2257">
        <f>VLOOKUP(RIGHT($X$1,5),Key!$A$9:$B$14,2,FALSE)</f>
        <v>3.7</v>
      </c>
      <c r="Z2257">
        <f t="shared" si="177"/>
        <v>10.199999999999999</v>
      </c>
      <c r="AA2257">
        <f t="shared" si="178"/>
        <v>22</v>
      </c>
    </row>
    <row r="2258" spans="1:27" x14ac:dyDescent="0.3">
      <c r="A2258">
        <v>100067</v>
      </c>
      <c r="B2258">
        <v>230922</v>
      </c>
      <c r="C2258" s="3">
        <v>44130.602083333331</v>
      </c>
      <c r="D2258">
        <v>3</v>
      </c>
      <c r="E2258">
        <v>2</v>
      </c>
      <c r="F2258" t="s">
        <v>26</v>
      </c>
      <c r="G2258">
        <v>1</v>
      </c>
      <c r="H2258">
        <v>71.59375</v>
      </c>
      <c r="I2258">
        <v>16.902339999999999</v>
      </c>
      <c r="J2258">
        <v>0.84765630000000003</v>
      </c>
      <c r="K2258">
        <v>92.039060000000006</v>
      </c>
      <c r="L2258" s="3">
        <v>44130.352777777778</v>
      </c>
      <c r="M2258">
        <v>17.18</v>
      </c>
      <c r="N2258" t="s">
        <v>28</v>
      </c>
      <c r="P2258">
        <f>(C2258-Key!$B$1)*24</f>
        <v>-0.6000000000349246</v>
      </c>
      <c r="Q2258">
        <f>(Key!$B$2-'17.1'!C2258)*24</f>
        <v>3.5500000000465661</v>
      </c>
      <c r="R2258" s="3">
        <f>C2258-(M2258-Key!$B$5)/(24*Key!$B$6)</f>
        <v>44130.588268518513</v>
      </c>
      <c r="S2258">
        <f>M2258-Key!$B$5</f>
        <v>14.92</v>
      </c>
      <c r="T2258" s="2">
        <f t="shared" si="175"/>
        <v>44129.604166666664</v>
      </c>
      <c r="U2258" t="str">
        <f t="shared" si="176"/>
        <v>10-25-2020 14:30</v>
      </c>
      <c r="V2258">
        <f>IFERROR(IF(W2258=Z2258,VLOOKUP($U2258,[1]C8842!$G$2:$M$145,3,FALSE),0),0)</f>
        <v>22</v>
      </c>
      <c r="W2258">
        <f>VLOOKUP(RIGHT($V$1,5),Key!$A$9:$B$14,2,FALSE)</f>
        <v>10.199999999999999</v>
      </c>
      <c r="X2258">
        <f t="shared" si="179"/>
        <v>0</v>
      </c>
      <c r="Y2258">
        <f>VLOOKUP(RIGHT($X$1,5),Key!$A$9:$B$14,2,FALSE)</f>
        <v>3.7</v>
      </c>
      <c r="Z2258">
        <f t="shared" si="177"/>
        <v>10.199999999999999</v>
      </c>
      <c r="AA2258">
        <f t="shared" si="178"/>
        <v>22</v>
      </c>
    </row>
    <row r="2259" spans="1:27" x14ac:dyDescent="0.3">
      <c r="A2259">
        <v>100067</v>
      </c>
      <c r="B2259">
        <v>230922</v>
      </c>
      <c r="C2259" s="3">
        <v>44130.602083333331</v>
      </c>
      <c r="D2259">
        <v>2</v>
      </c>
      <c r="E2259">
        <v>1</v>
      </c>
      <c r="F2259" t="s">
        <v>26</v>
      </c>
      <c r="G2259">
        <v>1</v>
      </c>
      <c r="H2259">
        <v>71.429689999999994</v>
      </c>
      <c r="I2259">
        <v>19.26953</v>
      </c>
      <c r="J2259">
        <v>0.94140630000000003</v>
      </c>
      <c r="K2259">
        <v>82.035160000000005</v>
      </c>
      <c r="L2259" s="3">
        <v>44130.352777777778</v>
      </c>
      <c r="M2259">
        <v>17.18</v>
      </c>
      <c r="N2259" t="s">
        <v>28</v>
      </c>
      <c r="P2259">
        <f>(C2259-Key!$B$1)*24</f>
        <v>-0.6000000000349246</v>
      </c>
      <c r="Q2259">
        <f>(Key!$B$2-'17.1'!C2259)*24</f>
        <v>3.5500000000465661</v>
      </c>
      <c r="R2259" s="3">
        <f>C2259-(M2259-Key!$B$5)/(24*Key!$B$6)</f>
        <v>44130.588268518513</v>
      </c>
      <c r="S2259">
        <f>M2259-Key!$B$5</f>
        <v>14.92</v>
      </c>
      <c r="T2259" s="2">
        <f t="shared" si="175"/>
        <v>44129.604166666664</v>
      </c>
      <c r="U2259" t="str">
        <f t="shared" si="176"/>
        <v>10-25-2020 14:30</v>
      </c>
      <c r="V2259">
        <f>IFERROR(IF(W2259=Z2259,VLOOKUP($U2259,[1]C8842!$G$2:$M$145,3,FALSE),0),0)</f>
        <v>22</v>
      </c>
      <c r="W2259">
        <f>VLOOKUP(RIGHT($V$1,5),Key!$A$9:$B$14,2,FALSE)</f>
        <v>10.199999999999999</v>
      </c>
      <c r="X2259">
        <f t="shared" si="179"/>
        <v>0</v>
      </c>
      <c r="Y2259">
        <f>VLOOKUP(RIGHT($X$1,5),Key!$A$9:$B$14,2,FALSE)</f>
        <v>3.7</v>
      </c>
      <c r="Z2259">
        <f t="shared" si="177"/>
        <v>10.199999999999999</v>
      </c>
      <c r="AA2259">
        <f t="shared" si="178"/>
        <v>22</v>
      </c>
    </row>
    <row r="2260" spans="1:27" x14ac:dyDescent="0.3">
      <c r="A2260">
        <v>100067</v>
      </c>
      <c r="B2260">
        <v>230922</v>
      </c>
      <c r="C2260" s="3">
        <v>44130.602083333331</v>
      </c>
      <c r="D2260">
        <v>2</v>
      </c>
      <c r="E2260">
        <v>1</v>
      </c>
      <c r="F2260" t="s">
        <v>26</v>
      </c>
      <c r="G2260">
        <v>2</v>
      </c>
      <c r="H2260">
        <v>69.148439999999994</v>
      </c>
      <c r="I2260">
        <v>20.36328</v>
      </c>
      <c r="J2260">
        <v>1.011719</v>
      </c>
      <c r="K2260">
        <v>82.035160000000005</v>
      </c>
      <c r="L2260" s="3">
        <v>44130.352777777778</v>
      </c>
      <c r="M2260">
        <v>17.18</v>
      </c>
      <c r="N2260" t="s">
        <v>28</v>
      </c>
      <c r="P2260">
        <f>(C2260-Key!$B$1)*24</f>
        <v>-0.6000000000349246</v>
      </c>
      <c r="Q2260">
        <f>(Key!$B$2-'17.1'!C2260)*24</f>
        <v>3.5500000000465661</v>
      </c>
      <c r="R2260" s="3">
        <f>C2260-(M2260-Key!$B$5)/(24*Key!$B$6)</f>
        <v>44130.588268518513</v>
      </c>
      <c r="S2260">
        <f>M2260-Key!$B$5</f>
        <v>14.92</v>
      </c>
      <c r="T2260" s="2">
        <f t="shared" si="175"/>
        <v>44129.604166666664</v>
      </c>
      <c r="U2260" t="str">
        <f t="shared" si="176"/>
        <v>10-25-2020 14:30</v>
      </c>
      <c r="V2260">
        <f>IFERROR(IF(W2260=Z2260,VLOOKUP($U2260,[1]C8842!$G$2:$M$145,3,FALSE),0),0)</f>
        <v>22</v>
      </c>
      <c r="W2260">
        <f>VLOOKUP(RIGHT($V$1,5),Key!$A$9:$B$14,2,FALSE)</f>
        <v>10.199999999999999</v>
      </c>
      <c r="X2260">
        <f t="shared" si="179"/>
        <v>0</v>
      </c>
      <c r="Y2260">
        <f>VLOOKUP(RIGHT($X$1,5),Key!$A$9:$B$14,2,FALSE)</f>
        <v>3.7</v>
      </c>
      <c r="Z2260">
        <f t="shared" si="177"/>
        <v>10.199999999999999</v>
      </c>
      <c r="AA2260">
        <f t="shared" si="178"/>
        <v>22</v>
      </c>
    </row>
    <row r="2261" spans="1:27" x14ac:dyDescent="0.3">
      <c r="A2261">
        <v>100067</v>
      </c>
      <c r="B2261">
        <v>230922</v>
      </c>
      <c r="C2261" s="3">
        <v>44130.602083333331</v>
      </c>
      <c r="D2261">
        <v>2</v>
      </c>
      <c r="E2261">
        <v>1</v>
      </c>
      <c r="F2261" t="s">
        <v>26</v>
      </c>
      <c r="G2261">
        <v>1</v>
      </c>
      <c r="H2261">
        <v>69.78125</v>
      </c>
      <c r="I2261">
        <v>16.289059999999999</v>
      </c>
      <c r="J2261">
        <v>0.84765630000000003</v>
      </c>
      <c r="K2261">
        <v>82.035160000000005</v>
      </c>
      <c r="L2261" s="3">
        <v>44130.352777777778</v>
      </c>
      <c r="M2261">
        <v>17.18</v>
      </c>
      <c r="N2261" t="s">
        <v>28</v>
      </c>
      <c r="P2261">
        <f>(C2261-Key!$B$1)*24</f>
        <v>-0.6000000000349246</v>
      </c>
      <c r="Q2261">
        <f>(Key!$B$2-'17.1'!C2261)*24</f>
        <v>3.5500000000465661</v>
      </c>
      <c r="R2261" s="3">
        <f>C2261-(M2261-Key!$B$5)/(24*Key!$B$6)</f>
        <v>44130.588268518513</v>
      </c>
      <c r="S2261">
        <f>M2261-Key!$B$5</f>
        <v>14.92</v>
      </c>
      <c r="T2261" s="2">
        <f t="shared" si="175"/>
        <v>44129.604166666664</v>
      </c>
      <c r="U2261" t="str">
        <f t="shared" si="176"/>
        <v>10-25-2020 14:30</v>
      </c>
      <c r="V2261">
        <f>IFERROR(IF(W2261=Z2261,VLOOKUP($U2261,[1]C8842!$G$2:$M$145,3,FALSE),0),0)</f>
        <v>22</v>
      </c>
      <c r="W2261">
        <f>VLOOKUP(RIGHT($V$1,5),Key!$A$9:$B$14,2,FALSE)</f>
        <v>10.199999999999999</v>
      </c>
      <c r="X2261">
        <f t="shared" si="179"/>
        <v>0</v>
      </c>
      <c r="Y2261">
        <f>VLOOKUP(RIGHT($X$1,5),Key!$A$9:$B$14,2,FALSE)</f>
        <v>3.7</v>
      </c>
      <c r="Z2261">
        <f t="shared" si="177"/>
        <v>10.199999999999999</v>
      </c>
      <c r="AA2261">
        <f t="shared" si="178"/>
        <v>22</v>
      </c>
    </row>
    <row r="2262" spans="1:27" x14ac:dyDescent="0.3">
      <c r="A2262">
        <v>100067</v>
      </c>
      <c r="B2262">
        <v>230922</v>
      </c>
      <c r="C2262" s="3">
        <v>44130.602083333331</v>
      </c>
      <c r="D2262">
        <v>3</v>
      </c>
      <c r="E2262">
        <v>2</v>
      </c>
      <c r="F2262" t="s">
        <v>26</v>
      </c>
      <c r="G2262">
        <v>1</v>
      </c>
      <c r="H2262">
        <v>68.523439999999994</v>
      </c>
      <c r="I2262">
        <v>14.64063</v>
      </c>
      <c r="J2262">
        <v>0.80078130000000003</v>
      </c>
      <c r="K2262">
        <v>94.039060000000006</v>
      </c>
      <c r="L2262" s="3">
        <v>44130.352777777778</v>
      </c>
      <c r="M2262">
        <v>17.18</v>
      </c>
      <c r="N2262" t="s">
        <v>28</v>
      </c>
      <c r="P2262">
        <f>(C2262-Key!$B$1)*24</f>
        <v>-0.6000000000349246</v>
      </c>
      <c r="Q2262">
        <f>(Key!$B$2-'17.1'!C2262)*24</f>
        <v>3.5500000000465661</v>
      </c>
      <c r="R2262" s="3">
        <f>C2262-(M2262-Key!$B$5)/(24*Key!$B$6)</f>
        <v>44130.588268518513</v>
      </c>
      <c r="S2262">
        <f>M2262-Key!$B$5</f>
        <v>14.92</v>
      </c>
      <c r="T2262" s="2">
        <f t="shared" si="175"/>
        <v>44129.604166666664</v>
      </c>
      <c r="U2262" t="str">
        <f t="shared" si="176"/>
        <v>10-25-2020 14:30</v>
      </c>
      <c r="V2262">
        <f>IFERROR(IF(W2262=Z2262,VLOOKUP($U2262,[1]C8842!$G$2:$M$145,3,FALSE),0),0)</f>
        <v>22</v>
      </c>
      <c r="W2262">
        <f>VLOOKUP(RIGHT($V$1,5),Key!$A$9:$B$14,2,FALSE)</f>
        <v>10.199999999999999</v>
      </c>
      <c r="X2262">
        <f t="shared" si="179"/>
        <v>0</v>
      </c>
      <c r="Y2262">
        <f>VLOOKUP(RIGHT($X$1,5),Key!$A$9:$B$14,2,FALSE)</f>
        <v>3.7</v>
      </c>
      <c r="Z2262">
        <f t="shared" si="177"/>
        <v>10.199999999999999</v>
      </c>
      <c r="AA2262">
        <f t="shared" si="178"/>
        <v>22</v>
      </c>
    </row>
    <row r="2263" spans="1:27" x14ac:dyDescent="0.3">
      <c r="A2263">
        <v>100067</v>
      </c>
      <c r="B2263">
        <v>230922</v>
      </c>
      <c r="C2263" s="3">
        <v>44130.602083333331</v>
      </c>
      <c r="D2263">
        <v>3</v>
      </c>
      <c r="E2263">
        <v>2</v>
      </c>
      <c r="F2263" t="s">
        <v>26</v>
      </c>
      <c r="G2263">
        <v>1</v>
      </c>
      <c r="H2263">
        <v>58.894530000000003</v>
      </c>
      <c r="I2263">
        <v>17.398440000000001</v>
      </c>
      <c r="J2263">
        <v>1.0546880000000001</v>
      </c>
      <c r="K2263">
        <v>93.039060000000006</v>
      </c>
      <c r="L2263" s="3">
        <v>44130.352777777778</v>
      </c>
      <c r="M2263">
        <v>17.18</v>
      </c>
      <c r="N2263" t="s">
        <v>28</v>
      </c>
      <c r="P2263">
        <f>(C2263-Key!$B$1)*24</f>
        <v>-0.6000000000349246</v>
      </c>
      <c r="Q2263">
        <f>(Key!$B$2-'17.1'!C2263)*24</f>
        <v>3.5500000000465661</v>
      </c>
      <c r="R2263" s="3">
        <f>C2263-(M2263-Key!$B$5)/(24*Key!$B$6)</f>
        <v>44130.588268518513</v>
      </c>
      <c r="S2263">
        <f>M2263-Key!$B$5</f>
        <v>14.92</v>
      </c>
      <c r="T2263" s="2">
        <f t="shared" si="175"/>
        <v>44129.604166666664</v>
      </c>
      <c r="U2263" t="str">
        <f t="shared" si="176"/>
        <v>10-25-2020 14:30</v>
      </c>
      <c r="V2263">
        <f>IFERROR(IF(W2263=Z2263,VLOOKUP($U2263,[1]C8842!$G$2:$M$145,3,FALSE),0),0)</f>
        <v>22</v>
      </c>
      <c r="W2263">
        <f>VLOOKUP(RIGHT($V$1,5),Key!$A$9:$B$14,2,FALSE)</f>
        <v>10.199999999999999</v>
      </c>
      <c r="X2263">
        <f t="shared" si="179"/>
        <v>0</v>
      </c>
      <c r="Y2263">
        <f>VLOOKUP(RIGHT($X$1,5),Key!$A$9:$B$14,2,FALSE)</f>
        <v>3.7</v>
      </c>
      <c r="Z2263">
        <f t="shared" si="177"/>
        <v>10.199999999999999</v>
      </c>
      <c r="AA2263">
        <f t="shared" si="178"/>
        <v>22</v>
      </c>
    </row>
    <row r="2264" spans="1:27" x14ac:dyDescent="0.3">
      <c r="A2264">
        <v>100067</v>
      </c>
      <c r="B2264">
        <v>230922</v>
      </c>
      <c r="C2264" s="3">
        <v>44130.602083333331</v>
      </c>
      <c r="D2264">
        <v>0</v>
      </c>
      <c r="E2264">
        <v>2</v>
      </c>
      <c r="F2264" t="s">
        <v>25</v>
      </c>
      <c r="G2264">
        <v>1</v>
      </c>
      <c r="H2264">
        <v>58.742190000000001</v>
      </c>
      <c r="I2264">
        <v>12.86328</v>
      </c>
      <c r="J2264">
        <v>0.8515625</v>
      </c>
      <c r="K2264">
        <v>46.019530000000003</v>
      </c>
      <c r="L2264" s="3">
        <v>44130.352777777778</v>
      </c>
      <c r="M2264">
        <v>17.18</v>
      </c>
      <c r="N2264" t="s">
        <v>28</v>
      </c>
      <c r="P2264">
        <f>(C2264-Key!$B$1)*24</f>
        <v>-0.6000000000349246</v>
      </c>
      <c r="Q2264">
        <f>(Key!$B$2-'17.1'!C2264)*24</f>
        <v>3.5500000000465661</v>
      </c>
      <c r="R2264" s="3">
        <f>C2264-(M2264-Key!$B$5)/(24*Key!$B$6)</f>
        <v>44130.588268518513</v>
      </c>
      <c r="S2264">
        <f>M2264-Key!$B$5</f>
        <v>14.92</v>
      </c>
      <c r="T2264" s="2">
        <f t="shared" si="175"/>
        <v>44129.604166666664</v>
      </c>
      <c r="U2264" t="str">
        <f t="shared" si="176"/>
        <v>10-25-2020 14:30</v>
      </c>
      <c r="V2264">
        <f>IFERROR(IF(W2264=Z2264,VLOOKUP($U2264,[1]C8842!$G$2:$M$145,3,FALSE),0),0)</f>
        <v>22</v>
      </c>
      <c r="W2264">
        <f>VLOOKUP(RIGHT($V$1,5),Key!$A$9:$B$14,2,FALSE)</f>
        <v>10.199999999999999</v>
      </c>
      <c r="X2264">
        <f t="shared" si="179"/>
        <v>0</v>
      </c>
      <c r="Y2264">
        <f>VLOOKUP(RIGHT($X$1,5),Key!$A$9:$B$14,2,FALSE)</f>
        <v>3.7</v>
      </c>
      <c r="Z2264">
        <f t="shared" si="177"/>
        <v>10.199999999999999</v>
      </c>
      <c r="AA2264">
        <f t="shared" si="178"/>
        <v>22</v>
      </c>
    </row>
    <row r="2265" spans="1:27" x14ac:dyDescent="0.3">
      <c r="A2265">
        <v>100067</v>
      </c>
      <c r="B2265">
        <v>230922</v>
      </c>
      <c r="C2265" s="3">
        <v>44130.602083333331</v>
      </c>
      <c r="D2265">
        <v>0</v>
      </c>
      <c r="E2265">
        <v>2</v>
      </c>
      <c r="F2265" t="s">
        <v>25</v>
      </c>
      <c r="G2265">
        <v>2</v>
      </c>
      <c r="H2265">
        <v>63.042969999999997</v>
      </c>
      <c r="I2265">
        <v>24.859380000000002</v>
      </c>
      <c r="J2265">
        <v>1.300781</v>
      </c>
      <c r="K2265">
        <v>47.019530000000003</v>
      </c>
      <c r="L2265" s="3">
        <v>44130.355555555558</v>
      </c>
      <c r="M2265">
        <v>17.18</v>
      </c>
      <c r="N2265" t="s">
        <v>28</v>
      </c>
      <c r="P2265">
        <f>(C2265-Key!$B$1)*24</f>
        <v>-0.6000000000349246</v>
      </c>
      <c r="Q2265">
        <f>(Key!$B$2-'17.1'!C2265)*24</f>
        <v>3.5500000000465661</v>
      </c>
      <c r="R2265" s="3">
        <f>C2265-(M2265-Key!$B$5)/(24*Key!$B$6)</f>
        <v>44130.588268518513</v>
      </c>
      <c r="S2265">
        <f>M2265-Key!$B$5</f>
        <v>14.92</v>
      </c>
      <c r="T2265" s="2">
        <f t="shared" si="175"/>
        <v>44129.604166666664</v>
      </c>
      <c r="U2265" t="str">
        <f t="shared" si="176"/>
        <v>10-25-2020 14:30</v>
      </c>
      <c r="V2265">
        <f>IFERROR(IF(W2265=Z2265,VLOOKUP($U2265,[1]C8842!$G$2:$M$145,3,FALSE),0),0)</f>
        <v>22</v>
      </c>
      <c r="W2265">
        <f>VLOOKUP(RIGHT($V$1,5),Key!$A$9:$B$14,2,FALSE)</f>
        <v>10.199999999999999</v>
      </c>
      <c r="X2265">
        <f t="shared" si="179"/>
        <v>0</v>
      </c>
      <c r="Y2265">
        <f>VLOOKUP(RIGHT($X$1,5),Key!$A$9:$B$14,2,FALSE)</f>
        <v>3.7</v>
      </c>
      <c r="Z2265">
        <f t="shared" si="177"/>
        <v>10.199999999999999</v>
      </c>
      <c r="AA2265">
        <f t="shared" si="178"/>
        <v>22</v>
      </c>
    </row>
    <row r="2266" spans="1:27" x14ac:dyDescent="0.3">
      <c r="A2266">
        <v>100067</v>
      </c>
      <c r="B2266">
        <v>230922</v>
      </c>
      <c r="C2266" s="3">
        <v>44130.602083333331</v>
      </c>
      <c r="D2266">
        <v>0</v>
      </c>
      <c r="E2266">
        <v>2</v>
      </c>
      <c r="F2266" t="s">
        <v>25</v>
      </c>
      <c r="G2266">
        <v>1</v>
      </c>
      <c r="H2266">
        <v>61.859380000000002</v>
      </c>
      <c r="I2266">
        <v>17.23828</v>
      </c>
      <c r="J2266">
        <v>1</v>
      </c>
      <c r="K2266">
        <v>47.019530000000003</v>
      </c>
      <c r="L2266" s="3">
        <v>44130.355555555558</v>
      </c>
      <c r="M2266">
        <v>17.18</v>
      </c>
      <c r="N2266" t="s">
        <v>28</v>
      </c>
      <c r="P2266">
        <f>(C2266-Key!$B$1)*24</f>
        <v>-0.6000000000349246</v>
      </c>
      <c r="Q2266">
        <f>(Key!$B$2-'17.1'!C2266)*24</f>
        <v>3.5500000000465661</v>
      </c>
      <c r="R2266" s="3">
        <f>C2266-(M2266-Key!$B$5)/(24*Key!$B$6)</f>
        <v>44130.588268518513</v>
      </c>
      <c r="S2266">
        <f>M2266-Key!$B$5</f>
        <v>14.92</v>
      </c>
      <c r="T2266" s="2">
        <f t="shared" si="175"/>
        <v>44129.604166666664</v>
      </c>
      <c r="U2266" t="str">
        <f t="shared" si="176"/>
        <v>10-25-2020 14:30</v>
      </c>
      <c r="V2266">
        <f>IFERROR(IF(W2266=Z2266,VLOOKUP($U2266,[1]C8842!$G$2:$M$145,3,FALSE),0),0)</f>
        <v>22</v>
      </c>
      <c r="W2266">
        <f>VLOOKUP(RIGHT($V$1,5),Key!$A$9:$B$14,2,FALSE)</f>
        <v>10.199999999999999</v>
      </c>
      <c r="X2266">
        <f t="shared" si="179"/>
        <v>0</v>
      </c>
      <c r="Y2266">
        <f>VLOOKUP(RIGHT($X$1,5),Key!$A$9:$B$14,2,FALSE)</f>
        <v>3.7</v>
      </c>
      <c r="Z2266">
        <f t="shared" si="177"/>
        <v>10.199999999999999</v>
      </c>
      <c r="AA2266">
        <f t="shared" si="178"/>
        <v>22</v>
      </c>
    </row>
    <row r="2267" spans="1:27" x14ac:dyDescent="0.3">
      <c r="A2267">
        <v>100067</v>
      </c>
      <c r="B2267">
        <v>230922</v>
      </c>
      <c r="C2267" s="3">
        <v>44130.602083333331</v>
      </c>
      <c r="D2267">
        <v>2</v>
      </c>
      <c r="E2267">
        <v>1</v>
      </c>
      <c r="F2267" t="s">
        <v>26</v>
      </c>
      <c r="G2267">
        <v>2</v>
      </c>
      <c r="H2267">
        <v>64.171880000000002</v>
      </c>
      <c r="I2267">
        <v>23.35547</v>
      </c>
      <c r="J2267">
        <v>1.214844</v>
      </c>
      <c r="K2267">
        <v>80.03125</v>
      </c>
      <c r="L2267" s="3">
        <v>44130.355555555558</v>
      </c>
      <c r="M2267">
        <v>17.18</v>
      </c>
      <c r="N2267" t="s">
        <v>28</v>
      </c>
      <c r="P2267">
        <f>(C2267-Key!$B$1)*24</f>
        <v>-0.6000000000349246</v>
      </c>
      <c r="Q2267">
        <f>(Key!$B$2-'17.1'!C2267)*24</f>
        <v>3.5500000000465661</v>
      </c>
      <c r="R2267" s="3">
        <f>C2267-(M2267-Key!$B$5)/(24*Key!$B$6)</f>
        <v>44130.588268518513</v>
      </c>
      <c r="S2267">
        <f>M2267-Key!$B$5</f>
        <v>14.92</v>
      </c>
      <c r="T2267" s="2">
        <f t="shared" si="175"/>
        <v>44129.604166666664</v>
      </c>
      <c r="U2267" t="str">
        <f t="shared" si="176"/>
        <v>10-25-2020 14:30</v>
      </c>
      <c r="V2267">
        <f>IFERROR(IF(W2267=Z2267,VLOOKUP($U2267,[1]C8842!$G$2:$M$145,3,FALSE),0),0)</f>
        <v>22</v>
      </c>
      <c r="W2267">
        <f>VLOOKUP(RIGHT($V$1,5),Key!$A$9:$B$14,2,FALSE)</f>
        <v>10.199999999999999</v>
      </c>
      <c r="X2267">
        <f t="shared" si="179"/>
        <v>0</v>
      </c>
      <c r="Y2267">
        <f>VLOOKUP(RIGHT($X$1,5),Key!$A$9:$B$14,2,FALSE)</f>
        <v>3.7</v>
      </c>
      <c r="Z2267">
        <f t="shared" si="177"/>
        <v>10.199999999999999</v>
      </c>
      <c r="AA2267">
        <f t="shared" si="178"/>
        <v>22</v>
      </c>
    </row>
    <row r="2268" spans="1:27" x14ac:dyDescent="0.3">
      <c r="A2268">
        <v>100067</v>
      </c>
      <c r="B2268">
        <v>230922</v>
      </c>
      <c r="C2268" s="3">
        <v>44130.602083333331</v>
      </c>
      <c r="D2268">
        <v>0</v>
      </c>
      <c r="E2268">
        <v>2</v>
      </c>
      <c r="F2268" t="s">
        <v>25</v>
      </c>
      <c r="G2268">
        <v>1</v>
      </c>
      <c r="H2268">
        <v>62.839840000000002</v>
      </c>
      <c r="I2268">
        <v>19.621089999999999</v>
      </c>
      <c r="J2268">
        <v>1.082031</v>
      </c>
      <c r="K2268">
        <v>46.019530000000003</v>
      </c>
      <c r="L2268" s="3">
        <v>44130.355555555558</v>
      </c>
      <c r="M2268">
        <v>17.18</v>
      </c>
      <c r="N2268" t="s">
        <v>28</v>
      </c>
      <c r="P2268">
        <f>(C2268-Key!$B$1)*24</f>
        <v>-0.6000000000349246</v>
      </c>
      <c r="Q2268">
        <f>(Key!$B$2-'17.1'!C2268)*24</f>
        <v>3.5500000000465661</v>
      </c>
      <c r="R2268" s="3">
        <f>C2268-(M2268-Key!$B$5)/(24*Key!$B$6)</f>
        <v>44130.588268518513</v>
      </c>
      <c r="S2268">
        <f>M2268-Key!$B$5</f>
        <v>14.92</v>
      </c>
      <c r="T2268" s="2">
        <f t="shared" si="175"/>
        <v>44129.604166666664</v>
      </c>
      <c r="U2268" t="str">
        <f t="shared" si="176"/>
        <v>10-25-2020 14:30</v>
      </c>
      <c r="V2268">
        <f>IFERROR(IF(W2268=Z2268,VLOOKUP($U2268,[1]C8842!$G$2:$M$145,3,FALSE),0),0)</f>
        <v>22</v>
      </c>
      <c r="W2268">
        <f>VLOOKUP(RIGHT($V$1,5),Key!$A$9:$B$14,2,FALSE)</f>
        <v>10.199999999999999</v>
      </c>
      <c r="X2268">
        <f t="shared" si="179"/>
        <v>0</v>
      </c>
      <c r="Y2268">
        <f>VLOOKUP(RIGHT($X$1,5),Key!$A$9:$B$14,2,FALSE)</f>
        <v>3.7</v>
      </c>
      <c r="Z2268">
        <f t="shared" si="177"/>
        <v>10.199999999999999</v>
      </c>
      <c r="AA2268">
        <f t="shared" si="178"/>
        <v>22</v>
      </c>
    </row>
    <row r="2269" spans="1:27" x14ac:dyDescent="0.3">
      <c r="A2269">
        <v>100067</v>
      </c>
      <c r="B2269">
        <v>230922</v>
      </c>
      <c r="C2269" s="3">
        <v>44130.602083333331</v>
      </c>
      <c r="D2269">
        <v>1</v>
      </c>
      <c r="E2269">
        <v>1</v>
      </c>
      <c r="F2269" t="s">
        <v>25</v>
      </c>
      <c r="G2269">
        <v>1</v>
      </c>
      <c r="H2269">
        <v>73.84375</v>
      </c>
      <c r="I2269">
        <v>14.304690000000001</v>
      </c>
      <c r="J2269">
        <v>0.73046880000000003</v>
      </c>
      <c r="K2269">
        <v>57.023440000000001</v>
      </c>
      <c r="L2269" s="3">
        <v>44130.355555555558</v>
      </c>
      <c r="M2269">
        <v>17.18</v>
      </c>
      <c r="N2269" t="s">
        <v>28</v>
      </c>
      <c r="P2269">
        <f>(C2269-Key!$B$1)*24</f>
        <v>-0.6000000000349246</v>
      </c>
      <c r="Q2269">
        <f>(Key!$B$2-'17.1'!C2269)*24</f>
        <v>3.5500000000465661</v>
      </c>
      <c r="R2269" s="3">
        <f>C2269-(M2269-Key!$B$5)/(24*Key!$B$6)</f>
        <v>44130.588268518513</v>
      </c>
      <c r="S2269">
        <f>M2269-Key!$B$5</f>
        <v>14.92</v>
      </c>
      <c r="T2269" s="2">
        <f t="shared" si="175"/>
        <v>44129.604166666664</v>
      </c>
      <c r="U2269" t="str">
        <f t="shared" si="176"/>
        <v>10-25-2020 14:30</v>
      </c>
      <c r="V2269">
        <f>IFERROR(IF(W2269=Z2269,VLOOKUP($U2269,[1]C8842!$G$2:$M$145,3,FALSE),0),0)</f>
        <v>22</v>
      </c>
      <c r="W2269">
        <f>VLOOKUP(RIGHT($V$1,5),Key!$A$9:$B$14,2,FALSE)</f>
        <v>10.199999999999999</v>
      </c>
      <c r="X2269">
        <f t="shared" si="179"/>
        <v>0</v>
      </c>
      <c r="Y2269">
        <f>VLOOKUP(RIGHT($X$1,5),Key!$A$9:$B$14,2,FALSE)</f>
        <v>3.7</v>
      </c>
      <c r="Z2269">
        <f t="shared" si="177"/>
        <v>10.199999999999999</v>
      </c>
      <c r="AA2269">
        <f t="shared" si="178"/>
        <v>22</v>
      </c>
    </row>
    <row r="2270" spans="1:27" x14ac:dyDescent="0.3">
      <c r="A2270">
        <v>100067</v>
      </c>
      <c r="B2270">
        <v>230922</v>
      </c>
      <c r="C2270" s="3">
        <v>44130.602083333331</v>
      </c>
      <c r="D2270">
        <v>0</v>
      </c>
      <c r="E2270">
        <v>2</v>
      </c>
      <c r="F2270" t="s">
        <v>25</v>
      </c>
      <c r="G2270">
        <v>1</v>
      </c>
      <c r="H2270">
        <v>62.179690000000001</v>
      </c>
      <c r="I2270">
        <v>13.82422</v>
      </c>
      <c r="J2270">
        <v>0.84765630000000003</v>
      </c>
      <c r="K2270">
        <v>46.019530000000003</v>
      </c>
      <c r="L2270" s="3">
        <v>44130.355555555558</v>
      </c>
      <c r="M2270">
        <v>17.18</v>
      </c>
      <c r="N2270" t="s">
        <v>28</v>
      </c>
      <c r="P2270">
        <f>(C2270-Key!$B$1)*24</f>
        <v>-0.6000000000349246</v>
      </c>
      <c r="Q2270">
        <f>(Key!$B$2-'17.1'!C2270)*24</f>
        <v>3.5500000000465661</v>
      </c>
      <c r="R2270" s="3">
        <f>C2270-(M2270-Key!$B$5)/(24*Key!$B$6)</f>
        <v>44130.588268518513</v>
      </c>
      <c r="S2270">
        <f>M2270-Key!$B$5</f>
        <v>14.92</v>
      </c>
      <c r="T2270" s="2">
        <f t="shared" si="175"/>
        <v>44129.604166666664</v>
      </c>
      <c r="U2270" t="str">
        <f t="shared" si="176"/>
        <v>10-25-2020 14:30</v>
      </c>
      <c r="V2270">
        <f>IFERROR(IF(W2270=Z2270,VLOOKUP($U2270,[1]C8842!$G$2:$M$145,3,FALSE),0),0)</f>
        <v>22</v>
      </c>
      <c r="W2270">
        <f>VLOOKUP(RIGHT($V$1,5),Key!$A$9:$B$14,2,FALSE)</f>
        <v>10.199999999999999</v>
      </c>
      <c r="X2270">
        <f t="shared" si="179"/>
        <v>0</v>
      </c>
      <c r="Y2270">
        <f>VLOOKUP(RIGHT($X$1,5),Key!$A$9:$B$14,2,FALSE)</f>
        <v>3.7</v>
      </c>
      <c r="Z2270">
        <f t="shared" si="177"/>
        <v>10.199999999999999</v>
      </c>
      <c r="AA2270">
        <f t="shared" si="178"/>
        <v>22</v>
      </c>
    </row>
    <row r="2271" spans="1:27" x14ac:dyDescent="0.3">
      <c r="A2271">
        <v>100067</v>
      </c>
      <c r="B2271">
        <v>230922</v>
      </c>
      <c r="C2271" s="3">
        <v>44130.602083333331</v>
      </c>
      <c r="D2271">
        <v>1</v>
      </c>
      <c r="E2271">
        <v>1</v>
      </c>
      <c r="F2271" t="s">
        <v>25</v>
      </c>
      <c r="G2271">
        <v>2</v>
      </c>
      <c r="H2271">
        <v>67.929689999999994</v>
      </c>
      <c r="I2271">
        <v>20.753910000000001</v>
      </c>
      <c r="J2271">
        <v>1.046875</v>
      </c>
      <c r="K2271">
        <v>58.023440000000001</v>
      </c>
      <c r="L2271" s="3">
        <v>44130.355555555558</v>
      </c>
      <c r="M2271">
        <v>17.18</v>
      </c>
      <c r="N2271" t="s">
        <v>28</v>
      </c>
      <c r="P2271">
        <f>(C2271-Key!$B$1)*24</f>
        <v>-0.6000000000349246</v>
      </c>
      <c r="Q2271">
        <f>(Key!$B$2-'17.1'!C2271)*24</f>
        <v>3.5500000000465661</v>
      </c>
      <c r="R2271" s="3">
        <f>C2271-(M2271-Key!$B$5)/(24*Key!$B$6)</f>
        <v>44130.588268518513</v>
      </c>
      <c r="S2271">
        <f>M2271-Key!$B$5</f>
        <v>14.92</v>
      </c>
      <c r="T2271" s="2">
        <f t="shared" si="175"/>
        <v>44129.604166666664</v>
      </c>
      <c r="U2271" t="str">
        <f t="shared" si="176"/>
        <v>10-25-2020 14:30</v>
      </c>
      <c r="V2271">
        <f>IFERROR(IF(W2271=Z2271,VLOOKUP($U2271,[1]C8842!$G$2:$M$145,3,FALSE),0),0)</f>
        <v>22</v>
      </c>
      <c r="W2271">
        <f>VLOOKUP(RIGHT($V$1,5),Key!$A$9:$B$14,2,FALSE)</f>
        <v>10.199999999999999</v>
      </c>
      <c r="X2271">
        <f t="shared" si="179"/>
        <v>0</v>
      </c>
      <c r="Y2271">
        <f>VLOOKUP(RIGHT($X$1,5),Key!$A$9:$B$14,2,FALSE)</f>
        <v>3.7</v>
      </c>
      <c r="Z2271">
        <f t="shared" si="177"/>
        <v>10.199999999999999</v>
      </c>
      <c r="AA2271">
        <f t="shared" si="178"/>
        <v>22</v>
      </c>
    </row>
    <row r="2272" spans="1:27" x14ac:dyDescent="0.3">
      <c r="A2272">
        <v>100067</v>
      </c>
      <c r="B2272">
        <v>230922</v>
      </c>
      <c r="C2272" s="3">
        <v>44130.602777777778</v>
      </c>
      <c r="D2272">
        <v>3</v>
      </c>
      <c r="E2272">
        <v>2</v>
      </c>
      <c r="F2272" t="s">
        <v>26</v>
      </c>
      <c r="G2272">
        <v>2</v>
      </c>
      <c r="H2272">
        <v>60.335940000000001</v>
      </c>
      <c r="I2272">
        <v>21.55078</v>
      </c>
      <c r="J2272">
        <v>1.214844</v>
      </c>
      <c r="K2272">
        <v>93.039060000000006</v>
      </c>
      <c r="L2272" s="3">
        <v>44130.355555555558</v>
      </c>
      <c r="M2272">
        <v>17.18</v>
      </c>
      <c r="N2272" t="s">
        <v>28</v>
      </c>
      <c r="P2272">
        <f>(C2272-Key!$B$1)*24</f>
        <v>-0.58333333331393078</v>
      </c>
      <c r="Q2272">
        <f>(Key!$B$2-'17.1'!C2272)*24</f>
        <v>3.5333333333255723</v>
      </c>
      <c r="R2272" s="3">
        <f>C2272-(M2272-Key!$B$5)/(24*Key!$B$6)</f>
        <v>44130.58896296296</v>
      </c>
      <c r="S2272">
        <f>M2272-Key!$B$5</f>
        <v>14.92</v>
      </c>
      <c r="T2272" s="2">
        <f t="shared" si="175"/>
        <v>44129.604166666664</v>
      </c>
      <c r="U2272" t="str">
        <f t="shared" si="176"/>
        <v>10-25-2020 14:30</v>
      </c>
      <c r="V2272">
        <f>IFERROR(IF(W2272=Z2272,VLOOKUP($U2272,[1]C8842!$G$2:$M$145,3,FALSE),0),0)</f>
        <v>22</v>
      </c>
      <c r="W2272">
        <f>VLOOKUP(RIGHT($V$1,5),Key!$A$9:$B$14,2,FALSE)</f>
        <v>10.199999999999999</v>
      </c>
      <c r="X2272">
        <f t="shared" si="179"/>
        <v>0</v>
      </c>
      <c r="Y2272">
        <f>VLOOKUP(RIGHT($X$1,5),Key!$A$9:$B$14,2,FALSE)</f>
        <v>3.7</v>
      </c>
      <c r="Z2272">
        <f t="shared" si="177"/>
        <v>10.199999999999999</v>
      </c>
      <c r="AA2272">
        <f t="shared" si="178"/>
        <v>22</v>
      </c>
    </row>
    <row r="2273" spans="1:27" x14ac:dyDescent="0.3">
      <c r="A2273">
        <v>100067</v>
      </c>
      <c r="B2273">
        <v>230922</v>
      </c>
      <c r="C2273" s="3">
        <v>44130.602777777778</v>
      </c>
      <c r="D2273">
        <v>1</v>
      </c>
      <c r="E2273">
        <v>1</v>
      </c>
      <c r="F2273" t="s">
        <v>25</v>
      </c>
      <c r="G2273">
        <v>1</v>
      </c>
      <c r="H2273">
        <v>69.015630000000002</v>
      </c>
      <c r="I2273">
        <v>13.875</v>
      </c>
      <c r="J2273">
        <v>0.765625</v>
      </c>
      <c r="K2273">
        <v>59.023440000000001</v>
      </c>
      <c r="L2273" s="3">
        <v>44130.355555555558</v>
      </c>
      <c r="M2273">
        <v>17.18</v>
      </c>
      <c r="N2273" t="s">
        <v>28</v>
      </c>
      <c r="P2273">
        <f>(C2273-Key!$B$1)*24</f>
        <v>-0.58333333331393078</v>
      </c>
      <c r="Q2273">
        <f>(Key!$B$2-'17.1'!C2273)*24</f>
        <v>3.5333333333255723</v>
      </c>
      <c r="R2273" s="3">
        <f>C2273-(M2273-Key!$B$5)/(24*Key!$B$6)</f>
        <v>44130.58896296296</v>
      </c>
      <c r="S2273">
        <f>M2273-Key!$B$5</f>
        <v>14.92</v>
      </c>
      <c r="T2273" s="2">
        <f t="shared" si="175"/>
        <v>44129.604166666664</v>
      </c>
      <c r="U2273" t="str">
        <f t="shared" si="176"/>
        <v>10-25-2020 14:30</v>
      </c>
      <c r="V2273">
        <f>IFERROR(IF(W2273=Z2273,VLOOKUP($U2273,[1]C8842!$G$2:$M$145,3,FALSE),0),0)</f>
        <v>22</v>
      </c>
      <c r="W2273">
        <f>VLOOKUP(RIGHT($V$1,5),Key!$A$9:$B$14,2,FALSE)</f>
        <v>10.199999999999999</v>
      </c>
      <c r="X2273">
        <f t="shared" si="179"/>
        <v>0</v>
      </c>
      <c r="Y2273">
        <f>VLOOKUP(RIGHT($X$1,5),Key!$A$9:$B$14,2,FALSE)</f>
        <v>3.7</v>
      </c>
      <c r="Z2273">
        <f t="shared" si="177"/>
        <v>10.199999999999999</v>
      </c>
      <c r="AA2273">
        <f t="shared" si="178"/>
        <v>22</v>
      </c>
    </row>
    <row r="2274" spans="1:27" x14ac:dyDescent="0.3">
      <c r="A2274">
        <v>100067</v>
      </c>
      <c r="B2274">
        <v>230922</v>
      </c>
      <c r="C2274" s="3">
        <v>44130.602777777778</v>
      </c>
      <c r="D2274">
        <v>1</v>
      </c>
      <c r="E2274">
        <v>1</v>
      </c>
      <c r="F2274" t="s">
        <v>25</v>
      </c>
      <c r="G2274">
        <v>1</v>
      </c>
      <c r="H2274">
        <v>71.691410000000005</v>
      </c>
      <c r="I2274">
        <v>15.69922</v>
      </c>
      <c r="J2274">
        <v>0.8046875</v>
      </c>
      <c r="K2274">
        <v>58.023440000000001</v>
      </c>
      <c r="L2274" s="3">
        <v>44130.355555555558</v>
      </c>
      <c r="M2274">
        <v>17.18</v>
      </c>
      <c r="N2274" t="s">
        <v>28</v>
      </c>
      <c r="P2274">
        <f>(C2274-Key!$B$1)*24</f>
        <v>-0.58333333331393078</v>
      </c>
      <c r="Q2274">
        <f>(Key!$B$2-'17.1'!C2274)*24</f>
        <v>3.5333333333255723</v>
      </c>
      <c r="R2274" s="3">
        <f>C2274-(M2274-Key!$B$5)/(24*Key!$B$6)</f>
        <v>44130.58896296296</v>
      </c>
      <c r="S2274">
        <f>M2274-Key!$B$5</f>
        <v>14.92</v>
      </c>
      <c r="T2274" s="2">
        <f t="shared" si="175"/>
        <v>44129.604166666664</v>
      </c>
      <c r="U2274" t="str">
        <f t="shared" si="176"/>
        <v>10-25-2020 14:30</v>
      </c>
      <c r="V2274">
        <f>IFERROR(IF(W2274=Z2274,VLOOKUP($U2274,[1]C8842!$G$2:$M$145,3,FALSE),0),0)</f>
        <v>22</v>
      </c>
      <c r="W2274">
        <f>VLOOKUP(RIGHT($V$1,5),Key!$A$9:$B$14,2,FALSE)</f>
        <v>10.199999999999999</v>
      </c>
      <c r="X2274">
        <f t="shared" si="179"/>
        <v>0</v>
      </c>
      <c r="Y2274">
        <f>VLOOKUP(RIGHT($X$1,5),Key!$A$9:$B$14,2,FALSE)</f>
        <v>3.7</v>
      </c>
      <c r="Z2274">
        <f t="shared" si="177"/>
        <v>10.199999999999999</v>
      </c>
      <c r="AA2274">
        <f t="shared" si="178"/>
        <v>22</v>
      </c>
    </row>
    <row r="2275" spans="1:27" x14ac:dyDescent="0.3">
      <c r="A2275">
        <v>100067</v>
      </c>
      <c r="B2275">
        <v>230922</v>
      </c>
      <c r="C2275" s="3">
        <v>44130.602777777778</v>
      </c>
      <c r="D2275">
        <v>1</v>
      </c>
      <c r="E2275">
        <v>1</v>
      </c>
      <c r="F2275" t="s">
        <v>25</v>
      </c>
      <c r="G2275">
        <v>1</v>
      </c>
      <c r="H2275">
        <v>70.824219999999997</v>
      </c>
      <c r="I2275">
        <v>19.76172</v>
      </c>
      <c r="J2275">
        <v>0.96484380000000003</v>
      </c>
      <c r="K2275">
        <v>60.023440000000001</v>
      </c>
      <c r="L2275" s="3">
        <v>44130.355555555558</v>
      </c>
      <c r="M2275">
        <v>17.18</v>
      </c>
      <c r="N2275" t="s">
        <v>28</v>
      </c>
      <c r="P2275">
        <f>(C2275-Key!$B$1)*24</f>
        <v>-0.58333333331393078</v>
      </c>
      <c r="Q2275">
        <f>(Key!$B$2-'17.1'!C2275)*24</f>
        <v>3.5333333333255723</v>
      </c>
      <c r="R2275" s="3">
        <f>C2275-(M2275-Key!$B$5)/(24*Key!$B$6)</f>
        <v>44130.58896296296</v>
      </c>
      <c r="S2275">
        <f>M2275-Key!$B$5</f>
        <v>14.92</v>
      </c>
      <c r="T2275" s="2">
        <f t="shared" si="175"/>
        <v>44129.604166666664</v>
      </c>
      <c r="U2275" t="str">
        <f t="shared" si="176"/>
        <v>10-25-2020 14:30</v>
      </c>
      <c r="V2275">
        <f>IFERROR(IF(W2275=Z2275,VLOOKUP($U2275,[1]C8842!$G$2:$M$145,3,FALSE),0),0)</f>
        <v>22</v>
      </c>
      <c r="W2275">
        <f>VLOOKUP(RIGHT($V$1,5),Key!$A$9:$B$14,2,FALSE)</f>
        <v>10.199999999999999</v>
      </c>
      <c r="X2275">
        <f t="shared" si="179"/>
        <v>0</v>
      </c>
      <c r="Y2275">
        <f>VLOOKUP(RIGHT($X$1,5),Key!$A$9:$B$14,2,FALSE)</f>
        <v>3.7</v>
      </c>
      <c r="Z2275">
        <f t="shared" si="177"/>
        <v>10.199999999999999</v>
      </c>
      <c r="AA2275">
        <f t="shared" si="178"/>
        <v>22</v>
      </c>
    </row>
    <row r="2276" spans="1:27" x14ac:dyDescent="0.3">
      <c r="A2276">
        <v>100067</v>
      </c>
      <c r="B2276">
        <v>230922</v>
      </c>
      <c r="C2276" s="3">
        <v>44130.602777777778</v>
      </c>
      <c r="D2276">
        <v>3</v>
      </c>
      <c r="E2276">
        <v>2</v>
      </c>
      <c r="F2276" t="s">
        <v>26</v>
      </c>
      <c r="G2276">
        <v>4</v>
      </c>
      <c r="H2276">
        <v>62.398440000000001</v>
      </c>
      <c r="I2276">
        <v>54.484380000000002</v>
      </c>
      <c r="J2276">
        <v>2.578125</v>
      </c>
      <c r="K2276">
        <v>94.039060000000006</v>
      </c>
      <c r="L2276" s="3">
        <v>44130.355555555558</v>
      </c>
      <c r="M2276">
        <v>17.18</v>
      </c>
      <c r="N2276" t="s">
        <v>28</v>
      </c>
      <c r="P2276">
        <f>(C2276-Key!$B$1)*24</f>
        <v>-0.58333333331393078</v>
      </c>
      <c r="Q2276">
        <f>(Key!$B$2-'17.1'!C2276)*24</f>
        <v>3.5333333333255723</v>
      </c>
      <c r="R2276" s="3">
        <f>C2276-(M2276-Key!$B$5)/(24*Key!$B$6)</f>
        <v>44130.58896296296</v>
      </c>
      <c r="S2276">
        <f>M2276-Key!$B$5</f>
        <v>14.92</v>
      </c>
      <c r="T2276" s="2">
        <f t="shared" si="175"/>
        <v>44129.604166666664</v>
      </c>
      <c r="U2276" t="str">
        <f t="shared" si="176"/>
        <v>10-25-2020 14:30</v>
      </c>
      <c r="V2276">
        <f>IFERROR(IF(W2276=Z2276,VLOOKUP($U2276,[1]C8842!$G$2:$M$145,3,FALSE),0),0)</f>
        <v>22</v>
      </c>
      <c r="W2276">
        <f>VLOOKUP(RIGHT($V$1,5),Key!$A$9:$B$14,2,FALSE)</f>
        <v>10.199999999999999</v>
      </c>
      <c r="X2276">
        <f t="shared" si="179"/>
        <v>0</v>
      </c>
      <c r="Y2276">
        <f>VLOOKUP(RIGHT($X$1,5),Key!$A$9:$B$14,2,FALSE)</f>
        <v>3.7</v>
      </c>
      <c r="Z2276">
        <f t="shared" si="177"/>
        <v>10.199999999999999</v>
      </c>
      <c r="AA2276">
        <f t="shared" si="178"/>
        <v>22</v>
      </c>
    </row>
    <row r="2277" spans="1:27" x14ac:dyDescent="0.3">
      <c r="A2277">
        <v>100067</v>
      </c>
      <c r="B2277">
        <v>230922</v>
      </c>
      <c r="C2277" s="3">
        <v>44130.602777777778</v>
      </c>
      <c r="D2277">
        <v>0</v>
      </c>
      <c r="E2277">
        <v>2</v>
      </c>
      <c r="F2277" t="s">
        <v>25</v>
      </c>
      <c r="G2277">
        <v>2</v>
      </c>
      <c r="H2277">
        <v>57.742190000000001</v>
      </c>
      <c r="I2277">
        <v>20.382809999999999</v>
      </c>
      <c r="J2277">
        <v>1.214844</v>
      </c>
      <c r="K2277">
        <v>46.019530000000003</v>
      </c>
      <c r="L2277" s="3">
        <v>44130.355555555558</v>
      </c>
      <c r="M2277">
        <v>17.18</v>
      </c>
      <c r="N2277" t="s">
        <v>28</v>
      </c>
      <c r="P2277">
        <f>(C2277-Key!$B$1)*24</f>
        <v>-0.58333333331393078</v>
      </c>
      <c r="Q2277">
        <f>(Key!$B$2-'17.1'!C2277)*24</f>
        <v>3.5333333333255723</v>
      </c>
      <c r="R2277" s="3">
        <f>C2277-(M2277-Key!$B$5)/(24*Key!$B$6)</f>
        <v>44130.58896296296</v>
      </c>
      <c r="S2277">
        <f>M2277-Key!$B$5</f>
        <v>14.92</v>
      </c>
      <c r="T2277" s="2">
        <f t="shared" si="175"/>
        <v>44129.604166666664</v>
      </c>
      <c r="U2277" t="str">
        <f t="shared" si="176"/>
        <v>10-25-2020 14:30</v>
      </c>
      <c r="V2277">
        <f>IFERROR(IF(W2277=Z2277,VLOOKUP($U2277,[1]C8842!$G$2:$M$145,3,FALSE),0),0)</f>
        <v>22</v>
      </c>
      <c r="W2277">
        <f>VLOOKUP(RIGHT($V$1,5),Key!$A$9:$B$14,2,FALSE)</f>
        <v>10.199999999999999</v>
      </c>
      <c r="X2277">
        <f t="shared" si="179"/>
        <v>0</v>
      </c>
      <c r="Y2277">
        <f>VLOOKUP(RIGHT($X$1,5),Key!$A$9:$B$14,2,FALSE)</f>
        <v>3.7</v>
      </c>
      <c r="Z2277">
        <f t="shared" si="177"/>
        <v>10.199999999999999</v>
      </c>
      <c r="AA2277">
        <f t="shared" si="178"/>
        <v>22</v>
      </c>
    </row>
    <row r="2278" spans="1:27" x14ac:dyDescent="0.3">
      <c r="A2278">
        <v>100067</v>
      </c>
      <c r="B2278">
        <v>230922</v>
      </c>
      <c r="C2278" s="3">
        <v>44130.602777777778</v>
      </c>
      <c r="D2278">
        <v>0</v>
      </c>
      <c r="E2278">
        <v>2</v>
      </c>
      <c r="F2278" t="s">
        <v>25</v>
      </c>
      <c r="G2278">
        <v>1</v>
      </c>
      <c r="H2278">
        <v>69.039060000000006</v>
      </c>
      <c r="I2278">
        <v>18.742190000000001</v>
      </c>
      <c r="J2278">
        <v>0.953125</v>
      </c>
      <c r="K2278">
        <v>47.019530000000003</v>
      </c>
      <c r="L2278" s="3">
        <v>44130.355555555558</v>
      </c>
      <c r="M2278">
        <v>17.18</v>
      </c>
      <c r="N2278" t="s">
        <v>28</v>
      </c>
      <c r="P2278">
        <f>(C2278-Key!$B$1)*24</f>
        <v>-0.58333333331393078</v>
      </c>
      <c r="Q2278">
        <f>(Key!$B$2-'17.1'!C2278)*24</f>
        <v>3.5333333333255723</v>
      </c>
      <c r="R2278" s="3">
        <f>C2278-(M2278-Key!$B$5)/(24*Key!$B$6)</f>
        <v>44130.58896296296</v>
      </c>
      <c r="S2278">
        <f>M2278-Key!$B$5</f>
        <v>14.92</v>
      </c>
      <c r="T2278" s="2">
        <f t="shared" si="175"/>
        <v>44129.604166666664</v>
      </c>
      <c r="U2278" t="str">
        <f t="shared" si="176"/>
        <v>10-25-2020 14:30</v>
      </c>
      <c r="V2278">
        <f>IFERROR(IF(W2278=Z2278,VLOOKUP($U2278,[1]C8842!$G$2:$M$145,3,FALSE),0),0)</f>
        <v>22</v>
      </c>
      <c r="W2278">
        <f>VLOOKUP(RIGHT($V$1,5),Key!$A$9:$B$14,2,FALSE)</f>
        <v>10.199999999999999</v>
      </c>
      <c r="X2278">
        <f t="shared" si="179"/>
        <v>0</v>
      </c>
      <c r="Y2278">
        <f>VLOOKUP(RIGHT($X$1,5),Key!$A$9:$B$14,2,FALSE)</f>
        <v>3.7</v>
      </c>
      <c r="Z2278">
        <f t="shared" si="177"/>
        <v>10.199999999999999</v>
      </c>
      <c r="AA2278">
        <f t="shared" si="178"/>
        <v>22</v>
      </c>
    </row>
    <row r="2279" spans="1:27" x14ac:dyDescent="0.3">
      <c r="A2279">
        <v>100067</v>
      </c>
      <c r="B2279">
        <v>230922</v>
      </c>
      <c r="C2279" s="3">
        <v>44130.602777777778</v>
      </c>
      <c r="D2279">
        <v>3</v>
      </c>
      <c r="E2279">
        <v>2</v>
      </c>
      <c r="F2279" t="s">
        <v>26</v>
      </c>
      <c r="G2279">
        <v>1</v>
      </c>
      <c r="H2279">
        <v>62.75</v>
      </c>
      <c r="I2279">
        <v>16.601559999999999</v>
      </c>
      <c r="J2279">
        <v>0.95703130000000003</v>
      </c>
      <c r="K2279">
        <v>96.039060000000006</v>
      </c>
      <c r="L2279" s="3">
        <v>44130.355555555558</v>
      </c>
      <c r="M2279">
        <v>17.18</v>
      </c>
      <c r="N2279" t="s">
        <v>28</v>
      </c>
      <c r="P2279">
        <f>(C2279-Key!$B$1)*24</f>
        <v>-0.58333333331393078</v>
      </c>
      <c r="Q2279">
        <f>(Key!$B$2-'17.1'!C2279)*24</f>
        <v>3.5333333333255723</v>
      </c>
      <c r="R2279" s="3">
        <f>C2279-(M2279-Key!$B$5)/(24*Key!$B$6)</f>
        <v>44130.58896296296</v>
      </c>
      <c r="S2279">
        <f>M2279-Key!$B$5</f>
        <v>14.92</v>
      </c>
      <c r="T2279" s="2">
        <f t="shared" si="175"/>
        <v>44129.604166666664</v>
      </c>
      <c r="U2279" t="str">
        <f t="shared" si="176"/>
        <v>10-25-2020 14:30</v>
      </c>
      <c r="V2279">
        <f>IFERROR(IF(W2279=Z2279,VLOOKUP($U2279,[1]C8842!$G$2:$M$145,3,FALSE),0),0)</f>
        <v>22</v>
      </c>
      <c r="W2279">
        <f>VLOOKUP(RIGHT($V$1,5),Key!$A$9:$B$14,2,FALSE)</f>
        <v>10.199999999999999</v>
      </c>
      <c r="X2279">
        <f t="shared" si="179"/>
        <v>0</v>
      </c>
      <c r="Y2279">
        <f>VLOOKUP(RIGHT($X$1,5),Key!$A$9:$B$14,2,FALSE)</f>
        <v>3.7</v>
      </c>
      <c r="Z2279">
        <f t="shared" si="177"/>
        <v>10.199999999999999</v>
      </c>
      <c r="AA2279">
        <f t="shared" si="178"/>
        <v>22</v>
      </c>
    </row>
    <row r="2280" spans="1:27" x14ac:dyDescent="0.3">
      <c r="A2280">
        <v>100067</v>
      </c>
      <c r="B2280">
        <v>230922</v>
      </c>
      <c r="C2280" s="3">
        <v>44130.602777777778</v>
      </c>
      <c r="D2280">
        <v>3</v>
      </c>
      <c r="E2280">
        <v>2</v>
      </c>
      <c r="F2280" t="s">
        <v>26</v>
      </c>
      <c r="G2280">
        <v>2</v>
      </c>
      <c r="H2280">
        <v>66.773439999999994</v>
      </c>
      <c r="I2280">
        <v>21.429690000000001</v>
      </c>
      <c r="J2280">
        <v>1.089844</v>
      </c>
      <c r="K2280">
        <v>94.039060000000006</v>
      </c>
      <c r="L2280" s="3">
        <v>44130.355555555558</v>
      </c>
      <c r="M2280">
        <v>17.18</v>
      </c>
      <c r="N2280" t="s">
        <v>28</v>
      </c>
      <c r="P2280">
        <f>(C2280-Key!$B$1)*24</f>
        <v>-0.58333333331393078</v>
      </c>
      <c r="Q2280">
        <f>(Key!$B$2-'17.1'!C2280)*24</f>
        <v>3.5333333333255723</v>
      </c>
      <c r="R2280" s="3">
        <f>C2280-(M2280-Key!$B$5)/(24*Key!$B$6)</f>
        <v>44130.58896296296</v>
      </c>
      <c r="S2280">
        <f>M2280-Key!$B$5</f>
        <v>14.92</v>
      </c>
      <c r="T2280" s="2">
        <f t="shared" si="175"/>
        <v>44129.604166666664</v>
      </c>
      <c r="U2280" t="str">
        <f t="shared" si="176"/>
        <v>10-25-2020 14:30</v>
      </c>
      <c r="V2280">
        <f>IFERROR(IF(W2280=Z2280,VLOOKUP($U2280,[1]C8842!$G$2:$M$145,3,FALSE),0),0)</f>
        <v>22</v>
      </c>
      <c r="W2280">
        <f>VLOOKUP(RIGHT($V$1,5),Key!$A$9:$B$14,2,FALSE)</f>
        <v>10.199999999999999</v>
      </c>
      <c r="X2280">
        <f t="shared" si="179"/>
        <v>0</v>
      </c>
      <c r="Y2280">
        <f>VLOOKUP(RIGHT($X$1,5),Key!$A$9:$B$14,2,FALSE)</f>
        <v>3.7</v>
      </c>
      <c r="Z2280">
        <f t="shared" si="177"/>
        <v>10.199999999999999</v>
      </c>
      <c r="AA2280">
        <f t="shared" si="178"/>
        <v>22</v>
      </c>
    </row>
    <row r="2281" spans="1:27" x14ac:dyDescent="0.3">
      <c r="A2281">
        <v>100067</v>
      </c>
      <c r="B2281">
        <v>230922</v>
      </c>
      <c r="C2281" s="3">
        <v>44130.602777777778</v>
      </c>
      <c r="D2281">
        <v>2</v>
      </c>
      <c r="E2281">
        <v>1</v>
      </c>
      <c r="F2281" t="s">
        <v>26</v>
      </c>
      <c r="G2281">
        <v>1</v>
      </c>
      <c r="H2281">
        <v>66.210939999999994</v>
      </c>
      <c r="I2281">
        <v>14.60547</v>
      </c>
      <c r="J2281">
        <v>0.828125</v>
      </c>
      <c r="K2281">
        <v>80.03125</v>
      </c>
      <c r="L2281" s="3">
        <v>44130.355555555558</v>
      </c>
      <c r="M2281">
        <v>17.18</v>
      </c>
      <c r="N2281" t="s">
        <v>28</v>
      </c>
      <c r="P2281">
        <f>(C2281-Key!$B$1)*24</f>
        <v>-0.58333333331393078</v>
      </c>
      <c r="Q2281">
        <f>(Key!$B$2-'17.1'!C2281)*24</f>
        <v>3.5333333333255723</v>
      </c>
      <c r="R2281" s="3">
        <f>C2281-(M2281-Key!$B$5)/(24*Key!$B$6)</f>
        <v>44130.58896296296</v>
      </c>
      <c r="S2281">
        <f>M2281-Key!$B$5</f>
        <v>14.92</v>
      </c>
      <c r="T2281" s="2">
        <f t="shared" si="175"/>
        <v>44129.604166666664</v>
      </c>
      <c r="U2281" t="str">
        <f t="shared" si="176"/>
        <v>10-25-2020 14:30</v>
      </c>
      <c r="V2281">
        <f>IFERROR(IF(W2281=Z2281,VLOOKUP($U2281,[1]C8842!$G$2:$M$145,3,FALSE),0),0)</f>
        <v>22</v>
      </c>
      <c r="W2281">
        <f>VLOOKUP(RIGHT($V$1,5),Key!$A$9:$B$14,2,FALSE)</f>
        <v>10.199999999999999</v>
      </c>
      <c r="X2281">
        <f t="shared" si="179"/>
        <v>0</v>
      </c>
      <c r="Y2281">
        <f>VLOOKUP(RIGHT($X$1,5),Key!$A$9:$B$14,2,FALSE)</f>
        <v>3.7</v>
      </c>
      <c r="Z2281">
        <f t="shared" si="177"/>
        <v>10.199999999999999</v>
      </c>
      <c r="AA2281">
        <f t="shared" si="178"/>
        <v>22</v>
      </c>
    </row>
    <row r="2282" spans="1:27" x14ac:dyDescent="0.3">
      <c r="A2282">
        <v>100067</v>
      </c>
      <c r="B2282">
        <v>230922</v>
      </c>
      <c r="C2282" s="3">
        <v>44130.602777777778</v>
      </c>
      <c r="D2282">
        <v>2</v>
      </c>
      <c r="E2282">
        <v>1</v>
      </c>
      <c r="F2282" t="s">
        <v>26</v>
      </c>
      <c r="G2282">
        <v>2</v>
      </c>
      <c r="H2282">
        <v>72.226560000000006</v>
      </c>
      <c r="I2282">
        <v>20.996089999999999</v>
      </c>
      <c r="J2282">
        <v>0.9921875</v>
      </c>
      <c r="K2282">
        <v>80.03125</v>
      </c>
      <c r="L2282" s="3">
        <v>44130.355555555558</v>
      </c>
      <c r="M2282">
        <v>17.18</v>
      </c>
      <c r="N2282" t="s">
        <v>28</v>
      </c>
      <c r="P2282">
        <f>(C2282-Key!$B$1)*24</f>
        <v>-0.58333333331393078</v>
      </c>
      <c r="Q2282">
        <f>(Key!$B$2-'17.1'!C2282)*24</f>
        <v>3.5333333333255723</v>
      </c>
      <c r="R2282" s="3">
        <f>C2282-(M2282-Key!$B$5)/(24*Key!$B$6)</f>
        <v>44130.58896296296</v>
      </c>
      <c r="S2282">
        <f>M2282-Key!$B$5</f>
        <v>14.92</v>
      </c>
      <c r="T2282" s="2">
        <f t="shared" si="175"/>
        <v>44129.604166666664</v>
      </c>
      <c r="U2282" t="str">
        <f t="shared" si="176"/>
        <v>10-25-2020 14:30</v>
      </c>
      <c r="V2282">
        <f>IFERROR(IF(W2282=Z2282,VLOOKUP($U2282,[1]C8842!$G$2:$M$145,3,FALSE),0),0)</f>
        <v>22</v>
      </c>
      <c r="W2282">
        <f>VLOOKUP(RIGHT($V$1,5),Key!$A$9:$B$14,2,FALSE)</f>
        <v>10.199999999999999</v>
      </c>
      <c r="X2282">
        <f t="shared" si="179"/>
        <v>0</v>
      </c>
      <c r="Y2282">
        <f>VLOOKUP(RIGHT($X$1,5),Key!$A$9:$B$14,2,FALSE)</f>
        <v>3.7</v>
      </c>
      <c r="Z2282">
        <f t="shared" si="177"/>
        <v>10.199999999999999</v>
      </c>
      <c r="AA2282">
        <f t="shared" si="178"/>
        <v>22</v>
      </c>
    </row>
    <row r="2283" spans="1:27" x14ac:dyDescent="0.3">
      <c r="A2283">
        <v>100067</v>
      </c>
      <c r="B2283">
        <v>230922</v>
      </c>
      <c r="C2283" s="3">
        <v>44130.602777777778</v>
      </c>
      <c r="D2283">
        <v>0</v>
      </c>
      <c r="E2283">
        <v>2</v>
      </c>
      <c r="F2283" t="s">
        <v>25</v>
      </c>
      <c r="G2283">
        <v>1</v>
      </c>
      <c r="H2283">
        <v>62.679690000000001</v>
      </c>
      <c r="I2283">
        <v>16.152339999999999</v>
      </c>
      <c r="J2283">
        <v>0.9375</v>
      </c>
      <c r="K2283">
        <v>46.019530000000003</v>
      </c>
      <c r="L2283" s="3">
        <v>44130.355555555558</v>
      </c>
      <c r="M2283">
        <v>17.18</v>
      </c>
      <c r="N2283" t="s">
        <v>28</v>
      </c>
      <c r="P2283">
        <f>(C2283-Key!$B$1)*24</f>
        <v>-0.58333333331393078</v>
      </c>
      <c r="Q2283">
        <f>(Key!$B$2-'17.1'!C2283)*24</f>
        <v>3.5333333333255723</v>
      </c>
      <c r="R2283" s="3">
        <f>C2283-(M2283-Key!$B$5)/(24*Key!$B$6)</f>
        <v>44130.58896296296</v>
      </c>
      <c r="S2283">
        <f>M2283-Key!$B$5</f>
        <v>14.92</v>
      </c>
      <c r="T2283" s="2">
        <f t="shared" si="175"/>
        <v>44129.604166666664</v>
      </c>
      <c r="U2283" t="str">
        <f t="shared" si="176"/>
        <v>10-25-2020 14:30</v>
      </c>
      <c r="V2283">
        <f>IFERROR(IF(W2283=Z2283,VLOOKUP($U2283,[1]C8842!$G$2:$M$145,3,FALSE),0),0)</f>
        <v>22</v>
      </c>
      <c r="W2283">
        <f>VLOOKUP(RIGHT($V$1,5),Key!$A$9:$B$14,2,FALSE)</f>
        <v>10.199999999999999</v>
      </c>
      <c r="X2283">
        <f t="shared" si="179"/>
        <v>0</v>
      </c>
      <c r="Y2283">
        <f>VLOOKUP(RIGHT($X$1,5),Key!$A$9:$B$14,2,FALSE)</f>
        <v>3.7</v>
      </c>
      <c r="Z2283">
        <f t="shared" si="177"/>
        <v>10.199999999999999</v>
      </c>
      <c r="AA2283">
        <f t="shared" si="178"/>
        <v>22</v>
      </c>
    </row>
    <row r="2284" spans="1:27" x14ac:dyDescent="0.3">
      <c r="A2284">
        <v>100067</v>
      </c>
      <c r="B2284">
        <v>230922</v>
      </c>
      <c r="C2284" s="3">
        <v>44130.602777777778</v>
      </c>
      <c r="D2284">
        <v>3</v>
      </c>
      <c r="E2284">
        <v>2</v>
      </c>
      <c r="F2284" t="s">
        <v>26</v>
      </c>
      <c r="G2284">
        <v>1</v>
      </c>
      <c r="H2284">
        <v>64.511719999999997</v>
      </c>
      <c r="I2284">
        <v>17.183589999999999</v>
      </c>
      <c r="J2284">
        <v>0.953125</v>
      </c>
      <c r="K2284">
        <v>95.039060000000006</v>
      </c>
      <c r="L2284" s="3">
        <v>44130.355555555558</v>
      </c>
      <c r="M2284">
        <v>17.18</v>
      </c>
      <c r="N2284" t="s">
        <v>28</v>
      </c>
      <c r="P2284">
        <f>(C2284-Key!$B$1)*24</f>
        <v>-0.58333333331393078</v>
      </c>
      <c r="Q2284">
        <f>(Key!$B$2-'17.1'!C2284)*24</f>
        <v>3.5333333333255723</v>
      </c>
      <c r="R2284" s="3">
        <f>C2284-(M2284-Key!$B$5)/(24*Key!$B$6)</f>
        <v>44130.58896296296</v>
      </c>
      <c r="S2284">
        <f>M2284-Key!$B$5</f>
        <v>14.92</v>
      </c>
      <c r="T2284" s="2">
        <f t="shared" si="175"/>
        <v>44129.604166666664</v>
      </c>
      <c r="U2284" t="str">
        <f t="shared" si="176"/>
        <v>10-25-2020 14:30</v>
      </c>
      <c r="V2284">
        <f>IFERROR(IF(W2284=Z2284,VLOOKUP($U2284,[1]C8842!$G$2:$M$145,3,FALSE),0),0)</f>
        <v>22</v>
      </c>
      <c r="W2284">
        <f>VLOOKUP(RIGHT($V$1,5),Key!$A$9:$B$14,2,FALSE)</f>
        <v>10.199999999999999</v>
      </c>
      <c r="X2284">
        <f t="shared" si="179"/>
        <v>0</v>
      </c>
      <c r="Y2284">
        <f>VLOOKUP(RIGHT($X$1,5),Key!$A$9:$B$14,2,FALSE)</f>
        <v>3.7</v>
      </c>
      <c r="Z2284">
        <f t="shared" si="177"/>
        <v>10.199999999999999</v>
      </c>
      <c r="AA2284">
        <f t="shared" si="178"/>
        <v>22</v>
      </c>
    </row>
    <row r="2285" spans="1:27" x14ac:dyDescent="0.3">
      <c r="A2285">
        <v>100067</v>
      </c>
      <c r="B2285">
        <v>230922</v>
      </c>
      <c r="C2285" s="3">
        <v>44130.602777777778</v>
      </c>
      <c r="D2285">
        <v>2</v>
      </c>
      <c r="E2285">
        <v>1</v>
      </c>
      <c r="F2285" t="s">
        <v>26</v>
      </c>
      <c r="G2285">
        <v>3</v>
      </c>
      <c r="H2285">
        <v>68.671880000000002</v>
      </c>
      <c r="I2285">
        <v>38.609380000000002</v>
      </c>
      <c r="J2285">
        <v>1.7265630000000001</v>
      </c>
      <c r="K2285">
        <v>80.03125</v>
      </c>
      <c r="L2285" s="3">
        <v>44130.355555555558</v>
      </c>
      <c r="M2285">
        <v>17.18</v>
      </c>
      <c r="N2285" t="s">
        <v>28</v>
      </c>
      <c r="P2285">
        <f>(C2285-Key!$B$1)*24</f>
        <v>-0.58333333331393078</v>
      </c>
      <c r="Q2285">
        <f>(Key!$B$2-'17.1'!C2285)*24</f>
        <v>3.5333333333255723</v>
      </c>
      <c r="R2285" s="3">
        <f>C2285-(M2285-Key!$B$5)/(24*Key!$B$6)</f>
        <v>44130.58896296296</v>
      </c>
      <c r="S2285">
        <f>M2285-Key!$B$5</f>
        <v>14.92</v>
      </c>
      <c r="T2285" s="2">
        <f t="shared" si="175"/>
        <v>44129.604166666664</v>
      </c>
      <c r="U2285" t="str">
        <f t="shared" si="176"/>
        <v>10-25-2020 14:30</v>
      </c>
      <c r="V2285">
        <f>IFERROR(IF(W2285=Z2285,VLOOKUP($U2285,[1]C8842!$G$2:$M$145,3,FALSE),0),0)</f>
        <v>22</v>
      </c>
      <c r="W2285">
        <f>VLOOKUP(RIGHT($V$1,5),Key!$A$9:$B$14,2,FALSE)</f>
        <v>10.199999999999999</v>
      </c>
      <c r="X2285">
        <f t="shared" si="179"/>
        <v>0</v>
      </c>
      <c r="Y2285">
        <f>VLOOKUP(RIGHT($X$1,5),Key!$A$9:$B$14,2,FALSE)</f>
        <v>3.7</v>
      </c>
      <c r="Z2285">
        <f t="shared" si="177"/>
        <v>10.199999999999999</v>
      </c>
      <c r="AA2285">
        <f t="shared" si="178"/>
        <v>22</v>
      </c>
    </row>
    <row r="2286" spans="1:27" x14ac:dyDescent="0.3">
      <c r="A2286">
        <v>100067</v>
      </c>
      <c r="B2286">
        <v>230922</v>
      </c>
      <c r="C2286" s="3">
        <v>44130.602777777778</v>
      </c>
      <c r="D2286">
        <v>1</v>
      </c>
      <c r="E2286">
        <v>1</v>
      </c>
      <c r="F2286" t="s">
        <v>25</v>
      </c>
      <c r="G2286">
        <v>3</v>
      </c>
      <c r="H2286">
        <v>68.503910000000005</v>
      </c>
      <c r="I2286">
        <v>48.757809999999999</v>
      </c>
      <c r="J2286">
        <v>2.125</v>
      </c>
      <c r="K2286">
        <v>56.023440000000001</v>
      </c>
      <c r="L2286" s="3">
        <v>44130.355555555558</v>
      </c>
      <c r="M2286">
        <v>17.18</v>
      </c>
      <c r="N2286" t="s">
        <v>28</v>
      </c>
      <c r="P2286">
        <f>(C2286-Key!$B$1)*24</f>
        <v>-0.58333333331393078</v>
      </c>
      <c r="Q2286">
        <f>(Key!$B$2-'17.1'!C2286)*24</f>
        <v>3.5333333333255723</v>
      </c>
      <c r="R2286" s="3">
        <f>C2286-(M2286-Key!$B$5)/(24*Key!$B$6)</f>
        <v>44130.58896296296</v>
      </c>
      <c r="S2286">
        <f>M2286-Key!$B$5</f>
        <v>14.92</v>
      </c>
      <c r="T2286" s="2">
        <f t="shared" si="175"/>
        <v>44129.604166666664</v>
      </c>
      <c r="U2286" t="str">
        <f t="shared" si="176"/>
        <v>10-25-2020 14:30</v>
      </c>
      <c r="V2286">
        <f>IFERROR(IF(W2286=Z2286,VLOOKUP($U2286,[1]C8842!$G$2:$M$145,3,FALSE),0),0)</f>
        <v>22</v>
      </c>
      <c r="W2286">
        <f>VLOOKUP(RIGHT($V$1,5),Key!$A$9:$B$14,2,FALSE)</f>
        <v>10.199999999999999</v>
      </c>
      <c r="X2286">
        <f t="shared" si="179"/>
        <v>0</v>
      </c>
      <c r="Y2286">
        <f>VLOOKUP(RIGHT($X$1,5),Key!$A$9:$B$14,2,FALSE)</f>
        <v>3.7</v>
      </c>
      <c r="Z2286">
        <f t="shared" si="177"/>
        <v>10.199999999999999</v>
      </c>
      <c r="AA2286">
        <f t="shared" si="178"/>
        <v>22</v>
      </c>
    </row>
    <row r="2287" spans="1:27" x14ac:dyDescent="0.3">
      <c r="A2287">
        <v>100067</v>
      </c>
      <c r="B2287">
        <v>230922</v>
      </c>
      <c r="C2287" s="3">
        <v>44130.602777777778</v>
      </c>
      <c r="D2287">
        <v>3</v>
      </c>
      <c r="E2287">
        <v>2</v>
      </c>
      <c r="F2287" t="s">
        <v>26</v>
      </c>
      <c r="G2287">
        <v>1</v>
      </c>
      <c r="H2287">
        <v>63.511719999999997</v>
      </c>
      <c r="I2287">
        <v>13.98828</v>
      </c>
      <c r="J2287">
        <v>0.8359375</v>
      </c>
      <c r="K2287">
        <v>96.039060000000006</v>
      </c>
      <c r="L2287" s="3">
        <v>44130.355555555558</v>
      </c>
      <c r="M2287">
        <v>17.18</v>
      </c>
      <c r="N2287" t="s">
        <v>28</v>
      </c>
      <c r="P2287">
        <f>(C2287-Key!$B$1)*24</f>
        <v>-0.58333333331393078</v>
      </c>
      <c r="Q2287">
        <f>(Key!$B$2-'17.1'!C2287)*24</f>
        <v>3.5333333333255723</v>
      </c>
      <c r="R2287" s="3">
        <f>C2287-(M2287-Key!$B$5)/(24*Key!$B$6)</f>
        <v>44130.58896296296</v>
      </c>
      <c r="S2287">
        <f>M2287-Key!$B$5</f>
        <v>14.92</v>
      </c>
      <c r="T2287" s="2">
        <f t="shared" si="175"/>
        <v>44129.604166666664</v>
      </c>
      <c r="U2287" t="str">
        <f t="shared" si="176"/>
        <v>10-25-2020 14:30</v>
      </c>
      <c r="V2287">
        <f>IFERROR(IF(W2287=Z2287,VLOOKUP($U2287,[1]C8842!$G$2:$M$145,3,FALSE),0),0)</f>
        <v>22</v>
      </c>
      <c r="W2287">
        <f>VLOOKUP(RIGHT($V$1,5),Key!$A$9:$B$14,2,FALSE)</f>
        <v>10.199999999999999</v>
      </c>
      <c r="X2287">
        <f t="shared" si="179"/>
        <v>0</v>
      </c>
      <c r="Y2287">
        <f>VLOOKUP(RIGHT($X$1,5),Key!$A$9:$B$14,2,FALSE)</f>
        <v>3.7</v>
      </c>
      <c r="Z2287">
        <f t="shared" si="177"/>
        <v>10.199999999999999</v>
      </c>
      <c r="AA2287">
        <f t="shared" si="178"/>
        <v>22</v>
      </c>
    </row>
    <row r="2288" spans="1:27" x14ac:dyDescent="0.3">
      <c r="A2288">
        <v>100067</v>
      </c>
      <c r="B2288">
        <v>230922</v>
      </c>
      <c r="C2288" s="3">
        <v>44130.602777777778</v>
      </c>
      <c r="D2288">
        <v>0</v>
      </c>
      <c r="E2288">
        <v>2</v>
      </c>
      <c r="F2288" t="s">
        <v>25</v>
      </c>
      <c r="G2288">
        <v>4</v>
      </c>
      <c r="H2288">
        <v>63.316409999999998</v>
      </c>
      <c r="I2288">
        <v>75.074219999999997</v>
      </c>
      <c r="J2288">
        <v>3.40625</v>
      </c>
      <c r="K2288">
        <v>46.019530000000003</v>
      </c>
      <c r="L2288" s="3">
        <v>44130.355555555558</v>
      </c>
      <c r="M2288">
        <v>17.18</v>
      </c>
      <c r="N2288" t="s">
        <v>28</v>
      </c>
      <c r="P2288">
        <f>(C2288-Key!$B$1)*24</f>
        <v>-0.58333333331393078</v>
      </c>
      <c r="Q2288">
        <f>(Key!$B$2-'17.1'!C2288)*24</f>
        <v>3.5333333333255723</v>
      </c>
      <c r="R2288" s="3">
        <f>C2288-(M2288-Key!$B$5)/(24*Key!$B$6)</f>
        <v>44130.58896296296</v>
      </c>
      <c r="S2288">
        <f>M2288-Key!$B$5</f>
        <v>14.92</v>
      </c>
      <c r="T2288" s="2">
        <f t="shared" si="175"/>
        <v>44129.604166666664</v>
      </c>
      <c r="U2288" t="str">
        <f t="shared" si="176"/>
        <v>10-25-2020 14:30</v>
      </c>
      <c r="V2288">
        <f>IFERROR(IF(W2288=Z2288,VLOOKUP($U2288,[1]C8842!$G$2:$M$145,3,FALSE),0),0)</f>
        <v>22</v>
      </c>
      <c r="W2288">
        <f>VLOOKUP(RIGHT($V$1,5),Key!$A$9:$B$14,2,FALSE)</f>
        <v>10.199999999999999</v>
      </c>
      <c r="X2288">
        <f t="shared" si="179"/>
        <v>0</v>
      </c>
      <c r="Y2288">
        <f>VLOOKUP(RIGHT($X$1,5),Key!$A$9:$B$14,2,FALSE)</f>
        <v>3.7</v>
      </c>
      <c r="Z2288">
        <f t="shared" si="177"/>
        <v>10.199999999999999</v>
      </c>
      <c r="AA2288">
        <f t="shared" si="178"/>
        <v>22</v>
      </c>
    </row>
    <row r="2289" spans="1:27" x14ac:dyDescent="0.3">
      <c r="A2289">
        <v>100067</v>
      </c>
      <c r="B2289">
        <v>230922</v>
      </c>
      <c r="C2289" s="3">
        <v>44130.602777777778</v>
      </c>
      <c r="D2289">
        <v>2</v>
      </c>
      <c r="E2289">
        <v>1</v>
      </c>
      <c r="F2289" t="s">
        <v>26</v>
      </c>
      <c r="G2289">
        <v>1</v>
      </c>
      <c r="H2289">
        <v>67.609380000000002</v>
      </c>
      <c r="I2289">
        <v>15.246090000000001</v>
      </c>
      <c r="J2289">
        <v>0.83203130000000003</v>
      </c>
      <c r="K2289">
        <v>81.035160000000005</v>
      </c>
      <c r="L2289" s="3">
        <v>44130.355555555558</v>
      </c>
      <c r="M2289">
        <v>17.18</v>
      </c>
      <c r="N2289" t="s">
        <v>28</v>
      </c>
      <c r="P2289">
        <f>(C2289-Key!$B$1)*24</f>
        <v>-0.58333333331393078</v>
      </c>
      <c r="Q2289">
        <f>(Key!$B$2-'17.1'!C2289)*24</f>
        <v>3.5333333333255723</v>
      </c>
      <c r="R2289" s="3">
        <f>C2289-(M2289-Key!$B$5)/(24*Key!$B$6)</f>
        <v>44130.58896296296</v>
      </c>
      <c r="S2289">
        <f>M2289-Key!$B$5</f>
        <v>14.92</v>
      </c>
      <c r="T2289" s="2">
        <f t="shared" si="175"/>
        <v>44129.604166666664</v>
      </c>
      <c r="U2289" t="str">
        <f t="shared" si="176"/>
        <v>10-25-2020 14:30</v>
      </c>
      <c r="V2289">
        <f>IFERROR(IF(W2289=Z2289,VLOOKUP($U2289,[1]C8842!$G$2:$M$145,3,FALSE),0),0)</f>
        <v>22</v>
      </c>
      <c r="W2289">
        <f>VLOOKUP(RIGHT($V$1,5),Key!$A$9:$B$14,2,FALSE)</f>
        <v>10.199999999999999</v>
      </c>
      <c r="X2289">
        <f t="shared" si="179"/>
        <v>0</v>
      </c>
      <c r="Y2289">
        <f>VLOOKUP(RIGHT($X$1,5),Key!$A$9:$B$14,2,FALSE)</f>
        <v>3.7</v>
      </c>
      <c r="Z2289">
        <f t="shared" si="177"/>
        <v>10.199999999999999</v>
      </c>
      <c r="AA2289">
        <f t="shared" si="178"/>
        <v>22</v>
      </c>
    </row>
    <row r="2290" spans="1:27" x14ac:dyDescent="0.3">
      <c r="A2290">
        <v>100067</v>
      </c>
      <c r="B2290">
        <v>230922</v>
      </c>
      <c r="C2290" s="3">
        <v>44130.602777777778</v>
      </c>
      <c r="D2290">
        <v>0</v>
      </c>
      <c r="E2290">
        <v>2</v>
      </c>
      <c r="F2290" t="s">
        <v>25</v>
      </c>
      <c r="G2290">
        <v>1</v>
      </c>
      <c r="H2290">
        <v>57.148440000000001</v>
      </c>
      <c r="I2290">
        <v>14.910159999999999</v>
      </c>
      <c r="J2290">
        <v>0.97265630000000003</v>
      </c>
      <c r="K2290">
        <v>47.019530000000003</v>
      </c>
      <c r="L2290" s="3">
        <v>44130.355555555558</v>
      </c>
      <c r="M2290">
        <v>17.18</v>
      </c>
      <c r="N2290" t="s">
        <v>28</v>
      </c>
      <c r="P2290">
        <f>(C2290-Key!$B$1)*24</f>
        <v>-0.58333333331393078</v>
      </c>
      <c r="Q2290">
        <f>(Key!$B$2-'17.1'!C2290)*24</f>
        <v>3.5333333333255723</v>
      </c>
      <c r="R2290" s="3">
        <f>C2290-(M2290-Key!$B$5)/(24*Key!$B$6)</f>
        <v>44130.58896296296</v>
      </c>
      <c r="S2290">
        <f>M2290-Key!$B$5</f>
        <v>14.92</v>
      </c>
      <c r="T2290" s="2">
        <f t="shared" si="175"/>
        <v>44129.604166666664</v>
      </c>
      <c r="U2290" t="str">
        <f t="shared" si="176"/>
        <v>10-25-2020 14:30</v>
      </c>
      <c r="V2290">
        <f>IFERROR(IF(W2290=Z2290,VLOOKUP($U2290,[1]C8842!$G$2:$M$145,3,FALSE),0),0)</f>
        <v>22</v>
      </c>
      <c r="W2290">
        <f>VLOOKUP(RIGHT($V$1,5),Key!$A$9:$B$14,2,FALSE)</f>
        <v>10.199999999999999</v>
      </c>
      <c r="X2290">
        <f t="shared" si="179"/>
        <v>0</v>
      </c>
      <c r="Y2290">
        <f>VLOOKUP(RIGHT($X$1,5),Key!$A$9:$B$14,2,FALSE)</f>
        <v>3.7</v>
      </c>
      <c r="Z2290">
        <f t="shared" si="177"/>
        <v>10.199999999999999</v>
      </c>
      <c r="AA2290">
        <f t="shared" si="178"/>
        <v>22</v>
      </c>
    </row>
    <row r="2291" spans="1:27" x14ac:dyDescent="0.3">
      <c r="A2291">
        <v>100067</v>
      </c>
      <c r="B2291">
        <v>230922</v>
      </c>
      <c r="C2291" s="3">
        <v>44130.602777777778</v>
      </c>
      <c r="D2291">
        <v>0</v>
      </c>
      <c r="E2291">
        <v>2</v>
      </c>
      <c r="F2291" t="s">
        <v>25</v>
      </c>
      <c r="G2291">
        <v>2</v>
      </c>
      <c r="H2291">
        <v>63.84375</v>
      </c>
      <c r="I2291">
        <v>28.585940000000001</v>
      </c>
      <c r="J2291">
        <v>1.441406</v>
      </c>
      <c r="K2291">
        <v>46.019530000000003</v>
      </c>
      <c r="L2291" s="3">
        <v>44130.355555555558</v>
      </c>
      <c r="M2291">
        <v>17.18</v>
      </c>
      <c r="N2291" t="s">
        <v>28</v>
      </c>
      <c r="P2291">
        <f>(C2291-Key!$B$1)*24</f>
        <v>-0.58333333331393078</v>
      </c>
      <c r="Q2291">
        <f>(Key!$B$2-'17.1'!C2291)*24</f>
        <v>3.5333333333255723</v>
      </c>
      <c r="R2291" s="3">
        <f>C2291-(M2291-Key!$B$5)/(24*Key!$B$6)</f>
        <v>44130.58896296296</v>
      </c>
      <c r="S2291">
        <f>M2291-Key!$B$5</f>
        <v>14.92</v>
      </c>
      <c r="T2291" s="2">
        <f t="shared" si="175"/>
        <v>44129.604166666664</v>
      </c>
      <c r="U2291" t="str">
        <f t="shared" si="176"/>
        <v>10-25-2020 14:30</v>
      </c>
      <c r="V2291">
        <f>IFERROR(IF(W2291=Z2291,VLOOKUP($U2291,[1]C8842!$G$2:$M$145,3,FALSE),0),0)</f>
        <v>22</v>
      </c>
      <c r="W2291">
        <f>VLOOKUP(RIGHT($V$1,5),Key!$A$9:$B$14,2,FALSE)</f>
        <v>10.199999999999999</v>
      </c>
      <c r="X2291">
        <f t="shared" si="179"/>
        <v>0</v>
      </c>
      <c r="Y2291">
        <f>VLOOKUP(RIGHT($X$1,5),Key!$A$9:$B$14,2,FALSE)</f>
        <v>3.7</v>
      </c>
      <c r="Z2291">
        <f t="shared" si="177"/>
        <v>10.199999999999999</v>
      </c>
      <c r="AA2291">
        <f t="shared" si="178"/>
        <v>22</v>
      </c>
    </row>
    <row r="2292" spans="1:27" x14ac:dyDescent="0.3">
      <c r="A2292">
        <v>100067</v>
      </c>
      <c r="B2292">
        <v>230922</v>
      </c>
      <c r="C2292" s="3">
        <v>44130.603472222225</v>
      </c>
      <c r="D2292">
        <v>3</v>
      </c>
      <c r="E2292">
        <v>2</v>
      </c>
      <c r="F2292" t="s">
        <v>26</v>
      </c>
      <c r="G2292">
        <v>1</v>
      </c>
      <c r="H2292">
        <v>66.492189999999994</v>
      </c>
      <c r="I2292">
        <v>19.441410000000001</v>
      </c>
      <c r="J2292">
        <v>1.015625</v>
      </c>
      <c r="K2292">
        <v>93.039060000000006</v>
      </c>
      <c r="L2292" s="3">
        <v>44130.355555555558</v>
      </c>
      <c r="M2292">
        <v>17.18</v>
      </c>
      <c r="N2292" t="s">
        <v>28</v>
      </c>
      <c r="P2292">
        <f>(C2292-Key!$B$1)*24</f>
        <v>-0.56666666659293696</v>
      </c>
      <c r="Q2292">
        <f>(Key!$B$2-'17.1'!C2292)*24</f>
        <v>3.5166666666045785</v>
      </c>
      <c r="R2292" s="3">
        <f>C2292-(M2292-Key!$B$5)/(24*Key!$B$6)</f>
        <v>44130.589657407407</v>
      </c>
      <c r="S2292">
        <f>M2292-Key!$B$5</f>
        <v>14.92</v>
      </c>
      <c r="T2292" s="2">
        <f t="shared" si="175"/>
        <v>44129.604166666664</v>
      </c>
      <c r="U2292" t="str">
        <f t="shared" si="176"/>
        <v>10-25-2020 14:30</v>
      </c>
      <c r="V2292">
        <f>IFERROR(IF(W2292=Z2292,VLOOKUP($U2292,[1]C8842!$G$2:$M$145,3,FALSE),0),0)</f>
        <v>22</v>
      </c>
      <c r="W2292">
        <f>VLOOKUP(RIGHT($V$1,5),Key!$A$9:$B$14,2,FALSE)</f>
        <v>10.199999999999999</v>
      </c>
      <c r="X2292">
        <f t="shared" si="179"/>
        <v>0</v>
      </c>
      <c r="Y2292">
        <f>VLOOKUP(RIGHT($X$1,5),Key!$A$9:$B$14,2,FALSE)</f>
        <v>3.7</v>
      </c>
      <c r="Z2292">
        <f t="shared" si="177"/>
        <v>10.199999999999999</v>
      </c>
      <c r="AA2292">
        <f t="shared" si="178"/>
        <v>22</v>
      </c>
    </row>
    <row r="2293" spans="1:27" x14ac:dyDescent="0.3">
      <c r="A2293">
        <v>100067</v>
      </c>
      <c r="B2293">
        <v>230922</v>
      </c>
      <c r="C2293" s="3">
        <v>44130.603472222225</v>
      </c>
      <c r="D2293">
        <v>0</v>
      </c>
      <c r="E2293">
        <v>2</v>
      </c>
      <c r="F2293" t="s">
        <v>25</v>
      </c>
      <c r="G2293">
        <v>2</v>
      </c>
      <c r="H2293">
        <v>63.796880000000002</v>
      </c>
      <c r="I2293">
        <v>21.04297</v>
      </c>
      <c r="J2293">
        <v>1.125</v>
      </c>
      <c r="K2293">
        <v>46.019530000000003</v>
      </c>
      <c r="L2293" s="3">
        <v>44130.355555555558</v>
      </c>
      <c r="M2293">
        <v>17.18</v>
      </c>
      <c r="N2293" t="s">
        <v>28</v>
      </c>
      <c r="P2293">
        <f>(C2293-Key!$B$1)*24</f>
        <v>-0.56666666659293696</v>
      </c>
      <c r="Q2293">
        <f>(Key!$B$2-'17.1'!C2293)*24</f>
        <v>3.5166666666045785</v>
      </c>
      <c r="R2293" s="3">
        <f>C2293-(M2293-Key!$B$5)/(24*Key!$B$6)</f>
        <v>44130.589657407407</v>
      </c>
      <c r="S2293">
        <f>M2293-Key!$B$5</f>
        <v>14.92</v>
      </c>
      <c r="T2293" s="2">
        <f t="shared" si="175"/>
        <v>44129.604166666664</v>
      </c>
      <c r="U2293" t="str">
        <f t="shared" si="176"/>
        <v>10-25-2020 14:30</v>
      </c>
      <c r="V2293">
        <f>IFERROR(IF(W2293=Z2293,VLOOKUP($U2293,[1]C8842!$G$2:$M$145,3,FALSE),0),0)</f>
        <v>22</v>
      </c>
      <c r="W2293">
        <f>VLOOKUP(RIGHT($V$1,5),Key!$A$9:$B$14,2,FALSE)</f>
        <v>10.199999999999999</v>
      </c>
      <c r="X2293">
        <f t="shared" si="179"/>
        <v>0</v>
      </c>
      <c r="Y2293">
        <f>VLOOKUP(RIGHT($X$1,5),Key!$A$9:$B$14,2,FALSE)</f>
        <v>3.7</v>
      </c>
      <c r="Z2293">
        <f t="shared" si="177"/>
        <v>10.199999999999999</v>
      </c>
      <c r="AA2293">
        <f t="shared" si="178"/>
        <v>22</v>
      </c>
    </row>
    <row r="2294" spans="1:27" x14ac:dyDescent="0.3">
      <c r="A2294">
        <v>100067</v>
      </c>
      <c r="B2294">
        <v>230922</v>
      </c>
      <c r="C2294" s="3">
        <v>44130.603472222225</v>
      </c>
      <c r="D2294">
        <v>1</v>
      </c>
      <c r="E2294">
        <v>1</v>
      </c>
      <c r="F2294" t="s">
        <v>25</v>
      </c>
      <c r="G2294">
        <v>1</v>
      </c>
      <c r="H2294">
        <v>61.578130000000002</v>
      </c>
      <c r="I2294">
        <v>17.28125</v>
      </c>
      <c r="J2294">
        <v>1.003906</v>
      </c>
      <c r="K2294">
        <v>58.023440000000001</v>
      </c>
      <c r="L2294" s="3">
        <v>44130.355555555558</v>
      </c>
      <c r="M2294">
        <v>17.18</v>
      </c>
      <c r="N2294" t="s">
        <v>28</v>
      </c>
      <c r="P2294">
        <f>(C2294-Key!$B$1)*24</f>
        <v>-0.56666666659293696</v>
      </c>
      <c r="Q2294">
        <f>(Key!$B$2-'17.1'!C2294)*24</f>
        <v>3.5166666666045785</v>
      </c>
      <c r="R2294" s="3">
        <f>C2294-(M2294-Key!$B$5)/(24*Key!$B$6)</f>
        <v>44130.589657407407</v>
      </c>
      <c r="S2294">
        <f>M2294-Key!$B$5</f>
        <v>14.92</v>
      </c>
      <c r="T2294" s="2">
        <f t="shared" si="175"/>
        <v>44129.604166666664</v>
      </c>
      <c r="U2294" t="str">
        <f t="shared" si="176"/>
        <v>10-25-2020 14:30</v>
      </c>
      <c r="V2294">
        <f>IFERROR(IF(W2294=Z2294,VLOOKUP($U2294,[1]C8842!$G$2:$M$145,3,FALSE),0),0)</f>
        <v>22</v>
      </c>
      <c r="W2294">
        <f>VLOOKUP(RIGHT($V$1,5),Key!$A$9:$B$14,2,FALSE)</f>
        <v>10.199999999999999</v>
      </c>
      <c r="X2294">
        <f t="shared" si="179"/>
        <v>0</v>
      </c>
      <c r="Y2294">
        <f>VLOOKUP(RIGHT($X$1,5),Key!$A$9:$B$14,2,FALSE)</f>
        <v>3.7</v>
      </c>
      <c r="Z2294">
        <f t="shared" si="177"/>
        <v>10.199999999999999</v>
      </c>
      <c r="AA2294">
        <f t="shared" si="178"/>
        <v>22</v>
      </c>
    </row>
    <row r="2295" spans="1:27" x14ac:dyDescent="0.3">
      <c r="A2295">
        <v>100067</v>
      </c>
      <c r="B2295">
        <v>230922</v>
      </c>
      <c r="C2295" s="3">
        <v>44130.603472222225</v>
      </c>
      <c r="D2295">
        <v>0</v>
      </c>
      <c r="E2295">
        <v>2</v>
      </c>
      <c r="F2295" t="s">
        <v>25</v>
      </c>
      <c r="G2295">
        <v>1</v>
      </c>
      <c r="H2295">
        <v>65.925780000000003</v>
      </c>
      <c r="I2295">
        <v>16.335940000000001</v>
      </c>
      <c r="J2295">
        <v>0.90234380000000003</v>
      </c>
      <c r="K2295">
        <v>44.019530000000003</v>
      </c>
      <c r="L2295" s="3">
        <v>44130.355555555558</v>
      </c>
      <c r="M2295">
        <v>17.18</v>
      </c>
      <c r="N2295" t="s">
        <v>28</v>
      </c>
      <c r="P2295">
        <f>(C2295-Key!$B$1)*24</f>
        <v>-0.56666666659293696</v>
      </c>
      <c r="Q2295">
        <f>(Key!$B$2-'17.1'!C2295)*24</f>
        <v>3.5166666666045785</v>
      </c>
      <c r="R2295" s="3">
        <f>C2295-(M2295-Key!$B$5)/(24*Key!$B$6)</f>
        <v>44130.589657407407</v>
      </c>
      <c r="S2295">
        <f>M2295-Key!$B$5</f>
        <v>14.92</v>
      </c>
      <c r="T2295" s="2">
        <f t="shared" si="175"/>
        <v>44129.604166666664</v>
      </c>
      <c r="U2295" t="str">
        <f t="shared" si="176"/>
        <v>10-25-2020 14:30</v>
      </c>
      <c r="V2295">
        <f>IFERROR(IF(W2295=Z2295,VLOOKUP($U2295,[1]C8842!$G$2:$M$145,3,FALSE),0),0)</f>
        <v>22</v>
      </c>
      <c r="W2295">
        <f>VLOOKUP(RIGHT($V$1,5),Key!$A$9:$B$14,2,FALSE)</f>
        <v>10.199999999999999</v>
      </c>
      <c r="X2295">
        <f t="shared" si="179"/>
        <v>0</v>
      </c>
      <c r="Y2295">
        <f>VLOOKUP(RIGHT($X$1,5),Key!$A$9:$B$14,2,FALSE)</f>
        <v>3.7</v>
      </c>
      <c r="Z2295">
        <f t="shared" si="177"/>
        <v>10.199999999999999</v>
      </c>
      <c r="AA2295">
        <f t="shared" si="178"/>
        <v>22</v>
      </c>
    </row>
    <row r="2296" spans="1:27" x14ac:dyDescent="0.3">
      <c r="A2296">
        <v>100067</v>
      </c>
      <c r="B2296">
        <v>230922</v>
      </c>
      <c r="C2296" s="3">
        <v>44130.603472222225</v>
      </c>
      <c r="D2296">
        <v>0</v>
      </c>
      <c r="E2296">
        <v>2</v>
      </c>
      <c r="F2296" t="s">
        <v>25</v>
      </c>
      <c r="G2296">
        <v>1</v>
      </c>
      <c r="H2296">
        <v>59.289059999999999</v>
      </c>
      <c r="I2296">
        <v>14.964840000000001</v>
      </c>
      <c r="J2296">
        <v>0.94140630000000003</v>
      </c>
      <c r="K2296">
        <v>48.019530000000003</v>
      </c>
      <c r="L2296" s="3">
        <v>44130.355555555558</v>
      </c>
      <c r="M2296">
        <v>17.18</v>
      </c>
      <c r="N2296" t="s">
        <v>28</v>
      </c>
      <c r="P2296">
        <f>(C2296-Key!$B$1)*24</f>
        <v>-0.56666666659293696</v>
      </c>
      <c r="Q2296">
        <f>(Key!$B$2-'17.1'!C2296)*24</f>
        <v>3.5166666666045785</v>
      </c>
      <c r="R2296" s="3">
        <f>C2296-(M2296-Key!$B$5)/(24*Key!$B$6)</f>
        <v>44130.589657407407</v>
      </c>
      <c r="S2296">
        <f>M2296-Key!$B$5</f>
        <v>14.92</v>
      </c>
      <c r="T2296" s="2">
        <f t="shared" si="175"/>
        <v>44129.604166666664</v>
      </c>
      <c r="U2296" t="str">
        <f t="shared" si="176"/>
        <v>10-25-2020 14:30</v>
      </c>
      <c r="V2296">
        <f>IFERROR(IF(W2296=Z2296,VLOOKUP($U2296,[1]C8842!$G$2:$M$145,3,FALSE),0),0)</f>
        <v>22</v>
      </c>
      <c r="W2296">
        <f>VLOOKUP(RIGHT($V$1,5),Key!$A$9:$B$14,2,FALSE)</f>
        <v>10.199999999999999</v>
      </c>
      <c r="X2296">
        <f t="shared" si="179"/>
        <v>0</v>
      </c>
      <c r="Y2296">
        <f>VLOOKUP(RIGHT($X$1,5),Key!$A$9:$B$14,2,FALSE)</f>
        <v>3.7</v>
      </c>
      <c r="Z2296">
        <f t="shared" si="177"/>
        <v>10.199999999999999</v>
      </c>
      <c r="AA2296">
        <f t="shared" si="178"/>
        <v>22</v>
      </c>
    </row>
    <row r="2297" spans="1:27" x14ac:dyDescent="0.3">
      <c r="A2297">
        <v>100067</v>
      </c>
      <c r="B2297">
        <v>230922</v>
      </c>
      <c r="C2297" s="3">
        <v>44130.603472222225</v>
      </c>
      <c r="D2297">
        <v>1</v>
      </c>
      <c r="E2297">
        <v>1</v>
      </c>
      <c r="F2297" t="s">
        <v>25</v>
      </c>
      <c r="G2297">
        <v>1</v>
      </c>
      <c r="H2297">
        <v>69.96875</v>
      </c>
      <c r="I2297">
        <v>16.523440000000001</v>
      </c>
      <c r="J2297">
        <v>0.85546880000000003</v>
      </c>
      <c r="K2297">
        <v>58.023440000000001</v>
      </c>
      <c r="L2297" s="3">
        <v>44130.355555555558</v>
      </c>
      <c r="M2297">
        <v>17.18</v>
      </c>
      <c r="N2297" t="s">
        <v>28</v>
      </c>
      <c r="P2297">
        <f>(C2297-Key!$B$1)*24</f>
        <v>-0.56666666659293696</v>
      </c>
      <c r="Q2297">
        <f>(Key!$B$2-'17.1'!C2297)*24</f>
        <v>3.5166666666045785</v>
      </c>
      <c r="R2297" s="3">
        <f>C2297-(M2297-Key!$B$5)/(24*Key!$B$6)</f>
        <v>44130.589657407407</v>
      </c>
      <c r="S2297">
        <f>M2297-Key!$B$5</f>
        <v>14.92</v>
      </c>
      <c r="T2297" s="2">
        <f t="shared" si="175"/>
        <v>44129.604166666664</v>
      </c>
      <c r="U2297" t="str">
        <f t="shared" si="176"/>
        <v>10-25-2020 14:30</v>
      </c>
      <c r="V2297">
        <f>IFERROR(IF(W2297=Z2297,VLOOKUP($U2297,[1]C8842!$G$2:$M$145,3,FALSE),0),0)</f>
        <v>22</v>
      </c>
      <c r="W2297">
        <f>VLOOKUP(RIGHT($V$1,5),Key!$A$9:$B$14,2,FALSE)</f>
        <v>10.199999999999999</v>
      </c>
      <c r="X2297">
        <f t="shared" si="179"/>
        <v>0</v>
      </c>
      <c r="Y2297">
        <f>VLOOKUP(RIGHT($X$1,5),Key!$A$9:$B$14,2,FALSE)</f>
        <v>3.7</v>
      </c>
      <c r="Z2297">
        <f t="shared" si="177"/>
        <v>10.199999999999999</v>
      </c>
      <c r="AA2297">
        <f t="shared" si="178"/>
        <v>22</v>
      </c>
    </row>
    <row r="2298" spans="1:27" x14ac:dyDescent="0.3">
      <c r="A2298">
        <v>100067</v>
      </c>
      <c r="B2298">
        <v>230922</v>
      </c>
      <c r="C2298" s="3">
        <v>44130.603472222225</v>
      </c>
      <c r="D2298">
        <v>0</v>
      </c>
      <c r="E2298">
        <v>2</v>
      </c>
      <c r="F2298" t="s">
        <v>25</v>
      </c>
      <c r="G2298">
        <v>1</v>
      </c>
      <c r="H2298">
        <v>68.375</v>
      </c>
      <c r="I2298">
        <v>16.98828</v>
      </c>
      <c r="J2298">
        <v>0.89453130000000003</v>
      </c>
      <c r="K2298">
        <v>46.019530000000003</v>
      </c>
      <c r="L2298" s="3">
        <v>44130.355555555558</v>
      </c>
      <c r="M2298">
        <v>17.18</v>
      </c>
      <c r="N2298" t="s">
        <v>28</v>
      </c>
      <c r="P2298">
        <f>(C2298-Key!$B$1)*24</f>
        <v>-0.56666666659293696</v>
      </c>
      <c r="Q2298">
        <f>(Key!$B$2-'17.1'!C2298)*24</f>
        <v>3.5166666666045785</v>
      </c>
      <c r="R2298" s="3">
        <f>C2298-(M2298-Key!$B$5)/(24*Key!$B$6)</f>
        <v>44130.589657407407</v>
      </c>
      <c r="S2298">
        <f>M2298-Key!$B$5</f>
        <v>14.92</v>
      </c>
      <c r="T2298" s="2">
        <f t="shared" si="175"/>
        <v>44129.604166666664</v>
      </c>
      <c r="U2298" t="str">
        <f t="shared" si="176"/>
        <v>10-25-2020 14:30</v>
      </c>
      <c r="V2298">
        <f>IFERROR(IF(W2298=Z2298,VLOOKUP($U2298,[1]C8842!$G$2:$M$145,3,FALSE),0),0)</f>
        <v>22</v>
      </c>
      <c r="W2298">
        <f>VLOOKUP(RIGHT($V$1,5),Key!$A$9:$B$14,2,FALSE)</f>
        <v>10.199999999999999</v>
      </c>
      <c r="X2298">
        <f t="shared" si="179"/>
        <v>0</v>
      </c>
      <c r="Y2298">
        <f>VLOOKUP(RIGHT($X$1,5),Key!$A$9:$B$14,2,FALSE)</f>
        <v>3.7</v>
      </c>
      <c r="Z2298">
        <f t="shared" si="177"/>
        <v>10.199999999999999</v>
      </c>
      <c r="AA2298">
        <f t="shared" si="178"/>
        <v>22</v>
      </c>
    </row>
    <row r="2299" spans="1:27" x14ac:dyDescent="0.3">
      <c r="A2299">
        <v>100067</v>
      </c>
      <c r="B2299">
        <v>230922</v>
      </c>
      <c r="C2299" s="3">
        <v>44130.603472222225</v>
      </c>
      <c r="D2299">
        <v>1</v>
      </c>
      <c r="E2299">
        <v>1</v>
      </c>
      <c r="F2299" t="s">
        <v>25</v>
      </c>
      <c r="G2299">
        <v>2</v>
      </c>
      <c r="H2299">
        <v>61.65625</v>
      </c>
      <c r="I2299">
        <v>24.875</v>
      </c>
      <c r="J2299">
        <v>1.332031</v>
      </c>
      <c r="K2299">
        <v>58.023440000000001</v>
      </c>
      <c r="L2299" s="3">
        <v>44130.355555555558</v>
      </c>
      <c r="M2299">
        <v>17.18</v>
      </c>
      <c r="N2299" t="s">
        <v>28</v>
      </c>
      <c r="P2299">
        <f>(C2299-Key!$B$1)*24</f>
        <v>-0.56666666659293696</v>
      </c>
      <c r="Q2299">
        <f>(Key!$B$2-'17.1'!C2299)*24</f>
        <v>3.5166666666045785</v>
      </c>
      <c r="R2299" s="3">
        <f>C2299-(M2299-Key!$B$5)/(24*Key!$B$6)</f>
        <v>44130.589657407407</v>
      </c>
      <c r="S2299">
        <f>M2299-Key!$B$5</f>
        <v>14.92</v>
      </c>
      <c r="T2299" s="2">
        <f t="shared" si="175"/>
        <v>44129.604166666664</v>
      </c>
      <c r="U2299" t="str">
        <f t="shared" si="176"/>
        <v>10-25-2020 14:30</v>
      </c>
      <c r="V2299">
        <f>IFERROR(IF(W2299=Z2299,VLOOKUP($U2299,[1]C8842!$G$2:$M$145,3,FALSE),0),0)</f>
        <v>22</v>
      </c>
      <c r="W2299">
        <f>VLOOKUP(RIGHT($V$1,5),Key!$A$9:$B$14,2,FALSE)</f>
        <v>10.199999999999999</v>
      </c>
      <c r="X2299">
        <f t="shared" si="179"/>
        <v>0</v>
      </c>
      <c r="Y2299">
        <f>VLOOKUP(RIGHT($X$1,5),Key!$A$9:$B$14,2,FALSE)</f>
        <v>3.7</v>
      </c>
      <c r="Z2299">
        <f t="shared" si="177"/>
        <v>10.199999999999999</v>
      </c>
      <c r="AA2299">
        <f t="shared" si="178"/>
        <v>22</v>
      </c>
    </row>
    <row r="2300" spans="1:27" x14ac:dyDescent="0.3">
      <c r="A2300">
        <v>100067</v>
      </c>
      <c r="B2300">
        <v>230922</v>
      </c>
      <c r="C2300" s="3">
        <v>44130.603472222225</v>
      </c>
      <c r="D2300">
        <v>0</v>
      </c>
      <c r="E2300">
        <v>2</v>
      </c>
      <c r="F2300" t="s">
        <v>25</v>
      </c>
      <c r="G2300">
        <v>3</v>
      </c>
      <c r="H2300">
        <v>63.308590000000002</v>
      </c>
      <c r="I2300">
        <v>34.003909999999998</v>
      </c>
      <c r="J2300">
        <v>1.6796880000000001</v>
      </c>
      <c r="K2300">
        <v>48.019530000000003</v>
      </c>
      <c r="L2300" s="3">
        <v>44130.355555555558</v>
      </c>
      <c r="M2300">
        <v>17.18</v>
      </c>
      <c r="N2300" t="s">
        <v>28</v>
      </c>
      <c r="P2300">
        <f>(C2300-Key!$B$1)*24</f>
        <v>-0.56666666659293696</v>
      </c>
      <c r="Q2300">
        <f>(Key!$B$2-'17.1'!C2300)*24</f>
        <v>3.5166666666045785</v>
      </c>
      <c r="R2300" s="3">
        <f>C2300-(M2300-Key!$B$5)/(24*Key!$B$6)</f>
        <v>44130.589657407407</v>
      </c>
      <c r="S2300">
        <f>M2300-Key!$B$5</f>
        <v>14.92</v>
      </c>
      <c r="T2300" s="2">
        <f t="shared" si="175"/>
        <v>44129.604166666664</v>
      </c>
      <c r="U2300" t="str">
        <f t="shared" si="176"/>
        <v>10-25-2020 14:30</v>
      </c>
      <c r="V2300">
        <f>IFERROR(IF(W2300=Z2300,VLOOKUP($U2300,[1]C8842!$G$2:$M$145,3,FALSE),0),0)</f>
        <v>22</v>
      </c>
      <c r="W2300">
        <f>VLOOKUP(RIGHT($V$1,5),Key!$A$9:$B$14,2,FALSE)</f>
        <v>10.199999999999999</v>
      </c>
      <c r="X2300">
        <f t="shared" si="179"/>
        <v>0</v>
      </c>
      <c r="Y2300">
        <f>VLOOKUP(RIGHT($X$1,5),Key!$A$9:$B$14,2,FALSE)</f>
        <v>3.7</v>
      </c>
      <c r="Z2300">
        <f t="shared" si="177"/>
        <v>10.199999999999999</v>
      </c>
      <c r="AA2300">
        <f t="shared" si="178"/>
        <v>22</v>
      </c>
    </row>
    <row r="2301" spans="1:27" x14ac:dyDescent="0.3">
      <c r="A2301">
        <v>100067</v>
      </c>
      <c r="B2301">
        <v>230922</v>
      </c>
      <c r="C2301" s="3">
        <v>44130.603472222225</v>
      </c>
      <c r="D2301">
        <v>2</v>
      </c>
      <c r="E2301">
        <v>1</v>
      </c>
      <c r="F2301" t="s">
        <v>26</v>
      </c>
      <c r="G2301">
        <v>1</v>
      </c>
      <c r="H2301">
        <v>62.074219999999997</v>
      </c>
      <c r="I2301">
        <v>17.851559999999999</v>
      </c>
      <c r="J2301">
        <v>1.019531</v>
      </c>
      <c r="K2301">
        <v>79.03125</v>
      </c>
      <c r="L2301" s="3">
        <v>44130.355555555558</v>
      </c>
      <c r="M2301">
        <v>17.18</v>
      </c>
      <c r="N2301" t="s">
        <v>28</v>
      </c>
      <c r="P2301">
        <f>(C2301-Key!$B$1)*24</f>
        <v>-0.56666666659293696</v>
      </c>
      <c r="Q2301">
        <f>(Key!$B$2-'17.1'!C2301)*24</f>
        <v>3.5166666666045785</v>
      </c>
      <c r="R2301" s="3">
        <f>C2301-(M2301-Key!$B$5)/(24*Key!$B$6)</f>
        <v>44130.589657407407</v>
      </c>
      <c r="S2301">
        <f>M2301-Key!$B$5</f>
        <v>14.92</v>
      </c>
      <c r="T2301" s="2">
        <f t="shared" si="175"/>
        <v>44129.604166666664</v>
      </c>
      <c r="U2301" t="str">
        <f t="shared" si="176"/>
        <v>10-25-2020 14:30</v>
      </c>
      <c r="V2301">
        <f>IFERROR(IF(W2301=Z2301,VLOOKUP($U2301,[1]C8842!$G$2:$M$145,3,FALSE),0),0)</f>
        <v>22</v>
      </c>
      <c r="W2301">
        <f>VLOOKUP(RIGHT($V$1,5),Key!$A$9:$B$14,2,FALSE)</f>
        <v>10.199999999999999</v>
      </c>
      <c r="X2301">
        <f t="shared" si="179"/>
        <v>0</v>
      </c>
      <c r="Y2301">
        <f>VLOOKUP(RIGHT($X$1,5),Key!$A$9:$B$14,2,FALSE)</f>
        <v>3.7</v>
      </c>
      <c r="Z2301">
        <f t="shared" si="177"/>
        <v>10.199999999999999</v>
      </c>
      <c r="AA2301">
        <f t="shared" si="178"/>
        <v>22</v>
      </c>
    </row>
    <row r="2302" spans="1:27" x14ac:dyDescent="0.3">
      <c r="A2302">
        <v>100067</v>
      </c>
      <c r="B2302">
        <v>230922</v>
      </c>
      <c r="C2302" s="3">
        <v>44130.603472222225</v>
      </c>
      <c r="D2302">
        <v>0</v>
      </c>
      <c r="E2302">
        <v>2</v>
      </c>
      <c r="F2302" t="s">
        <v>25</v>
      </c>
      <c r="G2302">
        <v>1</v>
      </c>
      <c r="H2302">
        <v>65.359380000000002</v>
      </c>
      <c r="I2302">
        <v>16.765630000000002</v>
      </c>
      <c r="J2302">
        <v>0.92578130000000003</v>
      </c>
      <c r="K2302">
        <v>46.019530000000003</v>
      </c>
      <c r="L2302" s="3">
        <v>44130.355555555558</v>
      </c>
      <c r="M2302">
        <v>17.18</v>
      </c>
      <c r="N2302" t="s">
        <v>28</v>
      </c>
      <c r="P2302">
        <f>(C2302-Key!$B$1)*24</f>
        <v>-0.56666666659293696</v>
      </c>
      <c r="Q2302">
        <f>(Key!$B$2-'17.1'!C2302)*24</f>
        <v>3.5166666666045785</v>
      </c>
      <c r="R2302" s="3">
        <f>C2302-(M2302-Key!$B$5)/(24*Key!$B$6)</f>
        <v>44130.589657407407</v>
      </c>
      <c r="S2302">
        <f>M2302-Key!$B$5</f>
        <v>14.92</v>
      </c>
      <c r="T2302" s="2">
        <f t="shared" si="175"/>
        <v>44129.604166666664</v>
      </c>
      <c r="U2302" t="str">
        <f t="shared" si="176"/>
        <v>10-25-2020 14:30</v>
      </c>
      <c r="V2302">
        <f>IFERROR(IF(W2302=Z2302,VLOOKUP($U2302,[1]C8842!$G$2:$M$145,3,FALSE),0),0)</f>
        <v>22</v>
      </c>
      <c r="W2302">
        <f>VLOOKUP(RIGHT($V$1,5),Key!$A$9:$B$14,2,FALSE)</f>
        <v>10.199999999999999</v>
      </c>
      <c r="X2302">
        <f t="shared" si="179"/>
        <v>0</v>
      </c>
      <c r="Y2302">
        <f>VLOOKUP(RIGHT($X$1,5),Key!$A$9:$B$14,2,FALSE)</f>
        <v>3.7</v>
      </c>
      <c r="Z2302">
        <f t="shared" si="177"/>
        <v>10.199999999999999</v>
      </c>
      <c r="AA2302">
        <f t="shared" si="178"/>
        <v>22</v>
      </c>
    </row>
    <row r="2303" spans="1:27" x14ac:dyDescent="0.3">
      <c r="A2303">
        <v>100067</v>
      </c>
      <c r="B2303">
        <v>230922</v>
      </c>
      <c r="C2303" s="3">
        <v>44130.603472222225</v>
      </c>
      <c r="D2303">
        <v>2</v>
      </c>
      <c r="E2303">
        <v>1</v>
      </c>
      <c r="F2303" t="s">
        <v>26</v>
      </c>
      <c r="G2303">
        <v>1</v>
      </c>
      <c r="H2303">
        <v>68.222660000000005</v>
      </c>
      <c r="I2303">
        <v>14.683590000000001</v>
      </c>
      <c r="J2303">
        <v>0.8046875</v>
      </c>
      <c r="K2303">
        <v>82.035160000000005</v>
      </c>
      <c r="L2303" s="3">
        <v>44130.355555555558</v>
      </c>
      <c r="M2303">
        <v>17.18</v>
      </c>
      <c r="N2303" t="s">
        <v>28</v>
      </c>
      <c r="P2303">
        <f>(C2303-Key!$B$1)*24</f>
        <v>-0.56666666659293696</v>
      </c>
      <c r="Q2303">
        <f>(Key!$B$2-'17.1'!C2303)*24</f>
        <v>3.5166666666045785</v>
      </c>
      <c r="R2303" s="3">
        <f>C2303-(M2303-Key!$B$5)/(24*Key!$B$6)</f>
        <v>44130.589657407407</v>
      </c>
      <c r="S2303">
        <f>M2303-Key!$B$5</f>
        <v>14.92</v>
      </c>
      <c r="T2303" s="2">
        <f t="shared" si="175"/>
        <v>44129.604166666664</v>
      </c>
      <c r="U2303" t="str">
        <f t="shared" si="176"/>
        <v>10-25-2020 14:30</v>
      </c>
      <c r="V2303">
        <f>IFERROR(IF(W2303=Z2303,VLOOKUP($U2303,[1]C8842!$G$2:$M$145,3,FALSE),0),0)</f>
        <v>22</v>
      </c>
      <c r="W2303">
        <f>VLOOKUP(RIGHT($V$1,5),Key!$A$9:$B$14,2,FALSE)</f>
        <v>10.199999999999999</v>
      </c>
      <c r="X2303">
        <f t="shared" si="179"/>
        <v>0</v>
      </c>
      <c r="Y2303">
        <f>VLOOKUP(RIGHT($X$1,5),Key!$A$9:$B$14,2,FALSE)</f>
        <v>3.7</v>
      </c>
      <c r="Z2303">
        <f t="shared" si="177"/>
        <v>10.199999999999999</v>
      </c>
      <c r="AA2303">
        <f t="shared" si="178"/>
        <v>22</v>
      </c>
    </row>
    <row r="2304" spans="1:27" x14ac:dyDescent="0.3">
      <c r="A2304">
        <v>100067</v>
      </c>
      <c r="B2304">
        <v>230922</v>
      </c>
      <c r="C2304" s="3">
        <v>44130.603472222225</v>
      </c>
      <c r="D2304">
        <v>1</v>
      </c>
      <c r="E2304">
        <v>1</v>
      </c>
      <c r="F2304" t="s">
        <v>25</v>
      </c>
      <c r="G2304">
        <v>1</v>
      </c>
      <c r="H2304">
        <v>69.46875</v>
      </c>
      <c r="I2304">
        <v>15.26172</v>
      </c>
      <c r="J2304">
        <v>0.8125</v>
      </c>
      <c r="K2304">
        <v>57.023440000000001</v>
      </c>
      <c r="L2304" s="3">
        <v>44130.355555555558</v>
      </c>
      <c r="M2304">
        <v>17.18</v>
      </c>
      <c r="N2304" t="s">
        <v>28</v>
      </c>
      <c r="P2304">
        <f>(C2304-Key!$B$1)*24</f>
        <v>-0.56666666659293696</v>
      </c>
      <c r="Q2304">
        <f>(Key!$B$2-'17.1'!C2304)*24</f>
        <v>3.5166666666045785</v>
      </c>
      <c r="R2304" s="3">
        <f>C2304-(M2304-Key!$B$5)/(24*Key!$B$6)</f>
        <v>44130.589657407407</v>
      </c>
      <c r="S2304">
        <f>M2304-Key!$B$5</f>
        <v>14.92</v>
      </c>
      <c r="T2304" s="2">
        <f t="shared" si="175"/>
        <v>44129.604166666664</v>
      </c>
      <c r="U2304" t="str">
        <f t="shared" si="176"/>
        <v>10-25-2020 14:30</v>
      </c>
      <c r="V2304">
        <f>IFERROR(IF(W2304=Z2304,VLOOKUP($U2304,[1]C8842!$G$2:$M$145,3,FALSE),0),0)</f>
        <v>22</v>
      </c>
      <c r="W2304">
        <f>VLOOKUP(RIGHT($V$1,5),Key!$A$9:$B$14,2,FALSE)</f>
        <v>10.199999999999999</v>
      </c>
      <c r="X2304">
        <f t="shared" si="179"/>
        <v>0</v>
      </c>
      <c r="Y2304">
        <f>VLOOKUP(RIGHT($X$1,5),Key!$A$9:$B$14,2,FALSE)</f>
        <v>3.7</v>
      </c>
      <c r="Z2304">
        <f t="shared" si="177"/>
        <v>10.199999999999999</v>
      </c>
      <c r="AA2304">
        <f t="shared" si="178"/>
        <v>22</v>
      </c>
    </row>
    <row r="2305" spans="1:27" x14ac:dyDescent="0.3">
      <c r="A2305">
        <v>100067</v>
      </c>
      <c r="B2305">
        <v>230922</v>
      </c>
      <c r="C2305" s="3">
        <v>44130.603472222225</v>
      </c>
      <c r="D2305">
        <v>0</v>
      </c>
      <c r="E2305">
        <v>2</v>
      </c>
      <c r="F2305" t="s">
        <v>25</v>
      </c>
      <c r="G2305">
        <v>1</v>
      </c>
      <c r="H2305">
        <v>65.105469999999997</v>
      </c>
      <c r="I2305">
        <v>14.976559999999999</v>
      </c>
      <c r="J2305">
        <v>0.85546880000000003</v>
      </c>
      <c r="K2305">
        <v>46.019530000000003</v>
      </c>
      <c r="L2305" s="3">
        <v>44130.355555555558</v>
      </c>
      <c r="M2305">
        <v>17.18</v>
      </c>
      <c r="N2305" t="s">
        <v>28</v>
      </c>
      <c r="P2305">
        <f>(C2305-Key!$B$1)*24</f>
        <v>-0.56666666659293696</v>
      </c>
      <c r="Q2305">
        <f>(Key!$B$2-'17.1'!C2305)*24</f>
        <v>3.5166666666045785</v>
      </c>
      <c r="R2305" s="3">
        <f>C2305-(M2305-Key!$B$5)/(24*Key!$B$6)</f>
        <v>44130.589657407407</v>
      </c>
      <c r="S2305">
        <f>M2305-Key!$B$5</f>
        <v>14.92</v>
      </c>
      <c r="T2305" s="2">
        <f t="shared" si="175"/>
        <v>44129.604166666664</v>
      </c>
      <c r="U2305" t="str">
        <f t="shared" si="176"/>
        <v>10-25-2020 14:30</v>
      </c>
      <c r="V2305">
        <f>IFERROR(IF(W2305=Z2305,VLOOKUP($U2305,[1]C8842!$G$2:$M$145,3,FALSE),0),0)</f>
        <v>22</v>
      </c>
      <c r="W2305">
        <f>VLOOKUP(RIGHT($V$1,5),Key!$A$9:$B$14,2,FALSE)</f>
        <v>10.199999999999999</v>
      </c>
      <c r="X2305">
        <f t="shared" si="179"/>
        <v>0</v>
      </c>
      <c r="Y2305">
        <f>VLOOKUP(RIGHT($X$1,5),Key!$A$9:$B$14,2,FALSE)</f>
        <v>3.7</v>
      </c>
      <c r="Z2305">
        <f t="shared" si="177"/>
        <v>10.199999999999999</v>
      </c>
      <c r="AA2305">
        <f t="shared" si="178"/>
        <v>22</v>
      </c>
    </row>
    <row r="2306" spans="1:27" x14ac:dyDescent="0.3">
      <c r="A2306">
        <v>100067</v>
      </c>
      <c r="B2306">
        <v>230922</v>
      </c>
      <c r="C2306" s="3">
        <v>44130.603472222225</v>
      </c>
      <c r="D2306">
        <v>2</v>
      </c>
      <c r="E2306">
        <v>1</v>
      </c>
      <c r="F2306" t="s">
        <v>26</v>
      </c>
      <c r="G2306">
        <v>1</v>
      </c>
      <c r="H2306">
        <v>66.636719999999997</v>
      </c>
      <c r="I2306">
        <v>19.04297</v>
      </c>
      <c r="J2306">
        <v>1</v>
      </c>
      <c r="K2306">
        <v>82.035160000000005</v>
      </c>
      <c r="L2306" s="3">
        <v>44130.355555555558</v>
      </c>
      <c r="M2306">
        <v>17.18</v>
      </c>
      <c r="N2306" t="s">
        <v>28</v>
      </c>
      <c r="P2306">
        <f>(C2306-Key!$B$1)*24</f>
        <v>-0.56666666659293696</v>
      </c>
      <c r="Q2306">
        <f>(Key!$B$2-'17.1'!C2306)*24</f>
        <v>3.5166666666045785</v>
      </c>
      <c r="R2306" s="3">
        <f>C2306-(M2306-Key!$B$5)/(24*Key!$B$6)</f>
        <v>44130.589657407407</v>
      </c>
      <c r="S2306">
        <f>M2306-Key!$B$5</f>
        <v>14.92</v>
      </c>
      <c r="T2306" s="2">
        <f t="shared" si="175"/>
        <v>44129.604166666664</v>
      </c>
      <c r="U2306" t="str">
        <f t="shared" si="176"/>
        <v>10-25-2020 14:30</v>
      </c>
      <c r="V2306">
        <f>IFERROR(IF(W2306=Z2306,VLOOKUP($U2306,[1]C8842!$G$2:$M$145,3,FALSE),0),0)</f>
        <v>22</v>
      </c>
      <c r="W2306">
        <f>VLOOKUP(RIGHT($V$1,5),Key!$A$9:$B$14,2,FALSE)</f>
        <v>10.199999999999999</v>
      </c>
      <c r="X2306">
        <f t="shared" si="179"/>
        <v>0</v>
      </c>
      <c r="Y2306">
        <f>VLOOKUP(RIGHT($X$1,5),Key!$A$9:$B$14,2,FALSE)</f>
        <v>3.7</v>
      </c>
      <c r="Z2306">
        <f t="shared" si="177"/>
        <v>10.199999999999999</v>
      </c>
      <c r="AA2306">
        <f t="shared" si="178"/>
        <v>22</v>
      </c>
    </row>
    <row r="2307" spans="1:27" x14ac:dyDescent="0.3">
      <c r="A2307">
        <v>100067</v>
      </c>
      <c r="B2307">
        <v>230922</v>
      </c>
      <c r="C2307" s="3">
        <v>44130.603472222225</v>
      </c>
      <c r="D2307">
        <v>3</v>
      </c>
      <c r="E2307">
        <v>2</v>
      </c>
      <c r="F2307" t="s">
        <v>26</v>
      </c>
      <c r="G2307">
        <v>1</v>
      </c>
      <c r="H2307">
        <v>65.96875</v>
      </c>
      <c r="I2307">
        <v>14.01172</v>
      </c>
      <c r="J2307">
        <v>0.8046875</v>
      </c>
      <c r="K2307">
        <v>96.039060000000006</v>
      </c>
      <c r="L2307" s="3">
        <v>44130.355555555558</v>
      </c>
      <c r="M2307">
        <v>17.18</v>
      </c>
      <c r="N2307" t="s">
        <v>28</v>
      </c>
      <c r="P2307">
        <f>(C2307-Key!$B$1)*24</f>
        <v>-0.56666666659293696</v>
      </c>
      <c r="Q2307">
        <f>(Key!$B$2-'17.1'!C2307)*24</f>
        <v>3.5166666666045785</v>
      </c>
      <c r="R2307" s="3">
        <f>C2307-(M2307-Key!$B$5)/(24*Key!$B$6)</f>
        <v>44130.589657407407</v>
      </c>
      <c r="S2307">
        <f>M2307-Key!$B$5</f>
        <v>14.92</v>
      </c>
      <c r="T2307" s="2">
        <f t="shared" ref="T2307:T2370" si="180">ROUND(C2307*24*60/10,0)/(24*6)-1</f>
        <v>44129.604166666664</v>
      </c>
      <c r="U2307" t="str">
        <f t="shared" ref="U2307:U2370" si="181">TEXT(T2307,"mm-dd-yyyy hh:mm")</f>
        <v>10-25-2020 14:30</v>
      </c>
      <c r="V2307">
        <f>IFERROR(IF(W2307=Z2307,VLOOKUP($U2307,[1]C8842!$G$2:$M$145,3,FALSE),0),0)</f>
        <v>22</v>
      </c>
      <c r="W2307">
        <f>VLOOKUP(RIGHT($V$1,5),Key!$A$9:$B$14,2,FALSE)</f>
        <v>10.199999999999999</v>
      </c>
      <c r="X2307">
        <f t="shared" si="179"/>
        <v>0</v>
      </c>
      <c r="Y2307">
        <f>VLOOKUP(RIGHT($X$1,5),Key!$A$9:$B$14,2,FALSE)</f>
        <v>3.7</v>
      </c>
      <c r="Z2307">
        <f t="shared" ref="Z2307:Z2370" si="182">M2307-MIN(ABS(Y2307-M2307),ABS(W2307-M2307))</f>
        <v>10.199999999999999</v>
      </c>
      <c r="AA2307">
        <f t="shared" ref="AA2307:AA2370" si="183">SUM(V2307,X2307)</f>
        <v>22</v>
      </c>
    </row>
    <row r="2308" spans="1:27" x14ac:dyDescent="0.3">
      <c r="A2308">
        <v>100067</v>
      </c>
      <c r="B2308">
        <v>230922</v>
      </c>
      <c r="C2308" s="3">
        <v>44130.603472222225</v>
      </c>
      <c r="D2308">
        <v>1</v>
      </c>
      <c r="E2308">
        <v>1</v>
      </c>
      <c r="F2308" t="s">
        <v>25</v>
      </c>
      <c r="G2308">
        <v>1</v>
      </c>
      <c r="H2308">
        <v>72.234380000000002</v>
      </c>
      <c r="I2308">
        <v>16.88672</v>
      </c>
      <c r="J2308">
        <v>0.83984380000000003</v>
      </c>
      <c r="K2308">
        <v>59.023440000000001</v>
      </c>
      <c r="L2308" s="3">
        <v>44130.355555555558</v>
      </c>
      <c r="M2308">
        <v>17.18</v>
      </c>
      <c r="N2308" t="s">
        <v>28</v>
      </c>
      <c r="P2308">
        <f>(C2308-Key!$B$1)*24</f>
        <v>-0.56666666659293696</v>
      </c>
      <c r="Q2308">
        <f>(Key!$B$2-'17.1'!C2308)*24</f>
        <v>3.5166666666045785</v>
      </c>
      <c r="R2308" s="3">
        <f>C2308-(M2308-Key!$B$5)/(24*Key!$B$6)</f>
        <v>44130.589657407407</v>
      </c>
      <c r="S2308">
        <f>M2308-Key!$B$5</f>
        <v>14.92</v>
      </c>
      <c r="T2308" s="2">
        <f t="shared" si="180"/>
        <v>44129.604166666664</v>
      </c>
      <c r="U2308" t="str">
        <f t="shared" si="181"/>
        <v>10-25-2020 14:30</v>
      </c>
      <c r="V2308">
        <f>IFERROR(IF(W2308=Z2308,VLOOKUP($U2308,[1]C8842!$G$2:$M$145,3,FALSE),0),0)</f>
        <v>22</v>
      </c>
      <c r="W2308">
        <f>VLOOKUP(RIGHT($V$1,5),Key!$A$9:$B$14,2,FALSE)</f>
        <v>10.199999999999999</v>
      </c>
      <c r="X2308">
        <f t="shared" ref="X2308:X2371" si="184">$X$2</f>
        <v>0</v>
      </c>
      <c r="Y2308">
        <f>VLOOKUP(RIGHT($X$1,5),Key!$A$9:$B$14,2,FALSE)</f>
        <v>3.7</v>
      </c>
      <c r="Z2308">
        <f t="shared" si="182"/>
        <v>10.199999999999999</v>
      </c>
      <c r="AA2308">
        <f t="shared" si="183"/>
        <v>22</v>
      </c>
    </row>
    <row r="2309" spans="1:27" x14ac:dyDescent="0.3">
      <c r="A2309">
        <v>100067</v>
      </c>
      <c r="B2309">
        <v>230922</v>
      </c>
      <c r="C2309" s="3">
        <v>44130.603472222225</v>
      </c>
      <c r="D2309">
        <v>1</v>
      </c>
      <c r="E2309">
        <v>1</v>
      </c>
      <c r="F2309" t="s">
        <v>25</v>
      </c>
      <c r="G2309">
        <v>1</v>
      </c>
      <c r="H2309">
        <v>69.261719999999997</v>
      </c>
      <c r="I2309">
        <v>19.5</v>
      </c>
      <c r="J2309">
        <v>0.9765625</v>
      </c>
      <c r="K2309">
        <v>58.023440000000001</v>
      </c>
      <c r="L2309" s="3">
        <v>44130.355555555558</v>
      </c>
      <c r="M2309">
        <v>17.18</v>
      </c>
      <c r="N2309" t="s">
        <v>28</v>
      </c>
      <c r="P2309">
        <f>(C2309-Key!$B$1)*24</f>
        <v>-0.56666666659293696</v>
      </c>
      <c r="Q2309">
        <f>(Key!$B$2-'17.1'!C2309)*24</f>
        <v>3.5166666666045785</v>
      </c>
      <c r="R2309" s="3">
        <f>C2309-(M2309-Key!$B$5)/(24*Key!$B$6)</f>
        <v>44130.589657407407</v>
      </c>
      <c r="S2309">
        <f>M2309-Key!$B$5</f>
        <v>14.92</v>
      </c>
      <c r="T2309" s="2">
        <f t="shared" si="180"/>
        <v>44129.604166666664</v>
      </c>
      <c r="U2309" t="str">
        <f t="shared" si="181"/>
        <v>10-25-2020 14:30</v>
      </c>
      <c r="V2309">
        <f>IFERROR(IF(W2309=Z2309,VLOOKUP($U2309,[1]C8842!$G$2:$M$145,3,FALSE),0),0)</f>
        <v>22</v>
      </c>
      <c r="W2309">
        <f>VLOOKUP(RIGHT($V$1,5),Key!$A$9:$B$14,2,FALSE)</f>
        <v>10.199999999999999</v>
      </c>
      <c r="X2309">
        <f t="shared" si="184"/>
        <v>0</v>
      </c>
      <c r="Y2309">
        <f>VLOOKUP(RIGHT($X$1,5),Key!$A$9:$B$14,2,FALSE)</f>
        <v>3.7</v>
      </c>
      <c r="Z2309">
        <f t="shared" si="182"/>
        <v>10.199999999999999</v>
      </c>
      <c r="AA2309">
        <f t="shared" si="183"/>
        <v>22</v>
      </c>
    </row>
    <row r="2310" spans="1:27" x14ac:dyDescent="0.3">
      <c r="A2310">
        <v>100067</v>
      </c>
      <c r="B2310">
        <v>230922</v>
      </c>
      <c r="C2310" s="3">
        <v>44130.603472222225</v>
      </c>
      <c r="D2310">
        <v>1</v>
      </c>
      <c r="E2310">
        <v>1</v>
      </c>
      <c r="F2310" t="s">
        <v>25</v>
      </c>
      <c r="G2310">
        <v>1</v>
      </c>
      <c r="H2310">
        <v>69.597660000000005</v>
      </c>
      <c r="I2310">
        <v>19.722660000000001</v>
      </c>
      <c r="J2310">
        <v>0.98046880000000003</v>
      </c>
      <c r="K2310">
        <v>58.023440000000001</v>
      </c>
      <c r="L2310" s="3">
        <v>44130.355555555558</v>
      </c>
      <c r="M2310">
        <v>17.18</v>
      </c>
      <c r="N2310" t="s">
        <v>28</v>
      </c>
      <c r="P2310">
        <f>(C2310-Key!$B$1)*24</f>
        <v>-0.56666666659293696</v>
      </c>
      <c r="Q2310">
        <f>(Key!$B$2-'17.1'!C2310)*24</f>
        <v>3.5166666666045785</v>
      </c>
      <c r="R2310" s="3">
        <f>C2310-(M2310-Key!$B$5)/(24*Key!$B$6)</f>
        <v>44130.589657407407</v>
      </c>
      <c r="S2310">
        <f>M2310-Key!$B$5</f>
        <v>14.92</v>
      </c>
      <c r="T2310" s="2">
        <f t="shared" si="180"/>
        <v>44129.604166666664</v>
      </c>
      <c r="U2310" t="str">
        <f t="shared" si="181"/>
        <v>10-25-2020 14:30</v>
      </c>
      <c r="V2310">
        <f>IFERROR(IF(W2310=Z2310,VLOOKUP($U2310,[1]C8842!$G$2:$M$145,3,FALSE),0),0)</f>
        <v>22</v>
      </c>
      <c r="W2310">
        <f>VLOOKUP(RIGHT($V$1,5),Key!$A$9:$B$14,2,FALSE)</f>
        <v>10.199999999999999</v>
      </c>
      <c r="X2310">
        <f t="shared" si="184"/>
        <v>0</v>
      </c>
      <c r="Y2310">
        <f>VLOOKUP(RIGHT($X$1,5),Key!$A$9:$B$14,2,FALSE)</f>
        <v>3.7</v>
      </c>
      <c r="Z2310">
        <f t="shared" si="182"/>
        <v>10.199999999999999</v>
      </c>
      <c r="AA2310">
        <f t="shared" si="183"/>
        <v>22</v>
      </c>
    </row>
    <row r="2311" spans="1:27" x14ac:dyDescent="0.3">
      <c r="A2311">
        <v>100067</v>
      </c>
      <c r="B2311">
        <v>230922</v>
      </c>
      <c r="C2311" s="3">
        <v>44130.603472222225</v>
      </c>
      <c r="D2311">
        <v>1</v>
      </c>
      <c r="E2311">
        <v>1</v>
      </c>
      <c r="F2311" t="s">
        <v>25</v>
      </c>
      <c r="G2311">
        <v>2</v>
      </c>
      <c r="H2311">
        <v>67.25</v>
      </c>
      <c r="I2311">
        <v>21.484380000000002</v>
      </c>
      <c r="J2311">
        <v>1.0859380000000001</v>
      </c>
      <c r="K2311">
        <v>56.023440000000001</v>
      </c>
      <c r="L2311" s="3">
        <v>44130.355555555558</v>
      </c>
      <c r="M2311">
        <v>17.18</v>
      </c>
      <c r="N2311" t="s">
        <v>28</v>
      </c>
      <c r="P2311">
        <f>(C2311-Key!$B$1)*24</f>
        <v>-0.56666666659293696</v>
      </c>
      <c r="Q2311">
        <f>(Key!$B$2-'17.1'!C2311)*24</f>
        <v>3.5166666666045785</v>
      </c>
      <c r="R2311" s="3">
        <f>C2311-(M2311-Key!$B$5)/(24*Key!$B$6)</f>
        <v>44130.589657407407</v>
      </c>
      <c r="S2311">
        <f>M2311-Key!$B$5</f>
        <v>14.92</v>
      </c>
      <c r="T2311" s="2">
        <f t="shared" si="180"/>
        <v>44129.604166666664</v>
      </c>
      <c r="U2311" t="str">
        <f t="shared" si="181"/>
        <v>10-25-2020 14:30</v>
      </c>
      <c r="V2311">
        <f>IFERROR(IF(W2311=Z2311,VLOOKUP($U2311,[1]C8842!$G$2:$M$145,3,FALSE),0),0)</f>
        <v>22</v>
      </c>
      <c r="W2311">
        <f>VLOOKUP(RIGHT($V$1,5),Key!$A$9:$B$14,2,FALSE)</f>
        <v>10.199999999999999</v>
      </c>
      <c r="X2311">
        <f t="shared" si="184"/>
        <v>0</v>
      </c>
      <c r="Y2311">
        <f>VLOOKUP(RIGHT($X$1,5),Key!$A$9:$B$14,2,FALSE)</f>
        <v>3.7</v>
      </c>
      <c r="Z2311">
        <f t="shared" si="182"/>
        <v>10.199999999999999</v>
      </c>
      <c r="AA2311">
        <f t="shared" si="183"/>
        <v>22</v>
      </c>
    </row>
    <row r="2312" spans="1:27" x14ac:dyDescent="0.3">
      <c r="A2312">
        <v>100067</v>
      </c>
      <c r="B2312">
        <v>230922</v>
      </c>
      <c r="C2312" s="3">
        <v>44130.603472222225</v>
      </c>
      <c r="D2312">
        <v>2</v>
      </c>
      <c r="E2312">
        <v>1</v>
      </c>
      <c r="F2312" t="s">
        <v>26</v>
      </c>
      <c r="G2312">
        <v>1</v>
      </c>
      <c r="H2312">
        <v>69.863280000000003</v>
      </c>
      <c r="I2312">
        <v>19.75</v>
      </c>
      <c r="J2312">
        <v>0.98046880000000003</v>
      </c>
      <c r="K2312">
        <v>82.035160000000005</v>
      </c>
      <c r="L2312" s="3">
        <v>44130.355555555558</v>
      </c>
      <c r="M2312">
        <v>17.18</v>
      </c>
      <c r="N2312" t="s">
        <v>28</v>
      </c>
      <c r="P2312">
        <f>(C2312-Key!$B$1)*24</f>
        <v>-0.56666666659293696</v>
      </c>
      <c r="Q2312">
        <f>(Key!$B$2-'17.1'!C2312)*24</f>
        <v>3.5166666666045785</v>
      </c>
      <c r="R2312" s="3">
        <f>C2312-(M2312-Key!$B$5)/(24*Key!$B$6)</f>
        <v>44130.589657407407</v>
      </c>
      <c r="S2312">
        <f>M2312-Key!$B$5</f>
        <v>14.92</v>
      </c>
      <c r="T2312" s="2">
        <f t="shared" si="180"/>
        <v>44129.604166666664</v>
      </c>
      <c r="U2312" t="str">
        <f t="shared" si="181"/>
        <v>10-25-2020 14:30</v>
      </c>
      <c r="V2312">
        <f>IFERROR(IF(W2312=Z2312,VLOOKUP($U2312,[1]C8842!$G$2:$M$145,3,FALSE),0),0)</f>
        <v>22</v>
      </c>
      <c r="W2312">
        <f>VLOOKUP(RIGHT($V$1,5),Key!$A$9:$B$14,2,FALSE)</f>
        <v>10.199999999999999</v>
      </c>
      <c r="X2312">
        <f t="shared" si="184"/>
        <v>0</v>
      </c>
      <c r="Y2312">
        <f>VLOOKUP(RIGHT($X$1,5),Key!$A$9:$B$14,2,FALSE)</f>
        <v>3.7</v>
      </c>
      <c r="Z2312">
        <f t="shared" si="182"/>
        <v>10.199999999999999</v>
      </c>
      <c r="AA2312">
        <f t="shared" si="183"/>
        <v>22</v>
      </c>
    </row>
    <row r="2313" spans="1:27" x14ac:dyDescent="0.3">
      <c r="A2313">
        <v>100067</v>
      </c>
      <c r="B2313">
        <v>230922</v>
      </c>
      <c r="C2313" s="3">
        <v>44130.603472222225</v>
      </c>
      <c r="D2313">
        <v>3</v>
      </c>
      <c r="E2313">
        <v>2</v>
      </c>
      <c r="F2313" t="s">
        <v>26</v>
      </c>
      <c r="G2313">
        <v>1</v>
      </c>
      <c r="H2313">
        <v>58.027340000000002</v>
      </c>
      <c r="I2313">
        <v>11.59375</v>
      </c>
      <c r="J2313">
        <v>0.8046875</v>
      </c>
      <c r="K2313">
        <v>94.039060000000006</v>
      </c>
      <c r="L2313" s="3">
        <v>44130.355555555558</v>
      </c>
      <c r="M2313">
        <v>17.18</v>
      </c>
      <c r="N2313" t="s">
        <v>28</v>
      </c>
      <c r="P2313">
        <f>(C2313-Key!$B$1)*24</f>
        <v>-0.56666666659293696</v>
      </c>
      <c r="Q2313">
        <f>(Key!$B$2-'17.1'!C2313)*24</f>
        <v>3.5166666666045785</v>
      </c>
      <c r="R2313" s="3">
        <f>C2313-(M2313-Key!$B$5)/(24*Key!$B$6)</f>
        <v>44130.589657407407</v>
      </c>
      <c r="S2313">
        <f>M2313-Key!$B$5</f>
        <v>14.92</v>
      </c>
      <c r="T2313" s="2">
        <f t="shared" si="180"/>
        <v>44129.604166666664</v>
      </c>
      <c r="U2313" t="str">
        <f t="shared" si="181"/>
        <v>10-25-2020 14:30</v>
      </c>
      <c r="V2313">
        <f>IFERROR(IF(W2313=Z2313,VLOOKUP($U2313,[1]C8842!$G$2:$M$145,3,FALSE),0),0)</f>
        <v>22</v>
      </c>
      <c r="W2313">
        <f>VLOOKUP(RIGHT($V$1,5),Key!$A$9:$B$14,2,FALSE)</f>
        <v>10.199999999999999</v>
      </c>
      <c r="X2313">
        <f t="shared" si="184"/>
        <v>0</v>
      </c>
      <c r="Y2313">
        <f>VLOOKUP(RIGHT($X$1,5),Key!$A$9:$B$14,2,FALSE)</f>
        <v>3.7</v>
      </c>
      <c r="Z2313">
        <f t="shared" si="182"/>
        <v>10.199999999999999</v>
      </c>
      <c r="AA2313">
        <f t="shared" si="183"/>
        <v>22</v>
      </c>
    </row>
    <row r="2314" spans="1:27" x14ac:dyDescent="0.3">
      <c r="A2314">
        <v>100067</v>
      </c>
      <c r="B2314">
        <v>230922</v>
      </c>
      <c r="C2314" s="3">
        <v>44130.603472222225</v>
      </c>
      <c r="D2314">
        <v>3</v>
      </c>
      <c r="E2314">
        <v>2</v>
      </c>
      <c r="F2314" t="s">
        <v>26</v>
      </c>
      <c r="G2314">
        <v>1</v>
      </c>
      <c r="H2314">
        <v>61.65625</v>
      </c>
      <c r="I2314">
        <v>15.98438</v>
      </c>
      <c r="J2314">
        <v>0.94921880000000003</v>
      </c>
      <c r="K2314">
        <v>95.039060000000006</v>
      </c>
      <c r="L2314" s="3">
        <v>44130.355555555558</v>
      </c>
      <c r="M2314">
        <v>17.18</v>
      </c>
      <c r="N2314" t="s">
        <v>28</v>
      </c>
      <c r="P2314">
        <f>(C2314-Key!$B$1)*24</f>
        <v>-0.56666666659293696</v>
      </c>
      <c r="Q2314">
        <f>(Key!$B$2-'17.1'!C2314)*24</f>
        <v>3.5166666666045785</v>
      </c>
      <c r="R2314" s="3">
        <f>C2314-(M2314-Key!$B$5)/(24*Key!$B$6)</f>
        <v>44130.589657407407</v>
      </c>
      <c r="S2314">
        <f>M2314-Key!$B$5</f>
        <v>14.92</v>
      </c>
      <c r="T2314" s="2">
        <f t="shared" si="180"/>
        <v>44129.604166666664</v>
      </c>
      <c r="U2314" t="str">
        <f t="shared" si="181"/>
        <v>10-25-2020 14:30</v>
      </c>
      <c r="V2314">
        <f>IFERROR(IF(W2314=Z2314,VLOOKUP($U2314,[1]C8842!$G$2:$M$145,3,FALSE),0),0)</f>
        <v>22</v>
      </c>
      <c r="W2314">
        <f>VLOOKUP(RIGHT($V$1,5),Key!$A$9:$B$14,2,FALSE)</f>
        <v>10.199999999999999</v>
      </c>
      <c r="X2314">
        <f t="shared" si="184"/>
        <v>0</v>
      </c>
      <c r="Y2314">
        <f>VLOOKUP(RIGHT($X$1,5),Key!$A$9:$B$14,2,FALSE)</f>
        <v>3.7</v>
      </c>
      <c r="Z2314">
        <f t="shared" si="182"/>
        <v>10.199999999999999</v>
      </c>
      <c r="AA2314">
        <f t="shared" si="183"/>
        <v>22</v>
      </c>
    </row>
    <row r="2315" spans="1:27" x14ac:dyDescent="0.3">
      <c r="A2315">
        <v>100067</v>
      </c>
      <c r="B2315">
        <v>230922</v>
      </c>
      <c r="C2315" s="3">
        <v>44130.603472222225</v>
      </c>
      <c r="D2315">
        <v>3</v>
      </c>
      <c r="E2315">
        <v>2</v>
      </c>
      <c r="F2315" t="s">
        <v>26</v>
      </c>
      <c r="G2315">
        <v>2</v>
      </c>
      <c r="H2315">
        <v>61.285159999999998</v>
      </c>
      <c r="I2315">
        <v>23.33203</v>
      </c>
      <c r="J2315">
        <v>1.2734380000000001</v>
      </c>
      <c r="K2315">
        <v>94.039060000000006</v>
      </c>
      <c r="L2315" s="3">
        <v>44130.355555555558</v>
      </c>
      <c r="M2315">
        <v>17.18</v>
      </c>
      <c r="N2315" t="s">
        <v>28</v>
      </c>
      <c r="P2315">
        <f>(C2315-Key!$B$1)*24</f>
        <v>-0.56666666659293696</v>
      </c>
      <c r="Q2315">
        <f>(Key!$B$2-'17.1'!C2315)*24</f>
        <v>3.5166666666045785</v>
      </c>
      <c r="R2315" s="3">
        <f>C2315-(M2315-Key!$B$5)/(24*Key!$B$6)</f>
        <v>44130.589657407407</v>
      </c>
      <c r="S2315">
        <f>M2315-Key!$B$5</f>
        <v>14.92</v>
      </c>
      <c r="T2315" s="2">
        <f t="shared" si="180"/>
        <v>44129.604166666664</v>
      </c>
      <c r="U2315" t="str">
        <f t="shared" si="181"/>
        <v>10-25-2020 14:30</v>
      </c>
      <c r="V2315">
        <f>IFERROR(IF(W2315=Z2315,VLOOKUP($U2315,[1]C8842!$G$2:$M$145,3,FALSE),0),0)</f>
        <v>22</v>
      </c>
      <c r="W2315">
        <f>VLOOKUP(RIGHT($V$1,5),Key!$A$9:$B$14,2,FALSE)</f>
        <v>10.199999999999999</v>
      </c>
      <c r="X2315">
        <f t="shared" si="184"/>
        <v>0</v>
      </c>
      <c r="Y2315">
        <f>VLOOKUP(RIGHT($X$1,5),Key!$A$9:$B$14,2,FALSE)</f>
        <v>3.7</v>
      </c>
      <c r="Z2315">
        <f t="shared" si="182"/>
        <v>10.199999999999999</v>
      </c>
      <c r="AA2315">
        <f t="shared" si="183"/>
        <v>22</v>
      </c>
    </row>
    <row r="2316" spans="1:27" x14ac:dyDescent="0.3">
      <c r="A2316">
        <v>100067</v>
      </c>
      <c r="B2316">
        <v>230922</v>
      </c>
      <c r="C2316" s="3">
        <v>44130.603472222225</v>
      </c>
      <c r="D2316">
        <v>3</v>
      </c>
      <c r="E2316">
        <v>2</v>
      </c>
      <c r="F2316" t="s">
        <v>26</v>
      </c>
      <c r="G2316">
        <v>1</v>
      </c>
      <c r="H2316">
        <v>64.289060000000006</v>
      </c>
      <c r="I2316">
        <v>17.83203</v>
      </c>
      <c r="J2316">
        <v>0.984375</v>
      </c>
      <c r="K2316">
        <v>94.039060000000006</v>
      </c>
      <c r="L2316" s="3">
        <v>44130.355555555558</v>
      </c>
      <c r="M2316">
        <v>17.18</v>
      </c>
      <c r="N2316" t="s">
        <v>28</v>
      </c>
      <c r="P2316">
        <f>(C2316-Key!$B$1)*24</f>
        <v>-0.56666666659293696</v>
      </c>
      <c r="Q2316">
        <f>(Key!$B$2-'17.1'!C2316)*24</f>
        <v>3.5166666666045785</v>
      </c>
      <c r="R2316" s="3">
        <f>C2316-(M2316-Key!$B$5)/(24*Key!$B$6)</f>
        <v>44130.589657407407</v>
      </c>
      <c r="S2316">
        <f>M2316-Key!$B$5</f>
        <v>14.92</v>
      </c>
      <c r="T2316" s="2">
        <f t="shared" si="180"/>
        <v>44129.604166666664</v>
      </c>
      <c r="U2316" t="str">
        <f t="shared" si="181"/>
        <v>10-25-2020 14:30</v>
      </c>
      <c r="V2316">
        <f>IFERROR(IF(W2316=Z2316,VLOOKUP($U2316,[1]C8842!$G$2:$M$145,3,FALSE),0),0)</f>
        <v>22</v>
      </c>
      <c r="W2316">
        <f>VLOOKUP(RIGHT($V$1,5),Key!$A$9:$B$14,2,FALSE)</f>
        <v>10.199999999999999</v>
      </c>
      <c r="X2316">
        <f t="shared" si="184"/>
        <v>0</v>
      </c>
      <c r="Y2316">
        <f>VLOOKUP(RIGHT($X$1,5),Key!$A$9:$B$14,2,FALSE)</f>
        <v>3.7</v>
      </c>
      <c r="Z2316">
        <f t="shared" si="182"/>
        <v>10.199999999999999</v>
      </c>
      <c r="AA2316">
        <f t="shared" si="183"/>
        <v>22</v>
      </c>
    </row>
    <row r="2317" spans="1:27" x14ac:dyDescent="0.3">
      <c r="A2317">
        <v>100067</v>
      </c>
      <c r="B2317">
        <v>230922</v>
      </c>
      <c r="C2317" s="3">
        <v>44130.604166666664</v>
      </c>
      <c r="D2317">
        <v>0</v>
      </c>
      <c r="E2317">
        <v>2</v>
      </c>
      <c r="F2317" t="s">
        <v>25</v>
      </c>
      <c r="G2317">
        <v>4</v>
      </c>
      <c r="H2317">
        <v>55.558590000000002</v>
      </c>
      <c r="I2317">
        <v>65.078130000000002</v>
      </c>
      <c r="J2317">
        <v>3.40625</v>
      </c>
      <c r="K2317">
        <v>46.019530000000003</v>
      </c>
      <c r="L2317" s="3">
        <v>44130.355555555558</v>
      </c>
      <c r="M2317">
        <v>17.18</v>
      </c>
      <c r="N2317" t="s">
        <v>28</v>
      </c>
      <c r="P2317">
        <f>(C2317-Key!$B$1)*24</f>
        <v>-0.55000000004656613</v>
      </c>
      <c r="Q2317">
        <f>(Key!$B$2-'17.1'!C2317)*24</f>
        <v>3.5000000000582077</v>
      </c>
      <c r="R2317" s="3">
        <f>C2317-(M2317-Key!$B$5)/(24*Key!$B$6)</f>
        <v>44130.590351851846</v>
      </c>
      <c r="S2317">
        <f>M2317-Key!$B$5</f>
        <v>14.92</v>
      </c>
      <c r="T2317" s="2">
        <f t="shared" si="180"/>
        <v>44129.604166666664</v>
      </c>
      <c r="U2317" t="str">
        <f t="shared" si="181"/>
        <v>10-25-2020 14:30</v>
      </c>
      <c r="V2317">
        <f>IFERROR(IF(W2317=Z2317,VLOOKUP($U2317,[1]C8842!$G$2:$M$145,3,FALSE),0),0)</f>
        <v>22</v>
      </c>
      <c r="W2317">
        <f>VLOOKUP(RIGHT($V$1,5),Key!$A$9:$B$14,2,FALSE)</f>
        <v>10.199999999999999</v>
      </c>
      <c r="X2317">
        <f t="shared" si="184"/>
        <v>0</v>
      </c>
      <c r="Y2317">
        <f>VLOOKUP(RIGHT($X$1,5),Key!$A$9:$B$14,2,FALSE)</f>
        <v>3.7</v>
      </c>
      <c r="Z2317">
        <f t="shared" si="182"/>
        <v>10.199999999999999</v>
      </c>
      <c r="AA2317">
        <f t="shared" si="183"/>
        <v>22</v>
      </c>
    </row>
    <row r="2318" spans="1:27" x14ac:dyDescent="0.3">
      <c r="A2318">
        <v>100067</v>
      </c>
      <c r="B2318">
        <v>230922</v>
      </c>
      <c r="C2318" s="3">
        <v>44130.604166666664</v>
      </c>
      <c r="D2318">
        <v>2</v>
      </c>
      <c r="E2318">
        <v>1</v>
      </c>
      <c r="F2318" t="s">
        <v>26</v>
      </c>
      <c r="G2318">
        <v>1</v>
      </c>
      <c r="H2318">
        <v>78.933589999999995</v>
      </c>
      <c r="I2318">
        <v>15.26172</v>
      </c>
      <c r="J2318">
        <v>0.71484380000000003</v>
      </c>
      <c r="K2318">
        <v>82.035160000000005</v>
      </c>
      <c r="L2318" s="3">
        <v>44130.355555555558</v>
      </c>
      <c r="M2318">
        <v>17.18</v>
      </c>
      <c r="N2318" t="s">
        <v>28</v>
      </c>
      <c r="P2318">
        <f>(C2318-Key!$B$1)*24</f>
        <v>-0.55000000004656613</v>
      </c>
      <c r="Q2318">
        <f>(Key!$B$2-'17.1'!C2318)*24</f>
        <v>3.5000000000582077</v>
      </c>
      <c r="R2318" s="3">
        <f>C2318-(M2318-Key!$B$5)/(24*Key!$B$6)</f>
        <v>44130.590351851846</v>
      </c>
      <c r="S2318">
        <f>M2318-Key!$B$5</f>
        <v>14.92</v>
      </c>
      <c r="T2318" s="2">
        <f t="shared" si="180"/>
        <v>44129.604166666664</v>
      </c>
      <c r="U2318" t="str">
        <f t="shared" si="181"/>
        <v>10-25-2020 14:30</v>
      </c>
      <c r="V2318">
        <f>IFERROR(IF(W2318=Z2318,VLOOKUP($U2318,[1]C8842!$G$2:$M$145,3,FALSE),0),0)</f>
        <v>22</v>
      </c>
      <c r="W2318">
        <f>VLOOKUP(RIGHT($V$1,5),Key!$A$9:$B$14,2,FALSE)</f>
        <v>10.199999999999999</v>
      </c>
      <c r="X2318">
        <f t="shared" si="184"/>
        <v>0</v>
      </c>
      <c r="Y2318">
        <f>VLOOKUP(RIGHT($X$1,5),Key!$A$9:$B$14,2,FALSE)</f>
        <v>3.7</v>
      </c>
      <c r="Z2318">
        <f t="shared" si="182"/>
        <v>10.199999999999999</v>
      </c>
      <c r="AA2318">
        <f t="shared" si="183"/>
        <v>22</v>
      </c>
    </row>
    <row r="2319" spans="1:27" x14ac:dyDescent="0.3">
      <c r="A2319">
        <v>100067</v>
      </c>
      <c r="B2319">
        <v>230922</v>
      </c>
      <c r="C2319" s="3">
        <v>44130.604166666664</v>
      </c>
      <c r="D2319">
        <v>0</v>
      </c>
      <c r="E2319">
        <v>2</v>
      </c>
      <c r="F2319" t="s">
        <v>25</v>
      </c>
      <c r="G2319">
        <v>2</v>
      </c>
      <c r="H2319">
        <v>66.25</v>
      </c>
      <c r="I2319">
        <v>22.21875</v>
      </c>
      <c r="J2319">
        <v>1.1328130000000001</v>
      </c>
      <c r="K2319">
        <v>47.019530000000003</v>
      </c>
      <c r="L2319" s="3">
        <v>44130.355555555558</v>
      </c>
      <c r="M2319">
        <v>17.18</v>
      </c>
      <c r="N2319" t="s">
        <v>28</v>
      </c>
      <c r="P2319">
        <f>(C2319-Key!$B$1)*24</f>
        <v>-0.55000000004656613</v>
      </c>
      <c r="Q2319">
        <f>(Key!$B$2-'17.1'!C2319)*24</f>
        <v>3.5000000000582077</v>
      </c>
      <c r="R2319" s="3">
        <f>C2319-(M2319-Key!$B$5)/(24*Key!$B$6)</f>
        <v>44130.590351851846</v>
      </c>
      <c r="S2319">
        <f>M2319-Key!$B$5</f>
        <v>14.92</v>
      </c>
      <c r="T2319" s="2">
        <f t="shared" si="180"/>
        <v>44129.604166666664</v>
      </c>
      <c r="U2319" t="str">
        <f t="shared" si="181"/>
        <v>10-25-2020 14:30</v>
      </c>
      <c r="V2319">
        <f>IFERROR(IF(W2319=Z2319,VLOOKUP($U2319,[1]C8842!$G$2:$M$145,3,FALSE),0),0)</f>
        <v>22</v>
      </c>
      <c r="W2319">
        <f>VLOOKUP(RIGHT($V$1,5),Key!$A$9:$B$14,2,FALSE)</f>
        <v>10.199999999999999</v>
      </c>
      <c r="X2319">
        <f t="shared" si="184"/>
        <v>0</v>
      </c>
      <c r="Y2319">
        <f>VLOOKUP(RIGHT($X$1,5),Key!$A$9:$B$14,2,FALSE)</f>
        <v>3.7</v>
      </c>
      <c r="Z2319">
        <f t="shared" si="182"/>
        <v>10.199999999999999</v>
      </c>
      <c r="AA2319">
        <f t="shared" si="183"/>
        <v>22</v>
      </c>
    </row>
    <row r="2320" spans="1:27" x14ac:dyDescent="0.3">
      <c r="A2320">
        <v>100067</v>
      </c>
      <c r="B2320">
        <v>230922</v>
      </c>
      <c r="C2320" s="3">
        <v>44130.604166666664</v>
      </c>
      <c r="D2320">
        <v>2</v>
      </c>
      <c r="E2320">
        <v>1</v>
      </c>
      <c r="F2320" t="s">
        <v>26</v>
      </c>
      <c r="G2320">
        <v>1</v>
      </c>
      <c r="H2320">
        <v>70.109380000000002</v>
      </c>
      <c r="I2320">
        <v>14</v>
      </c>
      <c r="J2320">
        <v>0.7578125</v>
      </c>
      <c r="K2320">
        <v>82.035160000000005</v>
      </c>
      <c r="L2320" s="3">
        <v>44130.355555555558</v>
      </c>
      <c r="M2320">
        <v>17.18</v>
      </c>
      <c r="N2320" t="s">
        <v>28</v>
      </c>
      <c r="P2320">
        <f>(C2320-Key!$B$1)*24</f>
        <v>-0.55000000004656613</v>
      </c>
      <c r="Q2320">
        <f>(Key!$B$2-'17.1'!C2320)*24</f>
        <v>3.5000000000582077</v>
      </c>
      <c r="R2320" s="3">
        <f>C2320-(M2320-Key!$B$5)/(24*Key!$B$6)</f>
        <v>44130.590351851846</v>
      </c>
      <c r="S2320">
        <f>M2320-Key!$B$5</f>
        <v>14.92</v>
      </c>
      <c r="T2320" s="2">
        <f t="shared" si="180"/>
        <v>44129.604166666664</v>
      </c>
      <c r="U2320" t="str">
        <f t="shared" si="181"/>
        <v>10-25-2020 14:30</v>
      </c>
      <c r="V2320">
        <f>IFERROR(IF(W2320=Z2320,VLOOKUP($U2320,[1]C8842!$G$2:$M$145,3,FALSE),0),0)</f>
        <v>22</v>
      </c>
      <c r="W2320">
        <f>VLOOKUP(RIGHT($V$1,5),Key!$A$9:$B$14,2,FALSE)</f>
        <v>10.199999999999999</v>
      </c>
      <c r="X2320">
        <f t="shared" si="184"/>
        <v>0</v>
      </c>
      <c r="Y2320">
        <f>VLOOKUP(RIGHT($X$1,5),Key!$A$9:$B$14,2,FALSE)</f>
        <v>3.7</v>
      </c>
      <c r="Z2320">
        <f t="shared" si="182"/>
        <v>10.199999999999999</v>
      </c>
      <c r="AA2320">
        <f t="shared" si="183"/>
        <v>22</v>
      </c>
    </row>
    <row r="2321" spans="1:27" x14ac:dyDescent="0.3">
      <c r="A2321">
        <v>100067</v>
      </c>
      <c r="B2321">
        <v>230922</v>
      </c>
      <c r="C2321" s="3">
        <v>44130.604166666664</v>
      </c>
      <c r="D2321">
        <v>3</v>
      </c>
      <c r="E2321">
        <v>2</v>
      </c>
      <c r="F2321" t="s">
        <v>26</v>
      </c>
      <c r="G2321">
        <v>1</v>
      </c>
      <c r="H2321">
        <v>65.707030000000003</v>
      </c>
      <c r="I2321">
        <v>16.76953</v>
      </c>
      <c r="J2321">
        <v>0.921875</v>
      </c>
      <c r="K2321">
        <v>94.039060000000006</v>
      </c>
      <c r="L2321" s="3">
        <v>44130.355555555558</v>
      </c>
      <c r="M2321">
        <v>17.18</v>
      </c>
      <c r="N2321" t="s">
        <v>28</v>
      </c>
      <c r="P2321">
        <f>(C2321-Key!$B$1)*24</f>
        <v>-0.55000000004656613</v>
      </c>
      <c r="Q2321">
        <f>(Key!$B$2-'17.1'!C2321)*24</f>
        <v>3.5000000000582077</v>
      </c>
      <c r="R2321" s="3">
        <f>C2321-(M2321-Key!$B$5)/(24*Key!$B$6)</f>
        <v>44130.590351851846</v>
      </c>
      <c r="S2321">
        <f>M2321-Key!$B$5</f>
        <v>14.92</v>
      </c>
      <c r="T2321" s="2">
        <f t="shared" si="180"/>
        <v>44129.604166666664</v>
      </c>
      <c r="U2321" t="str">
        <f t="shared" si="181"/>
        <v>10-25-2020 14:30</v>
      </c>
      <c r="V2321">
        <f>IFERROR(IF(W2321=Z2321,VLOOKUP($U2321,[1]C8842!$G$2:$M$145,3,FALSE),0),0)</f>
        <v>22</v>
      </c>
      <c r="W2321">
        <f>VLOOKUP(RIGHT($V$1,5),Key!$A$9:$B$14,2,FALSE)</f>
        <v>10.199999999999999</v>
      </c>
      <c r="X2321">
        <f t="shared" si="184"/>
        <v>0</v>
      </c>
      <c r="Y2321">
        <f>VLOOKUP(RIGHT($X$1,5),Key!$A$9:$B$14,2,FALSE)</f>
        <v>3.7</v>
      </c>
      <c r="Z2321">
        <f t="shared" si="182"/>
        <v>10.199999999999999</v>
      </c>
      <c r="AA2321">
        <f t="shared" si="183"/>
        <v>22</v>
      </c>
    </row>
    <row r="2322" spans="1:27" x14ac:dyDescent="0.3">
      <c r="A2322">
        <v>100067</v>
      </c>
      <c r="B2322">
        <v>230922</v>
      </c>
      <c r="C2322" s="3">
        <v>44130.604166666664</v>
      </c>
      <c r="D2322">
        <v>0</v>
      </c>
      <c r="E2322">
        <v>2</v>
      </c>
      <c r="F2322" t="s">
        <v>25</v>
      </c>
      <c r="G2322">
        <v>1</v>
      </c>
      <c r="H2322">
        <v>74.21875</v>
      </c>
      <c r="I2322">
        <v>15.460940000000001</v>
      </c>
      <c r="J2322">
        <v>0.765625</v>
      </c>
      <c r="K2322">
        <v>46.019530000000003</v>
      </c>
      <c r="L2322" s="3">
        <v>44130.355555555558</v>
      </c>
      <c r="M2322">
        <v>17.18</v>
      </c>
      <c r="N2322" t="s">
        <v>28</v>
      </c>
      <c r="P2322">
        <f>(C2322-Key!$B$1)*24</f>
        <v>-0.55000000004656613</v>
      </c>
      <c r="Q2322">
        <f>(Key!$B$2-'17.1'!C2322)*24</f>
        <v>3.5000000000582077</v>
      </c>
      <c r="R2322" s="3">
        <f>C2322-(M2322-Key!$B$5)/(24*Key!$B$6)</f>
        <v>44130.590351851846</v>
      </c>
      <c r="S2322">
        <f>M2322-Key!$B$5</f>
        <v>14.92</v>
      </c>
      <c r="T2322" s="2">
        <f t="shared" si="180"/>
        <v>44129.604166666664</v>
      </c>
      <c r="U2322" t="str">
        <f t="shared" si="181"/>
        <v>10-25-2020 14:30</v>
      </c>
      <c r="V2322">
        <f>IFERROR(IF(W2322=Z2322,VLOOKUP($U2322,[1]C8842!$G$2:$M$145,3,FALSE),0),0)</f>
        <v>22</v>
      </c>
      <c r="W2322">
        <f>VLOOKUP(RIGHT($V$1,5),Key!$A$9:$B$14,2,FALSE)</f>
        <v>10.199999999999999</v>
      </c>
      <c r="X2322">
        <f t="shared" si="184"/>
        <v>0</v>
      </c>
      <c r="Y2322">
        <f>VLOOKUP(RIGHT($X$1,5),Key!$A$9:$B$14,2,FALSE)</f>
        <v>3.7</v>
      </c>
      <c r="Z2322">
        <f t="shared" si="182"/>
        <v>10.199999999999999</v>
      </c>
      <c r="AA2322">
        <f t="shared" si="183"/>
        <v>22</v>
      </c>
    </row>
    <row r="2323" spans="1:27" x14ac:dyDescent="0.3">
      <c r="A2323">
        <v>100067</v>
      </c>
      <c r="B2323">
        <v>230922</v>
      </c>
      <c r="C2323" s="3">
        <v>44130.604166666664</v>
      </c>
      <c r="D2323">
        <v>1</v>
      </c>
      <c r="E2323">
        <v>1</v>
      </c>
      <c r="F2323" t="s">
        <v>25</v>
      </c>
      <c r="G2323">
        <v>1</v>
      </c>
      <c r="H2323">
        <v>79.117189999999994</v>
      </c>
      <c r="I2323">
        <v>11.67578</v>
      </c>
      <c r="J2323">
        <v>0.59375</v>
      </c>
      <c r="K2323">
        <v>58.023440000000001</v>
      </c>
      <c r="L2323" s="3">
        <v>44130.355555555558</v>
      </c>
      <c r="M2323">
        <v>17.18</v>
      </c>
      <c r="N2323" t="s">
        <v>28</v>
      </c>
      <c r="P2323">
        <f>(C2323-Key!$B$1)*24</f>
        <v>-0.55000000004656613</v>
      </c>
      <c r="Q2323">
        <f>(Key!$B$2-'17.1'!C2323)*24</f>
        <v>3.5000000000582077</v>
      </c>
      <c r="R2323" s="3">
        <f>C2323-(M2323-Key!$B$5)/(24*Key!$B$6)</f>
        <v>44130.590351851846</v>
      </c>
      <c r="S2323">
        <f>M2323-Key!$B$5</f>
        <v>14.92</v>
      </c>
      <c r="T2323" s="2">
        <f t="shared" si="180"/>
        <v>44129.604166666664</v>
      </c>
      <c r="U2323" t="str">
        <f t="shared" si="181"/>
        <v>10-25-2020 14:30</v>
      </c>
      <c r="V2323">
        <f>IFERROR(IF(W2323=Z2323,VLOOKUP($U2323,[1]C8842!$G$2:$M$145,3,FALSE),0),0)</f>
        <v>22</v>
      </c>
      <c r="W2323">
        <f>VLOOKUP(RIGHT($V$1,5),Key!$A$9:$B$14,2,FALSE)</f>
        <v>10.199999999999999</v>
      </c>
      <c r="X2323">
        <f t="shared" si="184"/>
        <v>0</v>
      </c>
      <c r="Y2323">
        <f>VLOOKUP(RIGHT($X$1,5),Key!$A$9:$B$14,2,FALSE)</f>
        <v>3.7</v>
      </c>
      <c r="Z2323">
        <f t="shared" si="182"/>
        <v>10.199999999999999</v>
      </c>
      <c r="AA2323">
        <f t="shared" si="183"/>
        <v>22</v>
      </c>
    </row>
    <row r="2324" spans="1:27" x14ac:dyDescent="0.3">
      <c r="A2324">
        <v>100067</v>
      </c>
      <c r="B2324">
        <v>230922</v>
      </c>
      <c r="C2324" s="3">
        <v>44130.604166666664</v>
      </c>
      <c r="D2324">
        <v>0</v>
      </c>
      <c r="E2324">
        <v>2</v>
      </c>
      <c r="F2324" t="s">
        <v>25</v>
      </c>
      <c r="G2324">
        <v>1</v>
      </c>
      <c r="H2324">
        <v>69.886719999999997</v>
      </c>
      <c r="I2324">
        <v>19.972660000000001</v>
      </c>
      <c r="J2324">
        <v>0.98828130000000003</v>
      </c>
      <c r="K2324">
        <v>45.019530000000003</v>
      </c>
      <c r="L2324" s="3">
        <v>44130.355555555558</v>
      </c>
      <c r="M2324">
        <v>17.18</v>
      </c>
      <c r="N2324" t="s">
        <v>28</v>
      </c>
      <c r="P2324">
        <f>(C2324-Key!$B$1)*24</f>
        <v>-0.55000000004656613</v>
      </c>
      <c r="Q2324">
        <f>(Key!$B$2-'17.1'!C2324)*24</f>
        <v>3.5000000000582077</v>
      </c>
      <c r="R2324" s="3">
        <f>C2324-(M2324-Key!$B$5)/(24*Key!$B$6)</f>
        <v>44130.590351851846</v>
      </c>
      <c r="S2324">
        <f>M2324-Key!$B$5</f>
        <v>14.92</v>
      </c>
      <c r="T2324" s="2">
        <f t="shared" si="180"/>
        <v>44129.604166666664</v>
      </c>
      <c r="U2324" t="str">
        <f t="shared" si="181"/>
        <v>10-25-2020 14:30</v>
      </c>
      <c r="V2324">
        <f>IFERROR(IF(W2324=Z2324,VLOOKUP($U2324,[1]C8842!$G$2:$M$145,3,FALSE),0),0)</f>
        <v>22</v>
      </c>
      <c r="W2324">
        <f>VLOOKUP(RIGHT($V$1,5),Key!$A$9:$B$14,2,FALSE)</f>
        <v>10.199999999999999</v>
      </c>
      <c r="X2324">
        <f t="shared" si="184"/>
        <v>0</v>
      </c>
      <c r="Y2324">
        <f>VLOOKUP(RIGHT($X$1,5),Key!$A$9:$B$14,2,FALSE)</f>
        <v>3.7</v>
      </c>
      <c r="Z2324">
        <f t="shared" si="182"/>
        <v>10.199999999999999</v>
      </c>
      <c r="AA2324">
        <f t="shared" si="183"/>
        <v>22</v>
      </c>
    </row>
    <row r="2325" spans="1:27" x14ac:dyDescent="0.3">
      <c r="A2325">
        <v>100067</v>
      </c>
      <c r="B2325">
        <v>230922</v>
      </c>
      <c r="C2325" s="3">
        <v>44130.604166666664</v>
      </c>
      <c r="D2325">
        <v>3</v>
      </c>
      <c r="E2325">
        <v>2</v>
      </c>
      <c r="F2325" t="s">
        <v>26</v>
      </c>
      <c r="G2325">
        <v>1</v>
      </c>
      <c r="H2325">
        <v>70.714839999999995</v>
      </c>
      <c r="I2325">
        <v>19.23047</v>
      </c>
      <c r="J2325">
        <v>0.94921880000000003</v>
      </c>
      <c r="K2325">
        <v>94.039060000000006</v>
      </c>
      <c r="L2325" s="3">
        <v>44130.355555555558</v>
      </c>
      <c r="M2325">
        <v>17.18</v>
      </c>
      <c r="N2325" t="s">
        <v>28</v>
      </c>
      <c r="P2325">
        <f>(C2325-Key!$B$1)*24</f>
        <v>-0.55000000004656613</v>
      </c>
      <c r="Q2325">
        <f>(Key!$B$2-'17.1'!C2325)*24</f>
        <v>3.5000000000582077</v>
      </c>
      <c r="R2325" s="3">
        <f>C2325-(M2325-Key!$B$5)/(24*Key!$B$6)</f>
        <v>44130.590351851846</v>
      </c>
      <c r="S2325">
        <f>M2325-Key!$B$5</f>
        <v>14.92</v>
      </c>
      <c r="T2325" s="2">
        <f t="shared" si="180"/>
        <v>44129.604166666664</v>
      </c>
      <c r="U2325" t="str">
        <f t="shared" si="181"/>
        <v>10-25-2020 14:30</v>
      </c>
      <c r="V2325">
        <f>IFERROR(IF(W2325=Z2325,VLOOKUP($U2325,[1]C8842!$G$2:$M$145,3,FALSE),0),0)</f>
        <v>22</v>
      </c>
      <c r="W2325">
        <f>VLOOKUP(RIGHT($V$1,5),Key!$A$9:$B$14,2,FALSE)</f>
        <v>10.199999999999999</v>
      </c>
      <c r="X2325">
        <f t="shared" si="184"/>
        <v>0</v>
      </c>
      <c r="Y2325">
        <f>VLOOKUP(RIGHT($X$1,5),Key!$A$9:$B$14,2,FALSE)</f>
        <v>3.7</v>
      </c>
      <c r="Z2325">
        <f t="shared" si="182"/>
        <v>10.199999999999999</v>
      </c>
      <c r="AA2325">
        <f t="shared" si="183"/>
        <v>22</v>
      </c>
    </row>
    <row r="2326" spans="1:27" x14ac:dyDescent="0.3">
      <c r="A2326">
        <v>100067</v>
      </c>
      <c r="B2326">
        <v>230922</v>
      </c>
      <c r="C2326" s="3">
        <v>44130.604166666664</v>
      </c>
      <c r="D2326">
        <v>1</v>
      </c>
      <c r="E2326">
        <v>1</v>
      </c>
      <c r="F2326" t="s">
        <v>25</v>
      </c>
      <c r="G2326">
        <v>1</v>
      </c>
      <c r="H2326">
        <v>70.859380000000002</v>
      </c>
      <c r="I2326">
        <v>13.808590000000001</v>
      </c>
      <c r="J2326">
        <v>0.7421875</v>
      </c>
      <c r="K2326">
        <v>58.023440000000001</v>
      </c>
      <c r="L2326" s="3">
        <v>44130.355555555558</v>
      </c>
      <c r="M2326">
        <v>17.18</v>
      </c>
      <c r="N2326" t="s">
        <v>28</v>
      </c>
      <c r="P2326">
        <f>(C2326-Key!$B$1)*24</f>
        <v>-0.55000000004656613</v>
      </c>
      <c r="Q2326">
        <f>(Key!$B$2-'17.1'!C2326)*24</f>
        <v>3.5000000000582077</v>
      </c>
      <c r="R2326" s="3">
        <f>C2326-(M2326-Key!$B$5)/(24*Key!$B$6)</f>
        <v>44130.590351851846</v>
      </c>
      <c r="S2326">
        <f>M2326-Key!$B$5</f>
        <v>14.92</v>
      </c>
      <c r="T2326" s="2">
        <f t="shared" si="180"/>
        <v>44129.604166666664</v>
      </c>
      <c r="U2326" t="str">
        <f t="shared" si="181"/>
        <v>10-25-2020 14:30</v>
      </c>
      <c r="V2326">
        <f>IFERROR(IF(W2326=Z2326,VLOOKUP($U2326,[1]C8842!$G$2:$M$145,3,FALSE),0),0)</f>
        <v>22</v>
      </c>
      <c r="W2326">
        <f>VLOOKUP(RIGHT($V$1,5),Key!$A$9:$B$14,2,FALSE)</f>
        <v>10.199999999999999</v>
      </c>
      <c r="X2326">
        <f t="shared" si="184"/>
        <v>0</v>
      </c>
      <c r="Y2326">
        <f>VLOOKUP(RIGHT($X$1,5),Key!$A$9:$B$14,2,FALSE)</f>
        <v>3.7</v>
      </c>
      <c r="Z2326">
        <f t="shared" si="182"/>
        <v>10.199999999999999</v>
      </c>
      <c r="AA2326">
        <f t="shared" si="183"/>
        <v>22</v>
      </c>
    </row>
    <row r="2327" spans="1:27" x14ac:dyDescent="0.3">
      <c r="A2327">
        <v>100067</v>
      </c>
      <c r="B2327">
        <v>230922</v>
      </c>
      <c r="C2327" s="3">
        <v>44130.604166666664</v>
      </c>
      <c r="D2327">
        <v>1</v>
      </c>
      <c r="E2327">
        <v>1</v>
      </c>
      <c r="F2327" t="s">
        <v>25</v>
      </c>
      <c r="G2327">
        <v>1</v>
      </c>
      <c r="H2327">
        <v>73.496089999999995</v>
      </c>
      <c r="I2327">
        <v>14.683590000000001</v>
      </c>
      <c r="J2327">
        <v>0.74609380000000003</v>
      </c>
      <c r="K2327">
        <v>57.023440000000001</v>
      </c>
      <c r="L2327" s="3">
        <v>44130.355555555558</v>
      </c>
      <c r="M2327">
        <v>17.18</v>
      </c>
      <c r="N2327" t="s">
        <v>28</v>
      </c>
      <c r="P2327">
        <f>(C2327-Key!$B$1)*24</f>
        <v>-0.55000000004656613</v>
      </c>
      <c r="Q2327">
        <f>(Key!$B$2-'17.1'!C2327)*24</f>
        <v>3.5000000000582077</v>
      </c>
      <c r="R2327" s="3">
        <f>C2327-(M2327-Key!$B$5)/(24*Key!$B$6)</f>
        <v>44130.590351851846</v>
      </c>
      <c r="S2327">
        <f>M2327-Key!$B$5</f>
        <v>14.92</v>
      </c>
      <c r="T2327" s="2">
        <f t="shared" si="180"/>
        <v>44129.604166666664</v>
      </c>
      <c r="U2327" t="str">
        <f t="shared" si="181"/>
        <v>10-25-2020 14:30</v>
      </c>
      <c r="V2327">
        <f>IFERROR(IF(W2327=Z2327,VLOOKUP($U2327,[1]C8842!$G$2:$M$145,3,FALSE),0),0)</f>
        <v>22</v>
      </c>
      <c r="W2327">
        <f>VLOOKUP(RIGHT($V$1,5),Key!$A$9:$B$14,2,FALSE)</f>
        <v>10.199999999999999</v>
      </c>
      <c r="X2327">
        <f t="shared" si="184"/>
        <v>0</v>
      </c>
      <c r="Y2327">
        <f>VLOOKUP(RIGHT($X$1,5),Key!$A$9:$B$14,2,FALSE)</f>
        <v>3.7</v>
      </c>
      <c r="Z2327">
        <f t="shared" si="182"/>
        <v>10.199999999999999</v>
      </c>
      <c r="AA2327">
        <f t="shared" si="183"/>
        <v>22</v>
      </c>
    </row>
    <row r="2328" spans="1:27" x14ac:dyDescent="0.3">
      <c r="A2328">
        <v>100067</v>
      </c>
      <c r="B2328">
        <v>230922</v>
      </c>
      <c r="C2328" s="3">
        <v>44130.604166666664</v>
      </c>
      <c r="D2328">
        <v>3</v>
      </c>
      <c r="E2328">
        <v>2</v>
      </c>
      <c r="F2328" t="s">
        <v>26</v>
      </c>
      <c r="G2328">
        <v>1</v>
      </c>
      <c r="H2328">
        <v>71.523439999999994</v>
      </c>
      <c r="I2328">
        <v>16.82422</v>
      </c>
      <c r="J2328">
        <v>0.84765630000000003</v>
      </c>
      <c r="K2328">
        <v>94.039060000000006</v>
      </c>
      <c r="L2328" s="3">
        <v>44130.355555555558</v>
      </c>
      <c r="M2328">
        <v>17.18</v>
      </c>
      <c r="N2328" t="s">
        <v>28</v>
      </c>
      <c r="P2328">
        <f>(C2328-Key!$B$1)*24</f>
        <v>-0.55000000004656613</v>
      </c>
      <c r="Q2328">
        <f>(Key!$B$2-'17.1'!C2328)*24</f>
        <v>3.5000000000582077</v>
      </c>
      <c r="R2328" s="3">
        <f>C2328-(M2328-Key!$B$5)/(24*Key!$B$6)</f>
        <v>44130.590351851846</v>
      </c>
      <c r="S2328">
        <f>M2328-Key!$B$5</f>
        <v>14.92</v>
      </c>
      <c r="T2328" s="2">
        <f t="shared" si="180"/>
        <v>44129.604166666664</v>
      </c>
      <c r="U2328" t="str">
        <f t="shared" si="181"/>
        <v>10-25-2020 14:30</v>
      </c>
      <c r="V2328">
        <f>IFERROR(IF(W2328=Z2328,VLOOKUP($U2328,[1]C8842!$G$2:$M$145,3,FALSE),0),0)</f>
        <v>22</v>
      </c>
      <c r="W2328">
        <f>VLOOKUP(RIGHT($V$1,5),Key!$A$9:$B$14,2,FALSE)</f>
        <v>10.199999999999999</v>
      </c>
      <c r="X2328">
        <f t="shared" si="184"/>
        <v>0</v>
      </c>
      <c r="Y2328">
        <f>VLOOKUP(RIGHT($X$1,5),Key!$A$9:$B$14,2,FALSE)</f>
        <v>3.7</v>
      </c>
      <c r="Z2328">
        <f t="shared" si="182"/>
        <v>10.199999999999999</v>
      </c>
      <c r="AA2328">
        <f t="shared" si="183"/>
        <v>22</v>
      </c>
    </row>
    <row r="2329" spans="1:27" x14ac:dyDescent="0.3">
      <c r="A2329">
        <v>100067</v>
      </c>
      <c r="B2329">
        <v>230922</v>
      </c>
      <c r="C2329" s="3">
        <v>44130.604166666664</v>
      </c>
      <c r="D2329">
        <v>0</v>
      </c>
      <c r="E2329">
        <v>2</v>
      </c>
      <c r="F2329" t="s">
        <v>25</v>
      </c>
      <c r="G2329">
        <v>1</v>
      </c>
      <c r="H2329">
        <v>73.296880000000002</v>
      </c>
      <c r="I2329">
        <v>14.14453</v>
      </c>
      <c r="J2329">
        <v>0.73046880000000003</v>
      </c>
      <c r="K2329">
        <v>47.019530000000003</v>
      </c>
      <c r="L2329" s="3">
        <v>44130.355555555558</v>
      </c>
      <c r="M2329">
        <v>17.18</v>
      </c>
      <c r="N2329" t="s">
        <v>28</v>
      </c>
      <c r="P2329">
        <f>(C2329-Key!$B$1)*24</f>
        <v>-0.55000000004656613</v>
      </c>
      <c r="Q2329">
        <f>(Key!$B$2-'17.1'!C2329)*24</f>
        <v>3.5000000000582077</v>
      </c>
      <c r="R2329" s="3">
        <f>C2329-(M2329-Key!$B$5)/(24*Key!$B$6)</f>
        <v>44130.590351851846</v>
      </c>
      <c r="S2329">
        <f>M2329-Key!$B$5</f>
        <v>14.92</v>
      </c>
      <c r="T2329" s="2">
        <f t="shared" si="180"/>
        <v>44129.604166666664</v>
      </c>
      <c r="U2329" t="str">
        <f t="shared" si="181"/>
        <v>10-25-2020 14:30</v>
      </c>
      <c r="V2329">
        <f>IFERROR(IF(W2329=Z2329,VLOOKUP($U2329,[1]C8842!$G$2:$M$145,3,FALSE),0),0)</f>
        <v>22</v>
      </c>
      <c r="W2329">
        <f>VLOOKUP(RIGHT($V$1,5),Key!$A$9:$B$14,2,FALSE)</f>
        <v>10.199999999999999</v>
      </c>
      <c r="X2329">
        <f t="shared" si="184"/>
        <v>0</v>
      </c>
      <c r="Y2329">
        <f>VLOOKUP(RIGHT($X$1,5),Key!$A$9:$B$14,2,FALSE)</f>
        <v>3.7</v>
      </c>
      <c r="Z2329">
        <f t="shared" si="182"/>
        <v>10.199999999999999</v>
      </c>
      <c r="AA2329">
        <f t="shared" si="183"/>
        <v>22</v>
      </c>
    </row>
    <row r="2330" spans="1:27" x14ac:dyDescent="0.3">
      <c r="A2330">
        <v>100067</v>
      </c>
      <c r="B2330">
        <v>230922</v>
      </c>
      <c r="C2330" s="3">
        <v>44130.604166666664</v>
      </c>
      <c r="D2330">
        <v>1</v>
      </c>
      <c r="E2330">
        <v>1</v>
      </c>
      <c r="F2330" t="s">
        <v>25</v>
      </c>
      <c r="G2330">
        <v>1</v>
      </c>
      <c r="H2330">
        <v>70.320310000000006</v>
      </c>
      <c r="I2330">
        <v>14.902340000000001</v>
      </c>
      <c r="J2330">
        <v>0.7890625</v>
      </c>
      <c r="K2330">
        <v>58.023440000000001</v>
      </c>
      <c r="L2330" s="3">
        <v>44130.355555555558</v>
      </c>
      <c r="M2330">
        <v>17.18</v>
      </c>
      <c r="N2330" t="s">
        <v>28</v>
      </c>
      <c r="P2330">
        <f>(C2330-Key!$B$1)*24</f>
        <v>-0.55000000004656613</v>
      </c>
      <c r="Q2330">
        <f>(Key!$B$2-'17.1'!C2330)*24</f>
        <v>3.5000000000582077</v>
      </c>
      <c r="R2330" s="3">
        <f>C2330-(M2330-Key!$B$5)/(24*Key!$B$6)</f>
        <v>44130.590351851846</v>
      </c>
      <c r="S2330">
        <f>M2330-Key!$B$5</f>
        <v>14.92</v>
      </c>
      <c r="T2330" s="2">
        <f t="shared" si="180"/>
        <v>44129.604166666664</v>
      </c>
      <c r="U2330" t="str">
        <f t="shared" si="181"/>
        <v>10-25-2020 14:30</v>
      </c>
      <c r="V2330">
        <f>IFERROR(IF(W2330=Z2330,VLOOKUP($U2330,[1]C8842!$G$2:$M$145,3,FALSE),0),0)</f>
        <v>22</v>
      </c>
      <c r="W2330">
        <f>VLOOKUP(RIGHT($V$1,5),Key!$A$9:$B$14,2,FALSE)</f>
        <v>10.199999999999999</v>
      </c>
      <c r="X2330">
        <f t="shared" si="184"/>
        <v>0</v>
      </c>
      <c r="Y2330">
        <f>VLOOKUP(RIGHT($X$1,5),Key!$A$9:$B$14,2,FALSE)</f>
        <v>3.7</v>
      </c>
      <c r="Z2330">
        <f t="shared" si="182"/>
        <v>10.199999999999999</v>
      </c>
      <c r="AA2330">
        <f t="shared" si="183"/>
        <v>22</v>
      </c>
    </row>
    <row r="2331" spans="1:27" x14ac:dyDescent="0.3">
      <c r="A2331">
        <v>100067</v>
      </c>
      <c r="B2331">
        <v>230922</v>
      </c>
      <c r="C2331" s="3">
        <v>44130.604166666664</v>
      </c>
      <c r="D2331">
        <v>1</v>
      </c>
      <c r="E2331">
        <v>1</v>
      </c>
      <c r="F2331" t="s">
        <v>25</v>
      </c>
      <c r="G2331">
        <v>1</v>
      </c>
      <c r="H2331">
        <v>78.960939999999994</v>
      </c>
      <c r="I2331">
        <v>16.48047</v>
      </c>
      <c r="J2331">
        <v>0.75390630000000003</v>
      </c>
      <c r="K2331">
        <v>58.023440000000001</v>
      </c>
      <c r="L2331" s="3">
        <v>44130.355555555558</v>
      </c>
      <c r="M2331">
        <v>17.18</v>
      </c>
      <c r="N2331" t="s">
        <v>28</v>
      </c>
      <c r="P2331">
        <f>(C2331-Key!$B$1)*24</f>
        <v>-0.55000000004656613</v>
      </c>
      <c r="Q2331">
        <f>(Key!$B$2-'17.1'!C2331)*24</f>
        <v>3.5000000000582077</v>
      </c>
      <c r="R2331" s="3">
        <f>C2331-(M2331-Key!$B$5)/(24*Key!$B$6)</f>
        <v>44130.590351851846</v>
      </c>
      <c r="S2331">
        <f>M2331-Key!$B$5</f>
        <v>14.92</v>
      </c>
      <c r="T2331" s="2">
        <f t="shared" si="180"/>
        <v>44129.604166666664</v>
      </c>
      <c r="U2331" t="str">
        <f t="shared" si="181"/>
        <v>10-25-2020 14:30</v>
      </c>
      <c r="V2331">
        <f>IFERROR(IF(W2331=Z2331,VLOOKUP($U2331,[1]C8842!$G$2:$M$145,3,FALSE),0),0)</f>
        <v>22</v>
      </c>
      <c r="W2331">
        <f>VLOOKUP(RIGHT($V$1,5),Key!$A$9:$B$14,2,FALSE)</f>
        <v>10.199999999999999</v>
      </c>
      <c r="X2331">
        <f t="shared" si="184"/>
        <v>0</v>
      </c>
      <c r="Y2331">
        <f>VLOOKUP(RIGHT($X$1,5),Key!$A$9:$B$14,2,FALSE)</f>
        <v>3.7</v>
      </c>
      <c r="Z2331">
        <f t="shared" si="182"/>
        <v>10.199999999999999</v>
      </c>
      <c r="AA2331">
        <f t="shared" si="183"/>
        <v>22</v>
      </c>
    </row>
    <row r="2332" spans="1:27" x14ac:dyDescent="0.3">
      <c r="A2332">
        <v>100067</v>
      </c>
      <c r="B2332">
        <v>230922</v>
      </c>
      <c r="C2332" s="3">
        <v>44130.604166666664</v>
      </c>
      <c r="D2332">
        <v>0</v>
      </c>
      <c r="E2332">
        <v>2</v>
      </c>
      <c r="F2332" t="s">
        <v>25</v>
      </c>
      <c r="G2332">
        <v>2</v>
      </c>
      <c r="H2332">
        <v>68.125</v>
      </c>
      <c r="I2332">
        <v>24.027339999999999</v>
      </c>
      <c r="J2332">
        <v>1.171875</v>
      </c>
      <c r="K2332">
        <v>46.019530000000003</v>
      </c>
      <c r="L2332" s="3">
        <v>44130.355555555558</v>
      </c>
      <c r="M2332">
        <v>17.18</v>
      </c>
      <c r="N2332" t="s">
        <v>28</v>
      </c>
      <c r="P2332">
        <f>(C2332-Key!$B$1)*24</f>
        <v>-0.55000000004656613</v>
      </c>
      <c r="Q2332">
        <f>(Key!$B$2-'17.1'!C2332)*24</f>
        <v>3.5000000000582077</v>
      </c>
      <c r="R2332" s="3">
        <f>C2332-(M2332-Key!$B$5)/(24*Key!$B$6)</f>
        <v>44130.590351851846</v>
      </c>
      <c r="S2332">
        <f>M2332-Key!$B$5</f>
        <v>14.92</v>
      </c>
      <c r="T2332" s="2">
        <f t="shared" si="180"/>
        <v>44129.604166666664</v>
      </c>
      <c r="U2332" t="str">
        <f t="shared" si="181"/>
        <v>10-25-2020 14:30</v>
      </c>
      <c r="V2332">
        <f>IFERROR(IF(W2332=Z2332,VLOOKUP($U2332,[1]C8842!$G$2:$M$145,3,FALSE),0),0)</f>
        <v>22</v>
      </c>
      <c r="W2332">
        <f>VLOOKUP(RIGHT($V$1,5),Key!$A$9:$B$14,2,FALSE)</f>
        <v>10.199999999999999</v>
      </c>
      <c r="X2332">
        <f t="shared" si="184"/>
        <v>0</v>
      </c>
      <c r="Y2332">
        <f>VLOOKUP(RIGHT($X$1,5),Key!$A$9:$B$14,2,FALSE)</f>
        <v>3.7</v>
      </c>
      <c r="Z2332">
        <f t="shared" si="182"/>
        <v>10.199999999999999</v>
      </c>
      <c r="AA2332">
        <f t="shared" si="183"/>
        <v>22</v>
      </c>
    </row>
    <row r="2333" spans="1:27" x14ac:dyDescent="0.3">
      <c r="A2333">
        <v>100067</v>
      </c>
      <c r="B2333">
        <v>230922</v>
      </c>
      <c r="C2333" s="3">
        <v>44130.604166666664</v>
      </c>
      <c r="D2333">
        <v>3</v>
      </c>
      <c r="E2333">
        <v>2</v>
      </c>
      <c r="F2333" t="s">
        <v>26</v>
      </c>
      <c r="G2333">
        <v>2</v>
      </c>
      <c r="H2333">
        <v>70.417969999999997</v>
      </c>
      <c r="I2333">
        <v>23.441410000000001</v>
      </c>
      <c r="J2333">
        <v>1.109375</v>
      </c>
      <c r="K2333">
        <v>93.039060000000006</v>
      </c>
      <c r="L2333" s="3">
        <v>44130.355555555558</v>
      </c>
      <c r="M2333">
        <v>17.18</v>
      </c>
      <c r="N2333" t="s">
        <v>28</v>
      </c>
      <c r="P2333">
        <f>(C2333-Key!$B$1)*24</f>
        <v>-0.55000000004656613</v>
      </c>
      <c r="Q2333">
        <f>(Key!$B$2-'17.1'!C2333)*24</f>
        <v>3.5000000000582077</v>
      </c>
      <c r="R2333" s="3">
        <f>C2333-(M2333-Key!$B$5)/(24*Key!$B$6)</f>
        <v>44130.590351851846</v>
      </c>
      <c r="S2333">
        <f>M2333-Key!$B$5</f>
        <v>14.92</v>
      </c>
      <c r="T2333" s="2">
        <f t="shared" si="180"/>
        <v>44129.604166666664</v>
      </c>
      <c r="U2333" t="str">
        <f t="shared" si="181"/>
        <v>10-25-2020 14:30</v>
      </c>
      <c r="V2333">
        <f>IFERROR(IF(W2333=Z2333,VLOOKUP($U2333,[1]C8842!$G$2:$M$145,3,FALSE),0),0)</f>
        <v>22</v>
      </c>
      <c r="W2333">
        <f>VLOOKUP(RIGHT($V$1,5),Key!$A$9:$B$14,2,FALSE)</f>
        <v>10.199999999999999</v>
      </c>
      <c r="X2333">
        <f t="shared" si="184"/>
        <v>0</v>
      </c>
      <c r="Y2333">
        <f>VLOOKUP(RIGHT($X$1,5),Key!$A$9:$B$14,2,FALSE)</f>
        <v>3.7</v>
      </c>
      <c r="Z2333">
        <f t="shared" si="182"/>
        <v>10.199999999999999</v>
      </c>
      <c r="AA2333">
        <f t="shared" si="183"/>
        <v>22</v>
      </c>
    </row>
    <row r="2334" spans="1:27" x14ac:dyDescent="0.3">
      <c r="A2334">
        <v>100067</v>
      </c>
      <c r="B2334">
        <v>230922</v>
      </c>
      <c r="C2334" s="3">
        <v>44130.604166666664</v>
      </c>
      <c r="D2334">
        <v>0</v>
      </c>
      <c r="E2334">
        <v>2</v>
      </c>
      <c r="F2334" t="s">
        <v>25</v>
      </c>
      <c r="G2334">
        <v>3</v>
      </c>
      <c r="H2334">
        <v>65.199219999999997</v>
      </c>
      <c r="I2334">
        <v>42.425780000000003</v>
      </c>
      <c r="J2334">
        <v>1.9765630000000001</v>
      </c>
      <c r="K2334">
        <v>46.019530000000003</v>
      </c>
      <c r="L2334" s="3">
        <v>44130.355555555558</v>
      </c>
      <c r="M2334">
        <v>17.18</v>
      </c>
      <c r="N2334" t="s">
        <v>28</v>
      </c>
      <c r="P2334">
        <f>(C2334-Key!$B$1)*24</f>
        <v>-0.55000000004656613</v>
      </c>
      <c r="Q2334">
        <f>(Key!$B$2-'17.1'!C2334)*24</f>
        <v>3.5000000000582077</v>
      </c>
      <c r="R2334" s="3">
        <f>C2334-(M2334-Key!$B$5)/(24*Key!$B$6)</f>
        <v>44130.590351851846</v>
      </c>
      <c r="S2334">
        <f>M2334-Key!$B$5</f>
        <v>14.92</v>
      </c>
      <c r="T2334" s="2">
        <f t="shared" si="180"/>
        <v>44129.604166666664</v>
      </c>
      <c r="U2334" t="str">
        <f t="shared" si="181"/>
        <v>10-25-2020 14:30</v>
      </c>
      <c r="V2334">
        <f>IFERROR(IF(W2334=Z2334,VLOOKUP($U2334,[1]C8842!$G$2:$M$145,3,FALSE),0),0)</f>
        <v>22</v>
      </c>
      <c r="W2334">
        <f>VLOOKUP(RIGHT($V$1,5),Key!$A$9:$B$14,2,FALSE)</f>
        <v>10.199999999999999</v>
      </c>
      <c r="X2334">
        <f t="shared" si="184"/>
        <v>0</v>
      </c>
      <c r="Y2334">
        <f>VLOOKUP(RIGHT($X$1,5),Key!$A$9:$B$14,2,FALSE)</f>
        <v>3.7</v>
      </c>
      <c r="Z2334">
        <f t="shared" si="182"/>
        <v>10.199999999999999</v>
      </c>
      <c r="AA2334">
        <f t="shared" si="183"/>
        <v>22</v>
      </c>
    </row>
    <row r="2335" spans="1:27" x14ac:dyDescent="0.3">
      <c r="A2335">
        <v>100067</v>
      </c>
      <c r="B2335">
        <v>230922</v>
      </c>
      <c r="C2335" s="3">
        <v>44130.604166666664</v>
      </c>
      <c r="D2335">
        <v>0</v>
      </c>
      <c r="E2335">
        <v>2</v>
      </c>
      <c r="F2335" t="s">
        <v>25</v>
      </c>
      <c r="G2335">
        <v>1</v>
      </c>
      <c r="H2335">
        <v>65.40625</v>
      </c>
      <c r="I2335">
        <v>13.23438</v>
      </c>
      <c r="J2335">
        <v>0.78125</v>
      </c>
      <c r="K2335">
        <v>48.019530000000003</v>
      </c>
      <c r="L2335" s="3">
        <v>44130.355555555558</v>
      </c>
      <c r="M2335">
        <v>17.18</v>
      </c>
      <c r="N2335" t="s">
        <v>28</v>
      </c>
      <c r="P2335">
        <f>(C2335-Key!$B$1)*24</f>
        <v>-0.55000000004656613</v>
      </c>
      <c r="Q2335">
        <f>(Key!$B$2-'17.1'!C2335)*24</f>
        <v>3.5000000000582077</v>
      </c>
      <c r="R2335" s="3">
        <f>C2335-(M2335-Key!$B$5)/(24*Key!$B$6)</f>
        <v>44130.590351851846</v>
      </c>
      <c r="S2335">
        <f>M2335-Key!$B$5</f>
        <v>14.92</v>
      </c>
      <c r="T2335" s="2">
        <f t="shared" si="180"/>
        <v>44129.604166666664</v>
      </c>
      <c r="U2335" t="str">
        <f t="shared" si="181"/>
        <v>10-25-2020 14:30</v>
      </c>
      <c r="V2335">
        <f>IFERROR(IF(W2335=Z2335,VLOOKUP($U2335,[1]C8842!$G$2:$M$145,3,FALSE),0),0)</f>
        <v>22</v>
      </c>
      <c r="W2335">
        <f>VLOOKUP(RIGHT($V$1,5),Key!$A$9:$B$14,2,FALSE)</f>
        <v>10.199999999999999</v>
      </c>
      <c r="X2335">
        <f t="shared" si="184"/>
        <v>0</v>
      </c>
      <c r="Y2335">
        <f>VLOOKUP(RIGHT($X$1,5),Key!$A$9:$B$14,2,FALSE)</f>
        <v>3.7</v>
      </c>
      <c r="Z2335">
        <f t="shared" si="182"/>
        <v>10.199999999999999</v>
      </c>
      <c r="AA2335">
        <f t="shared" si="183"/>
        <v>22</v>
      </c>
    </row>
    <row r="2336" spans="1:27" x14ac:dyDescent="0.3">
      <c r="A2336">
        <v>100067</v>
      </c>
      <c r="B2336">
        <v>230922</v>
      </c>
      <c r="C2336" s="3">
        <v>44130.604166666664</v>
      </c>
      <c r="D2336">
        <v>2</v>
      </c>
      <c r="E2336">
        <v>1</v>
      </c>
      <c r="F2336" t="s">
        <v>26</v>
      </c>
      <c r="G2336">
        <v>1</v>
      </c>
      <c r="H2336">
        <v>59.015630000000002</v>
      </c>
      <c r="I2336">
        <v>17.933589999999999</v>
      </c>
      <c r="J2336">
        <v>1.078125</v>
      </c>
      <c r="K2336">
        <v>80.03125</v>
      </c>
      <c r="L2336" s="3">
        <v>44130.355555555558</v>
      </c>
      <c r="M2336">
        <v>17.18</v>
      </c>
      <c r="N2336" t="s">
        <v>28</v>
      </c>
      <c r="P2336">
        <f>(C2336-Key!$B$1)*24</f>
        <v>-0.55000000004656613</v>
      </c>
      <c r="Q2336">
        <f>(Key!$B$2-'17.1'!C2336)*24</f>
        <v>3.5000000000582077</v>
      </c>
      <c r="R2336" s="3">
        <f>C2336-(M2336-Key!$B$5)/(24*Key!$B$6)</f>
        <v>44130.590351851846</v>
      </c>
      <c r="S2336">
        <f>M2336-Key!$B$5</f>
        <v>14.92</v>
      </c>
      <c r="T2336" s="2">
        <f t="shared" si="180"/>
        <v>44129.604166666664</v>
      </c>
      <c r="U2336" t="str">
        <f t="shared" si="181"/>
        <v>10-25-2020 14:30</v>
      </c>
      <c r="V2336">
        <f>IFERROR(IF(W2336=Z2336,VLOOKUP($U2336,[1]C8842!$G$2:$M$145,3,FALSE),0),0)</f>
        <v>22</v>
      </c>
      <c r="W2336">
        <f>VLOOKUP(RIGHT($V$1,5),Key!$A$9:$B$14,2,FALSE)</f>
        <v>10.199999999999999</v>
      </c>
      <c r="X2336">
        <f t="shared" si="184"/>
        <v>0</v>
      </c>
      <c r="Y2336">
        <f>VLOOKUP(RIGHT($X$1,5),Key!$A$9:$B$14,2,FALSE)</f>
        <v>3.7</v>
      </c>
      <c r="Z2336">
        <f t="shared" si="182"/>
        <v>10.199999999999999</v>
      </c>
      <c r="AA2336">
        <f t="shared" si="183"/>
        <v>22</v>
      </c>
    </row>
    <row r="2337" spans="1:27" x14ac:dyDescent="0.3">
      <c r="A2337">
        <v>100067</v>
      </c>
      <c r="B2337">
        <v>230922</v>
      </c>
      <c r="C2337" s="3">
        <v>44130.604166666664</v>
      </c>
      <c r="D2337">
        <v>3</v>
      </c>
      <c r="E2337">
        <v>2</v>
      </c>
      <c r="F2337" t="s">
        <v>26</v>
      </c>
      <c r="G2337">
        <v>2</v>
      </c>
      <c r="H2337">
        <v>65.078130000000002</v>
      </c>
      <c r="I2337">
        <v>22.035160000000001</v>
      </c>
      <c r="J2337">
        <v>1.144531</v>
      </c>
      <c r="K2337">
        <v>94.039060000000006</v>
      </c>
      <c r="L2337" s="3">
        <v>44130.355555555558</v>
      </c>
      <c r="M2337">
        <v>17.18</v>
      </c>
      <c r="N2337" t="s">
        <v>28</v>
      </c>
      <c r="P2337">
        <f>(C2337-Key!$B$1)*24</f>
        <v>-0.55000000004656613</v>
      </c>
      <c r="Q2337">
        <f>(Key!$B$2-'17.1'!C2337)*24</f>
        <v>3.5000000000582077</v>
      </c>
      <c r="R2337" s="3">
        <f>C2337-(M2337-Key!$B$5)/(24*Key!$B$6)</f>
        <v>44130.590351851846</v>
      </c>
      <c r="S2337">
        <f>M2337-Key!$B$5</f>
        <v>14.92</v>
      </c>
      <c r="T2337" s="2">
        <f t="shared" si="180"/>
        <v>44129.604166666664</v>
      </c>
      <c r="U2337" t="str">
        <f t="shared" si="181"/>
        <v>10-25-2020 14:30</v>
      </c>
      <c r="V2337">
        <f>IFERROR(IF(W2337=Z2337,VLOOKUP($U2337,[1]C8842!$G$2:$M$145,3,FALSE),0),0)</f>
        <v>22</v>
      </c>
      <c r="W2337">
        <f>VLOOKUP(RIGHT($V$1,5),Key!$A$9:$B$14,2,FALSE)</f>
        <v>10.199999999999999</v>
      </c>
      <c r="X2337">
        <f t="shared" si="184"/>
        <v>0</v>
      </c>
      <c r="Y2337">
        <f>VLOOKUP(RIGHT($X$1,5),Key!$A$9:$B$14,2,FALSE)</f>
        <v>3.7</v>
      </c>
      <c r="Z2337">
        <f t="shared" si="182"/>
        <v>10.199999999999999</v>
      </c>
      <c r="AA2337">
        <f t="shared" si="183"/>
        <v>22</v>
      </c>
    </row>
    <row r="2338" spans="1:27" x14ac:dyDescent="0.3">
      <c r="A2338">
        <v>100067</v>
      </c>
      <c r="B2338">
        <v>230922</v>
      </c>
      <c r="C2338" s="3">
        <v>44130.604166666664</v>
      </c>
      <c r="D2338">
        <v>0</v>
      </c>
      <c r="E2338">
        <v>2</v>
      </c>
      <c r="F2338" t="s">
        <v>25</v>
      </c>
      <c r="G2338">
        <v>1</v>
      </c>
      <c r="H2338">
        <v>68.582030000000003</v>
      </c>
      <c r="I2338">
        <v>12.9375</v>
      </c>
      <c r="J2338">
        <v>0.734375</v>
      </c>
      <c r="K2338">
        <v>46.019530000000003</v>
      </c>
      <c r="L2338" s="3">
        <v>44130.355555555558</v>
      </c>
      <c r="M2338">
        <v>17.18</v>
      </c>
      <c r="N2338" t="s">
        <v>28</v>
      </c>
      <c r="P2338">
        <f>(C2338-Key!$B$1)*24</f>
        <v>-0.55000000004656613</v>
      </c>
      <c r="Q2338">
        <f>(Key!$B$2-'17.1'!C2338)*24</f>
        <v>3.5000000000582077</v>
      </c>
      <c r="R2338" s="3">
        <f>C2338-(M2338-Key!$B$5)/(24*Key!$B$6)</f>
        <v>44130.590351851846</v>
      </c>
      <c r="S2338">
        <f>M2338-Key!$B$5</f>
        <v>14.92</v>
      </c>
      <c r="T2338" s="2">
        <f t="shared" si="180"/>
        <v>44129.604166666664</v>
      </c>
      <c r="U2338" t="str">
        <f t="shared" si="181"/>
        <v>10-25-2020 14:30</v>
      </c>
      <c r="V2338">
        <f>IFERROR(IF(W2338=Z2338,VLOOKUP($U2338,[1]C8842!$G$2:$M$145,3,FALSE),0),0)</f>
        <v>22</v>
      </c>
      <c r="W2338">
        <f>VLOOKUP(RIGHT($V$1,5),Key!$A$9:$B$14,2,FALSE)</f>
        <v>10.199999999999999</v>
      </c>
      <c r="X2338">
        <f t="shared" si="184"/>
        <v>0</v>
      </c>
      <c r="Y2338">
        <f>VLOOKUP(RIGHT($X$1,5),Key!$A$9:$B$14,2,FALSE)</f>
        <v>3.7</v>
      </c>
      <c r="Z2338">
        <f t="shared" si="182"/>
        <v>10.199999999999999</v>
      </c>
      <c r="AA2338">
        <f t="shared" si="183"/>
        <v>22</v>
      </c>
    </row>
    <row r="2339" spans="1:27" x14ac:dyDescent="0.3">
      <c r="A2339">
        <v>100067</v>
      </c>
      <c r="B2339">
        <v>230922</v>
      </c>
      <c r="C2339" s="3">
        <v>44130.604166666664</v>
      </c>
      <c r="D2339">
        <v>3</v>
      </c>
      <c r="E2339">
        <v>2</v>
      </c>
      <c r="F2339" t="s">
        <v>26</v>
      </c>
      <c r="G2339">
        <v>1</v>
      </c>
      <c r="H2339">
        <v>62.488280000000003</v>
      </c>
      <c r="I2339">
        <v>15.76953</v>
      </c>
      <c r="J2339">
        <v>0.92578130000000003</v>
      </c>
      <c r="K2339">
        <v>94.039060000000006</v>
      </c>
      <c r="L2339" s="3">
        <v>44130.355555555558</v>
      </c>
      <c r="M2339">
        <v>17.18</v>
      </c>
      <c r="N2339" t="s">
        <v>28</v>
      </c>
      <c r="P2339">
        <f>(C2339-Key!$B$1)*24</f>
        <v>-0.55000000004656613</v>
      </c>
      <c r="Q2339">
        <f>(Key!$B$2-'17.1'!C2339)*24</f>
        <v>3.5000000000582077</v>
      </c>
      <c r="R2339" s="3">
        <f>C2339-(M2339-Key!$B$5)/(24*Key!$B$6)</f>
        <v>44130.590351851846</v>
      </c>
      <c r="S2339">
        <f>M2339-Key!$B$5</f>
        <v>14.92</v>
      </c>
      <c r="T2339" s="2">
        <f t="shared" si="180"/>
        <v>44129.604166666664</v>
      </c>
      <c r="U2339" t="str">
        <f t="shared" si="181"/>
        <v>10-25-2020 14:30</v>
      </c>
      <c r="V2339">
        <f>IFERROR(IF(W2339=Z2339,VLOOKUP($U2339,[1]C8842!$G$2:$M$145,3,FALSE),0),0)</f>
        <v>22</v>
      </c>
      <c r="W2339">
        <f>VLOOKUP(RIGHT($V$1,5),Key!$A$9:$B$14,2,FALSE)</f>
        <v>10.199999999999999</v>
      </c>
      <c r="X2339">
        <f t="shared" si="184"/>
        <v>0</v>
      </c>
      <c r="Y2339">
        <f>VLOOKUP(RIGHT($X$1,5),Key!$A$9:$B$14,2,FALSE)</f>
        <v>3.7</v>
      </c>
      <c r="Z2339">
        <f t="shared" si="182"/>
        <v>10.199999999999999</v>
      </c>
      <c r="AA2339">
        <f t="shared" si="183"/>
        <v>22</v>
      </c>
    </row>
    <row r="2340" spans="1:27" x14ac:dyDescent="0.3">
      <c r="A2340">
        <v>100067</v>
      </c>
      <c r="B2340">
        <v>230922</v>
      </c>
      <c r="C2340" s="3">
        <v>44130.604166666664</v>
      </c>
      <c r="D2340">
        <v>0</v>
      </c>
      <c r="E2340">
        <v>2</v>
      </c>
      <c r="F2340" t="s">
        <v>25</v>
      </c>
      <c r="G2340">
        <v>1</v>
      </c>
      <c r="H2340">
        <v>63.085940000000001</v>
      </c>
      <c r="I2340">
        <v>17.679690000000001</v>
      </c>
      <c r="J2340">
        <v>0.99609380000000003</v>
      </c>
      <c r="K2340">
        <v>46.019530000000003</v>
      </c>
      <c r="L2340" s="3">
        <v>44130.355555555558</v>
      </c>
      <c r="M2340">
        <v>17.18</v>
      </c>
      <c r="N2340" t="s">
        <v>28</v>
      </c>
      <c r="P2340">
        <f>(C2340-Key!$B$1)*24</f>
        <v>-0.55000000004656613</v>
      </c>
      <c r="Q2340">
        <f>(Key!$B$2-'17.1'!C2340)*24</f>
        <v>3.5000000000582077</v>
      </c>
      <c r="R2340" s="3">
        <f>C2340-(M2340-Key!$B$5)/(24*Key!$B$6)</f>
        <v>44130.590351851846</v>
      </c>
      <c r="S2340">
        <f>M2340-Key!$B$5</f>
        <v>14.92</v>
      </c>
      <c r="T2340" s="2">
        <f t="shared" si="180"/>
        <v>44129.604166666664</v>
      </c>
      <c r="U2340" t="str">
        <f t="shared" si="181"/>
        <v>10-25-2020 14:30</v>
      </c>
      <c r="V2340">
        <f>IFERROR(IF(W2340=Z2340,VLOOKUP($U2340,[1]C8842!$G$2:$M$145,3,FALSE),0),0)</f>
        <v>22</v>
      </c>
      <c r="W2340">
        <f>VLOOKUP(RIGHT($V$1,5),Key!$A$9:$B$14,2,FALSE)</f>
        <v>10.199999999999999</v>
      </c>
      <c r="X2340">
        <f t="shared" si="184"/>
        <v>0</v>
      </c>
      <c r="Y2340">
        <f>VLOOKUP(RIGHT($X$1,5),Key!$A$9:$B$14,2,FALSE)</f>
        <v>3.7</v>
      </c>
      <c r="Z2340">
        <f t="shared" si="182"/>
        <v>10.199999999999999</v>
      </c>
      <c r="AA2340">
        <f t="shared" si="183"/>
        <v>22</v>
      </c>
    </row>
    <row r="2341" spans="1:27" x14ac:dyDescent="0.3">
      <c r="A2341">
        <v>100067</v>
      </c>
      <c r="B2341">
        <v>230922</v>
      </c>
      <c r="C2341" s="3">
        <v>44130.604861111111</v>
      </c>
      <c r="D2341">
        <v>2</v>
      </c>
      <c r="E2341">
        <v>1</v>
      </c>
      <c r="F2341" t="s">
        <v>26</v>
      </c>
      <c r="G2341">
        <v>3</v>
      </c>
      <c r="H2341">
        <v>56.558590000000002</v>
      </c>
      <c r="I2341">
        <v>36.761719999999997</v>
      </c>
      <c r="J2341">
        <v>2.0117189999999998</v>
      </c>
      <c r="K2341">
        <v>82.035160000000005</v>
      </c>
      <c r="L2341" s="3">
        <v>44130.355555555558</v>
      </c>
      <c r="M2341">
        <v>17.18</v>
      </c>
      <c r="N2341" t="s">
        <v>28</v>
      </c>
      <c r="P2341">
        <f>(C2341-Key!$B$1)*24</f>
        <v>-0.53333333332557231</v>
      </c>
      <c r="Q2341">
        <f>(Key!$B$2-'17.1'!C2341)*24</f>
        <v>3.4833333333372138</v>
      </c>
      <c r="R2341" s="3">
        <f>C2341-(M2341-Key!$B$5)/(24*Key!$B$6)</f>
        <v>44130.591046296293</v>
      </c>
      <c r="S2341">
        <f>M2341-Key!$B$5</f>
        <v>14.92</v>
      </c>
      <c r="T2341" s="2">
        <f t="shared" si="180"/>
        <v>44129.604166666664</v>
      </c>
      <c r="U2341" t="str">
        <f t="shared" si="181"/>
        <v>10-25-2020 14:30</v>
      </c>
      <c r="V2341">
        <f>IFERROR(IF(W2341=Z2341,VLOOKUP($U2341,[1]C8842!$G$2:$M$145,3,FALSE),0),0)</f>
        <v>22</v>
      </c>
      <c r="W2341">
        <f>VLOOKUP(RIGHT($V$1,5),Key!$A$9:$B$14,2,FALSE)</f>
        <v>10.199999999999999</v>
      </c>
      <c r="X2341">
        <f t="shared" si="184"/>
        <v>0</v>
      </c>
      <c r="Y2341">
        <f>VLOOKUP(RIGHT($X$1,5),Key!$A$9:$B$14,2,FALSE)</f>
        <v>3.7</v>
      </c>
      <c r="Z2341">
        <f t="shared" si="182"/>
        <v>10.199999999999999</v>
      </c>
      <c r="AA2341">
        <f t="shared" si="183"/>
        <v>22</v>
      </c>
    </row>
    <row r="2342" spans="1:27" x14ac:dyDescent="0.3">
      <c r="A2342">
        <v>100067</v>
      </c>
      <c r="B2342">
        <v>230922</v>
      </c>
      <c r="C2342" s="3">
        <v>44130.604861111111</v>
      </c>
      <c r="D2342">
        <v>3</v>
      </c>
      <c r="E2342">
        <v>2</v>
      </c>
      <c r="F2342" t="s">
        <v>26</v>
      </c>
      <c r="G2342">
        <v>2</v>
      </c>
      <c r="H2342">
        <v>63.671880000000002</v>
      </c>
      <c r="I2342">
        <v>22.83203</v>
      </c>
      <c r="J2342">
        <v>1.203125</v>
      </c>
      <c r="K2342">
        <v>92.039060000000006</v>
      </c>
      <c r="L2342" s="3">
        <v>44130.355555555558</v>
      </c>
      <c r="M2342">
        <v>17.18</v>
      </c>
      <c r="N2342" t="s">
        <v>28</v>
      </c>
      <c r="P2342">
        <f>(C2342-Key!$B$1)*24</f>
        <v>-0.53333333332557231</v>
      </c>
      <c r="Q2342">
        <f>(Key!$B$2-'17.1'!C2342)*24</f>
        <v>3.4833333333372138</v>
      </c>
      <c r="R2342" s="3">
        <f>C2342-(M2342-Key!$B$5)/(24*Key!$B$6)</f>
        <v>44130.591046296293</v>
      </c>
      <c r="S2342">
        <f>M2342-Key!$B$5</f>
        <v>14.92</v>
      </c>
      <c r="T2342" s="2">
        <f t="shared" si="180"/>
        <v>44129.604166666664</v>
      </c>
      <c r="U2342" t="str">
        <f t="shared" si="181"/>
        <v>10-25-2020 14:30</v>
      </c>
      <c r="V2342">
        <f>IFERROR(IF(W2342=Z2342,VLOOKUP($U2342,[1]C8842!$G$2:$M$145,3,FALSE),0),0)</f>
        <v>22</v>
      </c>
      <c r="W2342">
        <f>VLOOKUP(RIGHT($V$1,5),Key!$A$9:$B$14,2,FALSE)</f>
        <v>10.199999999999999</v>
      </c>
      <c r="X2342">
        <f t="shared" si="184"/>
        <v>0</v>
      </c>
      <c r="Y2342">
        <f>VLOOKUP(RIGHT($X$1,5),Key!$A$9:$B$14,2,FALSE)</f>
        <v>3.7</v>
      </c>
      <c r="Z2342">
        <f t="shared" si="182"/>
        <v>10.199999999999999</v>
      </c>
      <c r="AA2342">
        <f t="shared" si="183"/>
        <v>22</v>
      </c>
    </row>
    <row r="2343" spans="1:27" x14ac:dyDescent="0.3">
      <c r="A2343">
        <v>100067</v>
      </c>
      <c r="B2343">
        <v>230922</v>
      </c>
      <c r="C2343" s="3">
        <v>44130.604861111111</v>
      </c>
      <c r="D2343">
        <v>1</v>
      </c>
      <c r="E2343">
        <v>1</v>
      </c>
      <c r="F2343" t="s">
        <v>25</v>
      </c>
      <c r="G2343">
        <v>1</v>
      </c>
      <c r="H2343">
        <v>70.691410000000005</v>
      </c>
      <c r="I2343">
        <v>16.472660000000001</v>
      </c>
      <c r="J2343">
        <v>0.84375</v>
      </c>
      <c r="K2343">
        <v>57.023440000000001</v>
      </c>
      <c r="L2343" s="3">
        <v>44130.355555555558</v>
      </c>
      <c r="M2343">
        <v>17.18</v>
      </c>
      <c r="N2343" t="s">
        <v>28</v>
      </c>
      <c r="P2343">
        <f>(C2343-Key!$B$1)*24</f>
        <v>-0.53333333332557231</v>
      </c>
      <c r="Q2343">
        <f>(Key!$B$2-'17.1'!C2343)*24</f>
        <v>3.4833333333372138</v>
      </c>
      <c r="R2343" s="3">
        <f>C2343-(M2343-Key!$B$5)/(24*Key!$B$6)</f>
        <v>44130.591046296293</v>
      </c>
      <c r="S2343">
        <f>M2343-Key!$B$5</f>
        <v>14.92</v>
      </c>
      <c r="T2343" s="2">
        <f t="shared" si="180"/>
        <v>44129.604166666664</v>
      </c>
      <c r="U2343" t="str">
        <f t="shared" si="181"/>
        <v>10-25-2020 14:30</v>
      </c>
      <c r="V2343">
        <f>IFERROR(IF(W2343=Z2343,VLOOKUP($U2343,[1]C8842!$G$2:$M$145,3,FALSE),0),0)</f>
        <v>22</v>
      </c>
      <c r="W2343">
        <f>VLOOKUP(RIGHT($V$1,5),Key!$A$9:$B$14,2,FALSE)</f>
        <v>10.199999999999999</v>
      </c>
      <c r="X2343">
        <f t="shared" si="184"/>
        <v>0</v>
      </c>
      <c r="Y2343">
        <f>VLOOKUP(RIGHT($X$1,5),Key!$A$9:$B$14,2,FALSE)</f>
        <v>3.7</v>
      </c>
      <c r="Z2343">
        <f t="shared" si="182"/>
        <v>10.199999999999999</v>
      </c>
      <c r="AA2343">
        <f t="shared" si="183"/>
        <v>22</v>
      </c>
    </row>
    <row r="2344" spans="1:27" x14ac:dyDescent="0.3">
      <c r="A2344">
        <v>100067</v>
      </c>
      <c r="B2344">
        <v>230922</v>
      </c>
      <c r="C2344" s="3">
        <v>44130.604861111111</v>
      </c>
      <c r="D2344">
        <v>0</v>
      </c>
      <c r="E2344">
        <v>2</v>
      </c>
      <c r="F2344" t="s">
        <v>25</v>
      </c>
      <c r="G2344">
        <v>1</v>
      </c>
      <c r="H2344">
        <v>66.003910000000005</v>
      </c>
      <c r="I2344">
        <v>15.01172</v>
      </c>
      <c r="J2344">
        <v>0.84375</v>
      </c>
      <c r="K2344">
        <v>48.019530000000003</v>
      </c>
      <c r="L2344" s="3">
        <v>44130.355555555558</v>
      </c>
      <c r="M2344">
        <v>17.18</v>
      </c>
      <c r="N2344" t="s">
        <v>28</v>
      </c>
      <c r="P2344">
        <f>(C2344-Key!$B$1)*24</f>
        <v>-0.53333333332557231</v>
      </c>
      <c r="Q2344">
        <f>(Key!$B$2-'17.1'!C2344)*24</f>
        <v>3.4833333333372138</v>
      </c>
      <c r="R2344" s="3">
        <f>C2344-(M2344-Key!$B$5)/(24*Key!$B$6)</f>
        <v>44130.591046296293</v>
      </c>
      <c r="S2344">
        <f>M2344-Key!$B$5</f>
        <v>14.92</v>
      </c>
      <c r="T2344" s="2">
        <f t="shared" si="180"/>
        <v>44129.604166666664</v>
      </c>
      <c r="U2344" t="str">
        <f t="shared" si="181"/>
        <v>10-25-2020 14:30</v>
      </c>
      <c r="V2344">
        <f>IFERROR(IF(W2344=Z2344,VLOOKUP($U2344,[1]C8842!$G$2:$M$145,3,FALSE),0),0)</f>
        <v>22</v>
      </c>
      <c r="W2344">
        <f>VLOOKUP(RIGHT($V$1,5),Key!$A$9:$B$14,2,FALSE)</f>
        <v>10.199999999999999</v>
      </c>
      <c r="X2344">
        <f t="shared" si="184"/>
        <v>0</v>
      </c>
      <c r="Y2344">
        <f>VLOOKUP(RIGHT($X$1,5),Key!$A$9:$B$14,2,FALSE)</f>
        <v>3.7</v>
      </c>
      <c r="Z2344">
        <f t="shared" si="182"/>
        <v>10.199999999999999</v>
      </c>
      <c r="AA2344">
        <f t="shared" si="183"/>
        <v>22</v>
      </c>
    </row>
    <row r="2345" spans="1:27" x14ac:dyDescent="0.3">
      <c r="A2345">
        <v>100067</v>
      </c>
      <c r="B2345">
        <v>230922</v>
      </c>
      <c r="C2345" s="3">
        <v>44130.604861111111</v>
      </c>
      <c r="D2345">
        <v>1</v>
      </c>
      <c r="E2345">
        <v>1</v>
      </c>
      <c r="F2345" t="s">
        <v>25</v>
      </c>
      <c r="G2345">
        <v>1</v>
      </c>
      <c r="H2345">
        <v>70.949219999999997</v>
      </c>
      <c r="I2345">
        <v>14.125</v>
      </c>
      <c r="J2345">
        <v>0.75390630000000003</v>
      </c>
      <c r="K2345">
        <v>58.023440000000001</v>
      </c>
      <c r="L2345" s="3">
        <v>44130.355555555558</v>
      </c>
      <c r="M2345">
        <v>17.18</v>
      </c>
      <c r="N2345" t="s">
        <v>28</v>
      </c>
      <c r="P2345">
        <f>(C2345-Key!$B$1)*24</f>
        <v>-0.53333333332557231</v>
      </c>
      <c r="Q2345">
        <f>(Key!$B$2-'17.1'!C2345)*24</f>
        <v>3.4833333333372138</v>
      </c>
      <c r="R2345" s="3">
        <f>C2345-(M2345-Key!$B$5)/(24*Key!$B$6)</f>
        <v>44130.591046296293</v>
      </c>
      <c r="S2345">
        <f>M2345-Key!$B$5</f>
        <v>14.92</v>
      </c>
      <c r="T2345" s="2">
        <f t="shared" si="180"/>
        <v>44129.604166666664</v>
      </c>
      <c r="U2345" t="str">
        <f t="shared" si="181"/>
        <v>10-25-2020 14:30</v>
      </c>
      <c r="V2345">
        <f>IFERROR(IF(W2345=Z2345,VLOOKUP($U2345,[1]C8842!$G$2:$M$145,3,FALSE),0),0)</f>
        <v>22</v>
      </c>
      <c r="W2345">
        <f>VLOOKUP(RIGHT($V$1,5),Key!$A$9:$B$14,2,FALSE)</f>
        <v>10.199999999999999</v>
      </c>
      <c r="X2345">
        <f t="shared" si="184"/>
        <v>0</v>
      </c>
      <c r="Y2345">
        <f>VLOOKUP(RIGHT($X$1,5),Key!$A$9:$B$14,2,FALSE)</f>
        <v>3.7</v>
      </c>
      <c r="Z2345">
        <f t="shared" si="182"/>
        <v>10.199999999999999</v>
      </c>
      <c r="AA2345">
        <f t="shared" si="183"/>
        <v>22</v>
      </c>
    </row>
    <row r="2346" spans="1:27" x14ac:dyDescent="0.3">
      <c r="A2346">
        <v>100067</v>
      </c>
      <c r="B2346">
        <v>230922</v>
      </c>
      <c r="C2346" s="3">
        <v>44130.604861111111</v>
      </c>
      <c r="D2346">
        <v>1</v>
      </c>
      <c r="E2346">
        <v>1</v>
      </c>
      <c r="F2346" t="s">
        <v>25</v>
      </c>
      <c r="G2346">
        <v>1</v>
      </c>
      <c r="H2346">
        <v>73.097660000000005</v>
      </c>
      <c r="I2346">
        <v>14.726559999999999</v>
      </c>
      <c r="J2346">
        <v>0.75390630000000003</v>
      </c>
      <c r="K2346">
        <v>60.023440000000001</v>
      </c>
      <c r="L2346" s="3">
        <v>44130.355555555558</v>
      </c>
      <c r="M2346">
        <v>17.18</v>
      </c>
      <c r="N2346" t="s">
        <v>28</v>
      </c>
      <c r="P2346">
        <f>(C2346-Key!$B$1)*24</f>
        <v>-0.53333333332557231</v>
      </c>
      <c r="Q2346">
        <f>(Key!$B$2-'17.1'!C2346)*24</f>
        <v>3.4833333333372138</v>
      </c>
      <c r="R2346" s="3">
        <f>C2346-(M2346-Key!$B$5)/(24*Key!$B$6)</f>
        <v>44130.591046296293</v>
      </c>
      <c r="S2346">
        <f>M2346-Key!$B$5</f>
        <v>14.92</v>
      </c>
      <c r="T2346" s="2">
        <f t="shared" si="180"/>
        <v>44129.604166666664</v>
      </c>
      <c r="U2346" t="str">
        <f t="shared" si="181"/>
        <v>10-25-2020 14:30</v>
      </c>
      <c r="V2346">
        <f>IFERROR(IF(W2346=Z2346,VLOOKUP($U2346,[1]C8842!$G$2:$M$145,3,FALSE),0),0)</f>
        <v>22</v>
      </c>
      <c r="W2346">
        <f>VLOOKUP(RIGHT($V$1,5),Key!$A$9:$B$14,2,FALSE)</f>
        <v>10.199999999999999</v>
      </c>
      <c r="X2346">
        <f t="shared" si="184"/>
        <v>0</v>
      </c>
      <c r="Y2346">
        <f>VLOOKUP(RIGHT($X$1,5),Key!$A$9:$B$14,2,FALSE)</f>
        <v>3.7</v>
      </c>
      <c r="Z2346">
        <f t="shared" si="182"/>
        <v>10.199999999999999</v>
      </c>
      <c r="AA2346">
        <f t="shared" si="183"/>
        <v>22</v>
      </c>
    </row>
    <row r="2347" spans="1:27" x14ac:dyDescent="0.3">
      <c r="A2347">
        <v>100067</v>
      </c>
      <c r="B2347">
        <v>230922</v>
      </c>
      <c r="C2347" s="3">
        <v>44130.604861111111</v>
      </c>
      <c r="D2347">
        <v>0</v>
      </c>
      <c r="E2347">
        <v>2</v>
      </c>
      <c r="F2347" t="s">
        <v>25</v>
      </c>
      <c r="G2347">
        <v>3</v>
      </c>
      <c r="H2347">
        <v>54.492190000000001</v>
      </c>
      <c r="I2347">
        <v>42.535159999999998</v>
      </c>
      <c r="J2347">
        <v>2.3710939999999998</v>
      </c>
      <c r="K2347">
        <v>46.019530000000003</v>
      </c>
      <c r="L2347" s="3">
        <v>44130.355555555558</v>
      </c>
      <c r="M2347">
        <v>17.18</v>
      </c>
      <c r="N2347" t="s">
        <v>28</v>
      </c>
      <c r="P2347">
        <f>(C2347-Key!$B$1)*24</f>
        <v>-0.53333333332557231</v>
      </c>
      <c r="Q2347">
        <f>(Key!$B$2-'17.1'!C2347)*24</f>
        <v>3.4833333333372138</v>
      </c>
      <c r="R2347" s="3">
        <f>C2347-(M2347-Key!$B$5)/(24*Key!$B$6)</f>
        <v>44130.591046296293</v>
      </c>
      <c r="S2347">
        <f>M2347-Key!$B$5</f>
        <v>14.92</v>
      </c>
      <c r="T2347" s="2">
        <f t="shared" si="180"/>
        <v>44129.604166666664</v>
      </c>
      <c r="U2347" t="str">
        <f t="shared" si="181"/>
        <v>10-25-2020 14:30</v>
      </c>
      <c r="V2347">
        <f>IFERROR(IF(W2347=Z2347,VLOOKUP($U2347,[1]C8842!$G$2:$M$145,3,FALSE),0),0)</f>
        <v>22</v>
      </c>
      <c r="W2347">
        <f>VLOOKUP(RIGHT($V$1,5),Key!$A$9:$B$14,2,FALSE)</f>
        <v>10.199999999999999</v>
      </c>
      <c r="X2347">
        <f t="shared" si="184"/>
        <v>0</v>
      </c>
      <c r="Y2347">
        <f>VLOOKUP(RIGHT($X$1,5),Key!$A$9:$B$14,2,FALSE)</f>
        <v>3.7</v>
      </c>
      <c r="Z2347">
        <f t="shared" si="182"/>
        <v>10.199999999999999</v>
      </c>
      <c r="AA2347">
        <f t="shared" si="183"/>
        <v>22</v>
      </c>
    </row>
    <row r="2348" spans="1:27" x14ac:dyDescent="0.3">
      <c r="A2348">
        <v>100067</v>
      </c>
      <c r="B2348">
        <v>230922</v>
      </c>
      <c r="C2348" s="3">
        <v>44130.604861111111</v>
      </c>
      <c r="D2348">
        <v>0</v>
      </c>
      <c r="E2348">
        <v>2</v>
      </c>
      <c r="F2348" t="s">
        <v>25</v>
      </c>
      <c r="G2348">
        <v>3</v>
      </c>
      <c r="H2348">
        <v>61.074219999999997</v>
      </c>
      <c r="I2348">
        <v>46.660159999999998</v>
      </c>
      <c r="J2348">
        <v>2.2929689999999998</v>
      </c>
      <c r="K2348">
        <v>46.019530000000003</v>
      </c>
      <c r="L2348" s="3">
        <v>44130.355555555558</v>
      </c>
      <c r="M2348">
        <v>17.18</v>
      </c>
      <c r="N2348" t="s">
        <v>28</v>
      </c>
      <c r="P2348">
        <f>(C2348-Key!$B$1)*24</f>
        <v>-0.53333333332557231</v>
      </c>
      <c r="Q2348">
        <f>(Key!$B$2-'17.1'!C2348)*24</f>
        <v>3.4833333333372138</v>
      </c>
      <c r="R2348" s="3">
        <f>C2348-(M2348-Key!$B$5)/(24*Key!$B$6)</f>
        <v>44130.591046296293</v>
      </c>
      <c r="S2348">
        <f>M2348-Key!$B$5</f>
        <v>14.92</v>
      </c>
      <c r="T2348" s="2">
        <f t="shared" si="180"/>
        <v>44129.604166666664</v>
      </c>
      <c r="U2348" t="str">
        <f t="shared" si="181"/>
        <v>10-25-2020 14:30</v>
      </c>
      <c r="V2348">
        <f>IFERROR(IF(W2348=Z2348,VLOOKUP($U2348,[1]C8842!$G$2:$M$145,3,FALSE),0),0)</f>
        <v>22</v>
      </c>
      <c r="W2348">
        <f>VLOOKUP(RIGHT($V$1,5),Key!$A$9:$B$14,2,FALSE)</f>
        <v>10.199999999999999</v>
      </c>
      <c r="X2348">
        <f t="shared" si="184"/>
        <v>0</v>
      </c>
      <c r="Y2348">
        <f>VLOOKUP(RIGHT($X$1,5),Key!$A$9:$B$14,2,FALSE)</f>
        <v>3.7</v>
      </c>
      <c r="Z2348">
        <f t="shared" si="182"/>
        <v>10.199999999999999</v>
      </c>
      <c r="AA2348">
        <f t="shared" si="183"/>
        <v>22</v>
      </c>
    </row>
    <row r="2349" spans="1:27" x14ac:dyDescent="0.3">
      <c r="A2349">
        <v>100067</v>
      </c>
      <c r="B2349">
        <v>230922</v>
      </c>
      <c r="C2349" s="3">
        <v>44130.604861111111</v>
      </c>
      <c r="D2349">
        <v>0</v>
      </c>
      <c r="E2349">
        <v>2</v>
      </c>
      <c r="F2349" t="s">
        <v>25</v>
      </c>
      <c r="G2349">
        <v>3</v>
      </c>
      <c r="H2349">
        <v>58.253909999999998</v>
      </c>
      <c r="I2349">
        <v>31.652339999999999</v>
      </c>
      <c r="J2349">
        <v>1.71875</v>
      </c>
      <c r="K2349">
        <v>47.019530000000003</v>
      </c>
      <c r="L2349" s="3">
        <v>44130.355555555558</v>
      </c>
      <c r="M2349">
        <v>17.18</v>
      </c>
      <c r="N2349" t="s">
        <v>28</v>
      </c>
      <c r="P2349">
        <f>(C2349-Key!$B$1)*24</f>
        <v>-0.53333333332557231</v>
      </c>
      <c r="Q2349">
        <f>(Key!$B$2-'17.1'!C2349)*24</f>
        <v>3.4833333333372138</v>
      </c>
      <c r="R2349" s="3">
        <f>C2349-(M2349-Key!$B$5)/(24*Key!$B$6)</f>
        <v>44130.591046296293</v>
      </c>
      <c r="S2349">
        <f>M2349-Key!$B$5</f>
        <v>14.92</v>
      </c>
      <c r="T2349" s="2">
        <f t="shared" si="180"/>
        <v>44129.604166666664</v>
      </c>
      <c r="U2349" t="str">
        <f t="shared" si="181"/>
        <v>10-25-2020 14:30</v>
      </c>
      <c r="V2349">
        <f>IFERROR(IF(W2349=Z2349,VLOOKUP($U2349,[1]C8842!$G$2:$M$145,3,FALSE),0),0)</f>
        <v>22</v>
      </c>
      <c r="W2349">
        <f>VLOOKUP(RIGHT($V$1,5),Key!$A$9:$B$14,2,FALSE)</f>
        <v>10.199999999999999</v>
      </c>
      <c r="X2349">
        <f t="shared" si="184"/>
        <v>0</v>
      </c>
      <c r="Y2349">
        <f>VLOOKUP(RIGHT($X$1,5),Key!$A$9:$B$14,2,FALSE)</f>
        <v>3.7</v>
      </c>
      <c r="Z2349">
        <f t="shared" si="182"/>
        <v>10.199999999999999</v>
      </c>
      <c r="AA2349">
        <f t="shared" si="183"/>
        <v>22</v>
      </c>
    </row>
    <row r="2350" spans="1:27" x14ac:dyDescent="0.3">
      <c r="A2350">
        <v>100067</v>
      </c>
      <c r="B2350">
        <v>230922</v>
      </c>
      <c r="C2350" s="3">
        <v>44130.604861111111</v>
      </c>
      <c r="D2350">
        <v>2</v>
      </c>
      <c r="E2350">
        <v>1</v>
      </c>
      <c r="F2350" t="s">
        <v>26</v>
      </c>
      <c r="G2350">
        <v>1</v>
      </c>
      <c r="H2350">
        <v>65.707030000000003</v>
      </c>
      <c r="I2350">
        <v>17.835940000000001</v>
      </c>
      <c r="J2350">
        <v>0.96484380000000003</v>
      </c>
      <c r="K2350">
        <v>82.035160000000005</v>
      </c>
      <c r="L2350" s="3">
        <v>44130.355555555558</v>
      </c>
      <c r="M2350">
        <v>17.18</v>
      </c>
      <c r="N2350" t="s">
        <v>28</v>
      </c>
      <c r="P2350">
        <f>(C2350-Key!$B$1)*24</f>
        <v>-0.53333333332557231</v>
      </c>
      <c r="Q2350">
        <f>(Key!$B$2-'17.1'!C2350)*24</f>
        <v>3.4833333333372138</v>
      </c>
      <c r="R2350" s="3">
        <f>C2350-(M2350-Key!$B$5)/(24*Key!$B$6)</f>
        <v>44130.591046296293</v>
      </c>
      <c r="S2350">
        <f>M2350-Key!$B$5</f>
        <v>14.92</v>
      </c>
      <c r="T2350" s="2">
        <f t="shared" si="180"/>
        <v>44129.604166666664</v>
      </c>
      <c r="U2350" t="str">
        <f t="shared" si="181"/>
        <v>10-25-2020 14:30</v>
      </c>
      <c r="V2350">
        <f>IFERROR(IF(W2350=Z2350,VLOOKUP($U2350,[1]C8842!$G$2:$M$145,3,FALSE),0),0)</f>
        <v>22</v>
      </c>
      <c r="W2350">
        <f>VLOOKUP(RIGHT($V$1,5),Key!$A$9:$B$14,2,FALSE)</f>
        <v>10.199999999999999</v>
      </c>
      <c r="X2350">
        <f t="shared" si="184"/>
        <v>0</v>
      </c>
      <c r="Y2350">
        <f>VLOOKUP(RIGHT($X$1,5),Key!$A$9:$B$14,2,FALSE)</f>
        <v>3.7</v>
      </c>
      <c r="Z2350">
        <f t="shared" si="182"/>
        <v>10.199999999999999</v>
      </c>
      <c r="AA2350">
        <f t="shared" si="183"/>
        <v>22</v>
      </c>
    </row>
    <row r="2351" spans="1:27" x14ac:dyDescent="0.3">
      <c r="A2351">
        <v>100067</v>
      </c>
      <c r="B2351">
        <v>230922</v>
      </c>
      <c r="C2351" s="3">
        <v>44130.604861111111</v>
      </c>
      <c r="D2351">
        <v>0</v>
      </c>
      <c r="E2351">
        <v>2</v>
      </c>
      <c r="F2351" t="s">
        <v>25</v>
      </c>
      <c r="G2351">
        <v>1</v>
      </c>
      <c r="H2351">
        <v>58.15625</v>
      </c>
      <c r="I2351">
        <v>14.339840000000001</v>
      </c>
      <c r="J2351">
        <v>0.9296875</v>
      </c>
      <c r="K2351">
        <v>46.019530000000003</v>
      </c>
      <c r="L2351" s="3">
        <v>44130.355555555558</v>
      </c>
      <c r="M2351">
        <v>17.18</v>
      </c>
      <c r="N2351" t="s">
        <v>28</v>
      </c>
      <c r="P2351">
        <f>(C2351-Key!$B$1)*24</f>
        <v>-0.53333333332557231</v>
      </c>
      <c r="Q2351">
        <f>(Key!$B$2-'17.1'!C2351)*24</f>
        <v>3.4833333333372138</v>
      </c>
      <c r="R2351" s="3">
        <f>C2351-(M2351-Key!$B$5)/(24*Key!$B$6)</f>
        <v>44130.591046296293</v>
      </c>
      <c r="S2351">
        <f>M2351-Key!$B$5</f>
        <v>14.92</v>
      </c>
      <c r="T2351" s="2">
        <f t="shared" si="180"/>
        <v>44129.604166666664</v>
      </c>
      <c r="U2351" t="str">
        <f t="shared" si="181"/>
        <v>10-25-2020 14:30</v>
      </c>
      <c r="V2351">
        <f>IFERROR(IF(W2351=Z2351,VLOOKUP($U2351,[1]C8842!$G$2:$M$145,3,FALSE),0),0)</f>
        <v>22</v>
      </c>
      <c r="W2351">
        <f>VLOOKUP(RIGHT($V$1,5),Key!$A$9:$B$14,2,FALSE)</f>
        <v>10.199999999999999</v>
      </c>
      <c r="X2351">
        <f t="shared" si="184"/>
        <v>0</v>
      </c>
      <c r="Y2351">
        <f>VLOOKUP(RIGHT($X$1,5),Key!$A$9:$B$14,2,FALSE)</f>
        <v>3.7</v>
      </c>
      <c r="Z2351">
        <f t="shared" si="182"/>
        <v>10.199999999999999</v>
      </c>
      <c r="AA2351">
        <f t="shared" si="183"/>
        <v>22</v>
      </c>
    </row>
    <row r="2352" spans="1:27" x14ac:dyDescent="0.3">
      <c r="A2352">
        <v>100067</v>
      </c>
      <c r="B2352">
        <v>230922</v>
      </c>
      <c r="C2352" s="3">
        <v>44130.604861111111</v>
      </c>
      <c r="D2352">
        <v>0</v>
      </c>
      <c r="E2352">
        <v>2</v>
      </c>
      <c r="F2352" t="s">
        <v>25</v>
      </c>
      <c r="G2352">
        <v>1</v>
      </c>
      <c r="H2352">
        <v>56.6875</v>
      </c>
      <c r="I2352">
        <v>16.39453</v>
      </c>
      <c r="J2352">
        <v>1.050781</v>
      </c>
      <c r="K2352">
        <v>46.019530000000003</v>
      </c>
      <c r="L2352" s="3">
        <v>44130.355555555558</v>
      </c>
      <c r="M2352">
        <v>17.18</v>
      </c>
      <c r="N2352" t="s">
        <v>28</v>
      </c>
      <c r="P2352">
        <f>(C2352-Key!$B$1)*24</f>
        <v>-0.53333333332557231</v>
      </c>
      <c r="Q2352">
        <f>(Key!$B$2-'17.1'!C2352)*24</f>
        <v>3.4833333333372138</v>
      </c>
      <c r="R2352" s="3">
        <f>C2352-(M2352-Key!$B$5)/(24*Key!$B$6)</f>
        <v>44130.591046296293</v>
      </c>
      <c r="S2352">
        <f>M2352-Key!$B$5</f>
        <v>14.92</v>
      </c>
      <c r="T2352" s="2">
        <f t="shared" si="180"/>
        <v>44129.604166666664</v>
      </c>
      <c r="U2352" t="str">
        <f t="shared" si="181"/>
        <v>10-25-2020 14:30</v>
      </c>
      <c r="V2352">
        <f>IFERROR(IF(W2352=Z2352,VLOOKUP($U2352,[1]C8842!$G$2:$M$145,3,FALSE),0),0)</f>
        <v>22</v>
      </c>
      <c r="W2352">
        <f>VLOOKUP(RIGHT($V$1,5),Key!$A$9:$B$14,2,FALSE)</f>
        <v>10.199999999999999</v>
      </c>
      <c r="X2352">
        <f t="shared" si="184"/>
        <v>0</v>
      </c>
      <c r="Y2352">
        <f>VLOOKUP(RIGHT($X$1,5),Key!$A$9:$B$14,2,FALSE)</f>
        <v>3.7</v>
      </c>
      <c r="Z2352">
        <f t="shared" si="182"/>
        <v>10.199999999999999</v>
      </c>
      <c r="AA2352">
        <f t="shared" si="183"/>
        <v>22</v>
      </c>
    </row>
    <row r="2353" spans="1:27" x14ac:dyDescent="0.3">
      <c r="A2353">
        <v>100067</v>
      </c>
      <c r="B2353">
        <v>230922</v>
      </c>
      <c r="C2353" s="3">
        <v>44130.604861111111</v>
      </c>
      <c r="D2353">
        <v>0</v>
      </c>
      <c r="E2353">
        <v>2</v>
      </c>
      <c r="F2353" t="s">
        <v>25</v>
      </c>
      <c r="G2353">
        <v>1</v>
      </c>
      <c r="H2353">
        <v>58.105469999999997</v>
      </c>
      <c r="I2353">
        <v>16.414059999999999</v>
      </c>
      <c r="J2353">
        <v>1.0234380000000001</v>
      </c>
      <c r="K2353">
        <v>46.019530000000003</v>
      </c>
      <c r="L2353" s="3">
        <v>44130.355555555558</v>
      </c>
      <c r="M2353">
        <v>17.18</v>
      </c>
      <c r="N2353" t="s">
        <v>28</v>
      </c>
      <c r="P2353">
        <f>(C2353-Key!$B$1)*24</f>
        <v>-0.53333333332557231</v>
      </c>
      <c r="Q2353">
        <f>(Key!$B$2-'17.1'!C2353)*24</f>
        <v>3.4833333333372138</v>
      </c>
      <c r="R2353" s="3">
        <f>C2353-(M2353-Key!$B$5)/(24*Key!$B$6)</f>
        <v>44130.591046296293</v>
      </c>
      <c r="S2353">
        <f>M2353-Key!$B$5</f>
        <v>14.92</v>
      </c>
      <c r="T2353" s="2">
        <f t="shared" si="180"/>
        <v>44129.604166666664</v>
      </c>
      <c r="U2353" t="str">
        <f t="shared" si="181"/>
        <v>10-25-2020 14:30</v>
      </c>
      <c r="V2353">
        <f>IFERROR(IF(W2353=Z2353,VLOOKUP($U2353,[1]C8842!$G$2:$M$145,3,FALSE),0),0)</f>
        <v>22</v>
      </c>
      <c r="W2353">
        <f>VLOOKUP(RIGHT($V$1,5),Key!$A$9:$B$14,2,FALSE)</f>
        <v>10.199999999999999</v>
      </c>
      <c r="X2353">
        <f t="shared" si="184"/>
        <v>0</v>
      </c>
      <c r="Y2353">
        <f>VLOOKUP(RIGHT($X$1,5),Key!$A$9:$B$14,2,FALSE)</f>
        <v>3.7</v>
      </c>
      <c r="Z2353">
        <f t="shared" si="182"/>
        <v>10.199999999999999</v>
      </c>
      <c r="AA2353">
        <f t="shared" si="183"/>
        <v>22</v>
      </c>
    </row>
    <row r="2354" spans="1:27" x14ac:dyDescent="0.3">
      <c r="A2354">
        <v>100067</v>
      </c>
      <c r="B2354">
        <v>230922</v>
      </c>
      <c r="C2354" s="3">
        <v>44130.604861111111</v>
      </c>
      <c r="D2354">
        <v>3</v>
      </c>
      <c r="E2354">
        <v>2</v>
      </c>
      <c r="F2354" t="s">
        <v>26</v>
      </c>
      <c r="G2354">
        <v>1</v>
      </c>
      <c r="H2354">
        <v>69.6875</v>
      </c>
      <c r="I2354">
        <v>14.964840000000001</v>
      </c>
      <c r="J2354">
        <v>0.80078130000000003</v>
      </c>
      <c r="K2354">
        <v>95.039060000000006</v>
      </c>
      <c r="L2354" s="3">
        <v>44130.355555555558</v>
      </c>
      <c r="M2354">
        <v>17.18</v>
      </c>
      <c r="N2354" t="s">
        <v>28</v>
      </c>
      <c r="P2354">
        <f>(C2354-Key!$B$1)*24</f>
        <v>-0.53333333332557231</v>
      </c>
      <c r="Q2354">
        <f>(Key!$B$2-'17.1'!C2354)*24</f>
        <v>3.4833333333372138</v>
      </c>
      <c r="R2354" s="3">
        <f>C2354-(M2354-Key!$B$5)/(24*Key!$B$6)</f>
        <v>44130.591046296293</v>
      </c>
      <c r="S2354">
        <f>M2354-Key!$B$5</f>
        <v>14.92</v>
      </c>
      <c r="T2354" s="2">
        <f t="shared" si="180"/>
        <v>44129.604166666664</v>
      </c>
      <c r="U2354" t="str">
        <f t="shared" si="181"/>
        <v>10-25-2020 14:30</v>
      </c>
      <c r="V2354">
        <f>IFERROR(IF(W2354=Z2354,VLOOKUP($U2354,[1]C8842!$G$2:$M$145,3,FALSE),0),0)</f>
        <v>22</v>
      </c>
      <c r="W2354">
        <f>VLOOKUP(RIGHT($V$1,5),Key!$A$9:$B$14,2,FALSE)</f>
        <v>10.199999999999999</v>
      </c>
      <c r="X2354">
        <f t="shared" si="184"/>
        <v>0</v>
      </c>
      <c r="Y2354">
        <f>VLOOKUP(RIGHT($X$1,5),Key!$A$9:$B$14,2,FALSE)</f>
        <v>3.7</v>
      </c>
      <c r="Z2354">
        <f t="shared" si="182"/>
        <v>10.199999999999999</v>
      </c>
      <c r="AA2354">
        <f t="shared" si="183"/>
        <v>22</v>
      </c>
    </row>
    <row r="2355" spans="1:27" x14ac:dyDescent="0.3">
      <c r="A2355">
        <v>100067</v>
      </c>
      <c r="B2355">
        <v>230922</v>
      </c>
      <c r="C2355" s="3">
        <v>44130.604861111111</v>
      </c>
      <c r="D2355">
        <v>3</v>
      </c>
      <c r="E2355">
        <v>2</v>
      </c>
      <c r="F2355" t="s">
        <v>26</v>
      </c>
      <c r="G2355">
        <v>1</v>
      </c>
      <c r="H2355">
        <v>70.867189999999994</v>
      </c>
      <c r="I2355">
        <v>14.35547</v>
      </c>
      <c r="J2355">
        <v>0.76171880000000003</v>
      </c>
      <c r="K2355">
        <v>93.039060000000006</v>
      </c>
      <c r="L2355" s="3">
        <v>44130.355555555558</v>
      </c>
      <c r="M2355">
        <v>17.18</v>
      </c>
      <c r="N2355" t="s">
        <v>28</v>
      </c>
      <c r="P2355">
        <f>(C2355-Key!$B$1)*24</f>
        <v>-0.53333333332557231</v>
      </c>
      <c r="Q2355">
        <f>(Key!$B$2-'17.1'!C2355)*24</f>
        <v>3.4833333333372138</v>
      </c>
      <c r="R2355" s="3">
        <f>C2355-(M2355-Key!$B$5)/(24*Key!$B$6)</f>
        <v>44130.591046296293</v>
      </c>
      <c r="S2355">
        <f>M2355-Key!$B$5</f>
        <v>14.92</v>
      </c>
      <c r="T2355" s="2">
        <f t="shared" si="180"/>
        <v>44129.604166666664</v>
      </c>
      <c r="U2355" t="str">
        <f t="shared" si="181"/>
        <v>10-25-2020 14:30</v>
      </c>
      <c r="V2355">
        <f>IFERROR(IF(W2355=Z2355,VLOOKUP($U2355,[1]C8842!$G$2:$M$145,3,FALSE),0),0)</f>
        <v>22</v>
      </c>
      <c r="W2355">
        <f>VLOOKUP(RIGHT($V$1,5),Key!$A$9:$B$14,2,FALSE)</f>
        <v>10.199999999999999</v>
      </c>
      <c r="X2355">
        <f t="shared" si="184"/>
        <v>0</v>
      </c>
      <c r="Y2355">
        <f>VLOOKUP(RIGHT($X$1,5),Key!$A$9:$B$14,2,FALSE)</f>
        <v>3.7</v>
      </c>
      <c r="Z2355">
        <f t="shared" si="182"/>
        <v>10.199999999999999</v>
      </c>
      <c r="AA2355">
        <f t="shared" si="183"/>
        <v>22</v>
      </c>
    </row>
    <row r="2356" spans="1:27" x14ac:dyDescent="0.3">
      <c r="A2356">
        <v>100067</v>
      </c>
      <c r="B2356">
        <v>230922</v>
      </c>
      <c r="C2356" s="3">
        <v>44130.605555555558</v>
      </c>
      <c r="D2356">
        <v>2</v>
      </c>
      <c r="E2356">
        <v>1</v>
      </c>
      <c r="F2356" t="s">
        <v>26</v>
      </c>
      <c r="G2356">
        <v>2</v>
      </c>
      <c r="H2356">
        <v>72.390630000000002</v>
      </c>
      <c r="I2356">
        <v>20.164059999999999</v>
      </c>
      <c r="J2356">
        <v>0.9609375</v>
      </c>
      <c r="K2356">
        <v>82.035160000000005</v>
      </c>
      <c r="L2356" s="3">
        <v>44130.355555555558</v>
      </c>
      <c r="M2356">
        <v>17.18</v>
      </c>
      <c r="N2356" t="s">
        <v>28</v>
      </c>
      <c r="P2356">
        <f>(C2356-Key!$B$1)*24</f>
        <v>-0.5166666666045785</v>
      </c>
      <c r="Q2356">
        <f>(Key!$B$2-'17.1'!C2356)*24</f>
        <v>3.46666666661622</v>
      </c>
      <c r="R2356" s="3">
        <f>C2356-(M2356-Key!$B$5)/(24*Key!$B$6)</f>
        <v>44130.59174074074</v>
      </c>
      <c r="S2356">
        <f>M2356-Key!$B$5</f>
        <v>14.92</v>
      </c>
      <c r="T2356" s="2">
        <f t="shared" si="180"/>
        <v>44129.604166666664</v>
      </c>
      <c r="U2356" t="str">
        <f t="shared" si="181"/>
        <v>10-25-2020 14:30</v>
      </c>
      <c r="V2356">
        <f>IFERROR(IF(W2356=Z2356,VLOOKUP($U2356,[1]C8842!$G$2:$M$145,3,FALSE),0),0)</f>
        <v>22</v>
      </c>
      <c r="W2356">
        <f>VLOOKUP(RIGHT($V$1,5),Key!$A$9:$B$14,2,FALSE)</f>
        <v>10.199999999999999</v>
      </c>
      <c r="X2356">
        <f t="shared" si="184"/>
        <v>0</v>
      </c>
      <c r="Y2356">
        <f>VLOOKUP(RIGHT($X$1,5),Key!$A$9:$B$14,2,FALSE)</f>
        <v>3.7</v>
      </c>
      <c r="Z2356">
        <f t="shared" si="182"/>
        <v>10.199999999999999</v>
      </c>
      <c r="AA2356">
        <f t="shared" si="183"/>
        <v>22</v>
      </c>
    </row>
    <row r="2357" spans="1:27" x14ac:dyDescent="0.3">
      <c r="A2357">
        <v>100067</v>
      </c>
      <c r="B2357">
        <v>230922</v>
      </c>
      <c r="C2357" s="3">
        <v>44130.605555555558</v>
      </c>
      <c r="D2357">
        <v>3</v>
      </c>
      <c r="E2357">
        <v>2</v>
      </c>
      <c r="F2357" t="s">
        <v>26</v>
      </c>
      <c r="G2357">
        <v>2</v>
      </c>
      <c r="H2357">
        <v>66.03125</v>
      </c>
      <c r="I2357">
        <v>26.609380000000002</v>
      </c>
      <c r="J2357">
        <v>1.3125</v>
      </c>
      <c r="K2357">
        <v>94.039060000000006</v>
      </c>
      <c r="L2357" s="3">
        <v>44130.355555555558</v>
      </c>
      <c r="M2357">
        <v>17.18</v>
      </c>
      <c r="N2357" t="s">
        <v>28</v>
      </c>
      <c r="P2357">
        <f>(C2357-Key!$B$1)*24</f>
        <v>-0.5166666666045785</v>
      </c>
      <c r="Q2357">
        <f>(Key!$B$2-'17.1'!C2357)*24</f>
        <v>3.46666666661622</v>
      </c>
      <c r="R2357" s="3">
        <f>C2357-(M2357-Key!$B$5)/(24*Key!$B$6)</f>
        <v>44130.59174074074</v>
      </c>
      <c r="S2357">
        <f>M2357-Key!$B$5</f>
        <v>14.92</v>
      </c>
      <c r="T2357" s="2">
        <f t="shared" si="180"/>
        <v>44129.604166666664</v>
      </c>
      <c r="U2357" t="str">
        <f t="shared" si="181"/>
        <v>10-25-2020 14:30</v>
      </c>
      <c r="V2357">
        <f>IFERROR(IF(W2357=Z2357,VLOOKUP($U2357,[1]C8842!$G$2:$M$145,3,FALSE),0),0)</f>
        <v>22</v>
      </c>
      <c r="W2357">
        <f>VLOOKUP(RIGHT($V$1,5),Key!$A$9:$B$14,2,FALSE)</f>
        <v>10.199999999999999</v>
      </c>
      <c r="X2357">
        <f t="shared" si="184"/>
        <v>0</v>
      </c>
      <c r="Y2357">
        <f>VLOOKUP(RIGHT($X$1,5),Key!$A$9:$B$14,2,FALSE)</f>
        <v>3.7</v>
      </c>
      <c r="Z2357">
        <f t="shared" si="182"/>
        <v>10.199999999999999</v>
      </c>
      <c r="AA2357">
        <f t="shared" si="183"/>
        <v>22</v>
      </c>
    </row>
    <row r="2358" spans="1:27" x14ac:dyDescent="0.3">
      <c r="A2358">
        <v>100067</v>
      </c>
      <c r="B2358">
        <v>230922</v>
      </c>
      <c r="C2358" s="3">
        <v>44130.605555555558</v>
      </c>
      <c r="D2358">
        <v>2</v>
      </c>
      <c r="E2358">
        <v>1</v>
      </c>
      <c r="F2358" t="s">
        <v>26</v>
      </c>
      <c r="G2358">
        <v>1</v>
      </c>
      <c r="H2358">
        <v>65.253910000000005</v>
      </c>
      <c r="I2358">
        <v>18</v>
      </c>
      <c r="J2358">
        <v>0.9765625</v>
      </c>
      <c r="K2358">
        <v>82.035160000000005</v>
      </c>
      <c r="L2358" s="3">
        <v>44130.355555555558</v>
      </c>
      <c r="M2358">
        <v>17.18</v>
      </c>
      <c r="N2358" t="s">
        <v>28</v>
      </c>
      <c r="P2358">
        <f>(C2358-Key!$B$1)*24</f>
        <v>-0.5166666666045785</v>
      </c>
      <c r="Q2358">
        <f>(Key!$B$2-'17.1'!C2358)*24</f>
        <v>3.46666666661622</v>
      </c>
      <c r="R2358" s="3">
        <f>C2358-(M2358-Key!$B$5)/(24*Key!$B$6)</f>
        <v>44130.59174074074</v>
      </c>
      <c r="S2358">
        <f>M2358-Key!$B$5</f>
        <v>14.92</v>
      </c>
      <c r="T2358" s="2">
        <f t="shared" si="180"/>
        <v>44129.604166666664</v>
      </c>
      <c r="U2358" t="str">
        <f t="shared" si="181"/>
        <v>10-25-2020 14:30</v>
      </c>
      <c r="V2358">
        <f>IFERROR(IF(W2358=Z2358,VLOOKUP($U2358,[1]C8842!$G$2:$M$145,3,FALSE),0),0)</f>
        <v>22</v>
      </c>
      <c r="W2358">
        <f>VLOOKUP(RIGHT($V$1,5),Key!$A$9:$B$14,2,FALSE)</f>
        <v>10.199999999999999</v>
      </c>
      <c r="X2358">
        <f t="shared" si="184"/>
        <v>0</v>
      </c>
      <c r="Y2358">
        <f>VLOOKUP(RIGHT($X$1,5),Key!$A$9:$B$14,2,FALSE)</f>
        <v>3.7</v>
      </c>
      <c r="Z2358">
        <f t="shared" si="182"/>
        <v>10.199999999999999</v>
      </c>
      <c r="AA2358">
        <f t="shared" si="183"/>
        <v>22</v>
      </c>
    </row>
    <row r="2359" spans="1:27" x14ac:dyDescent="0.3">
      <c r="A2359">
        <v>100067</v>
      </c>
      <c r="B2359">
        <v>230922</v>
      </c>
      <c r="C2359" s="3">
        <v>44130.605555555558</v>
      </c>
      <c r="D2359">
        <v>0</v>
      </c>
      <c r="E2359">
        <v>2</v>
      </c>
      <c r="F2359" t="s">
        <v>25</v>
      </c>
      <c r="G2359">
        <v>1</v>
      </c>
      <c r="H2359">
        <v>61.777340000000002</v>
      </c>
      <c r="I2359">
        <v>15.23438</v>
      </c>
      <c r="J2359">
        <v>0.9140625</v>
      </c>
      <c r="K2359">
        <v>46.019530000000003</v>
      </c>
      <c r="L2359" s="3">
        <v>44130.359027777777</v>
      </c>
      <c r="M2359">
        <v>17.18</v>
      </c>
      <c r="N2359" t="s">
        <v>28</v>
      </c>
      <c r="P2359">
        <f>(C2359-Key!$B$1)*24</f>
        <v>-0.5166666666045785</v>
      </c>
      <c r="Q2359">
        <f>(Key!$B$2-'17.1'!C2359)*24</f>
        <v>3.46666666661622</v>
      </c>
      <c r="R2359" s="3">
        <f>C2359-(M2359-Key!$B$5)/(24*Key!$B$6)</f>
        <v>44130.59174074074</v>
      </c>
      <c r="S2359">
        <f>M2359-Key!$B$5</f>
        <v>14.92</v>
      </c>
      <c r="T2359" s="2">
        <f t="shared" si="180"/>
        <v>44129.604166666664</v>
      </c>
      <c r="U2359" t="str">
        <f t="shared" si="181"/>
        <v>10-25-2020 14:30</v>
      </c>
      <c r="V2359">
        <f>IFERROR(IF(W2359=Z2359,VLOOKUP($U2359,[1]C8842!$G$2:$M$145,3,FALSE),0),0)</f>
        <v>22</v>
      </c>
      <c r="W2359">
        <f>VLOOKUP(RIGHT($V$1,5),Key!$A$9:$B$14,2,FALSE)</f>
        <v>10.199999999999999</v>
      </c>
      <c r="X2359">
        <f t="shared" si="184"/>
        <v>0</v>
      </c>
      <c r="Y2359">
        <f>VLOOKUP(RIGHT($X$1,5),Key!$A$9:$B$14,2,FALSE)</f>
        <v>3.7</v>
      </c>
      <c r="Z2359">
        <f t="shared" si="182"/>
        <v>10.199999999999999</v>
      </c>
      <c r="AA2359">
        <f t="shared" si="183"/>
        <v>22</v>
      </c>
    </row>
    <row r="2360" spans="1:27" x14ac:dyDescent="0.3">
      <c r="A2360">
        <v>100067</v>
      </c>
      <c r="B2360">
        <v>230922</v>
      </c>
      <c r="C2360" s="3">
        <v>44130.605555555558</v>
      </c>
      <c r="D2360">
        <v>1</v>
      </c>
      <c r="E2360">
        <v>1</v>
      </c>
      <c r="F2360" t="s">
        <v>25</v>
      </c>
      <c r="G2360">
        <v>1</v>
      </c>
      <c r="H2360">
        <v>69.171880000000002</v>
      </c>
      <c r="I2360">
        <v>14.79688</v>
      </c>
      <c r="J2360">
        <v>0.796875</v>
      </c>
      <c r="K2360">
        <v>59.023440000000001</v>
      </c>
      <c r="L2360" s="3">
        <v>44130.359027777777</v>
      </c>
      <c r="M2360">
        <v>17.18</v>
      </c>
      <c r="N2360" t="s">
        <v>28</v>
      </c>
      <c r="P2360">
        <f>(C2360-Key!$B$1)*24</f>
        <v>-0.5166666666045785</v>
      </c>
      <c r="Q2360">
        <f>(Key!$B$2-'17.1'!C2360)*24</f>
        <v>3.46666666661622</v>
      </c>
      <c r="R2360" s="3">
        <f>C2360-(M2360-Key!$B$5)/(24*Key!$B$6)</f>
        <v>44130.59174074074</v>
      </c>
      <c r="S2360">
        <f>M2360-Key!$B$5</f>
        <v>14.92</v>
      </c>
      <c r="T2360" s="2">
        <f t="shared" si="180"/>
        <v>44129.604166666664</v>
      </c>
      <c r="U2360" t="str">
        <f t="shared" si="181"/>
        <v>10-25-2020 14:30</v>
      </c>
      <c r="V2360">
        <f>IFERROR(IF(W2360=Z2360,VLOOKUP($U2360,[1]C8842!$G$2:$M$145,3,FALSE),0),0)</f>
        <v>22</v>
      </c>
      <c r="W2360">
        <f>VLOOKUP(RIGHT($V$1,5),Key!$A$9:$B$14,2,FALSE)</f>
        <v>10.199999999999999</v>
      </c>
      <c r="X2360">
        <f t="shared" si="184"/>
        <v>0</v>
      </c>
      <c r="Y2360">
        <f>VLOOKUP(RIGHT($X$1,5),Key!$A$9:$B$14,2,FALSE)</f>
        <v>3.7</v>
      </c>
      <c r="Z2360">
        <f t="shared" si="182"/>
        <v>10.199999999999999</v>
      </c>
      <c r="AA2360">
        <f t="shared" si="183"/>
        <v>22</v>
      </c>
    </row>
    <row r="2361" spans="1:27" x14ac:dyDescent="0.3">
      <c r="A2361">
        <v>100067</v>
      </c>
      <c r="B2361">
        <v>230922</v>
      </c>
      <c r="C2361" s="3">
        <v>44130.605555555558</v>
      </c>
      <c r="D2361">
        <v>3</v>
      </c>
      <c r="E2361">
        <v>2</v>
      </c>
      <c r="F2361" t="s">
        <v>26</v>
      </c>
      <c r="G2361">
        <v>1</v>
      </c>
      <c r="H2361">
        <v>59.960940000000001</v>
      </c>
      <c r="I2361">
        <v>18.558589999999999</v>
      </c>
      <c r="J2361">
        <v>1.0859380000000001</v>
      </c>
      <c r="K2361">
        <v>92.039060000000006</v>
      </c>
      <c r="L2361" s="3">
        <v>44130.359027777777</v>
      </c>
      <c r="M2361">
        <v>17.18</v>
      </c>
      <c r="N2361" t="s">
        <v>28</v>
      </c>
      <c r="P2361">
        <f>(C2361-Key!$B$1)*24</f>
        <v>-0.5166666666045785</v>
      </c>
      <c r="Q2361">
        <f>(Key!$B$2-'17.1'!C2361)*24</f>
        <v>3.46666666661622</v>
      </c>
      <c r="R2361" s="3">
        <f>C2361-(M2361-Key!$B$5)/(24*Key!$B$6)</f>
        <v>44130.59174074074</v>
      </c>
      <c r="S2361">
        <f>M2361-Key!$B$5</f>
        <v>14.92</v>
      </c>
      <c r="T2361" s="2">
        <f t="shared" si="180"/>
        <v>44129.604166666664</v>
      </c>
      <c r="U2361" t="str">
        <f t="shared" si="181"/>
        <v>10-25-2020 14:30</v>
      </c>
      <c r="V2361">
        <f>IFERROR(IF(W2361=Z2361,VLOOKUP($U2361,[1]C8842!$G$2:$M$145,3,FALSE),0),0)</f>
        <v>22</v>
      </c>
      <c r="W2361">
        <f>VLOOKUP(RIGHT($V$1,5),Key!$A$9:$B$14,2,FALSE)</f>
        <v>10.199999999999999</v>
      </c>
      <c r="X2361">
        <f t="shared" si="184"/>
        <v>0</v>
      </c>
      <c r="Y2361">
        <f>VLOOKUP(RIGHT($X$1,5),Key!$A$9:$B$14,2,FALSE)</f>
        <v>3.7</v>
      </c>
      <c r="Z2361">
        <f t="shared" si="182"/>
        <v>10.199999999999999</v>
      </c>
      <c r="AA2361">
        <f t="shared" si="183"/>
        <v>22</v>
      </c>
    </row>
    <row r="2362" spans="1:27" x14ac:dyDescent="0.3">
      <c r="A2362">
        <v>100067</v>
      </c>
      <c r="B2362">
        <v>230922</v>
      </c>
      <c r="C2362" s="3">
        <v>44130.605555555558</v>
      </c>
      <c r="D2362">
        <v>1</v>
      </c>
      <c r="E2362">
        <v>1</v>
      </c>
      <c r="F2362" t="s">
        <v>25</v>
      </c>
      <c r="G2362">
        <v>1</v>
      </c>
      <c r="H2362">
        <v>62.753909999999998</v>
      </c>
      <c r="I2362">
        <v>12.83203</v>
      </c>
      <c r="J2362">
        <v>0.796875</v>
      </c>
      <c r="K2362">
        <v>58.023440000000001</v>
      </c>
      <c r="L2362" s="3">
        <v>44130.359027777777</v>
      </c>
      <c r="M2362">
        <v>17.18</v>
      </c>
      <c r="N2362" t="s">
        <v>28</v>
      </c>
      <c r="P2362">
        <f>(C2362-Key!$B$1)*24</f>
        <v>-0.5166666666045785</v>
      </c>
      <c r="Q2362">
        <f>(Key!$B$2-'17.1'!C2362)*24</f>
        <v>3.46666666661622</v>
      </c>
      <c r="R2362" s="3">
        <f>C2362-(M2362-Key!$B$5)/(24*Key!$B$6)</f>
        <v>44130.59174074074</v>
      </c>
      <c r="S2362">
        <f>M2362-Key!$B$5</f>
        <v>14.92</v>
      </c>
      <c r="T2362" s="2">
        <f t="shared" si="180"/>
        <v>44129.604166666664</v>
      </c>
      <c r="U2362" t="str">
        <f t="shared" si="181"/>
        <v>10-25-2020 14:30</v>
      </c>
      <c r="V2362">
        <f>IFERROR(IF(W2362=Z2362,VLOOKUP($U2362,[1]C8842!$G$2:$M$145,3,FALSE),0),0)</f>
        <v>22</v>
      </c>
      <c r="W2362">
        <f>VLOOKUP(RIGHT($V$1,5),Key!$A$9:$B$14,2,FALSE)</f>
        <v>10.199999999999999</v>
      </c>
      <c r="X2362">
        <f t="shared" si="184"/>
        <v>0</v>
      </c>
      <c r="Y2362">
        <f>VLOOKUP(RIGHT($X$1,5),Key!$A$9:$B$14,2,FALSE)</f>
        <v>3.7</v>
      </c>
      <c r="Z2362">
        <f t="shared" si="182"/>
        <v>10.199999999999999</v>
      </c>
      <c r="AA2362">
        <f t="shared" si="183"/>
        <v>22</v>
      </c>
    </row>
    <row r="2363" spans="1:27" x14ac:dyDescent="0.3">
      <c r="A2363">
        <v>100067</v>
      </c>
      <c r="B2363">
        <v>230922</v>
      </c>
      <c r="C2363" s="3">
        <v>44130.605555555558</v>
      </c>
      <c r="D2363">
        <v>3</v>
      </c>
      <c r="E2363">
        <v>2</v>
      </c>
      <c r="F2363" t="s">
        <v>26</v>
      </c>
      <c r="G2363">
        <v>1</v>
      </c>
      <c r="H2363">
        <v>66.554689999999994</v>
      </c>
      <c r="I2363">
        <v>15.26172</v>
      </c>
      <c r="J2363">
        <v>0.84765630000000003</v>
      </c>
      <c r="K2363">
        <v>95.039060000000006</v>
      </c>
      <c r="L2363" s="3">
        <v>44130.359027777777</v>
      </c>
      <c r="M2363">
        <v>17.18</v>
      </c>
      <c r="N2363" t="s">
        <v>28</v>
      </c>
      <c r="P2363">
        <f>(C2363-Key!$B$1)*24</f>
        <v>-0.5166666666045785</v>
      </c>
      <c r="Q2363">
        <f>(Key!$B$2-'17.1'!C2363)*24</f>
        <v>3.46666666661622</v>
      </c>
      <c r="R2363" s="3">
        <f>C2363-(M2363-Key!$B$5)/(24*Key!$B$6)</f>
        <v>44130.59174074074</v>
      </c>
      <c r="S2363">
        <f>M2363-Key!$B$5</f>
        <v>14.92</v>
      </c>
      <c r="T2363" s="2">
        <f t="shared" si="180"/>
        <v>44129.604166666664</v>
      </c>
      <c r="U2363" t="str">
        <f t="shared" si="181"/>
        <v>10-25-2020 14:30</v>
      </c>
      <c r="V2363">
        <f>IFERROR(IF(W2363=Z2363,VLOOKUP($U2363,[1]C8842!$G$2:$M$145,3,FALSE),0),0)</f>
        <v>22</v>
      </c>
      <c r="W2363">
        <f>VLOOKUP(RIGHT($V$1,5),Key!$A$9:$B$14,2,FALSE)</f>
        <v>10.199999999999999</v>
      </c>
      <c r="X2363">
        <f t="shared" si="184"/>
        <v>0</v>
      </c>
      <c r="Y2363">
        <f>VLOOKUP(RIGHT($X$1,5),Key!$A$9:$B$14,2,FALSE)</f>
        <v>3.7</v>
      </c>
      <c r="Z2363">
        <f t="shared" si="182"/>
        <v>10.199999999999999</v>
      </c>
      <c r="AA2363">
        <f t="shared" si="183"/>
        <v>22</v>
      </c>
    </row>
    <row r="2364" spans="1:27" x14ac:dyDescent="0.3">
      <c r="A2364">
        <v>100067</v>
      </c>
      <c r="B2364">
        <v>230922</v>
      </c>
      <c r="C2364" s="3">
        <v>44130.605555555558</v>
      </c>
      <c r="D2364">
        <v>2</v>
      </c>
      <c r="E2364">
        <v>1</v>
      </c>
      <c r="F2364" t="s">
        <v>26</v>
      </c>
      <c r="G2364">
        <v>1</v>
      </c>
      <c r="H2364">
        <v>67.257810000000006</v>
      </c>
      <c r="I2364">
        <v>18.98047</v>
      </c>
      <c r="J2364">
        <v>0.98828130000000003</v>
      </c>
      <c r="K2364">
        <v>81.035160000000005</v>
      </c>
      <c r="L2364" s="3">
        <v>44130.359027777777</v>
      </c>
      <c r="M2364">
        <v>17.18</v>
      </c>
      <c r="N2364" t="s">
        <v>28</v>
      </c>
      <c r="P2364">
        <f>(C2364-Key!$B$1)*24</f>
        <v>-0.5166666666045785</v>
      </c>
      <c r="Q2364">
        <f>(Key!$B$2-'17.1'!C2364)*24</f>
        <v>3.46666666661622</v>
      </c>
      <c r="R2364" s="3">
        <f>C2364-(M2364-Key!$B$5)/(24*Key!$B$6)</f>
        <v>44130.59174074074</v>
      </c>
      <c r="S2364">
        <f>M2364-Key!$B$5</f>
        <v>14.92</v>
      </c>
      <c r="T2364" s="2">
        <f t="shared" si="180"/>
        <v>44129.604166666664</v>
      </c>
      <c r="U2364" t="str">
        <f t="shared" si="181"/>
        <v>10-25-2020 14:30</v>
      </c>
      <c r="V2364">
        <f>IFERROR(IF(W2364=Z2364,VLOOKUP($U2364,[1]C8842!$G$2:$M$145,3,FALSE),0),0)</f>
        <v>22</v>
      </c>
      <c r="W2364">
        <f>VLOOKUP(RIGHT($V$1,5),Key!$A$9:$B$14,2,FALSE)</f>
        <v>10.199999999999999</v>
      </c>
      <c r="X2364">
        <f t="shared" si="184"/>
        <v>0</v>
      </c>
      <c r="Y2364">
        <f>VLOOKUP(RIGHT($X$1,5),Key!$A$9:$B$14,2,FALSE)</f>
        <v>3.7</v>
      </c>
      <c r="Z2364">
        <f t="shared" si="182"/>
        <v>10.199999999999999</v>
      </c>
      <c r="AA2364">
        <f t="shared" si="183"/>
        <v>22</v>
      </c>
    </row>
    <row r="2365" spans="1:27" x14ac:dyDescent="0.3">
      <c r="A2365">
        <v>100067</v>
      </c>
      <c r="B2365">
        <v>230922</v>
      </c>
      <c r="C2365" s="3">
        <v>44130.605555555558</v>
      </c>
      <c r="D2365">
        <v>2</v>
      </c>
      <c r="E2365">
        <v>1</v>
      </c>
      <c r="F2365" t="s">
        <v>26</v>
      </c>
      <c r="G2365">
        <v>2</v>
      </c>
      <c r="H2365">
        <v>67.652339999999995</v>
      </c>
      <c r="I2365">
        <v>21.117190000000001</v>
      </c>
      <c r="J2365">
        <v>1.066406</v>
      </c>
      <c r="K2365">
        <v>82.035160000000005</v>
      </c>
      <c r="L2365" s="3">
        <v>44130.359027777777</v>
      </c>
      <c r="M2365">
        <v>17.18</v>
      </c>
      <c r="N2365" t="s">
        <v>28</v>
      </c>
      <c r="P2365">
        <f>(C2365-Key!$B$1)*24</f>
        <v>-0.5166666666045785</v>
      </c>
      <c r="Q2365">
        <f>(Key!$B$2-'17.1'!C2365)*24</f>
        <v>3.46666666661622</v>
      </c>
      <c r="R2365" s="3">
        <f>C2365-(M2365-Key!$B$5)/(24*Key!$B$6)</f>
        <v>44130.59174074074</v>
      </c>
      <c r="S2365">
        <f>M2365-Key!$B$5</f>
        <v>14.92</v>
      </c>
      <c r="T2365" s="2">
        <f t="shared" si="180"/>
        <v>44129.604166666664</v>
      </c>
      <c r="U2365" t="str">
        <f t="shared" si="181"/>
        <v>10-25-2020 14:30</v>
      </c>
      <c r="V2365">
        <f>IFERROR(IF(W2365=Z2365,VLOOKUP($U2365,[1]C8842!$G$2:$M$145,3,FALSE),0),0)</f>
        <v>22</v>
      </c>
      <c r="W2365">
        <f>VLOOKUP(RIGHT($V$1,5),Key!$A$9:$B$14,2,FALSE)</f>
        <v>10.199999999999999</v>
      </c>
      <c r="X2365">
        <f t="shared" si="184"/>
        <v>0</v>
      </c>
      <c r="Y2365">
        <f>VLOOKUP(RIGHT($X$1,5),Key!$A$9:$B$14,2,FALSE)</f>
        <v>3.7</v>
      </c>
      <c r="Z2365">
        <f t="shared" si="182"/>
        <v>10.199999999999999</v>
      </c>
      <c r="AA2365">
        <f t="shared" si="183"/>
        <v>22</v>
      </c>
    </row>
    <row r="2366" spans="1:27" x14ac:dyDescent="0.3">
      <c r="A2366">
        <v>100067</v>
      </c>
      <c r="B2366">
        <v>230922</v>
      </c>
      <c r="C2366" s="3">
        <v>44130.605555555558</v>
      </c>
      <c r="D2366">
        <v>3</v>
      </c>
      <c r="E2366">
        <v>2</v>
      </c>
      <c r="F2366" t="s">
        <v>26</v>
      </c>
      <c r="G2366">
        <v>1</v>
      </c>
      <c r="H2366">
        <v>65.980469999999997</v>
      </c>
      <c r="I2366">
        <v>17.089839999999999</v>
      </c>
      <c r="J2366">
        <v>0.9296875</v>
      </c>
      <c r="K2366">
        <v>94.039060000000006</v>
      </c>
      <c r="L2366" s="3">
        <v>44130.359027777777</v>
      </c>
      <c r="M2366">
        <v>17.18</v>
      </c>
      <c r="N2366" t="s">
        <v>28</v>
      </c>
      <c r="P2366">
        <f>(C2366-Key!$B$1)*24</f>
        <v>-0.5166666666045785</v>
      </c>
      <c r="Q2366">
        <f>(Key!$B$2-'17.1'!C2366)*24</f>
        <v>3.46666666661622</v>
      </c>
      <c r="R2366" s="3">
        <f>C2366-(M2366-Key!$B$5)/(24*Key!$B$6)</f>
        <v>44130.59174074074</v>
      </c>
      <c r="S2366">
        <f>M2366-Key!$B$5</f>
        <v>14.92</v>
      </c>
      <c r="T2366" s="2">
        <f t="shared" si="180"/>
        <v>44129.604166666664</v>
      </c>
      <c r="U2366" t="str">
        <f t="shared" si="181"/>
        <v>10-25-2020 14:30</v>
      </c>
      <c r="V2366">
        <f>IFERROR(IF(W2366=Z2366,VLOOKUP($U2366,[1]C8842!$G$2:$M$145,3,FALSE),0),0)</f>
        <v>22</v>
      </c>
      <c r="W2366">
        <f>VLOOKUP(RIGHT($V$1,5),Key!$A$9:$B$14,2,FALSE)</f>
        <v>10.199999999999999</v>
      </c>
      <c r="X2366">
        <f t="shared" si="184"/>
        <v>0</v>
      </c>
      <c r="Y2366">
        <f>VLOOKUP(RIGHT($X$1,5),Key!$A$9:$B$14,2,FALSE)</f>
        <v>3.7</v>
      </c>
      <c r="Z2366">
        <f t="shared" si="182"/>
        <v>10.199999999999999</v>
      </c>
      <c r="AA2366">
        <f t="shared" si="183"/>
        <v>22</v>
      </c>
    </row>
    <row r="2367" spans="1:27" x14ac:dyDescent="0.3">
      <c r="A2367">
        <v>100067</v>
      </c>
      <c r="B2367">
        <v>230922</v>
      </c>
      <c r="C2367" s="3">
        <v>44130.605555555558</v>
      </c>
      <c r="D2367">
        <v>2</v>
      </c>
      <c r="E2367">
        <v>1</v>
      </c>
      <c r="F2367" t="s">
        <v>26</v>
      </c>
      <c r="G2367">
        <v>1</v>
      </c>
      <c r="H2367">
        <v>68.34375</v>
      </c>
      <c r="I2367">
        <v>14.79297</v>
      </c>
      <c r="J2367">
        <v>0.80859380000000003</v>
      </c>
      <c r="K2367">
        <v>81.035160000000005</v>
      </c>
      <c r="L2367" s="3">
        <v>44130.359027777777</v>
      </c>
      <c r="M2367">
        <v>17.18</v>
      </c>
      <c r="N2367" t="s">
        <v>28</v>
      </c>
      <c r="P2367">
        <f>(C2367-Key!$B$1)*24</f>
        <v>-0.5166666666045785</v>
      </c>
      <c r="Q2367">
        <f>(Key!$B$2-'17.1'!C2367)*24</f>
        <v>3.46666666661622</v>
      </c>
      <c r="R2367" s="3">
        <f>C2367-(M2367-Key!$B$5)/(24*Key!$B$6)</f>
        <v>44130.59174074074</v>
      </c>
      <c r="S2367">
        <f>M2367-Key!$B$5</f>
        <v>14.92</v>
      </c>
      <c r="T2367" s="2">
        <f t="shared" si="180"/>
        <v>44129.604166666664</v>
      </c>
      <c r="U2367" t="str">
        <f t="shared" si="181"/>
        <v>10-25-2020 14:30</v>
      </c>
      <c r="V2367">
        <f>IFERROR(IF(W2367=Z2367,VLOOKUP($U2367,[1]C8842!$G$2:$M$145,3,FALSE),0),0)</f>
        <v>22</v>
      </c>
      <c r="W2367">
        <f>VLOOKUP(RIGHT($V$1,5),Key!$A$9:$B$14,2,FALSE)</f>
        <v>10.199999999999999</v>
      </c>
      <c r="X2367">
        <f t="shared" si="184"/>
        <v>0</v>
      </c>
      <c r="Y2367">
        <f>VLOOKUP(RIGHT($X$1,5),Key!$A$9:$B$14,2,FALSE)</f>
        <v>3.7</v>
      </c>
      <c r="Z2367">
        <f t="shared" si="182"/>
        <v>10.199999999999999</v>
      </c>
      <c r="AA2367">
        <f t="shared" si="183"/>
        <v>22</v>
      </c>
    </row>
    <row r="2368" spans="1:27" x14ac:dyDescent="0.3">
      <c r="A2368">
        <v>100067</v>
      </c>
      <c r="B2368">
        <v>230922</v>
      </c>
      <c r="C2368" s="3">
        <v>44130.605555555558</v>
      </c>
      <c r="D2368">
        <v>3</v>
      </c>
      <c r="E2368">
        <v>2</v>
      </c>
      <c r="F2368" t="s">
        <v>26</v>
      </c>
      <c r="G2368">
        <v>1</v>
      </c>
      <c r="H2368">
        <v>62.242190000000001</v>
      </c>
      <c r="I2368">
        <v>19.42578</v>
      </c>
      <c r="J2368">
        <v>1.0859380000000001</v>
      </c>
      <c r="K2368">
        <v>94.039060000000006</v>
      </c>
      <c r="L2368" s="3">
        <v>44130.359027777777</v>
      </c>
      <c r="M2368">
        <v>17.18</v>
      </c>
      <c r="N2368" t="s">
        <v>28</v>
      </c>
      <c r="P2368">
        <f>(C2368-Key!$B$1)*24</f>
        <v>-0.5166666666045785</v>
      </c>
      <c r="Q2368">
        <f>(Key!$B$2-'17.1'!C2368)*24</f>
        <v>3.46666666661622</v>
      </c>
      <c r="R2368" s="3">
        <f>C2368-(M2368-Key!$B$5)/(24*Key!$B$6)</f>
        <v>44130.59174074074</v>
      </c>
      <c r="S2368">
        <f>M2368-Key!$B$5</f>
        <v>14.92</v>
      </c>
      <c r="T2368" s="2">
        <f t="shared" si="180"/>
        <v>44129.604166666664</v>
      </c>
      <c r="U2368" t="str">
        <f t="shared" si="181"/>
        <v>10-25-2020 14:30</v>
      </c>
      <c r="V2368">
        <f>IFERROR(IF(W2368=Z2368,VLOOKUP($U2368,[1]C8842!$G$2:$M$145,3,FALSE),0),0)</f>
        <v>22</v>
      </c>
      <c r="W2368">
        <f>VLOOKUP(RIGHT($V$1,5),Key!$A$9:$B$14,2,FALSE)</f>
        <v>10.199999999999999</v>
      </c>
      <c r="X2368">
        <f t="shared" si="184"/>
        <v>0</v>
      </c>
      <c r="Y2368">
        <f>VLOOKUP(RIGHT($X$1,5),Key!$A$9:$B$14,2,FALSE)</f>
        <v>3.7</v>
      </c>
      <c r="Z2368">
        <f t="shared" si="182"/>
        <v>10.199999999999999</v>
      </c>
      <c r="AA2368">
        <f t="shared" si="183"/>
        <v>22</v>
      </c>
    </row>
    <row r="2369" spans="1:27" x14ac:dyDescent="0.3">
      <c r="A2369">
        <v>100067</v>
      </c>
      <c r="B2369">
        <v>230922</v>
      </c>
      <c r="C2369" s="3">
        <v>44130.605555555558</v>
      </c>
      <c r="D2369">
        <v>0</v>
      </c>
      <c r="E2369">
        <v>2</v>
      </c>
      <c r="F2369" t="s">
        <v>25</v>
      </c>
      <c r="G2369">
        <v>2</v>
      </c>
      <c r="H2369">
        <v>63.960940000000001</v>
      </c>
      <c r="I2369">
        <v>21.320309999999999</v>
      </c>
      <c r="J2369">
        <v>1.1328130000000001</v>
      </c>
      <c r="K2369">
        <v>46.019530000000003</v>
      </c>
      <c r="L2369" s="3">
        <v>44130.359027777777</v>
      </c>
      <c r="M2369">
        <v>17.18</v>
      </c>
      <c r="N2369" t="s">
        <v>28</v>
      </c>
      <c r="P2369">
        <f>(C2369-Key!$B$1)*24</f>
        <v>-0.5166666666045785</v>
      </c>
      <c r="Q2369">
        <f>(Key!$B$2-'17.1'!C2369)*24</f>
        <v>3.46666666661622</v>
      </c>
      <c r="R2369" s="3">
        <f>C2369-(M2369-Key!$B$5)/(24*Key!$B$6)</f>
        <v>44130.59174074074</v>
      </c>
      <c r="S2369">
        <f>M2369-Key!$B$5</f>
        <v>14.92</v>
      </c>
      <c r="T2369" s="2">
        <f t="shared" si="180"/>
        <v>44129.604166666664</v>
      </c>
      <c r="U2369" t="str">
        <f t="shared" si="181"/>
        <v>10-25-2020 14:30</v>
      </c>
      <c r="V2369">
        <f>IFERROR(IF(W2369=Z2369,VLOOKUP($U2369,[1]C8842!$G$2:$M$145,3,FALSE),0),0)</f>
        <v>22</v>
      </c>
      <c r="W2369">
        <f>VLOOKUP(RIGHT($V$1,5),Key!$A$9:$B$14,2,FALSE)</f>
        <v>10.199999999999999</v>
      </c>
      <c r="X2369">
        <f t="shared" si="184"/>
        <v>0</v>
      </c>
      <c r="Y2369">
        <f>VLOOKUP(RIGHT($X$1,5),Key!$A$9:$B$14,2,FALSE)</f>
        <v>3.7</v>
      </c>
      <c r="Z2369">
        <f t="shared" si="182"/>
        <v>10.199999999999999</v>
      </c>
      <c r="AA2369">
        <f t="shared" si="183"/>
        <v>22</v>
      </c>
    </row>
    <row r="2370" spans="1:27" x14ac:dyDescent="0.3">
      <c r="A2370">
        <v>100067</v>
      </c>
      <c r="B2370">
        <v>230922</v>
      </c>
      <c r="C2370" s="3">
        <v>44130.605555555558</v>
      </c>
      <c r="D2370">
        <v>3</v>
      </c>
      <c r="E2370">
        <v>2</v>
      </c>
      <c r="F2370" t="s">
        <v>26</v>
      </c>
      <c r="G2370">
        <v>1</v>
      </c>
      <c r="H2370">
        <v>62.988280000000003</v>
      </c>
      <c r="I2370">
        <v>15.214840000000001</v>
      </c>
      <c r="J2370">
        <v>0.89453130000000003</v>
      </c>
      <c r="K2370">
        <v>95.039060000000006</v>
      </c>
      <c r="L2370" s="3">
        <v>44130.359027777777</v>
      </c>
      <c r="M2370">
        <v>17.18</v>
      </c>
      <c r="N2370" t="s">
        <v>28</v>
      </c>
      <c r="P2370">
        <f>(C2370-Key!$B$1)*24</f>
        <v>-0.5166666666045785</v>
      </c>
      <c r="Q2370">
        <f>(Key!$B$2-'17.1'!C2370)*24</f>
        <v>3.46666666661622</v>
      </c>
      <c r="R2370" s="3">
        <f>C2370-(M2370-Key!$B$5)/(24*Key!$B$6)</f>
        <v>44130.59174074074</v>
      </c>
      <c r="S2370">
        <f>M2370-Key!$B$5</f>
        <v>14.92</v>
      </c>
      <c r="T2370" s="2">
        <f t="shared" si="180"/>
        <v>44129.604166666664</v>
      </c>
      <c r="U2370" t="str">
        <f t="shared" si="181"/>
        <v>10-25-2020 14:30</v>
      </c>
      <c r="V2370">
        <f>IFERROR(IF(W2370=Z2370,VLOOKUP($U2370,[1]C8842!$G$2:$M$145,3,FALSE),0),0)</f>
        <v>22</v>
      </c>
      <c r="W2370">
        <f>VLOOKUP(RIGHT($V$1,5),Key!$A$9:$B$14,2,FALSE)</f>
        <v>10.199999999999999</v>
      </c>
      <c r="X2370">
        <f t="shared" si="184"/>
        <v>0</v>
      </c>
      <c r="Y2370">
        <f>VLOOKUP(RIGHT($X$1,5),Key!$A$9:$B$14,2,FALSE)</f>
        <v>3.7</v>
      </c>
      <c r="Z2370">
        <f t="shared" si="182"/>
        <v>10.199999999999999</v>
      </c>
      <c r="AA2370">
        <f t="shared" si="183"/>
        <v>22</v>
      </c>
    </row>
    <row r="2371" spans="1:27" x14ac:dyDescent="0.3">
      <c r="A2371">
        <v>100067</v>
      </c>
      <c r="B2371">
        <v>230922</v>
      </c>
      <c r="C2371" s="3">
        <v>44130.606249999997</v>
      </c>
      <c r="D2371">
        <v>0</v>
      </c>
      <c r="E2371">
        <v>2</v>
      </c>
      <c r="F2371" t="s">
        <v>25</v>
      </c>
      <c r="G2371">
        <v>4</v>
      </c>
      <c r="H2371">
        <v>65.082030000000003</v>
      </c>
      <c r="I2371">
        <v>50.921880000000002</v>
      </c>
      <c r="J2371">
        <v>2.328125</v>
      </c>
      <c r="K2371">
        <v>47.019530000000003</v>
      </c>
      <c r="L2371" s="3">
        <v>44130.359027777777</v>
      </c>
      <c r="M2371">
        <v>17.18</v>
      </c>
      <c r="N2371" t="s">
        <v>28</v>
      </c>
      <c r="P2371">
        <f>(C2371-Key!$B$1)*24</f>
        <v>-0.50000000005820766</v>
      </c>
      <c r="Q2371">
        <f>(Key!$B$2-'17.1'!C2371)*24</f>
        <v>3.4500000000698492</v>
      </c>
      <c r="R2371" s="3">
        <f>C2371-(M2371-Key!$B$5)/(24*Key!$B$6)</f>
        <v>44130.592435185179</v>
      </c>
      <c r="S2371">
        <f>M2371-Key!$B$5</f>
        <v>14.92</v>
      </c>
      <c r="T2371" s="2">
        <f t="shared" ref="T2371:T2434" si="185">ROUND(C2371*24*60/10,0)/(24*6)-1</f>
        <v>44129.604166666664</v>
      </c>
      <c r="U2371" t="str">
        <f t="shared" ref="U2371:U2434" si="186">TEXT(T2371,"mm-dd-yyyy hh:mm")</f>
        <v>10-25-2020 14:30</v>
      </c>
      <c r="V2371">
        <f>IFERROR(IF(W2371=Z2371,VLOOKUP($U2371,[1]C8842!$G$2:$M$145,3,FALSE),0),0)</f>
        <v>22</v>
      </c>
      <c r="W2371">
        <f>VLOOKUP(RIGHT($V$1,5),Key!$A$9:$B$14,2,FALSE)</f>
        <v>10.199999999999999</v>
      </c>
      <c r="X2371">
        <f t="shared" si="184"/>
        <v>0</v>
      </c>
      <c r="Y2371">
        <f>VLOOKUP(RIGHT($X$1,5),Key!$A$9:$B$14,2,FALSE)</f>
        <v>3.7</v>
      </c>
      <c r="Z2371">
        <f t="shared" ref="Z2371:Z2434" si="187">M2371-MIN(ABS(Y2371-M2371),ABS(W2371-M2371))</f>
        <v>10.199999999999999</v>
      </c>
      <c r="AA2371">
        <f t="shared" ref="AA2371:AA2434" si="188">SUM(V2371,X2371)</f>
        <v>22</v>
      </c>
    </row>
    <row r="2372" spans="1:27" x14ac:dyDescent="0.3">
      <c r="A2372">
        <v>100067</v>
      </c>
      <c r="B2372">
        <v>230922</v>
      </c>
      <c r="C2372" s="3">
        <v>44130.606249999997</v>
      </c>
      <c r="D2372">
        <v>2</v>
      </c>
      <c r="E2372">
        <v>1</v>
      </c>
      <c r="F2372" t="s">
        <v>26</v>
      </c>
      <c r="G2372">
        <v>1</v>
      </c>
      <c r="H2372">
        <v>67.460939999999994</v>
      </c>
      <c r="I2372">
        <v>17.277339999999999</v>
      </c>
      <c r="J2372">
        <v>0.91796880000000003</v>
      </c>
      <c r="K2372">
        <v>80.03125</v>
      </c>
      <c r="L2372" s="3">
        <v>44130.359027777777</v>
      </c>
      <c r="M2372">
        <v>17.18</v>
      </c>
      <c r="N2372" t="s">
        <v>28</v>
      </c>
      <c r="P2372">
        <f>(C2372-Key!$B$1)*24</f>
        <v>-0.50000000005820766</v>
      </c>
      <c r="Q2372">
        <f>(Key!$B$2-'17.1'!C2372)*24</f>
        <v>3.4500000000698492</v>
      </c>
      <c r="R2372" s="3">
        <f>C2372-(M2372-Key!$B$5)/(24*Key!$B$6)</f>
        <v>44130.592435185179</v>
      </c>
      <c r="S2372">
        <f>M2372-Key!$B$5</f>
        <v>14.92</v>
      </c>
      <c r="T2372" s="2">
        <f t="shared" si="185"/>
        <v>44129.604166666664</v>
      </c>
      <c r="U2372" t="str">
        <f t="shared" si="186"/>
        <v>10-25-2020 14:30</v>
      </c>
      <c r="V2372">
        <f>IFERROR(IF(W2372=Z2372,VLOOKUP($U2372,[1]C8842!$G$2:$M$145,3,FALSE),0),0)</f>
        <v>22</v>
      </c>
      <c r="W2372">
        <f>VLOOKUP(RIGHT($V$1,5),Key!$A$9:$B$14,2,FALSE)</f>
        <v>10.199999999999999</v>
      </c>
      <c r="X2372">
        <f t="shared" ref="X2372:X2435" si="189">$X$2</f>
        <v>0</v>
      </c>
      <c r="Y2372">
        <f>VLOOKUP(RIGHT($X$1,5),Key!$A$9:$B$14,2,FALSE)</f>
        <v>3.7</v>
      </c>
      <c r="Z2372">
        <f t="shared" si="187"/>
        <v>10.199999999999999</v>
      </c>
      <c r="AA2372">
        <f t="shared" si="188"/>
        <v>22</v>
      </c>
    </row>
    <row r="2373" spans="1:27" x14ac:dyDescent="0.3">
      <c r="A2373">
        <v>100067</v>
      </c>
      <c r="B2373">
        <v>230922</v>
      </c>
      <c r="C2373" s="3">
        <v>44130.606249999997</v>
      </c>
      <c r="D2373">
        <v>3</v>
      </c>
      <c r="E2373">
        <v>2</v>
      </c>
      <c r="F2373" t="s">
        <v>26</v>
      </c>
      <c r="G2373">
        <v>1</v>
      </c>
      <c r="H2373">
        <v>71.5</v>
      </c>
      <c r="I2373">
        <v>19.6875</v>
      </c>
      <c r="J2373">
        <v>0.953125</v>
      </c>
      <c r="K2373">
        <v>95.039060000000006</v>
      </c>
      <c r="L2373" s="3">
        <v>44130.359027777777</v>
      </c>
      <c r="M2373">
        <v>17.18</v>
      </c>
      <c r="N2373" t="s">
        <v>28</v>
      </c>
      <c r="P2373">
        <f>(C2373-Key!$B$1)*24</f>
        <v>-0.50000000005820766</v>
      </c>
      <c r="Q2373">
        <f>(Key!$B$2-'17.1'!C2373)*24</f>
        <v>3.4500000000698492</v>
      </c>
      <c r="R2373" s="3">
        <f>C2373-(M2373-Key!$B$5)/(24*Key!$B$6)</f>
        <v>44130.592435185179</v>
      </c>
      <c r="S2373">
        <f>M2373-Key!$B$5</f>
        <v>14.92</v>
      </c>
      <c r="T2373" s="2">
        <f t="shared" si="185"/>
        <v>44129.604166666664</v>
      </c>
      <c r="U2373" t="str">
        <f t="shared" si="186"/>
        <v>10-25-2020 14:30</v>
      </c>
      <c r="V2373">
        <f>IFERROR(IF(W2373=Z2373,VLOOKUP($U2373,[1]C8842!$G$2:$M$145,3,FALSE),0),0)</f>
        <v>22</v>
      </c>
      <c r="W2373">
        <f>VLOOKUP(RIGHT($V$1,5),Key!$A$9:$B$14,2,FALSE)</f>
        <v>10.199999999999999</v>
      </c>
      <c r="X2373">
        <f t="shared" si="189"/>
        <v>0</v>
      </c>
      <c r="Y2373">
        <f>VLOOKUP(RIGHT($X$1,5),Key!$A$9:$B$14,2,FALSE)</f>
        <v>3.7</v>
      </c>
      <c r="Z2373">
        <f t="shared" si="187"/>
        <v>10.199999999999999</v>
      </c>
      <c r="AA2373">
        <f t="shared" si="188"/>
        <v>22</v>
      </c>
    </row>
    <row r="2374" spans="1:27" x14ac:dyDescent="0.3">
      <c r="A2374">
        <v>100067</v>
      </c>
      <c r="B2374">
        <v>230922</v>
      </c>
      <c r="C2374" s="3">
        <v>44130.606249999997</v>
      </c>
      <c r="D2374">
        <v>1</v>
      </c>
      <c r="E2374">
        <v>1</v>
      </c>
      <c r="F2374" t="s">
        <v>25</v>
      </c>
      <c r="G2374">
        <v>1</v>
      </c>
      <c r="H2374">
        <v>65.8125</v>
      </c>
      <c r="I2374">
        <v>19.4375</v>
      </c>
      <c r="J2374">
        <v>1.027344</v>
      </c>
      <c r="K2374">
        <v>58.023440000000001</v>
      </c>
      <c r="L2374" s="3">
        <v>44130.359027777777</v>
      </c>
      <c r="M2374">
        <v>17.18</v>
      </c>
      <c r="N2374" t="s">
        <v>28</v>
      </c>
      <c r="P2374">
        <f>(C2374-Key!$B$1)*24</f>
        <v>-0.50000000005820766</v>
      </c>
      <c r="Q2374">
        <f>(Key!$B$2-'17.1'!C2374)*24</f>
        <v>3.4500000000698492</v>
      </c>
      <c r="R2374" s="3">
        <f>C2374-(M2374-Key!$B$5)/(24*Key!$B$6)</f>
        <v>44130.592435185179</v>
      </c>
      <c r="S2374">
        <f>M2374-Key!$B$5</f>
        <v>14.92</v>
      </c>
      <c r="T2374" s="2">
        <f t="shared" si="185"/>
        <v>44129.604166666664</v>
      </c>
      <c r="U2374" t="str">
        <f t="shared" si="186"/>
        <v>10-25-2020 14:30</v>
      </c>
      <c r="V2374">
        <f>IFERROR(IF(W2374=Z2374,VLOOKUP($U2374,[1]C8842!$G$2:$M$145,3,FALSE),0),0)</f>
        <v>22</v>
      </c>
      <c r="W2374">
        <f>VLOOKUP(RIGHT($V$1,5),Key!$A$9:$B$14,2,FALSE)</f>
        <v>10.199999999999999</v>
      </c>
      <c r="X2374">
        <f t="shared" si="189"/>
        <v>0</v>
      </c>
      <c r="Y2374">
        <f>VLOOKUP(RIGHT($X$1,5),Key!$A$9:$B$14,2,FALSE)</f>
        <v>3.7</v>
      </c>
      <c r="Z2374">
        <f t="shared" si="187"/>
        <v>10.199999999999999</v>
      </c>
      <c r="AA2374">
        <f t="shared" si="188"/>
        <v>22</v>
      </c>
    </row>
    <row r="2375" spans="1:27" x14ac:dyDescent="0.3">
      <c r="A2375">
        <v>100067</v>
      </c>
      <c r="B2375">
        <v>230922</v>
      </c>
      <c r="C2375" s="3">
        <v>44130.606249999997</v>
      </c>
      <c r="D2375">
        <v>0</v>
      </c>
      <c r="E2375">
        <v>2</v>
      </c>
      <c r="F2375" t="s">
        <v>25</v>
      </c>
      <c r="G2375">
        <v>1</v>
      </c>
      <c r="H2375">
        <v>63.722659999999998</v>
      </c>
      <c r="I2375">
        <v>16.03125</v>
      </c>
      <c r="J2375">
        <v>0.91796880000000003</v>
      </c>
      <c r="K2375">
        <v>46.019530000000003</v>
      </c>
      <c r="L2375" s="3">
        <v>44130.359027777777</v>
      </c>
      <c r="M2375">
        <v>17.18</v>
      </c>
      <c r="N2375" t="s">
        <v>28</v>
      </c>
      <c r="P2375">
        <f>(C2375-Key!$B$1)*24</f>
        <v>-0.50000000005820766</v>
      </c>
      <c r="Q2375">
        <f>(Key!$B$2-'17.1'!C2375)*24</f>
        <v>3.4500000000698492</v>
      </c>
      <c r="R2375" s="3">
        <f>C2375-(M2375-Key!$B$5)/(24*Key!$B$6)</f>
        <v>44130.592435185179</v>
      </c>
      <c r="S2375">
        <f>M2375-Key!$B$5</f>
        <v>14.92</v>
      </c>
      <c r="T2375" s="2">
        <f t="shared" si="185"/>
        <v>44129.604166666664</v>
      </c>
      <c r="U2375" t="str">
        <f t="shared" si="186"/>
        <v>10-25-2020 14:30</v>
      </c>
      <c r="V2375">
        <f>IFERROR(IF(W2375=Z2375,VLOOKUP($U2375,[1]C8842!$G$2:$M$145,3,FALSE),0),0)</f>
        <v>22</v>
      </c>
      <c r="W2375">
        <f>VLOOKUP(RIGHT($V$1,5),Key!$A$9:$B$14,2,FALSE)</f>
        <v>10.199999999999999</v>
      </c>
      <c r="X2375">
        <f t="shared" si="189"/>
        <v>0</v>
      </c>
      <c r="Y2375">
        <f>VLOOKUP(RIGHT($X$1,5),Key!$A$9:$B$14,2,FALSE)</f>
        <v>3.7</v>
      </c>
      <c r="Z2375">
        <f t="shared" si="187"/>
        <v>10.199999999999999</v>
      </c>
      <c r="AA2375">
        <f t="shared" si="188"/>
        <v>22</v>
      </c>
    </row>
    <row r="2376" spans="1:27" x14ac:dyDescent="0.3">
      <c r="A2376">
        <v>100067</v>
      </c>
      <c r="B2376">
        <v>230922</v>
      </c>
      <c r="C2376" s="3">
        <v>44130.606249999997</v>
      </c>
      <c r="D2376">
        <v>1</v>
      </c>
      <c r="E2376">
        <v>1</v>
      </c>
      <c r="F2376" t="s">
        <v>25</v>
      </c>
      <c r="G2376">
        <v>1</v>
      </c>
      <c r="H2376">
        <v>63.765630000000002</v>
      </c>
      <c r="I2376">
        <v>13.589840000000001</v>
      </c>
      <c r="J2376">
        <v>0.81640630000000003</v>
      </c>
      <c r="K2376">
        <v>58.023440000000001</v>
      </c>
      <c r="L2376" s="3">
        <v>44130.359027777777</v>
      </c>
      <c r="M2376">
        <v>17.18</v>
      </c>
      <c r="N2376" t="s">
        <v>28</v>
      </c>
      <c r="P2376">
        <f>(C2376-Key!$B$1)*24</f>
        <v>-0.50000000005820766</v>
      </c>
      <c r="Q2376">
        <f>(Key!$B$2-'17.1'!C2376)*24</f>
        <v>3.4500000000698492</v>
      </c>
      <c r="R2376" s="3">
        <f>C2376-(M2376-Key!$B$5)/(24*Key!$B$6)</f>
        <v>44130.592435185179</v>
      </c>
      <c r="S2376">
        <f>M2376-Key!$B$5</f>
        <v>14.92</v>
      </c>
      <c r="T2376" s="2">
        <f t="shared" si="185"/>
        <v>44129.604166666664</v>
      </c>
      <c r="U2376" t="str">
        <f t="shared" si="186"/>
        <v>10-25-2020 14:30</v>
      </c>
      <c r="V2376">
        <f>IFERROR(IF(W2376=Z2376,VLOOKUP($U2376,[1]C8842!$G$2:$M$145,3,FALSE),0),0)</f>
        <v>22</v>
      </c>
      <c r="W2376">
        <f>VLOOKUP(RIGHT($V$1,5),Key!$A$9:$B$14,2,FALSE)</f>
        <v>10.199999999999999</v>
      </c>
      <c r="X2376">
        <f t="shared" si="189"/>
        <v>0</v>
      </c>
      <c r="Y2376">
        <f>VLOOKUP(RIGHT($X$1,5),Key!$A$9:$B$14,2,FALSE)</f>
        <v>3.7</v>
      </c>
      <c r="Z2376">
        <f t="shared" si="187"/>
        <v>10.199999999999999</v>
      </c>
      <c r="AA2376">
        <f t="shared" si="188"/>
        <v>22</v>
      </c>
    </row>
    <row r="2377" spans="1:27" x14ac:dyDescent="0.3">
      <c r="A2377">
        <v>100067</v>
      </c>
      <c r="B2377">
        <v>230922</v>
      </c>
      <c r="C2377" s="3">
        <v>44130.606249999997</v>
      </c>
      <c r="D2377">
        <v>2</v>
      </c>
      <c r="E2377">
        <v>1</v>
      </c>
      <c r="F2377" t="s">
        <v>26</v>
      </c>
      <c r="G2377">
        <v>1</v>
      </c>
      <c r="H2377">
        <v>68.84375</v>
      </c>
      <c r="I2377">
        <v>17.945309999999999</v>
      </c>
      <c r="J2377">
        <v>0.92578130000000003</v>
      </c>
      <c r="K2377">
        <v>80.03125</v>
      </c>
      <c r="L2377" s="3">
        <v>44130.359027777777</v>
      </c>
      <c r="M2377">
        <v>17.18</v>
      </c>
      <c r="N2377" t="s">
        <v>28</v>
      </c>
      <c r="P2377">
        <f>(C2377-Key!$B$1)*24</f>
        <v>-0.50000000005820766</v>
      </c>
      <c r="Q2377">
        <f>(Key!$B$2-'17.1'!C2377)*24</f>
        <v>3.4500000000698492</v>
      </c>
      <c r="R2377" s="3">
        <f>C2377-(M2377-Key!$B$5)/(24*Key!$B$6)</f>
        <v>44130.592435185179</v>
      </c>
      <c r="S2377">
        <f>M2377-Key!$B$5</f>
        <v>14.92</v>
      </c>
      <c r="T2377" s="2">
        <f t="shared" si="185"/>
        <v>44129.604166666664</v>
      </c>
      <c r="U2377" t="str">
        <f t="shared" si="186"/>
        <v>10-25-2020 14:30</v>
      </c>
      <c r="V2377">
        <f>IFERROR(IF(W2377=Z2377,VLOOKUP($U2377,[1]C8842!$G$2:$M$145,3,FALSE),0),0)</f>
        <v>22</v>
      </c>
      <c r="W2377">
        <f>VLOOKUP(RIGHT($V$1,5),Key!$A$9:$B$14,2,FALSE)</f>
        <v>10.199999999999999</v>
      </c>
      <c r="X2377">
        <f t="shared" si="189"/>
        <v>0</v>
      </c>
      <c r="Y2377">
        <f>VLOOKUP(RIGHT($X$1,5),Key!$A$9:$B$14,2,FALSE)</f>
        <v>3.7</v>
      </c>
      <c r="Z2377">
        <f t="shared" si="187"/>
        <v>10.199999999999999</v>
      </c>
      <c r="AA2377">
        <f t="shared" si="188"/>
        <v>22</v>
      </c>
    </row>
    <row r="2378" spans="1:27" x14ac:dyDescent="0.3">
      <c r="A2378">
        <v>100067</v>
      </c>
      <c r="B2378">
        <v>230922</v>
      </c>
      <c r="C2378" s="3">
        <v>44130.606249999997</v>
      </c>
      <c r="D2378">
        <v>0</v>
      </c>
      <c r="E2378">
        <v>2</v>
      </c>
      <c r="F2378" t="s">
        <v>25</v>
      </c>
      <c r="G2378">
        <v>1</v>
      </c>
      <c r="H2378">
        <v>59.777340000000002</v>
      </c>
      <c r="I2378">
        <v>17.23047</v>
      </c>
      <c r="J2378">
        <v>1.03125</v>
      </c>
      <c r="K2378">
        <v>46.019530000000003</v>
      </c>
      <c r="L2378" s="3">
        <v>44130.359027777777</v>
      </c>
      <c r="M2378">
        <v>17.18</v>
      </c>
      <c r="N2378" t="s">
        <v>28</v>
      </c>
      <c r="P2378">
        <f>(C2378-Key!$B$1)*24</f>
        <v>-0.50000000005820766</v>
      </c>
      <c r="Q2378">
        <f>(Key!$B$2-'17.1'!C2378)*24</f>
        <v>3.4500000000698492</v>
      </c>
      <c r="R2378" s="3">
        <f>C2378-(M2378-Key!$B$5)/(24*Key!$B$6)</f>
        <v>44130.592435185179</v>
      </c>
      <c r="S2378">
        <f>M2378-Key!$B$5</f>
        <v>14.92</v>
      </c>
      <c r="T2378" s="2">
        <f t="shared" si="185"/>
        <v>44129.604166666664</v>
      </c>
      <c r="U2378" t="str">
        <f t="shared" si="186"/>
        <v>10-25-2020 14:30</v>
      </c>
      <c r="V2378">
        <f>IFERROR(IF(W2378=Z2378,VLOOKUP($U2378,[1]C8842!$G$2:$M$145,3,FALSE),0),0)</f>
        <v>22</v>
      </c>
      <c r="W2378">
        <f>VLOOKUP(RIGHT($V$1,5),Key!$A$9:$B$14,2,FALSE)</f>
        <v>10.199999999999999</v>
      </c>
      <c r="X2378">
        <f t="shared" si="189"/>
        <v>0</v>
      </c>
      <c r="Y2378">
        <f>VLOOKUP(RIGHT($X$1,5),Key!$A$9:$B$14,2,FALSE)</f>
        <v>3.7</v>
      </c>
      <c r="Z2378">
        <f t="shared" si="187"/>
        <v>10.199999999999999</v>
      </c>
      <c r="AA2378">
        <f t="shared" si="188"/>
        <v>22</v>
      </c>
    </row>
    <row r="2379" spans="1:27" x14ac:dyDescent="0.3">
      <c r="A2379">
        <v>100067</v>
      </c>
      <c r="B2379">
        <v>230922</v>
      </c>
      <c r="C2379" s="3">
        <v>44130.606249999997</v>
      </c>
      <c r="D2379">
        <v>3</v>
      </c>
      <c r="E2379">
        <v>2</v>
      </c>
      <c r="F2379" t="s">
        <v>26</v>
      </c>
      <c r="G2379">
        <v>1</v>
      </c>
      <c r="H2379">
        <v>67.308589999999995</v>
      </c>
      <c r="I2379">
        <v>16.148440000000001</v>
      </c>
      <c r="J2379">
        <v>0.875</v>
      </c>
      <c r="K2379">
        <v>94.039060000000006</v>
      </c>
      <c r="L2379" s="3">
        <v>44130.359027777777</v>
      </c>
      <c r="M2379">
        <v>17.18</v>
      </c>
      <c r="N2379" t="s">
        <v>28</v>
      </c>
      <c r="P2379">
        <f>(C2379-Key!$B$1)*24</f>
        <v>-0.50000000005820766</v>
      </c>
      <c r="Q2379">
        <f>(Key!$B$2-'17.1'!C2379)*24</f>
        <v>3.4500000000698492</v>
      </c>
      <c r="R2379" s="3">
        <f>C2379-(M2379-Key!$B$5)/(24*Key!$B$6)</f>
        <v>44130.592435185179</v>
      </c>
      <c r="S2379">
        <f>M2379-Key!$B$5</f>
        <v>14.92</v>
      </c>
      <c r="T2379" s="2">
        <f t="shared" si="185"/>
        <v>44129.604166666664</v>
      </c>
      <c r="U2379" t="str">
        <f t="shared" si="186"/>
        <v>10-25-2020 14:30</v>
      </c>
      <c r="V2379">
        <f>IFERROR(IF(W2379=Z2379,VLOOKUP($U2379,[1]C8842!$G$2:$M$145,3,FALSE),0),0)</f>
        <v>22</v>
      </c>
      <c r="W2379">
        <f>VLOOKUP(RIGHT($V$1,5),Key!$A$9:$B$14,2,FALSE)</f>
        <v>10.199999999999999</v>
      </c>
      <c r="X2379">
        <f t="shared" si="189"/>
        <v>0</v>
      </c>
      <c r="Y2379">
        <f>VLOOKUP(RIGHT($X$1,5),Key!$A$9:$B$14,2,FALSE)</f>
        <v>3.7</v>
      </c>
      <c r="Z2379">
        <f t="shared" si="187"/>
        <v>10.199999999999999</v>
      </c>
      <c r="AA2379">
        <f t="shared" si="188"/>
        <v>22</v>
      </c>
    </row>
    <row r="2380" spans="1:27" x14ac:dyDescent="0.3">
      <c r="A2380">
        <v>100067</v>
      </c>
      <c r="B2380">
        <v>230922</v>
      </c>
      <c r="C2380" s="3">
        <v>44130.606249999997</v>
      </c>
      <c r="D2380">
        <v>2</v>
      </c>
      <c r="E2380">
        <v>1</v>
      </c>
      <c r="F2380" t="s">
        <v>26</v>
      </c>
      <c r="G2380">
        <v>1</v>
      </c>
      <c r="H2380">
        <v>62.859380000000002</v>
      </c>
      <c r="I2380">
        <v>17.785160000000001</v>
      </c>
      <c r="J2380">
        <v>1.003906</v>
      </c>
      <c r="K2380">
        <v>81.035160000000005</v>
      </c>
      <c r="L2380" s="3">
        <v>44130.359027777777</v>
      </c>
      <c r="M2380">
        <v>17.18</v>
      </c>
      <c r="N2380" t="s">
        <v>28</v>
      </c>
      <c r="P2380">
        <f>(C2380-Key!$B$1)*24</f>
        <v>-0.50000000005820766</v>
      </c>
      <c r="Q2380">
        <f>(Key!$B$2-'17.1'!C2380)*24</f>
        <v>3.4500000000698492</v>
      </c>
      <c r="R2380" s="3">
        <f>C2380-(M2380-Key!$B$5)/(24*Key!$B$6)</f>
        <v>44130.592435185179</v>
      </c>
      <c r="S2380">
        <f>M2380-Key!$B$5</f>
        <v>14.92</v>
      </c>
      <c r="T2380" s="2">
        <f t="shared" si="185"/>
        <v>44129.604166666664</v>
      </c>
      <c r="U2380" t="str">
        <f t="shared" si="186"/>
        <v>10-25-2020 14:30</v>
      </c>
      <c r="V2380">
        <f>IFERROR(IF(W2380=Z2380,VLOOKUP($U2380,[1]C8842!$G$2:$M$145,3,FALSE),0),0)</f>
        <v>22</v>
      </c>
      <c r="W2380">
        <f>VLOOKUP(RIGHT($V$1,5),Key!$A$9:$B$14,2,FALSE)</f>
        <v>10.199999999999999</v>
      </c>
      <c r="X2380">
        <f t="shared" si="189"/>
        <v>0</v>
      </c>
      <c r="Y2380">
        <f>VLOOKUP(RIGHT($X$1,5),Key!$A$9:$B$14,2,FALSE)</f>
        <v>3.7</v>
      </c>
      <c r="Z2380">
        <f t="shared" si="187"/>
        <v>10.199999999999999</v>
      </c>
      <c r="AA2380">
        <f t="shared" si="188"/>
        <v>22</v>
      </c>
    </row>
    <row r="2381" spans="1:27" x14ac:dyDescent="0.3">
      <c r="A2381">
        <v>100067</v>
      </c>
      <c r="B2381">
        <v>230922</v>
      </c>
      <c r="C2381" s="3">
        <v>44130.606249999997</v>
      </c>
      <c r="D2381">
        <v>3</v>
      </c>
      <c r="E2381">
        <v>2</v>
      </c>
      <c r="F2381" t="s">
        <v>26</v>
      </c>
      <c r="G2381">
        <v>1</v>
      </c>
      <c r="H2381">
        <v>66.640630000000002</v>
      </c>
      <c r="I2381">
        <v>13.839840000000001</v>
      </c>
      <c r="J2381">
        <v>0.7890625</v>
      </c>
      <c r="K2381">
        <v>93.039060000000006</v>
      </c>
      <c r="L2381" s="3">
        <v>44130.359027777777</v>
      </c>
      <c r="M2381">
        <v>17.18</v>
      </c>
      <c r="N2381" t="s">
        <v>28</v>
      </c>
      <c r="P2381">
        <f>(C2381-Key!$B$1)*24</f>
        <v>-0.50000000005820766</v>
      </c>
      <c r="Q2381">
        <f>(Key!$B$2-'17.1'!C2381)*24</f>
        <v>3.4500000000698492</v>
      </c>
      <c r="R2381" s="3">
        <f>C2381-(M2381-Key!$B$5)/(24*Key!$B$6)</f>
        <v>44130.592435185179</v>
      </c>
      <c r="S2381">
        <f>M2381-Key!$B$5</f>
        <v>14.92</v>
      </c>
      <c r="T2381" s="2">
        <f t="shared" si="185"/>
        <v>44129.604166666664</v>
      </c>
      <c r="U2381" t="str">
        <f t="shared" si="186"/>
        <v>10-25-2020 14:30</v>
      </c>
      <c r="V2381">
        <f>IFERROR(IF(W2381=Z2381,VLOOKUP($U2381,[1]C8842!$G$2:$M$145,3,FALSE),0),0)</f>
        <v>22</v>
      </c>
      <c r="W2381">
        <f>VLOOKUP(RIGHT($V$1,5),Key!$A$9:$B$14,2,FALSE)</f>
        <v>10.199999999999999</v>
      </c>
      <c r="X2381">
        <f t="shared" si="189"/>
        <v>0</v>
      </c>
      <c r="Y2381">
        <f>VLOOKUP(RIGHT($X$1,5),Key!$A$9:$B$14,2,FALSE)</f>
        <v>3.7</v>
      </c>
      <c r="Z2381">
        <f t="shared" si="187"/>
        <v>10.199999999999999</v>
      </c>
      <c r="AA2381">
        <f t="shared" si="188"/>
        <v>22</v>
      </c>
    </row>
    <row r="2382" spans="1:27" x14ac:dyDescent="0.3">
      <c r="A2382">
        <v>100067</v>
      </c>
      <c r="B2382">
        <v>230922</v>
      </c>
      <c r="C2382" s="3">
        <v>44130.606944444444</v>
      </c>
      <c r="D2382">
        <v>1</v>
      </c>
      <c r="E2382">
        <v>1</v>
      </c>
      <c r="F2382" t="s">
        <v>25</v>
      </c>
      <c r="G2382">
        <v>2</v>
      </c>
      <c r="H2382">
        <v>65.648439999999994</v>
      </c>
      <c r="I2382">
        <v>24.878910000000001</v>
      </c>
      <c r="J2382">
        <v>1.25</v>
      </c>
      <c r="K2382">
        <v>56.023440000000001</v>
      </c>
      <c r="L2382" s="3">
        <v>44130.359027777777</v>
      </c>
      <c r="M2382">
        <v>17.18</v>
      </c>
      <c r="N2382" t="s">
        <v>28</v>
      </c>
      <c r="P2382">
        <f>(C2382-Key!$B$1)*24</f>
        <v>-0.48333333333721384</v>
      </c>
      <c r="Q2382">
        <f>(Key!$B$2-'17.1'!C2382)*24</f>
        <v>3.4333333333488554</v>
      </c>
      <c r="R2382" s="3">
        <f>C2382-(M2382-Key!$B$5)/(24*Key!$B$6)</f>
        <v>44130.593129629626</v>
      </c>
      <c r="S2382">
        <f>M2382-Key!$B$5</f>
        <v>14.92</v>
      </c>
      <c r="T2382" s="2">
        <f t="shared" si="185"/>
        <v>44129.604166666664</v>
      </c>
      <c r="U2382" t="str">
        <f t="shared" si="186"/>
        <v>10-25-2020 14:30</v>
      </c>
      <c r="V2382">
        <f>IFERROR(IF(W2382=Z2382,VLOOKUP($U2382,[1]C8842!$G$2:$M$145,3,FALSE),0),0)</f>
        <v>22</v>
      </c>
      <c r="W2382">
        <f>VLOOKUP(RIGHT($V$1,5),Key!$A$9:$B$14,2,FALSE)</f>
        <v>10.199999999999999</v>
      </c>
      <c r="X2382">
        <f t="shared" si="189"/>
        <v>0</v>
      </c>
      <c r="Y2382">
        <f>VLOOKUP(RIGHT($X$1,5),Key!$A$9:$B$14,2,FALSE)</f>
        <v>3.7</v>
      </c>
      <c r="Z2382">
        <f t="shared" si="187"/>
        <v>10.199999999999999</v>
      </c>
      <c r="AA2382">
        <f t="shared" si="188"/>
        <v>22</v>
      </c>
    </row>
    <row r="2383" spans="1:27" x14ac:dyDescent="0.3">
      <c r="A2383">
        <v>100067</v>
      </c>
      <c r="B2383">
        <v>230922</v>
      </c>
      <c r="C2383" s="3">
        <v>44130.606944444444</v>
      </c>
      <c r="D2383">
        <v>0</v>
      </c>
      <c r="E2383">
        <v>2</v>
      </c>
      <c r="F2383" t="s">
        <v>25</v>
      </c>
      <c r="G2383">
        <v>1</v>
      </c>
      <c r="H2383">
        <v>62.839840000000002</v>
      </c>
      <c r="I2383">
        <v>15.91797</v>
      </c>
      <c r="J2383">
        <v>0.92578130000000003</v>
      </c>
      <c r="K2383">
        <v>46.019530000000003</v>
      </c>
      <c r="L2383" s="3">
        <v>44130.359027777777</v>
      </c>
      <c r="M2383">
        <v>17.18</v>
      </c>
      <c r="N2383" t="s">
        <v>28</v>
      </c>
      <c r="P2383">
        <f>(C2383-Key!$B$1)*24</f>
        <v>-0.48333333333721384</v>
      </c>
      <c r="Q2383">
        <f>(Key!$B$2-'17.1'!C2383)*24</f>
        <v>3.4333333333488554</v>
      </c>
      <c r="R2383" s="3">
        <f>C2383-(M2383-Key!$B$5)/(24*Key!$B$6)</f>
        <v>44130.593129629626</v>
      </c>
      <c r="S2383">
        <f>M2383-Key!$B$5</f>
        <v>14.92</v>
      </c>
      <c r="T2383" s="2">
        <f t="shared" si="185"/>
        <v>44129.604166666664</v>
      </c>
      <c r="U2383" t="str">
        <f t="shared" si="186"/>
        <v>10-25-2020 14:30</v>
      </c>
      <c r="V2383">
        <f>IFERROR(IF(W2383=Z2383,VLOOKUP($U2383,[1]C8842!$G$2:$M$145,3,FALSE),0),0)</f>
        <v>22</v>
      </c>
      <c r="W2383">
        <f>VLOOKUP(RIGHT($V$1,5),Key!$A$9:$B$14,2,FALSE)</f>
        <v>10.199999999999999</v>
      </c>
      <c r="X2383">
        <f t="shared" si="189"/>
        <v>0</v>
      </c>
      <c r="Y2383">
        <f>VLOOKUP(RIGHT($X$1,5),Key!$A$9:$B$14,2,FALSE)</f>
        <v>3.7</v>
      </c>
      <c r="Z2383">
        <f t="shared" si="187"/>
        <v>10.199999999999999</v>
      </c>
      <c r="AA2383">
        <f t="shared" si="188"/>
        <v>22</v>
      </c>
    </row>
    <row r="2384" spans="1:27" x14ac:dyDescent="0.3">
      <c r="A2384">
        <v>100067</v>
      </c>
      <c r="B2384">
        <v>230922</v>
      </c>
      <c r="C2384" s="3">
        <v>44130.606944444444</v>
      </c>
      <c r="D2384">
        <v>1</v>
      </c>
      <c r="E2384">
        <v>1</v>
      </c>
      <c r="F2384" t="s">
        <v>25</v>
      </c>
      <c r="G2384">
        <v>1</v>
      </c>
      <c r="H2384">
        <v>76.8125</v>
      </c>
      <c r="I2384">
        <v>17.46875</v>
      </c>
      <c r="J2384">
        <v>0.8125</v>
      </c>
      <c r="K2384">
        <v>58.023440000000001</v>
      </c>
      <c r="L2384" s="3">
        <v>44130.359027777777</v>
      </c>
      <c r="M2384">
        <v>17.18</v>
      </c>
      <c r="N2384" t="s">
        <v>28</v>
      </c>
      <c r="P2384">
        <f>(C2384-Key!$B$1)*24</f>
        <v>-0.48333333333721384</v>
      </c>
      <c r="Q2384">
        <f>(Key!$B$2-'17.1'!C2384)*24</f>
        <v>3.4333333333488554</v>
      </c>
      <c r="R2384" s="3">
        <f>C2384-(M2384-Key!$B$5)/(24*Key!$B$6)</f>
        <v>44130.593129629626</v>
      </c>
      <c r="S2384">
        <f>M2384-Key!$B$5</f>
        <v>14.92</v>
      </c>
      <c r="T2384" s="2">
        <f t="shared" si="185"/>
        <v>44129.604166666664</v>
      </c>
      <c r="U2384" t="str">
        <f t="shared" si="186"/>
        <v>10-25-2020 14:30</v>
      </c>
      <c r="V2384">
        <f>IFERROR(IF(W2384=Z2384,VLOOKUP($U2384,[1]C8842!$G$2:$M$145,3,FALSE),0),0)</f>
        <v>22</v>
      </c>
      <c r="W2384">
        <f>VLOOKUP(RIGHT($V$1,5),Key!$A$9:$B$14,2,FALSE)</f>
        <v>10.199999999999999</v>
      </c>
      <c r="X2384">
        <f t="shared" si="189"/>
        <v>0</v>
      </c>
      <c r="Y2384">
        <f>VLOOKUP(RIGHT($X$1,5),Key!$A$9:$B$14,2,FALSE)</f>
        <v>3.7</v>
      </c>
      <c r="Z2384">
        <f t="shared" si="187"/>
        <v>10.199999999999999</v>
      </c>
      <c r="AA2384">
        <f t="shared" si="188"/>
        <v>22</v>
      </c>
    </row>
    <row r="2385" spans="1:27" x14ac:dyDescent="0.3">
      <c r="A2385">
        <v>100067</v>
      </c>
      <c r="B2385">
        <v>230922</v>
      </c>
      <c r="C2385" s="3">
        <v>44130.606944444444</v>
      </c>
      <c r="D2385">
        <v>3</v>
      </c>
      <c r="E2385">
        <v>2</v>
      </c>
      <c r="F2385" t="s">
        <v>26</v>
      </c>
      <c r="G2385">
        <v>3</v>
      </c>
      <c r="H2385">
        <v>34.605469999999997</v>
      </c>
      <c r="I2385">
        <v>38.25</v>
      </c>
      <c r="J2385">
        <v>3.4023439999999998</v>
      </c>
      <c r="K2385">
        <v>93.039060000000006</v>
      </c>
      <c r="L2385" s="3">
        <v>44130.359027777777</v>
      </c>
      <c r="M2385">
        <v>17.18</v>
      </c>
      <c r="N2385" t="s">
        <v>28</v>
      </c>
      <c r="P2385">
        <f>(C2385-Key!$B$1)*24</f>
        <v>-0.48333333333721384</v>
      </c>
      <c r="Q2385">
        <f>(Key!$B$2-'17.1'!C2385)*24</f>
        <v>3.4333333333488554</v>
      </c>
      <c r="R2385" s="3">
        <f>C2385-(M2385-Key!$B$5)/(24*Key!$B$6)</f>
        <v>44130.593129629626</v>
      </c>
      <c r="S2385">
        <f>M2385-Key!$B$5</f>
        <v>14.92</v>
      </c>
      <c r="T2385" s="2">
        <f t="shared" si="185"/>
        <v>44129.604166666664</v>
      </c>
      <c r="U2385" t="str">
        <f t="shared" si="186"/>
        <v>10-25-2020 14:30</v>
      </c>
      <c r="V2385">
        <f>IFERROR(IF(W2385=Z2385,VLOOKUP($U2385,[1]C8842!$G$2:$M$145,3,FALSE),0),0)</f>
        <v>22</v>
      </c>
      <c r="W2385">
        <f>VLOOKUP(RIGHT($V$1,5),Key!$A$9:$B$14,2,FALSE)</f>
        <v>10.199999999999999</v>
      </c>
      <c r="X2385">
        <f t="shared" si="189"/>
        <v>0</v>
      </c>
      <c r="Y2385">
        <f>VLOOKUP(RIGHT($X$1,5),Key!$A$9:$B$14,2,FALSE)</f>
        <v>3.7</v>
      </c>
      <c r="Z2385">
        <f t="shared" si="187"/>
        <v>10.199999999999999</v>
      </c>
      <c r="AA2385">
        <f t="shared" si="188"/>
        <v>22</v>
      </c>
    </row>
    <row r="2386" spans="1:27" x14ac:dyDescent="0.3">
      <c r="A2386">
        <v>100067</v>
      </c>
      <c r="B2386">
        <v>230922</v>
      </c>
      <c r="C2386" s="3">
        <v>44130.606944444444</v>
      </c>
      <c r="D2386">
        <v>0</v>
      </c>
      <c r="E2386">
        <v>2</v>
      </c>
      <c r="F2386" t="s">
        <v>25</v>
      </c>
      <c r="G2386">
        <v>4</v>
      </c>
      <c r="H2386">
        <v>56.238280000000003</v>
      </c>
      <c r="I2386">
        <v>77.253910000000005</v>
      </c>
      <c r="J2386">
        <v>3.9414060000000002</v>
      </c>
      <c r="K2386">
        <v>46.019530000000003</v>
      </c>
      <c r="L2386" s="3">
        <v>44130.359027777777</v>
      </c>
      <c r="M2386">
        <v>17.18</v>
      </c>
      <c r="N2386" t="s">
        <v>28</v>
      </c>
      <c r="P2386">
        <f>(C2386-Key!$B$1)*24</f>
        <v>-0.48333333333721384</v>
      </c>
      <c r="Q2386">
        <f>(Key!$B$2-'17.1'!C2386)*24</f>
        <v>3.4333333333488554</v>
      </c>
      <c r="R2386" s="3">
        <f>C2386-(M2386-Key!$B$5)/(24*Key!$B$6)</f>
        <v>44130.593129629626</v>
      </c>
      <c r="S2386">
        <f>M2386-Key!$B$5</f>
        <v>14.92</v>
      </c>
      <c r="T2386" s="2">
        <f t="shared" si="185"/>
        <v>44129.604166666664</v>
      </c>
      <c r="U2386" t="str">
        <f t="shared" si="186"/>
        <v>10-25-2020 14:30</v>
      </c>
      <c r="V2386">
        <f>IFERROR(IF(W2386=Z2386,VLOOKUP($U2386,[1]C8842!$G$2:$M$145,3,FALSE),0),0)</f>
        <v>22</v>
      </c>
      <c r="W2386">
        <f>VLOOKUP(RIGHT($V$1,5),Key!$A$9:$B$14,2,FALSE)</f>
        <v>10.199999999999999</v>
      </c>
      <c r="X2386">
        <f t="shared" si="189"/>
        <v>0</v>
      </c>
      <c r="Y2386">
        <f>VLOOKUP(RIGHT($X$1,5),Key!$A$9:$B$14,2,FALSE)</f>
        <v>3.7</v>
      </c>
      <c r="Z2386">
        <f t="shared" si="187"/>
        <v>10.199999999999999</v>
      </c>
      <c r="AA2386">
        <f t="shared" si="188"/>
        <v>22</v>
      </c>
    </row>
    <row r="2387" spans="1:27" x14ac:dyDescent="0.3">
      <c r="A2387">
        <v>100067</v>
      </c>
      <c r="B2387">
        <v>230922</v>
      </c>
      <c r="C2387" s="3">
        <v>44130.606944444444</v>
      </c>
      <c r="D2387">
        <v>3</v>
      </c>
      <c r="E2387">
        <v>2</v>
      </c>
      <c r="F2387" t="s">
        <v>26</v>
      </c>
      <c r="G2387">
        <v>2</v>
      </c>
      <c r="H2387">
        <v>57.703130000000002</v>
      </c>
      <c r="I2387">
        <v>29.183589999999999</v>
      </c>
      <c r="J2387">
        <v>1.621094</v>
      </c>
      <c r="K2387">
        <v>92.039060000000006</v>
      </c>
      <c r="L2387" s="3">
        <v>44130.359027777777</v>
      </c>
      <c r="M2387">
        <v>17.18</v>
      </c>
      <c r="N2387" t="s">
        <v>28</v>
      </c>
      <c r="P2387">
        <f>(C2387-Key!$B$1)*24</f>
        <v>-0.48333333333721384</v>
      </c>
      <c r="Q2387">
        <f>(Key!$B$2-'17.1'!C2387)*24</f>
        <v>3.4333333333488554</v>
      </c>
      <c r="R2387" s="3">
        <f>C2387-(M2387-Key!$B$5)/(24*Key!$B$6)</f>
        <v>44130.593129629626</v>
      </c>
      <c r="S2387">
        <f>M2387-Key!$B$5</f>
        <v>14.92</v>
      </c>
      <c r="T2387" s="2">
        <f t="shared" si="185"/>
        <v>44129.604166666664</v>
      </c>
      <c r="U2387" t="str">
        <f t="shared" si="186"/>
        <v>10-25-2020 14:30</v>
      </c>
      <c r="V2387">
        <f>IFERROR(IF(W2387=Z2387,VLOOKUP($U2387,[1]C8842!$G$2:$M$145,3,FALSE),0),0)</f>
        <v>22</v>
      </c>
      <c r="W2387">
        <f>VLOOKUP(RIGHT($V$1,5),Key!$A$9:$B$14,2,FALSE)</f>
        <v>10.199999999999999</v>
      </c>
      <c r="X2387">
        <f t="shared" si="189"/>
        <v>0</v>
      </c>
      <c r="Y2387">
        <f>VLOOKUP(RIGHT($X$1,5),Key!$A$9:$B$14,2,FALSE)</f>
        <v>3.7</v>
      </c>
      <c r="Z2387">
        <f t="shared" si="187"/>
        <v>10.199999999999999</v>
      </c>
      <c r="AA2387">
        <f t="shared" si="188"/>
        <v>22</v>
      </c>
    </row>
    <row r="2388" spans="1:27" x14ac:dyDescent="0.3">
      <c r="A2388">
        <v>100067</v>
      </c>
      <c r="B2388">
        <v>230922</v>
      </c>
      <c r="C2388" s="3">
        <v>44130.606944444444</v>
      </c>
      <c r="D2388">
        <v>3</v>
      </c>
      <c r="E2388">
        <v>2</v>
      </c>
      <c r="F2388" t="s">
        <v>26</v>
      </c>
      <c r="G2388">
        <v>4</v>
      </c>
      <c r="H2388">
        <v>70.285160000000005</v>
      </c>
      <c r="I2388">
        <v>74.425780000000003</v>
      </c>
      <c r="J2388">
        <v>3.046875</v>
      </c>
      <c r="K2388">
        <v>92.039060000000006</v>
      </c>
      <c r="L2388" s="3">
        <v>44130.359027777777</v>
      </c>
      <c r="M2388">
        <v>17.18</v>
      </c>
      <c r="N2388" t="s">
        <v>28</v>
      </c>
      <c r="P2388">
        <f>(C2388-Key!$B$1)*24</f>
        <v>-0.48333333333721384</v>
      </c>
      <c r="Q2388">
        <f>(Key!$B$2-'17.1'!C2388)*24</f>
        <v>3.4333333333488554</v>
      </c>
      <c r="R2388" s="3">
        <f>C2388-(M2388-Key!$B$5)/(24*Key!$B$6)</f>
        <v>44130.593129629626</v>
      </c>
      <c r="S2388">
        <f>M2388-Key!$B$5</f>
        <v>14.92</v>
      </c>
      <c r="T2388" s="2">
        <f t="shared" si="185"/>
        <v>44129.604166666664</v>
      </c>
      <c r="U2388" t="str">
        <f t="shared" si="186"/>
        <v>10-25-2020 14:30</v>
      </c>
      <c r="V2388">
        <f>IFERROR(IF(W2388=Z2388,VLOOKUP($U2388,[1]C8842!$G$2:$M$145,3,FALSE),0),0)</f>
        <v>22</v>
      </c>
      <c r="W2388">
        <f>VLOOKUP(RIGHT($V$1,5),Key!$A$9:$B$14,2,FALSE)</f>
        <v>10.199999999999999</v>
      </c>
      <c r="X2388">
        <f t="shared" si="189"/>
        <v>0</v>
      </c>
      <c r="Y2388">
        <f>VLOOKUP(RIGHT($X$1,5),Key!$A$9:$B$14,2,FALSE)</f>
        <v>3.7</v>
      </c>
      <c r="Z2388">
        <f t="shared" si="187"/>
        <v>10.199999999999999</v>
      </c>
      <c r="AA2388">
        <f t="shared" si="188"/>
        <v>22</v>
      </c>
    </row>
    <row r="2389" spans="1:27" x14ac:dyDescent="0.3">
      <c r="A2389">
        <v>100067</v>
      </c>
      <c r="B2389">
        <v>230922</v>
      </c>
      <c r="C2389" s="3">
        <v>44130.606944444444</v>
      </c>
      <c r="D2389">
        <v>2</v>
      </c>
      <c r="E2389">
        <v>1</v>
      </c>
      <c r="F2389" t="s">
        <v>26</v>
      </c>
      <c r="G2389">
        <v>1</v>
      </c>
      <c r="H2389">
        <v>72.371089999999995</v>
      </c>
      <c r="I2389">
        <v>15.78125</v>
      </c>
      <c r="J2389">
        <v>0.80078130000000003</v>
      </c>
      <c r="K2389">
        <v>81.035160000000005</v>
      </c>
      <c r="L2389" s="3">
        <v>44130.359027777777</v>
      </c>
      <c r="M2389">
        <v>17.18</v>
      </c>
      <c r="N2389" t="s">
        <v>28</v>
      </c>
      <c r="P2389">
        <f>(C2389-Key!$B$1)*24</f>
        <v>-0.48333333333721384</v>
      </c>
      <c r="Q2389">
        <f>(Key!$B$2-'17.1'!C2389)*24</f>
        <v>3.4333333333488554</v>
      </c>
      <c r="R2389" s="3">
        <f>C2389-(M2389-Key!$B$5)/(24*Key!$B$6)</f>
        <v>44130.593129629626</v>
      </c>
      <c r="S2389">
        <f>M2389-Key!$B$5</f>
        <v>14.92</v>
      </c>
      <c r="T2389" s="2">
        <f t="shared" si="185"/>
        <v>44129.604166666664</v>
      </c>
      <c r="U2389" t="str">
        <f t="shared" si="186"/>
        <v>10-25-2020 14:30</v>
      </c>
      <c r="V2389">
        <f>IFERROR(IF(W2389=Z2389,VLOOKUP($U2389,[1]C8842!$G$2:$M$145,3,FALSE),0),0)</f>
        <v>22</v>
      </c>
      <c r="W2389">
        <f>VLOOKUP(RIGHT($V$1,5),Key!$A$9:$B$14,2,FALSE)</f>
        <v>10.199999999999999</v>
      </c>
      <c r="X2389">
        <f t="shared" si="189"/>
        <v>0</v>
      </c>
      <c r="Y2389">
        <f>VLOOKUP(RIGHT($X$1,5),Key!$A$9:$B$14,2,FALSE)</f>
        <v>3.7</v>
      </c>
      <c r="Z2389">
        <f t="shared" si="187"/>
        <v>10.199999999999999</v>
      </c>
      <c r="AA2389">
        <f t="shared" si="188"/>
        <v>22</v>
      </c>
    </row>
    <row r="2390" spans="1:27" x14ac:dyDescent="0.3">
      <c r="A2390">
        <v>100067</v>
      </c>
      <c r="B2390">
        <v>230922</v>
      </c>
      <c r="C2390" s="3">
        <v>44130.606944444444</v>
      </c>
      <c r="D2390">
        <v>3</v>
      </c>
      <c r="E2390">
        <v>2</v>
      </c>
      <c r="F2390" t="s">
        <v>26</v>
      </c>
      <c r="G2390">
        <v>4</v>
      </c>
      <c r="H2390">
        <v>62.175780000000003</v>
      </c>
      <c r="I2390">
        <v>70.980469999999997</v>
      </c>
      <c r="J2390">
        <v>3.2929689999999998</v>
      </c>
      <c r="K2390">
        <v>94.039060000000006</v>
      </c>
      <c r="L2390" s="3">
        <v>44130.359027777777</v>
      </c>
      <c r="M2390">
        <v>17.18</v>
      </c>
      <c r="N2390" t="s">
        <v>28</v>
      </c>
      <c r="P2390">
        <f>(C2390-Key!$B$1)*24</f>
        <v>-0.48333333333721384</v>
      </c>
      <c r="Q2390">
        <f>(Key!$B$2-'17.1'!C2390)*24</f>
        <v>3.4333333333488554</v>
      </c>
      <c r="R2390" s="3">
        <f>C2390-(M2390-Key!$B$5)/(24*Key!$B$6)</f>
        <v>44130.593129629626</v>
      </c>
      <c r="S2390">
        <f>M2390-Key!$B$5</f>
        <v>14.92</v>
      </c>
      <c r="T2390" s="2">
        <f t="shared" si="185"/>
        <v>44129.604166666664</v>
      </c>
      <c r="U2390" t="str">
        <f t="shared" si="186"/>
        <v>10-25-2020 14:30</v>
      </c>
      <c r="V2390">
        <f>IFERROR(IF(W2390=Z2390,VLOOKUP($U2390,[1]C8842!$G$2:$M$145,3,FALSE),0),0)</f>
        <v>22</v>
      </c>
      <c r="W2390">
        <f>VLOOKUP(RIGHT($V$1,5),Key!$A$9:$B$14,2,FALSE)</f>
        <v>10.199999999999999</v>
      </c>
      <c r="X2390">
        <f t="shared" si="189"/>
        <v>0</v>
      </c>
      <c r="Y2390">
        <f>VLOOKUP(RIGHT($X$1,5),Key!$A$9:$B$14,2,FALSE)</f>
        <v>3.7</v>
      </c>
      <c r="Z2390">
        <f t="shared" si="187"/>
        <v>10.199999999999999</v>
      </c>
      <c r="AA2390">
        <f t="shared" si="188"/>
        <v>22</v>
      </c>
    </row>
    <row r="2391" spans="1:27" x14ac:dyDescent="0.3">
      <c r="A2391">
        <v>100067</v>
      </c>
      <c r="B2391">
        <v>230922</v>
      </c>
      <c r="C2391" s="3">
        <v>44130.606944444444</v>
      </c>
      <c r="D2391">
        <v>0</v>
      </c>
      <c r="E2391">
        <v>2</v>
      </c>
      <c r="F2391" t="s">
        <v>25</v>
      </c>
      <c r="G2391">
        <v>1</v>
      </c>
      <c r="H2391">
        <v>61.582030000000003</v>
      </c>
      <c r="I2391">
        <v>14.648440000000001</v>
      </c>
      <c r="J2391">
        <v>0.890625</v>
      </c>
      <c r="K2391">
        <v>47.019530000000003</v>
      </c>
      <c r="L2391" s="3">
        <v>44130.359027777777</v>
      </c>
      <c r="M2391">
        <v>17.18</v>
      </c>
      <c r="N2391" t="s">
        <v>28</v>
      </c>
      <c r="P2391">
        <f>(C2391-Key!$B$1)*24</f>
        <v>-0.48333333333721384</v>
      </c>
      <c r="Q2391">
        <f>(Key!$B$2-'17.1'!C2391)*24</f>
        <v>3.4333333333488554</v>
      </c>
      <c r="R2391" s="3">
        <f>C2391-(M2391-Key!$B$5)/(24*Key!$B$6)</f>
        <v>44130.593129629626</v>
      </c>
      <c r="S2391">
        <f>M2391-Key!$B$5</f>
        <v>14.92</v>
      </c>
      <c r="T2391" s="2">
        <f t="shared" si="185"/>
        <v>44129.604166666664</v>
      </c>
      <c r="U2391" t="str">
        <f t="shared" si="186"/>
        <v>10-25-2020 14:30</v>
      </c>
      <c r="V2391">
        <f>IFERROR(IF(W2391=Z2391,VLOOKUP($U2391,[1]C8842!$G$2:$M$145,3,FALSE),0),0)</f>
        <v>22</v>
      </c>
      <c r="W2391">
        <f>VLOOKUP(RIGHT($V$1,5),Key!$A$9:$B$14,2,FALSE)</f>
        <v>10.199999999999999</v>
      </c>
      <c r="X2391">
        <f t="shared" si="189"/>
        <v>0</v>
      </c>
      <c r="Y2391">
        <f>VLOOKUP(RIGHT($X$1,5),Key!$A$9:$B$14,2,FALSE)</f>
        <v>3.7</v>
      </c>
      <c r="Z2391">
        <f t="shared" si="187"/>
        <v>10.199999999999999</v>
      </c>
      <c r="AA2391">
        <f t="shared" si="188"/>
        <v>22</v>
      </c>
    </row>
    <row r="2392" spans="1:27" x14ac:dyDescent="0.3">
      <c r="A2392">
        <v>100067</v>
      </c>
      <c r="B2392">
        <v>230922</v>
      </c>
      <c r="C2392" s="3">
        <v>44130.606944444444</v>
      </c>
      <c r="D2392">
        <v>1</v>
      </c>
      <c r="E2392">
        <v>1</v>
      </c>
      <c r="F2392" t="s">
        <v>25</v>
      </c>
      <c r="G2392">
        <v>1</v>
      </c>
      <c r="H2392">
        <v>63.226559999999999</v>
      </c>
      <c r="I2392">
        <v>14.621090000000001</v>
      </c>
      <c r="J2392">
        <v>0.8671875</v>
      </c>
      <c r="K2392">
        <v>56.023440000000001</v>
      </c>
      <c r="L2392" s="3">
        <v>44130.359027777777</v>
      </c>
      <c r="M2392">
        <v>17.18</v>
      </c>
      <c r="N2392" t="s">
        <v>28</v>
      </c>
      <c r="P2392">
        <f>(C2392-Key!$B$1)*24</f>
        <v>-0.48333333333721384</v>
      </c>
      <c r="Q2392">
        <f>(Key!$B$2-'17.1'!C2392)*24</f>
        <v>3.4333333333488554</v>
      </c>
      <c r="R2392" s="3">
        <f>C2392-(M2392-Key!$B$5)/(24*Key!$B$6)</f>
        <v>44130.593129629626</v>
      </c>
      <c r="S2392">
        <f>M2392-Key!$B$5</f>
        <v>14.92</v>
      </c>
      <c r="T2392" s="2">
        <f t="shared" si="185"/>
        <v>44129.604166666664</v>
      </c>
      <c r="U2392" t="str">
        <f t="shared" si="186"/>
        <v>10-25-2020 14:30</v>
      </c>
      <c r="V2392">
        <f>IFERROR(IF(W2392=Z2392,VLOOKUP($U2392,[1]C8842!$G$2:$M$145,3,FALSE),0),0)</f>
        <v>22</v>
      </c>
      <c r="W2392">
        <f>VLOOKUP(RIGHT($V$1,5),Key!$A$9:$B$14,2,FALSE)</f>
        <v>10.199999999999999</v>
      </c>
      <c r="X2392">
        <f t="shared" si="189"/>
        <v>0</v>
      </c>
      <c r="Y2392">
        <f>VLOOKUP(RIGHT($X$1,5),Key!$A$9:$B$14,2,FALSE)</f>
        <v>3.7</v>
      </c>
      <c r="Z2392">
        <f t="shared" si="187"/>
        <v>10.199999999999999</v>
      </c>
      <c r="AA2392">
        <f t="shared" si="188"/>
        <v>22</v>
      </c>
    </row>
    <row r="2393" spans="1:27" x14ac:dyDescent="0.3">
      <c r="A2393">
        <v>100067</v>
      </c>
      <c r="B2393">
        <v>230922</v>
      </c>
      <c r="C2393" s="3">
        <v>44130.606944444444</v>
      </c>
      <c r="D2393">
        <v>2</v>
      </c>
      <c r="E2393">
        <v>1</v>
      </c>
      <c r="F2393" t="s">
        <v>26</v>
      </c>
      <c r="G2393">
        <v>1</v>
      </c>
      <c r="H2393">
        <v>75.429689999999994</v>
      </c>
      <c r="I2393">
        <v>18.828130000000002</v>
      </c>
      <c r="J2393">
        <v>0.875</v>
      </c>
      <c r="K2393">
        <v>80.03125</v>
      </c>
      <c r="L2393" s="3">
        <v>44130.359027777777</v>
      </c>
      <c r="M2393">
        <v>17.18</v>
      </c>
      <c r="N2393" t="s">
        <v>28</v>
      </c>
      <c r="P2393">
        <f>(C2393-Key!$B$1)*24</f>
        <v>-0.48333333333721384</v>
      </c>
      <c r="Q2393">
        <f>(Key!$B$2-'17.1'!C2393)*24</f>
        <v>3.4333333333488554</v>
      </c>
      <c r="R2393" s="3">
        <f>C2393-(M2393-Key!$B$5)/(24*Key!$B$6)</f>
        <v>44130.593129629626</v>
      </c>
      <c r="S2393">
        <f>M2393-Key!$B$5</f>
        <v>14.92</v>
      </c>
      <c r="T2393" s="2">
        <f t="shared" si="185"/>
        <v>44129.604166666664</v>
      </c>
      <c r="U2393" t="str">
        <f t="shared" si="186"/>
        <v>10-25-2020 14:30</v>
      </c>
      <c r="V2393">
        <f>IFERROR(IF(W2393=Z2393,VLOOKUP($U2393,[1]C8842!$G$2:$M$145,3,FALSE),0),0)</f>
        <v>22</v>
      </c>
      <c r="W2393">
        <f>VLOOKUP(RIGHT($V$1,5),Key!$A$9:$B$14,2,FALSE)</f>
        <v>10.199999999999999</v>
      </c>
      <c r="X2393">
        <f t="shared" si="189"/>
        <v>0</v>
      </c>
      <c r="Y2393">
        <f>VLOOKUP(RIGHT($X$1,5),Key!$A$9:$B$14,2,FALSE)</f>
        <v>3.7</v>
      </c>
      <c r="Z2393">
        <f t="shared" si="187"/>
        <v>10.199999999999999</v>
      </c>
      <c r="AA2393">
        <f t="shared" si="188"/>
        <v>22</v>
      </c>
    </row>
    <row r="2394" spans="1:27" x14ac:dyDescent="0.3">
      <c r="A2394">
        <v>100067</v>
      </c>
      <c r="B2394">
        <v>230922</v>
      </c>
      <c r="C2394" s="3">
        <v>44130.606944444444</v>
      </c>
      <c r="D2394">
        <v>2</v>
      </c>
      <c r="E2394">
        <v>1</v>
      </c>
      <c r="F2394" t="s">
        <v>26</v>
      </c>
      <c r="G2394">
        <v>1</v>
      </c>
      <c r="H2394">
        <v>69.863280000000003</v>
      </c>
      <c r="I2394">
        <v>15.17578</v>
      </c>
      <c r="J2394">
        <v>0.8046875</v>
      </c>
      <c r="K2394">
        <v>82.035160000000005</v>
      </c>
      <c r="L2394" s="3">
        <v>44130.359027777777</v>
      </c>
      <c r="M2394">
        <v>17.18</v>
      </c>
      <c r="N2394" t="s">
        <v>28</v>
      </c>
      <c r="P2394">
        <f>(C2394-Key!$B$1)*24</f>
        <v>-0.48333333333721384</v>
      </c>
      <c r="Q2394">
        <f>(Key!$B$2-'17.1'!C2394)*24</f>
        <v>3.4333333333488554</v>
      </c>
      <c r="R2394" s="3">
        <f>C2394-(M2394-Key!$B$5)/(24*Key!$B$6)</f>
        <v>44130.593129629626</v>
      </c>
      <c r="S2394">
        <f>M2394-Key!$B$5</f>
        <v>14.92</v>
      </c>
      <c r="T2394" s="2">
        <f t="shared" si="185"/>
        <v>44129.604166666664</v>
      </c>
      <c r="U2394" t="str">
        <f t="shared" si="186"/>
        <v>10-25-2020 14:30</v>
      </c>
      <c r="V2394">
        <f>IFERROR(IF(W2394=Z2394,VLOOKUP($U2394,[1]C8842!$G$2:$M$145,3,FALSE),0),0)</f>
        <v>22</v>
      </c>
      <c r="W2394">
        <f>VLOOKUP(RIGHT($V$1,5),Key!$A$9:$B$14,2,FALSE)</f>
        <v>10.199999999999999</v>
      </c>
      <c r="X2394">
        <f t="shared" si="189"/>
        <v>0</v>
      </c>
      <c r="Y2394">
        <f>VLOOKUP(RIGHT($X$1,5),Key!$A$9:$B$14,2,FALSE)</f>
        <v>3.7</v>
      </c>
      <c r="Z2394">
        <f t="shared" si="187"/>
        <v>10.199999999999999</v>
      </c>
      <c r="AA2394">
        <f t="shared" si="188"/>
        <v>22</v>
      </c>
    </row>
    <row r="2395" spans="1:27" x14ac:dyDescent="0.3">
      <c r="A2395">
        <v>100067</v>
      </c>
      <c r="B2395">
        <v>230922</v>
      </c>
      <c r="C2395" s="3">
        <v>44130.607638888891</v>
      </c>
      <c r="D2395">
        <v>0</v>
      </c>
      <c r="E2395">
        <v>2</v>
      </c>
      <c r="F2395" t="s">
        <v>25</v>
      </c>
      <c r="G2395">
        <v>1</v>
      </c>
      <c r="H2395">
        <v>61.855469999999997</v>
      </c>
      <c r="I2395">
        <v>14.652340000000001</v>
      </c>
      <c r="J2395">
        <v>0.88671880000000003</v>
      </c>
      <c r="K2395">
        <v>46.019530000000003</v>
      </c>
      <c r="L2395" s="3">
        <v>44130.359027777777</v>
      </c>
      <c r="M2395">
        <v>17.18</v>
      </c>
      <c r="N2395" t="s">
        <v>28</v>
      </c>
      <c r="P2395">
        <f>(C2395-Key!$B$1)*24</f>
        <v>-0.46666666661622003</v>
      </c>
      <c r="Q2395">
        <f>(Key!$B$2-'17.1'!C2395)*24</f>
        <v>3.4166666666278616</v>
      </c>
      <c r="R2395" s="3">
        <f>C2395-(M2395-Key!$B$5)/(24*Key!$B$6)</f>
        <v>44130.593824074072</v>
      </c>
      <c r="S2395">
        <f>M2395-Key!$B$5</f>
        <v>14.92</v>
      </c>
      <c r="T2395" s="2">
        <f t="shared" si="185"/>
        <v>44129.611111111109</v>
      </c>
      <c r="U2395" t="str">
        <f t="shared" si="186"/>
        <v>10-25-2020 14:40</v>
      </c>
      <c r="V2395">
        <f>IFERROR(IF(W2395=Z2395,VLOOKUP($U2395,[1]C8842!$G$2:$M$145,3,FALSE),0),0)</f>
        <v>22</v>
      </c>
      <c r="W2395">
        <f>VLOOKUP(RIGHT($V$1,5),Key!$A$9:$B$14,2,FALSE)</f>
        <v>10.199999999999999</v>
      </c>
      <c r="X2395">
        <f t="shared" si="189"/>
        <v>0</v>
      </c>
      <c r="Y2395">
        <f>VLOOKUP(RIGHT($X$1,5),Key!$A$9:$B$14,2,FALSE)</f>
        <v>3.7</v>
      </c>
      <c r="Z2395">
        <f t="shared" si="187"/>
        <v>10.199999999999999</v>
      </c>
      <c r="AA2395">
        <f t="shared" si="188"/>
        <v>22</v>
      </c>
    </row>
    <row r="2396" spans="1:27" x14ac:dyDescent="0.3">
      <c r="A2396">
        <v>100067</v>
      </c>
      <c r="B2396">
        <v>230922</v>
      </c>
      <c r="C2396" s="3">
        <v>44130.607638888891</v>
      </c>
      <c r="D2396">
        <v>3</v>
      </c>
      <c r="E2396">
        <v>2</v>
      </c>
      <c r="F2396" t="s">
        <v>26</v>
      </c>
      <c r="G2396">
        <v>1</v>
      </c>
      <c r="H2396">
        <v>57.75</v>
      </c>
      <c r="I2396">
        <v>18.44922</v>
      </c>
      <c r="J2396">
        <v>1.125</v>
      </c>
      <c r="K2396">
        <v>93.039060000000006</v>
      </c>
      <c r="L2396" s="3">
        <v>44130.359027777777</v>
      </c>
      <c r="M2396">
        <v>17.18</v>
      </c>
      <c r="N2396" t="s">
        <v>28</v>
      </c>
      <c r="P2396">
        <f>(C2396-Key!$B$1)*24</f>
        <v>-0.46666666661622003</v>
      </c>
      <c r="Q2396">
        <f>(Key!$B$2-'17.1'!C2396)*24</f>
        <v>3.4166666666278616</v>
      </c>
      <c r="R2396" s="3">
        <f>C2396-(M2396-Key!$B$5)/(24*Key!$B$6)</f>
        <v>44130.593824074072</v>
      </c>
      <c r="S2396">
        <f>M2396-Key!$B$5</f>
        <v>14.92</v>
      </c>
      <c r="T2396" s="2">
        <f t="shared" si="185"/>
        <v>44129.611111111109</v>
      </c>
      <c r="U2396" t="str">
        <f t="shared" si="186"/>
        <v>10-25-2020 14:40</v>
      </c>
      <c r="V2396">
        <f>IFERROR(IF(W2396=Z2396,VLOOKUP($U2396,[1]C8842!$G$2:$M$145,3,FALSE),0),0)</f>
        <v>22</v>
      </c>
      <c r="W2396">
        <f>VLOOKUP(RIGHT($V$1,5),Key!$A$9:$B$14,2,FALSE)</f>
        <v>10.199999999999999</v>
      </c>
      <c r="X2396">
        <f t="shared" si="189"/>
        <v>0</v>
      </c>
      <c r="Y2396">
        <f>VLOOKUP(RIGHT($X$1,5),Key!$A$9:$B$14,2,FALSE)</f>
        <v>3.7</v>
      </c>
      <c r="Z2396">
        <f t="shared" si="187"/>
        <v>10.199999999999999</v>
      </c>
      <c r="AA2396">
        <f t="shared" si="188"/>
        <v>22</v>
      </c>
    </row>
    <row r="2397" spans="1:27" x14ac:dyDescent="0.3">
      <c r="A2397">
        <v>100067</v>
      </c>
      <c r="B2397">
        <v>230922</v>
      </c>
      <c r="C2397" s="3">
        <v>44130.607638888891</v>
      </c>
      <c r="D2397">
        <v>0</v>
      </c>
      <c r="E2397">
        <v>2</v>
      </c>
      <c r="F2397" t="s">
        <v>25</v>
      </c>
      <c r="G2397">
        <v>2</v>
      </c>
      <c r="H2397">
        <v>66.457030000000003</v>
      </c>
      <c r="I2397">
        <v>22.140630000000002</v>
      </c>
      <c r="J2397">
        <v>1.125</v>
      </c>
      <c r="K2397">
        <v>46.019530000000003</v>
      </c>
      <c r="L2397" s="3">
        <v>44130.359027777777</v>
      </c>
      <c r="M2397">
        <v>17.18</v>
      </c>
      <c r="N2397" t="s">
        <v>28</v>
      </c>
      <c r="P2397">
        <f>(C2397-Key!$B$1)*24</f>
        <v>-0.46666666661622003</v>
      </c>
      <c r="Q2397">
        <f>(Key!$B$2-'17.1'!C2397)*24</f>
        <v>3.4166666666278616</v>
      </c>
      <c r="R2397" s="3">
        <f>C2397-(M2397-Key!$B$5)/(24*Key!$B$6)</f>
        <v>44130.593824074072</v>
      </c>
      <c r="S2397">
        <f>M2397-Key!$B$5</f>
        <v>14.92</v>
      </c>
      <c r="T2397" s="2">
        <f t="shared" si="185"/>
        <v>44129.611111111109</v>
      </c>
      <c r="U2397" t="str">
        <f t="shared" si="186"/>
        <v>10-25-2020 14:40</v>
      </c>
      <c r="V2397">
        <f>IFERROR(IF(W2397=Z2397,VLOOKUP($U2397,[1]C8842!$G$2:$M$145,3,FALSE),0),0)</f>
        <v>22</v>
      </c>
      <c r="W2397">
        <f>VLOOKUP(RIGHT($V$1,5),Key!$A$9:$B$14,2,FALSE)</f>
        <v>10.199999999999999</v>
      </c>
      <c r="X2397">
        <f t="shared" si="189"/>
        <v>0</v>
      </c>
      <c r="Y2397">
        <f>VLOOKUP(RIGHT($X$1,5),Key!$A$9:$B$14,2,FALSE)</f>
        <v>3.7</v>
      </c>
      <c r="Z2397">
        <f t="shared" si="187"/>
        <v>10.199999999999999</v>
      </c>
      <c r="AA2397">
        <f t="shared" si="188"/>
        <v>22</v>
      </c>
    </row>
    <row r="2398" spans="1:27" x14ac:dyDescent="0.3">
      <c r="A2398">
        <v>100067</v>
      </c>
      <c r="B2398">
        <v>230922</v>
      </c>
      <c r="C2398" s="3">
        <v>44130.607638888891</v>
      </c>
      <c r="D2398">
        <v>0</v>
      </c>
      <c r="E2398">
        <v>2</v>
      </c>
      <c r="F2398" t="s">
        <v>25</v>
      </c>
      <c r="G2398">
        <v>1</v>
      </c>
      <c r="H2398">
        <v>70.867189999999994</v>
      </c>
      <c r="I2398">
        <v>15.839840000000001</v>
      </c>
      <c r="J2398">
        <v>0.8203125</v>
      </c>
      <c r="K2398">
        <v>46.019530000000003</v>
      </c>
      <c r="L2398" s="3">
        <v>44130.359027777777</v>
      </c>
      <c r="M2398">
        <v>17.18</v>
      </c>
      <c r="N2398" t="s">
        <v>28</v>
      </c>
      <c r="P2398">
        <f>(C2398-Key!$B$1)*24</f>
        <v>-0.46666666661622003</v>
      </c>
      <c r="Q2398">
        <f>(Key!$B$2-'17.1'!C2398)*24</f>
        <v>3.4166666666278616</v>
      </c>
      <c r="R2398" s="3">
        <f>C2398-(M2398-Key!$B$5)/(24*Key!$B$6)</f>
        <v>44130.593824074072</v>
      </c>
      <c r="S2398">
        <f>M2398-Key!$B$5</f>
        <v>14.92</v>
      </c>
      <c r="T2398" s="2">
        <f t="shared" si="185"/>
        <v>44129.611111111109</v>
      </c>
      <c r="U2398" t="str">
        <f t="shared" si="186"/>
        <v>10-25-2020 14:40</v>
      </c>
      <c r="V2398">
        <f>IFERROR(IF(W2398=Z2398,VLOOKUP($U2398,[1]C8842!$G$2:$M$145,3,FALSE),0),0)</f>
        <v>22</v>
      </c>
      <c r="W2398">
        <f>VLOOKUP(RIGHT($V$1,5),Key!$A$9:$B$14,2,FALSE)</f>
        <v>10.199999999999999</v>
      </c>
      <c r="X2398">
        <f t="shared" si="189"/>
        <v>0</v>
      </c>
      <c r="Y2398">
        <f>VLOOKUP(RIGHT($X$1,5),Key!$A$9:$B$14,2,FALSE)</f>
        <v>3.7</v>
      </c>
      <c r="Z2398">
        <f t="shared" si="187"/>
        <v>10.199999999999999</v>
      </c>
      <c r="AA2398">
        <f t="shared" si="188"/>
        <v>22</v>
      </c>
    </row>
    <row r="2399" spans="1:27" x14ac:dyDescent="0.3">
      <c r="A2399">
        <v>100067</v>
      </c>
      <c r="B2399">
        <v>230922</v>
      </c>
      <c r="C2399" s="3">
        <v>44130.607638888891</v>
      </c>
      <c r="D2399">
        <v>3</v>
      </c>
      <c r="E2399">
        <v>2</v>
      </c>
      <c r="F2399" t="s">
        <v>26</v>
      </c>
      <c r="G2399">
        <v>3</v>
      </c>
      <c r="H2399">
        <v>61.855469999999997</v>
      </c>
      <c r="I2399">
        <v>46.65625</v>
      </c>
      <c r="J2399">
        <v>2.265625</v>
      </c>
      <c r="K2399">
        <v>91.039060000000006</v>
      </c>
      <c r="L2399" s="3">
        <v>44130.359027777777</v>
      </c>
      <c r="M2399">
        <v>17.18</v>
      </c>
      <c r="N2399" t="s">
        <v>28</v>
      </c>
      <c r="P2399">
        <f>(C2399-Key!$B$1)*24</f>
        <v>-0.46666666661622003</v>
      </c>
      <c r="Q2399">
        <f>(Key!$B$2-'17.1'!C2399)*24</f>
        <v>3.4166666666278616</v>
      </c>
      <c r="R2399" s="3">
        <f>C2399-(M2399-Key!$B$5)/(24*Key!$B$6)</f>
        <v>44130.593824074072</v>
      </c>
      <c r="S2399">
        <f>M2399-Key!$B$5</f>
        <v>14.92</v>
      </c>
      <c r="T2399" s="2">
        <f t="shared" si="185"/>
        <v>44129.611111111109</v>
      </c>
      <c r="U2399" t="str">
        <f t="shared" si="186"/>
        <v>10-25-2020 14:40</v>
      </c>
      <c r="V2399">
        <f>IFERROR(IF(W2399=Z2399,VLOOKUP($U2399,[1]C8842!$G$2:$M$145,3,FALSE),0),0)</f>
        <v>22</v>
      </c>
      <c r="W2399">
        <f>VLOOKUP(RIGHT($V$1,5),Key!$A$9:$B$14,2,FALSE)</f>
        <v>10.199999999999999</v>
      </c>
      <c r="X2399">
        <f t="shared" si="189"/>
        <v>0</v>
      </c>
      <c r="Y2399">
        <f>VLOOKUP(RIGHT($X$1,5),Key!$A$9:$B$14,2,FALSE)</f>
        <v>3.7</v>
      </c>
      <c r="Z2399">
        <f t="shared" si="187"/>
        <v>10.199999999999999</v>
      </c>
      <c r="AA2399">
        <f t="shared" si="188"/>
        <v>22</v>
      </c>
    </row>
    <row r="2400" spans="1:27" x14ac:dyDescent="0.3">
      <c r="A2400">
        <v>100067</v>
      </c>
      <c r="B2400">
        <v>230922</v>
      </c>
      <c r="C2400" s="3">
        <v>44130.607638888891</v>
      </c>
      <c r="D2400">
        <v>1</v>
      </c>
      <c r="E2400">
        <v>1</v>
      </c>
      <c r="F2400" t="s">
        <v>25</v>
      </c>
      <c r="G2400">
        <v>1</v>
      </c>
      <c r="H2400">
        <v>64.488280000000003</v>
      </c>
      <c r="I2400">
        <v>16.38672</v>
      </c>
      <c r="J2400">
        <v>0.921875</v>
      </c>
      <c r="K2400">
        <v>59.023440000000001</v>
      </c>
      <c r="L2400" s="3">
        <v>44130.359027777777</v>
      </c>
      <c r="M2400">
        <v>17.18</v>
      </c>
      <c r="N2400" t="s">
        <v>28</v>
      </c>
      <c r="P2400">
        <f>(C2400-Key!$B$1)*24</f>
        <v>-0.46666666661622003</v>
      </c>
      <c r="Q2400">
        <f>(Key!$B$2-'17.1'!C2400)*24</f>
        <v>3.4166666666278616</v>
      </c>
      <c r="R2400" s="3">
        <f>C2400-(M2400-Key!$B$5)/(24*Key!$B$6)</f>
        <v>44130.593824074072</v>
      </c>
      <c r="S2400">
        <f>M2400-Key!$B$5</f>
        <v>14.92</v>
      </c>
      <c r="T2400" s="2">
        <f t="shared" si="185"/>
        <v>44129.611111111109</v>
      </c>
      <c r="U2400" t="str">
        <f t="shared" si="186"/>
        <v>10-25-2020 14:40</v>
      </c>
      <c r="V2400">
        <f>IFERROR(IF(W2400=Z2400,VLOOKUP($U2400,[1]C8842!$G$2:$M$145,3,FALSE),0),0)</f>
        <v>22</v>
      </c>
      <c r="W2400">
        <f>VLOOKUP(RIGHT($V$1,5),Key!$A$9:$B$14,2,FALSE)</f>
        <v>10.199999999999999</v>
      </c>
      <c r="X2400">
        <f t="shared" si="189"/>
        <v>0</v>
      </c>
      <c r="Y2400">
        <f>VLOOKUP(RIGHT($X$1,5),Key!$A$9:$B$14,2,FALSE)</f>
        <v>3.7</v>
      </c>
      <c r="Z2400">
        <f t="shared" si="187"/>
        <v>10.199999999999999</v>
      </c>
      <c r="AA2400">
        <f t="shared" si="188"/>
        <v>22</v>
      </c>
    </row>
    <row r="2401" spans="1:27" x14ac:dyDescent="0.3">
      <c r="A2401">
        <v>100067</v>
      </c>
      <c r="B2401">
        <v>230922</v>
      </c>
      <c r="C2401" s="3">
        <v>44130.607638888891</v>
      </c>
      <c r="D2401">
        <v>3</v>
      </c>
      <c r="E2401">
        <v>2</v>
      </c>
      <c r="F2401" t="s">
        <v>26</v>
      </c>
      <c r="G2401">
        <v>1</v>
      </c>
      <c r="H2401">
        <v>69.140630000000002</v>
      </c>
      <c r="I2401">
        <v>17.660160000000001</v>
      </c>
      <c r="J2401">
        <v>0.91015630000000003</v>
      </c>
      <c r="K2401">
        <v>95.039060000000006</v>
      </c>
      <c r="L2401" s="3">
        <v>44130.359027777777</v>
      </c>
      <c r="M2401">
        <v>17.18</v>
      </c>
      <c r="N2401" t="s">
        <v>28</v>
      </c>
      <c r="P2401">
        <f>(C2401-Key!$B$1)*24</f>
        <v>-0.46666666661622003</v>
      </c>
      <c r="Q2401">
        <f>(Key!$B$2-'17.1'!C2401)*24</f>
        <v>3.4166666666278616</v>
      </c>
      <c r="R2401" s="3">
        <f>C2401-(M2401-Key!$B$5)/(24*Key!$B$6)</f>
        <v>44130.593824074072</v>
      </c>
      <c r="S2401">
        <f>M2401-Key!$B$5</f>
        <v>14.92</v>
      </c>
      <c r="T2401" s="2">
        <f t="shared" si="185"/>
        <v>44129.611111111109</v>
      </c>
      <c r="U2401" t="str">
        <f t="shared" si="186"/>
        <v>10-25-2020 14:40</v>
      </c>
      <c r="V2401">
        <f>IFERROR(IF(W2401=Z2401,VLOOKUP($U2401,[1]C8842!$G$2:$M$145,3,FALSE),0),0)</f>
        <v>22</v>
      </c>
      <c r="W2401">
        <f>VLOOKUP(RIGHT($V$1,5),Key!$A$9:$B$14,2,FALSE)</f>
        <v>10.199999999999999</v>
      </c>
      <c r="X2401">
        <f t="shared" si="189"/>
        <v>0</v>
      </c>
      <c r="Y2401">
        <f>VLOOKUP(RIGHT($X$1,5),Key!$A$9:$B$14,2,FALSE)</f>
        <v>3.7</v>
      </c>
      <c r="Z2401">
        <f t="shared" si="187"/>
        <v>10.199999999999999</v>
      </c>
      <c r="AA2401">
        <f t="shared" si="188"/>
        <v>22</v>
      </c>
    </row>
    <row r="2402" spans="1:27" x14ac:dyDescent="0.3">
      <c r="A2402">
        <v>100067</v>
      </c>
      <c r="B2402">
        <v>230922</v>
      </c>
      <c r="C2402" s="3">
        <v>44130.607638888891</v>
      </c>
      <c r="D2402">
        <v>2</v>
      </c>
      <c r="E2402">
        <v>1</v>
      </c>
      <c r="F2402" t="s">
        <v>26</v>
      </c>
      <c r="G2402">
        <v>1</v>
      </c>
      <c r="H2402">
        <v>71.609380000000002</v>
      </c>
      <c r="I2402">
        <v>16.007809999999999</v>
      </c>
      <c r="J2402">
        <v>0.81640630000000003</v>
      </c>
      <c r="K2402">
        <v>81.035160000000005</v>
      </c>
      <c r="L2402" s="3">
        <v>44130.359027777777</v>
      </c>
      <c r="M2402">
        <v>17.18</v>
      </c>
      <c r="N2402" t="s">
        <v>28</v>
      </c>
      <c r="P2402">
        <f>(C2402-Key!$B$1)*24</f>
        <v>-0.46666666661622003</v>
      </c>
      <c r="Q2402">
        <f>(Key!$B$2-'17.1'!C2402)*24</f>
        <v>3.4166666666278616</v>
      </c>
      <c r="R2402" s="3">
        <f>C2402-(M2402-Key!$B$5)/(24*Key!$B$6)</f>
        <v>44130.593824074072</v>
      </c>
      <c r="S2402">
        <f>M2402-Key!$B$5</f>
        <v>14.92</v>
      </c>
      <c r="T2402" s="2">
        <f t="shared" si="185"/>
        <v>44129.611111111109</v>
      </c>
      <c r="U2402" t="str">
        <f t="shared" si="186"/>
        <v>10-25-2020 14:40</v>
      </c>
      <c r="V2402">
        <f>IFERROR(IF(W2402=Z2402,VLOOKUP($U2402,[1]C8842!$G$2:$M$145,3,FALSE),0),0)</f>
        <v>22</v>
      </c>
      <c r="W2402">
        <f>VLOOKUP(RIGHT($V$1,5),Key!$A$9:$B$14,2,FALSE)</f>
        <v>10.199999999999999</v>
      </c>
      <c r="X2402">
        <f t="shared" si="189"/>
        <v>0</v>
      </c>
      <c r="Y2402">
        <f>VLOOKUP(RIGHT($X$1,5),Key!$A$9:$B$14,2,FALSE)</f>
        <v>3.7</v>
      </c>
      <c r="Z2402">
        <f t="shared" si="187"/>
        <v>10.199999999999999</v>
      </c>
      <c r="AA2402">
        <f t="shared" si="188"/>
        <v>22</v>
      </c>
    </row>
    <row r="2403" spans="1:27" x14ac:dyDescent="0.3">
      <c r="A2403">
        <v>100067</v>
      </c>
      <c r="B2403">
        <v>230922</v>
      </c>
      <c r="C2403" s="3">
        <v>44130.607638888891</v>
      </c>
      <c r="D2403">
        <v>0</v>
      </c>
      <c r="E2403">
        <v>2</v>
      </c>
      <c r="F2403" t="s">
        <v>25</v>
      </c>
      <c r="G2403">
        <v>3</v>
      </c>
      <c r="H2403">
        <v>68.136719999999997</v>
      </c>
      <c r="I2403">
        <v>40.800780000000003</v>
      </c>
      <c r="J2403">
        <v>1.828125</v>
      </c>
      <c r="K2403">
        <v>46.019530000000003</v>
      </c>
      <c r="L2403" s="3">
        <v>44130.359027777777</v>
      </c>
      <c r="M2403">
        <v>17.18</v>
      </c>
      <c r="N2403" t="s">
        <v>28</v>
      </c>
      <c r="P2403">
        <f>(C2403-Key!$B$1)*24</f>
        <v>-0.46666666661622003</v>
      </c>
      <c r="Q2403">
        <f>(Key!$B$2-'17.1'!C2403)*24</f>
        <v>3.4166666666278616</v>
      </c>
      <c r="R2403" s="3">
        <f>C2403-(M2403-Key!$B$5)/(24*Key!$B$6)</f>
        <v>44130.593824074072</v>
      </c>
      <c r="S2403">
        <f>M2403-Key!$B$5</f>
        <v>14.92</v>
      </c>
      <c r="T2403" s="2">
        <f t="shared" si="185"/>
        <v>44129.611111111109</v>
      </c>
      <c r="U2403" t="str">
        <f t="shared" si="186"/>
        <v>10-25-2020 14:40</v>
      </c>
      <c r="V2403">
        <f>IFERROR(IF(W2403=Z2403,VLOOKUP($U2403,[1]C8842!$G$2:$M$145,3,FALSE),0),0)</f>
        <v>22</v>
      </c>
      <c r="W2403">
        <f>VLOOKUP(RIGHT($V$1,5),Key!$A$9:$B$14,2,FALSE)</f>
        <v>10.199999999999999</v>
      </c>
      <c r="X2403">
        <f t="shared" si="189"/>
        <v>0</v>
      </c>
      <c r="Y2403">
        <f>VLOOKUP(RIGHT($X$1,5),Key!$A$9:$B$14,2,FALSE)</f>
        <v>3.7</v>
      </c>
      <c r="Z2403">
        <f t="shared" si="187"/>
        <v>10.199999999999999</v>
      </c>
      <c r="AA2403">
        <f t="shared" si="188"/>
        <v>22</v>
      </c>
    </row>
    <row r="2404" spans="1:27" x14ac:dyDescent="0.3">
      <c r="A2404">
        <v>100067</v>
      </c>
      <c r="B2404">
        <v>230922</v>
      </c>
      <c r="C2404" s="3">
        <v>44130.607638888891</v>
      </c>
      <c r="D2404">
        <v>1</v>
      </c>
      <c r="E2404">
        <v>1</v>
      </c>
      <c r="F2404" t="s">
        <v>25</v>
      </c>
      <c r="G2404">
        <v>1</v>
      </c>
      <c r="H2404">
        <v>66.265630000000002</v>
      </c>
      <c r="I2404">
        <v>18.023440000000001</v>
      </c>
      <c r="J2404">
        <v>0.9609375</v>
      </c>
      <c r="K2404">
        <v>56.023440000000001</v>
      </c>
      <c r="L2404" s="3">
        <v>44130.359027777777</v>
      </c>
      <c r="M2404">
        <v>17.18</v>
      </c>
      <c r="N2404" t="s">
        <v>28</v>
      </c>
      <c r="P2404">
        <f>(C2404-Key!$B$1)*24</f>
        <v>-0.46666666661622003</v>
      </c>
      <c r="Q2404">
        <f>(Key!$B$2-'17.1'!C2404)*24</f>
        <v>3.4166666666278616</v>
      </c>
      <c r="R2404" s="3">
        <f>C2404-(M2404-Key!$B$5)/(24*Key!$B$6)</f>
        <v>44130.593824074072</v>
      </c>
      <c r="S2404">
        <f>M2404-Key!$B$5</f>
        <v>14.92</v>
      </c>
      <c r="T2404" s="2">
        <f t="shared" si="185"/>
        <v>44129.611111111109</v>
      </c>
      <c r="U2404" t="str">
        <f t="shared" si="186"/>
        <v>10-25-2020 14:40</v>
      </c>
      <c r="V2404">
        <f>IFERROR(IF(W2404=Z2404,VLOOKUP($U2404,[1]C8842!$G$2:$M$145,3,FALSE),0),0)</f>
        <v>22</v>
      </c>
      <c r="W2404">
        <f>VLOOKUP(RIGHT($V$1,5),Key!$A$9:$B$14,2,FALSE)</f>
        <v>10.199999999999999</v>
      </c>
      <c r="X2404">
        <f t="shared" si="189"/>
        <v>0</v>
      </c>
      <c r="Y2404">
        <f>VLOOKUP(RIGHT($X$1,5),Key!$A$9:$B$14,2,FALSE)</f>
        <v>3.7</v>
      </c>
      <c r="Z2404">
        <f t="shared" si="187"/>
        <v>10.199999999999999</v>
      </c>
      <c r="AA2404">
        <f t="shared" si="188"/>
        <v>22</v>
      </c>
    </row>
    <row r="2405" spans="1:27" x14ac:dyDescent="0.3">
      <c r="A2405">
        <v>100067</v>
      </c>
      <c r="B2405">
        <v>230922</v>
      </c>
      <c r="C2405" s="3">
        <v>44130.607638888891</v>
      </c>
      <c r="D2405">
        <v>0</v>
      </c>
      <c r="E2405">
        <v>2</v>
      </c>
      <c r="F2405" t="s">
        <v>25</v>
      </c>
      <c r="G2405">
        <v>1</v>
      </c>
      <c r="H2405">
        <v>64.527339999999995</v>
      </c>
      <c r="I2405">
        <v>15.027340000000001</v>
      </c>
      <c r="J2405">
        <v>0.8671875</v>
      </c>
      <c r="K2405">
        <v>44.019530000000003</v>
      </c>
      <c r="L2405" s="3">
        <v>44130.359027777777</v>
      </c>
      <c r="M2405">
        <v>17.18</v>
      </c>
      <c r="N2405" t="s">
        <v>28</v>
      </c>
      <c r="P2405">
        <f>(C2405-Key!$B$1)*24</f>
        <v>-0.46666666661622003</v>
      </c>
      <c r="Q2405">
        <f>(Key!$B$2-'17.1'!C2405)*24</f>
        <v>3.4166666666278616</v>
      </c>
      <c r="R2405" s="3">
        <f>C2405-(M2405-Key!$B$5)/(24*Key!$B$6)</f>
        <v>44130.593824074072</v>
      </c>
      <c r="S2405">
        <f>M2405-Key!$B$5</f>
        <v>14.92</v>
      </c>
      <c r="T2405" s="2">
        <f t="shared" si="185"/>
        <v>44129.611111111109</v>
      </c>
      <c r="U2405" t="str">
        <f t="shared" si="186"/>
        <v>10-25-2020 14:40</v>
      </c>
      <c r="V2405">
        <f>IFERROR(IF(W2405=Z2405,VLOOKUP($U2405,[1]C8842!$G$2:$M$145,3,FALSE),0),0)</f>
        <v>22</v>
      </c>
      <c r="W2405">
        <f>VLOOKUP(RIGHT($V$1,5),Key!$A$9:$B$14,2,FALSE)</f>
        <v>10.199999999999999</v>
      </c>
      <c r="X2405">
        <f t="shared" si="189"/>
        <v>0</v>
      </c>
      <c r="Y2405">
        <f>VLOOKUP(RIGHT($X$1,5),Key!$A$9:$B$14,2,FALSE)</f>
        <v>3.7</v>
      </c>
      <c r="Z2405">
        <f t="shared" si="187"/>
        <v>10.199999999999999</v>
      </c>
      <c r="AA2405">
        <f t="shared" si="188"/>
        <v>22</v>
      </c>
    </row>
    <row r="2406" spans="1:27" x14ac:dyDescent="0.3">
      <c r="A2406">
        <v>100067</v>
      </c>
      <c r="B2406">
        <v>230922</v>
      </c>
      <c r="C2406" s="3">
        <v>44130.607638888891</v>
      </c>
      <c r="D2406">
        <v>3</v>
      </c>
      <c r="E2406">
        <v>2</v>
      </c>
      <c r="F2406" t="s">
        <v>26</v>
      </c>
      <c r="G2406">
        <v>4</v>
      </c>
      <c r="H2406">
        <v>61.871090000000002</v>
      </c>
      <c r="I2406">
        <v>72.738280000000003</v>
      </c>
      <c r="J2406">
        <v>3.3867189999999998</v>
      </c>
      <c r="K2406">
        <v>94.039060000000006</v>
      </c>
      <c r="L2406" s="3">
        <v>44130.359027777777</v>
      </c>
      <c r="M2406">
        <v>17.18</v>
      </c>
      <c r="N2406" t="s">
        <v>28</v>
      </c>
      <c r="P2406">
        <f>(C2406-Key!$B$1)*24</f>
        <v>-0.46666666661622003</v>
      </c>
      <c r="Q2406">
        <f>(Key!$B$2-'17.1'!C2406)*24</f>
        <v>3.4166666666278616</v>
      </c>
      <c r="R2406" s="3">
        <f>C2406-(M2406-Key!$B$5)/(24*Key!$B$6)</f>
        <v>44130.593824074072</v>
      </c>
      <c r="S2406">
        <f>M2406-Key!$B$5</f>
        <v>14.92</v>
      </c>
      <c r="T2406" s="2">
        <f t="shared" si="185"/>
        <v>44129.611111111109</v>
      </c>
      <c r="U2406" t="str">
        <f t="shared" si="186"/>
        <v>10-25-2020 14:40</v>
      </c>
      <c r="V2406">
        <f>IFERROR(IF(W2406=Z2406,VLOOKUP($U2406,[1]C8842!$G$2:$M$145,3,FALSE),0),0)</f>
        <v>22</v>
      </c>
      <c r="W2406">
        <f>VLOOKUP(RIGHT($V$1,5),Key!$A$9:$B$14,2,FALSE)</f>
        <v>10.199999999999999</v>
      </c>
      <c r="X2406">
        <f t="shared" si="189"/>
        <v>0</v>
      </c>
      <c r="Y2406">
        <f>VLOOKUP(RIGHT($X$1,5),Key!$A$9:$B$14,2,FALSE)</f>
        <v>3.7</v>
      </c>
      <c r="Z2406">
        <f t="shared" si="187"/>
        <v>10.199999999999999</v>
      </c>
      <c r="AA2406">
        <f t="shared" si="188"/>
        <v>22</v>
      </c>
    </row>
    <row r="2407" spans="1:27" x14ac:dyDescent="0.3">
      <c r="A2407">
        <v>100067</v>
      </c>
      <c r="B2407">
        <v>230922</v>
      </c>
      <c r="C2407" s="3">
        <v>44130.607638888891</v>
      </c>
      <c r="D2407">
        <v>3</v>
      </c>
      <c r="E2407">
        <v>2</v>
      </c>
      <c r="F2407" t="s">
        <v>26</v>
      </c>
      <c r="G2407">
        <v>2</v>
      </c>
      <c r="H2407">
        <v>66.519530000000003</v>
      </c>
      <c r="I2407">
        <v>22.757809999999999</v>
      </c>
      <c r="J2407">
        <v>1.1484380000000001</v>
      </c>
      <c r="K2407">
        <v>94.039060000000006</v>
      </c>
      <c r="L2407" s="3">
        <v>44130.359027777777</v>
      </c>
      <c r="M2407">
        <v>17.18</v>
      </c>
      <c r="N2407" t="s">
        <v>28</v>
      </c>
      <c r="P2407">
        <f>(C2407-Key!$B$1)*24</f>
        <v>-0.46666666661622003</v>
      </c>
      <c r="Q2407">
        <f>(Key!$B$2-'17.1'!C2407)*24</f>
        <v>3.4166666666278616</v>
      </c>
      <c r="R2407" s="3">
        <f>C2407-(M2407-Key!$B$5)/(24*Key!$B$6)</f>
        <v>44130.593824074072</v>
      </c>
      <c r="S2407">
        <f>M2407-Key!$B$5</f>
        <v>14.92</v>
      </c>
      <c r="T2407" s="2">
        <f t="shared" si="185"/>
        <v>44129.611111111109</v>
      </c>
      <c r="U2407" t="str">
        <f t="shared" si="186"/>
        <v>10-25-2020 14:40</v>
      </c>
      <c r="V2407">
        <f>IFERROR(IF(W2407=Z2407,VLOOKUP($U2407,[1]C8842!$G$2:$M$145,3,FALSE),0),0)</f>
        <v>22</v>
      </c>
      <c r="W2407">
        <f>VLOOKUP(RIGHT($V$1,5),Key!$A$9:$B$14,2,FALSE)</f>
        <v>10.199999999999999</v>
      </c>
      <c r="X2407">
        <f t="shared" si="189"/>
        <v>0</v>
      </c>
      <c r="Y2407">
        <f>VLOOKUP(RIGHT($X$1,5),Key!$A$9:$B$14,2,FALSE)</f>
        <v>3.7</v>
      </c>
      <c r="Z2407">
        <f t="shared" si="187"/>
        <v>10.199999999999999</v>
      </c>
      <c r="AA2407">
        <f t="shared" si="188"/>
        <v>22</v>
      </c>
    </row>
    <row r="2408" spans="1:27" x14ac:dyDescent="0.3">
      <c r="A2408">
        <v>100067</v>
      </c>
      <c r="B2408">
        <v>230922</v>
      </c>
      <c r="C2408" s="3">
        <v>44130.607638888891</v>
      </c>
      <c r="D2408">
        <v>1</v>
      </c>
      <c r="E2408">
        <v>1</v>
      </c>
      <c r="F2408" t="s">
        <v>25</v>
      </c>
      <c r="G2408">
        <v>2</v>
      </c>
      <c r="H2408">
        <v>61.046880000000002</v>
      </c>
      <c r="I2408">
        <v>22.296880000000002</v>
      </c>
      <c r="J2408">
        <v>1.230469</v>
      </c>
      <c r="K2408">
        <v>58.023440000000001</v>
      </c>
      <c r="L2408" s="3">
        <v>44130.359027777777</v>
      </c>
      <c r="M2408">
        <v>17.18</v>
      </c>
      <c r="N2408" t="s">
        <v>28</v>
      </c>
      <c r="P2408">
        <f>(C2408-Key!$B$1)*24</f>
        <v>-0.46666666661622003</v>
      </c>
      <c r="Q2408">
        <f>(Key!$B$2-'17.1'!C2408)*24</f>
        <v>3.4166666666278616</v>
      </c>
      <c r="R2408" s="3">
        <f>C2408-(M2408-Key!$B$5)/(24*Key!$B$6)</f>
        <v>44130.593824074072</v>
      </c>
      <c r="S2408">
        <f>M2408-Key!$B$5</f>
        <v>14.92</v>
      </c>
      <c r="T2408" s="2">
        <f t="shared" si="185"/>
        <v>44129.611111111109</v>
      </c>
      <c r="U2408" t="str">
        <f t="shared" si="186"/>
        <v>10-25-2020 14:40</v>
      </c>
      <c r="V2408">
        <f>IFERROR(IF(W2408=Z2408,VLOOKUP($U2408,[1]C8842!$G$2:$M$145,3,FALSE),0),0)</f>
        <v>22</v>
      </c>
      <c r="W2408">
        <f>VLOOKUP(RIGHT($V$1,5),Key!$A$9:$B$14,2,FALSE)</f>
        <v>10.199999999999999</v>
      </c>
      <c r="X2408">
        <f t="shared" si="189"/>
        <v>0</v>
      </c>
      <c r="Y2408">
        <f>VLOOKUP(RIGHT($X$1,5),Key!$A$9:$B$14,2,FALSE)</f>
        <v>3.7</v>
      </c>
      <c r="Z2408">
        <f t="shared" si="187"/>
        <v>10.199999999999999</v>
      </c>
      <c r="AA2408">
        <f t="shared" si="188"/>
        <v>22</v>
      </c>
    </row>
    <row r="2409" spans="1:27" x14ac:dyDescent="0.3">
      <c r="A2409">
        <v>100067</v>
      </c>
      <c r="B2409">
        <v>230922</v>
      </c>
      <c r="C2409" s="3">
        <v>44130.607638888891</v>
      </c>
      <c r="D2409">
        <v>0</v>
      </c>
      <c r="E2409">
        <v>2</v>
      </c>
      <c r="F2409" t="s">
        <v>25</v>
      </c>
      <c r="G2409">
        <v>1</v>
      </c>
      <c r="H2409">
        <v>60.746090000000002</v>
      </c>
      <c r="I2409">
        <v>15.746090000000001</v>
      </c>
      <c r="J2409">
        <v>0.94921880000000003</v>
      </c>
      <c r="K2409">
        <v>44.019530000000003</v>
      </c>
      <c r="L2409" s="3">
        <v>44130.359027777777</v>
      </c>
      <c r="M2409">
        <v>17.18</v>
      </c>
      <c r="N2409" t="s">
        <v>28</v>
      </c>
      <c r="P2409">
        <f>(C2409-Key!$B$1)*24</f>
        <v>-0.46666666661622003</v>
      </c>
      <c r="Q2409">
        <f>(Key!$B$2-'17.1'!C2409)*24</f>
        <v>3.4166666666278616</v>
      </c>
      <c r="R2409" s="3">
        <f>C2409-(M2409-Key!$B$5)/(24*Key!$B$6)</f>
        <v>44130.593824074072</v>
      </c>
      <c r="S2409">
        <f>M2409-Key!$B$5</f>
        <v>14.92</v>
      </c>
      <c r="T2409" s="2">
        <f t="shared" si="185"/>
        <v>44129.611111111109</v>
      </c>
      <c r="U2409" t="str">
        <f t="shared" si="186"/>
        <v>10-25-2020 14:40</v>
      </c>
      <c r="V2409">
        <f>IFERROR(IF(W2409=Z2409,VLOOKUP($U2409,[1]C8842!$G$2:$M$145,3,FALSE),0),0)</f>
        <v>22</v>
      </c>
      <c r="W2409">
        <f>VLOOKUP(RIGHT($V$1,5),Key!$A$9:$B$14,2,FALSE)</f>
        <v>10.199999999999999</v>
      </c>
      <c r="X2409">
        <f t="shared" si="189"/>
        <v>0</v>
      </c>
      <c r="Y2409">
        <f>VLOOKUP(RIGHT($X$1,5),Key!$A$9:$B$14,2,FALSE)</f>
        <v>3.7</v>
      </c>
      <c r="Z2409">
        <f t="shared" si="187"/>
        <v>10.199999999999999</v>
      </c>
      <c r="AA2409">
        <f t="shared" si="188"/>
        <v>22</v>
      </c>
    </row>
    <row r="2410" spans="1:27" x14ac:dyDescent="0.3">
      <c r="A2410">
        <v>100067</v>
      </c>
      <c r="B2410">
        <v>230922</v>
      </c>
      <c r="C2410" s="3">
        <v>44130.607638888891</v>
      </c>
      <c r="D2410">
        <v>1</v>
      </c>
      <c r="E2410">
        <v>1</v>
      </c>
      <c r="F2410" t="s">
        <v>25</v>
      </c>
      <c r="G2410">
        <v>1</v>
      </c>
      <c r="H2410">
        <v>62.085940000000001</v>
      </c>
      <c r="I2410">
        <v>19.67578</v>
      </c>
      <c r="J2410">
        <v>1.097656</v>
      </c>
      <c r="K2410">
        <v>56.023440000000001</v>
      </c>
      <c r="L2410" s="3">
        <v>44130.359027777777</v>
      </c>
      <c r="M2410">
        <v>17.18</v>
      </c>
      <c r="N2410" t="s">
        <v>28</v>
      </c>
      <c r="P2410">
        <f>(C2410-Key!$B$1)*24</f>
        <v>-0.46666666661622003</v>
      </c>
      <c r="Q2410">
        <f>(Key!$B$2-'17.1'!C2410)*24</f>
        <v>3.4166666666278616</v>
      </c>
      <c r="R2410" s="3">
        <f>C2410-(M2410-Key!$B$5)/(24*Key!$B$6)</f>
        <v>44130.593824074072</v>
      </c>
      <c r="S2410">
        <f>M2410-Key!$B$5</f>
        <v>14.92</v>
      </c>
      <c r="T2410" s="2">
        <f t="shared" si="185"/>
        <v>44129.611111111109</v>
      </c>
      <c r="U2410" t="str">
        <f t="shared" si="186"/>
        <v>10-25-2020 14:40</v>
      </c>
      <c r="V2410">
        <f>IFERROR(IF(W2410=Z2410,VLOOKUP($U2410,[1]C8842!$G$2:$M$145,3,FALSE),0),0)</f>
        <v>22</v>
      </c>
      <c r="W2410">
        <f>VLOOKUP(RIGHT($V$1,5),Key!$A$9:$B$14,2,FALSE)</f>
        <v>10.199999999999999</v>
      </c>
      <c r="X2410">
        <f t="shared" si="189"/>
        <v>0</v>
      </c>
      <c r="Y2410">
        <f>VLOOKUP(RIGHT($X$1,5),Key!$A$9:$B$14,2,FALSE)</f>
        <v>3.7</v>
      </c>
      <c r="Z2410">
        <f t="shared" si="187"/>
        <v>10.199999999999999</v>
      </c>
      <c r="AA2410">
        <f t="shared" si="188"/>
        <v>22</v>
      </c>
    </row>
    <row r="2411" spans="1:27" x14ac:dyDescent="0.3">
      <c r="A2411">
        <v>100067</v>
      </c>
      <c r="B2411">
        <v>230922</v>
      </c>
      <c r="C2411" s="3">
        <v>44130.607638888891</v>
      </c>
      <c r="D2411">
        <v>3</v>
      </c>
      <c r="E2411">
        <v>2</v>
      </c>
      <c r="F2411" t="s">
        <v>26</v>
      </c>
      <c r="G2411">
        <v>1</v>
      </c>
      <c r="H2411">
        <v>67.742189999999994</v>
      </c>
      <c r="I2411">
        <v>18.671880000000002</v>
      </c>
      <c r="J2411">
        <v>0.96875</v>
      </c>
      <c r="K2411">
        <v>93.039060000000006</v>
      </c>
      <c r="L2411" s="3">
        <v>44130.359027777777</v>
      </c>
      <c r="M2411">
        <v>17.18</v>
      </c>
      <c r="N2411" t="s">
        <v>28</v>
      </c>
      <c r="P2411">
        <f>(C2411-Key!$B$1)*24</f>
        <v>-0.46666666661622003</v>
      </c>
      <c r="Q2411">
        <f>(Key!$B$2-'17.1'!C2411)*24</f>
        <v>3.4166666666278616</v>
      </c>
      <c r="R2411" s="3">
        <f>C2411-(M2411-Key!$B$5)/(24*Key!$B$6)</f>
        <v>44130.593824074072</v>
      </c>
      <c r="S2411">
        <f>M2411-Key!$B$5</f>
        <v>14.92</v>
      </c>
      <c r="T2411" s="2">
        <f t="shared" si="185"/>
        <v>44129.611111111109</v>
      </c>
      <c r="U2411" t="str">
        <f t="shared" si="186"/>
        <v>10-25-2020 14:40</v>
      </c>
      <c r="V2411">
        <f>IFERROR(IF(W2411=Z2411,VLOOKUP($U2411,[1]C8842!$G$2:$M$145,3,FALSE),0),0)</f>
        <v>22</v>
      </c>
      <c r="W2411">
        <f>VLOOKUP(RIGHT($V$1,5),Key!$A$9:$B$14,2,FALSE)</f>
        <v>10.199999999999999</v>
      </c>
      <c r="X2411">
        <f t="shared" si="189"/>
        <v>0</v>
      </c>
      <c r="Y2411">
        <f>VLOOKUP(RIGHT($X$1,5),Key!$A$9:$B$14,2,FALSE)</f>
        <v>3.7</v>
      </c>
      <c r="Z2411">
        <f t="shared" si="187"/>
        <v>10.199999999999999</v>
      </c>
      <c r="AA2411">
        <f t="shared" si="188"/>
        <v>22</v>
      </c>
    </row>
    <row r="2412" spans="1:27" x14ac:dyDescent="0.3">
      <c r="A2412">
        <v>100067</v>
      </c>
      <c r="B2412">
        <v>230922</v>
      </c>
      <c r="C2412" s="3">
        <v>44130.607638888891</v>
      </c>
      <c r="D2412">
        <v>3</v>
      </c>
      <c r="E2412">
        <v>2</v>
      </c>
      <c r="F2412" t="s">
        <v>26</v>
      </c>
      <c r="G2412">
        <v>1</v>
      </c>
      <c r="H2412">
        <v>74.773439999999994</v>
      </c>
      <c r="I2412">
        <v>18.390630000000002</v>
      </c>
      <c r="J2412">
        <v>0.8671875</v>
      </c>
      <c r="K2412">
        <v>95.039060000000006</v>
      </c>
      <c r="L2412" s="3">
        <v>44130.359027777777</v>
      </c>
      <c r="M2412">
        <v>17.18</v>
      </c>
      <c r="N2412" t="s">
        <v>28</v>
      </c>
      <c r="P2412">
        <f>(C2412-Key!$B$1)*24</f>
        <v>-0.46666666661622003</v>
      </c>
      <c r="Q2412">
        <f>(Key!$B$2-'17.1'!C2412)*24</f>
        <v>3.4166666666278616</v>
      </c>
      <c r="R2412" s="3">
        <f>C2412-(M2412-Key!$B$5)/(24*Key!$B$6)</f>
        <v>44130.593824074072</v>
      </c>
      <c r="S2412">
        <f>M2412-Key!$B$5</f>
        <v>14.92</v>
      </c>
      <c r="T2412" s="2">
        <f t="shared" si="185"/>
        <v>44129.611111111109</v>
      </c>
      <c r="U2412" t="str">
        <f t="shared" si="186"/>
        <v>10-25-2020 14:40</v>
      </c>
      <c r="V2412">
        <f>IFERROR(IF(W2412=Z2412,VLOOKUP($U2412,[1]C8842!$G$2:$M$145,3,FALSE),0),0)</f>
        <v>22</v>
      </c>
      <c r="W2412">
        <f>VLOOKUP(RIGHT($V$1,5),Key!$A$9:$B$14,2,FALSE)</f>
        <v>10.199999999999999</v>
      </c>
      <c r="X2412">
        <f t="shared" si="189"/>
        <v>0</v>
      </c>
      <c r="Y2412">
        <f>VLOOKUP(RIGHT($X$1,5),Key!$A$9:$B$14,2,FALSE)</f>
        <v>3.7</v>
      </c>
      <c r="Z2412">
        <f t="shared" si="187"/>
        <v>10.199999999999999</v>
      </c>
      <c r="AA2412">
        <f t="shared" si="188"/>
        <v>22</v>
      </c>
    </row>
    <row r="2413" spans="1:27" x14ac:dyDescent="0.3">
      <c r="A2413">
        <v>100067</v>
      </c>
      <c r="B2413">
        <v>230922</v>
      </c>
      <c r="C2413" s="3">
        <v>44130.607638888891</v>
      </c>
      <c r="D2413">
        <v>3</v>
      </c>
      <c r="E2413">
        <v>2</v>
      </c>
      <c r="F2413" t="s">
        <v>26</v>
      </c>
      <c r="G2413">
        <v>1</v>
      </c>
      <c r="H2413">
        <v>72.167969999999997</v>
      </c>
      <c r="I2413">
        <v>15.914059999999999</v>
      </c>
      <c r="J2413">
        <v>0.80859380000000003</v>
      </c>
      <c r="K2413">
        <v>94.039060000000006</v>
      </c>
      <c r="L2413" s="3">
        <v>44130.359027777777</v>
      </c>
      <c r="M2413">
        <v>17.18</v>
      </c>
      <c r="N2413" t="s">
        <v>28</v>
      </c>
      <c r="P2413">
        <f>(C2413-Key!$B$1)*24</f>
        <v>-0.46666666661622003</v>
      </c>
      <c r="Q2413">
        <f>(Key!$B$2-'17.1'!C2413)*24</f>
        <v>3.4166666666278616</v>
      </c>
      <c r="R2413" s="3">
        <f>C2413-(M2413-Key!$B$5)/(24*Key!$B$6)</f>
        <v>44130.593824074072</v>
      </c>
      <c r="S2413">
        <f>M2413-Key!$B$5</f>
        <v>14.92</v>
      </c>
      <c r="T2413" s="2">
        <f t="shared" si="185"/>
        <v>44129.611111111109</v>
      </c>
      <c r="U2413" t="str">
        <f t="shared" si="186"/>
        <v>10-25-2020 14:40</v>
      </c>
      <c r="V2413">
        <f>IFERROR(IF(W2413=Z2413,VLOOKUP($U2413,[1]C8842!$G$2:$M$145,3,FALSE),0),0)</f>
        <v>22</v>
      </c>
      <c r="W2413">
        <f>VLOOKUP(RIGHT($V$1,5),Key!$A$9:$B$14,2,FALSE)</f>
        <v>10.199999999999999</v>
      </c>
      <c r="X2413">
        <f t="shared" si="189"/>
        <v>0</v>
      </c>
      <c r="Y2413">
        <f>VLOOKUP(RIGHT($X$1,5),Key!$A$9:$B$14,2,FALSE)</f>
        <v>3.7</v>
      </c>
      <c r="Z2413">
        <f t="shared" si="187"/>
        <v>10.199999999999999</v>
      </c>
      <c r="AA2413">
        <f t="shared" si="188"/>
        <v>22</v>
      </c>
    </row>
    <row r="2414" spans="1:27" x14ac:dyDescent="0.3">
      <c r="A2414">
        <v>100067</v>
      </c>
      <c r="B2414">
        <v>230922</v>
      </c>
      <c r="C2414" s="3">
        <v>44130.607638888891</v>
      </c>
      <c r="D2414">
        <v>2</v>
      </c>
      <c r="E2414">
        <v>1</v>
      </c>
      <c r="F2414" t="s">
        <v>26</v>
      </c>
      <c r="G2414">
        <v>1</v>
      </c>
      <c r="H2414">
        <v>72.300780000000003</v>
      </c>
      <c r="I2414">
        <v>14.378909999999999</v>
      </c>
      <c r="J2414">
        <v>0.74609380000000003</v>
      </c>
      <c r="K2414">
        <v>88.035160000000005</v>
      </c>
      <c r="L2414" s="3">
        <v>44130.359027777777</v>
      </c>
      <c r="M2414">
        <v>17.18</v>
      </c>
      <c r="N2414" t="s">
        <v>28</v>
      </c>
      <c r="P2414">
        <f>(C2414-Key!$B$1)*24</f>
        <v>-0.46666666661622003</v>
      </c>
      <c r="Q2414">
        <f>(Key!$B$2-'17.1'!C2414)*24</f>
        <v>3.4166666666278616</v>
      </c>
      <c r="R2414" s="3">
        <f>C2414-(M2414-Key!$B$5)/(24*Key!$B$6)</f>
        <v>44130.593824074072</v>
      </c>
      <c r="S2414">
        <f>M2414-Key!$B$5</f>
        <v>14.92</v>
      </c>
      <c r="T2414" s="2">
        <f t="shared" si="185"/>
        <v>44129.611111111109</v>
      </c>
      <c r="U2414" t="str">
        <f t="shared" si="186"/>
        <v>10-25-2020 14:40</v>
      </c>
      <c r="V2414">
        <f>IFERROR(IF(W2414=Z2414,VLOOKUP($U2414,[1]C8842!$G$2:$M$145,3,FALSE),0),0)</f>
        <v>22</v>
      </c>
      <c r="W2414">
        <f>VLOOKUP(RIGHT($V$1,5),Key!$A$9:$B$14,2,FALSE)</f>
        <v>10.199999999999999</v>
      </c>
      <c r="X2414">
        <f t="shared" si="189"/>
        <v>0</v>
      </c>
      <c r="Y2414">
        <f>VLOOKUP(RIGHT($X$1,5),Key!$A$9:$B$14,2,FALSE)</f>
        <v>3.7</v>
      </c>
      <c r="Z2414">
        <f t="shared" si="187"/>
        <v>10.199999999999999</v>
      </c>
      <c r="AA2414">
        <f t="shared" si="188"/>
        <v>22</v>
      </c>
    </row>
    <row r="2415" spans="1:27" x14ac:dyDescent="0.3">
      <c r="A2415">
        <v>100067</v>
      </c>
      <c r="B2415">
        <v>230922</v>
      </c>
      <c r="C2415" s="3">
        <v>44130.607638888891</v>
      </c>
      <c r="D2415">
        <v>2</v>
      </c>
      <c r="E2415">
        <v>1</v>
      </c>
      <c r="F2415" t="s">
        <v>26</v>
      </c>
      <c r="G2415">
        <v>1</v>
      </c>
      <c r="H2415">
        <v>66.328130000000002</v>
      </c>
      <c r="I2415">
        <v>17.816410000000001</v>
      </c>
      <c r="J2415">
        <v>0.953125</v>
      </c>
      <c r="K2415">
        <v>82.035160000000005</v>
      </c>
      <c r="L2415" s="3">
        <v>44130.359027777777</v>
      </c>
      <c r="M2415">
        <v>17.18</v>
      </c>
      <c r="N2415" t="s">
        <v>28</v>
      </c>
      <c r="P2415">
        <f>(C2415-Key!$B$1)*24</f>
        <v>-0.46666666661622003</v>
      </c>
      <c r="Q2415">
        <f>(Key!$B$2-'17.1'!C2415)*24</f>
        <v>3.4166666666278616</v>
      </c>
      <c r="R2415" s="3">
        <f>C2415-(M2415-Key!$B$5)/(24*Key!$B$6)</f>
        <v>44130.593824074072</v>
      </c>
      <c r="S2415">
        <f>M2415-Key!$B$5</f>
        <v>14.92</v>
      </c>
      <c r="T2415" s="2">
        <f t="shared" si="185"/>
        <v>44129.611111111109</v>
      </c>
      <c r="U2415" t="str">
        <f t="shared" si="186"/>
        <v>10-25-2020 14:40</v>
      </c>
      <c r="V2415">
        <f>IFERROR(IF(W2415=Z2415,VLOOKUP($U2415,[1]C8842!$G$2:$M$145,3,FALSE),0),0)</f>
        <v>22</v>
      </c>
      <c r="W2415">
        <f>VLOOKUP(RIGHT($V$1,5),Key!$A$9:$B$14,2,FALSE)</f>
        <v>10.199999999999999</v>
      </c>
      <c r="X2415">
        <f t="shared" si="189"/>
        <v>0</v>
      </c>
      <c r="Y2415">
        <f>VLOOKUP(RIGHT($X$1,5),Key!$A$9:$B$14,2,FALSE)</f>
        <v>3.7</v>
      </c>
      <c r="Z2415">
        <f t="shared" si="187"/>
        <v>10.199999999999999</v>
      </c>
      <c r="AA2415">
        <f t="shared" si="188"/>
        <v>22</v>
      </c>
    </row>
    <row r="2416" spans="1:27" x14ac:dyDescent="0.3">
      <c r="A2416">
        <v>100067</v>
      </c>
      <c r="B2416">
        <v>230922</v>
      </c>
      <c r="C2416" s="3">
        <v>44130.607638888891</v>
      </c>
      <c r="D2416">
        <v>3</v>
      </c>
      <c r="E2416">
        <v>2</v>
      </c>
      <c r="F2416" t="s">
        <v>26</v>
      </c>
      <c r="G2416">
        <v>5</v>
      </c>
      <c r="H2416">
        <v>54.382809999999999</v>
      </c>
      <c r="I2416">
        <v>90.761719999999997</v>
      </c>
      <c r="J2416">
        <v>4.7382809999999997</v>
      </c>
      <c r="K2416">
        <v>94.039060000000006</v>
      </c>
      <c r="L2416" s="3">
        <v>44130.359027777777</v>
      </c>
      <c r="M2416">
        <v>17.18</v>
      </c>
      <c r="N2416" t="s">
        <v>28</v>
      </c>
      <c r="P2416">
        <f>(C2416-Key!$B$1)*24</f>
        <v>-0.46666666661622003</v>
      </c>
      <c r="Q2416">
        <f>(Key!$B$2-'17.1'!C2416)*24</f>
        <v>3.4166666666278616</v>
      </c>
      <c r="R2416" s="3">
        <f>C2416-(M2416-Key!$B$5)/(24*Key!$B$6)</f>
        <v>44130.593824074072</v>
      </c>
      <c r="S2416">
        <f>M2416-Key!$B$5</f>
        <v>14.92</v>
      </c>
      <c r="T2416" s="2">
        <f t="shared" si="185"/>
        <v>44129.611111111109</v>
      </c>
      <c r="U2416" t="str">
        <f t="shared" si="186"/>
        <v>10-25-2020 14:40</v>
      </c>
      <c r="V2416">
        <f>IFERROR(IF(W2416=Z2416,VLOOKUP($U2416,[1]C8842!$G$2:$M$145,3,FALSE),0),0)</f>
        <v>22</v>
      </c>
      <c r="W2416">
        <f>VLOOKUP(RIGHT($V$1,5),Key!$A$9:$B$14,2,FALSE)</f>
        <v>10.199999999999999</v>
      </c>
      <c r="X2416">
        <f t="shared" si="189"/>
        <v>0</v>
      </c>
      <c r="Y2416">
        <f>VLOOKUP(RIGHT($X$1,5),Key!$A$9:$B$14,2,FALSE)</f>
        <v>3.7</v>
      </c>
      <c r="Z2416">
        <f t="shared" si="187"/>
        <v>10.199999999999999</v>
      </c>
      <c r="AA2416">
        <f t="shared" si="188"/>
        <v>22</v>
      </c>
    </row>
    <row r="2417" spans="1:27" x14ac:dyDescent="0.3">
      <c r="A2417">
        <v>100067</v>
      </c>
      <c r="B2417">
        <v>230922</v>
      </c>
      <c r="C2417" s="3">
        <v>44130.607638888891</v>
      </c>
      <c r="D2417">
        <v>2</v>
      </c>
      <c r="E2417">
        <v>1</v>
      </c>
      <c r="F2417" t="s">
        <v>26</v>
      </c>
      <c r="G2417">
        <v>1</v>
      </c>
      <c r="H2417">
        <v>74.417969999999997</v>
      </c>
      <c r="I2417">
        <v>17.242190000000001</v>
      </c>
      <c r="J2417">
        <v>0.828125</v>
      </c>
      <c r="K2417">
        <v>82.035160000000005</v>
      </c>
      <c r="L2417" s="3">
        <v>44130.359027777777</v>
      </c>
      <c r="M2417">
        <v>17.18</v>
      </c>
      <c r="N2417" t="s">
        <v>28</v>
      </c>
      <c r="P2417">
        <f>(C2417-Key!$B$1)*24</f>
        <v>-0.46666666661622003</v>
      </c>
      <c r="Q2417">
        <f>(Key!$B$2-'17.1'!C2417)*24</f>
        <v>3.4166666666278616</v>
      </c>
      <c r="R2417" s="3">
        <f>C2417-(M2417-Key!$B$5)/(24*Key!$B$6)</f>
        <v>44130.593824074072</v>
      </c>
      <c r="S2417">
        <f>M2417-Key!$B$5</f>
        <v>14.92</v>
      </c>
      <c r="T2417" s="2">
        <f t="shared" si="185"/>
        <v>44129.611111111109</v>
      </c>
      <c r="U2417" t="str">
        <f t="shared" si="186"/>
        <v>10-25-2020 14:40</v>
      </c>
      <c r="V2417">
        <f>IFERROR(IF(W2417=Z2417,VLOOKUP($U2417,[1]C8842!$G$2:$M$145,3,FALSE),0),0)</f>
        <v>22</v>
      </c>
      <c r="W2417">
        <f>VLOOKUP(RIGHT($V$1,5),Key!$A$9:$B$14,2,FALSE)</f>
        <v>10.199999999999999</v>
      </c>
      <c r="X2417">
        <f t="shared" si="189"/>
        <v>0</v>
      </c>
      <c r="Y2417">
        <f>VLOOKUP(RIGHT($X$1,5),Key!$A$9:$B$14,2,FALSE)</f>
        <v>3.7</v>
      </c>
      <c r="Z2417">
        <f t="shared" si="187"/>
        <v>10.199999999999999</v>
      </c>
      <c r="AA2417">
        <f t="shared" si="188"/>
        <v>22</v>
      </c>
    </row>
    <row r="2418" spans="1:27" x14ac:dyDescent="0.3">
      <c r="A2418">
        <v>100067</v>
      </c>
      <c r="B2418">
        <v>230922</v>
      </c>
      <c r="C2418" s="3">
        <v>44130.607638888891</v>
      </c>
      <c r="D2418">
        <v>2</v>
      </c>
      <c r="E2418">
        <v>1</v>
      </c>
      <c r="F2418" t="s">
        <v>26</v>
      </c>
      <c r="G2418">
        <v>2</v>
      </c>
      <c r="H2418">
        <v>69.636719999999997</v>
      </c>
      <c r="I2418">
        <v>21.69922</v>
      </c>
      <c r="J2418">
        <v>1.058594</v>
      </c>
      <c r="K2418">
        <v>80.03125</v>
      </c>
      <c r="L2418" s="3">
        <v>44130.359027777777</v>
      </c>
      <c r="M2418">
        <v>17.18</v>
      </c>
      <c r="N2418" t="s">
        <v>28</v>
      </c>
      <c r="P2418">
        <f>(C2418-Key!$B$1)*24</f>
        <v>-0.46666666661622003</v>
      </c>
      <c r="Q2418">
        <f>(Key!$B$2-'17.1'!C2418)*24</f>
        <v>3.4166666666278616</v>
      </c>
      <c r="R2418" s="3">
        <f>C2418-(M2418-Key!$B$5)/(24*Key!$B$6)</f>
        <v>44130.593824074072</v>
      </c>
      <c r="S2418">
        <f>M2418-Key!$B$5</f>
        <v>14.92</v>
      </c>
      <c r="T2418" s="2">
        <f t="shared" si="185"/>
        <v>44129.611111111109</v>
      </c>
      <c r="U2418" t="str">
        <f t="shared" si="186"/>
        <v>10-25-2020 14:40</v>
      </c>
      <c r="V2418">
        <f>IFERROR(IF(W2418=Z2418,VLOOKUP($U2418,[1]C8842!$G$2:$M$145,3,FALSE),0),0)</f>
        <v>22</v>
      </c>
      <c r="W2418">
        <f>VLOOKUP(RIGHT($V$1,5),Key!$A$9:$B$14,2,FALSE)</f>
        <v>10.199999999999999</v>
      </c>
      <c r="X2418">
        <f t="shared" si="189"/>
        <v>0</v>
      </c>
      <c r="Y2418">
        <f>VLOOKUP(RIGHT($X$1,5),Key!$A$9:$B$14,2,FALSE)</f>
        <v>3.7</v>
      </c>
      <c r="Z2418">
        <f t="shared" si="187"/>
        <v>10.199999999999999</v>
      </c>
      <c r="AA2418">
        <f t="shared" si="188"/>
        <v>22</v>
      </c>
    </row>
    <row r="2419" spans="1:27" x14ac:dyDescent="0.3">
      <c r="A2419">
        <v>100067</v>
      </c>
      <c r="B2419">
        <v>230922</v>
      </c>
      <c r="C2419" s="3">
        <v>44130.60833333333</v>
      </c>
      <c r="D2419">
        <v>1</v>
      </c>
      <c r="E2419">
        <v>1</v>
      </c>
      <c r="F2419" t="s">
        <v>25</v>
      </c>
      <c r="G2419">
        <v>1</v>
      </c>
      <c r="H2419">
        <v>69.058589999999995</v>
      </c>
      <c r="I2419">
        <v>14.85547</v>
      </c>
      <c r="J2419">
        <v>0.80078130000000003</v>
      </c>
      <c r="K2419">
        <v>56.023440000000001</v>
      </c>
      <c r="L2419" s="3">
        <v>44130.359027777777</v>
      </c>
      <c r="M2419">
        <v>17.18</v>
      </c>
      <c r="N2419" t="s">
        <v>28</v>
      </c>
      <c r="P2419">
        <f>(C2419-Key!$B$1)*24</f>
        <v>-0.45000000006984919</v>
      </c>
      <c r="Q2419">
        <f>(Key!$B$2-'17.1'!C2419)*24</f>
        <v>3.4000000000814907</v>
      </c>
      <c r="R2419" s="3">
        <f>C2419-(M2419-Key!$B$5)/(24*Key!$B$6)</f>
        <v>44130.594518518512</v>
      </c>
      <c r="S2419">
        <f>M2419-Key!$B$5</f>
        <v>14.92</v>
      </c>
      <c r="T2419" s="2">
        <f t="shared" si="185"/>
        <v>44129.611111111109</v>
      </c>
      <c r="U2419" t="str">
        <f t="shared" si="186"/>
        <v>10-25-2020 14:40</v>
      </c>
      <c r="V2419">
        <f>IFERROR(IF(W2419=Z2419,VLOOKUP($U2419,[1]C8842!$G$2:$M$145,3,FALSE),0),0)</f>
        <v>22</v>
      </c>
      <c r="W2419">
        <f>VLOOKUP(RIGHT($V$1,5),Key!$A$9:$B$14,2,FALSE)</f>
        <v>10.199999999999999</v>
      </c>
      <c r="X2419">
        <f t="shared" si="189"/>
        <v>0</v>
      </c>
      <c r="Y2419">
        <f>VLOOKUP(RIGHT($X$1,5),Key!$A$9:$B$14,2,FALSE)</f>
        <v>3.7</v>
      </c>
      <c r="Z2419">
        <f t="shared" si="187"/>
        <v>10.199999999999999</v>
      </c>
      <c r="AA2419">
        <f t="shared" si="188"/>
        <v>22</v>
      </c>
    </row>
    <row r="2420" spans="1:27" x14ac:dyDescent="0.3">
      <c r="A2420">
        <v>100067</v>
      </c>
      <c r="B2420">
        <v>230922</v>
      </c>
      <c r="C2420" s="3">
        <v>44130.60833333333</v>
      </c>
      <c r="D2420">
        <v>2</v>
      </c>
      <c r="E2420">
        <v>1</v>
      </c>
      <c r="F2420" t="s">
        <v>26</v>
      </c>
      <c r="G2420">
        <v>1</v>
      </c>
      <c r="H2420">
        <v>69.535160000000005</v>
      </c>
      <c r="I2420">
        <v>19.39453</v>
      </c>
      <c r="J2420">
        <v>0.96875</v>
      </c>
      <c r="K2420">
        <v>82.035160000000005</v>
      </c>
      <c r="L2420" s="3">
        <v>44130.359027777777</v>
      </c>
      <c r="M2420">
        <v>17.18</v>
      </c>
      <c r="N2420" t="s">
        <v>28</v>
      </c>
      <c r="P2420">
        <f>(C2420-Key!$B$1)*24</f>
        <v>-0.45000000006984919</v>
      </c>
      <c r="Q2420">
        <f>(Key!$B$2-'17.1'!C2420)*24</f>
        <v>3.4000000000814907</v>
      </c>
      <c r="R2420" s="3">
        <f>C2420-(M2420-Key!$B$5)/(24*Key!$B$6)</f>
        <v>44130.594518518512</v>
      </c>
      <c r="S2420">
        <f>M2420-Key!$B$5</f>
        <v>14.92</v>
      </c>
      <c r="T2420" s="2">
        <f t="shared" si="185"/>
        <v>44129.611111111109</v>
      </c>
      <c r="U2420" t="str">
        <f t="shared" si="186"/>
        <v>10-25-2020 14:40</v>
      </c>
      <c r="V2420">
        <f>IFERROR(IF(W2420=Z2420,VLOOKUP($U2420,[1]C8842!$G$2:$M$145,3,FALSE),0),0)</f>
        <v>22</v>
      </c>
      <c r="W2420">
        <f>VLOOKUP(RIGHT($V$1,5),Key!$A$9:$B$14,2,FALSE)</f>
        <v>10.199999999999999</v>
      </c>
      <c r="X2420">
        <f t="shared" si="189"/>
        <v>0</v>
      </c>
      <c r="Y2420">
        <f>VLOOKUP(RIGHT($X$1,5),Key!$A$9:$B$14,2,FALSE)</f>
        <v>3.7</v>
      </c>
      <c r="Z2420">
        <f t="shared" si="187"/>
        <v>10.199999999999999</v>
      </c>
      <c r="AA2420">
        <f t="shared" si="188"/>
        <v>22</v>
      </c>
    </row>
    <row r="2421" spans="1:27" x14ac:dyDescent="0.3">
      <c r="A2421">
        <v>100067</v>
      </c>
      <c r="B2421">
        <v>230922</v>
      </c>
      <c r="C2421" s="3">
        <v>44130.60833333333</v>
      </c>
      <c r="D2421">
        <v>0</v>
      </c>
      <c r="E2421">
        <v>2</v>
      </c>
      <c r="F2421" t="s">
        <v>25</v>
      </c>
      <c r="G2421">
        <v>2</v>
      </c>
      <c r="H2421">
        <v>63.269530000000003</v>
      </c>
      <c r="I2421">
        <v>20.617190000000001</v>
      </c>
      <c r="J2421">
        <v>1.1171880000000001</v>
      </c>
      <c r="K2421">
        <v>46.019530000000003</v>
      </c>
      <c r="L2421" s="3">
        <v>44130.359027777777</v>
      </c>
      <c r="M2421">
        <v>17.18</v>
      </c>
      <c r="N2421" t="s">
        <v>28</v>
      </c>
      <c r="P2421">
        <f>(C2421-Key!$B$1)*24</f>
        <v>-0.45000000006984919</v>
      </c>
      <c r="Q2421">
        <f>(Key!$B$2-'17.1'!C2421)*24</f>
        <v>3.4000000000814907</v>
      </c>
      <c r="R2421" s="3">
        <f>C2421-(M2421-Key!$B$5)/(24*Key!$B$6)</f>
        <v>44130.594518518512</v>
      </c>
      <c r="S2421">
        <f>M2421-Key!$B$5</f>
        <v>14.92</v>
      </c>
      <c r="T2421" s="2">
        <f t="shared" si="185"/>
        <v>44129.611111111109</v>
      </c>
      <c r="U2421" t="str">
        <f t="shared" si="186"/>
        <v>10-25-2020 14:40</v>
      </c>
      <c r="V2421">
        <f>IFERROR(IF(W2421=Z2421,VLOOKUP($U2421,[1]C8842!$G$2:$M$145,3,FALSE),0),0)</f>
        <v>22</v>
      </c>
      <c r="W2421">
        <f>VLOOKUP(RIGHT($V$1,5),Key!$A$9:$B$14,2,FALSE)</f>
        <v>10.199999999999999</v>
      </c>
      <c r="X2421">
        <f t="shared" si="189"/>
        <v>0</v>
      </c>
      <c r="Y2421">
        <f>VLOOKUP(RIGHT($X$1,5),Key!$A$9:$B$14,2,FALSE)</f>
        <v>3.7</v>
      </c>
      <c r="Z2421">
        <f t="shared" si="187"/>
        <v>10.199999999999999</v>
      </c>
      <c r="AA2421">
        <f t="shared" si="188"/>
        <v>22</v>
      </c>
    </row>
    <row r="2422" spans="1:27" x14ac:dyDescent="0.3">
      <c r="A2422">
        <v>100067</v>
      </c>
      <c r="B2422">
        <v>230922</v>
      </c>
      <c r="C2422" s="3">
        <v>44130.60833333333</v>
      </c>
      <c r="D2422">
        <v>1</v>
      </c>
      <c r="E2422">
        <v>1</v>
      </c>
      <c r="F2422" t="s">
        <v>25</v>
      </c>
      <c r="G2422">
        <v>1</v>
      </c>
      <c r="H2422">
        <v>69.472660000000005</v>
      </c>
      <c r="I2422">
        <v>17.835940000000001</v>
      </c>
      <c r="J2422">
        <v>0.91015630000000003</v>
      </c>
      <c r="K2422">
        <v>57.023440000000001</v>
      </c>
      <c r="L2422" s="3">
        <v>44130.359027777777</v>
      </c>
      <c r="M2422">
        <v>17.18</v>
      </c>
      <c r="N2422" t="s">
        <v>28</v>
      </c>
      <c r="P2422">
        <f>(C2422-Key!$B$1)*24</f>
        <v>-0.45000000006984919</v>
      </c>
      <c r="Q2422">
        <f>(Key!$B$2-'17.1'!C2422)*24</f>
        <v>3.4000000000814907</v>
      </c>
      <c r="R2422" s="3">
        <f>C2422-(M2422-Key!$B$5)/(24*Key!$B$6)</f>
        <v>44130.594518518512</v>
      </c>
      <c r="S2422">
        <f>M2422-Key!$B$5</f>
        <v>14.92</v>
      </c>
      <c r="T2422" s="2">
        <f t="shared" si="185"/>
        <v>44129.611111111109</v>
      </c>
      <c r="U2422" t="str">
        <f t="shared" si="186"/>
        <v>10-25-2020 14:40</v>
      </c>
      <c r="V2422">
        <f>IFERROR(IF(W2422=Z2422,VLOOKUP($U2422,[1]C8842!$G$2:$M$145,3,FALSE),0),0)</f>
        <v>22</v>
      </c>
      <c r="W2422">
        <f>VLOOKUP(RIGHT($V$1,5),Key!$A$9:$B$14,2,FALSE)</f>
        <v>10.199999999999999</v>
      </c>
      <c r="X2422">
        <f t="shared" si="189"/>
        <v>0</v>
      </c>
      <c r="Y2422">
        <f>VLOOKUP(RIGHT($X$1,5),Key!$A$9:$B$14,2,FALSE)</f>
        <v>3.7</v>
      </c>
      <c r="Z2422">
        <f t="shared" si="187"/>
        <v>10.199999999999999</v>
      </c>
      <c r="AA2422">
        <f t="shared" si="188"/>
        <v>22</v>
      </c>
    </row>
    <row r="2423" spans="1:27" x14ac:dyDescent="0.3">
      <c r="A2423">
        <v>100067</v>
      </c>
      <c r="B2423">
        <v>230922</v>
      </c>
      <c r="C2423" s="3">
        <v>44130.60833333333</v>
      </c>
      <c r="D2423">
        <v>3</v>
      </c>
      <c r="E2423">
        <v>2</v>
      </c>
      <c r="F2423" t="s">
        <v>26</v>
      </c>
      <c r="G2423">
        <v>1</v>
      </c>
      <c r="H2423">
        <v>63.425780000000003</v>
      </c>
      <c r="I2423">
        <v>19.964839999999999</v>
      </c>
      <c r="J2423">
        <v>1.0859380000000001</v>
      </c>
      <c r="K2423">
        <v>94.039060000000006</v>
      </c>
      <c r="L2423" s="3">
        <v>44130.359027777777</v>
      </c>
      <c r="M2423">
        <v>17.18</v>
      </c>
      <c r="N2423" t="s">
        <v>28</v>
      </c>
      <c r="P2423">
        <f>(C2423-Key!$B$1)*24</f>
        <v>-0.45000000006984919</v>
      </c>
      <c r="Q2423">
        <f>(Key!$B$2-'17.1'!C2423)*24</f>
        <v>3.4000000000814907</v>
      </c>
      <c r="R2423" s="3">
        <f>C2423-(M2423-Key!$B$5)/(24*Key!$B$6)</f>
        <v>44130.594518518512</v>
      </c>
      <c r="S2423">
        <f>M2423-Key!$B$5</f>
        <v>14.92</v>
      </c>
      <c r="T2423" s="2">
        <f t="shared" si="185"/>
        <v>44129.611111111109</v>
      </c>
      <c r="U2423" t="str">
        <f t="shared" si="186"/>
        <v>10-25-2020 14:40</v>
      </c>
      <c r="V2423">
        <f>IFERROR(IF(W2423=Z2423,VLOOKUP($U2423,[1]C8842!$G$2:$M$145,3,FALSE),0),0)</f>
        <v>22</v>
      </c>
      <c r="W2423">
        <f>VLOOKUP(RIGHT($V$1,5),Key!$A$9:$B$14,2,FALSE)</f>
        <v>10.199999999999999</v>
      </c>
      <c r="X2423">
        <f t="shared" si="189"/>
        <v>0</v>
      </c>
      <c r="Y2423">
        <f>VLOOKUP(RIGHT($X$1,5),Key!$A$9:$B$14,2,FALSE)</f>
        <v>3.7</v>
      </c>
      <c r="Z2423">
        <f t="shared" si="187"/>
        <v>10.199999999999999</v>
      </c>
      <c r="AA2423">
        <f t="shared" si="188"/>
        <v>22</v>
      </c>
    </row>
    <row r="2424" spans="1:27" x14ac:dyDescent="0.3">
      <c r="A2424">
        <v>100067</v>
      </c>
      <c r="B2424">
        <v>230922</v>
      </c>
      <c r="C2424" s="3">
        <v>44130.60833333333</v>
      </c>
      <c r="D2424">
        <v>3</v>
      </c>
      <c r="E2424">
        <v>2</v>
      </c>
      <c r="F2424" t="s">
        <v>26</v>
      </c>
      <c r="G2424">
        <v>1</v>
      </c>
      <c r="H2424">
        <v>70.085939999999994</v>
      </c>
      <c r="I2424">
        <v>13.85938</v>
      </c>
      <c r="J2424">
        <v>0.75390630000000003</v>
      </c>
      <c r="K2424">
        <v>93.039060000000006</v>
      </c>
      <c r="L2424" s="3">
        <v>44130.359027777777</v>
      </c>
      <c r="M2424">
        <v>17.18</v>
      </c>
      <c r="N2424" t="s">
        <v>28</v>
      </c>
      <c r="P2424">
        <f>(C2424-Key!$B$1)*24</f>
        <v>-0.45000000006984919</v>
      </c>
      <c r="Q2424">
        <f>(Key!$B$2-'17.1'!C2424)*24</f>
        <v>3.4000000000814907</v>
      </c>
      <c r="R2424" s="3">
        <f>C2424-(M2424-Key!$B$5)/(24*Key!$B$6)</f>
        <v>44130.594518518512</v>
      </c>
      <c r="S2424">
        <f>M2424-Key!$B$5</f>
        <v>14.92</v>
      </c>
      <c r="T2424" s="2">
        <f t="shared" si="185"/>
        <v>44129.611111111109</v>
      </c>
      <c r="U2424" t="str">
        <f t="shared" si="186"/>
        <v>10-25-2020 14:40</v>
      </c>
      <c r="V2424">
        <f>IFERROR(IF(W2424=Z2424,VLOOKUP($U2424,[1]C8842!$G$2:$M$145,3,FALSE),0),0)</f>
        <v>22</v>
      </c>
      <c r="W2424">
        <f>VLOOKUP(RIGHT($V$1,5),Key!$A$9:$B$14,2,FALSE)</f>
        <v>10.199999999999999</v>
      </c>
      <c r="X2424">
        <f t="shared" si="189"/>
        <v>0</v>
      </c>
      <c r="Y2424">
        <f>VLOOKUP(RIGHT($X$1,5),Key!$A$9:$B$14,2,FALSE)</f>
        <v>3.7</v>
      </c>
      <c r="Z2424">
        <f t="shared" si="187"/>
        <v>10.199999999999999</v>
      </c>
      <c r="AA2424">
        <f t="shared" si="188"/>
        <v>22</v>
      </c>
    </row>
    <row r="2425" spans="1:27" x14ac:dyDescent="0.3">
      <c r="A2425">
        <v>100067</v>
      </c>
      <c r="B2425">
        <v>230922</v>
      </c>
      <c r="C2425" s="3">
        <v>44130.60833333333</v>
      </c>
      <c r="D2425">
        <v>0</v>
      </c>
      <c r="E2425">
        <v>2</v>
      </c>
      <c r="F2425" t="s">
        <v>25</v>
      </c>
      <c r="G2425">
        <v>1</v>
      </c>
      <c r="H2425">
        <v>62.285159999999998</v>
      </c>
      <c r="I2425">
        <v>17.632809999999999</v>
      </c>
      <c r="J2425">
        <v>1.0078130000000001</v>
      </c>
      <c r="K2425">
        <v>48.019530000000003</v>
      </c>
      <c r="L2425" s="3">
        <v>44130.359027777777</v>
      </c>
      <c r="M2425">
        <v>17.18</v>
      </c>
      <c r="N2425" t="s">
        <v>28</v>
      </c>
      <c r="P2425">
        <f>(C2425-Key!$B$1)*24</f>
        <v>-0.45000000006984919</v>
      </c>
      <c r="Q2425">
        <f>(Key!$B$2-'17.1'!C2425)*24</f>
        <v>3.4000000000814907</v>
      </c>
      <c r="R2425" s="3">
        <f>C2425-(M2425-Key!$B$5)/(24*Key!$B$6)</f>
        <v>44130.594518518512</v>
      </c>
      <c r="S2425">
        <f>M2425-Key!$B$5</f>
        <v>14.92</v>
      </c>
      <c r="T2425" s="2">
        <f t="shared" si="185"/>
        <v>44129.611111111109</v>
      </c>
      <c r="U2425" t="str">
        <f t="shared" si="186"/>
        <v>10-25-2020 14:40</v>
      </c>
      <c r="V2425">
        <f>IFERROR(IF(W2425=Z2425,VLOOKUP($U2425,[1]C8842!$G$2:$M$145,3,FALSE),0),0)</f>
        <v>22</v>
      </c>
      <c r="W2425">
        <f>VLOOKUP(RIGHT($V$1,5),Key!$A$9:$B$14,2,FALSE)</f>
        <v>10.199999999999999</v>
      </c>
      <c r="X2425">
        <f t="shared" si="189"/>
        <v>0</v>
      </c>
      <c r="Y2425">
        <f>VLOOKUP(RIGHT($X$1,5),Key!$A$9:$B$14,2,FALSE)</f>
        <v>3.7</v>
      </c>
      <c r="Z2425">
        <f t="shared" si="187"/>
        <v>10.199999999999999</v>
      </c>
      <c r="AA2425">
        <f t="shared" si="188"/>
        <v>22</v>
      </c>
    </row>
    <row r="2426" spans="1:27" x14ac:dyDescent="0.3">
      <c r="A2426">
        <v>100067</v>
      </c>
      <c r="B2426">
        <v>230922</v>
      </c>
      <c r="C2426" s="3">
        <v>44130.60833333333</v>
      </c>
      <c r="D2426">
        <v>3</v>
      </c>
      <c r="E2426">
        <v>2</v>
      </c>
      <c r="F2426" t="s">
        <v>26</v>
      </c>
      <c r="G2426">
        <v>2</v>
      </c>
      <c r="H2426">
        <v>71.125</v>
      </c>
      <c r="I2426">
        <v>21.35547</v>
      </c>
      <c r="J2426">
        <v>1.019531</v>
      </c>
      <c r="K2426">
        <v>93.039060000000006</v>
      </c>
      <c r="L2426" s="3">
        <v>44130.359027777777</v>
      </c>
      <c r="M2426">
        <v>17.18</v>
      </c>
      <c r="N2426" t="s">
        <v>28</v>
      </c>
      <c r="P2426">
        <f>(C2426-Key!$B$1)*24</f>
        <v>-0.45000000006984919</v>
      </c>
      <c r="Q2426">
        <f>(Key!$B$2-'17.1'!C2426)*24</f>
        <v>3.4000000000814907</v>
      </c>
      <c r="R2426" s="3">
        <f>C2426-(M2426-Key!$B$5)/(24*Key!$B$6)</f>
        <v>44130.594518518512</v>
      </c>
      <c r="S2426">
        <f>M2426-Key!$B$5</f>
        <v>14.92</v>
      </c>
      <c r="T2426" s="2">
        <f t="shared" si="185"/>
        <v>44129.611111111109</v>
      </c>
      <c r="U2426" t="str">
        <f t="shared" si="186"/>
        <v>10-25-2020 14:40</v>
      </c>
      <c r="V2426">
        <f>IFERROR(IF(W2426=Z2426,VLOOKUP($U2426,[1]C8842!$G$2:$M$145,3,FALSE),0),0)</f>
        <v>22</v>
      </c>
      <c r="W2426">
        <f>VLOOKUP(RIGHT($V$1,5),Key!$A$9:$B$14,2,FALSE)</f>
        <v>10.199999999999999</v>
      </c>
      <c r="X2426">
        <f t="shared" si="189"/>
        <v>0</v>
      </c>
      <c r="Y2426">
        <f>VLOOKUP(RIGHT($X$1,5),Key!$A$9:$B$14,2,FALSE)</f>
        <v>3.7</v>
      </c>
      <c r="Z2426">
        <f t="shared" si="187"/>
        <v>10.199999999999999</v>
      </c>
      <c r="AA2426">
        <f t="shared" si="188"/>
        <v>22</v>
      </c>
    </row>
    <row r="2427" spans="1:27" x14ac:dyDescent="0.3">
      <c r="A2427">
        <v>100067</v>
      </c>
      <c r="B2427">
        <v>230922</v>
      </c>
      <c r="C2427" s="3">
        <v>44130.60833333333</v>
      </c>
      <c r="D2427">
        <v>3</v>
      </c>
      <c r="E2427">
        <v>2</v>
      </c>
      <c r="F2427" t="s">
        <v>26</v>
      </c>
      <c r="G2427">
        <v>4</v>
      </c>
      <c r="H2427">
        <v>67.949219999999997</v>
      </c>
      <c r="I2427">
        <v>73.597660000000005</v>
      </c>
      <c r="J2427">
        <v>3.1171880000000001</v>
      </c>
      <c r="K2427">
        <v>94.039060000000006</v>
      </c>
      <c r="L2427" s="3">
        <v>44130.359027777777</v>
      </c>
      <c r="M2427">
        <v>17.18</v>
      </c>
      <c r="N2427" t="s">
        <v>28</v>
      </c>
      <c r="P2427">
        <f>(C2427-Key!$B$1)*24</f>
        <v>-0.45000000006984919</v>
      </c>
      <c r="Q2427">
        <f>(Key!$B$2-'17.1'!C2427)*24</f>
        <v>3.4000000000814907</v>
      </c>
      <c r="R2427" s="3">
        <f>C2427-(M2427-Key!$B$5)/(24*Key!$B$6)</f>
        <v>44130.594518518512</v>
      </c>
      <c r="S2427">
        <f>M2427-Key!$B$5</f>
        <v>14.92</v>
      </c>
      <c r="T2427" s="2">
        <f t="shared" si="185"/>
        <v>44129.611111111109</v>
      </c>
      <c r="U2427" t="str">
        <f t="shared" si="186"/>
        <v>10-25-2020 14:40</v>
      </c>
      <c r="V2427">
        <f>IFERROR(IF(W2427=Z2427,VLOOKUP($U2427,[1]C8842!$G$2:$M$145,3,FALSE),0),0)</f>
        <v>22</v>
      </c>
      <c r="W2427">
        <f>VLOOKUP(RIGHT($V$1,5),Key!$A$9:$B$14,2,FALSE)</f>
        <v>10.199999999999999</v>
      </c>
      <c r="X2427">
        <f t="shared" si="189"/>
        <v>0</v>
      </c>
      <c r="Y2427">
        <f>VLOOKUP(RIGHT($X$1,5),Key!$A$9:$B$14,2,FALSE)</f>
        <v>3.7</v>
      </c>
      <c r="Z2427">
        <f t="shared" si="187"/>
        <v>10.199999999999999</v>
      </c>
      <c r="AA2427">
        <f t="shared" si="188"/>
        <v>22</v>
      </c>
    </row>
    <row r="2428" spans="1:27" x14ac:dyDescent="0.3">
      <c r="A2428">
        <v>100067</v>
      </c>
      <c r="B2428">
        <v>230922</v>
      </c>
      <c r="C2428" s="3">
        <v>44130.60833333333</v>
      </c>
      <c r="D2428">
        <v>2</v>
      </c>
      <c r="E2428">
        <v>1</v>
      </c>
      <c r="F2428" t="s">
        <v>26</v>
      </c>
      <c r="G2428">
        <v>1</v>
      </c>
      <c r="H2428">
        <v>72.273439999999994</v>
      </c>
      <c r="I2428">
        <v>12.23828</v>
      </c>
      <c r="J2428">
        <v>0.66796880000000003</v>
      </c>
      <c r="K2428">
        <v>81.035160000000005</v>
      </c>
      <c r="L2428" s="3">
        <v>44130.359027777777</v>
      </c>
      <c r="M2428">
        <v>17.18</v>
      </c>
      <c r="N2428" t="s">
        <v>28</v>
      </c>
      <c r="P2428">
        <f>(C2428-Key!$B$1)*24</f>
        <v>-0.45000000006984919</v>
      </c>
      <c r="Q2428">
        <f>(Key!$B$2-'17.1'!C2428)*24</f>
        <v>3.4000000000814907</v>
      </c>
      <c r="R2428" s="3">
        <f>C2428-(M2428-Key!$B$5)/(24*Key!$B$6)</f>
        <v>44130.594518518512</v>
      </c>
      <c r="S2428">
        <f>M2428-Key!$B$5</f>
        <v>14.92</v>
      </c>
      <c r="T2428" s="2">
        <f t="shared" si="185"/>
        <v>44129.611111111109</v>
      </c>
      <c r="U2428" t="str">
        <f t="shared" si="186"/>
        <v>10-25-2020 14:40</v>
      </c>
      <c r="V2428">
        <f>IFERROR(IF(W2428=Z2428,VLOOKUP($U2428,[1]C8842!$G$2:$M$145,3,FALSE),0),0)</f>
        <v>22</v>
      </c>
      <c r="W2428">
        <f>VLOOKUP(RIGHT($V$1,5),Key!$A$9:$B$14,2,FALSE)</f>
        <v>10.199999999999999</v>
      </c>
      <c r="X2428">
        <f t="shared" si="189"/>
        <v>0</v>
      </c>
      <c r="Y2428">
        <f>VLOOKUP(RIGHT($X$1,5),Key!$A$9:$B$14,2,FALSE)</f>
        <v>3.7</v>
      </c>
      <c r="Z2428">
        <f t="shared" si="187"/>
        <v>10.199999999999999</v>
      </c>
      <c r="AA2428">
        <f t="shared" si="188"/>
        <v>22</v>
      </c>
    </row>
    <row r="2429" spans="1:27" x14ac:dyDescent="0.3">
      <c r="A2429">
        <v>100067</v>
      </c>
      <c r="B2429">
        <v>230922</v>
      </c>
      <c r="C2429" s="3">
        <v>44130.60833333333</v>
      </c>
      <c r="D2429">
        <v>2</v>
      </c>
      <c r="E2429">
        <v>1</v>
      </c>
      <c r="F2429" t="s">
        <v>26</v>
      </c>
      <c r="G2429">
        <v>1</v>
      </c>
      <c r="H2429">
        <v>76.980469999999997</v>
      </c>
      <c r="I2429">
        <v>14.351559999999999</v>
      </c>
      <c r="J2429">
        <v>0.703125</v>
      </c>
      <c r="K2429">
        <v>82.035160000000005</v>
      </c>
      <c r="L2429" s="3">
        <v>44130.359027777777</v>
      </c>
      <c r="M2429">
        <v>17.18</v>
      </c>
      <c r="N2429" t="s">
        <v>28</v>
      </c>
      <c r="P2429">
        <f>(C2429-Key!$B$1)*24</f>
        <v>-0.45000000006984919</v>
      </c>
      <c r="Q2429">
        <f>(Key!$B$2-'17.1'!C2429)*24</f>
        <v>3.4000000000814907</v>
      </c>
      <c r="R2429" s="3">
        <f>C2429-(M2429-Key!$B$5)/(24*Key!$B$6)</f>
        <v>44130.594518518512</v>
      </c>
      <c r="S2429">
        <f>M2429-Key!$B$5</f>
        <v>14.92</v>
      </c>
      <c r="T2429" s="2">
        <f t="shared" si="185"/>
        <v>44129.611111111109</v>
      </c>
      <c r="U2429" t="str">
        <f t="shared" si="186"/>
        <v>10-25-2020 14:40</v>
      </c>
      <c r="V2429">
        <f>IFERROR(IF(W2429=Z2429,VLOOKUP($U2429,[1]C8842!$G$2:$M$145,3,FALSE),0),0)</f>
        <v>22</v>
      </c>
      <c r="W2429">
        <f>VLOOKUP(RIGHT($V$1,5),Key!$A$9:$B$14,2,FALSE)</f>
        <v>10.199999999999999</v>
      </c>
      <c r="X2429">
        <f t="shared" si="189"/>
        <v>0</v>
      </c>
      <c r="Y2429">
        <f>VLOOKUP(RIGHT($X$1,5),Key!$A$9:$B$14,2,FALSE)</f>
        <v>3.7</v>
      </c>
      <c r="Z2429">
        <f t="shared" si="187"/>
        <v>10.199999999999999</v>
      </c>
      <c r="AA2429">
        <f t="shared" si="188"/>
        <v>22</v>
      </c>
    </row>
    <row r="2430" spans="1:27" x14ac:dyDescent="0.3">
      <c r="A2430">
        <v>100067</v>
      </c>
      <c r="B2430">
        <v>230922</v>
      </c>
      <c r="C2430" s="3">
        <v>44130.60833333333</v>
      </c>
      <c r="D2430">
        <v>1</v>
      </c>
      <c r="E2430">
        <v>1</v>
      </c>
      <c r="F2430" t="s">
        <v>25</v>
      </c>
      <c r="G2430">
        <v>1</v>
      </c>
      <c r="H2430">
        <v>68.316410000000005</v>
      </c>
      <c r="I2430">
        <v>16.46875</v>
      </c>
      <c r="J2430">
        <v>0.875</v>
      </c>
      <c r="K2430">
        <v>56.023440000000001</v>
      </c>
      <c r="L2430" s="3">
        <v>44130.359027777777</v>
      </c>
      <c r="M2430">
        <v>17.18</v>
      </c>
      <c r="N2430" t="s">
        <v>28</v>
      </c>
      <c r="P2430">
        <f>(C2430-Key!$B$1)*24</f>
        <v>-0.45000000006984919</v>
      </c>
      <c r="Q2430">
        <f>(Key!$B$2-'17.1'!C2430)*24</f>
        <v>3.4000000000814907</v>
      </c>
      <c r="R2430" s="3">
        <f>C2430-(M2430-Key!$B$5)/(24*Key!$B$6)</f>
        <v>44130.594518518512</v>
      </c>
      <c r="S2430">
        <f>M2430-Key!$B$5</f>
        <v>14.92</v>
      </c>
      <c r="T2430" s="2">
        <f t="shared" si="185"/>
        <v>44129.611111111109</v>
      </c>
      <c r="U2430" t="str">
        <f t="shared" si="186"/>
        <v>10-25-2020 14:40</v>
      </c>
      <c r="V2430">
        <f>IFERROR(IF(W2430=Z2430,VLOOKUP($U2430,[1]C8842!$G$2:$M$145,3,FALSE),0),0)</f>
        <v>22</v>
      </c>
      <c r="W2430">
        <f>VLOOKUP(RIGHT($V$1,5),Key!$A$9:$B$14,2,FALSE)</f>
        <v>10.199999999999999</v>
      </c>
      <c r="X2430">
        <f t="shared" si="189"/>
        <v>0</v>
      </c>
      <c r="Y2430">
        <f>VLOOKUP(RIGHT($X$1,5),Key!$A$9:$B$14,2,FALSE)</f>
        <v>3.7</v>
      </c>
      <c r="Z2430">
        <f t="shared" si="187"/>
        <v>10.199999999999999</v>
      </c>
      <c r="AA2430">
        <f t="shared" si="188"/>
        <v>22</v>
      </c>
    </row>
    <row r="2431" spans="1:27" x14ac:dyDescent="0.3">
      <c r="A2431">
        <v>100067</v>
      </c>
      <c r="B2431">
        <v>230922</v>
      </c>
      <c r="C2431" s="3">
        <v>44130.60833333333</v>
      </c>
      <c r="D2431">
        <v>0</v>
      </c>
      <c r="E2431">
        <v>2</v>
      </c>
      <c r="F2431" t="s">
        <v>25</v>
      </c>
      <c r="G2431">
        <v>1</v>
      </c>
      <c r="H2431">
        <v>69.539060000000006</v>
      </c>
      <c r="I2431">
        <v>16.125</v>
      </c>
      <c r="J2431">
        <v>0.84375</v>
      </c>
      <c r="K2431">
        <v>46.019530000000003</v>
      </c>
      <c r="L2431" s="3">
        <v>44130.359027777777</v>
      </c>
      <c r="M2431">
        <v>17.18</v>
      </c>
      <c r="N2431" t="s">
        <v>28</v>
      </c>
      <c r="P2431">
        <f>(C2431-Key!$B$1)*24</f>
        <v>-0.45000000006984919</v>
      </c>
      <c r="Q2431">
        <f>(Key!$B$2-'17.1'!C2431)*24</f>
        <v>3.4000000000814907</v>
      </c>
      <c r="R2431" s="3">
        <f>C2431-(M2431-Key!$B$5)/(24*Key!$B$6)</f>
        <v>44130.594518518512</v>
      </c>
      <c r="S2431">
        <f>M2431-Key!$B$5</f>
        <v>14.92</v>
      </c>
      <c r="T2431" s="2">
        <f t="shared" si="185"/>
        <v>44129.611111111109</v>
      </c>
      <c r="U2431" t="str">
        <f t="shared" si="186"/>
        <v>10-25-2020 14:40</v>
      </c>
      <c r="V2431">
        <f>IFERROR(IF(W2431=Z2431,VLOOKUP($U2431,[1]C8842!$G$2:$M$145,3,FALSE),0),0)</f>
        <v>22</v>
      </c>
      <c r="W2431">
        <f>VLOOKUP(RIGHT($V$1,5),Key!$A$9:$B$14,2,FALSE)</f>
        <v>10.199999999999999</v>
      </c>
      <c r="X2431">
        <f t="shared" si="189"/>
        <v>0</v>
      </c>
      <c r="Y2431">
        <f>VLOOKUP(RIGHT($X$1,5),Key!$A$9:$B$14,2,FALSE)</f>
        <v>3.7</v>
      </c>
      <c r="Z2431">
        <f t="shared" si="187"/>
        <v>10.199999999999999</v>
      </c>
      <c r="AA2431">
        <f t="shared" si="188"/>
        <v>22</v>
      </c>
    </row>
    <row r="2432" spans="1:27" x14ac:dyDescent="0.3">
      <c r="A2432">
        <v>100067</v>
      </c>
      <c r="B2432">
        <v>230922</v>
      </c>
      <c r="C2432" s="3">
        <v>44130.60833333333</v>
      </c>
      <c r="D2432">
        <v>3</v>
      </c>
      <c r="E2432">
        <v>2</v>
      </c>
      <c r="F2432" t="s">
        <v>26</v>
      </c>
      <c r="G2432">
        <v>1</v>
      </c>
      <c r="H2432">
        <v>62.484380000000002</v>
      </c>
      <c r="I2432">
        <v>19.910160000000001</v>
      </c>
      <c r="J2432">
        <v>1.1015630000000001</v>
      </c>
      <c r="K2432">
        <v>94.039060000000006</v>
      </c>
      <c r="L2432" s="3">
        <v>44130.359027777777</v>
      </c>
      <c r="M2432">
        <v>17.18</v>
      </c>
      <c r="N2432" t="s">
        <v>28</v>
      </c>
      <c r="P2432">
        <f>(C2432-Key!$B$1)*24</f>
        <v>-0.45000000006984919</v>
      </c>
      <c r="Q2432">
        <f>(Key!$B$2-'17.1'!C2432)*24</f>
        <v>3.4000000000814907</v>
      </c>
      <c r="R2432" s="3">
        <f>C2432-(M2432-Key!$B$5)/(24*Key!$B$6)</f>
        <v>44130.594518518512</v>
      </c>
      <c r="S2432">
        <f>M2432-Key!$B$5</f>
        <v>14.92</v>
      </c>
      <c r="T2432" s="2">
        <f t="shared" si="185"/>
        <v>44129.611111111109</v>
      </c>
      <c r="U2432" t="str">
        <f t="shared" si="186"/>
        <v>10-25-2020 14:40</v>
      </c>
      <c r="V2432">
        <f>IFERROR(IF(W2432=Z2432,VLOOKUP($U2432,[1]C8842!$G$2:$M$145,3,FALSE),0),0)</f>
        <v>22</v>
      </c>
      <c r="W2432">
        <f>VLOOKUP(RIGHT($V$1,5),Key!$A$9:$B$14,2,FALSE)</f>
        <v>10.199999999999999</v>
      </c>
      <c r="X2432">
        <f t="shared" si="189"/>
        <v>0</v>
      </c>
      <c r="Y2432">
        <f>VLOOKUP(RIGHT($X$1,5),Key!$A$9:$B$14,2,FALSE)</f>
        <v>3.7</v>
      </c>
      <c r="Z2432">
        <f t="shared" si="187"/>
        <v>10.199999999999999</v>
      </c>
      <c r="AA2432">
        <f t="shared" si="188"/>
        <v>22</v>
      </c>
    </row>
    <row r="2433" spans="1:27" x14ac:dyDescent="0.3">
      <c r="A2433">
        <v>100067</v>
      </c>
      <c r="B2433">
        <v>230922</v>
      </c>
      <c r="C2433" s="3">
        <v>44130.60833333333</v>
      </c>
      <c r="D2433">
        <v>1</v>
      </c>
      <c r="E2433">
        <v>1</v>
      </c>
      <c r="F2433" t="s">
        <v>25</v>
      </c>
      <c r="G2433">
        <v>2</v>
      </c>
      <c r="H2433">
        <v>73.097660000000005</v>
      </c>
      <c r="I2433">
        <v>20.117190000000001</v>
      </c>
      <c r="J2433">
        <v>0.94921880000000003</v>
      </c>
      <c r="K2433">
        <v>58.023440000000001</v>
      </c>
      <c r="L2433" s="3">
        <v>44130.359027777777</v>
      </c>
      <c r="M2433">
        <v>17.18</v>
      </c>
      <c r="N2433" t="s">
        <v>28</v>
      </c>
      <c r="P2433">
        <f>(C2433-Key!$B$1)*24</f>
        <v>-0.45000000006984919</v>
      </c>
      <c r="Q2433">
        <f>(Key!$B$2-'17.1'!C2433)*24</f>
        <v>3.4000000000814907</v>
      </c>
      <c r="R2433" s="3">
        <f>C2433-(M2433-Key!$B$5)/(24*Key!$B$6)</f>
        <v>44130.594518518512</v>
      </c>
      <c r="S2433">
        <f>M2433-Key!$B$5</f>
        <v>14.92</v>
      </c>
      <c r="T2433" s="2">
        <f t="shared" si="185"/>
        <v>44129.611111111109</v>
      </c>
      <c r="U2433" t="str">
        <f t="shared" si="186"/>
        <v>10-25-2020 14:40</v>
      </c>
      <c r="V2433">
        <f>IFERROR(IF(W2433=Z2433,VLOOKUP($U2433,[1]C8842!$G$2:$M$145,3,FALSE),0),0)</f>
        <v>22</v>
      </c>
      <c r="W2433">
        <f>VLOOKUP(RIGHT($V$1,5),Key!$A$9:$B$14,2,FALSE)</f>
        <v>10.199999999999999</v>
      </c>
      <c r="X2433">
        <f t="shared" si="189"/>
        <v>0</v>
      </c>
      <c r="Y2433">
        <f>VLOOKUP(RIGHT($X$1,5),Key!$A$9:$B$14,2,FALSE)</f>
        <v>3.7</v>
      </c>
      <c r="Z2433">
        <f t="shared" si="187"/>
        <v>10.199999999999999</v>
      </c>
      <c r="AA2433">
        <f t="shared" si="188"/>
        <v>22</v>
      </c>
    </row>
    <row r="2434" spans="1:27" x14ac:dyDescent="0.3">
      <c r="A2434">
        <v>100067</v>
      </c>
      <c r="B2434">
        <v>230922</v>
      </c>
      <c r="C2434" s="3">
        <v>44130.60833333333</v>
      </c>
      <c r="D2434">
        <v>0</v>
      </c>
      <c r="E2434">
        <v>2</v>
      </c>
      <c r="F2434" t="s">
        <v>25</v>
      </c>
      <c r="G2434">
        <v>4</v>
      </c>
      <c r="H2434">
        <v>46.585940000000001</v>
      </c>
      <c r="I2434">
        <v>75.117189999999994</v>
      </c>
      <c r="J2434">
        <v>4.6367190000000003</v>
      </c>
      <c r="K2434">
        <v>46.019530000000003</v>
      </c>
      <c r="L2434" s="3">
        <v>44130.359027777777</v>
      </c>
      <c r="M2434">
        <v>17.18</v>
      </c>
      <c r="N2434" t="s">
        <v>28</v>
      </c>
      <c r="P2434">
        <f>(C2434-Key!$B$1)*24</f>
        <v>-0.45000000006984919</v>
      </c>
      <c r="Q2434">
        <f>(Key!$B$2-'17.1'!C2434)*24</f>
        <v>3.4000000000814907</v>
      </c>
      <c r="R2434" s="3">
        <f>C2434-(M2434-Key!$B$5)/(24*Key!$B$6)</f>
        <v>44130.594518518512</v>
      </c>
      <c r="S2434">
        <f>M2434-Key!$B$5</f>
        <v>14.92</v>
      </c>
      <c r="T2434" s="2">
        <f t="shared" si="185"/>
        <v>44129.611111111109</v>
      </c>
      <c r="U2434" t="str">
        <f t="shared" si="186"/>
        <v>10-25-2020 14:40</v>
      </c>
      <c r="V2434">
        <f>IFERROR(IF(W2434=Z2434,VLOOKUP($U2434,[1]C8842!$G$2:$M$145,3,FALSE),0),0)</f>
        <v>22</v>
      </c>
      <c r="W2434">
        <f>VLOOKUP(RIGHT($V$1,5),Key!$A$9:$B$14,2,FALSE)</f>
        <v>10.199999999999999</v>
      </c>
      <c r="X2434">
        <f t="shared" si="189"/>
        <v>0</v>
      </c>
      <c r="Y2434">
        <f>VLOOKUP(RIGHT($X$1,5),Key!$A$9:$B$14,2,FALSE)</f>
        <v>3.7</v>
      </c>
      <c r="Z2434">
        <f t="shared" si="187"/>
        <v>10.199999999999999</v>
      </c>
      <c r="AA2434">
        <f t="shared" si="188"/>
        <v>22</v>
      </c>
    </row>
    <row r="2435" spans="1:27" x14ac:dyDescent="0.3">
      <c r="A2435">
        <v>100067</v>
      </c>
      <c r="B2435">
        <v>230922</v>
      </c>
      <c r="C2435" s="3">
        <v>44130.60833333333</v>
      </c>
      <c r="D2435">
        <v>1</v>
      </c>
      <c r="E2435">
        <v>1</v>
      </c>
      <c r="F2435" t="s">
        <v>25</v>
      </c>
      <c r="G2435">
        <v>1</v>
      </c>
      <c r="H2435">
        <v>70.570310000000006</v>
      </c>
      <c r="I2435">
        <v>18.816410000000001</v>
      </c>
      <c r="J2435">
        <v>0.93359380000000003</v>
      </c>
      <c r="K2435">
        <v>56.023440000000001</v>
      </c>
      <c r="L2435" s="3">
        <v>44130.359027777777</v>
      </c>
      <c r="M2435">
        <v>17.18</v>
      </c>
      <c r="N2435" t="s">
        <v>28</v>
      </c>
      <c r="P2435">
        <f>(C2435-Key!$B$1)*24</f>
        <v>-0.45000000006984919</v>
      </c>
      <c r="Q2435">
        <f>(Key!$B$2-'17.1'!C2435)*24</f>
        <v>3.4000000000814907</v>
      </c>
      <c r="R2435" s="3">
        <f>C2435-(M2435-Key!$B$5)/(24*Key!$B$6)</f>
        <v>44130.594518518512</v>
      </c>
      <c r="S2435">
        <f>M2435-Key!$B$5</f>
        <v>14.92</v>
      </c>
      <c r="T2435" s="2">
        <f t="shared" ref="T2435:T2498" si="190">ROUND(C2435*24*60/10,0)/(24*6)-1</f>
        <v>44129.611111111109</v>
      </c>
      <c r="U2435" t="str">
        <f t="shared" ref="U2435:U2498" si="191">TEXT(T2435,"mm-dd-yyyy hh:mm")</f>
        <v>10-25-2020 14:40</v>
      </c>
      <c r="V2435">
        <f>IFERROR(IF(W2435=Z2435,VLOOKUP($U2435,[1]C8842!$G$2:$M$145,3,FALSE),0),0)</f>
        <v>22</v>
      </c>
      <c r="W2435">
        <f>VLOOKUP(RIGHT($V$1,5),Key!$A$9:$B$14,2,FALSE)</f>
        <v>10.199999999999999</v>
      </c>
      <c r="X2435">
        <f t="shared" si="189"/>
        <v>0</v>
      </c>
      <c r="Y2435">
        <f>VLOOKUP(RIGHT($X$1,5),Key!$A$9:$B$14,2,FALSE)</f>
        <v>3.7</v>
      </c>
      <c r="Z2435">
        <f t="shared" ref="Z2435:Z2498" si="192">M2435-MIN(ABS(Y2435-M2435),ABS(W2435-M2435))</f>
        <v>10.199999999999999</v>
      </c>
      <c r="AA2435">
        <f t="shared" ref="AA2435:AA2498" si="193">SUM(V2435,X2435)</f>
        <v>22</v>
      </c>
    </row>
    <row r="2436" spans="1:27" x14ac:dyDescent="0.3">
      <c r="A2436">
        <v>100067</v>
      </c>
      <c r="B2436">
        <v>230922</v>
      </c>
      <c r="C2436" s="3">
        <v>44130.60833333333</v>
      </c>
      <c r="D2436">
        <v>1</v>
      </c>
      <c r="E2436">
        <v>1</v>
      </c>
      <c r="F2436" t="s">
        <v>25</v>
      </c>
      <c r="G2436">
        <v>1</v>
      </c>
      <c r="H2436">
        <v>75.542969999999997</v>
      </c>
      <c r="I2436">
        <v>18.609380000000002</v>
      </c>
      <c r="J2436">
        <v>0.8671875</v>
      </c>
      <c r="K2436">
        <v>56.023440000000001</v>
      </c>
      <c r="L2436" s="3">
        <v>44130.359027777777</v>
      </c>
      <c r="M2436">
        <v>17.18</v>
      </c>
      <c r="N2436" t="s">
        <v>28</v>
      </c>
      <c r="P2436">
        <f>(C2436-Key!$B$1)*24</f>
        <v>-0.45000000006984919</v>
      </c>
      <c r="Q2436">
        <f>(Key!$B$2-'17.1'!C2436)*24</f>
        <v>3.4000000000814907</v>
      </c>
      <c r="R2436" s="3">
        <f>C2436-(M2436-Key!$B$5)/(24*Key!$B$6)</f>
        <v>44130.594518518512</v>
      </c>
      <c r="S2436">
        <f>M2436-Key!$B$5</f>
        <v>14.92</v>
      </c>
      <c r="T2436" s="2">
        <f t="shared" si="190"/>
        <v>44129.611111111109</v>
      </c>
      <c r="U2436" t="str">
        <f t="shared" si="191"/>
        <v>10-25-2020 14:40</v>
      </c>
      <c r="V2436">
        <f>IFERROR(IF(W2436=Z2436,VLOOKUP($U2436,[1]C8842!$G$2:$M$145,3,FALSE),0),0)</f>
        <v>22</v>
      </c>
      <c r="W2436">
        <f>VLOOKUP(RIGHT($V$1,5),Key!$A$9:$B$14,2,FALSE)</f>
        <v>10.199999999999999</v>
      </c>
      <c r="X2436">
        <f t="shared" ref="X2436:X2499" si="194">$X$2</f>
        <v>0</v>
      </c>
      <c r="Y2436">
        <f>VLOOKUP(RIGHT($X$1,5),Key!$A$9:$B$14,2,FALSE)</f>
        <v>3.7</v>
      </c>
      <c r="Z2436">
        <f t="shared" si="192"/>
        <v>10.199999999999999</v>
      </c>
      <c r="AA2436">
        <f t="shared" si="193"/>
        <v>22</v>
      </c>
    </row>
    <row r="2437" spans="1:27" x14ac:dyDescent="0.3">
      <c r="A2437">
        <v>100067</v>
      </c>
      <c r="B2437">
        <v>230922</v>
      </c>
      <c r="C2437" s="3">
        <v>44130.60833333333</v>
      </c>
      <c r="D2437">
        <v>2</v>
      </c>
      <c r="E2437">
        <v>1</v>
      </c>
      <c r="F2437" t="s">
        <v>26</v>
      </c>
      <c r="G2437">
        <v>1</v>
      </c>
      <c r="H2437">
        <v>70.957030000000003</v>
      </c>
      <c r="I2437">
        <v>19.847660000000001</v>
      </c>
      <c r="J2437">
        <v>0.96875</v>
      </c>
      <c r="K2437">
        <v>83.035160000000005</v>
      </c>
      <c r="L2437" s="3">
        <v>44130.359027777777</v>
      </c>
      <c r="M2437">
        <v>17.18</v>
      </c>
      <c r="N2437" t="s">
        <v>28</v>
      </c>
      <c r="P2437">
        <f>(C2437-Key!$B$1)*24</f>
        <v>-0.45000000006984919</v>
      </c>
      <c r="Q2437">
        <f>(Key!$B$2-'17.1'!C2437)*24</f>
        <v>3.4000000000814907</v>
      </c>
      <c r="R2437" s="3">
        <f>C2437-(M2437-Key!$B$5)/(24*Key!$B$6)</f>
        <v>44130.594518518512</v>
      </c>
      <c r="S2437">
        <f>M2437-Key!$B$5</f>
        <v>14.92</v>
      </c>
      <c r="T2437" s="2">
        <f t="shared" si="190"/>
        <v>44129.611111111109</v>
      </c>
      <c r="U2437" t="str">
        <f t="shared" si="191"/>
        <v>10-25-2020 14:40</v>
      </c>
      <c r="V2437">
        <f>IFERROR(IF(W2437=Z2437,VLOOKUP($U2437,[1]C8842!$G$2:$M$145,3,FALSE),0),0)</f>
        <v>22</v>
      </c>
      <c r="W2437">
        <f>VLOOKUP(RIGHT($V$1,5),Key!$A$9:$B$14,2,FALSE)</f>
        <v>10.199999999999999</v>
      </c>
      <c r="X2437">
        <f t="shared" si="194"/>
        <v>0</v>
      </c>
      <c r="Y2437">
        <f>VLOOKUP(RIGHT($X$1,5),Key!$A$9:$B$14,2,FALSE)</f>
        <v>3.7</v>
      </c>
      <c r="Z2437">
        <f t="shared" si="192"/>
        <v>10.199999999999999</v>
      </c>
      <c r="AA2437">
        <f t="shared" si="193"/>
        <v>22</v>
      </c>
    </row>
    <row r="2438" spans="1:27" x14ac:dyDescent="0.3">
      <c r="A2438">
        <v>100067</v>
      </c>
      <c r="B2438">
        <v>230922</v>
      </c>
      <c r="C2438" s="3">
        <v>44130.60833333333</v>
      </c>
      <c r="D2438">
        <v>0</v>
      </c>
      <c r="E2438">
        <v>2</v>
      </c>
      <c r="F2438" t="s">
        <v>25</v>
      </c>
      <c r="G2438">
        <v>1</v>
      </c>
      <c r="H2438">
        <v>61.121090000000002</v>
      </c>
      <c r="I2438">
        <v>14.9375</v>
      </c>
      <c r="J2438">
        <v>0.91015630000000003</v>
      </c>
      <c r="K2438">
        <v>46.019530000000003</v>
      </c>
      <c r="L2438" s="3">
        <v>44130.359027777777</v>
      </c>
      <c r="M2438">
        <v>17.18</v>
      </c>
      <c r="N2438" t="s">
        <v>28</v>
      </c>
      <c r="P2438">
        <f>(C2438-Key!$B$1)*24</f>
        <v>-0.45000000006984919</v>
      </c>
      <c r="Q2438">
        <f>(Key!$B$2-'17.1'!C2438)*24</f>
        <v>3.4000000000814907</v>
      </c>
      <c r="R2438" s="3">
        <f>C2438-(M2438-Key!$B$5)/(24*Key!$B$6)</f>
        <v>44130.594518518512</v>
      </c>
      <c r="S2438">
        <f>M2438-Key!$B$5</f>
        <v>14.92</v>
      </c>
      <c r="T2438" s="2">
        <f t="shared" si="190"/>
        <v>44129.611111111109</v>
      </c>
      <c r="U2438" t="str">
        <f t="shared" si="191"/>
        <v>10-25-2020 14:40</v>
      </c>
      <c r="V2438">
        <f>IFERROR(IF(W2438=Z2438,VLOOKUP($U2438,[1]C8842!$G$2:$M$145,3,FALSE),0),0)</f>
        <v>22</v>
      </c>
      <c r="W2438">
        <f>VLOOKUP(RIGHT($V$1,5),Key!$A$9:$B$14,2,FALSE)</f>
        <v>10.199999999999999</v>
      </c>
      <c r="X2438">
        <f t="shared" si="194"/>
        <v>0</v>
      </c>
      <c r="Y2438">
        <f>VLOOKUP(RIGHT($X$1,5),Key!$A$9:$B$14,2,FALSE)</f>
        <v>3.7</v>
      </c>
      <c r="Z2438">
        <f t="shared" si="192"/>
        <v>10.199999999999999</v>
      </c>
      <c r="AA2438">
        <f t="shared" si="193"/>
        <v>22</v>
      </c>
    </row>
    <row r="2439" spans="1:27" x14ac:dyDescent="0.3">
      <c r="A2439">
        <v>100067</v>
      </c>
      <c r="B2439">
        <v>230922</v>
      </c>
      <c r="C2439" s="3">
        <v>44130.60833333333</v>
      </c>
      <c r="D2439">
        <v>1</v>
      </c>
      <c r="E2439">
        <v>1</v>
      </c>
      <c r="F2439" t="s">
        <v>25</v>
      </c>
      <c r="G2439">
        <v>1</v>
      </c>
      <c r="H2439">
        <v>73.273439999999994</v>
      </c>
      <c r="I2439">
        <v>14.54297</v>
      </c>
      <c r="J2439">
        <v>0.74609380000000003</v>
      </c>
      <c r="K2439">
        <v>60.023440000000001</v>
      </c>
      <c r="L2439" s="3">
        <v>44130.359027777777</v>
      </c>
      <c r="M2439">
        <v>17.18</v>
      </c>
      <c r="N2439" t="s">
        <v>28</v>
      </c>
      <c r="P2439">
        <f>(C2439-Key!$B$1)*24</f>
        <v>-0.45000000006984919</v>
      </c>
      <c r="Q2439">
        <f>(Key!$B$2-'17.1'!C2439)*24</f>
        <v>3.4000000000814907</v>
      </c>
      <c r="R2439" s="3">
        <f>C2439-(M2439-Key!$B$5)/(24*Key!$B$6)</f>
        <v>44130.594518518512</v>
      </c>
      <c r="S2439">
        <f>M2439-Key!$B$5</f>
        <v>14.92</v>
      </c>
      <c r="T2439" s="2">
        <f t="shared" si="190"/>
        <v>44129.611111111109</v>
      </c>
      <c r="U2439" t="str">
        <f t="shared" si="191"/>
        <v>10-25-2020 14:40</v>
      </c>
      <c r="V2439">
        <f>IFERROR(IF(W2439=Z2439,VLOOKUP($U2439,[1]C8842!$G$2:$M$145,3,FALSE),0),0)</f>
        <v>22</v>
      </c>
      <c r="W2439">
        <f>VLOOKUP(RIGHT($V$1,5),Key!$A$9:$B$14,2,FALSE)</f>
        <v>10.199999999999999</v>
      </c>
      <c r="X2439">
        <f t="shared" si="194"/>
        <v>0</v>
      </c>
      <c r="Y2439">
        <f>VLOOKUP(RIGHT($X$1,5),Key!$A$9:$B$14,2,FALSE)</f>
        <v>3.7</v>
      </c>
      <c r="Z2439">
        <f t="shared" si="192"/>
        <v>10.199999999999999</v>
      </c>
      <c r="AA2439">
        <f t="shared" si="193"/>
        <v>22</v>
      </c>
    </row>
    <row r="2440" spans="1:27" x14ac:dyDescent="0.3">
      <c r="A2440">
        <v>100067</v>
      </c>
      <c r="B2440">
        <v>230922</v>
      </c>
      <c r="C2440" s="3">
        <v>44130.60833333333</v>
      </c>
      <c r="D2440">
        <v>0</v>
      </c>
      <c r="E2440">
        <v>2</v>
      </c>
      <c r="F2440" t="s">
        <v>25</v>
      </c>
      <c r="G2440">
        <v>1</v>
      </c>
      <c r="H2440">
        <v>60.511719999999997</v>
      </c>
      <c r="I2440">
        <v>16.742190000000001</v>
      </c>
      <c r="J2440">
        <v>1</v>
      </c>
      <c r="K2440">
        <v>44.019530000000003</v>
      </c>
      <c r="L2440" s="3">
        <v>44130.359027777777</v>
      </c>
      <c r="M2440">
        <v>17.18</v>
      </c>
      <c r="N2440" t="s">
        <v>28</v>
      </c>
      <c r="P2440">
        <f>(C2440-Key!$B$1)*24</f>
        <v>-0.45000000006984919</v>
      </c>
      <c r="Q2440">
        <f>(Key!$B$2-'17.1'!C2440)*24</f>
        <v>3.4000000000814907</v>
      </c>
      <c r="R2440" s="3">
        <f>C2440-(M2440-Key!$B$5)/(24*Key!$B$6)</f>
        <v>44130.594518518512</v>
      </c>
      <c r="S2440">
        <f>M2440-Key!$B$5</f>
        <v>14.92</v>
      </c>
      <c r="T2440" s="2">
        <f t="shared" si="190"/>
        <v>44129.611111111109</v>
      </c>
      <c r="U2440" t="str">
        <f t="shared" si="191"/>
        <v>10-25-2020 14:40</v>
      </c>
      <c r="V2440">
        <f>IFERROR(IF(W2440=Z2440,VLOOKUP($U2440,[1]C8842!$G$2:$M$145,3,FALSE),0),0)</f>
        <v>22</v>
      </c>
      <c r="W2440">
        <f>VLOOKUP(RIGHT($V$1,5),Key!$A$9:$B$14,2,FALSE)</f>
        <v>10.199999999999999</v>
      </c>
      <c r="X2440">
        <f t="shared" si="194"/>
        <v>0</v>
      </c>
      <c r="Y2440">
        <f>VLOOKUP(RIGHT($X$1,5),Key!$A$9:$B$14,2,FALSE)</f>
        <v>3.7</v>
      </c>
      <c r="Z2440">
        <f t="shared" si="192"/>
        <v>10.199999999999999</v>
      </c>
      <c r="AA2440">
        <f t="shared" si="193"/>
        <v>22</v>
      </c>
    </row>
    <row r="2441" spans="1:27" x14ac:dyDescent="0.3">
      <c r="A2441">
        <v>100067</v>
      </c>
      <c r="B2441">
        <v>230922</v>
      </c>
      <c r="C2441" s="3">
        <v>44130.60833333333</v>
      </c>
      <c r="D2441">
        <v>0</v>
      </c>
      <c r="E2441">
        <v>2</v>
      </c>
      <c r="F2441" t="s">
        <v>25</v>
      </c>
      <c r="G2441">
        <v>4</v>
      </c>
      <c r="H2441">
        <v>59.355469999999997</v>
      </c>
      <c r="I2441">
        <v>75.691410000000005</v>
      </c>
      <c r="J2441">
        <v>3.6640630000000001</v>
      </c>
      <c r="K2441">
        <v>44.019530000000003</v>
      </c>
      <c r="L2441" s="3">
        <v>44130.359027777777</v>
      </c>
      <c r="M2441">
        <v>17.18</v>
      </c>
      <c r="N2441" t="s">
        <v>28</v>
      </c>
      <c r="P2441">
        <f>(C2441-Key!$B$1)*24</f>
        <v>-0.45000000006984919</v>
      </c>
      <c r="Q2441">
        <f>(Key!$B$2-'17.1'!C2441)*24</f>
        <v>3.4000000000814907</v>
      </c>
      <c r="R2441" s="3">
        <f>C2441-(M2441-Key!$B$5)/(24*Key!$B$6)</f>
        <v>44130.594518518512</v>
      </c>
      <c r="S2441">
        <f>M2441-Key!$B$5</f>
        <v>14.92</v>
      </c>
      <c r="T2441" s="2">
        <f t="shared" si="190"/>
        <v>44129.611111111109</v>
      </c>
      <c r="U2441" t="str">
        <f t="shared" si="191"/>
        <v>10-25-2020 14:40</v>
      </c>
      <c r="V2441">
        <f>IFERROR(IF(W2441=Z2441,VLOOKUP($U2441,[1]C8842!$G$2:$M$145,3,FALSE),0),0)</f>
        <v>22</v>
      </c>
      <c r="W2441">
        <f>VLOOKUP(RIGHT($V$1,5),Key!$A$9:$B$14,2,FALSE)</f>
        <v>10.199999999999999</v>
      </c>
      <c r="X2441">
        <f t="shared" si="194"/>
        <v>0</v>
      </c>
      <c r="Y2441">
        <f>VLOOKUP(RIGHT($X$1,5),Key!$A$9:$B$14,2,FALSE)</f>
        <v>3.7</v>
      </c>
      <c r="Z2441">
        <f t="shared" si="192"/>
        <v>10.199999999999999</v>
      </c>
      <c r="AA2441">
        <f t="shared" si="193"/>
        <v>22</v>
      </c>
    </row>
    <row r="2442" spans="1:27" x14ac:dyDescent="0.3">
      <c r="A2442">
        <v>100067</v>
      </c>
      <c r="B2442">
        <v>230922</v>
      </c>
      <c r="C2442" s="3">
        <v>44130.60833333333</v>
      </c>
      <c r="D2442">
        <v>2</v>
      </c>
      <c r="E2442">
        <v>1</v>
      </c>
      <c r="F2442" t="s">
        <v>26</v>
      </c>
      <c r="G2442">
        <v>1</v>
      </c>
      <c r="H2442">
        <v>65.910160000000005</v>
      </c>
      <c r="I2442">
        <v>16.734380000000002</v>
      </c>
      <c r="J2442">
        <v>0.9140625</v>
      </c>
      <c r="K2442">
        <v>84.035160000000005</v>
      </c>
      <c r="L2442" s="3">
        <v>44130.359027777777</v>
      </c>
      <c r="M2442">
        <v>17.18</v>
      </c>
      <c r="N2442" t="s">
        <v>28</v>
      </c>
      <c r="P2442">
        <f>(C2442-Key!$B$1)*24</f>
        <v>-0.45000000006984919</v>
      </c>
      <c r="Q2442">
        <f>(Key!$B$2-'17.1'!C2442)*24</f>
        <v>3.4000000000814907</v>
      </c>
      <c r="R2442" s="3">
        <f>C2442-(M2442-Key!$B$5)/(24*Key!$B$6)</f>
        <v>44130.594518518512</v>
      </c>
      <c r="S2442">
        <f>M2442-Key!$B$5</f>
        <v>14.92</v>
      </c>
      <c r="T2442" s="2">
        <f t="shared" si="190"/>
        <v>44129.611111111109</v>
      </c>
      <c r="U2442" t="str">
        <f t="shared" si="191"/>
        <v>10-25-2020 14:40</v>
      </c>
      <c r="V2442">
        <f>IFERROR(IF(W2442=Z2442,VLOOKUP($U2442,[1]C8842!$G$2:$M$145,3,FALSE),0),0)</f>
        <v>22</v>
      </c>
      <c r="W2442">
        <f>VLOOKUP(RIGHT($V$1,5),Key!$A$9:$B$14,2,FALSE)</f>
        <v>10.199999999999999</v>
      </c>
      <c r="X2442">
        <f t="shared" si="194"/>
        <v>0</v>
      </c>
      <c r="Y2442">
        <f>VLOOKUP(RIGHT($X$1,5),Key!$A$9:$B$14,2,FALSE)</f>
        <v>3.7</v>
      </c>
      <c r="Z2442">
        <f t="shared" si="192"/>
        <v>10.199999999999999</v>
      </c>
      <c r="AA2442">
        <f t="shared" si="193"/>
        <v>22</v>
      </c>
    </row>
    <row r="2443" spans="1:27" x14ac:dyDescent="0.3">
      <c r="A2443">
        <v>100067</v>
      </c>
      <c r="B2443">
        <v>230922</v>
      </c>
      <c r="C2443" s="3">
        <v>44130.60833333333</v>
      </c>
      <c r="D2443">
        <v>0</v>
      </c>
      <c r="E2443">
        <v>2</v>
      </c>
      <c r="F2443" t="s">
        <v>25</v>
      </c>
      <c r="G2443">
        <v>1</v>
      </c>
      <c r="H2443">
        <v>62.101559999999999</v>
      </c>
      <c r="I2443">
        <v>15.54688</v>
      </c>
      <c r="J2443">
        <v>0.921875</v>
      </c>
      <c r="K2443">
        <v>46.019530000000003</v>
      </c>
      <c r="L2443" s="3">
        <v>44130.359027777777</v>
      </c>
      <c r="M2443">
        <v>17.18</v>
      </c>
      <c r="N2443" t="s">
        <v>28</v>
      </c>
      <c r="P2443">
        <f>(C2443-Key!$B$1)*24</f>
        <v>-0.45000000006984919</v>
      </c>
      <c r="Q2443">
        <f>(Key!$B$2-'17.1'!C2443)*24</f>
        <v>3.4000000000814907</v>
      </c>
      <c r="R2443" s="3">
        <f>C2443-(M2443-Key!$B$5)/(24*Key!$B$6)</f>
        <v>44130.594518518512</v>
      </c>
      <c r="S2443">
        <f>M2443-Key!$B$5</f>
        <v>14.92</v>
      </c>
      <c r="T2443" s="2">
        <f t="shared" si="190"/>
        <v>44129.611111111109</v>
      </c>
      <c r="U2443" t="str">
        <f t="shared" si="191"/>
        <v>10-25-2020 14:40</v>
      </c>
      <c r="V2443">
        <f>IFERROR(IF(W2443=Z2443,VLOOKUP($U2443,[1]C8842!$G$2:$M$145,3,FALSE),0),0)</f>
        <v>22</v>
      </c>
      <c r="W2443">
        <f>VLOOKUP(RIGHT($V$1,5),Key!$A$9:$B$14,2,FALSE)</f>
        <v>10.199999999999999</v>
      </c>
      <c r="X2443">
        <f t="shared" si="194"/>
        <v>0</v>
      </c>
      <c r="Y2443">
        <f>VLOOKUP(RIGHT($X$1,5),Key!$A$9:$B$14,2,FALSE)</f>
        <v>3.7</v>
      </c>
      <c r="Z2443">
        <f t="shared" si="192"/>
        <v>10.199999999999999</v>
      </c>
      <c r="AA2443">
        <f t="shared" si="193"/>
        <v>22</v>
      </c>
    </row>
    <row r="2444" spans="1:27" x14ac:dyDescent="0.3">
      <c r="A2444">
        <v>100067</v>
      </c>
      <c r="B2444">
        <v>230922</v>
      </c>
      <c r="C2444" s="3">
        <v>44130.60833333333</v>
      </c>
      <c r="D2444">
        <v>1</v>
      </c>
      <c r="E2444">
        <v>1</v>
      </c>
      <c r="F2444" t="s">
        <v>25</v>
      </c>
      <c r="G2444">
        <v>2</v>
      </c>
      <c r="H2444">
        <v>59.964840000000002</v>
      </c>
      <c r="I2444">
        <v>24.109380000000002</v>
      </c>
      <c r="J2444">
        <v>1.3359380000000001</v>
      </c>
      <c r="K2444">
        <v>58.023440000000001</v>
      </c>
      <c r="L2444" s="3">
        <v>44130.359027777777</v>
      </c>
      <c r="M2444">
        <v>17.18</v>
      </c>
      <c r="N2444" t="s">
        <v>28</v>
      </c>
      <c r="P2444">
        <f>(C2444-Key!$B$1)*24</f>
        <v>-0.45000000006984919</v>
      </c>
      <c r="Q2444">
        <f>(Key!$B$2-'17.1'!C2444)*24</f>
        <v>3.4000000000814907</v>
      </c>
      <c r="R2444" s="3">
        <f>C2444-(M2444-Key!$B$5)/(24*Key!$B$6)</f>
        <v>44130.594518518512</v>
      </c>
      <c r="S2444">
        <f>M2444-Key!$B$5</f>
        <v>14.92</v>
      </c>
      <c r="T2444" s="2">
        <f t="shared" si="190"/>
        <v>44129.611111111109</v>
      </c>
      <c r="U2444" t="str">
        <f t="shared" si="191"/>
        <v>10-25-2020 14:40</v>
      </c>
      <c r="V2444">
        <f>IFERROR(IF(W2444=Z2444,VLOOKUP($U2444,[1]C8842!$G$2:$M$145,3,FALSE),0),0)</f>
        <v>22</v>
      </c>
      <c r="W2444">
        <f>VLOOKUP(RIGHT($V$1,5),Key!$A$9:$B$14,2,FALSE)</f>
        <v>10.199999999999999</v>
      </c>
      <c r="X2444">
        <f t="shared" si="194"/>
        <v>0</v>
      </c>
      <c r="Y2444">
        <f>VLOOKUP(RIGHT($X$1,5),Key!$A$9:$B$14,2,FALSE)</f>
        <v>3.7</v>
      </c>
      <c r="Z2444">
        <f t="shared" si="192"/>
        <v>10.199999999999999</v>
      </c>
      <c r="AA2444">
        <f t="shared" si="193"/>
        <v>22</v>
      </c>
    </row>
    <row r="2445" spans="1:27" x14ac:dyDescent="0.3">
      <c r="A2445">
        <v>100067</v>
      </c>
      <c r="B2445">
        <v>230922</v>
      </c>
      <c r="C2445" s="3">
        <v>44130.609027777777</v>
      </c>
      <c r="D2445">
        <v>2</v>
      </c>
      <c r="E2445">
        <v>1</v>
      </c>
      <c r="F2445" t="s">
        <v>26</v>
      </c>
      <c r="G2445">
        <v>2</v>
      </c>
      <c r="H2445">
        <v>66.484380000000002</v>
      </c>
      <c r="I2445">
        <v>22.9375</v>
      </c>
      <c r="J2445">
        <v>1.15625</v>
      </c>
      <c r="K2445">
        <v>80.03125</v>
      </c>
      <c r="L2445" s="3">
        <v>44130.359027777777</v>
      </c>
      <c r="M2445">
        <v>17.18</v>
      </c>
      <c r="N2445" t="s">
        <v>28</v>
      </c>
      <c r="P2445">
        <f>(C2445-Key!$B$1)*24</f>
        <v>-0.43333333334885538</v>
      </c>
      <c r="Q2445">
        <f>(Key!$B$2-'17.1'!C2445)*24</f>
        <v>3.3833333333604969</v>
      </c>
      <c r="R2445" s="3">
        <f>C2445-(M2445-Key!$B$5)/(24*Key!$B$6)</f>
        <v>44130.595212962959</v>
      </c>
      <c r="S2445">
        <f>M2445-Key!$B$5</f>
        <v>14.92</v>
      </c>
      <c r="T2445" s="2">
        <f t="shared" si="190"/>
        <v>44129.611111111109</v>
      </c>
      <c r="U2445" t="str">
        <f t="shared" si="191"/>
        <v>10-25-2020 14:40</v>
      </c>
      <c r="V2445">
        <f>IFERROR(IF(W2445=Z2445,VLOOKUP($U2445,[1]C8842!$G$2:$M$145,3,FALSE),0),0)</f>
        <v>22</v>
      </c>
      <c r="W2445">
        <f>VLOOKUP(RIGHT($V$1,5),Key!$A$9:$B$14,2,FALSE)</f>
        <v>10.199999999999999</v>
      </c>
      <c r="X2445">
        <f t="shared" si="194"/>
        <v>0</v>
      </c>
      <c r="Y2445">
        <f>VLOOKUP(RIGHT($X$1,5),Key!$A$9:$B$14,2,FALSE)</f>
        <v>3.7</v>
      </c>
      <c r="Z2445">
        <f t="shared" si="192"/>
        <v>10.199999999999999</v>
      </c>
      <c r="AA2445">
        <f t="shared" si="193"/>
        <v>22</v>
      </c>
    </row>
    <row r="2446" spans="1:27" x14ac:dyDescent="0.3">
      <c r="A2446">
        <v>100067</v>
      </c>
      <c r="B2446">
        <v>230922</v>
      </c>
      <c r="C2446" s="3">
        <v>44130.609027777777</v>
      </c>
      <c r="D2446">
        <v>1</v>
      </c>
      <c r="E2446">
        <v>1</v>
      </c>
      <c r="F2446" t="s">
        <v>25</v>
      </c>
      <c r="G2446">
        <v>1</v>
      </c>
      <c r="H2446">
        <v>63.652340000000002</v>
      </c>
      <c r="I2446">
        <v>14.17188</v>
      </c>
      <c r="J2446">
        <v>0.83984380000000003</v>
      </c>
      <c r="K2446">
        <v>58.023440000000001</v>
      </c>
      <c r="L2446" s="3">
        <v>44130.359027777777</v>
      </c>
      <c r="M2446">
        <v>17.18</v>
      </c>
      <c r="N2446" t="s">
        <v>28</v>
      </c>
      <c r="P2446">
        <f>(C2446-Key!$B$1)*24</f>
        <v>-0.43333333334885538</v>
      </c>
      <c r="Q2446">
        <f>(Key!$B$2-'17.1'!C2446)*24</f>
        <v>3.3833333333604969</v>
      </c>
      <c r="R2446" s="3">
        <f>C2446-(M2446-Key!$B$5)/(24*Key!$B$6)</f>
        <v>44130.595212962959</v>
      </c>
      <c r="S2446">
        <f>M2446-Key!$B$5</f>
        <v>14.92</v>
      </c>
      <c r="T2446" s="2">
        <f t="shared" si="190"/>
        <v>44129.611111111109</v>
      </c>
      <c r="U2446" t="str">
        <f t="shared" si="191"/>
        <v>10-25-2020 14:40</v>
      </c>
      <c r="V2446">
        <f>IFERROR(IF(W2446=Z2446,VLOOKUP($U2446,[1]C8842!$G$2:$M$145,3,FALSE),0),0)</f>
        <v>22</v>
      </c>
      <c r="W2446">
        <f>VLOOKUP(RIGHT($V$1,5),Key!$A$9:$B$14,2,FALSE)</f>
        <v>10.199999999999999</v>
      </c>
      <c r="X2446">
        <f t="shared" si="194"/>
        <v>0</v>
      </c>
      <c r="Y2446">
        <f>VLOOKUP(RIGHT($X$1,5),Key!$A$9:$B$14,2,FALSE)</f>
        <v>3.7</v>
      </c>
      <c r="Z2446">
        <f t="shared" si="192"/>
        <v>10.199999999999999</v>
      </c>
      <c r="AA2446">
        <f t="shared" si="193"/>
        <v>22</v>
      </c>
    </row>
    <row r="2447" spans="1:27" x14ac:dyDescent="0.3">
      <c r="A2447">
        <v>100067</v>
      </c>
      <c r="B2447">
        <v>230922</v>
      </c>
      <c r="C2447" s="3">
        <v>44130.609027777777</v>
      </c>
      <c r="D2447">
        <v>2</v>
      </c>
      <c r="E2447">
        <v>1</v>
      </c>
      <c r="F2447" t="s">
        <v>26</v>
      </c>
      <c r="G2447">
        <v>1</v>
      </c>
      <c r="H2447">
        <v>68.414060000000006</v>
      </c>
      <c r="I2447">
        <v>17.320309999999999</v>
      </c>
      <c r="J2447">
        <v>0.90625</v>
      </c>
      <c r="K2447">
        <v>80.03125</v>
      </c>
      <c r="L2447" s="3">
        <v>44130.359027777777</v>
      </c>
      <c r="M2447">
        <v>17.18</v>
      </c>
      <c r="N2447" t="s">
        <v>28</v>
      </c>
      <c r="P2447">
        <f>(C2447-Key!$B$1)*24</f>
        <v>-0.43333333334885538</v>
      </c>
      <c r="Q2447">
        <f>(Key!$B$2-'17.1'!C2447)*24</f>
        <v>3.3833333333604969</v>
      </c>
      <c r="R2447" s="3">
        <f>C2447-(M2447-Key!$B$5)/(24*Key!$B$6)</f>
        <v>44130.595212962959</v>
      </c>
      <c r="S2447">
        <f>M2447-Key!$B$5</f>
        <v>14.92</v>
      </c>
      <c r="T2447" s="2">
        <f t="shared" si="190"/>
        <v>44129.611111111109</v>
      </c>
      <c r="U2447" t="str">
        <f t="shared" si="191"/>
        <v>10-25-2020 14:40</v>
      </c>
      <c r="V2447">
        <f>IFERROR(IF(W2447=Z2447,VLOOKUP($U2447,[1]C8842!$G$2:$M$145,3,FALSE),0),0)</f>
        <v>22</v>
      </c>
      <c r="W2447">
        <f>VLOOKUP(RIGHT($V$1,5),Key!$A$9:$B$14,2,FALSE)</f>
        <v>10.199999999999999</v>
      </c>
      <c r="X2447">
        <f t="shared" si="194"/>
        <v>0</v>
      </c>
      <c r="Y2447">
        <f>VLOOKUP(RIGHT($X$1,5),Key!$A$9:$B$14,2,FALSE)</f>
        <v>3.7</v>
      </c>
      <c r="Z2447">
        <f t="shared" si="192"/>
        <v>10.199999999999999</v>
      </c>
      <c r="AA2447">
        <f t="shared" si="193"/>
        <v>22</v>
      </c>
    </row>
    <row r="2448" spans="1:27" x14ac:dyDescent="0.3">
      <c r="A2448">
        <v>100067</v>
      </c>
      <c r="B2448">
        <v>230922</v>
      </c>
      <c r="C2448" s="3">
        <v>44130.609027777777</v>
      </c>
      <c r="D2448">
        <v>3</v>
      </c>
      <c r="E2448">
        <v>2</v>
      </c>
      <c r="F2448" t="s">
        <v>26</v>
      </c>
      <c r="G2448">
        <v>3</v>
      </c>
      <c r="H2448">
        <v>60.628909999999998</v>
      </c>
      <c r="I2448">
        <v>41.0625</v>
      </c>
      <c r="J2448">
        <v>2.0625</v>
      </c>
      <c r="K2448">
        <v>94.039060000000006</v>
      </c>
      <c r="L2448" s="3">
        <v>44130.359027777777</v>
      </c>
      <c r="M2448">
        <v>17.18</v>
      </c>
      <c r="N2448" t="s">
        <v>28</v>
      </c>
      <c r="P2448">
        <f>(C2448-Key!$B$1)*24</f>
        <v>-0.43333333334885538</v>
      </c>
      <c r="Q2448">
        <f>(Key!$B$2-'17.1'!C2448)*24</f>
        <v>3.3833333333604969</v>
      </c>
      <c r="R2448" s="3">
        <f>C2448-(M2448-Key!$B$5)/(24*Key!$B$6)</f>
        <v>44130.595212962959</v>
      </c>
      <c r="S2448">
        <f>M2448-Key!$B$5</f>
        <v>14.92</v>
      </c>
      <c r="T2448" s="2">
        <f t="shared" si="190"/>
        <v>44129.611111111109</v>
      </c>
      <c r="U2448" t="str">
        <f t="shared" si="191"/>
        <v>10-25-2020 14:40</v>
      </c>
      <c r="V2448">
        <f>IFERROR(IF(W2448=Z2448,VLOOKUP($U2448,[1]C8842!$G$2:$M$145,3,FALSE),0),0)</f>
        <v>22</v>
      </c>
      <c r="W2448">
        <f>VLOOKUP(RIGHT($V$1,5),Key!$A$9:$B$14,2,FALSE)</f>
        <v>10.199999999999999</v>
      </c>
      <c r="X2448">
        <f t="shared" si="194"/>
        <v>0</v>
      </c>
      <c r="Y2448">
        <f>VLOOKUP(RIGHT($X$1,5),Key!$A$9:$B$14,2,FALSE)</f>
        <v>3.7</v>
      </c>
      <c r="Z2448">
        <f t="shared" si="192"/>
        <v>10.199999999999999</v>
      </c>
      <c r="AA2448">
        <f t="shared" si="193"/>
        <v>22</v>
      </c>
    </row>
    <row r="2449" spans="1:27" x14ac:dyDescent="0.3">
      <c r="A2449">
        <v>100067</v>
      </c>
      <c r="B2449">
        <v>230922</v>
      </c>
      <c r="C2449" s="3">
        <v>44130.609027777777</v>
      </c>
      <c r="D2449">
        <v>2</v>
      </c>
      <c r="E2449">
        <v>1</v>
      </c>
      <c r="F2449" t="s">
        <v>26</v>
      </c>
      <c r="G2449">
        <v>1</v>
      </c>
      <c r="H2449">
        <v>60.464840000000002</v>
      </c>
      <c r="I2449">
        <v>17.132809999999999</v>
      </c>
      <c r="J2449">
        <v>1.015625</v>
      </c>
      <c r="K2449">
        <v>82.035160000000005</v>
      </c>
      <c r="L2449" s="3">
        <v>44130.359027777777</v>
      </c>
      <c r="M2449">
        <v>17.18</v>
      </c>
      <c r="N2449" t="s">
        <v>28</v>
      </c>
      <c r="P2449">
        <f>(C2449-Key!$B$1)*24</f>
        <v>-0.43333333334885538</v>
      </c>
      <c r="Q2449">
        <f>(Key!$B$2-'17.1'!C2449)*24</f>
        <v>3.3833333333604969</v>
      </c>
      <c r="R2449" s="3">
        <f>C2449-(M2449-Key!$B$5)/(24*Key!$B$6)</f>
        <v>44130.595212962959</v>
      </c>
      <c r="S2449">
        <f>M2449-Key!$B$5</f>
        <v>14.92</v>
      </c>
      <c r="T2449" s="2">
        <f t="shared" si="190"/>
        <v>44129.611111111109</v>
      </c>
      <c r="U2449" t="str">
        <f t="shared" si="191"/>
        <v>10-25-2020 14:40</v>
      </c>
      <c r="V2449">
        <f>IFERROR(IF(W2449=Z2449,VLOOKUP($U2449,[1]C8842!$G$2:$M$145,3,FALSE),0),0)</f>
        <v>22</v>
      </c>
      <c r="W2449">
        <f>VLOOKUP(RIGHT($V$1,5),Key!$A$9:$B$14,2,FALSE)</f>
        <v>10.199999999999999</v>
      </c>
      <c r="X2449">
        <f t="shared" si="194"/>
        <v>0</v>
      </c>
      <c r="Y2449">
        <f>VLOOKUP(RIGHT($X$1,5),Key!$A$9:$B$14,2,FALSE)</f>
        <v>3.7</v>
      </c>
      <c r="Z2449">
        <f t="shared" si="192"/>
        <v>10.199999999999999</v>
      </c>
      <c r="AA2449">
        <f t="shared" si="193"/>
        <v>22</v>
      </c>
    </row>
    <row r="2450" spans="1:27" x14ac:dyDescent="0.3">
      <c r="A2450">
        <v>100067</v>
      </c>
      <c r="B2450">
        <v>230922</v>
      </c>
      <c r="C2450" s="3">
        <v>44130.609027777777</v>
      </c>
      <c r="D2450">
        <v>0</v>
      </c>
      <c r="E2450">
        <v>2</v>
      </c>
      <c r="F2450" t="s">
        <v>25</v>
      </c>
      <c r="G2450">
        <v>1</v>
      </c>
      <c r="H2450">
        <v>61.441409999999998</v>
      </c>
      <c r="I2450">
        <v>16.95703</v>
      </c>
      <c r="J2450">
        <v>0.9921875</v>
      </c>
      <c r="K2450">
        <v>47.019530000000003</v>
      </c>
      <c r="L2450" s="3">
        <v>44130.359027777777</v>
      </c>
      <c r="M2450">
        <v>17.18</v>
      </c>
      <c r="N2450" t="s">
        <v>28</v>
      </c>
      <c r="P2450">
        <f>(C2450-Key!$B$1)*24</f>
        <v>-0.43333333334885538</v>
      </c>
      <c r="Q2450">
        <f>(Key!$B$2-'17.1'!C2450)*24</f>
        <v>3.3833333333604969</v>
      </c>
      <c r="R2450" s="3">
        <f>C2450-(M2450-Key!$B$5)/(24*Key!$B$6)</f>
        <v>44130.595212962959</v>
      </c>
      <c r="S2450">
        <f>M2450-Key!$B$5</f>
        <v>14.92</v>
      </c>
      <c r="T2450" s="2">
        <f t="shared" si="190"/>
        <v>44129.611111111109</v>
      </c>
      <c r="U2450" t="str">
        <f t="shared" si="191"/>
        <v>10-25-2020 14:40</v>
      </c>
      <c r="V2450">
        <f>IFERROR(IF(W2450=Z2450,VLOOKUP($U2450,[1]C8842!$G$2:$M$145,3,FALSE),0),0)</f>
        <v>22</v>
      </c>
      <c r="W2450">
        <f>VLOOKUP(RIGHT($V$1,5),Key!$A$9:$B$14,2,FALSE)</f>
        <v>10.199999999999999</v>
      </c>
      <c r="X2450">
        <f t="shared" si="194"/>
        <v>0</v>
      </c>
      <c r="Y2450">
        <f>VLOOKUP(RIGHT($X$1,5),Key!$A$9:$B$14,2,FALSE)</f>
        <v>3.7</v>
      </c>
      <c r="Z2450">
        <f t="shared" si="192"/>
        <v>10.199999999999999</v>
      </c>
      <c r="AA2450">
        <f t="shared" si="193"/>
        <v>22</v>
      </c>
    </row>
    <row r="2451" spans="1:27" x14ac:dyDescent="0.3">
      <c r="A2451">
        <v>100067</v>
      </c>
      <c r="B2451">
        <v>230922</v>
      </c>
      <c r="C2451" s="3">
        <v>44130.609027777777</v>
      </c>
      <c r="D2451">
        <v>0</v>
      </c>
      <c r="E2451">
        <v>2</v>
      </c>
      <c r="F2451" t="s">
        <v>25</v>
      </c>
      <c r="G2451">
        <v>1</v>
      </c>
      <c r="H2451">
        <v>67.800780000000003</v>
      </c>
      <c r="I2451">
        <v>14.48047</v>
      </c>
      <c r="J2451">
        <v>0.80078130000000003</v>
      </c>
      <c r="K2451">
        <v>46.019530000000003</v>
      </c>
      <c r="L2451" s="3">
        <v>44130.359027777777</v>
      </c>
      <c r="M2451">
        <v>17.18</v>
      </c>
      <c r="N2451" t="s">
        <v>28</v>
      </c>
      <c r="P2451">
        <f>(C2451-Key!$B$1)*24</f>
        <v>-0.43333333334885538</v>
      </c>
      <c r="Q2451">
        <f>(Key!$B$2-'17.1'!C2451)*24</f>
        <v>3.3833333333604969</v>
      </c>
      <c r="R2451" s="3">
        <f>C2451-(M2451-Key!$B$5)/(24*Key!$B$6)</f>
        <v>44130.595212962959</v>
      </c>
      <c r="S2451">
        <f>M2451-Key!$B$5</f>
        <v>14.92</v>
      </c>
      <c r="T2451" s="2">
        <f t="shared" si="190"/>
        <v>44129.611111111109</v>
      </c>
      <c r="U2451" t="str">
        <f t="shared" si="191"/>
        <v>10-25-2020 14:40</v>
      </c>
      <c r="V2451">
        <f>IFERROR(IF(W2451=Z2451,VLOOKUP($U2451,[1]C8842!$G$2:$M$145,3,FALSE),0),0)</f>
        <v>22</v>
      </c>
      <c r="W2451">
        <f>VLOOKUP(RIGHT($V$1,5),Key!$A$9:$B$14,2,FALSE)</f>
        <v>10.199999999999999</v>
      </c>
      <c r="X2451">
        <f t="shared" si="194"/>
        <v>0</v>
      </c>
      <c r="Y2451">
        <f>VLOOKUP(RIGHT($X$1,5),Key!$A$9:$B$14,2,FALSE)</f>
        <v>3.7</v>
      </c>
      <c r="Z2451">
        <f t="shared" si="192"/>
        <v>10.199999999999999</v>
      </c>
      <c r="AA2451">
        <f t="shared" si="193"/>
        <v>22</v>
      </c>
    </row>
    <row r="2452" spans="1:27" x14ac:dyDescent="0.3">
      <c r="A2452">
        <v>100067</v>
      </c>
      <c r="B2452">
        <v>230922</v>
      </c>
      <c r="C2452" s="3">
        <v>44130.609027777777</v>
      </c>
      <c r="D2452">
        <v>2</v>
      </c>
      <c r="E2452">
        <v>1</v>
      </c>
      <c r="F2452" t="s">
        <v>26</v>
      </c>
      <c r="G2452">
        <v>2</v>
      </c>
      <c r="H2452">
        <v>65.410160000000005</v>
      </c>
      <c r="I2452">
        <v>20.914059999999999</v>
      </c>
      <c r="J2452">
        <v>1.09375</v>
      </c>
      <c r="K2452">
        <v>82.035160000000005</v>
      </c>
      <c r="L2452" s="3">
        <v>44130.359027777777</v>
      </c>
      <c r="M2452">
        <v>17.18</v>
      </c>
      <c r="N2452" t="s">
        <v>28</v>
      </c>
      <c r="P2452">
        <f>(C2452-Key!$B$1)*24</f>
        <v>-0.43333333334885538</v>
      </c>
      <c r="Q2452">
        <f>(Key!$B$2-'17.1'!C2452)*24</f>
        <v>3.3833333333604969</v>
      </c>
      <c r="R2452" s="3">
        <f>C2452-(M2452-Key!$B$5)/(24*Key!$B$6)</f>
        <v>44130.595212962959</v>
      </c>
      <c r="S2452">
        <f>M2452-Key!$B$5</f>
        <v>14.92</v>
      </c>
      <c r="T2452" s="2">
        <f t="shared" si="190"/>
        <v>44129.611111111109</v>
      </c>
      <c r="U2452" t="str">
        <f t="shared" si="191"/>
        <v>10-25-2020 14:40</v>
      </c>
      <c r="V2452">
        <f>IFERROR(IF(W2452=Z2452,VLOOKUP($U2452,[1]C8842!$G$2:$M$145,3,FALSE),0),0)</f>
        <v>22</v>
      </c>
      <c r="W2452">
        <f>VLOOKUP(RIGHT($V$1,5),Key!$A$9:$B$14,2,FALSE)</f>
        <v>10.199999999999999</v>
      </c>
      <c r="X2452">
        <f t="shared" si="194"/>
        <v>0</v>
      </c>
      <c r="Y2452">
        <f>VLOOKUP(RIGHT($X$1,5),Key!$A$9:$B$14,2,FALSE)</f>
        <v>3.7</v>
      </c>
      <c r="Z2452">
        <f t="shared" si="192"/>
        <v>10.199999999999999</v>
      </c>
      <c r="AA2452">
        <f t="shared" si="193"/>
        <v>22</v>
      </c>
    </row>
    <row r="2453" spans="1:27" x14ac:dyDescent="0.3">
      <c r="A2453">
        <v>100067</v>
      </c>
      <c r="B2453">
        <v>230922</v>
      </c>
      <c r="C2453" s="3">
        <v>44130.609027777777</v>
      </c>
      <c r="D2453">
        <v>3</v>
      </c>
      <c r="E2453">
        <v>2</v>
      </c>
      <c r="F2453" t="s">
        <v>26</v>
      </c>
      <c r="G2453">
        <v>4</v>
      </c>
      <c r="H2453">
        <v>58.488280000000003</v>
      </c>
      <c r="I2453">
        <v>50.949219999999997</v>
      </c>
      <c r="J2453">
        <v>2.5898439999999998</v>
      </c>
      <c r="K2453">
        <v>94.039060000000006</v>
      </c>
      <c r="L2453" s="3">
        <v>44130.359027777777</v>
      </c>
      <c r="M2453">
        <v>17.18</v>
      </c>
      <c r="N2453" t="s">
        <v>28</v>
      </c>
      <c r="P2453">
        <f>(C2453-Key!$B$1)*24</f>
        <v>-0.43333333334885538</v>
      </c>
      <c r="Q2453">
        <f>(Key!$B$2-'17.1'!C2453)*24</f>
        <v>3.3833333333604969</v>
      </c>
      <c r="R2453" s="3">
        <f>C2453-(M2453-Key!$B$5)/(24*Key!$B$6)</f>
        <v>44130.595212962959</v>
      </c>
      <c r="S2453">
        <f>M2453-Key!$B$5</f>
        <v>14.92</v>
      </c>
      <c r="T2453" s="2">
        <f t="shared" si="190"/>
        <v>44129.611111111109</v>
      </c>
      <c r="U2453" t="str">
        <f t="shared" si="191"/>
        <v>10-25-2020 14:40</v>
      </c>
      <c r="V2453">
        <f>IFERROR(IF(W2453=Z2453,VLOOKUP($U2453,[1]C8842!$G$2:$M$145,3,FALSE),0),0)</f>
        <v>22</v>
      </c>
      <c r="W2453">
        <f>VLOOKUP(RIGHT($V$1,5),Key!$A$9:$B$14,2,FALSE)</f>
        <v>10.199999999999999</v>
      </c>
      <c r="X2453">
        <f t="shared" si="194"/>
        <v>0</v>
      </c>
      <c r="Y2453">
        <f>VLOOKUP(RIGHT($X$1,5),Key!$A$9:$B$14,2,FALSE)</f>
        <v>3.7</v>
      </c>
      <c r="Z2453">
        <f t="shared" si="192"/>
        <v>10.199999999999999</v>
      </c>
      <c r="AA2453">
        <f t="shared" si="193"/>
        <v>22</v>
      </c>
    </row>
    <row r="2454" spans="1:27" x14ac:dyDescent="0.3">
      <c r="A2454">
        <v>100067</v>
      </c>
      <c r="B2454">
        <v>230922</v>
      </c>
      <c r="C2454" s="3">
        <v>44130.609027777777</v>
      </c>
      <c r="D2454">
        <v>0</v>
      </c>
      <c r="E2454">
        <v>2</v>
      </c>
      <c r="F2454" t="s">
        <v>25</v>
      </c>
      <c r="G2454">
        <v>1</v>
      </c>
      <c r="H2454">
        <v>66.457030000000003</v>
      </c>
      <c r="I2454">
        <v>17.13672</v>
      </c>
      <c r="J2454">
        <v>0.92578130000000003</v>
      </c>
      <c r="K2454">
        <v>46.019530000000003</v>
      </c>
      <c r="L2454" s="3">
        <v>44130.362500000003</v>
      </c>
      <c r="M2454">
        <v>17.18</v>
      </c>
      <c r="N2454" t="s">
        <v>28</v>
      </c>
      <c r="P2454">
        <f>(C2454-Key!$B$1)*24</f>
        <v>-0.43333333334885538</v>
      </c>
      <c r="Q2454">
        <f>(Key!$B$2-'17.1'!C2454)*24</f>
        <v>3.3833333333604969</v>
      </c>
      <c r="R2454" s="3">
        <f>C2454-(M2454-Key!$B$5)/(24*Key!$B$6)</f>
        <v>44130.595212962959</v>
      </c>
      <c r="S2454">
        <f>M2454-Key!$B$5</f>
        <v>14.92</v>
      </c>
      <c r="T2454" s="2">
        <f t="shared" si="190"/>
        <v>44129.611111111109</v>
      </c>
      <c r="U2454" t="str">
        <f t="shared" si="191"/>
        <v>10-25-2020 14:40</v>
      </c>
      <c r="V2454">
        <f>IFERROR(IF(W2454=Z2454,VLOOKUP($U2454,[1]C8842!$G$2:$M$145,3,FALSE),0),0)</f>
        <v>22</v>
      </c>
      <c r="W2454">
        <f>VLOOKUP(RIGHT($V$1,5),Key!$A$9:$B$14,2,FALSE)</f>
        <v>10.199999999999999</v>
      </c>
      <c r="X2454">
        <f t="shared" si="194"/>
        <v>0</v>
      </c>
      <c r="Y2454">
        <f>VLOOKUP(RIGHT($X$1,5),Key!$A$9:$B$14,2,FALSE)</f>
        <v>3.7</v>
      </c>
      <c r="Z2454">
        <f t="shared" si="192"/>
        <v>10.199999999999999</v>
      </c>
      <c r="AA2454">
        <f t="shared" si="193"/>
        <v>22</v>
      </c>
    </row>
    <row r="2455" spans="1:27" x14ac:dyDescent="0.3">
      <c r="A2455">
        <v>100067</v>
      </c>
      <c r="B2455">
        <v>230922</v>
      </c>
      <c r="C2455" s="3">
        <v>44130.609027777777</v>
      </c>
      <c r="D2455">
        <v>0</v>
      </c>
      <c r="E2455">
        <v>2</v>
      </c>
      <c r="F2455" t="s">
        <v>25</v>
      </c>
      <c r="G2455">
        <v>1</v>
      </c>
      <c r="H2455">
        <v>69.351560000000006</v>
      </c>
      <c r="I2455">
        <v>16.75</v>
      </c>
      <c r="J2455">
        <v>0.87109380000000003</v>
      </c>
      <c r="K2455">
        <v>46.019530000000003</v>
      </c>
      <c r="L2455" s="3">
        <v>44130.362500000003</v>
      </c>
      <c r="M2455">
        <v>17.18</v>
      </c>
      <c r="N2455" t="s">
        <v>28</v>
      </c>
      <c r="P2455">
        <f>(C2455-Key!$B$1)*24</f>
        <v>-0.43333333334885538</v>
      </c>
      <c r="Q2455">
        <f>(Key!$B$2-'17.1'!C2455)*24</f>
        <v>3.3833333333604969</v>
      </c>
      <c r="R2455" s="3">
        <f>C2455-(M2455-Key!$B$5)/(24*Key!$B$6)</f>
        <v>44130.595212962959</v>
      </c>
      <c r="S2455">
        <f>M2455-Key!$B$5</f>
        <v>14.92</v>
      </c>
      <c r="T2455" s="2">
        <f t="shared" si="190"/>
        <v>44129.611111111109</v>
      </c>
      <c r="U2455" t="str">
        <f t="shared" si="191"/>
        <v>10-25-2020 14:40</v>
      </c>
      <c r="V2455">
        <f>IFERROR(IF(W2455=Z2455,VLOOKUP($U2455,[1]C8842!$G$2:$M$145,3,FALSE),0),0)</f>
        <v>22</v>
      </c>
      <c r="W2455">
        <f>VLOOKUP(RIGHT($V$1,5),Key!$A$9:$B$14,2,FALSE)</f>
        <v>10.199999999999999</v>
      </c>
      <c r="X2455">
        <f t="shared" si="194"/>
        <v>0</v>
      </c>
      <c r="Y2455">
        <f>VLOOKUP(RIGHT($X$1,5),Key!$A$9:$B$14,2,FALSE)</f>
        <v>3.7</v>
      </c>
      <c r="Z2455">
        <f t="shared" si="192"/>
        <v>10.199999999999999</v>
      </c>
      <c r="AA2455">
        <f t="shared" si="193"/>
        <v>22</v>
      </c>
    </row>
    <row r="2456" spans="1:27" x14ac:dyDescent="0.3">
      <c r="A2456">
        <v>100067</v>
      </c>
      <c r="B2456">
        <v>230922</v>
      </c>
      <c r="C2456" s="3">
        <v>44130.609027777777</v>
      </c>
      <c r="D2456">
        <v>3</v>
      </c>
      <c r="E2456">
        <v>2</v>
      </c>
      <c r="F2456" t="s">
        <v>26</v>
      </c>
      <c r="G2456">
        <v>1</v>
      </c>
      <c r="H2456">
        <v>72.390630000000002</v>
      </c>
      <c r="I2456">
        <v>18.378910000000001</v>
      </c>
      <c r="J2456">
        <v>0.89453130000000003</v>
      </c>
      <c r="K2456">
        <v>93.039060000000006</v>
      </c>
      <c r="L2456" s="3">
        <v>44130.362500000003</v>
      </c>
      <c r="M2456">
        <v>17.18</v>
      </c>
      <c r="N2456" t="s">
        <v>28</v>
      </c>
      <c r="P2456">
        <f>(C2456-Key!$B$1)*24</f>
        <v>-0.43333333334885538</v>
      </c>
      <c r="Q2456">
        <f>(Key!$B$2-'17.1'!C2456)*24</f>
        <v>3.3833333333604969</v>
      </c>
      <c r="R2456" s="3">
        <f>C2456-(M2456-Key!$B$5)/(24*Key!$B$6)</f>
        <v>44130.595212962959</v>
      </c>
      <c r="S2456">
        <f>M2456-Key!$B$5</f>
        <v>14.92</v>
      </c>
      <c r="T2456" s="2">
        <f t="shared" si="190"/>
        <v>44129.611111111109</v>
      </c>
      <c r="U2456" t="str">
        <f t="shared" si="191"/>
        <v>10-25-2020 14:40</v>
      </c>
      <c r="V2456">
        <f>IFERROR(IF(W2456=Z2456,VLOOKUP($U2456,[1]C8842!$G$2:$M$145,3,FALSE),0),0)</f>
        <v>22</v>
      </c>
      <c r="W2456">
        <f>VLOOKUP(RIGHT($V$1,5),Key!$A$9:$B$14,2,FALSE)</f>
        <v>10.199999999999999</v>
      </c>
      <c r="X2456">
        <f t="shared" si="194"/>
        <v>0</v>
      </c>
      <c r="Y2456">
        <f>VLOOKUP(RIGHT($X$1,5),Key!$A$9:$B$14,2,FALSE)</f>
        <v>3.7</v>
      </c>
      <c r="Z2456">
        <f t="shared" si="192"/>
        <v>10.199999999999999</v>
      </c>
      <c r="AA2456">
        <f t="shared" si="193"/>
        <v>22</v>
      </c>
    </row>
    <row r="2457" spans="1:27" x14ac:dyDescent="0.3">
      <c r="A2457">
        <v>100067</v>
      </c>
      <c r="B2457">
        <v>230922</v>
      </c>
      <c r="C2457" s="3">
        <v>44130.609027777777</v>
      </c>
      <c r="D2457">
        <v>2</v>
      </c>
      <c r="E2457">
        <v>1</v>
      </c>
      <c r="F2457" t="s">
        <v>26</v>
      </c>
      <c r="G2457">
        <v>1</v>
      </c>
      <c r="H2457">
        <v>71.1875</v>
      </c>
      <c r="I2457">
        <v>15.04297</v>
      </c>
      <c r="J2457">
        <v>0.78515630000000003</v>
      </c>
      <c r="K2457">
        <v>83.035160000000005</v>
      </c>
      <c r="L2457" s="3">
        <v>44130.362500000003</v>
      </c>
      <c r="M2457">
        <v>17.18</v>
      </c>
      <c r="N2457" t="s">
        <v>28</v>
      </c>
      <c r="P2457">
        <f>(C2457-Key!$B$1)*24</f>
        <v>-0.43333333334885538</v>
      </c>
      <c r="Q2457">
        <f>(Key!$B$2-'17.1'!C2457)*24</f>
        <v>3.3833333333604969</v>
      </c>
      <c r="R2457" s="3">
        <f>C2457-(M2457-Key!$B$5)/(24*Key!$B$6)</f>
        <v>44130.595212962959</v>
      </c>
      <c r="S2457">
        <f>M2457-Key!$B$5</f>
        <v>14.92</v>
      </c>
      <c r="T2457" s="2">
        <f t="shared" si="190"/>
        <v>44129.611111111109</v>
      </c>
      <c r="U2457" t="str">
        <f t="shared" si="191"/>
        <v>10-25-2020 14:40</v>
      </c>
      <c r="V2457">
        <f>IFERROR(IF(W2457=Z2457,VLOOKUP($U2457,[1]C8842!$G$2:$M$145,3,FALSE),0),0)</f>
        <v>22</v>
      </c>
      <c r="W2457">
        <f>VLOOKUP(RIGHT($V$1,5),Key!$A$9:$B$14,2,FALSE)</f>
        <v>10.199999999999999</v>
      </c>
      <c r="X2457">
        <f t="shared" si="194"/>
        <v>0</v>
      </c>
      <c r="Y2457">
        <f>VLOOKUP(RIGHT($X$1,5),Key!$A$9:$B$14,2,FALSE)</f>
        <v>3.7</v>
      </c>
      <c r="Z2457">
        <f t="shared" si="192"/>
        <v>10.199999999999999</v>
      </c>
      <c r="AA2457">
        <f t="shared" si="193"/>
        <v>22</v>
      </c>
    </row>
    <row r="2458" spans="1:27" x14ac:dyDescent="0.3">
      <c r="A2458">
        <v>100067</v>
      </c>
      <c r="B2458">
        <v>230922</v>
      </c>
      <c r="C2458" s="3">
        <v>44130.609027777777</v>
      </c>
      <c r="D2458">
        <v>3</v>
      </c>
      <c r="E2458">
        <v>2</v>
      </c>
      <c r="F2458" t="s">
        <v>26</v>
      </c>
      <c r="G2458">
        <v>1</v>
      </c>
      <c r="H2458">
        <v>69.25</v>
      </c>
      <c r="I2458">
        <v>14.54297</v>
      </c>
      <c r="J2458">
        <v>0.78515630000000003</v>
      </c>
      <c r="K2458">
        <v>95.039060000000006</v>
      </c>
      <c r="L2458" s="3">
        <v>44130.362500000003</v>
      </c>
      <c r="M2458">
        <v>17.18</v>
      </c>
      <c r="N2458" t="s">
        <v>28</v>
      </c>
      <c r="P2458">
        <f>(C2458-Key!$B$1)*24</f>
        <v>-0.43333333334885538</v>
      </c>
      <c r="Q2458">
        <f>(Key!$B$2-'17.1'!C2458)*24</f>
        <v>3.3833333333604969</v>
      </c>
      <c r="R2458" s="3">
        <f>C2458-(M2458-Key!$B$5)/(24*Key!$B$6)</f>
        <v>44130.595212962959</v>
      </c>
      <c r="S2458">
        <f>M2458-Key!$B$5</f>
        <v>14.92</v>
      </c>
      <c r="T2458" s="2">
        <f t="shared" si="190"/>
        <v>44129.611111111109</v>
      </c>
      <c r="U2458" t="str">
        <f t="shared" si="191"/>
        <v>10-25-2020 14:40</v>
      </c>
      <c r="V2458">
        <f>IFERROR(IF(W2458=Z2458,VLOOKUP($U2458,[1]C8842!$G$2:$M$145,3,FALSE),0),0)</f>
        <v>22</v>
      </c>
      <c r="W2458">
        <f>VLOOKUP(RIGHT($V$1,5),Key!$A$9:$B$14,2,FALSE)</f>
        <v>10.199999999999999</v>
      </c>
      <c r="X2458">
        <f t="shared" si="194"/>
        <v>0</v>
      </c>
      <c r="Y2458">
        <f>VLOOKUP(RIGHT($X$1,5),Key!$A$9:$B$14,2,FALSE)</f>
        <v>3.7</v>
      </c>
      <c r="Z2458">
        <f t="shared" si="192"/>
        <v>10.199999999999999</v>
      </c>
      <c r="AA2458">
        <f t="shared" si="193"/>
        <v>22</v>
      </c>
    </row>
    <row r="2459" spans="1:27" x14ac:dyDescent="0.3">
      <c r="A2459">
        <v>100067</v>
      </c>
      <c r="B2459">
        <v>230922</v>
      </c>
      <c r="C2459" s="3">
        <v>44130.609027777777</v>
      </c>
      <c r="D2459">
        <v>2</v>
      </c>
      <c r="E2459">
        <v>1</v>
      </c>
      <c r="F2459" t="s">
        <v>26</v>
      </c>
      <c r="G2459">
        <v>2</v>
      </c>
      <c r="H2459">
        <v>65.050780000000003</v>
      </c>
      <c r="I2459">
        <v>21.046880000000002</v>
      </c>
      <c r="J2459">
        <v>1.105469</v>
      </c>
      <c r="K2459">
        <v>82.035160000000005</v>
      </c>
      <c r="L2459" s="3">
        <v>44130.362500000003</v>
      </c>
      <c r="M2459">
        <v>17.18</v>
      </c>
      <c r="N2459" t="s">
        <v>28</v>
      </c>
      <c r="P2459">
        <f>(C2459-Key!$B$1)*24</f>
        <v>-0.43333333334885538</v>
      </c>
      <c r="Q2459">
        <f>(Key!$B$2-'17.1'!C2459)*24</f>
        <v>3.3833333333604969</v>
      </c>
      <c r="R2459" s="3">
        <f>C2459-(M2459-Key!$B$5)/(24*Key!$B$6)</f>
        <v>44130.595212962959</v>
      </c>
      <c r="S2459">
        <f>M2459-Key!$B$5</f>
        <v>14.92</v>
      </c>
      <c r="T2459" s="2">
        <f t="shared" si="190"/>
        <v>44129.611111111109</v>
      </c>
      <c r="U2459" t="str">
        <f t="shared" si="191"/>
        <v>10-25-2020 14:40</v>
      </c>
      <c r="V2459">
        <f>IFERROR(IF(W2459=Z2459,VLOOKUP($U2459,[1]C8842!$G$2:$M$145,3,FALSE),0),0)</f>
        <v>22</v>
      </c>
      <c r="W2459">
        <f>VLOOKUP(RIGHT($V$1,5),Key!$A$9:$B$14,2,FALSE)</f>
        <v>10.199999999999999</v>
      </c>
      <c r="X2459">
        <f t="shared" si="194"/>
        <v>0</v>
      </c>
      <c r="Y2459">
        <f>VLOOKUP(RIGHT($X$1,5),Key!$A$9:$B$14,2,FALSE)</f>
        <v>3.7</v>
      </c>
      <c r="Z2459">
        <f t="shared" si="192"/>
        <v>10.199999999999999</v>
      </c>
      <c r="AA2459">
        <f t="shared" si="193"/>
        <v>22</v>
      </c>
    </row>
    <row r="2460" spans="1:27" x14ac:dyDescent="0.3">
      <c r="A2460">
        <v>100067</v>
      </c>
      <c r="B2460">
        <v>230922</v>
      </c>
      <c r="C2460" s="3">
        <v>44130.609027777777</v>
      </c>
      <c r="D2460">
        <v>0</v>
      </c>
      <c r="E2460">
        <v>2</v>
      </c>
      <c r="F2460" t="s">
        <v>25</v>
      </c>
      <c r="G2460">
        <v>1</v>
      </c>
      <c r="H2460">
        <v>59.40625</v>
      </c>
      <c r="I2460">
        <v>16.265630000000002</v>
      </c>
      <c r="J2460">
        <v>0.99609380000000003</v>
      </c>
      <c r="K2460">
        <v>48.019530000000003</v>
      </c>
      <c r="L2460" s="3">
        <v>44130.362500000003</v>
      </c>
      <c r="M2460">
        <v>17.18</v>
      </c>
      <c r="N2460" t="s">
        <v>28</v>
      </c>
      <c r="P2460">
        <f>(C2460-Key!$B$1)*24</f>
        <v>-0.43333333334885538</v>
      </c>
      <c r="Q2460">
        <f>(Key!$B$2-'17.1'!C2460)*24</f>
        <v>3.3833333333604969</v>
      </c>
      <c r="R2460" s="3">
        <f>C2460-(M2460-Key!$B$5)/(24*Key!$B$6)</f>
        <v>44130.595212962959</v>
      </c>
      <c r="S2460">
        <f>M2460-Key!$B$5</f>
        <v>14.92</v>
      </c>
      <c r="T2460" s="2">
        <f t="shared" si="190"/>
        <v>44129.611111111109</v>
      </c>
      <c r="U2460" t="str">
        <f t="shared" si="191"/>
        <v>10-25-2020 14:40</v>
      </c>
      <c r="V2460">
        <f>IFERROR(IF(W2460=Z2460,VLOOKUP($U2460,[1]C8842!$G$2:$M$145,3,FALSE),0),0)</f>
        <v>22</v>
      </c>
      <c r="W2460">
        <f>VLOOKUP(RIGHT($V$1,5),Key!$A$9:$B$14,2,FALSE)</f>
        <v>10.199999999999999</v>
      </c>
      <c r="X2460">
        <f t="shared" si="194"/>
        <v>0</v>
      </c>
      <c r="Y2460">
        <f>VLOOKUP(RIGHT($X$1,5),Key!$A$9:$B$14,2,FALSE)</f>
        <v>3.7</v>
      </c>
      <c r="Z2460">
        <f t="shared" si="192"/>
        <v>10.199999999999999</v>
      </c>
      <c r="AA2460">
        <f t="shared" si="193"/>
        <v>22</v>
      </c>
    </row>
    <row r="2461" spans="1:27" x14ac:dyDescent="0.3">
      <c r="A2461">
        <v>100067</v>
      </c>
      <c r="B2461">
        <v>230922</v>
      </c>
      <c r="C2461" s="3">
        <v>44130.609027777777</v>
      </c>
      <c r="D2461">
        <v>0</v>
      </c>
      <c r="E2461">
        <v>2</v>
      </c>
      <c r="F2461" t="s">
        <v>25</v>
      </c>
      <c r="G2461">
        <v>1</v>
      </c>
      <c r="H2461">
        <v>61.058590000000002</v>
      </c>
      <c r="I2461">
        <v>16.464839999999999</v>
      </c>
      <c r="J2461">
        <v>0.9765625</v>
      </c>
      <c r="K2461">
        <v>46.019530000000003</v>
      </c>
      <c r="L2461" s="3">
        <v>44130.362500000003</v>
      </c>
      <c r="M2461">
        <v>17.18</v>
      </c>
      <c r="N2461" t="s">
        <v>28</v>
      </c>
      <c r="P2461">
        <f>(C2461-Key!$B$1)*24</f>
        <v>-0.43333333334885538</v>
      </c>
      <c r="Q2461">
        <f>(Key!$B$2-'17.1'!C2461)*24</f>
        <v>3.3833333333604969</v>
      </c>
      <c r="R2461" s="3">
        <f>C2461-(M2461-Key!$B$5)/(24*Key!$B$6)</f>
        <v>44130.595212962959</v>
      </c>
      <c r="S2461">
        <f>M2461-Key!$B$5</f>
        <v>14.92</v>
      </c>
      <c r="T2461" s="2">
        <f t="shared" si="190"/>
        <v>44129.611111111109</v>
      </c>
      <c r="U2461" t="str">
        <f t="shared" si="191"/>
        <v>10-25-2020 14:40</v>
      </c>
      <c r="V2461">
        <f>IFERROR(IF(W2461=Z2461,VLOOKUP($U2461,[1]C8842!$G$2:$M$145,3,FALSE),0),0)</f>
        <v>22</v>
      </c>
      <c r="W2461">
        <f>VLOOKUP(RIGHT($V$1,5),Key!$A$9:$B$14,2,FALSE)</f>
        <v>10.199999999999999</v>
      </c>
      <c r="X2461">
        <f t="shared" si="194"/>
        <v>0</v>
      </c>
      <c r="Y2461">
        <f>VLOOKUP(RIGHT($X$1,5),Key!$A$9:$B$14,2,FALSE)</f>
        <v>3.7</v>
      </c>
      <c r="Z2461">
        <f t="shared" si="192"/>
        <v>10.199999999999999</v>
      </c>
      <c r="AA2461">
        <f t="shared" si="193"/>
        <v>22</v>
      </c>
    </row>
    <row r="2462" spans="1:27" x14ac:dyDescent="0.3">
      <c r="A2462">
        <v>100067</v>
      </c>
      <c r="B2462">
        <v>230922</v>
      </c>
      <c r="C2462" s="3">
        <v>44130.609027777777</v>
      </c>
      <c r="D2462">
        <v>1</v>
      </c>
      <c r="E2462">
        <v>1</v>
      </c>
      <c r="F2462" t="s">
        <v>25</v>
      </c>
      <c r="G2462">
        <v>1</v>
      </c>
      <c r="H2462">
        <v>63.726559999999999</v>
      </c>
      <c r="I2462">
        <v>13.76953</v>
      </c>
      <c r="J2462">
        <v>0.82421880000000003</v>
      </c>
      <c r="K2462">
        <v>58.023440000000001</v>
      </c>
      <c r="L2462" s="3">
        <v>44130.362500000003</v>
      </c>
      <c r="M2462">
        <v>17.18</v>
      </c>
      <c r="N2462" t="s">
        <v>28</v>
      </c>
      <c r="P2462">
        <f>(C2462-Key!$B$1)*24</f>
        <v>-0.43333333334885538</v>
      </c>
      <c r="Q2462">
        <f>(Key!$B$2-'17.1'!C2462)*24</f>
        <v>3.3833333333604969</v>
      </c>
      <c r="R2462" s="3">
        <f>C2462-(M2462-Key!$B$5)/(24*Key!$B$6)</f>
        <v>44130.595212962959</v>
      </c>
      <c r="S2462">
        <f>M2462-Key!$B$5</f>
        <v>14.92</v>
      </c>
      <c r="T2462" s="2">
        <f t="shared" si="190"/>
        <v>44129.611111111109</v>
      </c>
      <c r="U2462" t="str">
        <f t="shared" si="191"/>
        <v>10-25-2020 14:40</v>
      </c>
      <c r="V2462">
        <f>IFERROR(IF(W2462=Z2462,VLOOKUP($U2462,[1]C8842!$G$2:$M$145,3,FALSE),0),0)</f>
        <v>22</v>
      </c>
      <c r="W2462">
        <f>VLOOKUP(RIGHT($V$1,5),Key!$A$9:$B$14,2,FALSE)</f>
        <v>10.199999999999999</v>
      </c>
      <c r="X2462">
        <f t="shared" si="194"/>
        <v>0</v>
      </c>
      <c r="Y2462">
        <f>VLOOKUP(RIGHT($X$1,5),Key!$A$9:$B$14,2,FALSE)</f>
        <v>3.7</v>
      </c>
      <c r="Z2462">
        <f t="shared" si="192"/>
        <v>10.199999999999999</v>
      </c>
      <c r="AA2462">
        <f t="shared" si="193"/>
        <v>22</v>
      </c>
    </row>
    <row r="2463" spans="1:27" x14ac:dyDescent="0.3">
      <c r="A2463">
        <v>100067</v>
      </c>
      <c r="B2463">
        <v>230922</v>
      </c>
      <c r="C2463" s="3">
        <v>44130.609027777777</v>
      </c>
      <c r="D2463">
        <v>3</v>
      </c>
      <c r="E2463">
        <v>2</v>
      </c>
      <c r="F2463" t="s">
        <v>26</v>
      </c>
      <c r="G2463">
        <v>1</v>
      </c>
      <c r="H2463">
        <v>59.847659999999998</v>
      </c>
      <c r="I2463">
        <v>15.45703</v>
      </c>
      <c r="J2463">
        <v>0.953125</v>
      </c>
      <c r="K2463">
        <v>96.039060000000006</v>
      </c>
      <c r="L2463" s="3">
        <v>44130.362500000003</v>
      </c>
      <c r="M2463">
        <v>17.18</v>
      </c>
      <c r="N2463" t="s">
        <v>28</v>
      </c>
      <c r="P2463">
        <f>(C2463-Key!$B$1)*24</f>
        <v>-0.43333333334885538</v>
      </c>
      <c r="Q2463">
        <f>(Key!$B$2-'17.1'!C2463)*24</f>
        <v>3.3833333333604969</v>
      </c>
      <c r="R2463" s="3">
        <f>C2463-(M2463-Key!$B$5)/(24*Key!$B$6)</f>
        <v>44130.595212962959</v>
      </c>
      <c r="S2463">
        <f>M2463-Key!$B$5</f>
        <v>14.92</v>
      </c>
      <c r="T2463" s="2">
        <f t="shared" si="190"/>
        <v>44129.611111111109</v>
      </c>
      <c r="U2463" t="str">
        <f t="shared" si="191"/>
        <v>10-25-2020 14:40</v>
      </c>
      <c r="V2463">
        <f>IFERROR(IF(W2463=Z2463,VLOOKUP($U2463,[1]C8842!$G$2:$M$145,3,FALSE),0),0)</f>
        <v>22</v>
      </c>
      <c r="W2463">
        <f>VLOOKUP(RIGHT($V$1,5),Key!$A$9:$B$14,2,FALSE)</f>
        <v>10.199999999999999</v>
      </c>
      <c r="X2463">
        <f t="shared" si="194"/>
        <v>0</v>
      </c>
      <c r="Y2463">
        <f>VLOOKUP(RIGHT($X$1,5),Key!$A$9:$B$14,2,FALSE)</f>
        <v>3.7</v>
      </c>
      <c r="Z2463">
        <f t="shared" si="192"/>
        <v>10.199999999999999</v>
      </c>
      <c r="AA2463">
        <f t="shared" si="193"/>
        <v>22</v>
      </c>
    </row>
    <row r="2464" spans="1:27" x14ac:dyDescent="0.3">
      <c r="A2464">
        <v>100067</v>
      </c>
      <c r="B2464">
        <v>230922</v>
      </c>
      <c r="C2464" s="3">
        <v>44130.609027777777</v>
      </c>
      <c r="D2464">
        <v>3</v>
      </c>
      <c r="E2464">
        <v>2</v>
      </c>
      <c r="F2464" t="s">
        <v>26</v>
      </c>
      <c r="G2464">
        <v>1</v>
      </c>
      <c r="H2464">
        <v>65.863280000000003</v>
      </c>
      <c r="I2464">
        <v>15.742190000000001</v>
      </c>
      <c r="J2464">
        <v>0.875</v>
      </c>
      <c r="K2464">
        <v>94.039060000000006</v>
      </c>
      <c r="L2464" s="3">
        <v>44130.362500000003</v>
      </c>
      <c r="M2464">
        <v>17.18</v>
      </c>
      <c r="N2464" t="s">
        <v>28</v>
      </c>
      <c r="P2464">
        <f>(C2464-Key!$B$1)*24</f>
        <v>-0.43333333334885538</v>
      </c>
      <c r="Q2464">
        <f>(Key!$B$2-'17.1'!C2464)*24</f>
        <v>3.3833333333604969</v>
      </c>
      <c r="R2464" s="3">
        <f>C2464-(M2464-Key!$B$5)/(24*Key!$B$6)</f>
        <v>44130.595212962959</v>
      </c>
      <c r="S2464">
        <f>M2464-Key!$B$5</f>
        <v>14.92</v>
      </c>
      <c r="T2464" s="2">
        <f t="shared" si="190"/>
        <v>44129.611111111109</v>
      </c>
      <c r="U2464" t="str">
        <f t="shared" si="191"/>
        <v>10-25-2020 14:40</v>
      </c>
      <c r="V2464">
        <f>IFERROR(IF(W2464=Z2464,VLOOKUP($U2464,[1]C8842!$G$2:$M$145,3,FALSE),0),0)</f>
        <v>22</v>
      </c>
      <c r="W2464">
        <f>VLOOKUP(RIGHT($V$1,5),Key!$A$9:$B$14,2,FALSE)</f>
        <v>10.199999999999999</v>
      </c>
      <c r="X2464">
        <f t="shared" si="194"/>
        <v>0</v>
      </c>
      <c r="Y2464">
        <f>VLOOKUP(RIGHT($X$1,5),Key!$A$9:$B$14,2,FALSE)</f>
        <v>3.7</v>
      </c>
      <c r="Z2464">
        <f t="shared" si="192"/>
        <v>10.199999999999999</v>
      </c>
      <c r="AA2464">
        <f t="shared" si="193"/>
        <v>22</v>
      </c>
    </row>
    <row r="2465" spans="1:27" x14ac:dyDescent="0.3">
      <c r="A2465">
        <v>100067</v>
      </c>
      <c r="B2465">
        <v>230922</v>
      </c>
      <c r="C2465" s="3">
        <v>44130.609722222223</v>
      </c>
      <c r="D2465">
        <v>2</v>
      </c>
      <c r="E2465">
        <v>1</v>
      </c>
      <c r="F2465" t="s">
        <v>26</v>
      </c>
      <c r="G2465">
        <v>1</v>
      </c>
      <c r="H2465">
        <v>69.738280000000003</v>
      </c>
      <c r="I2465">
        <v>17.01172</v>
      </c>
      <c r="J2465">
        <v>0.875</v>
      </c>
      <c r="K2465">
        <v>82.035160000000005</v>
      </c>
      <c r="L2465" s="3">
        <v>44130.362500000003</v>
      </c>
      <c r="M2465">
        <v>17.18</v>
      </c>
      <c r="N2465" t="s">
        <v>28</v>
      </c>
      <c r="P2465">
        <f>(C2465-Key!$B$1)*24</f>
        <v>-0.41666666662786156</v>
      </c>
      <c r="Q2465">
        <f>(Key!$B$2-'17.1'!C2465)*24</f>
        <v>3.3666666666395031</v>
      </c>
      <c r="R2465" s="3">
        <f>C2465-(M2465-Key!$B$5)/(24*Key!$B$6)</f>
        <v>44130.595907407405</v>
      </c>
      <c r="S2465">
        <f>M2465-Key!$B$5</f>
        <v>14.92</v>
      </c>
      <c r="T2465" s="2">
        <f t="shared" si="190"/>
        <v>44129.611111111109</v>
      </c>
      <c r="U2465" t="str">
        <f t="shared" si="191"/>
        <v>10-25-2020 14:40</v>
      </c>
      <c r="V2465">
        <f>IFERROR(IF(W2465=Z2465,VLOOKUP($U2465,[1]C8842!$G$2:$M$145,3,FALSE),0),0)</f>
        <v>22</v>
      </c>
      <c r="W2465">
        <f>VLOOKUP(RIGHT($V$1,5),Key!$A$9:$B$14,2,FALSE)</f>
        <v>10.199999999999999</v>
      </c>
      <c r="X2465">
        <f t="shared" si="194"/>
        <v>0</v>
      </c>
      <c r="Y2465">
        <f>VLOOKUP(RIGHT($X$1,5),Key!$A$9:$B$14,2,FALSE)</f>
        <v>3.7</v>
      </c>
      <c r="Z2465">
        <f t="shared" si="192"/>
        <v>10.199999999999999</v>
      </c>
      <c r="AA2465">
        <f t="shared" si="193"/>
        <v>22</v>
      </c>
    </row>
    <row r="2466" spans="1:27" x14ac:dyDescent="0.3">
      <c r="A2466">
        <v>100067</v>
      </c>
      <c r="B2466">
        <v>230922</v>
      </c>
      <c r="C2466" s="3">
        <v>44130.609722222223</v>
      </c>
      <c r="D2466">
        <v>3</v>
      </c>
      <c r="E2466">
        <v>2</v>
      </c>
      <c r="F2466" t="s">
        <v>26</v>
      </c>
      <c r="G2466">
        <v>5</v>
      </c>
      <c r="H2466">
        <v>59.257809999999999</v>
      </c>
      <c r="I2466">
        <v>103.20310000000001</v>
      </c>
      <c r="J2466">
        <v>4.90625</v>
      </c>
      <c r="K2466">
        <v>94.039060000000006</v>
      </c>
      <c r="L2466" s="3">
        <v>44130.362500000003</v>
      </c>
      <c r="M2466">
        <v>17.18</v>
      </c>
      <c r="N2466" t="s">
        <v>28</v>
      </c>
      <c r="P2466">
        <f>(C2466-Key!$B$1)*24</f>
        <v>-0.41666666662786156</v>
      </c>
      <c r="Q2466">
        <f>(Key!$B$2-'17.1'!C2466)*24</f>
        <v>3.3666666666395031</v>
      </c>
      <c r="R2466" s="3">
        <f>C2466-(M2466-Key!$B$5)/(24*Key!$B$6)</f>
        <v>44130.595907407405</v>
      </c>
      <c r="S2466">
        <f>M2466-Key!$B$5</f>
        <v>14.92</v>
      </c>
      <c r="T2466" s="2">
        <f t="shared" si="190"/>
        <v>44129.611111111109</v>
      </c>
      <c r="U2466" t="str">
        <f t="shared" si="191"/>
        <v>10-25-2020 14:40</v>
      </c>
      <c r="V2466">
        <f>IFERROR(IF(W2466=Z2466,VLOOKUP($U2466,[1]C8842!$G$2:$M$145,3,FALSE),0),0)</f>
        <v>22</v>
      </c>
      <c r="W2466">
        <f>VLOOKUP(RIGHT($V$1,5),Key!$A$9:$B$14,2,FALSE)</f>
        <v>10.199999999999999</v>
      </c>
      <c r="X2466">
        <f t="shared" si="194"/>
        <v>0</v>
      </c>
      <c r="Y2466">
        <f>VLOOKUP(RIGHT($X$1,5),Key!$A$9:$B$14,2,FALSE)</f>
        <v>3.7</v>
      </c>
      <c r="Z2466">
        <f t="shared" si="192"/>
        <v>10.199999999999999</v>
      </c>
      <c r="AA2466">
        <f t="shared" si="193"/>
        <v>22</v>
      </c>
    </row>
    <row r="2467" spans="1:27" x14ac:dyDescent="0.3">
      <c r="A2467">
        <v>100067</v>
      </c>
      <c r="B2467">
        <v>230922</v>
      </c>
      <c r="C2467" s="3">
        <v>44130.609722222223</v>
      </c>
      <c r="D2467">
        <v>0</v>
      </c>
      <c r="E2467">
        <v>2</v>
      </c>
      <c r="F2467" t="s">
        <v>25</v>
      </c>
      <c r="G2467">
        <v>1</v>
      </c>
      <c r="H2467">
        <v>62.75</v>
      </c>
      <c r="I2467">
        <v>17.648440000000001</v>
      </c>
      <c r="J2467">
        <v>1</v>
      </c>
      <c r="K2467">
        <v>46.019530000000003</v>
      </c>
      <c r="L2467" s="3">
        <v>44130.362500000003</v>
      </c>
      <c r="M2467">
        <v>17.18</v>
      </c>
      <c r="N2467" t="s">
        <v>28</v>
      </c>
      <c r="P2467">
        <f>(C2467-Key!$B$1)*24</f>
        <v>-0.41666666662786156</v>
      </c>
      <c r="Q2467">
        <f>(Key!$B$2-'17.1'!C2467)*24</f>
        <v>3.3666666666395031</v>
      </c>
      <c r="R2467" s="3">
        <f>C2467-(M2467-Key!$B$5)/(24*Key!$B$6)</f>
        <v>44130.595907407405</v>
      </c>
      <c r="S2467">
        <f>M2467-Key!$B$5</f>
        <v>14.92</v>
      </c>
      <c r="T2467" s="2">
        <f t="shared" si="190"/>
        <v>44129.611111111109</v>
      </c>
      <c r="U2467" t="str">
        <f t="shared" si="191"/>
        <v>10-25-2020 14:40</v>
      </c>
      <c r="V2467">
        <f>IFERROR(IF(W2467=Z2467,VLOOKUP($U2467,[1]C8842!$G$2:$M$145,3,FALSE),0),0)</f>
        <v>22</v>
      </c>
      <c r="W2467">
        <f>VLOOKUP(RIGHT($V$1,5),Key!$A$9:$B$14,2,FALSE)</f>
        <v>10.199999999999999</v>
      </c>
      <c r="X2467">
        <f t="shared" si="194"/>
        <v>0</v>
      </c>
      <c r="Y2467">
        <f>VLOOKUP(RIGHT($X$1,5),Key!$A$9:$B$14,2,FALSE)</f>
        <v>3.7</v>
      </c>
      <c r="Z2467">
        <f t="shared" si="192"/>
        <v>10.199999999999999</v>
      </c>
      <c r="AA2467">
        <f t="shared" si="193"/>
        <v>22</v>
      </c>
    </row>
    <row r="2468" spans="1:27" x14ac:dyDescent="0.3">
      <c r="A2468">
        <v>100067</v>
      </c>
      <c r="B2468">
        <v>230922</v>
      </c>
      <c r="C2468" s="3">
        <v>44130.609722222223</v>
      </c>
      <c r="D2468">
        <v>2</v>
      </c>
      <c r="E2468">
        <v>1</v>
      </c>
      <c r="F2468" t="s">
        <v>26</v>
      </c>
      <c r="G2468">
        <v>1</v>
      </c>
      <c r="H2468">
        <v>70.683589999999995</v>
      </c>
      <c r="I2468">
        <v>16.816410000000001</v>
      </c>
      <c r="J2468">
        <v>0.85546880000000003</v>
      </c>
      <c r="K2468">
        <v>82.035160000000005</v>
      </c>
      <c r="L2468" s="3">
        <v>44130.362500000003</v>
      </c>
      <c r="M2468">
        <v>17.18</v>
      </c>
      <c r="N2468" t="s">
        <v>28</v>
      </c>
      <c r="P2468">
        <f>(C2468-Key!$B$1)*24</f>
        <v>-0.41666666662786156</v>
      </c>
      <c r="Q2468">
        <f>(Key!$B$2-'17.1'!C2468)*24</f>
        <v>3.3666666666395031</v>
      </c>
      <c r="R2468" s="3">
        <f>C2468-(M2468-Key!$B$5)/(24*Key!$B$6)</f>
        <v>44130.595907407405</v>
      </c>
      <c r="S2468">
        <f>M2468-Key!$B$5</f>
        <v>14.92</v>
      </c>
      <c r="T2468" s="2">
        <f t="shared" si="190"/>
        <v>44129.611111111109</v>
      </c>
      <c r="U2468" t="str">
        <f t="shared" si="191"/>
        <v>10-25-2020 14:40</v>
      </c>
      <c r="V2468">
        <f>IFERROR(IF(W2468=Z2468,VLOOKUP($U2468,[1]C8842!$G$2:$M$145,3,FALSE),0),0)</f>
        <v>22</v>
      </c>
      <c r="W2468">
        <f>VLOOKUP(RIGHT($V$1,5),Key!$A$9:$B$14,2,FALSE)</f>
        <v>10.199999999999999</v>
      </c>
      <c r="X2468">
        <f t="shared" si="194"/>
        <v>0</v>
      </c>
      <c r="Y2468">
        <f>VLOOKUP(RIGHT($X$1,5),Key!$A$9:$B$14,2,FALSE)</f>
        <v>3.7</v>
      </c>
      <c r="Z2468">
        <f t="shared" si="192"/>
        <v>10.199999999999999</v>
      </c>
      <c r="AA2468">
        <f t="shared" si="193"/>
        <v>22</v>
      </c>
    </row>
    <row r="2469" spans="1:27" x14ac:dyDescent="0.3">
      <c r="A2469">
        <v>100067</v>
      </c>
      <c r="B2469">
        <v>230922</v>
      </c>
      <c r="C2469" s="3">
        <v>44130.609722222223</v>
      </c>
      <c r="D2469">
        <v>3</v>
      </c>
      <c r="E2469">
        <v>2</v>
      </c>
      <c r="F2469" t="s">
        <v>26</v>
      </c>
      <c r="G2469">
        <v>4</v>
      </c>
      <c r="H2469">
        <v>62.617190000000001</v>
      </c>
      <c r="I2469">
        <v>64.613280000000003</v>
      </c>
      <c r="J2469">
        <v>3</v>
      </c>
      <c r="K2469">
        <v>94.039060000000006</v>
      </c>
      <c r="L2469" s="3">
        <v>44130.362500000003</v>
      </c>
      <c r="M2469">
        <v>17.18</v>
      </c>
      <c r="N2469" t="s">
        <v>28</v>
      </c>
      <c r="P2469">
        <f>(C2469-Key!$B$1)*24</f>
        <v>-0.41666666662786156</v>
      </c>
      <c r="Q2469">
        <f>(Key!$B$2-'17.1'!C2469)*24</f>
        <v>3.3666666666395031</v>
      </c>
      <c r="R2469" s="3">
        <f>C2469-(M2469-Key!$B$5)/(24*Key!$B$6)</f>
        <v>44130.595907407405</v>
      </c>
      <c r="S2469">
        <f>M2469-Key!$B$5</f>
        <v>14.92</v>
      </c>
      <c r="T2469" s="2">
        <f t="shared" si="190"/>
        <v>44129.611111111109</v>
      </c>
      <c r="U2469" t="str">
        <f t="shared" si="191"/>
        <v>10-25-2020 14:40</v>
      </c>
      <c r="V2469">
        <f>IFERROR(IF(W2469=Z2469,VLOOKUP($U2469,[1]C8842!$G$2:$M$145,3,FALSE),0),0)</f>
        <v>22</v>
      </c>
      <c r="W2469">
        <f>VLOOKUP(RIGHT($V$1,5),Key!$A$9:$B$14,2,FALSE)</f>
        <v>10.199999999999999</v>
      </c>
      <c r="X2469">
        <f t="shared" si="194"/>
        <v>0</v>
      </c>
      <c r="Y2469">
        <f>VLOOKUP(RIGHT($X$1,5),Key!$A$9:$B$14,2,FALSE)</f>
        <v>3.7</v>
      </c>
      <c r="Z2469">
        <f t="shared" si="192"/>
        <v>10.199999999999999</v>
      </c>
      <c r="AA2469">
        <f t="shared" si="193"/>
        <v>22</v>
      </c>
    </row>
    <row r="2470" spans="1:27" x14ac:dyDescent="0.3">
      <c r="A2470">
        <v>100067</v>
      </c>
      <c r="B2470">
        <v>230922</v>
      </c>
      <c r="C2470" s="3">
        <v>44130.609722222223</v>
      </c>
      <c r="D2470">
        <v>1</v>
      </c>
      <c r="E2470">
        <v>1</v>
      </c>
      <c r="F2470" t="s">
        <v>25</v>
      </c>
      <c r="G2470">
        <v>1</v>
      </c>
      <c r="H2470">
        <v>64.898439999999994</v>
      </c>
      <c r="I2470">
        <v>14.808590000000001</v>
      </c>
      <c r="J2470">
        <v>0.8515625</v>
      </c>
      <c r="K2470">
        <v>58.023440000000001</v>
      </c>
      <c r="L2470" s="3">
        <v>44130.362500000003</v>
      </c>
      <c r="M2470">
        <v>17.18</v>
      </c>
      <c r="N2470" t="s">
        <v>28</v>
      </c>
      <c r="P2470">
        <f>(C2470-Key!$B$1)*24</f>
        <v>-0.41666666662786156</v>
      </c>
      <c r="Q2470">
        <f>(Key!$B$2-'17.1'!C2470)*24</f>
        <v>3.3666666666395031</v>
      </c>
      <c r="R2470" s="3">
        <f>C2470-(M2470-Key!$B$5)/(24*Key!$B$6)</f>
        <v>44130.595907407405</v>
      </c>
      <c r="S2470">
        <f>M2470-Key!$B$5</f>
        <v>14.92</v>
      </c>
      <c r="T2470" s="2">
        <f t="shared" si="190"/>
        <v>44129.611111111109</v>
      </c>
      <c r="U2470" t="str">
        <f t="shared" si="191"/>
        <v>10-25-2020 14:40</v>
      </c>
      <c r="V2470">
        <f>IFERROR(IF(W2470=Z2470,VLOOKUP($U2470,[1]C8842!$G$2:$M$145,3,FALSE),0),0)</f>
        <v>22</v>
      </c>
      <c r="W2470">
        <f>VLOOKUP(RIGHT($V$1,5),Key!$A$9:$B$14,2,FALSE)</f>
        <v>10.199999999999999</v>
      </c>
      <c r="X2470">
        <f t="shared" si="194"/>
        <v>0</v>
      </c>
      <c r="Y2470">
        <f>VLOOKUP(RIGHT($X$1,5),Key!$A$9:$B$14,2,FALSE)</f>
        <v>3.7</v>
      </c>
      <c r="Z2470">
        <f t="shared" si="192"/>
        <v>10.199999999999999</v>
      </c>
      <c r="AA2470">
        <f t="shared" si="193"/>
        <v>22</v>
      </c>
    </row>
    <row r="2471" spans="1:27" x14ac:dyDescent="0.3">
      <c r="A2471">
        <v>100067</v>
      </c>
      <c r="B2471">
        <v>230922</v>
      </c>
      <c r="C2471" s="3">
        <v>44130.609722222223</v>
      </c>
      <c r="D2471">
        <v>3</v>
      </c>
      <c r="E2471">
        <v>2</v>
      </c>
      <c r="F2471" t="s">
        <v>26</v>
      </c>
      <c r="G2471">
        <v>2</v>
      </c>
      <c r="H2471">
        <v>67.902339999999995</v>
      </c>
      <c r="I2471">
        <v>20.3125</v>
      </c>
      <c r="J2471">
        <v>1.027344</v>
      </c>
      <c r="K2471">
        <v>96.039060000000006</v>
      </c>
      <c r="L2471" s="3">
        <v>44130.362500000003</v>
      </c>
      <c r="M2471">
        <v>17.18</v>
      </c>
      <c r="N2471" t="s">
        <v>28</v>
      </c>
      <c r="P2471">
        <f>(C2471-Key!$B$1)*24</f>
        <v>-0.41666666662786156</v>
      </c>
      <c r="Q2471">
        <f>(Key!$B$2-'17.1'!C2471)*24</f>
        <v>3.3666666666395031</v>
      </c>
      <c r="R2471" s="3">
        <f>C2471-(M2471-Key!$B$5)/(24*Key!$B$6)</f>
        <v>44130.595907407405</v>
      </c>
      <c r="S2471">
        <f>M2471-Key!$B$5</f>
        <v>14.92</v>
      </c>
      <c r="T2471" s="2">
        <f t="shared" si="190"/>
        <v>44129.611111111109</v>
      </c>
      <c r="U2471" t="str">
        <f t="shared" si="191"/>
        <v>10-25-2020 14:40</v>
      </c>
      <c r="V2471">
        <f>IFERROR(IF(W2471=Z2471,VLOOKUP($U2471,[1]C8842!$G$2:$M$145,3,FALSE),0),0)</f>
        <v>22</v>
      </c>
      <c r="W2471">
        <f>VLOOKUP(RIGHT($V$1,5),Key!$A$9:$B$14,2,FALSE)</f>
        <v>10.199999999999999</v>
      </c>
      <c r="X2471">
        <f t="shared" si="194"/>
        <v>0</v>
      </c>
      <c r="Y2471">
        <f>VLOOKUP(RIGHT($X$1,5),Key!$A$9:$B$14,2,FALSE)</f>
        <v>3.7</v>
      </c>
      <c r="Z2471">
        <f t="shared" si="192"/>
        <v>10.199999999999999</v>
      </c>
      <c r="AA2471">
        <f t="shared" si="193"/>
        <v>22</v>
      </c>
    </row>
    <row r="2472" spans="1:27" x14ac:dyDescent="0.3">
      <c r="A2472">
        <v>100067</v>
      </c>
      <c r="B2472">
        <v>230922</v>
      </c>
      <c r="C2472" s="3">
        <v>44130.609722222223</v>
      </c>
      <c r="D2472">
        <v>2</v>
      </c>
      <c r="E2472">
        <v>1</v>
      </c>
      <c r="F2472" t="s">
        <v>26</v>
      </c>
      <c r="G2472">
        <v>1</v>
      </c>
      <c r="H2472">
        <v>64.246089999999995</v>
      </c>
      <c r="I2472">
        <v>18.914059999999999</v>
      </c>
      <c r="J2472">
        <v>1.03125</v>
      </c>
      <c r="K2472">
        <v>80.03125</v>
      </c>
      <c r="L2472" s="3">
        <v>44130.362500000003</v>
      </c>
      <c r="M2472">
        <v>17.18</v>
      </c>
      <c r="N2472" t="s">
        <v>28</v>
      </c>
      <c r="P2472">
        <f>(C2472-Key!$B$1)*24</f>
        <v>-0.41666666662786156</v>
      </c>
      <c r="Q2472">
        <f>(Key!$B$2-'17.1'!C2472)*24</f>
        <v>3.3666666666395031</v>
      </c>
      <c r="R2472" s="3">
        <f>C2472-(M2472-Key!$B$5)/(24*Key!$B$6)</f>
        <v>44130.595907407405</v>
      </c>
      <c r="S2472">
        <f>M2472-Key!$B$5</f>
        <v>14.92</v>
      </c>
      <c r="T2472" s="2">
        <f t="shared" si="190"/>
        <v>44129.611111111109</v>
      </c>
      <c r="U2472" t="str">
        <f t="shared" si="191"/>
        <v>10-25-2020 14:40</v>
      </c>
      <c r="V2472">
        <f>IFERROR(IF(W2472=Z2472,VLOOKUP($U2472,[1]C8842!$G$2:$M$145,3,FALSE),0),0)</f>
        <v>22</v>
      </c>
      <c r="W2472">
        <f>VLOOKUP(RIGHT($V$1,5),Key!$A$9:$B$14,2,FALSE)</f>
        <v>10.199999999999999</v>
      </c>
      <c r="X2472">
        <f t="shared" si="194"/>
        <v>0</v>
      </c>
      <c r="Y2472">
        <f>VLOOKUP(RIGHT($X$1,5),Key!$A$9:$B$14,2,FALSE)</f>
        <v>3.7</v>
      </c>
      <c r="Z2472">
        <f t="shared" si="192"/>
        <v>10.199999999999999</v>
      </c>
      <c r="AA2472">
        <f t="shared" si="193"/>
        <v>22</v>
      </c>
    </row>
    <row r="2473" spans="1:27" x14ac:dyDescent="0.3">
      <c r="A2473">
        <v>100067</v>
      </c>
      <c r="B2473">
        <v>230922</v>
      </c>
      <c r="C2473" s="3">
        <v>44130.609722222223</v>
      </c>
      <c r="D2473">
        <v>3</v>
      </c>
      <c r="E2473">
        <v>2</v>
      </c>
      <c r="F2473" t="s">
        <v>26</v>
      </c>
      <c r="G2473">
        <v>1</v>
      </c>
      <c r="H2473">
        <v>70.367189999999994</v>
      </c>
      <c r="I2473">
        <v>15.847659999999999</v>
      </c>
      <c r="J2473">
        <v>0.82421880000000003</v>
      </c>
      <c r="K2473">
        <v>94.039060000000006</v>
      </c>
      <c r="L2473" s="3">
        <v>44130.362500000003</v>
      </c>
      <c r="M2473">
        <v>17.18</v>
      </c>
      <c r="N2473" t="s">
        <v>28</v>
      </c>
      <c r="P2473">
        <f>(C2473-Key!$B$1)*24</f>
        <v>-0.41666666662786156</v>
      </c>
      <c r="Q2473">
        <f>(Key!$B$2-'17.1'!C2473)*24</f>
        <v>3.3666666666395031</v>
      </c>
      <c r="R2473" s="3">
        <f>C2473-(M2473-Key!$B$5)/(24*Key!$B$6)</f>
        <v>44130.595907407405</v>
      </c>
      <c r="S2473">
        <f>M2473-Key!$B$5</f>
        <v>14.92</v>
      </c>
      <c r="T2473" s="2">
        <f t="shared" si="190"/>
        <v>44129.611111111109</v>
      </c>
      <c r="U2473" t="str">
        <f t="shared" si="191"/>
        <v>10-25-2020 14:40</v>
      </c>
      <c r="V2473">
        <f>IFERROR(IF(W2473=Z2473,VLOOKUP($U2473,[1]C8842!$G$2:$M$145,3,FALSE),0),0)</f>
        <v>22</v>
      </c>
      <c r="W2473">
        <f>VLOOKUP(RIGHT($V$1,5),Key!$A$9:$B$14,2,FALSE)</f>
        <v>10.199999999999999</v>
      </c>
      <c r="X2473">
        <f t="shared" si="194"/>
        <v>0</v>
      </c>
      <c r="Y2473">
        <f>VLOOKUP(RIGHT($X$1,5),Key!$A$9:$B$14,2,FALSE)</f>
        <v>3.7</v>
      </c>
      <c r="Z2473">
        <f t="shared" si="192"/>
        <v>10.199999999999999</v>
      </c>
      <c r="AA2473">
        <f t="shared" si="193"/>
        <v>22</v>
      </c>
    </row>
    <row r="2474" spans="1:27" x14ac:dyDescent="0.3">
      <c r="A2474">
        <v>100067</v>
      </c>
      <c r="B2474">
        <v>230922</v>
      </c>
      <c r="C2474" s="3">
        <v>44130.609722222223</v>
      </c>
      <c r="D2474">
        <v>2</v>
      </c>
      <c r="E2474">
        <v>1</v>
      </c>
      <c r="F2474" t="s">
        <v>26</v>
      </c>
      <c r="G2474">
        <v>2</v>
      </c>
      <c r="H2474">
        <v>67.167969999999997</v>
      </c>
      <c r="I2474">
        <v>22.10547</v>
      </c>
      <c r="J2474">
        <v>1.113281</v>
      </c>
      <c r="K2474">
        <v>81.035160000000005</v>
      </c>
      <c r="L2474" s="3">
        <v>44130.362500000003</v>
      </c>
      <c r="M2474">
        <v>17.18</v>
      </c>
      <c r="N2474" t="s">
        <v>28</v>
      </c>
      <c r="P2474">
        <f>(C2474-Key!$B$1)*24</f>
        <v>-0.41666666662786156</v>
      </c>
      <c r="Q2474">
        <f>(Key!$B$2-'17.1'!C2474)*24</f>
        <v>3.3666666666395031</v>
      </c>
      <c r="R2474" s="3">
        <f>C2474-(M2474-Key!$B$5)/(24*Key!$B$6)</f>
        <v>44130.595907407405</v>
      </c>
      <c r="S2474">
        <f>M2474-Key!$B$5</f>
        <v>14.92</v>
      </c>
      <c r="T2474" s="2">
        <f t="shared" si="190"/>
        <v>44129.611111111109</v>
      </c>
      <c r="U2474" t="str">
        <f t="shared" si="191"/>
        <v>10-25-2020 14:40</v>
      </c>
      <c r="V2474">
        <f>IFERROR(IF(W2474=Z2474,VLOOKUP($U2474,[1]C8842!$G$2:$M$145,3,FALSE),0),0)</f>
        <v>22</v>
      </c>
      <c r="W2474">
        <f>VLOOKUP(RIGHT($V$1,5),Key!$A$9:$B$14,2,FALSE)</f>
        <v>10.199999999999999</v>
      </c>
      <c r="X2474">
        <f t="shared" si="194"/>
        <v>0</v>
      </c>
      <c r="Y2474">
        <f>VLOOKUP(RIGHT($X$1,5),Key!$A$9:$B$14,2,FALSE)</f>
        <v>3.7</v>
      </c>
      <c r="Z2474">
        <f t="shared" si="192"/>
        <v>10.199999999999999</v>
      </c>
      <c r="AA2474">
        <f t="shared" si="193"/>
        <v>22</v>
      </c>
    </row>
    <row r="2475" spans="1:27" x14ac:dyDescent="0.3">
      <c r="A2475">
        <v>100067</v>
      </c>
      <c r="B2475">
        <v>230922</v>
      </c>
      <c r="C2475" s="3">
        <v>44130.609722222223</v>
      </c>
      <c r="D2475">
        <v>1</v>
      </c>
      <c r="E2475">
        <v>1</v>
      </c>
      <c r="F2475" t="s">
        <v>25</v>
      </c>
      <c r="G2475">
        <v>1</v>
      </c>
      <c r="H2475">
        <v>70.476560000000006</v>
      </c>
      <c r="I2475">
        <v>15.88672</v>
      </c>
      <c r="J2475">
        <v>0.82421880000000003</v>
      </c>
      <c r="K2475">
        <v>58.023440000000001</v>
      </c>
      <c r="L2475" s="3">
        <v>44130.362500000003</v>
      </c>
      <c r="M2475">
        <v>17.18</v>
      </c>
      <c r="N2475" t="s">
        <v>28</v>
      </c>
      <c r="P2475">
        <f>(C2475-Key!$B$1)*24</f>
        <v>-0.41666666662786156</v>
      </c>
      <c r="Q2475">
        <f>(Key!$B$2-'17.1'!C2475)*24</f>
        <v>3.3666666666395031</v>
      </c>
      <c r="R2475" s="3">
        <f>C2475-(M2475-Key!$B$5)/(24*Key!$B$6)</f>
        <v>44130.595907407405</v>
      </c>
      <c r="S2475">
        <f>M2475-Key!$B$5</f>
        <v>14.92</v>
      </c>
      <c r="T2475" s="2">
        <f t="shared" si="190"/>
        <v>44129.611111111109</v>
      </c>
      <c r="U2475" t="str">
        <f t="shared" si="191"/>
        <v>10-25-2020 14:40</v>
      </c>
      <c r="V2475">
        <f>IFERROR(IF(W2475=Z2475,VLOOKUP($U2475,[1]C8842!$G$2:$M$145,3,FALSE),0),0)</f>
        <v>22</v>
      </c>
      <c r="W2475">
        <f>VLOOKUP(RIGHT($V$1,5),Key!$A$9:$B$14,2,FALSE)</f>
        <v>10.199999999999999</v>
      </c>
      <c r="X2475">
        <f t="shared" si="194"/>
        <v>0</v>
      </c>
      <c r="Y2475">
        <f>VLOOKUP(RIGHT($X$1,5),Key!$A$9:$B$14,2,FALSE)</f>
        <v>3.7</v>
      </c>
      <c r="Z2475">
        <f t="shared" si="192"/>
        <v>10.199999999999999</v>
      </c>
      <c r="AA2475">
        <f t="shared" si="193"/>
        <v>22</v>
      </c>
    </row>
    <row r="2476" spans="1:27" x14ac:dyDescent="0.3">
      <c r="A2476">
        <v>100067</v>
      </c>
      <c r="B2476">
        <v>230922</v>
      </c>
      <c r="C2476" s="3">
        <v>44130.609722222223</v>
      </c>
      <c r="D2476">
        <v>3</v>
      </c>
      <c r="E2476">
        <v>2</v>
      </c>
      <c r="F2476" t="s">
        <v>26</v>
      </c>
      <c r="G2476">
        <v>1</v>
      </c>
      <c r="H2476">
        <v>56.195309999999999</v>
      </c>
      <c r="I2476">
        <v>16.60547</v>
      </c>
      <c r="J2476">
        <v>1.0703130000000001</v>
      </c>
      <c r="K2476">
        <v>94.039060000000006</v>
      </c>
      <c r="L2476" s="3">
        <v>44130.362500000003</v>
      </c>
      <c r="M2476">
        <v>17.18</v>
      </c>
      <c r="N2476" t="s">
        <v>28</v>
      </c>
      <c r="P2476">
        <f>(C2476-Key!$B$1)*24</f>
        <v>-0.41666666662786156</v>
      </c>
      <c r="Q2476">
        <f>(Key!$B$2-'17.1'!C2476)*24</f>
        <v>3.3666666666395031</v>
      </c>
      <c r="R2476" s="3">
        <f>C2476-(M2476-Key!$B$5)/(24*Key!$B$6)</f>
        <v>44130.595907407405</v>
      </c>
      <c r="S2476">
        <f>M2476-Key!$B$5</f>
        <v>14.92</v>
      </c>
      <c r="T2476" s="2">
        <f t="shared" si="190"/>
        <v>44129.611111111109</v>
      </c>
      <c r="U2476" t="str">
        <f t="shared" si="191"/>
        <v>10-25-2020 14:40</v>
      </c>
      <c r="V2476">
        <f>IFERROR(IF(W2476=Z2476,VLOOKUP($U2476,[1]C8842!$G$2:$M$145,3,FALSE),0),0)</f>
        <v>22</v>
      </c>
      <c r="W2476">
        <f>VLOOKUP(RIGHT($V$1,5),Key!$A$9:$B$14,2,FALSE)</f>
        <v>10.199999999999999</v>
      </c>
      <c r="X2476">
        <f t="shared" si="194"/>
        <v>0</v>
      </c>
      <c r="Y2476">
        <f>VLOOKUP(RIGHT($X$1,5),Key!$A$9:$B$14,2,FALSE)</f>
        <v>3.7</v>
      </c>
      <c r="Z2476">
        <f t="shared" si="192"/>
        <v>10.199999999999999</v>
      </c>
      <c r="AA2476">
        <f t="shared" si="193"/>
        <v>22</v>
      </c>
    </row>
    <row r="2477" spans="1:27" x14ac:dyDescent="0.3">
      <c r="A2477">
        <v>100067</v>
      </c>
      <c r="B2477">
        <v>230922</v>
      </c>
      <c r="C2477" s="3">
        <v>44130.609722222223</v>
      </c>
      <c r="D2477">
        <v>3</v>
      </c>
      <c r="E2477">
        <v>2</v>
      </c>
      <c r="F2477" t="s">
        <v>26</v>
      </c>
      <c r="G2477">
        <v>2</v>
      </c>
      <c r="H2477">
        <v>60.707030000000003</v>
      </c>
      <c r="I2477">
        <v>24.39453</v>
      </c>
      <c r="J2477">
        <v>1.332031</v>
      </c>
      <c r="K2477">
        <v>94.039060000000006</v>
      </c>
      <c r="L2477" s="3">
        <v>44130.362500000003</v>
      </c>
      <c r="M2477">
        <v>17.18</v>
      </c>
      <c r="N2477" t="s">
        <v>28</v>
      </c>
      <c r="P2477">
        <f>(C2477-Key!$B$1)*24</f>
        <v>-0.41666666662786156</v>
      </c>
      <c r="Q2477">
        <f>(Key!$B$2-'17.1'!C2477)*24</f>
        <v>3.3666666666395031</v>
      </c>
      <c r="R2477" s="3">
        <f>C2477-(M2477-Key!$B$5)/(24*Key!$B$6)</f>
        <v>44130.595907407405</v>
      </c>
      <c r="S2477">
        <f>M2477-Key!$B$5</f>
        <v>14.92</v>
      </c>
      <c r="T2477" s="2">
        <f t="shared" si="190"/>
        <v>44129.611111111109</v>
      </c>
      <c r="U2477" t="str">
        <f t="shared" si="191"/>
        <v>10-25-2020 14:40</v>
      </c>
      <c r="V2477">
        <f>IFERROR(IF(W2477=Z2477,VLOOKUP($U2477,[1]C8842!$G$2:$M$145,3,FALSE),0),0)</f>
        <v>22</v>
      </c>
      <c r="W2477">
        <f>VLOOKUP(RIGHT($V$1,5),Key!$A$9:$B$14,2,FALSE)</f>
        <v>10.199999999999999</v>
      </c>
      <c r="X2477">
        <f t="shared" si="194"/>
        <v>0</v>
      </c>
      <c r="Y2477">
        <f>VLOOKUP(RIGHT($X$1,5),Key!$A$9:$B$14,2,FALSE)</f>
        <v>3.7</v>
      </c>
      <c r="Z2477">
        <f t="shared" si="192"/>
        <v>10.199999999999999</v>
      </c>
      <c r="AA2477">
        <f t="shared" si="193"/>
        <v>22</v>
      </c>
    </row>
    <row r="2478" spans="1:27" x14ac:dyDescent="0.3">
      <c r="A2478">
        <v>100067</v>
      </c>
      <c r="B2478">
        <v>230922</v>
      </c>
      <c r="C2478" s="3">
        <v>44130.609722222223</v>
      </c>
      <c r="D2478">
        <v>3</v>
      </c>
      <c r="E2478">
        <v>2</v>
      </c>
      <c r="F2478" t="s">
        <v>26</v>
      </c>
      <c r="G2478">
        <v>3</v>
      </c>
      <c r="H2478">
        <v>63.53125</v>
      </c>
      <c r="I2478">
        <v>42.316409999999998</v>
      </c>
      <c r="J2478">
        <v>2.0234380000000001</v>
      </c>
      <c r="K2478">
        <v>93.039060000000006</v>
      </c>
      <c r="L2478" s="3">
        <v>44130.362500000003</v>
      </c>
      <c r="M2478">
        <v>17.18</v>
      </c>
      <c r="N2478" t="s">
        <v>28</v>
      </c>
      <c r="P2478">
        <f>(C2478-Key!$B$1)*24</f>
        <v>-0.41666666662786156</v>
      </c>
      <c r="Q2478">
        <f>(Key!$B$2-'17.1'!C2478)*24</f>
        <v>3.3666666666395031</v>
      </c>
      <c r="R2478" s="3">
        <f>C2478-(M2478-Key!$B$5)/(24*Key!$B$6)</f>
        <v>44130.595907407405</v>
      </c>
      <c r="S2478">
        <f>M2478-Key!$B$5</f>
        <v>14.92</v>
      </c>
      <c r="T2478" s="2">
        <f t="shared" si="190"/>
        <v>44129.611111111109</v>
      </c>
      <c r="U2478" t="str">
        <f t="shared" si="191"/>
        <v>10-25-2020 14:40</v>
      </c>
      <c r="V2478">
        <f>IFERROR(IF(W2478=Z2478,VLOOKUP($U2478,[1]C8842!$G$2:$M$145,3,FALSE),0),0)</f>
        <v>22</v>
      </c>
      <c r="W2478">
        <f>VLOOKUP(RIGHT($V$1,5),Key!$A$9:$B$14,2,FALSE)</f>
        <v>10.199999999999999</v>
      </c>
      <c r="X2478">
        <f t="shared" si="194"/>
        <v>0</v>
      </c>
      <c r="Y2478">
        <f>VLOOKUP(RIGHT($X$1,5),Key!$A$9:$B$14,2,FALSE)</f>
        <v>3.7</v>
      </c>
      <c r="Z2478">
        <f t="shared" si="192"/>
        <v>10.199999999999999</v>
      </c>
      <c r="AA2478">
        <f t="shared" si="193"/>
        <v>22</v>
      </c>
    </row>
    <row r="2479" spans="1:27" x14ac:dyDescent="0.3">
      <c r="A2479">
        <v>100067</v>
      </c>
      <c r="B2479">
        <v>230922</v>
      </c>
      <c r="C2479" s="3">
        <v>44130.609722222223</v>
      </c>
      <c r="D2479">
        <v>1</v>
      </c>
      <c r="E2479">
        <v>1</v>
      </c>
      <c r="F2479" t="s">
        <v>25</v>
      </c>
      <c r="G2479">
        <v>1</v>
      </c>
      <c r="H2479">
        <v>66.117189999999994</v>
      </c>
      <c r="I2479">
        <v>19.92578</v>
      </c>
      <c r="J2479">
        <v>1.042969</v>
      </c>
      <c r="K2479">
        <v>58.023440000000001</v>
      </c>
      <c r="L2479" s="3">
        <v>44130.362500000003</v>
      </c>
      <c r="M2479">
        <v>17.18</v>
      </c>
      <c r="N2479" t="s">
        <v>28</v>
      </c>
      <c r="P2479">
        <f>(C2479-Key!$B$1)*24</f>
        <v>-0.41666666662786156</v>
      </c>
      <c r="Q2479">
        <f>(Key!$B$2-'17.1'!C2479)*24</f>
        <v>3.3666666666395031</v>
      </c>
      <c r="R2479" s="3">
        <f>C2479-(M2479-Key!$B$5)/(24*Key!$B$6)</f>
        <v>44130.595907407405</v>
      </c>
      <c r="S2479">
        <f>M2479-Key!$B$5</f>
        <v>14.92</v>
      </c>
      <c r="T2479" s="2">
        <f t="shared" si="190"/>
        <v>44129.611111111109</v>
      </c>
      <c r="U2479" t="str">
        <f t="shared" si="191"/>
        <v>10-25-2020 14:40</v>
      </c>
      <c r="V2479">
        <f>IFERROR(IF(W2479=Z2479,VLOOKUP($U2479,[1]C8842!$G$2:$M$145,3,FALSE),0),0)</f>
        <v>22</v>
      </c>
      <c r="W2479">
        <f>VLOOKUP(RIGHT($V$1,5),Key!$A$9:$B$14,2,FALSE)</f>
        <v>10.199999999999999</v>
      </c>
      <c r="X2479">
        <f t="shared" si="194"/>
        <v>0</v>
      </c>
      <c r="Y2479">
        <f>VLOOKUP(RIGHT($X$1,5),Key!$A$9:$B$14,2,FALSE)</f>
        <v>3.7</v>
      </c>
      <c r="Z2479">
        <f t="shared" si="192"/>
        <v>10.199999999999999</v>
      </c>
      <c r="AA2479">
        <f t="shared" si="193"/>
        <v>22</v>
      </c>
    </row>
    <row r="2480" spans="1:27" x14ac:dyDescent="0.3">
      <c r="A2480">
        <v>100067</v>
      </c>
      <c r="B2480">
        <v>230922</v>
      </c>
      <c r="C2480" s="3">
        <v>44130.609722222223</v>
      </c>
      <c r="D2480">
        <v>0</v>
      </c>
      <c r="E2480">
        <v>2</v>
      </c>
      <c r="F2480" t="s">
        <v>25</v>
      </c>
      <c r="G2480">
        <v>1</v>
      </c>
      <c r="H2480">
        <v>66.167969999999997</v>
      </c>
      <c r="I2480">
        <v>16.496089999999999</v>
      </c>
      <c r="J2480">
        <v>0.90234380000000003</v>
      </c>
      <c r="K2480">
        <v>46.019530000000003</v>
      </c>
      <c r="L2480" s="3">
        <v>44130.362500000003</v>
      </c>
      <c r="M2480">
        <v>17.18</v>
      </c>
      <c r="N2480" t="s">
        <v>28</v>
      </c>
      <c r="P2480">
        <f>(C2480-Key!$B$1)*24</f>
        <v>-0.41666666662786156</v>
      </c>
      <c r="Q2480">
        <f>(Key!$B$2-'17.1'!C2480)*24</f>
        <v>3.3666666666395031</v>
      </c>
      <c r="R2480" s="3">
        <f>C2480-(M2480-Key!$B$5)/(24*Key!$B$6)</f>
        <v>44130.595907407405</v>
      </c>
      <c r="S2480">
        <f>M2480-Key!$B$5</f>
        <v>14.92</v>
      </c>
      <c r="T2480" s="2">
        <f t="shared" si="190"/>
        <v>44129.611111111109</v>
      </c>
      <c r="U2480" t="str">
        <f t="shared" si="191"/>
        <v>10-25-2020 14:40</v>
      </c>
      <c r="V2480">
        <f>IFERROR(IF(W2480=Z2480,VLOOKUP($U2480,[1]C8842!$G$2:$M$145,3,FALSE),0),0)</f>
        <v>22</v>
      </c>
      <c r="W2480">
        <f>VLOOKUP(RIGHT($V$1,5),Key!$A$9:$B$14,2,FALSE)</f>
        <v>10.199999999999999</v>
      </c>
      <c r="X2480">
        <f t="shared" si="194"/>
        <v>0</v>
      </c>
      <c r="Y2480">
        <f>VLOOKUP(RIGHT($X$1,5),Key!$A$9:$B$14,2,FALSE)</f>
        <v>3.7</v>
      </c>
      <c r="Z2480">
        <f t="shared" si="192"/>
        <v>10.199999999999999</v>
      </c>
      <c r="AA2480">
        <f t="shared" si="193"/>
        <v>22</v>
      </c>
    </row>
    <row r="2481" spans="1:27" x14ac:dyDescent="0.3">
      <c r="A2481">
        <v>100067</v>
      </c>
      <c r="B2481">
        <v>230922</v>
      </c>
      <c r="C2481" s="3">
        <v>44130.609722222223</v>
      </c>
      <c r="D2481">
        <v>3</v>
      </c>
      <c r="E2481">
        <v>2</v>
      </c>
      <c r="F2481" t="s">
        <v>26</v>
      </c>
      <c r="G2481">
        <v>4</v>
      </c>
      <c r="H2481">
        <v>67.222660000000005</v>
      </c>
      <c r="I2481">
        <v>73.871089999999995</v>
      </c>
      <c r="J2481">
        <v>3.1601560000000002</v>
      </c>
      <c r="K2481">
        <v>94.039060000000006</v>
      </c>
      <c r="L2481" s="3">
        <v>44130.362500000003</v>
      </c>
      <c r="M2481">
        <v>17.18</v>
      </c>
      <c r="N2481" t="s">
        <v>28</v>
      </c>
      <c r="P2481">
        <f>(C2481-Key!$B$1)*24</f>
        <v>-0.41666666662786156</v>
      </c>
      <c r="Q2481">
        <f>(Key!$B$2-'17.1'!C2481)*24</f>
        <v>3.3666666666395031</v>
      </c>
      <c r="R2481" s="3">
        <f>C2481-(M2481-Key!$B$5)/(24*Key!$B$6)</f>
        <v>44130.595907407405</v>
      </c>
      <c r="S2481">
        <f>M2481-Key!$B$5</f>
        <v>14.92</v>
      </c>
      <c r="T2481" s="2">
        <f t="shared" si="190"/>
        <v>44129.611111111109</v>
      </c>
      <c r="U2481" t="str">
        <f t="shared" si="191"/>
        <v>10-25-2020 14:40</v>
      </c>
      <c r="V2481">
        <f>IFERROR(IF(W2481=Z2481,VLOOKUP($U2481,[1]C8842!$G$2:$M$145,3,FALSE),0),0)</f>
        <v>22</v>
      </c>
      <c r="W2481">
        <f>VLOOKUP(RIGHT($V$1,5),Key!$A$9:$B$14,2,FALSE)</f>
        <v>10.199999999999999</v>
      </c>
      <c r="X2481">
        <f t="shared" si="194"/>
        <v>0</v>
      </c>
      <c r="Y2481">
        <f>VLOOKUP(RIGHT($X$1,5),Key!$A$9:$B$14,2,FALSE)</f>
        <v>3.7</v>
      </c>
      <c r="Z2481">
        <f t="shared" si="192"/>
        <v>10.199999999999999</v>
      </c>
      <c r="AA2481">
        <f t="shared" si="193"/>
        <v>22</v>
      </c>
    </row>
    <row r="2482" spans="1:27" x14ac:dyDescent="0.3">
      <c r="A2482">
        <v>100067</v>
      </c>
      <c r="B2482">
        <v>230922</v>
      </c>
      <c r="C2482" s="3">
        <v>44130.609722222223</v>
      </c>
      <c r="D2482">
        <v>2</v>
      </c>
      <c r="E2482">
        <v>1</v>
      </c>
      <c r="F2482" t="s">
        <v>26</v>
      </c>
      <c r="G2482">
        <v>1</v>
      </c>
      <c r="H2482">
        <v>67.769530000000003</v>
      </c>
      <c r="I2482">
        <v>15.04688</v>
      </c>
      <c r="J2482">
        <v>0.82421880000000003</v>
      </c>
      <c r="K2482">
        <v>82.035160000000005</v>
      </c>
      <c r="L2482" s="3">
        <v>44130.362500000003</v>
      </c>
      <c r="M2482">
        <v>17.18</v>
      </c>
      <c r="N2482" t="s">
        <v>28</v>
      </c>
      <c r="P2482">
        <f>(C2482-Key!$B$1)*24</f>
        <v>-0.41666666662786156</v>
      </c>
      <c r="Q2482">
        <f>(Key!$B$2-'17.1'!C2482)*24</f>
        <v>3.3666666666395031</v>
      </c>
      <c r="R2482" s="3">
        <f>C2482-(M2482-Key!$B$5)/(24*Key!$B$6)</f>
        <v>44130.595907407405</v>
      </c>
      <c r="S2482">
        <f>M2482-Key!$B$5</f>
        <v>14.92</v>
      </c>
      <c r="T2482" s="2">
        <f t="shared" si="190"/>
        <v>44129.611111111109</v>
      </c>
      <c r="U2482" t="str">
        <f t="shared" si="191"/>
        <v>10-25-2020 14:40</v>
      </c>
      <c r="V2482">
        <f>IFERROR(IF(W2482=Z2482,VLOOKUP($U2482,[1]C8842!$G$2:$M$145,3,FALSE),0),0)</f>
        <v>22</v>
      </c>
      <c r="W2482">
        <f>VLOOKUP(RIGHT($V$1,5),Key!$A$9:$B$14,2,FALSE)</f>
        <v>10.199999999999999</v>
      </c>
      <c r="X2482">
        <f t="shared" si="194"/>
        <v>0</v>
      </c>
      <c r="Y2482">
        <f>VLOOKUP(RIGHT($X$1,5),Key!$A$9:$B$14,2,FALSE)</f>
        <v>3.7</v>
      </c>
      <c r="Z2482">
        <f t="shared" si="192"/>
        <v>10.199999999999999</v>
      </c>
      <c r="AA2482">
        <f t="shared" si="193"/>
        <v>22</v>
      </c>
    </row>
    <row r="2483" spans="1:27" x14ac:dyDescent="0.3">
      <c r="A2483">
        <v>100067</v>
      </c>
      <c r="B2483">
        <v>230922</v>
      </c>
      <c r="C2483" s="3">
        <v>44130.61041666667</v>
      </c>
      <c r="D2483">
        <v>1</v>
      </c>
      <c r="E2483">
        <v>1</v>
      </c>
      <c r="F2483" t="s">
        <v>25</v>
      </c>
      <c r="G2483">
        <v>1</v>
      </c>
      <c r="H2483">
        <v>71.492189999999994</v>
      </c>
      <c r="I2483">
        <v>18.78125</v>
      </c>
      <c r="J2483">
        <v>0.921875</v>
      </c>
      <c r="K2483">
        <v>56.023440000000001</v>
      </c>
      <c r="L2483" s="3">
        <v>44130.362500000003</v>
      </c>
      <c r="M2483">
        <v>17.18</v>
      </c>
      <c r="N2483" t="s">
        <v>28</v>
      </c>
      <c r="P2483">
        <f>(C2483-Key!$B$1)*24</f>
        <v>-0.39999999990686774</v>
      </c>
      <c r="Q2483">
        <f>(Key!$B$2-'17.1'!C2483)*24</f>
        <v>3.3499999999185093</v>
      </c>
      <c r="R2483" s="3">
        <f>C2483-(M2483-Key!$B$5)/(24*Key!$B$6)</f>
        <v>44130.596601851852</v>
      </c>
      <c r="S2483">
        <f>M2483-Key!$B$5</f>
        <v>14.92</v>
      </c>
      <c r="T2483" s="2">
        <f t="shared" si="190"/>
        <v>44129.611111111109</v>
      </c>
      <c r="U2483" t="str">
        <f t="shared" si="191"/>
        <v>10-25-2020 14:40</v>
      </c>
      <c r="V2483">
        <f>IFERROR(IF(W2483=Z2483,VLOOKUP($U2483,[1]C8842!$G$2:$M$145,3,FALSE),0),0)</f>
        <v>22</v>
      </c>
      <c r="W2483">
        <f>VLOOKUP(RIGHT($V$1,5),Key!$A$9:$B$14,2,FALSE)</f>
        <v>10.199999999999999</v>
      </c>
      <c r="X2483">
        <f t="shared" si="194"/>
        <v>0</v>
      </c>
      <c r="Y2483">
        <f>VLOOKUP(RIGHT($X$1,5),Key!$A$9:$B$14,2,FALSE)</f>
        <v>3.7</v>
      </c>
      <c r="Z2483">
        <f t="shared" si="192"/>
        <v>10.199999999999999</v>
      </c>
      <c r="AA2483">
        <f t="shared" si="193"/>
        <v>22</v>
      </c>
    </row>
    <row r="2484" spans="1:27" x14ac:dyDescent="0.3">
      <c r="A2484">
        <v>100067</v>
      </c>
      <c r="B2484">
        <v>230922</v>
      </c>
      <c r="C2484" s="3">
        <v>44130.61041666667</v>
      </c>
      <c r="D2484">
        <v>3</v>
      </c>
      <c r="E2484">
        <v>2</v>
      </c>
      <c r="F2484" t="s">
        <v>26</v>
      </c>
      <c r="G2484">
        <v>4</v>
      </c>
      <c r="H2484">
        <v>62.035159999999998</v>
      </c>
      <c r="I2484">
        <v>76.832030000000003</v>
      </c>
      <c r="J2484">
        <v>3.5546880000000001</v>
      </c>
      <c r="K2484">
        <v>94.039060000000006</v>
      </c>
      <c r="L2484" s="3">
        <v>44130.362500000003</v>
      </c>
      <c r="M2484">
        <v>17.18</v>
      </c>
      <c r="N2484" t="s">
        <v>28</v>
      </c>
      <c r="P2484">
        <f>(C2484-Key!$B$1)*24</f>
        <v>-0.39999999990686774</v>
      </c>
      <c r="Q2484">
        <f>(Key!$B$2-'17.1'!C2484)*24</f>
        <v>3.3499999999185093</v>
      </c>
      <c r="R2484" s="3">
        <f>C2484-(M2484-Key!$B$5)/(24*Key!$B$6)</f>
        <v>44130.596601851852</v>
      </c>
      <c r="S2484">
        <f>M2484-Key!$B$5</f>
        <v>14.92</v>
      </c>
      <c r="T2484" s="2">
        <f t="shared" si="190"/>
        <v>44129.611111111109</v>
      </c>
      <c r="U2484" t="str">
        <f t="shared" si="191"/>
        <v>10-25-2020 14:40</v>
      </c>
      <c r="V2484">
        <f>IFERROR(IF(W2484=Z2484,VLOOKUP($U2484,[1]C8842!$G$2:$M$145,3,FALSE),0),0)</f>
        <v>22</v>
      </c>
      <c r="W2484">
        <f>VLOOKUP(RIGHT($V$1,5),Key!$A$9:$B$14,2,FALSE)</f>
        <v>10.199999999999999</v>
      </c>
      <c r="X2484">
        <f t="shared" si="194"/>
        <v>0</v>
      </c>
      <c r="Y2484">
        <f>VLOOKUP(RIGHT($X$1,5),Key!$A$9:$B$14,2,FALSE)</f>
        <v>3.7</v>
      </c>
      <c r="Z2484">
        <f t="shared" si="192"/>
        <v>10.199999999999999</v>
      </c>
      <c r="AA2484">
        <f t="shared" si="193"/>
        <v>22</v>
      </c>
    </row>
    <row r="2485" spans="1:27" x14ac:dyDescent="0.3">
      <c r="A2485">
        <v>100067</v>
      </c>
      <c r="B2485">
        <v>230922</v>
      </c>
      <c r="C2485" s="3">
        <v>44130.61041666667</v>
      </c>
      <c r="D2485">
        <v>3</v>
      </c>
      <c r="E2485">
        <v>2</v>
      </c>
      <c r="F2485" t="s">
        <v>26</v>
      </c>
      <c r="G2485">
        <v>1</v>
      </c>
      <c r="H2485">
        <v>62.835940000000001</v>
      </c>
      <c r="I2485">
        <v>14.378909999999999</v>
      </c>
      <c r="J2485">
        <v>0.859375</v>
      </c>
      <c r="K2485">
        <v>96.039060000000006</v>
      </c>
      <c r="L2485" s="3">
        <v>44130.362500000003</v>
      </c>
      <c r="M2485">
        <v>17.18</v>
      </c>
      <c r="N2485" t="s">
        <v>28</v>
      </c>
      <c r="P2485">
        <f>(C2485-Key!$B$1)*24</f>
        <v>-0.39999999990686774</v>
      </c>
      <c r="Q2485">
        <f>(Key!$B$2-'17.1'!C2485)*24</f>
        <v>3.3499999999185093</v>
      </c>
      <c r="R2485" s="3">
        <f>C2485-(M2485-Key!$B$5)/(24*Key!$B$6)</f>
        <v>44130.596601851852</v>
      </c>
      <c r="S2485">
        <f>M2485-Key!$B$5</f>
        <v>14.92</v>
      </c>
      <c r="T2485" s="2">
        <f t="shared" si="190"/>
        <v>44129.611111111109</v>
      </c>
      <c r="U2485" t="str">
        <f t="shared" si="191"/>
        <v>10-25-2020 14:40</v>
      </c>
      <c r="V2485">
        <f>IFERROR(IF(W2485=Z2485,VLOOKUP($U2485,[1]C8842!$G$2:$M$145,3,FALSE),0),0)</f>
        <v>22</v>
      </c>
      <c r="W2485">
        <f>VLOOKUP(RIGHT($V$1,5),Key!$A$9:$B$14,2,FALSE)</f>
        <v>10.199999999999999</v>
      </c>
      <c r="X2485">
        <f t="shared" si="194"/>
        <v>0</v>
      </c>
      <c r="Y2485">
        <f>VLOOKUP(RIGHT($X$1,5),Key!$A$9:$B$14,2,FALSE)</f>
        <v>3.7</v>
      </c>
      <c r="Z2485">
        <f t="shared" si="192"/>
        <v>10.199999999999999</v>
      </c>
      <c r="AA2485">
        <f t="shared" si="193"/>
        <v>22</v>
      </c>
    </row>
    <row r="2486" spans="1:27" x14ac:dyDescent="0.3">
      <c r="A2486">
        <v>100067</v>
      </c>
      <c r="B2486">
        <v>230922</v>
      </c>
      <c r="C2486" s="3">
        <v>44130.61041666667</v>
      </c>
      <c r="D2486">
        <v>3</v>
      </c>
      <c r="E2486">
        <v>2</v>
      </c>
      <c r="F2486" t="s">
        <v>26</v>
      </c>
      <c r="G2486">
        <v>2</v>
      </c>
      <c r="H2486">
        <v>72.859380000000002</v>
      </c>
      <c r="I2486">
        <v>22.054690000000001</v>
      </c>
      <c r="J2486">
        <v>1.0234380000000001</v>
      </c>
      <c r="K2486">
        <v>94.039060000000006</v>
      </c>
      <c r="L2486" s="3">
        <v>44130.362500000003</v>
      </c>
      <c r="M2486">
        <v>17.18</v>
      </c>
      <c r="N2486" t="s">
        <v>28</v>
      </c>
      <c r="P2486">
        <f>(C2486-Key!$B$1)*24</f>
        <v>-0.39999999990686774</v>
      </c>
      <c r="Q2486">
        <f>(Key!$B$2-'17.1'!C2486)*24</f>
        <v>3.3499999999185093</v>
      </c>
      <c r="R2486" s="3">
        <f>C2486-(M2486-Key!$B$5)/(24*Key!$B$6)</f>
        <v>44130.596601851852</v>
      </c>
      <c r="S2486">
        <f>M2486-Key!$B$5</f>
        <v>14.92</v>
      </c>
      <c r="T2486" s="2">
        <f t="shared" si="190"/>
        <v>44129.611111111109</v>
      </c>
      <c r="U2486" t="str">
        <f t="shared" si="191"/>
        <v>10-25-2020 14:40</v>
      </c>
      <c r="V2486">
        <f>IFERROR(IF(W2486=Z2486,VLOOKUP($U2486,[1]C8842!$G$2:$M$145,3,FALSE),0),0)</f>
        <v>22</v>
      </c>
      <c r="W2486">
        <f>VLOOKUP(RIGHT($V$1,5),Key!$A$9:$B$14,2,FALSE)</f>
        <v>10.199999999999999</v>
      </c>
      <c r="X2486">
        <f t="shared" si="194"/>
        <v>0</v>
      </c>
      <c r="Y2486">
        <f>VLOOKUP(RIGHT($X$1,5),Key!$A$9:$B$14,2,FALSE)</f>
        <v>3.7</v>
      </c>
      <c r="Z2486">
        <f t="shared" si="192"/>
        <v>10.199999999999999</v>
      </c>
      <c r="AA2486">
        <f t="shared" si="193"/>
        <v>22</v>
      </c>
    </row>
    <row r="2487" spans="1:27" x14ac:dyDescent="0.3">
      <c r="A2487">
        <v>100067</v>
      </c>
      <c r="B2487">
        <v>230922</v>
      </c>
      <c r="C2487" s="3">
        <v>44130.61041666667</v>
      </c>
      <c r="D2487">
        <v>0</v>
      </c>
      <c r="E2487">
        <v>2</v>
      </c>
      <c r="F2487" t="s">
        <v>25</v>
      </c>
      <c r="G2487">
        <v>1</v>
      </c>
      <c r="H2487">
        <v>57.949219999999997</v>
      </c>
      <c r="I2487">
        <v>13.375</v>
      </c>
      <c r="J2487">
        <v>0.88671880000000003</v>
      </c>
      <c r="K2487">
        <v>46.019530000000003</v>
      </c>
      <c r="L2487" s="3">
        <v>44130.362500000003</v>
      </c>
      <c r="M2487">
        <v>17.18</v>
      </c>
      <c r="N2487" t="s">
        <v>28</v>
      </c>
      <c r="P2487">
        <f>(C2487-Key!$B$1)*24</f>
        <v>-0.39999999990686774</v>
      </c>
      <c r="Q2487">
        <f>(Key!$B$2-'17.1'!C2487)*24</f>
        <v>3.3499999999185093</v>
      </c>
      <c r="R2487" s="3">
        <f>C2487-(M2487-Key!$B$5)/(24*Key!$B$6)</f>
        <v>44130.596601851852</v>
      </c>
      <c r="S2487">
        <f>M2487-Key!$B$5</f>
        <v>14.92</v>
      </c>
      <c r="T2487" s="2">
        <f t="shared" si="190"/>
        <v>44129.611111111109</v>
      </c>
      <c r="U2487" t="str">
        <f t="shared" si="191"/>
        <v>10-25-2020 14:40</v>
      </c>
      <c r="V2487">
        <f>IFERROR(IF(W2487=Z2487,VLOOKUP($U2487,[1]C8842!$G$2:$M$145,3,FALSE),0),0)</f>
        <v>22</v>
      </c>
      <c r="W2487">
        <f>VLOOKUP(RIGHT($V$1,5),Key!$A$9:$B$14,2,FALSE)</f>
        <v>10.199999999999999</v>
      </c>
      <c r="X2487">
        <f t="shared" si="194"/>
        <v>0</v>
      </c>
      <c r="Y2487">
        <f>VLOOKUP(RIGHT($X$1,5),Key!$A$9:$B$14,2,FALSE)</f>
        <v>3.7</v>
      </c>
      <c r="Z2487">
        <f t="shared" si="192"/>
        <v>10.199999999999999</v>
      </c>
      <c r="AA2487">
        <f t="shared" si="193"/>
        <v>22</v>
      </c>
    </row>
    <row r="2488" spans="1:27" x14ac:dyDescent="0.3">
      <c r="A2488">
        <v>100067</v>
      </c>
      <c r="B2488">
        <v>230922</v>
      </c>
      <c r="C2488" s="3">
        <v>44130.61041666667</v>
      </c>
      <c r="D2488">
        <v>3</v>
      </c>
      <c r="E2488">
        <v>2</v>
      </c>
      <c r="F2488" t="s">
        <v>26</v>
      </c>
      <c r="G2488">
        <v>1</v>
      </c>
      <c r="H2488">
        <v>68.539060000000006</v>
      </c>
      <c r="I2488">
        <v>16.441410000000001</v>
      </c>
      <c r="J2488">
        <v>0.87109380000000003</v>
      </c>
      <c r="K2488">
        <v>94.039060000000006</v>
      </c>
      <c r="L2488" s="3">
        <v>44130.362500000003</v>
      </c>
      <c r="M2488">
        <v>17.18</v>
      </c>
      <c r="N2488" t="s">
        <v>28</v>
      </c>
      <c r="P2488">
        <f>(C2488-Key!$B$1)*24</f>
        <v>-0.39999999990686774</v>
      </c>
      <c r="Q2488">
        <f>(Key!$B$2-'17.1'!C2488)*24</f>
        <v>3.3499999999185093</v>
      </c>
      <c r="R2488" s="3">
        <f>C2488-(M2488-Key!$B$5)/(24*Key!$B$6)</f>
        <v>44130.596601851852</v>
      </c>
      <c r="S2488">
        <f>M2488-Key!$B$5</f>
        <v>14.92</v>
      </c>
      <c r="T2488" s="2">
        <f t="shared" si="190"/>
        <v>44129.611111111109</v>
      </c>
      <c r="U2488" t="str">
        <f t="shared" si="191"/>
        <v>10-25-2020 14:40</v>
      </c>
      <c r="V2488">
        <f>IFERROR(IF(W2488=Z2488,VLOOKUP($U2488,[1]C8842!$G$2:$M$145,3,FALSE),0),0)</f>
        <v>22</v>
      </c>
      <c r="W2488">
        <f>VLOOKUP(RIGHT($V$1,5),Key!$A$9:$B$14,2,FALSE)</f>
        <v>10.199999999999999</v>
      </c>
      <c r="X2488">
        <f t="shared" si="194"/>
        <v>0</v>
      </c>
      <c r="Y2488">
        <f>VLOOKUP(RIGHT($X$1,5),Key!$A$9:$B$14,2,FALSE)</f>
        <v>3.7</v>
      </c>
      <c r="Z2488">
        <f t="shared" si="192"/>
        <v>10.199999999999999</v>
      </c>
      <c r="AA2488">
        <f t="shared" si="193"/>
        <v>22</v>
      </c>
    </row>
    <row r="2489" spans="1:27" x14ac:dyDescent="0.3">
      <c r="A2489">
        <v>100067</v>
      </c>
      <c r="B2489">
        <v>230922</v>
      </c>
      <c r="C2489" s="3">
        <v>44130.61041666667</v>
      </c>
      <c r="D2489">
        <v>2</v>
      </c>
      <c r="E2489">
        <v>1</v>
      </c>
      <c r="F2489" t="s">
        <v>26</v>
      </c>
      <c r="G2489">
        <v>1</v>
      </c>
      <c r="H2489">
        <v>66.359380000000002</v>
      </c>
      <c r="I2489">
        <v>18.632809999999999</v>
      </c>
      <c r="J2489">
        <v>0.98828130000000003</v>
      </c>
      <c r="K2489">
        <v>81.035160000000005</v>
      </c>
      <c r="L2489" s="3">
        <v>44130.362500000003</v>
      </c>
      <c r="M2489">
        <v>17.18</v>
      </c>
      <c r="N2489" t="s">
        <v>28</v>
      </c>
      <c r="P2489">
        <f>(C2489-Key!$B$1)*24</f>
        <v>-0.39999999990686774</v>
      </c>
      <c r="Q2489">
        <f>(Key!$B$2-'17.1'!C2489)*24</f>
        <v>3.3499999999185093</v>
      </c>
      <c r="R2489" s="3">
        <f>C2489-(M2489-Key!$B$5)/(24*Key!$B$6)</f>
        <v>44130.596601851852</v>
      </c>
      <c r="S2489">
        <f>M2489-Key!$B$5</f>
        <v>14.92</v>
      </c>
      <c r="T2489" s="2">
        <f t="shared" si="190"/>
        <v>44129.611111111109</v>
      </c>
      <c r="U2489" t="str">
        <f t="shared" si="191"/>
        <v>10-25-2020 14:40</v>
      </c>
      <c r="V2489">
        <f>IFERROR(IF(W2489=Z2489,VLOOKUP($U2489,[1]C8842!$G$2:$M$145,3,FALSE),0),0)</f>
        <v>22</v>
      </c>
      <c r="W2489">
        <f>VLOOKUP(RIGHT($V$1,5),Key!$A$9:$B$14,2,FALSE)</f>
        <v>10.199999999999999</v>
      </c>
      <c r="X2489">
        <f t="shared" si="194"/>
        <v>0</v>
      </c>
      <c r="Y2489">
        <f>VLOOKUP(RIGHT($X$1,5),Key!$A$9:$B$14,2,FALSE)</f>
        <v>3.7</v>
      </c>
      <c r="Z2489">
        <f t="shared" si="192"/>
        <v>10.199999999999999</v>
      </c>
      <c r="AA2489">
        <f t="shared" si="193"/>
        <v>22</v>
      </c>
    </row>
    <row r="2490" spans="1:27" x14ac:dyDescent="0.3">
      <c r="A2490">
        <v>100067</v>
      </c>
      <c r="B2490">
        <v>230922</v>
      </c>
      <c r="C2490" s="3">
        <v>44130.61041666667</v>
      </c>
      <c r="D2490">
        <v>0</v>
      </c>
      <c r="E2490">
        <v>2</v>
      </c>
      <c r="F2490" t="s">
        <v>25</v>
      </c>
      <c r="G2490">
        <v>1</v>
      </c>
      <c r="H2490">
        <v>59.953130000000002</v>
      </c>
      <c r="I2490">
        <v>14.746090000000001</v>
      </c>
      <c r="J2490">
        <v>0.91796880000000003</v>
      </c>
      <c r="K2490">
        <v>46.019530000000003</v>
      </c>
      <c r="L2490" s="3">
        <v>44130.362500000003</v>
      </c>
      <c r="M2490">
        <v>17.18</v>
      </c>
      <c r="N2490" t="s">
        <v>28</v>
      </c>
      <c r="P2490">
        <f>(C2490-Key!$B$1)*24</f>
        <v>-0.39999999990686774</v>
      </c>
      <c r="Q2490">
        <f>(Key!$B$2-'17.1'!C2490)*24</f>
        <v>3.3499999999185093</v>
      </c>
      <c r="R2490" s="3">
        <f>C2490-(M2490-Key!$B$5)/(24*Key!$B$6)</f>
        <v>44130.596601851852</v>
      </c>
      <c r="S2490">
        <f>M2490-Key!$B$5</f>
        <v>14.92</v>
      </c>
      <c r="T2490" s="2">
        <f t="shared" si="190"/>
        <v>44129.611111111109</v>
      </c>
      <c r="U2490" t="str">
        <f t="shared" si="191"/>
        <v>10-25-2020 14:40</v>
      </c>
      <c r="V2490">
        <f>IFERROR(IF(W2490=Z2490,VLOOKUP($U2490,[1]C8842!$G$2:$M$145,3,FALSE),0),0)</f>
        <v>22</v>
      </c>
      <c r="W2490">
        <f>VLOOKUP(RIGHT($V$1,5),Key!$A$9:$B$14,2,FALSE)</f>
        <v>10.199999999999999</v>
      </c>
      <c r="X2490">
        <f t="shared" si="194"/>
        <v>0</v>
      </c>
      <c r="Y2490">
        <f>VLOOKUP(RIGHT($X$1,5),Key!$A$9:$B$14,2,FALSE)</f>
        <v>3.7</v>
      </c>
      <c r="Z2490">
        <f t="shared" si="192"/>
        <v>10.199999999999999</v>
      </c>
      <c r="AA2490">
        <f t="shared" si="193"/>
        <v>22</v>
      </c>
    </row>
    <row r="2491" spans="1:27" x14ac:dyDescent="0.3">
      <c r="A2491">
        <v>100067</v>
      </c>
      <c r="B2491">
        <v>230922</v>
      </c>
      <c r="C2491" s="3">
        <v>44130.61041666667</v>
      </c>
      <c r="D2491">
        <v>0</v>
      </c>
      <c r="E2491">
        <v>2</v>
      </c>
      <c r="F2491" t="s">
        <v>25</v>
      </c>
      <c r="G2491">
        <v>4</v>
      </c>
      <c r="H2491">
        <v>64.59375</v>
      </c>
      <c r="I2491">
        <v>52.648440000000001</v>
      </c>
      <c r="J2491">
        <v>2.4140630000000001</v>
      </c>
      <c r="K2491">
        <v>46.019530000000003</v>
      </c>
      <c r="L2491" s="3">
        <v>44130.362500000003</v>
      </c>
      <c r="M2491">
        <v>17.18</v>
      </c>
      <c r="N2491" t="s">
        <v>28</v>
      </c>
      <c r="P2491">
        <f>(C2491-Key!$B$1)*24</f>
        <v>-0.39999999990686774</v>
      </c>
      <c r="Q2491">
        <f>(Key!$B$2-'17.1'!C2491)*24</f>
        <v>3.3499999999185093</v>
      </c>
      <c r="R2491" s="3">
        <f>C2491-(M2491-Key!$B$5)/(24*Key!$B$6)</f>
        <v>44130.596601851852</v>
      </c>
      <c r="S2491">
        <f>M2491-Key!$B$5</f>
        <v>14.92</v>
      </c>
      <c r="T2491" s="2">
        <f t="shared" si="190"/>
        <v>44129.611111111109</v>
      </c>
      <c r="U2491" t="str">
        <f t="shared" si="191"/>
        <v>10-25-2020 14:40</v>
      </c>
      <c r="V2491">
        <f>IFERROR(IF(W2491=Z2491,VLOOKUP($U2491,[1]C8842!$G$2:$M$145,3,FALSE),0),0)</f>
        <v>22</v>
      </c>
      <c r="W2491">
        <f>VLOOKUP(RIGHT($V$1,5),Key!$A$9:$B$14,2,FALSE)</f>
        <v>10.199999999999999</v>
      </c>
      <c r="X2491">
        <f t="shared" si="194"/>
        <v>0</v>
      </c>
      <c r="Y2491">
        <f>VLOOKUP(RIGHT($X$1,5),Key!$A$9:$B$14,2,FALSE)</f>
        <v>3.7</v>
      </c>
      <c r="Z2491">
        <f t="shared" si="192"/>
        <v>10.199999999999999</v>
      </c>
      <c r="AA2491">
        <f t="shared" si="193"/>
        <v>22</v>
      </c>
    </row>
    <row r="2492" spans="1:27" x14ac:dyDescent="0.3">
      <c r="A2492">
        <v>100067</v>
      </c>
      <c r="B2492">
        <v>230922</v>
      </c>
      <c r="C2492" s="3">
        <v>44130.61041666667</v>
      </c>
      <c r="D2492">
        <v>0</v>
      </c>
      <c r="E2492">
        <v>2</v>
      </c>
      <c r="F2492" t="s">
        <v>25</v>
      </c>
      <c r="G2492">
        <v>4</v>
      </c>
      <c r="H2492">
        <v>52.679690000000001</v>
      </c>
      <c r="I2492">
        <v>61.757809999999999</v>
      </c>
      <c r="J2492">
        <v>3.421875</v>
      </c>
      <c r="K2492">
        <v>47.019530000000003</v>
      </c>
      <c r="L2492" s="3">
        <v>44130.362500000003</v>
      </c>
      <c r="M2492">
        <v>17.18</v>
      </c>
      <c r="N2492" t="s">
        <v>28</v>
      </c>
      <c r="P2492">
        <f>(C2492-Key!$B$1)*24</f>
        <v>-0.39999999990686774</v>
      </c>
      <c r="Q2492">
        <f>(Key!$B$2-'17.1'!C2492)*24</f>
        <v>3.3499999999185093</v>
      </c>
      <c r="R2492" s="3">
        <f>C2492-(M2492-Key!$B$5)/(24*Key!$B$6)</f>
        <v>44130.596601851852</v>
      </c>
      <c r="S2492">
        <f>M2492-Key!$B$5</f>
        <v>14.92</v>
      </c>
      <c r="T2492" s="2">
        <f t="shared" si="190"/>
        <v>44129.611111111109</v>
      </c>
      <c r="U2492" t="str">
        <f t="shared" si="191"/>
        <v>10-25-2020 14:40</v>
      </c>
      <c r="V2492">
        <f>IFERROR(IF(W2492=Z2492,VLOOKUP($U2492,[1]C8842!$G$2:$M$145,3,FALSE),0),0)</f>
        <v>22</v>
      </c>
      <c r="W2492">
        <f>VLOOKUP(RIGHT($V$1,5),Key!$A$9:$B$14,2,FALSE)</f>
        <v>10.199999999999999</v>
      </c>
      <c r="X2492">
        <f t="shared" si="194"/>
        <v>0</v>
      </c>
      <c r="Y2492">
        <f>VLOOKUP(RIGHT($X$1,5),Key!$A$9:$B$14,2,FALSE)</f>
        <v>3.7</v>
      </c>
      <c r="Z2492">
        <f t="shared" si="192"/>
        <v>10.199999999999999</v>
      </c>
      <c r="AA2492">
        <f t="shared" si="193"/>
        <v>22</v>
      </c>
    </row>
    <row r="2493" spans="1:27" x14ac:dyDescent="0.3">
      <c r="A2493">
        <v>100067</v>
      </c>
      <c r="B2493">
        <v>230922</v>
      </c>
      <c r="C2493" s="3">
        <v>44130.61041666667</v>
      </c>
      <c r="D2493">
        <v>1</v>
      </c>
      <c r="E2493">
        <v>1</v>
      </c>
      <c r="F2493" t="s">
        <v>25</v>
      </c>
      <c r="G2493">
        <v>1</v>
      </c>
      <c r="H2493">
        <v>53.539059999999999</v>
      </c>
      <c r="I2493">
        <v>14.242190000000001</v>
      </c>
      <c r="J2493">
        <v>1.003906</v>
      </c>
      <c r="K2493">
        <v>54.023440000000001</v>
      </c>
      <c r="L2493" s="3">
        <v>44130.362500000003</v>
      </c>
      <c r="M2493">
        <v>17.18</v>
      </c>
      <c r="N2493" t="s">
        <v>28</v>
      </c>
      <c r="P2493">
        <f>(C2493-Key!$B$1)*24</f>
        <v>-0.39999999990686774</v>
      </c>
      <c r="Q2493">
        <f>(Key!$B$2-'17.1'!C2493)*24</f>
        <v>3.3499999999185093</v>
      </c>
      <c r="R2493" s="3">
        <f>C2493-(M2493-Key!$B$5)/(24*Key!$B$6)</f>
        <v>44130.596601851852</v>
      </c>
      <c r="S2493">
        <f>M2493-Key!$B$5</f>
        <v>14.92</v>
      </c>
      <c r="T2493" s="2">
        <f t="shared" si="190"/>
        <v>44129.611111111109</v>
      </c>
      <c r="U2493" t="str">
        <f t="shared" si="191"/>
        <v>10-25-2020 14:40</v>
      </c>
      <c r="V2493">
        <f>IFERROR(IF(W2493=Z2493,VLOOKUP($U2493,[1]C8842!$G$2:$M$145,3,FALSE),0),0)</f>
        <v>22</v>
      </c>
      <c r="W2493">
        <f>VLOOKUP(RIGHT($V$1,5),Key!$A$9:$B$14,2,FALSE)</f>
        <v>10.199999999999999</v>
      </c>
      <c r="X2493">
        <f t="shared" si="194"/>
        <v>0</v>
      </c>
      <c r="Y2493">
        <f>VLOOKUP(RIGHT($X$1,5),Key!$A$9:$B$14,2,FALSE)</f>
        <v>3.7</v>
      </c>
      <c r="Z2493">
        <f t="shared" si="192"/>
        <v>10.199999999999999</v>
      </c>
      <c r="AA2493">
        <f t="shared" si="193"/>
        <v>22</v>
      </c>
    </row>
    <row r="2494" spans="1:27" x14ac:dyDescent="0.3">
      <c r="A2494">
        <v>100067</v>
      </c>
      <c r="B2494">
        <v>230922</v>
      </c>
      <c r="C2494" s="3">
        <v>44130.61041666667</v>
      </c>
      <c r="D2494">
        <v>3</v>
      </c>
      <c r="E2494">
        <v>2</v>
      </c>
      <c r="F2494" t="s">
        <v>26</v>
      </c>
      <c r="G2494">
        <v>1</v>
      </c>
      <c r="H2494">
        <v>69.222660000000005</v>
      </c>
      <c r="I2494">
        <v>19.445309999999999</v>
      </c>
      <c r="J2494">
        <v>0.9765625</v>
      </c>
      <c r="K2494">
        <v>94.039060000000006</v>
      </c>
      <c r="L2494" s="3">
        <v>44130.362500000003</v>
      </c>
      <c r="M2494">
        <v>17.18</v>
      </c>
      <c r="N2494" t="s">
        <v>28</v>
      </c>
      <c r="P2494">
        <f>(C2494-Key!$B$1)*24</f>
        <v>-0.39999999990686774</v>
      </c>
      <c r="Q2494">
        <f>(Key!$B$2-'17.1'!C2494)*24</f>
        <v>3.3499999999185093</v>
      </c>
      <c r="R2494" s="3">
        <f>C2494-(M2494-Key!$B$5)/(24*Key!$B$6)</f>
        <v>44130.596601851852</v>
      </c>
      <c r="S2494">
        <f>M2494-Key!$B$5</f>
        <v>14.92</v>
      </c>
      <c r="T2494" s="2">
        <f t="shared" si="190"/>
        <v>44129.611111111109</v>
      </c>
      <c r="U2494" t="str">
        <f t="shared" si="191"/>
        <v>10-25-2020 14:40</v>
      </c>
      <c r="V2494">
        <f>IFERROR(IF(W2494=Z2494,VLOOKUP($U2494,[1]C8842!$G$2:$M$145,3,FALSE),0),0)</f>
        <v>22</v>
      </c>
      <c r="W2494">
        <f>VLOOKUP(RIGHT($V$1,5),Key!$A$9:$B$14,2,FALSE)</f>
        <v>10.199999999999999</v>
      </c>
      <c r="X2494">
        <f t="shared" si="194"/>
        <v>0</v>
      </c>
      <c r="Y2494">
        <f>VLOOKUP(RIGHT($X$1,5),Key!$A$9:$B$14,2,FALSE)</f>
        <v>3.7</v>
      </c>
      <c r="Z2494">
        <f t="shared" si="192"/>
        <v>10.199999999999999</v>
      </c>
      <c r="AA2494">
        <f t="shared" si="193"/>
        <v>22</v>
      </c>
    </row>
    <row r="2495" spans="1:27" x14ac:dyDescent="0.3">
      <c r="A2495">
        <v>100067</v>
      </c>
      <c r="B2495">
        <v>230922</v>
      </c>
      <c r="C2495" s="3">
        <v>44130.611111111109</v>
      </c>
      <c r="D2495">
        <v>1</v>
      </c>
      <c r="E2495">
        <v>1</v>
      </c>
      <c r="F2495" t="s">
        <v>25</v>
      </c>
      <c r="G2495">
        <v>2</v>
      </c>
      <c r="H2495">
        <v>73.523439999999994</v>
      </c>
      <c r="I2495">
        <v>21.351559999999999</v>
      </c>
      <c r="J2495">
        <v>0.98828130000000003</v>
      </c>
      <c r="K2495">
        <v>57.023440000000001</v>
      </c>
      <c r="L2495" s="3">
        <v>44130.362500000003</v>
      </c>
      <c r="M2495">
        <v>17.18</v>
      </c>
      <c r="N2495" t="s">
        <v>28</v>
      </c>
      <c r="P2495">
        <f>(C2495-Key!$B$1)*24</f>
        <v>-0.38333333336049691</v>
      </c>
      <c r="Q2495">
        <f>(Key!$B$2-'17.1'!C2495)*24</f>
        <v>3.3333333333721384</v>
      </c>
      <c r="R2495" s="3">
        <f>C2495-(M2495-Key!$B$5)/(24*Key!$B$6)</f>
        <v>44130.597296296291</v>
      </c>
      <c r="S2495">
        <f>M2495-Key!$B$5</f>
        <v>14.92</v>
      </c>
      <c r="T2495" s="2">
        <f t="shared" si="190"/>
        <v>44129.611111111109</v>
      </c>
      <c r="U2495" t="str">
        <f t="shared" si="191"/>
        <v>10-25-2020 14:40</v>
      </c>
      <c r="V2495">
        <f>IFERROR(IF(W2495=Z2495,VLOOKUP($U2495,[1]C8842!$G$2:$M$145,3,FALSE),0),0)</f>
        <v>22</v>
      </c>
      <c r="W2495">
        <f>VLOOKUP(RIGHT($V$1,5),Key!$A$9:$B$14,2,FALSE)</f>
        <v>10.199999999999999</v>
      </c>
      <c r="X2495">
        <f t="shared" si="194"/>
        <v>0</v>
      </c>
      <c r="Y2495">
        <f>VLOOKUP(RIGHT($X$1,5),Key!$A$9:$B$14,2,FALSE)</f>
        <v>3.7</v>
      </c>
      <c r="Z2495">
        <f t="shared" si="192"/>
        <v>10.199999999999999</v>
      </c>
      <c r="AA2495">
        <f t="shared" si="193"/>
        <v>22</v>
      </c>
    </row>
    <row r="2496" spans="1:27" x14ac:dyDescent="0.3">
      <c r="A2496">
        <v>100067</v>
      </c>
      <c r="B2496">
        <v>230922</v>
      </c>
      <c r="C2496" s="3">
        <v>44130.611111111109</v>
      </c>
      <c r="D2496">
        <v>3</v>
      </c>
      <c r="E2496">
        <v>2</v>
      </c>
      <c r="F2496" t="s">
        <v>26</v>
      </c>
      <c r="G2496">
        <v>1</v>
      </c>
      <c r="H2496">
        <v>64.632810000000006</v>
      </c>
      <c r="I2496">
        <v>17.14453</v>
      </c>
      <c r="J2496">
        <v>0.953125</v>
      </c>
      <c r="K2496">
        <v>94.039060000000006</v>
      </c>
      <c r="L2496" s="3">
        <v>44130.362500000003</v>
      </c>
      <c r="M2496">
        <v>17.18</v>
      </c>
      <c r="N2496" t="s">
        <v>28</v>
      </c>
      <c r="P2496">
        <f>(C2496-Key!$B$1)*24</f>
        <v>-0.38333333336049691</v>
      </c>
      <c r="Q2496">
        <f>(Key!$B$2-'17.1'!C2496)*24</f>
        <v>3.3333333333721384</v>
      </c>
      <c r="R2496" s="3">
        <f>C2496-(M2496-Key!$B$5)/(24*Key!$B$6)</f>
        <v>44130.597296296291</v>
      </c>
      <c r="S2496">
        <f>M2496-Key!$B$5</f>
        <v>14.92</v>
      </c>
      <c r="T2496" s="2">
        <f t="shared" si="190"/>
        <v>44129.611111111109</v>
      </c>
      <c r="U2496" t="str">
        <f t="shared" si="191"/>
        <v>10-25-2020 14:40</v>
      </c>
      <c r="V2496">
        <f>IFERROR(IF(W2496=Z2496,VLOOKUP($U2496,[1]C8842!$G$2:$M$145,3,FALSE),0),0)</f>
        <v>22</v>
      </c>
      <c r="W2496">
        <f>VLOOKUP(RIGHT($V$1,5),Key!$A$9:$B$14,2,FALSE)</f>
        <v>10.199999999999999</v>
      </c>
      <c r="X2496">
        <f t="shared" si="194"/>
        <v>0</v>
      </c>
      <c r="Y2496">
        <f>VLOOKUP(RIGHT($X$1,5),Key!$A$9:$B$14,2,FALSE)</f>
        <v>3.7</v>
      </c>
      <c r="Z2496">
        <f t="shared" si="192"/>
        <v>10.199999999999999</v>
      </c>
      <c r="AA2496">
        <f t="shared" si="193"/>
        <v>22</v>
      </c>
    </row>
    <row r="2497" spans="1:27" x14ac:dyDescent="0.3">
      <c r="A2497">
        <v>100067</v>
      </c>
      <c r="B2497">
        <v>230922</v>
      </c>
      <c r="C2497" s="3">
        <v>44130.611111111109</v>
      </c>
      <c r="D2497">
        <v>2</v>
      </c>
      <c r="E2497">
        <v>1</v>
      </c>
      <c r="F2497" t="s">
        <v>26</v>
      </c>
      <c r="G2497">
        <v>1</v>
      </c>
      <c r="H2497">
        <v>66.117189999999994</v>
      </c>
      <c r="I2497">
        <v>17.578130000000002</v>
      </c>
      <c r="J2497">
        <v>0.94921880000000003</v>
      </c>
      <c r="K2497">
        <v>82.035160000000005</v>
      </c>
      <c r="L2497" s="3">
        <v>44130.362500000003</v>
      </c>
      <c r="M2497">
        <v>17.18</v>
      </c>
      <c r="N2497" t="s">
        <v>28</v>
      </c>
      <c r="P2497">
        <f>(C2497-Key!$B$1)*24</f>
        <v>-0.38333333336049691</v>
      </c>
      <c r="Q2497">
        <f>(Key!$B$2-'17.1'!C2497)*24</f>
        <v>3.3333333333721384</v>
      </c>
      <c r="R2497" s="3">
        <f>C2497-(M2497-Key!$B$5)/(24*Key!$B$6)</f>
        <v>44130.597296296291</v>
      </c>
      <c r="S2497">
        <f>M2497-Key!$B$5</f>
        <v>14.92</v>
      </c>
      <c r="T2497" s="2">
        <f t="shared" si="190"/>
        <v>44129.611111111109</v>
      </c>
      <c r="U2497" t="str">
        <f t="shared" si="191"/>
        <v>10-25-2020 14:40</v>
      </c>
      <c r="V2497">
        <f>IFERROR(IF(W2497=Z2497,VLOOKUP($U2497,[1]C8842!$G$2:$M$145,3,FALSE),0),0)</f>
        <v>22</v>
      </c>
      <c r="W2497">
        <f>VLOOKUP(RIGHT($V$1,5),Key!$A$9:$B$14,2,FALSE)</f>
        <v>10.199999999999999</v>
      </c>
      <c r="X2497">
        <f t="shared" si="194"/>
        <v>0</v>
      </c>
      <c r="Y2497">
        <f>VLOOKUP(RIGHT($X$1,5),Key!$A$9:$B$14,2,FALSE)</f>
        <v>3.7</v>
      </c>
      <c r="Z2497">
        <f t="shared" si="192"/>
        <v>10.199999999999999</v>
      </c>
      <c r="AA2497">
        <f t="shared" si="193"/>
        <v>22</v>
      </c>
    </row>
    <row r="2498" spans="1:27" x14ac:dyDescent="0.3">
      <c r="A2498">
        <v>100067</v>
      </c>
      <c r="B2498">
        <v>230922</v>
      </c>
      <c r="C2498" s="3">
        <v>44130.611111111109</v>
      </c>
      <c r="D2498">
        <v>3</v>
      </c>
      <c r="E2498">
        <v>2</v>
      </c>
      <c r="F2498" t="s">
        <v>26</v>
      </c>
      <c r="G2498">
        <v>1</v>
      </c>
      <c r="H2498">
        <v>68.089839999999995</v>
      </c>
      <c r="I2498">
        <v>17.070309999999999</v>
      </c>
      <c r="J2498">
        <v>0.8984375</v>
      </c>
      <c r="K2498">
        <v>96.039060000000006</v>
      </c>
      <c r="L2498" s="3">
        <v>44130.362500000003</v>
      </c>
      <c r="M2498">
        <v>17.18</v>
      </c>
      <c r="N2498" t="s">
        <v>28</v>
      </c>
      <c r="P2498">
        <f>(C2498-Key!$B$1)*24</f>
        <v>-0.38333333336049691</v>
      </c>
      <c r="Q2498">
        <f>(Key!$B$2-'17.1'!C2498)*24</f>
        <v>3.3333333333721384</v>
      </c>
      <c r="R2498" s="3">
        <f>C2498-(M2498-Key!$B$5)/(24*Key!$B$6)</f>
        <v>44130.597296296291</v>
      </c>
      <c r="S2498">
        <f>M2498-Key!$B$5</f>
        <v>14.92</v>
      </c>
      <c r="T2498" s="2">
        <f t="shared" si="190"/>
        <v>44129.611111111109</v>
      </c>
      <c r="U2498" t="str">
        <f t="shared" si="191"/>
        <v>10-25-2020 14:40</v>
      </c>
      <c r="V2498">
        <f>IFERROR(IF(W2498=Z2498,VLOOKUP($U2498,[1]C8842!$G$2:$M$145,3,FALSE),0),0)</f>
        <v>22</v>
      </c>
      <c r="W2498">
        <f>VLOOKUP(RIGHT($V$1,5),Key!$A$9:$B$14,2,FALSE)</f>
        <v>10.199999999999999</v>
      </c>
      <c r="X2498">
        <f t="shared" si="194"/>
        <v>0</v>
      </c>
      <c r="Y2498">
        <f>VLOOKUP(RIGHT($X$1,5),Key!$A$9:$B$14,2,FALSE)</f>
        <v>3.7</v>
      </c>
      <c r="Z2498">
        <f t="shared" si="192"/>
        <v>10.199999999999999</v>
      </c>
      <c r="AA2498">
        <f t="shared" si="193"/>
        <v>22</v>
      </c>
    </row>
    <row r="2499" spans="1:27" x14ac:dyDescent="0.3">
      <c r="A2499">
        <v>100067</v>
      </c>
      <c r="B2499">
        <v>230922</v>
      </c>
      <c r="C2499" s="3">
        <v>44130.611111111109</v>
      </c>
      <c r="D2499">
        <v>0</v>
      </c>
      <c r="E2499">
        <v>2</v>
      </c>
      <c r="F2499" t="s">
        <v>25</v>
      </c>
      <c r="G2499">
        <v>3</v>
      </c>
      <c r="H2499">
        <v>60.355469999999997</v>
      </c>
      <c r="I2499">
        <v>38.140630000000002</v>
      </c>
      <c r="J2499">
        <v>1.9453130000000001</v>
      </c>
      <c r="K2499">
        <v>48.019530000000003</v>
      </c>
      <c r="L2499" s="3">
        <v>44130.362500000003</v>
      </c>
      <c r="M2499">
        <v>17.18</v>
      </c>
      <c r="N2499" t="s">
        <v>28</v>
      </c>
      <c r="P2499">
        <f>(C2499-Key!$B$1)*24</f>
        <v>-0.38333333336049691</v>
      </c>
      <c r="Q2499">
        <f>(Key!$B$2-'17.1'!C2499)*24</f>
        <v>3.3333333333721384</v>
      </c>
      <c r="R2499" s="3">
        <f>C2499-(M2499-Key!$B$5)/(24*Key!$B$6)</f>
        <v>44130.597296296291</v>
      </c>
      <c r="S2499">
        <f>M2499-Key!$B$5</f>
        <v>14.92</v>
      </c>
      <c r="T2499" s="2">
        <f t="shared" ref="T2499:T2562" si="195">ROUND(C2499*24*60/10,0)/(24*6)-1</f>
        <v>44129.611111111109</v>
      </c>
      <c r="U2499" t="str">
        <f t="shared" ref="U2499:U2562" si="196">TEXT(T2499,"mm-dd-yyyy hh:mm")</f>
        <v>10-25-2020 14:40</v>
      </c>
      <c r="V2499">
        <f>IFERROR(IF(W2499=Z2499,VLOOKUP($U2499,[1]C8842!$G$2:$M$145,3,FALSE),0),0)</f>
        <v>22</v>
      </c>
      <c r="W2499">
        <f>VLOOKUP(RIGHT($V$1,5),Key!$A$9:$B$14,2,FALSE)</f>
        <v>10.199999999999999</v>
      </c>
      <c r="X2499">
        <f t="shared" si="194"/>
        <v>0</v>
      </c>
      <c r="Y2499">
        <f>VLOOKUP(RIGHT($X$1,5),Key!$A$9:$B$14,2,FALSE)</f>
        <v>3.7</v>
      </c>
      <c r="Z2499">
        <f t="shared" ref="Z2499:Z2562" si="197">M2499-MIN(ABS(Y2499-M2499),ABS(W2499-M2499))</f>
        <v>10.199999999999999</v>
      </c>
      <c r="AA2499">
        <f t="shared" ref="AA2499:AA2562" si="198">SUM(V2499,X2499)</f>
        <v>22</v>
      </c>
    </row>
    <row r="2500" spans="1:27" x14ac:dyDescent="0.3">
      <c r="A2500">
        <v>100067</v>
      </c>
      <c r="B2500">
        <v>230922</v>
      </c>
      <c r="C2500" s="3">
        <v>44130.611111111109</v>
      </c>
      <c r="D2500">
        <v>0</v>
      </c>
      <c r="E2500">
        <v>2</v>
      </c>
      <c r="F2500" t="s">
        <v>25</v>
      </c>
      <c r="G2500">
        <v>4</v>
      </c>
      <c r="H2500">
        <v>62.707030000000003</v>
      </c>
      <c r="I2500">
        <v>71.589839999999995</v>
      </c>
      <c r="J2500">
        <v>3.2929689999999998</v>
      </c>
      <c r="K2500">
        <v>46.019530000000003</v>
      </c>
      <c r="L2500" s="3">
        <v>44130.362500000003</v>
      </c>
      <c r="M2500">
        <v>17.18</v>
      </c>
      <c r="N2500" t="s">
        <v>28</v>
      </c>
      <c r="P2500">
        <f>(C2500-Key!$B$1)*24</f>
        <v>-0.38333333336049691</v>
      </c>
      <c r="Q2500">
        <f>(Key!$B$2-'17.1'!C2500)*24</f>
        <v>3.3333333333721384</v>
      </c>
      <c r="R2500" s="3">
        <f>C2500-(M2500-Key!$B$5)/(24*Key!$B$6)</f>
        <v>44130.597296296291</v>
      </c>
      <c r="S2500">
        <f>M2500-Key!$B$5</f>
        <v>14.92</v>
      </c>
      <c r="T2500" s="2">
        <f t="shared" si="195"/>
        <v>44129.611111111109</v>
      </c>
      <c r="U2500" t="str">
        <f t="shared" si="196"/>
        <v>10-25-2020 14:40</v>
      </c>
      <c r="V2500">
        <f>IFERROR(IF(W2500=Z2500,VLOOKUP($U2500,[1]C8842!$G$2:$M$145,3,FALSE),0),0)</f>
        <v>22</v>
      </c>
      <c r="W2500">
        <f>VLOOKUP(RIGHT($V$1,5),Key!$A$9:$B$14,2,FALSE)</f>
        <v>10.199999999999999</v>
      </c>
      <c r="X2500">
        <f t="shared" ref="X2500:X2563" si="199">$X$2</f>
        <v>0</v>
      </c>
      <c r="Y2500">
        <f>VLOOKUP(RIGHT($X$1,5),Key!$A$9:$B$14,2,FALSE)</f>
        <v>3.7</v>
      </c>
      <c r="Z2500">
        <f t="shared" si="197"/>
        <v>10.199999999999999</v>
      </c>
      <c r="AA2500">
        <f t="shared" si="198"/>
        <v>22</v>
      </c>
    </row>
    <row r="2501" spans="1:27" x14ac:dyDescent="0.3">
      <c r="A2501">
        <v>100067</v>
      </c>
      <c r="B2501">
        <v>230922</v>
      </c>
      <c r="C2501" s="3">
        <v>44130.611111111109</v>
      </c>
      <c r="D2501">
        <v>1</v>
      </c>
      <c r="E2501">
        <v>1</v>
      </c>
      <c r="F2501" t="s">
        <v>25</v>
      </c>
      <c r="G2501">
        <v>1</v>
      </c>
      <c r="H2501">
        <v>65.953130000000002</v>
      </c>
      <c r="I2501">
        <v>14.351559999999999</v>
      </c>
      <c r="J2501">
        <v>0.8203125</v>
      </c>
      <c r="K2501">
        <v>59.023440000000001</v>
      </c>
      <c r="L2501" s="3">
        <v>44130.362500000003</v>
      </c>
      <c r="M2501">
        <v>17.18</v>
      </c>
      <c r="N2501" t="s">
        <v>28</v>
      </c>
      <c r="P2501">
        <f>(C2501-Key!$B$1)*24</f>
        <v>-0.38333333336049691</v>
      </c>
      <c r="Q2501">
        <f>(Key!$B$2-'17.1'!C2501)*24</f>
        <v>3.3333333333721384</v>
      </c>
      <c r="R2501" s="3">
        <f>C2501-(M2501-Key!$B$5)/(24*Key!$B$6)</f>
        <v>44130.597296296291</v>
      </c>
      <c r="S2501">
        <f>M2501-Key!$B$5</f>
        <v>14.92</v>
      </c>
      <c r="T2501" s="2">
        <f t="shared" si="195"/>
        <v>44129.611111111109</v>
      </c>
      <c r="U2501" t="str">
        <f t="shared" si="196"/>
        <v>10-25-2020 14:40</v>
      </c>
      <c r="V2501">
        <f>IFERROR(IF(W2501=Z2501,VLOOKUP($U2501,[1]C8842!$G$2:$M$145,3,FALSE),0),0)</f>
        <v>22</v>
      </c>
      <c r="W2501">
        <f>VLOOKUP(RIGHT($V$1,5),Key!$A$9:$B$14,2,FALSE)</f>
        <v>10.199999999999999</v>
      </c>
      <c r="X2501">
        <f t="shared" si="199"/>
        <v>0</v>
      </c>
      <c r="Y2501">
        <f>VLOOKUP(RIGHT($X$1,5),Key!$A$9:$B$14,2,FALSE)</f>
        <v>3.7</v>
      </c>
      <c r="Z2501">
        <f t="shared" si="197"/>
        <v>10.199999999999999</v>
      </c>
      <c r="AA2501">
        <f t="shared" si="198"/>
        <v>22</v>
      </c>
    </row>
    <row r="2502" spans="1:27" x14ac:dyDescent="0.3">
      <c r="A2502">
        <v>100067</v>
      </c>
      <c r="B2502">
        <v>230922</v>
      </c>
      <c r="C2502" s="3">
        <v>44130.611111111109</v>
      </c>
      <c r="D2502">
        <v>1</v>
      </c>
      <c r="E2502">
        <v>1</v>
      </c>
      <c r="F2502" t="s">
        <v>25</v>
      </c>
      <c r="G2502">
        <v>4</v>
      </c>
      <c r="H2502">
        <v>64.855469999999997</v>
      </c>
      <c r="I2502">
        <v>72.351560000000006</v>
      </c>
      <c r="J2502">
        <v>3.2148439999999998</v>
      </c>
      <c r="K2502">
        <v>57.023440000000001</v>
      </c>
      <c r="L2502" s="3">
        <v>44130.362500000003</v>
      </c>
      <c r="M2502">
        <v>17.18</v>
      </c>
      <c r="N2502" t="s">
        <v>28</v>
      </c>
      <c r="P2502">
        <f>(C2502-Key!$B$1)*24</f>
        <v>-0.38333333336049691</v>
      </c>
      <c r="Q2502">
        <f>(Key!$B$2-'17.1'!C2502)*24</f>
        <v>3.3333333333721384</v>
      </c>
      <c r="R2502" s="3">
        <f>C2502-(M2502-Key!$B$5)/(24*Key!$B$6)</f>
        <v>44130.597296296291</v>
      </c>
      <c r="S2502">
        <f>M2502-Key!$B$5</f>
        <v>14.92</v>
      </c>
      <c r="T2502" s="2">
        <f t="shared" si="195"/>
        <v>44129.611111111109</v>
      </c>
      <c r="U2502" t="str">
        <f t="shared" si="196"/>
        <v>10-25-2020 14:40</v>
      </c>
      <c r="V2502">
        <f>IFERROR(IF(W2502=Z2502,VLOOKUP($U2502,[1]C8842!$G$2:$M$145,3,FALSE),0),0)</f>
        <v>22</v>
      </c>
      <c r="W2502">
        <f>VLOOKUP(RIGHT($V$1,5),Key!$A$9:$B$14,2,FALSE)</f>
        <v>10.199999999999999</v>
      </c>
      <c r="X2502">
        <f t="shared" si="199"/>
        <v>0</v>
      </c>
      <c r="Y2502">
        <f>VLOOKUP(RIGHT($X$1,5),Key!$A$9:$B$14,2,FALSE)</f>
        <v>3.7</v>
      </c>
      <c r="Z2502">
        <f t="shared" si="197"/>
        <v>10.199999999999999</v>
      </c>
      <c r="AA2502">
        <f t="shared" si="198"/>
        <v>22</v>
      </c>
    </row>
    <row r="2503" spans="1:27" x14ac:dyDescent="0.3">
      <c r="A2503">
        <v>100067</v>
      </c>
      <c r="B2503">
        <v>230922</v>
      </c>
      <c r="C2503" s="3">
        <v>44130.611111111109</v>
      </c>
      <c r="D2503">
        <v>1</v>
      </c>
      <c r="E2503">
        <v>1</v>
      </c>
      <c r="F2503" t="s">
        <v>25</v>
      </c>
      <c r="G2503">
        <v>1</v>
      </c>
      <c r="H2503">
        <v>64.160160000000005</v>
      </c>
      <c r="I2503">
        <v>14.777340000000001</v>
      </c>
      <c r="J2503">
        <v>0.859375</v>
      </c>
      <c r="K2503">
        <v>58.023440000000001</v>
      </c>
      <c r="L2503" s="3">
        <v>44130.362500000003</v>
      </c>
      <c r="M2503">
        <v>17.18</v>
      </c>
      <c r="N2503" t="s">
        <v>28</v>
      </c>
      <c r="P2503">
        <f>(C2503-Key!$B$1)*24</f>
        <v>-0.38333333336049691</v>
      </c>
      <c r="Q2503">
        <f>(Key!$B$2-'17.1'!C2503)*24</f>
        <v>3.3333333333721384</v>
      </c>
      <c r="R2503" s="3">
        <f>C2503-(M2503-Key!$B$5)/(24*Key!$B$6)</f>
        <v>44130.597296296291</v>
      </c>
      <c r="S2503">
        <f>M2503-Key!$B$5</f>
        <v>14.92</v>
      </c>
      <c r="T2503" s="2">
        <f t="shared" si="195"/>
        <v>44129.611111111109</v>
      </c>
      <c r="U2503" t="str">
        <f t="shared" si="196"/>
        <v>10-25-2020 14:40</v>
      </c>
      <c r="V2503">
        <f>IFERROR(IF(W2503=Z2503,VLOOKUP($U2503,[1]C8842!$G$2:$M$145,3,FALSE),0),0)</f>
        <v>22</v>
      </c>
      <c r="W2503">
        <f>VLOOKUP(RIGHT($V$1,5),Key!$A$9:$B$14,2,FALSE)</f>
        <v>10.199999999999999</v>
      </c>
      <c r="X2503">
        <f t="shared" si="199"/>
        <v>0</v>
      </c>
      <c r="Y2503">
        <f>VLOOKUP(RIGHT($X$1,5),Key!$A$9:$B$14,2,FALSE)</f>
        <v>3.7</v>
      </c>
      <c r="Z2503">
        <f t="shared" si="197"/>
        <v>10.199999999999999</v>
      </c>
      <c r="AA2503">
        <f t="shared" si="198"/>
        <v>22</v>
      </c>
    </row>
    <row r="2504" spans="1:27" x14ac:dyDescent="0.3">
      <c r="A2504">
        <v>100067</v>
      </c>
      <c r="B2504">
        <v>230922</v>
      </c>
      <c r="C2504" s="3">
        <v>44130.611111111109</v>
      </c>
      <c r="D2504">
        <v>0</v>
      </c>
      <c r="E2504">
        <v>2</v>
      </c>
      <c r="F2504" t="s">
        <v>25</v>
      </c>
      <c r="G2504">
        <v>1</v>
      </c>
      <c r="H2504">
        <v>60.089840000000002</v>
      </c>
      <c r="I2504">
        <v>17.67578</v>
      </c>
      <c r="J2504">
        <v>1.046875</v>
      </c>
      <c r="K2504">
        <v>46.019530000000003</v>
      </c>
      <c r="L2504" s="3">
        <v>44130.362500000003</v>
      </c>
      <c r="M2504">
        <v>17.18</v>
      </c>
      <c r="N2504" t="s">
        <v>28</v>
      </c>
      <c r="P2504">
        <f>(C2504-Key!$B$1)*24</f>
        <v>-0.38333333336049691</v>
      </c>
      <c r="Q2504">
        <f>(Key!$B$2-'17.1'!C2504)*24</f>
        <v>3.3333333333721384</v>
      </c>
      <c r="R2504" s="3">
        <f>C2504-(M2504-Key!$B$5)/(24*Key!$B$6)</f>
        <v>44130.597296296291</v>
      </c>
      <c r="S2504">
        <f>M2504-Key!$B$5</f>
        <v>14.92</v>
      </c>
      <c r="T2504" s="2">
        <f t="shared" si="195"/>
        <v>44129.611111111109</v>
      </c>
      <c r="U2504" t="str">
        <f t="shared" si="196"/>
        <v>10-25-2020 14:40</v>
      </c>
      <c r="V2504">
        <f>IFERROR(IF(W2504=Z2504,VLOOKUP($U2504,[1]C8842!$G$2:$M$145,3,FALSE),0),0)</f>
        <v>22</v>
      </c>
      <c r="W2504">
        <f>VLOOKUP(RIGHT($V$1,5),Key!$A$9:$B$14,2,FALSE)</f>
        <v>10.199999999999999</v>
      </c>
      <c r="X2504">
        <f t="shared" si="199"/>
        <v>0</v>
      </c>
      <c r="Y2504">
        <f>VLOOKUP(RIGHT($X$1,5),Key!$A$9:$B$14,2,FALSE)</f>
        <v>3.7</v>
      </c>
      <c r="Z2504">
        <f t="shared" si="197"/>
        <v>10.199999999999999</v>
      </c>
      <c r="AA2504">
        <f t="shared" si="198"/>
        <v>22</v>
      </c>
    </row>
    <row r="2505" spans="1:27" x14ac:dyDescent="0.3">
      <c r="A2505">
        <v>100067</v>
      </c>
      <c r="B2505">
        <v>230922</v>
      </c>
      <c r="C2505" s="3">
        <v>44130.611111111109</v>
      </c>
      <c r="D2505">
        <v>1</v>
      </c>
      <c r="E2505">
        <v>1</v>
      </c>
      <c r="F2505" t="s">
        <v>25</v>
      </c>
      <c r="G2505">
        <v>1</v>
      </c>
      <c r="H2505">
        <v>68.800780000000003</v>
      </c>
      <c r="I2505">
        <v>17.92578</v>
      </c>
      <c r="J2505">
        <v>0.921875</v>
      </c>
      <c r="K2505">
        <v>58.023440000000001</v>
      </c>
      <c r="L2505" s="3">
        <v>44130.362500000003</v>
      </c>
      <c r="M2505">
        <v>17.18</v>
      </c>
      <c r="N2505" t="s">
        <v>28</v>
      </c>
      <c r="P2505">
        <f>(C2505-Key!$B$1)*24</f>
        <v>-0.38333333336049691</v>
      </c>
      <c r="Q2505">
        <f>(Key!$B$2-'17.1'!C2505)*24</f>
        <v>3.3333333333721384</v>
      </c>
      <c r="R2505" s="3">
        <f>C2505-(M2505-Key!$B$5)/(24*Key!$B$6)</f>
        <v>44130.597296296291</v>
      </c>
      <c r="S2505">
        <f>M2505-Key!$B$5</f>
        <v>14.92</v>
      </c>
      <c r="T2505" s="2">
        <f t="shared" si="195"/>
        <v>44129.611111111109</v>
      </c>
      <c r="U2505" t="str">
        <f t="shared" si="196"/>
        <v>10-25-2020 14:40</v>
      </c>
      <c r="V2505">
        <f>IFERROR(IF(W2505=Z2505,VLOOKUP($U2505,[1]C8842!$G$2:$M$145,3,FALSE),0),0)</f>
        <v>22</v>
      </c>
      <c r="W2505">
        <f>VLOOKUP(RIGHT($V$1,5),Key!$A$9:$B$14,2,FALSE)</f>
        <v>10.199999999999999</v>
      </c>
      <c r="X2505">
        <f t="shared" si="199"/>
        <v>0</v>
      </c>
      <c r="Y2505">
        <f>VLOOKUP(RIGHT($X$1,5),Key!$A$9:$B$14,2,FALSE)</f>
        <v>3.7</v>
      </c>
      <c r="Z2505">
        <f t="shared" si="197"/>
        <v>10.199999999999999</v>
      </c>
      <c r="AA2505">
        <f t="shared" si="198"/>
        <v>22</v>
      </c>
    </row>
    <row r="2506" spans="1:27" x14ac:dyDescent="0.3">
      <c r="A2506">
        <v>100067</v>
      </c>
      <c r="B2506">
        <v>230922</v>
      </c>
      <c r="C2506" s="3">
        <v>44130.611111111109</v>
      </c>
      <c r="D2506">
        <v>0</v>
      </c>
      <c r="E2506">
        <v>2</v>
      </c>
      <c r="F2506" t="s">
        <v>25</v>
      </c>
      <c r="G2506">
        <v>1</v>
      </c>
      <c r="H2506">
        <v>50.171880000000002</v>
      </c>
      <c r="I2506">
        <v>14.10938</v>
      </c>
      <c r="J2506">
        <v>1.066406</v>
      </c>
      <c r="K2506">
        <v>46.019530000000003</v>
      </c>
      <c r="L2506" s="3">
        <v>44130.362500000003</v>
      </c>
      <c r="M2506">
        <v>17.18</v>
      </c>
      <c r="N2506" t="s">
        <v>28</v>
      </c>
      <c r="P2506">
        <f>(C2506-Key!$B$1)*24</f>
        <v>-0.38333333336049691</v>
      </c>
      <c r="Q2506">
        <f>(Key!$B$2-'17.1'!C2506)*24</f>
        <v>3.3333333333721384</v>
      </c>
      <c r="R2506" s="3">
        <f>C2506-(M2506-Key!$B$5)/(24*Key!$B$6)</f>
        <v>44130.597296296291</v>
      </c>
      <c r="S2506">
        <f>M2506-Key!$B$5</f>
        <v>14.92</v>
      </c>
      <c r="T2506" s="2">
        <f t="shared" si="195"/>
        <v>44129.611111111109</v>
      </c>
      <c r="U2506" t="str">
        <f t="shared" si="196"/>
        <v>10-25-2020 14:40</v>
      </c>
      <c r="V2506">
        <f>IFERROR(IF(W2506=Z2506,VLOOKUP($U2506,[1]C8842!$G$2:$M$145,3,FALSE),0),0)</f>
        <v>22</v>
      </c>
      <c r="W2506">
        <f>VLOOKUP(RIGHT($V$1,5),Key!$A$9:$B$14,2,FALSE)</f>
        <v>10.199999999999999</v>
      </c>
      <c r="X2506">
        <f t="shared" si="199"/>
        <v>0</v>
      </c>
      <c r="Y2506">
        <f>VLOOKUP(RIGHT($X$1,5),Key!$A$9:$B$14,2,FALSE)</f>
        <v>3.7</v>
      </c>
      <c r="Z2506">
        <f t="shared" si="197"/>
        <v>10.199999999999999</v>
      </c>
      <c r="AA2506">
        <f t="shared" si="198"/>
        <v>22</v>
      </c>
    </row>
    <row r="2507" spans="1:27" x14ac:dyDescent="0.3">
      <c r="A2507">
        <v>100067</v>
      </c>
      <c r="B2507">
        <v>230922</v>
      </c>
      <c r="C2507" s="3">
        <v>44130.611111111109</v>
      </c>
      <c r="D2507">
        <v>2</v>
      </c>
      <c r="E2507">
        <v>1</v>
      </c>
      <c r="F2507" t="s">
        <v>26</v>
      </c>
      <c r="G2507">
        <v>1</v>
      </c>
      <c r="H2507">
        <v>73.03125</v>
      </c>
      <c r="I2507">
        <v>17.335940000000001</v>
      </c>
      <c r="J2507">
        <v>0.84765630000000003</v>
      </c>
      <c r="K2507">
        <v>82.035160000000005</v>
      </c>
      <c r="L2507" s="3">
        <v>44130.362500000003</v>
      </c>
      <c r="M2507">
        <v>17.18</v>
      </c>
      <c r="N2507" t="s">
        <v>28</v>
      </c>
      <c r="P2507">
        <f>(C2507-Key!$B$1)*24</f>
        <v>-0.38333333336049691</v>
      </c>
      <c r="Q2507">
        <f>(Key!$B$2-'17.1'!C2507)*24</f>
        <v>3.3333333333721384</v>
      </c>
      <c r="R2507" s="3">
        <f>C2507-(M2507-Key!$B$5)/(24*Key!$B$6)</f>
        <v>44130.597296296291</v>
      </c>
      <c r="S2507">
        <f>M2507-Key!$B$5</f>
        <v>14.92</v>
      </c>
      <c r="T2507" s="2">
        <f t="shared" si="195"/>
        <v>44129.611111111109</v>
      </c>
      <c r="U2507" t="str">
        <f t="shared" si="196"/>
        <v>10-25-2020 14:40</v>
      </c>
      <c r="V2507">
        <f>IFERROR(IF(W2507=Z2507,VLOOKUP($U2507,[1]C8842!$G$2:$M$145,3,FALSE),0),0)</f>
        <v>22</v>
      </c>
      <c r="W2507">
        <f>VLOOKUP(RIGHT($V$1,5),Key!$A$9:$B$14,2,FALSE)</f>
        <v>10.199999999999999</v>
      </c>
      <c r="X2507">
        <f t="shared" si="199"/>
        <v>0</v>
      </c>
      <c r="Y2507">
        <f>VLOOKUP(RIGHT($X$1,5),Key!$A$9:$B$14,2,FALSE)</f>
        <v>3.7</v>
      </c>
      <c r="Z2507">
        <f t="shared" si="197"/>
        <v>10.199999999999999</v>
      </c>
      <c r="AA2507">
        <f t="shared" si="198"/>
        <v>22</v>
      </c>
    </row>
    <row r="2508" spans="1:27" x14ac:dyDescent="0.3">
      <c r="A2508">
        <v>100067</v>
      </c>
      <c r="B2508">
        <v>230922</v>
      </c>
      <c r="C2508" s="3">
        <v>44130.611111111109</v>
      </c>
      <c r="D2508">
        <v>3</v>
      </c>
      <c r="E2508">
        <v>2</v>
      </c>
      <c r="F2508" t="s">
        <v>26</v>
      </c>
      <c r="G2508">
        <v>1</v>
      </c>
      <c r="H2508">
        <v>67.457030000000003</v>
      </c>
      <c r="I2508">
        <v>19.378910000000001</v>
      </c>
      <c r="J2508">
        <v>1</v>
      </c>
      <c r="K2508">
        <v>92.039060000000006</v>
      </c>
      <c r="L2508" s="3">
        <v>44130.362500000003</v>
      </c>
      <c r="M2508">
        <v>17.18</v>
      </c>
      <c r="N2508" t="s">
        <v>28</v>
      </c>
      <c r="P2508">
        <f>(C2508-Key!$B$1)*24</f>
        <v>-0.38333333336049691</v>
      </c>
      <c r="Q2508">
        <f>(Key!$B$2-'17.1'!C2508)*24</f>
        <v>3.3333333333721384</v>
      </c>
      <c r="R2508" s="3">
        <f>C2508-(M2508-Key!$B$5)/(24*Key!$B$6)</f>
        <v>44130.597296296291</v>
      </c>
      <c r="S2508">
        <f>M2508-Key!$B$5</f>
        <v>14.92</v>
      </c>
      <c r="T2508" s="2">
        <f t="shared" si="195"/>
        <v>44129.611111111109</v>
      </c>
      <c r="U2508" t="str">
        <f t="shared" si="196"/>
        <v>10-25-2020 14:40</v>
      </c>
      <c r="V2508">
        <f>IFERROR(IF(W2508=Z2508,VLOOKUP($U2508,[1]C8842!$G$2:$M$145,3,FALSE),0),0)</f>
        <v>22</v>
      </c>
      <c r="W2508">
        <f>VLOOKUP(RIGHT($V$1,5),Key!$A$9:$B$14,2,FALSE)</f>
        <v>10.199999999999999</v>
      </c>
      <c r="X2508">
        <f t="shared" si="199"/>
        <v>0</v>
      </c>
      <c r="Y2508">
        <f>VLOOKUP(RIGHT($X$1,5),Key!$A$9:$B$14,2,FALSE)</f>
        <v>3.7</v>
      </c>
      <c r="Z2508">
        <f t="shared" si="197"/>
        <v>10.199999999999999</v>
      </c>
      <c r="AA2508">
        <f t="shared" si="198"/>
        <v>22</v>
      </c>
    </row>
    <row r="2509" spans="1:27" x14ac:dyDescent="0.3">
      <c r="A2509">
        <v>100067</v>
      </c>
      <c r="B2509">
        <v>230922</v>
      </c>
      <c r="C2509" s="3">
        <v>44130.611111111109</v>
      </c>
      <c r="D2509">
        <v>1</v>
      </c>
      <c r="E2509">
        <v>1</v>
      </c>
      <c r="F2509" t="s">
        <v>25</v>
      </c>
      <c r="G2509">
        <v>1</v>
      </c>
      <c r="H2509">
        <v>68.222660000000005</v>
      </c>
      <c r="I2509">
        <v>13.585940000000001</v>
      </c>
      <c r="J2509">
        <v>0.76171880000000003</v>
      </c>
      <c r="K2509">
        <v>56.023440000000001</v>
      </c>
      <c r="L2509" s="3">
        <v>44130.362500000003</v>
      </c>
      <c r="M2509">
        <v>17.18</v>
      </c>
      <c r="N2509" t="s">
        <v>28</v>
      </c>
      <c r="P2509">
        <f>(C2509-Key!$B$1)*24</f>
        <v>-0.38333333336049691</v>
      </c>
      <c r="Q2509">
        <f>(Key!$B$2-'17.1'!C2509)*24</f>
        <v>3.3333333333721384</v>
      </c>
      <c r="R2509" s="3">
        <f>C2509-(M2509-Key!$B$5)/(24*Key!$B$6)</f>
        <v>44130.597296296291</v>
      </c>
      <c r="S2509">
        <f>M2509-Key!$B$5</f>
        <v>14.92</v>
      </c>
      <c r="T2509" s="2">
        <f t="shared" si="195"/>
        <v>44129.611111111109</v>
      </c>
      <c r="U2509" t="str">
        <f t="shared" si="196"/>
        <v>10-25-2020 14:40</v>
      </c>
      <c r="V2509">
        <f>IFERROR(IF(W2509=Z2509,VLOOKUP($U2509,[1]C8842!$G$2:$M$145,3,FALSE),0),0)</f>
        <v>22</v>
      </c>
      <c r="W2509">
        <f>VLOOKUP(RIGHT($V$1,5),Key!$A$9:$B$14,2,FALSE)</f>
        <v>10.199999999999999</v>
      </c>
      <c r="X2509">
        <f t="shared" si="199"/>
        <v>0</v>
      </c>
      <c r="Y2509">
        <f>VLOOKUP(RIGHT($X$1,5),Key!$A$9:$B$14,2,FALSE)</f>
        <v>3.7</v>
      </c>
      <c r="Z2509">
        <f t="shared" si="197"/>
        <v>10.199999999999999</v>
      </c>
      <c r="AA2509">
        <f t="shared" si="198"/>
        <v>22</v>
      </c>
    </row>
    <row r="2510" spans="1:27" x14ac:dyDescent="0.3">
      <c r="A2510">
        <v>100067</v>
      </c>
      <c r="B2510">
        <v>230922</v>
      </c>
      <c r="C2510" s="3">
        <v>44130.611111111109</v>
      </c>
      <c r="D2510">
        <v>2</v>
      </c>
      <c r="E2510">
        <v>1</v>
      </c>
      <c r="F2510" t="s">
        <v>26</v>
      </c>
      <c r="G2510">
        <v>1</v>
      </c>
      <c r="H2510">
        <v>66.210939999999994</v>
      </c>
      <c r="I2510">
        <v>14.125</v>
      </c>
      <c r="J2510">
        <v>0.80859380000000003</v>
      </c>
      <c r="K2510">
        <v>80.03125</v>
      </c>
      <c r="L2510" s="3">
        <v>44130.362500000003</v>
      </c>
      <c r="M2510">
        <v>17.18</v>
      </c>
      <c r="N2510" t="s">
        <v>28</v>
      </c>
      <c r="P2510">
        <f>(C2510-Key!$B$1)*24</f>
        <v>-0.38333333336049691</v>
      </c>
      <c r="Q2510">
        <f>(Key!$B$2-'17.1'!C2510)*24</f>
        <v>3.3333333333721384</v>
      </c>
      <c r="R2510" s="3">
        <f>C2510-(M2510-Key!$B$5)/(24*Key!$B$6)</f>
        <v>44130.597296296291</v>
      </c>
      <c r="S2510">
        <f>M2510-Key!$B$5</f>
        <v>14.92</v>
      </c>
      <c r="T2510" s="2">
        <f t="shared" si="195"/>
        <v>44129.611111111109</v>
      </c>
      <c r="U2510" t="str">
        <f t="shared" si="196"/>
        <v>10-25-2020 14:40</v>
      </c>
      <c r="V2510">
        <f>IFERROR(IF(W2510=Z2510,VLOOKUP($U2510,[1]C8842!$G$2:$M$145,3,FALSE),0),0)</f>
        <v>22</v>
      </c>
      <c r="W2510">
        <f>VLOOKUP(RIGHT($V$1,5),Key!$A$9:$B$14,2,FALSE)</f>
        <v>10.199999999999999</v>
      </c>
      <c r="X2510">
        <f t="shared" si="199"/>
        <v>0</v>
      </c>
      <c r="Y2510">
        <f>VLOOKUP(RIGHT($X$1,5),Key!$A$9:$B$14,2,FALSE)</f>
        <v>3.7</v>
      </c>
      <c r="Z2510">
        <f t="shared" si="197"/>
        <v>10.199999999999999</v>
      </c>
      <c r="AA2510">
        <f t="shared" si="198"/>
        <v>22</v>
      </c>
    </row>
    <row r="2511" spans="1:27" x14ac:dyDescent="0.3">
      <c r="A2511">
        <v>100067</v>
      </c>
      <c r="B2511">
        <v>230922</v>
      </c>
      <c r="C2511" s="3">
        <v>44130.611111111109</v>
      </c>
      <c r="D2511">
        <v>3</v>
      </c>
      <c r="E2511">
        <v>2</v>
      </c>
      <c r="F2511" t="s">
        <v>26</v>
      </c>
      <c r="G2511">
        <v>4</v>
      </c>
      <c r="H2511">
        <v>65.558589999999995</v>
      </c>
      <c r="I2511">
        <v>73.066410000000005</v>
      </c>
      <c r="J2511">
        <v>3.2109380000000001</v>
      </c>
      <c r="K2511">
        <v>94.039060000000006</v>
      </c>
      <c r="L2511" s="3">
        <v>44130.362500000003</v>
      </c>
      <c r="M2511">
        <v>17.18</v>
      </c>
      <c r="N2511" t="s">
        <v>28</v>
      </c>
      <c r="P2511">
        <f>(C2511-Key!$B$1)*24</f>
        <v>-0.38333333336049691</v>
      </c>
      <c r="Q2511">
        <f>(Key!$B$2-'17.1'!C2511)*24</f>
        <v>3.3333333333721384</v>
      </c>
      <c r="R2511" s="3">
        <f>C2511-(M2511-Key!$B$5)/(24*Key!$B$6)</f>
        <v>44130.597296296291</v>
      </c>
      <c r="S2511">
        <f>M2511-Key!$B$5</f>
        <v>14.92</v>
      </c>
      <c r="T2511" s="2">
        <f t="shared" si="195"/>
        <v>44129.611111111109</v>
      </c>
      <c r="U2511" t="str">
        <f t="shared" si="196"/>
        <v>10-25-2020 14:40</v>
      </c>
      <c r="V2511">
        <f>IFERROR(IF(W2511=Z2511,VLOOKUP($U2511,[1]C8842!$G$2:$M$145,3,FALSE),0),0)</f>
        <v>22</v>
      </c>
      <c r="W2511">
        <f>VLOOKUP(RIGHT($V$1,5),Key!$A$9:$B$14,2,FALSE)</f>
        <v>10.199999999999999</v>
      </c>
      <c r="X2511">
        <f t="shared" si="199"/>
        <v>0</v>
      </c>
      <c r="Y2511">
        <f>VLOOKUP(RIGHT($X$1,5),Key!$A$9:$B$14,2,FALSE)</f>
        <v>3.7</v>
      </c>
      <c r="Z2511">
        <f t="shared" si="197"/>
        <v>10.199999999999999</v>
      </c>
      <c r="AA2511">
        <f t="shared" si="198"/>
        <v>22</v>
      </c>
    </row>
    <row r="2512" spans="1:27" x14ac:dyDescent="0.3">
      <c r="A2512">
        <v>100067</v>
      </c>
      <c r="B2512">
        <v>230922</v>
      </c>
      <c r="C2512" s="3">
        <v>44130.611111111109</v>
      </c>
      <c r="D2512">
        <v>1</v>
      </c>
      <c r="E2512">
        <v>1</v>
      </c>
      <c r="F2512" t="s">
        <v>25</v>
      </c>
      <c r="G2512">
        <v>1</v>
      </c>
      <c r="H2512">
        <v>66.179689999999994</v>
      </c>
      <c r="I2512">
        <v>15.6875</v>
      </c>
      <c r="J2512">
        <v>0.87109380000000003</v>
      </c>
      <c r="K2512">
        <v>58.023440000000001</v>
      </c>
      <c r="L2512" s="3">
        <v>44130.362500000003</v>
      </c>
      <c r="M2512">
        <v>17.18</v>
      </c>
      <c r="N2512" t="s">
        <v>28</v>
      </c>
      <c r="P2512">
        <f>(C2512-Key!$B$1)*24</f>
        <v>-0.38333333336049691</v>
      </c>
      <c r="Q2512">
        <f>(Key!$B$2-'17.1'!C2512)*24</f>
        <v>3.3333333333721384</v>
      </c>
      <c r="R2512" s="3">
        <f>C2512-(M2512-Key!$B$5)/(24*Key!$B$6)</f>
        <v>44130.597296296291</v>
      </c>
      <c r="S2512">
        <f>M2512-Key!$B$5</f>
        <v>14.92</v>
      </c>
      <c r="T2512" s="2">
        <f t="shared" si="195"/>
        <v>44129.611111111109</v>
      </c>
      <c r="U2512" t="str">
        <f t="shared" si="196"/>
        <v>10-25-2020 14:40</v>
      </c>
      <c r="V2512">
        <f>IFERROR(IF(W2512=Z2512,VLOOKUP($U2512,[1]C8842!$G$2:$M$145,3,FALSE),0),0)</f>
        <v>22</v>
      </c>
      <c r="W2512">
        <f>VLOOKUP(RIGHT($V$1,5),Key!$A$9:$B$14,2,FALSE)</f>
        <v>10.199999999999999</v>
      </c>
      <c r="X2512">
        <f t="shared" si="199"/>
        <v>0</v>
      </c>
      <c r="Y2512">
        <f>VLOOKUP(RIGHT($X$1,5),Key!$A$9:$B$14,2,FALSE)</f>
        <v>3.7</v>
      </c>
      <c r="Z2512">
        <f t="shared" si="197"/>
        <v>10.199999999999999</v>
      </c>
      <c r="AA2512">
        <f t="shared" si="198"/>
        <v>22</v>
      </c>
    </row>
    <row r="2513" spans="1:27" x14ac:dyDescent="0.3">
      <c r="A2513">
        <v>100067</v>
      </c>
      <c r="B2513">
        <v>230922</v>
      </c>
      <c r="C2513" s="3">
        <v>44130.611111111109</v>
      </c>
      <c r="D2513">
        <v>3</v>
      </c>
      <c r="E2513">
        <v>2</v>
      </c>
      <c r="F2513" t="s">
        <v>26</v>
      </c>
      <c r="G2513">
        <v>1</v>
      </c>
      <c r="H2513">
        <v>69.675780000000003</v>
      </c>
      <c r="I2513">
        <v>17.753910000000001</v>
      </c>
      <c r="J2513">
        <v>0.90625</v>
      </c>
      <c r="K2513">
        <v>93.039060000000006</v>
      </c>
      <c r="L2513" s="3">
        <v>44130.362500000003</v>
      </c>
      <c r="M2513">
        <v>17.18</v>
      </c>
      <c r="N2513" t="s">
        <v>28</v>
      </c>
      <c r="P2513">
        <f>(C2513-Key!$B$1)*24</f>
        <v>-0.38333333336049691</v>
      </c>
      <c r="Q2513">
        <f>(Key!$B$2-'17.1'!C2513)*24</f>
        <v>3.3333333333721384</v>
      </c>
      <c r="R2513" s="3">
        <f>C2513-(M2513-Key!$B$5)/(24*Key!$B$6)</f>
        <v>44130.597296296291</v>
      </c>
      <c r="S2513">
        <f>M2513-Key!$B$5</f>
        <v>14.92</v>
      </c>
      <c r="T2513" s="2">
        <f t="shared" si="195"/>
        <v>44129.611111111109</v>
      </c>
      <c r="U2513" t="str">
        <f t="shared" si="196"/>
        <v>10-25-2020 14:40</v>
      </c>
      <c r="V2513">
        <f>IFERROR(IF(W2513=Z2513,VLOOKUP($U2513,[1]C8842!$G$2:$M$145,3,FALSE),0),0)</f>
        <v>22</v>
      </c>
      <c r="W2513">
        <f>VLOOKUP(RIGHT($V$1,5),Key!$A$9:$B$14,2,FALSE)</f>
        <v>10.199999999999999</v>
      </c>
      <c r="X2513">
        <f t="shared" si="199"/>
        <v>0</v>
      </c>
      <c r="Y2513">
        <f>VLOOKUP(RIGHT($X$1,5),Key!$A$9:$B$14,2,FALSE)</f>
        <v>3.7</v>
      </c>
      <c r="Z2513">
        <f t="shared" si="197"/>
        <v>10.199999999999999</v>
      </c>
      <c r="AA2513">
        <f t="shared" si="198"/>
        <v>22</v>
      </c>
    </row>
    <row r="2514" spans="1:27" x14ac:dyDescent="0.3">
      <c r="A2514">
        <v>100067</v>
      </c>
      <c r="B2514">
        <v>230922</v>
      </c>
      <c r="C2514" s="3">
        <v>44130.611805555556</v>
      </c>
      <c r="D2514">
        <v>0</v>
      </c>
      <c r="E2514">
        <v>2</v>
      </c>
      <c r="F2514" t="s">
        <v>25</v>
      </c>
      <c r="G2514">
        <v>5</v>
      </c>
      <c r="H2514">
        <v>61.035159999999998</v>
      </c>
      <c r="I2514">
        <v>90.734380000000002</v>
      </c>
      <c r="J2514">
        <v>4.21875</v>
      </c>
      <c r="K2514">
        <v>46.019530000000003</v>
      </c>
      <c r="L2514" s="3">
        <v>44130.362500000003</v>
      </c>
      <c r="M2514">
        <v>17.18</v>
      </c>
      <c r="N2514" t="s">
        <v>28</v>
      </c>
      <c r="P2514">
        <f>(C2514-Key!$B$1)*24</f>
        <v>-0.36666666663950309</v>
      </c>
      <c r="Q2514">
        <f>(Key!$B$2-'17.1'!C2514)*24</f>
        <v>3.3166666666511446</v>
      </c>
      <c r="R2514" s="3">
        <f>C2514-(M2514-Key!$B$5)/(24*Key!$B$6)</f>
        <v>44130.597990740738</v>
      </c>
      <c r="S2514">
        <f>M2514-Key!$B$5</f>
        <v>14.92</v>
      </c>
      <c r="T2514" s="2">
        <f t="shared" si="195"/>
        <v>44129.611111111109</v>
      </c>
      <c r="U2514" t="str">
        <f t="shared" si="196"/>
        <v>10-25-2020 14:40</v>
      </c>
      <c r="V2514">
        <f>IFERROR(IF(W2514=Z2514,VLOOKUP($U2514,[1]C8842!$G$2:$M$145,3,FALSE),0),0)</f>
        <v>22</v>
      </c>
      <c r="W2514">
        <f>VLOOKUP(RIGHT($V$1,5),Key!$A$9:$B$14,2,FALSE)</f>
        <v>10.199999999999999</v>
      </c>
      <c r="X2514">
        <f t="shared" si="199"/>
        <v>0</v>
      </c>
      <c r="Y2514">
        <f>VLOOKUP(RIGHT($X$1,5),Key!$A$9:$B$14,2,FALSE)</f>
        <v>3.7</v>
      </c>
      <c r="Z2514">
        <f t="shared" si="197"/>
        <v>10.199999999999999</v>
      </c>
      <c r="AA2514">
        <f t="shared" si="198"/>
        <v>22</v>
      </c>
    </row>
    <row r="2515" spans="1:27" x14ac:dyDescent="0.3">
      <c r="A2515">
        <v>100067</v>
      </c>
      <c r="B2515">
        <v>230922</v>
      </c>
      <c r="C2515" s="3">
        <v>44130.611805555556</v>
      </c>
      <c r="D2515">
        <v>1</v>
      </c>
      <c r="E2515">
        <v>1</v>
      </c>
      <c r="F2515" t="s">
        <v>25</v>
      </c>
      <c r="G2515">
        <v>1</v>
      </c>
      <c r="H2515">
        <v>70.144530000000003</v>
      </c>
      <c r="I2515">
        <v>13.07813</v>
      </c>
      <c r="J2515">
        <v>0.72265630000000003</v>
      </c>
      <c r="K2515">
        <v>56.023440000000001</v>
      </c>
      <c r="L2515" s="3">
        <v>44130.362500000003</v>
      </c>
      <c r="M2515">
        <v>17.18</v>
      </c>
      <c r="N2515" t="s">
        <v>28</v>
      </c>
      <c r="P2515">
        <f>(C2515-Key!$B$1)*24</f>
        <v>-0.36666666663950309</v>
      </c>
      <c r="Q2515">
        <f>(Key!$B$2-'17.1'!C2515)*24</f>
        <v>3.3166666666511446</v>
      </c>
      <c r="R2515" s="3">
        <f>C2515-(M2515-Key!$B$5)/(24*Key!$B$6)</f>
        <v>44130.597990740738</v>
      </c>
      <c r="S2515">
        <f>M2515-Key!$B$5</f>
        <v>14.92</v>
      </c>
      <c r="T2515" s="2">
        <f t="shared" si="195"/>
        <v>44129.611111111109</v>
      </c>
      <c r="U2515" t="str">
        <f t="shared" si="196"/>
        <v>10-25-2020 14:40</v>
      </c>
      <c r="V2515">
        <f>IFERROR(IF(W2515=Z2515,VLOOKUP($U2515,[1]C8842!$G$2:$M$145,3,FALSE),0),0)</f>
        <v>22</v>
      </c>
      <c r="W2515">
        <f>VLOOKUP(RIGHT($V$1,5),Key!$A$9:$B$14,2,FALSE)</f>
        <v>10.199999999999999</v>
      </c>
      <c r="X2515">
        <f t="shared" si="199"/>
        <v>0</v>
      </c>
      <c r="Y2515">
        <f>VLOOKUP(RIGHT($X$1,5),Key!$A$9:$B$14,2,FALSE)</f>
        <v>3.7</v>
      </c>
      <c r="Z2515">
        <f t="shared" si="197"/>
        <v>10.199999999999999</v>
      </c>
      <c r="AA2515">
        <f t="shared" si="198"/>
        <v>22</v>
      </c>
    </row>
    <row r="2516" spans="1:27" x14ac:dyDescent="0.3">
      <c r="A2516">
        <v>100067</v>
      </c>
      <c r="B2516">
        <v>230922</v>
      </c>
      <c r="C2516" s="3">
        <v>44130.611805555556</v>
      </c>
      <c r="D2516">
        <v>0</v>
      </c>
      <c r="E2516">
        <v>2</v>
      </c>
      <c r="F2516" t="s">
        <v>25</v>
      </c>
      <c r="G2516">
        <v>4</v>
      </c>
      <c r="H2516">
        <v>59.960940000000001</v>
      </c>
      <c r="I2516">
        <v>69.769530000000003</v>
      </c>
      <c r="J2516">
        <v>3.3632810000000002</v>
      </c>
      <c r="K2516">
        <v>46.019530000000003</v>
      </c>
      <c r="L2516" s="3">
        <v>44130.362500000003</v>
      </c>
      <c r="M2516">
        <v>17.18</v>
      </c>
      <c r="N2516" t="s">
        <v>28</v>
      </c>
      <c r="P2516">
        <f>(C2516-Key!$B$1)*24</f>
        <v>-0.36666666663950309</v>
      </c>
      <c r="Q2516">
        <f>(Key!$B$2-'17.1'!C2516)*24</f>
        <v>3.3166666666511446</v>
      </c>
      <c r="R2516" s="3">
        <f>C2516-(M2516-Key!$B$5)/(24*Key!$B$6)</f>
        <v>44130.597990740738</v>
      </c>
      <c r="S2516">
        <f>M2516-Key!$B$5</f>
        <v>14.92</v>
      </c>
      <c r="T2516" s="2">
        <f t="shared" si="195"/>
        <v>44129.611111111109</v>
      </c>
      <c r="U2516" t="str">
        <f t="shared" si="196"/>
        <v>10-25-2020 14:40</v>
      </c>
      <c r="V2516">
        <f>IFERROR(IF(W2516=Z2516,VLOOKUP($U2516,[1]C8842!$G$2:$M$145,3,FALSE),0),0)</f>
        <v>22</v>
      </c>
      <c r="W2516">
        <f>VLOOKUP(RIGHT($V$1,5),Key!$A$9:$B$14,2,FALSE)</f>
        <v>10.199999999999999</v>
      </c>
      <c r="X2516">
        <f t="shared" si="199"/>
        <v>0</v>
      </c>
      <c r="Y2516">
        <f>VLOOKUP(RIGHT($X$1,5),Key!$A$9:$B$14,2,FALSE)</f>
        <v>3.7</v>
      </c>
      <c r="Z2516">
        <f t="shared" si="197"/>
        <v>10.199999999999999</v>
      </c>
      <c r="AA2516">
        <f t="shared" si="198"/>
        <v>22</v>
      </c>
    </row>
    <row r="2517" spans="1:27" x14ac:dyDescent="0.3">
      <c r="A2517">
        <v>100067</v>
      </c>
      <c r="B2517">
        <v>230922</v>
      </c>
      <c r="C2517" s="3">
        <v>44130.611805555556</v>
      </c>
      <c r="D2517">
        <v>2</v>
      </c>
      <c r="E2517">
        <v>1</v>
      </c>
      <c r="F2517" t="s">
        <v>26</v>
      </c>
      <c r="G2517">
        <v>1</v>
      </c>
      <c r="H2517">
        <v>63.441409999999998</v>
      </c>
      <c r="I2517">
        <v>18.878910000000001</v>
      </c>
      <c r="J2517">
        <v>1.042969</v>
      </c>
      <c r="K2517">
        <v>82.035160000000005</v>
      </c>
      <c r="L2517" s="3">
        <v>44130.362500000003</v>
      </c>
      <c r="M2517">
        <v>17.18</v>
      </c>
      <c r="N2517" t="s">
        <v>28</v>
      </c>
      <c r="P2517">
        <f>(C2517-Key!$B$1)*24</f>
        <v>-0.36666666663950309</v>
      </c>
      <c r="Q2517">
        <f>(Key!$B$2-'17.1'!C2517)*24</f>
        <v>3.3166666666511446</v>
      </c>
      <c r="R2517" s="3">
        <f>C2517-(M2517-Key!$B$5)/(24*Key!$B$6)</f>
        <v>44130.597990740738</v>
      </c>
      <c r="S2517">
        <f>M2517-Key!$B$5</f>
        <v>14.92</v>
      </c>
      <c r="T2517" s="2">
        <f t="shared" si="195"/>
        <v>44129.611111111109</v>
      </c>
      <c r="U2517" t="str">
        <f t="shared" si="196"/>
        <v>10-25-2020 14:40</v>
      </c>
      <c r="V2517">
        <f>IFERROR(IF(W2517=Z2517,VLOOKUP($U2517,[1]C8842!$G$2:$M$145,3,FALSE),0),0)</f>
        <v>22</v>
      </c>
      <c r="W2517">
        <f>VLOOKUP(RIGHT($V$1,5),Key!$A$9:$B$14,2,FALSE)</f>
        <v>10.199999999999999</v>
      </c>
      <c r="X2517">
        <f t="shared" si="199"/>
        <v>0</v>
      </c>
      <c r="Y2517">
        <f>VLOOKUP(RIGHT($X$1,5),Key!$A$9:$B$14,2,FALSE)</f>
        <v>3.7</v>
      </c>
      <c r="Z2517">
        <f t="shared" si="197"/>
        <v>10.199999999999999</v>
      </c>
      <c r="AA2517">
        <f t="shared" si="198"/>
        <v>22</v>
      </c>
    </row>
    <row r="2518" spans="1:27" x14ac:dyDescent="0.3">
      <c r="A2518">
        <v>100067</v>
      </c>
      <c r="B2518">
        <v>230922</v>
      </c>
      <c r="C2518" s="3">
        <v>44130.611805555556</v>
      </c>
      <c r="D2518">
        <v>3</v>
      </c>
      <c r="E2518">
        <v>2</v>
      </c>
      <c r="F2518" t="s">
        <v>26</v>
      </c>
      <c r="G2518">
        <v>2</v>
      </c>
      <c r="H2518">
        <v>61.722659999999998</v>
      </c>
      <c r="I2518">
        <v>20.535160000000001</v>
      </c>
      <c r="J2518">
        <v>1.140625</v>
      </c>
      <c r="K2518">
        <v>94.039060000000006</v>
      </c>
      <c r="L2518" s="3">
        <v>44130.362500000003</v>
      </c>
      <c r="M2518">
        <v>17.18</v>
      </c>
      <c r="N2518" t="s">
        <v>28</v>
      </c>
      <c r="P2518">
        <f>(C2518-Key!$B$1)*24</f>
        <v>-0.36666666663950309</v>
      </c>
      <c r="Q2518">
        <f>(Key!$B$2-'17.1'!C2518)*24</f>
        <v>3.3166666666511446</v>
      </c>
      <c r="R2518" s="3">
        <f>C2518-(M2518-Key!$B$5)/(24*Key!$B$6)</f>
        <v>44130.597990740738</v>
      </c>
      <c r="S2518">
        <f>M2518-Key!$B$5</f>
        <v>14.92</v>
      </c>
      <c r="T2518" s="2">
        <f t="shared" si="195"/>
        <v>44129.611111111109</v>
      </c>
      <c r="U2518" t="str">
        <f t="shared" si="196"/>
        <v>10-25-2020 14:40</v>
      </c>
      <c r="V2518">
        <f>IFERROR(IF(W2518=Z2518,VLOOKUP($U2518,[1]C8842!$G$2:$M$145,3,FALSE),0),0)</f>
        <v>22</v>
      </c>
      <c r="W2518">
        <f>VLOOKUP(RIGHT($V$1,5),Key!$A$9:$B$14,2,FALSE)</f>
        <v>10.199999999999999</v>
      </c>
      <c r="X2518">
        <f t="shared" si="199"/>
        <v>0</v>
      </c>
      <c r="Y2518">
        <f>VLOOKUP(RIGHT($X$1,5),Key!$A$9:$B$14,2,FALSE)</f>
        <v>3.7</v>
      </c>
      <c r="Z2518">
        <f t="shared" si="197"/>
        <v>10.199999999999999</v>
      </c>
      <c r="AA2518">
        <f t="shared" si="198"/>
        <v>22</v>
      </c>
    </row>
    <row r="2519" spans="1:27" x14ac:dyDescent="0.3">
      <c r="A2519">
        <v>100067</v>
      </c>
      <c r="B2519">
        <v>230922</v>
      </c>
      <c r="C2519" s="3">
        <v>44130.611805555556</v>
      </c>
      <c r="D2519">
        <v>3</v>
      </c>
      <c r="E2519">
        <v>2</v>
      </c>
      <c r="F2519" t="s">
        <v>26</v>
      </c>
      <c r="G2519">
        <v>2</v>
      </c>
      <c r="H2519">
        <v>69.0625</v>
      </c>
      <c r="I2519">
        <v>21.195309999999999</v>
      </c>
      <c r="J2519">
        <v>1.046875</v>
      </c>
      <c r="K2519">
        <v>94.039060000000006</v>
      </c>
      <c r="L2519" s="3">
        <v>44130.362500000003</v>
      </c>
      <c r="M2519">
        <v>17.18</v>
      </c>
      <c r="N2519" t="s">
        <v>28</v>
      </c>
      <c r="P2519">
        <f>(C2519-Key!$B$1)*24</f>
        <v>-0.36666666663950309</v>
      </c>
      <c r="Q2519">
        <f>(Key!$B$2-'17.1'!C2519)*24</f>
        <v>3.3166666666511446</v>
      </c>
      <c r="R2519" s="3">
        <f>C2519-(M2519-Key!$B$5)/(24*Key!$B$6)</f>
        <v>44130.597990740738</v>
      </c>
      <c r="S2519">
        <f>M2519-Key!$B$5</f>
        <v>14.92</v>
      </c>
      <c r="T2519" s="2">
        <f t="shared" si="195"/>
        <v>44129.611111111109</v>
      </c>
      <c r="U2519" t="str">
        <f t="shared" si="196"/>
        <v>10-25-2020 14:40</v>
      </c>
      <c r="V2519">
        <f>IFERROR(IF(W2519=Z2519,VLOOKUP($U2519,[1]C8842!$G$2:$M$145,3,FALSE),0),0)</f>
        <v>22</v>
      </c>
      <c r="W2519">
        <f>VLOOKUP(RIGHT($V$1,5),Key!$A$9:$B$14,2,FALSE)</f>
        <v>10.199999999999999</v>
      </c>
      <c r="X2519">
        <f t="shared" si="199"/>
        <v>0</v>
      </c>
      <c r="Y2519">
        <f>VLOOKUP(RIGHT($X$1,5),Key!$A$9:$B$14,2,FALSE)</f>
        <v>3.7</v>
      </c>
      <c r="Z2519">
        <f t="shared" si="197"/>
        <v>10.199999999999999</v>
      </c>
      <c r="AA2519">
        <f t="shared" si="198"/>
        <v>22</v>
      </c>
    </row>
    <row r="2520" spans="1:27" x14ac:dyDescent="0.3">
      <c r="A2520">
        <v>100067</v>
      </c>
      <c r="B2520">
        <v>230922</v>
      </c>
      <c r="C2520" s="3">
        <v>44130.611805555556</v>
      </c>
      <c r="D2520">
        <v>1</v>
      </c>
      <c r="E2520">
        <v>1</v>
      </c>
      <c r="F2520" t="s">
        <v>25</v>
      </c>
      <c r="G2520">
        <v>1</v>
      </c>
      <c r="H2520">
        <v>74.824219999999997</v>
      </c>
      <c r="I2520">
        <v>14.441409999999999</v>
      </c>
      <c r="J2520">
        <v>0.7265625</v>
      </c>
      <c r="K2520">
        <v>56.023440000000001</v>
      </c>
      <c r="L2520" s="3">
        <v>44130.362500000003</v>
      </c>
      <c r="M2520">
        <v>17.18</v>
      </c>
      <c r="N2520" t="s">
        <v>28</v>
      </c>
      <c r="P2520">
        <f>(C2520-Key!$B$1)*24</f>
        <v>-0.36666666663950309</v>
      </c>
      <c r="Q2520">
        <f>(Key!$B$2-'17.1'!C2520)*24</f>
        <v>3.3166666666511446</v>
      </c>
      <c r="R2520" s="3">
        <f>C2520-(M2520-Key!$B$5)/(24*Key!$B$6)</f>
        <v>44130.597990740738</v>
      </c>
      <c r="S2520">
        <f>M2520-Key!$B$5</f>
        <v>14.92</v>
      </c>
      <c r="T2520" s="2">
        <f t="shared" si="195"/>
        <v>44129.611111111109</v>
      </c>
      <c r="U2520" t="str">
        <f t="shared" si="196"/>
        <v>10-25-2020 14:40</v>
      </c>
      <c r="V2520">
        <f>IFERROR(IF(W2520=Z2520,VLOOKUP($U2520,[1]C8842!$G$2:$M$145,3,FALSE),0),0)</f>
        <v>22</v>
      </c>
      <c r="W2520">
        <f>VLOOKUP(RIGHT($V$1,5),Key!$A$9:$B$14,2,FALSE)</f>
        <v>10.199999999999999</v>
      </c>
      <c r="X2520">
        <f t="shared" si="199"/>
        <v>0</v>
      </c>
      <c r="Y2520">
        <f>VLOOKUP(RIGHT($X$1,5),Key!$A$9:$B$14,2,FALSE)</f>
        <v>3.7</v>
      </c>
      <c r="Z2520">
        <f t="shared" si="197"/>
        <v>10.199999999999999</v>
      </c>
      <c r="AA2520">
        <f t="shared" si="198"/>
        <v>22</v>
      </c>
    </row>
    <row r="2521" spans="1:27" x14ac:dyDescent="0.3">
      <c r="A2521">
        <v>100067</v>
      </c>
      <c r="B2521">
        <v>230922</v>
      </c>
      <c r="C2521" s="3">
        <v>44130.611805555556</v>
      </c>
      <c r="D2521">
        <v>0</v>
      </c>
      <c r="E2521">
        <v>2</v>
      </c>
      <c r="F2521" t="s">
        <v>25</v>
      </c>
      <c r="G2521">
        <v>2</v>
      </c>
      <c r="H2521">
        <v>71.328130000000002</v>
      </c>
      <c r="I2521">
        <v>23.683589999999999</v>
      </c>
      <c r="J2521">
        <v>1.105469</v>
      </c>
      <c r="K2521">
        <v>46.019530000000003</v>
      </c>
      <c r="L2521" s="3">
        <v>44130.362500000003</v>
      </c>
      <c r="M2521">
        <v>17.18</v>
      </c>
      <c r="N2521" t="s">
        <v>28</v>
      </c>
      <c r="P2521">
        <f>(C2521-Key!$B$1)*24</f>
        <v>-0.36666666663950309</v>
      </c>
      <c r="Q2521">
        <f>(Key!$B$2-'17.1'!C2521)*24</f>
        <v>3.3166666666511446</v>
      </c>
      <c r="R2521" s="3">
        <f>C2521-(M2521-Key!$B$5)/(24*Key!$B$6)</f>
        <v>44130.597990740738</v>
      </c>
      <c r="S2521">
        <f>M2521-Key!$B$5</f>
        <v>14.92</v>
      </c>
      <c r="T2521" s="2">
        <f t="shared" si="195"/>
        <v>44129.611111111109</v>
      </c>
      <c r="U2521" t="str">
        <f t="shared" si="196"/>
        <v>10-25-2020 14:40</v>
      </c>
      <c r="V2521">
        <f>IFERROR(IF(W2521=Z2521,VLOOKUP($U2521,[1]C8842!$G$2:$M$145,3,FALSE),0),0)</f>
        <v>22</v>
      </c>
      <c r="W2521">
        <f>VLOOKUP(RIGHT($V$1,5),Key!$A$9:$B$14,2,FALSE)</f>
        <v>10.199999999999999</v>
      </c>
      <c r="X2521">
        <f t="shared" si="199"/>
        <v>0</v>
      </c>
      <c r="Y2521">
        <f>VLOOKUP(RIGHT($X$1,5),Key!$A$9:$B$14,2,FALSE)</f>
        <v>3.7</v>
      </c>
      <c r="Z2521">
        <f t="shared" si="197"/>
        <v>10.199999999999999</v>
      </c>
      <c r="AA2521">
        <f t="shared" si="198"/>
        <v>22</v>
      </c>
    </row>
    <row r="2522" spans="1:27" x14ac:dyDescent="0.3">
      <c r="A2522">
        <v>100067</v>
      </c>
      <c r="B2522">
        <v>230922</v>
      </c>
      <c r="C2522" s="3">
        <v>44130.611805555556</v>
      </c>
      <c r="D2522">
        <v>3</v>
      </c>
      <c r="E2522">
        <v>2</v>
      </c>
      <c r="F2522" t="s">
        <v>26</v>
      </c>
      <c r="G2522">
        <v>1</v>
      </c>
      <c r="H2522">
        <v>62.828130000000002</v>
      </c>
      <c r="I2522">
        <v>17.140630000000002</v>
      </c>
      <c r="J2522">
        <v>0.98046880000000003</v>
      </c>
      <c r="K2522">
        <v>93.039060000000006</v>
      </c>
      <c r="L2522" s="3">
        <v>44130.362500000003</v>
      </c>
      <c r="M2522">
        <v>17.18</v>
      </c>
      <c r="N2522" t="s">
        <v>28</v>
      </c>
      <c r="P2522">
        <f>(C2522-Key!$B$1)*24</f>
        <v>-0.36666666663950309</v>
      </c>
      <c r="Q2522">
        <f>(Key!$B$2-'17.1'!C2522)*24</f>
        <v>3.3166666666511446</v>
      </c>
      <c r="R2522" s="3">
        <f>C2522-(M2522-Key!$B$5)/(24*Key!$B$6)</f>
        <v>44130.597990740738</v>
      </c>
      <c r="S2522">
        <f>M2522-Key!$B$5</f>
        <v>14.92</v>
      </c>
      <c r="T2522" s="2">
        <f t="shared" si="195"/>
        <v>44129.611111111109</v>
      </c>
      <c r="U2522" t="str">
        <f t="shared" si="196"/>
        <v>10-25-2020 14:40</v>
      </c>
      <c r="V2522">
        <f>IFERROR(IF(W2522=Z2522,VLOOKUP($U2522,[1]C8842!$G$2:$M$145,3,FALSE),0),0)</f>
        <v>22</v>
      </c>
      <c r="W2522">
        <f>VLOOKUP(RIGHT($V$1,5),Key!$A$9:$B$14,2,FALSE)</f>
        <v>10.199999999999999</v>
      </c>
      <c r="X2522">
        <f t="shared" si="199"/>
        <v>0</v>
      </c>
      <c r="Y2522">
        <f>VLOOKUP(RIGHT($X$1,5),Key!$A$9:$B$14,2,FALSE)</f>
        <v>3.7</v>
      </c>
      <c r="Z2522">
        <f t="shared" si="197"/>
        <v>10.199999999999999</v>
      </c>
      <c r="AA2522">
        <f t="shared" si="198"/>
        <v>22</v>
      </c>
    </row>
    <row r="2523" spans="1:27" x14ac:dyDescent="0.3">
      <c r="A2523">
        <v>100067</v>
      </c>
      <c r="B2523">
        <v>230922</v>
      </c>
      <c r="C2523" s="3">
        <v>44130.611805555556</v>
      </c>
      <c r="D2523">
        <v>3</v>
      </c>
      <c r="E2523">
        <v>2</v>
      </c>
      <c r="F2523" t="s">
        <v>26</v>
      </c>
      <c r="G2523">
        <v>1</v>
      </c>
      <c r="H2523">
        <v>67.859380000000002</v>
      </c>
      <c r="I2523">
        <v>15.785159999999999</v>
      </c>
      <c r="J2523">
        <v>0.8515625</v>
      </c>
      <c r="K2523">
        <v>95.039060000000006</v>
      </c>
      <c r="L2523" s="3">
        <v>44130.362500000003</v>
      </c>
      <c r="M2523">
        <v>17.18</v>
      </c>
      <c r="N2523" t="s">
        <v>28</v>
      </c>
      <c r="P2523">
        <f>(C2523-Key!$B$1)*24</f>
        <v>-0.36666666663950309</v>
      </c>
      <c r="Q2523">
        <f>(Key!$B$2-'17.1'!C2523)*24</f>
        <v>3.3166666666511446</v>
      </c>
      <c r="R2523" s="3">
        <f>C2523-(M2523-Key!$B$5)/(24*Key!$B$6)</f>
        <v>44130.597990740738</v>
      </c>
      <c r="S2523">
        <f>M2523-Key!$B$5</f>
        <v>14.92</v>
      </c>
      <c r="T2523" s="2">
        <f t="shared" si="195"/>
        <v>44129.611111111109</v>
      </c>
      <c r="U2523" t="str">
        <f t="shared" si="196"/>
        <v>10-25-2020 14:40</v>
      </c>
      <c r="V2523">
        <f>IFERROR(IF(W2523=Z2523,VLOOKUP($U2523,[1]C8842!$G$2:$M$145,3,FALSE),0),0)</f>
        <v>22</v>
      </c>
      <c r="W2523">
        <f>VLOOKUP(RIGHT($V$1,5),Key!$A$9:$B$14,2,FALSE)</f>
        <v>10.199999999999999</v>
      </c>
      <c r="X2523">
        <f t="shared" si="199"/>
        <v>0</v>
      </c>
      <c r="Y2523">
        <f>VLOOKUP(RIGHT($X$1,5),Key!$A$9:$B$14,2,FALSE)</f>
        <v>3.7</v>
      </c>
      <c r="Z2523">
        <f t="shared" si="197"/>
        <v>10.199999999999999</v>
      </c>
      <c r="AA2523">
        <f t="shared" si="198"/>
        <v>22</v>
      </c>
    </row>
    <row r="2524" spans="1:27" x14ac:dyDescent="0.3">
      <c r="A2524">
        <v>100067</v>
      </c>
      <c r="B2524">
        <v>230922</v>
      </c>
      <c r="C2524" s="3">
        <v>44130.611805555556</v>
      </c>
      <c r="D2524">
        <v>0</v>
      </c>
      <c r="E2524">
        <v>2</v>
      </c>
      <c r="F2524" t="s">
        <v>25</v>
      </c>
      <c r="G2524">
        <v>1</v>
      </c>
      <c r="H2524">
        <v>71.363280000000003</v>
      </c>
      <c r="I2524">
        <v>14.55078</v>
      </c>
      <c r="J2524">
        <v>0.765625</v>
      </c>
      <c r="K2524">
        <v>47.019530000000003</v>
      </c>
      <c r="L2524" s="3">
        <v>44130.362500000003</v>
      </c>
      <c r="M2524">
        <v>17.18</v>
      </c>
      <c r="N2524" t="s">
        <v>28</v>
      </c>
      <c r="P2524">
        <f>(C2524-Key!$B$1)*24</f>
        <v>-0.36666666663950309</v>
      </c>
      <c r="Q2524">
        <f>(Key!$B$2-'17.1'!C2524)*24</f>
        <v>3.3166666666511446</v>
      </c>
      <c r="R2524" s="3">
        <f>C2524-(M2524-Key!$B$5)/(24*Key!$B$6)</f>
        <v>44130.597990740738</v>
      </c>
      <c r="S2524">
        <f>M2524-Key!$B$5</f>
        <v>14.92</v>
      </c>
      <c r="T2524" s="2">
        <f t="shared" si="195"/>
        <v>44129.611111111109</v>
      </c>
      <c r="U2524" t="str">
        <f t="shared" si="196"/>
        <v>10-25-2020 14:40</v>
      </c>
      <c r="V2524">
        <f>IFERROR(IF(W2524=Z2524,VLOOKUP($U2524,[1]C8842!$G$2:$M$145,3,FALSE),0),0)</f>
        <v>22</v>
      </c>
      <c r="W2524">
        <f>VLOOKUP(RIGHT($V$1,5),Key!$A$9:$B$14,2,FALSE)</f>
        <v>10.199999999999999</v>
      </c>
      <c r="X2524">
        <f t="shared" si="199"/>
        <v>0</v>
      </c>
      <c r="Y2524">
        <f>VLOOKUP(RIGHT($X$1,5),Key!$A$9:$B$14,2,FALSE)</f>
        <v>3.7</v>
      </c>
      <c r="Z2524">
        <f t="shared" si="197"/>
        <v>10.199999999999999</v>
      </c>
      <c r="AA2524">
        <f t="shared" si="198"/>
        <v>22</v>
      </c>
    </row>
    <row r="2525" spans="1:27" x14ac:dyDescent="0.3">
      <c r="A2525">
        <v>100067</v>
      </c>
      <c r="B2525">
        <v>230922</v>
      </c>
      <c r="C2525" s="3">
        <v>44130.611805555556</v>
      </c>
      <c r="D2525">
        <v>3</v>
      </c>
      <c r="E2525">
        <v>2</v>
      </c>
      <c r="F2525" t="s">
        <v>26</v>
      </c>
      <c r="G2525">
        <v>1</v>
      </c>
      <c r="H2525">
        <v>67.886719999999997</v>
      </c>
      <c r="I2525">
        <v>16.71875</v>
      </c>
      <c r="J2525">
        <v>0.88671880000000003</v>
      </c>
      <c r="K2525">
        <v>92.039060000000006</v>
      </c>
      <c r="L2525" s="3">
        <v>44130.362500000003</v>
      </c>
      <c r="M2525">
        <v>17.18</v>
      </c>
      <c r="N2525" t="s">
        <v>28</v>
      </c>
      <c r="P2525">
        <f>(C2525-Key!$B$1)*24</f>
        <v>-0.36666666663950309</v>
      </c>
      <c r="Q2525">
        <f>(Key!$B$2-'17.1'!C2525)*24</f>
        <v>3.3166666666511446</v>
      </c>
      <c r="R2525" s="3">
        <f>C2525-(M2525-Key!$B$5)/(24*Key!$B$6)</f>
        <v>44130.597990740738</v>
      </c>
      <c r="S2525">
        <f>M2525-Key!$B$5</f>
        <v>14.92</v>
      </c>
      <c r="T2525" s="2">
        <f t="shared" si="195"/>
        <v>44129.611111111109</v>
      </c>
      <c r="U2525" t="str">
        <f t="shared" si="196"/>
        <v>10-25-2020 14:40</v>
      </c>
      <c r="V2525">
        <f>IFERROR(IF(W2525=Z2525,VLOOKUP($U2525,[1]C8842!$G$2:$M$145,3,FALSE),0),0)</f>
        <v>22</v>
      </c>
      <c r="W2525">
        <f>VLOOKUP(RIGHT($V$1,5),Key!$A$9:$B$14,2,FALSE)</f>
        <v>10.199999999999999</v>
      </c>
      <c r="X2525">
        <f t="shared" si="199"/>
        <v>0</v>
      </c>
      <c r="Y2525">
        <f>VLOOKUP(RIGHT($X$1,5),Key!$A$9:$B$14,2,FALSE)</f>
        <v>3.7</v>
      </c>
      <c r="Z2525">
        <f t="shared" si="197"/>
        <v>10.199999999999999</v>
      </c>
      <c r="AA2525">
        <f t="shared" si="198"/>
        <v>22</v>
      </c>
    </row>
    <row r="2526" spans="1:27" x14ac:dyDescent="0.3">
      <c r="A2526">
        <v>100067</v>
      </c>
      <c r="B2526">
        <v>230922</v>
      </c>
      <c r="C2526" s="3">
        <v>44130.611805555556</v>
      </c>
      <c r="D2526">
        <v>0</v>
      </c>
      <c r="E2526">
        <v>2</v>
      </c>
      <c r="F2526" t="s">
        <v>25</v>
      </c>
      <c r="G2526">
        <v>1</v>
      </c>
      <c r="H2526">
        <v>67.761719999999997</v>
      </c>
      <c r="I2526">
        <v>19.46875</v>
      </c>
      <c r="J2526">
        <v>1</v>
      </c>
      <c r="K2526">
        <v>46.019530000000003</v>
      </c>
      <c r="L2526" s="3">
        <v>44130.362500000003</v>
      </c>
      <c r="M2526">
        <v>17.18</v>
      </c>
      <c r="N2526" t="s">
        <v>28</v>
      </c>
      <c r="P2526">
        <f>(C2526-Key!$B$1)*24</f>
        <v>-0.36666666663950309</v>
      </c>
      <c r="Q2526">
        <f>(Key!$B$2-'17.1'!C2526)*24</f>
        <v>3.3166666666511446</v>
      </c>
      <c r="R2526" s="3">
        <f>C2526-(M2526-Key!$B$5)/(24*Key!$B$6)</f>
        <v>44130.597990740738</v>
      </c>
      <c r="S2526">
        <f>M2526-Key!$B$5</f>
        <v>14.92</v>
      </c>
      <c r="T2526" s="2">
        <f t="shared" si="195"/>
        <v>44129.611111111109</v>
      </c>
      <c r="U2526" t="str">
        <f t="shared" si="196"/>
        <v>10-25-2020 14:40</v>
      </c>
      <c r="V2526">
        <f>IFERROR(IF(W2526=Z2526,VLOOKUP($U2526,[1]C8842!$G$2:$M$145,3,FALSE),0),0)</f>
        <v>22</v>
      </c>
      <c r="W2526">
        <f>VLOOKUP(RIGHT($V$1,5),Key!$A$9:$B$14,2,FALSE)</f>
        <v>10.199999999999999</v>
      </c>
      <c r="X2526">
        <f t="shared" si="199"/>
        <v>0</v>
      </c>
      <c r="Y2526">
        <f>VLOOKUP(RIGHT($X$1,5),Key!$A$9:$B$14,2,FALSE)</f>
        <v>3.7</v>
      </c>
      <c r="Z2526">
        <f t="shared" si="197"/>
        <v>10.199999999999999</v>
      </c>
      <c r="AA2526">
        <f t="shared" si="198"/>
        <v>22</v>
      </c>
    </row>
    <row r="2527" spans="1:27" x14ac:dyDescent="0.3">
      <c r="A2527">
        <v>100067</v>
      </c>
      <c r="B2527">
        <v>230922</v>
      </c>
      <c r="C2527" s="3">
        <v>44130.611805555556</v>
      </c>
      <c r="D2527">
        <v>2</v>
      </c>
      <c r="E2527">
        <v>1</v>
      </c>
      <c r="F2527" t="s">
        <v>26</v>
      </c>
      <c r="G2527">
        <v>1</v>
      </c>
      <c r="H2527">
        <v>63.230469999999997</v>
      </c>
      <c r="I2527">
        <v>16.753910000000001</v>
      </c>
      <c r="J2527">
        <v>0.95703130000000003</v>
      </c>
      <c r="K2527">
        <v>82.035160000000005</v>
      </c>
      <c r="L2527" s="3">
        <v>44130.362500000003</v>
      </c>
      <c r="M2527">
        <v>17.18</v>
      </c>
      <c r="N2527" t="s">
        <v>28</v>
      </c>
      <c r="P2527">
        <f>(C2527-Key!$B$1)*24</f>
        <v>-0.36666666663950309</v>
      </c>
      <c r="Q2527">
        <f>(Key!$B$2-'17.1'!C2527)*24</f>
        <v>3.3166666666511446</v>
      </c>
      <c r="R2527" s="3">
        <f>C2527-(M2527-Key!$B$5)/(24*Key!$B$6)</f>
        <v>44130.597990740738</v>
      </c>
      <c r="S2527">
        <f>M2527-Key!$B$5</f>
        <v>14.92</v>
      </c>
      <c r="T2527" s="2">
        <f t="shared" si="195"/>
        <v>44129.611111111109</v>
      </c>
      <c r="U2527" t="str">
        <f t="shared" si="196"/>
        <v>10-25-2020 14:40</v>
      </c>
      <c r="V2527">
        <f>IFERROR(IF(W2527=Z2527,VLOOKUP($U2527,[1]C8842!$G$2:$M$145,3,FALSE),0),0)</f>
        <v>22</v>
      </c>
      <c r="W2527">
        <f>VLOOKUP(RIGHT($V$1,5),Key!$A$9:$B$14,2,FALSE)</f>
        <v>10.199999999999999</v>
      </c>
      <c r="X2527">
        <f t="shared" si="199"/>
        <v>0</v>
      </c>
      <c r="Y2527">
        <f>VLOOKUP(RIGHT($X$1,5),Key!$A$9:$B$14,2,FALSE)</f>
        <v>3.7</v>
      </c>
      <c r="Z2527">
        <f t="shared" si="197"/>
        <v>10.199999999999999</v>
      </c>
      <c r="AA2527">
        <f t="shared" si="198"/>
        <v>22</v>
      </c>
    </row>
    <row r="2528" spans="1:27" x14ac:dyDescent="0.3">
      <c r="A2528">
        <v>100067</v>
      </c>
      <c r="B2528">
        <v>230922</v>
      </c>
      <c r="C2528" s="3">
        <v>44130.612500000003</v>
      </c>
      <c r="D2528">
        <v>3</v>
      </c>
      <c r="E2528">
        <v>2</v>
      </c>
      <c r="F2528" t="s">
        <v>26</v>
      </c>
      <c r="G2528">
        <v>1</v>
      </c>
      <c r="H2528">
        <v>64.683589999999995</v>
      </c>
      <c r="I2528">
        <v>16.53125</v>
      </c>
      <c r="J2528">
        <v>0.92578130000000003</v>
      </c>
      <c r="K2528">
        <v>94.039060000000006</v>
      </c>
      <c r="L2528" s="3">
        <v>44130.362500000003</v>
      </c>
      <c r="M2528">
        <v>17.18</v>
      </c>
      <c r="N2528" t="s">
        <v>28</v>
      </c>
      <c r="P2528">
        <f>(C2528-Key!$B$1)*24</f>
        <v>-0.34999999991850927</v>
      </c>
      <c r="Q2528">
        <f>(Key!$B$2-'17.1'!C2528)*24</f>
        <v>3.2999999999301508</v>
      </c>
      <c r="R2528" s="3">
        <f>C2528-(M2528-Key!$B$5)/(24*Key!$B$6)</f>
        <v>44130.598685185185</v>
      </c>
      <c r="S2528">
        <f>M2528-Key!$B$5</f>
        <v>14.92</v>
      </c>
      <c r="T2528" s="2">
        <f t="shared" si="195"/>
        <v>44129.611111111109</v>
      </c>
      <c r="U2528" t="str">
        <f t="shared" si="196"/>
        <v>10-25-2020 14:40</v>
      </c>
      <c r="V2528">
        <f>IFERROR(IF(W2528=Z2528,VLOOKUP($U2528,[1]C8842!$G$2:$M$145,3,FALSE),0),0)</f>
        <v>22</v>
      </c>
      <c r="W2528">
        <f>VLOOKUP(RIGHT($V$1,5),Key!$A$9:$B$14,2,FALSE)</f>
        <v>10.199999999999999</v>
      </c>
      <c r="X2528">
        <f t="shared" si="199"/>
        <v>0</v>
      </c>
      <c r="Y2528">
        <f>VLOOKUP(RIGHT($X$1,5),Key!$A$9:$B$14,2,FALSE)</f>
        <v>3.7</v>
      </c>
      <c r="Z2528">
        <f t="shared" si="197"/>
        <v>10.199999999999999</v>
      </c>
      <c r="AA2528">
        <f t="shared" si="198"/>
        <v>22</v>
      </c>
    </row>
    <row r="2529" spans="1:27" x14ac:dyDescent="0.3">
      <c r="A2529">
        <v>100067</v>
      </c>
      <c r="B2529">
        <v>230922</v>
      </c>
      <c r="C2529" s="3">
        <v>44130.612500000003</v>
      </c>
      <c r="D2529">
        <v>2</v>
      </c>
      <c r="E2529">
        <v>1</v>
      </c>
      <c r="F2529" t="s">
        <v>26</v>
      </c>
      <c r="G2529">
        <v>1</v>
      </c>
      <c r="H2529">
        <v>65.878910000000005</v>
      </c>
      <c r="I2529">
        <v>19.445309999999999</v>
      </c>
      <c r="J2529">
        <v>1.027344</v>
      </c>
      <c r="K2529">
        <v>80.03125</v>
      </c>
      <c r="L2529" s="3">
        <v>44130.362500000003</v>
      </c>
      <c r="M2529">
        <v>17.18</v>
      </c>
      <c r="N2529" t="s">
        <v>28</v>
      </c>
      <c r="P2529">
        <f>(C2529-Key!$B$1)*24</f>
        <v>-0.34999999991850927</v>
      </c>
      <c r="Q2529">
        <f>(Key!$B$2-'17.1'!C2529)*24</f>
        <v>3.2999999999301508</v>
      </c>
      <c r="R2529" s="3">
        <f>C2529-(M2529-Key!$B$5)/(24*Key!$B$6)</f>
        <v>44130.598685185185</v>
      </c>
      <c r="S2529">
        <f>M2529-Key!$B$5</f>
        <v>14.92</v>
      </c>
      <c r="T2529" s="2">
        <f t="shared" si="195"/>
        <v>44129.611111111109</v>
      </c>
      <c r="U2529" t="str">
        <f t="shared" si="196"/>
        <v>10-25-2020 14:40</v>
      </c>
      <c r="V2529">
        <f>IFERROR(IF(W2529=Z2529,VLOOKUP($U2529,[1]C8842!$G$2:$M$145,3,FALSE),0),0)</f>
        <v>22</v>
      </c>
      <c r="W2529">
        <f>VLOOKUP(RIGHT($V$1,5),Key!$A$9:$B$14,2,FALSE)</f>
        <v>10.199999999999999</v>
      </c>
      <c r="X2529">
        <f t="shared" si="199"/>
        <v>0</v>
      </c>
      <c r="Y2529">
        <f>VLOOKUP(RIGHT($X$1,5),Key!$A$9:$B$14,2,FALSE)</f>
        <v>3.7</v>
      </c>
      <c r="Z2529">
        <f t="shared" si="197"/>
        <v>10.199999999999999</v>
      </c>
      <c r="AA2529">
        <f t="shared" si="198"/>
        <v>22</v>
      </c>
    </row>
    <row r="2530" spans="1:27" x14ac:dyDescent="0.3">
      <c r="A2530">
        <v>100067</v>
      </c>
      <c r="B2530">
        <v>230922</v>
      </c>
      <c r="C2530" s="3">
        <v>44130.612500000003</v>
      </c>
      <c r="D2530">
        <v>2</v>
      </c>
      <c r="E2530">
        <v>1</v>
      </c>
      <c r="F2530" t="s">
        <v>26</v>
      </c>
      <c r="G2530">
        <v>2</v>
      </c>
      <c r="H2530">
        <v>72.324219999999997</v>
      </c>
      <c r="I2530">
        <v>24.29297</v>
      </c>
      <c r="J2530">
        <v>1.113281</v>
      </c>
      <c r="K2530">
        <v>82.035160000000005</v>
      </c>
      <c r="L2530" s="3">
        <v>44130.365277777775</v>
      </c>
      <c r="M2530">
        <v>17.18</v>
      </c>
      <c r="N2530" t="s">
        <v>28</v>
      </c>
      <c r="P2530">
        <f>(C2530-Key!$B$1)*24</f>
        <v>-0.34999999991850927</v>
      </c>
      <c r="Q2530">
        <f>(Key!$B$2-'17.1'!C2530)*24</f>
        <v>3.2999999999301508</v>
      </c>
      <c r="R2530" s="3">
        <f>C2530-(M2530-Key!$B$5)/(24*Key!$B$6)</f>
        <v>44130.598685185185</v>
      </c>
      <c r="S2530">
        <f>M2530-Key!$B$5</f>
        <v>14.92</v>
      </c>
      <c r="T2530" s="2">
        <f t="shared" si="195"/>
        <v>44129.611111111109</v>
      </c>
      <c r="U2530" t="str">
        <f t="shared" si="196"/>
        <v>10-25-2020 14:40</v>
      </c>
      <c r="V2530">
        <f>IFERROR(IF(W2530=Z2530,VLOOKUP($U2530,[1]C8842!$G$2:$M$145,3,FALSE),0),0)</f>
        <v>22</v>
      </c>
      <c r="W2530">
        <f>VLOOKUP(RIGHT($V$1,5),Key!$A$9:$B$14,2,FALSE)</f>
        <v>10.199999999999999</v>
      </c>
      <c r="X2530">
        <f t="shared" si="199"/>
        <v>0</v>
      </c>
      <c r="Y2530">
        <f>VLOOKUP(RIGHT($X$1,5),Key!$A$9:$B$14,2,FALSE)</f>
        <v>3.7</v>
      </c>
      <c r="Z2530">
        <f t="shared" si="197"/>
        <v>10.199999999999999</v>
      </c>
      <c r="AA2530">
        <f t="shared" si="198"/>
        <v>22</v>
      </c>
    </row>
    <row r="2531" spans="1:27" x14ac:dyDescent="0.3">
      <c r="A2531">
        <v>100067</v>
      </c>
      <c r="B2531">
        <v>230922</v>
      </c>
      <c r="C2531" s="3">
        <v>44130.612500000003</v>
      </c>
      <c r="D2531">
        <v>3</v>
      </c>
      <c r="E2531">
        <v>2</v>
      </c>
      <c r="F2531" t="s">
        <v>26</v>
      </c>
      <c r="G2531">
        <v>1</v>
      </c>
      <c r="H2531">
        <v>62.683590000000002</v>
      </c>
      <c r="I2531">
        <v>18.632809999999999</v>
      </c>
      <c r="J2531">
        <v>1.042969</v>
      </c>
      <c r="K2531">
        <v>93.039060000000006</v>
      </c>
      <c r="L2531" s="3">
        <v>44130.365277777775</v>
      </c>
      <c r="M2531">
        <v>17.18</v>
      </c>
      <c r="N2531" t="s">
        <v>28</v>
      </c>
      <c r="P2531">
        <f>(C2531-Key!$B$1)*24</f>
        <v>-0.34999999991850927</v>
      </c>
      <c r="Q2531">
        <f>(Key!$B$2-'17.1'!C2531)*24</f>
        <v>3.2999999999301508</v>
      </c>
      <c r="R2531" s="3">
        <f>C2531-(M2531-Key!$B$5)/(24*Key!$B$6)</f>
        <v>44130.598685185185</v>
      </c>
      <c r="S2531">
        <f>M2531-Key!$B$5</f>
        <v>14.92</v>
      </c>
      <c r="T2531" s="2">
        <f t="shared" si="195"/>
        <v>44129.611111111109</v>
      </c>
      <c r="U2531" t="str">
        <f t="shared" si="196"/>
        <v>10-25-2020 14:40</v>
      </c>
      <c r="V2531">
        <f>IFERROR(IF(W2531=Z2531,VLOOKUP($U2531,[1]C8842!$G$2:$M$145,3,FALSE),0),0)</f>
        <v>22</v>
      </c>
      <c r="W2531">
        <f>VLOOKUP(RIGHT($V$1,5),Key!$A$9:$B$14,2,FALSE)</f>
        <v>10.199999999999999</v>
      </c>
      <c r="X2531">
        <f t="shared" si="199"/>
        <v>0</v>
      </c>
      <c r="Y2531">
        <f>VLOOKUP(RIGHT($X$1,5),Key!$A$9:$B$14,2,FALSE)</f>
        <v>3.7</v>
      </c>
      <c r="Z2531">
        <f t="shared" si="197"/>
        <v>10.199999999999999</v>
      </c>
      <c r="AA2531">
        <f t="shared" si="198"/>
        <v>22</v>
      </c>
    </row>
    <row r="2532" spans="1:27" x14ac:dyDescent="0.3">
      <c r="A2532">
        <v>100067</v>
      </c>
      <c r="B2532">
        <v>230922</v>
      </c>
      <c r="C2532" s="3">
        <v>44130.612500000003</v>
      </c>
      <c r="D2532">
        <v>3</v>
      </c>
      <c r="E2532">
        <v>2</v>
      </c>
      <c r="F2532" t="s">
        <v>26</v>
      </c>
      <c r="G2532">
        <v>1</v>
      </c>
      <c r="H2532">
        <v>64.15625</v>
      </c>
      <c r="I2532">
        <v>17.660160000000001</v>
      </c>
      <c r="J2532">
        <v>0.98046880000000003</v>
      </c>
      <c r="K2532">
        <v>92.039060000000006</v>
      </c>
      <c r="L2532" s="3">
        <v>44130.365277777775</v>
      </c>
      <c r="M2532">
        <v>17.18</v>
      </c>
      <c r="N2532" t="s">
        <v>28</v>
      </c>
      <c r="P2532">
        <f>(C2532-Key!$B$1)*24</f>
        <v>-0.34999999991850927</v>
      </c>
      <c r="Q2532">
        <f>(Key!$B$2-'17.1'!C2532)*24</f>
        <v>3.2999999999301508</v>
      </c>
      <c r="R2532" s="3">
        <f>C2532-(M2532-Key!$B$5)/(24*Key!$B$6)</f>
        <v>44130.598685185185</v>
      </c>
      <c r="S2532">
        <f>M2532-Key!$B$5</f>
        <v>14.92</v>
      </c>
      <c r="T2532" s="2">
        <f t="shared" si="195"/>
        <v>44129.611111111109</v>
      </c>
      <c r="U2532" t="str">
        <f t="shared" si="196"/>
        <v>10-25-2020 14:40</v>
      </c>
      <c r="V2532">
        <f>IFERROR(IF(W2532=Z2532,VLOOKUP($U2532,[1]C8842!$G$2:$M$145,3,FALSE),0),0)</f>
        <v>22</v>
      </c>
      <c r="W2532">
        <f>VLOOKUP(RIGHT($V$1,5),Key!$A$9:$B$14,2,FALSE)</f>
        <v>10.199999999999999</v>
      </c>
      <c r="X2532">
        <f t="shared" si="199"/>
        <v>0</v>
      </c>
      <c r="Y2532">
        <f>VLOOKUP(RIGHT($X$1,5),Key!$A$9:$B$14,2,FALSE)</f>
        <v>3.7</v>
      </c>
      <c r="Z2532">
        <f t="shared" si="197"/>
        <v>10.199999999999999</v>
      </c>
      <c r="AA2532">
        <f t="shared" si="198"/>
        <v>22</v>
      </c>
    </row>
    <row r="2533" spans="1:27" x14ac:dyDescent="0.3">
      <c r="A2533">
        <v>100067</v>
      </c>
      <c r="B2533">
        <v>230922</v>
      </c>
      <c r="C2533" s="3">
        <v>44130.612500000003</v>
      </c>
      <c r="D2533">
        <v>3</v>
      </c>
      <c r="E2533">
        <v>2</v>
      </c>
      <c r="F2533" t="s">
        <v>26</v>
      </c>
      <c r="G2533">
        <v>1</v>
      </c>
      <c r="H2533">
        <v>63.582030000000003</v>
      </c>
      <c r="I2533">
        <v>17.95703</v>
      </c>
      <c r="J2533">
        <v>1</v>
      </c>
      <c r="K2533">
        <v>94.039060000000006</v>
      </c>
      <c r="L2533" s="3">
        <v>44130.365277777775</v>
      </c>
      <c r="M2533">
        <v>17.18</v>
      </c>
      <c r="N2533" t="s">
        <v>28</v>
      </c>
      <c r="P2533">
        <f>(C2533-Key!$B$1)*24</f>
        <v>-0.34999999991850927</v>
      </c>
      <c r="Q2533">
        <f>(Key!$B$2-'17.1'!C2533)*24</f>
        <v>3.2999999999301508</v>
      </c>
      <c r="R2533" s="3">
        <f>C2533-(M2533-Key!$B$5)/(24*Key!$B$6)</f>
        <v>44130.598685185185</v>
      </c>
      <c r="S2533">
        <f>M2533-Key!$B$5</f>
        <v>14.92</v>
      </c>
      <c r="T2533" s="2">
        <f t="shared" si="195"/>
        <v>44129.611111111109</v>
      </c>
      <c r="U2533" t="str">
        <f t="shared" si="196"/>
        <v>10-25-2020 14:40</v>
      </c>
      <c r="V2533">
        <f>IFERROR(IF(W2533=Z2533,VLOOKUP($U2533,[1]C8842!$G$2:$M$145,3,FALSE),0),0)</f>
        <v>22</v>
      </c>
      <c r="W2533">
        <f>VLOOKUP(RIGHT($V$1,5),Key!$A$9:$B$14,2,FALSE)</f>
        <v>10.199999999999999</v>
      </c>
      <c r="X2533">
        <f t="shared" si="199"/>
        <v>0</v>
      </c>
      <c r="Y2533">
        <f>VLOOKUP(RIGHT($X$1,5),Key!$A$9:$B$14,2,FALSE)</f>
        <v>3.7</v>
      </c>
      <c r="Z2533">
        <f t="shared" si="197"/>
        <v>10.199999999999999</v>
      </c>
      <c r="AA2533">
        <f t="shared" si="198"/>
        <v>22</v>
      </c>
    </row>
    <row r="2534" spans="1:27" x14ac:dyDescent="0.3">
      <c r="A2534">
        <v>100067</v>
      </c>
      <c r="B2534">
        <v>230922</v>
      </c>
      <c r="C2534" s="3">
        <v>44130.612500000003</v>
      </c>
      <c r="D2534">
        <v>2</v>
      </c>
      <c r="E2534">
        <v>1</v>
      </c>
      <c r="F2534" t="s">
        <v>26</v>
      </c>
      <c r="G2534">
        <v>2</v>
      </c>
      <c r="H2534">
        <v>68.574219999999997</v>
      </c>
      <c r="I2534">
        <v>20.421880000000002</v>
      </c>
      <c r="J2534">
        <v>1.0234380000000001</v>
      </c>
      <c r="K2534">
        <v>80.03125</v>
      </c>
      <c r="L2534" s="3">
        <v>44130.365277777775</v>
      </c>
      <c r="M2534">
        <v>17.18</v>
      </c>
      <c r="N2534" t="s">
        <v>28</v>
      </c>
      <c r="P2534">
        <f>(C2534-Key!$B$1)*24</f>
        <v>-0.34999999991850927</v>
      </c>
      <c r="Q2534">
        <f>(Key!$B$2-'17.1'!C2534)*24</f>
        <v>3.2999999999301508</v>
      </c>
      <c r="R2534" s="3">
        <f>C2534-(M2534-Key!$B$5)/(24*Key!$B$6)</f>
        <v>44130.598685185185</v>
      </c>
      <c r="S2534">
        <f>M2534-Key!$B$5</f>
        <v>14.92</v>
      </c>
      <c r="T2534" s="2">
        <f t="shared" si="195"/>
        <v>44129.611111111109</v>
      </c>
      <c r="U2534" t="str">
        <f t="shared" si="196"/>
        <v>10-25-2020 14:40</v>
      </c>
      <c r="V2534">
        <f>IFERROR(IF(W2534=Z2534,VLOOKUP($U2534,[1]C8842!$G$2:$M$145,3,FALSE),0),0)</f>
        <v>22</v>
      </c>
      <c r="W2534">
        <f>VLOOKUP(RIGHT($V$1,5),Key!$A$9:$B$14,2,FALSE)</f>
        <v>10.199999999999999</v>
      </c>
      <c r="X2534">
        <f t="shared" si="199"/>
        <v>0</v>
      </c>
      <c r="Y2534">
        <f>VLOOKUP(RIGHT($X$1,5),Key!$A$9:$B$14,2,FALSE)</f>
        <v>3.7</v>
      </c>
      <c r="Z2534">
        <f t="shared" si="197"/>
        <v>10.199999999999999</v>
      </c>
      <c r="AA2534">
        <f t="shared" si="198"/>
        <v>22</v>
      </c>
    </row>
    <row r="2535" spans="1:27" x14ac:dyDescent="0.3">
      <c r="A2535">
        <v>100067</v>
      </c>
      <c r="B2535">
        <v>230922</v>
      </c>
      <c r="C2535" s="3">
        <v>44130.612500000003</v>
      </c>
      <c r="D2535">
        <v>0</v>
      </c>
      <c r="E2535">
        <v>2</v>
      </c>
      <c r="F2535" t="s">
        <v>25</v>
      </c>
      <c r="G2535">
        <v>1</v>
      </c>
      <c r="H2535">
        <v>64.753910000000005</v>
      </c>
      <c r="I2535">
        <v>14.652340000000001</v>
      </c>
      <c r="J2535">
        <v>0.84765630000000003</v>
      </c>
      <c r="K2535">
        <v>46.019530000000003</v>
      </c>
      <c r="L2535" s="3">
        <v>44130.365277777775</v>
      </c>
      <c r="M2535">
        <v>17.18</v>
      </c>
      <c r="N2535" t="s">
        <v>28</v>
      </c>
      <c r="P2535">
        <f>(C2535-Key!$B$1)*24</f>
        <v>-0.34999999991850927</v>
      </c>
      <c r="Q2535">
        <f>(Key!$B$2-'17.1'!C2535)*24</f>
        <v>3.2999999999301508</v>
      </c>
      <c r="R2535" s="3">
        <f>C2535-(M2535-Key!$B$5)/(24*Key!$B$6)</f>
        <v>44130.598685185185</v>
      </c>
      <c r="S2535">
        <f>M2535-Key!$B$5</f>
        <v>14.92</v>
      </c>
      <c r="T2535" s="2">
        <f t="shared" si="195"/>
        <v>44129.611111111109</v>
      </c>
      <c r="U2535" t="str">
        <f t="shared" si="196"/>
        <v>10-25-2020 14:40</v>
      </c>
      <c r="V2535">
        <f>IFERROR(IF(W2535=Z2535,VLOOKUP($U2535,[1]C8842!$G$2:$M$145,3,FALSE),0),0)</f>
        <v>22</v>
      </c>
      <c r="W2535">
        <f>VLOOKUP(RIGHT($V$1,5),Key!$A$9:$B$14,2,FALSE)</f>
        <v>10.199999999999999</v>
      </c>
      <c r="X2535">
        <f t="shared" si="199"/>
        <v>0</v>
      </c>
      <c r="Y2535">
        <f>VLOOKUP(RIGHT($X$1,5),Key!$A$9:$B$14,2,FALSE)</f>
        <v>3.7</v>
      </c>
      <c r="Z2535">
        <f t="shared" si="197"/>
        <v>10.199999999999999</v>
      </c>
      <c r="AA2535">
        <f t="shared" si="198"/>
        <v>22</v>
      </c>
    </row>
    <row r="2536" spans="1:27" x14ac:dyDescent="0.3">
      <c r="A2536">
        <v>100067</v>
      </c>
      <c r="B2536">
        <v>230922</v>
      </c>
      <c r="C2536" s="3">
        <v>44130.612500000003</v>
      </c>
      <c r="D2536">
        <v>3</v>
      </c>
      <c r="E2536">
        <v>2</v>
      </c>
      <c r="F2536" t="s">
        <v>26</v>
      </c>
      <c r="G2536">
        <v>3</v>
      </c>
      <c r="H2536">
        <v>56.578130000000002</v>
      </c>
      <c r="I2536">
        <v>40.292969999999997</v>
      </c>
      <c r="J2536">
        <v>2.1757810000000002</v>
      </c>
      <c r="K2536">
        <v>92.039060000000006</v>
      </c>
      <c r="L2536" s="3">
        <v>44130.365277777775</v>
      </c>
      <c r="M2536">
        <v>17.18</v>
      </c>
      <c r="N2536" t="s">
        <v>28</v>
      </c>
      <c r="P2536">
        <f>(C2536-Key!$B$1)*24</f>
        <v>-0.34999999991850927</v>
      </c>
      <c r="Q2536">
        <f>(Key!$B$2-'17.1'!C2536)*24</f>
        <v>3.2999999999301508</v>
      </c>
      <c r="R2536" s="3">
        <f>C2536-(M2536-Key!$B$5)/(24*Key!$B$6)</f>
        <v>44130.598685185185</v>
      </c>
      <c r="S2536">
        <f>M2536-Key!$B$5</f>
        <v>14.92</v>
      </c>
      <c r="T2536" s="2">
        <f t="shared" si="195"/>
        <v>44129.611111111109</v>
      </c>
      <c r="U2536" t="str">
        <f t="shared" si="196"/>
        <v>10-25-2020 14:40</v>
      </c>
      <c r="V2536">
        <f>IFERROR(IF(W2536=Z2536,VLOOKUP($U2536,[1]C8842!$G$2:$M$145,3,FALSE),0),0)</f>
        <v>22</v>
      </c>
      <c r="W2536">
        <f>VLOOKUP(RIGHT($V$1,5),Key!$A$9:$B$14,2,FALSE)</f>
        <v>10.199999999999999</v>
      </c>
      <c r="X2536">
        <f t="shared" si="199"/>
        <v>0</v>
      </c>
      <c r="Y2536">
        <f>VLOOKUP(RIGHT($X$1,5),Key!$A$9:$B$14,2,FALSE)</f>
        <v>3.7</v>
      </c>
      <c r="Z2536">
        <f t="shared" si="197"/>
        <v>10.199999999999999</v>
      </c>
      <c r="AA2536">
        <f t="shared" si="198"/>
        <v>22</v>
      </c>
    </row>
    <row r="2537" spans="1:27" x14ac:dyDescent="0.3">
      <c r="A2537">
        <v>100067</v>
      </c>
      <c r="B2537">
        <v>230922</v>
      </c>
      <c r="C2537" s="3">
        <v>44130.612500000003</v>
      </c>
      <c r="D2537">
        <v>0</v>
      </c>
      <c r="E2537">
        <v>2</v>
      </c>
      <c r="F2537" t="s">
        <v>25</v>
      </c>
      <c r="G2537">
        <v>1</v>
      </c>
      <c r="H2537">
        <v>58.695309999999999</v>
      </c>
      <c r="I2537">
        <v>15.86328</v>
      </c>
      <c r="J2537">
        <v>0.98828130000000003</v>
      </c>
      <c r="K2537">
        <v>46.019530000000003</v>
      </c>
      <c r="L2537" s="3">
        <v>44130.365277777775</v>
      </c>
      <c r="M2537">
        <v>17.18</v>
      </c>
      <c r="N2537" t="s">
        <v>28</v>
      </c>
      <c r="P2537">
        <f>(C2537-Key!$B$1)*24</f>
        <v>-0.34999999991850927</v>
      </c>
      <c r="Q2537">
        <f>(Key!$B$2-'17.1'!C2537)*24</f>
        <v>3.2999999999301508</v>
      </c>
      <c r="R2537" s="3">
        <f>C2537-(M2537-Key!$B$5)/(24*Key!$B$6)</f>
        <v>44130.598685185185</v>
      </c>
      <c r="S2537">
        <f>M2537-Key!$B$5</f>
        <v>14.92</v>
      </c>
      <c r="T2537" s="2">
        <f t="shared" si="195"/>
        <v>44129.611111111109</v>
      </c>
      <c r="U2537" t="str">
        <f t="shared" si="196"/>
        <v>10-25-2020 14:40</v>
      </c>
      <c r="V2537">
        <f>IFERROR(IF(W2537=Z2537,VLOOKUP($U2537,[1]C8842!$G$2:$M$145,3,FALSE),0),0)</f>
        <v>22</v>
      </c>
      <c r="W2537">
        <f>VLOOKUP(RIGHT($V$1,5),Key!$A$9:$B$14,2,FALSE)</f>
        <v>10.199999999999999</v>
      </c>
      <c r="X2537">
        <f t="shared" si="199"/>
        <v>0</v>
      </c>
      <c r="Y2537">
        <f>VLOOKUP(RIGHT($X$1,5),Key!$A$9:$B$14,2,FALSE)</f>
        <v>3.7</v>
      </c>
      <c r="Z2537">
        <f t="shared" si="197"/>
        <v>10.199999999999999</v>
      </c>
      <c r="AA2537">
        <f t="shared" si="198"/>
        <v>22</v>
      </c>
    </row>
    <row r="2538" spans="1:27" x14ac:dyDescent="0.3">
      <c r="A2538">
        <v>100067</v>
      </c>
      <c r="B2538">
        <v>230922</v>
      </c>
      <c r="C2538" s="3">
        <v>44130.612500000003</v>
      </c>
      <c r="D2538">
        <v>3</v>
      </c>
      <c r="E2538">
        <v>2</v>
      </c>
      <c r="F2538" t="s">
        <v>26</v>
      </c>
      <c r="G2538">
        <v>1</v>
      </c>
      <c r="H2538">
        <v>69.351560000000006</v>
      </c>
      <c r="I2538">
        <v>15.20703</v>
      </c>
      <c r="J2538">
        <v>0.8125</v>
      </c>
      <c r="K2538">
        <v>94.039060000000006</v>
      </c>
      <c r="L2538" s="3">
        <v>44130.365277777775</v>
      </c>
      <c r="M2538">
        <v>17.18</v>
      </c>
      <c r="N2538" t="s">
        <v>28</v>
      </c>
      <c r="P2538">
        <f>(C2538-Key!$B$1)*24</f>
        <v>-0.34999999991850927</v>
      </c>
      <c r="Q2538">
        <f>(Key!$B$2-'17.1'!C2538)*24</f>
        <v>3.2999999999301508</v>
      </c>
      <c r="R2538" s="3">
        <f>C2538-(M2538-Key!$B$5)/(24*Key!$B$6)</f>
        <v>44130.598685185185</v>
      </c>
      <c r="S2538">
        <f>M2538-Key!$B$5</f>
        <v>14.92</v>
      </c>
      <c r="T2538" s="2">
        <f t="shared" si="195"/>
        <v>44129.611111111109</v>
      </c>
      <c r="U2538" t="str">
        <f t="shared" si="196"/>
        <v>10-25-2020 14:40</v>
      </c>
      <c r="V2538">
        <f>IFERROR(IF(W2538=Z2538,VLOOKUP($U2538,[1]C8842!$G$2:$M$145,3,FALSE),0),0)</f>
        <v>22</v>
      </c>
      <c r="W2538">
        <f>VLOOKUP(RIGHT($V$1,5),Key!$A$9:$B$14,2,FALSE)</f>
        <v>10.199999999999999</v>
      </c>
      <c r="X2538">
        <f t="shared" si="199"/>
        <v>0</v>
      </c>
      <c r="Y2538">
        <f>VLOOKUP(RIGHT($X$1,5),Key!$A$9:$B$14,2,FALSE)</f>
        <v>3.7</v>
      </c>
      <c r="Z2538">
        <f t="shared" si="197"/>
        <v>10.199999999999999</v>
      </c>
      <c r="AA2538">
        <f t="shared" si="198"/>
        <v>22</v>
      </c>
    </row>
    <row r="2539" spans="1:27" x14ac:dyDescent="0.3">
      <c r="A2539">
        <v>100067</v>
      </c>
      <c r="B2539">
        <v>230922</v>
      </c>
      <c r="C2539" s="3">
        <v>44130.612500000003</v>
      </c>
      <c r="D2539">
        <v>3</v>
      </c>
      <c r="E2539">
        <v>2</v>
      </c>
      <c r="F2539" t="s">
        <v>26</v>
      </c>
      <c r="G2539">
        <v>1</v>
      </c>
      <c r="H2539">
        <v>67.890630000000002</v>
      </c>
      <c r="I2539">
        <v>16.171880000000002</v>
      </c>
      <c r="J2539">
        <v>0.8671875</v>
      </c>
      <c r="K2539">
        <v>94.039060000000006</v>
      </c>
      <c r="L2539" s="3">
        <v>44130.365277777775</v>
      </c>
      <c r="M2539">
        <v>17.18</v>
      </c>
      <c r="N2539" t="s">
        <v>28</v>
      </c>
      <c r="P2539">
        <f>(C2539-Key!$B$1)*24</f>
        <v>-0.34999999991850927</v>
      </c>
      <c r="Q2539">
        <f>(Key!$B$2-'17.1'!C2539)*24</f>
        <v>3.2999999999301508</v>
      </c>
      <c r="R2539" s="3">
        <f>C2539-(M2539-Key!$B$5)/(24*Key!$B$6)</f>
        <v>44130.598685185185</v>
      </c>
      <c r="S2539">
        <f>M2539-Key!$B$5</f>
        <v>14.92</v>
      </c>
      <c r="T2539" s="2">
        <f t="shared" si="195"/>
        <v>44129.611111111109</v>
      </c>
      <c r="U2539" t="str">
        <f t="shared" si="196"/>
        <v>10-25-2020 14:40</v>
      </c>
      <c r="V2539">
        <f>IFERROR(IF(W2539=Z2539,VLOOKUP($U2539,[1]C8842!$G$2:$M$145,3,FALSE),0),0)</f>
        <v>22</v>
      </c>
      <c r="W2539">
        <f>VLOOKUP(RIGHT($V$1,5),Key!$A$9:$B$14,2,FALSE)</f>
        <v>10.199999999999999</v>
      </c>
      <c r="X2539">
        <f t="shared" si="199"/>
        <v>0</v>
      </c>
      <c r="Y2539">
        <f>VLOOKUP(RIGHT($X$1,5),Key!$A$9:$B$14,2,FALSE)</f>
        <v>3.7</v>
      </c>
      <c r="Z2539">
        <f t="shared" si="197"/>
        <v>10.199999999999999</v>
      </c>
      <c r="AA2539">
        <f t="shared" si="198"/>
        <v>22</v>
      </c>
    </row>
    <row r="2540" spans="1:27" x14ac:dyDescent="0.3">
      <c r="A2540">
        <v>100067</v>
      </c>
      <c r="B2540">
        <v>230922</v>
      </c>
      <c r="C2540" s="3">
        <v>44130.613194444442</v>
      </c>
      <c r="D2540">
        <v>0</v>
      </c>
      <c r="E2540">
        <v>2</v>
      </c>
      <c r="F2540" t="s">
        <v>25</v>
      </c>
      <c r="G2540">
        <v>1</v>
      </c>
      <c r="H2540">
        <v>77.683589999999995</v>
      </c>
      <c r="I2540">
        <v>13.660159999999999</v>
      </c>
      <c r="J2540">
        <v>0.671875</v>
      </c>
      <c r="K2540">
        <v>46.019530000000003</v>
      </c>
      <c r="L2540" s="3">
        <v>44130.365277777775</v>
      </c>
      <c r="M2540">
        <v>17.18</v>
      </c>
      <c r="N2540" t="s">
        <v>28</v>
      </c>
      <c r="P2540">
        <f>(C2540-Key!$B$1)*24</f>
        <v>-0.33333333337213844</v>
      </c>
      <c r="Q2540">
        <f>(Key!$B$2-'17.1'!C2540)*24</f>
        <v>3.28333333338378</v>
      </c>
      <c r="R2540" s="3">
        <f>C2540-(M2540-Key!$B$5)/(24*Key!$B$6)</f>
        <v>44130.599379629624</v>
      </c>
      <c r="S2540">
        <f>M2540-Key!$B$5</f>
        <v>14.92</v>
      </c>
      <c r="T2540" s="2">
        <f t="shared" si="195"/>
        <v>44129.611111111109</v>
      </c>
      <c r="U2540" t="str">
        <f t="shared" si="196"/>
        <v>10-25-2020 14:40</v>
      </c>
      <c r="V2540">
        <f>IFERROR(IF(W2540=Z2540,VLOOKUP($U2540,[1]C8842!$G$2:$M$145,3,FALSE),0),0)</f>
        <v>22</v>
      </c>
      <c r="W2540">
        <f>VLOOKUP(RIGHT($V$1,5),Key!$A$9:$B$14,2,FALSE)</f>
        <v>10.199999999999999</v>
      </c>
      <c r="X2540">
        <f t="shared" si="199"/>
        <v>0</v>
      </c>
      <c r="Y2540">
        <f>VLOOKUP(RIGHT($X$1,5),Key!$A$9:$B$14,2,FALSE)</f>
        <v>3.7</v>
      </c>
      <c r="Z2540">
        <f t="shared" si="197"/>
        <v>10.199999999999999</v>
      </c>
      <c r="AA2540">
        <f t="shared" si="198"/>
        <v>22</v>
      </c>
    </row>
    <row r="2541" spans="1:27" x14ac:dyDescent="0.3">
      <c r="A2541">
        <v>100067</v>
      </c>
      <c r="B2541">
        <v>230922</v>
      </c>
      <c r="C2541" s="3">
        <v>44130.613194444442</v>
      </c>
      <c r="D2541">
        <v>2</v>
      </c>
      <c r="E2541">
        <v>1</v>
      </c>
      <c r="F2541" t="s">
        <v>26</v>
      </c>
      <c r="G2541">
        <v>2</v>
      </c>
      <c r="H2541">
        <v>65.746089999999995</v>
      </c>
      <c r="I2541">
        <v>20.51953</v>
      </c>
      <c r="J2541">
        <v>1.0703130000000001</v>
      </c>
      <c r="K2541">
        <v>81.035160000000005</v>
      </c>
      <c r="L2541" s="3">
        <v>44130.365277777775</v>
      </c>
      <c r="M2541">
        <v>17.18</v>
      </c>
      <c r="N2541" t="s">
        <v>28</v>
      </c>
      <c r="P2541">
        <f>(C2541-Key!$B$1)*24</f>
        <v>-0.33333333337213844</v>
      </c>
      <c r="Q2541">
        <f>(Key!$B$2-'17.1'!C2541)*24</f>
        <v>3.28333333338378</v>
      </c>
      <c r="R2541" s="3">
        <f>C2541-(M2541-Key!$B$5)/(24*Key!$B$6)</f>
        <v>44130.599379629624</v>
      </c>
      <c r="S2541">
        <f>M2541-Key!$B$5</f>
        <v>14.92</v>
      </c>
      <c r="T2541" s="2">
        <f t="shared" si="195"/>
        <v>44129.611111111109</v>
      </c>
      <c r="U2541" t="str">
        <f t="shared" si="196"/>
        <v>10-25-2020 14:40</v>
      </c>
      <c r="V2541">
        <f>IFERROR(IF(W2541=Z2541,VLOOKUP($U2541,[1]C8842!$G$2:$M$145,3,FALSE),0),0)</f>
        <v>22</v>
      </c>
      <c r="W2541">
        <f>VLOOKUP(RIGHT($V$1,5),Key!$A$9:$B$14,2,FALSE)</f>
        <v>10.199999999999999</v>
      </c>
      <c r="X2541">
        <f t="shared" si="199"/>
        <v>0</v>
      </c>
      <c r="Y2541">
        <f>VLOOKUP(RIGHT($X$1,5),Key!$A$9:$B$14,2,FALSE)</f>
        <v>3.7</v>
      </c>
      <c r="Z2541">
        <f t="shared" si="197"/>
        <v>10.199999999999999</v>
      </c>
      <c r="AA2541">
        <f t="shared" si="198"/>
        <v>22</v>
      </c>
    </row>
    <row r="2542" spans="1:27" x14ac:dyDescent="0.3">
      <c r="A2542">
        <v>100067</v>
      </c>
      <c r="B2542">
        <v>230922</v>
      </c>
      <c r="C2542" s="3">
        <v>44130.613194444442</v>
      </c>
      <c r="D2542">
        <v>3</v>
      </c>
      <c r="E2542">
        <v>2</v>
      </c>
      <c r="F2542" t="s">
        <v>26</v>
      </c>
      <c r="G2542">
        <v>2</v>
      </c>
      <c r="H2542">
        <v>64.34375</v>
      </c>
      <c r="I2542">
        <v>20.027339999999999</v>
      </c>
      <c r="J2542">
        <v>1.074219</v>
      </c>
      <c r="K2542">
        <v>94.039060000000006</v>
      </c>
      <c r="L2542" s="3">
        <v>44130.365277777775</v>
      </c>
      <c r="M2542">
        <v>17.18</v>
      </c>
      <c r="N2542" t="s">
        <v>28</v>
      </c>
      <c r="P2542">
        <f>(C2542-Key!$B$1)*24</f>
        <v>-0.33333333337213844</v>
      </c>
      <c r="Q2542">
        <f>(Key!$B$2-'17.1'!C2542)*24</f>
        <v>3.28333333338378</v>
      </c>
      <c r="R2542" s="3">
        <f>C2542-(M2542-Key!$B$5)/(24*Key!$B$6)</f>
        <v>44130.599379629624</v>
      </c>
      <c r="S2542">
        <f>M2542-Key!$B$5</f>
        <v>14.92</v>
      </c>
      <c r="T2542" s="2">
        <f t="shared" si="195"/>
        <v>44129.611111111109</v>
      </c>
      <c r="U2542" t="str">
        <f t="shared" si="196"/>
        <v>10-25-2020 14:40</v>
      </c>
      <c r="V2542">
        <f>IFERROR(IF(W2542=Z2542,VLOOKUP($U2542,[1]C8842!$G$2:$M$145,3,FALSE),0),0)</f>
        <v>22</v>
      </c>
      <c r="W2542">
        <f>VLOOKUP(RIGHT($V$1,5),Key!$A$9:$B$14,2,FALSE)</f>
        <v>10.199999999999999</v>
      </c>
      <c r="X2542">
        <f t="shared" si="199"/>
        <v>0</v>
      </c>
      <c r="Y2542">
        <f>VLOOKUP(RIGHT($X$1,5),Key!$A$9:$B$14,2,FALSE)</f>
        <v>3.7</v>
      </c>
      <c r="Z2542">
        <f t="shared" si="197"/>
        <v>10.199999999999999</v>
      </c>
      <c r="AA2542">
        <f t="shared" si="198"/>
        <v>22</v>
      </c>
    </row>
    <row r="2543" spans="1:27" x14ac:dyDescent="0.3">
      <c r="A2543">
        <v>100067</v>
      </c>
      <c r="B2543">
        <v>230922</v>
      </c>
      <c r="C2543" s="3">
        <v>44130.613194444442</v>
      </c>
      <c r="D2543">
        <v>0</v>
      </c>
      <c r="E2543">
        <v>2</v>
      </c>
      <c r="F2543" t="s">
        <v>25</v>
      </c>
      <c r="G2543">
        <v>1</v>
      </c>
      <c r="H2543">
        <v>71.679689999999994</v>
      </c>
      <c r="I2543">
        <v>18.375</v>
      </c>
      <c r="J2543">
        <v>0.90234380000000003</v>
      </c>
      <c r="K2543">
        <v>46.019530000000003</v>
      </c>
      <c r="L2543" s="3">
        <v>44130.365277777775</v>
      </c>
      <c r="M2543">
        <v>17.18</v>
      </c>
      <c r="N2543" t="s">
        <v>28</v>
      </c>
      <c r="P2543">
        <f>(C2543-Key!$B$1)*24</f>
        <v>-0.33333333337213844</v>
      </c>
      <c r="Q2543">
        <f>(Key!$B$2-'17.1'!C2543)*24</f>
        <v>3.28333333338378</v>
      </c>
      <c r="R2543" s="3">
        <f>C2543-(M2543-Key!$B$5)/(24*Key!$B$6)</f>
        <v>44130.599379629624</v>
      </c>
      <c r="S2543">
        <f>M2543-Key!$B$5</f>
        <v>14.92</v>
      </c>
      <c r="T2543" s="2">
        <f t="shared" si="195"/>
        <v>44129.611111111109</v>
      </c>
      <c r="U2543" t="str">
        <f t="shared" si="196"/>
        <v>10-25-2020 14:40</v>
      </c>
      <c r="V2543">
        <f>IFERROR(IF(W2543=Z2543,VLOOKUP($U2543,[1]C8842!$G$2:$M$145,3,FALSE),0),0)</f>
        <v>22</v>
      </c>
      <c r="W2543">
        <f>VLOOKUP(RIGHT($V$1,5),Key!$A$9:$B$14,2,FALSE)</f>
        <v>10.199999999999999</v>
      </c>
      <c r="X2543">
        <f t="shared" si="199"/>
        <v>0</v>
      </c>
      <c r="Y2543">
        <f>VLOOKUP(RIGHT($X$1,5),Key!$A$9:$B$14,2,FALSE)</f>
        <v>3.7</v>
      </c>
      <c r="Z2543">
        <f t="shared" si="197"/>
        <v>10.199999999999999</v>
      </c>
      <c r="AA2543">
        <f t="shared" si="198"/>
        <v>22</v>
      </c>
    </row>
    <row r="2544" spans="1:27" x14ac:dyDescent="0.3">
      <c r="A2544">
        <v>100067</v>
      </c>
      <c r="B2544">
        <v>230922</v>
      </c>
      <c r="C2544" s="3">
        <v>44130.613194444442</v>
      </c>
      <c r="D2544">
        <v>0</v>
      </c>
      <c r="E2544">
        <v>2</v>
      </c>
      <c r="F2544" t="s">
        <v>25</v>
      </c>
      <c r="G2544">
        <v>1</v>
      </c>
      <c r="H2544">
        <v>69.660160000000005</v>
      </c>
      <c r="I2544">
        <v>17.304690000000001</v>
      </c>
      <c r="J2544">
        <v>0.88671880000000003</v>
      </c>
      <c r="K2544">
        <v>46.019530000000003</v>
      </c>
      <c r="L2544" s="3">
        <v>44130.365277777775</v>
      </c>
      <c r="M2544">
        <v>17.18</v>
      </c>
      <c r="N2544" t="s">
        <v>28</v>
      </c>
      <c r="P2544">
        <f>(C2544-Key!$B$1)*24</f>
        <v>-0.33333333337213844</v>
      </c>
      <c r="Q2544">
        <f>(Key!$B$2-'17.1'!C2544)*24</f>
        <v>3.28333333338378</v>
      </c>
      <c r="R2544" s="3">
        <f>C2544-(M2544-Key!$B$5)/(24*Key!$B$6)</f>
        <v>44130.599379629624</v>
      </c>
      <c r="S2544">
        <f>M2544-Key!$B$5</f>
        <v>14.92</v>
      </c>
      <c r="T2544" s="2">
        <f t="shared" si="195"/>
        <v>44129.611111111109</v>
      </c>
      <c r="U2544" t="str">
        <f t="shared" si="196"/>
        <v>10-25-2020 14:40</v>
      </c>
      <c r="V2544">
        <f>IFERROR(IF(W2544=Z2544,VLOOKUP($U2544,[1]C8842!$G$2:$M$145,3,FALSE),0),0)</f>
        <v>22</v>
      </c>
      <c r="W2544">
        <f>VLOOKUP(RIGHT($V$1,5),Key!$A$9:$B$14,2,FALSE)</f>
        <v>10.199999999999999</v>
      </c>
      <c r="X2544">
        <f t="shared" si="199"/>
        <v>0</v>
      </c>
      <c r="Y2544">
        <f>VLOOKUP(RIGHT($X$1,5),Key!$A$9:$B$14,2,FALSE)</f>
        <v>3.7</v>
      </c>
      <c r="Z2544">
        <f t="shared" si="197"/>
        <v>10.199999999999999</v>
      </c>
      <c r="AA2544">
        <f t="shared" si="198"/>
        <v>22</v>
      </c>
    </row>
    <row r="2545" spans="1:27" x14ac:dyDescent="0.3">
      <c r="A2545">
        <v>100067</v>
      </c>
      <c r="B2545">
        <v>230922</v>
      </c>
      <c r="C2545" s="3">
        <v>44130.613194444442</v>
      </c>
      <c r="D2545">
        <v>3</v>
      </c>
      <c r="E2545">
        <v>2</v>
      </c>
      <c r="F2545" t="s">
        <v>26</v>
      </c>
      <c r="G2545">
        <v>1</v>
      </c>
      <c r="H2545">
        <v>70.984380000000002</v>
      </c>
      <c r="I2545">
        <v>16.44922</v>
      </c>
      <c r="J2545">
        <v>0.83984380000000003</v>
      </c>
      <c r="K2545">
        <v>93.039060000000006</v>
      </c>
      <c r="L2545" s="3">
        <v>44130.365277777775</v>
      </c>
      <c r="M2545">
        <v>17.18</v>
      </c>
      <c r="N2545" t="s">
        <v>28</v>
      </c>
      <c r="P2545">
        <f>(C2545-Key!$B$1)*24</f>
        <v>-0.33333333337213844</v>
      </c>
      <c r="Q2545">
        <f>(Key!$B$2-'17.1'!C2545)*24</f>
        <v>3.28333333338378</v>
      </c>
      <c r="R2545" s="3">
        <f>C2545-(M2545-Key!$B$5)/(24*Key!$B$6)</f>
        <v>44130.599379629624</v>
      </c>
      <c r="S2545">
        <f>M2545-Key!$B$5</f>
        <v>14.92</v>
      </c>
      <c r="T2545" s="2">
        <f t="shared" si="195"/>
        <v>44129.611111111109</v>
      </c>
      <c r="U2545" t="str">
        <f t="shared" si="196"/>
        <v>10-25-2020 14:40</v>
      </c>
      <c r="V2545">
        <f>IFERROR(IF(W2545=Z2545,VLOOKUP($U2545,[1]C8842!$G$2:$M$145,3,FALSE),0),0)</f>
        <v>22</v>
      </c>
      <c r="W2545">
        <f>VLOOKUP(RIGHT($V$1,5),Key!$A$9:$B$14,2,FALSE)</f>
        <v>10.199999999999999</v>
      </c>
      <c r="X2545">
        <f t="shared" si="199"/>
        <v>0</v>
      </c>
      <c r="Y2545">
        <f>VLOOKUP(RIGHT($X$1,5),Key!$A$9:$B$14,2,FALSE)</f>
        <v>3.7</v>
      </c>
      <c r="Z2545">
        <f t="shared" si="197"/>
        <v>10.199999999999999</v>
      </c>
      <c r="AA2545">
        <f t="shared" si="198"/>
        <v>22</v>
      </c>
    </row>
    <row r="2546" spans="1:27" x14ac:dyDescent="0.3">
      <c r="A2546">
        <v>100067</v>
      </c>
      <c r="B2546">
        <v>230922</v>
      </c>
      <c r="C2546" s="3">
        <v>44130.613194444442</v>
      </c>
      <c r="D2546">
        <v>0</v>
      </c>
      <c r="E2546">
        <v>2</v>
      </c>
      <c r="F2546" t="s">
        <v>25</v>
      </c>
      <c r="G2546">
        <v>1</v>
      </c>
      <c r="H2546">
        <v>74.011719999999997</v>
      </c>
      <c r="I2546">
        <v>17.101559999999999</v>
      </c>
      <c r="J2546">
        <v>0.828125</v>
      </c>
      <c r="K2546">
        <v>46.019530000000003</v>
      </c>
      <c r="L2546" s="3">
        <v>44130.365277777775</v>
      </c>
      <c r="M2546">
        <v>17.18</v>
      </c>
      <c r="N2546" t="s">
        <v>28</v>
      </c>
      <c r="P2546">
        <f>(C2546-Key!$B$1)*24</f>
        <v>-0.33333333337213844</v>
      </c>
      <c r="Q2546">
        <f>(Key!$B$2-'17.1'!C2546)*24</f>
        <v>3.28333333338378</v>
      </c>
      <c r="R2546" s="3">
        <f>C2546-(M2546-Key!$B$5)/(24*Key!$B$6)</f>
        <v>44130.599379629624</v>
      </c>
      <c r="S2546">
        <f>M2546-Key!$B$5</f>
        <v>14.92</v>
      </c>
      <c r="T2546" s="2">
        <f t="shared" si="195"/>
        <v>44129.611111111109</v>
      </c>
      <c r="U2546" t="str">
        <f t="shared" si="196"/>
        <v>10-25-2020 14:40</v>
      </c>
      <c r="V2546">
        <f>IFERROR(IF(W2546=Z2546,VLOOKUP($U2546,[1]C8842!$G$2:$M$145,3,FALSE),0),0)</f>
        <v>22</v>
      </c>
      <c r="W2546">
        <f>VLOOKUP(RIGHT($V$1,5),Key!$A$9:$B$14,2,FALSE)</f>
        <v>10.199999999999999</v>
      </c>
      <c r="X2546">
        <f t="shared" si="199"/>
        <v>0</v>
      </c>
      <c r="Y2546">
        <f>VLOOKUP(RIGHT($X$1,5),Key!$A$9:$B$14,2,FALSE)</f>
        <v>3.7</v>
      </c>
      <c r="Z2546">
        <f t="shared" si="197"/>
        <v>10.199999999999999</v>
      </c>
      <c r="AA2546">
        <f t="shared" si="198"/>
        <v>22</v>
      </c>
    </row>
    <row r="2547" spans="1:27" x14ac:dyDescent="0.3">
      <c r="A2547">
        <v>100067</v>
      </c>
      <c r="B2547">
        <v>230922</v>
      </c>
      <c r="C2547" s="3">
        <v>44130.613194444442</v>
      </c>
      <c r="D2547">
        <v>3</v>
      </c>
      <c r="E2547">
        <v>2</v>
      </c>
      <c r="F2547" t="s">
        <v>26</v>
      </c>
      <c r="G2547">
        <v>2</v>
      </c>
      <c r="H2547">
        <v>65.660160000000005</v>
      </c>
      <c r="I2547">
        <v>20.83203</v>
      </c>
      <c r="J2547">
        <v>1.0859380000000001</v>
      </c>
      <c r="K2547">
        <v>94.039060000000006</v>
      </c>
      <c r="L2547" s="3">
        <v>44130.365277777775</v>
      </c>
      <c r="M2547">
        <v>17.18</v>
      </c>
      <c r="N2547" t="s">
        <v>28</v>
      </c>
      <c r="P2547">
        <f>(C2547-Key!$B$1)*24</f>
        <v>-0.33333333337213844</v>
      </c>
      <c r="Q2547">
        <f>(Key!$B$2-'17.1'!C2547)*24</f>
        <v>3.28333333338378</v>
      </c>
      <c r="R2547" s="3">
        <f>C2547-(M2547-Key!$B$5)/(24*Key!$B$6)</f>
        <v>44130.599379629624</v>
      </c>
      <c r="S2547">
        <f>M2547-Key!$B$5</f>
        <v>14.92</v>
      </c>
      <c r="T2547" s="2">
        <f t="shared" si="195"/>
        <v>44129.611111111109</v>
      </c>
      <c r="U2547" t="str">
        <f t="shared" si="196"/>
        <v>10-25-2020 14:40</v>
      </c>
      <c r="V2547">
        <f>IFERROR(IF(W2547=Z2547,VLOOKUP($U2547,[1]C8842!$G$2:$M$145,3,FALSE),0),0)</f>
        <v>22</v>
      </c>
      <c r="W2547">
        <f>VLOOKUP(RIGHT($V$1,5),Key!$A$9:$B$14,2,FALSE)</f>
        <v>10.199999999999999</v>
      </c>
      <c r="X2547">
        <f t="shared" si="199"/>
        <v>0</v>
      </c>
      <c r="Y2547">
        <f>VLOOKUP(RIGHT($X$1,5),Key!$A$9:$B$14,2,FALSE)</f>
        <v>3.7</v>
      </c>
      <c r="Z2547">
        <f t="shared" si="197"/>
        <v>10.199999999999999</v>
      </c>
      <c r="AA2547">
        <f t="shared" si="198"/>
        <v>22</v>
      </c>
    </row>
    <row r="2548" spans="1:27" x14ac:dyDescent="0.3">
      <c r="A2548">
        <v>100067</v>
      </c>
      <c r="B2548">
        <v>230922</v>
      </c>
      <c r="C2548" s="3">
        <v>44130.613194444442</v>
      </c>
      <c r="D2548">
        <v>1</v>
      </c>
      <c r="E2548">
        <v>1</v>
      </c>
      <c r="F2548" t="s">
        <v>25</v>
      </c>
      <c r="G2548">
        <v>1</v>
      </c>
      <c r="H2548">
        <v>67.175780000000003</v>
      </c>
      <c r="I2548">
        <v>15.789059999999999</v>
      </c>
      <c r="J2548">
        <v>0.859375</v>
      </c>
      <c r="K2548">
        <v>58.023440000000001</v>
      </c>
      <c r="L2548" s="3">
        <v>44130.365277777775</v>
      </c>
      <c r="M2548">
        <v>17.18</v>
      </c>
      <c r="N2548" t="s">
        <v>28</v>
      </c>
      <c r="P2548">
        <f>(C2548-Key!$B$1)*24</f>
        <v>-0.33333333337213844</v>
      </c>
      <c r="Q2548">
        <f>(Key!$B$2-'17.1'!C2548)*24</f>
        <v>3.28333333338378</v>
      </c>
      <c r="R2548" s="3">
        <f>C2548-(M2548-Key!$B$5)/(24*Key!$B$6)</f>
        <v>44130.599379629624</v>
      </c>
      <c r="S2548">
        <f>M2548-Key!$B$5</f>
        <v>14.92</v>
      </c>
      <c r="T2548" s="2">
        <f t="shared" si="195"/>
        <v>44129.611111111109</v>
      </c>
      <c r="U2548" t="str">
        <f t="shared" si="196"/>
        <v>10-25-2020 14:40</v>
      </c>
      <c r="V2548">
        <f>IFERROR(IF(W2548=Z2548,VLOOKUP($U2548,[1]C8842!$G$2:$M$145,3,FALSE),0),0)</f>
        <v>22</v>
      </c>
      <c r="W2548">
        <f>VLOOKUP(RIGHT($V$1,5),Key!$A$9:$B$14,2,FALSE)</f>
        <v>10.199999999999999</v>
      </c>
      <c r="X2548">
        <f t="shared" si="199"/>
        <v>0</v>
      </c>
      <c r="Y2548">
        <f>VLOOKUP(RIGHT($X$1,5),Key!$A$9:$B$14,2,FALSE)</f>
        <v>3.7</v>
      </c>
      <c r="Z2548">
        <f t="shared" si="197"/>
        <v>10.199999999999999</v>
      </c>
      <c r="AA2548">
        <f t="shared" si="198"/>
        <v>22</v>
      </c>
    </row>
    <row r="2549" spans="1:27" x14ac:dyDescent="0.3">
      <c r="A2549">
        <v>100067</v>
      </c>
      <c r="B2549">
        <v>230922</v>
      </c>
      <c r="C2549" s="3">
        <v>44130.613194444442</v>
      </c>
      <c r="D2549">
        <v>1</v>
      </c>
      <c r="E2549">
        <v>1</v>
      </c>
      <c r="F2549" t="s">
        <v>25</v>
      </c>
      <c r="G2549">
        <v>1</v>
      </c>
      <c r="H2549">
        <v>64.1875</v>
      </c>
      <c r="I2549">
        <v>16.664059999999999</v>
      </c>
      <c r="J2549">
        <v>0.9375</v>
      </c>
      <c r="K2549">
        <v>58.023440000000001</v>
      </c>
      <c r="L2549" s="3">
        <v>44130.365277777775</v>
      </c>
      <c r="M2549">
        <v>17.18</v>
      </c>
      <c r="N2549" t="s">
        <v>28</v>
      </c>
      <c r="P2549">
        <f>(C2549-Key!$B$1)*24</f>
        <v>-0.33333333337213844</v>
      </c>
      <c r="Q2549">
        <f>(Key!$B$2-'17.1'!C2549)*24</f>
        <v>3.28333333338378</v>
      </c>
      <c r="R2549" s="3">
        <f>C2549-(M2549-Key!$B$5)/(24*Key!$B$6)</f>
        <v>44130.599379629624</v>
      </c>
      <c r="S2549">
        <f>M2549-Key!$B$5</f>
        <v>14.92</v>
      </c>
      <c r="T2549" s="2">
        <f t="shared" si="195"/>
        <v>44129.611111111109</v>
      </c>
      <c r="U2549" t="str">
        <f t="shared" si="196"/>
        <v>10-25-2020 14:40</v>
      </c>
      <c r="V2549">
        <f>IFERROR(IF(W2549=Z2549,VLOOKUP($U2549,[1]C8842!$G$2:$M$145,3,FALSE),0),0)</f>
        <v>22</v>
      </c>
      <c r="W2549">
        <f>VLOOKUP(RIGHT($V$1,5),Key!$A$9:$B$14,2,FALSE)</f>
        <v>10.199999999999999</v>
      </c>
      <c r="X2549">
        <f t="shared" si="199"/>
        <v>0</v>
      </c>
      <c r="Y2549">
        <f>VLOOKUP(RIGHT($X$1,5),Key!$A$9:$B$14,2,FALSE)</f>
        <v>3.7</v>
      </c>
      <c r="Z2549">
        <f t="shared" si="197"/>
        <v>10.199999999999999</v>
      </c>
      <c r="AA2549">
        <f t="shared" si="198"/>
        <v>22</v>
      </c>
    </row>
    <row r="2550" spans="1:27" x14ac:dyDescent="0.3">
      <c r="A2550">
        <v>100067</v>
      </c>
      <c r="B2550">
        <v>230922</v>
      </c>
      <c r="C2550" s="3">
        <v>44130.613194444442</v>
      </c>
      <c r="D2550">
        <v>0</v>
      </c>
      <c r="E2550">
        <v>2</v>
      </c>
      <c r="F2550" t="s">
        <v>25</v>
      </c>
      <c r="G2550">
        <v>1</v>
      </c>
      <c r="H2550">
        <v>59.371090000000002</v>
      </c>
      <c r="I2550">
        <v>15.914059999999999</v>
      </c>
      <c r="J2550">
        <v>0.98046880000000003</v>
      </c>
      <c r="K2550">
        <v>46.019530000000003</v>
      </c>
      <c r="L2550" s="3">
        <v>44130.365277777775</v>
      </c>
      <c r="M2550">
        <v>17.18</v>
      </c>
      <c r="N2550" t="s">
        <v>28</v>
      </c>
      <c r="P2550">
        <f>(C2550-Key!$B$1)*24</f>
        <v>-0.33333333337213844</v>
      </c>
      <c r="Q2550">
        <f>(Key!$B$2-'17.1'!C2550)*24</f>
        <v>3.28333333338378</v>
      </c>
      <c r="R2550" s="3">
        <f>C2550-(M2550-Key!$B$5)/(24*Key!$B$6)</f>
        <v>44130.599379629624</v>
      </c>
      <c r="S2550">
        <f>M2550-Key!$B$5</f>
        <v>14.92</v>
      </c>
      <c r="T2550" s="2">
        <f t="shared" si="195"/>
        <v>44129.611111111109</v>
      </c>
      <c r="U2550" t="str">
        <f t="shared" si="196"/>
        <v>10-25-2020 14:40</v>
      </c>
      <c r="V2550">
        <f>IFERROR(IF(W2550=Z2550,VLOOKUP($U2550,[1]C8842!$G$2:$M$145,3,FALSE),0),0)</f>
        <v>22</v>
      </c>
      <c r="W2550">
        <f>VLOOKUP(RIGHT($V$1,5),Key!$A$9:$B$14,2,FALSE)</f>
        <v>10.199999999999999</v>
      </c>
      <c r="X2550">
        <f t="shared" si="199"/>
        <v>0</v>
      </c>
      <c r="Y2550">
        <f>VLOOKUP(RIGHT($X$1,5),Key!$A$9:$B$14,2,FALSE)</f>
        <v>3.7</v>
      </c>
      <c r="Z2550">
        <f t="shared" si="197"/>
        <v>10.199999999999999</v>
      </c>
      <c r="AA2550">
        <f t="shared" si="198"/>
        <v>22</v>
      </c>
    </row>
    <row r="2551" spans="1:27" x14ac:dyDescent="0.3">
      <c r="A2551">
        <v>100067</v>
      </c>
      <c r="B2551">
        <v>230922</v>
      </c>
      <c r="C2551" s="3">
        <v>44130.613194444442</v>
      </c>
      <c r="D2551">
        <v>1</v>
      </c>
      <c r="E2551">
        <v>1</v>
      </c>
      <c r="F2551" t="s">
        <v>25</v>
      </c>
      <c r="G2551">
        <v>2</v>
      </c>
      <c r="H2551">
        <v>70.800780000000003</v>
      </c>
      <c r="I2551">
        <v>24.507809999999999</v>
      </c>
      <c r="J2551">
        <v>1.144531</v>
      </c>
      <c r="K2551">
        <v>58.023440000000001</v>
      </c>
      <c r="L2551" s="3">
        <v>44130.365277777775</v>
      </c>
      <c r="M2551">
        <v>17.18</v>
      </c>
      <c r="N2551" t="s">
        <v>28</v>
      </c>
      <c r="P2551">
        <f>(C2551-Key!$B$1)*24</f>
        <v>-0.33333333337213844</v>
      </c>
      <c r="Q2551">
        <f>(Key!$B$2-'17.1'!C2551)*24</f>
        <v>3.28333333338378</v>
      </c>
      <c r="R2551" s="3">
        <f>C2551-(M2551-Key!$B$5)/(24*Key!$B$6)</f>
        <v>44130.599379629624</v>
      </c>
      <c r="S2551">
        <f>M2551-Key!$B$5</f>
        <v>14.92</v>
      </c>
      <c r="T2551" s="2">
        <f t="shared" si="195"/>
        <v>44129.611111111109</v>
      </c>
      <c r="U2551" t="str">
        <f t="shared" si="196"/>
        <v>10-25-2020 14:40</v>
      </c>
      <c r="V2551">
        <f>IFERROR(IF(W2551=Z2551,VLOOKUP($U2551,[1]C8842!$G$2:$M$145,3,FALSE),0),0)</f>
        <v>22</v>
      </c>
      <c r="W2551">
        <f>VLOOKUP(RIGHT($V$1,5),Key!$A$9:$B$14,2,FALSE)</f>
        <v>10.199999999999999</v>
      </c>
      <c r="X2551">
        <f t="shared" si="199"/>
        <v>0</v>
      </c>
      <c r="Y2551">
        <f>VLOOKUP(RIGHT($X$1,5),Key!$A$9:$B$14,2,FALSE)</f>
        <v>3.7</v>
      </c>
      <c r="Z2551">
        <f t="shared" si="197"/>
        <v>10.199999999999999</v>
      </c>
      <c r="AA2551">
        <f t="shared" si="198"/>
        <v>22</v>
      </c>
    </row>
    <row r="2552" spans="1:27" x14ac:dyDescent="0.3">
      <c r="A2552">
        <v>100067</v>
      </c>
      <c r="B2552">
        <v>230922</v>
      </c>
      <c r="C2552" s="3">
        <v>44130.613194444442</v>
      </c>
      <c r="D2552">
        <v>0</v>
      </c>
      <c r="E2552">
        <v>2</v>
      </c>
      <c r="F2552" t="s">
        <v>25</v>
      </c>
      <c r="G2552">
        <v>2</v>
      </c>
      <c r="H2552">
        <v>64.105469999999997</v>
      </c>
      <c r="I2552">
        <v>21.80078</v>
      </c>
      <c r="J2552">
        <v>1.152344</v>
      </c>
      <c r="K2552">
        <v>46.019530000000003</v>
      </c>
      <c r="L2552" s="3">
        <v>44130.365277777775</v>
      </c>
      <c r="M2552">
        <v>17.18</v>
      </c>
      <c r="N2552" t="s">
        <v>28</v>
      </c>
      <c r="P2552">
        <f>(C2552-Key!$B$1)*24</f>
        <v>-0.33333333337213844</v>
      </c>
      <c r="Q2552">
        <f>(Key!$B$2-'17.1'!C2552)*24</f>
        <v>3.28333333338378</v>
      </c>
      <c r="R2552" s="3">
        <f>C2552-(M2552-Key!$B$5)/(24*Key!$B$6)</f>
        <v>44130.599379629624</v>
      </c>
      <c r="S2552">
        <f>M2552-Key!$B$5</f>
        <v>14.92</v>
      </c>
      <c r="T2552" s="2">
        <f t="shared" si="195"/>
        <v>44129.611111111109</v>
      </c>
      <c r="U2552" t="str">
        <f t="shared" si="196"/>
        <v>10-25-2020 14:40</v>
      </c>
      <c r="V2552">
        <f>IFERROR(IF(W2552=Z2552,VLOOKUP($U2552,[1]C8842!$G$2:$M$145,3,FALSE),0),0)</f>
        <v>22</v>
      </c>
      <c r="W2552">
        <f>VLOOKUP(RIGHT($V$1,5),Key!$A$9:$B$14,2,FALSE)</f>
        <v>10.199999999999999</v>
      </c>
      <c r="X2552">
        <f t="shared" si="199"/>
        <v>0</v>
      </c>
      <c r="Y2552">
        <f>VLOOKUP(RIGHT($X$1,5),Key!$A$9:$B$14,2,FALSE)</f>
        <v>3.7</v>
      </c>
      <c r="Z2552">
        <f t="shared" si="197"/>
        <v>10.199999999999999</v>
      </c>
      <c r="AA2552">
        <f t="shared" si="198"/>
        <v>22</v>
      </c>
    </row>
    <row r="2553" spans="1:27" x14ac:dyDescent="0.3">
      <c r="A2553">
        <v>100067</v>
      </c>
      <c r="B2553">
        <v>230922</v>
      </c>
      <c r="C2553" s="3">
        <v>44130.613194444442</v>
      </c>
      <c r="D2553">
        <v>0</v>
      </c>
      <c r="E2553">
        <v>2</v>
      </c>
      <c r="F2553" t="s">
        <v>25</v>
      </c>
      <c r="G2553">
        <v>1</v>
      </c>
      <c r="H2553">
        <v>64.175780000000003</v>
      </c>
      <c r="I2553">
        <v>18.089839999999999</v>
      </c>
      <c r="J2553">
        <v>0.99609380000000003</v>
      </c>
      <c r="K2553">
        <v>47.019530000000003</v>
      </c>
      <c r="L2553" s="3">
        <v>44130.365277777775</v>
      </c>
      <c r="M2553">
        <v>17.18</v>
      </c>
      <c r="N2553" t="s">
        <v>28</v>
      </c>
      <c r="P2553">
        <f>(C2553-Key!$B$1)*24</f>
        <v>-0.33333333337213844</v>
      </c>
      <c r="Q2553">
        <f>(Key!$B$2-'17.1'!C2553)*24</f>
        <v>3.28333333338378</v>
      </c>
      <c r="R2553" s="3">
        <f>C2553-(M2553-Key!$B$5)/(24*Key!$B$6)</f>
        <v>44130.599379629624</v>
      </c>
      <c r="S2553">
        <f>M2553-Key!$B$5</f>
        <v>14.92</v>
      </c>
      <c r="T2553" s="2">
        <f t="shared" si="195"/>
        <v>44129.611111111109</v>
      </c>
      <c r="U2553" t="str">
        <f t="shared" si="196"/>
        <v>10-25-2020 14:40</v>
      </c>
      <c r="V2553">
        <f>IFERROR(IF(W2553=Z2553,VLOOKUP($U2553,[1]C8842!$G$2:$M$145,3,FALSE),0),0)</f>
        <v>22</v>
      </c>
      <c r="W2553">
        <f>VLOOKUP(RIGHT($V$1,5),Key!$A$9:$B$14,2,FALSE)</f>
        <v>10.199999999999999</v>
      </c>
      <c r="X2553">
        <f t="shared" si="199"/>
        <v>0</v>
      </c>
      <c r="Y2553">
        <f>VLOOKUP(RIGHT($X$1,5),Key!$A$9:$B$14,2,FALSE)</f>
        <v>3.7</v>
      </c>
      <c r="Z2553">
        <f t="shared" si="197"/>
        <v>10.199999999999999</v>
      </c>
      <c r="AA2553">
        <f t="shared" si="198"/>
        <v>22</v>
      </c>
    </row>
    <row r="2554" spans="1:27" x14ac:dyDescent="0.3">
      <c r="A2554">
        <v>100067</v>
      </c>
      <c r="B2554">
        <v>230922</v>
      </c>
      <c r="C2554" s="3">
        <v>44130.613194444442</v>
      </c>
      <c r="D2554">
        <v>0</v>
      </c>
      <c r="E2554">
        <v>2</v>
      </c>
      <c r="F2554" t="s">
        <v>25</v>
      </c>
      <c r="G2554">
        <v>1</v>
      </c>
      <c r="H2554">
        <v>61.027340000000002</v>
      </c>
      <c r="I2554">
        <v>18.578130000000002</v>
      </c>
      <c r="J2554">
        <v>1.0703130000000001</v>
      </c>
      <c r="K2554">
        <v>46.019530000000003</v>
      </c>
      <c r="L2554" s="3">
        <v>44130.365277777775</v>
      </c>
      <c r="M2554">
        <v>17.18</v>
      </c>
      <c r="N2554" t="s">
        <v>28</v>
      </c>
      <c r="P2554">
        <f>(C2554-Key!$B$1)*24</f>
        <v>-0.33333333337213844</v>
      </c>
      <c r="Q2554">
        <f>(Key!$B$2-'17.1'!C2554)*24</f>
        <v>3.28333333338378</v>
      </c>
      <c r="R2554" s="3">
        <f>C2554-(M2554-Key!$B$5)/(24*Key!$B$6)</f>
        <v>44130.599379629624</v>
      </c>
      <c r="S2554">
        <f>M2554-Key!$B$5</f>
        <v>14.92</v>
      </c>
      <c r="T2554" s="2">
        <f t="shared" si="195"/>
        <v>44129.611111111109</v>
      </c>
      <c r="U2554" t="str">
        <f t="shared" si="196"/>
        <v>10-25-2020 14:40</v>
      </c>
      <c r="V2554">
        <f>IFERROR(IF(W2554=Z2554,VLOOKUP($U2554,[1]C8842!$G$2:$M$145,3,FALSE),0),0)</f>
        <v>22</v>
      </c>
      <c r="W2554">
        <f>VLOOKUP(RIGHT($V$1,5),Key!$A$9:$B$14,2,FALSE)</f>
        <v>10.199999999999999</v>
      </c>
      <c r="X2554">
        <f t="shared" si="199"/>
        <v>0</v>
      </c>
      <c r="Y2554">
        <f>VLOOKUP(RIGHT($X$1,5),Key!$A$9:$B$14,2,FALSE)</f>
        <v>3.7</v>
      </c>
      <c r="Z2554">
        <f t="shared" si="197"/>
        <v>10.199999999999999</v>
      </c>
      <c r="AA2554">
        <f t="shared" si="198"/>
        <v>22</v>
      </c>
    </row>
    <row r="2555" spans="1:27" x14ac:dyDescent="0.3">
      <c r="A2555">
        <v>100067</v>
      </c>
      <c r="B2555">
        <v>230922</v>
      </c>
      <c r="C2555" s="3">
        <v>44130.613194444442</v>
      </c>
      <c r="D2555">
        <v>0</v>
      </c>
      <c r="E2555">
        <v>2</v>
      </c>
      <c r="F2555" t="s">
        <v>25</v>
      </c>
      <c r="G2555">
        <v>1</v>
      </c>
      <c r="H2555">
        <v>62.480469999999997</v>
      </c>
      <c r="I2555">
        <v>17.429690000000001</v>
      </c>
      <c r="J2555">
        <v>0.99609380000000003</v>
      </c>
      <c r="K2555">
        <v>46.019530000000003</v>
      </c>
      <c r="L2555" s="3">
        <v>44130.365277777775</v>
      </c>
      <c r="M2555">
        <v>17.18</v>
      </c>
      <c r="N2555" t="s">
        <v>28</v>
      </c>
      <c r="P2555">
        <f>(C2555-Key!$B$1)*24</f>
        <v>-0.33333333337213844</v>
      </c>
      <c r="Q2555">
        <f>(Key!$B$2-'17.1'!C2555)*24</f>
        <v>3.28333333338378</v>
      </c>
      <c r="R2555" s="3">
        <f>C2555-(M2555-Key!$B$5)/(24*Key!$B$6)</f>
        <v>44130.599379629624</v>
      </c>
      <c r="S2555">
        <f>M2555-Key!$B$5</f>
        <v>14.92</v>
      </c>
      <c r="T2555" s="2">
        <f t="shared" si="195"/>
        <v>44129.611111111109</v>
      </c>
      <c r="U2555" t="str">
        <f t="shared" si="196"/>
        <v>10-25-2020 14:40</v>
      </c>
      <c r="V2555">
        <f>IFERROR(IF(W2555=Z2555,VLOOKUP($U2555,[1]C8842!$G$2:$M$145,3,FALSE),0),0)</f>
        <v>22</v>
      </c>
      <c r="W2555">
        <f>VLOOKUP(RIGHT($V$1,5),Key!$A$9:$B$14,2,FALSE)</f>
        <v>10.199999999999999</v>
      </c>
      <c r="X2555">
        <f t="shared" si="199"/>
        <v>0</v>
      </c>
      <c r="Y2555">
        <f>VLOOKUP(RIGHT($X$1,5),Key!$A$9:$B$14,2,FALSE)</f>
        <v>3.7</v>
      </c>
      <c r="Z2555">
        <f t="shared" si="197"/>
        <v>10.199999999999999</v>
      </c>
      <c r="AA2555">
        <f t="shared" si="198"/>
        <v>22</v>
      </c>
    </row>
    <row r="2556" spans="1:27" x14ac:dyDescent="0.3">
      <c r="A2556">
        <v>100067</v>
      </c>
      <c r="B2556">
        <v>230922</v>
      </c>
      <c r="C2556" s="3">
        <v>44130.613194444442</v>
      </c>
      <c r="D2556">
        <v>1</v>
      </c>
      <c r="E2556">
        <v>1</v>
      </c>
      <c r="F2556" t="s">
        <v>25</v>
      </c>
      <c r="G2556">
        <v>1</v>
      </c>
      <c r="H2556">
        <v>60.707030000000003</v>
      </c>
      <c r="I2556">
        <v>15.589840000000001</v>
      </c>
      <c r="J2556">
        <v>0.9453125</v>
      </c>
      <c r="K2556">
        <v>60.023440000000001</v>
      </c>
      <c r="L2556" s="3">
        <v>44130.365277777775</v>
      </c>
      <c r="M2556">
        <v>17.18</v>
      </c>
      <c r="N2556" t="s">
        <v>28</v>
      </c>
      <c r="P2556">
        <f>(C2556-Key!$B$1)*24</f>
        <v>-0.33333333337213844</v>
      </c>
      <c r="Q2556">
        <f>(Key!$B$2-'17.1'!C2556)*24</f>
        <v>3.28333333338378</v>
      </c>
      <c r="R2556" s="3">
        <f>C2556-(M2556-Key!$B$5)/(24*Key!$B$6)</f>
        <v>44130.599379629624</v>
      </c>
      <c r="S2556">
        <f>M2556-Key!$B$5</f>
        <v>14.92</v>
      </c>
      <c r="T2556" s="2">
        <f t="shared" si="195"/>
        <v>44129.611111111109</v>
      </c>
      <c r="U2556" t="str">
        <f t="shared" si="196"/>
        <v>10-25-2020 14:40</v>
      </c>
      <c r="V2556">
        <f>IFERROR(IF(W2556=Z2556,VLOOKUP($U2556,[1]C8842!$G$2:$M$145,3,FALSE),0),0)</f>
        <v>22</v>
      </c>
      <c r="W2556">
        <f>VLOOKUP(RIGHT($V$1,5),Key!$A$9:$B$14,2,FALSE)</f>
        <v>10.199999999999999</v>
      </c>
      <c r="X2556">
        <f t="shared" si="199"/>
        <v>0</v>
      </c>
      <c r="Y2556">
        <f>VLOOKUP(RIGHT($X$1,5),Key!$A$9:$B$14,2,FALSE)</f>
        <v>3.7</v>
      </c>
      <c r="Z2556">
        <f t="shared" si="197"/>
        <v>10.199999999999999</v>
      </c>
      <c r="AA2556">
        <f t="shared" si="198"/>
        <v>22</v>
      </c>
    </row>
    <row r="2557" spans="1:27" x14ac:dyDescent="0.3">
      <c r="A2557">
        <v>100067</v>
      </c>
      <c r="B2557">
        <v>230922</v>
      </c>
      <c r="C2557" s="3">
        <v>44130.613194444442</v>
      </c>
      <c r="D2557">
        <v>2</v>
      </c>
      <c r="E2557">
        <v>1</v>
      </c>
      <c r="F2557" t="s">
        <v>26</v>
      </c>
      <c r="G2557">
        <v>1</v>
      </c>
      <c r="H2557">
        <v>67.363280000000003</v>
      </c>
      <c r="I2557">
        <v>18.996089999999999</v>
      </c>
      <c r="J2557">
        <v>0.984375</v>
      </c>
      <c r="K2557">
        <v>82.035160000000005</v>
      </c>
      <c r="L2557" s="3">
        <v>44130.365277777775</v>
      </c>
      <c r="M2557">
        <v>17.18</v>
      </c>
      <c r="N2557" t="s">
        <v>28</v>
      </c>
      <c r="P2557">
        <f>(C2557-Key!$B$1)*24</f>
        <v>-0.33333333337213844</v>
      </c>
      <c r="Q2557">
        <f>(Key!$B$2-'17.1'!C2557)*24</f>
        <v>3.28333333338378</v>
      </c>
      <c r="R2557" s="3">
        <f>C2557-(M2557-Key!$B$5)/(24*Key!$B$6)</f>
        <v>44130.599379629624</v>
      </c>
      <c r="S2557">
        <f>M2557-Key!$B$5</f>
        <v>14.92</v>
      </c>
      <c r="T2557" s="2">
        <f t="shared" si="195"/>
        <v>44129.611111111109</v>
      </c>
      <c r="U2557" t="str">
        <f t="shared" si="196"/>
        <v>10-25-2020 14:40</v>
      </c>
      <c r="V2557">
        <f>IFERROR(IF(W2557=Z2557,VLOOKUP($U2557,[1]C8842!$G$2:$M$145,3,FALSE),0),0)</f>
        <v>22</v>
      </c>
      <c r="W2557">
        <f>VLOOKUP(RIGHT($V$1,5),Key!$A$9:$B$14,2,FALSE)</f>
        <v>10.199999999999999</v>
      </c>
      <c r="X2557">
        <f t="shared" si="199"/>
        <v>0</v>
      </c>
      <c r="Y2557">
        <f>VLOOKUP(RIGHT($X$1,5),Key!$A$9:$B$14,2,FALSE)</f>
        <v>3.7</v>
      </c>
      <c r="Z2557">
        <f t="shared" si="197"/>
        <v>10.199999999999999</v>
      </c>
      <c r="AA2557">
        <f t="shared" si="198"/>
        <v>22</v>
      </c>
    </row>
    <row r="2558" spans="1:27" x14ac:dyDescent="0.3">
      <c r="A2558">
        <v>100067</v>
      </c>
      <c r="B2558">
        <v>230922</v>
      </c>
      <c r="C2558" s="3">
        <v>44130.613194444442</v>
      </c>
      <c r="D2558">
        <v>3</v>
      </c>
      <c r="E2558">
        <v>2</v>
      </c>
      <c r="F2558" t="s">
        <v>26</v>
      </c>
      <c r="G2558">
        <v>1</v>
      </c>
      <c r="H2558">
        <v>64.519530000000003</v>
      </c>
      <c r="I2558">
        <v>15.375</v>
      </c>
      <c r="J2558">
        <v>0.87890630000000003</v>
      </c>
      <c r="K2558">
        <v>94.039060000000006</v>
      </c>
      <c r="L2558" s="3">
        <v>44130.365277777775</v>
      </c>
      <c r="M2558">
        <v>17.18</v>
      </c>
      <c r="N2558" t="s">
        <v>28</v>
      </c>
      <c r="P2558">
        <f>(C2558-Key!$B$1)*24</f>
        <v>-0.33333333337213844</v>
      </c>
      <c r="Q2558">
        <f>(Key!$B$2-'17.1'!C2558)*24</f>
        <v>3.28333333338378</v>
      </c>
      <c r="R2558" s="3">
        <f>C2558-(M2558-Key!$B$5)/(24*Key!$B$6)</f>
        <v>44130.599379629624</v>
      </c>
      <c r="S2558">
        <f>M2558-Key!$B$5</f>
        <v>14.92</v>
      </c>
      <c r="T2558" s="2">
        <f t="shared" si="195"/>
        <v>44129.611111111109</v>
      </c>
      <c r="U2558" t="str">
        <f t="shared" si="196"/>
        <v>10-25-2020 14:40</v>
      </c>
      <c r="V2558">
        <f>IFERROR(IF(W2558=Z2558,VLOOKUP($U2558,[1]C8842!$G$2:$M$145,3,FALSE),0),0)</f>
        <v>22</v>
      </c>
      <c r="W2558">
        <f>VLOOKUP(RIGHT($V$1,5),Key!$A$9:$B$14,2,FALSE)</f>
        <v>10.199999999999999</v>
      </c>
      <c r="X2558">
        <f t="shared" si="199"/>
        <v>0</v>
      </c>
      <c r="Y2558">
        <f>VLOOKUP(RIGHT($X$1,5),Key!$A$9:$B$14,2,FALSE)</f>
        <v>3.7</v>
      </c>
      <c r="Z2558">
        <f t="shared" si="197"/>
        <v>10.199999999999999</v>
      </c>
      <c r="AA2558">
        <f t="shared" si="198"/>
        <v>22</v>
      </c>
    </row>
    <row r="2559" spans="1:27" x14ac:dyDescent="0.3">
      <c r="A2559">
        <v>100067</v>
      </c>
      <c r="B2559">
        <v>230922</v>
      </c>
      <c r="C2559" s="3">
        <v>44130.613194444442</v>
      </c>
      <c r="D2559">
        <v>0</v>
      </c>
      <c r="E2559">
        <v>2</v>
      </c>
      <c r="F2559" t="s">
        <v>25</v>
      </c>
      <c r="G2559">
        <v>3</v>
      </c>
      <c r="H2559">
        <v>70.515630000000002</v>
      </c>
      <c r="I2559">
        <v>46.015630000000002</v>
      </c>
      <c r="J2559">
        <v>1.9609380000000001</v>
      </c>
      <c r="K2559">
        <v>46.019530000000003</v>
      </c>
      <c r="L2559" s="3">
        <v>44130.365277777775</v>
      </c>
      <c r="M2559">
        <v>17.18</v>
      </c>
      <c r="N2559" t="s">
        <v>28</v>
      </c>
      <c r="P2559">
        <f>(C2559-Key!$B$1)*24</f>
        <v>-0.33333333337213844</v>
      </c>
      <c r="Q2559">
        <f>(Key!$B$2-'17.1'!C2559)*24</f>
        <v>3.28333333338378</v>
      </c>
      <c r="R2559" s="3">
        <f>C2559-(M2559-Key!$B$5)/(24*Key!$B$6)</f>
        <v>44130.599379629624</v>
      </c>
      <c r="S2559">
        <f>M2559-Key!$B$5</f>
        <v>14.92</v>
      </c>
      <c r="T2559" s="2">
        <f t="shared" si="195"/>
        <v>44129.611111111109</v>
      </c>
      <c r="U2559" t="str">
        <f t="shared" si="196"/>
        <v>10-25-2020 14:40</v>
      </c>
      <c r="V2559">
        <f>IFERROR(IF(W2559=Z2559,VLOOKUP($U2559,[1]C8842!$G$2:$M$145,3,FALSE),0),0)</f>
        <v>22</v>
      </c>
      <c r="W2559">
        <f>VLOOKUP(RIGHT($V$1,5),Key!$A$9:$B$14,2,FALSE)</f>
        <v>10.199999999999999</v>
      </c>
      <c r="X2559">
        <f t="shared" si="199"/>
        <v>0</v>
      </c>
      <c r="Y2559">
        <f>VLOOKUP(RIGHT($X$1,5),Key!$A$9:$B$14,2,FALSE)</f>
        <v>3.7</v>
      </c>
      <c r="Z2559">
        <f t="shared" si="197"/>
        <v>10.199999999999999</v>
      </c>
      <c r="AA2559">
        <f t="shared" si="198"/>
        <v>22</v>
      </c>
    </row>
    <row r="2560" spans="1:27" x14ac:dyDescent="0.3">
      <c r="A2560">
        <v>100067</v>
      </c>
      <c r="B2560">
        <v>230922</v>
      </c>
      <c r="C2560" s="3">
        <v>44130.613194444442</v>
      </c>
      <c r="D2560">
        <v>3</v>
      </c>
      <c r="E2560">
        <v>2</v>
      </c>
      <c r="F2560" t="s">
        <v>26</v>
      </c>
      <c r="G2560">
        <v>1</v>
      </c>
      <c r="H2560">
        <v>67.488280000000003</v>
      </c>
      <c r="I2560">
        <v>15.84375</v>
      </c>
      <c r="J2560">
        <v>0.859375</v>
      </c>
      <c r="K2560">
        <v>95.039060000000006</v>
      </c>
      <c r="L2560" s="3">
        <v>44130.365277777775</v>
      </c>
      <c r="M2560">
        <v>17.18</v>
      </c>
      <c r="N2560" t="s">
        <v>28</v>
      </c>
      <c r="P2560">
        <f>(C2560-Key!$B$1)*24</f>
        <v>-0.33333333337213844</v>
      </c>
      <c r="Q2560">
        <f>(Key!$B$2-'17.1'!C2560)*24</f>
        <v>3.28333333338378</v>
      </c>
      <c r="R2560" s="3">
        <f>C2560-(M2560-Key!$B$5)/(24*Key!$B$6)</f>
        <v>44130.599379629624</v>
      </c>
      <c r="S2560">
        <f>M2560-Key!$B$5</f>
        <v>14.92</v>
      </c>
      <c r="T2560" s="2">
        <f t="shared" si="195"/>
        <v>44129.611111111109</v>
      </c>
      <c r="U2560" t="str">
        <f t="shared" si="196"/>
        <v>10-25-2020 14:40</v>
      </c>
      <c r="V2560">
        <f>IFERROR(IF(W2560=Z2560,VLOOKUP($U2560,[1]C8842!$G$2:$M$145,3,FALSE),0),0)</f>
        <v>22</v>
      </c>
      <c r="W2560">
        <f>VLOOKUP(RIGHT($V$1,5),Key!$A$9:$B$14,2,FALSE)</f>
        <v>10.199999999999999</v>
      </c>
      <c r="X2560">
        <f t="shared" si="199"/>
        <v>0</v>
      </c>
      <c r="Y2560">
        <f>VLOOKUP(RIGHT($X$1,5),Key!$A$9:$B$14,2,FALSE)</f>
        <v>3.7</v>
      </c>
      <c r="Z2560">
        <f t="shared" si="197"/>
        <v>10.199999999999999</v>
      </c>
      <c r="AA2560">
        <f t="shared" si="198"/>
        <v>22</v>
      </c>
    </row>
    <row r="2561" spans="1:27" x14ac:dyDescent="0.3">
      <c r="A2561">
        <v>100067</v>
      </c>
      <c r="B2561">
        <v>230922</v>
      </c>
      <c r="C2561" s="3">
        <v>44130.613194444442</v>
      </c>
      <c r="D2561">
        <v>2</v>
      </c>
      <c r="E2561">
        <v>1</v>
      </c>
      <c r="F2561" t="s">
        <v>26</v>
      </c>
      <c r="G2561">
        <v>1</v>
      </c>
      <c r="H2561">
        <v>70.519530000000003</v>
      </c>
      <c r="I2561">
        <v>15.58203</v>
      </c>
      <c r="J2561">
        <v>0.8125</v>
      </c>
      <c r="K2561">
        <v>81.035160000000005</v>
      </c>
      <c r="L2561" s="3">
        <v>44130.365972222222</v>
      </c>
      <c r="M2561">
        <v>17.18</v>
      </c>
      <c r="N2561" t="s">
        <v>28</v>
      </c>
      <c r="P2561">
        <f>(C2561-Key!$B$1)*24</f>
        <v>-0.33333333337213844</v>
      </c>
      <c r="Q2561">
        <f>(Key!$B$2-'17.1'!C2561)*24</f>
        <v>3.28333333338378</v>
      </c>
      <c r="R2561" s="3">
        <f>C2561-(M2561-Key!$B$5)/(24*Key!$B$6)</f>
        <v>44130.599379629624</v>
      </c>
      <c r="S2561">
        <f>M2561-Key!$B$5</f>
        <v>14.92</v>
      </c>
      <c r="T2561" s="2">
        <f t="shared" si="195"/>
        <v>44129.611111111109</v>
      </c>
      <c r="U2561" t="str">
        <f t="shared" si="196"/>
        <v>10-25-2020 14:40</v>
      </c>
      <c r="V2561">
        <f>IFERROR(IF(W2561=Z2561,VLOOKUP($U2561,[1]C8842!$G$2:$M$145,3,FALSE),0),0)</f>
        <v>22</v>
      </c>
      <c r="W2561">
        <f>VLOOKUP(RIGHT($V$1,5),Key!$A$9:$B$14,2,FALSE)</f>
        <v>10.199999999999999</v>
      </c>
      <c r="X2561">
        <f t="shared" si="199"/>
        <v>0</v>
      </c>
      <c r="Y2561">
        <f>VLOOKUP(RIGHT($X$1,5),Key!$A$9:$B$14,2,FALSE)</f>
        <v>3.7</v>
      </c>
      <c r="Z2561">
        <f t="shared" si="197"/>
        <v>10.199999999999999</v>
      </c>
      <c r="AA2561">
        <f t="shared" si="198"/>
        <v>22</v>
      </c>
    </row>
    <row r="2562" spans="1:27" x14ac:dyDescent="0.3">
      <c r="A2562">
        <v>100067</v>
      </c>
      <c r="B2562">
        <v>230922</v>
      </c>
      <c r="C2562" s="3">
        <v>44130.613888888889</v>
      </c>
      <c r="D2562">
        <v>3</v>
      </c>
      <c r="E2562">
        <v>2</v>
      </c>
      <c r="F2562" t="s">
        <v>26</v>
      </c>
      <c r="G2562">
        <v>2</v>
      </c>
      <c r="H2562">
        <v>69.265630000000002</v>
      </c>
      <c r="I2562">
        <v>23.335940000000001</v>
      </c>
      <c r="J2562">
        <v>1.125</v>
      </c>
      <c r="K2562">
        <v>94.039060000000006</v>
      </c>
      <c r="L2562" s="3">
        <v>44130.365972222222</v>
      </c>
      <c r="M2562">
        <v>17.18</v>
      </c>
      <c r="N2562" t="s">
        <v>28</v>
      </c>
      <c r="P2562">
        <f>(C2562-Key!$B$1)*24</f>
        <v>-0.31666666665114462</v>
      </c>
      <c r="Q2562">
        <f>(Key!$B$2-'17.1'!C2562)*24</f>
        <v>3.2666666666627862</v>
      </c>
      <c r="R2562" s="3">
        <f>C2562-(M2562-Key!$B$5)/(24*Key!$B$6)</f>
        <v>44130.600074074071</v>
      </c>
      <c r="S2562">
        <f>M2562-Key!$B$5</f>
        <v>14.92</v>
      </c>
      <c r="T2562" s="2">
        <f t="shared" si="195"/>
        <v>44129.611111111109</v>
      </c>
      <c r="U2562" t="str">
        <f t="shared" si="196"/>
        <v>10-25-2020 14:40</v>
      </c>
      <c r="V2562">
        <f>IFERROR(IF(W2562=Z2562,VLOOKUP($U2562,[1]C8842!$G$2:$M$145,3,FALSE),0),0)</f>
        <v>22</v>
      </c>
      <c r="W2562">
        <f>VLOOKUP(RIGHT($V$1,5),Key!$A$9:$B$14,2,FALSE)</f>
        <v>10.199999999999999</v>
      </c>
      <c r="X2562">
        <f t="shared" si="199"/>
        <v>0</v>
      </c>
      <c r="Y2562">
        <f>VLOOKUP(RIGHT($X$1,5),Key!$A$9:$B$14,2,FALSE)</f>
        <v>3.7</v>
      </c>
      <c r="Z2562">
        <f t="shared" si="197"/>
        <v>10.199999999999999</v>
      </c>
      <c r="AA2562">
        <f t="shared" si="198"/>
        <v>22</v>
      </c>
    </row>
    <row r="2563" spans="1:27" x14ac:dyDescent="0.3">
      <c r="A2563">
        <v>100067</v>
      </c>
      <c r="B2563">
        <v>230922</v>
      </c>
      <c r="C2563" s="3">
        <v>44130.613888888889</v>
      </c>
      <c r="D2563">
        <v>3</v>
      </c>
      <c r="E2563">
        <v>2</v>
      </c>
      <c r="F2563" t="s">
        <v>26</v>
      </c>
      <c r="G2563">
        <v>1</v>
      </c>
      <c r="H2563">
        <v>71.4375</v>
      </c>
      <c r="I2563">
        <v>19.320309999999999</v>
      </c>
      <c r="J2563">
        <v>0.94140630000000003</v>
      </c>
      <c r="K2563">
        <v>94.039060000000006</v>
      </c>
      <c r="L2563" s="3">
        <v>44130.365972222222</v>
      </c>
      <c r="M2563">
        <v>17.18</v>
      </c>
      <c r="N2563" t="s">
        <v>28</v>
      </c>
      <c r="P2563">
        <f>(C2563-Key!$B$1)*24</f>
        <v>-0.31666666665114462</v>
      </c>
      <c r="Q2563">
        <f>(Key!$B$2-'17.1'!C2563)*24</f>
        <v>3.2666666666627862</v>
      </c>
      <c r="R2563" s="3">
        <f>C2563-(M2563-Key!$B$5)/(24*Key!$B$6)</f>
        <v>44130.600074074071</v>
      </c>
      <c r="S2563">
        <f>M2563-Key!$B$5</f>
        <v>14.92</v>
      </c>
      <c r="T2563" s="2">
        <f t="shared" ref="T2563:T2626" si="200">ROUND(C2563*24*60/10,0)/(24*6)-1</f>
        <v>44129.611111111109</v>
      </c>
      <c r="U2563" t="str">
        <f t="shared" ref="U2563:U2626" si="201">TEXT(T2563,"mm-dd-yyyy hh:mm")</f>
        <v>10-25-2020 14:40</v>
      </c>
      <c r="V2563">
        <f>IFERROR(IF(W2563=Z2563,VLOOKUP($U2563,[1]C8842!$G$2:$M$145,3,FALSE),0),0)</f>
        <v>22</v>
      </c>
      <c r="W2563">
        <f>VLOOKUP(RIGHT($V$1,5),Key!$A$9:$B$14,2,FALSE)</f>
        <v>10.199999999999999</v>
      </c>
      <c r="X2563">
        <f t="shared" si="199"/>
        <v>0</v>
      </c>
      <c r="Y2563">
        <f>VLOOKUP(RIGHT($X$1,5),Key!$A$9:$B$14,2,FALSE)</f>
        <v>3.7</v>
      </c>
      <c r="Z2563">
        <f t="shared" ref="Z2563:Z2626" si="202">M2563-MIN(ABS(Y2563-M2563),ABS(W2563-M2563))</f>
        <v>10.199999999999999</v>
      </c>
      <c r="AA2563">
        <f t="shared" ref="AA2563:AA2626" si="203">SUM(V2563,X2563)</f>
        <v>22</v>
      </c>
    </row>
    <row r="2564" spans="1:27" x14ac:dyDescent="0.3">
      <c r="A2564">
        <v>100067</v>
      </c>
      <c r="B2564">
        <v>230922</v>
      </c>
      <c r="C2564" s="3">
        <v>44130.613888888889</v>
      </c>
      <c r="D2564">
        <v>3</v>
      </c>
      <c r="E2564">
        <v>2</v>
      </c>
      <c r="F2564" t="s">
        <v>26</v>
      </c>
      <c r="G2564">
        <v>4</v>
      </c>
      <c r="H2564">
        <v>54.816409999999998</v>
      </c>
      <c r="I2564">
        <v>74.421880000000002</v>
      </c>
      <c r="J2564">
        <v>3.90625</v>
      </c>
      <c r="K2564">
        <v>94.039060000000006</v>
      </c>
      <c r="L2564" s="3">
        <v>44130.365972222222</v>
      </c>
      <c r="M2564">
        <v>17.18</v>
      </c>
      <c r="N2564" t="s">
        <v>28</v>
      </c>
      <c r="P2564">
        <f>(C2564-Key!$B$1)*24</f>
        <v>-0.31666666665114462</v>
      </c>
      <c r="Q2564">
        <f>(Key!$B$2-'17.1'!C2564)*24</f>
        <v>3.2666666666627862</v>
      </c>
      <c r="R2564" s="3">
        <f>C2564-(M2564-Key!$B$5)/(24*Key!$B$6)</f>
        <v>44130.600074074071</v>
      </c>
      <c r="S2564">
        <f>M2564-Key!$B$5</f>
        <v>14.92</v>
      </c>
      <c r="T2564" s="2">
        <f t="shared" si="200"/>
        <v>44129.611111111109</v>
      </c>
      <c r="U2564" t="str">
        <f t="shared" si="201"/>
        <v>10-25-2020 14:40</v>
      </c>
      <c r="V2564">
        <f>IFERROR(IF(W2564=Z2564,VLOOKUP($U2564,[1]C8842!$G$2:$M$145,3,FALSE),0),0)</f>
        <v>22</v>
      </c>
      <c r="W2564">
        <f>VLOOKUP(RIGHT($V$1,5),Key!$A$9:$B$14,2,FALSE)</f>
        <v>10.199999999999999</v>
      </c>
      <c r="X2564">
        <f t="shared" ref="X2564:X2627" si="204">$X$2</f>
        <v>0</v>
      </c>
      <c r="Y2564">
        <f>VLOOKUP(RIGHT($X$1,5),Key!$A$9:$B$14,2,FALSE)</f>
        <v>3.7</v>
      </c>
      <c r="Z2564">
        <f t="shared" si="202"/>
        <v>10.199999999999999</v>
      </c>
      <c r="AA2564">
        <f t="shared" si="203"/>
        <v>22</v>
      </c>
    </row>
    <row r="2565" spans="1:27" x14ac:dyDescent="0.3">
      <c r="A2565">
        <v>100067</v>
      </c>
      <c r="B2565">
        <v>230922</v>
      </c>
      <c r="C2565" s="3">
        <v>44130.613888888889</v>
      </c>
      <c r="D2565">
        <v>2</v>
      </c>
      <c r="E2565">
        <v>1</v>
      </c>
      <c r="F2565" t="s">
        <v>26</v>
      </c>
      <c r="G2565">
        <v>1</v>
      </c>
      <c r="H2565">
        <v>74.324219999999997</v>
      </c>
      <c r="I2565">
        <v>16.070309999999999</v>
      </c>
      <c r="J2565">
        <v>0.7890625</v>
      </c>
      <c r="K2565">
        <v>80.03125</v>
      </c>
      <c r="L2565" s="3">
        <v>44130.365972222222</v>
      </c>
      <c r="M2565">
        <v>17.18</v>
      </c>
      <c r="N2565" t="s">
        <v>28</v>
      </c>
      <c r="P2565">
        <f>(C2565-Key!$B$1)*24</f>
        <v>-0.31666666665114462</v>
      </c>
      <c r="Q2565">
        <f>(Key!$B$2-'17.1'!C2565)*24</f>
        <v>3.2666666666627862</v>
      </c>
      <c r="R2565" s="3">
        <f>C2565-(M2565-Key!$B$5)/(24*Key!$B$6)</f>
        <v>44130.600074074071</v>
      </c>
      <c r="S2565">
        <f>M2565-Key!$B$5</f>
        <v>14.92</v>
      </c>
      <c r="T2565" s="2">
        <f t="shared" si="200"/>
        <v>44129.611111111109</v>
      </c>
      <c r="U2565" t="str">
        <f t="shared" si="201"/>
        <v>10-25-2020 14:40</v>
      </c>
      <c r="V2565">
        <f>IFERROR(IF(W2565=Z2565,VLOOKUP($U2565,[1]C8842!$G$2:$M$145,3,FALSE),0),0)</f>
        <v>22</v>
      </c>
      <c r="W2565">
        <f>VLOOKUP(RIGHT($V$1,5),Key!$A$9:$B$14,2,FALSE)</f>
        <v>10.199999999999999</v>
      </c>
      <c r="X2565">
        <f t="shared" si="204"/>
        <v>0</v>
      </c>
      <c r="Y2565">
        <f>VLOOKUP(RIGHT($X$1,5),Key!$A$9:$B$14,2,FALSE)</f>
        <v>3.7</v>
      </c>
      <c r="Z2565">
        <f t="shared" si="202"/>
        <v>10.199999999999999</v>
      </c>
      <c r="AA2565">
        <f t="shared" si="203"/>
        <v>22</v>
      </c>
    </row>
    <row r="2566" spans="1:27" x14ac:dyDescent="0.3">
      <c r="A2566">
        <v>100067</v>
      </c>
      <c r="B2566">
        <v>230922</v>
      </c>
      <c r="C2566" s="3">
        <v>44130.613888888889</v>
      </c>
      <c r="D2566">
        <v>3</v>
      </c>
      <c r="E2566">
        <v>2</v>
      </c>
      <c r="F2566" t="s">
        <v>26</v>
      </c>
      <c r="G2566">
        <v>1</v>
      </c>
      <c r="H2566">
        <v>62.203130000000002</v>
      </c>
      <c r="I2566">
        <v>17.984380000000002</v>
      </c>
      <c r="J2566">
        <v>1.0234380000000001</v>
      </c>
      <c r="K2566">
        <v>94.039060000000006</v>
      </c>
      <c r="L2566" s="3">
        <v>44130.365972222222</v>
      </c>
      <c r="M2566">
        <v>17.18</v>
      </c>
      <c r="N2566" t="s">
        <v>28</v>
      </c>
      <c r="P2566">
        <f>(C2566-Key!$B$1)*24</f>
        <v>-0.31666666665114462</v>
      </c>
      <c r="Q2566">
        <f>(Key!$B$2-'17.1'!C2566)*24</f>
        <v>3.2666666666627862</v>
      </c>
      <c r="R2566" s="3">
        <f>C2566-(M2566-Key!$B$5)/(24*Key!$B$6)</f>
        <v>44130.600074074071</v>
      </c>
      <c r="S2566">
        <f>M2566-Key!$B$5</f>
        <v>14.92</v>
      </c>
      <c r="T2566" s="2">
        <f t="shared" si="200"/>
        <v>44129.611111111109</v>
      </c>
      <c r="U2566" t="str">
        <f t="shared" si="201"/>
        <v>10-25-2020 14:40</v>
      </c>
      <c r="V2566">
        <f>IFERROR(IF(W2566=Z2566,VLOOKUP($U2566,[1]C8842!$G$2:$M$145,3,FALSE),0),0)</f>
        <v>22</v>
      </c>
      <c r="W2566">
        <f>VLOOKUP(RIGHT($V$1,5),Key!$A$9:$B$14,2,FALSE)</f>
        <v>10.199999999999999</v>
      </c>
      <c r="X2566">
        <f t="shared" si="204"/>
        <v>0</v>
      </c>
      <c r="Y2566">
        <f>VLOOKUP(RIGHT($X$1,5),Key!$A$9:$B$14,2,FALSE)</f>
        <v>3.7</v>
      </c>
      <c r="Z2566">
        <f t="shared" si="202"/>
        <v>10.199999999999999</v>
      </c>
      <c r="AA2566">
        <f t="shared" si="203"/>
        <v>22</v>
      </c>
    </row>
    <row r="2567" spans="1:27" x14ac:dyDescent="0.3">
      <c r="A2567">
        <v>100067</v>
      </c>
      <c r="B2567">
        <v>230922</v>
      </c>
      <c r="C2567" s="3">
        <v>44130.613888888889</v>
      </c>
      <c r="D2567">
        <v>2</v>
      </c>
      <c r="E2567">
        <v>1</v>
      </c>
      <c r="F2567" t="s">
        <v>26</v>
      </c>
      <c r="G2567">
        <v>1</v>
      </c>
      <c r="H2567">
        <v>75.078130000000002</v>
      </c>
      <c r="I2567">
        <v>18.242190000000001</v>
      </c>
      <c r="J2567">
        <v>0.859375</v>
      </c>
      <c r="K2567">
        <v>80.03125</v>
      </c>
      <c r="L2567" s="3">
        <v>44130.365972222222</v>
      </c>
      <c r="M2567">
        <v>17.18</v>
      </c>
      <c r="N2567" t="s">
        <v>28</v>
      </c>
      <c r="P2567">
        <f>(C2567-Key!$B$1)*24</f>
        <v>-0.31666666665114462</v>
      </c>
      <c r="Q2567">
        <f>(Key!$B$2-'17.1'!C2567)*24</f>
        <v>3.2666666666627862</v>
      </c>
      <c r="R2567" s="3">
        <f>C2567-(M2567-Key!$B$5)/(24*Key!$B$6)</f>
        <v>44130.600074074071</v>
      </c>
      <c r="S2567">
        <f>M2567-Key!$B$5</f>
        <v>14.92</v>
      </c>
      <c r="T2567" s="2">
        <f t="shared" si="200"/>
        <v>44129.611111111109</v>
      </c>
      <c r="U2567" t="str">
        <f t="shared" si="201"/>
        <v>10-25-2020 14:40</v>
      </c>
      <c r="V2567">
        <f>IFERROR(IF(W2567=Z2567,VLOOKUP($U2567,[1]C8842!$G$2:$M$145,3,FALSE),0),0)</f>
        <v>22</v>
      </c>
      <c r="W2567">
        <f>VLOOKUP(RIGHT($V$1,5),Key!$A$9:$B$14,2,FALSE)</f>
        <v>10.199999999999999</v>
      </c>
      <c r="X2567">
        <f t="shared" si="204"/>
        <v>0</v>
      </c>
      <c r="Y2567">
        <f>VLOOKUP(RIGHT($X$1,5),Key!$A$9:$B$14,2,FALSE)</f>
        <v>3.7</v>
      </c>
      <c r="Z2567">
        <f t="shared" si="202"/>
        <v>10.199999999999999</v>
      </c>
      <c r="AA2567">
        <f t="shared" si="203"/>
        <v>22</v>
      </c>
    </row>
    <row r="2568" spans="1:27" x14ac:dyDescent="0.3">
      <c r="A2568">
        <v>100067</v>
      </c>
      <c r="B2568">
        <v>230922</v>
      </c>
      <c r="C2568" s="3">
        <v>44130.613888888889</v>
      </c>
      <c r="D2568">
        <v>3</v>
      </c>
      <c r="E2568">
        <v>2</v>
      </c>
      <c r="F2568" t="s">
        <v>26</v>
      </c>
      <c r="G2568">
        <v>4</v>
      </c>
      <c r="H2568">
        <v>61.667969999999997</v>
      </c>
      <c r="I2568">
        <v>70.855469999999997</v>
      </c>
      <c r="J2568">
        <v>3.3164060000000002</v>
      </c>
      <c r="K2568">
        <v>94.039060000000006</v>
      </c>
      <c r="L2568" s="3">
        <v>44130.365972222222</v>
      </c>
      <c r="M2568">
        <v>17.18</v>
      </c>
      <c r="N2568" t="s">
        <v>28</v>
      </c>
      <c r="P2568">
        <f>(C2568-Key!$B$1)*24</f>
        <v>-0.31666666665114462</v>
      </c>
      <c r="Q2568">
        <f>(Key!$B$2-'17.1'!C2568)*24</f>
        <v>3.2666666666627862</v>
      </c>
      <c r="R2568" s="3">
        <f>C2568-(M2568-Key!$B$5)/(24*Key!$B$6)</f>
        <v>44130.600074074071</v>
      </c>
      <c r="S2568">
        <f>M2568-Key!$B$5</f>
        <v>14.92</v>
      </c>
      <c r="T2568" s="2">
        <f t="shared" si="200"/>
        <v>44129.611111111109</v>
      </c>
      <c r="U2568" t="str">
        <f t="shared" si="201"/>
        <v>10-25-2020 14:40</v>
      </c>
      <c r="V2568">
        <f>IFERROR(IF(W2568=Z2568,VLOOKUP($U2568,[1]C8842!$G$2:$M$145,3,FALSE),0),0)</f>
        <v>22</v>
      </c>
      <c r="W2568">
        <f>VLOOKUP(RIGHT($V$1,5),Key!$A$9:$B$14,2,FALSE)</f>
        <v>10.199999999999999</v>
      </c>
      <c r="X2568">
        <f t="shared" si="204"/>
        <v>0</v>
      </c>
      <c r="Y2568">
        <f>VLOOKUP(RIGHT($X$1,5),Key!$A$9:$B$14,2,FALSE)</f>
        <v>3.7</v>
      </c>
      <c r="Z2568">
        <f t="shared" si="202"/>
        <v>10.199999999999999</v>
      </c>
      <c r="AA2568">
        <f t="shared" si="203"/>
        <v>22</v>
      </c>
    </row>
    <row r="2569" spans="1:27" x14ac:dyDescent="0.3">
      <c r="A2569">
        <v>100067</v>
      </c>
      <c r="B2569">
        <v>230922</v>
      </c>
      <c r="C2569" s="3">
        <v>44130.613888888889</v>
      </c>
      <c r="D2569">
        <v>1</v>
      </c>
      <c r="E2569">
        <v>1</v>
      </c>
      <c r="F2569" t="s">
        <v>25</v>
      </c>
      <c r="G2569">
        <v>2</v>
      </c>
      <c r="H2569">
        <v>66.84375</v>
      </c>
      <c r="I2569">
        <v>22.578130000000002</v>
      </c>
      <c r="J2569">
        <v>1.136719</v>
      </c>
      <c r="K2569">
        <v>56.023440000000001</v>
      </c>
      <c r="L2569" s="3">
        <v>44130.365972222222</v>
      </c>
      <c r="M2569">
        <v>17.18</v>
      </c>
      <c r="N2569" t="s">
        <v>28</v>
      </c>
      <c r="P2569">
        <f>(C2569-Key!$B$1)*24</f>
        <v>-0.31666666665114462</v>
      </c>
      <c r="Q2569">
        <f>(Key!$B$2-'17.1'!C2569)*24</f>
        <v>3.2666666666627862</v>
      </c>
      <c r="R2569" s="3">
        <f>C2569-(M2569-Key!$B$5)/(24*Key!$B$6)</f>
        <v>44130.600074074071</v>
      </c>
      <c r="S2569">
        <f>M2569-Key!$B$5</f>
        <v>14.92</v>
      </c>
      <c r="T2569" s="2">
        <f t="shared" si="200"/>
        <v>44129.611111111109</v>
      </c>
      <c r="U2569" t="str">
        <f t="shared" si="201"/>
        <v>10-25-2020 14:40</v>
      </c>
      <c r="V2569">
        <f>IFERROR(IF(W2569=Z2569,VLOOKUP($U2569,[1]C8842!$G$2:$M$145,3,FALSE),0),0)</f>
        <v>22</v>
      </c>
      <c r="W2569">
        <f>VLOOKUP(RIGHT($V$1,5),Key!$A$9:$B$14,2,FALSE)</f>
        <v>10.199999999999999</v>
      </c>
      <c r="X2569">
        <f t="shared" si="204"/>
        <v>0</v>
      </c>
      <c r="Y2569">
        <f>VLOOKUP(RIGHT($X$1,5),Key!$A$9:$B$14,2,FALSE)</f>
        <v>3.7</v>
      </c>
      <c r="Z2569">
        <f t="shared" si="202"/>
        <v>10.199999999999999</v>
      </c>
      <c r="AA2569">
        <f t="shared" si="203"/>
        <v>22</v>
      </c>
    </row>
    <row r="2570" spans="1:27" x14ac:dyDescent="0.3">
      <c r="A2570">
        <v>100067</v>
      </c>
      <c r="B2570">
        <v>230922</v>
      </c>
      <c r="C2570" s="3">
        <v>44130.613888888889</v>
      </c>
      <c r="D2570">
        <v>1</v>
      </c>
      <c r="E2570">
        <v>1</v>
      </c>
      <c r="F2570" t="s">
        <v>25</v>
      </c>
      <c r="G2570">
        <v>1</v>
      </c>
      <c r="H2570">
        <v>70.160160000000005</v>
      </c>
      <c r="I2570">
        <v>16.867190000000001</v>
      </c>
      <c r="J2570">
        <v>0.8671875</v>
      </c>
      <c r="K2570">
        <v>58.023440000000001</v>
      </c>
      <c r="L2570" s="3">
        <v>44130.365972222222</v>
      </c>
      <c r="M2570">
        <v>17.18</v>
      </c>
      <c r="N2570" t="s">
        <v>28</v>
      </c>
      <c r="P2570">
        <f>(C2570-Key!$B$1)*24</f>
        <v>-0.31666666665114462</v>
      </c>
      <c r="Q2570">
        <f>(Key!$B$2-'17.1'!C2570)*24</f>
        <v>3.2666666666627862</v>
      </c>
      <c r="R2570" s="3">
        <f>C2570-(M2570-Key!$B$5)/(24*Key!$B$6)</f>
        <v>44130.600074074071</v>
      </c>
      <c r="S2570">
        <f>M2570-Key!$B$5</f>
        <v>14.92</v>
      </c>
      <c r="T2570" s="2">
        <f t="shared" si="200"/>
        <v>44129.611111111109</v>
      </c>
      <c r="U2570" t="str">
        <f t="shared" si="201"/>
        <v>10-25-2020 14:40</v>
      </c>
      <c r="V2570">
        <f>IFERROR(IF(W2570=Z2570,VLOOKUP($U2570,[1]C8842!$G$2:$M$145,3,FALSE),0),0)</f>
        <v>22</v>
      </c>
      <c r="W2570">
        <f>VLOOKUP(RIGHT($V$1,5),Key!$A$9:$B$14,2,FALSE)</f>
        <v>10.199999999999999</v>
      </c>
      <c r="X2570">
        <f t="shared" si="204"/>
        <v>0</v>
      </c>
      <c r="Y2570">
        <f>VLOOKUP(RIGHT($X$1,5),Key!$A$9:$B$14,2,FALSE)</f>
        <v>3.7</v>
      </c>
      <c r="Z2570">
        <f t="shared" si="202"/>
        <v>10.199999999999999</v>
      </c>
      <c r="AA2570">
        <f t="shared" si="203"/>
        <v>22</v>
      </c>
    </row>
    <row r="2571" spans="1:27" x14ac:dyDescent="0.3">
      <c r="A2571">
        <v>100067</v>
      </c>
      <c r="B2571">
        <v>230922</v>
      </c>
      <c r="C2571" s="3">
        <v>44130.613888888889</v>
      </c>
      <c r="D2571">
        <v>0</v>
      </c>
      <c r="E2571">
        <v>2</v>
      </c>
      <c r="F2571" t="s">
        <v>25</v>
      </c>
      <c r="G2571">
        <v>4</v>
      </c>
      <c r="H2571">
        <v>64.296880000000002</v>
      </c>
      <c r="I2571">
        <v>73.777339999999995</v>
      </c>
      <c r="J2571">
        <v>3.3007810000000002</v>
      </c>
      <c r="K2571">
        <v>45.019530000000003</v>
      </c>
      <c r="L2571" s="3">
        <v>44130.365972222222</v>
      </c>
      <c r="M2571">
        <v>17.18</v>
      </c>
      <c r="N2571" t="s">
        <v>28</v>
      </c>
      <c r="P2571">
        <f>(C2571-Key!$B$1)*24</f>
        <v>-0.31666666665114462</v>
      </c>
      <c r="Q2571">
        <f>(Key!$B$2-'17.1'!C2571)*24</f>
        <v>3.2666666666627862</v>
      </c>
      <c r="R2571" s="3">
        <f>C2571-(M2571-Key!$B$5)/(24*Key!$B$6)</f>
        <v>44130.600074074071</v>
      </c>
      <c r="S2571">
        <f>M2571-Key!$B$5</f>
        <v>14.92</v>
      </c>
      <c r="T2571" s="2">
        <f t="shared" si="200"/>
        <v>44129.611111111109</v>
      </c>
      <c r="U2571" t="str">
        <f t="shared" si="201"/>
        <v>10-25-2020 14:40</v>
      </c>
      <c r="V2571">
        <f>IFERROR(IF(W2571=Z2571,VLOOKUP($U2571,[1]C8842!$G$2:$M$145,3,FALSE),0),0)</f>
        <v>22</v>
      </c>
      <c r="W2571">
        <f>VLOOKUP(RIGHT($V$1,5),Key!$A$9:$B$14,2,FALSE)</f>
        <v>10.199999999999999</v>
      </c>
      <c r="X2571">
        <f t="shared" si="204"/>
        <v>0</v>
      </c>
      <c r="Y2571">
        <f>VLOOKUP(RIGHT($X$1,5),Key!$A$9:$B$14,2,FALSE)</f>
        <v>3.7</v>
      </c>
      <c r="Z2571">
        <f t="shared" si="202"/>
        <v>10.199999999999999</v>
      </c>
      <c r="AA2571">
        <f t="shared" si="203"/>
        <v>22</v>
      </c>
    </row>
    <row r="2572" spans="1:27" x14ac:dyDescent="0.3">
      <c r="A2572">
        <v>100067</v>
      </c>
      <c r="B2572">
        <v>230922</v>
      </c>
      <c r="C2572" s="3">
        <v>44130.613888888889</v>
      </c>
      <c r="D2572">
        <v>1</v>
      </c>
      <c r="E2572">
        <v>1</v>
      </c>
      <c r="F2572" t="s">
        <v>25</v>
      </c>
      <c r="G2572">
        <v>5</v>
      </c>
      <c r="H2572">
        <v>77.121089999999995</v>
      </c>
      <c r="I2572">
        <v>116.48439999999999</v>
      </c>
      <c r="J2572">
        <v>4.2265629999999996</v>
      </c>
      <c r="K2572">
        <v>57.023440000000001</v>
      </c>
      <c r="L2572" s="3">
        <v>44130.365972222222</v>
      </c>
      <c r="M2572">
        <v>17.18</v>
      </c>
      <c r="N2572" t="s">
        <v>28</v>
      </c>
      <c r="P2572">
        <f>(C2572-Key!$B$1)*24</f>
        <v>-0.31666666665114462</v>
      </c>
      <c r="Q2572">
        <f>(Key!$B$2-'17.1'!C2572)*24</f>
        <v>3.2666666666627862</v>
      </c>
      <c r="R2572" s="3">
        <f>C2572-(M2572-Key!$B$5)/(24*Key!$B$6)</f>
        <v>44130.600074074071</v>
      </c>
      <c r="S2572">
        <f>M2572-Key!$B$5</f>
        <v>14.92</v>
      </c>
      <c r="T2572" s="2">
        <f t="shared" si="200"/>
        <v>44129.611111111109</v>
      </c>
      <c r="U2572" t="str">
        <f t="shared" si="201"/>
        <v>10-25-2020 14:40</v>
      </c>
      <c r="V2572">
        <f>IFERROR(IF(W2572=Z2572,VLOOKUP($U2572,[1]C8842!$G$2:$M$145,3,FALSE),0),0)</f>
        <v>22</v>
      </c>
      <c r="W2572">
        <f>VLOOKUP(RIGHT($V$1,5),Key!$A$9:$B$14,2,FALSE)</f>
        <v>10.199999999999999</v>
      </c>
      <c r="X2572">
        <f t="shared" si="204"/>
        <v>0</v>
      </c>
      <c r="Y2572">
        <f>VLOOKUP(RIGHT($X$1,5),Key!$A$9:$B$14,2,FALSE)</f>
        <v>3.7</v>
      </c>
      <c r="Z2572">
        <f t="shared" si="202"/>
        <v>10.199999999999999</v>
      </c>
      <c r="AA2572">
        <f t="shared" si="203"/>
        <v>22</v>
      </c>
    </row>
    <row r="2573" spans="1:27" x14ac:dyDescent="0.3">
      <c r="A2573">
        <v>100067</v>
      </c>
      <c r="B2573">
        <v>230922</v>
      </c>
      <c r="C2573" s="3">
        <v>44130.613888888889</v>
      </c>
      <c r="D2573">
        <v>0</v>
      </c>
      <c r="E2573">
        <v>2</v>
      </c>
      <c r="F2573" t="s">
        <v>25</v>
      </c>
      <c r="G2573">
        <v>1</v>
      </c>
      <c r="H2573">
        <v>65.773439999999994</v>
      </c>
      <c r="I2573">
        <v>13.460940000000001</v>
      </c>
      <c r="J2573">
        <v>0.78515630000000003</v>
      </c>
      <c r="K2573">
        <v>46.019530000000003</v>
      </c>
      <c r="L2573" s="3">
        <v>44130.365972222222</v>
      </c>
      <c r="M2573">
        <v>17.18</v>
      </c>
      <c r="N2573" t="s">
        <v>28</v>
      </c>
      <c r="P2573">
        <f>(C2573-Key!$B$1)*24</f>
        <v>-0.31666666665114462</v>
      </c>
      <c r="Q2573">
        <f>(Key!$B$2-'17.1'!C2573)*24</f>
        <v>3.2666666666627862</v>
      </c>
      <c r="R2573" s="3">
        <f>C2573-(M2573-Key!$B$5)/(24*Key!$B$6)</f>
        <v>44130.600074074071</v>
      </c>
      <c r="S2573">
        <f>M2573-Key!$B$5</f>
        <v>14.92</v>
      </c>
      <c r="T2573" s="2">
        <f t="shared" si="200"/>
        <v>44129.611111111109</v>
      </c>
      <c r="U2573" t="str">
        <f t="shared" si="201"/>
        <v>10-25-2020 14:40</v>
      </c>
      <c r="V2573">
        <f>IFERROR(IF(W2573=Z2573,VLOOKUP($U2573,[1]C8842!$G$2:$M$145,3,FALSE),0),0)</f>
        <v>22</v>
      </c>
      <c r="W2573">
        <f>VLOOKUP(RIGHT($V$1,5),Key!$A$9:$B$14,2,FALSE)</f>
        <v>10.199999999999999</v>
      </c>
      <c r="X2573">
        <f t="shared" si="204"/>
        <v>0</v>
      </c>
      <c r="Y2573">
        <f>VLOOKUP(RIGHT($X$1,5),Key!$A$9:$B$14,2,FALSE)</f>
        <v>3.7</v>
      </c>
      <c r="Z2573">
        <f t="shared" si="202"/>
        <v>10.199999999999999</v>
      </c>
      <c r="AA2573">
        <f t="shared" si="203"/>
        <v>22</v>
      </c>
    </row>
    <row r="2574" spans="1:27" x14ac:dyDescent="0.3">
      <c r="A2574">
        <v>100067</v>
      </c>
      <c r="B2574">
        <v>230922</v>
      </c>
      <c r="C2574" s="3">
        <v>44130.613888888889</v>
      </c>
      <c r="D2574">
        <v>1</v>
      </c>
      <c r="E2574">
        <v>1</v>
      </c>
      <c r="F2574" t="s">
        <v>25</v>
      </c>
      <c r="G2574">
        <v>2</v>
      </c>
      <c r="H2574">
        <v>68.261719999999997</v>
      </c>
      <c r="I2574">
        <v>23.16797</v>
      </c>
      <c r="J2574">
        <v>1.136719</v>
      </c>
      <c r="K2574">
        <v>58.023440000000001</v>
      </c>
      <c r="L2574" s="3">
        <v>44130.365972222222</v>
      </c>
      <c r="M2574">
        <v>17.18</v>
      </c>
      <c r="N2574" t="s">
        <v>28</v>
      </c>
      <c r="P2574">
        <f>(C2574-Key!$B$1)*24</f>
        <v>-0.31666666665114462</v>
      </c>
      <c r="Q2574">
        <f>(Key!$B$2-'17.1'!C2574)*24</f>
        <v>3.2666666666627862</v>
      </c>
      <c r="R2574" s="3">
        <f>C2574-(M2574-Key!$B$5)/(24*Key!$B$6)</f>
        <v>44130.600074074071</v>
      </c>
      <c r="S2574">
        <f>M2574-Key!$B$5</f>
        <v>14.92</v>
      </c>
      <c r="T2574" s="2">
        <f t="shared" si="200"/>
        <v>44129.611111111109</v>
      </c>
      <c r="U2574" t="str">
        <f t="shared" si="201"/>
        <v>10-25-2020 14:40</v>
      </c>
      <c r="V2574">
        <f>IFERROR(IF(W2574=Z2574,VLOOKUP($U2574,[1]C8842!$G$2:$M$145,3,FALSE),0),0)</f>
        <v>22</v>
      </c>
      <c r="W2574">
        <f>VLOOKUP(RIGHT($V$1,5),Key!$A$9:$B$14,2,FALSE)</f>
        <v>10.199999999999999</v>
      </c>
      <c r="X2574">
        <f t="shared" si="204"/>
        <v>0</v>
      </c>
      <c r="Y2574">
        <f>VLOOKUP(RIGHT($X$1,5),Key!$A$9:$B$14,2,FALSE)</f>
        <v>3.7</v>
      </c>
      <c r="Z2574">
        <f t="shared" si="202"/>
        <v>10.199999999999999</v>
      </c>
      <c r="AA2574">
        <f t="shared" si="203"/>
        <v>22</v>
      </c>
    </row>
    <row r="2575" spans="1:27" x14ac:dyDescent="0.3">
      <c r="A2575">
        <v>100067</v>
      </c>
      <c r="B2575">
        <v>230922</v>
      </c>
      <c r="C2575" s="3">
        <v>44130.613888888889</v>
      </c>
      <c r="D2575">
        <v>3</v>
      </c>
      <c r="E2575">
        <v>2</v>
      </c>
      <c r="F2575" t="s">
        <v>26</v>
      </c>
      <c r="G2575">
        <v>2</v>
      </c>
      <c r="H2575">
        <v>61.039059999999999</v>
      </c>
      <c r="I2575">
        <v>21.472660000000001</v>
      </c>
      <c r="J2575">
        <v>1.1953130000000001</v>
      </c>
      <c r="K2575">
        <v>93.039060000000006</v>
      </c>
      <c r="L2575" s="3">
        <v>44130.365972222222</v>
      </c>
      <c r="M2575">
        <v>17.18</v>
      </c>
      <c r="N2575" t="s">
        <v>28</v>
      </c>
      <c r="P2575">
        <f>(C2575-Key!$B$1)*24</f>
        <v>-0.31666666665114462</v>
      </c>
      <c r="Q2575">
        <f>(Key!$B$2-'17.1'!C2575)*24</f>
        <v>3.2666666666627862</v>
      </c>
      <c r="R2575" s="3">
        <f>C2575-(M2575-Key!$B$5)/(24*Key!$B$6)</f>
        <v>44130.600074074071</v>
      </c>
      <c r="S2575">
        <f>M2575-Key!$B$5</f>
        <v>14.92</v>
      </c>
      <c r="T2575" s="2">
        <f t="shared" si="200"/>
        <v>44129.611111111109</v>
      </c>
      <c r="U2575" t="str">
        <f t="shared" si="201"/>
        <v>10-25-2020 14:40</v>
      </c>
      <c r="V2575">
        <f>IFERROR(IF(W2575=Z2575,VLOOKUP($U2575,[1]C8842!$G$2:$M$145,3,FALSE),0),0)</f>
        <v>22</v>
      </c>
      <c r="W2575">
        <f>VLOOKUP(RIGHT($V$1,5),Key!$A$9:$B$14,2,FALSE)</f>
        <v>10.199999999999999</v>
      </c>
      <c r="X2575">
        <f t="shared" si="204"/>
        <v>0</v>
      </c>
      <c r="Y2575">
        <f>VLOOKUP(RIGHT($X$1,5),Key!$A$9:$B$14,2,FALSE)</f>
        <v>3.7</v>
      </c>
      <c r="Z2575">
        <f t="shared" si="202"/>
        <v>10.199999999999999</v>
      </c>
      <c r="AA2575">
        <f t="shared" si="203"/>
        <v>22</v>
      </c>
    </row>
    <row r="2576" spans="1:27" x14ac:dyDescent="0.3">
      <c r="A2576">
        <v>100067</v>
      </c>
      <c r="B2576">
        <v>230922</v>
      </c>
      <c r="C2576" s="3">
        <v>44130.613888888889</v>
      </c>
      <c r="D2576">
        <v>3</v>
      </c>
      <c r="E2576">
        <v>2</v>
      </c>
      <c r="F2576" t="s">
        <v>26</v>
      </c>
      <c r="G2576">
        <v>2</v>
      </c>
      <c r="H2576">
        <v>62.855469999999997</v>
      </c>
      <c r="I2576">
        <v>21.765630000000002</v>
      </c>
      <c r="J2576">
        <v>1.175781</v>
      </c>
      <c r="K2576">
        <v>93.039060000000006</v>
      </c>
      <c r="L2576" s="3">
        <v>44130.365972222222</v>
      </c>
      <c r="M2576">
        <v>17.18</v>
      </c>
      <c r="N2576" t="s">
        <v>28</v>
      </c>
      <c r="P2576">
        <f>(C2576-Key!$B$1)*24</f>
        <v>-0.31666666665114462</v>
      </c>
      <c r="Q2576">
        <f>(Key!$B$2-'17.1'!C2576)*24</f>
        <v>3.2666666666627862</v>
      </c>
      <c r="R2576" s="3">
        <f>C2576-(M2576-Key!$B$5)/(24*Key!$B$6)</f>
        <v>44130.600074074071</v>
      </c>
      <c r="S2576">
        <f>M2576-Key!$B$5</f>
        <v>14.92</v>
      </c>
      <c r="T2576" s="2">
        <f t="shared" si="200"/>
        <v>44129.611111111109</v>
      </c>
      <c r="U2576" t="str">
        <f t="shared" si="201"/>
        <v>10-25-2020 14:40</v>
      </c>
      <c r="V2576">
        <f>IFERROR(IF(W2576=Z2576,VLOOKUP($U2576,[1]C8842!$G$2:$M$145,3,FALSE),0),0)</f>
        <v>22</v>
      </c>
      <c r="W2576">
        <f>VLOOKUP(RIGHT($V$1,5),Key!$A$9:$B$14,2,FALSE)</f>
        <v>10.199999999999999</v>
      </c>
      <c r="X2576">
        <f t="shared" si="204"/>
        <v>0</v>
      </c>
      <c r="Y2576">
        <f>VLOOKUP(RIGHT($X$1,5),Key!$A$9:$B$14,2,FALSE)</f>
        <v>3.7</v>
      </c>
      <c r="Z2576">
        <f t="shared" si="202"/>
        <v>10.199999999999999</v>
      </c>
      <c r="AA2576">
        <f t="shared" si="203"/>
        <v>22</v>
      </c>
    </row>
    <row r="2577" spans="1:27" x14ac:dyDescent="0.3">
      <c r="A2577">
        <v>100067</v>
      </c>
      <c r="B2577">
        <v>230922</v>
      </c>
      <c r="C2577" s="3">
        <v>44130.613888888889</v>
      </c>
      <c r="D2577">
        <v>0</v>
      </c>
      <c r="E2577">
        <v>2</v>
      </c>
      <c r="F2577" t="s">
        <v>25</v>
      </c>
      <c r="G2577">
        <v>4</v>
      </c>
      <c r="H2577">
        <v>68.355469999999997</v>
      </c>
      <c r="I2577">
        <v>52.359380000000002</v>
      </c>
      <c r="J2577">
        <v>2.2695310000000002</v>
      </c>
      <c r="K2577">
        <v>46.019530000000003</v>
      </c>
      <c r="L2577" s="3">
        <v>44130.365972222222</v>
      </c>
      <c r="M2577">
        <v>17.18</v>
      </c>
      <c r="N2577" t="s">
        <v>28</v>
      </c>
      <c r="P2577">
        <f>(C2577-Key!$B$1)*24</f>
        <v>-0.31666666665114462</v>
      </c>
      <c r="Q2577">
        <f>(Key!$B$2-'17.1'!C2577)*24</f>
        <v>3.2666666666627862</v>
      </c>
      <c r="R2577" s="3">
        <f>C2577-(M2577-Key!$B$5)/(24*Key!$B$6)</f>
        <v>44130.600074074071</v>
      </c>
      <c r="S2577">
        <f>M2577-Key!$B$5</f>
        <v>14.92</v>
      </c>
      <c r="T2577" s="2">
        <f t="shared" si="200"/>
        <v>44129.611111111109</v>
      </c>
      <c r="U2577" t="str">
        <f t="shared" si="201"/>
        <v>10-25-2020 14:40</v>
      </c>
      <c r="V2577">
        <f>IFERROR(IF(W2577=Z2577,VLOOKUP($U2577,[1]C8842!$G$2:$M$145,3,FALSE),0),0)</f>
        <v>22</v>
      </c>
      <c r="W2577">
        <f>VLOOKUP(RIGHT($V$1,5),Key!$A$9:$B$14,2,FALSE)</f>
        <v>10.199999999999999</v>
      </c>
      <c r="X2577">
        <f t="shared" si="204"/>
        <v>0</v>
      </c>
      <c r="Y2577">
        <f>VLOOKUP(RIGHT($X$1,5),Key!$A$9:$B$14,2,FALSE)</f>
        <v>3.7</v>
      </c>
      <c r="Z2577">
        <f t="shared" si="202"/>
        <v>10.199999999999999</v>
      </c>
      <c r="AA2577">
        <f t="shared" si="203"/>
        <v>22</v>
      </c>
    </row>
    <row r="2578" spans="1:27" x14ac:dyDescent="0.3">
      <c r="A2578">
        <v>100067</v>
      </c>
      <c r="B2578">
        <v>230922</v>
      </c>
      <c r="C2578" s="3">
        <v>44130.613888888889</v>
      </c>
      <c r="D2578">
        <v>3</v>
      </c>
      <c r="E2578">
        <v>2</v>
      </c>
      <c r="F2578" t="s">
        <v>26</v>
      </c>
      <c r="G2578">
        <v>4</v>
      </c>
      <c r="H2578">
        <v>66.210939999999994</v>
      </c>
      <c r="I2578">
        <v>72.207030000000003</v>
      </c>
      <c r="J2578">
        <v>3.1445310000000002</v>
      </c>
      <c r="K2578">
        <v>94.039060000000006</v>
      </c>
      <c r="L2578" s="3">
        <v>44130.365972222222</v>
      </c>
      <c r="M2578">
        <v>17.18</v>
      </c>
      <c r="N2578" t="s">
        <v>28</v>
      </c>
      <c r="P2578">
        <f>(C2578-Key!$B$1)*24</f>
        <v>-0.31666666665114462</v>
      </c>
      <c r="Q2578">
        <f>(Key!$B$2-'17.1'!C2578)*24</f>
        <v>3.2666666666627862</v>
      </c>
      <c r="R2578" s="3">
        <f>C2578-(M2578-Key!$B$5)/(24*Key!$B$6)</f>
        <v>44130.600074074071</v>
      </c>
      <c r="S2578">
        <f>M2578-Key!$B$5</f>
        <v>14.92</v>
      </c>
      <c r="T2578" s="2">
        <f t="shared" si="200"/>
        <v>44129.611111111109</v>
      </c>
      <c r="U2578" t="str">
        <f t="shared" si="201"/>
        <v>10-25-2020 14:40</v>
      </c>
      <c r="V2578">
        <f>IFERROR(IF(W2578=Z2578,VLOOKUP($U2578,[1]C8842!$G$2:$M$145,3,FALSE),0),0)</f>
        <v>22</v>
      </c>
      <c r="W2578">
        <f>VLOOKUP(RIGHT($V$1,5),Key!$A$9:$B$14,2,FALSE)</f>
        <v>10.199999999999999</v>
      </c>
      <c r="X2578">
        <f t="shared" si="204"/>
        <v>0</v>
      </c>
      <c r="Y2578">
        <f>VLOOKUP(RIGHT($X$1,5),Key!$A$9:$B$14,2,FALSE)</f>
        <v>3.7</v>
      </c>
      <c r="Z2578">
        <f t="shared" si="202"/>
        <v>10.199999999999999</v>
      </c>
      <c r="AA2578">
        <f t="shared" si="203"/>
        <v>22</v>
      </c>
    </row>
    <row r="2579" spans="1:27" x14ac:dyDescent="0.3">
      <c r="A2579">
        <v>100067</v>
      </c>
      <c r="B2579">
        <v>230922</v>
      </c>
      <c r="C2579" s="3">
        <v>44130.613888888889</v>
      </c>
      <c r="D2579">
        <v>2</v>
      </c>
      <c r="E2579">
        <v>1</v>
      </c>
      <c r="F2579" t="s">
        <v>26</v>
      </c>
      <c r="G2579">
        <v>3</v>
      </c>
      <c r="H2579">
        <v>65.578130000000002</v>
      </c>
      <c r="I2579">
        <v>36.171880000000002</v>
      </c>
      <c r="J2579">
        <v>1.7109380000000001</v>
      </c>
      <c r="K2579">
        <v>82.035160000000005</v>
      </c>
      <c r="L2579" s="3">
        <v>44130.365972222222</v>
      </c>
      <c r="M2579">
        <v>17.18</v>
      </c>
      <c r="N2579" t="s">
        <v>28</v>
      </c>
      <c r="P2579">
        <f>(C2579-Key!$B$1)*24</f>
        <v>-0.31666666665114462</v>
      </c>
      <c r="Q2579">
        <f>(Key!$B$2-'17.1'!C2579)*24</f>
        <v>3.2666666666627862</v>
      </c>
      <c r="R2579" s="3">
        <f>C2579-(M2579-Key!$B$5)/(24*Key!$B$6)</f>
        <v>44130.600074074071</v>
      </c>
      <c r="S2579">
        <f>M2579-Key!$B$5</f>
        <v>14.92</v>
      </c>
      <c r="T2579" s="2">
        <f t="shared" si="200"/>
        <v>44129.611111111109</v>
      </c>
      <c r="U2579" t="str">
        <f t="shared" si="201"/>
        <v>10-25-2020 14:40</v>
      </c>
      <c r="V2579">
        <f>IFERROR(IF(W2579=Z2579,VLOOKUP($U2579,[1]C8842!$G$2:$M$145,3,FALSE),0),0)</f>
        <v>22</v>
      </c>
      <c r="W2579">
        <f>VLOOKUP(RIGHT($V$1,5),Key!$A$9:$B$14,2,FALSE)</f>
        <v>10.199999999999999</v>
      </c>
      <c r="X2579">
        <f t="shared" si="204"/>
        <v>0</v>
      </c>
      <c r="Y2579">
        <f>VLOOKUP(RIGHT($X$1,5),Key!$A$9:$B$14,2,FALSE)</f>
        <v>3.7</v>
      </c>
      <c r="Z2579">
        <f t="shared" si="202"/>
        <v>10.199999999999999</v>
      </c>
      <c r="AA2579">
        <f t="shared" si="203"/>
        <v>22</v>
      </c>
    </row>
    <row r="2580" spans="1:27" x14ac:dyDescent="0.3">
      <c r="A2580">
        <v>100067</v>
      </c>
      <c r="B2580">
        <v>230922</v>
      </c>
      <c r="C2580" s="3">
        <v>44130.613888888889</v>
      </c>
      <c r="D2580">
        <v>3</v>
      </c>
      <c r="E2580">
        <v>2</v>
      </c>
      <c r="F2580" t="s">
        <v>26</v>
      </c>
      <c r="G2580">
        <v>1</v>
      </c>
      <c r="H2580">
        <v>68.539060000000006</v>
      </c>
      <c r="I2580">
        <v>16.61328</v>
      </c>
      <c r="J2580">
        <v>0.875</v>
      </c>
      <c r="K2580">
        <v>93.039060000000006</v>
      </c>
      <c r="L2580" s="3">
        <v>44130.365972222222</v>
      </c>
      <c r="M2580">
        <v>17.18</v>
      </c>
      <c r="N2580" t="s">
        <v>28</v>
      </c>
      <c r="P2580">
        <f>(C2580-Key!$B$1)*24</f>
        <v>-0.31666666665114462</v>
      </c>
      <c r="Q2580">
        <f>(Key!$B$2-'17.1'!C2580)*24</f>
        <v>3.2666666666627862</v>
      </c>
      <c r="R2580" s="3">
        <f>C2580-(M2580-Key!$B$5)/(24*Key!$B$6)</f>
        <v>44130.600074074071</v>
      </c>
      <c r="S2580">
        <f>M2580-Key!$B$5</f>
        <v>14.92</v>
      </c>
      <c r="T2580" s="2">
        <f t="shared" si="200"/>
        <v>44129.611111111109</v>
      </c>
      <c r="U2580" t="str">
        <f t="shared" si="201"/>
        <v>10-25-2020 14:40</v>
      </c>
      <c r="V2580">
        <f>IFERROR(IF(W2580=Z2580,VLOOKUP($U2580,[1]C8842!$G$2:$M$145,3,FALSE),0),0)</f>
        <v>22</v>
      </c>
      <c r="W2580">
        <f>VLOOKUP(RIGHT($V$1,5),Key!$A$9:$B$14,2,FALSE)</f>
        <v>10.199999999999999</v>
      </c>
      <c r="X2580">
        <f t="shared" si="204"/>
        <v>0</v>
      </c>
      <c r="Y2580">
        <f>VLOOKUP(RIGHT($X$1,5),Key!$A$9:$B$14,2,FALSE)</f>
        <v>3.7</v>
      </c>
      <c r="Z2580">
        <f t="shared" si="202"/>
        <v>10.199999999999999</v>
      </c>
      <c r="AA2580">
        <f t="shared" si="203"/>
        <v>22</v>
      </c>
    </row>
    <row r="2581" spans="1:27" x14ac:dyDescent="0.3">
      <c r="A2581">
        <v>100067</v>
      </c>
      <c r="B2581">
        <v>230922</v>
      </c>
      <c r="C2581" s="3">
        <v>44130.613888888889</v>
      </c>
      <c r="D2581">
        <v>2</v>
      </c>
      <c r="E2581">
        <v>1</v>
      </c>
      <c r="F2581" t="s">
        <v>26</v>
      </c>
      <c r="G2581">
        <v>1</v>
      </c>
      <c r="H2581">
        <v>68.679689999999994</v>
      </c>
      <c r="I2581">
        <v>17.42578</v>
      </c>
      <c r="J2581">
        <v>0.90625</v>
      </c>
      <c r="K2581">
        <v>82.035160000000005</v>
      </c>
      <c r="L2581" s="3">
        <v>44130.365972222222</v>
      </c>
      <c r="M2581">
        <v>17.18</v>
      </c>
      <c r="N2581" t="s">
        <v>28</v>
      </c>
      <c r="P2581">
        <f>(C2581-Key!$B$1)*24</f>
        <v>-0.31666666665114462</v>
      </c>
      <c r="Q2581">
        <f>(Key!$B$2-'17.1'!C2581)*24</f>
        <v>3.2666666666627862</v>
      </c>
      <c r="R2581" s="3">
        <f>C2581-(M2581-Key!$B$5)/(24*Key!$B$6)</f>
        <v>44130.600074074071</v>
      </c>
      <c r="S2581">
        <f>M2581-Key!$B$5</f>
        <v>14.92</v>
      </c>
      <c r="T2581" s="2">
        <f t="shared" si="200"/>
        <v>44129.611111111109</v>
      </c>
      <c r="U2581" t="str">
        <f t="shared" si="201"/>
        <v>10-25-2020 14:40</v>
      </c>
      <c r="V2581">
        <f>IFERROR(IF(W2581=Z2581,VLOOKUP($U2581,[1]C8842!$G$2:$M$145,3,FALSE),0),0)</f>
        <v>22</v>
      </c>
      <c r="W2581">
        <f>VLOOKUP(RIGHT($V$1,5),Key!$A$9:$B$14,2,FALSE)</f>
        <v>10.199999999999999</v>
      </c>
      <c r="X2581">
        <f t="shared" si="204"/>
        <v>0</v>
      </c>
      <c r="Y2581">
        <f>VLOOKUP(RIGHT($X$1,5),Key!$A$9:$B$14,2,FALSE)</f>
        <v>3.7</v>
      </c>
      <c r="Z2581">
        <f t="shared" si="202"/>
        <v>10.199999999999999</v>
      </c>
      <c r="AA2581">
        <f t="shared" si="203"/>
        <v>22</v>
      </c>
    </row>
    <row r="2582" spans="1:27" x14ac:dyDescent="0.3">
      <c r="A2582">
        <v>100067</v>
      </c>
      <c r="B2582">
        <v>230922</v>
      </c>
      <c r="C2582" s="3">
        <v>44130.614583333336</v>
      </c>
      <c r="D2582">
        <v>2</v>
      </c>
      <c r="E2582">
        <v>1</v>
      </c>
      <c r="F2582" t="s">
        <v>26</v>
      </c>
      <c r="G2582">
        <v>1</v>
      </c>
      <c r="H2582">
        <v>68.402339999999995</v>
      </c>
      <c r="I2582">
        <v>17.253910000000001</v>
      </c>
      <c r="J2582">
        <v>0.90234380000000003</v>
      </c>
      <c r="K2582">
        <v>82.035160000000005</v>
      </c>
      <c r="L2582" s="3">
        <v>44130.365972222222</v>
      </c>
      <c r="M2582">
        <v>17.18</v>
      </c>
      <c r="N2582" t="s">
        <v>28</v>
      </c>
      <c r="P2582">
        <f>(C2582-Key!$B$1)*24</f>
        <v>-0.29999999993015081</v>
      </c>
      <c r="Q2582">
        <f>(Key!$B$2-'17.1'!C2582)*24</f>
        <v>3.2499999999417923</v>
      </c>
      <c r="R2582" s="3">
        <f>C2582-(M2582-Key!$B$5)/(24*Key!$B$6)</f>
        <v>44130.600768518518</v>
      </c>
      <c r="S2582">
        <f>M2582-Key!$B$5</f>
        <v>14.92</v>
      </c>
      <c r="T2582" s="2">
        <f t="shared" si="200"/>
        <v>44129.618055555555</v>
      </c>
      <c r="U2582" t="str">
        <f t="shared" si="201"/>
        <v>10-25-2020 14:50</v>
      </c>
      <c r="V2582">
        <f>IFERROR(IF(W2582=Z2582,VLOOKUP($U2582,[1]C8842!$G$2:$M$145,3,FALSE),0),0)</f>
        <v>23</v>
      </c>
      <c r="W2582">
        <f>VLOOKUP(RIGHT($V$1,5),Key!$A$9:$B$14,2,FALSE)</f>
        <v>10.199999999999999</v>
      </c>
      <c r="X2582">
        <f t="shared" si="204"/>
        <v>0</v>
      </c>
      <c r="Y2582">
        <f>VLOOKUP(RIGHT($X$1,5),Key!$A$9:$B$14,2,FALSE)</f>
        <v>3.7</v>
      </c>
      <c r="Z2582">
        <f t="shared" si="202"/>
        <v>10.199999999999999</v>
      </c>
      <c r="AA2582">
        <f t="shared" si="203"/>
        <v>23</v>
      </c>
    </row>
    <row r="2583" spans="1:27" x14ac:dyDescent="0.3">
      <c r="A2583">
        <v>100067</v>
      </c>
      <c r="B2583">
        <v>230922</v>
      </c>
      <c r="C2583" s="3">
        <v>44130.614583333336</v>
      </c>
      <c r="D2583">
        <v>3</v>
      </c>
      <c r="E2583">
        <v>2</v>
      </c>
      <c r="F2583" t="s">
        <v>26</v>
      </c>
      <c r="G2583">
        <v>1</v>
      </c>
      <c r="H2583">
        <v>63.085940000000001</v>
      </c>
      <c r="I2583">
        <v>17.226559999999999</v>
      </c>
      <c r="J2583">
        <v>0.9765625</v>
      </c>
      <c r="K2583">
        <v>94.039060000000006</v>
      </c>
      <c r="L2583" s="3">
        <v>44130.365972222222</v>
      </c>
      <c r="M2583">
        <v>17.18</v>
      </c>
      <c r="N2583" t="s">
        <v>28</v>
      </c>
      <c r="P2583">
        <f>(C2583-Key!$B$1)*24</f>
        <v>-0.29999999993015081</v>
      </c>
      <c r="Q2583">
        <f>(Key!$B$2-'17.1'!C2583)*24</f>
        <v>3.2499999999417923</v>
      </c>
      <c r="R2583" s="3">
        <f>C2583-(M2583-Key!$B$5)/(24*Key!$B$6)</f>
        <v>44130.600768518518</v>
      </c>
      <c r="S2583">
        <f>M2583-Key!$B$5</f>
        <v>14.92</v>
      </c>
      <c r="T2583" s="2">
        <f t="shared" si="200"/>
        <v>44129.618055555555</v>
      </c>
      <c r="U2583" t="str">
        <f t="shared" si="201"/>
        <v>10-25-2020 14:50</v>
      </c>
      <c r="V2583">
        <f>IFERROR(IF(W2583=Z2583,VLOOKUP($U2583,[1]C8842!$G$2:$M$145,3,FALSE),0),0)</f>
        <v>23</v>
      </c>
      <c r="W2583">
        <f>VLOOKUP(RIGHT($V$1,5),Key!$A$9:$B$14,2,FALSE)</f>
        <v>10.199999999999999</v>
      </c>
      <c r="X2583">
        <f t="shared" si="204"/>
        <v>0</v>
      </c>
      <c r="Y2583">
        <f>VLOOKUP(RIGHT($X$1,5),Key!$A$9:$B$14,2,FALSE)</f>
        <v>3.7</v>
      </c>
      <c r="Z2583">
        <f t="shared" si="202"/>
        <v>10.199999999999999</v>
      </c>
      <c r="AA2583">
        <f t="shared" si="203"/>
        <v>23</v>
      </c>
    </row>
    <row r="2584" spans="1:27" x14ac:dyDescent="0.3">
      <c r="A2584">
        <v>100067</v>
      </c>
      <c r="B2584">
        <v>230922</v>
      </c>
      <c r="C2584" s="3">
        <v>44130.614583333336</v>
      </c>
      <c r="D2584">
        <v>2</v>
      </c>
      <c r="E2584">
        <v>1</v>
      </c>
      <c r="F2584" t="s">
        <v>26</v>
      </c>
      <c r="G2584">
        <v>1</v>
      </c>
      <c r="H2584">
        <v>67.765630000000002</v>
      </c>
      <c r="I2584">
        <v>18.589839999999999</v>
      </c>
      <c r="J2584">
        <v>0.96484380000000003</v>
      </c>
      <c r="K2584">
        <v>80.03125</v>
      </c>
      <c r="L2584" s="3">
        <v>44130.365972222222</v>
      </c>
      <c r="M2584">
        <v>17.18</v>
      </c>
      <c r="N2584" t="s">
        <v>28</v>
      </c>
      <c r="P2584">
        <f>(C2584-Key!$B$1)*24</f>
        <v>-0.29999999993015081</v>
      </c>
      <c r="Q2584">
        <f>(Key!$B$2-'17.1'!C2584)*24</f>
        <v>3.2499999999417923</v>
      </c>
      <c r="R2584" s="3">
        <f>C2584-(M2584-Key!$B$5)/(24*Key!$B$6)</f>
        <v>44130.600768518518</v>
      </c>
      <c r="S2584">
        <f>M2584-Key!$B$5</f>
        <v>14.92</v>
      </c>
      <c r="T2584" s="2">
        <f t="shared" si="200"/>
        <v>44129.618055555555</v>
      </c>
      <c r="U2584" t="str">
        <f t="shared" si="201"/>
        <v>10-25-2020 14:50</v>
      </c>
      <c r="V2584">
        <f>IFERROR(IF(W2584=Z2584,VLOOKUP($U2584,[1]C8842!$G$2:$M$145,3,FALSE),0),0)</f>
        <v>23</v>
      </c>
      <c r="W2584">
        <f>VLOOKUP(RIGHT($V$1,5),Key!$A$9:$B$14,2,FALSE)</f>
        <v>10.199999999999999</v>
      </c>
      <c r="X2584">
        <f t="shared" si="204"/>
        <v>0</v>
      </c>
      <c r="Y2584">
        <f>VLOOKUP(RIGHT($X$1,5),Key!$A$9:$B$14,2,FALSE)</f>
        <v>3.7</v>
      </c>
      <c r="Z2584">
        <f t="shared" si="202"/>
        <v>10.199999999999999</v>
      </c>
      <c r="AA2584">
        <f t="shared" si="203"/>
        <v>23</v>
      </c>
    </row>
    <row r="2585" spans="1:27" x14ac:dyDescent="0.3">
      <c r="A2585">
        <v>100067</v>
      </c>
      <c r="B2585">
        <v>230922</v>
      </c>
      <c r="C2585" s="3">
        <v>44130.614583333336</v>
      </c>
      <c r="D2585">
        <v>3</v>
      </c>
      <c r="E2585">
        <v>2</v>
      </c>
      <c r="F2585" t="s">
        <v>26</v>
      </c>
      <c r="G2585">
        <v>1</v>
      </c>
      <c r="H2585">
        <v>61.75</v>
      </c>
      <c r="I2585">
        <v>15.746090000000001</v>
      </c>
      <c r="J2585">
        <v>0.93359380000000003</v>
      </c>
      <c r="K2585">
        <v>92.039060000000006</v>
      </c>
      <c r="L2585" s="3">
        <v>44130.365972222222</v>
      </c>
      <c r="M2585">
        <v>17.18</v>
      </c>
      <c r="N2585" t="s">
        <v>28</v>
      </c>
      <c r="P2585">
        <f>(C2585-Key!$B$1)*24</f>
        <v>-0.29999999993015081</v>
      </c>
      <c r="Q2585">
        <f>(Key!$B$2-'17.1'!C2585)*24</f>
        <v>3.2499999999417923</v>
      </c>
      <c r="R2585" s="3">
        <f>C2585-(M2585-Key!$B$5)/(24*Key!$B$6)</f>
        <v>44130.600768518518</v>
      </c>
      <c r="S2585">
        <f>M2585-Key!$B$5</f>
        <v>14.92</v>
      </c>
      <c r="T2585" s="2">
        <f t="shared" si="200"/>
        <v>44129.618055555555</v>
      </c>
      <c r="U2585" t="str">
        <f t="shared" si="201"/>
        <v>10-25-2020 14:50</v>
      </c>
      <c r="V2585">
        <f>IFERROR(IF(W2585=Z2585,VLOOKUP($U2585,[1]C8842!$G$2:$M$145,3,FALSE),0),0)</f>
        <v>23</v>
      </c>
      <c r="W2585">
        <f>VLOOKUP(RIGHT($V$1,5),Key!$A$9:$B$14,2,FALSE)</f>
        <v>10.199999999999999</v>
      </c>
      <c r="X2585">
        <f t="shared" si="204"/>
        <v>0</v>
      </c>
      <c r="Y2585">
        <f>VLOOKUP(RIGHT($X$1,5),Key!$A$9:$B$14,2,FALSE)</f>
        <v>3.7</v>
      </c>
      <c r="Z2585">
        <f t="shared" si="202"/>
        <v>10.199999999999999</v>
      </c>
      <c r="AA2585">
        <f t="shared" si="203"/>
        <v>23</v>
      </c>
    </row>
    <row r="2586" spans="1:27" x14ac:dyDescent="0.3">
      <c r="A2586">
        <v>100067</v>
      </c>
      <c r="B2586">
        <v>230922</v>
      </c>
      <c r="C2586" s="3">
        <v>44130.614583333336</v>
      </c>
      <c r="D2586">
        <v>3</v>
      </c>
      <c r="E2586">
        <v>2</v>
      </c>
      <c r="F2586" t="s">
        <v>26</v>
      </c>
      <c r="G2586">
        <v>1</v>
      </c>
      <c r="H2586">
        <v>60.648440000000001</v>
      </c>
      <c r="I2586">
        <v>18.14453</v>
      </c>
      <c r="J2586">
        <v>1.058594</v>
      </c>
      <c r="K2586">
        <v>93.039060000000006</v>
      </c>
      <c r="L2586" s="3">
        <v>44130.365972222222</v>
      </c>
      <c r="M2586">
        <v>17.18</v>
      </c>
      <c r="N2586" t="s">
        <v>28</v>
      </c>
      <c r="P2586">
        <f>(C2586-Key!$B$1)*24</f>
        <v>-0.29999999993015081</v>
      </c>
      <c r="Q2586">
        <f>(Key!$B$2-'17.1'!C2586)*24</f>
        <v>3.2499999999417923</v>
      </c>
      <c r="R2586" s="3">
        <f>C2586-(M2586-Key!$B$5)/(24*Key!$B$6)</f>
        <v>44130.600768518518</v>
      </c>
      <c r="S2586">
        <f>M2586-Key!$B$5</f>
        <v>14.92</v>
      </c>
      <c r="T2586" s="2">
        <f t="shared" si="200"/>
        <v>44129.618055555555</v>
      </c>
      <c r="U2586" t="str">
        <f t="shared" si="201"/>
        <v>10-25-2020 14:50</v>
      </c>
      <c r="V2586">
        <f>IFERROR(IF(W2586=Z2586,VLOOKUP($U2586,[1]C8842!$G$2:$M$145,3,FALSE),0),0)</f>
        <v>23</v>
      </c>
      <c r="W2586">
        <f>VLOOKUP(RIGHT($V$1,5),Key!$A$9:$B$14,2,FALSE)</f>
        <v>10.199999999999999</v>
      </c>
      <c r="X2586">
        <f t="shared" si="204"/>
        <v>0</v>
      </c>
      <c r="Y2586">
        <f>VLOOKUP(RIGHT($X$1,5),Key!$A$9:$B$14,2,FALSE)</f>
        <v>3.7</v>
      </c>
      <c r="Z2586">
        <f t="shared" si="202"/>
        <v>10.199999999999999</v>
      </c>
      <c r="AA2586">
        <f t="shared" si="203"/>
        <v>23</v>
      </c>
    </row>
    <row r="2587" spans="1:27" x14ac:dyDescent="0.3">
      <c r="A2587">
        <v>100067</v>
      </c>
      <c r="B2587">
        <v>230922</v>
      </c>
      <c r="C2587" s="3">
        <v>44130.614583333336</v>
      </c>
      <c r="D2587">
        <v>0</v>
      </c>
      <c r="E2587">
        <v>2</v>
      </c>
      <c r="F2587" t="s">
        <v>25</v>
      </c>
      <c r="G2587">
        <v>1</v>
      </c>
      <c r="H2587">
        <v>64.75</v>
      </c>
      <c r="I2587">
        <v>15.628909999999999</v>
      </c>
      <c r="J2587">
        <v>0.88671880000000003</v>
      </c>
      <c r="K2587">
        <v>44.019530000000003</v>
      </c>
      <c r="L2587" s="3">
        <v>44130.365972222222</v>
      </c>
      <c r="M2587">
        <v>17.18</v>
      </c>
      <c r="N2587" t="s">
        <v>28</v>
      </c>
      <c r="P2587">
        <f>(C2587-Key!$B$1)*24</f>
        <v>-0.29999999993015081</v>
      </c>
      <c r="Q2587">
        <f>(Key!$B$2-'17.1'!C2587)*24</f>
        <v>3.2499999999417923</v>
      </c>
      <c r="R2587" s="3">
        <f>C2587-(M2587-Key!$B$5)/(24*Key!$B$6)</f>
        <v>44130.600768518518</v>
      </c>
      <c r="S2587">
        <f>M2587-Key!$B$5</f>
        <v>14.92</v>
      </c>
      <c r="T2587" s="2">
        <f t="shared" si="200"/>
        <v>44129.618055555555</v>
      </c>
      <c r="U2587" t="str">
        <f t="shared" si="201"/>
        <v>10-25-2020 14:50</v>
      </c>
      <c r="V2587">
        <f>IFERROR(IF(W2587=Z2587,VLOOKUP($U2587,[1]C8842!$G$2:$M$145,3,FALSE),0),0)</f>
        <v>23</v>
      </c>
      <c r="W2587">
        <f>VLOOKUP(RIGHT($V$1,5),Key!$A$9:$B$14,2,FALSE)</f>
        <v>10.199999999999999</v>
      </c>
      <c r="X2587">
        <f t="shared" si="204"/>
        <v>0</v>
      </c>
      <c r="Y2587">
        <f>VLOOKUP(RIGHT($X$1,5),Key!$A$9:$B$14,2,FALSE)</f>
        <v>3.7</v>
      </c>
      <c r="Z2587">
        <f t="shared" si="202"/>
        <v>10.199999999999999</v>
      </c>
      <c r="AA2587">
        <f t="shared" si="203"/>
        <v>23</v>
      </c>
    </row>
    <row r="2588" spans="1:27" x14ac:dyDescent="0.3">
      <c r="A2588">
        <v>100067</v>
      </c>
      <c r="B2588">
        <v>230922</v>
      </c>
      <c r="C2588" s="3">
        <v>44130.614583333336</v>
      </c>
      <c r="D2588">
        <v>1</v>
      </c>
      <c r="E2588">
        <v>1</v>
      </c>
      <c r="F2588" t="s">
        <v>25</v>
      </c>
      <c r="G2588">
        <v>1</v>
      </c>
      <c r="H2588">
        <v>67.792969999999997</v>
      </c>
      <c r="I2588">
        <v>19.367190000000001</v>
      </c>
      <c r="J2588">
        <v>0.99609380000000003</v>
      </c>
      <c r="K2588">
        <v>58.023440000000001</v>
      </c>
      <c r="L2588" s="3">
        <v>44130.365972222222</v>
      </c>
      <c r="M2588">
        <v>17.18</v>
      </c>
      <c r="N2588" t="s">
        <v>28</v>
      </c>
      <c r="P2588">
        <f>(C2588-Key!$B$1)*24</f>
        <v>-0.29999999993015081</v>
      </c>
      <c r="Q2588">
        <f>(Key!$B$2-'17.1'!C2588)*24</f>
        <v>3.2499999999417923</v>
      </c>
      <c r="R2588" s="3">
        <f>C2588-(M2588-Key!$B$5)/(24*Key!$B$6)</f>
        <v>44130.600768518518</v>
      </c>
      <c r="S2588">
        <f>M2588-Key!$B$5</f>
        <v>14.92</v>
      </c>
      <c r="T2588" s="2">
        <f t="shared" si="200"/>
        <v>44129.618055555555</v>
      </c>
      <c r="U2588" t="str">
        <f t="shared" si="201"/>
        <v>10-25-2020 14:50</v>
      </c>
      <c r="V2588">
        <f>IFERROR(IF(W2588=Z2588,VLOOKUP($U2588,[1]C8842!$G$2:$M$145,3,FALSE),0),0)</f>
        <v>23</v>
      </c>
      <c r="W2588">
        <f>VLOOKUP(RIGHT($V$1,5),Key!$A$9:$B$14,2,FALSE)</f>
        <v>10.199999999999999</v>
      </c>
      <c r="X2588">
        <f t="shared" si="204"/>
        <v>0</v>
      </c>
      <c r="Y2588">
        <f>VLOOKUP(RIGHT($X$1,5),Key!$A$9:$B$14,2,FALSE)</f>
        <v>3.7</v>
      </c>
      <c r="Z2588">
        <f t="shared" si="202"/>
        <v>10.199999999999999</v>
      </c>
      <c r="AA2588">
        <f t="shared" si="203"/>
        <v>23</v>
      </c>
    </row>
    <row r="2589" spans="1:27" x14ac:dyDescent="0.3">
      <c r="A2589">
        <v>100067</v>
      </c>
      <c r="B2589">
        <v>230922</v>
      </c>
      <c r="C2589" s="3">
        <v>44130.614583333336</v>
      </c>
      <c r="D2589">
        <v>3</v>
      </c>
      <c r="E2589">
        <v>2</v>
      </c>
      <c r="F2589" t="s">
        <v>26</v>
      </c>
      <c r="G2589">
        <v>1</v>
      </c>
      <c r="H2589">
        <v>65.355469999999997</v>
      </c>
      <c r="I2589">
        <v>16.378910000000001</v>
      </c>
      <c r="J2589">
        <v>0.91015630000000003</v>
      </c>
      <c r="K2589">
        <v>94.039060000000006</v>
      </c>
      <c r="L2589" s="3">
        <v>44130.365972222222</v>
      </c>
      <c r="M2589">
        <v>17.18</v>
      </c>
      <c r="N2589" t="s">
        <v>28</v>
      </c>
      <c r="P2589">
        <f>(C2589-Key!$B$1)*24</f>
        <v>-0.29999999993015081</v>
      </c>
      <c r="Q2589">
        <f>(Key!$B$2-'17.1'!C2589)*24</f>
        <v>3.2499999999417923</v>
      </c>
      <c r="R2589" s="3">
        <f>C2589-(M2589-Key!$B$5)/(24*Key!$B$6)</f>
        <v>44130.600768518518</v>
      </c>
      <c r="S2589">
        <f>M2589-Key!$B$5</f>
        <v>14.92</v>
      </c>
      <c r="T2589" s="2">
        <f t="shared" si="200"/>
        <v>44129.618055555555</v>
      </c>
      <c r="U2589" t="str">
        <f t="shared" si="201"/>
        <v>10-25-2020 14:50</v>
      </c>
      <c r="V2589">
        <f>IFERROR(IF(W2589=Z2589,VLOOKUP($U2589,[1]C8842!$G$2:$M$145,3,FALSE),0),0)</f>
        <v>23</v>
      </c>
      <c r="W2589">
        <f>VLOOKUP(RIGHT($V$1,5),Key!$A$9:$B$14,2,FALSE)</f>
        <v>10.199999999999999</v>
      </c>
      <c r="X2589">
        <f t="shared" si="204"/>
        <v>0</v>
      </c>
      <c r="Y2589">
        <f>VLOOKUP(RIGHT($X$1,5),Key!$A$9:$B$14,2,FALSE)</f>
        <v>3.7</v>
      </c>
      <c r="Z2589">
        <f t="shared" si="202"/>
        <v>10.199999999999999</v>
      </c>
      <c r="AA2589">
        <f t="shared" si="203"/>
        <v>23</v>
      </c>
    </row>
    <row r="2590" spans="1:27" x14ac:dyDescent="0.3">
      <c r="A2590">
        <v>100067</v>
      </c>
      <c r="B2590">
        <v>230922</v>
      </c>
      <c r="C2590" s="3">
        <v>44130.614583333336</v>
      </c>
      <c r="D2590">
        <v>0</v>
      </c>
      <c r="E2590">
        <v>2</v>
      </c>
      <c r="F2590" t="s">
        <v>25</v>
      </c>
      <c r="G2590">
        <v>1</v>
      </c>
      <c r="H2590">
        <v>56.464840000000002</v>
      </c>
      <c r="I2590">
        <v>13.95313</v>
      </c>
      <c r="J2590">
        <v>0.9375</v>
      </c>
      <c r="K2590">
        <v>46.019530000000003</v>
      </c>
      <c r="L2590" s="3">
        <v>44130.365972222222</v>
      </c>
      <c r="M2590">
        <v>17.18</v>
      </c>
      <c r="N2590" t="s">
        <v>28</v>
      </c>
      <c r="P2590">
        <f>(C2590-Key!$B$1)*24</f>
        <v>-0.29999999993015081</v>
      </c>
      <c r="Q2590">
        <f>(Key!$B$2-'17.1'!C2590)*24</f>
        <v>3.2499999999417923</v>
      </c>
      <c r="R2590" s="3">
        <f>C2590-(M2590-Key!$B$5)/(24*Key!$B$6)</f>
        <v>44130.600768518518</v>
      </c>
      <c r="S2590">
        <f>M2590-Key!$B$5</f>
        <v>14.92</v>
      </c>
      <c r="T2590" s="2">
        <f t="shared" si="200"/>
        <v>44129.618055555555</v>
      </c>
      <c r="U2590" t="str">
        <f t="shared" si="201"/>
        <v>10-25-2020 14:50</v>
      </c>
      <c r="V2590">
        <f>IFERROR(IF(W2590=Z2590,VLOOKUP($U2590,[1]C8842!$G$2:$M$145,3,FALSE),0),0)</f>
        <v>23</v>
      </c>
      <c r="W2590">
        <f>VLOOKUP(RIGHT($V$1,5),Key!$A$9:$B$14,2,FALSE)</f>
        <v>10.199999999999999</v>
      </c>
      <c r="X2590">
        <f t="shared" si="204"/>
        <v>0</v>
      </c>
      <c r="Y2590">
        <f>VLOOKUP(RIGHT($X$1,5),Key!$A$9:$B$14,2,FALSE)</f>
        <v>3.7</v>
      </c>
      <c r="Z2590">
        <f t="shared" si="202"/>
        <v>10.199999999999999</v>
      </c>
      <c r="AA2590">
        <f t="shared" si="203"/>
        <v>23</v>
      </c>
    </row>
    <row r="2591" spans="1:27" x14ac:dyDescent="0.3">
      <c r="A2591">
        <v>100067</v>
      </c>
      <c r="B2591">
        <v>230922</v>
      </c>
      <c r="C2591" s="3">
        <v>44130.614583333336</v>
      </c>
      <c r="D2591">
        <v>2</v>
      </c>
      <c r="E2591">
        <v>1</v>
      </c>
      <c r="F2591" t="s">
        <v>26</v>
      </c>
      <c r="G2591">
        <v>1</v>
      </c>
      <c r="H2591">
        <v>76.714839999999995</v>
      </c>
      <c r="I2591">
        <v>16.277339999999999</v>
      </c>
      <c r="J2591">
        <v>0.76953130000000003</v>
      </c>
      <c r="K2591">
        <v>84.035160000000005</v>
      </c>
      <c r="L2591" s="3">
        <v>44130.365972222222</v>
      </c>
      <c r="M2591">
        <v>17.18</v>
      </c>
      <c r="N2591" t="s">
        <v>28</v>
      </c>
      <c r="P2591">
        <f>(C2591-Key!$B$1)*24</f>
        <v>-0.29999999993015081</v>
      </c>
      <c r="Q2591">
        <f>(Key!$B$2-'17.1'!C2591)*24</f>
        <v>3.2499999999417923</v>
      </c>
      <c r="R2591" s="3">
        <f>C2591-(M2591-Key!$B$5)/(24*Key!$B$6)</f>
        <v>44130.600768518518</v>
      </c>
      <c r="S2591">
        <f>M2591-Key!$B$5</f>
        <v>14.92</v>
      </c>
      <c r="T2591" s="2">
        <f t="shared" si="200"/>
        <v>44129.618055555555</v>
      </c>
      <c r="U2591" t="str">
        <f t="shared" si="201"/>
        <v>10-25-2020 14:50</v>
      </c>
      <c r="V2591">
        <f>IFERROR(IF(W2591=Z2591,VLOOKUP($U2591,[1]C8842!$G$2:$M$145,3,FALSE),0),0)</f>
        <v>23</v>
      </c>
      <c r="W2591">
        <f>VLOOKUP(RIGHT($V$1,5),Key!$A$9:$B$14,2,FALSE)</f>
        <v>10.199999999999999</v>
      </c>
      <c r="X2591">
        <f t="shared" si="204"/>
        <v>0</v>
      </c>
      <c r="Y2591">
        <f>VLOOKUP(RIGHT($X$1,5),Key!$A$9:$B$14,2,FALSE)</f>
        <v>3.7</v>
      </c>
      <c r="Z2591">
        <f t="shared" si="202"/>
        <v>10.199999999999999</v>
      </c>
      <c r="AA2591">
        <f t="shared" si="203"/>
        <v>23</v>
      </c>
    </row>
    <row r="2592" spans="1:27" x14ac:dyDescent="0.3">
      <c r="A2592">
        <v>100067</v>
      </c>
      <c r="B2592">
        <v>230922</v>
      </c>
      <c r="C2592" s="3">
        <v>44130.614583333336</v>
      </c>
      <c r="D2592">
        <v>3</v>
      </c>
      <c r="E2592">
        <v>2</v>
      </c>
      <c r="F2592" t="s">
        <v>26</v>
      </c>
      <c r="G2592">
        <v>3</v>
      </c>
      <c r="H2592">
        <v>73.835939999999994</v>
      </c>
      <c r="I2592">
        <v>47.460940000000001</v>
      </c>
      <c r="J2592">
        <v>1.925781</v>
      </c>
      <c r="K2592">
        <v>92.039060000000006</v>
      </c>
      <c r="L2592" s="3">
        <v>44130.365972222222</v>
      </c>
      <c r="M2592">
        <v>17.18</v>
      </c>
      <c r="N2592" t="s">
        <v>28</v>
      </c>
      <c r="P2592">
        <f>(C2592-Key!$B$1)*24</f>
        <v>-0.29999999993015081</v>
      </c>
      <c r="Q2592">
        <f>(Key!$B$2-'17.1'!C2592)*24</f>
        <v>3.2499999999417923</v>
      </c>
      <c r="R2592" s="3">
        <f>C2592-(M2592-Key!$B$5)/(24*Key!$B$6)</f>
        <v>44130.600768518518</v>
      </c>
      <c r="S2592">
        <f>M2592-Key!$B$5</f>
        <v>14.92</v>
      </c>
      <c r="T2592" s="2">
        <f t="shared" si="200"/>
        <v>44129.618055555555</v>
      </c>
      <c r="U2592" t="str">
        <f t="shared" si="201"/>
        <v>10-25-2020 14:50</v>
      </c>
      <c r="V2592">
        <f>IFERROR(IF(W2592=Z2592,VLOOKUP($U2592,[1]C8842!$G$2:$M$145,3,FALSE),0),0)</f>
        <v>23</v>
      </c>
      <c r="W2592">
        <f>VLOOKUP(RIGHT($V$1,5),Key!$A$9:$B$14,2,FALSE)</f>
        <v>10.199999999999999</v>
      </c>
      <c r="X2592">
        <f t="shared" si="204"/>
        <v>0</v>
      </c>
      <c r="Y2592">
        <f>VLOOKUP(RIGHT($X$1,5),Key!$A$9:$B$14,2,FALSE)</f>
        <v>3.7</v>
      </c>
      <c r="Z2592">
        <f t="shared" si="202"/>
        <v>10.199999999999999</v>
      </c>
      <c r="AA2592">
        <f t="shared" si="203"/>
        <v>23</v>
      </c>
    </row>
    <row r="2593" spans="1:27" x14ac:dyDescent="0.3">
      <c r="A2593">
        <v>100067</v>
      </c>
      <c r="B2593">
        <v>230922</v>
      </c>
      <c r="C2593" s="3">
        <v>44130.614583333336</v>
      </c>
      <c r="D2593">
        <v>1</v>
      </c>
      <c r="E2593">
        <v>1</v>
      </c>
      <c r="F2593" t="s">
        <v>25</v>
      </c>
      <c r="G2593">
        <v>1</v>
      </c>
      <c r="H2593">
        <v>58.34375</v>
      </c>
      <c r="I2593">
        <v>18.359380000000002</v>
      </c>
      <c r="J2593">
        <v>1.109375</v>
      </c>
      <c r="K2593">
        <v>58.023440000000001</v>
      </c>
      <c r="L2593" s="3">
        <v>44130.365972222222</v>
      </c>
      <c r="M2593">
        <v>17.18</v>
      </c>
      <c r="N2593" t="s">
        <v>28</v>
      </c>
      <c r="P2593">
        <f>(C2593-Key!$B$1)*24</f>
        <v>-0.29999999993015081</v>
      </c>
      <c r="Q2593">
        <f>(Key!$B$2-'17.1'!C2593)*24</f>
        <v>3.2499999999417923</v>
      </c>
      <c r="R2593" s="3">
        <f>C2593-(M2593-Key!$B$5)/(24*Key!$B$6)</f>
        <v>44130.600768518518</v>
      </c>
      <c r="S2593">
        <f>M2593-Key!$B$5</f>
        <v>14.92</v>
      </c>
      <c r="T2593" s="2">
        <f t="shared" si="200"/>
        <v>44129.618055555555</v>
      </c>
      <c r="U2593" t="str">
        <f t="shared" si="201"/>
        <v>10-25-2020 14:50</v>
      </c>
      <c r="V2593">
        <f>IFERROR(IF(W2593=Z2593,VLOOKUP($U2593,[1]C8842!$G$2:$M$145,3,FALSE),0),0)</f>
        <v>23</v>
      </c>
      <c r="W2593">
        <f>VLOOKUP(RIGHT($V$1,5),Key!$A$9:$B$14,2,FALSE)</f>
        <v>10.199999999999999</v>
      </c>
      <c r="X2593">
        <f t="shared" si="204"/>
        <v>0</v>
      </c>
      <c r="Y2593">
        <f>VLOOKUP(RIGHT($X$1,5),Key!$A$9:$B$14,2,FALSE)</f>
        <v>3.7</v>
      </c>
      <c r="Z2593">
        <f t="shared" si="202"/>
        <v>10.199999999999999</v>
      </c>
      <c r="AA2593">
        <f t="shared" si="203"/>
        <v>23</v>
      </c>
    </row>
    <row r="2594" spans="1:27" x14ac:dyDescent="0.3">
      <c r="A2594">
        <v>100067</v>
      </c>
      <c r="B2594">
        <v>230922</v>
      </c>
      <c r="C2594" s="3">
        <v>44130.614583333336</v>
      </c>
      <c r="D2594">
        <v>0</v>
      </c>
      <c r="E2594">
        <v>2</v>
      </c>
      <c r="F2594" t="s">
        <v>25</v>
      </c>
      <c r="G2594">
        <v>4</v>
      </c>
      <c r="H2594">
        <v>60.984380000000002</v>
      </c>
      <c r="I2594">
        <v>63.65625</v>
      </c>
      <c r="J2594">
        <v>3.0390630000000001</v>
      </c>
      <c r="K2594">
        <v>46.019530000000003</v>
      </c>
      <c r="L2594" s="3">
        <v>44130.365972222222</v>
      </c>
      <c r="M2594">
        <v>17.18</v>
      </c>
      <c r="N2594" t="s">
        <v>28</v>
      </c>
      <c r="P2594">
        <f>(C2594-Key!$B$1)*24</f>
        <v>-0.29999999993015081</v>
      </c>
      <c r="Q2594">
        <f>(Key!$B$2-'17.1'!C2594)*24</f>
        <v>3.2499999999417923</v>
      </c>
      <c r="R2594" s="3">
        <f>C2594-(M2594-Key!$B$5)/(24*Key!$B$6)</f>
        <v>44130.600768518518</v>
      </c>
      <c r="S2594">
        <f>M2594-Key!$B$5</f>
        <v>14.92</v>
      </c>
      <c r="T2594" s="2">
        <f t="shared" si="200"/>
        <v>44129.618055555555</v>
      </c>
      <c r="U2594" t="str">
        <f t="shared" si="201"/>
        <v>10-25-2020 14:50</v>
      </c>
      <c r="V2594">
        <f>IFERROR(IF(W2594=Z2594,VLOOKUP($U2594,[1]C8842!$G$2:$M$145,3,FALSE),0),0)</f>
        <v>23</v>
      </c>
      <c r="W2594">
        <f>VLOOKUP(RIGHT($V$1,5),Key!$A$9:$B$14,2,FALSE)</f>
        <v>10.199999999999999</v>
      </c>
      <c r="X2594">
        <f t="shared" si="204"/>
        <v>0</v>
      </c>
      <c r="Y2594">
        <f>VLOOKUP(RIGHT($X$1,5),Key!$A$9:$B$14,2,FALSE)</f>
        <v>3.7</v>
      </c>
      <c r="Z2594">
        <f t="shared" si="202"/>
        <v>10.199999999999999</v>
      </c>
      <c r="AA2594">
        <f t="shared" si="203"/>
        <v>23</v>
      </c>
    </row>
    <row r="2595" spans="1:27" x14ac:dyDescent="0.3">
      <c r="A2595">
        <v>100067</v>
      </c>
      <c r="B2595">
        <v>230922</v>
      </c>
      <c r="C2595" s="3">
        <v>44130.614583333336</v>
      </c>
      <c r="D2595">
        <v>2</v>
      </c>
      <c r="E2595">
        <v>1</v>
      </c>
      <c r="F2595" t="s">
        <v>26</v>
      </c>
      <c r="G2595">
        <v>1</v>
      </c>
      <c r="H2595">
        <v>68.753910000000005</v>
      </c>
      <c r="I2595">
        <v>18.320309999999999</v>
      </c>
      <c r="J2595">
        <v>0.94140630000000003</v>
      </c>
      <c r="K2595">
        <v>81.035160000000005</v>
      </c>
      <c r="L2595" s="3">
        <v>44130.365972222222</v>
      </c>
      <c r="M2595">
        <v>17.18</v>
      </c>
      <c r="N2595" t="s">
        <v>28</v>
      </c>
      <c r="P2595">
        <f>(C2595-Key!$B$1)*24</f>
        <v>-0.29999999993015081</v>
      </c>
      <c r="Q2595">
        <f>(Key!$B$2-'17.1'!C2595)*24</f>
        <v>3.2499999999417923</v>
      </c>
      <c r="R2595" s="3">
        <f>C2595-(M2595-Key!$B$5)/(24*Key!$B$6)</f>
        <v>44130.600768518518</v>
      </c>
      <c r="S2595">
        <f>M2595-Key!$B$5</f>
        <v>14.92</v>
      </c>
      <c r="T2595" s="2">
        <f t="shared" si="200"/>
        <v>44129.618055555555</v>
      </c>
      <c r="U2595" t="str">
        <f t="shared" si="201"/>
        <v>10-25-2020 14:50</v>
      </c>
      <c r="V2595">
        <f>IFERROR(IF(W2595=Z2595,VLOOKUP($U2595,[1]C8842!$G$2:$M$145,3,FALSE),0),0)</f>
        <v>23</v>
      </c>
      <c r="W2595">
        <f>VLOOKUP(RIGHT($V$1,5),Key!$A$9:$B$14,2,FALSE)</f>
        <v>10.199999999999999</v>
      </c>
      <c r="X2595">
        <f t="shared" si="204"/>
        <v>0</v>
      </c>
      <c r="Y2595">
        <f>VLOOKUP(RIGHT($X$1,5),Key!$A$9:$B$14,2,FALSE)</f>
        <v>3.7</v>
      </c>
      <c r="Z2595">
        <f t="shared" si="202"/>
        <v>10.199999999999999</v>
      </c>
      <c r="AA2595">
        <f t="shared" si="203"/>
        <v>23</v>
      </c>
    </row>
    <row r="2596" spans="1:27" x14ac:dyDescent="0.3">
      <c r="A2596">
        <v>100067</v>
      </c>
      <c r="B2596">
        <v>230922</v>
      </c>
      <c r="C2596" s="3">
        <v>44130.615277777775</v>
      </c>
      <c r="D2596">
        <v>3</v>
      </c>
      <c r="E2596">
        <v>2</v>
      </c>
      <c r="F2596" t="s">
        <v>26</v>
      </c>
      <c r="G2596">
        <v>1</v>
      </c>
      <c r="H2596">
        <v>67.011719999999997</v>
      </c>
      <c r="I2596">
        <v>17.210940000000001</v>
      </c>
      <c r="J2596">
        <v>0.921875</v>
      </c>
      <c r="K2596">
        <v>92.039060000000006</v>
      </c>
      <c r="L2596" s="3">
        <v>44130.365972222222</v>
      </c>
      <c r="M2596">
        <v>17.18</v>
      </c>
      <c r="N2596" t="s">
        <v>28</v>
      </c>
      <c r="P2596">
        <f>(C2596-Key!$B$1)*24</f>
        <v>-0.28333333338377997</v>
      </c>
      <c r="Q2596">
        <f>(Key!$B$2-'17.1'!C2596)*24</f>
        <v>3.2333333333954215</v>
      </c>
      <c r="R2596" s="3">
        <f>C2596-(M2596-Key!$B$5)/(24*Key!$B$6)</f>
        <v>44130.601462962957</v>
      </c>
      <c r="S2596">
        <f>M2596-Key!$B$5</f>
        <v>14.92</v>
      </c>
      <c r="T2596" s="2">
        <f t="shared" si="200"/>
        <v>44129.618055555555</v>
      </c>
      <c r="U2596" t="str">
        <f t="shared" si="201"/>
        <v>10-25-2020 14:50</v>
      </c>
      <c r="V2596">
        <f>IFERROR(IF(W2596=Z2596,VLOOKUP($U2596,[1]C8842!$G$2:$M$145,3,FALSE),0),0)</f>
        <v>23</v>
      </c>
      <c r="W2596">
        <f>VLOOKUP(RIGHT($V$1,5),Key!$A$9:$B$14,2,FALSE)</f>
        <v>10.199999999999999</v>
      </c>
      <c r="X2596">
        <f t="shared" si="204"/>
        <v>0</v>
      </c>
      <c r="Y2596">
        <f>VLOOKUP(RIGHT($X$1,5),Key!$A$9:$B$14,2,FALSE)</f>
        <v>3.7</v>
      </c>
      <c r="Z2596">
        <f t="shared" si="202"/>
        <v>10.199999999999999</v>
      </c>
      <c r="AA2596">
        <f t="shared" si="203"/>
        <v>23</v>
      </c>
    </row>
    <row r="2597" spans="1:27" x14ac:dyDescent="0.3">
      <c r="A2597">
        <v>100067</v>
      </c>
      <c r="B2597">
        <v>230922</v>
      </c>
      <c r="C2597" s="3">
        <v>44130.615277777775</v>
      </c>
      <c r="D2597">
        <v>0</v>
      </c>
      <c r="E2597">
        <v>2</v>
      </c>
      <c r="F2597" t="s">
        <v>25</v>
      </c>
      <c r="G2597">
        <v>1</v>
      </c>
      <c r="H2597">
        <v>65.132810000000006</v>
      </c>
      <c r="I2597">
        <v>16</v>
      </c>
      <c r="J2597">
        <v>0.8984375</v>
      </c>
      <c r="K2597">
        <v>47.019530000000003</v>
      </c>
      <c r="L2597" s="3">
        <v>44130.365972222222</v>
      </c>
      <c r="M2597">
        <v>17.18</v>
      </c>
      <c r="N2597" t="s">
        <v>28</v>
      </c>
      <c r="P2597">
        <f>(C2597-Key!$B$1)*24</f>
        <v>-0.28333333338377997</v>
      </c>
      <c r="Q2597">
        <f>(Key!$B$2-'17.1'!C2597)*24</f>
        <v>3.2333333333954215</v>
      </c>
      <c r="R2597" s="3">
        <f>C2597-(M2597-Key!$B$5)/(24*Key!$B$6)</f>
        <v>44130.601462962957</v>
      </c>
      <c r="S2597">
        <f>M2597-Key!$B$5</f>
        <v>14.92</v>
      </c>
      <c r="T2597" s="2">
        <f t="shared" si="200"/>
        <v>44129.618055555555</v>
      </c>
      <c r="U2597" t="str">
        <f t="shared" si="201"/>
        <v>10-25-2020 14:50</v>
      </c>
      <c r="V2597">
        <f>IFERROR(IF(W2597=Z2597,VLOOKUP($U2597,[1]C8842!$G$2:$M$145,3,FALSE),0),0)</f>
        <v>23</v>
      </c>
      <c r="W2597">
        <f>VLOOKUP(RIGHT($V$1,5),Key!$A$9:$B$14,2,FALSE)</f>
        <v>10.199999999999999</v>
      </c>
      <c r="X2597">
        <f t="shared" si="204"/>
        <v>0</v>
      </c>
      <c r="Y2597">
        <f>VLOOKUP(RIGHT($X$1,5),Key!$A$9:$B$14,2,FALSE)</f>
        <v>3.7</v>
      </c>
      <c r="Z2597">
        <f t="shared" si="202"/>
        <v>10.199999999999999</v>
      </c>
      <c r="AA2597">
        <f t="shared" si="203"/>
        <v>23</v>
      </c>
    </row>
    <row r="2598" spans="1:27" x14ac:dyDescent="0.3">
      <c r="A2598">
        <v>100067</v>
      </c>
      <c r="B2598">
        <v>230922</v>
      </c>
      <c r="C2598" s="3">
        <v>44130.615277777775</v>
      </c>
      <c r="D2598">
        <v>1</v>
      </c>
      <c r="E2598">
        <v>1</v>
      </c>
      <c r="F2598" t="s">
        <v>25</v>
      </c>
      <c r="G2598">
        <v>3</v>
      </c>
      <c r="H2598">
        <v>68.59375</v>
      </c>
      <c r="I2598">
        <v>48.46875</v>
      </c>
      <c r="J2598">
        <v>2.1132810000000002</v>
      </c>
      <c r="K2598">
        <v>58.023440000000001</v>
      </c>
      <c r="L2598" s="3">
        <v>44130.365972222222</v>
      </c>
      <c r="M2598">
        <v>17.18</v>
      </c>
      <c r="N2598" t="s">
        <v>28</v>
      </c>
      <c r="P2598">
        <f>(C2598-Key!$B$1)*24</f>
        <v>-0.28333333338377997</v>
      </c>
      <c r="Q2598">
        <f>(Key!$B$2-'17.1'!C2598)*24</f>
        <v>3.2333333333954215</v>
      </c>
      <c r="R2598" s="3">
        <f>C2598-(M2598-Key!$B$5)/(24*Key!$B$6)</f>
        <v>44130.601462962957</v>
      </c>
      <c r="S2598">
        <f>M2598-Key!$B$5</f>
        <v>14.92</v>
      </c>
      <c r="T2598" s="2">
        <f t="shared" si="200"/>
        <v>44129.618055555555</v>
      </c>
      <c r="U2598" t="str">
        <f t="shared" si="201"/>
        <v>10-25-2020 14:50</v>
      </c>
      <c r="V2598">
        <f>IFERROR(IF(W2598=Z2598,VLOOKUP($U2598,[1]C8842!$G$2:$M$145,3,FALSE),0),0)</f>
        <v>23</v>
      </c>
      <c r="W2598">
        <f>VLOOKUP(RIGHT($V$1,5),Key!$A$9:$B$14,2,FALSE)</f>
        <v>10.199999999999999</v>
      </c>
      <c r="X2598">
        <f t="shared" si="204"/>
        <v>0</v>
      </c>
      <c r="Y2598">
        <f>VLOOKUP(RIGHT($X$1,5),Key!$A$9:$B$14,2,FALSE)</f>
        <v>3.7</v>
      </c>
      <c r="Z2598">
        <f t="shared" si="202"/>
        <v>10.199999999999999</v>
      </c>
      <c r="AA2598">
        <f t="shared" si="203"/>
        <v>23</v>
      </c>
    </row>
    <row r="2599" spans="1:27" x14ac:dyDescent="0.3">
      <c r="A2599">
        <v>100067</v>
      </c>
      <c r="B2599">
        <v>230922</v>
      </c>
      <c r="C2599" s="3">
        <v>44130.615277777775</v>
      </c>
      <c r="D2599">
        <v>2</v>
      </c>
      <c r="E2599">
        <v>1</v>
      </c>
      <c r="F2599" t="s">
        <v>26</v>
      </c>
      <c r="G2599">
        <v>3</v>
      </c>
      <c r="H2599">
        <v>70.839839999999995</v>
      </c>
      <c r="I2599">
        <v>34.621090000000002</v>
      </c>
      <c r="J2599">
        <v>1.5234380000000001</v>
      </c>
      <c r="K2599">
        <v>82.035160000000005</v>
      </c>
      <c r="L2599" s="3">
        <v>44130.365972222222</v>
      </c>
      <c r="M2599">
        <v>17.18</v>
      </c>
      <c r="N2599" t="s">
        <v>28</v>
      </c>
      <c r="P2599">
        <f>(C2599-Key!$B$1)*24</f>
        <v>-0.28333333338377997</v>
      </c>
      <c r="Q2599">
        <f>(Key!$B$2-'17.1'!C2599)*24</f>
        <v>3.2333333333954215</v>
      </c>
      <c r="R2599" s="3">
        <f>C2599-(M2599-Key!$B$5)/(24*Key!$B$6)</f>
        <v>44130.601462962957</v>
      </c>
      <c r="S2599">
        <f>M2599-Key!$B$5</f>
        <v>14.92</v>
      </c>
      <c r="T2599" s="2">
        <f t="shared" si="200"/>
        <v>44129.618055555555</v>
      </c>
      <c r="U2599" t="str">
        <f t="shared" si="201"/>
        <v>10-25-2020 14:50</v>
      </c>
      <c r="V2599">
        <f>IFERROR(IF(W2599=Z2599,VLOOKUP($U2599,[1]C8842!$G$2:$M$145,3,FALSE),0),0)</f>
        <v>23</v>
      </c>
      <c r="W2599">
        <f>VLOOKUP(RIGHT($V$1,5),Key!$A$9:$B$14,2,FALSE)</f>
        <v>10.199999999999999</v>
      </c>
      <c r="X2599">
        <f t="shared" si="204"/>
        <v>0</v>
      </c>
      <c r="Y2599">
        <f>VLOOKUP(RIGHT($X$1,5),Key!$A$9:$B$14,2,FALSE)</f>
        <v>3.7</v>
      </c>
      <c r="Z2599">
        <f t="shared" si="202"/>
        <v>10.199999999999999</v>
      </c>
      <c r="AA2599">
        <f t="shared" si="203"/>
        <v>23</v>
      </c>
    </row>
    <row r="2600" spans="1:27" x14ac:dyDescent="0.3">
      <c r="A2600">
        <v>100067</v>
      </c>
      <c r="B2600">
        <v>230922</v>
      </c>
      <c r="C2600" s="3">
        <v>44130.615277777775</v>
      </c>
      <c r="D2600">
        <v>0</v>
      </c>
      <c r="E2600">
        <v>2</v>
      </c>
      <c r="F2600" t="s">
        <v>25</v>
      </c>
      <c r="G2600">
        <v>2</v>
      </c>
      <c r="H2600">
        <v>64.269530000000003</v>
      </c>
      <c r="I2600">
        <v>28.48828</v>
      </c>
      <c r="J2600">
        <v>1.425781</v>
      </c>
      <c r="K2600">
        <v>46.019530000000003</v>
      </c>
      <c r="L2600" s="3">
        <v>44130.365972222222</v>
      </c>
      <c r="M2600">
        <v>17.18</v>
      </c>
      <c r="N2600" t="s">
        <v>28</v>
      </c>
      <c r="P2600">
        <f>(C2600-Key!$B$1)*24</f>
        <v>-0.28333333338377997</v>
      </c>
      <c r="Q2600">
        <f>(Key!$B$2-'17.1'!C2600)*24</f>
        <v>3.2333333333954215</v>
      </c>
      <c r="R2600" s="3">
        <f>C2600-(M2600-Key!$B$5)/(24*Key!$B$6)</f>
        <v>44130.601462962957</v>
      </c>
      <c r="S2600">
        <f>M2600-Key!$B$5</f>
        <v>14.92</v>
      </c>
      <c r="T2600" s="2">
        <f t="shared" si="200"/>
        <v>44129.618055555555</v>
      </c>
      <c r="U2600" t="str">
        <f t="shared" si="201"/>
        <v>10-25-2020 14:50</v>
      </c>
      <c r="V2600">
        <f>IFERROR(IF(W2600=Z2600,VLOOKUP($U2600,[1]C8842!$G$2:$M$145,3,FALSE),0),0)</f>
        <v>23</v>
      </c>
      <c r="W2600">
        <f>VLOOKUP(RIGHT($V$1,5),Key!$A$9:$B$14,2,FALSE)</f>
        <v>10.199999999999999</v>
      </c>
      <c r="X2600">
        <f t="shared" si="204"/>
        <v>0</v>
      </c>
      <c r="Y2600">
        <f>VLOOKUP(RIGHT($X$1,5),Key!$A$9:$B$14,2,FALSE)</f>
        <v>3.7</v>
      </c>
      <c r="Z2600">
        <f t="shared" si="202"/>
        <v>10.199999999999999</v>
      </c>
      <c r="AA2600">
        <f t="shared" si="203"/>
        <v>23</v>
      </c>
    </row>
    <row r="2601" spans="1:27" x14ac:dyDescent="0.3">
      <c r="A2601">
        <v>100067</v>
      </c>
      <c r="B2601">
        <v>230922</v>
      </c>
      <c r="C2601" s="3">
        <v>44130.615277777775</v>
      </c>
      <c r="D2601">
        <v>2</v>
      </c>
      <c r="E2601">
        <v>1</v>
      </c>
      <c r="F2601" t="s">
        <v>26</v>
      </c>
      <c r="G2601">
        <v>1</v>
      </c>
      <c r="H2601">
        <v>73.140630000000002</v>
      </c>
      <c r="I2601">
        <v>12.61328</v>
      </c>
      <c r="J2601">
        <v>0.67578130000000003</v>
      </c>
      <c r="K2601">
        <v>81.035160000000005</v>
      </c>
      <c r="L2601" s="3">
        <v>44130.365972222222</v>
      </c>
      <c r="M2601">
        <v>17.18</v>
      </c>
      <c r="N2601" t="s">
        <v>28</v>
      </c>
      <c r="P2601">
        <f>(C2601-Key!$B$1)*24</f>
        <v>-0.28333333338377997</v>
      </c>
      <c r="Q2601">
        <f>(Key!$B$2-'17.1'!C2601)*24</f>
        <v>3.2333333333954215</v>
      </c>
      <c r="R2601" s="3">
        <f>C2601-(M2601-Key!$B$5)/(24*Key!$B$6)</f>
        <v>44130.601462962957</v>
      </c>
      <c r="S2601">
        <f>M2601-Key!$B$5</f>
        <v>14.92</v>
      </c>
      <c r="T2601" s="2">
        <f t="shared" si="200"/>
        <v>44129.618055555555</v>
      </c>
      <c r="U2601" t="str">
        <f t="shared" si="201"/>
        <v>10-25-2020 14:50</v>
      </c>
      <c r="V2601">
        <f>IFERROR(IF(W2601=Z2601,VLOOKUP($U2601,[1]C8842!$G$2:$M$145,3,FALSE),0),0)</f>
        <v>23</v>
      </c>
      <c r="W2601">
        <f>VLOOKUP(RIGHT($V$1,5),Key!$A$9:$B$14,2,FALSE)</f>
        <v>10.199999999999999</v>
      </c>
      <c r="X2601">
        <f t="shared" si="204"/>
        <v>0</v>
      </c>
      <c r="Y2601">
        <f>VLOOKUP(RIGHT($X$1,5),Key!$A$9:$B$14,2,FALSE)</f>
        <v>3.7</v>
      </c>
      <c r="Z2601">
        <f t="shared" si="202"/>
        <v>10.199999999999999</v>
      </c>
      <c r="AA2601">
        <f t="shared" si="203"/>
        <v>23</v>
      </c>
    </row>
    <row r="2602" spans="1:27" x14ac:dyDescent="0.3">
      <c r="A2602">
        <v>100067</v>
      </c>
      <c r="B2602">
        <v>230922</v>
      </c>
      <c r="C2602" s="3">
        <v>44130.615277777775</v>
      </c>
      <c r="D2602">
        <v>3</v>
      </c>
      <c r="E2602">
        <v>2</v>
      </c>
      <c r="F2602" t="s">
        <v>26</v>
      </c>
      <c r="G2602">
        <v>1</v>
      </c>
      <c r="H2602">
        <v>66.90625</v>
      </c>
      <c r="I2602">
        <v>16.19922</v>
      </c>
      <c r="J2602">
        <v>0.87890630000000003</v>
      </c>
      <c r="K2602">
        <v>94.039060000000006</v>
      </c>
      <c r="L2602" s="3">
        <v>44130.365972222222</v>
      </c>
      <c r="M2602">
        <v>17.18</v>
      </c>
      <c r="N2602" t="s">
        <v>28</v>
      </c>
      <c r="P2602">
        <f>(C2602-Key!$B$1)*24</f>
        <v>-0.28333333338377997</v>
      </c>
      <c r="Q2602">
        <f>(Key!$B$2-'17.1'!C2602)*24</f>
        <v>3.2333333333954215</v>
      </c>
      <c r="R2602" s="3">
        <f>C2602-(M2602-Key!$B$5)/(24*Key!$B$6)</f>
        <v>44130.601462962957</v>
      </c>
      <c r="S2602">
        <f>M2602-Key!$B$5</f>
        <v>14.92</v>
      </c>
      <c r="T2602" s="2">
        <f t="shared" si="200"/>
        <v>44129.618055555555</v>
      </c>
      <c r="U2602" t="str">
        <f t="shared" si="201"/>
        <v>10-25-2020 14:50</v>
      </c>
      <c r="V2602">
        <f>IFERROR(IF(W2602=Z2602,VLOOKUP($U2602,[1]C8842!$G$2:$M$145,3,FALSE),0),0)</f>
        <v>23</v>
      </c>
      <c r="W2602">
        <f>VLOOKUP(RIGHT($V$1,5),Key!$A$9:$B$14,2,FALSE)</f>
        <v>10.199999999999999</v>
      </c>
      <c r="X2602">
        <f t="shared" si="204"/>
        <v>0</v>
      </c>
      <c r="Y2602">
        <f>VLOOKUP(RIGHT($X$1,5),Key!$A$9:$B$14,2,FALSE)</f>
        <v>3.7</v>
      </c>
      <c r="Z2602">
        <f t="shared" si="202"/>
        <v>10.199999999999999</v>
      </c>
      <c r="AA2602">
        <f t="shared" si="203"/>
        <v>23</v>
      </c>
    </row>
    <row r="2603" spans="1:27" x14ac:dyDescent="0.3">
      <c r="A2603">
        <v>100067</v>
      </c>
      <c r="B2603">
        <v>230922</v>
      </c>
      <c r="C2603" s="3">
        <v>44130.615277777775</v>
      </c>
      <c r="D2603">
        <v>0</v>
      </c>
      <c r="E2603">
        <v>2</v>
      </c>
      <c r="F2603" t="s">
        <v>25</v>
      </c>
      <c r="G2603">
        <v>1</v>
      </c>
      <c r="H2603">
        <v>62.675780000000003</v>
      </c>
      <c r="I2603">
        <v>19.058589999999999</v>
      </c>
      <c r="J2603">
        <v>1.0625</v>
      </c>
      <c r="K2603">
        <v>46.019530000000003</v>
      </c>
      <c r="L2603" s="3">
        <v>44130.365972222222</v>
      </c>
      <c r="M2603">
        <v>17.18</v>
      </c>
      <c r="N2603" t="s">
        <v>28</v>
      </c>
      <c r="P2603">
        <f>(C2603-Key!$B$1)*24</f>
        <v>-0.28333333338377997</v>
      </c>
      <c r="Q2603">
        <f>(Key!$B$2-'17.1'!C2603)*24</f>
        <v>3.2333333333954215</v>
      </c>
      <c r="R2603" s="3">
        <f>C2603-(M2603-Key!$B$5)/(24*Key!$B$6)</f>
        <v>44130.601462962957</v>
      </c>
      <c r="S2603">
        <f>M2603-Key!$B$5</f>
        <v>14.92</v>
      </c>
      <c r="T2603" s="2">
        <f t="shared" si="200"/>
        <v>44129.618055555555</v>
      </c>
      <c r="U2603" t="str">
        <f t="shared" si="201"/>
        <v>10-25-2020 14:50</v>
      </c>
      <c r="V2603">
        <f>IFERROR(IF(W2603=Z2603,VLOOKUP($U2603,[1]C8842!$G$2:$M$145,3,FALSE),0),0)</f>
        <v>23</v>
      </c>
      <c r="W2603">
        <f>VLOOKUP(RIGHT($V$1,5),Key!$A$9:$B$14,2,FALSE)</f>
        <v>10.199999999999999</v>
      </c>
      <c r="X2603">
        <f t="shared" si="204"/>
        <v>0</v>
      </c>
      <c r="Y2603">
        <f>VLOOKUP(RIGHT($X$1,5),Key!$A$9:$B$14,2,FALSE)</f>
        <v>3.7</v>
      </c>
      <c r="Z2603">
        <f t="shared" si="202"/>
        <v>10.199999999999999</v>
      </c>
      <c r="AA2603">
        <f t="shared" si="203"/>
        <v>23</v>
      </c>
    </row>
    <row r="2604" spans="1:27" x14ac:dyDescent="0.3">
      <c r="A2604">
        <v>100067</v>
      </c>
      <c r="B2604">
        <v>230922</v>
      </c>
      <c r="C2604" s="3">
        <v>44130.615277777775</v>
      </c>
      <c r="D2604">
        <v>1</v>
      </c>
      <c r="E2604">
        <v>1</v>
      </c>
      <c r="F2604" t="s">
        <v>25</v>
      </c>
      <c r="G2604">
        <v>2</v>
      </c>
      <c r="H2604">
        <v>72.644530000000003</v>
      </c>
      <c r="I2604">
        <v>22.597660000000001</v>
      </c>
      <c r="J2604">
        <v>1.046875</v>
      </c>
      <c r="K2604">
        <v>58.023440000000001</v>
      </c>
      <c r="L2604" s="3">
        <v>44130.365972222222</v>
      </c>
      <c r="M2604">
        <v>17.18</v>
      </c>
      <c r="N2604" t="s">
        <v>28</v>
      </c>
      <c r="P2604">
        <f>(C2604-Key!$B$1)*24</f>
        <v>-0.28333333338377997</v>
      </c>
      <c r="Q2604">
        <f>(Key!$B$2-'17.1'!C2604)*24</f>
        <v>3.2333333333954215</v>
      </c>
      <c r="R2604" s="3">
        <f>C2604-(M2604-Key!$B$5)/(24*Key!$B$6)</f>
        <v>44130.601462962957</v>
      </c>
      <c r="S2604">
        <f>M2604-Key!$B$5</f>
        <v>14.92</v>
      </c>
      <c r="T2604" s="2">
        <f t="shared" si="200"/>
        <v>44129.618055555555</v>
      </c>
      <c r="U2604" t="str">
        <f t="shared" si="201"/>
        <v>10-25-2020 14:50</v>
      </c>
      <c r="V2604">
        <f>IFERROR(IF(W2604=Z2604,VLOOKUP($U2604,[1]C8842!$G$2:$M$145,3,FALSE),0),0)</f>
        <v>23</v>
      </c>
      <c r="W2604">
        <f>VLOOKUP(RIGHT($V$1,5),Key!$A$9:$B$14,2,FALSE)</f>
        <v>10.199999999999999</v>
      </c>
      <c r="X2604">
        <f t="shared" si="204"/>
        <v>0</v>
      </c>
      <c r="Y2604">
        <f>VLOOKUP(RIGHT($X$1,5),Key!$A$9:$B$14,2,FALSE)</f>
        <v>3.7</v>
      </c>
      <c r="Z2604">
        <f t="shared" si="202"/>
        <v>10.199999999999999</v>
      </c>
      <c r="AA2604">
        <f t="shared" si="203"/>
        <v>23</v>
      </c>
    </row>
    <row r="2605" spans="1:27" x14ac:dyDescent="0.3">
      <c r="A2605">
        <v>100067</v>
      </c>
      <c r="B2605">
        <v>230922</v>
      </c>
      <c r="C2605" s="3">
        <v>44130.615277777775</v>
      </c>
      <c r="D2605">
        <v>0</v>
      </c>
      <c r="E2605">
        <v>2</v>
      </c>
      <c r="F2605" t="s">
        <v>25</v>
      </c>
      <c r="G2605">
        <v>1</v>
      </c>
      <c r="H2605">
        <v>68.90625</v>
      </c>
      <c r="I2605">
        <v>14.902340000000001</v>
      </c>
      <c r="J2605">
        <v>0.8046875</v>
      </c>
      <c r="K2605">
        <v>46.019530000000003</v>
      </c>
      <c r="L2605" s="3">
        <v>44130.365972222222</v>
      </c>
      <c r="M2605">
        <v>17.18</v>
      </c>
      <c r="N2605" t="s">
        <v>28</v>
      </c>
      <c r="P2605">
        <f>(C2605-Key!$B$1)*24</f>
        <v>-0.28333333338377997</v>
      </c>
      <c r="Q2605">
        <f>(Key!$B$2-'17.1'!C2605)*24</f>
        <v>3.2333333333954215</v>
      </c>
      <c r="R2605" s="3">
        <f>C2605-(M2605-Key!$B$5)/(24*Key!$B$6)</f>
        <v>44130.601462962957</v>
      </c>
      <c r="S2605">
        <f>M2605-Key!$B$5</f>
        <v>14.92</v>
      </c>
      <c r="T2605" s="2">
        <f t="shared" si="200"/>
        <v>44129.618055555555</v>
      </c>
      <c r="U2605" t="str">
        <f t="shared" si="201"/>
        <v>10-25-2020 14:50</v>
      </c>
      <c r="V2605">
        <f>IFERROR(IF(W2605=Z2605,VLOOKUP($U2605,[1]C8842!$G$2:$M$145,3,FALSE),0),0)</f>
        <v>23</v>
      </c>
      <c r="W2605">
        <f>VLOOKUP(RIGHT($V$1,5),Key!$A$9:$B$14,2,FALSE)</f>
        <v>10.199999999999999</v>
      </c>
      <c r="X2605">
        <f t="shared" si="204"/>
        <v>0</v>
      </c>
      <c r="Y2605">
        <f>VLOOKUP(RIGHT($X$1,5),Key!$A$9:$B$14,2,FALSE)</f>
        <v>3.7</v>
      </c>
      <c r="Z2605">
        <f t="shared" si="202"/>
        <v>10.199999999999999</v>
      </c>
      <c r="AA2605">
        <f t="shared" si="203"/>
        <v>23</v>
      </c>
    </row>
    <row r="2606" spans="1:27" x14ac:dyDescent="0.3">
      <c r="A2606">
        <v>100067</v>
      </c>
      <c r="B2606">
        <v>230922</v>
      </c>
      <c r="C2606" s="3">
        <v>44130.615277777775</v>
      </c>
      <c r="D2606">
        <v>3</v>
      </c>
      <c r="E2606">
        <v>2</v>
      </c>
      <c r="F2606" t="s">
        <v>26</v>
      </c>
      <c r="G2606">
        <v>1</v>
      </c>
      <c r="H2606">
        <v>63.730469999999997</v>
      </c>
      <c r="I2606">
        <v>13.664059999999999</v>
      </c>
      <c r="J2606">
        <v>0.8203125</v>
      </c>
      <c r="K2606">
        <v>96.039060000000006</v>
      </c>
      <c r="L2606" s="3">
        <v>44130.365972222222</v>
      </c>
      <c r="M2606">
        <v>17.18</v>
      </c>
      <c r="N2606" t="s">
        <v>28</v>
      </c>
      <c r="P2606">
        <f>(C2606-Key!$B$1)*24</f>
        <v>-0.28333333338377997</v>
      </c>
      <c r="Q2606">
        <f>(Key!$B$2-'17.1'!C2606)*24</f>
        <v>3.2333333333954215</v>
      </c>
      <c r="R2606" s="3">
        <f>C2606-(M2606-Key!$B$5)/(24*Key!$B$6)</f>
        <v>44130.601462962957</v>
      </c>
      <c r="S2606">
        <f>M2606-Key!$B$5</f>
        <v>14.92</v>
      </c>
      <c r="T2606" s="2">
        <f t="shared" si="200"/>
        <v>44129.618055555555</v>
      </c>
      <c r="U2606" t="str">
        <f t="shared" si="201"/>
        <v>10-25-2020 14:50</v>
      </c>
      <c r="V2606">
        <f>IFERROR(IF(W2606=Z2606,VLOOKUP($U2606,[1]C8842!$G$2:$M$145,3,FALSE),0),0)</f>
        <v>23</v>
      </c>
      <c r="W2606">
        <f>VLOOKUP(RIGHT($V$1,5),Key!$A$9:$B$14,2,FALSE)</f>
        <v>10.199999999999999</v>
      </c>
      <c r="X2606">
        <f t="shared" si="204"/>
        <v>0</v>
      </c>
      <c r="Y2606">
        <f>VLOOKUP(RIGHT($X$1,5),Key!$A$9:$B$14,2,FALSE)</f>
        <v>3.7</v>
      </c>
      <c r="Z2606">
        <f t="shared" si="202"/>
        <v>10.199999999999999</v>
      </c>
      <c r="AA2606">
        <f t="shared" si="203"/>
        <v>23</v>
      </c>
    </row>
    <row r="2607" spans="1:27" x14ac:dyDescent="0.3">
      <c r="A2607">
        <v>100067</v>
      </c>
      <c r="B2607">
        <v>230922</v>
      </c>
      <c r="C2607" s="3">
        <v>44130.615277777775</v>
      </c>
      <c r="D2607">
        <v>0</v>
      </c>
      <c r="E2607">
        <v>2</v>
      </c>
      <c r="F2607" t="s">
        <v>25</v>
      </c>
      <c r="G2607">
        <v>1</v>
      </c>
      <c r="H2607">
        <v>69.847660000000005</v>
      </c>
      <c r="I2607">
        <v>15.69922</v>
      </c>
      <c r="J2607">
        <v>0.82421880000000003</v>
      </c>
      <c r="K2607">
        <v>47.019530000000003</v>
      </c>
      <c r="L2607" s="3">
        <v>44130.365972222222</v>
      </c>
      <c r="M2607">
        <v>17.18</v>
      </c>
      <c r="N2607" t="s">
        <v>28</v>
      </c>
      <c r="P2607">
        <f>(C2607-Key!$B$1)*24</f>
        <v>-0.28333333338377997</v>
      </c>
      <c r="Q2607">
        <f>(Key!$B$2-'17.1'!C2607)*24</f>
        <v>3.2333333333954215</v>
      </c>
      <c r="R2607" s="3">
        <f>C2607-(M2607-Key!$B$5)/(24*Key!$B$6)</f>
        <v>44130.601462962957</v>
      </c>
      <c r="S2607">
        <f>M2607-Key!$B$5</f>
        <v>14.92</v>
      </c>
      <c r="T2607" s="2">
        <f t="shared" si="200"/>
        <v>44129.618055555555</v>
      </c>
      <c r="U2607" t="str">
        <f t="shared" si="201"/>
        <v>10-25-2020 14:50</v>
      </c>
      <c r="V2607">
        <f>IFERROR(IF(W2607=Z2607,VLOOKUP($U2607,[1]C8842!$G$2:$M$145,3,FALSE),0),0)</f>
        <v>23</v>
      </c>
      <c r="W2607">
        <f>VLOOKUP(RIGHT($V$1,5),Key!$A$9:$B$14,2,FALSE)</f>
        <v>10.199999999999999</v>
      </c>
      <c r="X2607">
        <f t="shared" si="204"/>
        <v>0</v>
      </c>
      <c r="Y2607">
        <f>VLOOKUP(RIGHT($X$1,5),Key!$A$9:$B$14,2,FALSE)</f>
        <v>3.7</v>
      </c>
      <c r="Z2607">
        <f t="shared" si="202"/>
        <v>10.199999999999999</v>
      </c>
      <c r="AA2607">
        <f t="shared" si="203"/>
        <v>23</v>
      </c>
    </row>
    <row r="2608" spans="1:27" x14ac:dyDescent="0.3">
      <c r="A2608">
        <v>100067</v>
      </c>
      <c r="B2608">
        <v>230922</v>
      </c>
      <c r="C2608" s="3">
        <v>44130.615277777775</v>
      </c>
      <c r="D2608">
        <v>3</v>
      </c>
      <c r="E2608">
        <v>2</v>
      </c>
      <c r="F2608" t="s">
        <v>26</v>
      </c>
      <c r="G2608">
        <v>3</v>
      </c>
      <c r="H2608">
        <v>64.371089999999995</v>
      </c>
      <c r="I2608">
        <v>41.734380000000002</v>
      </c>
      <c r="J2608">
        <v>1.972656</v>
      </c>
      <c r="K2608">
        <v>94.039060000000006</v>
      </c>
      <c r="L2608" s="3">
        <v>44130.365972222222</v>
      </c>
      <c r="M2608">
        <v>17.18</v>
      </c>
      <c r="N2608" t="s">
        <v>28</v>
      </c>
      <c r="P2608">
        <f>(C2608-Key!$B$1)*24</f>
        <v>-0.28333333338377997</v>
      </c>
      <c r="Q2608">
        <f>(Key!$B$2-'17.1'!C2608)*24</f>
        <v>3.2333333333954215</v>
      </c>
      <c r="R2608" s="3">
        <f>C2608-(M2608-Key!$B$5)/(24*Key!$B$6)</f>
        <v>44130.601462962957</v>
      </c>
      <c r="S2608">
        <f>M2608-Key!$B$5</f>
        <v>14.92</v>
      </c>
      <c r="T2608" s="2">
        <f t="shared" si="200"/>
        <v>44129.618055555555</v>
      </c>
      <c r="U2608" t="str">
        <f t="shared" si="201"/>
        <v>10-25-2020 14:50</v>
      </c>
      <c r="V2608">
        <f>IFERROR(IF(W2608=Z2608,VLOOKUP($U2608,[1]C8842!$G$2:$M$145,3,FALSE),0),0)</f>
        <v>23</v>
      </c>
      <c r="W2608">
        <f>VLOOKUP(RIGHT($V$1,5),Key!$A$9:$B$14,2,FALSE)</f>
        <v>10.199999999999999</v>
      </c>
      <c r="X2608">
        <f t="shared" si="204"/>
        <v>0</v>
      </c>
      <c r="Y2608">
        <f>VLOOKUP(RIGHT($X$1,5),Key!$A$9:$B$14,2,FALSE)</f>
        <v>3.7</v>
      </c>
      <c r="Z2608">
        <f t="shared" si="202"/>
        <v>10.199999999999999</v>
      </c>
      <c r="AA2608">
        <f t="shared" si="203"/>
        <v>23</v>
      </c>
    </row>
    <row r="2609" spans="1:27" x14ac:dyDescent="0.3">
      <c r="A2609">
        <v>100067</v>
      </c>
      <c r="B2609">
        <v>230922</v>
      </c>
      <c r="C2609" s="3">
        <v>44130.615277777775</v>
      </c>
      <c r="D2609">
        <v>1</v>
      </c>
      <c r="E2609">
        <v>1</v>
      </c>
      <c r="F2609" t="s">
        <v>25</v>
      </c>
      <c r="G2609">
        <v>2</v>
      </c>
      <c r="H2609">
        <v>72.703130000000002</v>
      </c>
      <c r="I2609">
        <v>22.55078</v>
      </c>
      <c r="J2609">
        <v>1.042969</v>
      </c>
      <c r="K2609">
        <v>56.023440000000001</v>
      </c>
      <c r="L2609" s="3">
        <v>44130.365972222222</v>
      </c>
      <c r="M2609">
        <v>17.18</v>
      </c>
      <c r="N2609" t="s">
        <v>28</v>
      </c>
      <c r="P2609">
        <f>(C2609-Key!$B$1)*24</f>
        <v>-0.28333333338377997</v>
      </c>
      <c r="Q2609">
        <f>(Key!$B$2-'17.1'!C2609)*24</f>
        <v>3.2333333333954215</v>
      </c>
      <c r="R2609" s="3">
        <f>C2609-(M2609-Key!$B$5)/(24*Key!$B$6)</f>
        <v>44130.601462962957</v>
      </c>
      <c r="S2609">
        <f>M2609-Key!$B$5</f>
        <v>14.92</v>
      </c>
      <c r="T2609" s="2">
        <f t="shared" si="200"/>
        <v>44129.618055555555</v>
      </c>
      <c r="U2609" t="str">
        <f t="shared" si="201"/>
        <v>10-25-2020 14:50</v>
      </c>
      <c r="V2609">
        <f>IFERROR(IF(W2609=Z2609,VLOOKUP($U2609,[1]C8842!$G$2:$M$145,3,FALSE),0),0)</f>
        <v>23</v>
      </c>
      <c r="W2609">
        <f>VLOOKUP(RIGHT($V$1,5),Key!$A$9:$B$14,2,FALSE)</f>
        <v>10.199999999999999</v>
      </c>
      <c r="X2609">
        <f t="shared" si="204"/>
        <v>0</v>
      </c>
      <c r="Y2609">
        <f>VLOOKUP(RIGHT($X$1,5),Key!$A$9:$B$14,2,FALSE)</f>
        <v>3.7</v>
      </c>
      <c r="Z2609">
        <f t="shared" si="202"/>
        <v>10.199999999999999</v>
      </c>
      <c r="AA2609">
        <f t="shared" si="203"/>
        <v>23</v>
      </c>
    </row>
    <row r="2610" spans="1:27" x14ac:dyDescent="0.3">
      <c r="A2610">
        <v>100067</v>
      </c>
      <c r="B2610">
        <v>230922</v>
      </c>
      <c r="C2610" s="3">
        <v>44130.615277777775</v>
      </c>
      <c r="D2610">
        <v>1</v>
      </c>
      <c r="E2610">
        <v>1</v>
      </c>
      <c r="F2610" t="s">
        <v>25</v>
      </c>
      <c r="G2610">
        <v>1</v>
      </c>
      <c r="H2610">
        <v>74.238280000000003</v>
      </c>
      <c r="I2610">
        <v>14.48438</v>
      </c>
      <c r="J2610">
        <v>0.734375</v>
      </c>
      <c r="K2610">
        <v>58.023440000000001</v>
      </c>
      <c r="L2610" s="3">
        <v>44130.365972222222</v>
      </c>
      <c r="M2610">
        <v>17.18</v>
      </c>
      <c r="N2610" t="s">
        <v>28</v>
      </c>
      <c r="P2610">
        <f>(C2610-Key!$B$1)*24</f>
        <v>-0.28333333338377997</v>
      </c>
      <c r="Q2610">
        <f>(Key!$B$2-'17.1'!C2610)*24</f>
        <v>3.2333333333954215</v>
      </c>
      <c r="R2610" s="3">
        <f>C2610-(M2610-Key!$B$5)/(24*Key!$B$6)</f>
        <v>44130.601462962957</v>
      </c>
      <c r="S2610">
        <f>M2610-Key!$B$5</f>
        <v>14.92</v>
      </c>
      <c r="T2610" s="2">
        <f t="shared" si="200"/>
        <v>44129.618055555555</v>
      </c>
      <c r="U2610" t="str">
        <f t="shared" si="201"/>
        <v>10-25-2020 14:50</v>
      </c>
      <c r="V2610">
        <f>IFERROR(IF(W2610=Z2610,VLOOKUP($U2610,[1]C8842!$G$2:$M$145,3,FALSE),0),0)</f>
        <v>23</v>
      </c>
      <c r="W2610">
        <f>VLOOKUP(RIGHT($V$1,5),Key!$A$9:$B$14,2,FALSE)</f>
        <v>10.199999999999999</v>
      </c>
      <c r="X2610">
        <f t="shared" si="204"/>
        <v>0</v>
      </c>
      <c r="Y2610">
        <f>VLOOKUP(RIGHT($X$1,5),Key!$A$9:$B$14,2,FALSE)</f>
        <v>3.7</v>
      </c>
      <c r="Z2610">
        <f t="shared" si="202"/>
        <v>10.199999999999999</v>
      </c>
      <c r="AA2610">
        <f t="shared" si="203"/>
        <v>23</v>
      </c>
    </row>
    <row r="2611" spans="1:27" x14ac:dyDescent="0.3">
      <c r="A2611">
        <v>100067</v>
      </c>
      <c r="B2611">
        <v>230922</v>
      </c>
      <c r="C2611" s="3">
        <v>44130.615277777775</v>
      </c>
      <c r="D2611">
        <v>1</v>
      </c>
      <c r="E2611">
        <v>1</v>
      </c>
      <c r="F2611" t="s">
        <v>25</v>
      </c>
      <c r="G2611">
        <v>1</v>
      </c>
      <c r="H2611">
        <v>75.175780000000003</v>
      </c>
      <c r="I2611">
        <v>16.40625</v>
      </c>
      <c r="J2611">
        <v>0.79296880000000003</v>
      </c>
      <c r="K2611">
        <v>57.023440000000001</v>
      </c>
      <c r="L2611" s="3">
        <v>44130.365972222222</v>
      </c>
      <c r="M2611">
        <v>17.18</v>
      </c>
      <c r="N2611" t="s">
        <v>28</v>
      </c>
      <c r="P2611">
        <f>(C2611-Key!$B$1)*24</f>
        <v>-0.28333333338377997</v>
      </c>
      <c r="Q2611">
        <f>(Key!$B$2-'17.1'!C2611)*24</f>
        <v>3.2333333333954215</v>
      </c>
      <c r="R2611" s="3">
        <f>C2611-(M2611-Key!$B$5)/(24*Key!$B$6)</f>
        <v>44130.601462962957</v>
      </c>
      <c r="S2611">
        <f>M2611-Key!$B$5</f>
        <v>14.92</v>
      </c>
      <c r="T2611" s="2">
        <f t="shared" si="200"/>
        <v>44129.618055555555</v>
      </c>
      <c r="U2611" t="str">
        <f t="shared" si="201"/>
        <v>10-25-2020 14:50</v>
      </c>
      <c r="V2611">
        <f>IFERROR(IF(W2611=Z2611,VLOOKUP($U2611,[1]C8842!$G$2:$M$145,3,FALSE),0),0)</f>
        <v>23</v>
      </c>
      <c r="W2611">
        <f>VLOOKUP(RIGHT($V$1,5),Key!$A$9:$B$14,2,FALSE)</f>
        <v>10.199999999999999</v>
      </c>
      <c r="X2611">
        <f t="shared" si="204"/>
        <v>0</v>
      </c>
      <c r="Y2611">
        <f>VLOOKUP(RIGHT($X$1,5),Key!$A$9:$B$14,2,FALSE)</f>
        <v>3.7</v>
      </c>
      <c r="Z2611">
        <f t="shared" si="202"/>
        <v>10.199999999999999</v>
      </c>
      <c r="AA2611">
        <f t="shared" si="203"/>
        <v>23</v>
      </c>
    </row>
    <row r="2612" spans="1:27" x14ac:dyDescent="0.3">
      <c r="A2612">
        <v>100067</v>
      </c>
      <c r="B2612">
        <v>230922</v>
      </c>
      <c r="C2612" s="3">
        <v>44130.615277777775</v>
      </c>
      <c r="D2612">
        <v>1</v>
      </c>
      <c r="E2612">
        <v>1</v>
      </c>
      <c r="F2612" t="s">
        <v>25</v>
      </c>
      <c r="G2612">
        <v>1</v>
      </c>
      <c r="H2612">
        <v>73.273439999999994</v>
      </c>
      <c r="I2612">
        <v>16.828130000000002</v>
      </c>
      <c r="J2612">
        <v>0.828125</v>
      </c>
      <c r="K2612">
        <v>58.023440000000001</v>
      </c>
      <c r="L2612" s="3">
        <v>44130.365972222222</v>
      </c>
      <c r="M2612">
        <v>17.18</v>
      </c>
      <c r="N2612" t="s">
        <v>28</v>
      </c>
      <c r="P2612">
        <f>(C2612-Key!$B$1)*24</f>
        <v>-0.28333333338377997</v>
      </c>
      <c r="Q2612">
        <f>(Key!$B$2-'17.1'!C2612)*24</f>
        <v>3.2333333333954215</v>
      </c>
      <c r="R2612" s="3">
        <f>C2612-(M2612-Key!$B$5)/(24*Key!$B$6)</f>
        <v>44130.601462962957</v>
      </c>
      <c r="S2612">
        <f>M2612-Key!$B$5</f>
        <v>14.92</v>
      </c>
      <c r="T2612" s="2">
        <f t="shared" si="200"/>
        <v>44129.618055555555</v>
      </c>
      <c r="U2612" t="str">
        <f t="shared" si="201"/>
        <v>10-25-2020 14:50</v>
      </c>
      <c r="V2612">
        <f>IFERROR(IF(W2612=Z2612,VLOOKUP($U2612,[1]C8842!$G$2:$M$145,3,FALSE),0),0)</f>
        <v>23</v>
      </c>
      <c r="W2612">
        <f>VLOOKUP(RIGHT($V$1,5),Key!$A$9:$B$14,2,FALSE)</f>
        <v>10.199999999999999</v>
      </c>
      <c r="X2612">
        <f t="shared" si="204"/>
        <v>0</v>
      </c>
      <c r="Y2612">
        <f>VLOOKUP(RIGHT($X$1,5),Key!$A$9:$B$14,2,FALSE)</f>
        <v>3.7</v>
      </c>
      <c r="Z2612">
        <f t="shared" si="202"/>
        <v>10.199999999999999</v>
      </c>
      <c r="AA2612">
        <f t="shared" si="203"/>
        <v>23</v>
      </c>
    </row>
    <row r="2613" spans="1:27" x14ac:dyDescent="0.3">
      <c r="A2613">
        <v>100067</v>
      </c>
      <c r="B2613">
        <v>230922</v>
      </c>
      <c r="C2613" s="3">
        <v>44130.615277777775</v>
      </c>
      <c r="D2613">
        <v>0</v>
      </c>
      <c r="E2613">
        <v>2</v>
      </c>
      <c r="F2613" t="s">
        <v>25</v>
      </c>
      <c r="G2613">
        <v>1</v>
      </c>
      <c r="H2613">
        <v>72.699219999999997</v>
      </c>
      <c r="I2613">
        <v>15.132809999999999</v>
      </c>
      <c r="J2613">
        <v>0.7734375</v>
      </c>
      <c r="K2613">
        <v>48.019530000000003</v>
      </c>
      <c r="L2613" s="3">
        <v>44130.365972222222</v>
      </c>
      <c r="M2613">
        <v>17.18</v>
      </c>
      <c r="N2613" t="s">
        <v>28</v>
      </c>
      <c r="P2613">
        <f>(C2613-Key!$B$1)*24</f>
        <v>-0.28333333338377997</v>
      </c>
      <c r="Q2613">
        <f>(Key!$B$2-'17.1'!C2613)*24</f>
        <v>3.2333333333954215</v>
      </c>
      <c r="R2613" s="3">
        <f>C2613-(M2613-Key!$B$5)/(24*Key!$B$6)</f>
        <v>44130.601462962957</v>
      </c>
      <c r="S2613">
        <f>M2613-Key!$B$5</f>
        <v>14.92</v>
      </c>
      <c r="T2613" s="2">
        <f t="shared" si="200"/>
        <v>44129.618055555555</v>
      </c>
      <c r="U2613" t="str">
        <f t="shared" si="201"/>
        <v>10-25-2020 14:50</v>
      </c>
      <c r="V2613">
        <f>IFERROR(IF(W2613=Z2613,VLOOKUP($U2613,[1]C8842!$G$2:$M$145,3,FALSE),0),0)</f>
        <v>23</v>
      </c>
      <c r="W2613">
        <f>VLOOKUP(RIGHT($V$1,5),Key!$A$9:$B$14,2,FALSE)</f>
        <v>10.199999999999999</v>
      </c>
      <c r="X2613">
        <f t="shared" si="204"/>
        <v>0</v>
      </c>
      <c r="Y2613">
        <f>VLOOKUP(RIGHT($X$1,5),Key!$A$9:$B$14,2,FALSE)</f>
        <v>3.7</v>
      </c>
      <c r="Z2613">
        <f t="shared" si="202"/>
        <v>10.199999999999999</v>
      </c>
      <c r="AA2613">
        <f t="shared" si="203"/>
        <v>23</v>
      </c>
    </row>
    <row r="2614" spans="1:27" x14ac:dyDescent="0.3">
      <c r="A2614">
        <v>100067</v>
      </c>
      <c r="B2614">
        <v>230922</v>
      </c>
      <c r="C2614" s="3">
        <v>44130.615277777775</v>
      </c>
      <c r="D2614">
        <v>1</v>
      </c>
      <c r="E2614">
        <v>1</v>
      </c>
      <c r="F2614" t="s">
        <v>25</v>
      </c>
      <c r="G2614">
        <v>1</v>
      </c>
      <c r="H2614">
        <v>74.367189999999994</v>
      </c>
      <c r="I2614">
        <v>18.671880000000002</v>
      </c>
      <c r="J2614">
        <v>0.87890630000000003</v>
      </c>
      <c r="K2614">
        <v>58.023440000000001</v>
      </c>
      <c r="L2614" s="3">
        <v>44130.365972222222</v>
      </c>
      <c r="M2614">
        <v>17.18</v>
      </c>
      <c r="N2614" t="s">
        <v>28</v>
      </c>
      <c r="P2614">
        <f>(C2614-Key!$B$1)*24</f>
        <v>-0.28333333338377997</v>
      </c>
      <c r="Q2614">
        <f>(Key!$B$2-'17.1'!C2614)*24</f>
        <v>3.2333333333954215</v>
      </c>
      <c r="R2614" s="3">
        <f>C2614-(M2614-Key!$B$5)/(24*Key!$B$6)</f>
        <v>44130.601462962957</v>
      </c>
      <c r="S2614">
        <f>M2614-Key!$B$5</f>
        <v>14.92</v>
      </c>
      <c r="T2614" s="2">
        <f t="shared" si="200"/>
        <v>44129.618055555555</v>
      </c>
      <c r="U2614" t="str">
        <f t="shared" si="201"/>
        <v>10-25-2020 14:50</v>
      </c>
      <c r="V2614">
        <f>IFERROR(IF(W2614=Z2614,VLOOKUP($U2614,[1]C8842!$G$2:$M$145,3,FALSE),0),0)</f>
        <v>23</v>
      </c>
      <c r="W2614">
        <f>VLOOKUP(RIGHT($V$1,5),Key!$A$9:$B$14,2,FALSE)</f>
        <v>10.199999999999999</v>
      </c>
      <c r="X2614">
        <f t="shared" si="204"/>
        <v>0</v>
      </c>
      <c r="Y2614">
        <f>VLOOKUP(RIGHT($X$1,5),Key!$A$9:$B$14,2,FALSE)</f>
        <v>3.7</v>
      </c>
      <c r="Z2614">
        <f t="shared" si="202"/>
        <v>10.199999999999999</v>
      </c>
      <c r="AA2614">
        <f t="shared" si="203"/>
        <v>23</v>
      </c>
    </row>
    <row r="2615" spans="1:27" x14ac:dyDescent="0.3">
      <c r="A2615">
        <v>100067</v>
      </c>
      <c r="B2615">
        <v>230922</v>
      </c>
      <c r="C2615" s="3">
        <v>44130.615277777775</v>
      </c>
      <c r="D2615">
        <v>0</v>
      </c>
      <c r="E2615">
        <v>2</v>
      </c>
      <c r="F2615" t="s">
        <v>25</v>
      </c>
      <c r="G2615">
        <v>1</v>
      </c>
      <c r="H2615">
        <v>65.039060000000006</v>
      </c>
      <c r="I2615">
        <v>15.16797</v>
      </c>
      <c r="J2615">
        <v>0.86328130000000003</v>
      </c>
      <c r="K2615">
        <v>46.019530000000003</v>
      </c>
      <c r="L2615" s="3">
        <v>44130.365972222222</v>
      </c>
      <c r="M2615">
        <v>17.18</v>
      </c>
      <c r="N2615" t="s">
        <v>28</v>
      </c>
      <c r="P2615">
        <f>(C2615-Key!$B$1)*24</f>
        <v>-0.28333333338377997</v>
      </c>
      <c r="Q2615">
        <f>(Key!$B$2-'17.1'!C2615)*24</f>
        <v>3.2333333333954215</v>
      </c>
      <c r="R2615" s="3">
        <f>C2615-(M2615-Key!$B$5)/(24*Key!$B$6)</f>
        <v>44130.601462962957</v>
      </c>
      <c r="S2615">
        <f>M2615-Key!$B$5</f>
        <v>14.92</v>
      </c>
      <c r="T2615" s="2">
        <f t="shared" si="200"/>
        <v>44129.618055555555</v>
      </c>
      <c r="U2615" t="str">
        <f t="shared" si="201"/>
        <v>10-25-2020 14:50</v>
      </c>
      <c r="V2615">
        <f>IFERROR(IF(W2615=Z2615,VLOOKUP($U2615,[1]C8842!$G$2:$M$145,3,FALSE),0),0)</f>
        <v>23</v>
      </c>
      <c r="W2615">
        <f>VLOOKUP(RIGHT($V$1,5),Key!$A$9:$B$14,2,FALSE)</f>
        <v>10.199999999999999</v>
      </c>
      <c r="X2615">
        <f t="shared" si="204"/>
        <v>0</v>
      </c>
      <c r="Y2615">
        <f>VLOOKUP(RIGHT($X$1,5),Key!$A$9:$B$14,2,FALSE)</f>
        <v>3.7</v>
      </c>
      <c r="Z2615">
        <f t="shared" si="202"/>
        <v>10.199999999999999</v>
      </c>
      <c r="AA2615">
        <f t="shared" si="203"/>
        <v>23</v>
      </c>
    </row>
    <row r="2616" spans="1:27" x14ac:dyDescent="0.3">
      <c r="A2616">
        <v>100067</v>
      </c>
      <c r="B2616">
        <v>230922</v>
      </c>
      <c r="C2616" s="3">
        <v>44130.615277777775</v>
      </c>
      <c r="D2616">
        <v>3</v>
      </c>
      <c r="E2616">
        <v>2</v>
      </c>
      <c r="F2616" t="s">
        <v>26</v>
      </c>
      <c r="G2616">
        <v>2</v>
      </c>
      <c r="H2616">
        <v>60.453130000000002</v>
      </c>
      <c r="I2616">
        <v>20.796880000000002</v>
      </c>
      <c r="J2616">
        <v>1.1796880000000001</v>
      </c>
      <c r="K2616">
        <v>94.039060000000006</v>
      </c>
      <c r="L2616" s="3">
        <v>44130.369444444441</v>
      </c>
      <c r="M2616">
        <v>17.18</v>
      </c>
      <c r="N2616" t="s">
        <v>28</v>
      </c>
      <c r="P2616">
        <f>(C2616-Key!$B$1)*24</f>
        <v>-0.28333333338377997</v>
      </c>
      <c r="Q2616">
        <f>(Key!$B$2-'17.1'!C2616)*24</f>
        <v>3.2333333333954215</v>
      </c>
      <c r="R2616" s="3">
        <f>C2616-(M2616-Key!$B$5)/(24*Key!$B$6)</f>
        <v>44130.601462962957</v>
      </c>
      <c r="S2616">
        <f>M2616-Key!$B$5</f>
        <v>14.92</v>
      </c>
      <c r="T2616" s="2">
        <f t="shared" si="200"/>
        <v>44129.618055555555</v>
      </c>
      <c r="U2616" t="str">
        <f t="shared" si="201"/>
        <v>10-25-2020 14:50</v>
      </c>
      <c r="V2616">
        <f>IFERROR(IF(W2616=Z2616,VLOOKUP($U2616,[1]C8842!$G$2:$M$145,3,FALSE),0),0)</f>
        <v>23</v>
      </c>
      <c r="W2616">
        <f>VLOOKUP(RIGHT($V$1,5),Key!$A$9:$B$14,2,FALSE)</f>
        <v>10.199999999999999</v>
      </c>
      <c r="X2616">
        <f t="shared" si="204"/>
        <v>0</v>
      </c>
      <c r="Y2616">
        <f>VLOOKUP(RIGHT($X$1,5),Key!$A$9:$B$14,2,FALSE)</f>
        <v>3.7</v>
      </c>
      <c r="Z2616">
        <f t="shared" si="202"/>
        <v>10.199999999999999</v>
      </c>
      <c r="AA2616">
        <f t="shared" si="203"/>
        <v>23</v>
      </c>
    </row>
    <row r="2617" spans="1:27" x14ac:dyDescent="0.3">
      <c r="A2617">
        <v>100067</v>
      </c>
      <c r="B2617">
        <v>230922</v>
      </c>
      <c r="C2617" s="3">
        <v>44130.615277777775</v>
      </c>
      <c r="D2617">
        <v>3</v>
      </c>
      <c r="E2617">
        <v>2</v>
      </c>
      <c r="F2617" t="s">
        <v>26</v>
      </c>
      <c r="G2617">
        <v>2</v>
      </c>
      <c r="H2617">
        <v>61.867190000000001</v>
      </c>
      <c r="I2617">
        <v>21.05078</v>
      </c>
      <c r="J2617">
        <v>1.160156</v>
      </c>
      <c r="K2617">
        <v>94.039060000000006</v>
      </c>
      <c r="L2617" s="3">
        <v>44130.369444444441</v>
      </c>
      <c r="M2617">
        <v>17.18</v>
      </c>
      <c r="N2617" t="s">
        <v>28</v>
      </c>
      <c r="P2617">
        <f>(C2617-Key!$B$1)*24</f>
        <v>-0.28333333338377997</v>
      </c>
      <c r="Q2617">
        <f>(Key!$B$2-'17.1'!C2617)*24</f>
        <v>3.2333333333954215</v>
      </c>
      <c r="R2617" s="3">
        <f>C2617-(M2617-Key!$B$5)/(24*Key!$B$6)</f>
        <v>44130.601462962957</v>
      </c>
      <c r="S2617">
        <f>M2617-Key!$B$5</f>
        <v>14.92</v>
      </c>
      <c r="T2617" s="2">
        <f t="shared" si="200"/>
        <v>44129.618055555555</v>
      </c>
      <c r="U2617" t="str">
        <f t="shared" si="201"/>
        <v>10-25-2020 14:50</v>
      </c>
      <c r="V2617">
        <f>IFERROR(IF(W2617=Z2617,VLOOKUP($U2617,[1]C8842!$G$2:$M$145,3,FALSE),0),0)</f>
        <v>23</v>
      </c>
      <c r="W2617">
        <f>VLOOKUP(RIGHT($V$1,5),Key!$A$9:$B$14,2,FALSE)</f>
        <v>10.199999999999999</v>
      </c>
      <c r="X2617">
        <f t="shared" si="204"/>
        <v>0</v>
      </c>
      <c r="Y2617">
        <f>VLOOKUP(RIGHT($X$1,5),Key!$A$9:$B$14,2,FALSE)</f>
        <v>3.7</v>
      </c>
      <c r="Z2617">
        <f t="shared" si="202"/>
        <v>10.199999999999999</v>
      </c>
      <c r="AA2617">
        <f t="shared" si="203"/>
        <v>23</v>
      </c>
    </row>
    <row r="2618" spans="1:27" x14ac:dyDescent="0.3">
      <c r="A2618">
        <v>100067</v>
      </c>
      <c r="B2618">
        <v>230922</v>
      </c>
      <c r="C2618" s="3">
        <v>44130.615277777775</v>
      </c>
      <c r="D2618">
        <v>2</v>
      </c>
      <c r="E2618">
        <v>1</v>
      </c>
      <c r="F2618" t="s">
        <v>26</v>
      </c>
      <c r="G2618">
        <v>1</v>
      </c>
      <c r="H2618">
        <v>74.90625</v>
      </c>
      <c r="I2618">
        <v>18.40625</v>
      </c>
      <c r="J2618">
        <v>0.8671875</v>
      </c>
      <c r="K2618">
        <v>82.035160000000005</v>
      </c>
      <c r="L2618" s="3">
        <v>44130.369444444441</v>
      </c>
      <c r="M2618">
        <v>17.18</v>
      </c>
      <c r="N2618" t="s">
        <v>28</v>
      </c>
      <c r="P2618">
        <f>(C2618-Key!$B$1)*24</f>
        <v>-0.28333333338377997</v>
      </c>
      <c r="Q2618">
        <f>(Key!$B$2-'17.1'!C2618)*24</f>
        <v>3.2333333333954215</v>
      </c>
      <c r="R2618" s="3">
        <f>C2618-(M2618-Key!$B$5)/(24*Key!$B$6)</f>
        <v>44130.601462962957</v>
      </c>
      <c r="S2618">
        <f>M2618-Key!$B$5</f>
        <v>14.92</v>
      </c>
      <c r="T2618" s="2">
        <f t="shared" si="200"/>
        <v>44129.618055555555</v>
      </c>
      <c r="U2618" t="str">
        <f t="shared" si="201"/>
        <v>10-25-2020 14:50</v>
      </c>
      <c r="V2618">
        <f>IFERROR(IF(W2618=Z2618,VLOOKUP($U2618,[1]C8842!$G$2:$M$145,3,FALSE),0),0)</f>
        <v>23</v>
      </c>
      <c r="W2618">
        <f>VLOOKUP(RIGHT($V$1,5),Key!$A$9:$B$14,2,FALSE)</f>
        <v>10.199999999999999</v>
      </c>
      <c r="X2618">
        <f t="shared" si="204"/>
        <v>0</v>
      </c>
      <c r="Y2618">
        <f>VLOOKUP(RIGHT($X$1,5),Key!$A$9:$B$14,2,FALSE)</f>
        <v>3.7</v>
      </c>
      <c r="Z2618">
        <f t="shared" si="202"/>
        <v>10.199999999999999</v>
      </c>
      <c r="AA2618">
        <f t="shared" si="203"/>
        <v>23</v>
      </c>
    </row>
    <row r="2619" spans="1:27" x14ac:dyDescent="0.3">
      <c r="A2619">
        <v>100067</v>
      </c>
      <c r="B2619">
        <v>230922</v>
      </c>
      <c r="C2619" s="3">
        <v>44130.615277777775</v>
      </c>
      <c r="D2619">
        <v>1</v>
      </c>
      <c r="E2619">
        <v>1</v>
      </c>
      <c r="F2619" t="s">
        <v>25</v>
      </c>
      <c r="G2619">
        <v>1</v>
      </c>
      <c r="H2619">
        <v>70.71875</v>
      </c>
      <c r="I2619">
        <v>13.875</v>
      </c>
      <c r="J2619">
        <v>0.74609380000000003</v>
      </c>
      <c r="K2619">
        <v>56.023440000000001</v>
      </c>
      <c r="L2619" s="3">
        <v>44130.369444444441</v>
      </c>
      <c r="M2619">
        <v>17.18</v>
      </c>
      <c r="N2619" t="s">
        <v>28</v>
      </c>
      <c r="P2619">
        <f>(C2619-Key!$B$1)*24</f>
        <v>-0.28333333338377997</v>
      </c>
      <c r="Q2619">
        <f>(Key!$B$2-'17.1'!C2619)*24</f>
        <v>3.2333333333954215</v>
      </c>
      <c r="R2619" s="3">
        <f>C2619-(M2619-Key!$B$5)/(24*Key!$B$6)</f>
        <v>44130.601462962957</v>
      </c>
      <c r="S2619">
        <f>M2619-Key!$B$5</f>
        <v>14.92</v>
      </c>
      <c r="T2619" s="2">
        <f t="shared" si="200"/>
        <v>44129.618055555555</v>
      </c>
      <c r="U2619" t="str">
        <f t="shared" si="201"/>
        <v>10-25-2020 14:50</v>
      </c>
      <c r="V2619">
        <f>IFERROR(IF(W2619=Z2619,VLOOKUP($U2619,[1]C8842!$G$2:$M$145,3,FALSE),0),0)</f>
        <v>23</v>
      </c>
      <c r="W2619">
        <f>VLOOKUP(RIGHT($V$1,5),Key!$A$9:$B$14,2,FALSE)</f>
        <v>10.199999999999999</v>
      </c>
      <c r="X2619">
        <f t="shared" si="204"/>
        <v>0</v>
      </c>
      <c r="Y2619">
        <f>VLOOKUP(RIGHT($X$1,5),Key!$A$9:$B$14,2,FALSE)</f>
        <v>3.7</v>
      </c>
      <c r="Z2619">
        <f t="shared" si="202"/>
        <v>10.199999999999999</v>
      </c>
      <c r="AA2619">
        <f t="shared" si="203"/>
        <v>23</v>
      </c>
    </row>
    <row r="2620" spans="1:27" x14ac:dyDescent="0.3">
      <c r="A2620">
        <v>100067</v>
      </c>
      <c r="B2620">
        <v>230922</v>
      </c>
      <c r="C2620" s="3">
        <v>44130.615277777775</v>
      </c>
      <c r="D2620">
        <v>0</v>
      </c>
      <c r="E2620">
        <v>2</v>
      </c>
      <c r="F2620" t="s">
        <v>25</v>
      </c>
      <c r="G2620">
        <v>1</v>
      </c>
      <c r="H2620">
        <v>63.511719999999997</v>
      </c>
      <c r="I2620">
        <v>14.777340000000001</v>
      </c>
      <c r="J2620">
        <v>0.8671875</v>
      </c>
      <c r="K2620">
        <v>46.019530000000003</v>
      </c>
      <c r="L2620" s="3">
        <v>44130.369444444441</v>
      </c>
      <c r="M2620">
        <v>17.18</v>
      </c>
      <c r="N2620" t="s">
        <v>28</v>
      </c>
      <c r="P2620">
        <f>(C2620-Key!$B$1)*24</f>
        <v>-0.28333333338377997</v>
      </c>
      <c r="Q2620">
        <f>(Key!$B$2-'17.1'!C2620)*24</f>
        <v>3.2333333333954215</v>
      </c>
      <c r="R2620" s="3">
        <f>C2620-(M2620-Key!$B$5)/(24*Key!$B$6)</f>
        <v>44130.601462962957</v>
      </c>
      <c r="S2620">
        <f>M2620-Key!$B$5</f>
        <v>14.92</v>
      </c>
      <c r="T2620" s="2">
        <f t="shared" si="200"/>
        <v>44129.618055555555</v>
      </c>
      <c r="U2620" t="str">
        <f t="shared" si="201"/>
        <v>10-25-2020 14:50</v>
      </c>
      <c r="V2620">
        <f>IFERROR(IF(W2620=Z2620,VLOOKUP($U2620,[1]C8842!$G$2:$M$145,3,FALSE),0),0)</f>
        <v>23</v>
      </c>
      <c r="W2620">
        <f>VLOOKUP(RIGHT($V$1,5),Key!$A$9:$B$14,2,FALSE)</f>
        <v>10.199999999999999</v>
      </c>
      <c r="X2620">
        <f t="shared" si="204"/>
        <v>0</v>
      </c>
      <c r="Y2620">
        <f>VLOOKUP(RIGHT($X$1,5),Key!$A$9:$B$14,2,FALSE)</f>
        <v>3.7</v>
      </c>
      <c r="Z2620">
        <f t="shared" si="202"/>
        <v>10.199999999999999</v>
      </c>
      <c r="AA2620">
        <f t="shared" si="203"/>
        <v>23</v>
      </c>
    </row>
    <row r="2621" spans="1:27" x14ac:dyDescent="0.3">
      <c r="A2621">
        <v>100067</v>
      </c>
      <c r="B2621">
        <v>230922</v>
      </c>
      <c r="C2621" s="3">
        <v>44130.615277777775</v>
      </c>
      <c r="D2621">
        <v>1</v>
      </c>
      <c r="E2621">
        <v>1</v>
      </c>
      <c r="F2621" t="s">
        <v>25</v>
      </c>
      <c r="G2621">
        <v>2</v>
      </c>
      <c r="H2621">
        <v>73.820310000000006</v>
      </c>
      <c r="I2621">
        <v>20.41797</v>
      </c>
      <c r="J2621">
        <v>0.94921880000000003</v>
      </c>
      <c r="K2621">
        <v>58.023440000000001</v>
      </c>
      <c r="L2621" s="3">
        <v>44130.369444444441</v>
      </c>
      <c r="M2621">
        <v>17.18</v>
      </c>
      <c r="N2621" t="s">
        <v>28</v>
      </c>
      <c r="P2621">
        <f>(C2621-Key!$B$1)*24</f>
        <v>-0.28333333338377997</v>
      </c>
      <c r="Q2621">
        <f>(Key!$B$2-'17.1'!C2621)*24</f>
        <v>3.2333333333954215</v>
      </c>
      <c r="R2621" s="3">
        <f>C2621-(M2621-Key!$B$5)/(24*Key!$B$6)</f>
        <v>44130.601462962957</v>
      </c>
      <c r="S2621">
        <f>M2621-Key!$B$5</f>
        <v>14.92</v>
      </c>
      <c r="T2621" s="2">
        <f t="shared" si="200"/>
        <v>44129.618055555555</v>
      </c>
      <c r="U2621" t="str">
        <f t="shared" si="201"/>
        <v>10-25-2020 14:50</v>
      </c>
      <c r="V2621">
        <f>IFERROR(IF(W2621=Z2621,VLOOKUP($U2621,[1]C8842!$G$2:$M$145,3,FALSE),0),0)</f>
        <v>23</v>
      </c>
      <c r="W2621">
        <f>VLOOKUP(RIGHT($V$1,5),Key!$A$9:$B$14,2,FALSE)</f>
        <v>10.199999999999999</v>
      </c>
      <c r="X2621">
        <f t="shared" si="204"/>
        <v>0</v>
      </c>
      <c r="Y2621">
        <f>VLOOKUP(RIGHT($X$1,5),Key!$A$9:$B$14,2,FALSE)</f>
        <v>3.7</v>
      </c>
      <c r="Z2621">
        <f t="shared" si="202"/>
        <v>10.199999999999999</v>
      </c>
      <c r="AA2621">
        <f t="shared" si="203"/>
        <v>23</v>
      </c>
    </row>
    <row r="2622" spans="1:27" x14ac:dyDescent="0.3">
      <c r="A2622">
        <v>100067</v>
      </c>
      <c r="B2622">
        <v>230922</v>
      </c>
      <c r="C2622" s="3">
        <v>44130.615277777775</v>
      </c>
      <c r="D2622">
        <v>0</v>
      </c>
      <c r="E2622">
        <v>2</v>
      </c>
      <c r="F2622" t="s">
        <v>25</v>
      </c>
      <c r="G2622">
        <v>4</v>
      </c>
      <c r="H2622">
        <v>54.683590000000002</v>
      </c>
      <c r="I2622">
        <v>68.59375</v>
      </c>
      <c r="J2622">
        <v>3.6289060000000002</v>
      </c>
      <c r="K2622">
        <v>46.019530000000003</v>
      </c>
      <c r="L2622" s="3">
        <v>44130.369444444441</v>
      </c>
      <c r="M2622">
        <v>17.18</v>
      </c>
      <c r="N2622" t="s">
        <v>28</v>
      </c>
      <c r="P2622">
        <f>(C2622-Key!$B$1)*24</f>
        <v>-0.28333333338377997</v>
      </c>
      <c r="Q2622">
        <f>(Key!$B$2-'17.1'!C2622)*24</f>
        <v>3.2333333333954215</v>
      </c>
      <c r="R2622" s="3">
        <f>C2622-(M2622-Key!$B$5)/(24*Key!$B$6)</f>
        <v>44130.601462962957</v>
      </c>
      <c r="S2622">
        <f>M2622-Key!$B$5</f>
        <v>14.92</v>
      </c>
      <c r="T2622" s="2">
        <f t="shared" si="200"/>
        <v>44129.618055555555</v>
      </c>
      <c r="U2622" t="str">
        <f t="shared" si="201"/>
        <v>10-25-2020 14:50</v>
      </c>
      <c r="V2622">
        <f>IFERROR(IF(W2622=Z2622,VLOOKUP($U2622,[1]C8842!$G$2:$M$145,3,FALSE),0),0)</f>
        <v>23</v>
      </c>
      <c r="W2622">
        <f>VLOOKUP(RIGHT($V$1,5),Key!$A$9:$B$14,2,FALSE)</f>
        <v>10.199999999999999</v>
      </c>
      <c r="X2622">
        <f t="shared" si="204"/>
        <v>0</v>
      </c>
      <c r="Y2622">
        <f>VLOOKUP(RIGHT($X$1,5),Key!$A$9:$B$14,2,FALSE)</f>
        <v>3.7</v>
      </c>
      <c r="Z2622">
        <f t="shared" si="202"/>
        <v>10.199999999999999</v>
      </c>
      <c r="AA2622">
        <f t="shared" si="203"/>
        <v>23</v>
      </c>
    </row>
    <row r="2623" spans="1:27" x14ac:dyDescent="0.3">
      <c r="A2623">
        <v>100067</v>
      </c>
      <c r="B2623">
        <v>230922</v>
      </c>
      <c r="C2623" s="3">
        <v>44130.615972222222</v>
      </c>
      <c r="D2623">
        <v>3</v>
      </c>
      <c r="E2623">
        <v>2</v>
      </c>
      <c r="F2623" t="s">
        <v>26</v>
      </c>
      <c r="G2623">
        <v>2</v>
      </c>
      <c r="H2623">
        <v>69.636719999999997</v>
      </c>
      <c r="I2623">
        <v>24.777339999999999</v>
      </c>
      <c r="J2623">
        <v>1.175781</v>
      </c>
      <c r="K2623">
        <v>93.039060000000006</v>
      </c>
      <c r="L2623" s="3">
        <v>44130.369444444441</v>
      </c>
      <c r="M2623">
        <v>17.18</v>
      </c>
      <c r="N2623" t="s">
        <v>28</v>
      </c>
      <c r="P2623">
        <f>(C2623-Key!$B$1)*24</f>
        <v>-0.26666666666278616</v>
      </c>
      <c r="Q2623">
        <f>(Key!$B$2-'17.1'!C2623)*24</f>
        <v>3.2166666666744277</v>
      </c>
      <c r="R2623" s="3">
        <f>C2623-(M2623-Key!$B$5)/(24*Key!$B$6)</f>
        <v>44130.602157407404</v>
      </c>
      <c r="S2623">
        <f>M2623-Key!$B$5</f>
        <v>14.92</v>
      </c>
      <c r="T2623" s="2">
        <f t="shared" si="200"/>
        <v>44129.618055555555</v>
      </c>
      <c r="U2623" t="str">
        <f t="shared" si="201"/>
        <v>10-25-2020 14:50</v>
      </c>
      <c r="V2623">
        <f>IFERROR(IF(W2623=Z2623,VLOOKUP($U2623,[1]C8842!$G$2:$M$145,3,FALSE),0),0)</f>
        <v>23</v>
      </c>
      <c r="W2623">
        <f>VLOOKUP(RIGHT($V$1,5),Key!$A$9:$B$14,2,FALSE)</f>
        <v>10.199999999999999</v>
      </c>
      <c r="X2623">
        <f t="shared" si="204"/>
        <v>0</v>
      </c>
      <c r="Y2623">
        <f>VLOOKUP(RIGHT($X$1,5),Key!$A$9:$B$14,2,FALSE)</f>
        <v>3.7</v>
      </c>
      <c r="Z2623">
        <f t="shared" si="202"/>
        <v>10.199999999999999</v>
      </c>
      <c r="AA2623">
        <f t="shared" si="203"/>
        <v>23</v>
      </c>
    </row>
    <row r="2624" spans="1:27" x14ac:dyDescent="0.3">
      <c r="A2624">
        <v>100067</v>
      </c>
      <c r="B2624">
        <v>230922</v>
      </c>
      <c r="C2624" s="3">
        <v>44130.615972222222</v>
      </c>
      <c r="D2624">
        <v>0</v>
      </c>
      <c r="E2624">
        <v>2</v>
      </c>
      <c r="F2624" t="s">
        <v>25</v>
      </c>
      <c r="G2624">
        <v>1</v>
      </c>
      <c r="H2624">
        <v>60.671880000000002</v>
      </c>
      <c r="I2624">
        <v>16.179690000000001</v>
      </c>
      <c r="J2624">
        <v>0.97265630000000003</v>
      </c>
      <c r="K2624">
        <v>48.019530000000003</v>
      </c>
      <c r="L2624" s="3">
        <v>44130.369444444441</v>
      </c>
      <c r="M2624">
        <v>17.18</v>
      </c>
      <c r="N2624" t="s">
        <v>28</v>
      </c>
      <c r="P2624">
        <f>(C2624-Key!$B$1)*24</f>
        <v>-0.26666666666278616</v>
      </c>
      <c r="Q2624">
        <f>(Key!$B$2-'17.1'!C2624)*24</f>
        <v>3.2166666666744277</v>
      </c>
      <c r="R2624" s="3">
        <f>C2624-(M2624-Key!$B$5)/(24*Key!$B$6)</f>
        <v>44130.602157407404</v>
      </c>
      <c r="S2624">
        <f>M2624-Key!$B$5</f>
        <v>14.92</v>
      </c>
      <c r="T2624" s="2">
        <f t="shared" si="200"/>
        <v>44129.618055555555</v>
      </c>
      <c r="U2624" t="str">
        <f t="shared" si="201"/>
        <v>10-25-2020 14:50</v>
      </c>
      <c r="V2624">
        <f>IFERROR(IF(W2624=Z2624,VLOOKUP($U2624,[1]C8842!$G$2:$M$145,3,FALSE),0),0)</f>
        <v>23</v>
      </c>
      <c r="W2624">
        <f>VLOOKUP(RIGHT($V$1,5),Key!$A$9:$B$14,2,FALSE)</f>
        <v>10.199999999999999</v>
      </c>
      <c r="X2624">
        <f t="shared" si="204"/>
        <v>0</v>
      </c>
      <c r="Y2624">
        <f>VLOOKUP(RIGHT($X$1,5),Key!$A$9:$B$14,2,FALSE)</f>
        <v>3.7</v>
      </c>
      <c r="Z2624">
        <f t="shared" si="202"/>
        <v>10.199999999999999</v>
      </c>
      <c r="AA2624">
        <f t="shared" si="203"/>
        <v>23</v>
      </c>
    </row>
    <row r="2625" spans="1:27" x14ac:dyDescent="0.3">
      <c r="A2625">
        <v>100067</v>
      </c>
      <c r="B2625">
        <v>230922</v>
      </c>
      <c r="C2625" s="3">
        <v>44130.615972222222</v>
      </c>
      <c r="D2625">
        <v>3</v>
      </c>
      <c r="E2625">
        <v>2</v>
      </c>
      <c r="F2625" t="s">
        <v>26</v>
      </c>
      <c r="G2625">
        <v>1</v>
      </c>
      <c r="H2625">
        <v>64.191410000000005</v>
      </c>
      <c r="I2625">
        <v>17.80078</v>
      </c>
      <c r="J2625">
        <v>0.984375</v>
      </c>
      <c r="K2625">
        <v>95.039060000000006</v>
      </c>
      <c r="L2625" s="3">
        <v>44130.369444444441</v>
      </c>
      <c r="M2625">
        <v>17.18</v>
      </c>
      <c r="N2625" t="s">
        <v>28</v>
      </c>
      <c r="P2625">
        <f>(C2625-Key!$B$1)*24</f>
        <v>-0.26666666666278616</v>
      </c>
      <c r="Q2625">
        <f>(Key!$B$2-'17.1'!C2625)*24</f>
        <v>3.2166666666744277</v>
      </c>
      <c r="R2625" s="3">
        <f>C2625-(M2625-Key!$B$5)/(24*Key!$B$6)</f>
        <v>44130.602157407404</v>
      </c>
      <c r="S2625">
        <f>M2625-Key!$B$5</f>
        <v>14.92</v>
      </c>
      <c r="T2625" s="2">
        <f t="shared" si="200"/>
        <v>44129.618055555555</v>
      </c>
      <c r="U2625" t="str">
        <f t="shared" si="201"/>
        <v>10-25-2020 14:50</v>
      </c>
      <c r="V2625">
        <f>IFERROR(IF(W2625=Z2625,VLOOKUP($U2625,[1]C8842!$G$2:$M$145,3,FALSE),0),0)</f>
        <v>23</v>
      </c>
      <c r="W2625">
        <f>VLOOKUP(RIGHT($V$1,5),Key!$A$9:$B$14,2,FALSE)</f>
        <v>10.199999999999999</v>
      </c>
      <c r="X2625">
        <f t="shared" si="204"/>
        <v>0</v>
      </c>
      <c r="Y2625">
        <f>VLOOKUP(RIGHT($X$1,5),Key!$A$9:$B$14,2,FALSE)</f>
        <v>3.7</v>
      </c>
      <c r="Z2625">
        <f t="shared" si="202"/>
        <v>10.199999999999999</v>
      </c>
      <c r="AA2625">
        <f t="shared" si="203"/>
        <v>23</v>
      </c>
    </row>
    <row r="2626" spans="1:27" x14ac:dyDescent="0.3">
      <c r="A2626">
        <v>100067</v>
      </c>
      <c r="B2626">
        <v>230922</v>
      </c>
      <c r="C2626" s="3">
        <v>44130.615972222222</v>
      </c>
      <c r="D2626">
        <v>2</v>
      </c>
      <c r="E2626">
        <v>1</v>
      </c>
      <c r="F2626" t="s">
        <v>26</v>
      </c>
      <c r="G2626">
        <v>1</v>
      </c>
      <c r="H2626">
        <v>73.277339999999995</v>
      </c>
      <c r="I2626">
        <v>15.628909999999999</v>
      </c>
      <c r="J2626">
        <v>0.78515630000000003</v>
      </c>
      <c r="K2626">
        <v>81.035160000000005</v>
      </c>
      <c r="L2626" s="3">
        <v>44130.369444444441</v>
      </c>
      <c r="M2626">
        <v>17.18</v>
      </c>
      <c r="N2626" t="s">
        <v>28</v>
      </c>
      <c r="P2626">
        <f>(C2626-Key!$B$1)*24</f>
        <v>-0.26666666666278616</v>
      </c>
      <c r="Q2626">
        <f>(Key!$B$2-'17.1'!C2626)*24</f>
        <v>3.2166666666744277</v>
      </c>
      <c r="R2626" s="3">
        <f>C2626-(M2626-Key!$B$5)/(24*Key!$B$6)</f>
        <v>44130.602157407404</v>
      </c>
      <c r="S2626">
        <f>M2626-Key!$B$5</f>
        <v>14.92</v>
      </c>
      <c r="T2626" s="2">
        <f t="shared" si="200"/>
        <v>44129.618055555555</v>
      </c>
      <c r="U2626" t="str">
        <f t="shared" si="201"/>
        <v>10-25-2020 14:50</v>
      </c>
      <c r="V2626">
        <f>IFERROR(IF(W2626=Z2626,VLOOKUP($U2626,[1]C8842!$G$2:$M$145,3,FALSE),0),0)</f>
        <v>23</v>
      </c>
      <c r="W2626">
        <f>VLOOKUP(RIGHT($V$1,5),Key!$A$9:$B$14,2,FALSE)</f>
        <v>10.199999999999999</v>
      </c>
      <c r="X2626">
        <f t="shared" si="204"/>
        <v>0</v>
      </c>
      <c r="Y2626">
        <f>VLOOKUP(RIGHT($X$1,5),Key!$A$9:$B$14,2,FALSE)</f>
        <v>3.7</v>
      </c>
      <c r="Z2626">
        <f t="shared" si="202"/>
        <v>10.199999999999999</v>
      </c>
      <c r="AA2626">
        <f t="shared" si="203"/>
        <v>23</v>
      </c>
    </row>
    <row r="2627" spans="1:27" x14ac:dyDescent="0.3">
      <c r="A2627">
        <v>100067</v>
      </c>
      <c r="B2627">
        <v>230922</v>
      </c>
      <c r="C2627" s="3">
        <v>44130.615972222222</v>
      </c>
      <c r="D2627">
        <v>3</v>
      </c>
      <c r="E2627">
        <v>2</v>
      </c>
      <c r="F2627" t="s">
        <v>26</v>
      </c>
      <c r="G2627">
        <v>1</v>
      </c>
      <c r="H2627">
        <v>66.363280000000003</v>
      </c>
      <c r="I2627">
        <v>15.07813</v>
      </c>
      <c r="J2627">
        <v>0.84375</v>
      </c>
      <c r="K2627">
        <v>94.039060000000006</v>
      </c>
      <c r="L2627" s="3">
        <v>44130.369444444441</v>
      </c>
      <c r="M2627">
        <v>17.18</v>
      </c>
      <c r="N2627" t="s">
        <v>28</v>
      </c>
      <c r="P2627">
        <f>(C2627-Key!$B$1)*24</f>
        <v>-0.26666666666278616</v>
      </c>
      <c r="Q2627">
        <f>(Key!$B$2-'17.1'!C2627)*24</f>
        <v>3.2166666666744277</v>
      </c>
      <c r="R2627" s="3">
        <f>C2627-(M2627-Key!$B$5)/(24*Key!$B$6)</f>
        <v>44130.602157407404</v>
      </c>
      <c r="S2627">
        <f>M2627-Key!$B$5</f>
        <v>14.92</v>
      </c>
      <c r="T2627" s="2">
        <f t="shared" ref="T2627:T2690" si="205">ROUND(C2627*24*60/10,0)/(24*6)-1</f>
        <v>44129.618055555555</v>
      </c>
      <c r="U2627" t="str">
        <f t="shared" ref="U2627:U2690" si="206">TEXT(T2627,"mm-dd-yyyy hh:mm")</f>
        <v>10-25-2020 14:50</v>
      </c>
      <c r="V2627">
        <f>IFERROR(IF(W2627=Z2627,VLOOKUP($U2627,[1]C8842!$G$2:$M$145,3,FALSE),0),0)</f>
        <v>23</v>
      </c>
      <c r="W2627">
        <f>VLOOKUP(RIGHT($V$1,5),Key!$A$9:$B$14,2,FALSE)</f>
        <v>10.199999999999999</v>
      </c>
      <c r="X2627">
        <f t="shared" si="204"/>
        <v>0</v>
      </c>
      <c r="Y2627">
        <f>VLOOKUP(RIGHT($X$1,5),Key!$A$9:$B$14,2,FALSE)</f>
        <v>3.7</v>
      </c>
      <c r="Z2627">
        <f t="shared" ref="Z2627:Z2690" si="207">M2627-MIN(ABS(Y2627-M2627),ABS(W2627-M2627))</f>
        <v>10.199999999999999</v>
      </c>
      <c r="AA2627">
        <f t="shared" ref="AA2627:AA2690" si="208">SUM(V2627,X2627)</f>
        <v>23</v>
      </c>
    </row>
    <row r="2628" spans="1:27" x14ac:dyDescent="0.3">
      <c r="A2628">
        <v>100067</v>
      </c>
      <c r="B2628">
        <v>230922</v>
      </c>
      <c r="C2628" s="3">
        <v>44130.615972222222</v>
      </c>
      <c r="D2628">
        <v>2</v>
      </c>
      <c r="E2628">
        <v>1</v>
      </c>
      <c r="F2628" t="s">
        <v>26</v>
      </c>
      <c r="G2628">
        <v>2</v>
      </c>
      <c r="H2628">
        <v>70.246089999999995</v>
      </c>
      <c r="I2628">
        <v>20.617190000000001</v>
      </c>
      <c r="J2628">
        <v>1.0078130000000001</v>
      </c>
      <c r="K2628">
        <v>82.035160000000005</v>
      </c>
      <c r="L2628" s="3">
        <v>44130.369444444441</v>
      </c>
      <c r="M2628">
        <v>17.18</v>
      </c>
      <c r="N2628" t="s">
        <v>28</v>
      </c>
      <c r="P2628">
        <f>(C2628-Key!$B$1)*24</f>
        <v>-0.26666666666278616</v>
      </c>
      <c r="Q2628">
        <f>(Key!$B$2-'17.1'!C2628)*24</f>
        <v>3.2166666666744277</v>
      </c>
      <c r="R2628" s="3">
        <f>C2628-(M2628-Key!$B$5)/(24*Key!$B$6)</f>
        <v>44130.602157407404</v>
      </c>
      <c r="S2628">
        <f>M2628-Key!$B$5</f>
        <v>14.92</v>
      </c>
      <c r="T2628" s="2">
        <f t="shared" si="205"/>
        <v>44129.618055555555</v>
      </c>
      <c r="U2628" t="str">
        <f t="shared" si="206"/>
        <v>10-25-2020 14:50</v>
      </c>
      <c r="V2628">
        <f>IFERROR(IF(W2628=Z2628,VLOOKUP($U2628,[1]C8842!$G$2:$M$145,3,FALSE),0),0)</f>
        <v>23</v>
      </c>
      <c r="W2628">
        <f>VLOOKUP(RIGHT($V$1,5),Key!$A$9:$B$14,2,FALSE)</f>
        <v>10.199999999999999</v>
      </c>
      <c r="X2628">
        <f t="shared" ref="X2628:X2691" si="209">$X$2</f>
        <v>0</v>
      </c>
      <c r="Y2628">
        <f>VLOOKUP(RIGHT($X$1,5),Key!$A$9:$B$14,2,FALSE)</f>
        <v>3.7</v>
      </c>
      <c r="Z2628">
        <f t="shared" si="207"/>
        <v>10.199999999999999</v>
      </c>
      <c r="AA2628">
        <f t="shared" si="208"/>
        <v>23</v>
      </c>
    </row>
    <row r="2629" spans="1:27" x14ac:dyDescent="0.3">
      <c r="A2629">
        <v>100067</v>
      </c>
      <c r="B2629">
        <v>230922</v>
      </c>
      <c r="C2629" s="3">
        <v>44130.615972222222</v>
      </c>
      <c r="D2629">
        <v>2</v>
      </c>
      <c r="E2629">
        <v>1</v>
      </c>
      <c r="F2629" t="s">
        <v>26</v>
      </c>
      <c r="G2629">
        <v>1</v>
      </c>
      <c r="H2629">
        <v>67.804689999999994</v>
      </c>
      <c r="I2629">
        <v>16.08203</v>
      </c>
      <c r="J2629">
        <v>0.86328130000000003</v>
      </c>
      <c r="K2629">
        <v>82.035160000000005</v>
      </c>
      <c r="L2629" s="3">
        <v>44130.369444444441</v>
      </c>
      <c r="M2629">
        <v>17.18</v>
      </c>
      <c r="N2629" t="s">
        <v>28</v>
      </c>
      <c r="P2629">
        <f>(C2629-Key!$B$1)*24</f>
        <v>-0.26666666666278616</v>
      </c>
      <c r="Q2629">
        <f>(Key!$B$2-'17.1'!C2629)*24</f>
        <v>3.2166666666744277</v>
      </c>
      <c r="R2629" s="3">
        <f>C2629-(M2629-Key!$B$5)/(24*Key!$B$6)</f>
        <v>44130.602157407404</v>
      </c>
      <c r="S2629">
        <f>M2629-Key!$B$5</f>
        <v>14.92</v>
      </c>
      <c r="T2629" s="2">
        <f t="shared" si="205"/>
        <v>44129.618055555555</v>
      </c>
      <c r="U2629" t="str">
        <f t="shared" si="206"/>
        <v>10-25-2020 14:50</v>
      </c>
      <c r="V2629">
        <f>IFERROR(IF(W2629=Z2629,VLOOKUP($U2629,[1]C8842!$G$2:$M$145,3,FALSE),0),0)</f>
        <v>23</v>
      </c>
      <c r="W2629">
        <f>VLOOKUP(RIGHT($V$1,5),Key!$A$9:$B$14,2,FALSE)</f>
        <v>10.199999999999999</v>
      </c>
      <c r="X2629">
        <f t="shared" si="209"/>
        <v>0</v>
      </c>
      <c r="Y2629">
        <f>VLOOKUP(RIGHT($X$1,5),Key!$A$9:$B$14,2,FALSE)</f>
        <v>3.7</v>
      </c>
      <c r="Z2629">
        <f t="shared" si="207"/>
        <v>10.199999999999999</v>
      </c>
      <c r="AA2629">
        <f t="shared" si="208"/>
        <v>23</v>
      </c>
    </row>
    <row r="2630" spans="1:27" x14ac:dyDescent="0.3">
      <c r="A2630">
        <v>100067</v>
      </c>
      <c r="B2630">
        <v>230922</v>
      </c>
      <c r="C2630" s="3">
        <v>44130.615972222222</v>
      </c>
      <c r="D2630">
        <v>3</v>
      </c>
      <c r="E2630">
        <v>2</v>
      </c>
      <c r="F2630" t="s">
        <v>26</v>
      </c>
      <c r="G2630">
        <v>1</v>
      </c>
      <c r="H2630">
        <v>65.367189999999994</v>
      </c>
      <c r="I2630">
        <v>17.48828</v>
      </c>
      <c r="J2630">
        <v>0.953125</v>
      </c>
      <c r="K2630">
        <v>96.039060000000006</v>
      </c>
      <c r="L2630" s="3">
        <v>44130.369444444441</v>
      </c>
      <c r="M2630">
        <v>17.18</v>
      </c>
      <c r="N2630" t="s">
        <v>28</v>
      </c>
      <c r="P2630">
        <f>(C2630-Key!$B$1)*24</f>
        <v>-0.26666666666278616</v>
      </c>
      <c r="Q2630">
        <f>(Key!$B$2-'17.1'!C2630)*24</f>
        <v>3.2166666666744277</v>
      </c>
      <c r="R2630" s="3">
        <f>C2630-(M2630-Key!$B$5)/(24*Key!$B$6)</f>
        <v>44130.602157407404</v>
      </c>
      <c r="S2630">
        <f>M2630-Key!$B$5</f>
        <v>14.92</v>
      </c>
      <c r="T2630" s="2">
        <f t="shared" si="205"/>
        <v>44129.618055555555</v>
      </c>
      <c r="U2630" t="str">
        <f t="shared" si="206"/>
        <v>10-25-2020 14:50</v>
      </c>
      <c r="V2630">
        <f>IFERROR(IF(W2630=Z2630,VLOOKUP($U2630,[1]C8842!$G$2:$M$145,3,FALSE),0),0)</f>
        <v>23</v>
      </c>
      <c r="W2630">
        <f>VLOOKUP(RIGHT($V$1,5),Key!$A$9:$B$14,2,FALSE)</f>
        <v>10.199999999999999</v>
      </c>
      <c r="X2630">
        <f t="shared" si="209"/>
        <v>0</v>
      </c>
      <c r="Y2630">
        <f>VLOOKUP(RIGHT($X$1,5),Key!$A$9:$B$14,2,FALSE)</f>
        <v>3.7</v>
      </c>
      <c r="Z2630">
        <f t="shared" si="207"/>
        <v>10.199999999999999</v>
      </c>
      <c r="AA2630">
        <f t="shared" si="208"/>
        <v>23</v>
      </c>
    </row>
    <row r="2631" spans="1:27" x14ac:dyDescent="0.3">
      <c r="A2631">
        <v>100067</v>
      </c>
      <c r="B2631">
        <v>230922</v>
      </c>
      <c r="C2631" s="3">
        <v>44130.615972222222</v>
      </c>
      <c r="D2631">
        <v>2</v>
      </c>
      <c r="E2631">
        <v>1</v>
      </c>
      <c r="F2631" t="s">
        <v>26</v>
      </c>
      <c r="G2631">
        <v>1</v>
      </c>
      <c r="H2631">
        <v>72.882810000000006</v>
      </c>
      <c r="I2631">
        <v>18.48828</v>
      </c>
      <c r="J2631">
        <v>0.89453130000000003</v>
      </c>
      <c r="K2631">
        <v>84.035160000000005</v>
      </c>
      <c r="L2631" s="3">
        <v>44130.369444444441</v>
      </c>
      <c r="M2631">
        <v>17.18</v>
      </c>
      <c r="N2631" t="s">
        <v>28</v>
      </c>
      <c r="P2631">
        <f>(C2631-Key!$B$1)*24</f>
        <v>-0.26666666666278616</v>
      </c>
      <c r="Q2631">
        <f>(Key!$B$2-'17.1'!C2631)*24</f>
        <v>3.2166666666744277</v>
      </c>
      <c r="R2631" s="3">
        <f>C2631-(M2631-Key!$B$5)/(24*Key!$B$6)</f>
        <v>44130.602157407404</v>
      </c>
      <c r="S2631">
        <f>M2631-Key!$B$5</f>
        <v>14.92</v>
      </c>
      <c r="T2631" s="2">
        <f t="shared" si="205"/>
        <v>44129.618055555555</v>
      </c>
      <c r="U2631" t="str">
        <f t="shared" si="206"/>
        <v>10-25-2020 14:50</v>
      </c>
      <c r="V2631">
        <f>IFERROR(IF(W2631=Z2631,VLOOKUP($U2631,[1]C8842!$G$2:$M$145,3,FALSE),0),0)</f>
        <v>23</v>
      </c>
      <c r="W2631">
        <f>VLOOKUP(RIGHT($V$1,5),Key!$A$9:$B$14,2,FALSE)</f>
        <v>10.199999999999999</v>
      </c>
      <c r="X2631">
        <f t="shared" si="209"/>
        <v>0</v>
      </c>
      <c r="Y2631">
        <f>VLOOKUP(RIGHT($X$1,5),Key!$A$9:$B$14,2,FALSE)</f>
        <v>3.7</v>
      </c>
      <c r="Z2631">
        <f t="shared" si="207"/>
        <v>10.199999999999999</v>
      </c>
      <c r="AA2631">
        <f t="shared" si="208"/>
        <v>23</v>
      </c>
    </row>
    <row r="2632" spans="1:27" x14ac:dyDescent="0.3">
      <c r="A2632">
        <v>100067</v>
      </c>
      <c r="B2632">
        <v>230922</v>
      </c>
      <c r="C2632" s="3">
        <v>44130.615972222222</v>
      </c>
      <c r="D2632">
        <v>2</v>
      </c>
      <c r="E2632">
        <v>1</v>
      </c>
      <c r="F2632" t="s">
        <v>26</v>
      </c>
      <c r="G2632">
        <v>2</v>
      </c>
      <c r="H2632">
        <v>76.910160000000005</v>
      </c>
      <c r="I2632">
        <v>20.875</v>
      </c>
      <c r="J2632">
        <v>0.92578130000000003</v>
      </c>
      <c r="K2632">
        <v>82.035160000000005</v>
      </c>
      <c r="L2632" s="3">
        <v>44130.369444444441</v>
      </c>
      <c r="M2632">
        <v>17.18</v>
      </c>
      <c r="N2632" t="s">
        <v>28</v>
      </c>
      <c r="P2632">
        <f>(C2632-Key!$B$1)*24</f>
        <v>-0.26666666666278616</v>
      </c>
      <c r="Q2632">
        <f>(Key!$B$2-'17.1'!C2632)*24</f>
        <v>3.2166666666744277</v>
      </c>
      <c r="R2632" s="3">
        <f>C2632-(M2632-Key!$B$5)/(24*Key!$B$6)</f>
        <v>44130.602157407404</v>
      </c>
      <c r="S2632">
        <f>M2632-Key!$B$5</f>
        <v>14.92</v>
      </c>
      <c r="T2632" s="2">
        <f t="shared" si="205"/>
        <v>44129.618055555555</v>
      </c>
      <c r="U2632" t="str">
        <f t="shared" si="206"/>
        <v>10-25-2020 14:50</v>
      </c>
      <c r="V2632">
        <f>IFERROR(IF(W2632=Z2632,VLOOKUP($U2632,[1]C8842!$G$2:$M$145,3,FALSE),0),0)</f>
        <v>23</v>
      </c>
      <c r="W2632">
        <f>VLOOKUP(RIGHT($V$1,5),Key!$A$9:$B$14,2,FALSE)</f>
        <v>10.199999999999999</v>
      </c>
      <c r="X2632">
        <f t="shared" si="209"/>
        <v>0</v>
      </c>
      <c r="Y2632">
        <f>VLOOKUP(RIGHT($X$1,5),Key!$A$9:$B$14,2,FALSE)</f>
        <v>3.7</v>
      </c>
      <c r="Z2632">
        <f t="shared" si="207"/>
        <v>10.199999999999999</v>
      </c>
      <c r="AA2632">
        <f t="shared" si="208"/>
        <v>23</v>
      </c>
    </row>
    <row r="2633" spans="1:27" x14ac:dyDescent="0.3">
      <c r="A2633">
        <v>100067</v>
      </c>
      <c r="B2633">
        <v>230922</v>
      </c>
      <c r="C2633" s="3">
        <v>44130.615972222222</v>
      </c>
      <c r="D2633">
        <v>3</v>
      </c>
      <c r="E2633">
        <v>2</v>
      </c>
      <c r="F2633" t="s">
        <v>26</v>
      </c>
      <c r="G2633">
        <v>2</v>
      </c>
      <c r="H2633">
        <v>65.972660000000005</v>
      </c>
      <c r="I2633">
        <v>21.390630000000002</v>
      </c>
      <c r="J2633">
        <v>1.1015630000000001</v>
      </c>
      <c r="K2633">
        <v>94.039060000000006</v>
      </c>
      <c r="L2633" s="3">
        <v>44130.369444444441</v>
      </c>
      <c r="M2633">
        <v>17.18</v>
      </c>
      <c r="N2633" t="s">
        <v>28</v>
      </c>
      <c r="P2633">
        <f>(C2633-Key!$B$1)*24</f>
        <v>-0.26666666666278616</v>
      </c>
      <c r="Q2633">
        <f>(Key!$B$2-'17.1'!C2633)*24</f>
        <v>3.2166666666744277</v>
      </c>
      <c r="R2633" s="3">
        <f>C2633-(M2633-Key!$B$5)/(24*Key!$B$6)</f>
        <v>44130.602157407404</v>
      </c>
      <c r="S2633">
        <f>M2633-Key!$B$5</f>
        <v>14.92</v>
      </c>
      <c r="T2633" s="2">
        <f t="shared" si="205"/>
        <v>44129.618055555555</v>
      </c>
      <c r="U2633" t="str">
        <f t="shared" si="206"/>
        <v>10-25-2020 14:50</v>
      </c>
      <c r="V2633">
        <f>IFERROR(IF(W2633=Z2633,VLOOKUP($U2633,[1]C8842!$G$2:$M$145,3,FALSE),0),0)</f>
        <v>23</v>
      </c>
      <c r="W2633">
        <f>VLOOKUP(RIGHT($V$1,5),Key!$A$9:$B$14,2,FALSE)</f>
        <v>10.199999999999999</v>
      </c>
      <c r="X2633">
        <f t="shared" si="209"/>
        <v>0</v>
      </c>
      <c r="Y2633">
        <f>VLOOKUP(RIGHT($X$1,5),Key!$A$9:$B$14,2,FALSE)</f>
        <v>3.7</v>
      </c>
      <c r="Z2633">
        <f t="shared" si="207"/>
        <v>10.199999999999999</v>
      </c>
      <c r="AA2633">
        <f t="shared" si="208"/>
        <v>23</v>
      </c>
    </row>
    <row r="2634" spans="1:27" x14ac:dyDescent="0.3">
      <c r="A2634">
        <v>100067</v>
      </c>
      <c r="B2634">
        <v>230922</v>
      </c>
      <c r="C2634" s="3">
        <v>44130.615972222222</v>
      </c>
      <c r="D2634">
        <v>2</v>
      </c>
      <c r="E2634">
        <v>1</v>
      </c>
      <c r="F2634" t="s">
        <v>26</v>
      </c>
      <c r="G2634">
        <v>2</v>
      </c>
      <c r="H2634">
        <v>69.636719999999997</v>
      </c>
      <c r="I2634">
        <v>20.085940000000001</v>
      </c>
      <c r="J2634">
        <v>0.99609380000000003</v>
      </c>
      <c r="K2634">
        <v>80.03125</v>
      </c>
      <c r="L2634" s="3">
        <v>44130.369444444441</v>
      </c>
      <c r="M2634">
        <v>17.18</v>
      </c>
      <c r="N2634" t="s">
        <v>28</v>
      </c>
      <c r="P2634">
        <f>(C2634-Key!$B$1)*24</f>
        <v>-0.26666666666278616</v>
      </c>
      <c r="Q2634">
        <f>(Key!$B$2-'17.1'!C2634)*24</f>
        <v>3.2166666666744277</v>
      </c>
      <c r="R2634" s="3">
        <f>C2634-(M2634-Key!$B$5)/(24*Key!$B$6)</f>
        <v>44130.602157407404</v>
      </c>
      <c r="S2634">
        <f>M2634-Key!$B$5</f>
        <v>14.92</v>
      </c>
      <c r="T2634" s="2">
        <f t="shared" si="205"/>
        <v>44129.618055555555</v>
      </c>
      <c r="U2634" t="str">
        <f t="shared" si="206"/>
        <v>10-25-2020 14:50</v>
      </c>
      <c r="V2634">
        <f>IFERROR(IF(W2634=Z2634,VLOOKUP($U2634,[1]C8842!$G$2:$M$145,3,FALSE),0),0)</f>
        <v>23</v>
      </c>
      <c r="W2634">
        <f>VLOOKUP(RIGHT($V$1,5),Key!$A$9:$B$14,2,FALSE)</f>
        <v>10.199999999999999</v>
      </c>
      <c r="X2634">
        <f t="shared" si="209"/>
        <v>0</v>
      </c>
      <c r="Y2634">
        <f>VLOOKUP(RIGHT($X$1,5),Key!$A$9:$B$14,2,FALSE)</f>
        <v>3.7</v>
      </c>
      <c r="Z2634">
        <f t="shared" si="207"/>
        <v>10.199999999999999</v>
      </c>
      <c r="AA2634">
        <f t="shared" si="208"/>
        <v>23</v>
      </c>
    </row>
    <row r="2635" spans="1:27" x14ac:dyDescent="0.3">
      <c r="A2635">
        <v>100067</v>
      </c>
      <c r="B2635">
        <v>230922</v>
      </c>
      <c r="C2635" s="3">
        <v>44130.615972222222</v>
      </c>
      <c r="D2635">
        <v>3</v>
      </c>
      <c r="E2635">
        <v>2</v>
      </c>
      <c r="F2635" t="s">
        <v>26</v>
      </c>
      <c r="G2635">
        <v>3</v>
      </c>
      <c r="H2635">
        <v>66.011719999999997</v>
      </c>
      <c r="I2635">
        <v>39.300780000000003</v>
      </c>
      <c r="J2635">
        <v>1.824219</v>
      </c>
      <c r="K2635">
        <v>93.039060000000006</v>
      </c>
      <c r="L2635" s="3">
        <v>44130.369444444441</v>
      </c>
      <c r="M2635">
        <v>17.18</v>
      </c>
      <c r="N2635" t="s">
        <v>28</v>
      </c>
      <c r="P2635">
        <f>(C2635-Key!$B$1)*24</f>
        <v>-0.26666666666278616</v>
      </c>
      <c r="Q2635">
        <f>(Key!$B$2-'17.1'!C2635)*24</f>
        <v>3.2166666666744277</v>
      </c>
      <c r="R2635" s="3">
        <f>C2635-(M2635-Key!$B$5)/(24*Key!$B$6)</f>
        <v>44130.602157407404</v>
      </c>
      <c r="S2635">
        <f>M2635-Key!$B$5</f>
        <v>14.92</v>
      </c>
      <c r="T2635" s="2">
        <f t="shared" si="205"/>
        <v>44129.618055555555</v>
      </c>
      <c r="U2635" t="str">
        <f t="shared" si="206"/>
        <v>10-25-2020 14:50</v>
      </c>
      <c r="V2635">
        <f>IFERROR(IF(W2635=Z2635,VLOOKUP($U2635,[1]C8842!$G$2:$M$145,3,FALSE),0),0)</f>
        <v>23</v>
      </c>
      <c r="W2635">
        <f>VLOOKUP(RIGHT($V$1,5),Key!$A$9:$B$14,2,FALSE)</f>
        <v>10.199999999999999</v>
      </c>
      <c r="X2635">
        <f t="shared" si="209"/>
        <v>0</v>
      </c>
      <c r="Y2635">
        <f>VLOOKUP(RIGHT($X$1,5),Key!$A$9:$B$14,2,FALSE)</f>
        <v>3.7</v>
      </c>
      <c r="Z2635">
        <f t="shared" si="207"/>
        <v>10.199999999999999</v>
      </c>
      <c r="AA2635">
        <f t="shared" si="208"/>
        <v>23</v>
      </c>
    </row>
    <row r="2636" spans="1:27" x14ac:dyDescent="0.3">
      <c r="A2636">
        <v>100067</v>
      </c>
      <c r="B2636">
        <v>230922</v>
      </c>
      <c r="C2636" s="3">
        <v>44130.615972222222</v>
      </c>
      <c r="D2636">
        <v>3</v>
      </c>
      <c r="E2636">
        <v>2</v>
      </c>
      <c r="F2636" t="s">
        <v>26</v>
      </c>
      <c r="G2636">
        <v>2</v>
      </c>
      <c r="H2636">
        <v>64.902339999999995</v>
      </c>
      <c r="I2636">
        <v>20.640630000000002</v>
      </c>
      <c r="J2636">
        <v>1.089844</v>
      </c>
      <c r="K2636">
        <v>94.039060000000006</v>
      </c>
      <c r="L2636" s="3">
        <v>44130.369444444441</v>
      </c>
      <c r="M2636">
        <v>17.18</v>
      </c>
      <c r="N2636" t="s">
        <v>28</v>
      </c>
      <c r="P2636">
        <f>(C2636-Key!$B$1)*24</f>
        <v>-0.26666666666278616</v>
      </c>
      <c r="Q2636">
        <f>(Key!$B$2-'17.1'!C2636)*24</f>
        <v>3.2166666666744277</v>
      </c>
      <c r="R2636" s="3">
        <f>C2636-(M2636-Key!$B$5)/(24*Key!$B$6)</f>
        <v>44130.602157407404</v>
      </c>
      <c r="S2636">
        <f>M2636-Key!$B$5</f>
        <v>14.92</v>
      </c>
      <c r="T2636" s="2">
        <f t="shared" si="205"/>
        <v>44129.618055555555</v>
      </c>
      <c r="U2636" t="str">
        <f t="shared" si="206"/>
        <v>10-25-2020 14:50</v>
      </c>
      <c r="V2636">
        <f>IFERROR(IF(W2636=Z2636,VLOOKUP($U2636,[1]C8842!$G$2:$M$145,3,FALSE),0),0)</f>
        <v>23</v>
      </c>
      <c r="W2636">
        <f>VLOOKUP(RIGHT($V$1,5),Key!$A$9:$B$14,2,FALSE)</f>
        <v>10.199999999999999</v>
      </c>
      <c r="X2636">
        <f t="shared" si="209"/>
        <v>0</v>
      </c>
      <c r="Y2636">
        <f>VLOOKUP(RIGHT($X$1,5),Key!$A$9:$B$14,2,FALSE)</f>
        <v>3.7</v>
      </c>
      <c r="Z2636">
        <f t="shared" si="207"/>
        <v>10.199999999999999</v>
      </c>
      <c r="AA2636">
        <f t="shared" si="208"/>
        <v>23</v>
      </c>
    </row>
    <row r="2637" spans="1:27" x14ac:dyDescent="0.3">
      <c r="A2637">
        <v>100067</v>
      </c>
      <c r="B2637">
        <v>230922</v>
      </c>
      <c r="C2637" s="3">
        <v>44130.615972222222</v>
      </c>
      <c r="D2637">
        <v>2</v>
      </c>
      <c r="E2637">
        <v>1</v>
      </c>
      <c r="F2637" t="s">
        <v>26</v>
      </c>
      <c r="G2637">
        <v>1</v>
      </c>
      <c r="H2637">
        <v>72.121089999999995</v>
      </c>
      <c r="I2637">
        <v>18.82422</v>
      </c>
      <c r="J2637">
        <v>0.9140625</v>
      </c>
      <c r="K2637">
        <v>80.03125</v>
      </c>
      <c r="L2637" s="3">
        <v>44130.369444444441</v>
      </c>
      <c r="M2637">
        <v>17.18</v>
      </c>
      <c r="N2637" t="s">
        <v>28</v>
      </c>
      <c r="P2637">
        <f>(C2637-Key!$B$1)*24</f>
        <v>-0.26666666666278616</v>
      </c>
      <c r="Q2637">
        <f>(Key!$B$2-'17.1'!C2637)*24</f>
        <v>3.2166666666744277</v>
      </c>
      <c r="R2637" s="3">
        <f>C2637-(M2637-Key!$B$5)/(24*Key!$B$6)</f>
        <v>44130.602157407404</v>
      </c>
      <c r="S2637">
        <f>M2637-Key!$B$5</f>
        <v>14.92</v>
      </c>
      <c r="T2637" s="2">
        <f t="shared" si="205"/>
        <v>44129.618055555555</v>
      </c>
      <c r="U2637" t="str">
        <f t="shared" si="206"/>
        <v>10-25-2020 14:50</v>
      </c>
      <c r="V2637">
        <f>IFERROR(IF(W2637=Z2637,VLOOKUP($U2637,[1]C8842!$G$2:$M$145,3,FALSE),0),0)</f>
        <v>23</v>
      </c>
      <c r="W2637">
        <f>VLOOKUP(RIGHT($V$1,5),Key!$A$9:$B$14,2,FALSE)</f>
        <v>10.199999999999999</v>
      </c>
      <c r="X2637">
        <f t="shared" si="209"/>
        <v>0</v>
      </c>
      <c r="Y2637">
        <f>VLOOKUP(RIGHT($X$1,5),Key!$A$9:$B$14,2,FALSE)</f>
        <v>3.7</v>
      </c>
      <c r="Z2637">
        <f t="shared" si="207"/>
        <v>10.199999999999999</v>
      </c>
      <c r="AA2637">
        <f t="shared" si="208"/>
        <v>23</v>
      </c>
    </row>
    <row r="2638" spans="1:27" x14ac:dyDescent="0.3">
      <c r="A2638">
        <v>100067</v>
      </c>
      <c r="B2638">
        <v>230922</v>
      </c>
      <c r="C2638" s="3">
        <v>44130.615972222222</v>
      </c>
      <c r="D2638">
        <v>3</v>
      </c>
      <c r="E2638">
        <v>2</v>
      </c>
      <c r="F2638" t="s">
        <v>26</v>
      </c>
      <c r="G2638">
        <v>5</v>
      </c>
      <c r="H2638">
        <v>62.480469999999997</v>
      </c>
      <c r="I2638">
        <v>100.1367</v>
      </c>
      <c r="J2638">
        <v>4.5234379999999996</v>
      </c>
      <c r="K2638">
        <v>94.039060000000006</v>
      </c>
      <c r="L2638" s="3">
        <v>44130.369444444441</v>
      </c>
      <c r="M2638">
        <v>17.18</v>
      </c>
      <c r="N2638" t="s">
        <v>28</v>
      </c>
      <c r="P2638">
        <f>(C2638-Key!$B$1)*24</f>
        <v>-0.26666666666278616</v>
      </c>
      <c r="Q2638">
        <f>(Key!$B$2-'17.1'!C2638)*24</f>
        <v>3.2166666666744277</v>
      </c>
      <c r="R2638" s="3">
        <f>C2638-(M2638-Key!$B$5)/(24*Key!$B$6)</f>
        <v>44130.602157407404</v>
      </c>
      <c r="S2638">
        <f>M2638-Key!$B$5</f>
        <v>14.92</v>
      </c>
      <c r="T2638" s="2">
        <f t="shared" si="205"/>
        <v>44129.618055555555</v>
      </c>
      <c r="U2638" t="str">
        <f t="shared" si="206"/>
        <v>10-25-2020 14:50</v>
      </c>
      <c r="V2638">
        <f>IFERROR(IF(W2638=Z2638,VLOOKUP($U2638,[1]C8842!$G$2:$M$145,3,FALSE),0),0)</f>
        <v>23</v>
      </c>
      <c r="W2638">
        <f>VLOOKUP(RIGHT($V$1,5),Key!$A$9:$B$14,2,FALSE)</f>
        <v>10.199999999999999</v>
      </c>
      <c r="X2638">
        <f t="shared" si="209"/>
        <v>0</v>
      </c>
      <c r="Y2638">
        <f>VLOOKUP(RIGHT($X$1,5),Key!$A$9:$B$14,2,FALSE)</f>
        <v>3.7</v>
      </c>
      <c r="Z2638">
        <f t="shared" si="207"/>
        <v>10.199999999999999</v>
      </c>
      <c r="AA2638">
        <f t="shared" si="208"/>
        <v>23</v>
      </c>
    </row>
    <row r="2639" spans="1:27" x14ac:dyDescent="0.3">
      <c r="A2639">
        <v>100067</v>
      </c>
      <c r="B2639">
        <v>230922</v>
      </c>
      <c r="C2639" s="3">
        <v>44130.615972222222</v>
      </c>
      <c r="D2639">
        <v>1</v>
      </c>
      <c r="E2639">
        <v>1</v>
      </c>
      <c r="F2639" t="s">
        <v>25</v>
      </c>
      <c r="G2639">
        <v>1</v>
      </c>
      <c r="H2639">
        <v>79.359380000000002</v>
      </c>
      <c r="I2639">
        <v>14.070309999999999</v>
      </c>
      <c r="J2639">
        <v>0.671875</v>
      </c>
      <c r="K2639">
        <v>56.023440000000001</v>
      </c>
      <c r="L2639" s="3">
        <v>44130.369444444441</v>
      </c>
      <c r="M2639">
        <v>17.18</v>
      </c>
      <c r="N2639" t="s">
        <v>28</v>
      </c>
      <c r="P2639">
        <f>(C2639-Key!$B$1)*24</f>
        <v>-0.26666666666278616</v>
      </c>
      <c r="Q2639">
        <f>(Key!$B$2-'17.1'!C2639)*24</f>
        <v>3.2166666666744277</v>
      </c>
      <c r="R2639" s="3">
        <f>C2639-(M2639-Key!$B$5)/(24*Key!$B$6)</f>
        <v>44130.602157407404</v>
      </c>
      <c r="S2639">
        <f>M2639-Key!$B$5</f>
        <v>14.92</v>
      </c>
      <c r="T2639" s="2">
        <f t="shared" si="205"/>
        <v>44129.618055555555</v>
      </c>
      <c r="U2639" t="str">
        <f t="shared" si="206"/>
        <v>10-25-2020 14:50</v>
      </c>
      <c r="V2639">
        <f>IFERROR(IF(W2639=Z2639,VLOOKUP($U2639,[1]C8842!$G$2:$M$145,3,FALSE),0),0)</f>
        <v>23</v>
      </c>
      <c r="W2639">
        <f>VLOOKUP(RIGHT($V$1,5),Key!$A$9:$B$14,2,FALSE)</f>
        <v>10.199999999999999</v>
      </c>
      <c r="X2639">
        <f t="shared" si="209"/>
        <v>0</v>
      </c>
      <c r="Y2639">
        <f>VLOOKUP(RIGHT($X$1,5),Key!$A$9:$B$14,2,FALSE)</f>
        <v>3.7</v>
      </c>
      <c r="Z2639">
        <f t="shared" si="207"/>
        <v>10.199999999999999</v>
      </c>
      <c r="AA2639">
        <f t="shared" si="208"/>
        <v>23</v>
      </c>
    </row>
    <row r="2640" spans="1:27" x14ac:dyDescent="0.3">
      <c r="A2640">
        <v>100067</v>
      </c>
      <c r="B2640">
        <v>230922</v>
      </c>
      <c r="C2640" s="3">
        <v>44130.615972222222</v>
      </c>
      <c r="D2640">
        <v>2</v>
      </c>
      <c r="E2640">
        <v>1</v>
      </c>
      <c r="F2640" t="s">
        <v>26</v>
      </c>
      <c r="G2640">
        <v>2</v>
      </c>
      <c r="H2640">
        <v>71.816410000000005</v>
      </c>
      <c r="I2640">
        <v>23.785160000000001</v>
      </c>
      <c r="J2640">
        <v>1.1015630000000001</v>
      </c>
      <c r="K2640">
        <v>82.035160000000005</v>
      </c>
      <c r="L2640" s="3">
        <v>44130.369444444441</v>
      </c>
      <c r="M2640">
        <v>17.18</v>
      </c>
      <c r="N2640" t="s">
        <v>28</v>
      </c>
      <c r="P2640">
        <f>(C2640-Key!$B$1)*24</f>
        <v>-0.26666666666278616</v>
      </c>
      <c r="Q2640">
        <f>(Key!$B$2-'17.1'!C2640)*24</f>
        <v>3.2166666666744277</v>
      </c>
      <c r="R2640" s="3">
        <f>C2640-(M2640-Key!$B$5)/(24*Key!$B$6)</f>
        <v>44130.602157407404</v>
      </c>
      <c r="S2640">
        <f>M2640-Key!$B$5</f>
        <v>14.92</v>
      </c>
      <c r="T2640" s="2">
        <f t="shared" si="205"/>
        <v>44129.618055555555</v>
      </c>
      <c r="U2640" t="str">
        <f t="shared" si="206"/>
        <v>10-25-2020 14:50</v>
      </c>
      <c r="V2640">
        <f>IFERROR(IF(W2640=Z2640,VLOOKUP($U2640,[1]C8842!$G$2:$M$145,3,FALSE),0),0)</f>
        <v>23</v>
      </c>
      <c r="W2640">
        <f>VLOOKUP(RIGHT($V$1,5),Key!$A$9:$B$14,2,FALSE)</f>
        <v>10.199999999999999</v>
      </c>
      <c r="X2640">
        <f t="shared" si="209"/>
        <v>0</v>
      </c>
      <c r="Y2640">
        <f>VLOOKUP(RIGHT($X$1,5),Key!$A$9:$B$14,2,FALSE)</f>
        <v>3.7</v>
      </c>
      <c r="Z2640">
        <f t="shared" si="207"/>
        <v>10.199999999999999</v>
      </c>
      <c r="AA2640">
        <f t="shared" si="208"/>
        <v>23</v>
      </c>
    </row>
    <row r="2641" spans="1:27" x14ac:dyDescent="0.3">
      <c r="A2641">
        <v>100067</v>
      </c>
      <c r="B2641">
        <v>230922</v>
      </c>
      <c r="C2641" s="3">
        <v>44130.615972222222</v>
      </c>
      <c r="D2641">
        <v>3</v>
      </c>
      <c r="E2641">
        <v>2</v>
      </c>
      <c r="F2641" t="s">
        <v>26</v>
      </c>
      <c r="G2641">
        <v>4</v>
      </c>
      <c r="H2641">
        <v>61.015630000000002</v>
      </c>
      <c r="I2641">
        <v>64.71875</v>
      </c>
      <c r="J2641">
        <v>3.0859380000000001</v>
      </c>
      <c r="K2641">
        <v>94.039060000000006</v>
      </c>
      <c r="L2641" s="3">
        <v>44130.369444444441</v>
      </c>
      <c r="M2641">
        <v>17.18</v>
      </c>
      <c r="N2641" t="s">
        <v>28</v>
      </c>
      <c r="P2641">
        <f>(C2641-Key!$B$1)*24</f>
        <v>-0.26666666666278616</v>
      </c>
      <c r="Q2641">
        <f>(Key!$B$2-'17.1'!C2641)*24</f>
        <v>3.2166666666744277</v>
      </c>
      <c r="R2641" s="3">
        <f>C2641-(M2641-Key!$B$5)/(24*Key!$B$6)</f>
        <v>44130.602157407404</v>
      </c>
      <c r="S2641">
        <f>M2641-Key!$B$5</f>
        <v>14.92</v>
      </c>
      <c r="T2641" s="2">
        <f t="shared" si="205"/>
        <v>44129.618055555555</v>
      </c>
      <c r="U2641" t="str">
        <f t="shared" si="206"/>
        <v>10-25-2020 14:50</v>
      </c>
      <c r="V2641">
        <f>IFERROR(IF(W2641=Z2641,VLOOKUP($U2641,[1]C8842!$G$2:$M$145,3,FALSE),0),0)</f>
        <v>23</v>
      </c>
      <c r="W2641">
        <f>VLOOKUP(RIGHT($V$1,5),Key!$A$9:$B$14,2,FALSE)</f>
        <v>10.199999999999999</v>
      </c>
      <c r="X2641">
        <f t="shared" si="209"/>
        <v>0</v>
      </c>
      <c r="Y2641">
        <f>VLOOKUP(RIGHT($X$1,5),Key!$A$9:$B$14,2,FALSE)</f>
        <v>3.7</v>
      </c>
      <c r="Z2641">
        <f t="shared" si="207"/>
        <v>10.199999999999999</v>
      </c>
      <c r="AA2641">
        <f t="shared" si="208"/>
        <v>23</v>
      </c>
    </row>
    <row r="2642" spans="1:27" x14ac:dyDescent="0.3">
      <c r="A2642">
        <v>100067</v>
      </c>
      <c r="B2642">
        <v>230922</v>
      </c>
      <c r="C2642" s="3">
        <v>44130.615972222222</v>
      </c>
      <c r="D2642">
        <v>2</v>
      </c>
      <c r="E2642">
        <v>1</v>
      </c>
      <c r="F2642" t="s">
        <v>26</v>
      </c>
      <c r="G2642">
        <v>1</v>
      </c>
      <c r="H2642">
        <v>65.234380000000002</v>
      </c>
      <c r="I2642">
        <v>15.570309999999999</v>
      </c>
      <c r="J2642">
        <v>0.87890630000000003</v>
      </c>
      <c r="K2642">
        <v>88.035160000000005</v>
      </c>
      <c r="L2642" s="3">
        <v>44130.369444444441</v>
      </c>
      <c r="M2642">
        <v>17.18</v>
      </c>
      <c r="N2642" t="s">
        <v>28</v>
      </c>
      <c r="P2642">
        <f>(C2642-Key!$B$1)*24</f>
        <v>-0.26666666666278616</v>
      </c>
      <c r="Q2642">
        <f>(Key!$B$2-'17.1'!C2642)*24</f>
        <v>3.2166666666744277</v>
      </c>
      <c r="R2642" s="3">
        <f>C2642-(M2642-Key!$B$5)/(24*Key!$B$6)</f>
        <v>44130.602157407404</v>
      </c>
      <c r="S2642">
        <f>M2642-Key!$B$5</f>
        <v>14.92</v>
      </c>
      <c r="T2642" s="2">
        <f t="shared" si="205"/>
        <v>44129.618055555555</v>
      </c>
      <c r="U2642" t="str">
        <f t="shared" si="206"/>
        <v>10-25-2020 14:50</v>
      </c>
      <c r="V2642">
        <f>IFERROR(IF(W2642=Z2642,VLOOKUP($U2642,[1]C8842!$G$2:$M$145,3,FALSE),0),0)</f>
        <v>23</v>
      </c>
      <c r="W2642">
        <f>VLOOKUP(RIGHT($V$1,5),Key!$A$9:$B$14,2,FALSE)</f>
        <v>10.199999999999999</v>
      </c>
      <c r="X2642">
        <f t="shared" si="209"/>
        <v>0</v>
      </c>
      <c r="Y2642">
        <f>VLOOKUP(RIGHT($X$1,5),Key!$A$9:$B$14,2,FALSE)</f>
        <v>3.7</v>
      </c>
      <c r="Z2642">
        <f t="shared" si="207"/>
        <v>10.199999999999999</v>
      </c>
      <c r="AA2642">
        <f t="shared" si="208"/>
        <v>23</v>
      </c>
    </row>
    <row r="2643" spans="1:27" x14ac:dyDescent="0.3">
      <c r="A2643">
        <v>100067</v>
      </c>
      <c r="B2643">
        <v>230922</v>
      </c>
      <c r="C2643" s="3">
        <v>44130.615972222222</v>
      </c>
      <c r="D2643">
        <v>2</v>
      </c>
      <c r="E2643">
        <v>1</v>
      </c>
      <c r="F2643" t="s">
        <v>26</v>
      </c>
      <c r="G2643">
        <v>1</v>
      </c>
      <c r="H2643">
        <v>72.917969999999997</v>
      </c>
      <c r="I2643">
        <v>14.76563</v>
      </c>
      <c r="J2643">
        <v>0.75390630000000003</v>
      </c>
      <c r="K2643">
        <v>80.03125</v>
      </c>
      <c r="L2643" s="3">
        <v>44130.369444444441</v>
      </c>
      <c r="M2643">
        <v>17.18</v>
      </c>
      <c r="N2643" t="s">
        <v>28</v>
      </c>
      <c r="P2643">
        <f>(C2643-Key!$B$1)*24</f>
        <v>-0.26666666666278616</v>
      </c>
      <c r="Q2643">
        <f>(Key!$B$2-'17.1'!C2643)*24</f>
        <v>3.2166666666744277</v>
      </c>
      <c r="R2643" s="3">
        <f>C2643-(M2643-Key!$B$5)/(24*Key!$B$6)</f>
        <v>44130.602157407404</v>
      </c>
      <c r="S2643">
        <f>M2643-Key!$B$5</f>
        <v>14.92</v>
      </c>
      <c r="T2643" s="2">
        <f t="shared" si="205"/>
        <v>44129.618055555555</v>
      </c>
      <c r="U2643" t="str">
        <f t="shared" si="206"/>
        <v>10-25-2020 14:50</v>
      </c>
      <c r="V2643">
        <f>IFERROR(IF(W2643=Z2643,VLOOKUP($U2643,[1]C8842!$G$2:$M$145,3,FALSE),0),0)</f>
        <v>23</v>
      </c>
      <c r="W2643">
        <f>VLOOKUP(RIGHT($V$1,5),Key!$A$9:$B$14,2,FALSE)</f>
        <v>10.199999999999999</v>
      </c>
      <c r="X2643">
        <f t="shared" si="209"/>
        <v>0</v>
      </c>
      <c r="Y2643">
        <f>VLOOKUP(RIGHT($X$1,5),Key!$A$9:$B$14,2,FALSE)</f>
        <v>3.7</v>
      </c>
      <c r="Z2643">
        <f t="shared" si="207"/>
        <v>10.199999999999999</v>
      </c>
      <c r="AA2643">
        <f t="shared" si="208"/>
        <v>23</v>
      </c>
    </row>
    <row r="2644" spans="1:27" x14ac:dyDescent="0.3">
      <c r="A2644">
        <v>100067</v>
      </c>
      <c r="B2644">
        <v>230922</v>
      </c>
      <c r="C2644" s="3">
        <v>44130.615972222222</v>
      </c>
      <c r="D2644">
        <v>1</v>
      </c>
      <c r="E2644">
        <v>1</v>
      </c>
      <c r="F2644" t="s">
        <v>25</v>
      </c>
      <c r="G2644">
        <v>1</v>
      </c>
      <c r="H2644">
        <v>77.292969999999997</v>
      </c>
      <c r="I2644">
        <v>15.92188</v>
      </c>
      <c r="J2644">
        <v>0.75390630000000003</v>
      </c>
      <c r="K2644">
        <v>56.023440000000001</v>
      </c>
      <c r="L2644" s="3">
        <v>44130.369444444441</v>
      </c>
      <c r="M2644">
        <v>17.18</v>
      </c>
      <c r="N2644" t="s">
        <v>28</v>
      </c>
      <c r="P2644">
        <f>(C2644-Key!$B$1)*24</f>
        <v>-0.26666666666278616</v>
      </c>
      <c r="Q2644">
        <f>(Key!$B$2-'17.1'!C2644)*24</f>
        <v>3.2166666666744277</v>
      </c>
      <c r="R2644" s="3">
        <f>C2644-(M2644-Key!$B$5)/(24*Key!$B$6)</f>
        <v>44130.602157407404</v>
      </c>
      <c r="S2644">
        <f>M2644-Key!$B$5</f>
        <v>14.92</v>
      </c>
      <c r="T2644" s="2">
        <f t="shared" si="205"/>
        <v>44129.618055555555</v>
      </c>
      <c r="U2644" t="str">
        <f t="shared" si="206"/>
        <v>10-25-2020 14:50</v>
      </c>
      <c r="V2644">
        <f>IFERROR(IF(W2644=Z2644,VLOOKUP($U2644,[1]C8842!$G$2:$M$145,3,FALSE),0),0)</f>
        <v>23</v>
      </c>
      <c r="W2644">
        <f>VLOOKUP(RIGHT($V$1,5),Key!$A$9:$B$14,2,FALSE)</f>
        <v>10.199999999999999</v>
      </c>
      <c r="X2644">
        <f t="shared" si="209"/>
        <v>0</v>
      </c>
      <c r="Y2644">
        <f>VLOOKUP(RIGHT($X$1,5),Key!$A$9:$B$14,2,FALSE)</f>
        <v>3.7</v>
      </c>
      <c r="Z2644">
        <f t="shared" si="207"/>
        <v>10.199999999999999</v>
      </c>
      <c r="AA2644">
        <f t="shared" si="208"/>
        <v>23</v>
      </c>
    </row>
    <row r="2645" spans="1:27" x14ac:dyDescent="0.3">
      <c r="A2645">
        <v>100067</v>
      </c>
      <c r="B2645">
        <v>230922</v>
      </c>
      <c r="C2645" s="3">
        <v>44130.615972222222</v>
      </c>
      <c r="D2645">
        <v>2</v>
      </c>
      <c r="E2645">
        <v>1</v>
      </c>
      <c r="F2645" t="s">
        <v>26</v>
      </c>
      <c r="G2645">
        <v>1</v>
      </c>
      <c r="H2645">
        <v>67.226560000000006</v>
      </c>
      <c r="I2645">
        <v>18.035160000000001</v>
      </c>
      <c r="J2645">
        <v>0.94921880000000003</v>
      </c>
      <c r="K2645">
        <v>80.03125</v>
      </c>
      <c r="L2645" s="3">
        <v>44130.369444444441</v>
      </c>
      <c r="M2645">
        <v>17.18</v>
      </c>
      <c r="N2645" t="s">
        <v>28</v>
      </c>
      <c r="P2645">
        <f>(C2645-Key!$B$1)*24</f>
        <v>-0.26666666666278616</v>
      </c>
      <c r="Q2645">
        <f>(Key!$B$2-'17.1'!C2645)*24</f>
        <v>3.2166666666744277</v>
      </c>
      <c r="R2645" s="3">
        <f>C2645-(M2645-Key!$B$5)/(24*Key!$B$6)</f>
        <v>44130.602157407404</v>
      </c>
      <c r="S2645">
        <f>M2645-Key!$B$5</f>
        <v>14.92</v>
      </c>
      <c r="T2645" s="2">
        <f t="shared" si="205"/>
        <v>44129.618055555555</v>
      </c>
      <c r="U2645" t="str">
        <f t="shared" si="206"/>
        <v>10-25-2020 14:50</v>
      </c>
      <c r="V2645">
        <f>IFERROR(IF(W2645=Z2645,VLOOKUP($U2645,[1]C8842!$G$2:$M$145,3,FALSE),0),0)</f>
        <v>23</v>
      </c>
      <c r="W2645">
        <f>VLOOKUP(RIGHT($V$1,5),Key!$A$9:$B$14,2,FALSE)</f>
        <v>10.199999999999999</v>
      </c>
      <c r="X2645">
        <f t="shared" si="209"/>
        <v>0</v>
      </c>
      <c r="Y2645">
        <f>VLOOKUP(RIGHT($X$1,5),Key!$A$9:$B$14,2,FALSE)</f>
        <v>3.7</v>
      </c>
      <c r="Z2645">
        <f t="shared" si="207"/>
        <v>10.199999999999999</v>
      </c>
      <c r="AA2645">
        <f t="shared" si="208"/>
        <v>23</v>
      </c>
    </row>
    <row r="2646" spans="1:27" x14ac:dyDescent="0.3">
      <c r="A2646">
        <v>100067</v>
      </c>
      <c r="B2646">
        <v>230922</v>
      </c>
      <c r="C2646" s="3">
        <v>44130.615972222222</v>
      </c>
      <c r="D2646">
        <v>3</v>
      </c>
      <c r="E2646">
        <v>2</v>
      </c>
      <c r="F2646" t="s">
        <v>26</v>
      </c>
      <c r="G2646">
        <v>1</v>
      </c>
      <c r="H2646">
        <v>68.742189999999994</v>
      </c>
      <c r="I2646">
        <v>18.628910000000001</v>
      </c>
      <c r="J2646">
        <v>0.953125</v>
      </c>
      <c r="K2646">
        <v>95.039060000000006</v>
      </c>
      <c r="L2646" s="3">
        <v>44130.369444444441</v>
      </c>
      <c r="M2646">
        <v>17.18</v>
      </c>
      <c r="N2646" t="s">
        <v>28</v>
      </c>
      <c r="P2646">
        <f>(C2646-Key!$B$1)*24</f>
        <v>-0.26666666666278616</v>
      </c>
      <c r="Q2646">
        <f>(Key!$B$2-'17.1'!C2646)*24</f>
        <v>3.2166666666744277</v>
      </c>
      <c r="R2646" s="3">
        <f>C2646-(M2646-Key!$B$5)/(24*Key!$B$6)</f>
        <v>44130.602157407404</v>
      </c>
      <c r="S2646">
        <f>M2646-Key!$B$5</f>
        <v>14.92</v>
      </c>
      <c r="T2646" s="2">
        <f t="shared" si="205"/>
        <v>44129.618055555555</v>
      </c>
      <c r="U2646" t="str">
        <f t="shared" si="206"/>
        <v>10-25-2020 14:50</v>
      </c>
      <c r="V2646">
        <f>IFERROR(IF(W2646=Z2646,VLOOKUP($U2646,[1]C8842!$G$2:$M$145,3,FALSE),0),0)</f>
        <v>23</v>
      </c>
      <c r="W2646">
        <f>VLOOKUP(RIGHT($V$1,5),Key!$A$9:$B$14,2,FALSE)</f>
        <v>10.199999999999999</v>
      </c>
      <c r="X2646">
        <f t="shared" si="209"/>
        <v>0</v>
      </c>
      <c r="Y2646">
        <f>VLOOKUP(RIGHT($X$1,5),Key!$A$9:$B$14,2,FALSE)</f>
        <v>3.7</v>
      </c>
      <c r="Z2646">
        <f t="shared" si="207"/>
        <v>10.199999999999999</v>
      </c>
      <c r="AA2646">
        <f t="shared" si="208"/>
        <v>23</v>
      </c>
    </row>
    <row r="2647" spans="1:27" x14ac:dyDescent="0.3">
      <c r="A2647">
        <v>100067</v>
      </c>
      <c r="B2647">
        <v>230922</v>
      </c>
      <c r="C2647" s="3">
        <v>44130.615972222222</v>
      </c>
      <c r="D2647">
        <v>1</v>
      </c>
      <c r="E2647">
        <v>1</v>
      </c>
      <c r="F2647" t="s">
        <v>25</v>
      </c>
      <c r="G2647">
        <v>1</v>
      </c>
      <c r="H2647">
        <v>71.984380000000002</v>
      </c>
      <c r="I2647">
        <v>16.089839999999999</v>
      </c>
      <c r="J2647">
        <v>0.8125</v>
      </c>
      <c r="K2647">
        <v>58.023440000000001</v>
      </c>
      <c r="L2647" s="3">
        <v>44130.369444444441</v>
      </c>
      <c r="M2647">
        <v>17.18</v>
      </c>
      <c r="N2647" t="s">
        <v>28</v>
      </c>
      <c r="P2647">
        <f>(C2647-Key!$B$1)*24</f>
        <v>-0.26666666666278616</v>
      </c>
      <c r="Q2647">
        <f>(Key!$B$2-'17.1'!C2647)*24</f>
        <v>3.2166666666744277</v>
      </c>
      <c r="R2647" s="3">
        <f>C2647-(M2647-Key!$B$5)/(24*Key!$B$6)</f>
        <v>44130.602157407404</v>
      </c>
      <c r="S2647">
        <f>M2647-Key!$B$5</f>
        <v>14.92</v>
      </c>
      <c r="T2647" s="2">
        <f t="shared" si="205"/>
        <v>44129.618055555555</v>
      </c>
      <c r="U2647" t="str">
        <f t="shared" si="206"/>
        <v>10-25-2020 14:50</v>
      </c>
      <c r="V2647">
        <f>IFERROR(IF(W2647=Z2647,VLOOKUP($U2647,[1]C8842!$G$2:$M$145,3,FALSE),0),0)</f>
        <v>23</v>
      </c>
      <c r="W2647">
        <f>VLOOKUP(RIGHT($V$1,5),Key!$A$9:$B$14,2,FALSE)</f>
        <v>10.199999999999999</v>
      </c>
      <c r="X2647">
        <f t="shared" si="209"/>
        <v>0</v>
      </c>
      <c r="Y2647">
        <f>VLOOKUP(RIGHT($X$1,5),Key!$A$9:$B$14,2,FALSE)</f>
        <v>3.7</v>
      </c>
      <c r="Z2647">
        <f t="shared" si="207"/>
        <v>10.199999999999999</v>
      </c>
      <c r="AA2647">
        <f t="shared" si="208"/>
        <v>23</v>
      </c>
    </row>
    <row r="2648" spans="1:27" x14ac:dyDescent="0.3">
      <c r="A2648">
        <v>100067</v>
      </c>
      <c r="B2648">
        <v>230922</v>
      </c>
      <c r="C2648" s="3">
        <v>44130.615972222222</v>
      </c>
      <c r="D2648">
        <v>0</v>
      </c>
      <c r="E2648">
        <v>2</v>
      </c>
      <c r="F2648" t="s">
        <v>25</v>
      </c>
      <c r="G2648">
        <v>2</v>
      </c>
      <c r="H2648">
        <v>66.113280000000003</v>
      </c>
      <c r="I2648">
        <v>20.160160000000001</v>
      </c>
      <c r="J2648">
        <v>1.050781</v>
      </c>
      <c r="K2648">
        <v>46.019530000000003</v>
      </c>
      <c r="L2648" s="3">
        <v>44130.369444444441</v>
      </c>
      <c r="M2648">
        <v>17.18</v>
      </c>
      <c r="N2648" t="s">
        <v>28</v>
      </c>
      <c r="P2648">
        <f>(C2648-Key!$B$1)*24</f>
        <v>-0.26666666666278616</v>
      </c>
      <c r="Q2648">
        <f>(Key!$B$2-'17.1'!C2648)*24</f>
        <v>3.2166666666744277</v>
      </c>
      <c r="R2648" s="3">
        <f>C2648-(M2648-Key!$B$5)/(24*Key!$B$6)</f>
        <v>44130.602157407404</v>
      </c>
      <c r="S2648">
        <f>M2648-Key!$B$5</f>
        <v>14.92</v>
      </c>
      <c r="T2648" s="2">
        <f t="shared" si="205"/>
        <v>44129.618055555555</v>
      </c>
      <c r="U2648" t="str">
        <f t="shared" si="206"/>
        <v>10-25-2020 14:50</v>
      </c>
      <c r="V2648">
        <f>IFERROR(IF(W2648=Z2648,VLOOKUP($U2648,[1]C8842!$G$2:$M$145,3,FALSE),0),0)</f>
        <v>23</v>
      </c>
      <c r="W2648">
        <f>VLOOKUP(RIGHT($V$1,5),Key!$A$9:$B$14,2,FALSE)</f>
        <v>10.199999999999999</v>
      </c>
      <c r="X2648">
        <f t="shared" si="209"/>
        <v>0</v>
      </c>
      <c r="Y2648">
        <f>VLOOKUP(RIGHT($X$1,5),Key!$A$9:$B$14,2,FALSE)</f>
        <v>3.7</v>
      </c>
      <c r="Z2648">
        <f t="shared" si="207"/>
        <v>10.199999999999999</v>
      </c>
      <c r="AA2648">
        <f t="shared" si="208"/>
        <v>23</v>
      </c>
    </row>
    <row r="2649" spans="1:27" x14ac:dyDescent="0.3">
      <c r="A2649">
        <v>100067</v>
      </c>
      <c r="B2649">
        <v>230922</v>
      </c>
      <c r="C2649" s="3">
        <v>44130.615972222222</v>
      </c>
      <c r="D2649">
        <v>1</v>
      </c>
      <c r="E2649">
        <v>1</v>
      </c>
      <c r="F2649" t="s">
        <v>25</v>
      </c>
      <c r="G2649">
        <v>1</v>
      </c>
      <c r="H2649">
        <v>68.628910000000005</v>
      </c>
      <c r="I2649">
        <v>15.39063</v>
      </c>
      <c r="J2649">
        <v>0.828125</v>
      </c>
      <c r="K2649">
        <v>58.023440000000001</v>
      </c>
      <c r="L2649" s="3">
        <v>44130.369444444441</v>
      </c>
      <c r="M2649">
        <v>17.18</v>
      </c>
      <c r="N2649" t="s">
        <v>28</v>
      </c>
      <c r="P2649">
        <f>(C2649-Key!$B$1)*24</f>
        <v>-0.26666666666278616</v>
      </c>
      <c r="Q2649">
        <f>(Key!$B$2-'17.1'!C2649)*24</f>
        <v>3.2166666666744277</v>
      </c>
      <c r="R2649" s="3">
        <f>C2649-(M2649-Key!$B$5)/(24*Key!$B$6)</f>
        <v>44130.602157407404</v>
      </c>
      <c r="S2649">
        <f>M2649-Key!$B$5</f>
        <v>14.92</v>
      </c>
      <c r="T2649" s="2">
        <f t="shared" si="205"/>
        <v>44129.618055555555</v>
      </c>
      <c r="U2649" t="str">
        <f t="shared" si="206"/>
        <v>10-25-2020 14:50</v>
      </c>
      <c r="V2649">
        <f>IFERROR(IF(W2649=Z2649,VLOOKUP($U2649,[1]C8842!$G$2:$M$145,3,FALSE),0),0)</f>
        <v>23</v>
      </c>
      <c r="W2649">
        <f>VLOOKUP(RIGHT($V$1,5),Key!$A$9:$B$14,2,FALSE)</f>
        <v>10.199999999999999</v>
      </c>
      <c r="X2649">
        <f t="shared" si="209"/>
        <v>0</v>
      </c>
      <c r="Y2649">
        <f>VLOOKUP(RIGHT($X$1,5),Key!$A$9:$B$14,2,FALSE)</f>
        <v>3.7</v>
      </c>
      <c r="Z2649">
        <f t="shared" si="207"/>
        <v>10.199999999999999</v>
      </c>
      <c r="AA2649">
        <f t="shared" si="208"/>
        <v>23</v>
      </c>
    </row>
    <row r="2650" spans="1:27" x14ac:dyDescent="0.3">
      <c r="A2650">
        <v>100067</v>
      </c>
      <c r="B2650">
        <v>230922</v>
      </c>
      <c r="C2650" s="3">
        <v>44130.615972222222</v>
      </c>
      <c r="D2650">
        <v>1</v>
      </c>
      <c r="E2650">
        <v>1</v>
      </c>
      <c r="F2650" t="s">
        <v>25</v>
      </c>
      <c r="G2650">
        <v>1</v>
      </c>
      <c r="H2650">
        <v>69.09375</v>
      </c>
      <c r="I2650">
        <v>14.23047</v>
      </c>
      <c r="J2650">
        <v>0.77734380000000003</v>
      </c>
      <c r="K2650">
        <v>58.023440000000001</v>
      </c>
      <c r="L2650" s="3">
        <v>44130.369444444441</v>
      </c>
      <c r="M2650">
        <v>17.18</v>
      </c>
      <c r="N2650" t="s">
        <v>28</v>
      </c>
      <c r="P2650">
        <f>(C2650-Key!$B$1)*24</f>
        <v>-0.26666666666278616</v>
      </c>
      <c r="Q2650">
        <f>(Key!$B$2-'17.1'!C2650)*24</f>
        <v>3.2166666666744277</v>
      </c>
      <c r="R2650" s="3">
        <f>C2650-(M2650-Key!$B$5)/(24*Key!$B$6)</f>
        <v>44130.602157407404</v>
      </c>
      <c r="S2650">
        <f>M2650-Key!$B$5</f>
        <v>14.92</v>
      </c>
      <c r="T2650" s="2">
        <f t="shared" si="205"/>
        <v>44129.618055555555</v>
      </c>
      <c r="U2650" t="str">
        <f t="shared" si="206"/>
        <v>10-25-2020 14:50</v>
      </c>
      <c r="V2650">
        <f>IFERROR(IF(W2650=Z2650,VLOOKUP($U2650,[1]C8842!$G$2:$M$145,3,FALSE),0),0)</f>
        <v>23</v>
      </c>
      <c r="W2650">
        <f>VLOOKUP(RIGHT($V$1,5),Key!$A$9:$B$14,2,FALSE)</f>
        <v>10.199999999999999</v>
      </c>
      <c r="X2650">
        <f t="shared" si="209"/>
        <v>0</v>
      </c>
      <c r="Y2650">
        <f>VLOOKUP(RIGHT($X$1,5),Key!$A$9:$B$14,2,FALSE)</f>
        <v>3.7</v>
      </c>
      <c r="Z2650">
        <f t="shared" si="207"/>
        <v>10.199999999999999</v>
      </c>
      <c r="AA2650">
        <f t="shared" si="208"/>
        <v>23</v>
      </c>
    </row>
    <row r="2651" spans="1:27" x14ac:dyDescent="0.3">
      <c r="A2651">
        <v>100067</v>
      </c>
      <c r="B2651">
        <v>230922</v>
      </c>
      <c r="C2651" s="3">
        <v>44130.616666666669</v>
      </c>
      <c r="D2651">
        <v>0</v>
      </c>
      <c r="E2651">
        <v>2</v>
      </c>
      <c r="F2651" t="s">
        <v>25</v>
      </c>
      <c r="G2651">
        <v>5</v>
      </c>
      <c r="H2651">
        <v>63.46875</v>
      </c>
      <c r="I2651">
        <v>96.816410000000005</v>
      </c>
      <c r="J2651">
        <v>4.3125</v>
      </c>
      <c r="K2651">
        <v>46.019530000000003</v>
      </c>
      <c r="L2651" s="3">
        <v>44130.369444444441</v>
      </c>
      <c r="M2651">
        <v>17.18</v>
      </c>
      <c r="N2651" t="s">
        <v>28</v>
      </c>
      <c r="P2651">
        <f>(C2651-Key!$B$1)*24</f>
        <v>-0.24999999994179234</v>
      </c>
      <c r="Q2651">
        <f>(Key!$B$2-'17.1'!C2651)*24</f>
        <v>3.1999999999534339</v>
      </c>
      <c r="R2651" s="3">
        <f>C2651-(M2651-Key!$B$5)/(24*Key!$B$6)</f>
        <v>44130.602851851851</v>
      </c>
      <c r="S2651">
        <f>M2651-Key!$B$5</f>
        <v>14.92</v>
      </c>
      <c r="T2651" s="2">
        <f t="shared" si="205"/>
        <v>44129.618055555555</v>
      </c>
      <c r="U2651" t="str">
        <f t="shared" si="206"/>
        <v>10-25-2020 14:50</v>
      </c>
      <c r="V2651">
        <f>IFERROR(IF(W2651=Z2651,VLOOKUP($U2651,[1]C8842!$G$2:$M$145,3,FALSE),0),0)</f>
        <v>23</v>
      </c>
      <c r="W2651">
        <f>VLOOKUP(RIGHT($V$1,5),Key!$A$9:$B$14,2,FALSE)</f>
        <v>10.199999999999999</v>
      </c>
      <c r="X2651">
        <f t="shared" si="209"/>
        <v>0</v>
      </c>
      <c r="Y2651">
        <f>VLOOKUP(RIGHT($X$1,5),Key!$A$9:$B$14,2,FALSE)</f>
        <v>3.7</v>
      </c>
      <c r="Z2651">
        <f t="shared" si="207"/>
        <v>10.199999999999999</v>
      </c>
      <c r="AA2651">
        <f t="shared" si="208"/>
        <v>23</v>
      </c>
    </row>
    <row r="2652" spans="1:27" x14ac:dyDescent="0.3">
      <c r="A2652">
        <v>100067</v>
      </c>
      <c r="B2652">
        <v>230922</v>
      </c>
      <c r="C2652" s="3">
        <v>44130.616666666669</v>
      </c>
      <c r="D2652">
        <v>0</v>
      </c>
      <c r="E2652">
        <v>2</v>
      </c>
      <c r="F2652" t="s">
        <v>25</v>
      </c>
      <c r="G2652">
        <v>1</v>
      </c>
      <c r="H2652">
        <v>66.015630000000002</v>
      </c>
      <c r="I2652">
        <v>14.71875</v>
      </c>
      <c r="J2652">
        <v>0.83203130000000003</v>
      </c>
      <c r="K2652">
        <v>46.019530000000003</v>
      </c>
      <c r="L2652" s="3">
        <v>44130.369444444441</v>
      </c>
      <c r="M2652">
        <v>17.18</v>
      </c>
      <c r="N2652" t="s">
        <v>28</v>
      </c>
      <c r="P2652">
        <f>(C2652-Key!$B$1)*24</f>
        <v>-0.24999999994179234</v>
      </c>
      <c r="Q2652">
        <f>(Key!$B$2-'17.1'!C2652)*24</f>
        <v>3.1999999999534339</v>
      </c>
      <c r="R2652" s="3">
        <f>C2652-(M2652-Key!$B$5)/(24*Key!$B$6)</f>
        <v>44130.602851851851</v>
      </c>
      <c r="S2652">
        <f>M2652-Key!$B$5</f>
        <v>14.92</v>
      </c>
      <c r="T2652" s="2">
        <f t="shared" si="205"/>
        <v>44129.618055555555</v>
      </c>
      <c r="U2652" t="str">
        <f t="shared" si="206"/>
        <v>10-25-2020 14:50</v>
      </c>
      <c r="V2652">
        <f>IFERROR(IF(W2652=Z2652,VLOOKUP($U2652,[1]C8842!$G$2:$M$145,3,FALSE),0),0)</f>
        <v>23</v>
      </c>
      <c r="W2652">
        <f>VLOOKUP(RIGHT($V$1,5),Key!$A$9:$B$14,2,FALSE)</f>
        <v>10.199999999999999</v>
      </c>
      <c r="X2652">
        <f t="shared" si="209"/>
        <v>0</v>
      </c>
      <c r="Y2652">
        <f>VLOOKUP(RIGHT($X$1,5),Key!$A$9:$B$14,2,FALSE)</f>
        <v>3.7</v>
      </c>
      <c r="Z2652">
        <f t="shared" si="207"/>
        <v>10.199999999999999</v>
      </c>
      <c r="AA2652">
        <f t="shared" si="208"/>
        <v>23</v>
      </c>
    </row>
    <row r="2653" spans="1:27" x14ac:dyDescent="0.3">
      <c r="A2653">
        <v>100067</v>
      </c>
      <c r="B2653">
        <v>230922</v>
      </c>
      <c r="C2653" s="3">
        <v>44130.616666666669</v>
      </c>
      <c r="D2653">
        <v>1</v>
      </c>
      <c r="E2653">
        <v>1</v>
      </c>
      <c r="F2653" t="s">
        <v>25</v>
      </c>
      <c r="G2653">
        <v>1</v>
      </c>
      <c r="H2653">
        <v>71.195310000000006</v>
      </c>
      <c r="I2653">
        <v>13.507809999999999</v>
      </c>
      <c r="J2653">
        <v>0.7265625</v>
      </c>
      <c r="K2653">
        <v>59.023440000000001</v>
      </c>
      <c r="L2653" s="3">
        <v>44130.369444444441</v>
      </c>
      <c r="M2653">
        <v>17.18</v>
      </c>
      <c r="N2653" t="s">
        <v>28</v>
      </c>
      <c r="P2653">
        <f>(C2653-Key!$B$1)*24</f>
        <v>-0.24999999994179234</v>
      </c>
      <c r="Q2653">
        <f>(Key!$B$2-'17.1'!C2653)*24</f>
        <v>3.1999999999534339</v>
      </c>
      <c r="R2653" s="3">
        <f>C2653-(M2653-Key!$B$5)/(24*Key!$B$6)</f>
        <v>44130.602851851851</v>
      </c>
      <c r="S2653">
        <f>M2653-Key!$B$5</f>
        <v>14.92</v>
      </c>
      <c r="T2653" s="2">
        <f t="shared" si="205"/>
        <v>44129.618055555555</v>
      </c>
      <c r="U2653" t="str">
        <f t="shared" si="206"/>
        <v>10-25-2020 14:50</v>
      </c>
      <c r="V2653">
        <f>IFERROR(IF(W2653=Z2653,VLOOKUP($U2653,[1]C8842!$G$2:$M$145,3,FALSE),0),0)</f>
        <v>23</v>
      </c>
      <c r="W2653">
        <f>VLOOKUP(RIGHT($V$1,5),Key!$A$9:$B$14,2,FALSE)</f>
        <v>10.199999999999999</v>
      </c>
      <c r="X2653">
        <f t="shared" si="209"/>
        <v>0</v>
      </c>
      <c r="Y2653">
        <f>VLOOKUP(RIGHT($X$1,5),Key!$A$9:$B$14,2,FALSE)</f>
        <v>3.7</v>
      </c>
      <c r="Z2653">
        <f t="shared" si="207"/>
        <v>10.199999999999999</v>
      </c>
      <c r="AA2653">
        <f t="shared" si="208"/>
        <v>23</v>
      </c>
    </row>
    <row r="2654" spans="1:27" x14ac:dyDescent="0.3">
      <c r="A2654">
        <v>100067</v>
      </c>
      <c r="B2654">
        <v>230922</v>
      </c>
      <c r="C2654" s="3">
        <v>44130.616666666669</v>
      </c>
      <c r="D2654">
        <v>0</v>
      </c>
      <c r="E2654">
        <v>2</v>
      </c>
      <c r="F2654" t="s">
        <v>25</v>
      </c>
      <c r="G2654">
        <v>1</v>
      </c>
      <c r="H2654">
        <v>62.1875</v>
      </c>
      <c r="I2654">
        <v>14.273440000000001</v>
      </c>
      <c r="J2654">
        <v>0.8671875</v>
      </c>
      <c r="K2654">
        <v>46.019530000000003</v>
      </c>
      <c r="L2654" s="3">
        <v>44130.369444444441</v>
      </c>
      <c r="M2654">
        <v>17.18</v>
      </c>
      <c r="N2654" t="s">
        <v>28</v>
      </c>
      <c r="P2654">
        <f>(C2654-Key!$B$1)*24</f>
        <v>-0.24999999994179234</v>
      </c>
      <c r="Q2654">
        <f>(Key!$B$2-'17.1'!C2654)*24</f>
        <v>3.1999999999534339</v>
      </c>
      <c r="R2654" s="3">
        <f>C2654-(M2654-Key!$B$5)/(24*Key!$B$6)</f>
        <v>44130.602851851851</v>
      </c>
      <c r="S2654">
        <f>M2654-Key!$B$5</f>
        <v>14.92</v>
      </c>
      <c r="T2654" s="2">
        <f t="shared" si="205"/>
        <v>44129.618055555555</v>
      </c>
      <c r="U2654" t="str">
        <f t="shared" si="206"/>
        <v>10-25-2020 14:50</v>
      </c>
      <c r="V2654">
        <f>IFERROR(IF(W2654=Z2654,VLOOKUP($U2654,[1]C8842!$G$2:$M$145,3,FALSE),0),0)</f>
        <v>23</v>
      </c>
      <c r="W2654">
        <f>VLOOKUP(RIGHT($V$1,5),Key!$A$9:$B$14,2,FALSE)</f>
        <v>10.199999999999999</v>
      </c>
      <c r="X2654">
        <f t="shared" si="209"/>
        <v>0</v>
      </c>
      <c r="Y2654">
        <f>VLOOKUP(RIGHT($X$1,5),Key!$A$9:$B$14,2,FALSE)</f>
        <v>3.7</v>
      </c>
      <c r="Z2654">
        <f t="shared" si="207"/>
        <v>10.199999999999999</v>
      </c>
      <c r="AA2654">
        <f t="shared" si="208"/>
        <v>23</v>
      </c>
    </row>
    <row r="2655" spans="1:27" x14ac:dyDescent="0.3">
      <c r="A2655">
        <v>100067</v>
      </c>
      <c r="B2655">
        <v>230922</v>
      </c>
      <c r="C2655" s="3">
        <v>44130.616666666669</v>
      </c>
      <c r="D2655">
        <v>3</v>
      </c>
      <c r="E2655">
        <v>2</v>
      </c>
      <c r="F2655" t="s">
        <v>26</v>
      </c>
      <c r="G2655">
        <v>1</v>
      </c>
      <c r="H2655">
        <v>62.578130000000002</v>
      </c>
      <c r="I2655">
        <v>16.984380000000002</v>
      </c>
      <c r="J2655">
        <v>0.9765625</v>
      </c>
      <c r="K2655">
        <v>94.039060000000006</v>
      </c>
      <c r="L2655" s="3">
        <v>44130.369444444441</v>
      </c>
      <c r="M2655">
        <v>17.18</v>
      </c>
      <c r="N2655" t="s">
        <v>28</v>
      </c>
      <c r="P2655">
        <f>(C2655-Key!$B$1)*24</f>
        <v>-0.24999999994179234</v>
      </c>
      <c r="Q2655">
        <f>(Key!$B$2-'17.1'!C2655)*24</f>
        <v>3.1999999999534339</v>
      </c>
      <c r="R2655" s="3">
        <f>C2655-(M2655-Key!$B$5)/(24*Key!$B$6)</f>
        <v>44130.602851851851</v>
      </c>
      <c r="S2655">
        <f>M2655-Key!$B$5</f>
        <v>14.92</v>
      </c>
      <c r="T2655" s="2">
        <f t="shared" si="205"/>
        <v>44129.618055555555</v>
      </c>
      <c r="U2655" t="str">
        <f t="shared" si="206"/>
        <v>10-25-2020 14:50</v>
      </c>
      <c r="V2655">
        <f>IFERROR(IF(W2655=Z2655,VLOOKUP($U2655,[1]C8842!$G$2:$M$145,3,FALSE),0),0)</f>
        <v>23</v>
      </c>
      <c r="W2655">
        <f>VLOOKUP(RIGHT($V$1,5),Key!$A$9:$B$14,2,FALSE)</f>
        <v>10.199999999999999</v>
      </c>
      <c r="X2655">
        <f t="shared" si="209"/>
        <v>0</v>
      </c>
      <c r="Y2655">
        <f>VLOOKUP(RIGHT($X$1,5),Key!$A$9:$B$14,2,FALSE)</f>
        <v>3.7</v>
      </c>
      <c r="Z2655">
        <f t="shared" si="207"/>
        <v>10.199999999999999</v>
      </c>
      <c r="AA2655">
        <f t="shared" si="208"/>
        <v>23</v>
      </c>
    </row>
    <row r="2656" spans="1:27" x14ac:dyDescent="0.3">
      <c r="A2656">
        <v>100067</v>
      </c>
      <c r="B2656">
        <v>230922</v>
      </c>
      <c r="C2656" s="3">
        <v>44130.616666666669</v>
      </c>
      <c r="D2656">
        <v>0</v>
      </c>
      <c r="E2656">
        <v>2</v>
      </c>
      <c r="F2656" t="s">
        <v>25</v>
      </c>
      <c r="G2656">
        <v>1</v>
      </c>
      <c r="H2656">
        <v>54.738280000000003</v>
      </c>
      <c r="I2656">
        <v>19.92578</v>
      </c>
      <c r="J2656">
        <v>1.2578130000000001</v>
      </c>
      <c r="K2656">
        <v>44.019530000000003</v>
      </c>
      <c r="L2656" s="3">
        <v>44130.369444444441</v>
      </c>
      <c r="M2656">
        <v>17.18</v>
      </c>
      <c r="N2656" t="s">
        <v>28</v>
      </c>
      <c r="P2656">
        <f>(C2656-Key!$B$1)*24</f>
        <v>-0.24999999994179234</v>
      </c>
      <c r="Q2656">
        <f>(Key!$B$2-'17.1'!C2656)*24</f>
        <v>3.1999999999534339</v>
      </c>
      <c r="R2656" s="3">
        <f>C2656-(M2656-Key!$B$5)/(24*Key!$B$6)</f>
        <v>44130.602851851851</v>
      </c>
      <c r="S2656">
        <f>M2656-Key!$B$5</f>
        <v>14.92</v>
      </c>
      <c r="T2656" s="2">
        <f t="shared" si="205"/>
        <v>44129.618055555555</v>
      </c>
      <c r="U2656" t="str">
        <f t="shared" si="206"/>
        <v>10-25-2020 14:50</v>
      </c>
      <c r="V2656">
        <f>IFERROR(IF(W2656=Z2656,VLOOKUP($U2656,[1]C8842!$G$2:$M$145,3,FALSE),0),0)</f>
        <v>23</v>
      </c>
      <c r="W2656">
        <f>VLOOKUP(RIGHT($V$1,5),Key!$A$9:$B$14,2,FALSE)</f>
        <v>10.199999999999999</v>
      </c>
      <c r="X2656">
        <f t="shared" si="209"/>
        <v>0</v>
      </c>
      <c r="Y2656">
        <f>VLOOKUP(RIGHT($X$1,5),Key!$A$9:$B$14,2,FALSE)</f>
        <v>3.7</v>
      </c>
      <c r="Z2656">
        <f t="shared" si="207"/>
        <v>10.199999999999999</v>
      </c>
      <c r="AA2656">
        <f t="shared" si="208"/>
        <v>23</v>
      </c>
    </row>
    <row r="2657" spans="1:27" x14ac:dyDescent="0.3">
      <c r="A2657">
        <v>100067</v>
      </c>
      <c r="B2657">
        <v>230922</v>
      </c>
      <c r="C2657" s="3">
        <v>44130.616666666669</v>
      </c>
      <c r="D2657">
        <v>0</v>
      </c>
      <c r="E2657">
        <v>2</v>
      </c>
      <c r="F2657" t="s">
        <v>25</v>
      </c>
      <c r="G2657">
        <v>1</v>
      </c>
      <c r="H2657">
        <v>63.652340000000002</v>
      </c>
      <c r="I2657">
        <v>15.59375</v>
      </c>
      <c r="J2657">
        <v>0.90234380000000003</v>
      </c>
      <c r="K2657">
        <v>44.019530000000003</v>
      </c>
      <c r="L2657" s="3">
        <v>44130.369444444441</v>
      </c>
      <c r="M2657">
        <v>17.18</v>
      </c>
      <c r="N2657" t="s">
        <v>28</v>
      </c>
      <c r="P2657">
        <f>(C2657-Key!$B$1)*24</f>
        <v>-0.24999999994179234</v>
      </c>
      <c r="Q2657">
        <f>(Key!$B$2-'17.1'!C2657)*24</f>
        <v>3.1999999999534339</v>
      </c>
      <c r="R2657" s="3">
        <f>C2657-(M2657-Key!$B$5)/(24*Key!$B$6)</f>
        <v>44130.602851851851</v>
      </c>
      <c r="S2657">
        <f>M2657-Key!$B$5</f>
        <v>14.92</v>
      </c>
      <c r="T2657" s="2">
        <f t="shared" si="205"/>
        <v>44129.618055555555</v>
      </c>
      <c r="U2657" t="str">
        <f t="shared" si="206"/>
        <v>10-25-2020 14:50</v>
      </c>
      <c r="V2657">
        <f>IFERROR(IF(W2657=Z2657,VLOOKUP($U2657,[1]C8842!$G$2:$M$145,3,FALSE),0),0)</f>
        <v>23</v>
      </c>
      <c r="W2657">
        <f>VLOOKUP(RIGHT($V$1,5),Key!$A$9:$B$14,2,FALSE)</f>
        <v>10.199999999999999</v>
      </c>
      <c r="X2657">
        <f t="shared" si="209"/>
        <v>0</v>
      </c>
      <c r="Y2657">
        <f>VLOOKUP(RIGHT($X$1,5),Key!$A$9:$B$14,2,FALSE)</f>
        <v>3.7</v>
      </c>
      <c r="Z2657">
        <f t="shared" si="207"/>
        <v>10.199999999999999</v>
      </c>
      <c r="AA2657">
        <f t="shared" si="208"/>
        <v>23</v>
      </c>
    </row>
    <row r="2658" spans="1:27" x14ac:dyDescent="0.3">
      <c r="A2658">
        <v>100067</v>
      </c>
      <c r="B2658">
        <v>230922</v>
      </c>
      <c r="C2658" s="3">
        <v>44130.616666666669</v>
      </c>
      <c r="D2658">
        <v>0</v>
      </c>
      <c r="E2658">
        <v>2</v>
      </c>
      <c r="F2658" t="s">
        <v>25</v>
      </c>
      <c r="G2658">
        <v>1</v>
      </c>
      <c r="H2658">
        <v>63.128909999999998</v>
      </c>
      <c r="I2658">
        <v>19.441410000000001</v>
      </c>
      <c r="J2658">
        <v>1.0703130000000001</v>
      </c>
      <c r="K2658">
        <v>47.019530000000003</v>
      </c>
      <c r="L2658" s="3">
        <v>44130.369444444441</v>
      </c>
      <c r="M2658">
        <v>17.18</v>
      </c>
      <c r="N2658" t="s">
        <v>28</v>
      </c>
      <c r="P2658">
        <f>(C2658-Key!$B$1)*24</f>
        <v>-0.24999999994179234</v>
      </c>
      <c r="Q2658">
        <f>(Key!$B$2-'17.1'!C2658)*24</f>
        <v>3.1999999999534339</v>
      </c>
      <c r="R2658" s="3">
        <f>C2658-(M2658-Key!$B$5)/(24*Key!$B$6)</f>
        <v>44130.602851851851</v>
      </c>
      <c r="S2658">
        <f>M2658-Key!$B$5</f>
        <v>14.92</v>
      </c>
      <c r="T2658" s="2">
        <f t="shared" si="205"/>
        <v>44129.618055555555</v>
      </c>
      <c r="U2658" t="str">
        <f t="shared" si="206"/>
        <v>10-25-2020 14:50</v>
      </c>
      <c r="V2658">
        <f>IFERROR(IF(W2658=Z2658,VLOOKUP($U2658,[1]C8842!$G$2:$M$145,3,FALSE),0),0)</f>
        <v>23</v>
      </c>
      <c r="W2658">
        <f>VLOOKUP(RIGHT($V$1,5),Key!$A$9:$B$14,2,FALSE)</f>
        <v>10.199999999999999</v>
      </c>
      <c r="X2658">
        <f t="shared" si="209"/>
        <v>0</v>
      </c>
      <c r="Y2658">
        <f>VLOOKUP(RIGHT($X$1,5),Key!$A$9:$B$14,2,FALSE)</f>
        <v>3.7</v>
      </c>
      <c r="Z2658">
        <f t="shared" si="207"/>
        <v>10.199999999999999</v>
      </c>
      <c r="AA2658">
        <f t="shared" si="208"/>
        <v>23</v>
      </c>
    </row>
    <row r="2659" spans="1:27" x14ac:dyDescent="0.3">
      <c r="A2659">
        <v>100067</v>
      </c>
      <c r="B2659">
        <v>230922</v>
      </c>
      <c r="C2659" s="3">
        <v>44130.616666666669</v>
      </c>
      <c r="D2659">
        <v>0</v>
      </c>
      <c r="E2659">
        <v>2</v>
      </c>
      <c r="F2659" t="s">
        <v>25</v>
      </c>
      <c r="G2659">
        <v>1</v>
      </c>
      <c r="H2659">
        <v>70.144530000000003</v>
      </c>
      <c r="I2659">
        <v>16.203130000000002</v>
      </c>
      <c r="J2659">
        <v>0.83984380000000003</v>
      </c>
      <c r="K2659">
        <v>48.019530000000003</v>
      </c>
      <c r="L2659" s="3">
        <v>44130.369444444441</v>
      </c>
      <c r="M2659">
        <v>17.18</v>
      </c>
      <c r="N2659" t="s">
        <v>28</v>
      </c>
      <c r="P2659">
        <f>(C2659-Key!$B$1)*24</f>
        <v>-0.24999999994179234</v>
      </c>
      <c r="Q2659">
        <f>(Key!$B$2-'17.1'!C2659)*24</f>
        <v>3.1999999999534339</v>
      </c>
      <c r="R2659" s="3">
        <f>C2659-(M2659-Key!$B$5)/(24*Key!$B$6)</f>
        <v>44130.602851851851</v>
      </c>
      <c r="S2659">
        <f>M2659-Key!$B$5</f>
        <v>14.92</v>
      </c>
      <c r="T2659" s="2">
        <f t="shared" si="205"/>
        <v>44129.618055555555</v>
      </c>
      <c r="U2659" t="str">
        <f t="shared" si="206"/>
        <v>10-25-2020 14:50</v>
      </c>
      <c r="V2659">
        <f>IFERROR(IF(W2659=Z2659,VLOOKUP($U2659,[1]C8842!$G$2:$M$145,3,FALSE),0),0)</f>
        <v>23</v>
      </c>
      <c r="W2659">
        <f>VLOOKUP(RIGHT($V$1,5),Key!$A$9:$B$14,2,FALSE)</f>
        <v>10.199999999999999</v>
      </c>
      <c r="X2659">
        <f t="shared" si="209"/>
        <v>0</v>
      </c>
      <c r="Y2659">
        <f>VLOOKUP(RIGHT($X$1,5),Key!$A$9:$B$14,2,FALSE)</f>
        <v>3.7</v>
      </c>
      <c r="Z2659">
        <f t="shared" si="207"/>
        <v>10.199999999999999</v>
      </c>
      <c r="AA2659">
        <f t="shared" si="208"/>
        <v>23</v>
      </c>
    </row>
    <row r="2660" spans="1:27" x14ac:dyDescent="0.3">
      <c r="A2660">
        <v>100067</v>
      </c>
      <c r="B2660">
        <v>230922</v>
      </c>
      <c r="C2660" s="3">
        <v>44130.616666666669</v>
      </c>
      <c r="D2660">
        <v>3</v>
      </c>
      <c r="E2660">
        <v>2</v>
      </c>
      <c r="F2660" t="s">
        <v>26</v>
      </c>
      <c r="G2660">
        <v>1</v>
      </c>
      <c r="H2660">
        <v>66.425780000000003</v>
      </c>
      <c r="I2660">
        <v>18.70703</v>
      </c>
      <c r="J2660">
        <v>0.98828130000000003</v>
      </c>
      <c r="K2660">
        <v>92.039060000000006</v>
      </c>
      <c r="L2660" s="3">
        <v>44130.369444444441</v>
      </c>
      <c r="M2660">
        <v>17.18</v>
      </c>
      <c r="N2660" t="s">
        <v>28</v>
      </c>
      <c r="P2660">
        <f>(C2660-Key!$B$1)*24</f>
        <v>-0.24999999994179234</v>
      </c>
      <c r="Q2660">
        <f>(Key!$B$2-'17.1'!C2660)*24</f>
        <v>3.1999999999534339</v>
      </c>
      <c r="R2660" s="3">
        <f>C2660-(M2660-Key!$B$5)/(24*Key!$B$6)</f>
        <v>44130.602851851851</v>
      </c>
      <c r="S2660">
        <f>M2660-Key!$B$5</f>
        <v>14.92</v>
      </c>
      <c r="T2660" s="2">
        <f t="shared" si="205"/>
        <v>44129.618055555555</v>
      </c>
      <c r="U2660" t="str">
        <f t="shared" si="206"/>
        <v>10-25-2020 14:50</v>
      </c>
      <c r="V2660">
        <f>IFERROR(IF(W2660=Z2660,VLOOKUP($U2660,[1]C8842!$G$2:$M$145,3,FALSE),0),0)</f>
        <v>23</v>
      </c>
      <c r="W2660">
        <f>VLOOKUP(RIGHT($V$1,5),Key!$A$9:$B$14,2,FALSE)</f>
        <v>10.199999999999999</v>
      </c>
      <c r="X2660">
        <f t="shared" si="209"/>
        <v>0</v>
      </c>
      <c r="Y2660">
        <f>VLOOKUP(RIGHT($X$1,5),Key!$A$9:$B$14,2,FALSE)</f>
        <v>3.7</v>
      </c>
      <c r="Z2660">
        <f t="shared" si="207"/>
        <v>10.199999999999999</v>
      </c>
      <c r="AA2660">
        <f t="shared" si="208"/>
        <v>23</v>
      </c>
    </row>
    <row r="2661" spans="1:27" x14ac:dyDescent="0.3">
      <c r="A2661">
        <v>100067</v>
      </c>
      <c r="B2661">
        <v>230922</v>
      </c>
      <c r="C2661" s="3">
        <v>44130.616666666669</v>
      </c>
      <c r="D2661">
        <v>2</v>
      </c>
      <c r="E2661">
        <v>1</v>
      </c>
      <c r="F2661" t="s">
        <v>26</v>
      </c>
      <c r="G2661">
        <v>2</v>
      </c>
      <c r="H2661">
        <v>62.738280000000003</v>
      </c>
      <c r="I2661">
        <v>21.058589999999999</v>
      </c>
      <c r="J2661">
        <v>1.1484380000000001</v>
      </c>
      <c r="K2661">
        <v>82.035160000000005</v>
      </c>
      <c r="L2661" s="3">
        <v>44130.369444444441</v>
      </c>
      <c r="M2661">
        <v>17.18</v>
      </c>
      <c r="N2661" t="s">
        <v>28</v>
      </c>
      <c r="P2661">
        <f>(C2661-Key!$B$1)*24</f>
        <v>-0.24999999994179234</v>
      </c>
      <c r="Q2661">
        <f>(Key!$B$2-'17.1'!C2661)*24</f>
        <v>3.1999999999534339</v>
      </c>
      <c r="R2661" s="3">
        <f>C2661-(M2661-Key!$B$5)/(24*Key!$B$6)</f>
        <v>44130.602851851851</v>
      </c>
      <c r="S2661">
        <f>M2661-Key!$B$5</f>
        <v>14.92</v>
      </c>
      <c r="T2661" s="2">
        <f t="shared" si="205"/>
        <v>44129.618055555555</v>
      </c>
      <c r="U2661" t="str">
        <f t="shared" si="206"/>
        <v>10-25-2020 14:50</v>
      </c>
      <c r="V2661">
        <f>IFERROR(IF(W2661=Z2661,VLOOKUP($U2661,[1]C8842!$G$2:$M$145,3,FALSE),0),0)</f>
        <v>23</v>
      </c>
      <c r="W2661">
        <f>VLOOKUP(RIGHT($V$1,5),Key!$A$9:$B$14,2,FALSE)</f>
        <v>10.199999999999999</v>
      </c>
      <c r="X2661">
        <f t="shared" si="209"/>
        <v>0</v>
      </c>
      <c r="Y2661">
        <f>VLOOKUP(RIGHT($X$1,5),Key!$A$9:$B$14,2,FALSE)</f>
        <v>3.7</v>
      </c>
      <c r="Z2661">
        <f t="shared" si="207"/>
        <v>10.199999999999999</v>
      </c>
      <c r="AA2661">
        <f t="shared" si="208"/>
        <v>23</v>
      </c>
    </row>
    <row r="2662" spans="1:27" x14ac:dyDescent="0.3">
      <c r="A2662">
        <v>100067</v>
      </c>
      <c r="B2662">
        <v>230922</v>
      </c>
      <c r="C2662" s="3">
        <v>44130.616666666669</v>
      </c>
      <c r="D2662">
        <v>0</v>
      </c>
      <c r="E2662">
        <v>2</v>
      </c>
      <c r="F2662" t="s">
        <v>25</v>
      </c>
      <c r="G2662">
        <v>1</v>
      </c>
      <c r="H2662">
        <v>66.292969999999997</v>
      </c>
      <c r="I2662">
        <v>14.742190000000001</v>
      </c>
      <c r="J2662">
        <v>0.83203130000000003</v>
      </c>
      <c r="K2662">
        <v>47.019530000000003</v>
      </c>
      <c r="L2662" s="3">
        <v>44130.369444444441</v>
      </c>
      <c r="M2662">
        <v>17.18</v>
      </c>
      <c r="N2662" t="s">
        <v>28</v>
      </c>
      <c r="P2662">
        <f>(C2662-Key!$B$1)*24</f>
        <v>-0.24999999994179234</v>
      </c>
      <c r="Q2662">
        <f>(Key!$B$2-'17.1'!C2662)*24</f>
        <v>3.1999999999534339</v>
      </c>
      <c r="R2662" s="3">
        <f>C2662-(M2662-Key!$B$5)/(24*Key!$B$6)</f>
        <v>44130.602851851851</v>
      </c>
      <c r="S2662">
        <f>M2662-Key!$B$5</f>
        <v>14.92</v>
      </c>
      <c r="T2662" s="2">
        <f t="shared" si="205"/>
        <v>44129.618055555555</v>
      </c>
      <c r="U2662" t="str">
        <f t="shared" si="206"/>
        <v>10-25-2020 14:50</v>
      </c>
      <c r="V2662">
        <f>IFERROR(IF(W2662=Z2662,VLOOKUP($U2662,[1]C8842!$G$2:$M$145,3,FALSE),0),0)</f>
        <v>23</v>
      </c>
      <c r="W2662">
        <f>VLOOKUP(RIGHT($V$1,5),Key!$A$9:$B$14,2,FALSE)</f>
        <v>10.199999999999999</v>
      </c>
      <c r="X2662">
        <f t="shared" si="209"/>
        <v>0</v>
      </c>
      <c r="Y2662">
        <f>VLOOKUP(RIGHT($X$1,5),Key!$A$9:$B$14,2,FALSE)</f>
        <v>3.7</v>
      </c>
      <c r="Z2662">
        <f t="shared" si="207"/>
        <v>10.199999999999999</v>
      </c>
      <c r="AA2662">
        <f t="shared" si="208"/>
        <v>23</v>
      </c>
    </row>
    <row r="2663" spans="1:27" x14ac:dyDescent="0.3">
      <c r="A2663">
        <v>100067</v>
      </c>
      <c r="B2663">
        <v>230922</v>
      </c>
      <c r="C2663" s="3">
        <v>44130.616666666669</v>
      </c>
      <c r="D2663">
        <v>3</v>
      </c>
      <c r="E2663">
        <v>2</v>
      </c>
      <c r="F2663" t="s">
        <v>26</v>
      </c>
      <c r="G2663">
        <v>3</v>
      </c>
      <c r="H2663">
        <v>66.542969999999997</v>
      </c>
      <c r="I2663">
        <v>44.730469999999997</v>
      </c>
      <c r="J2663">
        <v>2.0273439999999998</v>
      </c>
      <c r="K2663">
        <v>93.039060000000006</v>
      </c>
      <c r="L2663" s="3">
        <v>44130.369444444441</v>
      </c>
      <c r="M2663">
        <v>17.18</v>
      </c>
      <c r="N2663" t="s">
        <v>28</v>
      </c>
      <c r="P2663">
        <f>(C2663-Key!$B$1)*24</f>
        <v>-0.24999999994179234</v>
      </c>
      <c r="Q2663">
        <f>(Key!$B$2-'17.1'!C2663)*24</f>
        <v>3.1999999999534339</v>
      </c>
      <c r="R2663" s="3">
        <f>C2663-(M2663-Key!$B$5)/(24*Key!$B$6)</f>
        <v>44130.602851851851</v>
      </c>
      <c r="S2663">
        <f>M2663-Key!$B$5</f>
        <v>14.92</v>
      </c>
      <c r="T2663" s="2">
        <f t="shared" si="205"/>
        <v>44129.618055555555</v>
      </c>
      <c r="U2663" t="str">
        <f t="shared" si="206"/>
        <v>10-25-2020 14:50</v>
      </c>
      <c r="V2663">
        <f>IFERROR(IF(W2663=Z2663,VLOOKUP($U2663,[1]C8842!$G$2:$M$145,3,FALSE),0),0)</f>
        <v>23</v>
      </c>
      <c r="W2663">
        <f>VLOOKUP(RIGHT($V$1,5),Key!$A$9:$B$14,2,FALSE)</f>
        <v>10.199999999999999</v>
      </c>
      <c r="X2663">
        <f t="shared" si="209"/>
        <v>0</v>
      </c>
      <c r="Y2663">
        <f>VLOOKUP(RIGHT($X$1,5),Key!$A$9:$B$14,2,FALSE)</f>
        <v>3.7</v>
      </c>
      <c r="Z2663">
        <f t="shared" si="207"/>
        <v>10.199999999999999</v>
      </c>
      <c r="AA2663">
        <f t="shared" si="208"/>
        <v>23</v>
      </c>
    </row>
    <row r="2664" spans="1:27" x14ac:dyDescent="0.3">
      <c r="A2664">
        <v>100067</v>
      </c>
      <c r="B2664">
        <v>230922</v>
      </c>
      <c r="C2664" s="3">
        <v>44130.616666666669</v>
      </c>
      <c r="D2664">
        <v>2</v>
      </c>
      <c r="E2664">
        <v>1</v>
      </c>
      <c r="F2664" t="s">
        <v>26</v>
      </c>
      <c r="G2664">
        <v>1</v>
      </c>
      <c r="H2664">
        <v>71.96875</v>
      </c>
      <c r="I2664">
        <v>19.382809999999999</v>
      </c>
      <c r="J2664">
        <v>0.9375</v>
      </c>
      <c r="K2664">
        <v>82.035160000000005</v>
      </c>
      <c r="L2664" s="3">
        <v>44130.369444444441</v>
      </c>
      <c r="M2664">
        <v>17.18</v>
      </c>
      <c r="N2664" t="s">
        <v>28</v>
      </c>
      <c r="P2664">
        <f>(C2664-Key!$B$1)*24</f>
        <v>-0.24999999994179234</v>
      </c>
      <c r="Q2664">
        <f>(Key!$B$2-'17.1'!C2664)*24</f>
        <v>3.1999999999534339</v>
      </c>
      <c r="R2664" s="3">
        <f>C2664-(M2664-Key!$B$5)/(24*Key!$B$6)</f>
        <v>44130.602851851851</v>
      </c>
      <c r="S2664">
        <f>M2664-Key!$B$5</f>
        <v>14.92</v>
      </c>
      <c r="T2664" s="2">
        <f t="shared" si="205"/>
        <v>44129.618055555555</v>
      </c>
      <c r="U2664" t="str">
        <f t="shared" si="206"/>
        <v>10-25-2020 14:50</v>
      </c>
      <c r="V2664">
        <f>IFERROR(IF(W2664=Z2664,VLOOKUP($U2664,[1]C8842!$G$2:$M$145,3,FALSE),0),0)</f>
        <v>23</v>
      </c>
      <c r="W2664">
        <f>VLOOKUP(RIGHT($V$1,5),Key!$A$9:$B$14,2,FALSE)</f>
        <v>10.199999999999999</v>
      </c>
      <c r="X2664">
        <f t="shared" si="209"/>
        <v>0</v>
      </c>
      <c r="Y2664">
        <f>VLOOKUP(RIGHT($X$1,5),Key!$A$9:$B$14,2,FALSE)</f>
        <v>3.7</v>
      </c>
      <c r="Z2664">
        <f t="shared" si="207"/>
        <v>10.199999999999999</v>
      </c>
      <c r="AA2664">
        <f t="shared" si="208"/>
        <v>23</v>
      </c>
    </row>
    <row r="2665" spans="1:27" x14ac:dyDescent="0.3">
      <c r="A2665">
        <v>100067</v>
      </c>
      <c r="B2665">
        <v>230922</v>
      </c>
      <c r="C2665" s="3">
        <v>44130.617361111108</v>
      </c>
      <c r="D2665">
        <v>0</v>
      </c>
      <c r="E2665">
        <v>2</v>
      </c>
      <c r="F2665" t="s">
        <v>25</v>
      </c>
      <c r="G2665">
        <v>1</v>
      </c>
      <c r="H2665">
        <v>65.980469999999997</v>
      </c>
      <c r="I2665">
        <v>16.976559999999999</v>
      </c>
      <c r="J2665">
        <v>0.92578130000000003</v>
      </c>
      <c r="K2665">
        <v>48.019530000000003</v>
      </c>
      <c r="L2665" s="3">
        <v>44130.369444444441</v>
      </c>
      <c r="M2665">
        <v>17.18</v>
      </c>
      <c r="N2665" t="s">
        <v>28</v>
      </c>
      <c r="P2665">
        <f>(C2665-Key!$B$1)*24</f>
        <v>-0.2333333333954215</v>
      </c>
      <c r="Q2665">
        <f>(Key!$B$2-'17.1'!C2665)*24</f>
        <v>3.183333333407063</v>
      </c>
      <c r="R2665" s="3">
        <f>C2665-(M2665-Key!$B$5)/(24*Key!$B$6)</f>
        <v>44130.60354629629</v>
      </c>
      <c r="S2665">
        <f>M2665-Key!$B$5</f>
        <v>14.92</v>
      </c>
      <c r="T2665" s="2">
        <f t="shared" si="205"/>
        <v>44129.618055555555</v>
      </c>
      <c r="U2665" t="str">
        <f t="shared" si="206"/>
        <v>10-25-2020 14:50</v>
      </c>
      <c r="V2665">
        <f>IFERROR(IF(W2665=Z2665,VLOOKUP($U2665,[1]C8842!$G$2:$M$145,3,FALSE),0),0)</f>
        <v>23</v>
      </c>
      <c r="W2665">
        <f>VLOOKUP(RIGHT($V$1,5),Key!$A$9:$B$14,2,FALSE)</f>
        <v>10.199999999999999</v>
      </c>
      <c r="X2665">
        <f t="shared" si="209"/>
        <v>0</v>
      </c>
      <c r="Y2665">
        <f>VLOOKUP(RIGHT($X$1,5),Key!$A$9:$B$14,2,FALSE)</f>
        <v>3.7</v>
      </c>
      <c r="Z2665">
        <f t="shared" si="207"/>
        <v>10.199999999999999</v>
      </c>
      <c r="AA2665">
        <f t="shared" si="208"/>
        <v>23</v>
      </c>
    </row>
    <row r="2666" spans="1:27" x14ac:dyDescent="0.3">
      <c r="A2666">
        <v>100067</v>
      </c>
      <c r="B2666">
        <v>230922</v>
      </c>
      <c r="C2666" s="3">
        <v>44130.617361111108</v>
      </c>
      <c r="D2666">
        <v>1</v>
      </c>
      <c r="E2666">
        <v>1</v>
      </c>
      <c r="F2666" t="s">
        <v>25</v>
      </c>
      <c r="G2666">
        <v>1</v>
      </c>
      <c r="H2666">
        <v>71.753910000000005</v>
      </c>
      <c r="I2666">
        <v>13.902340000000001</v>
      </c>
      <c r="J2666">
        <v>0.734375</v>
      </c>
      <c r="K2666">
        <v>58.023440000000001</v>
      </c>
      <c r="L2666" s="3">
        <v>44130.369444444441</v>
      </c>
      <c r="M2666">
        <v>17.18</v>
      </c>
      <c r="N2666" t="s">
        <v>28</v>
      </c>
      <c r="P2666">
        <f>(C2666-Key!$B$1)*24</f>
        <v>-0.2333333333954215</v>
      </c>
      <c r="Q2666">
        <f>(Key!$B$2-'17.1'!C2666)*24</f>
        <v>3.183333333407063</v>
      </c>
      <c r="R2666" s="3">
        <f>C2666-(M2666-Key!$B$5)/(24*Key!$B$6)</f>
        <v>44130.60354629629</v>
      </c>
      <c r="S2666">
        <f>M2666-Key!$B$5</f>
        <v>14.92</v>
      </c>
      <c r="T2666" s="2">
        <f t="shared" si="205"/>
        <v>44129.618055555555</v>
      </c>
      <c r="U2666" t="str">
        <f t="shared" si="206"/>
        <v>10-25-2020 14:50</v>
      </c>
      <c r="V2666">
        <f>IFERROR(IF(W2666=Z2666,VLOOKUP($U2666,[1]C8842!$G$2:$M$145,3,FALSE),0),0)</f>
        <v>23</v>
      </c>
      <c r="W2666">
        <f>VLOOKUP(RIGHT($V$1,5),Key!$A$9:$B$14,2,FALSE)</f>
        <v>10.199999999999999</v>
      </c>
      <c r="X2666">
        <f t="shared" si="209"/>
        <v>0</v>
      </c>
      <c r="Y2666">
        <f>VLOOKUP(RIGHT($X$1,5),Key!$A$9:$B$14,2,FALSE)</f>
        <v>3.7</v>
      </c>
      <c r="Z2666">
        <f t="shared" si="207"/>
        <v>10.199999999999999</v>
      </c>
      <c r="AA2666">
        <f t="shared" si="208"/>
        <v>23</v>
      </c>
    </row>
    <row r="2667" spans="1:27" x14ac:dyDescent="0.3">
      <c r="A2667">
        <v>100067</v>
      </c>
      <c r="B2667">
        <v>230922</v>
      </c>
      <c r="C2667" s="3">
        <v>44130.617361111108</v>
      </c>
      <c r="D2667">
        <v>0</v>
      </c>
      <c r="E2667">
        <v>2</v>
      </c>
      <c r="F2667" t="s">
        <v>25</v>
      </c>
      <c r="G2667">
        <v>2</v>
      </c>
      <c r="H2667">
        <v>58.539059999999999</v>
      </c>
      <c r="I2667">
        <v>21.558589999999999</v>
      </c>
      <c r="J2667">
        <v>1.25</v>
      </c>
      <c r="K2667">
        <v>48.019530000000003</v>
      </c>
      <c r="L2667" s="3">
        <v>44130.369444444441</v>
      </c>
      <c r="M2667">
        <v>17.18</v>
      </c>
      <c r="N2667" t="s">
        <v>28</v>
      </c>
      <c r="P2667">
        <f>(C2667-Key!$B$1)*24</f>
        <v>-0.2333333333954215</v>
      </c>
      <c r="Q2667">
        <f>(Key!$B$2-'17.1'!C2667)*24</f>
        <v>3.183333333407063</v>
      </c>
      <c r="R2667" s="3">
        <f>C2667-(M2667-Key!$B$5)/(24*Key!$B$6)</f>
        <v>44130.60354629629</v>
      </c>
      <c r="S2667">
        <f>M2667-Key!$B$5</f>
        <v>14.92</v>
      </c>
      <c r="T2667" s="2">
        <f t="shared" si="205"/>
        <v>44129.618055555555</v>
      </c>
      <c r="U2667" t="str">
        <f t="shared" si="206"/>
        <v>10-25-2020 14:50</v>
      </c>
      <c r="V2667">
        <f>IFERROR(IF(W2667=Z2667,VLOOKUP($U2667,[1]C8842!$G$2:$M$145,3,FALSE),0),0)</f>
        <v>23</v>
      </c>
      <c r="W2667">
        <f>VLOOKUP(RIGHT($V$1,5),Key!$A$9:$B$14,2,FALSE)</f>
        <v>10.199999999999999</v>
      </c>
      <c r="X2667">
        <f t="shared" si="209"/>
        <v>0</v>
      </c>
      <c r="Y2667">
        <f>VLOOKUP(RIGHT($X$1,5),Key!$A$9:$B$14,2,FALSE)</f>
        <v>3.7</v>
      </c>
      <c r="Z2667">
        <f t="shared" si="207"/>
        <v>10.199999999999999</v>
      </c>
      <c r="AA2667">
        <f t="shared" si="208"/>
        <v>23</v>
      </c>
    </row>
    <row r="2668" spans="1:27" x14ac:dyDescent="0.3">
      <c r="A2668">
        <v>100067</v>
      </c>
      <c r="B2668">
        <v>230922</v>
      </c>
      <c r="C2668" s="3">
        <v>44130.617361111108</v>
      </c>
      <c r="D2668">
        <v>3</v>
      </c>
      <c r="E2668">
        <v>2</v>
      </c>
      <c r="F2668" t="s">
        <v>26</v>
      </c>
      <c r="G2668">
        <v>2</v>
      </c>
      <c r="H2668">
        <v>67.628910000000005</v>
      </c>
      <c r="I2668">
        <v>20.609380000000002</v>
      </c>
      <c r="J2668">
        <v>1.046875</v>
      </c>
      <c r="K2668">
        <v>92.039060000000006</v>
      </c>
      <c r="L2668" s="3">
        <v>44130.369444444441</v>
      </c>
      <c r="M2668">
        <v>17.18</v>
      </c>
      <c r="N2668" t="s">
        <v>28</v>
      </c>
      <c r="P2668">
        <f>(C2668-Key!$B$1)*24</f>
        <v>-0.2333333333954215</v>
      </c>
      <c r="Q2668">
        <f>(Key!$B$2-'17.1'!C2668)*24</f>
        <v>3.183333333407063</v>
      </c>
      <c r="R2668" s="3">
        <f>C2668-(M2668-Key!$B$5)/(24*Key!$B$6)</f>
        <v>44130.60354629629</v>
      </c>
      <c r="S2668">
        <f>M2668-Key!$B$5</f>
        <v>14.92</v>
      </c>
      <c r="T2668" s="2">
        <f t="shared" si="205"/>
        <v>44129.618055555555</v>
      </c>
      <c r="U2668" t="str">
        <f t="shared" si="206"/>
        <v>10-25-2020 14:50</v>
      </c>
      <c r="V2668">
        <f>IFERROR(IF(W2668=Z2668,VLOOKUP($U2668,[1]C8842!$G$2:$M$145,3,FALSE),0),0)</f>
        <v>23</v>
      </c>
      <c r="W2668">
        <f>VLOOKUP(RIGHT($V$1,5),Key!$A$9:$B$14,2,FALSE)</f>
        <v>10.199999999999999</v>
      </c>
      <c r="X2668">
        <f t="shared" si="209"/>
        <v>0</v>
      </c>
      <c r="Y2668">
        <f>VLOOKUP(RIGHT($X$1,5),Key!$A$9:$B$14,2,FALSE)</f>
        <v>3.7</v>
      </c>
      <c r="Z2668">
        <f t="shared" si="207"/>
        <v>10.199999999999999</v>
      </c>
      <c r="AA2668">
        <f t="shared" si="208"/>
        <v>23</v>
      </c>
    </row>
    <row r="2669" spans="1:27" x14ac:dyDescent="0.3">
      <c r="A2669">
        <v>100067</v>
      </c>
      <c r="B2669">
        <v>230922</v>
      </c>
      <c r="C2669" s="3">
        <v>44130.617361111108</v>
      </c>
      <c r="D2669">
        <v>0</v>
      </c>
      <c r="E2669">
        <v>2</v>
      </c>
      <c r="F2669" t="s">
        <v>25</v>
      </c>
      <c r="G2669">
        <v>1</v>
      </c>
      <c r="H2669">
        <v>63.472659999999998</v>
      </c>
      <c r="I2669">
        <v>14.92188</v>
      </c>
      <c r="J2669">
        <v>0.875</v>
      </c>
      <c r="K2669">
        <v>47.019530000000003</v>
      </c>
      <c r="L2669" s="3">
        <v>44130.369444444441</v>
      </c>
      <c r="M2669">
        <v>17.18</v>
      </c>
      <c r="N2669" t="s">
        <v>28</v>
      </c>
      <c r="P2669">
        <f>(C2669-Key!$B$1)*24</f>
        <v>-0.2333333333954215</v>
      </c>
      <c r="Q2669">
        <f>(Key!$B$2-'17.1'!C2669)*24</f>
        <v>3.183333333407063</v>
      </c>
      <c r="R2669" s="3">
        <f>C2669-(M2669-Key!$B$5)/(24*Key!$B$6)</f>
        <v>44130.60354629629</v>
      </c>
      <c r="S2669">
        <f>M2669-Key!$B$5</f>
        <v>14.92</v>
      </c>
      <c r="T2669" s="2">
        <f t="shared" si="205"/>
        <v>44129.618055555555</v>
      </c>
      <c r="U2669" t="str">
        <f t="shared" si="206"/>
        <v>10-25-2020 14:50</v>
      </c>
      <c r="V2669">
        <f>IFERROR(IF(W2669=Z2669,VLOOKUP($U2669,[1]C8842!$G$2:$M$145,3,FALSE),0),0)</f>
        <v>23</v>
      </c>
      <c r="W2669">
        <f>VLOOKUP(RIGHT($V$1,5),Key!$A$9:$B$14,2,FALSE)</f>
        <v>10.199999999999999</v>
      </c>
      <c r="X2669">
        <f t="shared" si="209"/>
        <v>0</v>
      </c>
      <c r="Y2669">
        <f>VLOOKUP(RIGHT($X$1,5),Key!$A$9:$B$14,2,FALSE)</f>
        <v>3.7</v>
      </c>
      <c r="Z2669">
        <f t="shared" si="207"/>
        <v>10.199999999999999</v>
      </c>
      <c r="AA2669">
        <f t="shared" si="208"/>
        <v>23</v>
      </c>
    </row>
    <row r="2670" spans="1:27" x14ac:dyDescent="0.3">
      <c r="A2670">
        <v>100067</v>
      </c>
      <c r="B2670">
        <v>230922</v>
      </c>
      <c r="C2670" s="3">
        <v>44130.617361111108</v>
      </c>
      <c r="D2670">
        <v>1</v>
      </c>
      <c r="E2670">
        <v>1</v>
      </c>
      <c r="F2670" t="s">
        <v>25</v>
      </c>
      <c r="G2670">
        <v>2</v>
      </c>
      <c r="H2670">
        <v>63.132809999999999</v>
      </c>
      <c r="I2670">
        <v>22.664059999999999</v>
      </c>
      <c r="J2670">
        <v>1.207031</v>
      </c>
      <c r="K2670">
        <v>57.023440000000001</v>
      </c>
      <c r="L2670" s="3">
        <v>44130.369444444441</v>
      </c>
      <c r="M2670">
        <v>17.18</v>
      </c>
      <c r="N2670" t="s">
        <v>28</v>
      </c>
      <c r="P2670">
        <f>(C2670-Key!$B$1)*24</f>
        <v>-0.2333333333954215</v>
      </c>
      <c r="Q2670">
        <f>(Key!$B$2-'17.1'!C2670)*24</f>
        <v>3.183333333407063</v>
      </c>
      <c r="R2670" s="3">
        <f>C2670-(M2670-Key!$B$5)/(24*Key!$B$6)</f>
        <v>44130.60354629629</v>
      </c>
      <c r="S2670">
        <f>M2670-Key!$B$5</f>
        <v>14.92</v>
      </c>
      <c r="T2670" s="2">
        <f t="shared" si="205"/>
        <v>44129.618055555555</v>
      </c>
      <c r="U2670" t="str">
        <f t="shared" si="206"/>
        <v>10-25-2020 14:50</v>
      </c>
      <c r="V2670">
        <f>IFERROR(IF(W2670=Z2670,VLOOKUP($U2670,[1]C8842!$G$2:$M$145,3,FALSE),0),0)</f>
        <v>23</v>
      </c>
      <c r="W2670">
        <f>VLOOKUP(RIGHT($V$1,5),Key!$A$9:$B$14,2,FALSE)</f>
        <v>10.199999999999999</v>
      </c>
      <c r="X2670">
        <f t="shared" si="209"/>
        <v>0</v>
      </c>
      <c r="Y2670">
        <f>VLOOKUP(RIGHT($X$1,5),Key!$A$9:$B$14,2,FALSE)</f>
        <v>3.7</v>
      </c>
      <c r="Z2670">
        <f t="shared" si="207"/>
        <v>10.199999999999999</v>
      </c>
      <c r="AA2670">
        <f t="shared" si="208"/>
        <v>23</v>
      </c>
    </row>
    <row r="2671" spans="1:27" x14ac:dyDescent="0.3">
      <c r="A2671">
        <v>100067</v>
      </c>
      <c r="B2671">
        <v>230922</v>
      </c>
      <c r="C2671" s="3">
        <v>44130.617361111108</v>
      </c>
      <c r="D2671">
        <v>1</v>
      </c>
      <c r="E2671">
        <v>1</v>
      </c>
      <c r="F2671" t="s">
        <v>25</v>
      </c>
      <c r="G2671">
        <v>1</v>
      </c>
      <c r="H2671">
        <v>60.113280000000003</v>
      </c>
      <c r="I2671">
        <v>16.117190000000001</v>
      </c>
      <c r="J2671">
        <v>0.9765625</v>
      </c>
      <c r="K2671">
        <v>58.023440000000001</v>
      </c>
      <c r="L2671" s="3">
        <v>44130.369444444441</v>
      </c>
      <c r="M2671">
        <v>17.18</v>
      </c>
      <c r="N2671" t="s">
        <v>28</v>
      </c>
      <c r="P2671">
        <f>(C2671-Key!$B$1)*24</f>
        <v>-0.2333333333954215</v>
      </c>
      <c r="Q2671">
        <f>(Key!$B$2-'17.1'!C2671)*24</f>
        <v>3.183333333407063</v>
      </c>
      <c r="R2671" s="3">
        <f>C2671-(M2671-Key!$B$5)/(24*Key!$B$6)</f>
        <v>44130.60354629629</v>
      </c>
      <c r="S2671">
        <f>M2671-Key!$B$5</f>
        <v>14.92</v>
      </c>
      <c r="T2671" s="2">
        <f t="shared" si="205"/>
        <v>44129.618055555555</v>
      </c>
      <c r="U2671" t="str">
        <f t="shared" si="206"/>
        <v>10-25-2020 14:50</v>
      </c>
      <c r="V2671">
        <f>IFERROR(IF(W2671=Z2671,VLOOKUP($U2671,[1]C8842!$G$2:$M$145,3,FALSE),0),0)</f>
        <v>23</v>
      </c>
      <c r="W2671">
        <f>VLOOKUP(RIGHT($V$1,5),Key!$A$9:$B$14,2,FALSE)</f>
        <v>10.199999999999999</v>
      </c>
      <c r="X2671">
        <f t="shared" si="209"/>
        <v>0</v>
      </c>
      <c r="Y2671">
        <f>VLOOKUP(RIGHT($X$1,5),Key!$A$9:$B$14,2,FALSE)</f>
        <v>3.7</v>
      </c>
      <c r="Z2671">
        <f t="shared" si="207"/>
        <v>10.199999999999999</v>
      </c>
      <c r="AA2671">
        <f t="shared" si="208"/>
        <v>23</v>
      </c>
    </row>
    <row r="2672" spans="1:27" x14ac:dyDescent="0.3">
      <c r="A2672">
        <v>100067</v>
      </c>
      <c r="B2672">
        <v>230922</v>
      </c>
      <c r="C2672" s="3">
        <v>44130.617361111108</v>
      </c>
      <c r="D2672">
        <v>3</v>
      </c>
      <c r="E2672">
        <v>2</v>
      </c>
      <c r="F2672" t="s">
        <v>26</v>
      </c>
      <c r="G2672">
        <v>2</v>
      </c>
      <c r="H2672">
        <v>73.550780000000003</v>
      </c>
      <c r="I2672">
        <v>20.42578</v>
      </c>
      <c r="J2672">
        <v>0.953125</v>
      </c>
      <c r="K2672">
        <v>92.039060000000006</v>
      </c>
      <c r="L2672" s="3">
        <v>44130.369444444441</v>
      </c>
      <c r="M2672">
        <v>17.18</v>
      </c>
      <c r="N2672" t="s">
        <v>28</v>
      </c>
      <c r="P2672">
        <f>(C2672-Key!$B$1)*24</f>
        <v>-0.2333333333954215</v>
      </c>
      <c r="Q2672">
        <f>(Key!$B$2-'17.1'!C2672)*24</f>
        <v>3.183333333407063</v>
      </c>
      <c r="R2672" s="3">
        <f>C2672-(M2672-Key!$B$5)/(24*Key!$B$6)</f>
        <v>44130.60354629629</v>
      </c>
      <c r="S2672">
        <f>M2672-Key!$B$5</f>
        <v>14.92</v>
      </c>
      <c r="T2672" s="2">
        <f t="shared" si="205"/>
        <v>44129.618055555555</v>
      </c>
      <c r="U2672" t="str">
        <f t="shared" si="206"/>
        <v>10-25-2020 14:50</v>
      </c>
      <c r="V2672">
        <f>IFERROR(IF(W2672=Z2672,VLOOKUP($U2672,[1]C8842!$G$2:$M$145,3,FALSE),0),0)</f>
        <v>23</v>
      </c>
      <c r="W2672">
        <f>VLOOKUP(RIGHT($V$1,5),Key!$A$9:$B$14,2,FALSE)</f>
        <v>10.199999999999999</v>
      </c>
      <c r="X2672">
        <f t="shared" si="209"/>
        <v>0</v>
      </c>
      <c r="Y2672">
        <f>VLOOKUP(RIGHT($X$1,5),Key!$A$9:$B$14,2,FALSE)</f>
        <v>3.7</v>
      </c>
      <c r="Z2672">
        <f t="shared" si="207"/>
        <v>10.199999999999999</v>
      </c>
      <c r="AA2672">
        <f t="shared" si="208"/>
        <v>23</v>
      </c>
    </row>
    <row r="2673" spans="1:27" x14ac:dyDescent="0.3">
      <c r="A2673">
        <v>100067</v>
      </c>
      <c r="B2673">
        <v>230922</v>
      </c>
      <c r="C2673" s="3">
        <v>44130.617361111108</v>
      </c>
      <c r="D2673">
        <v>0</v>
      </c>
      <c r="E2673">
        <v>2</v>
      </c>
      <c r="F2673" t="s">
        <v>25</v>
      </c>
      <c r="G2673">
        <v>1</v>
      </c>
      <c r="H2673">
        <v>63.523440000000001</v>
      </c>
      <c r="I2673">
        <v>19.773440000000001</v>
      </c>
      <c r="J2673">
        <v>1.078125</v>
      </c>
      <c r="K2673">
        <v>46.019530000000003</v>
      </c>
      <c r="L2673" s="3">
        <v>44130.369444444441</v>
      </c>
      <c r="M2673">
        <v>17.18</v>
      </c>
      <c r="N2673" t="s">
        <v>28</v>
      </c>
      <c r="P2673">
        <f>(C2673-Key!$B$1)*24</f>
        <v>-0.2333333333954215</v>
      </c>
      <c r="Q2673">
        <f>(Key!$B$2-'17.1'!C2673)*24</f>
        <v>3.183333333407063</v>
      </c>
      <c r="R2673" s="3">
        <f>C2673-(M2673-Key!$B$5)/(24*Key!$B$6)</f>
        <v>44130.60354629629</v>
      </c>
      <c r="S2673">
        <f>M2673-Key!$B$5</f>
        <v>14.92</v>
      </c>
      <c r="T2673" s="2">
        <f t="shared" si="205"/>
        <v>44129.618055555555</v>
      </c>
      <c r="U2673" t="str">
        <f t="shared" si="206"/>
        <v>10-25-2020 14:50</v>
      </c>
      <c r="V2673">
        <f>IFERROR(IF(W2673=Z2673,VLOOKUP($U2673,[1]C8842!$G$2:$M$145,3,FALSE),0),0)</f>
        <v>23</v>
      </c>
      <c r="W2673">
        <f>VLOOKUP(RIGHT($V$1,5),Key!$A$9:$B$14,2,FALSE)</f>
        <v>10.199999999999999</v>
      </c>
      <c r="X2673">
        <f t="shared" si="209"/>
        <v>0</v>
      </c>
      <c r="Y2673">
        <f>VLOOKUP(RIGHT($X$1,5),Key!$A$9:$B$14,2,FALSE)</f>
        <v>3.7</v>
      </c>
      <c r="Z2673">
        <f t="shared" si="207"/>
        <v>10.199999999999999</v>
      </c>
      <c r="AA2673">
        <f t="shared" si="208"/>
        <v>23</v>
      </c>
    </row>
    <row r="2674" spans="1:27" x14ac:dyDescent="0.3">
      <c r="A2674">
        <v>100067</v>
      </c>
      <c r="B2674">
        <v>230922</v>
      </c>
      <c r="C2674" s="3">
        <v>44130.617361111108</v>
      </c>
      <c r="D2674">
        <v>2</v>
      </c>
      <c r="E2674">
        <v>1</v>
      </c>
      <c r="F2674" t="s">
        <v>26</v>
      </c>
      <c r="G2674">
        <v>1</v>
      </c>
      <c r="H2674">
        <v>79.410160000000005</v>
      </c>
      <c r="I2674">
        <v>15.941409999999999</v>
      </c>
      <c r="J2674">
        <v>0.734375</v>
      </c>
      <c r="K2674">
        <v>82.035160000000005</v>
      </c>
      <c r="L2674" s="3">
        <v>44130.369444444441</v>
      </c>
      <c r="M2674">
        <v>17.18</v>
      </c>
      <c r="N2674" t="s">
        <v>28</v>
      </c>
      <c r="P2674">
        <f>(C2674-Key!$B$1)*24</f>
        <v>-0.2333333333954215</v>
      </c>
      <c r="Q2674">
        <f>(Key!$B$2-'17.1'!C2674)*24</f>
        <v>3.183333333407063</v>
      </c>
      <c r="R2674" s="3">
        <f>C2674-(M2674-Key!$B$5)/(24*Key!$B$6)</f>
        <v>44130.60354629629</v>
      </c>
      <c r="S2674">
        <f>M2674-Key!$B$5</f>
        <v>14.92</v>
      </c>
      <c r="T2674" s="2">
        <f t="shared" si="205"/>
        <v>44129.618055555555</v>
      </c>
      <c r="U2674" t="str">
        <f t="shared" si="206"/>
        <v>10-25-2020 14:50</v>
      </c>
      <c r="V2674">
        <f>IFERROR(IF(W2674=Z2674,VLOOKUP($U2674,[1]C8842!$G$2:$M$145,3,FALSE),0),0)</f>
        <v>23</v>
      </c>
      <c r="W2674">
        <f>VLOOKUP(RIGHT($V$1,5),Key!$A$9:$B$14,2,FALSE)</f>
        <v>10.199999999999999</v>
      </c>
      <c r="X2674">
        <f t="shared" si="209"/>
        <v>0</v>
      </c>
      <c r="Y2674">
        <f>VLOOKUP(RIGHT($X$1,5),Key!$A$9:$B$14,2,FALSE)</f>
        <v>3.7</v>
      </c>
      <c r="Z2674">
        <f t="shared" si="207"/>
        <v>10.199999999999999</v>
      </c>
      <c r="AA2674">
        <f t="shared" si="208"/>
        <v>23</v>
      </c>
    </row>
    <row r="2675" spans="1:27" x14ac:dyDescent="0.3">
      <c r="A2675">
        <v>100067</v>
      </c>
      <c r="B2675">
        <v>230922</v>
      </c>
      <c r="C2675" s="3">
        <v>44130.617361111108</v>
      </c>
      <c r="D2675">
        <v>0</v>
      </c>
      <c r="E2675">
        <v>2</v>
      </c>
      <c r="F2675" t="s">
        <v>25</v>
      </c>
      <c r="G2675">
        <v>4</v>
      </c>
      <c r="H2675">
        <v>62.765630000000002</v>
      </c>
      <c r="I2675">
        <v>64.941410000000005</v>
      </c>
      <c r="J2675">
        <v>3.0078130000000001</v>
      </c>
      <c r="K2675">
        <v>45.019530000000003</v>
      </c>
      <c r="L2675" s="3">
        <v>44130.369444444441</v>
      </c>
      <c r="M2675">
        <v>17.18</v>
      </c>
      <c r="N2675" t="s">
        <v>28</v>
      </c>
      <c r="P2675">
        <f>(C2675-Key!$B$1)*24</f>
        <v>-0.2333333333954215</v>
      </c>
      <c r="Q2675">
        <f>(Key!$B$2-'17.1'!C2675)*24</f>
        <v>3.183333333407063</v>
      </c>
      <c r="R2675" s="3">
        <f>C2675-(M2675-Key!$B$5)/(24*Key!$B$6)</f>
        <v>44130.60354629629</v>
      </c>
      <c r="S2675">
        <f>M2675-Key!$B$5</f>
        <v>14.92</v>
      </c>
      <c r="T2675" s="2">
        <f t="shared" si="205"/>
        <v>44129.618055555555</v>
      </c>
      <c r="U2675" t="str">
        <f t="shared" si="206"/>
        <v>10-25-2020 14:50</v>
      </c>
      <c r="V2675">
        <f>IFERROR(IF(W2675=Z2675,VLOOKUP($U2675,[1]C8842!$G$2:$M$145,3,FALSE),0),0)</f>
        <v>23</v>
      </c>
      <c r="W2675">
        <f>VLOOKUP(RIGHT($V$1,5),Key!$A$9:$B$14,2,FALSE)</f>
        <v>10.199999999999999</v>
      </c>
      <c r="X2675">
        <f t="shared" si="209"/>
        <v>0</v>
      </c>
      <c r="Y2675">
        <f>VLOOKUP(RIGHT($X$1,5),Key!$A$9:$B$14,2,FALSE)</f>
        <v>3.7</v>
      </c>
      <c r="Z2675">
        <f t="shared" si="207"/>
        <v>10.199999999999999</v>
      </c>
      <c r="AA2675">
        <f t="shared" si="208"/>
        <v>23</v>
      </c>
    </row>
    <row r="2676" spans="1:27" x14ac:dyDescent="0.3">
      <c r="A2676">
        <v>100067</v>
      </c>
      <c r="B2676">
        <v>230922</v>
      </c>
      <c r="C2676" s="3">
        <v>44130.617361111108</v>
      </c>
      <c r="D2676">
        <v>2</v>
      </c>
      <c r="E2676">
        <v>1</v>
      </c>
      <c r="F2676" t="s">
        <v>26</v>
      </c>
      <c r="G2676">
        <v>1</v>
      </c>
      <c r="H2676">
        <v>61.394530000000003</v>
      </c>
      <c r="I2676">
        <v>19.972660000000001</v>
      </c>
      <c r="J2676">
        <v>1.125</v>
      </c>
      <c r="K2676">
        <v>80.03125</v>
      </c>
      <c r="L2676" s="3">
        <v>44130.369444444441</v>
      </c>
      <c r="M2676">
        <v>17.18</v>
      </c>
      <c r="N2676" t="s">
        <v>28</v>
      </c>
      <c r="P2676">
        <f>(C2676-Key!$B$1)*24</f>
        <v>-0.2333333333954215</v>
      </c>
      <c r="Q2676">
        <f>(Key!$B$2-'17.1'!C2676)*24</f>
        <v>3.183333333407063</v>
      </c>
      <c r="R2676" s="3">
        <f>C2676-(M2676-Key!$B$5)/(24*Key!$B$6)</f>
        <v>44130.60354629629</v>
      </c>
      <c r="S2676">
        <f>M2676-Key!$B$5</f>
        <v>14.92</v>
      </c>
      <c r="T2676" s="2">
        <f t="shared" si="205"/>
        <v>44129.618055555555</v>
      </c>
      <c r="U2676" t="str">
        <f t="shared" si="206"/>
        <v>10-25-2020 14:50</v>
      </c>
      <c r="V2676">
        <f>IFERROR(IF(W2676=Z2676,VLOOKUP($U2676,[1]C8842!$G$2:$M$145,3,FALSE),0),0)</f>
        <v>23</v>
      </c>
      <c r="W2676">
        <f>VLOOKUP(RIGHT($V$1,5),Key!$A$9:$B$14,2,FALSE)</f>
        <v>10.199999999999999</v>
      </c>
      <c r="X2676">
        <f t="shared" si="209"/>
        <v>0</v>
      </c>
      <c r="Y2676">
        <f>VLOOKUP(RIGHT($X$1,5),Key!$A$9:$B$14,2,FALSE)</f>
        <v>3.7</v>
      </c>
      <c r="Z2676">
        <f t="shared" si="207"/>
        <v>10.199999999999999</v>
      </c>
      <c r="AA2676">
        <f t="shared" si="208"/>
        <v>23</v>
      </c>
    </row>
    <row r="2677" spans="1:27" x14ac:dyDescent="0.3">
      <c r="A2677">
        <v>100067</v>
      </c>
      <c r="B2677">
        <v>230922</v>
      </c>
      <c r="C2677" s="3">
        <v>44130.617361111108</v>
      </c>
      <c r="D2677">
        <v>1</v>
      </c>
      <c r="E2677">
        <v>1</v>
      </c>
      <c r="F2677" t="s">
        <v>25</v>
      </c>
      <c r="G2677">
        <v>1</v>
      </c>
      <c r="H2677">
        <v>69.667969999999997</v>
      </c>
      <c r="I2677">
        <v>15.851559999999999</v>
      </c>
      <c r="J2677">
        <v>0.83203130000000003</v>
      </c>
      <c r="K2677">
        <v>60.023440000000001</v>
      </c>
      <c r="L2677" s="3">
        <v>44130.369444444441</v>
      </c>
      <c r="M2677">
        <v>17.18</v>
      </c>
      <c r="N2677" t="s">
        <v>28</v>
      </c>
      <c r="P2677">
        <f>(C2677-Key!$B$1)*24</f>
        <v>-0.2333333333954215</v>
      </c>
      <c r="Q2677">
        <f>(Key!$B$2-'17.1'!C2677)*24</f>
        <v>3.183333333407063</v>
      </c>
      <c r="R2677" s="3">
        <f>C2677-(M2677-Key!$B$5)/(24*Key!$B$6)</f>
        <v>44130.60354629629</v>
      </c>
      <c r="S2677">
        <f>M2677-Key!$B$5</f>
        <v>14.92</v>
      </c>
      <c r="T2677" s="2">
        <f t="shared" si="205"/>
        <v>44129.618055555555</v>
      </c>
      <c r="U2677" t="str">
        <f t="shared" si="206"/>
        <v>10-25-2020 14:50</v>
      </c>
      <c r="V2677">
        <f>IFERROR(IF(W2677=Z2677,VLOOKUP($U2677,[1]C8842!$G$2:$M$145,3,FALSE),0),0)</f>
        <v>23</v>
      </c>
      <c r="W2677">
        <f>VLOOKUP(RIGHT($V$1,5),Key!$A$9:$B$14,2,FALSE)</f>
        <v>10.199999999999999</v>
      </c>
      <c r="X2677">
        <f t="shared" si="209"/>
        <v>0</v>
      </c>
      <c r="Y2677">
        <f>VLOOKUP(RIGHT($X$1,5),Key!$A$9:$B$14,2,FALSE)</f>
        <v>3.7</v>
      </c>
      <c r="Z2677">
        <f t="shared" si="207"/>
        <v>10.199999999999999</v>
      </c>
      <c r="AA2677">
        <f t="shared" si="208"/>
        <v>23</v>
      </c>
    </row>
    <row r="2678" spans="1:27" x14ac:dyDescent="0.3">
      <c r="A2678">
        <v>100067</v>
      </c>
      <c r="B2678">
        <v>230922</v>
      </c>
      <c r="C2678" s="3">
        <v>44130.617361111108</v>
      </c>
      <c r="D2678">
        <v>3</v>
      </c>
      <c r="E2678">
        <v>2</v>
      </c>
      <c r="F2678" t="s">
        <v>26</v>
      </c>
      <c r="G2678">
        <v>1</v>
      </c>
      <c r="H2678">
        <v>72.742189999999994</v>
      </c>
      <c r="I2678">
        <v>19.828130000000002</v>
      </c>
      <c r="J2678">
        <v>0.94140630000000003</v>
      </c>
      <c r="K2678">
        <v>93.039060000000006</v>
      </c>
      <c r="L2678" s="3">
        <v>44130.369444444441</v>
      </c>
      <c r="M2678">
        <v>17.18</v>
      </c>
      <c r="N2678" t="s">
        <v>28</v>
      </c>
      <c r="P2678">
        <f>(C2678-Key!$B$1)*24</f>
        <v>-0.2333333333954215</v>
      </c>
      <c r="Q2678">
        <f>(Key!$B$2-'17.1'!C2678)*24</f>
        <v>3.183333333407063</v>
      </c>
      <c r="R2678" s="3">
        <f>C2678-(M2678-Key!$B$5)/(24*Key!$B$6)</f>
        <v>44130.60354629629</v>
      </c>
      <c r="S2678">
        <f>M2678-Key!$B$5</f>
        <v>14.92</v>
      </c>
      <c r="T2678" s="2">
        <f t="shared" si="205"/>
        <v>44129.618055555555</v>
      </c>
      <c r="U2678" t="str">
        <f t="shared" si="206"/>
        <v>10-25-2020 14:50</v>
      </c>
      <c r="V2678">
        <f>IFERROR(IF(W2678=Z2678,VLOOKUP($U2678,[1]C8842!$G$2:$M$145,3,FALSE),0),0)</f>
        <v>23</v>
      </c>
      <c r="W2678">
        <f>VLOOKUP(RIGHT($V$1,5),Key!$A$9:$B$14,2,FALSE)</f>
        <v>10.199999999999999</v>
      </c>
      <c r="X2678">
        <f t="shared" si="209"/>
        <v>0</v>
      </c>
      <c r="Y2678">
        <f>VLOOKUP(RIGHT($X$1,5),Key!$A$9:$B$14,2,FALSE)</f>
        <v>3.7</v>
      </c>
      <c r="Z2678">
        <f t="shared" si="207"/>
        <v>10.199999999999999</v>
      </c>
      <c r="AA2678">
        <f t="shared" si="208"/>
        <v>23</v>
      </c>
    </row>
    <row r="2679" spans="1:27" x14ac:dyDescent="0.3">
      <c r="A2679">
        <v>100067</v>
      </c>
      <c r="B2679">
        <v>230922</v>
      </c>
      <c r="C2679" s="3">
        <v>44130.617361111108</v>
      </c>
      <c r="D2679">
        <v>2</v>
      </c>
      <c r="E2679">
        <v>1</v>
      </c>
      <c r="F2679" t="s">
        <v>26</v>
      </c>
      <c r="G2679">
        <v>2</v>
      </c>
      <c r="H2679">
        <v>70.207030000000003</v>
      </c>
      <c r="I2679">
        <v>21.0625</v>
      </c>
      <c r="J2679">
        <v>1.0234380000000001</v>
      </c>
      <c r="K2679">
        <v>82.035160000000005</v>
      </c>
      <c r="L2679" s="3">
        <v>44130.369444444441</v>
      </c>
      <c r="M2679">
        <v>17.18</v>
      </c>
      <c r="N2679" t="s">
        <v>28</v>
      </c>
      <c r="P2679">
        <f>(C2679-Key!$B$1)*24</f>
        <v>-0.2333333333954215</v>
      </c>
      <c r="Q2679">
        <f>(Key!$B$2-'17.1'!C2679)*24</f>
        <v>3.183333333407063</v>
      </c>
      <c r="R2679" s="3">
        <f>C2679-(M2679-Key!$B$5)/(24*Key!$B$6)</f>
        <v>44130.60354629629</v>
      </c>
      <c r="S2679">
        <f>M2679-Key!$B$5</f>
        <v>14.92</v>
      </c>
      <c r="T2679" s="2">
        <f t="shared" si="205"/>
        <v>44129.618055555555</v>
      </c>
      <c r="U2679" t="str">
        <f t="shared" si="206"/>
        <v>10-25-2020 14:50</v>
      </c>
      <c r="V2679">
        <f>IFERROR(IF(W2679=Z2679,VLOOKUP($U2679,[1]C8842!$G$2:$M$145,3,FALSE),0),0)</f>
        <v>23</v>
      </c>
      <c r="W2679">
        <f>VLOOKUP(RIGHT($V$1,5),Key!$A$9:$B$14,2,FALSE)</f>
        <v>10.199999999999999</v>
      </c>
      <c r="X2679">
        <f t="shared" si="209"/>
        <v>0</v>
      </c>
      <c r="Y2679">
        <f>VLOOKUP(RIGHT($X$1,5),Key!$A$9:$B$14,2,FALSE)</f>
        <v>3.7</v>
      </c>
      <c r="Z2679">
        <f t="shared" si="207"/>
        <v>10.199999999999999</v>
      </c>
      <c r="AA2679">
        <f t="shared" si="208"/>
        <v>23</v>
      </c>
    </row>
    <row r="2680" spans="1:27" x14ac:dyDescent="0.3">
      <c r="A2680">
        <v>100067</v>
      </c>
      <c r="B2680">
        <v>230922</v>
      </c>
      <c r="C2680" s="3">
        <v>44130.617361111108</v>
      </c>
      <c r="D2680">
        <v>0</v>
      </c>
      <c r="E2680">
        <v>2</v>
      </c>
      <c r="F2680" t="s">
        <v>25</v>
      </c>
      <c r="G2680">
        <v>4</v>
      </c>
      <c r="H2680">
        <v>55.695309999999999</v>
      </c>
      <c r="I2680">
        <v>76.410160000000005</v>
      </c>
      <c r="J2680">
        <v>3.9375</v>
      </c>
      <c r="K2680">
        <v>46.019530000000003</v>
      </c>
      <c r="L2680" s="3">
        <v>44130.369444444441</v>
      </c>
      <c r="M2680">
        <v>17.18</v>
      </c>
      <c r="N2680" t="s">
        <v>28</v>
      </c>
      <c r="P2680">
        <f>(C2680-Key!$B$1)*24</f>
        <v>-0.2333333333954215</v>
      </c>
      <c r="Q2680">
        <f>(Key!$B$2-'17.1'!C2680)*24</f>
        <v>3.183333333407063</v>
      </c>
      <c r="R2680" s="3">
        <f>C2680-(M2680-Key!$B$5)/(24*Key!$B$6)</f>
        <v>44130.60354629629</v>
      </c>
      <c r="S2680">
        <f>M2680-Key!$B$5</f>
        <v>14.92</v>
      </c>
      <c r="T2680" s="2">
        <f t="shared" si="205"/>
        <v>44129.618055555555</v>
      </c>
      <c r="U2680" t="str">
        <f t="shared" si="206"/>
        <v>10-25-2020 14:50</v>
      </c>
      <c r="V2680">
        <f>IFERROR(IF(W2680=Z2680,VLOOKUP($U2680,[1]C8842!$G$2:$M$145,3,FALSE),0),0)</f>
        <v>23</v>
      </c>
      <c r="W2680">
        <f>VLOOKUP(RIGHT($V$1,5),Key!$A$9:$B$14,2,FALSE)</f>
        <v>10.199999999999999</v>
      </c>
      <c r="X2680">
        <f t="shared" si="209"/>
        <v>0</v>
      </c>
      <c r="Y2680">
        <f>VLOOKUP(RIGHT($X$1,5),Key!$A$9:$B$14,2,FALSE)</f>
        <v>3.7</v>
      </c>
      <c r="Z2680">
        <f t="shared" si="207"/>
        <v>10.199999999999999</v>
      </c>
      <c r="AA2680">
        <f t="shared" si="208"/>
        <v>23</v>
      </c>
    </row>
    <row r="2681" spans="1:27" x14ac:dyDescent="0.3">
      <c r="A2681">
        <v>100067</v>
      </c>
      <c r="B2681">
        <v>230922</v>
      </c>
      <c r="C2681" s="3">
        <v>44130.618055555555</v>
      </c>
      <c r="D2681">
        <v>3</v>
      </c>
      <c r="E2681">
        <v>2</v>
      </c>
      <c r="F2681" t="s">
        <v>26</v>
      </c>
      <c r="G2681">
        <v>1</v>
      </c>
      <c r="H2681">
        <v>69.800780000000003</v>
      </c>
      <c r="I2681">
        <v>18.109380000000002</v>
      </c>
      <c r="J2681">
        <v>0.91796880000000003</v>
      </c>
      <c r="K2681">
        <v>94.039060000000006</v>
      </c>
      <c r="L2681" s="3">
        <v>44130.369444444441</v>
      </c>
      <c r="M2681">
        <v>17.18</v>
      </c>
      <c r="N2681" t="s">
        <v>28</v>
      </c>
      <c r="P2681">
        <f>(C2681-Key!$B$1)*24</f>
        <v>-0.21666666667442769</v>
      </c>
      <c r="Q2681">
        <f>(Key!$B$2-'17.1'!C2681)*24</f>
        <v>3.1666666666860692</v>
      </c>
      <c r="R2681" s="3">
        <f>C2681-(M2681-Key!$B$5)/(24*Key!$B$6)</f>
        <v>44130.604240740737</v>
      </c>
      <c r="S2681">
        <f>M2681-Key!$B$5</f>
        <v>14.92</v>
      </c>
      <c r="T2681" s="2">
        <f t="shared" si="205"/>
        <v>44129.618055555555</v>
      </c>
      <c r="U2681" t="str">
        <f t="shared" si="206"/>
        <v>10-25-2020 14:50</v>
      </c>
      <c r="V2681">
        <f>IFERROR(IF(W2681=Z2681,VLOOKUP($U2681,[1]C8842!$G$2:$M$145,3,FALSE),0),0)</f>
        <v>23</v>
      </c>
      <c r="W2681">
        <f>VLOOKUP(RIGHT($V$1,5),Key!$A$9:$B$14,2,FALSE)</f>
        <v>10.199999999999999</v>
      </c>
      <c r="X2681">
        <f t="shared" si="209"/>
        <v>0</v>
      </c>
      <c r="Y2681">
        <f>VLOOKUP(RIGHT($X$1,5),Key!$A$9:$B$14,2,FALSE)</f>
        <v>3.7</v>
      </c>
      <c r="Z2681">
        <f t="shared" si="207"/>
        <v>10.199999999999999</v>
      </c>
      <c r="AA2681">
        <f t="shared" si="208"/>
        <v>23</v>
      </c>
    </row>
    <row r="2682" spans="1:27" x14ac:dyDescent="0.3">
      <c r="A2682">
        <v>100067</v>
      </c>
      <c r="B2682">
        <v>230922</v>
      </c>
      <c r="C2682" s="3">
        <v>44130.618055555555</v>
      </c>
      <c r="D2682">
        <v>3</v>
      </c>
      <c r="E2682">
        <v>2</v>
      </c>
      <c r="F2682" t="s">
        <v>26</v>
      </c>
      <c r="G2682">
        <v>1</v>
      </c>
      <c r="H2682">
        <v>69.269530000000003</v>
      </c>
      <c r="I2682">
        <v>19.44922</v>
      </c>
      <c r="J2682">
        <v>0.9765625</v>
      </c>
      <c r="K2682">
        <v>94.039060000000006</v>
      </c>
      <c r="L2682" s="3">
        <v>44130.369444444441</v>
      </c>
      <c r="M2682">
        <v>17.18</v>
      </c>
      <c r="N2682" t="s">
        <v>28</v>
      </c>
      <c r="P2682">
        <f>(C2682-Key!$B$1)*24</f>
        <v>-0.21666666667442769</v>
      </c>
      <c r="Q2682">
        <f>(Key!$B$2-'17.1'!C2682)*24</f>
        <v>3.1666666666860692</v>
      </c>
      <c r="R2682" s="3">
        <f>C2682-(M2682-Key!$B$5)/(24*Key!$B$6)</f>
        <v>44130.604240740737</v>
      </c>
      <c r="S2682">
        <f>M2682-Key!$B$5</f>
        <v>14.92</v>
      </c>
      <c r="T2682" s="2">
        <f t="shared" si="205"/>
        <v>44129.618055555555</v>
      </c>
      <c r="U2682" t="str">
        <f t="shared" si="206"/>
        <v>10-25-2020 14:50</v>
      </c>
      <c r="V2682">
        <f>IFERROR(IF(W2682=Z2682,VLOOKUP($U2682,[1]C8842!$G$2:$M$145,3,FALSE),0),0)</f>
        <v>23</v>
      </c>
      <c r="W2682">
        <f>VLOOKUP(RIGHT($V$1,5),Key!$A$9:$B$14,2,FALSE)</f>
        <v>10.199999999999999</v>
      </c>
      <c r="X2682">
        <f t="shared" si="209"/>
        <v>0</v>
      </c>
      <c r="Y2682">
        <f>VLOOKUP(RIGHT($X$1,5),Key!$A$9:$B$14,2,FALSE)</f>
        <v>3.7</v>
      </c>
      <c r="Z2682">
        <f t="shared" si="207"/>
        <v>10.199999999999999</v>
      </c>
      <c r="AA2682">
        <f t="shared" si="208"/>
        <v>23</v>
      </c>
    </row>
    <row r="2683" spans="1:27" x14ac:dyDescent="0.3">
      <c r="A2683">
        <v>100067</v>
      </c>
      <c r="B2683">
        <v>230922</v>
      </c>
      <c r="C2683" s="3">
        <v>44130.618055555555</v>
      </c>
      <c r="D2683">
        <v>0</v>
      </c>
      <c r="E2683">
        <v>2</v>
      </c>
      <c r="F2683" t="s">
        <v>25</v>
      </c>
      <c r="G2683">
        <v>1</v>
      </c>
      <c r="H2683">
        <v>65.332030000000003</v>
      </c>
      <c r="I2683">
        <v>15.902340000000001</v>
      </c>
      <c r="J2683">
        <v>0.890625</v>
      </c>
      <c r="K2683">
        <v>46.019530000000003</v>
      </c>
      <c r="L2683" s="3">
        <v>44130.369444444441</v>
      </c>
      <c r="M2683">
        <v>17.18</v>
      </c>
      <c r="N2683" t="s">
        <v>28</v>
      </c>
      <c r="P2683">
        <f>(C2683-Key!$B$1)*24</f>
        <v>-0.21666666667442769</v>
      </c>
      <c r="Q2683">
        <f>(Key!$B$2-'17.1'!C2683)*24</f>
        <v>3.1666666666860692</v>
      </c>
      <c r="R2683" s="3">
        <f>C2683-(M2683-Key!$B$5)/(24*Key!$B$6)</f>
        <v>44130.604240740737</v>
      </c>
      <c r="S2683">
        <f>M2683-Key!$B$5</f>
        <v>14.92</v>
      </c>
      <c r="T2683" s="2">
        <f t="shared" si="205"/>
        <v>44129.618055555555</v>
      </c>
      <c r="U2683" t="str">
        <f t="shared" si="206"/>
        <v>10-25-2020 14:50</v>
      </c>
      <c r="V2683">
        <f>IFERROR(IF(W2683=Z2683,VLOOKUP($U2683,[1]C8842!$G$2:$M$145,3,FALSE),0),0)</f>
        <v>23</v>
      </c>
      <c r="W2683">
        <f>VLOOKUP(RIGHT($V$1,5),Key!$A$9:$B$14,2,FALSE)</f>
        <v>10.199999999999999</v>
      </c>
      <c r="X2683">
        <f t="shared" si="209"/>
        <v>0</v>
      </c>
      <c r="Y2683">
        <f>VLOOKUP(RIGHT($X$1,5),Key!$A$9:$B$14,2,FALSE)</f>
        <v>3.7</v>
      </c>
      <c r="Z2683">
        <f t="shared" si="207"/>
        <v>10.199999999999999</v>
      </c>
      <c r="AA2683">
        <f t="shared" si="208"/>
        <v>23</v>
      </c>
    </row>
    <row r="2684" spans="1:27" x14ac:dyDescent="0.3">
      <c r="A2684">
        <v>100067</v>
      </c>
      <c r="B2684">
        <v>230922</v>
      </c>
      <c r="C2684" s="3">
        <v>44130.618055555555</v>
      </c>
      <c r="D2684">
        <v>3</v>
      </c>
      <c r="E2684">
        <v>2</v>
      </c>
      <c r="F2684" t="s">
        <v>26</v>
      </c>
      <c r="G2684">
        <v>1</v>
      </c>
      <c r="H2684">
        <v>65.984380000000002</v>
      </c>
      <c r="I2684">
        <v>16.183589999999999</v>
      </c>
      <c r="J2684">
        <v>0.89453130000000003</v>
      </c>
      <c r="K2684">
        <v>93.039060000000006</v>
      </c>
      <c r="L2684" s="3">
        <v>44130.369444444441</v>
      </c>
      <c r="M2684">
        <v>17.18</v>
      </c>
      <c r="N2684" t="s">
        <v>28</v>
      </c>
      <c r="P2684">
        <f>(C2684-Key!$B$1)*24</f>
        <v>-0.21666666667442769</v>
      </c>
      <c r="Q2684">
        <f>(Key!$B$2-'17.1'!C2684)*24</f>
        <v>3.1666666666860692</v>
      </c>
      <c r="R2684" s="3">
        <f>C2684-(M2684-Key!$B$5)/(24*Key!$B$6)</f>
        <v>44130.604240740737</v>
      </c>
      <c r="S2684">
        <f>M2684-Key!$B$5</f>
        <v>14.92</v>
      </c>
      <c r="T2684" s="2">
        <f t="shared" si="205"/>
        <v>44129.618055555555</v>
      </c>
      <c r="U2684" t="str">
        <f t="shared" si="206"/>
        <v>10-25-2020 14:50</v>
      </c>
      <c r="V2684">
        <f>IFERROR(IF(W2684=Z2684,VLOOKUP($U2684,[1]C8842!$G$2:$M$145,3,FALSE),0),0)</f>
        <v>23</v>
      </c>
      <c r="W2684">
        <f>VLOOKUP(RIGHT($V$1,5),Key!$A$9:$B$14,2,FALSE)</f>
        <v>10.199999999999999</v>
      </c>
      <c r="X2684">
        <f t="shared" si="209"/>
        <v>0</v>
      </c>
      <c r="Y2684">
        <f>VLOOKUP(RIGHT($X$1,5),Key!$A$9:$B$14,2,FALSE)</f>
        <v>3.7</v>
      </c>
      <c r="Z2684">
        <f t="shared" si="207"/>
        <v>10.199999999999999</v>
      </c>
      <c r="AA2684">
        <f t="shared" si="208"/>
        <v>23</v>
      </c>
    </row>
    <row r="2685" spans="1:27" x14ac:dyDescent="0.3">
      <c r="A2685">
        <v>100067</v>
      </c>
      <c r="B2685">
        <v>230922</v>
      </c>
      <c r="C2685" s="3">
        <v>44130.618055555555</v>
      </c>
      <c r="D2685">
        <v>1</v>
      </c>
      <c r="E2685">
        <v>1</v>
      </c>
      <c r="F2685" t="s">
        <v>25</v>
      </c>
      <c r="G2685">
        <v>2</v>
      </c>
      <c r="H2685">
        <v>67.195310000000006</v>
      </c>
      <c r="I2685">
        <v>20.226559999999999</v>
      </c>
      <c r="J2685">
        <v>1.035156</v>
      </c>
      <c r="K2685">
        <v>58.023440000000001</v>
      </c>
      <c r="L2685" s="3">
        <v>44130.369444444441</v>
      </c>
      <c r="M2685">
        <v>17.18</v>
      </c>
      <c r="N2685" t="s">
        <v>28</v>
      </c>
      <c r="P2685">
        <f>(C2685-Key!$B$1)*24</f>
        <v>-0.21666666667442769</v>
      </c>
      <c r="Q2685">
        <f>(Key!$B$2-'17.1'!C2685)*24</f>
        <v>3.1666666666860692</v>
      </c>
      <c r="R2685" s="3">
        <f>C2685-(M2685-Key!$B$5)/(24*Key!$B$6)</f>
        <v>44130.604240740737</v>
      </c>
      <c r="S2685">
        <f>M2685-Key!$B$5</f>
        <v>14.92</v>
      </c>
      <c r="T2685" s="2">
        <f t="shared" si="205"/>
        <v>44129.618055555555</v>
      </c>
      <c r="U2685" t="str">
        <f t="shared" si="206"/>
        <v>10-25-2020 14:50</v>
      </c>
      <c r="V2685">
        <f>IFERROR(IF(W2685=Z2685,VLOOKUP($U2685,[1]C8842!$G$2:$M$145,3,FALSE),0),0)</f>
        <v>23</v>
      </c>
      <c r="W2685">
        <f>VLOOKUP(RIGHT($V$1,5),Key!$A$9:$B$14,2,FALSE)</f>
        <v>10.199999999999999</v>
      </c>
      <c r="X2685">
        <f t="shared" si="209"/>
        <v>0</v>
      </c>
      <c r="Y2685">
        <f>VLOOKUP(RIGHT($X$1,5),Key!$A$9:$B$14,2,FALSE)</f>
        <v>3.7</v>
      </c>
      <c r="Z2685">
        <f t="shared" si="207"/>
        <v>10.199999999999999</v>
      </c>
      <c r="AA2685">
        <f t="shared" si="208"/>
        <v>23</v>
      </c>
    </row>
    <row r="2686" spans="1:27" x14ac:dyDescent="0.3">
      <c r="A2686">
        <v>100067</v>
      </c>
      <c r="B2686">
        <v>230922</v>
      </c>
      <c r="C2686" s="3">
        <v>44130.618055555555</v>
      </c>
      <c r="D2686">
        <v>1</v>
      </c>
      <c r="E2686">
        <v>1</v>
      </c>
      <c r="F2686" t="s">
        <v>25</v>
      </c>
      <c r="G2686">
        <v>1</v>
      </c>
      <c r="H2686">
        <v>68.875</v>
      </c>
      <c r="I2686">
        <v>16.742190000000001</v>
      </c>
      <c r="J2686">
        <v>0.875</v>
      </c>
      <c r="K2686">
        <v>58.023440000000001</v>
      </c>
      <c r="L2686" s="3">
        <v>44130.369444444441</v>
      </c>
      <c r="M2686">
        <v>17.18</v>
      </c>
      <c r="N2686" t="s">
        <v>28</v>
      </c>
      <c r="P2686">
        <f>(C2686-Key!$B$1)*24</f>
        <v>-0.21666666667442769</v>
      </c>
      <c r="Q2686">
        <f>(Key!$B$2-'17.1'!C2686)*24</f>
        <v>3.1666666666860692</v>
      </c>
      <c r="R2686" s="3">
        <f>C2686-(M2686-Key!$B$5)/(24*Key!$B$6)</f>
        <v>44130.604240740737</v>
      </c>
      <c r="S2686">
        <f>M2686-Key!$B$5</f>
        <v>14.92</v>
      </c>
      <c r="T2686" s="2">
        <f t="shared" si="205"/>
        <v>44129.618055555555</v>
      </c>
      <c r="U2686" t="str">
        <f t="shared" si="206"/>
        <v>10-25-2020 14:50</v>
      </c>
      <c r="V2686">
        <f>IFERROR(IF(W2686=Z2686,VLOOKUP($U2686,[1]C8842!$G$2:$M$145,3,FALSE),0),0)</f>
        <v>23</v>
      </c>
      <c r="W2686">
        <f>VLOOKUP(RIGHT($V$1,5),Key!$A$9:$B$14,2,FALSE)</f>
        <v>10.199999999999999</v>
      </c>
      <c r="X2686">
        <f t="shared" si="209"/>
        <v>0</v>
      </c>
      <c r="Y2686">
        <f>VLOOKUP(RIGHT($X$1,5),Key!$A$9:$B$14,2,FALSE)</f>
        <v>3.7</v>
      </c>
      <c r="Z2686">
        <f t="shared" si="207"/>
        <v>10.199999999999999</v>
      </c>
      <c r="AA2686">
        <f t="shared" si="208"/>
        <v>23</v>
      </c>
    </row>
    <row r="2687" spans="1:27" x14ac:dyDescent="0.3">
      <c r="A2687">
        <v>100067</v>
      </c>
      <c r="B2687">
        <v>230922</v>
      </c>
      <c r="C2687" s="3">
        <v>44130.618055555555</v>
      </c>
      <c r="D2687">
        <v>1</v>
      </c>
      <c r="E2687">
        <v>1</v>
      </c>
      <c r="F2687" t="s">
        <v>25</v>
      </c>
      <c r="G2687">
        <v>1</v>
      </c>
      <c r="H2687">
        <v>65.476560000000006</v>
      </c>
      <c r="I2687">
        <v>15.01172</v>
      </c>
      <c r="J2687">
        <v>0.8515625</v>
      </c>
      <c r="K2687">
        <v>58.023440000000001</v>
      </c>
      <c r="L2687" s="3">
        <v>44130.369444444441</v>
      </c>
      <c r="M2687">
        <v>17.18</v>
      </c>
      <c r="N2687" t="s">
        <v>28</v>
      </c>
      <c r="P2687">
        <f>(C2687-Key!$B$1)*24</f>
        <v>-0.21666666667442769</v>
      </c>
      <c r="Q2687">
        <f>(Key!$B$2-'17.1'!C2687)*24</f>
        <v>3.1666666666860692</v>
      </c>
      <c r="R2687" s="3">
        <f>C2687-(M2687-Key!$B$5)/(24*Key!$B$6)</f>
        <v>44130.604240740737</v>
      </c>
      <c r="S2687">
        <f>M2687-Key!$B$5</f>
        <v>14.92</v>
      </c>
      <c r="T2687" s="2">
        <f t="shared" si="205"/>
        <v>44129.618055555555</v>
      </c>
      <c r="U2687" t="str">
        <f t="shared" si="206"/>
        <v>10-25-2020 14:50</v>
      </c>
      <c r="V2687">
        <f>IFERROR(IF(W2687=Z2687,VLOOKUP($U2687,[1]C8842!$G$2:$M$145,3,FALSE),0),0)</f>
        <v>23</v>
      </c>
      <c r="W2687">
        <f>VLOOKUP(RIGHT($V$1,5),Key!$A$9:$B$14,2,FALSE)</f>
        <v>10.199999999999999</v>
      </c>
      <c r="X2687">
        <f t="shared" si="209"/>
        <v>0</v>
      </c>
      <c r="Y2687">
        <f>VLOOKUP(RIGHT($X$1,5),Key!$A$9:$B$14,2,FALSE)</f>
        <v>3.7</v>
      </c>
      <c r="Z2687">
        <f t="shared" si="207"/>
        <v>10.199999999999999</v>
      </c>
      <c r="AA2687">
        <f t="shared" si="208"/>
        <v>23</v>
      </c>
    </row>
    <row r="2688" spans="1:27" x14ac:dyDescent="0.3">
      <c r="A2688">
        <v>100067</v>
      </c>
      <c r="B2688">
        <v>230922</v>
      </c>
      <c r="C2688" s="3">
        <v>44130.618055555555</v>
      </c>
      <c r="D2688">
        <v>3</v>
      </c>
      <c r="E2688">
        <v>2</v>
      </c>
      <c r="F2688" t="s">
        <v>26</v>
      </c>
      <c r="G2688">
        <v>4</v>
      </c>
      <c r="H2688">
        <v>57.953130000000002</v>
      </c>
      <c r="I2688">
        <v>67.898439999999994</v>
      </c>
      <c r="J2688">
        <v>3.3945310000000002</v>
      </c>
      <c r="K2688">
        <v>93.039060000000006</v>
      </c>
      <c r="L2688" s="3">
        <v>44130.369444444441</v>
      </c>
      <c r="M2688">
        <v>17.18</v>
      </c>
      <c r="N2688" t="s">
        <v>28</v>
      </c>
      <c r="P2688">
        <f>(C2688-Key!$B$1)*24</f>
        <v>-0.21666666667442769</v>
      </c>
      <c r="Q2688">
        <f>(Key!$B$2-'17.1'!C2688)*24</f>
        <v>3.1666666666860692</v>
      </c>
      <c r="R2688" s="3">
        <f>C2688-(M2688-Key!$B$5)/(24*Key!$B$6)</f>
        <v>44130.604240740737</v>
      </c>
      <c r="S2688">
        <f>M2688-Key!$B$5</f>
        <v>14.92</v>
      </c>
      <c r="T2688" s="2">
        <f t="shared" si="205"/>
        <v>44129.618055555555</v>
      </c>
      <c r="U2688" t="str">
        <f t="shared" si="206"/>
        <v>10-25-2020 14:50</v>
      </c>
      <c r="V2688">
        <f>IFERROR(IF(W2688=Z2688,VLOOKUP($U2688,[1]C8842!$G$2:$M$145,3,FALSE),0),0)</f>
        <v>23</v>
      </c>
      <c r="W2688">
        <f>VLOOKUP(RIGHT($V$1,5),Key!$A$9:$B$14,2,FALSE)</f>
        <v>10.199999999999999</v>
      </c>
      <c r="X2688">
        <f t="shared" si="209"/>
        <v>0</v>
      </c>
      <c r="Y2688">
        <f>VLOOKUP(RIGHT($X$1,5),Key!$A$9:$B$14,2,FALSE)</f>
        <v>3.7</v>
      </c>
      <c r="Z2688">
        <f t="shared" si="207"/>
        <v>10.199999999999999</v>
      </c>
      <c r="AA2688">
        <f t="shared" si="208"/>
        <v>23</v>
      </c>
    </row>
    <row r="2689" spans="1:27" x14ac:dyDescent="0.3">
      <c r="A2689">
        <v>100067</v>
      </c>
      <c r="B2689">
        <v>230922</v>
      </c>
      <c r="C2689" s="3">
        <v>44130.618055555555</v>
      </c>
      <c r="D2689">
        <v>0</v>
      </c>
      <c r="E2689">
        <v>2</v>
      </c>
      <c r="F2689" t="s">
        <v>25</v>
      </c>
      <c r="G2689">
        <v>4</v>
      </c>
      <c r="H2689">
        <v>60.5</v>
      </c>
      <c r="I2689">
        <v>74.117189999999994</v>
      </c>
      <c r="J2689">
        <v>3.5234380000000001</v>
      </c>
      <c r="K2689">
        <v>45.019530000000003</v>
      </c>
      <c r="L2689" s="3">
        <v>44130.369444444441</v>
      </c>
      <c r="M2689">
        <v>17.18</v>
      </c>
      <c r="N2689" t="s">
        <v>28</v>
      </c>
      <c r="P2689">
        <f>(C2689-Key!$B$1)*24</f>
        <v>-0.21666666667442769</v>
      </c>
      <c r="Q2689">
        <f>(Key!$B$2-'17.1'!C2689)*24</f>
        <v>3.1666666666860692</v>
      </c>
      <c r="R2689" s="3">
        <f>C2689-(M2689-Key!$B$5)/(24*Key!$B$6)</f>
        <v>44130.604240740737</v>
      </c>
      <c r="S2689">
        <f>M2689-Key!$B$5</f>
        <v>14.92</v>
      </c>
      <c r="T2689" s="2">
        <f t="shared" si="205"/>
        <v>44129.618055555555</v>
      </c>
      <c r="U2689" t="str">
        <f t="shared" si="206"/>
        <v>10-25-2020 14:50</v>
      </c>
      <c r="V2689">
        <f>IFERROR(IF(W2689=Z2689,VLOOKUP($U2689,[1]C8842!$G$2:$M$145,3,FALSE),0),0)</f>
        <v>23</v>
      </c>
      <c r="W2689">
        <f>VLOOKUP(RIGHT($V$1,5),Key!$A$9:$B$14,2,FALSE)</f>
        <v>10.199999999999999</v>
      </c>
      <c r="X2689">
        <f t="shared" si="209"/>
        <v>0</v>
      </c>
      <c r="Y2689">
        <f>VLOOKUP(RIGHT($X$1,5),Key!$A$9:$B$14,2,FALSE)</f>
        <v>3.7</v>
      </c>
      <c r="Z2689">
        <f t="shared" si="207"/>
        <v>10.199999999999999</v>
      </c>
      <c r="AA2689">
        <f t="shared" si="208"/>
        <v>23</v>
      </c>
    </row>
    <row r="2690" spans="1:27" x14ac:dyDescent="0.3">
      <c r="A2690">
        <v>100067</v>
      </c>
      <c r="B2690">
        <v>230922</v>
      </c>
      <c r="C2690" s="3">
        <v>44130.618055555555</v>
      </c>
      <c r="D2690">
        <v>1</v>
      </c>
      <c r="E2690">
        <v>1</v>
      </c>
      <c r="F2690" t="s">
        <v>25</v>
      </c>
      <c r="G2690">
        <v>2</v>
      </c>
      <c r="H2690">
        <v>76.40625</v>
      </c>
      <c r="I2690">
        <v>21.90625</v>
      </c>
      <c r="J2690">
        <v>0.96875</v>
      </c>
      <c r="K2690">
        <v>56.023440000000001</v>
      </c>
      <c r="L2690" s="3">
        <v>44130.369444444441</v>
      </c>
      <c r="M2690">
        <v>17.18</v>
      </c>
      <c r="N2690" t="s">
        <v>28</v>
      </c>
      <c r="P2690">
        <f>(C2690-Key!$B$1)*24</f>
        <v>-0.21666666667442769</v>
      </c>
      <c r="Q2690">
        <f>(Key!$B$2-'17.1'!C2690)*24</f>
        <v>3.1666666666860692</v>
      </c>
      <c r="R2690" s="3">
        <f>C2690-(M2690-Key!$B$5)/(24*Key!$B$6)</f>
        <v>44130.604240740737</v>
      </c>
      <c r="S2690">
        <f>M2690-Key!$B$5</f>
        <v>14.92</v>
      </c>
      <c r="T2690" s="2">
        <f t="shared" si="205"/>
        <v>44129.618055555555</v>
      </c>
      <c r="U2690" t="str">
        <f t="shared" si="206"/>
        <v>10-25-2020 14:50</v>
      </c>
      <c r="V2690">
        <f>IFERROR(IF(W2690=Z2690,VLOOKUP($U2690,[1]C8842!$G$2:$M$145,3,FALSE),0),0)</f>
        <v>23</v>
      </c>
      <c r="W2690">
        <f>VLOOKUP(RIGHT($V$1,5),Key!$A$9:$B$14,2,FALSE)</f>
        <v>10.199999999999999</v>
      </c>
      <c r="X2690">
        <f t="shared" si="209"/>
        <v>0</v>
      </c>
      <c r="Y2690">
        <f>VLOOKUP(RIGHT($X$1,5),Key!$A$9:$B$14,2,FALSE)</f>
        <v>3.7</v>
      </c>
      <c r="Z2690">
        <f t="shared" si="207"/>
        <v>10.199999999999999</v>
      </c>
      <c r="AA2690">
        <f t="shared" si="208"/>
        <v>23</v>
      </c>
    </row>
    <row r="2691" spans="1:27" x14ac:dyDescent="0.3">
      <c r="A2691">
        <v>100067</v>
      </c>
      <c r="B2691">
        <v>230922</v>
      </c>
      <c r="C2691" s="3">
        <v>44130.618055555555</v>
      </c>
      <c r="D2691">
        <v>3</v>
      </c>
      <c r="E2691">
        <v>2</v>
      </c>
      <c r="F2691" t="s">
        <v>26</v>
      </c>
      <c r="G2691">
        <v>2</v>
      </c>
      <c r="H2691">
        <v>64.53125</v>
      </c>
      <c r="I2691">
        <v>29.5</v>
      </c>
      <c r="J2691">
        <v>1.4609380000000001</v>
      </c>
      <c r="K2691">
        <v>94.039060000000006</v>
      </c>
      <c r="L2691" s="3">
        <v>44130.369444444441</v>
      </c>
      <c r="M2691">
        <v>17.18</v>
      </c>
      <c r="N2691" t="s">
        <v>28</v>
      </c>
      <c r="P2691">
        <f>(C2691-Key!$B$1)*24</f>
        <v>-0.21666666667442769</v>
      </c>
      <c r="Q2691">
        <f>(Key!$B$2-'17.1'!C2691)*24</f>
        <v>3.1666666666860692</v>
      </c>
      <c r="R2691" s="3">
        <f>C2691-(M2691-Key!$B$5)/(24*Key!$B$6)</f>
        <v>44130.604240740737</v>
      </c>
      <c r="S2691">
        <f>M2691-Key!$B$5</f>
        <v>14.92</v>
      </c>
      <c r="T2691" s="2">
        <f t="shared" ref="T2691:T2754" si="210">ROUND(C2691*24*60/10,0)/(24*6)-1</f>
        <v>44129.618055555555</v>
      </c>
      <c r="U2691" t="str">
        <f t="shared" ref="U2691:U2754" si="211">TEXT(T2691,"mm-dd-yyyy hh:mm")</f>
        <v>10-25-2020 14:50</v>
      </c>
      <c r="V2691">
        <f>IFERROR(IF(W2691=Z2691,VLOOKUP($U2691,[1]C8842!$G$2:$M$145,3,FALSE),0),0)</f>
        <v>23</v>
      </c>
      <c r="W2691">
        <f>VLOOKUP(RIGHT($V$1,5),Key!$A$9:$B$14,2,FALSE)</f>
        <v>10.199999999999999</v>
      </c>
      <c r="X2691">
        <f t="shared" si="209"/>
        <v>0</v>
      </c>
      <c r="Y2691">
        <f>VLOOKUP(RIGHT($X$1,5),Key!$A$9:$B$14,2,FALSE)</f>
        <v>3.7</v>
      </c>
      <c r="Z2691">
        <f t="shared" ref="Z2691:Z2754" si="212">M2691-MIN(ABS(Y2691-M2691),ABS(W2691-M2691))</f>
        <v>10.199999999999999</v>
      </c>
      <c r="AA2691">
        <f t="shared" ref="AA2691:AA2754" si="213">SUM(V2691,X2691)</f>
        <v>23</v>
      </c>
    </row>
    <row r="2692" spans="1:27" x14ac:dyDescent="0.3">
      <c r="A2692">
        <v>100067</v>
      </c>
      <c r="B2692">
        <v>230922</v>
      </c>
      <c r="C2692" s="3">
        <v>44130.618055555555</v>
      </c>
      <c r="D2692">
        <v>3</v>
      </c>
      <c r="E2692">
        <v>2</v>
      </c>
      <c r="F2692" t="s">
        <v>26</v>
      </c>
      <c r="G2692">
        <v>5</v>
      </c>
      <c r="H2692">
        <v>60.136719999999997</v>
      </c>
      <c r="I2692">
        <v>81.804689999999994</v>
      </c>
      <c r="J2692">
        <v>3.8867189999999998</v>
      </c>
      <c r="K2692">
        <v>93.039060000000006</v>
      </c>
      <c r="L2692" s="3">
        <v>44130.369444444441</v>
      </c>
      <c r="M2692">
        <v>17.18</v>
      </c>
      <c r="N2692" t="s">
        <v>28</v>
      </c>
      <c r="P2692">
        <f>(C2692-Key!$B$1)*24</f>
        <v>-0.21666666667442769</v>
      </c>
      <c r="Q2692">
        <f>(Key!$B$2-'17.1'!C2692)*24</f>
        <v>3.1666666666860692</v>
      </c>
      <c r="R2692" s="3">
        <f>C2692-(M2692-Key!$B$5)/(24*Key!$B$6)</f>
        <v>44130.604240740737</v>
      </c>
      <c r="S2692">
        <f>M2692-Key!$B$5</f>
        <v>14.92</v>
      </c>
      <c r="T2692" s="2">
        <f t="shared" si="210"/>
        <v>44129.618055555555</v>
      </c>
      <c r="U2692" t="str">
        <f t="shared" si="211"/>
        <v>10-25-2020 14:50</v>
      </c>
      <c r="V2692">
        <f>IFERROR(IF(W2692=Z2692,VLOOKUP($U2692,[1]C8842!$G$2:$M$145,3,FALSE),0),0)</f>
        <v>23</v>
      </c>
      <c r="W2692">
        <f>VLOOKUP(RIGHT($V$1,5),Key!$A$9:$B$14,2,FALSE)</f>
        <v>10.199999999999999</v>
      </c>
      <c r="X2692">
        <f t="shared" ref="X2692:X2755" si="214">$X$2</f>
        <v>0</v>
      </c>
      <c r="Y2692">
        <f>VLOOKUP(RIGHT($X$1,5),Key!$A$9:$B$14,2,FALSE)</f>
        <v>3.7</v>
      </c>
      <c r="Z2692">
        <f t="shared" si="212"/>
        <v>10.199999999999999</v>
      </c>
      <c r="AA2692">
        <f t="shared" si="213"/>
        <v>23</v>
      </c>
    </row>
    <row r="2693" spans="1:27" x14ac:dyDescent="0.3">
      <c r="A2693">
        <v>100067</v>
      </c>
      <c r="B2693">
        <v>230922</v>
      </c>
      <c r="C2693" s="3">
        <v>44130.618055555555</v>
      </c>
      <c r="D2693">
        <v>0</v>
      </c>
      <c r="E2693">
        <v>2</v>
      </c>
      <c r="F2693" t="s">
        <v>25</v>
      </c>
      <c r="G2693">
        <v>1</v>
      </c>
      <c r="H2693">
        <v>62.492190000000001</v>
      </c>
      <c r="I2693">
        <v>16.535160000000001</v>
      </c>
      <c r="J2693">
        <v>0.95703130000000003</v>
      </c>
      <c r="K2693">
        <v>46.019530000000003</v>
      </c>
      <c r="L2693" s="3">
        <v>44130.369444444441</v>
      </c>
      <c r="M2693">
        <v>17.18</v>
      </c>
      <c r="N2693" t="s">
        <v>28</v>
      </c>
      <c r="P2693">
        <f>(C2693-Key!$B$1)*24</f>
        <v>-0.21666666667442769</v>
      </c>
      <c r="Q2693">
        <f>(Key!$B$2-'17.1'!C2693)*24</f>
        <v>3.1666666666860692</v>
      </c>
      <c r="R2693" s="3">
        <f>C2693-(M2693-Key!$B$5)/(24*Key!$B$6)</f>
        <v>44130.604240740737</v>
      </c>
      <c r="S2693">
        <f>M2693-Key!$B$5</f>
        <v>14.92</v>
      </c>
      <c r="T2693" s="2">
        <f t="shared" si="210"/>
        <v>44129.618055555555</v>
      </c>
      <c r="U2693" t="str">
        <f t="shared" si="211"/>
        <v>10-25-2020 14:50</v>
      </c>
      <c r="V2693">
        <f>IFERROR(IF(W2693=Z2693,VLOOKUP($U2693,[1]C8842!$G$2:$M$145,3,FALSE),0),0)</f>
        <v>23</v>
      </c>
      <c r="W2693">
        <f>VLOOKUP(RIGHT($V$1,5),Key!$A$9:$B$14,2,FALSE)</f>
        <v>10.199999999999999</v>
      </c>
      <c r="X2693">
        <f t="shared" si="214"/>
        <v>0</v>
      </c>
      <c r="Y2693">
        <f>VLOOKUP(RIGHT($X$1,5),Key!$A$9:$B$14,2,FALSE)</f>
        <v>3.7</v>
      </c>
      <c r="Z2693">
        <f t="shared" si="212"/>
        <v>10.199999999999999</v>
      </c>
      <c r="AA2693">
        <f t="shared" si="213"/>
        <v>23</v>
      </c>
    </row>
    <row r="2694" spans="1:27" x14ac:dyDescent="0.3">
      <c r="A2694">
        <v>100067</v>
      </c>
      <c r="B2694">
        <v>230922</v>
      </c>
      <c r="C2694" s="3">
        <v>44130.618750000001</v>
      </c>
      <c r="D2694">
        <v>2</v>
      </c>
      <c r="E2694">
        <v>1</v>
      </c>
      <c r="F2694" t="s">
        <v>26</v>
      </c>
      <c r="G2694">
        <v>2</v>
      </c>
      <c r="H2694">
        <v>65.738280000000003</v>
      </c>
      <c r="I2694">
        <v>27.960940000000001</v>
      </c>
      <c r="J2694">
        <v>1.375</v>
      </c>
      <c r="K2694">
        <v>82.035160000000005</v>
      </c>
      <c r="L2694" s="3">
        <v>44130.369444444441</v>
      </c>
      <c r="M2694">
        <v>17.18</v>
      </c>
      <c r="N2694" t="s">
        <v>28</v>
      </c>
      <c r="P2694">
        <f>(C2694-Key!$B$1)*24</f>
        <v>-0.19999999995343387</v>
      </c>
      <c r="Q2694">
        <f>(Key!$B$2-'17.1'!C2694)*24</f>
        <v>3.1499999999650754</v>
      </c>
      <c r="R2694" s="3">
        <f>C2694-(M2694-Key!$B$5)/(24*Key!$B$6)</f>
        <v>44130.604935185183</v>
      </c>
      <c r="S2694">
        <f>M2694-Key!$B$5</f>
        <v>14.92</v>
      </c>
      <c r="T2694" s="2">
        <f t="shared" si="210"/>
        <v>44129.618055555555</v>
      </c>
      <c r="U2694" t="str">
        <f t="shared" si="211"/>
        <v>10-25-2020 14:50</v>
      </c>
      <c r="V2694">
        <f>IFERROR(IF(W2694=Z2694,VLOOKUP($U2694,[1]C8842!$G$2:$M$145,3,FALSE),0),0)</f>
        <v>23</v>
      </c>
      <c r="W2694">
        <f>VLOOKUP(RIGHT($V$1,5),Key!$A$9:$B$14,2,FALSE)</f>
        <v>10.199999999999999</v>
      </c>
      <c r="X2694">
        <f t="shared" si="214"/>
        <v>0</v>
      </c>
      <c r="Y2694">
        <f>VLOOKUP(RIGHT($X$1,5),Key!$A$9:$B$14,2,FALSE)</f>
        <v>3.7</v>
      </c>
      <c r="Z2694">
        <f t="shared" si="212"/>
        <v>10.199999999999999</v>
      </c>
      <c r="AA2694">
        <f t="shared" si="213"/>
        <v>23</v>
      </c>
    </row>
    <row r="2695" spans="1:27" x14ac:dyDescent="0.3">
      <c r="A2695">
        <v>100067</v>
      </c>
      <c r="B2695">
        <v>230922</v>
      </c>
      <c r="C2695" s="3">
        <v>44130.618750000001</v>
      </c>
      <c r="D2695">
        <v>2</v>
      </c>
      <c r="E2695">
        <v>1</v>
      </c>
      <c r="F2695" t="s">
        <v>26</v>
      </c>
      <c r="G2695">
        <v>1</v>
      </c>
      <c r="H2695">
        <v>67.871089999999995</v>
      </c>
      <c r="I2695">
        <v>15.96875</v>
      </c>
      <c r="J2695">
        <v>0.859375</v>
      </c>
      <c r="K2695">
        <v>80.03125</v>
      </c>
      <c r="L2695" s="3">
        <v>44130.369444444441</v>
      </c>
      <c r="M2695">
        <v>17.18</v>
      </c>
      <c r="N2695" t="s">
        <v>28</v>
      </c>
      <c r="P2695">
        <f>(C2695-Key!$B$1)*24</f>
        <v>-0.19999999995343387</v>
      </c>
      <c r="Q2695">
        <f>(Key!$B$2-'17.1'!C2695)*24</f>
        <v>3.1499999999650754</v>
      </c>
      <c r="R2695" s="3">
        <f>C2695-(M2695-Key!$B$5)/(24*Key!$B$6)</f>
        <v>44130.604935185183</v>
      </c>
      <c r="S2695">
        <f>M2695-Key!$B$5</f>
        <v>14.92</v>
      </c>
      <c r="T2695" s="2">
        <f t="shared" si="210"/>
        <v>44129.618055555555</v>
      </c>
      <c r="U2695" t="str">
        <f t="shared" si="211"/>
        <v>10-25-2020 14:50</v>
      </c>
      <c r="V2695">
        <f>IFERROR(IF(W2695=Z2695,VLOOKUP($U2695,[1]C8842!$G$2:$M$145,3,FALSE),0),0)</f>
        <v>23</v>
      </c>
      <c r="W2695">
        <f>VLOOKUP(RIGHT($V$1,5),Key!$A$9:$B$14,2,FALSE)</f>
        <v>10.199999999999999</v>
      </c>
      <c r="X2695">
        <f t="shared" si="214"/>
        <v>0</v>
      </c>
      <c r="Y2695">
        <f>VLOOKUP(RIGHT($X$1,5),Key!$A$9:$B$14,2,FALSE)</f>
        <v>3.7</v>
      </c>
      <c r="Z2695">
        <f t="shared" si="212"/>
        <v>10.199999999999999</v>
      </c>
      <c r="AA2695">
        <f t="shared" si="213"/>
        <v>23</v>
      </c>
    </row>
    <row r="2696" spans="1:27" x14ac:dyDescent="0.3">
      <c r="A2696">
        <v>100067</v>
      </c>
      <c r="B2696">
        <v>230922</v>
      </c>
      <c r="C2696" s="3">
        <v>44130.618750000001</v>
      </c>
      <c r="D2696">
        <v>3</v>
      </c>
      <c r="E2696">
        <v>2</v>
      </c>
      <c r="F2696" t="s">
        <v>26</v>
      </c>
      <c r="G2696">
        <v>4</v>
      </c>
      <c r="H2696">
        <v>59.585940000000001</v>
      </c>
      <c r="I2696">
        <v>74.21875</v>
      </c>
      <c r="J2696">
        <v>3.5820310000000002</v>
      </c>
      <c r="K2696">
        <v>94.039060000000006</v>
      </c>
      <c r="L2696" s="3">
        <v>44130.369444444441</v>
      </c>
      <c r="M2696">
        <v>17.18</v>
      </c>
      <c r="N2696" t="s">
        <v>28</v>
      </c>
      <c r="P2696">
        <f>(C2696-Key!$B$1)*24</f>
        <v>-0.19999999995343387</v>
      </c>
      <c r="Q2696">
        <f>(Key!$B$2-'17.1'!C2696)*24</f>
        <v>3.1499999999650754</v>
      </c>
      <c r="R2696" s="3">
        <f>C2696-(M2696-Key!$B$5)/(24*Key!$B$6)</f>
        <v>44130.604935185183</v>
      </c>
      <c r="S2696">
        <f>M2696-Key!$B$5</f>
        <v>14.92</v>
      </c>
      <c r="T2696" s="2">
        <f t="shared" si="210"/>
        <v>44129.618055555555</v>
      </c>
      <c r="U2696" t="str">
        <f t="shared" si="211"/>
        <v>10-25-2020 14:50</v>
      </c>
      <c r="V2696">
        <f>IFERROR(IF(W2696=Z2696,VLOOKUP($U2696,[1]C8842!$G$2:$M$145,3,FALSE),0),0)</f>
        <v>23</v>
      </c>
      <c r="W2696">
        <f>VLOOKUP(RIGHT($V$1,5),Key!$A$9:$B$14,2,FALSE)</f>
        <v>10.199999999999999</v>
      </c>
      <c r="X2696">
        <f t="shared" si="214"/>
        <v>0</v>
      </c>
      <c r="Y2696">
        <f>VLOOKUP(RIGHT($X$1,5),Key!$A$9:$B$14,2,FALSE)</f>
        <v>3.7</v>
      </c>
      <c r="Z2696">
        <f t="shared" si="212"/>
        <v>10.199999999999999</v>
      </c>
      <c r="AA2696">
        <f t="shared" si="213"/>
        <v>23</v>
      </c>
    </row>
    <row r="2697" spans="1:27" x14ac:dyDescent="0.3">
      <c r="A2697">
        <v>100067</v>
      </c>
      <c r="B2697">
        <v>230922</v>
      </c>
      <c r="C2697" s="3">
        <v>44130.618750000001</v>
      </c>
      <c r="D2697">
        <v>3</v>
      </c>
      <c r="E2697">
        <v>2</v>
      </c>
      <c r="F2697" t="s">
        <v>26</v>
      </c>
      <c r="G2697">
        <v>2</v>
      </c>
      <c r="H2697">
        <v>56.609380000000002</v>
      </c>
      <c r="I2697">
        <v>20.777339999999999</v>
      </c>
      <c r="J2697">
        <v>1.2578130000000001</v>
      </c>
      <c r="K2697">
        <v>92.039060000000006</v>
      </c>
      <c r="L2697" s="3">
        <v>44130.37222222222</v>
      </c>
      <c r="M2697">
        <v>17.18</v>
      </c>
      <c r="N2697" t="s">
        <v>28</v>
      </c>
      <c r="P2697">
        <f>(C2697-Key!$B$1)*24</f>
        <v>-0.19999999995343387</v>
      </c>
      <c r="Q2697">
        <f>(Key!$B$2-'17.1'!C2697)*24</f>
        <v>3.1499999999650754</v>
      </c>
      <c r="R2697" s="3">
        <f>C2697-(M2697-Key!$B$5)/(24*Key!$B$6)</f>
        <v>44130.604935185183</v>
      </c>
      <c r="S2697">
        <f>M2697-Key!$B$5</f>
        <v>14.92</v>
      </c>
      <c r="T2697" s="2">
        <f t="shared" si="210"/>
        <v>44129.618055555555</v>
      </c>
      <c r="U2697" t="str">
        <f t="shared" si="211"/>
        <v>10-25-2020 14:50</v>
      </c>
      <c r="V2697">
        <f>IFERROR(IF(W2697=Z2697,VLOOKUP($U2697,[1]C8842!$G$2:$M$145,3,FALSE),0),0)</f>
        <v>23</v>
      </c>
      <c r="W2697">
        <f>VLOOKUP(RIGHT($V$1,5),Key!$A$9:$B$14,2,FALSE)</f>
        <v>10.199999999999999</v>
      </c>
      <c r="X2697">
        <f t="shared" si="214"/>
        <v>0</v>
      </c>
      <c r="Y2697">
        <f>VLOOKUP(RIGHT($X$1,5),Key!$A$9:$B$14,2,FALSE)</f>
        <v>3.7</v>
      </c>
      <c r="Z2697">
        <f t="shared" si="212"/>
        <v>10.199999999999999</v>
      </c>
      <c r="AA2697">
        <f t="shared" si="213"/>
        <v>23</v>
      </c>
    </row>
    <row r="2698" spans="1:27" x14ac:dyDescent="0.3">
      <c r="A2698">
        <v>100067</v>
      </c>
      <c r="B2698">
        <v>230922</v>
      </c>
      <c r="C2698" s="3">
        <v>44130.618750000001</v>
      </c>
      <c r="D2698">
        <v>0</v>
      </c>
      <c r="E2698">
        <v>2</v>
      </c>
      <c r="F2698" t="s">
        <v>25</v>
      </c>
      <c r="G2698">
        <v>1</v>
      </c>
      <c r="H2698">
        <v>64.859380000000002</v>
      </c>
      <c r="I2698">
        <v>17.871089999999999</v>
      </c>
      <c r="J2698">
        <v>0.9765625</v>
      </c>
      <c r="K2698">
        <v>46.019530000000003</v>
      </c>
      <c r="L2698" s="3">
        <v>44130.37222222222</v>
      </c>
      <c r="M2698">
        <v>17.18</v>
      </c>
      <c r="N2698" t="s">
        <v>28</v>
      </c>
      <c r="P2698">
        <f>(C2698-Key!$B$1)*24</f>
        <v>-0.19999999995343387</v>
      </c>
      <c r="Q2698">
        <f>(Key!$B$2-'17.1'!C2698)*24</f>
        <v>3.1499999999650754</v>
      </c>
      <c r="R2698" s="3">
        <f>C2698-(M2698-Key!$B$5)/(24*Key!$B$6)</f>
        <v>44130.604935185183</v>
      </c>
      <c r="S2698">
        <f>M2698-Key!$B$5</f>
        <v>14.92</v>
      </c>
      <c r="T2698" s="2">
        <f t="shared" si="210"/>
        <v>44129.618055555555</v>
      </c>
      <c r="U2698" t="str">
        <f t="shared" si="211"/>
        <v>10-25-2020 14:50</v>
      </c>
      <c r="V2698">
        <f>IFERROR(IF(W2698=Z2698,VLOOKUP($U2698,[1]C8842!$G$2:$M$145,3,FALSE),0),0)</f>
        <v>23</v>
      </c>
      <c r="W2698">
        <f>VLOOKUP(RIGHT($V$1,5),Key!$A$9:$B$14,2,FALSE)</f>
        <v>10.199999999999999</v>
      </c>
      <c r="X2698">
        <f t="shared" si="214"/>
        <v>0</v>
      </c>
      <c r="Y2698">
        <f>VLOOKUP(RIGHT($X$1,5),Key!$A$9:$B$14,2,FALSE)</f>
        <v>3.7</v>
      </c>
      <c r="Z2698">
        <f t="shared" si="212"/>
        <v>10.199999999999999</v>
      </c>
      <c r="AA2698">
        <f t="shared" si="213"/>
        <v>23</v>
      </c>
    </row>
    <row r="2699" spans="1:27" x14ac:dyDescent="0.3">
      <c r="A2699">
        <v>100067</v>
      </c>
      <c r="B2699">
        <v>230922</v>
      </c>
      <c r="C2699" s="3">
        <v>44130.618750000001</v>
      </c>
      <c r="D2699">
        <v>0</v>
      </c>
      <c r="E2699">
        <v>2</v>
      </c>
      <c r="F2699" t="s">
        <v>25</v>
      </c>
      <c r="G2699">
        <v>1</v>
      </c>
      <c r="H2699">
        <v>63.886719999999997</v>
      </c>
      <c r="I2699">
        <v>15.179690000000001</v>
      </c>
      <c r="J2699">
        <v>0.87890630000000003</v>
      </c>
      <c r="K2699">
        <v>47.019530000000003</v>
      </c>
      <c r="L2699" s="3">
        <v>44130.37222222222</v>
      </c>
      <c r="M2699">
        <v>17.18</v>
      </c>
      <c r="N2699" t="s">
        <v>28</v>
      </c>
      <c r="P2699">
        <f>(C2699-Key!$B$1)*24</f>
        <v>-0.19999999995343387</v>
      </c>
      <c r="Q2699">
        <f>(Key!$B$2-'17.1'!C2699)*24</f>
        <v>3.1499999999650754</v>
      </c>
      <c r="R2699" s="3">
        <f>C2699-(M2699-Key!$B$5)/(24*Key!$B$6)</f>
        <v>44130.604935185183</v>
      </c>
      <c r="S2699">
        <f>M2699-Key!$B$5</f>
        <v>14.92</v>
      </c>
      <c r="T2699" s="2">
        <f t="shared" si="210"/>
        <v>44129.618055555555</v>
      </c>
      <c r="U2699" t="str">
        <f t="shared" si="211"/>
        <v>10-25-2020 14:50</v>
      </c>
      <c r="V2699">
        <f>IFERROR(IF(W2699=Z2699,VLOOKUP($U2699,[1]C8842!$G$2:$M$145,3,FALSE),0),0)</f>
        <v>23</v>
      </c>
      <c r="W2699">
        <f>VLOOKUP(RIGHT($V$1,5),Key!$A$9:$B$14,2,FALSE)</f>
        <v>10.199999999999999</v>
      </c>
      <c r="X2699">
        <f t="shared" si="214"/>
        <v>0</v>
      </c>
      <c r="Y2699">
        <f>VLOOKUP(RIGHT($X$1,5),Key!$A$9:$B$14,2,FALSE)</f>
        <v>3.7</v>
      </c>
      <c r="Z2699">
        <f t="shared" si="212"/>
        <v>10.199999999999999</v>
      </c>
      <c r="AA2699">
        <f t="shared" si="213"/>
        <v>23</v>
      </c>
    </row>
    <row r="2700" spans="1:27" x14ac:dyDescent="0.3">
      <c r="A2700">
        <v>100067</v>
      </c>
      <c r="B2700">
        <v>230922</v>
      </c>
      <c r="C2700" s="3">
        <v>44130.618750000001</v>
      </c>
      <c r="D2700">
        <v>1</v>
      </c>
      <c r="E2700">
        <v>1</v>
      </c>
      <c r="F2700" t="s">
        <v>25</v>
      </c>
      <c r="G2700">
        <v>1</v>
      </c>
      <c r="H2700">
        <v>65.652339999999995</v>
      </c>
      <c r="I2700">
        <v>14.78125</v>
      </c>
      <c r="J2700">
        <v>0.83984380000000003</v>
      </c>
      <c r="K2700">
        <v>56.023440000000001</v>
      </c>
      <c r="L2700" s="3">
        <v>44130.37222222222</v>
      </c>
      <c r="M2700">
        <v>17.18</v>
      </c>
      <c r="N2700" t="s">
        <v>28</v>
      </c>
      <c r="P2700">
        <f>(C2700-Key!$B$1)*24</f>
        <v>-0.19999999995343387</v>
      </c>
      <c r="Q2700">
        <f>(Key!$B$2-'17.1'!C2700)*24</f>
        <v>3.1499999999650754</v>
      </c>
      <c r="R2700" s="3">
        <f>C2700-(M2700-Key!$B$5)/(24*Key!$B$6)</f>
        <v>44130.604935185183</v>
      </c>
      <c r="S2700">
        <f>M2700-Key!$B$5</f>
        <v>14.92</v>
      </c>
      <c r="T2700" s="2">
        <f t="shared" si="210"/>
        <v>44129.618055555555</v>
      </c>
      <c r="U2700" t="str">
        <f t="shared" si="211"/>
        <v>10-25-2020 14:50</v>
      </c>
      <c r="V2700">
        <f>IFERROR(IF(W2700=Z2700,VLOOKUP($U2700,[1]C8842!$G$2:$M$145,3,FALSE),0),0)</f>
        <v>23</v>
      </c>
      <c r="W2700">
        <f>VLOOKUP(RIGHT($V$1,5),Key!$A$9:$B$14,2,FALSE)</f>
        <v>10.199999999999999</v>
      </c>
      <c r="X2700">
        <f t="shared" si="214"/>
        <v>0</v>
      </c>
      <c r="Y2700">
        <f>VLOOKUP(RIGHT($X$1,5),Key!$A$9:$B$14,2,FALSE)</f>
        <v>3.7</v>
      </c>
      <c r="Z2700">
        <f t="shared" si="212"/>
        <v>10.199999999999999</v>
      </c>
      <c r="AA2700">
        <f t="shared" si="213"/>
        <v>23</v>
      </c>
    </row>
    <row r="2701" spans="1:27" x14ac:dyDescent="0.3">
      <c r="A2701">
        <v>100067</v>
      </c>
      <c r="B2701">
        <v>230922</v>
      </c>
      <c r="C2701" s="3">
        <v>44130.618750000001</v>
      </c>
      <c r="D2701">
        <v>3</v>
      </c>
      <c r="E2701">
        <v>2</v>
      </c>
      <c r="F2701" t="s">
        <v>26</v>
      </c>
      <c r="G2701">
        <v>2</v>
      </c>
      <c r="H2701">
        <v>65.808589999999995</v>
      </c>
      <c r="I2701">
        <v>20.621089999999999</v>
      </c>
      <c r="J2701">
        <v>1.074219</v>
      </c>
      <c r="K2701">
        <v>94.039060000000006</v>
      </c>
      <c r="L2701" s="3">
        <v>44130.37222222222</v>
      </c>
      <c r="M2701">
        <v>17.18</v>
      </c>
      <c r="N2701" t="s">
        <v>28</v>
      </c>
      <c r="P2701">
        <f>(C2701-Key!$B$1)*24</f>
        <v>-0.19999999995343387</v>
      </c>
      <c r="Q2701">
        <f>(Key!$B$2-'17.1'!C2701)*24</f>
        <v>3.1499999999650754</v>
      </c>
      <c r="R2701" s="3">
        <f>C2701-(M2701-Key!$B$5)/(24*Key!$B$6)</f>
        <v>44130.604935185183</v>
      </c>
      <c r="S2701">
        <f>M2701-Key!$B$5</f>
        <v>14.92</v>
      </c>
      <c r="T2701" s="2">
        <f t="shared" si="210"/>
        <v>44129.618055555555</v>
      </c>
      <c r="U2701" t="str">
        <f t="shared" si="211"/>
        <v>10-25-2020 14:50</v>
      </c>
      <c r="V2701">
        <f>IFERROR(IF(W2701=Z2701,VLOOKUP($U2701,[1]C8842!$G$2:$M$145,3,FALSE),0),0)</f>
        <v>23</v>
      </c>
      <c r="W2701">
        <f>VLOOKUP(RIGHT($V$1,5),Key!$A$9:$B$14,2,FALSE)</f>
        <v>10.199999999999999</v>
      </c>
      <c r="X2701">
        <f t="shared" si="214"/>
        <v>0</v>
      </c>
      <c r="Y2701">
        <f>VLOOKUP(RIGHT($X$1,5),Key!$A$9:$B$14,2,FALSE)</f>
        <v>3.7</v>
      </c>
      <c r="Z2701">
        <f t="shared" si="212"/>
        <v>10.199999999999999</v>
      </c>
      <c r="AA2701">
        <f t="shared" si="213"/>
        <v>23</v>
      </c>
    </row>
    <row r="2702" spans="1:27" x14ac:dyDescent="0.3">
      <c r="A2702">
        <v>100067</v>
      </c>
      <c r="B2702">
        <v>230922</v>
      </c>
      <c r="C2702" s="3">
        <v>44130.618750000001</v>
      </c>
      <c r="D2702">
        <v>2</v>
      </c>
      <c r="E2702">
        <v>1</v>
      </c>
      <c r="F2702" t="s">
        <v>26</v>
      </c>
      <c r="G2702">
        <v>1</v>
      </c>
      <c r="H2702">
        <v>67.917969999999997</v>
      </c>
      <c r="I2702">
        <v>17.402339999999999</v>
      </c>
      <c r="J2702">
        <v>0.9140625</v>
      </c>
      <c r="K2702">
        <v>81.035160000000005</v>
      </c>
      <c r="L2702" s="3">
        <v>44130.37222222222</v>
      </c>
      <c r="M2702">
        <v>17.18</v>
      </c>
      <c r="N2702" t="s">
        <v>28</v>
      </c>
      <c r="P2702">
        <f>(C2702-Key!$B$1)*24</f>
        <v>-0.19999999995343387</v>
      </c>
      <c r="Q2702">
        <f>(Key!$B$2-'17.1'!C2702)*24</f>
        <v>3.1499999999650754</v>
      </c>
      <c r="R2702" s="3">
        <f>C2702-(M2702-Key!$B$5)/(24*Key!$B$6)</f>
        <v>44130.604935185183</v>
      </c>
      <c r="S2702">
        <f>M2702-Key!$B$5</f>
        <v>14.92</v>
      </c>
      <c r="T2702" s="2">
        <f t="shared" si="210"/>
        <v>44129.618055555555</v>
      </c>
      <c r="U2702" t="str">
        <f t="shared" si="211"/>
        <v>10-25-2020 14:50</v>
      </c>
      <c r="V2702">
        <f>IFERROR(IF(W2702=Z2702,VLOOKUP($U2702,[1]C8842!$G$2:$M$145,3,FALSE),0),0)</f>
        <v>23</v>
      </c>
      <c r="W2702">
        <f>VLOOKUP(RIGHT($V$1,5),Key!$A$9:$B$14,2,FALSE)</f>
        <v>10.199999999999999</v>
      </c>
      <c r="X2702">
        <f t="shared" si="214"/>
        <v>0</v>
      </c>
      <c r="Y2702">
        <f>VLOOKUP(RIGHT($X$1,5),Key!$A$9:$B$14,2,FALSE)</f>
        <v>3.7</v>
      </c>
      <c r="Z2702">
        <f t="shared" si="212"/>
        <v>10.199999999999999</v>
      </c>
      <c r="AA2702">
        <f t="shared" si="213"/>
        <v>23</v>
      </c>
    </row>
    <row r="2703" spans="1:27" x14ac:dyDescent="0.3">
      <c r="A2703">
        <v>100067</v>
      </c>
      <c r="B2703">
        <v>230922</v>
      </c>
      <c r="C2703" s="3">
        <v>44130.618750000001</v>
      </c>
      <c r="D2703">
        <v>0</v>
      </c>
      <c r="E2703">
        <v>2</v>
      </c>
      <c r="F2703" t="s">
        <v>25</v>
      </c>
      <c r="G2703">
        <v>1</v>
      </c>
      <c r="H2703">
        <v>63.089840000000002</v>
      </c>
      <c r="I2703">
        <v>19.42578</v>
      </c>
      <c r="J2703">
        <v>1.0703130000000001</v>
      </c>
      <c r="K2703">
        <v>46.019530000000003</v>
      </c>
      <c r="L2703" s="3">
        <v>44130.37222222222</v>
      </c>
      <c r="M2703">
        <v>17.18</v>
      </c>
      <c r="N2703" t="s">
        <v>28</v>
      </c>
      <c r="P2703">
        <f>(C2703-Key!$B$1)*24</f>
        <v>-0.19999999995343387</v>
      </c>
      <c r="Q2703">
        <f>(Key!$B$2-'17.1'!C2703)*24</f>
        <v>3.1499999999650754</v>
      </c>
      <c r="R2703" s="3">
        <f>C2703-(M2703-Key!$B$5)/(24*Key!$B$6)</f>
        <v>44130.604935185183</v>
      </c>
      <c r="S2703">
        <f>M2703-Key!$B$5</f>
        <v>14.92</v>
      </c>
      <c r="T2703" s="2">
        <f t="shared" si="210"/>
        <v>44129.618055555555</v>
      </c>
      <c r="U2703" t="str">
        <f t="shared" si="211"/>
        <v>10-25-2020 14:50</v>
      </c>
      <c r="V2703">
        <f>IFERROR(IF(W2703=Z2703,VLOOKUP($U2703,[1]C8842!$G$2:$M$145,3,FALSE),0),0)</f>
        <v>23</v>
      </c>
      <c r="W2703">
        <f>VLOOKUP(RIGHT($V$1,5),Key!$A$9:$B$14,2,FALSE)</f>
        <v>10.199999999999999</v>
      </c>
      <c r="X2703">
        <f t="shared" si="214"/>
        <v>0</v>
      </c>
      <c r="Y2703">
        <f>VLOOKUP(RIGHT($X$1,5),Key!$A$9:$B$14,2,FALSE)</f>
        <v>3.7</v>
      </c>
      <c r="Z2703">
        <f t="shared" si="212"/>
        <v>10.199999999999999</v>
      </c>
      <c r="AA2703">
        <f t="shared" si="213"/>
        <v>23</v>
      </c>
    </row>
    <row r="2704" spans="1:27" x14ac:dyDescent="0.3">
      <c r="A2704">
        <v>100067</v>
      </c>
      <c r="B2704">
        <v>230922</v>
      </c>
      <c r="C2704" s="3">
        <v>44130.618750000001</v>
      </c>
      <c r="D2704">
        <v>1</v>
      </c>
      <c r="E2704">
        <v>1</v>
      </c>
      <c r="F2704" t="s">
        <v>25</v>
      </c>
      <c r="G2704">
        <v>2</v>
      </c>
      <c r="H2704">
        <v>68.738280000000003</v>
      </c>
      <c r="I2704">
        <v>20.82422</v>
      </c>
      <c r="J2704">
        <v>1.035156</v>
      </c>
      <c r="K2704">
        <v>56.023440000000001</v>
      </c>
      <c r="L2704" s="3">
        <v>44130.37222222222</v>
      </c>
      <c r="M2704">
        <v>17.18</v>
      </c>
      <c r="N2704" t="s">
        <v>28</v>
      </c>
      <c r="P2704">
        <f>(C2704-Key!$B$1)*24</f>
        <v>-0.19999999995343387</v>
      </c>
      <c r="Q2704">
        <f>(Key!$B$2-'17.1'!C2704)*24</f>
        <v>3.1499999999650754</v>
      </c>
      <c r="R2704" s="3">
        <f>C2704-(M2704-Key!$B$5)/(24*Key!$B$6)</f>
        <v>44130.604935185183</v>
      </c>
      <c r="S2704">
        <f>M2704-Key!$B$5</f>
        <v>14.92</v>
      </c>
      <c r="T2704" s="2">
        <f t="shared" si="210"/>
        <v>44129.618055555555</v>
      </c>
      <c r="U2704" t="str">
        <f t="shared" si="211"/>
        <v>10-25-2020 14:50</v>
      </c>
      <c r="V2704">
        <f>IFERROR(IF(W2704=Z2704,VLOOKUP($U2704,[1]C8842!$G$2:$M$145,3,FALSE),0),0)</f>
        <v>23</v>
      </c>
      <c r="W2704">
        <f>VLOOKUP(RIGHT($V$1,5),Key!$A$9:$B$14,2,FALSE)</f>
        <v>10.199999999999999</v>
      </c>
      <c r="X2704">
        <f t="shared" si="214"/>
        <v>0</v>
      </c>
      <c r="Y2704">
        <f>VLOOKUP(RIGHT($X$1,5),Key!$A$9:$B$14,2,FALSE)</f>
        <v>3.7</v>
      </c>
      <c r="Z2704">
        <f t="shared" si="212"/>
        <v>10.199999999999999</v>
      </c>
      <c r="AA2704">
        <f t="shared" si="213"/>
        <v>23</v>
      </c>
    </row>
    <row r="2705" spans="1:27" x14ac:dyDescent="0.3">
      <c r="A2705">
        <v>100067</v>
      </c>
      <c r="B2705">
        <v>230922</v>
      </c>
      <c r="C2705" s="3">
        <v>44130.618750000001</v>
      </c>
      <c r="D2705">
        <v>0</v>
      </c>
      <c r="E2705">
        <v>2</v>
      </c>
      <c r="F2705" t="s">
        <v>25</v>
      </c>
      <c r="G2705">
        <v>1</v>
      </c>
      <c r="H2705">
        <v>62.652340000000002</v>
      </c>
      <c r="I2705">
        <v>16.503910000000001</v>
      </c>
      <c r="J2705">
        <v>0.953125</v>
      </c>
      <c r="K2705">
        <v>46.019530000000003</v>
      </c>
      <c r="L2705" s="3">
        <v>44130.37222222222</v>
      </c>
      <c r="M2705">
        <v>17.18</v>
      </c>
      <c r="N2705" t="s">
        <v>28</v>
      </c>
      <c r="P2705">
        <f>(C2705-Key!$B$1)*24</f>
        <v>-0.19999999995343387</v>
      </c>
      <c r="Q2705">
        <f>(Key!$B$2-'17.1'!C2705)*24</f>
        <v>3.1499999999650754</v>
      </c>
      <c r="R2705" s="3">
        <f>C2705-(M2705-Key!$B$5)/(24*Key!$B$6)</f>
        <v>44130.604935185183</v>
      </c>
      <c r="S2705">
        <f>M2705-Key!$B$5</f>
        <v>14.92</v>
      </c>
      <c r="T2705" s="2">
        <f t="shared" si="210"/>
        <v>44129.618055555555</v>
      </c>
      <c r="U2705" t="str">
        <f t="shared" si="211"/>
        <v>10-25-2020 14:50</v>
      </c>
      <c r="V2705">
        <f>IFERROR(IF(W2705=Z2705,VLOOKUP($U2705,[1]C8842!$G$2:$M$145,3,FALSE),0),0)</f>
        <v>23</v>
      </c>
      <c r="W2705">
        <f>VLOOKUP(RIGHT($V$1,5),Key!$A$9:$B$14,2,FALSE)</f>
        <v>10.199999999999999</v>
      </c>
      <c r="X2705">
        <f t="shared" si="214"/>
        <v>0</v>
      </c>
      <c r="Y2705">
        <f>VLOOKUP(RIGHT($X$1,5),Key!$A$9:$B$14,2,FALSE)</f>
        <v>3.7</v>
      </c>
      <c r="Z2705">
        <f t="shared" si="212"/>
        <v>10.199999999999999</v>
      </c>
      <c r="AA2705">
        <f t="shared" si="213"/>
        <v>23</v>
      </c>
    </row>
    <row r="2706" spans="1:27" x14ac:dyDescent="0.3">
      <c r="A2706">
        <v>100067</v>
      </c>
      <c r="B2706">
        <v>230922</v>
      </c>
      <c r="C2706" s="3">
        <v>44130.618750000001</v>
      </c>
      <c r="D2706">
        <v>1</v>
      </c>
      <c r="E2706">
        <v>1</v>
      </c>
      <c r="F2706" t="s">
        <v>25</v>
      </c>
      <c r="G2706">
        <v>1</v>
      </c>
      <c r="H2706">
        <v>68.65625</v>
      </c>
      <c r="I2706">
        <v>17.015630000000002</v>
      </c>
      <c r="J2706">
        <v>0.890625</v>
      </c>
      <c r="K2706">
        <v>58.023440000000001</v>
      </c>
      <c r="L2706" s="3">
        <v>44130.37222222222</v>
      </c>
      <c r="M2706">
        <v>17.18</v>
      </c>
      <c r="N2706" t="s">
        <v>28</v>
      </c>
      <c r="P2706">
        <f>(C2706-Key!$B$1)*24</f>
        <v>-0.19999999995343387</v>
      </c>
      <c r="Q2706">
        <f>(Key!$B$2-'17.1'!C2706)*24</f>
        <v>3.1499999999650754</v>
      </c>
      <c r="R2706" s="3">
        <f>C2706-(M2706-Key!$B$5)/(24*Key!$B$6)</f>
        <v>44130.604935185183</v>
      </c>
      <c r="S2706">
        <f>M2706-Key!$B$5</f>
        <v>14.92</v>
      </c>
      <c r="T2706" s="2">
        <f t="shared" si="210"/>
        <v>44129.618055555555</v>
      </c>
      <c r="U2706" t="str">
        <f t="shared" si="211"/>
        <v>10-25-2020 14:50</v>
      </c>
      <c r="V2706">
        <f>IFERROR(IF(W2706=Z2706,VLOOKUP($U2706,[1]C8842!$G$2:$M$145,3,FALSE),0),0)</f>
        <v>23</v>
      </c>
      <c r="W2706">
        <f>VLOOKUP(RIGHT($V$1,5),Key!$A$9:$B$14,2,FALSE)</f>
        <v>10.199999999999999</v>
      </c>
      <c r="X2706">
        <f t="shared" si="214"/>
        <v>0</v>
      </c>
      <c r="Y2706">
        <f>VLOOKUP(RIGHT($X$1,5),Key!$A$9:$B$14,2,FALSE)</f>
        <v>3.7</v>
      </c>
      <c r="Z2706">
        <f t="shared" si="212"/>
        <v>10.199999999999999</v>
      </c>
      <c r="AA2706">
        <f t="shared" si="213"/>
        <v>23</v>
      </c>
    </row>
    <row r="2707" spans="1:27" x14ac:dyDescent="0.3">
      <c r="A2707">
        <v>100067</v>
      </c>
      <c r="B2707">
        <v>230922</v>
      </c>
      <c r="C2707" s="3">
        <v>44130.618750000001</v>
      </c>
      <c r="D2707">
        <v>0</v>
      </c>
      <c r="E2707">
        <v>2</v>
      </c>
      <c r="F2707" t="s">
        <v>25</v>
      </c>
      <c r="G2707">
        <v>4</v>
      </c>
      <c r="H2707">
        <v>59.183590000000002</v>
      </c>
      <c r="I2707">
        <v>58.164059999999999</v>
      </c>
      <c r="J2707">
        <v>2.8867189999999998</v>
      </c>
      <c r="K2707">
        <v>46.019530000000003</v>
      </c>
      <c r="L2707" s="3">
        <v>44130.37222222222</v>
      </c>
      <c r="M2707">
        <v>17.18</v>
      </c>
      <c r="N2707" t="s">
        <v>28</v>
      </c>
      <c r="P2707">
        <f>(C2707-Key!$B$1)*24</f>
        <v>-0.19999999995343387</v>
      </c>
      <c r="Q2707">
        <f>(Key!$B$2-'17.1'!C2707)*24</f>
        <v>3.1499999999650754</v>
      </c>
      <c r="R2707" s="3">
        <f>C2707-(M2707-Key!$B$5)/(24*Key!$B$6)</f>
        <v>44130.604935185183</v>
      </c>
      <c r="S2707">
        <f>M2707-Key!$B$5</f>
        <v>14.92</v>
      </c>
      <c r="T2707" s="2">
        <f t="shared" si="210"/>
        <v>44129.618055555555</v>
      </c>
      <c r="U2707" t="str">
        <f t="shared" si="211"/>
        <v>10-25-2020 14:50</v>
      </c>
      <c r="V2707">
        <f>IFERROR(IF(W2707=Z2707,VLOOKUP($U2707,[1]C8842!$G$2:$M$145,3,FALSE),0),0)</f>
        <v>23</v>
      </c>
      <c r="W2707">
        <f>VLOOKUP(RIGHT($V$1,5),Key!$A$9:$B$14,2,FALSE)</f>
        <v>10.199999999999999</v>
      </c>
      <c r="X2707">
        <f t="shared" si="214"/>
        <v>0</v>
      </c>
      <c r="Y2707">
        <f>VLOOKUP(RIGHT($X$1,5),Key!$A$9:$B$14,2,FALSE)</f>
        <v>3.7</v>
      </c>
      <c r="Z2707">
        <f t="shared" si="212"/>
        <v>10.199999999999999</v>
      </c>
      <c r="AA2707">
        <f t="shared" si="213"/>
        <v>23</v>
      </c>
    </row>
    <row r="2708" spans="1:27" x14ac:dyDescent="0.3">
      <c r="A2708">
        <v>100067</v>
      </c>
      <c r="B2708">
        <v>230922</v>
      </c>
      <c r="C2708" s="3">
        <v>44130.618750000001</v>
      </c>
      <c r="D2708">
        <v>1</v>
      </c>
      <c r="E2708">
        <v>1</v>
      </c>
      <c r="F2708" t="s">
        <v>25</v>
      </c>
      <c r="G2708">
        <v>1</v>
      </c>
      <c r="H2708">
        <v>59.640630000000002</v>
      </c>
      <c r="I2708">
        <v>18.44922</v>
      </c>
      <c r="J2708">
        <v>1.089844</v>
      </c>
      <c r="K2708">
        <v>54.023440000000001</v>
      </c>
      <c r="L2708" s="3">
        <v>44130.37222222222</v>
      </c>
      <c r="M2708">
        <v>17.18</v>
      </c>
      <c r="N2708" t="s">
        <v>28</v>
      </c>
      <c r="P2708">
        <f>(C2708-Key!$B$1)*24</f>
        <v>-0.19999999995343387</v>
      </c>
      <c r="Q2708">
        <f>(Key!$B$2-'17.1'!C2708)*24</f>
        <v>3.1499999999650754</v>
      </c>
      <c r="R2708" s="3">
        <f>C2708-(M2708-Key!$B$5)/(24*Key!$B$6)</f>
        <v>44130.604935185183</v>
      </c>
      <c r="S2708">
        <f>M2708-Key!$B$5</f>
        <v>14.92</v>
      </c>
      <c r="T2708" s="2">
        <f t="shared" si="210"/>
        <v>44129.618055555555</v>
      </c>
      <c r="U2708" t="str">
        <f t="shared" si="211"/>
        <v>10-25-2020 14:50</v>
      </c>
      <c r="V2708">
        <f>IFERROR(IF(W2708=Z2708,VLOOKUP($U2708,[1]C8842!$G$2:$M$145,3,FALSE),0),0)</f>
        <v>23</v>
      </c>
      <c r="W2708">
        <f>VLOOKUP(RIGHT($V$1,5),Key!$A$9:$B$14,2,FALSE)</f>
        <v>10.199999999999999</v>
      </c>
      <c r="X2708">
        <f t="shared" si="214"/>
        <v>0</v>
      </c>
      <c r="Y2708">
        <f>VLOOKUP(RIGHT($X$1,5),Key!$A$9:$B$14,2,FALSE)</f>
        <v>3.7</v>
      </c>
      <c r="Z2708">
        <f t="shared" si="212"/>
        <v>10.199999999999999</v>
      </c>
      <c r="AA2708">
        <f t="shared" si="213"/>
        <v>23</v>
      </c>
    </row>
    <row r="2709" spans="1:27" x14ac:dyDescent="0.3">
      <c r="A2709">
        <v>100067</v>
      </c>
      <c r="B2709">
        <v>230922</v>
      </c>
      <c r="C2709" s="3">
        <v>44130.618750000001</v>
      </c>
      <c r="D2709">
        <v>0</v>
      </c>
      <c r="E2709">
        <v>2</v>
      </c>
      <c r="F2709" t="s">
        <v>25</v>
      </c>
      <c r="G2709">
        <v>2</v>
      </c>
      <c r="H2709">
        <v>65.089839999999995</v>
      </c>
      <c r="I2709">
        <v>21.578130000000002</v>
      </c>
      <c r="J2709">
        <v>1.125</v>
      </c>
      <c r="K2709">
        <v>48.019530000000003</v>
      </c>
      <c r="L2709" s="3">
        <v>44130.37222222222</v>
      </c>
      <c r="M2709">
        <v>17.18</v>
      </c>
      <c r="N2709" t="s">
        <v>28</v>
      </c>
      <c r="P2709">
        <f>(C2709-Key!$B$1)*24</f>
        <v>-0.19999999995343387</v>
      </c>
      <c r="Q2709">
        <f>(Key!$B$2-'17.1'!C2709)*24</f>
        <v>3.1499999999650754</v>
      </c>
      <c r="R2709" s="3">
        <f>C2709-(M2709-Key!$B$5)/(24*Key!$B$6)</f>
        <v>44130.604935185183</v>
      </c>
      <c r="S2709">
        <f>M2709-Key!$B$5</f>
        <v>14.92</v>
      </c>
      <c r="T2709" s="2">
        <f t="shared" si="210"/>
        <v>44129.618055555555</v>
      </c>
      <c r="U2709" t="str">
        <f t="shared" si="211"/>
        <v>10-25-2020 14:50</v>
      </c>
      <c r="V2709">
        <f>IFERROR(IF(W2709=Z2709,VLOOKUP($U2709,[1]C8842!$G$2:$M$145,3,FALSE),0),0)</f>
        <v>23</v>
      </c>
      <c r="W2709">
        <f>VLOOKUP(RIGHT($V$1,5),Key!$A$9:$B$14,2,FALSE)</f>
        <v>10.199999999999999</v>
      </c>
      <c r="X2709">
        <f t="shared" si="214"/>
        <v>0</v>
      </c>
      <c r="Y2709">
        <f>VLOOKUP(RIGHT($X$1,5),Key!$A$9:$B$14,2,FALSE)</f>
        <v>3.7</v>
      </c>
      <c r="Z2709">
        <f t="shared" si="212"/>
        <v>10.199999999999999</v>
      </c>
      <c r="AA2709">
        <f t="shared" si="213"/>
        <v>23</v>
      </c>
    </row>
    <row r="2710" spans="1:27" x14ac:dyDescent="0.3">
      <c r="A2710">
        <v>100067</v>
      </c>
      <c r="B2710">
        <v>230922</v>
      </c>
      <c r="C2710" s="3">
        <v>44130.618750000001</v>
      </c>
      <c r="D2710">
        <v>2</v>
      </c>
      <c r="E2710">
        <v>1</v>
      </c>
      <c r="F2710" t="s">
        <v>26</v>
      </c>
      <c r="G2710">
        <v>1</v>
      </c>
      <c r="H2710">
        <v>66.511719999999997</v>
      </c>
      <c r="I2710">
        <v>15.07813</v>
      </c>
      <c r="J2710">
        <v>0.83984380000000003</v>
      </c>
      <c r="K2710">
        <v>81.035160000000005</v>
      </c>
      <c r="L2710" s="3">
        <v>44130.37222222222</v>
      </c>
      <c r="M2710">
        <v>17.18</v>
      </c>
      <c r="N2710" t="s">
        <v>28</v>
      </c>
      <c r="P2710">
        <f>(C2710-Key!$B$1)*24</f>
        <v>-0.19999999995343387</v>
      </c>
      <c r="Q2710">
        <f>(Key!$B$2-'17.1'!C2710)*24</f>
        <v>3.1499999999650754</v>
      </c>
      <c r="R2710" s="3">
        <f>C2710-(M2710-Key!$B$5)/(24*Key!$B$6)</f>
        <v>44130.604935185183</v>
      </c>
      <c r="S2710">
        <f>M2710-Key!$B$5</f>
        <v>14.92</v>
      </c>
      <c r="T2710" s="2">
        <f t="shared" si="210"/>
        <v>44129.618055555555</v>
      </c>
      <c r="U2710" t="str">
        <f t="shared" si="211"/>
        <v>10-25-2020 14:50</v>
      </c>
      <c r="V2710">
        <f>IFERROR(IF(W2710=Z2710,VLOOKUP($U2710,[1]C8842!$G$2:$M$145,3,FALSE),0),0)</f>
        <v>23</v>
      </c>
      <c r="W2710">
        <f>VLOOKUP(RIGHT($V$1,5),Key!$A$9:$B$14,2,FALSE)</f>
        <v>10.199999999999999</v>
      </c>
      <c r="X2710">
        <f t="shared" si="214"/>
        <v>0</v>
      </c>
      <c r="Y2710">
        <f>VLOOKUP(RIGHT($X$1,5),Key!$A$9:$B$14,2,FALSE)</f>
        <v>3.7</v>
      </c>
      <c r="Z2710">
        <f t="shared" si="212"/>
        <v>10.199999999999999</v>
      </c>
      <c r="AA2710">
        <f t="shared" si="213"/>
        <v>23</v>
      </c>
    </row>
    <row r="2711" spans="1:27" x14ac:dyDescent="0.3">
      <c r="A2711">
        <v>100067</v>
      </c>
      <c r="B2711">
        <v>230922</v>
      </c>
      <c r="C2711" s="3">
        <v>44130.618750000001</v>
      </c>
      <c r="D2711">
        <v>2</v>
      </c>
      <c r="E2711">
        <v>1</v>
      </c>
      <c r="F2711" t="s">
        <v>26</v>
      </c>
      <c r="G2711">
        <v>1</v>
      </c>
      <c r="H2711">
        <v>66.628910000000005</v>
      </c>
      <c r="I2711">
        <v>16.92578</v>
      </c>
      <c r="J2711">
        <v>0.9140625</v>
      </c>
      <c r="K2711">
        <v>82.035160000000005</v>
      </c>
      <c r="L2711" s="3">
        <v>44130.37222222222</v>
      </c>
      <c r="M2711">
        <v>17.18</v>
      </c>
      <c r="N2711" t="s">
        <v>28</v>
      </c>
      <c r="P2711">
        <f>(C2711-Key!$B$1)*24</f>
        <v>-0.19999999995343387</v>
      </c>
      <c r="Q2711">
        <f>(Key!$B$2-'17.1'!C2711)*24</f>
        <v>3.1499999999650754</v>
      </c>
      <c r="R2711" s="3">
        <f>C2711-(M2711-Key!$B$5)/(24*Key!$B$6)</f>
        <v>44130.604935185183</v>
      </c>
      <c r="S2711">
        <f>M2711-Key!$B$5</f>
        <v>14.92</v>
      </c>
      <c r="T2711" s="2">
        <f t="shared" si="210"/>
        <v>44129.618055555555</v>
      </c>
      <c r="U2711" t="str">
        <f t="shared" si="211"/>
        <v>10-25-2020 14:50</v>
      </c>
      <c r="V2711">
        <f>IFERROR(IF(W2711=Z2711,VLOOKUP($U2711,[1]C8842!$G$2:$M$145,3,FALSE),0),0)</f>
        <v>23</v>
      </c>
      <c r="W2711">
        <f>VLOOKUP(RIGHT($V$1,5),Key!$A$9:$B$14,2,FALSE)</f>
        <v>10.199999999999999</v>
      </c>
      <c r="X2711">
        <f t="shared" si="214"/>
        <v>0</v>
      </c>
      <c r="Y2711">
        <f>VLOOKUP(RIGHT($X$1,5),Key!$A$9:$B$14,2,FALSE)</f>
        <v>3.7</v>
      </c>
      <c r="Z2711">
        <f t="shared" si="212"/>
        <v>10.199999999999999</v>
      </c>
      <c r="AA2711">
        <f t="shared" si="213"/>
        <v>23</v>
      </c>
    </row>
    <row r="2712" spans="1:27" x14ac:dyDescent="0.3">
      <c r="A2712">
        <v>100067</v>
      </c>
      <c r="B2712">
        <v>230922</v>
      </c>
      <c r="C2712" s="3">
        <v>44130.618750000001</v>
      </c>
      <c r="D2712">
        <v>3</v>
      </c>
      <c r="E2712">
        <v>2</v>
      </c>
      <c r="F2712" t="s">
        <v>26</v>
      </c>
      <c r="G2712">
        <v>2</v>
      </c>
      <c r="H2712">
        <v>63.253909999999998</v>
      </c>
      <c r="I2712">
        <v>24.34375</v>
      </c>
      <c r="J2712">
        <v>1.2734380000000001</v>
      </c>
      <c r="K2712">
        <v>95.039060000000006</v>
      </c>
      <c r="L2712" s="3">
        <v>44130.37222222222</v>
      </c>
      <c r="M2712">
        <v>17.18</v>
      </c>
      <c r="N2712" t="s">
        <v>28</v>
      </c>
      <c r="P2712">
        <f>(C2712-Key!$B$1)*24</f>
        <v>-0.19999999995343387</v>
      </c>
      <c r="Q2712">
        <f>(Key!$B$2-'17.1'!C2712)*24</f>
        <v>3.1499999999650754</v>
      </c>
      <c r="R2712" s="3">
        <f>C2712-(M2712-Key!$B$5)/(24*Key!$B$6)</f>
        <v>44130.604935185183</v>
      </c>
      <c r="S2712">
        <f>M2712-Key!$B$5</f>
        <v>14.92</v>
      </c>
      <c r="T2712" s="2">
        <f t="shared" si="210"/>
        <v>44129.618055555555</v>
      </c>
      <c r="U2712" t="str">
        <f t="shared" si="211"/>
        <v>10-25-2020 14:50</v>
      </c>
      <c r="V2712">
        <f>IFERROR(IF(W2712=Z2712,VLOOKUP($U2712,[1]C8842!$G$2:$M$145,3,FALSE),0),0)</f>
        <v>23</v>
      </c>
      <c r="W2712">
        <f>VLOOKUP(RIGHT($V$1,5),Key!$A$9:$B$14,2,FALSE)</f>
        <v>10.199999999999999</v>
      </c>
      <c r="X2712">
        <f t="shared" si="214"/>
        <v>0</v>
      </c>
      <c r="Y2712">
        <f>VLOOKUP(RIGHT($X$1,5),Key!$A$9:$B$14,2,FALSE)</f>
        <v>3.7</v>
      </c>
      <c r="Z2712">
        <f t="shared" si="212"/>
        <v>10.199999999999999</v>
      </c>
      <c r="AA2712">
        <f t="shared" si="213"/>
        <v>23</v>
      </c>
    </row>
    <row r="2713" spans="1:27" x14ac:dyDescent="0.3">
      <c r="A2713">
        <v>100067</v>
      </c>
      <c r="B2713">
        <v>230922</v>
      </c>
      <c r="C2713" s="3">
        <v>44130.618750000001</v>
      </c>
      <c r="D2713">
        <v>2</v>
      </c>
      <c r="E2713">
        <v>1</v>
      </c>
      <c r="F2713" t="s">
        <v>26</v>
      </c>
      <c r="G2713">
        <v>1</v>
      </c>
      <c r="H2713">
        <v>67.800780000000003</v>
      </c>
      <c r="I2713">
        <v>18.589839999999999</v>
      </c>
      <c r="J2713">
        <v>0.96484380000000003</v>
      </c>
      <c r="K2713">
        <v>81.035160000000005</v>
      </c>
      <c r="L2713" s="3">
        <v>44130.37222222222</v>
      </c>
      <c r="M2713">
        <v>17.18</v>
      </c>
      <c r="N2713" t="s">
        <v>28</v>
      </c>
      <c r="P2713">
        <f>(C2713-Key!$B$1)*24</f>
        <v>-0.19999999995343387</v>
      </c>
      <c r="Q2713">
        <f>(Key!$B$2-'17.1'!C2713)*24</f>
        <v>3.1499999999650754</v>
      </c>
      <c r="R2713" s="3">
        <f>C2713-(M2713-Key!$B$5)/(24*Key!$B$6)</f>
        <v>44130.604935185183</v>
      </c>
      <c r="S2713">
        <f>M2713-Key!$B$5</f>
        <v>14.92</v>
      </c>
      <c r="T2713" s="2">
        <f t="shared" si="210"/>
        <v>44129.618055555555</v>
      </c>
      <c r="U2713" t="str">
        <f t="shared" si="211"/>
        <v>10-25-2020 14:50</v>
      </c>
      <c r="V2713">
        <f>IFERROR(IF(W2713=Z2713,VLOOKUP($U2713,[1]C8842!$G$2:$M$145,3,FALSE),0),0)</f>
        <v>23</v>
      </c>
      <c r="W2713">
        <f>VLOOKUP(RIGHT($V$1,5),Key!$A$9:$B$14,2,FALSE)</f>
        <v>10.199999999999999</v>
      </c>
      <c r="X2713">
        <f t="shared" si="214"/>
        <v>0</v>
      </c>
      <c r="Y2713">
        <f>VLOOKUP(RIGHT($X$1,5),Key!$A$9:$B$14,2,FALSE)</f>
        <v>3.7</v>
      </c>
      <c r="Z2713">
        <f t="shared" si="212"/>
        <v>10.199999999999999</v>
      </c>
      <c r="AA2713">
        <f t="shared" si="213"/>
        <v>23</v>
      </c>
    </row>
    <row r="2714" spans="1:27" x14ac:dyDescent="0.3">
      <c r="A2714">
        <v>100067</v>
      </c>
      <c r="B2714">
        <v>230922</v>
      </c>
      <c r="C2714" s="3">
        <v>44130.618750000001</v>
      </c>
      <c r="D2714">
        <v>3</v>
      </c>
      <c r="E2714">
        <v>2</v>
      </c>
      <c r="F2714" t="s">
        <v>26</v>
      </c>
      <c r="G2714">
        <v>1</v>
      </c>
      <c r="H2714">
        <v>64.058589999999995</v>
      </c>
      <c r="I2714">
        <v>15.382809999999999</v>
      </c>
      <c r="J2714">
        <v>0.88671880000000003</v>
      </c>
      <c r="K2714">
        <v>94.039060000000006</v>
      </c>
      <c r="L2714" s="3">
        <v>44130.37222222222</v>
      </c>
      <c r="M2714">
        <v>17.18</v>
      </c>
      <c r="N2714" t="s">
        <v>28</v>
      </c>
      <c r="P2714">
        <f>(C2714-Key!$B$1)*24</f>
        <v>-0.19999999995343387</v>
      </c>
      <c r="Q2714">
        <f>(Key!$B$2-'17.1'!C2714)*24</f>
        <v>3.1499999999650754</v>
      </c>
      <c r="R2714" s="3">
        <f>C2714-(M2714-Key!$B$5)/(24*Key!$B$6)</f>
        <v>44130.604935185183</v>
      </c>
      <c r="S2714">
        <f>M2714-Key!$B$5</f>
        <v>14.92</v>
      </c>
      <c r="T2714" s="2">
        <f t="shared" si="210"/>
        <v>44129.618055555555</v>
      </c>
      <c r="U2714" t="str">
        <f t="shared" si="211"/>
        <v>10-25-2020 14:50</v>
      </c>
      <c r="V2714">
        <f>IFERROR(IF(W2714=Z2714,VLOOKUP($U2714,[1]C8842!$G$2:$M$145,3,FALSE),0),0)</f>
        <v>23</v>
      </c>
      <c r="W2714">
        <f>VLOOKUP(RIGHT($V$1,5),Key!$A$9:$B$14,2,FALSE)</f>
        <v>10.199999999999999</v>
      </c>
      <c r="X2714">
        <f t="shared" si="214"/>
        <v>0</v>
      </c>
      <c r="Y2714">
        <f>VLOOKUP(RIGHT($X$1,5),Key!$A$9:$B$14,2,FALSE)</f>
        <v>3.7</v>
      </c>
      <c r="Z2714">
        <f t="shared" si="212"/>
        <v>10.199999999999999</v>
      </c>
      <c r="AA2714">
        <f t="shared" si="213"/>
        <v>23</v>
      </c>
    </row>
    <row r="2715" spans="1:27" x14ac:dyDescent="0.3">
      <c r="A2715">
        <v>100067</v>
      </c>
      <c r="B2715">
        <v>230922</v>
      </c>
      <c r="C2715" s="3">
        <v>44130.618750000001</v>
      </c>
      <c r="D2715">
        <v>2</v>
      </c>
      <c r="E2715">
        <v>1</v>
      </c>
      <c r="F2715" t="s">
        <v>26</v>
      </c>
      <c r="G2715">
        <v>1</v>
      </c>
      <c r="H2715">
        <v>68.074219999999997</v>
      </c>
      <c r="I2715">
        <v>19.054690000000001</v>
      </c>
      <c r="J2715">
        <v>0.9765625</v>
      </c>
      <c r="K2715">
        <v>81.035160000000005</v>
      </c>
      <c r="L2715" s="3">
        <v>44130.37222222222</v>
      </c>
      <c r="M2715">
        <v>17.18</v>
      </c>
      <c r="N2715" t="s">
        <v>28</v>
      </c>
      <c r="P2715">
        <f>(C2715-Key!$B$1)*24</f>
        <v>-0.19999999995343387</v>
      </c>
      <c r="Q2715">
        <f>(Key!$B$2-'17.1'!C2715)*24</f>
        <v>3.1499999999650754</v>
      </c>
      <c r="R2715" s="3">
        <f>C2715-(M2715-Key!$B$5)/(24*Key!$B$6)</f>
        <v>44130.604935185183</v>
      </c>
      <c r="S2715">
        <f>M2715-Key!$B$5</f>
        <v>14.92</v>
      </c>
      <c r="T2715" s="2">
        <f t="shared" si="210"/>
        <v>44129.618055555555</v>
      </c>
      <c r="U2715" t="str">
        <f t="shared" si="211"/>
        <v>10-25-2020 14:50</v>
      </c>
      <c r="V2715">
        <f>IFERROR(IF(W2715=Z2715,VLOOKUP($U2715,[1]C8842!$G$2:$M$145,3,FALSE),0),0)</f>
        <v>23</v>
      </c>
      <c r="W2715">
        <f>VLOOKUP(RIGHT($V$1,5),Key!$A$9:$B$14,2,FALSE)</f>
        <v>10.199999999999999</v>
      </c>
      <c r="X2715">
        <f t="shared" si="214"/>
        <v>0</v>
      </c>
      <c r="Y2715">
        <f>VLOOKUP(RIGHT($X$1,5),Key!$A$9:$B$14,2,FALSE)</f>
        <v>3.7</v>
      </c>
      <c r="Z2715">
        <f t="shared" si="212"/>
        <v>10.199999999999999</v>
      </c>
      <c r="AA2715">
        <f t="shared" si="213"/>
        <v>23</v>
      </c>
    </row>
    <row r="2716" spans="1:27" x14ac:dyDescent="0.3">
      <c r="A2716">
        <v>100067</v>
      </c>
      <c r="B2716">
        <v>230922</v>
      </c>
      <c r="C2716" s="3">
        <v>44130.618750000001</v>
      </c>
      <c r="D2716">
        <v>0</v>
      </c>
      <c r="E2716">
        <v>2</v>
      </c>
      <c r="F2716" t="s">
        <v>25</v>
      </c>
      <c r="G2716">
        <v>1</v>
      </c>
      <c r="H2716">
        <v>70.984380000000002</v>
      </c>
      <c r="I2716">
        <v>14.375</v>
      </c>
      <c r="J2716">
        <v>0.76171880000000003</v>
      </c>
      <c r="K2716">
        <v>48.019530000000003</v>
      </c>
      <c r="L2716" s="3">
        <v>44130.37222222222</v>
      </c>
      <c r="M2716">
        <v>17.18</v>
      </c>
      <c r="N2716" t="s">
        <v>28</v>
      </c>
      <c r="P2716">
        <f>(C2716-Key!$B$1)*24</f>
        <v>-0.19999999995343387</v>
      </c>
      <c r="Q2716">
        <f>(Key!$B$2-'17.1'!C2716)*24</f>
        <v>3.1499999999650754</v>
      </c>
      <c r="R2716" s="3">
        <f>C2716-(M2716-Key!$B$5)/(24*Key!$B$6)</f>
        <v>44130.604935185183</v>
      </c>
      <c r="S2716">
        <f>M2716-Key!$B$5</f>
        <v>14.92</v>
      </c>
      <c r="T2716" s="2">
        <f t="shared" si="210"/>
        <v>44129.618055555555</v>
      </c>
      <c r="U2716" t="str">
        <f t="shared" si="211"/>
        <v>10-25-2020 14:50</v>
      </c>
      <c r="V2716">
        <f>IFERROR(IF(W2716=Z2716,VLOOKUP($U2716,[1]C8842!$G$2:$M$145,3,FALSE),0),0)</f>
        <v>23</v>
      </c>
      <c r="W2716">
        <f>VLOOKUP(RIGHT($V$1,5),Key!$A$9:$B$14,2,FALSE)</f>
        <v>10.199999999999999</v>
      </c>
      <c r="X2716">
        <f t="shared" si="214"/>
        <v>0</v>
      </c>
      <c r="Y2716">
        <f>VLOOKUP(RIGHT($X$1,5),Key!$A$9:$B$14,2,FALSE)</f>
        <v>3.7</v>
      </c>
      <c r="Z2716">
        <f t="shared" si="212"/>
        <v>10.199999999999999</v>
      </c>
      <c r="AA2716">
        <f t="shared" si="213"/>
        <v>23</v>
      </c>
    </row>
    <row r="2717" spans="1:27" x14ac:dyDescent="0.3">
      <c r="A2717">
        <v>100067</v>
      </c>
      <c r="B2717">
        <v>230922</v>
      </c>
      <c r="C2717" s="3">
        <v>44130.618750000001</v>
      </c>
      <c r="D2717">
        <v>3</v>
      </c>
      <c r="E2717">
        <v>2</v>
      </c>
      <c r="F2717" t="s">
        <v>26</v>
      </c>
      <c r="G2717">
        <v>3</v>
      </c>
      <c r="H2717">
        <v>68.007810000000006</v>
      </c>
      <c r="I2717">
        <v>45.136719999999997</v>
      </c>
      <c r="J2717">
        <v>2</v>
      </c>
      <c r="K2717">
        <v>93.039060000000006</v>
      </c>
      <c r="L2717" s="3">
        <v>44130.37222222222</v>
      </c>
      <c r="M2717">
        <v>17.18</v>
      </c>
      <c r="N2717" t="s">
        <v>28</v>
      </c>
      <c r="P2717">
        <f>(C2717-Key!$B$1)*24</f>
        <v>-0.19999999995343387</v>
      </c>
      <c r="Q2717">
        <f>(Key!$B$2-'17.1'!C2717)*24</f>
        <v>3.1499999999650754</v>
      </c>
      <c r="R2717" s="3">
        <f>C2717-(M2717-Key!$B$5)/(24*Key!$B$6)</f>
        <v>44130.604935185183</v>
      </c>
      <c r="S2717">
        <f>M2717-Key!$B$5</f>
        <v>14.92</v>
      </c>
      <c r="T2717" s="2">
        <f t="shared" si="210"/>
        <v>44129.618055555555</v>
      </c>
      <c r="U2717" t="str">
        <f t="shared" si="211"/>
        <v>10-25-2020 14:50</v>
      </c>
      <c r="V2717">
        <f>IFERROR(IF(W2717=Z2717,VLOOKUP($U2717,[1]C8842!$G$2:$M$145,3,FALSE),0),0)</f>
        <v>23</v>
      </c>
      <c r="W2717">
        <f>VLOOKUP(RIGHT($V$1,5),Key!$A$9:$B$14,2,FALSE)</f>
        <v>10.199999999999999</v>
      </c>
      <c r="X2717">
        <f t="shared" si="214"/>
        <v>0</v>
      </c>
      <c r="Y2717">
        <f>VLOOKUP(RIGHT($X$1,5),Key!$A$9:$B$14,2,FALSE)</f>
        <v>3.7</v>
      </c>
      <c r="Z2717">
        <f t="shared" si="212"/>
        <v>10.199999999999999</v>
      </c>
      <c r="AA2717">
        <f t="shared" si="213"/>
        <v>23</v>
      </c>
    </row>
    <row r="2718" spans="1:27" x14ac:dyDescent="0.3">
      <c r="A2718">
        <v>100067</v>
      </c>
      <c r="B2718">
        <v>230922</v>
      </c>
      <c r="C2718" s="3">
        <v>44130.618750000001</v>
      </c>
      <c r="D2718">
        <v>3</v>
      </c>
      <c r="E2718">
        <v>2</v>
      </c>
      <c r="F2718" t="s">
        <v>26</v>
      </c>
      <c r="G2718">
        <v>1</v>
      </c>
      <c r="H2718">
        <v>69.980469999999997</v>
      </c>
      <c r="I2718">
        <v>13.941409999999999</v>
      </c>
      <c r="J2718">
        <v>0.7578125</v>
      </c>
      <c r="K2718">
        <v>95.039060000000006</v>
      </c>
      <c r="L2718" s="3">
        <v>44130.37222222222</v>
      </c>
      <c r="M2718">
        <v>17.18</v>
      </c>
      <c r="N2718" t="s">
        <v>28</v>
      </c>
      <c r="P2718">
        <f>(C2718-Key!$B$1)*24</f>
        <v>-0.19999999995343387</v>
      </c>
      <c r="Q2718">
        <f>(Key!$B$2-'17.1'!C2718)*24</f>
        <v>3.1499999999650754</v>
      </c>
      <c r="R2718" s="3">
        <f>C2718-(M2718-Key!$B$5)/(24*Key!$B$6)</f>
        <v>44130.604935185183</v>
      </c>
      <c r="S2718">
        <f>M2718-Key!$B$5</f>
        <v>14.92</v>
      </c>
      <c r="T2718" s="2">
        <f t="shared" si="210"/>
        <v>44129.618055555555</v>
      </c>
      <c r="U2718" t="str">
        <f t="shared" si="211"/>
        <v>10-25-2020 14:50</v>
      </c>
      <c r="V2718">
        <f>IFERROR(IF(W2718=Z2718,VLOOKUP($U2718,[1]C8842!$G$2:$M$145,3,FALSE),0),0)</f>
        <v>23</v>
      </c>
      <c r="W2718">
        <f>VLOOKUP(RIGHT($V$1,5),Key!$A$9:$B$14,2,FALSE)</f>
        <v>10.199999999999999</v>
      </c>
      <c r="X2718">
        <f t="shared" si="214"/>
        <v>0</v>
      </c>
      <c r="Y2718">
        <f>VLOOKUP(RIGHT($X$1,5),Key!$A$9:$B$14,2,FALSE)</f>
        <v>3.7</v>
      </c>
      <c r="Z2718">
        <f t="shared" si="212"/>
        <v>10.199999999999999</v>
      </c>
      <c r="AA2718">
        <f t="shared" si="213"/>
        <v>23</v>
      </c>
    </row>
    <row r="2719" spans="1:27" x14ac:dyDescent="0.3">
      <c r="A2719">
        <v>100067</v>
      </c>
      <c r="B2719">
        <v>230922</v>
      </c>
      <c r="C2719" s="3">
        <v>44130.618750000001</v>
      </c>
      <c r="D2719">
        <v>3</v>
      </c>
      <c r="E2719">
        <v>2</v>
      </c>
      <c r="F2719" t="s">
        <v>26</v>
      </c>
      <c r="G2719">
        <v>1</v>
      </c>
      <c r="H2719">
        <v>74.320310000000006</v>
      </c>
      <c r="I2719">
        <v>15.179690000000001</v>
      </c>
      <c r="J2719">
        <v>0.7578125</v>
      </c>
      <c r="K2719">
        <v>90.039060000000006</v>
      </c>
      <c r="L2719" s="3">
        <v>44130.37222222222</v>
      </c>
      <c r="M2719">
        <v>17.18</v>
      </c>
      <c r="N2719" t="s">
        <v>28</v>
      </c>
      <c r="P2719">
        <f>(C2719-Key!$B$1)*24</f>
        <v>-0.19999999995343387</v>
      </c>
      <c r="Q2719">
        <f>(Key!$B$2-'17.1'!C2719)*24</f>
        <v>3.1499999999650754</v>
      </c>
      <c r="R2719" s="3">
        <f>C2719-(M2719-Key!$B$5)/(24*Key!$B$6)</f>
        <v>44130.604935185183</v>
      </c>
      <c r="S2719">
        <f>M2719-Key!$B$5</f>
        <v>14.92</v>
      </c>
      <c r="T2719" s="2">
        <f t="shared" si="210"/>
        <v>44129.618055555555</v>
      </c>
      <c r="U2719" t="str">
        <f t="shared" si="211"/>
        <v>10-25-2020 14:50</v>
      </c>
      <c r="V2719">
        <f>IFERROR(IF(W2719=Z2719,VLOOKUP($U2719,[1]C8842!$G$2:$M$145,3,FALSE),0),0)</f>
        <v>23</v>
      </c>
      <c r="W2719">
        <f>VLOOKUP(RIGHT($V$1,5),Key!$A$9:$B$14,2,FALSE)</f>
        <v>10.199999999999999</v>
      </c>
      <c r="X2719">
        <f t="shared" si="214"/>
        <v>0</v>
      </c>
      <c r="Y2719">
        <f>VLOOKUP(RIGHT($X$1,5),Key!$A$9:$B$14,2,FALSE)</f>
        <v>3.7</v>
      </c>
      <c r="Z2719">
        <f t="shared" si="212"/>
        <v>10.199999999999999</v>
      </c>
      <c r="AA2719">
        <f t="shared" si="213"/>
        <v>23</v>
      </c>
    </row>
    <row r="2720" spans="1:27" x14ac:dyDescent="0.3">
      <c r="A2720">
        <v>100067</v>
      </c>
      <c r="B2720">
        <v>230922</v>
      </c>
      <c r="C2720" s="3">
        <v>44130.618750000001</v>
      </c>
      <c r="D2720">
        <v>3</v>
      </c>
      <c r="E2720">
        <v>2</v>
      </c>
      <c r="F2720" t="s">
        <v>26</v>
      </c>
      <c r="G2720">
        <v>2</v>
      </c>
      <c r="H2720">
        <v>66.53125</v>
      </c>
      <c r="I2720">
        <v>23.11328</v>
      </c>
      <c r="J2720">
        <v>1.1640630000000001</v>
      </c>
      <c r="K2720">
        <v>96.039060000000006</v>
      </c>
      <c r="L2720" s="3">
        <v>44130.37222222222</v>
      </c>
      <c r="M2720">
        <v>17.18</v>
      </c>
      <c r="N2720" t="s">
        <v>28</v>
      </c>
      <c r="P2720">
        <f>(C2720-Key!$B$1)*24</f>
        <v>-0.19999999995343387</v>
      </c>
      <c r="Q2720">
        <f>(Key!$B$2-'17.1'!C2720)*24</f>
        <v>3.1499999999650754</v>
      </c>
      <c r="R2720" s="3">
        <f>C2720-(M2720-Key!$B$5)/(24*Key!$B$6)</f>
        <v>44130.604935185183</v>
      </c>
      <c r="S2720">
        <f>M2720-Key!$B$5</f>
        <v>14.92</v>
      </c>
      <c r="T2720" s="2">
        <f t="shared" si="210"/>
        <v>44129.618055555555</v>
      </c>
      <c r="U2720" t="str">
        <f t="shared" si="211"/>
        <v>10-25-2020 14:50</v>
      </c>
      <c r="V2720">
        <f>IFERROR(IF(W2720=Z2720,VLOOKUP($U2720,[1]C8842!$G$2:$M$145,3,FALSE),0),0)</f>
        <v>23</v>
      </c>
      <c r="W2720">
        <f>VLOOKUP(RIGHT($V$1,5),Key!$A$9:$B$14,2,FALSE)</f>
        <v>10.199999999999999</v>
      </c>
      <c r="X2720">
        <f t="shared" si="214"/>
        <v>0</v>
      </c>
      <c r="Y2720">
        <f>VLOOKUP(RIGHT($X$1,5),Key!$A$9:$B$14,2,FALSE)</f>
        <v>3.7</v>
      </c>
      <c r="Z2720">
        <f t="shared" si="212"/>
        <v>10.199999999999999</v>
      </c>
      <c r="AA2720">
        <f t="shared" si="213"/>
        <v>23</v>
      </c>
    </row>
    <row r="2721" spans="1:27" x14ac:dyDescent="0.3">
      <c r="A2721">
        <v>100067</v>
      </c>
      <c r="B2721">
        <v>230922</v>
      </c>
      <c r="C2721" s="3">
        <v>44130.618750000001</v>
      </c>
      <c r="D2721">
        <v>2</v>
      </c>
      <c r="E2721">
        <v>1</v>
      </c>
      <c r="F2721" t="s">
        <v>26</v>
      </c>
      <c r="G2721">
        <v>1</v>
      </c>
      <c r="H2721">
        <v>68.75</v>
      </c>
      <c r="I2721">
        <v>17.64453</v>
      </c>
      <c r="J2721">
        <v>0.9140625</v>
      </c>
      <c r="K2721">
        <v>83.035160000000005</v>
      </c>
      <c r="L2721" s="3">
        <v>44130.37222222222</v>
      </c>
      <c r="M2721">
        <v>17.18</v>
      </c>
      <c r="N2721" t="s">
        <v>28</v>
      </c>
      <c r="P2721">
        <f>(C2721-Key!$B$1)*24</f>
        <v>-0.19999999995343387</v>
      </c>
      <c r="Q2721">
        <f>(Key!$B$2-'17.1'!C2721)*24</f>
        <v>3.1499999999650754</v>
      </c>
      <c r="R2721" s="3">
        <f>C2721-(M2721-Key!$B$5)/(24*Key!$B$6)</f>
        <v>44130.604935185183</v>
      </c>
      <c r="S2721">
        <f>M2721-Key!$B$5</f>
        <v>14.92</v>
      </c>
      <c r="T2721" s="2">
        <f t="shared" si="210"/>
        <v>44129.618055555555</v>
      </c>
      <c r="U2721" t="str">
        <f t="shared" si="211"/>
        <v>10-25-2020 14:50</v>
      </c>
      <c r="V2721">
        <f>IFERROR(IF(W2721=Z2721,VLOOKUP($U2721,[1]C8842!$G$2:$M$145,3,FALSE),0),0)</f>
        <v>23</v>
      </c>
      <c r="W2721">
        <f>VLOOKUP(RIGHT($V$1,5),Key!$A$9:$B$14,2,FALSE)</f>
        <v>10.199999999999999</v>
      </c>
      <c r="X2721">
        <f t="shared" si="214"/>
        <v>0</v>
      </c>
      <c r="Y2721">
        <f>VLOOKUP(RIGHT($X$1,5),Key!$A$9:$B$14,2,FALSE)</f>
        <v>3.7</v>
      </c>
      <c r="Z2721">
        <f t="shared" si="212"/>
        <v>10.199999999999999</v>
      </c>
      <c r="AA2721">
        <f t="shared" si="213"/>
        <v>23</v>
      </c>
    </row>
    <row r="2722" spans="1:27" x14ac:dyDescent="0.3">
      <c r="A2722">
        <v>100067</v>
      </c>
      <c r="B2722">
        <v>230922</v>
      </c>
      <c r="C2722" s="3">
        <v>44130.619444444441</v>
      </c>
      <c r="D2722">
        <v>2</v>
      </c>
      <c r="E2722">
        <v>1</v>
      </c>
      <c r="F2722" t="s">
        <v>26</v>
      </c>
      <c r="G2722">
        <v>1</v>
      </c>
      <c r="H2722">
        <v>67.542969999999997</v>
      </c>
      <c r="I2722">
        <v>18.992190000000001</v>
      </c>
      <c r="J2722">
        <v>0.984375</v>
      </c>
      <c r="K2722">
        <v>82.035160000000005</v>
      </c>
      <c r="L2722" s="3">
        <v>44130.37222222222</v>
      </c>
      <c r="M2722">
        <v>17.18</v>
      </c>
      <c r="N2722" t="s">
        <v>28</v>
      </c>
      <c r="P2722">
        <f>(C2722-Key!$B$1)*24</f>
        <v>-0.18333333340706304</v>
      </c>
      <c r="Q2722">
        <f>(Key!$B$2-'17.1'!C2722)*24</f>
        <v>3.1333333334187046</v>
      </c>
      <c r="R2722" s="3">
        <f>C2722-(M2722-Key!$B$5)/(24*Key!$B$6)</f>
        <v>44130.605629629623</v>
      </c>
      <c r="S2722">
        <f>M2722-Key!$B$5</f>
        <v>14.92</v>
      </c>
      <c r="T2722" s="2">
        <f t="shared" si="210"/>
        <v>44129.618055555555</v>
      </c>
      <c r="U2722" t="str">
        <f t="shared" si="211"/>
        <v>10-25-2020 14:50</v>
      </c>
      <c r="V2722">
        <f>IFERROR(IF(W2722=Z2722,VLOOKUP($U2722,[1]C8842!$G$2:$M$145,3,FALSE),0),0)</f>
        <v>23</v>
      </c>
      <c r="W2722">
        <f>VLOOKUP(RIGHT($V$1,5),Key!$A$9:$B$14,2,FALSE)</f>
        <v>10.199999999999999</v>
      </c>
      <c r="X2722">
        <f t="shared" si="214"/>
        <v>0</v>
      </c>
      <c r="Y2722">
        <f>VLOOKUP(RIGHT($X$1,5),Key!$A$9:$B$14,2,FALSE)</f>
        <v>3.7</v>
      </c>
      <c r="Z2722">
        <f t="shared" si="212"/>
        <v>10.199999999999999</v>
      </c>
      <c r="AA2722">
        <f t="shared" si="213"/>
        <v>23</v>
      </c>
    </row>
    <row r="2723" spans="1:27" x14ac:dyDescent="0.3">
      <c r="A2723">
        <v>100067</v>
      </c>
      <c r="B2723">
        <v>230922</v>
      </c>
      <c r="C2723" s="3">
        <v>44130.619444444441</v>
      </c>
      <c r="D2723">
        <v>3</v>
      </c>
      <c r="E2723">
        <v>2</v>
      </c>
      <c r="F2723" t="s">
        <v>26</v>
      </c>
      <c r="G2723">
        <v>2</v>
      </c>
      <c r="H2723">
        <v>64.542969999999997</v>
      </c>
      <c r="I2723">
        <v>21.441410000000001</v>
      </c>
      <c r="J2723">
        <v>1.128906</v>
      </c>
      <c r="K2723">
        <v>93.039060000000006</v>
      </c>
      <c r="L2723" s="3">
        <v>44130.37222222222</v>
      </c>
      <c r="M2723">
        <v>17.18</v>
      </c>
      <c r="N2723" t="s">
        <v>28</v>
      </c>
      <c r="P2723">
        <f>(C2723-Key!$B$1)*24</f>
        <v>-0.18333333340706304</v>
      </c>
      <c r="Q2723">
        <f>(Key!$B$2-'17.1'!C2723)*24</f>
        <v>3.1333333334187046</v>
      </c>
      <c r="R2723" s="3">
        <f>C2723-(M2723-Key!$B$5)/(24*Key!$B$6)</f>
        <v>44130.605629629623</v>
      </c>
      <c r="S2723">
        <f>M2723-Key!$B$5</f>
        <v>14.92</v>
      </c>
      <c r="T2723" s="2">
        <f t="shared" si="210"/>
        <v>44129.618055555555</v>
      </c>
      <c r="U2723" t="str">
        <f t="shared" si="211"/>
        <v>10-25-2020 14:50</v>
      </c>
      <c r="V2723">
        <f>IFERROR(IF(W2723=Z2723,VLOOKUP($U2723,[1]C8842!$G$2:$M$145,3,FALSE),0),0)</f>
        <v>23</v>
      </c>
      <c r="W2723">
        <f>VLOOKUP(RIGHT($V$1,5),Key!$A$9:$B$14,2,FALSE)</f>
        <v>10.199999999999999</v>
      </c>
      <c r="X2723">
        <f t="shared" si="214"/>
        <v>0</v>
      </c>
      <c r="Y2723">
        <f>VLOOKUP(RIGHT($X$1,5),Key!$A$9:$B$14,2,FALSE)</f>
        <v>3.7</v>
      </c>
      <c r="Z2723">
        <f t="shared" si="212"/>
        <v>10.199999999999999</v>
      </c>
      <c r="AA2723">
        <f t="shared" si="213"/>
        <v>23</v>
      </c>
    </row>
    <row r="2724" spans="1:27" x14ac:dyDescent="0.3">
      <c r="A2724">
        <v>100067</v>
      </c>
      <c r="B2724">
        <v>230922</v>
      </c>
      <c r="C2724" s="3">
        <v>44130.619444444441</v>
      </c>
      <c r="D2724">
        <v>3</v>
      </c>
      <c r="E2724">
        <v>2</v>
      </c>
      <c r="F2724" t="s">
        <v>26</v>
      </c>
      <c r="G2724">
        <v>2</v>
      </c>
      <c r="H2724">
        <v>67.476560000000006</v>
      </c>
      <c r="I2724">
        <v>25.625</v>
      </c>
      <c r="J2724">
        <v>1.246094</v>
      </c>
      <c r="K2724">
        <v>92.039060000000006</v>
      </c>
      <c r="L2724" s="3">
        <v>44130.37222222222</v>
      </c>
      <c r="M2724">
        <v>17.18</v>
      </c>
      <c r="N2724" t="s">
        <v>28</v>
      </c>
      <c r="P2724">
        <f>(C2724-Key!$B$1)*24</f>
        <v>-0.18333333340706304</v>
      </c>
      <c r="Q2724">
        <f>(Key!$B$2-'17.1'!C2724)*24</f>
        <v>3.1333333334187046</v>
      </c>
      <c r="R2724" s="3">
        <f>C2724-(M2724-Key!$B$5)/(24*Key!$B$6)</f>
        <v>44130.605629629623</v>
      </c>
      <c r="S2724">
        <f>M2724-Key!$B$5</f>
        <v>14.92</v>
      </c>
      <c r="T2724" s="2">
        <f t="shared" si="210"/>
        <v>44129.618055555555</v>
      </c>
      <c r="U2724" t="str">
        <f t="shared" si="211"/>
        <v>10-25-2020 14:50</v>
      </c>
      <c r="V2724">
        <f>IFERROR(IF(W2724=Z2724,VLOOKUP($U2724,[1]C8842!$G$2:$M$145,3,FALSE),0),0)</f>
        <v>23</v>
      </c>
      <c r="W2724">
        <f>VLOOKUP(RIGHT($V$1,5),Key!$A$9:$B$14,2,FALSE)</f>
        <v>10.199999999999999</v>
      </c>
      <c r="X2724">
        <f t="shared" si="214"/>
        <v>0</v>
      </c>
      <c r="Y2724">
        <f>VLOOKUP(RIGHT($X$1,5),Key!$A$9:$B$14,2,FALSE)</f>
        <v>3.7</v>
      </c>
      <c r="Z2724">
        <f t="shared" si="212"/>
        <v>10.199999999999999</v>
      </c>
      <c r="AA2724">
        <f t="shared" si="213"/>
        <v>23</v>
      </c>
    </row>
    <row r="2725" spans="1:27" x14ac:dyDescent="0.3">
      <c r="A2725">
        <v>100067</v>
      </c>
      <c r="B2725">
        <v>230922</v>
      </c>
      <c r="C2725" s="3">
        <v>44130.619444444441</v>
      </c>
      <c r="D2725">
        <v>3</v>
      </c>
      <c r="E2725">
        <v>2</v>
      </c>
      <c r="F2725" t="s">
        <v>26</v>
      </c>
      <c r="G2725">
        <v>2</v>
      </c>
      <c r="H2725">
        <v>64.917969999999997</v>
      </c>
      <c r="I2725">
        <v>21.382809999999999</v>
      </c>
      <c r="J2725">
        <v>1.121094</v>
      </c>
      <c r="K2725">
        <v>92.039060000000006</v>
      </c>
      <c r="L2725" s="3">
        <v>44130.37222222222</v>
      </c>
      <c r="M2725">
        <v>17.18</v>
      </c>
      <c r="N2725" t="s">
        <v>28</v>
      </c>
      <c r="P2725">
        <f>(C2725-Key!$B$1)*24</f>
        <v>-0.18333333340706304</v>
      </c>
      <c r="Q2725">
        <f>(Key!$B$2-'17.1'!C2725)*24</f>
        <v>3.1333333334187046</v>
      </c>
      <c r="R2725" s="3">
        <f>C2725-(M2725-Key!$B$5)/(24*Key!$B$6)</f>
        <v>44130.605629629623</v>
      </c>
      <c r="S2725">
        <f>M2725-Key!$B$5</f>
        <v>14.92</v>
      </c>
      <c r="T2725" s="2">
        <f t="shared" si="210"/>
        <v>44129.618055555555</v>
      </c>
      <c r="U2725" t="str">
        <f t="shared" si="211"/>
        <v>10-25-2020 14:50</v>
      </c>
      <c r="V2725">
        <f>IFERROR(IF(W2725=Z2725,VLOOKUP($U2725,[1]C8842!$G$2:$M$145,3,FALSE),0),0)</f>
        <v>23</v>
      </c>
      <c r="W2725">
        <f>VLOOKUP(RIGHT($V$1,5),Key!$A$9:$B$14,2,FALSE)</f>
        <v>10.199999999999999</v>
      </c>
      <c r="X2725">
        <f t="shared" si="214"/>
        <v>0</v>
      </c>
      <c r="Y2725">
        <f>VLOOKUP(RIGHT($X$1,5),Key!$A$9:$B$14,2,FALSE)</f>
        <v>3.7</v>
      </c>
      <c r="Z2725">
        <f t="shared" si="212"/>
        <v>10.199999999999999</v>
      </c>
      <c r="AA2725">
        <f t="shared" si="213"/>
        <v>23</v>
      </c>
    </row>
    <row r="2726" spans="1:27" x14ac:dyDescent="0.3">
      <c r="A2726">
        <v>100067</v>
      </c>
      <c r="B2726">
        <v>230922</v>
      </c>
      <c r="C2726" s="3">
        <v>44130.619444444441</v>
      </c>
      <c r="D2726">
        <v>3</v>
      </c>
      <c r="E2726">
        <v>2</v>
      </c>
      <c r="F2726" t="s">
        <v>26</v>
      </c>
      <c r="G2726">
        <v>2</v>
      </c>
      <c r="H2726">
        <v>67.652339999999995</v>
      </c>
      <c r="I2726">
        <v>22.273440000000001</v>
      </c>
      <c r="J2726">
        <v>1.109375</v>
      </c>
      <c r="K2726">
        <v>94.039060000000006</v>
      </c>
      <c r="L2726" s="3">
        <v>44130.37222222222</v>
      </c>
      <c r="M2726">
        <v>17.18</v>
      </c>
      <c r="N2726" t="s">
        <v>28</v>
      </c>
      <c r="P2726">
        <f>(C2726-Key!$B$1)*24</f>
        <v>-0.18333333340706304</v>
      </c>
      <c r="Q2726">
        <f>(Key!$B$2-'17.1'!C2726)*24</f>
        <v>3.1333333334187046</v>
      </c>
      <c r="R2726" s="3">
        <f>C2726-(M2726-Key!$B$5)/(24*Key!$B$6)</f>
        <v>44130.605629629623</v>
      </c>
      <c r="S2726">
        <f>M2726-Key!$B$5</f>
        <v>14.92</v>
      </c>
      <c r="T2726" s="2">
        <f t="shared" si="210"/>
        <v>44129.618055555555</v>
      </c>
      <c r="U2726" t="str">
        <f t="shared" si="211"/>
        <v>10-25-2020 14:50</v>
      </c>
      <c r="V2726">
        <f>IFERROR(IF(W2726=Z2726,VLOOKUP($U2726,[1]C8842!$G$2:$M$145,3,FALSE),0),0)</f>
        <v>23</v>
      </c>
      <c r="W2726">
        <f>VLOOKUP(RIGHT($V$1,5),Key!$A$9:$B$14,2,FALSE)</f>
        <v>10.199999999999999</v>
      </c>
      <c r="X2726">
        <f t="shared" si="214"/>
        <v>0</v>
      </c>
      <c r="Y2726">
        <f>VLOOKUP(RIGHT($X$1,5),Key!$A$9:$B$14,2,FALSE)</f>
        <v>3.7</v>
      </c>
      <c r="Z2726">
        <f t="shared" si="212"/>
        <v>10.199999999999999</v>
      </c>
      <c r="AA2726">
        <f t="shared" si="213"/>
        <v>23</v>
      </c>
    </row>
    <row r="2727" spans="1:27" x14ac:dyDescent="0.3">
      <c r="A2727">
        <v>100067</v>
      </c>
      <c r="B2727">
        <v>230922</v>
      </c>
      <c r="C2727" s="3">
        <v>44130.619444444441</v>
      </c>
      <c r="D2727">
        <v>0</v>
      </c>
      <c r="E2727">
        <v>2</v>
      </c>
      <c r="F2727" t="s">
        <v>25</v>
      </c>
      <c r="G2727">
        <v>1</v>
      </c>
      <c r="H2727">
        <v>58.871090000000002</v>
      </c>
      <c r="I2727">
        <v>15.23047</v>
      </c>
      <c r="J2727">
        <v>0.95703130000000003</v>
      </c>
      <c r="K2727">
        <v>46.019530000000003</v>
      </c>
      <c r="L2727" s="3">
        <v>44130.37222222222</v>
      </c>
      <c r="M2727">
        <v>17.18</v>
      </c>
      <c r="N2727" t="s">
        <v>28</v>
      </c>
      <c r="P2727">
        <f>(C2727-Key!$B$1)*24</f>
        <v>-0.18333333340706304</v>
      </c>
      <c r="Q2727">
        <f>(Key!$B$2-'17.1'!C2727)*24</f>
        <v>3.1333333334187046</v>
      </c>
      <c r="R2727" s="3">
        <f>C2727-(M2727-Key!$B$5)/(24*Key!$B$6)</f>
        <v>44130.605629629623</v>
      </c>
      <c r="S2727">
        <f>M2727-Key!$B$5</f>
        <v>14.92</v>
      </c>
      <c r="T2727" s="2">
        <f t="shared" si="210"/>
        <v>44129.618055555555</v>
      </c>
      <c r="U2727" t="str">
        <f t="shared" si="211"/>
        <v>10-25-2020 14:50</v>
      </c>
      <c r="V2727">
        <f>IFERROR(IF(W2727=Z2727,VLOOKUP($U2727,[1]C8842!$G$2:$M$145,3,FALSE),0),0)</f>
        <v>23</v>
      </c>
      <c r="W2727">
        <f>VLOOKUP(RIGHT($V$1,5),Key!$A$9:$B$14,2,FALSE)</f>
        <v>10.199999999999999</v>
      </c>
      <c r="X2727">
        <f t="shared" si="214"/>
        <v>0</v>
      </c>
      <c r="Y2727">
        <f>VLOOKUP(RIGHT($X$1,5),Key!$A$9:$B$14,2,FALSE)</f>
        <v>3.7</v>
      </c>
      <c r="Z2727">
        <f t="shared" si="212"/>
        <v>10.199999999999999</v>
      </c>
      <c r="AA2727">
        <f t="shared" si="213"/>
        <v>23</v>
      </c>
    </row>
    <row r="2728" spans="1:27" x14ac:dyDescent="0.3">
      <c r="A2728">
        <v>100067</v>
      </c>
      <c r="B2728">
        <v>230922</v>
      </c>
      <c r="C2728" s="3">
        <v>44130.619444444441</v>
      </c>
      <c r="D2728">
        <v>0</v>
      </c>
      <c r="E2728">
        <v>2</v>
      </c>
      <c r="F2728" t="s">
        <v>25</v>
      </c>
      <c r="G2728">
        <v>1</v>
      </c>
      <c r="H2728">
        <v>70.410160000000005</v>
      </c>
      <c r="I2728">
        <v>15.07422</v>
      </c>
      <c r="J2728">
        <v>0.79296880000000003</v>
      </c>
      <c r="K2728">
        <v>47.019530000000003</v>
      </c>
      <c r="L2728" s="3">
        <v>44130.37222222222</v>
      </c>
      <c r="M2728">
        <v>17.18</v>
      </c>
      <c r="N2728" t="s">
        <v>28</v>
      </c>
      <c r="P2728">
        <f>(C2728-Key!$B$1)*24</f>
        <v>-0.18333333340706304</v>
      </c>
      <c r="Q2728">
        <f>(Key!$B$2-'17.1'!C2728)*24</f>
        <v>3.1333333334187046</v>
      </c>
      <c r="R2728" s="3">
        <f>C2728-(M2728-Key!$B$5)/(24*Key!$B$6)</f>
        <v>44130.605629629623</v>
      </c>
      <c r="S2728">
        <f>M2728-Key!$B$5</f>
        <v>14.92</v>
      </c>
      <c r="T2728" s="2">
        <f t="shared" si="210"/>
        <v>44129.618055555555</v>
      </c>
      <c r="U2728" t="str">
        <f t="shared" si="211"/>
        <v>10-25-2020 14:50</v>
      </c>
      <c r="V2728">
        <f>IFERROR(IF(W2728=Z2728,VLOOKUP($U2728,[1]C8842!$G$2:$M$145,3,FALSE),0),0)</f>
        <v>23</v>
      </c>
      <c r="W2728">
        <f>VLOOKUP(RIGHT($V$1,5),Key!$A$9:$B$14,2,FALSE)</f>
        <v>10.199999999999999</v>
      </c>
      <c r="X2728">
        <f t="shared" si="214"/>
        <v>0</v>
      </c>
      <c r="Y2728">
        <f>VLOOKUP(RIGHT($X$1,5),Key!$A$9:$B$14,2,FALSE)</f>
        <v>3.7</v>
      </c>
      <c r="Z2728">
        <f t="shared" si="212"/>
        <v>10.199999999999999</v>
      </c>
      <c r="AA2728">
        <f t="shared" si="213"/>
        <v>23</v>
      </c>
    </row>
    <row r="2729" spans="1:27" x14ac:dyDescent="0.3">
      <c r="A2729">
        <v>100067</v>
      </c>
      <c r="B2729">
        <v>230922</v>
      </c>
      <c r="C2729" s="3">
        <v>44130.619444444441</v>
      </c>
      <c r="D2729">
        <v>3</v>
      </c>
      <c r="E2729">
        <v>2</v>
      </c>
      <c r="F2729" t="s">
        <v>26</v>
      </c>
      <c r="G2729">
        <v>1</v>
      </c>
      <c r="H2729">
        <v>72.371089999999995</v>
      </c>
      <c r="I2729">
        <v>17.222660000000001</v>
      </c>
      <c r="J2729">
        <v>0.8515625</v>
      </c>
      <c r="K2729">
        <v>92.039060000000006</v>
      </c>
      <c r="L2729" s="3">
        <v>44130.37222222222</v>
      </c>
      <c r="M2729">
        <v>17.18</v>
      </c>
      <c r="N2729" t="s">
        <v>28</v>
      </c>
      <c r="P2729">
        <f>(C2729-Key!$B$1)*24</f>
        <v>-0.18333333340706304</v>
      </c>
      <c r="Q2729">
        <f>(Key!$B$2-'17.1'!C2729)*24</f>
        <v>3.1333333334187046</v>
      </c>
      <c r="R2729" s="3">
        <f>C2729-(M2729-Key!$B$5)/(24*Key!$B$6)</f>
        <v>44130.605629629623</v>
      </c>
      <c r="S2729">
        <f>M2729-Key!$B$5</f>
        <v>14.92</v>
      </c>
      <c r="T2729" s="2">
        <f t="shared" si="210"/>
        <v>44129.618055555555</v>
      </c>
      <c r="U2729" t="str">
        <f t="shared" si="211"/>
        <v>10-25-2020 14:50</v>
      </c>
      <c r="V2729">
        <f>IFERROR(IF(W2729=Z2729,VLOOKUP($U2729,[1]C8842!$G$2:$M$145,3,FALSE),0),0)</f>
        <v>23</v>
      </c>
      <c r="W2729">
        <f>VLOOKUP(RIGHT($V$1,5),Key!$A$9:$B$14,2,FALSE)</f>
        <v>10.199999999999999</v>
      </c>
      <c r="X2729">
        <f t="shared" si="214"/>
        <v>0</v>
      </c>
      <c r="Y2729">
        <f>VLOOKUP(RIGHT($X$1,5),Key!$A$9:$B$14,2,FALSE)</f>
        <v>3.7</v>
      </c>
      <c r="Z2729">
        <f t="shared" si="212"/>
        <v>10.199999999999999</v>
      </c>
      <c r="AA2729">
        <f t="shared" si="213"/>
        <v>23</v>
      </c>
    </row>
    <row r="2730" spans="1:27" x14ac:dyDescent="0.3">
      <c r="A2730">
        <v>100067</v>
      </c>
      <c r="B2730">
        <v>230922</v>
      </c>
      <c r="C2730" s="3">
        <v>44130.619444444441</v>
      </c>
      <c r="D2730">
        <v>1</v>
      </c>
      <c r="E2730">
        <v>1</v>
      </c>
      <c r="F2730" t="s">
        <v>25</v>
      </c>
      <c r="G2730">
        <v>1</v>
      </c>
      <c r="H2730">
        <v>68.066410000000005</v>
      </c>
      <c r="I2730">
        <v>16.70703</v>
      </c>
      <c r="J2730">
        <v>0.88671880000000003</v>
      </c>
      <c r="K2730">
        <v>56.023440000000001</v>
      </c>
      <c r="L2730" s="3">
        <v>44130.37222222222</v>
      </c>
      <c r="M2730">
        <v>17.18</v>
      </c>
      <c r="N2730" t="s">
        <v>28</v>
      </c>
      <c r="P2730">
        <f>(C2730-Key!$B$1)*24</f>
        <v>-0.18333333340706304</v>
      </c>
      <c r="Q2730">
        <f>(Key!$B$2-'17.1'!C2730)*24</f>
        <v>3.1333333334187046</v>
      </c>
      <c r="R2730" s="3">
        <f>C2730-(M2730-Key!$B$5)/(24*Key!$B$6)</f>
        <v>44130.605629629623</v>
      </c>
      <c r="S2730">
        <f>M2730-Key!$B$5</f>
        <v>14.92</v>
      </c>
      <c r="T2730" s="2">
        <f t="shared" si="210"/>
        <v>44129.618055555555</v>
      </c>
      <c r="U2730" t="str">
        <f t="shared" si="211"/>
        <v>10-25-2020 14:50</v>
      </c>
      <c r="V2730">
        <f>IFERROR(IF(W2730=Z2730,VLOOKUP($U2730,[1]C8842!$G$2:$M$145,3,FALSE),0),0)</f>
        <v>23</v>
      </c>
      <c r="W2730">
        <f>VLOOKUP(RIGHT($V$1,5),Key!$A$9:$B$14,2,FALSE)</f>
        <v>10.199999999999999</v>
      </c>
      <c r="X2730">
        <f t="shared" si="214"/>
        <v>0</v>
      </c>
      <c r="Y2730">
        <f>VLOOKUP(RIGHT($X$1,5),Key!$A$9:$B$14,2,FALSE)</f>
        <v>3.7</v>
      </c>
      <c r="Z2730">
        <f t="shared" si="212"/>
        <v>10.199999999999999</v>
      </c>
      <c r="AA2730">
        <f t="shared" si="213"/>
        <v>23</v>
      </c>
    </row>
    <row r="2731" spans="1:27" x14ac:dyDescent="0.3">
      <c r="A2731">
        <v>100067</v>
      </c>
      <c r="B2731">
        <v>230922</v>
      </c>
      <c r="C2731" s="3">
        <v>44130.619444444441</v>
      </c>
      <c r="D2731">
        <v>3</v>
      </c>
      <c r="E2731">
        <v>2</v>
      </c>
      <c r="F2731" t="s">
        <v>26</v>
      </c>
      <c r="G2731">
        <v>1</v>
      </c>
      <c r="H2731">
        <v>64.773439999999994</v>
      </c>
      <c r="I2731">
        <v>14.664059999999999</v>
      </c>
      <c r="J2731">
        <v>0.84765630000000003</v>
      </c>
      <c r="K2731">
        <v>94.039060000000006</v>
      </c>
      <c r="L2731" s="3">
        <v>44130.37222222222</v>
      </c>
      <c r="M2731">
        <v>17.18</v>
      </c>
      <c r="N2731" t="s">
        <v>28</v>
      </c>
      <c r="P2731">
        <f>(C2731-Key!$B$1)*24</f>
        <v>-0.18333333340706304</v>
      </c>
      <c r="Q2731">
        <f>(Key!$B$2-'17.1'!C2731)*24</f>
        <v>3.1333333334187046</v>
      </c>
      <c r="R2731" s="3">
        <f>C2731-(M2731-Key!$B$5)/(24*Key!$B$6)</f>
        <v>44130.605629629623</v>
      </c>
      <c r="S2731">
        <f>M2731-Key!$B$5</f>
        <v>14.92</v>
      </c>
      <c r="T2731" s="2">
        <f t="shared" si="210"/>
        <v>44129.618055555555</v>
      </c>
      <c r="U2731" t="str">
        <f t="shared" si="211"/>
        <v>10-25-2020 14:50</v>
      </c>
      <c r="V2731">
        <f>IFERROR(IF(W2731=Z2731,VLOOKUP($U2731,[1]C8842!$G$2:$M$145,3,FALSE),0),0)</f>
        <v>23</v>
      </c>
      <c r="W2731">
        <f>VLOOKUP(RIGHT($V$1,5),Key!$A$9:$B$14,2,FALSE)</f>
        <v>10.199999999999999</v>
      </c>
      <c r="X2731">
        <f t="shared" si="214"/>
        <v>0</v>
      </c>
      <c r="Y2731">
        <f>VLOOKUP(RIGHT($X$1,5),Key!$A$9:$B$14,2,FALSE)</f>
        <v>3.7</v>
      </c>
      <c r="Z2731">
        <f t="shared" si="212"/>
        <v>10.199999999999999</v>
      </c>
      <c r="AA2731">
        <f t="shared" si="213"/>
        <v>23</v>
      </c>
    </row>
    <row r="2732" spans="1:27" x14ac:dyDescent="0.3">
      <c r="A2732">
        <v>100067</v>
      </c>
      <c r="B2732">
        <v>230922</v>
      </c>
      <c r="C2732" s="3">
        <v>44130.619444444441</v>
      </c>
      <c r="D2732">
        <v>3</v>
      </c>
      <c r="E2732">
        <v>2</v>
      </c>
      <c r="F2732" t="s">
        <v>26</v>
      </c>
      <c r="G2732">
        <v>1</v>
      </c>
      <c r="H2732">
        <v>65.125</v>
      </c>
      <c r="I2732">
        <v>16.703130000000002</v>
      </c>
      <c r="J2732">
        <v>0.92578130000000003</v>
      </c>
      <c r="K2732">
        <v>93.039060000000006</v>
      </c>
      <c r="L2732" s="3">
        <v>44130.37222222222</v>
      </c>
      <c r="M2732">
        <v>17.18</v>
      </c>
      <c r="N2732" t="s">
        <v>28</v>
      </c>
      <c r="P2732">
        <f>(C2732-Key!$B$1)*24</f>
        <v>-0.18333333340706304</v>
      </c>
      <c r="Q2732">
        <f>(Key!$B$2-'17.1'!C2732)*24</f>
        <v>3.1333333334187046</v>
      </c>
      <c r="R2732" s="3">
        <f>C2732-(M2732-Key!$B$5)/(24*Key!$B$6)</f>
        <v>44130.605629629623</v>
      </c>
      <c r="S2732">
        <f>M2732-Key!$B$5</f>
        <v>14.92</v>
      </c>
      <c r="T2732" s="2">
        <f t="shared" si="210"/>
        <v>44129.618055555555</v>
      </c>
      <c r="U2732" t="str">
        <f t="shared" si="211"/>
        <v>10-25-2020 14:50</v>
      </c>
      <c r="V2732">
        <f>IFERROR(IF(W2732=Z2732,VLOOKUP($U2732,[1]C8842!$G$2:$M$145,3,FALSE),0),0)</f>
        <v>23</v>
      </c>
      <c r="W2732">
        <f>VLOOKUP(RIGHT($V$1,5),Key!$A$9:$B$14,2,FALSE)</f>
        <v>10.199999999999999</v>
      </c>
      <c r="X2732">
        <f t="shared" si="214"/>
        <v>0</v>
      </c>
      <c r="Y2732">
        <f>VLOOKUP(RIGHT($X$1,5),Key!$A$9:$B$14,2,FALSE)</f>
        <v>3.7</v>
      </c>
      <c r="Z2732">
        <f t="shared" si="212"/>
        <v>10.199999999999999</v>
      </c>
      <c r="AA2732">
        <f t="shared" si="213"/>
        <v>23</v>
      </c>
    </row>
    <row r="2733" spans="1:27" x14ac:dyDescent="0.3">
      <c r="A2733">
        <v>100067</v>
      </c>
      <c r="B2733">
        <v>230922</v>
      </c>
      <c r="C2733" s="3">
        <v>44130.619444444441</v>
      </c>
      <c r="D2733">
        <v>2</v>
      </c>
      <c r="E2733">
        <v>1</v>
      </c>
      <c r="F2733" t="s">
        <v>26</v>
      </c>
      <c r="G2733">
        <v>1</v>
      </c>
      <c r="H2733">
        <v>68.640630000000002</v>
      </c>
      <c r="I2733">
        <v>17.40625</v>
      </c>
      <c r="J2733">
        <v>0.90625</v>
      </c>
      <c r="K2733">
        <v>82.035160000000005</v>
      </c>
      <c r="L2733" s="3">
        <v>44130.37222222222</v>
      </c>
      <c r="M2733">
        <v>17.18</v>
      </c>
      <c r="N2733" t="s">
        <v>28</v>
      </c>
      <c r="P2733">
        <f>(C2733-Key!$B$1)*24</f>
        <v>-0.18333333340706304</v>
      </c>
      <c r="Q2733">
        <f>(Key!$B$2-'17.1'!C2733)*24</f>
        <v>3.1333333334187046</v>
      </c>
      <c r="R2733" s="3">
        <f>C2733-(M2733-Key!$B$5)/(24*Key!$B$6)</f>
        <v>44130.605629629623</v>
      </c>
      <c r="S2733">
        <f>M2733-Key!$B$5</f>
        <v>14.92</v>
      </c>
      <c r="T2733" s="2">
        <f t="shared" si="210"/>
        <v>44129.618055555555</v>
      </c>
      <c r="U2733" t="str">
        <f t="shared" si="211"/>
        <v>10-25-2020 14:50</v>
      </c>
      <c r="V2733">
        <f>IFERROR(IF(W2733=Z2733,VLOOKUP($U2733,[1]C8842!$G$2:$M$145,3,FALSE),0),0)</f>
        <v>23</v>
      </c>
      <c r="W2733">
        <f>VLOOKUP(RIGHT($V$1,5),Key!$A$9:$B$14,2,FALSE)</f>
        <v>10.199999999999999</v>
      </c>
      <c r="X2733">
        <f t="shared" si="214"/>
        <v>0</v>
      </c>
      <c r="Y2733">
        <f>VLOOKUP(RIGHT($X$1,5),Key!$A$9:$B$14,2,FALSE)</f>
        <v>3.7</v>
      </c>
      <c r="Z2733">
        <f t="shared" si="212"/>
        <v>10.199999999999999</v>
      </c>
      <c r="AA2733">
        <f t="shared" si="213"/>
        <v>23</v>
      </c>
    </row>
    <row r="2734" spans="1:27" x14ac:dyDescent="0.3">
      <c r="A2734">
        <v>100067</v>
      </c>
      <c r="B2734">
        <v>230922</v>
      </c>
      <c r="C2734" s="3">
        <v>44130.619444444441</v>
      </c>
      <c r="D2734">
        <v>3</v>
      </c>
      <c r="E2734">
        <v>2</v>
      </c>
      <c r="F2734" t="s">
        <v>26</v>
      </c>
      <c r="G2734">
        <v>4</v>
      </c>
      <c r="H2734">
        <v>61.984380000000002</v>
      </c>
      <c r="I2734">
        <v>71.121089999999995</v>
      </c>
      <c r="J2734">
        <v>3.3125</v>
      </c>
      <c r="K2734">
        <v>94.039060000000006</v>
      </c>
      <c r="L2734" s="3">
        <v>44130.37222222222</v>
      </c>
      <c r="M2734">
        <v>17.18</v>
      </c>
      <c r="N2734" t="s">
        <v>28</v>
      </c>
      <c r="P2734">
        <f>(C2734-Key!$B$1)*24</f>
        <v>-0.18333333340706304</v>
      </c>
      <c r="Q2734">
        <f>(Key!$B$2-'17.1'!C2734)*24</f>
        <v>3.1333333334187046</v>
      </c>
      <c r="R2734" s="3">
        <f>C2734-(M2734-Key!$B$5)/(24*Key!$B$6)</f>
        <v>44130.605629629623</v>
      </c>
      <c r="S2734">
        <f>M2734-Key!$B$5</f>
        <v>14.92</v>
      </c>
      <c r="T2734" s="2">
        <f t="shared" si="210"/>
        <v>44129.618055555555</v>
      </c>
      <c r="U2734" t="str">
        <f t="shared" si="211"/>
        <v>10-25-2020 14:50</v>
      </c>
      <c r="V2734">
        <f>IFERROR(IF(W2734=Z2734,VLOOKUP($U2734,[1]C8842!$G$2:$M$145,3,FALSE),0),0)</f>
        <v>23</v>
      </c>
      <c r="W2734">
        <f>VLOOKUP(RIGHT($V$1,5),Key!$A$9:$B$14,2,FALSE)</f>
        <v>10.199999999999999</v>
      </c>
      <c r="X2734">
        <f t="shared" si="214"/>
        <v>0</v>
      </c>
      <c r="Y2734">
        <f>VLOOKUP(RIGHT($X$1,5),Key!$A$9:$B$14,2,FALSE)</f>
        <v>3.7</v>
      </c>
      <c r="Z2734">
        <f t="shared" si="212"/>
        <v>10.199999999999999</v>
      </c>
      <c r="AA2734">
        <f t="shared" si="213"/>
        <v>23</v>
      </c>
    </row>
    <row r="2735" spans="1:27" x14ac:dyDescent="0.3">
      <c r="A2735">
        <v>100067</v>
      </c>
      <c r="B2735">
        <v>230922</v>
      </c>
      <c r="C2735" s="3">
        <v>44130.620138888888</v>
      </c>
      <c r="D2735">
        <v>2</v>
      </c>
      <c r="E2735">
        <v>1</v>
      </c>
      <c r="F2735" t="s">
        <v>26</v>
      </c>
      <c r="G2735">
        <v>1</v>
      </c>
      <c r="H2735">
        <v>66.359380000000002</v>
      </c>
      <c r="I2735">
        <v>14.964840000000001</v>
      </c>
      <c r="J2735">
        <v>0.83984380000000003</v>
      </c>
      <c r="K2735">
        <v>80.03125</v>
      </c>
      <c r="L2735" s="3">
        <v>44130.37222222222</v>
      </c>
      <c r="M2735">
        <v>17.18</v>
      </c>
      <c r="N2735" t="s">
        <v>28</v>
      </c>
      <c r="P2735">
        <f>(C2735-Key!$B$1)*24</f>
        <v>-0.16666666668606922</v>
      </c>
      <c r="Q2735">
        <f>(Key!$B$2-'17.1'!C2735)*24</f>
        <v>3.1166666666977108</v>
      </c>
      <c r="R2735" s="3">
        <f>C2735-(M2735-Key!$B$5)/(24*Key!$B$6)</f>
        <v>44130.60632407407</v>
      </c>
      <c r="S2735">
        <f>M2735-Key!$B$5</f>
        <v>14.92</v>
      </c>
      <c r="T2735" s="2">
        <f t="shared" si="210"/>
        <v>44129.618055555555</v>
      </c>
      <c r="U2735" t="str">
        <f t="shared" si="211"/>
        <v>10-25-2020 14:50</v>
      </c>
      <c r="V2735">
        <f>IFERROR(IF(W2735=Z2735,VLOOKUP($U2735,[1]C8842!$G$2:$M$145,3,FALSE),0),0)</f>
        <v>23</v>
      </c>
      <c r="W2735">
        <f>VLOOKUP(RIGHT($V$1,5),Key!$A$9:$B$14,2,FALSE)</f>
        <v>10.199999999999999</v>
      </c>
      <c r="X2735">
        <f t="shared" si="214"/>
        <v>0</v>
      </c>
      <c r="Y2735">
        <f>VLOOKUP(RIGHT($X$1,5),Key!$A$9:$B$14,2,FALSE)</f>
        <v>3.7</v>
      </c>
      <c r="Z2735">
        <f t="shared" si="212"/>
        <v>10.199999999999999</v>
      </c>
      <c r="AA2735">
        <f t="shared" si="213"/>
        <v>23</v>
      </c>
    </row>
    <row r="2736" spans="1:27" x14ac:dyDescent="0.3">
      <c r="A2736">
        <v>100067</v>
      </c>
      <c r="B2736">
        <v>230922</v>
      </c>
      <c r="C2736" s="3">
        <v>44130.620138888888</v>
      </c>
      <c r="D2736">
        <v>2</v>
      </c>
      <c r="E2736">
        <v>1</v>
      </c>
      <c r="F2736" t="s">
        <v>26</v>
      </c>
      <c r="G2736">
        <v>1</v>
      </c>
      <c r="H2736">
        <v>66.789060000000006</v>
      </c>
      <c r="I2736">
        <v>19.375</v>
      </c>
      <c r="J2736">
        <v>1.0078130000000001</v>
      </c>
      <c r="K2736">
        <v>80.03125</v>
      </c>
      <c r="L2736" s="3">
        <v>44130.37222222222</v>
      </c>
      <c r="M2736">
        <v>17.18</v>
      </c>
      <c r="N2736" t="s">
        <v>28</v>
      </c>
      <c r="P2736">
        <f>(C2736-Key!$B$1)*24</f>
        <v>-0.16666666668606922</v>
      </c>
      <c r="Q2736">
        <f>(Key!$B$2-'17.1'!C2736)*24</f>
        <v>3.1166666666977108</v>
      </c>
      <c r="R2736" s="3">
        <f>C2736-(M2736-Key!$B$5)/(24*Key!$B$6)</f>
        <v>44130.60632407407</v>
      </c>
      <c r="S2736">
        <f>M2736-Key!$B$5</f>
        <v>14.92</v>
      </c>
      <c r="T2736" s="2">
        <f t="shared" si="210"/>
        <v>44129.618055555555</v>
      </c>
      <c r="U2736" t="str">
        <f t="shared" si="211"/>
        <v>10-25-2020 14:50</v>
      </c>
      <c r="V2736">
        <f>IFERROR(IF(W2736=Z2736,VLOOKUP($U2736,[1]C8842!$G$2:$M$145,3,FALSE),0),0)</f>
        <v>23</v>
      </c>
      <c r="W2736">
        <f>VLOOKUP(RIGHT($V$1,5),Key!$A$9:$B$14,2,FALSE)</f>
        <v>10.199999999999999</v>
      </c>
      <c r="X2736">
        <f t="shared" si="214"/>
        <v>0</v>
      </c>
      <c r="Y2736">
        <f>VLOOKUP(RIGHT($X$1,5),Key!$A$9:$B$14,2,FALSE)</f>
        <v>3.7</v>
      </c>
      <c r="Z2736">
        <f t="shared" si="212"/>
        <v>10.199999999999999</v>
      </c>
      <c r="AA2736">
        <f t="shared" si="213"/>
        <v>23</v>
      </c>
    </row>
    <row r="2737" spans="1:27" x14ac:dyDescent="0.3">
      <c r="A2737">
        <v>100067</v>
      </c>
      <c r="B2737">
        <v>230922</v>
      </c>
      <c r="C2737" s="3">
        <v>44130.620138888888</v>
      </c>
      <c r="D2737">
        <v>2</v>
      </c>
      <c r="E2737">
        <v>1</v>
      </c>
      <c r="F2737" t="s">
        <v>26</v>
      </c>
      <c r="G2737">
        <v>1</v>
      </c>
      <c r="H2737">
        <v>65.847660000000005</v>
      </c>
      <c r="I2737">
        <v>15.589840000000001</v>
      </c>
      <c r="J2737">
        <v>0.87109380000000003</v>
      </c>
      <c r="K2737">
        <v>82.035160000000005</v>
      </c>
      <c r="L2737" s="3">
        <v>44130.37222222222</v>
      </c>
      <c r="M2737">
        <v>17.18</v>
      </c>
      <c r="N2737" t="s">
        <v>28</v>
      </c>
      <c r="P2737">
        <f>(C2737-Key!$B$1)*24</f>
        <v>-0.16666666668606922</v>
      </c>
      <c r="Q2737">
        <f>(Key!$B$2-'17.1'!C2737)*24</f>
        <v>3.1166666666977108</v>
      </c>
      <c r="R2737" s="3">
        <f>C2737-(M2737-Key!$B$5)/(24*Key!$B$6)</f>
        <v>44130.60632407407</v>
      </c>
      <c r="S2737">
        <f>M2737-Key!$B$5</f>
        <v>14.92</v>
      </c>
      <c r="T2737" s="2">
        <f t="shared" si="210"/>
        <v>44129.618055555555</v>
      </c>
      <c r="U2737" t="str">
        <f t="shared" si="211"/>
        <v>10-25-2020 14:50</v>
      </c>
      <c r="V2737">
        <f>IFERROR(IF(W2737=Z2737,VLOOKUP($U2737,[1]C8842!$G$2:$M$145,3,FALSE),0),0)</f>
        <v>23</v>
      </c>
      <c r="W2737">
        <f>VLOOKUP(RIGHT($V$1,5),Key!$A$9:$B$14,2,FALSE)</f>
        <v>10.199999999999999</v>
      </c>
      <c r="X2737">
        <f t="shared" si="214"/>
        <v>0</v>
      </c>
      <c r="Y2737">
        <f>VLOOKUP(RIGHT($X$1,5),Key!$A$9:$B$14,2,FALSE)</f>
        <v>3.7</v>
      </c>
      <c r="Z2737">
        <f t="shared" si="212"/>
        <v>10.199999999999999</v>
      </c>
      <c r="AA2737">
        <f t="shared" si="213"/>
        <v>23</v>
      </c>
    </row>
    <row r="2738" spans="1:27" x14ac:dyDescent="0.3">
      <c r="A2738">
        <v>100067</v>
      </c>
      <c r="B2738">
        <v>230922</v>
      </c>
      <c r="C2738" s="3">
        <v>44130.620138888888</v>
      </c>
      <c r="D2738">
        <v>3</v>
      </c>
      <c r="E2738">
        <v>2</v>
      </c>
      <c r="F2738" t="s">
        <v>26</v>
      </c>
      <c r="G2738">
        <v>5</v>
      </c>
      <c r="H2738">
        <v>62.253909999999998</v>
      </c>
      <c r="I2738">
        <v>82.078130000000002</v>
      </c>
      <c r="J2738">
        <v>3.765625</v>
      </c>
      <c r="K2738">
        <v>92.039060000000006</v>
      </c>
      <c r="L2738" s="3">
        <v>44130.37222222222</v>
      </c>
      <c r="M2738">
        <v>17.18</v>
      </c>
      <c r="N2738" t="s">
        <v>28</v>
      </c>
      <c r="P2738">
        <f>(C2738-Key!$B$1)*24</f>
        <v>-0.16666666668606922</v>
      </c>
      <c r="Q2738">
        <f>(Key!$B$2-'17.1'!C2738)*24</f>
        <v>3.1166666666977108</v>
      </c>
      <c r="R2738" s="3">
        <f>C2738-(M2738-Key!$B$5)/(24*Key!$B$6)</f>
        <v>44130.60632407407</v>
      </c>
      <c r="S2738">
        <f>M2738-Key!$B$5</f>
        <v>14.92</v>
      </c>
      <c r="T2738" s="2">
        <f t="shared" si="210"/>
        <v>44129.618055555555</v>
      </c>
      <c r="U2738" t="str">
        <f t="shared" si="211"/>
        <v>10-25-2020 14:50</v>
      </c>
      <c r="V2738">
        <f>IFERROR(IF(W2738=Z2738,VLOOKUP($U2738,[1]C8842!$G$2:$M$145,3,FALSE),0),0)</f>
        <v>23</v>
      </c>
      <c r="W2738">
        <f>VLOOKUP(RIGHT($V$1,5),Key!$A$9:$B$14,2,FALSE)</f>
        <v>10.199999999999999</v>
      </c>
      <c r="X2738">
        <f t="shared" si="214"/>
        <v>0</v>
      </c>
      <c r="Y2738">
        <f>VLOOKUP(RIGHT($X$1,5),Key!$A$9:$B$14,2,FALSE)</f>
        <v>3.7</v>
      </c>
      <c r="Z2738">
        <f t="shared" si="212"/>
        <v>10.199999999999999</v>
      </c>
      <c r="AA2738">
        <f t="shared" si="213"/>
        <v>23</v>
      </c>
    </row>
    <row r="2739" spans="1:27" x14ac:dyDescent="0.3">
      <c r="A2739">
        <v>100067</v>
      </c>
      <c r="B2739">
        <v>230922</v>
      </c>
      <c r="C2739" s="3">
        <v>44130.620138888888</v>
      </c>
      <c r="D2739">
        <v>1</v>
      </c>
      <c r="E2739">
        <v>1</v>
      </c>
      <c r="F2739" t="s">
        <v>25</v>
      </c>
      <c r="G2739">
        <v>1</v>
      </c>
      <c r="H2739">
        <v>71.097660000000005</v>
      </c>
      <c r="I2739">
        <v>16.441410000000001</v>
      </c>
      <c r="J2739">
        <v>0.83984380000000003</v>
      </c>
      <c r="K2739">
        <v>57.023440000000001</v>
      </c>
      <c r="L2739" s="3">
        <v>44130.37222222222</v>
      </c>
      <c r="M2739">
        <v>17.18</v>
      </c>
      <c r="N2739" t="s">
        <v>28</v>
      </c>
      <c r="P2739">
        <f>(C2739-Key!$B$1)*24</f>
        <v>-0.16666666668606922</v>
      </c>
      <c r="Q2739">
        <f>(Key!$B$2-'17.1'!C2739)*24</f>
        <v>3.1166666666977108</v>
      </c>
      <c r="R2739" s="3">
        <f>C2739-(M2739-Key!$B$5)/(24*Key!$B$6)</f>
        <v>44130.60632407407</v>
      </c>
      <c r="S2739">
        <f>M2739-Key!$B$5</f>
        <v>14.92</v>
      </c>
      <c r="T2739" s="2">
        <f t="shared" si="210"/>
        <v>44129.618055555555</v>
      </c>
      <c r="U2739" t="str">
        <f t="shared" si="211"/>
        <v>10-25-2020 14:50</v>
      </c>
      <c r="V2739">
        <f>IFERROR(IF(W2739=Z2739,VLOOKUP($U2739,[1]C8842!$G$2:$M$145,3,FALSE),0),0)</f>
        <v>23</v>
      </c>
      <c r="W2739">
        <f>VLOOKUP(RIGHT($V$1,5),Key!$A$9:$B$14,2,FALSE)</f>
        <v>10.199999999999999</v>
      </c>
      <c r="X2739">
        <f t="shared" si="214"/>
        <v>0</v>
      </c>
      <c r="Y2739">
        <f>VLOOKUP(RIGHT($X$1,5),Key!$A$9:$B$14,2,FALSE)</f>
        <v>3.7</v>
      </c>
      <c r="Z2739">
        <f t="shared" si="212"/>
        <v>10.199999999999999</v>
      </c>
      <c r="AA2739">
        <f t="shared" si="213"/>
        <v>23</v>
      </c>
    </row>
    <row r="2740" spans="1:27" x14ac:dyDescent="0.3">
      <c r="A2740">
        <v>100067</v>
      </c>
      <c r="B2740">
        <v>230922</v>
      </c>
      <c r="C2740" s="3">
        <v>44130.620138888888</v>
      </c>
      <c r="D2740">
        <v>3</v>
      </c>
      <c r="E2740">
        <v>2</v>
      </c>
      <c r="F2740" t="s">
        <v>26</v>
      </c>
      <c r="G2740">
        <v>1</v>
      </c>
      <c r="H2740">
        <v>66.445310000000006</v>
      </c>
      <c r="I2740">
        <v>18.16797</v>
      </c>
      <c r="J2740">
        <v>0.96484380000000003</v>
      </c>
      <c r="K2740">
        <v>94.039060000000006</v>
      </c>
      <c r="L2740" s="3">
        <v>44130.37222222222</v>
      </c>
      <c r="M2740">
        <v>17.18</v>
      </c>
      <c r="N2740" t="s">
        <v>28</v>
      </c>
      <c r="P2740">
        <f>(C2740-Key!$B$1)*24</f>
        <v>-0.16666666668606922</v>
      </c>
      <c r="Q2740">
        <f>(Key!$B$2-'17.1'!C2740)*24</f>
        <v>3.1166666666977108</v>
      </c>
      <c r="R2740" s="3">
        <f>C2740-(M2740-Key!$B$5)/(24*Key!$B$6)</f>
        <v>44130.60632407407</v>
      </c>
      <c r="S2740">
        <f>M2740-Key!$B$5</f>
        <v>14.92</v>
      </c>
      <c r="T2740" s="2">
        <f t="shared" si="210"/>
        <v>44129.618055555555</v>
      </c>
      <c r="U2740" t="str">
        <f t="shared" si="211"/>
        <v>10-25-2020 14:50</v>
      </c>
      <c r="V2740">
        <f>IFERROR(IF(W2740=Z2740,VLOOKUP($U2740,[1]C8842!$G$2:$M$145,3,FALSE),0),0)</f>
        <v>23</v>
      </c>
      <c r="W2740">
        <f>VLOOKUP(RIGHT($V$1,5),Key!$A$9:$B$14,2,FALSE)</f>
        <v>10.199999999999999</v>
      </c>
      <c r="X2740">
        <f t="shared" si="214"/>
        <v>0</v>
      </c>
      <c r="Y2740">
        <f>VLOOKUP(RIGHT($X$1,5),Key!$A$9:$B$14,2,FALSE)</f>
        <v>3.7</v>
      </c>
      <c r="Z2740">
        <f t="shared" si="212"/>
        <v>10.199999999999999</v>
      </c>
      <c r="AA2740">
        <f t="shared" si="213"/>
        <v>23</v>
      </c>
    </row>
    <row r="2741" spans="1:27" x14ac:dyDescent="0.3">
      <c r="A2741">
        <v>100067</v>
      </c>
      <c r="B2741">
        <v>230922</v>
      </c>
      <c r="C2741" s="3">
        <v>44130.620138888888</v>
      </c>
      <c r="D2741">
        <v>1</v>
      </c>
      <c r="E2741">
        <v>1</v>
      </c>
      <c r="F2741" t="s">
        <v>25</v>
      </c>
      <c r="G2741">
        <v>1</v>
      </c>
      <c r="H2741">
        <v>71.394530000000003</v>
      </c>
      <c r="I2741">
        <v>15.03125</v>
      </c>
      <c r="J2741">
        <v>0.78125</v>
      </c>
      <c r="K2741">
        <v>60.023440000000001</v>
      </c>
      <c r="L2741" s="3">
        <v>44130.37222222222</v>
      </c>
      <c r="M2741">
        <v>17.18</v>
      </c>
      <c r="N2741" t="s">
        <v>28</v>
      </c>
      <c r="P2741">
        <f>(C2741-Key!$B$1)*24</f>
        <v>-0.16666666668606922</v>
      </c>
      <c r="Q2741">
        <f>(Key!$B$2-'17.1'!C2741)*24</f>
        <v>3.1166666666977108</v>
      </c>
      <c r="R2741" s="3">
        <f>C2741-(M2741-Key!$B$5)/(24*Key!$B$6)</f>
        <v>44130.60632407407</v>
      </c>
      <c r="S2741">
        <f>M2741-Key!$B$5</f>
        <v>14.92</v>
      </c>
      <c r="T2741" s="2">
        <f t="shared" si="210"/>
        <v>44129.618055555555</v>
      </c>
      <c r="U2741" t="str">
        <f t="shared" si="211"/>
        <v>10-25-2020 14:50</v>
      </c>
      <c r="V2741">
        <f>IFERROR(IF(W2741=Z2741,VLOOKUP($U2741,[1]C8842!$G$2:$M$145,3,FALSE),0),0)</f>
        <v>23</v>
      </c>
      <c r="W2741">
        <f>VLOOKUP(RIGHT($V$1,5),Key!$A$9:$B$14,2,FALSE)</f>
        <v>10.199999999999999</v>
      </c>
      <c r="X2741">
        <f t="shared" si="214"/>
        <v>0</v>
      </c>
      <c r="Y2741">
        <f>VLOOKUP(RIGHT($X$1,5),Key!$A$9:$B$14,2,FALSE)</f>
        <v>3.7</v>
      </c>
      <c r="Z2741">
        <f t="shared" si="212"/>
        <v>10.199999999999999</v>
      </c>
      <c r="AA2741">
        <f t="shared" si="213"/>
        <v>23</v>
      </c>
    </row>
    <row r="2742" spans="1:27" x14ac:dyDescent="0.3">
      <c r="A2742">
        <v>100067</v>
      </c>
      <c r="B2742">
        <v>230922</v>
      </c>
      <c r="C2742" s="3">
        <v>44130.620138888888</v>
      </c>
      <c r="D2742">
        <v>0</v>
      </c>
      <c r="E2742">
        <v>2</v>
      </c>
      <c r="F2742" t="s">
        <v>25</v>
      </c>
      <c r="G2742">
        <v>4</v>
      </c>
      <c r="H2742">
        <v>54.53125</v>
      </c>
      <c r="I2742">
        <v>67.855469999999997</v>
      </c>
      <c r="J2742">
        <v>3.6054689999999998</v>
      </c>
      <c r="K2742">
        <v>44.019530000000003</v>
      </c>
      <c r="L2742" s="3">
        <v>44130.37222222222</v>
      </c>
      <c r="M2742">
        <v>17.18</v>
      </c>
      <c r="N2742" t="s">
        <v>28</v>
      </c>
      <c r="P2742">
        <f>(C2742-Key!$B$1)*24</f>
        <v>-0.16666666668606922</v>
      </c>
      <c r="Q2742">
        <f>(Key!$B$2-'17.1'!C2742)*24</f>
        <v>3.1166666666977108</v>
      </c>
      <c r="R2742" s="3">
        <f>C2742-(M2742-Key!$B$5)/(24*Key!$B$6)</f>
        <v>44130.60632407407</v>
      </c>
      <c r="S2742">
        <f>M2742-Key!$B$5</f>
        <v>14.92</v>
      </c>
      <c r="T2742" s="2">
        <f t="shared" si="210"/>
        <v>44129.618055555555</v>
      </c>
      <c r="U2742" t="str">
        <f t="shared" si="211"/>
        <v>10-25-2020 14:50</v>
      </c>
      <c r="V2742">
        <f>IFERROR(IF(W2742=Z2742,VLOOKUP($U2742,[1]C8842!$G$2:$M$145,3,FALSE),0),0)</f>
        <v>23</v>
      </c>
      <c r="W2742">
        <f>VLOOKUP(RIGHT($V$1,5),Key!$A$9:$B$14,2,FALSE)</f>
        <v>10.199999999999999</v>
      </c>
      <c r="X2742">
        <f t="shared" si="214"/>
        <v>0</v>
      </c>
      <c r="Y2742">
        <f>VLOOKUP(RIGHT($X$1,5),Key!$A$9:$B$14,2,FALSE)</f>
        <v>3.7</v>
      </c>
      <c r="Z2742">
        <f t="shared" si="212"/>
        <v>10.199999999999999</v>
      </c>
      <c r="AA2742">
        <f t="shared" si="213"/>
        <v>23</v>
      </c>
    </row>
    <row r="2743" spans="1:27" x14ac:dyDescent="0.3">
      <c r="A2743">
        <v>100067</v>
      </c>
      <c r="B2743">
        <v>230922</v>
      </c>
      <c r="C2743" s="3">
        <v>44130.620138888888</v>
      </c>
      <c r="D2743">
        <v>2</v>
      </c>
      <c r="E2743">
        <v>1</v>
      </c>
      <c r="F2743" t="s">
        <v>26</v>
      </c>
      <c r="G2743">
        <v>1</v>
      </c>
      <c r="H2743">
        <v>68.246089999999995</v>
      </c>
      <c r="I2743">
        <v>15.45313</v>
      </c>
      <c r="J2743">
        <v>0.8359375</v>
      </c>
      <c r="K2743">
        <v>82.035160000000005</v>
      </c>
      <c r="L2743" s="3">
        <v>44130.37222222222</v>
      </c>
      <c r="M2743">
        <v>17.18</v>
      </c>
      <c r="N2743" t="s">
        <v>28</v>
      </c>
      <c r="P2743">
        <f>(C2743-Key!$B$1)*24</f>
        <v>-0.16666666668606922</v>
      </c>
      <c r="Q2743">
        <f>(Key!$B$2-'17.1'!C2743)*24</f>
        <v>3.1166666666977108</v>
      </c>
      <c r="R2743" s="3">
        <f>C2743-(M2743-Key!$B$5)/(24*Key!$B$6)</f>
        <v>44130.60632407407</v>
      </c>
      <c r="S2743">
        <f>M2743-Key!$B$5</f>
        <v>14.92</v>
      </c>
      <c r="T2743" s="2">
        <f t="shared" si="210"/>
        <v>44129.618055555555</v>
      </c>
      <c r="U2743" t="str">
        <f t="shared" si="211"/>
        <v>10-25-2020 14:50</v>
      </c>
      <c r="V2743">
        <f>IFERROR(IF(W2743=Z2743,VLOOKUP($U2743,[1]C8842!$G$2:$M$145,3,FALSE),0),0)</f>
        <v>23</v>
      </c>
      <c r="W2743">
        <f>VLOOKUP(RIGHT($V$1,5),Key!$A$9:$B$14,2,FALSE)</f>
        <v>10.199999999999999</v>
      </c>
      <c r="X2743">
        <f t="shared" si="214"/>
        <v>0</v>
      </c>
      <c r="Y2743">
        <f>VLOOKUP(RIGHT($X$1,5),Key!$A$9:$B$14,2,FALSE)</f>
        <v>3.7</v>
      </c>
      <c r="Z2743">
        <f t="shared" si="212"/>
        <v>10.199999999999999</v>
      </c>
      <c r="AA2743">
        <f t="shared" si="213"/>
        <v>23</v>
      </c>
    </row>
    <row r="2744" spans="1:27" x14ac:dyDescent="0.3">
      <c r="A2744">
        <v>100067</v>
      </c>
      <c r="B2744">
        <v>230922</v>
      </c>
      <c r="C2744" s="3">
        <v>44130.620138888888</v>
      </c>
      <c r="D2744">
        <v>3</v>
      </c>
      <c r="E2744">
        <v>2</v>
      </c>
      <c r="F2744" t="s">
        <v>26</v>
      </c>
      <c r="G2744">
        <v>2</v>
      </c>
      <c r="H2744">
        <v>65.273439999999994</v>
      </c>
      <c r="I2744">
        <v>20.59375</v>
      </c>
      <c r="J2744">
        <v>1.082031</v>
      </c>
      <c r="K2744">
        <v>94.039060000000006</v>
      </c>
      <c r="L2744" s="3">
        <v>44130.37222222222</v>
      </c>
      <c r="M2744">
        <v>17.18</v>
      </c>
      <c r="N2744" t="s">
        <v>28</v>
      </c>
      <c r="P2744">
        <f>(C2744-Key!$B$1)*24</f>
        <v>-0.16666666668606922</v>
      </c>
      <c r="Q2744">
        <f>(Key!$B$2-'17.1'!C2744)*24</f>
        <v>3.1166666666977108</v>
      </c>
      <c r="R2744" s="3">
        <f>C2744-(M2744-Key!$B$5)/(24*Key!$B$6)</f>
        <v>44130.60632407407</v>
      </c>
      <c r="S2744">
        <f>M2744-Key!$B$5</f>
        <v>14.92</v>
      </c>
      <c r="T2744" s="2">
        <f t="shared" si="210"/>
        <v>44129.618055555555</v>
      </c>
      <c r="U2744" t="str">
        <f t="shared" si="211"/>
        <v>10-25-2020 14:50</v>
      </c>
      <c r="V2744">
        <f>IFERROR(IF(W2744=Z2744,VLOOKUP($U2744,[1]C8842!$G$2:$M$145,3,FALSE),0),0)</f>
        <v>23</v>
      </c>
      <c r="W2744">
        <f>VLOOKUP(RIGHT($V$1,5),Key!$A$9:$B$14,2,FALSE)</f>
        <v>10.199999999999999</v>
      </c>
      <c r="X2744">
        <f t="shared" si="214"/>
        <v>0</v>
      </c>
      <c r="Y2744">
        <f>VLOOKUP(RIGHT($X$1,5),Key!$A$9:$B$14,2,FALSE)</f>
        <v>3.7</v>
      </c>
      <c r="Z2744">
        <f t="shared" si="212"/>
        <v>10.199999999999999</v>
      </c>
      <c r="AA2744">
        <f t="shared" si="213"/>
        <v>23</v>
      </c>
    </row>
    <row r="2745" spans="1:27" x14ac:dyDescent="0.3">
      <c r="A2745">
        <v>100067</v>
      </c>
      <c r="B2745">
        <v>230922</v>
      </c>
      <c r="C2745" s="3">
        <v>44130.620138888888</v>
      </c>
      <c r="D2745">
        <v>3</v>
      </c>
      <c r="E2745">
        <v>2</v>
      </c>
      <c r="F2745" t="s">
        <v>26</v>
      </c>
      <c r="G2745">
        <v>1</v>
      </c>
      <c r="H2745">
        <v>66.527339999999995</v>
      </c>
      <c r="I2745">
        <v>15.8125</v>
      </c>
      <c r="J2745">
        <v>0.87109380000000003</v>
      </c>
      <c r="K2745">
        <v>94.039060000000006</v>
      </c>
      <c r="L2745" s="3">
        <v>44130.37222222222</v>
      </c>
      <c r="M2745">
        <v>17.18</v>
      </c>
      <c r="N2745" t="s">
        <v>28</v>
      </c>
      <c r="P2745">
        <f>(C2745-Key!$B$1)*24</f>
        <v>-0.16666666668606922</v>
      </c>
      <c r="Q2745">
        <f>(Key!$B$2-'17.1'!C2745)*24</f>
        <v>3.1166666666977108</v>
      </c>
      <c r="R2745" s="3">
        <f>C2745-(M2745-Key!$B$5)/(24*Key!$B$6)</f>
        <v>44130.60632407407</v>
      </c>
      <c r="S2745">
        <f>M2745-Key!$B$5</f>
        <v>14.92</v>
      </c>
      <c r="T2745" s="2">
        <f t="shared" si="210"/>
        <v>44129.618055555555</v>
      </c>
      <c r="U2745" t="str">
        <f t="shared" si="211"/>
        <v>10-25-2020 14:50</v>
      </c>
      <c r="V2745">
        <f>IFERROR(IF(W2745=Z2745,VLOOKUP($U2745,[1]C8842!$G$2:$M$145,3,FALSE),0),0)</f>
        <v>23</v>
      </c>
      <c r="W2745">
        <f>VLOOKUP(RIGHT($V$1,5),Key!$A$9:$B$14,2,FALSE)</f>
        <v>10.199999999999999</v>
      </c>
      <c r="X2745">
        <f t="shared" si="214"/>
        <v>0</v>
      </c>
      <c r="Y2745">
        <f>VLOOKUP(RIGHT($X$1,5),Key!$A$9:$B$14,2,FALSE)</f>
        <v>3.7</v>
      </c>
      <c r="Z2745">
        <f t="shared" si="212"/>
        <v>10.199999999999999</v>
      </c>
      <c r="AA2745">
        <f t="shared" si="213"/>
        <v>23</v>
      </c>
    </row>
    <row r="2746" spans="1:27" x14ac:dyDescent="0.3">
      <c r="A2746">
        <v>100067</v>
      </c>
      <c r="B2746">
        <v>230922</v>
      </c>
      <c r="C2746" s="3">
        <v>44130.620138888888</v>
      </c>
      <c r="D2746">
        <v>3</v>
      </c>
      <c r="E2746">
        <v>2</v>
      </c>
      <c r="F2746" t="s">
        <v>26</v>
      </c>
      <c r="G2746">
        <v>2</v>
      </c>
      <c r="H2746">
        <v>64.199219999999997</v>
      </c>
      <c r="I2746">
        <v>24.902339999999999</v>
      </c>
      <c r="J2746">
        <v>1.28125</v>
      </c>
      <c r="K2746">
        <v>94.039060000000006</v>
      </c>
      <c r="L2746" s="3">
        <v>44130.37222222222</v>
      </c>
      <c r="M2746">
        <v>17.18</v>
      </c>
      <c r="N2746" t="s">
        <v>28</v>
      </c>
      <c r="P2746">
        <f>(C2746-Key!$B$1)*24</f>
        <v>-0.16666666668606922</v>
      </c>
      <c r="Q2746">
        <f>(Key!$B$2-'17.1'!C2746)*24</f>
        <v>3.1166666666977108</v>
      </c>
      <c r="R2746" s="3">
        <f>C2746-(M2746-Key!$B$5)/(24*Key!$B$6)</f>
        <v>44130.60632407407</v>
      </c>
      <c r="S2746">
        <f>M2746-Key!$B$5</f>
        <v>14.92</v>
      </c>
      <c r="T2746" s="2">
        <f t="shared" si="210"/>
        <v>44129.618055555555</v>
      </c>
      <c r="U2746" t="str">
        <f t="shared" si="211"/>
        <v>10-25-2020 14:50</v>
      </c>
      <c r="V2746">
        <f>IFERROR(IF(W2746=Z2746,VLOOKUP($U2746,[1]C8842!$G$2:$M$145,3,FALSE),0),0)</f>
        <v>23</v>
      </c>
      <c r="W2746">
        <f>VLOOKUP(RIGHT($V$1,5),Key!$A$9:$B$14,2,FALSE)</f>
        <v>10.199999999999999</v>
      </c>
      <c r="X2746">
        <f t="shared" si="214"/>
        <v>0</v>
      </c>
      <c r="Y2746">
        <f>VLOOKUP(RIGHT($X$1,5),Key!$A$9:$B$14,2,FALSE)</f>
        <v>3.7</v>
      </c>
      <c r="Z2746">
        <f t="shared" si="212"/>
        <v>10.199999999999999</v>
      </c>
      <c r="AA2746">
        <f t="shared" si="213"/>
        <v>23</v>
      </c>
    </row>
    <row r="2747" spans="1:27" x14ac:dyDescent="0.3">
      <c r="A2747">
        <v>100067</v>
      </c>
      <c r="B2747">
        <v>230922</v>
      </c>
      <c r="C2747" s="3">
        <v>44130.620138888888</v>
      </c>
      <c r="D2747">
        <v>0</v>
      </c>
      <c r="E2747">
        <v>2</v>
      </c>
      <c r="F2747" t="s">
        <v>25</v>
      </c>
      <c r="G2747">
        <v>1</v>
      </c>
      <c r="H2747">
        <v>67.457030000000003</v>
      </c>
      <c r="I2747">
        <v>18.13672</v>
      </c>
      <c r="J2747">
        <v>0.94921880000000003</v>
      </c>
      <c r="K2747">
        <v>48.019530000000003</v>
      </c>
      <c r="L2747" s="3">
        <v>44130.37222222222</v>
      </c>
      <c r="M2747">
        <v>17.18</v>
      </c>
      <c r="N2747" t="s">
        <v>28</v>
      </c>
      <c r="P2747">
        <f>(C2747-Key!$B$1)*24</f>
        <v>-0.16666666668606922</v>
      </c>
      <c r="Q2747">
        <f>(Key!$B$2-'17.1'!C2747)*24</f>
        <v>3.1166666666977108</v>
      </c>
      <c r="R2747" s="3">
        <f>C2747-(M2747-Key!$B$5)/(24*Key!$B$6)</f>
        <v>44130.60632407407</v>
      </c>
      <c r="S2747">
        <f>M2747-Key!$B$5</f>
        <v>14.92</v>
      </c>
      <c r="T2747" s="2">
        <f t="shared" si="210"/>
        <v>44129.618055555555</v>
      </c>
      <c r="U2747" t="str">
        <f t="shared" si="211"/>
        <v>10-25-2020 14:50</v>
      </c>
      <c r="V2747">
        <f>IFERROR(IF(W2747=Z2747,VLOOKUP($U2747,[1]C8842!$G$2:$M$145,3,FALSE),0),0)</f>
        <v>23</v>
      </c>
      <c r="W2747">
        <f>VLOOKUP(RIGHT($V$1,5),Key!$A$9:$B$14,2,FALSE)</f>
        <v>10.199999999999999</v>
      </c>
      <c r="X2747">
        <f t="shared" si="214"/>
        <v>0</v>
      </c>
      <c r="Y2747">
        <f>VLOOKUP(RIGHT($X$1,5),Key!$A$9:$B$14,2,FALSE)</f>
        <v>3.7</v>
      </c>
      <c r="Z2747">
        <f t="shared" si="212"/>
        <v>10.199999999999999</v>
      </c>
      <c r="AA2747">
        <f t="shared" si="213"/>
        <v>23</v>
      </c>
    </row>
    <row r="2748" spans="1:27" x14ac:dyDescent="0.3">
      <c r="A2748">
        <v>100067</v>
      </c>
      <c r="B2748">
        <v>230922</v>
      </c>
      <c r="C2748" s="3">
        <v>44130.620138888888</v>
      </c>
      <c r="D2748">
        <v>2</v>
      </c>
      <c r="E2748">
        <v>1</v>
      </c>
      <c r="F2748" t="s">
        <v>26</v>
      </c>
      <c r="G2748">
        <v>1</v>
      </c>
      <c r="H2748">
        <v>66.8125</v>
      </c>
      <c r="I2748">
        <v>15.472659999999999</v>
      </c>
      <c r="J2748">
        <v>0.85546880000000003</v>
      </c>
      <c r="K2748">
        <v>82.035160000000005</v>
      </c>
      <c r="L2748" s="3">
        <v>44130.37222222222</v>
      </c>
      <c r="M2748">
        <v>17.18</v>
      </c>
      <c r="N2748" t="s">
        <v>28</v>
      </c>
      <c r="P2748">
        <f>(C2748-Key!$B$1)*24</f>
        <v>-0.16666666668606922</v>
      </c>
      <c r="Q2748">
        <f>(Key!$B$2-'17.1'!C2748)*24</f>
        <v>3.1166666666977108</v>
      </c>
      <c r="R2748" s="3">
        <f>C2748-(M2748-Key!$B$5)/(24*Key!$B$6)</f>
        <v>44130.60632407407</v>
      </c>
      <c r="S2748">
        <f>M2748-Key!$B$5</f>
        <v>14.92</v>
      </c>
      <c r="T2748" s="2">
        <f t="shared" si="210"/>
        <v>44129.618055555555</v>
      </c>
      <c r="U2748" t="str">
        <f t="shared" si="211"/>
        <v>10-25-2020 14:50</v>
      </c>
      <c r="V2748">
        <f>IFERROR(IF(W2748=Z2748,VLOOKUP($U2748,[1]C8842!$G$2:$M$145,3,FALSE),0),0)</f>
        <v>23</v>
      </c>
      <c r="W2748">
        <f>VLOOKUP(RIGHT($V$1,5),Key!$A$9:$B$14,2,FALSE)</f>
        <v>10.199999999999999</v>
      </c>
      <c r="X2748">
        <f t="shared" si="214"/>
        <v>0</v>
      </c>
      <c r="Y2748">
        <f>VLOOKUP(RIGHT($X$1,5),Key!$A$9:$B$14,2,FALSE)</f>
        <v>3.7</v>
      </c>
      <c r="Z2748">
        <f t="shared" si="212"/>
        <v>10.199999999999999</v>
      </c>
      <c r="AA2748">
        <f t="shared" si="213"/>
        <v>23</v>
      </c>
    </row>
    <row r="2749" spans="1:27" x14ac:dyDescent="0.3">
      <c r="A2749">
        <v>100067</v>
      </c>
      <c r="B2749">
        <v>230922</v>
      </c>
      <c r="C2749" s="3">
        <v>44130.620138888888</v>
      </c>
      <c r="D2749">
        <v>1</v>
      </c>
      <c r="E2749">
        <v>1</v>
      </c>
      <c r="F2749" t="s">
        <v>25</v>
      </c>
      <c r="G2749">
        <v>1</v>
      </c>
      <c r="H2749">
        <v>70</v>
      </c>
      <c r="I2749">
        <v>16.11328</v>
      </c>
      <c r="J2749">
        <v>0.828125</v>
      </c>
      <c r="K2749">
        <v>60.023440000000001</v>
      </c>
      <c r="L2749" s="3">
        <v>44130.37222222222</v>
      </c>
      <c r="M2749">
        <v>17.18</v>
      </c>
      <c r="N2749" t="s">
        <v>28</v>
      </c>
      <c r="P2749">
        <f>(C2749-Key!$B$1)*24</f>
        <v>-0.16666666668606922</v>
      </c>
      <c r="Q2749">
        <f>(Key!$B$2-'17.1'!C2749)*24</f>
        <v>3.1166666666977108</v>
      </c>
      <c r="R2749" s="3">
        <f>C2749-(M2749-Key!$B$5)/(24*Key!$B$6)</f>
        <v>44130.60632407407</v>
      </c>
      <c r="S2749">
        <f>M2749-Key!$B$5</f>
        <v>14.92</v>
      </c>
      <c r="T2749" s="2">
        <f t="shared" si="210"/>
        <v>44129.618055555555</v>
      </c>
      <c r="U2749" t="str">
        <f t="shared" si="211"/>
        <v>10-25-2020 14:50</v>
      </c>
      <c r="V2749">
        <f>IFERROR(IF(W2749=Z2749,VLOOKUP($U2749,[1]C8842!$G$2:$M$145,3,FALSE),0),0)</f>
        <v>23</v>
      </c>
      <c r="W2749">
        <f>VLOOKUP(RIGHT($V$1,5),Key!$A$9:$B$14,2,FALSE)</f>
        <v>10.199999999999999</v>
      </c>
      <c r="X2749">
        <f t="shared" si="214"/>
        <v>0</v>
      </c>
      <c r="Y2749">
        <f>VLOOKUP(RIGHT($X$1,5),Key!$A$9:$B$14,2,FALSE)</f>
        <v>3.7</v>
      </c>
      <c r="Z2749">
        <f t="shared" si="212"/>
        <v>10.199999999999999</v>
      </c>
      <c r="AA2749">
        <f t="shared" si="213"/>
        <v>23</v>
      </c>
    </row>
    <row r="2750" spans="1:27" x14ac:dyDescent="0.3">
      <c r="A2750">
        <v>100067</v>
      </c>
      <c r="B2750">
        <v>230922</v>
      </c>
      <c r="C2750" s="3">
        <v>44130.620138888888</v>
      </c>
      <c r="D2750">
        <v>0</v>
      </c>
      <c r="E2750">
        <v>2</v>
      </c>
      <c r="F2750" t="s">
        <v>25</v>
      </c>
      <c r="G2750">
        <v>1</v>
      </c>
      <c r="H2750">
        <v>70.011719999999997</v>
      </c>
      <c r="I2750">
        <v>15.753909999999999</v>
      </c>
      <c r="J2750">
        <v>0.82421880000000003</v>
      </c>
      <c r="K2750">
        <v>45.019530000000003</v>
      </c>
      <c r="L2750" s="3">
        <v>44130.37222222222</v>
      </c>
      <c r="M2750">
        <v>17.18</v>
      </c>
      <c r="N2750" t="s">
        <v>28</v>
      </c>
      <c r="P2750">
        <f>(C2750-Key!$B$1)*24</f>
        <v>-0.16666666668606922</v>
      </c>
      <c r="Q2750">
        <f>(Key!$B$2-'17.1'!C2750)*24</f>
        <v>3.1166666666977108</v>
      </c>
      <c r="R2750" s="3">
        <f>C2750-(M2750-Key!$B$5)/(24*Key!$B$6)</f>
        <v>44130.60632407407</v>
      </c>
      <c r="S2750">
        <f>M2750-Key!$B$5</f>
        <v>14.92</v>
      </c>
      <c r="T2750" s="2">
        <f t="shared" si="210"/>
        <v>44129.618055555555</v>
      </c>
      <c r="U2750" t="str">
        <f t="shared" si="211"/>
        <v>10-25-2020 14:50</v>
      </c>
      <c r="V2750">
        <f>IFERROR(IF(W2750=Z2750,VLOOKUP($U2750,[1]C8842!$G$2:$M$145,3,FALSE),0),0)</f>
        <v>23</v>
      </c>
      <c r="W2750">
        <f>VLOOKUP(RIGHT($V$1,5),Key!$A$9:$B$14,2,FALSE)</f>
        <v>10.199999999999999</v>
      </c>
      <c r="X2750">
        <f t="shared" si="214"/>
        <v>0</v>
      </c>
      <c r="Y2750">
        <f>VLOOKUP(RIGHT($X$1,5),Key!$A$9:$B$14,2,FALSE)</f>
        <v>3.7</v>
      </c>
      <c r="Z2750">
        <f t="shared" si="212"/>
        <v>10.199999999999999</v>
      </c>
      <c r="AA2750">
        <f t="shared" si="213"/>
        <v>23</v>
      </c>
    </row>
    <row r="2751" spans="1:27" x14ac:dyDescent="0.3">
      <c r="A2751">
        <v>100067</v>
      </c>
      <c r="B2751">
        <v>230922</v>
      </c>
      <c r="C2751" s="3">
        <v>44130.620138888888</v>
      </c>
      <c r="D2751">
        <v>0</v>
      </c>
      <c r="E2751">
        <v>2</v>
      </c>
      <c r="F2751" t="s">
        <v>25</v>
      </c>
      <c r="G2751">
        <v>1</v>
      </c>
      <c r="H2751">
        <v>65.007810000000006</v>
      </c>
      <c r="I2751">
        <v>13.84375</v>
      </c>
      <c r="J2751">
        <v>0.80859380000000003</v>
      </c>
      <c r="K2751">
        <v>48.019530000000003</v>
      </c>
      <c r="L2751" s="3">
        <v>44130.37222222222</v>
      </c>
      <c r="M2751">
        <v>17.18</v>
      </c>
      <c r="N2751" t="s">
        <v>28</v>
      </c>
      <c r="P2751">
        <f>(C2751-Key!$B$1)*24</f>
        <v>-0.16666666668606922</v>
      </c>
      <c r="Q2751">
        <f>(Key!$B$2-'17.1'!C2751)*24</f>
        <v>3.1166666666977108</v>
      </c>
      <c r="R2751" s="3">
        <f>C2751-(M2751-Key!$B$5)/(24*Key!$B$6)</f>
        <v>44130.60632407407</v>
      </c>
      <c r="S2751">
        <f>M2751-Key!$B$5</f>
        <v>14.92</v>
      </c>
      <c r="T2751" s="2">
        <f t="shared" si="210"/>
        <v>44129.618055555555</v>
      </c>
      <c r="U2751" t="str">
        <f t="shared" si="211"/>
        <v>10-25-2020 14:50</v>
      </c>
      <c r="V2751">
        <f>IFERROR(IF(W2751=Z2751,VLOOKUP($U2751,[1]C8842!$G$2:$M$145,3,FALSE),0),0)</f>
        <v>23</v>
      </c>
      <c r="W2751">
        <f>VLOOKUP(RIGHT($V$1,5),Key!$A$9:$B$14,2,FALSE)</f>
        <v>10.199999999999999</v>
      </c>
      <c r="X2751">
        <f t="shared" si="214"/>
        <v>0</v>
      </c>
      <c r="Y2751">
        <f>VLOOKUP(RIGHT($X$1,5),Key!$A$9:$B$14,2,FALSE)</f>
        <v>3.7</v>
      </c>
      <c r="Z2751">
        <f t="shared" si="212"/>
        <v>10.199999999999999</v>
      </c>
      <c r="AA2751">
        <f t="shared" si="213"/>
        <v>23</v>
      </c>
    </row>
    <row r="2752" spans="1:27" x14ac:dyDescent="0.3">
      <c r="A2752">
        <v>100067</v>
      </c>
      <c r="B2752">
        <v>230922</v>
      </c>
      <c r="C2752" s="3">
        <v>44130.620138888888</v>
      </c>
      <c r="D2752">
        <v>0</v>
      </c>
      <c r="E2752">
        <v>2</v>
      </c>
      <c r="F2752" t="s">
        <v>25</v>
      </c>
      <c r="G2752">
        <v>1</v>
      </c>
      <c r="H2752">
        <v>65.660160000000005</v>
      </c>
      <c r="I2752">
        <v>19.32422</v>
      </c>
      <c r="J2752">
        <v>1.0234380000000001</v>
      </c>
      <c r="K2752">
        <v>48.019530000000003</v>
      </c>
      <c r="L2752" s="3">
        <v>44130.37222222222</v>
      </c>
      <c r="M2752">
        <v>17.18</v>
      </c>
      <c r="N2752" t="s">
        <v>28</v>
      </c>
      <c r="P2752">
        <f>(C2752-Key!$B$1)*24</f>
        <v>-0.16666666668606922</v>
      </c>
      <c r="Q2752">
        <f>(Key!$B$2-'17.1'!C2752)*24</f>
        <v>3.1166666666977108</v>
      </c>
      <c r="R2752" s="3">
        <f>C2752-(M2752-Key!$B$5)/(24*Key!$B$6)</f>
        <v>44130.60632407407</v>
      </c>
      <c r="S2752">
        <f>M2752-Key!$B$5</f>
        <v>14.92</v>
      </c>
      <c r="T2752" s="2">
        <f t="shared" si="210"/>
        <v>44129.618055555555</v>
      </c>
      <c r="U2752" t="str">
        <f t="shared" si="211"/>
        <v>10-25-2020 14:50</v>
      </c>
      <c r="V2752">
        <f>IFERROR(IF(W2752=Z2752,VLOOKUP($U2752,[1]C8842!$G$2:$M$145,3,FALSE),0),0)</f>
        <v>23</v>
      </c>
      <c r="W2752">
        <f>VLOOKUP(RIGHT($V$1,5),Key!$A$9:$B$14,2,FALSE)</f>
        <v>10.199999999999999</v>
      </c>
      <c r="X2752">
        <f t="shared" si="214"/>
        <v>0</v>
      </c>
      <c r="Y2752">
        <f>VLOOKUP(RIGHT($X$1,5),Key!$A$9:$B$14,2,FALSE)</f>
        <v>3.7</v>
      </c>
      <c r="Z2752">
        <f t="shared" si="212"/>
        <v>10.199999999999999</v>
      </c>
      <c r="AA2752">
        <f t="shared" si="213"/>
        <v>23</v>
      </c>
    </row>
    <row r="2753" spans="1:27" x14ac:dyDescent="0.3">
      <c r="A2753">
        <v>100067</v>
      </c>
      <c r="B2753">
        <v>230922</v>
      </c>
      <c r="C2753" s="3">
        <v>44130.620833333334</v>
      </c>
      <c r="D2753">
        <v>1</v>
      </c>
      <c r="E2753">
        <v>1</v>
      </c>
      <c r="F2753" t="s">
        <v>25</v>
      </c>
      <c r="G2753">
        <v>1</v>
      </c>
      <c r="H2753">
        <v>66.835939999999994</v>
      </c>
      <c r="I2753">
        <v>14.652340000000001</v>
      </c>
      <c r="J2753">
        <v>0.8203125</v>
      </c>
      <c r="K2753">
        <v>59.023440000000001</v>
      </c>
      <c r="L2753" s="3">
        <v>44130.37222222222</v>
      </c>
      <c r="M2753">
        <v>17.18</v>
      </c>
      <c r="N2753" t="s">
        <v>28</v>
      </c>
      <c r="P2753">
        <f>(C2753-Key!$B$1)*24</f>
        <v>-0.1499999999650754</v>
      </c>
      <c r="Q2753">
        <f>(Key!$B$2-'17.1'!C2753)*24</f>
        <v>3.0999999999767169</v>
      </c>
      <c r="R2753" s="3">
        <f>C2753-(M2753-Key!$B$5)/(24*Key!$B$6)</f>
        <v>44130.607018518516</v>
      </c>
      <c r="S2753">
        <f>M2753-Key!$B$5</f>
        <v>14.92</v>
      </c>
      <c r="T2753" s="2">
        <f t="shared" si="210"/>
        <v>44129.618055555555</v>
      </c>
      <c r="U2753" t="str">
        <f t="shared" si="211"/>
        <v>10-25-2020 14:50</v>
      </c>
      <c r="V2753">
        <f>IFERROR(IF(W2753=Z2753,VLOOKUP($U2753,[1]C8842!$G$2:$M$145,3,FALSE),0),0)</f>
        <v>23</v>
      </c>
      <c r="W2753">
        <f>VLOOKUP(RIGHT($V$1,5),Key!$A$9:$B$14,2,FALSE)</f>
        <v>10.199999999999999</v>
      </c>
      <c r="X2753">
        <f t="shared" si="214"/>
        <v>0</v>
      </c>
      <c r="Y2753">
        <f>VLOOKUP(RIGHT($X$1,5),Key!$A$9:$B$14,2,FALSE)</f>
        <v>3.7</v>
      </c>
      <c r="Z2753">
        <f t="shared" si="212"/>
        <v>10.199999999999999</v>
      </c>
      <c r="AA2753">
        <f t="shared" si="213"/>
        <v>23</v>
      </c>
    </row>
    <row r="2754" spans="1:27" x14ac:dyDescent="0.3">
      <c r="A2754">
        <v>100067</v>
      </c>
      <c r="B2754">
        <v>230922</v>
      </c>
      <c r="C2754" s="3">
        <v>44130.620833333334</v>
      </c>
      <c r="D2754">
        <v>3</v>
      </c>
      <c r="E2754">
        <v>2</v>
      </c>
      <c r="F2754" t="s">
        <v>26</v>
      </c>
      <c r="G2754">
        <v>1</v>
      </c>
      <c r="H2754">
        <v>65.492189999999994</v>
      </c>
      <c r="I2754">
        <v>16.61328</v>
      </c>
      <c r="J2754">
        <v>0.91796880000000003</v>
      </c>
      <c r="K2754">
        <v>96.039060000000006</v>
      </c>
      <c r="L2754" s="3">
        <v>44130.37222222222</v>
      </c>
      <c r="M2754">
        <v>17.18</v>
      </c>
      <c r="N2754" t="s">
        <v>28</v>
      </c>
      <c r="P2754">
        <f>(C2754-Key!$B$1)*24</f>
        <v>-0.1499999999650754</v>
      </c>
      <c r="Q2754">
        <f>(Key!$B$2-'17.1'!C2754)*24</f>
        <v>3.0999999999767169</v>
      </c>
      <c r="R2754" s="3">
        <f>C2754-(M2754-Key!$B$5)/(24*Key!$B$6)</f>
        <v>44130.607018518516</v>
      </c>
      <c r="S2754">
        <f>M2754-Key!$B$5</f>
        <v>14.92</v>
      </c>
      <c r="T2754" s="2">
        <f t="shared" si="210"/>
        <v>44129.618055555555</v>
      </c>
      <c r="U2754" t="str">
        <f t="shared" si="211"/>
        <v>10-25-2020 14:50</v>
      </c>
      <c r="V2754">
        <f>IFERROR(IF(W2754=Z2754,VLOOKUP($U2754,[1]C8842!$G$2:$M$145,3,FALSE),0),0)</f>
        <v>23</v>
      </c>
      <c r="W2754">
        <f>VLOOKUP(RIGHT($V$1,5),Key!$A$9:$B$14,2,FALSE)</f>
        <v>10.199999999999999</v>
      </c>
      <c r="X2754">
        <f t="shared" si="214"/>
        <v>0</v>
      </c>
      <c r="Y2754">
        <f>VLOOKUP(RIGHT($X$1,5),Key!$A$9:$B$14,2,FALSE)</f>
        <v>3.7</v>
      </c>
      <c r="Z2754">
        <f t="shared" si="212"/>
        <v>10.199999999999999</v>
      </c>
      <c r="AA2754">
        <f t="shared" si="213"/>
        <v>23</v>
      </c>
    </row>
    <row r="2755" spans="1:27" x14ac:dyDescent="0.3">
      <c r="A2755">
        <v>100067</v>
      </c>
      <c r="B2755">
        <v>230922</v>
      </c>
      <c r="C2755" s="3">
        <v>44130.620833333334</v>
      </c>
      <c r="D2755">
        <v>2</v>
      </c>
      <c r="E2755">
        <v>1</v>
      </c>
      <c r="F2755" t="s">
        <v>26</v>
      </c>
      <c r="G2755">
        <v>2</v>
      </c>
      <c r="H2755">
        <v>70.976560000000006</v>
      </c>
      <c r="I2755">
        <v>20.859380000000002</v>
      </c>
      <c r="J2755">
        <v>1.003906</v>
      </c>
      <c r="K2755">
        <v>81.035160000000005</v>
      </c>
      <c r="L2755" s="3">
        <v>44130.37222222222</v>
      </c>
      <c r="M2755">
        <v>17.18</v>
      </c>
      <c r="N2755" t="s">
        <v>28</v>
      </c>
      <c r="P2755">
        <f>(C2755-Key!$B$1)*24</f>
        <v>-0.1499999999650754</v>
      </c>
      <c r="Q2755">
        <f>(Key!$B$2-'17.1'!C2755)*24</f>
        <v>3.0999999999767169</v>
      </c>
      <c r="R2755" s="3">
        <f>C2755-(M2755-Key!$B$5)/(24*Key!$B$6)</f>
        <v>44130.607018518516</v>
      </c>
      <c r="S2755">
        <f>M2755-Key!$B$5</f>
        <v>14.92</v>
      </c>
      <c r="T2755" s="2">
        <f t="shared" ref="T2755:T2818" si="215">ROUND(C2755*24*60/10,0)/(24*6)-1</f>
        <v>44129.618055555555</v>
      </c>
      <c r="U2755" t="str">
        <f t="shared" ref="U2755:U2818" si="216">TEXT(T2755,"mm-dd-yyyy hh:mm")</f>
        <v>10-25-2020 14:50</v>
      </c>
      <c r="V2755">
        <f>IFERROR(IF(W2755=Z2755,VLOOKUP($U2755,[1]C8842!$G$2:$M$145,3,FALSE),0),0)</f>
        <v>23</v>
      </c>
      <c r="W2755">
        <f>VLOOKUP(RIGHT($V$1,5),Key!$A$9:$B$14,2,FALSE)</f>
        <v>10.199999999999999</v>
      </c>
      <c r="X2755">
        <f t="shared" si="214"/>
        <v>0</v>
      </c>
      <c r="Y2755">
        <f>VLOOKUP(RIGHT($X$1,5),Key!$A$9:$B$14,2,FALSE)</f>
        <v>3.7</v>
      </c>
      <c r="Z2755">
        <f t="shared" ref="Z2755:Z2818" si="217">M2755-MIN(ABS(Y2755-M2755),ABS(W2755-M2755))</f>
        <v>10.199999999999999</v>
      </c>
      <c r="AA2755">
        <f t="shared" ref="AA2755:AA2818" si="218">SUM(V2755,X2755)</f>
        <v>23</v>
      </c>
    </row>
    <row r="2756" spans="1:27" x14ac:dyDescent="0.3">
      <c r="A2756">
        <v>100067</v>
      </c>
      <c r="B2756">
        <v>230922</v>
      </c>
      <c r="C2756" s="3">
        <v>44130.620833333334</v>
      </c>
      <c r="D2756">
        <v>2</v>
      </c>
      <c r="E2756">
        <v>1</v>
      </c>
      <c r="F2756" t="s">
        <v>26</v>
      </c>
      <c r="G2756">
        <v>1</v>
      </c>
      <c r="H2756">
        <v>65.050780000000003</v>
      </c>
      <c r="I2756">
        <v>14.15625</v>
      </c>
      <c r="J2756">
        <v>0.82421880000000003</v>
      </c>
      <c r="K2756">
        <v>81.035160000000005</v>
      </c>
      <c r="L2756" s="3">
        <v>44130.37222222222</v>
      </c>
      <c r="M2756">
        <v>17.18</v>
      </c>
      <c r="N2756" t="s">
        <v>28</v>
      </c>
      <c r="P2756">
        <f>(C2756-Key!$B$1)*24</f>
        <v>-0.1499999999650754</v>
      </c>
      <c r="Q2756">
        <f>(Key!$B$2-'17.1'!C2756)*24</f>
        <v>3.0999999999767169</v>
      </c>
      <c r="R2756" s="3">
        <f>C2756-(M2756-Key!$B$5)/(24*Key!$B$6)</f>
        <v>44130.607018518516</v>
      </c>
      <c r="S2756">
        <f>M2756-Key!$B$5</f>
        <v>14.92</v>
      </c>
      <c r="T2756" s="2">
        <f t="shared" si="215"/>
        <v>44129.618055555555</v>
      </c>
      <c r="U2756" t="str">
        <f t="shared" si="216"/>
        <v>10-25-2020 14:50</v>
      </c>
      <c r="V2756">
        <f>IFERROR(IF(W2756=Z2756,VLOOKUP($U2756,[1]C8842!$G$2:$M$145,3,FALSE),0),0)</f>
        <v>23</v>
      </c>
      <c r="W2756">
        <f>VLOOKUP(RIGHT($V$1,5),Key!$A$9:$B$14,2,FALSE)</f>
        <v>10.199999999999999</v>
      </c>
      <c r="X2756">
        <f t="shared" ref="X2756:X2819" si="219">$X$2</f>
        <v>0</v>
      </c>
      <c r="Y2756">
        <f>VLOOKUP(RIGHT($X$1,5),Key!$A$9:$B$14,2,FALSE)</f>
        <v>3.7</v>
      </c>
      <c r="Z2756">
        <f t="shared" si="217"/>
        <v>10.199999999999999</v>
      </c>
      <c r="AA2756">
        <f t="shared" si="218"/>
        <v>23</v>
      </c>
    </row>
    <row r="2757" spans="1:27" x14ac:dyDescent="0.3">
      <c r="A2757">
        <v>100067</v>
      </c>
      <c r="B2757">
        <v>230922</v>
      </c>
      <c r="C2757" s="3">
        <v>44130.620833333334</v>
      </c>
      <c r="D2757">
        <v>0</v>
      </c>
      <c r="E2757">
        <v>2</v>
      </c>
      <c r="F2757" t="s">
        <v>25</v>
      </c>
      <c r="G2757">
        <v>1</v>
      </c>
      <c r="H2757">
        <v>58.480469999999997</v>
      </c>
      <c r="I2757">
        <v>13.53125</v>
      </c>
      <c r="J2757">
        <v>0.88671880000000003</v>
      </c>
      <c r="K2757">
        <v>45.019530000000003</v>
      </c>
      <c r="L2757" s="3">
        <v>44130.37222222222</v>
      </c>
      <c r="M2757">
        <v>17.18</v>
      </c>
      <c r="N2757" t="s">
        <v>28</v>
      </c>
      <c r="P2757">
        <f>(C2757-Key!$B$1)*24</f>
        <v>-0.1499999999650754</v>
      </c>
      <c r="Q2757">
        <f>(Key!$B$2-'17.1'!C2757)*24</f>
        <v>3.0999999999767169</v>
      </c>
      <c r="R2757" s="3">
        <f>C2757-(M2757-Key!$B$5)/(24*Key!$B$6)</f>
        <v>44130.607018518516</v>
      </c>
      <c r="S2757">
        <f>M2757-Key!$B$5</f>
        <v>14.92</v>
      </c>
      <c r="T2757" s="2">
        <f t="shared" si="215"/>
        <v>44129.618055555555</v>
      </c>
      <c r="U2757" t="str">
        <f t="shared" si="216"/>
        <v>10-25-2020 14:50</v>
      </c>
      <c r="V2757">
        <f>IFERROR(IF(W2757=Z2757,VLOOKUP($U2757,[1]C8842!$G$2:$M$145,3,FALSE),0),0)</f>
        <v>23</v>
      </c>
      <c r="W2757">
        <f>VLOOKUP(RIGHT($V$1,5),Key!$A$9:$B$14,2,FALSE)</f>
        <v>10.199999999999999</v>
      </c>
      <c r="X2757">
        <f t="shared" si="219"/>
        <v>0</v>
      </c>
      <c r="Y2757">
        <f>VLOOKUP(RIGHT($X$1,5),Key!$A$9:$B$14,2,FALSE)</f>
        <v>3.7</v>
      </c>
      <c r="Z2757">
        <f t="shared" si="217"/>
        <v>10.199999999999999</v>
      </c>
      <c r="AA2757">
        <f t="shared" si="218"/>
        <v>23</v>
      </c>
    </row>
    <row r="2758" spans="1:27" x14ac:dyDescent="0.3">
      <c r="A2758">
        <v>100067</v>
      </c>
      <c r="B2758">
        <v>230922</v>
      </c>
      <c r="C2758" s="3">
        <v>44130.620833333334</v>
      </c>
      <c r="D2758">
        <v>2</v>
      </c>
      <c r="E2758">
        <v>1</v>
      </c>
      <c r="F2758" t="s">
        <v>26</v>
      </c>
      <c r="G2758">
        <v>1</v>
      </c>
      <c r="H2758">
        <v>70.058589999999995</v>
      </c>
      <c r="I2758">
        <v>14.45313</v>
      </c>
      <c r="J2758">
        <v>0.7734375</v>
      </c>
      <c r="K2758">
        <v>82.035160000000005</v>
      </c>
      <c r="L2758" s="3">
        <v>44130.37222222222</v>
      </c>
      <c r="M2758">
        <v>17.18</v>
      </c>
      <c r="N2758" t="s">
        <v>28</v>
      </c>
      <c r="P2758">
        <f>(C2758-Key!$B$1)*24</f>
        <v>-0.1499999999650754</v>
      </c>
      <c r="Q2758">
        <f>(Key!$B$2-'17.1'!C2758)*24</f>
        <v>3.0999999999767169</v>
      </c>
      <c r="R2758" s="3">
        <f>C2758-(M2758-Key!$B$5)/(24*Key!$B$6)</f>
        <v>44130.607018518516</v>
      </c>
      <c r="S2758">
        <f>M2758-Key!$B$5</f>
        <v>14.92</v>
      </c>
      <c r="T2758" s="2">
        <f t="shared" si="215"/>
        <v>44129.618055555555</v>
      </c>
      <c r="U2758" t="str">
        <f t="shared" si="216"/>
        <v>10-25-2020 14:50</v>
      </c>
      <c r="V2758">
        <f>IFERROR(IF(W2758=Z2758,VLOOKUP($U2758,[1]C8842!$G$2:$M$145,3,FALSE),0),0)</f>
        <v>23</v>
      </c>
      <c r="W2758">
        <f>VLOOKUP(RIGHT($V$1,5),Key!$A$9:$B$14,2,FALSE)</f>
        <v>10.199999999999999</v>
      </c>
      <c r="X2758">
        <f t="shared" si="219"/>
        <v>0</v>
      </c>
      <c r="Y2758">
        <f>VLOOKUP(RIGHT($X$1,5),Key!$A$9:$B$14,2,FALSE)</f>
        <v>3.7</v>
      </c>
      <c r="Z2758">
        <f t="shared" si="217"/>
        <v>10.199999999999999</v>
      </c>
      <c r="AA2758">
        <f t="shared" si="218"/>
        <v>23</v>
      </c>
    </row>
    <row r="2759" spans="1:27" x14ac:dyDescent="0.3">
      <c r="A2759">
        <v>100067</v>
      </c>
      <c r="B2759">
        <v>230922</v>
      </c>
      <c r="C2759" s="3">
        <v>44130.620833333334</v>
      </c>
      <c r="D2759">
        <v>3</v>
      </c>
      <c r="E2759">
        <v>2</v>
      </c>
      <c r="F2759" t="s">
        <v>26</v>
      </c>
      <c r="G2759">
        <v>1</v>
      </c>
      <c r="H2759">
        <v>62.722659999999998</v>
      </c>
      <c r="I2759">
        <v>19.63672</v>
      </c>
      <c r="J2759">
        <v>1.0859380000000001</v>
      </c>
      <c r="K2759">
        <v>92.039060000000006</v>
      </c>
      <c r="L2759" s="3">
        <v>44130.37222222222</v>
      </c>
      <c r="M2759">
        <v>17.18</v>
      </c>
      <c r="N2759" t="s">
        <v>28</v>
      </c>
      <c r="P2759">
        <f>(C2759-Key!$B$1)*24</f>
        <v>-0.1499999999650754</v>
      </c>
      <c r="Q2759">
        <f>(Key!$B$2-'17.1'!C2759)*24</f>
        <v>3.0999999999767169</v>
      </c>
      <c r="R2759" s="3">
        <f>C2759-(M2759-Key!$B$5)/(24*Key!$B$6)</f>
        <v>44130.607018518516</v>
      </c>
      <c r="S2759">
        <f>M2759-Key!$B$5</f>
        <v>14.92</v>
      </c>
      <c r="T2759" s="2">
        <f t="shared" si="215"/>
        <v>44129.618055555555</v>
      </c>
      <c r="U2759" t="str">
        <f t="shared" si="216"/>
        <v>10-25-2020 14:50</v>
      </c>
      <c r="V2759">
        <f>IFERROR(IF(W2759=Z2759,VLOOKUP($U2759,[1]C8842!$G$2:$M$145,3,FALSE),0),0)</f>
        <v>23</v>
      </c>
      <c r="W2759">
        <f>VLOOKUP(RIGHT($V$1,5),Key!$A$9:$B$14,2,FALSE)</f>
        <v>10.199999999999999</v>
      </c>
      <c r="X2759">
        <f t="shared" si="219"/>
        <v>0</v>
      </c>
      <c r="Y2759">
        <f>VLOOKUP(RIGHT($X$1,5),Key!$A$9:$B$14,2,FALSE)</f>
        <v>3.7</v>
      </c>
      <c r="Z2759">
        <f t="shared" si="217"/>
        <v>10.199999999999999</v>
      </c>
      <c r="AA2759">
        <f t="shared" si="218"/>
        <v>23</v>
      </c>
    </row>
    <row r="2760" spans="1:27" x14ac:dyDescent="0.3">
      <c r="A2760">
        <v>100067</v>
      </c>
      <c r="B2760">
        <v>230922</v>
      </c>
      <c r="C2760" s="3">
        <v>44130.620833333334</v>
      </c>
      <c r="D2760">
        <v>3</v>
      </c>
      <c r="E2760">
        <v>2</v>
      </c>
      <c r="F2760" t="s">
        <v>26</v>
      </c>
      <c r="G2760">
        <v>4</v>
      </c>
      <c r="H2760">
        <v>69.375</v>
      </c>
      <c r="I2760">
        <v>73.390630000000002</v>
      </c>
      <c r="J2760">
        <v>3.046875</v>
      </c>
      <c r="K2760">
        <v>94.039060000000006</v>
      </c>
      <c r="L2760" s="3">
        <v>44130.37222222222</v>
      </c>
      <c r="M2760">
        <v>17.18</v>
      </c>
      <c r="N2760" t="s">
        <v>28</v>
      </c>
      <c r="P2760">
        <f>(C2760-Key!$B$1)*24</f>
        <v>-0.1499999999650754</v>
      </c>
      <c r="Q2760">
        <f>(Key!$B$2-'17.1'!C2760)*24</f>
        <v>3.0999999999767169</v>
      </c>
      <c r="R2760" s="3">
        <f>C2760-(M2760-Key!$B$5)/(24*Key!$B$6)</f>
        <v>44130.607018518516</v>
      </c>
      <c r="S2760">
        <f>M2760-Key!$B$5</f>
        <v>14.92</v>
      </c>
      <c r="T2760" s="2">
        <f t="shared" si="215"/>
        <v>44129.618055555555</v>
      </c>
      <c r="U2760" t="str">
        <f t="shared" si="216"/>
        <v>10-25-2020 14:50</v>
      </c>
      <c r="V2760">
        <f>IFERROR(IF(W2760=Z2760,VLOOKUP($U2760,[1]C8842!$G$2:$M$145,3,FALSE),0),0)</f>
        <v>23</v>
      </c>
      <c r="W2760">
        <f>VLOOKUP(RIGHT($V$1,5),Key!$A$9:$B$14,2,FALSE)</f>
        <v>10.199999999999999</v>
      </c>
      <c r="X2760">
        <f t="shared" si="219"/>
        <v>0</v>
      </c>
      <c r="Y2760">
        <f>VLOOKUP(RIGHT($X$1,5),Key!$A$9:$B$14,2,FALSE)</f>
        <v>3.7</v>
      </c>
      <c r="Z2760">
        <f t="shared" si="217"/>
        <v>10.199999999999999</v>
      </c>
      <c r="AA2760">
        <f t="shared" si="218"/>
        <v>23</v>
      </c>
    </row>
    <row r="2761" spans="1:27" x14ac:dyDescent="0.3">
      <c r="A2761">
        <v>100067</v>
      </c>
      <c r="B2761">
        <v>230922</v>
      </c>
      <c r="C2761" s="3">
        <v>44130.620833333334</v>
      </c>
      <c r="D2761">
        <v>0</v>
      </c>
      <c r="E2761">
        <v>2</v>
      </c>
      <c r="F2761" t="s">
        <v>25</v>
      </c>
      <c r="G2761">
        <v>3</v>
      </c>
      <c r="H2761">
        <v>58.769530000000003</v>
      </c>
      <c r="I2761">
        <v>30.835940000000001</v>
      </c>
      <c r="J2761">
        <v>1.667969</v>
      </c>
      <c r="K2761">
        <v>46.019530000000003</v>
      </c>
      <c r="L2761" s="3">
        <v>44130.37222222222</v>
      </c>
      <c r="M2761">
        <v>17.18</v>
      </c>
      <c r="N2761" t="s">
        <v>28</v>
      </c>
      <c r="P2761">
        <f>(C2761-Key!$B$1)*24</f>
        <v>-0.1499999999650754</v>
      </c>
      <c r="Q2761">
        <f>(Key!$B$2-'17.1'!C2761)*24</f>
        <v>3.0999999999767169</v>
      </c>
      <c r="R2761" s="3">
        <f>C2761-(M2761-Key!$B$5)/(24*Key!$B$6)</f>
        <v>44130.607018518516</v>
      </c>
      <c r="S2761">
        <f>M2761-Key!$B$5</f>
        <v>14.92</v>
      </c>
      <c r="T2761" s="2">
        <f t="shared" si="215"/>
        <v>44129.618055555555</v>
      </c>
      <c r="U2761" t="str">
        <f t="shared" si="216"/>
        <v>10-25-2020 14:50</v>
      </c>
      <c r="V2761">
        <f>IFERROR(IF(W2761=Z2761,VLOOKUP($U2761,[1]C8842!$G$2:$M$145,3,FALSE),0),0)</f>
        <v>23</v>
      </c>
      <c r="W2761">
        <f>VLOOKUP(RIGHT($V$1,5),Key!$A$9:$B$14,2,FALSE)</f>
        <v>10.199999999999999</v>
      </c>
      <c r="X2761">
        <f t="shared" si="219"/>
        <v>0</v>
      </c>
      <c r="Y2761">
        <f>VLOOKUP(RIGHT($X$1,5),Key!$A$9:$B$14,2,FALSE)</f>
        <v>3.7</v>
      </c>
      <c r="Z2761">
        <f t="shared" si="217"/>
        <v>10.199999999999999</v>
      </c>
      <c r="AA2761">
        <f t="shared" si="218"/>
        <v>23</v>
      </c>
    </row>
    <row r="2762" spans="1:27" x14ac:dyDescent="0.3">
      <c r="A2762">
        <v>100067</v>
      </c>
      <c r="B2762">
        <v>230922</v>
      </c>
      <c r="C2762" s="3">
        <v>44130.620833333334</v>
      </c>
      <c r="D2762">
        <v>0</v>
      </c>
      <c r="E2762">
        <v>2</v>
      </c>
      <c r="F2762" t="s">
        <v>25</v>
      </c>
      <c r="G2762">
        <v>1</v>
      </c>
      <c r="H2762">
        <v>61.292969999999997</v>
      </c>
      <c r="I2762">
        <v>14.71875</v>
      </c>
      <c r="J2762">
        <v>0.8984375</v>
      </c>
      <c r="K2762">
        <v>46.019530000000003</v>
      </c>
      <c r="L2762" s="3">
        <v>44130.37222222222</v>
      </c>
      <c r="M2762">
        <v>17.18</v>
      </c>
      <c r="N2762" t="s">
        <v>28</v>
      </c>
      <c r="P2762">
        <f>(C2762-Key!$B$1)*24</f>
        <v>-0.1499999999650754</v>
      </c>
      <c r="Q2762">
        <f>(Key!$B$2-'17.1'!C2762)*24</f>
        <v>3.0999999999767169</v>
      </c>
      <c r="R2762" s="3">
        <f>C2762-(M2762-Key!$B$5)/(24*Key!$B$6)</f>
        <v>44130.607018518516</v>
      </c>
      <c r="S2762">
        <f>M2762-Key!$B$5</f>
        <v>14.92</v>
      </c>
      <c r="T2762" s="2">
        <f t="shared" si="215"/>
        <v>44129.618055555555</v>
      </c>
      <c r="U2762" t="str">
        <f t="shared" si="216"/>
        <v>10-25-2020 14:50</v>
      </c>
      <c r="V2762">
        <f>IFERROR(IF(W2762=Z2762,VLOOKUP($U2762,[1]C8842!$G$2:$M$145,3,FALSE),0),0)</f>
        <v>23</v>
      </c>
      <c r="W2762">
        <f>VLOOKUP(RIGHT($V$1,5),Key!$A$9:$B$14,2,FALSE)</f>
        <v>10.199999999999999</v>
      </c>
      <c r="X2762">
        <f t="shared" si="219"/>
        <v>0</v>
      </c>
      <c r="Y2762">
        <f>VLOOKUP(RIGHT($X$1,5),Key!$A$9:$B$14,2,FALSE)</f>
        <v>3.7</v>
      </c>
      <c r="Z2762">
        <f t="shared" si="217"/>
        <v>10.199999999999999</v>
      </c>
      <c r="AA2762">
        <f t="shared" si="218"/>
        <v>23</v>
      </c>
    </row>
    <row r="2763" spans="1:27" x14ac:dyDescent="0.3">
      <c r="A2763">
        <v>100067</v>
      </c>
      <c r="B2763">
        <v>230922</v>
      </c>
      <c r="C2763" s="3">
        <v>44130.620833333334</v>
      </c>
      <c r="D2763">
        <v>3</v>
      </c>
      <c r="E2763">
        <v>2</v>
      </c>
      <c r="F2763" t="s">
        <v>26</v>
      </c>
      <c r="G2763">
        <v>1</v>
      </c>
      <c r="H2763">
        <v>65.105469999999997</v>
      </c>
      <c r="I2763">
        <v>16.21875</v>
      </c>
      <c r="J2763">
        <v>0.90625</v>
      </c>
      <c r="K2763">
        <v>93.039060000000006</v>
      </c>
      <c r="L2763" s="3">
        <v>44130.37222222222</v>
      </c>
      <c r="M2763">
        <v>17.18</v>
      </c>
      <c r="N2763" t="s">
        <v>28</v>
      </c>
      <c r="P2763">
        <f>(C2763-Key!$B$1)*24</f>
        <v>-0.1499999999650754</v>
      </c>
      <c r="Q2763">
        <f>(Key!$B$2-'17.1'!C2763)*24</f>
        <v>3.0999999999767169</v>
      </c>
      <c r="R2763" s="3">
        <f>C2763-(M2763-Key!$B$5)/(24*Key!$B$6)</f>
        <v>44130.607018518516</v>
      </c>
      <c r="S2763">
        <f>M2763-Key!$B$5</f>
        <v>14.92</v>
      </c>
      <c r="T2763" s="2">
        <f t="shared" si="215"/>
        <v>44129.618055555555</v>
      </c>
      <c r="U2763" t="str">
        <f t="shared" si="216"/>
        <v>10-25-2020 14:50</v>
      </c>
      <c r="V2763">
        <f>IFERROR(IF(W2763=Z2763,VLOOKUP($U2763,[1]C8842!$G$2:$M$145,3,FALSE),0),0)</f>
        <v>23</v>
      </c>
      <c r="W2763">
        <f>VLOOKUP(RIGHT($V$1,5),Key!$A$9:$B$14,2,FALSE)</f>
        <v>10.199999999999999</v>
      </c>
      <c r="X2763">
        <f t="shared" si="219"/>
        <v>0</v>
      </c>
      <c r="Y2763">
        <f>VLOOKUP(RIGHT($X$1,5),Key!$A$9:$B$14,2,FALSE)</f>
        <v>3.7</v>
      </c>
      <c r="Z2763">
        <f t="shared" si="217"/>
        <v>10.199999999999999</v>
      </c>
      <c r="AA2763">
        <f t="shared" si="218"/>
        <v>23</v>
      </c>
    </row>
    <row r="2764" spans="1:27" x14ac:dyDescent="0.3">
      <c r="A2764">
        <v>100067</v>
      </c>
      <c r="B2764">
        <v>230922</v>
      </c>
      <c r="C2764" s="3">
        <v>44130.620833333334</v>
      </c>
      <c r="D2764">
        <v>2</v>
      </c>
      <c r="E2764">
        <v>1</v>
      </c>
      <c r="F2764" t="s">
        <v>26</v>
      </c>
      <c r="G2764">
        <v>1</v>
      </c>
      <c r="H2764">
        <v>69.617189999999994</v>
      </c>
      <c r="I2764">
        <v>18.04297</v>
      </c>
      <c r="J2764">
        <v>0.91796880000000003</v>
      </c>
      <c r="K2764">
        <v>82.035160000000005</v>
      </c>
      <c r="L2764" s="3">
        <v>44130.37222222222</v>
      </c>
      <c r="M2764">
        <v>17.18</v>
      </c>
      <c r="N2764" t="s">
        <v>28</v>
      </c>
      <c r="P2764">
        <f>(C2764-Key!$B$1)*24</f>
        <v>-0.1499999999650754</v>
      </c>
      <c r="Q2764">
        <f>(Key!$B$2-'17.1'!C2764)*24</f>
        <v>3.0999999999767169</v>
      </c>
      <c r="R2764" s="3">
        <f>C2764-(M2764-Key!$B$5)/(24*Key!$B$6)</f>
        <v>44130.607018518516</v>
      </c>
      <c r="S2764">
        <f>M2764-Key!$B$5</f>
        <v>14.92</v>
      </c>
      <c r="T2764" s="2">
        <f t="shared" si="215"/>
        <v>44129.618055555555</v>
      </c>
      <c r="U2764" t="str">
        <f t="shared" si="216"/>
        <v>10-25-2020 14:50</v>
      </c>
      <c r="V2764">
        <f>IFERROR(IF(W2764=Z2764,VLOOKUP($U2764,[1]C8842!$G$2:$M$145,3,FALSE),0),0)</f>
        <v>23</v>
      </c>
      <c r="W2764">
        <f>VLOOKUP(RIGHT($V$1,5),Key!$A$9:$B$14,2,FALSE)</f>
        <v>10.199999999999999</v>
      </c>
      <c r="X2764">
        <f t="shared" si="219"/>
        <v>0</v>
      </c>
      <c r="Y2764">
        <f>VLOOKUP(RIGHT($X$1,5),Key!$A$9:$B$14,2,FALSE)</f>
        <v>3.7</v>
      </c>
      <c r="Z2764">
        <f t="shared" si="217"/>
        <v>10.199999999999999</v>
      </c>
      <c r="AA2764">
        <f t="shared" si="218"/>
        <v>23</v>
      </c>
    </row>
    <row r="2765" spans="1:27" x14ac:dyDescent="0.3">
      <c r="A2765">
        <v>100067</v>
      </c>
      <c r="B2765">
        <v>230922</v>
      </c>
      <c r="C2765" s="3">
        <v>44130.620833333334</v>
      </c>
      <c r="D2765">
        <v>0</v>
      </c>
      <c r="E2765">
        <v>2</v>
      </c>
      <c r="F2765" t="s">
        <v>25</v>
      </c>
      <c r="G2765">
        <v>1</v>
      </c>
      <c r="H2765">
        <v>49.191409999999998</v>
      </c>
      <c r="I2765">
        <v>18.566410000000001</v>
      </c>
      <c r="J2765">
        <v>1.328125</v>
      </c>
      <c r="K2765">
        <v>46.019530000000003</v>
      </c>
      <c r="L2765" s="3">
        <v>44130.37222222222</v>
      </c>
      <c r="M2765">
        <v>17.18</v>
      </c>
      <c r="N2765" t="s">
        <v>28</v>
      </c>
      <c r="P2765">
        <f>(C2765-Key!$B$1)*24</f>
        <v>-0.1499999999650754</v>
      </c>
      <c r="Q2765">
        <f>(Key!$B$2-'17.1'!C2765)*24</f>
        <v>3.0999999999767169</v>
      </c>
      <c r="R2765" s="3">
        <f>C2765-(M2765-Key!$B$5)/(24*Key!$B$6)</f>
        <v>44130.607018518516</v>
      </c>
      <c r="S2765">
        <f>M2765-Key!$B$5</f>
        <v>14.92</v>
      </c>
      <c r="T2765" s="2">
        <f t="shared" si="215"/>
        <v>44129.618055555555</v>
      </c>
      <c r="U2765" t="str">
        <f t="shared" si="216"/>
        <v>10-25-2020 14:50</v>
      </c>
      <c r="V2765">
        <f>IFERROR(IF(W2765=Z2765,VLOOKUP($U2765,[1]C8842!$G$2:$M$145,3,FALSE),0),0)</f>
        <v>23</v>
      </c>
      <c r="W2765">
        <f>VLOOKUP(RIGHT($V$1,5),Key!$A$9:$B$14,2,FALSE)</f>
        <v>10.199999999999999</v>
      </c>
      <c r="X2765">
        <f t="shared" si="219"/>
        <v>0</v>
      </c>
      <c r="Y2765">
        <f>VLOOKUP(RIGHT($X$1,5),Key!$A$9:$B$14,2,FALSE)</f>
        <v>3.7</v>
      </c>
      <c r="Z2765">
        <f t="shared" si="217"/>
        <v>10.199999999999999</v>
      </c>
      <c r="AA2765">
        <f t="shared" si="218"/>
        <v>23</v>
      </c>
    </row>
    <row r="2766" spans="1:27" x14ac:dyDescent="0.3">
      <c r="A2766">
        <v>100067</v>
      </c>
      <c r="B2766">
        <v>230922</v>
      </c>
      <c r="C2766" s="3">
        <v>44130.620833333334</v>
      </c>
      <c r="D2766">
        <v>2</v>
      </c>
      <c r="E2766">
        <v>1</v>
      </c>
      <c r="F2766" t="s">
        <v>26</v>
      </c>
      <c r="G2766">
        <v>1</v>
      </c>
      <c r="H2766">
        <v>68.875</v>
      </c>
      <c r="I2766">
        <v>17.21875</v>
      </c>
      <c r="J2766">
        <v>0.89453130000000003</v>
      </c>
      <c r="K2766">
        <v>79.03125</v>
      </c>
      <c r="L2766" s="3">
        <v>44130.37222222222</v>
      </c>
      <c r="M2766">
        <v>17.18</v>
      </c>
      <c r="N2766" t="s">
        <v>28</v>
      </c>
      <c r="P2766">
        <f>(C2766-Key!$B$1)*24</f>
        <v>-0.1499999999650754</v>
      </c>
      <c r="Q2766">
        <f>(Key!$B$2-'17.1'!C2766)*24</f>
        <v>3.0999999999767169</v>
      </c>
      <c r="R2766" s="3">
        <f>C2766-(M2766-Key!$B$5)/(24*Key!$B$6)</f>
        <v>44130.607018518516</v>
      </c>
      <c r="S2766">
        <f>M2766-Key!$B$5</f>
        <v>14.92</v>
      </c>
      <c r="T2766" s="2">
        <f t="shared" si="215"/>
        <v>44129.618055555555</v>
      </c>
      <c r="U2766" t="str">
        <f t="shared" si="216"/>
        <v>10-25-2020 14:50</v>
      </c>
      <c r="V2766">
        <f>IFERROR(IF(W2766=Z2766,VLOOKUP($U2766,[1]C8842!$G$2:$M$145,3,FALSE),0),0)</f>
        <v>23</v>
      </c>
      <c r="W2766">
        <f>VLOOKUP(RIGHT($V$1,5),Key!$A$9:$B$14,2,FALSE)</f>
        <v>10.199999999999999</v>
      </c>
      <c r="X2766">
        <f t="shared" si="219"/>
        <v>0</v>
      </c>
      <c r="Y2766">
        <f>VLOOKUP(RIGHT($X$1,5),Key!$A$9:$B$14,2,FALSE)</f>
        <v>3.7</v>
      </c>
      <c r="Z2766">
        <f t="shared" si="217"/>
        <v>10.199999999999999</v>
      </c>
      <c r="AA2766">
        <f t="shared" si="218"/>
        <v>23</v>
      </c>
    </row>
    <row r="2767" spans="1:27" x14ac:dyDescent="0.3">
      <c r="A2767">
        <v>100067</v>
      </c>
      <c r="B2767">
        <v>230922</v>
      </c>
      <c r="C2767" s="3">
        <v>44130.620833333334</v>
      </c>
      <c r="D2767">
        <v>3</v>
      </c>
      <c r="E2767">
        <v>2</v>
      </c>
      <c r="F2767" t="s">
        <v>26</v>
      </c>
      <c r="G2767">
        <v>4</v>
      </c>
      <c r="H2767">
        <v>66.289060000000006</v>
      </c>
      <c r="I2767">
        <v>69.910160000000005</v>
      </c>
      <c r="J2767">
        <v>3.046875</v>
      </c>
      <c r="K2767">
        <v>94.039060000000006</v>
      </c>
      <c r="L2767" s="3">
        <v>44130.37222222222</v>
      </c>
      <c r="M2767">
        <v>17.18</v>
      </c>
      <c r="N2767" t="s">
        <v>28</v>
      </c>
      <c r="P2767">
        <f>(C2767-Key!$B$1)*24</f>
        <v>-0.1499999999650754</v>
      </c>
      <c r="Q2767">
        <f>(Key!$B$2-'17.1'!C2767)*24</f>
        <v>3.0999999999767169</v>
      </c>
      <c r="R2767" s="3">
        <f>C2767-(M2767-Key!$B$5)/(24*Key!$B$6)</f>
        <v>44130.607018518516</v>
      </c>
      <c r="S2767">
        <f>M2767-Key!$B$5</f>
        <v>14.92</v>
      </c>
      <c r="T2767" s="2">
        <f t="shared" si="215"/>
        <v>44129.618055555555</v>
      </c>
      <c r="U2767" t="str">
        <f t="shared" si="216"/>
        <v>10-25-2020 14:50</v>
      </c>
      <c r="V2767">
        <f>IFERROR(IF(W2767=Z2767,VLOOKUP($U2767,[1]C8842!$G$2:$M$145,3,FALSE),0),0)</f>
        <v>23</v>
      </c>
      <c r="W2767">
        <f>VLOOKUP(RIGHT($V$1,5),Key!$A$9:$B$14,2,FALSE)</f>
        <v>10.199999999999999</v>
      </c>
      <c r="X2767">
        <f t="shared" si="219"/>
        <v>0</v>
      </c>
      <c r="Y2767">
        <f>VLOOKUP(RIGHT($X$1,5),Key!$A$9:$B$14,2,FALSE)</f>
        <v>3.7</v>
      </c>
      <c r="Z2767">
        <f t="shared" si="217"/>
        <v>10.199999999999999</v>
      </c>
      <c r="AA2767">
        <f t="shared" si="218"/>
        <v>23</v>
      </c>
    </row>
    <row r="2768" spans="1:27" x14ac:dyDescent="0.3">
      <c r="A2768">
        <v>100067</v>
      </c>
      <c r="B2768">
        <v>230922</v>
      </c>
      <c r="C2768" s="3">
        <v>44130.620833333334</v>
      </c>
      <c r="D2768">
        <v>2</v>
      </c>
      <c r="E2768">
        <v>1</v>
      </c>
      <c r="F2768" t="s">
        <v>26</v>
      </c>
      <c r="G2768">
        <v>1</v>
      </c>
      <c r="H2768">
        <v>68.578130000000002</v>
      </c>
      <c r="I2768">
        <v>14.57422</v>
      </c>
      <c r="J2768">
        <v>0.796875</v>
      </c>
      <c r="K2768">
        <v>80.03125</v>
      </c>
      <c r="L2768" s="3">
        <v>44130.37222222222</v>
      </c>
      <c r="M2768">
        <v>17.18</v>
      </c>
      <c r="N2768" t="s">
        <v>28</v>
      </c>
      <c r="P2768">
        <f>(C2768-Key!$B$1)*24</f>
        <v>-0.1499999999650754</v>
      </c>
      <c r="Q2768">
        <f>(Key!$B$2-'17.1'!C2768)*24</f>
        <v>3.0999999999767169</v>
      </c>
      <c r="R2768" s="3">
        <f>C2768-(M2768-Key!$B$5)/(24*Key!$B$6)</f>
        <v>44130.607018518516</v>
      </c>
      <c r="S2768">
        <f>M2768-Key!$B$5</f>
        <v>14.92</v>
      </c>
      <c r="T2768" s="2">
        <f t="shared" si="215"/>
        <v>44129.618055555555</v>
      </c>
      <c r="U2768" t="str">
        <f t="shared" si="216"/>
        <v>10-25-2020 14:50</v>
      </c>
      <c r="V2768">
        <f>IFERROR(IF(W2768=Z2768,VLOOKUP($U2768,[1]C8842!$G$2:$M$145,3,FALSE),0),0)</f>
        <v>23</v>
      </c>
      <c r="W2768">
        <f>VLOOKUP(RIGHT($V$1,5),Key!$A$9:$B$14,2,FALSE)</f>
        <v>10.199999999999999</v>
      </c>
      <c r="X2768">
        <f t="shared" si="219"/>
        <v>0</v>
      </c>
      <c r="Y2768">
        <f>VLOOKUP(RIGHT($X$1,5),Key!$A$9:$B$14,2,FALSE)</f>
        <v>3.7</v>
      </c>
      <c r="Z2768">
        <f t="shared" si="217"/>
        <v>10.199999999999999</v>
      </c>
      <c r="AA2768">
        <f t="shared" si="218"/>
        <v>23</v>
      </c>
    </row>
    <row r="2769" spans="1:27" x14ac:dyDescent="0.3">
      <c r="A2769">
        <v>100067</v>
      </c>
      <c r="B2769">
        <v>230922</v>
      </c>
      <c r="C2769" s="3">
        <v>44130.621527777781</v>
      </c>
      <c r="D2769">
        <v>0</v>
      </c>
      <c r="E2769">
        <v>2</v>
      </c>
      <c r="F2769" t="s">
        <v>25</v>
      </c>
      <c r="G2769">
        <v>1</v>
      </c>
      <c r="H2769">
        <v>70.003910000000005</v>
      </c>
      <c r="I2769">
        <v>17.64453</v>
      </c>
      <c r="J2769">
        <v>0.8984375</v>
      </c>
      <c r="K2769">
        <v>46.019530000000003</v>
      </c>
      <c r="L2769" s="3">
        <v>44130.37222222222</v>
      </c>
      <c r="M2769">
        <v>17.18</v>
      </c>
      <c r="N2769" t="s">
        <v>28</v>
      </c>
      <c r="P2769">
        <f>(C2769-Key!$B$1)*24</f>
        <v>-0.13333333324408159</v>
      </c>
      <c r="Q2769">
        <f>(Key!$B$2-'17.1'!C2769)*24</f>
        <v>3.0833333332557231</v>
      </c>
      <c r="R2769" s="3">
        <f>C2769-(M2769-Key!$B$5)/(24*Key!$B$6)</f>
        <v>44130.607712962963</v>
      </c>
      <c r="S2769">
        <f>M2769-Key!$B$5</f>
        <v>14.92</v>
      </c>
      <c r="T2769" s="2">
        <f t="shared" si="215"/>
        <v>44129.625</v>
      </c>
      <c r="U2769" t="str">
        <f t="shared" si="216"/>
        <v>10-25-2020 15:00</v>
      </c>
      <c r="V2769">
        <f>IFERROR(IF(W2769=Z2769,VLOOKUP($U2769,[1]C8842!$G$2:$M$145,3,FALSE),0),0)</f>
        <v>23</v>
      </c>
      <c r="W2769">
        <f>VLOOKUP(RIGHT($V$1,5),Key!$A$9:$B$14,2,FALSE)</f>
        <v>10.199999999999999</v>
      </c>
      <c r="X2769">
        <f t="shared" si="219"/>
        <v>0</v>
      </c>
      <c r="Y2769">
        <f>VLOOKUP(RIGHT($X$1,5),Key!$A$9:$B$14,2,FALSE)</f>
        <v>3.7</v>
      </c>
      <c r="Z2769">
        <f t="shared" si="217"/>
        <v>10.199999999999999</v>
      </c>
      <c r="AA2769">
        <f t="shared" si="218"/>
        <v>23</v>
      </c>
    </row>
    <row r="2770" spans="1:27" x14ac:dyDescent="0.3">
      <c r="A2770">
        <v>100067</v>
      </c>
      <c r="B2770">
        <v>230922</v>
      </c>
      <c r="C2770" s="3">
        <v>44130.621527777781</v>
      </c>
      <c r="D2770">
        <v>3</v>
      </c>
      <c r="E2770">
        <v>2</v>
      </c>
      <c r="F2770" t="s">
        <v>26</v>
      </c>
      <c r="G2770">
        <v>1</v>
      </c>
      <c r="H2770">
        <v>65.816410000000005</v>
      </c>
      <c r="I2770">
        <v>16.13672</v>
      </c>
      <c r="J2770">
        <v>0.89453130000000003</v>
      </c>
      <c r="K2770">
        <v>94.039060000000006</v>
      </c>
      <c r="L2770" s="3">
        <v>44130.37222222222</v>
      </c>
      <c r="M2770">
        <v>17.18</v>
      </c>
      <c r="N2770" t="s">
        <v>28</v>
      </c>
      <c r="P2770">
        <f>(C2770-Key!$B$1)*24</f>
        <v>-0.13333333324408159</v>
      </c>
      <c r="Q2770">
        <f>(Key!$B$2-'17.1'!C2770)*24</f>
        <v>3.0833333332557231</v>
      </c>
      <c r="R2770" s="3">
        <f>C2770-(M2770-Key!$B$5)/(24*Key!$B$6)</f>
        <v>44130.607712962963</v>
      </c>
      <c r="S2770">
        <f>M2770-Key!$B$5</f>
        <v>14.92</v>
      </c>
      <c r="T2770" s="2">
        <f t="shared" si="215"/>
        <v>44129.625</v>
      </c>
      <c r="U2770" t="str">
        <f t="shared" si="216"/>
        <v>10-25-2020 15:00</v>
      </c>
      <c r="V2770">
        <f>IFERROR(IF(W2770=Z2770,VLOOKUP($U2770,[1]C8842!$G$2:$M$145,3,FALSE),0),0)</f>
        <v>23</v>
      </c>
      <c r="W2770">
        <f>VLOOKUP(RIGHT($V$1,5),Key!$A$9:$B$14,2,FALSE)</f>
        <v>10.199999999999999</v>
      </c>
      <c r="X2770">
        <f t="shared" si="219"/>
        <v>0</v>
      </c>
      <c r="Y2770">
        <f>VLOOKUP(RIGHT($X$1,5),Key!$A$9:$B$14,2,FALSE)</f>
        <v>3.7</v>
      </c>
      <c r="Z2770">
        <f t="shared" si="217"/>
        <v>10.199999999999999</v>
      </c>
      <c r="AA2770">
        <f t="shared" si="218"/>
        <v>23</v>
      </c>
    </row>
    <row r="2771" spans="1:27" x14ac:dyDescent="0.3">
      <c r="A2771">
        <v>100067</v>
      </c>
      <c r="B2771">
        <v>230922</v>
      </c>
      <c r="C2771" s="3">
        <v>44130.621527777781</v>
      </c>
      <c r="D2771">
        <v>1</v>
      </c>
      <c r="E2771">
        <v>1</v>
      </c>
      <c r="F2771" t="s">
        <v>25</v>
      </c>
      <c r="G2771">
        <v>1</v>
      </c>
      <c r="H2771">
        <v>72.777339999999995</v>
      </c>
      <c r="I2771">
        <v>17.48047</v>
      </c>
      <c r="J2771">
        <v>0.85546880000000003</v>
      </c>
      <c r="K2771">
        <v>58.023440000000001</v>
      </c>
      <c r="L2771" s="3">
        <v>44130.37222222222</v>
      </c>
      <c r="M2771">
        <v>17.18</v>
      </c>
      <c r="N2771" t="s">
        <v>28</v>
      </c>
      <c r="P2771">
        <f>(C2771-Key!$B$1)*24</f>
        <v>-0.13333333324408159</v>
      </c>
      <c r="Q2771">
        <f>(Key!$B$2-'17.1'!C2771)*24</f>
        <v>3.0833333332557231</v>
      </c>
      <c r="R2771" s="3">
        <f>C2771-(M2771-Key!$B$5)/(24*Key!$B$6)</f>
        <v>44130.607712962963</v>
      </c>
      <c r="S2771">
        <f>M2771-Key!$B$5</f>
        <v>14.92</v>
      </c>
      <c r="T2771" s="2">
        <f t="shared" si="215"/>
        <v>44129.625</v>
      </c>
      <c r="U2771" t="str">
        <f t="shared" si="216"/>
        <v>10-25-2020 15:00</v>
      </c>
      <c r="V2771">
        <f>IFERROR(IF(W2771=Z2771,VLOOKUP($U2771,[1]C8842!$G$2:$M$145,3,FALSE),0),0)</f>
        <v>23</v>
      </c>
      <c r="W2771">
        <f>VLOOKUP(RIGHT($V$1,5),Key!$A$9:$B$14,2,FALSE)</f>
        <v>10.199999999999999</v>
      </c>
      <c r="X2771">
        <f t="shared" si="219"/>
        <v>0</v>
      </c>
      <c r="Y2771">
        <f>VLOOKUP(RIGHT($X$1,5),Key!$A$9:$B$14,2,FALSE)</f>
        <v>3.7</v>
      </c>
      <c r="Z2771">
        <f t="shared" si="217"/>
        <v>10.199999999999999</v>
      </c>
      <c r="AA2771">
        <f t="shared" si="218"/>
        <v>23</v>
      </c>
    </row>
    <row r="2772" spans="1:27" x14ac:dyDescent="0.3">
      <c r="A2772">
        <v>100067</v>
      </c>
      <c r="B2772">
        <v>230922</v>
      </c>
      <c r="C2772" s="3">
        <v>44130.621527777781</v>
      </c>
      <c r="D2772">
        <v>0</v>
      </c>
      <c r="E2772">
        <v>2</v>
      </c>
      <c r="F2772" t="s">
        <v>25</v>
      </c>
      <c r="G2772">
        <v>1</v>
      </c>
      <c r="H2772">
        <v>74.726560000000006</v>
      </c>
      <c r="I2772">
        <v>17.66797</v>
      </c>
      <c r="J2772">
        <v>0.83984380000000003</v>
      </c>
      <c r="K2772">
        <v>48.019530000000003</v>
      </c>
      <c r="L2772" s="3">
        <v>44130.37222222222</v>
      </c>
      <c r="M2772">
        <v>17.18</v>
      </c>
      <c r="N2772" t="s">
        <v>28</v>
      </c>
      <c r="P2772">
        <f>(C2772-Key!$B$1)*24</f>
        <v>-0.13333333324408159</v>
      </c>
      <c r="Q2772">
        <f>(Key!$B$2-'17.1'!C2772)*24</f>
        <v>3.0833333332557231</v>
      </c>
      <c r="R2772" s="3">
        <f>C2772-(M2772-Key!$B$5)/(24*Key!$B$6)</f>
        <v>44130.607712962963</v>
      </c>
      <c r="S2772">
        <f>M2772-Key!$B$5</f>
        <v>14.92</v>
      </c>
      <c r="T2772" s="2">
        <f t="shared" si="215"/>
        <v>44129.625</v>
      </c>
      <c r="U2772" t="str">
        <f t="shared" si="216"/>
        <v>10-25-2020 15:00</v>
      </c>
      <c r="V2772">
        <f>IFERROR(IF(W2772=Z2772,VLOOKUP($U2772,[1]C8842!$G$2:$M$145,3,FALSE),0),0)</f>
        <v>23</v>
      </c>
      <c r="W2772">
        <f>VLOOKUP(RIGHT($V$1,5),Key!$A$9:$B$14,2,FALSE)</f>
        <v>10.199999999999999</v>
      </c>
      <c r="X2772">
        <f t="shared" si="219"/>
        <v>0</v>
      </c>
      <c r="Y2772">
        <f>VLOOKUP(RIGHT($X$1,5),Key!$A$9:$B$14,2,FALSE)</f>
        <v>3.7</v>
      </c>
      <c r="Z2772">
        <f t="shared" si="217"/>
        <v>10.199999999999999</v>
      </c>
      <c r="AA2772">
        <f t="shared" si="218"/>
        <v>23</v>
      </c>
    </row>
    <row r="2773" spans="1:27" x14ac:dyDescent="0.3">
      <c r="A2773">
        <v>100067</v>
      </c>
      <c r="B2773">
        <v>230922</v>
      </c>
      <c r="C2773" s="3">
        <v>44130.621527777781</v>
      </c>
      <c r="D2773">
        <v>0</v>
      </c>
      <c r="E2773">
        <v>2</v>
      </c>
      <c r="F2773" t="s">
        <v>25</v>
      </c>
      <c r="G2773">
        <v>2</v>
      </c>
      <c r="H2773">
        <v>67.492189999999994</v>
      </c>
      <c r="I2773">
        <v>20.683589999999999</v>
      </c>
      <c r="J2773">
        <v>1.050781</v>
      </c>
      <c r="K2773">
        <v>46.019530000000003</v>
      </c>
      <c r="L2773" s="3">
        <v>44130.37222222222</v>
      </c>
      <c r="M2773">
        <v>17.18</v>
      </c>
      <c r="N2773" t="s">
        <v>28</v>
      </c>
      <c r="P2773">
        <f>(C2773-Key!$B$1)*24</f>
        <v>-0.13333333324408159</v>
      </c>
      <c r="Q2773">
        <f>(Key!$B$2-'17.1'!C2773)*24</f>
        <v>3.0833333332557231</v>
      </c>
      <c r="R2773" s="3">
        <f>C2773-(M2773-Key!$B$5)/(24*Key!$B$6)</f>
        <v>44130.607712962963</v>
      </c>
      <c r="S2773">
        <f>M2773-Key!$B$5</f>
        <v>14.92</v>
      </c>
      <c r="T2773" s="2">
        <f t="shared" si="215"/>
        <v>44129.625</v>
      </c>
      <c r="U2773" t="str">
        <f t="shared" si="216"/>
        <v>10-25-2020 15:00</v>
      </c>
      <c r="V2773">
        <f>IFERROR(IF(W2773=Z2773,VLOOKUP($U2773,[1]C8842!$G$2:$M$145,3,FALSE),0),0)</f>
        <v>23</v>
      </c>
      <c r="W2773">
        <f>VLOOKUP(RIGHT($V$1,5),Key!$A$9:$B$14,2,FALSE)</f>
        <v>10.199999999999999</v>
      </c>
      <c r="X2773">
        <f t="shared" si="219"/>
        <v>0</v>
      </c>
      <c r="Y2773">
        <f>VLOOKUP(RIGHT($X$1,5),Key!$A$9:$B$14,2,FALSE)</f>
        <v>3.7</v>
      </c>
      <c r="Z2773">
        <f t="shared" si="217"/>
        <v>10.199999999999999</v>
      </c>
      <c r="AA2773">
        <f t="shared" si="218"/>
        <v>23</v>
      </c>
    </row>
    <row r="2774" spans="1:27" x14ac:dyDescent="0.3">
      <c r="A2774">
        <v>100067</v>
      </c>
      <c r="B2774">
        <v>230922</v>
      </c>
      <c r="C2774" s="3">
        <v>44130.621527777781</v>
      </c>
      <c r="D2774">
        <v>3</v>
      </c>
      <c r="E2774">
        <v>2</v>
      </c>
      <c r="F2774" t="s">
        <v>26</v>
      </c>
      <c r="G2774">
        <v>1</v>
      </c>
      <c r="H2774">
        <v>54.792969999999997</v>
      </c>
      <c r="I2774">
        <v>16.46875</v>
      </c>
      <c r="J2774">
        <v>1.089844</v>
      </c>
      <c r="K2774">
        <v>94.039060000000006</v>
      </c>
      <c r="L2774" s="3">
        <v>44130.37222222222</v>
      </c>
      <c r="M2774">
        <v>17.18</v>
      </c>
      <c r="N2774" t="s">
        <v>28</v>
      </c>
      <c r="P2774">
        <f>(C2774-Key!$B$1)*24</f>
        <v>-0.13333333324408159</v>
      </c>
      <c r="Q2774">
        <f>(Key!$B$2-'17.1'!C2774)*24</f>
        <v>3.0833333332557231</v>
      </c>
      <c r="R2774" s="3">
        <f>C2774-(M2774-Key!$B$5)/(24*Key!$B$6)</f>
        <v>44130.607712962963</v>
      </c>
      <c r="S2774">
        <f>M2774-Key!$B$5</f>
        <v>14.92</v>
      </c>
      <c r="T2774" s="2">
        <f t="shared" si="215"/>
        <v>44129.625</v>
      </c>
      <c r="U2774" t="str">
        <f t="shared" si="216"/>
        <v>10-25-2020 15:00</v>
      </c>
      <c r="V2774">
        <f>IFERROR(IF(W2774=Z2774,VLOOKUP($U2774,[1]C8842!$G$2:$M$145,3,FALSE),0),0)</f>
        <v>23</v>
      </c>
      <c r="W2774">
        <f>VLOOKUP(RIGHT($V$1,5),Key!$A$9:$B$14,2,FALSE)</f>
        <v>10.199999999999999</v>
      </c>
      <c r="X2774">
        <f t="shared" si="219"/>
        <v>0</v>
      </c>
      <c r="Y2774">
        <f>VLOOKUP(RIGHT($X$1,5),Key!$A$9:$B$14,2,FALSE)</f>
        <v>3.7</v>
      </c>
      <c r="Z2774">
        <f t="shared" si="217"/>
        <v>10.199999999999999</v>
      </c>
      <c r="AA2774">
        <f t="shared" si="218"/>
        <v>23</v>
      </c>
    </row>
    <row r="2775" spans="1:27" x14ac:dyDescent="0.3">
      <c r="A2775">
        <v>100067</v>
      </c>
      <c r="B2775">
        <v>230922</v>
      </c>
      <c r="C2775" s="3">
        <v>44130.621527777781</v>
      </c>
      <c r="D2775">
        <v>0</v>
      </c>
      <c r="E2775">
        <v>2</v>
      </c>
      <c r="F2775" t="s">
        <v>25</v>
      </c>
      <c r="G2775">
        <v>1</v>
      </c>
      <c r="H2775">
        <v>66.042969999999997</v>
      </c>
      <c r="I2775">
        <v>15.808590000000001</v>
      </c>
      <c r="J2775">
        <v>0.875</v>
      </c>
      <c r="K2775">
        <v>46.019530000000003</v>
      </c>
      <c r="L2775" s="3">
        <v>44130.37222222222</v>
      </c>
      <c r="M2775">
        <v>17.18</v>
      </c>
      <c r="N2775" t="s">
        <v>28</v>
      </c>
      <c r="P2775">
        <f>(C2775-Key!$B$1)*24</f>
        <v>-0.13333333324408159</v>
      </c>
      <c r="Q2775">
        <f>(Key!$B$2-'17.1'!C2775)*24</f>
        <v>3.0833333332557231</v>
      </c>
      <c r="R2775" s="3">
        <f>C2775-(M2775-Key!$B$5)/(24*Key!$B$6)</f>
        <v>44130.607712962963</v>
      </c>
      <c r="S2775">
        <f>M2775-Key!$B$5</f>
        <v>14.92</v>
      </c>
      <c r="T2775" s="2">
        <f t="shared" si="215"/>
        <v>44129.625</v>
      </c>
      <c r="U2775" t="str">
        <f t="shared" si="216"/>
        <v>10-25-2020 15:00</v>
      </c>
      <c r="V2775">
        <f>IFERROR(IF(W2775=Z2775,VLOOKUP($U2775,[1]C8842!$G$2:$M$145,3,FALSE),0),0)</f>
        <v>23</v>
      </c>
      <c r="W2775">
        <f>VLOOKUP(RIGHT($V$1,5),Key!$A$9:$B$14,2,FALSE)</f>
        <v>10.199999999999999</v>
      </c>
      <c r="X2775">
        <f t="shared" si="219"/>
        <v>0</v>
      </c>
      <c r="Y2775">
        <f>VLOOKUP(RIGHT($X$1,5),Key!$A$9:$B$14,2,FALSE)</f>
        <v>3.7</v>
      </c>
      <c r="Z2775">
        <f t="shared" si="217"/>
        <v>10.199999999999999</v>
      </c>
      <c r="AA2775">
        <f t="shared" si="218"/>
        <v>23</v>
      </c>
    </row>
    <row r="2776" spans="1:27" x14ac:dyDescent="0.3">
      <c r="A2776">
        <v>100067</v>
      </c>
      <c r="B2776">
        <v>230922</v>
      </c>
      <c r="C2776" s="3">
        <v>44130.621527777781</v>
      </c>
      <c r="D2776">
        <v>3</v>
      </c>
      <c r="E2776">
        <v>2</v>
      </c>
      <c r="F2776" t="s">
        <v>26</v>
      </c>
      <c r="G2776">
        <v>1</v>
      </c>
      <c r="H2776">
        <v>66.171880000000002</v>
      </c>
      <c r="I2776">
        <v>17.46875</v>
      </c>
      <c r="J2776">
        <v>0.94140630000000003</v>
      </c>
      <c r="K2776">
        <v>95.039060000000006</v>
      </c>
      <c r="L2776" s="3">
        <v>44130.37222222222</v>
      </c>
      <c r="M2776">
        <v>17.18</v>
      </c>
      <c r="N2776" t="s">
        <v>28</v>
      </c>
      <c r="P2776">
        <f>(C2776-Key!$B$1)*24</f>
        <v>-0.13333333324408159</v>
      </c>
      <c r="Q2776">
        <f>(Key!$B$2-'17.1'!C2776)*24</f>
        <v>3.0833333332557231</v>
      </c>
      <c r="R2776" s="3">
        <f>C2776-(M2776-Key!$B$5)/(24*Key!$B$6)</f>
        <v>44130.607712962963</v>
      </c>
      <c r="S2776">
        <f>M2776-Key!$B$5</f>
        <v>14.92</v>
      </c>
      <c r="T2776" s="2">
        <f t="shared" si="215"/>
        <v>44129.625</v>
      </c>
      <c r="U2776" t="str">
        <f t="shared" si="216"/>
        <v>10-25-2020 15:00</v>
      </c>
      <c r="V2776">
        <f>IFERROR(IF(W2776=Z2776,VLOOKUP($U2776,[1]C8842!$G$2:$M$145,3,FALSE),0),0)</f>
        <v>23</v>
      </c>
      <c r="W2776">
        <f>VLOOKUP(RIGHT($V$1,5),Key!$A$9:$B$14,2,FALSE)</f>
        <v>10.199999999999999</v>
      </c>
      <c r="X2776">
        <f t="shared" si="219"/>
        <v>0</v>
      </c>
      <c r="Y2776">
        <f>VLOOKUP(RIGHT($X$1,5),Key!$A$9:$B$14,2,FALSE)</f>
        <v>3.7</v>
      </c>
      <c r="Z2776">
        <f t="shared" si="217"/>
        <v>10.199999999999999</v>
      </c>
      <c r="AA2776">
        <f t="shared" si="218"/>
        <v>23</v>
      </c>
    </row>
    <row r="2777" spans="1:27" x14ac:dyDescent="0.3">
      <c r="A2777">
        <v>100067</v>
      </c>
      <c r="B2777">
        <v>230922</v>
      </c>
      <c r="C2777" s="3">
        <v>44130.621527777781</v>
      </c>
      <c r="D2777">
        <v>2</v>
      </c>
      <c r="E2777">
        <v>1</v>
      </c>
      <c r="F2777" t="s">
        <v>26</v>
      </c>
      <c r="G2777">
        <v>1</v>
      </c>
      <c r="H2777">
        <v>75.460939999999994</v>
      </c>
      <c r="I2777">
        <v>15.32422</v>
      </c>
      <c r="J2777">
        <v>0.75</v>
      </c>
      <c r="K2777">
        <v>82.035160000000005</v>
      </c>
      <c r="L2777" s="3">
        <v>44130.37222222222</v>
      </c>
      <c r="M2777">
        <v>17.18</v>
      </c>
      <c r="N2777" t="s">
        <v>28</v>
      </c>
      <c r="P2777">
        <f>(C2777-Key!$B$1)*24</f>
        <v>-0.13333333324408159</v>
      </c>
      <c r="Q2777">
        <f>(Key!$B$2-'17.1'!C2777)*24</f>
        <v>3.0833333332557231</v>
      </c>
      <c r="R2777" s="3">
        <f>C2777-(M2777-Key!$B$5)/(24*Key!$B$6)</f>
        <v>44130.607712962963</v>
      </c>
      <c r="S2777">
        <f>M2777-Key!$B$5</f>
        <v>14.92</v>
      </c>
      <c r="T2777" s="2">
        <f t="shared" si="215"/>
        <v>44129.625</v>
      </c>
      <c r="U2777" t="str">
        <f t="shared" si="216"/>
        <v>10-25-2020 15:00</v>
      </c>
      <c r="V2777">
        <f>IFERROR(IF(W2777=Z2777,VLOOKUP($U2777,[1]C8842!$G$2:$M$145,3,FALSE),0),0)</f>
        <v>23</v>
      </c>
      <c r="W2777">
        <f>VLOOKUP(RIGHT($V$1,5),Key!$A$9:$B$14,2,FALSE)</f>
        <v>10.199999999999999</v>
      </c>
      <c r="X2777">
        <f t="shared" si="219"/>
        <v>0</v>
      </c>
      <c r="Y2777">
        <f>VLOOKUP(RIGHT($X$1,5),Key!$A$9:$B$14,2,FALSE)</f>
        <v>3.7</v>
      </c>
      <c r="Z2777">
        <f t="shared" si="217"/>
        <v>10.199999999999999</v>
      </c>
      <c r="AA2777">
        <f t="shared" si="218"/>
        <v>23</v>
      </c>
    </row>
    <row r="2778" spans="1:27" x14ac:dyDescent="0.3">
      <c r="A2778">
        <v>100067</v>
      </c>
      <c r="B2778">
        <v>230922</v>
      </c>
      <c r="C2778" s="3">
        <v>44130.621527777781</v>
      </c>
      <c r="D2778">
        <v>3</v>
      </c>
      <c r="E2778">
        <v>2</v>
      </c>
      <c r="F2778" t="s">
        <v>26</v>
      </c>
      <c r="G2778">
        <v>2</v>
      </c>
      <c r="H2778">
        <v>64.152339999999995</v>
      </c>
      <c r="I2778">
        <v>22.53125</v>
      </c>
      <c r="J2778">
        <v>1.1796880000000001</v>
      </c>
      <c r="K2778">
        <v>94.039060000000006</v>
      </c>
      <c r="L2778" s="3">
        <v>44130.37222222222</v>
      </c>
      <c r="M2778">
        <v>17.18</v>
      </c>
      <c r="N2778" t="s">
        <v>28</v>
      </c>
      <c r="P2778">
        <f>(C2778-Key!$B$1)*24</f>
        <v>-0.13333333324408159</v>
      </c>
      <c r="Q2778">
        <f>(Key!$B$2-'17.1'!C2778)*24</f>
        <v>3.0833333332557231</v>
      </c>
      <c r="R2778" s="3">
        <f>C2778-(M2778-Key!$B$5)/(24*Key!$B$6)</f>
        <v>44130.607712962963</v>
      </c>
      <c r="S2778">
        <f>M2778-Key!$B$5</f>
        <v>14.92</v>
      </c>
      <c r="T2778" s="2">
        <f t="shared" si="215"/>
        <v>44129.625</v>
      </c>
      <c r="U2778" t="str">
        <f t="shared" si="216"/>
        <v>10-25-2020 15:00</v>
      </c>
      <c r="V2778">
        <f>IFERROR(IF(W2778=Z2778,VLOOKUP($U2778,[1]C8842!$G$2:$M$145,3,FALSE),0),0)</f>
        <v>23</v>
      </c>
      <c r="W2778">
        <f>VLOOKUP(RIGHT($V$1,5),Key!$A$9:$B$14,2,FALSE)</f>
        <v>10.199999999999999</v>
      </c>
      <c r="X2778">
        <f t="shared" si="219"/>
        <v>0</v>
      </c>
      <c r="Y2778">
        <f>VLOOKUP(RIGHT($X$1,5),Key!$A$9:$B$14,2,FALSE)</f>
        <v>3.7</v>
      </c>
      <c r="Z2778">
        <f t="shared" si="217"/>
        <v>10.199999999999999</v>
      </c>
      <c r="AA2778">
        <f t="shared" si="218"/>
        <v>23</v>
      </c>
    </row>
    <row r="2779" spans="1:27" x14ac:dyDescent="0.3">
      <c r="A2779">
        <v>100067</v>
      </c>
      <c r="B2779">
        <v>230922</v>
      </c>
      <c r="C2779" s="3">
        <v>44130.621527777781</v>
      </c>
      <c r="D2779">
        <v>3</v>
      </c>
      <c r="E2779">
        <v>2</v>
      </c>
      <c r="F2779" t="s">
        <v>26</v>
      </c>
      <c r="G2779">
        <v>3</v>
      </c>
      <c r="H2779">
        <v>68.84375</v>
      </c>
      <c r="I2779">
        <v>44.460940000000001</v>
      </c>
      <c r="J2779">
        <v>1.949219</v>
      </c>
      <c r="K2779">
        <v>93.039060000000006</v>
      </c>
      <c r="L2779" s="3">
        <v>44130.37222222222</v>
      </c>
      <c r="M2779">
        <v>17.18</v>
      </c>
      <c r="N2779" t="s">
        <v>28</v>
      </c>
      <c r="P2779">
        <f>(C2779-Key!$B$1)*24</f>
        <v>-0.13333333324408159</v>
      </c>
      <c r="Q2779">
        <f>(Key!$B$2-'17.1'!C2779)*24</f>
        <v>3.0833333332557231</v>
      </c>
      <c r="R2779" s="3">
        <f>C2779-(M2779-Key!$B$5)/(24*Key!$B$6)</f>
        <v>44130.607712962963</v>
      </c>
      <c r="S2779">
        <f>M2779-Key!$B$5</f>
        <v>14.92</v>
      </c>
      <c r="T2779" s="2">
        <f t="shared" si="215"/>
        <v>44129.625</v>
      </c>
      <c r="U2779" t="str">
        <f t="shared" si="216"/>
        <v>10-25-2020 15:00</v>
      </c>
      <c r="V2779">
        <f>IFERROR(IF(W2779=Z2779,VLOOKUP($U2779,[1]C8842!$G$2:$M$145,3,FALSE),0),0)</f>
        <v>23</v>
      </c>
      <c r="W2779">
        <f>VLOOKUP(RIGHT($V$1,5),Key!$A$9:$B$14,2,FALSE)</f>
        <v>10.199999999999999</v>
      </c>
      <c r="X2779">
        <f t="shared" si="219"/>
        <v>0</v>
      </c>
      <c r="Y2779">
        <f>VLOOKUP(RIGHT($X$1,5),Key!$A$9:$B$14,2,FALSE)</f>
        <v>3.7</v>
      </c>
      <c r="Z2779">
        <f t="shared" si="217"/>
        <v>10.199999999999999</v>
      </c>
      <c r="AA2779">
        <f t="shared" si="218"/>
        <v>23</v>
      </c>
    </row>
    <row r="2780" spans="1:27" x14ac:dyDescent="0.3">
      <c r="A2780">
        <v>100067</v>
      </c>
      <c r="B2780">
        <v>230922</v>
      </c>
      <c r="C2780" s="3">
        <v>44130.621527777781</v>
      </c>
      <c r="D2780">
        <v>3</v>
      </c>
      <c r="E2780">
        <v>2</v>
      </c>
      <c r="F2780" t="s">
        <v>26</v>
      </c>
      <c r="G2780">
        <v>2</v>
      </c>
      <c r="H2780">
        <v>62.933590000000002</v>
      </c>
      <c r="I2780">
        <v>21.683589999999999</v>
      </c>
      <c r="J2780">
        <v>1.167969</v>
      </c>
      <c r="K2780">
        <v>93.039060000000006</v>
      </c>
      <c r="L2780" s="3">
        <v>44130.37222222222</v>
      </c>
      <c r="M2780">
        <v>17.18</v>
      </c>
      <c r="N2780" t="s">
        <v>28</v>
      </c>
      <c r="P2780">
        <f>(C2780-Key!$B$1)*24</f>
        <v>-0.13333333324408159</v>
      </c>
      <c r="Q2780">
        <f>(Key!$B$2-'17.1'!C2780)*24</f>
        <v>3.0833333332557231</v>
      </c>
      <c r="R2780" s="3">
        <f>C2780-(M2780-Key!$B$5)/(24*Key!$B$6)</f>
        <v>44130.607712962963</v>
      </c>
      <c r="S2780">
        <f>M2780-Key!$B$5</f>
        <v>14.92</v>
      </c>
      <c r="T2780" s="2">
        <f t="shared" si="215"/>
        <v>44129.625</v>
      </c>
      <c r="U2780" t="str">
        <f t="shared" si="216"/>
        <v>10-25-2020 15:00</v>
      </c>
      <c r="V2780">
        <f>IFERROR(IF(W2780=Z2780,VLOOKUP($U2780,[1]C8842!$G$2:$M$145,3,FALSE),0),0)</f>
        <v>23</v>
      </c>
      <c r="W2780">
        <f>VLOOKUP(RIGHT($V$1,5),Key!$A$9:$B$14,2,FALSE)</f>
        <v>10.199999999999999</v>
      </c>
      <c r="X2780">
        <f t="shared" si="219"/>
        <v>0</v>
      </c>
      <c r="Y2780">
        <f>VLOOKUP(RIGHT($X$1,5),Key!$A$9:$B$14,2,FALSE)</f>
        <v>3.7</v>
      </c>
      <c r="Z2780">
        <f t="shared" si="217"/>
        <v>10.199999999999999</v>
      </c>
      <c r="AA2780">
        <f t="shared" si="218"/>
        <v>23</v>
      </c>
    </row>
    <row r="2781" spans="1:27" x14ac:dyDescent="0.3">
      <c r="A2781">
        <v>100067</v>
      </c>
      <c r="B2781">
        <v>230922</v>
      </c>
      <c r="C2781" s="3">
        <v>44130.621527777781</v>
      </c>
      <c r="D2781">
        <v>3</v>
      </c>
      <c r="E2781">
        <v>2</v>
      </c>
      <c r="F2781" t="s">
        <v>26</v>
      </c>
      <c r="G2781">
        <v>1</v>
      </c>
      <c r="H2781">
        <v>75.726560000000006</v>
      </c>
      <c r="I2781">
        <v>18.191410000000001</v>
      </c>
      <c r="J2781">
        <v>0.84765630000000003</v>
      </c>
      <c r="K2781">
        <v>94.039060000000006</v>
      </c>
      <c r="L2781" s="3">
        <v>44130.37222222222</v>
      </c>
      <c r="M2781">
        <v>17.18</v>
      </c>
      <c r="N2781" t="s">
        <v>28</v>
      </c>
      <c r="P2781">
        <f>(C2781-Key!$B$1)*24</f>
        <v>-0.13333333324408159</v>
      </c>
      <c r="Q2781">
        <f>(Key!$B$2-'17.1'!C2781)*24</f>
        <v>3.0833333332557231</v>
      </c>
      <c r="R2781" s="3">
        <f>C2781-(M2781-Key!$B$5)/(24*Key!$B$6)</f>
        <v>44130.607712962963</v>
      </c>
      <c r="S2781">
        <f>M2781-Key!$B$5</f>
        <v>14.92</v>
      </c>
      <c r="T2781" s="2">
        <f t="shared" si="215"/>
        <v>44129.625</v>
      </c>
      <c r="U2781" t="str">
        <f t="shared" si="216"/>
        <v>10-25-2020 15:00</v>
      </c>
      <c r="V2781">
        <f>IFERROR(IF(W2781=Z2781,VLOOKUP($U2781,[1]C8842!$G$2:$M$145,3,FALSE),0),0)</f>
        <v>23</v>
      </c>
      <c r="W2781">
        <f>VLOOKUP(RIGHT($V$1,5),Key!$A$9:$B$14,2,FALSE)</f>
        <v>10.199999999999999</v>
      </c>
      <c r="X2781">
        <f t="shared" si="219"/>
        <v>0</v>
      </c>
      <c r="Y2781">
        <f>VLOOKUP(RIGHT($X$1,5),Key!$A$9:$B$14,2,FALSE)</f>
        <v>3.7</v>
      </c>
      <c r="Z2781">
        <f t="shared" si="217"/>
        <v>10.199999999999999</v>
      </c>
      <c r="AA2781">
        <f t="shared" si="218"/>
        <v>23</v>
      </c>
    </row>
    <row r="2782" spans="1:27" x14ac:dyDescent="0.3">
      <c r="A2782">
        <v>100067</v>
      </c>
      <c r="B2782">
        <v>230922</v>
      </c>
      <c r="C2782" s="3">
        <v>44130.621527777781</v>
      </c>
      <c r="D2782">
        <v>0</v>
      </c>
      <c r="E2782">
        <v>2</v>
      </c>
      <c r="F2782" t="s">
        <v>25</v>
      </c>
      <c r="G2782">
        <v>1</v>
      </c>
      <c r="H2782">
        <v>66.410160000000005</v>
      </c>
      <c r="I2782">
        <v>18.578130000000002</v>
      </c>
      <c r="J2782">
        <v>0.984375</v>
      </c>
      <c r="K2782">
        <v>47.019530000000003</v>
      </c>
      <c r="L2782" s="3">
        <v>44130.37222222222</v>
      </c>
      <c r="M2782">
        <v>17.18</v>
      </c>
      <c r="N2782" t="s">
        <v>28</v>
      </c>
      <c r="P2782">
        <f>(C2782-Key!$B$1)*24</f>
        <v>-0.13333333324408159</v>
      </c>
      <c r="Q2782">
        <f>(Key!$B$2-'17.1'!C2782)*24</f>
        <v>3.0833333332557231</v>
      </c>
      <c r="R2782" s="3">
        <f>C2782-(M2782-Key!$B$5)/(24*Key!$B$6)</f>
        <v>44130.607712962963</v>
      </c>
      <c r="S2782">
        <f>M2782-Key!$B$5</f>
        <v>14.92</v>
      </c>
      <c r="T2782" s="2">
        <f t="shared" si="215"/>
        <v>44129.625</v>
      </c>
      <c r="U2782" t="str">
        <f t="shared" si="216"/>
        <v>10-25-2020 15:00</v>
      </c>
      <c r="V2782">
        <f>IFERROR(IF(W2782=Z2782,VLOOKUP($U2782,[1]C8842!$G$2:$M$145,3,FALSE),0),0)</f>
        <v>23</v>
      </c>
      <c r="W2782">
        <f>VLOOKUP(RIGHT($V$1,5),Key!$A$9:$B$14,2,FALSE)</f>
        <v>10.199999999999999</v>
      </c>
      <c r="X2782">
        <f t="shared" si="219"/>
        <v>0</v>
      </c>
      <c r="Y2782">
        <f>VLOOKUP(RIGHT($X$1,5),Key!$A$9:$B$14,2,FALSE)</f>
        <v>3.7</v>
      </c>
      <c r="Z2782">
        <f t="shared" si="217"/>
        <v>10.199999999999999</v>
      </c>
      <c r="AA2782">
        <f t="shared" si="218"/>
        <v>23</v>
      </c>
    </row>
    <row r="2783" spans="1:27" x14ac:dyDescent="0.3">
      <c r="A2783">
        <v>100067</v>
      </c>
      <c r="B2783">
        <v>230922</v>
      </c>
      <c r="C2783" s="3">
        <v>44130.62222222222</v>
      </c>
      <c r="D2783">
        <v>3</v>
      </c>
      <c r="E2783">
        <v>2</v>
      </c>
      <c r="F2783" t="s">
        <v>26</v>
      </c>
      <c r="G2783">
        <v>1</v>
      </c>
      <c r="H2783">
        <v>72.65625</v>
      </c>
      <c r="I2783">
        <v>16.371089999999999</v>
      </c>
      <c r="J2783">
        <v>0.81640630000000003</v>
      </c>
      <c r="K2783">
        <v>94.039060000000006</v>
      </c>
      <c r="L2783" s="3">
        <v>44130.37222222222</v>
      </c>
      <c r="M2783">
        <v>17.18</v>
      </c>
      <c r="N2783" t="s">
        <v>28</v>
      </c>
      <c r="P2783">
        <f>(C2783-Key!$B$1)*24</f>
        <v>-0.11666666669771075</v>
      </c>
      <c r="Q2783">
        <f>(Key!$B$2-'17.1'!C2783)*24</f>
        <v>3.0666666667093523</v>
      </c>
      <c r="R2783" s="3">
        <f>C2783-(M2783-Key!$B$5)/(24*Key!$B$6)</f>
        <v>44130.608407407402</v>
      </c>
      <c r="S2783">
        <f>M2783-Key!$B$5</f>
        <v>14.92</v>
      </c>
      <c r="T2783" s="2">
        <f t="shared" si="215"/>
        <v>44129.625</v>
      </c>
      <c r="U2783" t="str">
        <f t="shared" si="216"/>
        <v>10-25-2020 15:00</v>
      </c>
      <c r="V2783">
        <f>IFERROR(IF(W2783=Z2783,VLOOKUP($U2783,[1]C8842!$G$2:$M$145,3,FALSE),0),0)</f>
        <v>23</v>
      </c>
      <c r="W2783">
        <f>VLOOKUP(RIGHT($V$1,5),Key!$A$9:$B$14,2,FALSE)</f>
        <v>10.199999999999999</v>
      </c>
      <c r="X2783">
        <f t="shared" si="219"/>
        <v>0</v>
      </c>
      <c r="Y2783">
        <f>VLOOKUP(RIGHT($X$1,5),Key!$A$9:$B$14,2,FALSE)</f>
        <v>3.7</v>
      </c>
      <c r="Z2783">
        <f t="shared" si="217"/>
        <v>10.199999999999999</v>
      </c>
      <c r="AA2783">
        <f t="shared" si="218"/>
        <v>23</v>
      </c>
    </row>
    <row r="2784" spans="1:27" x14ac:dyDescent="0.3">
      <c r="A2784">
        <v>100067</v>
      </c>
      <c r="B2784">
        <v>230922</v>
      </c>
      <c r="C2784" s="3">
        <v>44130.62222222222</v>
      </c>
      <c r="D2784">
        <v>0</v>
      </c>
      <c r="E2784">
        <v>2</v>
      </c>
      <c r="F2784" t="s">
        <v>25</v>
      </c>
      <c r="G2784">
        <v>4</v>
      </c>
      <c r="H2784">
        <v>71.804689999999994</v>
      </c>
      <c r="I2784">
        <v>52.609380000000002</v>
      </c>
      <c r="J2784">
        <v>2.171875</v>
      </c>
      <c r="K2784">
        <v>46.019530000000003</v>
      </c>
      <c r="L2784" s="3">
        <v>44130.37222222222</v>
      </c>
      <c r="M2784">
        <v>17.18</v>
      </c>
      <c r="N2784" t="s">
        <v>28</v>
      </c>
      <c r="P2784">
        <f>(C2784-Key!$B$1)*24</f>
        <v>-0.11666666669771075</v>
      </c>
      <c r="Q2784">
        <f>(Key!$B$2-'17.1'!C2784)*24</f>
        <v>3.0666666667093523</v>
      </c>
      <c r="R2784" s="3">
        <f>C2784-(M2784-Key!$B$5)/(24*Key!$B$6)</f>
        <v>44130.608407407402</v>
      </c>
      <c r="S2784">
        <f>M2784-Key!$B$5</f>
        <v>14.92</v>
      </c>
      <c r="T2784" s="2">
        <f t="shared" si="215"/>
        <v>44129.625</v>
      </c>
      <c r="U2784" t="str">
        <f t="shared" si="216"/>
        <v>10-25-2020 15:00</v>
      </c>
      <c r="V2784">
        <f>IFERROR(IF(W2784=Z2784,VLOOKUP($U2784,[1]C8842!$G$2:$M$145,3,FALSE),0),0)</f>
        <v>23</v>
      </c>
      <c r="W2784">
        <f>VLOOKUP(RIGHT($V$1,5),Key!$A$9:$B$14,2,FALSE)</f>
        <v>10.199999999999999</v>
      </c>
      <c r="X2784">
        <f t="shared" si="219"/>
        <v>0</v>
      </c>
      <c r="Y2784">
        <f>VLOOKUP(RIGHT($X$1,5),Key!$A$9:$B$14,2,FALSE)</f>
        <v>3.7</v>
      </c>
      <c r="Z2784">
        <f t="shared" si="217"/>
        <v>10.199999999999999</v>
      </c>
      <c r="AA2784">
        <f t="shared" si="218"/>
        <v>23</v>
      </c>
    </row>
    <row r="2785" spans="1:27" x14ac:dyDescent="0.3">
      <c r="A2785">
        <v>100067</v>
      </c>
      <c r="B2785">
        <v>230922</v>
      </c>
      <c r="C2785" s="3">
        <v>44130.62222222222</v>
      </c>
      <c r="D2785">
        <v>3</v>
      </c>
      <c r="E2785">
        <v>2</v>
      </c>
      <c r="F2785" t="s">
        <v>26</v>
      </c>
      <c r="G2785">
        <v>1</v>
      </c>
      <c r="H2785">
        <v>66.007810000000006</v>
      </c>
      <c r="I2785">
        <v>16.023440000000001</v>
      </c>
      <c r="J2785">
        <v>0.88671880000000003</v>
      </c>
      <c r="K2785">
        <v>94.039060000000006</v>
      </c>
      <c r="L2785" s="3">
        <v>44130.375694444447</v>
      </c>
      <c r="M2785">
        <v>17.18</v>
      </c>
      <c r="N2785" t="s">
        <v>28</v>
      </c>
      <c r="P2785">
        <f>(C2785-Key!$B$1)*24</f>
        <v>-0.11666666669771075</v>
      </c>
      <c r="Q2785">
        <f>(Key!$B$2-'17.1'!C2785)*24</f>
        <v>3.0666666667093523</v>
      </c>
      <c r="R2785" s="3">
        <f>C2785-(M2785-Key!$B$5)/(24*Key!$B$6)</f>
        <v>44130.608407407402</v>
      </c>
      <c r="S2785">
        <f>M2785-Key!$B$5</f>
        <v>14.92</v>
      </c>
      <c r="T2785" s="2">
        <f t="shared" si="215"/>
        <v>44129.625</v>
      </c>
      <c r="U2785" t="str">
        <f t="shared" si="216"/>
        <v>10-25-2020 15:00</v>
      </c>
      <c r="V2785">
        <f>IFERROR(IF(W2785=Z2785,VLOOKUP($U2785,[1]C8842!$G$2:$M$145,3,FALSE),0),0)</f>
        <v>23</v>
      </c>
      <c r="W2785">
        <f>VLOOKUP(RIGHT($V$1,5),Key!$A$9:$B$14,2,FALSE)</f>
        <v>10.199999999999999</v>
      </c>
      <c r="X2785">
        <f t="shared" si="219"/>
        <v>0</v>
      </c>
      <c r="Y2785">
        <f>VLOOKUP(RIGHT($X$1,5),Key!$A$9:$B$14,2,FALSE)</f>
        <v>3.7</v>
      </c>
      <c r="Z2785">
        <f t="shared" si="217"/>
        <v>10.199999999999999</v>
      </c>
      <c r="AA2785">
        <f t="shared" si="218"/>
        <v>23</v>
      </c>
    </row>
    <row r="2786" spans="1:27" x14ac:dyDescent="0.3">
      <c r="A2786">
        <v>100067</v>
      </c>
      <c r="B2786">
        <v>230922</v>
      </c>
      <c r="C2786" s="3">
        <v>44130.62222222222</v>
      </c>
      <c r="D2786">
        <v>2</v>
      </c>
      <c r="E2786">
        <v>1</v>
      </c>
      <c r="F2786" t="s">
        <v>26</v>
      </c>
      <c r="G2786">
        <v>1</v>
      </c>
      <c r="H2786">
        <v>65.839839999999995</v>
      </c>
      <c r="I2786">
        <v>14.441409999999999</v>
      </c>
      <c r="J2786">
        <v>0.82421880000000003</v>
      </c>
      <c r="K2786">
        <v>82.035160000000005</v>
      </c>
      <c r="L2786" s="3">
        <v>44130.375694444447</v>
      </c>
      <c r="M2786">
        <v>17.18</v>
      </c>
      <c r="N2786" t="s">
        <v>28</v>
      </c>
      <c r="P2786">
        <f>(C2786-Key!$B$1)*24</f>
        <v>-0.11666666669771075</v>
      </c>
      <c r="Q2786">
        <f>(Key!$B$2-'17.1'!C2786)*24</f>
        <v>3.0666666667093523</v>
      </c>
      <c r="R2786" s="3">
        <f>C2786-(M2786-Key!$B$5)/(24*Key!$B$6)</f>
        <v>44130.608407407402</v>
      </c>
      <c r="S2786">
        <f>M2786-Key!$B$5</f>
        <v>14.92</v>
      </c>
      <c r="T2786" s="2">
        <f t="shared" si="215"/>
        <v>44129.625</v>
      </c>
      <c r="U2786" t="str">
        <f t="shared" si="216"/>
        <v>10-25-2020 15:00</v>
      </c>
      <c r="V2786">
        <f>IFERROR(IF(W2786=Z2786,VLOOKUP($U2786,[1]C8842!$G$2:$M$145,3,FALSE),0),0)</f>
        <v>23</v>
      </c>
      <c r="W2786">
        <f>VLOOKUP(RIGHT($V$1,5),Key!$A$9:$B$14,2,FALSE)</f>
        <v>10.199999999999999</v>
      </c>
      <c r="X2786">
        <f t="shared" si="219"/>
        <v>0</v>
      </c>
      <c r="Y2786">
        <f>VLOOKUP(RIGHT($X$1,5),Key!$A$9:$B$14,2,FALSE)</f>
        <v>3.7</v>
      </c>
      <c r="Z2786">
        <f t="shared" si="217"/>
        <v>10.199999999999999</v>
      </c>
      <c r="AA2786">
        <f t="shared" si="218"/>
        <v>23</v>
      </c>
    </row>
    <row r="2787" spans="1:27" x14ac:dyDescent="0.3">
      <c r="A2787">
        <v>100067</v>
      </c>
      <c r="B2787">
        <v>230922</v>
      </c>
      <c r="C2787" s="3">
        <v>44130.62222222222</v>
      </c>
      <c r="D2787">
        <v>1</v>
      </c>
      <c r="E2787">
        <v>1</v>
      </c>
      <c r="F2787" t="s">
        <v>25</v>
      </c>
      <c r="G2787">
        <v>1</v>
      </c>
      <c r="H2787">
        <v>78.316410000000005</v>
      </c>
      <c r="I2787">
        <v>19.570309999999999</v>
      </c>
      <c r="J2787">
        <v>0.8671875</v>
      </c>
      <c r="K2787">
        <v>58.023440000000001</v>
      </c>
      <c r="L2787" s="3">
        <v>44130.375694444447</v>
      </c>
      <c r="M2787">
        <v>17.18</v>
      </c>
      <c r="N2787" t="s">
        <v>28</v>
      </c>
      <c r="P2787">
        <f>(C2787-Key!$B$1)*24</f>
        <v>-0.11666666669771075</v>
      </c>
      <c r="Q2787">
        <f>(Key!$B$2-'17.1'!C2787)*24</f>
        <v>3.0666666667093523</v>
      </c>
      <c r="R2787" s="3">
        <f>C2787-(M2787-Key!$B$5)/(24*Key!$B$6)</f>
        <v>44130.608407407402</v>
      </c>
      <c r="S2787">
        <f>M2787-Key!$B$5</f>
        <v>14.92</v>
      </c>
      <c r="T2787" s="2">
        <f t="shared" si="215"/>
        <v>44129.625</v>
      </c>
      <c r="U2787" t="str">
        <f t="shared" si="216"/>
        <v>10-25-2020 15:00</v>
      </c>
      <c r="V2787">
        <f>IFERROR(IF(W2787=Z2787,VLOOKUP($U2787,[1]C8842!$G$2:$M$145,3,FALSE),0),0)</f>
        <v>23</v>
      </c>
      <c r="W2787">
        <f>VLOOKUP(RIGHT($V$1,5),Key!$A$9:$B$14,2,FALSE)</f>
        <v>10.199999999999999</v>
      </c>
      <c r="X2787">
        <f t="shared" si="219"/>
        <v>0</v>
      </c>
      <c r="Y2787">
        <f>VLOOKUP(RIGHT($X$1,5),Key!$A$9:$B$14,2,FALSE)</f>
        <v>3.7</v>
      </c>
      <c r="Z2787">
        <f t="shared" si="217"/>
        <v>10.199999999999999</v>
      </c>
      <c r="AA2787">
        <f t="shared" si="218"/>
        <v>23</v>
      </c>
    </row>
    <row r="2788" spans="1:27" x14ac:dyDescent="0.3">
      <c r="A2788">
        <v>100067</v>
      </c>
      <c r="B2788">
        <v>230922</v>
      </c>
      <c r="C2788" s="3">
        <v>44130.62222222222</v>
      </c>
      <c r="D2788">
        <v>0</v>
      </c>
      <c r="E2788">
        <v>2</v>
      </c>
      <c r="F2788" t="s">
        <v>25</v>
      </c>
      <c r="G2788">
        <v>4</v>
      </c>
      <c r="H2788">
        <v>58.023440000000001</v>
      </c>
      <c r="I2788">
        <v>60.148440000000001</v>
      </c>
      <c r="J2788">
        <v>3.0351560000000002</v>
      </c>
      <c r="K2788">
        <v>46.019530000000003</v>
      </c>
      <c r="L2788" s="3">
        <v>44130.375694444447</v>
      </c>
      <c r="M2788">
        <v>17.18</v>
      </c>
      <c r="N2788" t="s">
        <v>28</v>
      </c>
      <c r="P2788">
        <f>(C2788-Key!$B$1)*24</f>
        <v>-0.11666666669771075</v>
      </c>
      <c r="Q2788">
        <f>(Key!$B$2-'17.1'!C2788)*24</f>
        <v>3.0666666667093523</v>
      </c>
      <c r="R2788" s="3">
        <f>C2788-(M2788-Key!$B$5)/(24*Key!$B$6)</f>
        <v>44130.608407407402</v>
      </c>
      <c r="S2788">
        <f>M2788-Key!$B$5</f>
        <v>14.92</v>
      </c>
      <c r="T2788" s="2">
        <f t="shared" si="215"/>
        <v>44129.625</v>
      </c>
      <c r="U2788" t="str">
        <f t="shared" si="216"/>
        <v>10-25-2020 15:00</v>
      </c>
      <c r="V2788">
        <f>IFERROR(IF(W2788=Z2788,VLOOKUP($U2788,[1]C8842!$G$2:$M$145,3,FALSE),0),0)</f>
        <v>23</v>
      </c>
      <c r="W2788">
        <f>VLOOKUP(RIGHT($V$1,5),Key!$A$9:$B$14,2,FALSE)</f>
        <v>10.199999999999999</v>
      </c>
      <c r="X2788">
        <f t="shared" si="219"/>
        <v>0</v>
      </c>
      <c r="Y2788">
        <f>VLOOKUP(RIGHT($X$1,5),Key!$A$9:$B$14,2,FALSE)</f>
        <v>3.7</v>
      </c>
      <c r="Z2788">
        <f t="shared" si="217"/>
        <v>10.199999999999999</v>
      </c>
      <c r="AA2788">
        <f t="shared" si="218"/>
        <v>23</v>
      </c>
    </row>
    <row r="2789" spans="1:27" x14ac:dyDescent="0.3">
      <c r="A2789">
        <v>100067</v>
      </c>
      <c r="B2789">
        <v>230922</v>
      </c>
      <c r="C2789" s="3">
        <v>44130.62222222222</v>
      </c>
      <c r="D2789">
        <v>3</v>
      </c>
      <c r="E2789">
        <v>2</v>
      </c>
      <c r="F2789" t="s">
        <v>26</v>
      </c>
      <c r="G2789">
        <v>1</v>
      </c>
      <c r="H2789">
        <v>70.382810000000006</v>
      </c>
      <c r="I2789">
        <v>17.640630000000002</v>
      </c>
      <c r="J2789">
        <v>0.890625</v>
      </c>
      <c r="K2789">
        <v>94.039060000000006</v>
      </c>
      <c r="L2789" s="3">
        <v>44130.375694444447</v>
      </c>
      <c r="M2789">
        <v>17.18</v>
      </c>
      <c r="N2789" t="s">
        <v>28</v>
      </c>
      <c r="P2789">
        <f>(C2789-Key!$B$1)*24</f>
        <v>-0.11666666669771075</v>
      </c>
      <c r="Q2789">
        <f>(Key!$B$2-'17.1'!C2789)*24</f>
        <v>3.0666666667093523</v>
      </c>
      <c r="R2789" s="3">
        <f>C2789-(M2789-Key!$B$5)/(24*Key!$B$6)</f>
        <v>44130.608407407402</v>
      </c>
      <c r="S2789">
        <f>M2789-Key!$B$5</f>
        <v>14.92</v>
      </c>
      <c r="T2789" s="2">
        <f t="shared" si="215"/>
        <v>44129.625</v>
      </c>
      <c r="U2789" t="str">
        <f t="shared" si="216"/>
        <v>10-25-2020 15:00</v>
      </c>
      <c r="V2789">
        <f>IFERROR(IF(W2789=Z2789,VLOOKUP($U2789,[1]C8842!$G$2:$M$145,3,FALSE),0),0)</f>
        <v>23</v>
      </c>
      <c r="W2789">
        <f>VLOOKUP(RIGHT($V$1,5),Key!$A$9:$B$14,2,FALSE)</f>
        <v>10.199999999999999</v>
      </c>
      <c r="X2789">
        <f t="shared" si="219"/>
        <v>0</v>
      </c>
      <c r="Y2789">
        <f>VLOOKUP(RIGHT($X$1,5),Key!$A$9:$B$14,2,FALSE)</f>
        <v>3.7</v>
      </c>
      <c r="Z2789">
        <f t="shared" si="217"/>
        <v>10.199999999999999</v>
      </c>
      <c r="AA2789">
        <f t="shared" si="218"/>
        <v>23</v>
      </c>
    </row>
    <row r="2790" spans="1:27" x14ac:dyDescent="0.3">
      <c r="A2790">
        <v>100067</v>
      </c>
      <c r="B2790">
        <v>230922</v>
      </c>
      <c r="C2790" s="3">
        <v>44130.62222222222</v>
      </c>
      <c r="D2790">
        <v>3</v>
      </c>
      <c r="E2790">
        <v>2</v>
      </c>
      <c r="F2790" t="s">
        <v>26</v>
      </c>
      <c r="G2790">
        <v>2</v>
      </c>
      <c r="H2790">
        <v>68.007810000000006</v>
      </c>
      <c r="I2790">
        <v>21.039059999999999</v>
      </c>
      <c r="J2790">
        <v>1.0546880000000001</v>
      </c>
      <c r="K2790">
        <v>93.039060000000006</v>
      </c>
      <c r="L2790" s="3">
        <v>44130.375694444447</v>
      </c>
      <c r="M2790">
        <v>17.18</v>
      </c>
      <c r="N2790" t="s">
        <v>28</v>
      </c>
      <c r="P2790">
        <f>(C2790-Key!$B$1)*24</f>
        <v>-0.11666666669771075</v>
      </c>
      <c r="Q2790">
        <f>(Key!$B$2-'17.1'!C2790)*24</f>
        <v>3.0666666667093523</v>
      </c>
      <c r="R2790" s="3">
        <f>C2790-(M2790-Key!$B$5)/(24*Key!$B$6)</f>
        <v>44130.608407407402</v>
      </c>
      <c r="S2790">
        <f>M2790-Key!$B$5</f>
        <v>14.92</v>
      </c>
      <c r="T2790" s="2">
        <f t="shared" si="215"/>
        <v>44129.625</v>
      </c>
      <c r="U2790" t="str">
        <f t="shared" si="216"/>
        <v>10-25-2020 15:00</v>
      </c>
      <c r="V2790">
        <f>IFERROR(IF(W2790=Z2790,VLOOKUP($U2790,[1]C8842!$G$2:$M$145,3,FALSE),0),0)</f>
        <v>23</v>
      </c>
      <c r="W2790">
        <f>VLOOKUP(RIGHT($V$1,5),Key!$A$9:$B$14,2,FALSE)</f>
        <v>10.199999999999999</v>
      </c>
      <c r="X2790">
        <f t="shared" si="219"/>
        <v>0</v>
      </c>
      <c r="Y2790">
        <f>VLOOKUP(RIGHT($X$1,5),Key!$A$9:$B$14,2,FALSE)</f>
        <v>3.7</v>
      </c>
      <c r="Z2790">
        <f t="shared" si="217"/>
        <v>10.199999999999999</v>
      </c>
      <c r="AA2790">
        <f t="shared" si="218"/>
        <v>23</v>
      </c>
    </row>
    <row r="2791" spans="1:27" x14ac:dyDescent="0.3">
      <c r="A2791">
        <v>100067</v>
      </c>
      <c r="B2791">
        <v>230922</v>
      </c>
      <c r="C2791" s="3">
        <v>44130.62222222222</v>
      </c>
      <c r="D2791">
        <v>3</v>
      </c>
      <c r="E2791">
        <v>2</v>
      </c>
      <c r="F2791" t="s">
        <v>26</v>
      </c>
      <c r="G2791">
        <v>2</v>
      </c>
      <c r="H2791">
        <v>67.257810000000006</v>
      </c>
      <c r="I2791">
        <v>28.890630000000002</v>
      </c>
      <c r="J2791">
        <v>1.378906</v>
      </c>
      <c r="K2791">
        <v>94.039060000000006</v>
      </c>
      <c r="L2791" s="3">
        <v>44130.375694444447</v>
      </c>
      <c r="M2791">
        <v>17.18</v>
      </c>
      <c r="N2791" t="s">
        <v>28</v>
      </c>
      <c r="P2791">
        <f>(C2791-Key!$B$1)*24</f>
        <v>-0.11666666669771075</v>
      </c>
      <c r="Q2791">
        <f>(Key!$B$2-'17.1'!C2791)*24</f>
        <v>3.0666666667093523</v>
      </c>
      <c r="R2791" s="3">
        <f>C2791-(M2791-Key!$B$5)/(24*Key!$B$6)</f>
        <v>44130.608407407402</v>
      </c>
      <c r="S2791">
        <f>M2791-Key!$B$5</f>
        <v>14.92</v>
      </c>
      <c r="T2791" s="2">
        <f t="shared" si="215"/>
        <v>44129.625</v>
      </c>
      <c r="U2791" t="str">
        <f t="shared" si="216"/>
        <v>10-25-2020 15:00</v>
      </c>
      <c r="V2791">
        <f>IFERROR(IF(W2791=Z2791,VLOOKUP($U2791,[1]C8842!$G$2:$M$145,3,FALSE),0),0)</f>
        <v>23</v>
      </c>
      <c r="W2791">
        <f>VLOOKUP(RIGHT($V$1,5),Key!$A$9:$B$14,2,FALSE)</f>
        <v>10.199999999999999</v>
      </c>
      <c r="X2791">
        <f t="shared" si="219"/>
        <v>0</v>
      </c>
      <c r="Y2791">
        <f>VLOOKUP(RIGHT($X$1,5),Key!$A$9:$B$14,2,FALSE)</f>
        <v>3.7</v>
      </c>
      <c r="Z2791">
        <f t="shared" si="217"/>
        <v>10.199999999999999</v>
      </c>
      <c r="AA2791">
        <f t="shared" si="218"/>
        <v>23</v>
      </c>
    </row>
    <row r="2792" spans="1:27" x14ac:dyDescent="0.3">
      <c r="A2792">
        <v>100067</v>
      </c>
      <c r="B2792">
        <v>230922</v>
      </c>
      <c r="C2792" s="3">
        <v>44130.62222222222</v>
      </c>
      <c r="D2792">
        <v>2</v>
      </c>
      <c r="E2792">
        <v>1</v>
      </c>
      <c r="F2792" t="s">
        <v>26</v>
      </c>
      <c r="G2792">
        <v>1</v>
      </c>
      <c r="H2792">
        <v>76.949219999999997</v>
      </c>
      <c r="I2792">
        <v>17.51172</v>
      </c>
      <c r="J2792">
        <v>0.8125</v>
      </c>
      <c r="K2792">
        <v>82.035160000000005</v>
      </c>
      <c r="L2792" s="3">
        <v>44130.375694444447</v>
      </c>
      <c r="M2792">
        <v>17.18</v>
      </c>
      <c r="N2792" t="s">
        <v>28</v>
      </c>
      <c r="P2792">
        <f>(C2792-Key!$B$1)*24</f>
        <v>-0.11666666669771075</v>
      </c>
      <c r="Q2792">
        <f>(Key!$B$2-'17.1'!C2792)*24</f>
        <v>3.0666666667093523</v>
      </c>
      <c r="R2792" s="3">
        <f>C2792-(M2792-Key!$B$5)/(24*Key!$B$6)</f>
        <v>44130.608407407402</v>
      </c>
      <c r="S2792">
        <f>M2792-Key!$B$5</f>
        <v>14.92</v>
      </c>
      <c r="T2792" s="2">
        <f t="shared" si="215"/>
        <v>44129.625</v>
      </c>
      <c r="U2792" t="str">
        <f t="shared" si="216"/>
        <v>10-25-2020 15:00</v>
      </c>
      <c r="V2792">
        <f>IFERROR(IF(W2792=Z2792,VLOOKUP($U2792,[1]C8842!$G$2:$M$145,3,FALSE),0),0)</f>
        <v>23</v>
      </c>
      <c r="W2792">
        <f>VLOOKUP(RIGHT($V$1,5),Key!$A$9:$B$14,2,FALSE)</f>
        <v>10.199999999999999</v>
      </c>
      <c r="X2792">
        <f t="shared" si="219"/>
        <v>0</v>
      </c>
      <c r="Y2792">
        <f>VLOOKUP(RIGHT($X$1,5),Key!$A$9:$B$14,2,FALSE)</f>
        <v>3.7</v>
      </c>
      <c r="Z2792">
        <f t="shared" si="217"/>
        <v>10.199999999999999</v>
      </c>
      <c r="AA2792">
        <f t="shared" si="218"/>
        <v>23</v>
      </c>
    </row>
    <row r="2793" spans="1:27" x14ac:dyDescent="0.3">
      <c r="A2793">
        <v>100067</v>
      </c>
      <c r="B2793">
        <v>230922</v>
      </c>
      <c r="C2793" s="3">
        <v>44130.62222222222</v>
      </c>
      <c r="D2793">
        <v>3</v>
      </c>
      <c r="E2793">
        <v>2</v>
      </c>
      <c r="F2793" t="s">
        <v>26</v>
      </c>
      <c r="G2793">
        <v>3</v>
      </c>
      <c r="H2793">
        <v>69.988280000000003</v>
      </c>
      <c r="I2793">
        <v>42.316409999999998</v>
      </c>
      <c r="J2793">
        <v>1.8359380000000001</v>
      </c>
      <c r="K2793">
        <v>94.039060000000006</v>
      </c>
      <c r="L2793" s="3">
        <v>44130.375694444447</v>
      </c>
      <c r="M2793">
        <v>17.18</v>
      </c>
      <c r="N2793" t="s">
        <v>28</v>
      </c>
      <c r="P2793">
        <f>(C2793-Key!$B$1)*24</f>
        <v>-0.11666666669771075</v>
      </c>
      <c r="Q2793">
        <f>(Key!$B$2-'17.1'!C2793)*24</f>
        <v>3.0666666667093523</v>
      </c>
      <c r="R2793" s="3">
        <f>C2793-(M2793-Key!$B$5)/(24*Key!$B$6)</f>
        <v>44130.608407407402</v>
      </c>
      <c r="S2793">
        <f>M2793-Key!$B$5</f>
        <v>14.92</v>
      </c>
      <c r="T2793" s="2">
        <f t="shared" si="215"/>
        <v>44129.625</v>
      </c>
      <c r="U2793" t="str">
        <f t="shared" si="216"/>
        <v>10-25-2020 15:00</v>
      </c>
      <c r="V2793">
        <f>IFERROR(IF(W2793=Z2793,VLOOKUP($U2793,[1]C8842!$G$2:$M$145,3,FALSE),0),0)</f>
        <v>23</v>
      </c>
      <c r="W2793">
        <f>VLOOKUP(RIGHT($V$1,5),Key!$A$9:$B$14,2,FALSE)</f>
        <v>10.199999999999999</v>
      </c>
      <c r="X2793">
        <f t="shared" si="219"/>
        <v>0</v>
      </c>
      <c r="Y2793">
        <f>VLOOKUP(RIGHT($X$1,5),Key!$A$9:$B$14,2,FALSE)</f>
        <v>3.7</v>
      </c>
      <c r="Z2793">
        <f t="shared" si="217"/>
        <v>10.199999999999999</v>
      </c>
      <c r="AA2793">
        <f t="shared" si="218"/>
        <v>23</v>
      </c>
    </row>
    <row r="2794" spans="1:27" x14ac:dyDescent="0.3">
      <c r="A2794">
        <v>100067</v>
      </c>
      <c r="B2794">
        <v>230922</v>
      </c>
      <c r="C2794" s="3">
        <v>44130.62222222222</v>
      </c>
      <c r="D2794">
        <v>3</v>
      </c>
      <c r="E2794">
        <v>2</v>
      </c>
      <c r="F2794" t="s">
        <v>26</v>
      </c>
      <c r="G2794">
        <v>4</v>
      </c>
      <c r="H2794">
        <v>61.277340000000002</v>
      </c>
      <c r="I2794">
        <v>52.941409999999998</v>
      </c>
      <c r="J2794">
        <v>2.5585939999999998</v>
      </c>
      <c r="K2794">
        <v>94.039060000000006</v>
      </c>
      <c r="L2794" s="3">
        <v>44130.375694444447</v>
      </c>
      <c r="M2794">
        <v>17.18</v>
      </c>
      <c r="N2794" t="s">
        <v>28</v>
      </c>
      <c r="P2794">
        <f>(C2794-Key!$B$1)*24</f>
        <v>-0.11666666669771075</v>
      </c>
      <c r="Q2794">
        <f>(Key!$B$2-'17.1'!C2794)*24</f>
        <v>3.0666666667093523</v>
      </c>
      <c r="R2794" s="3">
        <f>C2794-(M2794-Key!$B$5)/(24*Key!$B$6)</f>
        <v>44130.608407407402</v>
      </c>
      <c r="S2794">
        <f>M2794-Key!$B$5</f>
        <v>14.92</v>
      </c>
      <c r="T2794" s="2">
        <f t="shared" si="215"/>
        <v>44129.625</v>
      </c>
      <c r="U2794" t="str">
        <f t="shared" si="216"/>
        <v>10-25-2020 15:00</v>
      </c>
      <c r="V2794">
        <f>IFERROR(IF(W2794=Z2794,VLOOKUP($U2794,[1]C8842!$G$2:$M$145,3,FALSE),0),0)</f>
        <v>23</v>
      </c>
      <c r="W2794">
        <f>VLOOKUP(RIGHT($V$1,5),Key!$A$9:$B$14,2,FALSE)</f>
        <v>10.199999999999999</v>
      </c>
      <c r="X2794">
        <f t="shared" si="219"/>
        <v>0</v>
      </c>
      <c r="Y2794">
        <f>VLOOKUP(RIGHT($X$1,5),Key!$A$9:$B$14,2,FALSE)</f>
        <v>3.7</v>
      </c>
      <c r="Z2794">
        <f t="shared" si="217"/>
        <v>10.199999999999999</v>
      </c>
      <c r="AA2794">
        <f t="shared" si="218"/>
        <v>23</v>
      </c>
    </row>
    <row r="2795" spans="1:27" x14ac:dyDescent="0.3">
      <c r="A2795">
        <v>100067</v>
      </c>
      <c r="B2795">
        <v>230922</v>
      </c>
      <c r="C2795" s="3">
        <v>44130.62222222222</v>
      </c>
      <c r="D2795">
        <v>0</v>
      </c>
      <c r="E2795">
        <v>2</v>
      </c>
      <c r="F2795" t="s">
        <v>25</v>
      </c>
      <c r="G2795">
        <v>1</v>
      </c>
      <c r="H2795">
        <v>62.441409999999998</v>
      </c>
      <c r="I2795">
        <v>15.902340000000001</v>
      </c>
      <c r="J2795">
        <v>0.93359380000000003</v>
      </c>
      <c r="K2795">
        <v>46.019530000000003</v>
      </c>
      <c r="L2795" s="3">
        <v>44130.375694444447</v>
      </c>
      <c r="M2795">
        <v>17.18</v>
      </c>
      <c r="N2795" t="s">
        <v>28</v>
      </c>
      <c r="P2795">
        <f>(C2795-Key!$B$1)*24</f>
        <v>-0.11666666669771075</v>
      </c>
      <c r="Q2795">
        <f>(Key!$B$2-'17.1'!C2795)*24</f>
        <v>3.0666666667093523</v>
      </c>
      <c r="R2795" s="3">
        <f>C2795-(M2795-Key!$B$5)/(24*Key!$B$6)</f>
        <v>44130.608407407402</v>
      </c>
      <c r="S2795">
        <f>M2795-Key!$B$5</f>
        <v>14.92</v>
      </c>
      <c r="T2795" s="2">
        <f t="shared" si="215"/>
        <v>44129.625</v>
      </c>
      <c r="U2795" t="str">
        <f t="shared" si="216"/>
        <v>10-25-2020 15:00</v>
      </c>
      <c r="V2795">
        <f>IFERROR(IF(W2795=Z2795,VLOOKUP($U2795,[1]C8842!$G$2:$M$145,3,FALSE),0),0)</f>
        <v>23</v>
      </c>
      <c r="W2795">
        <f>VLOOKUP(RIGHT($V$1,5),Key!$A$9:$B$14,2,FALSE)</f>
        <v>10.199999999999999</v>
      </c>
      <c r="X2795">
        <f t="shared" si="219"/>
        <v>0</v>
      </c>
      <c r="Y2795">
        <f>VLOOKUP(RIGHT($X$1,5),Key!$A$9:$B$14,2,FALSE)</f>
        <v>3.7</v>
      </c>
      <c r="Z2795">
        <f t="shared" si="217"/>
        <v>10.199999999999999</v>
      </c>
      <c r="AA2795">
        <f t="shared" si="218"/>
        <v>23</v>
      </c>
    </row>
    <row r="2796" spans="1:27" x14ac:dyDescent="0.3">
      <c r="A2796">
        <v>100067</v>
      </c>
      <c r="B2796">
        <v>230922</v>
      </c>
      <c r="C2796" s="3">
        <v>44130.622916666667</v>
      </c>
      <c r="D2796">
        <v>2</v>
      </c>
      <c r="E2796">
        <v>1</v>
      </c>
      <c r="F2796" t="s">
        <v>26</v>
      </c>
      <c r="G2796">
        <v>1</v>
      </c>
      <c r="H2796">
        <v>65.386719999999997</v>
      </c>
      <c r="I2796">
        <v>17.007809999999999</v>
      </c>
      <c r="J2796">
        <v>0.93359380000000003</v>
      </c>
      <c r="K2796">
        <v>82.035160000000005</v>
      </c>
      <c r="L2796" s="3">
        <v>44130.375694444447</v>
      </c>
      <c r="M2796">
        <v>17.18</v>
      </c>
      <c r="N2796" t="s">
        <v>28</v>
      </c>
      <c r="P2796">
        <f>(C2796-Key!$B$1)*24</f>
        <v>-9.9999999976716936E-2</v>
      </c>
      <c r="Q2796">
        <f>(Key!$B$2-'17.1'!C2796)*24</f>
        <v>3.0499999999883585</v>
      </c>
      <c r="R2796" s="3">
        <f>C2796-(M2796-Key!$B$5)/(24*Key!$B$6)</f>
        <v>44130.609101851849</v>
      </c>
      <c r="S2796">
        <f>M2796-Key!$B$5</f>
        <v>14.92</v>
      </c>
      <c r="T2796" s="2">
        <f t="shared" si="215"/>
        <v>44129.625</v>
      </c>
      <c r="U2796" t="str">
        <f t="shared" si="216"/>
        <v>10-25-2020 15:00</v>
      </c>
      <c r="V2796">
        <f>IFERROR(IF(W2796=Z2796,VLOOKUP($U2796,[1]C8842!$G$2:$M$145,3,FALSE),0),0)</f>
        <v>23</v>
      </c>
      <c r="W2796">
        <f>VLOOKUP(RIGHT($V$1,5),Key!$A$9:$B$14,2,FALSE)</f>
        <v>10.199999999999999</v>
      </c>
      <c r="X2796">
        <f t="shared" si="219"/>
        <v>0</v>
      </c>
      <c r="Y2796">
        <f>VLOOKUP(RIGHT($X$1,5),Key!$A$9:$B$14,2,FALSE)</f>
        <v>3.7</v>
      </c>
      <c r="Z2796">
        <f t="shared" si="217"/>
        <v>10.199999999999999</v>
      </c>
      <c r="AA2796">
        <f t="shared" si="218"/>
        <v>23</v>
      </c>
    </row>
    <row r="2797" spans="1:27" x14ac:dyDescent="0.3">
      <c r="A2797">
        <v>100067</v>
      </c>
      <c r="B2797">
        <v>230922</v>
      </c>
      <c r="C2797" s="3">
        <v>44130.622916666667</v>
      </c>
      <c r="D2797">
        <v>1</v>
      </c>
      <c r="E2797">
        <v>1</v>
      </c>
      <c r="F2797" t="s">
        <v>25</v>
      </c>
      <c r="G2797">
        <v>1</v>
      </c>
      <c r="H2797">
        <v>65.503910000000005</v>
      </c>
      <c r="I2797">
        <v>15.80078</v>
      </c>
      <c r="J2797">
        <v>0.8828125</v>
      </c>
      <c r="K2797">
        <v>56.023440000000001</v>
      </c>
      <c r="L2797" s="3">
        <v>44130.375694444447</v>
      </c>
      <c r="M2797">
        <v>17.18</v>
      </c>
      <c r="N2797" t="s">
        <v>28</v>
      </c>
      <c r="P2797">
        <f>(C2797-Key!$B$1)*24</f>
        <v>-9.9999999976716936E-2</v>
      </c>
      <c r="Q2797">
        <f>(Key!$B$2-'17.1'!C2797)*24</f>
        <v>3.0499999999883585</v>
      </c>
      <c r="R2797" s="3">
        <f>C2797-(M2797-Key!$B$5)/(24*Key!$B$6)</f>
        <v>44130.609101851849</v>
      </c>
      <c r="S2797">
        <f>M2797-Key!$B$5</f>
        <v>14.92</v>
      </c>
      <c r="T2797" s="2">
        <f t="shared" si="215"/>
        <v>44129.625</v>
      </c>
      <c r="U2797" t="str">
        <f t="shared" si="216"/>
        <v>10-25-2020 15:00</v>
      </c>
      <c r="V2797">
        <f>IFERROR(IF(W2797=Z2797,VLOOKUP($U2797,[1]C8842!$G$2:$M$145,3,FALSE),0),0)</f>
        <v>23</v>
      </c>
      <c r="W2797">
        <f>VLOOKUP(RIGHT($V$1,5),Key!$A$9:$B$14,2,FALSE)</f>
        <v>10.199999999999999</v>
      </c>
      <c r="X2797">
        <f t="shared" si="219"/>
        <v>0</v>
      </c>
      <c r="Y2797">
        <f>VLOOKUP(RIGHT($X$1,5),Key!$A$9:$B$14,2,FALSE)</f>
        <v>3.7</v>
      </c>
      <c r="Z2797">
        <f t="shared" si="217"/>
        <v>10.199999999999999</v>
      </c>
      <c r="AA2797">
        <f t="shared" si="218"/>
        <v>23</v>
      </c>
    </row>
    <row r="2798" spans="1:27" x14ac:dyDescent="0.3">
      <c r="A2798">
        <v>100067</v>
      </c>
      <c r="B2798">
        <v>230922</v>
      </c>
      <c r="C2798" s="3">
        <v>44130.622916666667</v>
      </c>
      <c r="D2798">
        <v>0</v>
      </c>
      <c r="E2798">
        <v>2</v>
      </c>
      <c r="F2798" t="s">
        <v>25</v>
      </c>
      <c r="G2798">
        <v>1</v>
      </c>
      <c r="H2798">
        <v>57.757809999999999</v>
      </c>
      <c r="I2798">
        <v>17.984380000000002</v>
      </c>
      <c r="J2798">
        <v>1.1015630000000001</v>
      </c>
      <c r="K2798">
        <v>48.019530000000003</v>
      </c>
      <c r="L2798" s="3">
        <v>44130.375694444447</v>
      </c>
      <c r="M2798">
        <v>17.18</v>
      </c>
      <c r="N2798" t="s">
        <v>28</v>
      </c>
      <c r="P2798">
        <f>(C2798-Key!$B$1)*24</f>
        <v>-9.9999999976716936E-2</v>
      </c>
      <c r="Q2798">
        <f>(Key!$B$2-'17.1'!C2798)*24</f>
        <v>3.0499999999883585</v>
      </c>
      <c r="R2798" s="3">
        <f>C2798-(M2798-Key!$B$5)/(24*Key!$B$6)</f>
        <v>44130.609101851849</v>
      </c>
      <c r="S2798">
        <f>M2798-Key!$B$5</f>
        <v>14.92</v>
      </c>
      <c r="T2798" s="2">
        <f t="shared" si="215"/>
        <v>44129.625</v>
      </c>
      <c r="U2798" t="str">
        <f t="shared" si="216"/>
        <v>10-25-2020 15:00</v>
      </c>
      <c r="V2798">
        <f>IFERROR(IF(W2798=Z2798,VLOOKUP($U2798,[1]C8842!$G$2:$M$145,3,FALSE),0),0)</f>
        <v>23</v>
      </c>
      <c r="W2798">
        <f>VLOOKUP(RIGHT($V$1,5),Key!$A$9:$B$14,2,FALSE)</f>
        <v>10.199999999999999</v>
      </c>
      <c r="X2798">
        <f t="shared" si="219"/>
        <v>0</v>
      </c>
      <c r="Y2798">
        <f>VLOOKUP(RIGHT($X$1,5),Key!$A$9:$B$14,2,FALSE)</f>
        <v>3.7</v>
      </c>
      <c r="Z2798">
        <f t="shared" si="217"/>
        <v>10.199999999999999</v>
      </c>
      <c r="AA2798">
        <f t="shared" si="218"/>
        <v>23</v>
      </c>
    </row>
    <row r="2799" spans="1:27" x14ac:dyDescent="0.3">
      <c r="A2799">
        <v>100067</v>
      </c>
      <c r="B2799">
        <v>230922</v>
      </c>
      <c r="C2799" s="3">
        <v>44130.622916666667</v>
      </c>
      <c r="D2799">
        <v>1</v>
      </c>
      <c r="E2799">
        <v>1</v>
      </c>
      <c r="F2799" t="s">
        <v>25</v>
      </c>
      <c r="G2799">
        <v>1</v>
      </c>
      <c r="H2799">
        <v>73.695310000000006</v>
      </c>
      <c r="I2799">
        <v>16.17578</v>
      </c>
      <c r="J2799">
        <v>0.80078130000000003</v>
      </c>
      <c r="K2799">
        <v>58.023440000000001</v>
      </c>
      <c r="L2799" s="3">
        <v>44130.375694444447</v>
      </c>
      <c r="M2799">
        <v>17.18</v>
      </c>
      <c r="N2799" t="s">
        <v>28</v>
      </c>
      <c r="P2799">
        <f>(C2799-Key!$B$1)*24</f>
        <v>-9.9999999976716936E-2</v>
      </c>
      <c r="Q2799">
        <f>(Key!$B$2-'17.1'!C2799)*24</f>
        <v>3.0499999999883585</v>
      </c>
      <c r="R2799" s="3">
        <f>C2799-(M2799-Key!$B$5)/(24*Key!$B$6)</f>
        <v>44130.609101851849</v>
      </c>
      <c r="S2799">
        <f>M2799-Key!$B$5</f>
        <v>14.92</v>
      </c>
      <c r="T2799" s="2">
        <f t="shared" si="215"/>
        <v>44129.625</v>
      </c>
      <c r="U2799" t="str">
        <f t="shared" si="216"/>
        <v>10-25-2020 15:00</v>
      </c>
      <c r="V2799">
        <f>IFERROR(IF(W2799=Z2799,VLOOKUP($U2799,[1]C8842!$G$2:$M$145,3,FALSE),0),0)</f>
        <v>23</v>
      </c>
      <c r="W2799">
        <f>VLOOKUP(RIGHT($V$1,5),Key!$A$9:$B$14,2,FALSE)</f>
        <v>10.199999999999999</v>
      </c>
      <c r="X2799">
        <f t="shared" si="219"/>
        <v>0</v>
      </c>
      <c r="Y2799">
        <f>VLOOKUP(RIGHT($X$1,5),Key!$A$9:$B$14,2,FALSE)</f>
        <v>3.7</v>
      </c>
      <c r="Z2799">
        <f t="shared" si="217"/>
        <v>10.199999999999999</v>
      </c>
      <c r="AA2799">
        <f t="shared" si="218"/>
        <v>23</v>
      </c>
    </row>
    <row r="2800" spans="1:27" x14ac:dyDescent="0.3">
      <c r="A2800">
        <v>100067</v>
      </c>
      <c r="B2800">
        <v>230922</v>
      </c>
      <c r="C2800" s="3">
        <v>44130.622916666667</v>
      </c>
      <c r="D2800">
        <v>0</v>
      </c>
      <c r="E2800">
        <v>2</v>
      </c>
      <c r="F2800" t="s">
        <v>25</v>
      </c>
      <c r="G2800">
        <v>2</v>
      </c>
      <c r="H2800">
        <v>59.691409999999998</v>
      </c>
      <c r="I2800">
        <v>21.367190000000001</v>
      </c>
      <c r="J2800">
        <v>1.21875</v>
      </c>
      <c r="K2800">
        <v>46.019530000000003</v>
      </c>
      <c r="L2800" s="3">
        <v>44130.375694444447</v>
      </c>
      <c r="M2800">
        <v>17.18</v>
      </c>
      <c r="N2800" t="s">
        <v>28</v>
      </c>
      <c r="P2800">
        <f>(C2800-Key!$B$1)*24</f>
        <v>-9.9999999976716936E-2</v>
      </c>
      <c r="Q2800">
        <f>(Key!$B$2-'17.1'!C2800)*24</f>
        <v>3.0499999999883585</v>
      </c>
      <c r="R2800" s="3">
        <f>C2800-(M2800-Key!$B$5)/(24*Key!$B$6)</f>
        <v>44130.609101851849</v>
      </c>
      <c r="S2800">
        <f>M2800-Key!$B$5</f>
        <v>14.92</v>
      </c>
      <c r="T2800" s="2">
        <f t="shared" si="215"/>
        <v>44129.625</v>
      </c>
      <c r="U2800" t="str">
        <f t="shared" si="216"/>
        <v>10-25-2020 15:00</v>
      </c>
      <c r="V2800">
        <f>IFERROR(IF(W2800=Z2800,VLOOKUP($U2800,[1]C8842!$G$2:$M$145,3,FALSE),0),0)</f>
        <v>23</v>
      </c>
      <c r="W2800">
        <f>VLOOKUP(RIGHT($V$1,5),Key!$A$9:$B$14,2,FALSE)</f>
        <v>10.199999999999999</v>
      </c>
      <c r="X2800">
        <f t="shared" si="219"/>
        <v>0</v>
      </c>
      <c r="Y2800">
        <f>VLOOKUP(RIGHT($X$1,5),Key!$A$9:$B$14,2,FALSE)</f>
        <v>3.7</v>
      </c>
      <c r="Z2800">
        <f t="shared" si="217"/>
        <v>10.199999999999999</v>
      </c>
      <c r="AA2800">
        <f t="shared" si="218"/>
        <v>23</v>
      </c>
    </row>
    <row r="2801" spans="1:27" x14ac:dyDescent="0.3">
      <c r="A2801">
        <v>100067</v>
      </c>
      <c r="B2801">
        <v>230922</v>
      </c>
      <c r="C2801" s="3">
        <v>44130.622916666667</v>
      </c>
      <c r="D2801">
        <v>1</v>
      </c>
      <c r="E2801">
        <v>1</v>
      </c>
      <c r="F2801" t="s">
        <v>25</v>
      </c>
      <c r="G2801">
        <v>1</v>
      </c>
      <c r="H2801">
        <v>71.234380000000002</v>
      </c>
      <c r="I2801">
        <v>16.132809999999999</v>
      </c>
      <c r="J2801">
        <v>0.82421880000000003</v>
      </c>
      <c r="K2801">
        <v>58.023440000000001</v>
      </c>
      <c r="L2801" s="3">
        <v>44130.375694444447</v>
      </c>
      <c r="M2801">
        <v>17.18</v>
      </c>
      <c r="N2801" t="s">
        <v>28</v>
      </c>
      <c r="P2801">
        <f>(C2801-Key!$B$1)*24</f>
        <v>-9.9999999976716936E-2</v>
      </c>
      <c r="Q2801">
        <f>(Key!$B$2-'17.1'!C2801)*24</f>
        <v>3.0499999999883585</v>
      </c>
      <c r="R2801" s="3">
        <f>C2801-(M2801-Key!$B$5)/(24*Key!$B$6)</f>
        <v>44130.609101851849</v>
      </c>
      <c r="S2801">
        <f>M2801-Key!$B$5</f>
        <v>14.92</v>
      </c>
      <c r="T2801" s="2">
        <f t="shared" si="215"/>
        <v>44129.625</v>
      </c>
      <c r="U2801" t="str">
        <f t="shared" si="216"/>
        <v>10-25-2020 15:00</v>
      </c>
      <c r="V2801">
        <f>IFERROR(IF(W2801=Z2801,VLOOKUP($U2801,[1]C8842!$G$2:$M$145,3,FALSE),0),0)</f>
        <v>23</v>
      </c>
      <c r="W2801">
        <f>VLOOKUP(RIGHT($V$1,5),Key!$A$9:$B$14,2,FALSE)</f>
        <v>10.199999999999999</v>
      </c>
      <c r="X2801">
        <f t="shared" si="219"/>
        <v>0</v>
      </c>
      <c r="Y2801">
        <f>VLOOKUP(RIGHT($X$1,5),Key!$A$9:$B$14,2,FALSE)</f>
        <v>3.7</v>
      </c>
      <c r="Z2801">
        <f t="shared" si="217"/>
        <v>10.199999999999999</v>
      </c>
      <c r="AA2801">
        <f t="shared" si="218"/>
        <v>23</v>
      </c>
    </row>
    <row r="2802" spans="1:27" x14ac:dyDescent="0.3">
      <c r="A2802">
        <v>100067</v>
      </c>
      <c r="B2802">
        <v>230922</v>
      </c>
      <c r="C2802" s="3">
        <v>44130.622916666667</v>
      </c>
      <c r="D2802">
        <v>3</v>
      </c>
      <c r="E2802">
        <v>2</v>
      </c>
      <c r="F2802" t="s">
        <v>26</v>
      </c>
      <c r="G2802">
        <v>1</v>
      </c>
      <c r="H2802">
        <v>69.582030000000003</v>
      </c>
      <c r="I2802">
        <v>18.714839999999999</v>
      </c>
      <c r="J2802">
        <v>0.9453125</v>
      </c>
      <c r="K2802">
        <v>94.039060000000006</v>
      </c>
      <c r="L2802" s="3">
        <v>44130.375694444447</v>
      </c>
      <c r="M2802">
        <v>17.18</v>
      </c>
      <c r="N2802" t="s">
        <v>28</v>
      </c>
      <c r="P2802">
        <f>(C2802-Key!$B$1)*24</f>
        <v>-9.9999999976716936E-2</v>
      </c>
      <c r="Q2802">
        <f>(Key!$B$2-'17.1'!C2802)*24</f>
        <v>3.0499999999883585</v>
      </c>
      <c r="R2802" s="3">
        <f>C2802-(M2802-Key!$B$5)/(24*Key!$B$6)</f>
        <v>44130.609101851849</v>
      </c>
      <c r="S2802">
        <f>M2802-Key!$B$5</f>
        <v>14.92</v>
      </c>
      <c r="T2802" s="2">
        <f t="shared" si="215"/>
        <v>44129.625</v>
      </c>
      <c r="U2802" t="str">
        <f t="shared" si="216"/>
        <v>10-25-2020 15:00</v>
      </c>
      <c r="V2802">
        <f>IFERROR(IF(W2802=Z2802,VLOOKUP($U2802,[1]C8842!$G$2:$M$145,3,FALSE),0),0)</f>
        <v>23</v>
      </c>
      <c r="W2802">
        <f>VLOOKUP(RIGHT($V$1,5),Key!$A$9:$B$14,2,FALSE)</f>
        <v>10.199999999999999</v>
      </c>
      <c r="X2802">
        <f t="shared" si="219"/>
        <v>0</v>
      </c>
      <c r="Y2802">
        <f>VLOOKUP(RIGHT($X$1,5),Key!$A$9:$B$14,2,FALSE)</f>
        <v>3.7</v>
      </c>
      <c r="Z2802">
        <f t="shared" si="217"/>
        <v>10.199999999999999</v>
      </c>
      <c r="AA2802">
        <f t="shared" si="218"/>
        <v>23</v>
      </c>
    </row>
    <row r="2803" spans="1:27" x14ac:dyDescent="0.3">
      <c r="A2803">
        <v>100067</v>
      </c>
      <c r="B2803">
        <v>230922</v>
      </c>
      <c r="C2803" s="3">
        <v>44130.622916666667</v>
      </c>
      <c r="D2803">
        <v>0</v>
      </c>
      <c r="E2803">
        <v>2</v>
      </c>
      <c r="F2803" t="s">
        <v>25</v>
      </c>
      <c r="G2803">
        <v>1</v>
      </c>
      <c r="H2803">
        <v>62.214840000000002</v>
      </c>
      <c r="I2803">
        <v>19.410160000000001</v>
      </c>
      <c r="J2803">
        <v>1.0859380000000001</v>
      </c>
      <c r="K2803">
        <v>46.019530000000003</v>
      </c>
      <c r="L2803" s="3">
        <v>44130.375694444447</v>
      </c>
      <c r="M2803">
        <v>17.18</v>
      </c>
      <c r="N2803" t="s">
        <v>28</v>
      </c>
      <c r="P2803">
        <f>(C2803-Key!$B$1)*24</f>
        <v>-9.9999999976716936E-2</v>
      </c>
      <c r="Q2803">
        <f>(Key!$B$2-'17.1'!C2803)*24</f>
        <v>3.0499999999883585</v>
      </c>
      <c r="R2803" s="3">
        <f>C2803-(M2803-Key!$B$5)/(24*Key!$B$6)</f>
        <v>44130.609101851849</v>
      </c>
      <c r="S2803">
        <f>M2803-Key!$B$5</f>
        <v>14.92</v>
      </c>
      <c r="T2803" s="2">
        <f t="shared" si="215"/>
        <v>44129.625</v>
      </c>
      <c r="U2803" t="str">
        <f t="shared" si="216"/>
        <v>10-25-2020 15:00</v>
      </c>
      <c r="V2803">
        <f>IFERROR(IF(W2803=Z2803,VLOOKUP($U2803,[1]C8842!$G$2:$M$145,3,FALSE),0),0)</f>
        <v>23</v>
      </c>
      <c r="W2803">
        <f>VLOOKUP(RIGHT($V$1,5),Key!$A$9:$B$14,2,FALSE)</f>
        <v>10.199999999999999</v>
      </c>
      <c r="X2803">
        <f t="shared" si="219"/>
        <v>0</v>
      </c>
      <c r="Y2803">
        <f>VLOOKUP(RIGHT($X$1,5),Key!$A$9:$B$14,2,FALSE)</f>
        <v>3.7</v>
      </c>
      <c r="Z2803">
        <f t="shared" si="217"/>
        <v>10.199999999999999</v>
      </c>
      <c r="AA2803">
        <f t="shared" si="218"/>
        <v>23</v>
      </c>
    </row>
    <row r="2804" spans="1:27" x14ac:dyDescent="0.3">
      <c r="A2804">
        <v>100067</v>
      </c>
      <c r="B2804">
        <v>230922</v>
      </c>
      <c r="C2804" s="3">
        <v>44130.622916666667</v>
      </c>
      <c r="D2804">
        <v>3</v>
      </c>
      <c r="E2804">
        <v>2</v>
      </c>
      <c r="F2804" t="s">
        <v>26</v>
      </c>
      <c r="G2804">
        <v>2</v>
      </c>
      <c r="H2804">
        <v>67.796880000000002</v>
      </c>
      <c r="I2804">
        <v>20.25</v>
      </c>
      <c r="J2804">
        <v>1.027344</v>
      </c>
      <c r="K2804">
        <v>96.039060000000006</v>
      </c>
      <c r="L2804" s="3">
        <v>44130.375694444447</v>
      </c>
      <c r="M2804">
        <v>17.18</v>
      </c>
      <c r="N2804" t="s">
        <v>28</v>
      </c>
      <c r="P2804">
        <f>(C2804-Key!$B$1)*24</f>
        <v>-9.9999999976716936E-2</v>
      </c>
      <c r="Q2804">
        <f>(Key!$B$2-'17.1'!C2804)*24</f>
        <v>3.0499999999883585</v>
      </c>
      <c r="R2804" s="3">
        <f>C2804-(M2804-Key!$B$5)/(24*Key!$B$6)</f>
        <v>44130.609101851849</v>
      </c>
      <c r="S2804">
        <f>M2804-Key!$B$5</f>
        <v>14.92</v>
      </c>
      <c r="T2804" s="2">
        <f t="shared" si="215"/>
        <v>44129.625</v>
      </c>
      <c r="U2804" t="str">
        <f t="shared" si="216"/>
        <v>10-25-2020 15:00</v>
      </c>
      <c r="V2804">
        <f>IFERROR(IF(W2804=Z2804,VLOOKUP($U2804,[1]C8842!$G$2:$M$145,3,FALSE),0),0)</f>
        <v>23</v>
      </c>
      <c r="W2804">
        <f>VLOOKUP(RIGHT($V$1,5),Key!$A$9:$B$14,2,FALSE)</f>
        <v>10.199999999999999</v>
      </c>
      <c r="X2804">
        <f t="shared" si="219"/>
        <v>0</v>
      </c>
      <c r="Y2804">
        <f>VLOOKUP(RIGHT($X$1,5),Key!$A$9:$B$14,2,FALSE)</f>
        <v>3.7</v>
      </c>
      <c r="Z2804">
        <f t="shared" si="217"/>
        <v>10.199999999999999</v>
      </c>
      <c r="AA2804">
        <f t="shared" si="218"/>
        <v>23</v>
      </c>
    </row>
    <row r="2805" spans="1:27" x14ac:dyDescent="0.3">
      <c r="A2805">
        <v>100067</v>
      </c>
      <c r="B2805">
        <v>230922</v>
      </c>
      <c r="C2805" s="3">
        <v>44130.622916666667</v>
      </c>
      <c r="D2805">
        <v>0</v>
      </c>
      <c r="E2805">
        <v>2</v>
      </c>
      <c r="F2805" t="s">
        <v>25</v>
      </c>
      <c r="G2805">
        <v>1</v>
      </c>
      <c r="H2805">
        <v>64.417969999999997</v>
      </c>
      <c r="I2805">
        <v>16.027339999999999</v>
      </c>
      <c r="J2805">
        <v>0.90625</v>
      </c>
      <c r="K2805">
        <v>46.019530000000003</v>
      </c>
      <c r="L2805" s="3">
        <v>44130.375694444447</v>
      </c>
      <c r="M2805">
        <v>17.18</v>
      </c>
      <c r="N2805" t="s">
        <v>28</v>
      </c>
      <c r="P2805">
        <f>(C2805-Key!$B$1)*24</f>
        <v>-9.9999999976716936E-2</v>
      </c>
      <c r="Q2805">
        <f>(Key!$B$2-'17.1'!C2805)*24</f>
        <v>3.0499999999883585</v>
      </c>
      <c r="R2805" s="3">
        <f>C2805-(M2805-Key!$B$5)/(24*Key!$B$6)</f>
        <v>44130.609101851849</v>
      </c>
      <c r="S2805">
        <f>M2805-Key!$B$5</f>
        <v>14.92</v>
      </c>
      <c r="T2805" s="2">
        <f t="shared" si="215"/>
        <v>44129.625</v>
      </c>
      <c r="U2805" t="str">
        <f t="shared" si="216"/>
        <v>10-25-2020 15:00</v>
      </c>
      <c r="V2805">
        <f>IFERROR(IF(W2805=Z2805,VLOOKUP($U2805,[1]C8842!$G$2:$M$145,3,FALSE),0),0)</f>
        <v>23</v>
      </c>
      <c r="W2805">
        <f>VLOOKUP(RIGHT($V$1,5),Key!$A$9:$B$14,2,FALSE)</f>
        <v>10.199999999999999</v>
      </c>
      <c r="X2805">
        <f t="shared" si="219"/>
        <v>0</v>
      </c>
      <c r="Y2805">
        <f>VLOOKUP(RIGHT($X$1,5),Key!$A$9:$B$14,2,FALSE)</f>
        <v>3.7</v>
      </c>
      <c r="Z2805">
        <f t="shared" si="217"/>
        <v>10.199999999999999</v>
      </c>
      <c r="AA2805">
        <f t="shared" si="218"/>
        <v>23</v>
      </c>
    </row>
    <row r="2806" spans="1:27" x14ac:dyDescent="0.3">
      <c r="A2806">
        <v>100067</v>
      </c>
      <c r="B2806">
        <v>230922</v>
      </c>
      <c r="C2806" s="3">
        <v>44130.622916666667</v>
      </c>
      <c r="D2806">
        <v>2</v>
      </c>
      <c r="E2806">
        <v>1</v>
      </c>
      <c r="F2806" t="s">
        <v>26</v>
      </c>
      <c r="G2806">
        <v>1</v>
      </c>
      <c r="H2806">
        <v>68.738280000000003</v>
      </c>
      <c r="I2806">
        <v>18.98828</v>
      </c>
      <c r="J2806">
        <v>0.96484380000000003</v>
      </c>
      <c r="K2806">
        <v>81.035160000000005</v>
      </c>
      <c r="L2806" s="3">
        <v>44130.375694444447</v>
      </c>
      <c r="M2806">
        <v>17.18</v>
      </c>
      <c r="N2806" t="s">
        <v>28</v>
      </c>
      <c r="P2806">
        <f>(C2806-Key!$B$1)*24</f>
        <v>-9.9999999976716936E-2</v>
      </c>
      <c r="Q2806">
        <f>(Key!$B$2-'17.1'!C2806)*24</f>
        <v>3.0499999999883585</v>
      </c>
      <c r="R2806" s="3">
        <f>C2806-(M2806-Key!$B$5)/(24*Key!$B$6)</f>
        <v>44130.609101851849</v>
      </c>
      <c r="S2806">
        <f>M2806-Key!$B$5</f>
        <v>14.92</v>
      </c>
      <c r="T2806" s="2">
        <f t="shared" si="215"/>
        <v>44129.625</v>
      </c>
      <c r="U2806" t="str">
        <f t="shared" si="216"/>
        <v>10-25-2020 15:00</v>
      </c>
      <c r="V2806">
        <f>IFERROR(IF(W2806=Z2806,VLOOKUP($U2806,[1]C8842!$G$2:$M$145,3,FALSE),0),0)</f>
        <v>23</v>
      </c>
      <c r="W2806">
        <f>VLOOKUP(RIGHT($V$1,5),Key!$A$9:$B$14,2,FALSE)</f>
        <v>10.199999999999999</v>
      </c>
      <c r="X2806">
        <f t="shared" si="219"/>
        <v>0</v>
      </c>
      <c r="Y2806">
        <f>VLOOKUP(RIGHT($X$1,5),Key!$A$9:$B$14,2,FALSE)</f>
        <v>3.7</v>
      </c>
      <c r="Z2806">
        <f t="shared" si="217"/>
        <v>10.199999999999999</v>
      </c>
      <c r="AA2806">
        <f t="shared" si="218"/>
        <v>23</v>
      </c>
    </row>
    <row r="2807" spans="1:27" x14ac:dyDescent="0.3">
      <c r="A2807">
        <v>100067</v>
      </c>
      <c r="B2807">
        <v>230922</v>
      </c>
      <c r="C2807" s="3">
        <v>44130.622916666667</v>
      </c>
      <c r="D2807">
        <v>3</v>
      </c>
      <c r="E2807">
        <v>2</v>
      </c>
      <c r="F2807" t="s">
        <v>26</v>
      </c>
      <c r="G2807">
        <v>4</v>
      </c>
      <c r="H2807">
        <v>63.726559999999999</v>
      </c>
      <c r="I2807">
        <v>78.410160000000005</v>
      </c>
      <c r="J2807">
        <v>3.5234380000000001</v>
      </c>
      <c r="K2807">
        <v>94.039060000000006</v>
      </c>
      <c r="L2807" s="3">
        <v>44130.375694444447</v>
      </c>
      <c r="M2807">
        <v>17.18</v>
      </c>
      <c r="N2807" t="s">
        <v>28</v>
      </c>
      <c r="P2807">
        <f>(C2807-Key!$B$1)*24</f>
        <v>-9.9999999976716936E-2</v>
      </c>
      <c r="Q2807">
        <f>(Key!$B$2-'17.1'!C2807)*24</f>
        <v>3.0499999999883585</v>
      </c>
      <c r="R2807" s="3">
        <f>C2807-(M2807-Key!$B$5)/(24*Key!$B$6)</f>
        <v>44130.609101851849</v>
      </c>
      <c r="S2807">
        <f>M2807-Key!$B$5</f>
        <v>14.92</v>
      </c>
      <c r="T2807" s="2">
        <f t="shared" si="215"/>
        <v>44129.625</v>
      </c>
      <c r="U2807" t="str">
        <f t="shared" si="216"/>
        <v>10-25-2020 15:00</v>
      </c>
      <c r="V2807">
        <f>IFERROR(IF(W2807=Z2807,VLOOKUP($U2807,[1]C8842!$G$2:$M$145,3,FALSE),0),0)</f>
        <v>23</v>
      </c>
      <c r="W2807">
        <f>VLOOKUP(RIGHT($V$1,5),Key!$A$9:$B$14,2,FALSE)</f>
        <v>10.199999999999999</v>
      </c>
      <c r="X2807">
        <f t="shared" si="219"/>
        <v>0</v>
      </c>
      <c r="Y2807">
        <f>VLOOKUP(RIGHT($X$1,5),Key!$A$9:$B$14,2,FALSE)</f>
        <v>3.7</v>
      </c>
      <c r="Z2807">
        <f t="shared" si="217"/>
        <v>10.199999999999999</v>
      </c>
      <c r="AA2807">
        <f t="shared" si="218"/>
        <v>23</v>
      </c>
    </row>
    <row r="2808" spans="1:27" x14ac:dyDescent="0.3">
      <c r="A2808">
        <v>100067</v>
      </c>
      <c r="B2808">
        <v>230922</v>
      </c>
      <c r="C2808" s="3">
        <v>44130.622916666667</v>
      </c>
      <c r="D2808">
        <v>3</v>
      </c>
      <c r="E2808">
        <v>2</v>
      </c>
      <c r="F2808" t="s">
        <v>26</v>
      </c>
      <c r="G2808">
        <v>1</v>
      </c>
      <c r="H2808">
        <v>74.511719999999997</v>
      </c>
      <c r="I2808">
        <v>16.242190000000001</v>
      </c>
      <c r="J2808">
        <v>0.79296880000000003</v>
      </c>
      <c r="K2808">
        <v>94.039060000000006</v>
      </c>
      <c r="L2808" s="3">
        <v>44130.375694444447</v>
      </c>
      <c r="M2808">
        <v>17.18</v>
      </c>
      <c r="N2808" t="s">
        <v>28</v>
      </c>
      <c r="P2808">
        <f>(C2808-Key!$B$1)*24</f>
        <v>-9.9999999976716936E-2</v>
      </c>
      <c r="Q2808">
        <f>(Key!$B$2-'17.1'!C2808)*24</f>
        <v>3.0499999999883585</v>
      </c>
      <c r="R2808" s="3">
        <f>C2808-(M2808-Key!$B$5)/(24*Key!$B$6)</f>
        <v>44130.609101851849</v>
      </c>
      <c r="S2808">
        <f>M2808-Key!$B$5</f>
        <v>14.92</v>
      </c>
      <c r="T2808" s="2">
        <f t="shared" si="215"/>
        <v>44129.625</v>
      </c>
      <c r="U2808" t="str">
        <f t="shared" si="216"/>
        <v>10-25-2020 15:00</v>
      </c>
      <c r="V2808">
        <f>IFERROR(IF(W2808=Z2808,VLOOKUP($U2808,[1]C8842!$G$2:$M$145,3,FALSE),0),0)</f>
        <v>23</v>
      </c>
      <c r="W2808">
        <f>VLOOKUP(RIGHT($V$1,5),Key!$A$9:$B$14,2,FALSE)</f>
        <v>10.199999999999999</v>
      </c>
      <c r="X2808">
        <f t="shared" si="219"/>
        <v>0</v>
      </c>
      <c r="Y2808">
        <f>VLOOKUP(RIGHT($X$1,5),Key!$A$9:$B$14,2,FALSE)</f>
        <v>3.7</v>
      </c>
      <c r="Z2808">
        <f t="shared" si="217"/>
        <v>10.199999999999999</v>
      </c>
      <c r="AA2808">
        <f t="shared" si="218"/>
        <v>23</v>
      </c>
    </row>
    <row r="2809" spans="1:27" x14ac:dyDescent="0.3">
      <c r="A2809">
        <v>100067</v>
      </c>
      <c r="B2809">
        <v>230922</v>
      </c>
      <c r="C2809" s="3">
        <v>44130.622916666667</v>
      </c>
      <c r="D2809">
        <v>2</v>
      </c>
      <c r="E2809">
        <v>1</v>
      </c>
      <c r="F2809" t="s">
        <v>26</v>
      </c>
      <c r="G2809">
        <v>2</v>
      </c>
      <c r="H2809">
        <v>76.941410000000005</v>
      </c>
      <c r="I2809">
        <v>20.277339999999999</v>
      </c>
      <c r="J2809">
        <v>0.90625</v>
      </c>
      <c r="K2809">
        <v>80.03125</v>
      </c>
      <c r="L2809" s="3">
        <v>44130.375694444447</v>
      </c>
      <c r="M2809">
        <v>17.18</v>
      </c>
      <c r="N2809" t="s">
        <v>28</v>
      </c>
      <c r="P2809">
        <f>(C2809-Key!$B$1)*24</f>
        <v>-9.9999999976716936E-2</v>
      </c>
      <c r="Q2809">
        <f>(Key!$B$2-'17.1'!C2809)*24</f>
        <v>3.0499999999883585</v>
      </c>
      <c r="R2809" s="3">
        <f>C2809-(M2809-Key!$B$5)/(24*Key!$B$6)</f>
        <v>44130.609101851849</v>
      </c>
      <c r="S2809">
        <f>M2809-Key!$B$5</f>
        <v>14.92</v>
      </c>
      <c r="T2809" s="2">
        <f t="shared" si="215"/>
        <v>44129.625</v>
      </c>
      <c r="U2809" t="str">
        <f t="shared" si="216"/>
        <v>10-25-2020 15:00</v>
      </c>
      <c r="V2809">
        <f>IFERROR(IF(W2809=Z2809,VLOOKUP($U2809,[1]C8842!$G$2:$M$145,3,FALSE),0),0)</f>
        <v>23</v>
      </c>
      <c r="W2809">
        <f>VLOOKUP(RIGHT($V$1,5),Key!$A$9:$B$14,2,FALSE)</f>
        <v>10.199999999999999</v>
      </c>
      <c r="X2809">
        <f t="shared" si="219"/>
        <v>0</v>
      </c>
      <c r="Y2809">
        <f>VLOOKUP(RIGHT($X$1,5),Key!$A$9:$B$14,2,FALSE)</f>
        <v>3.7</v>
      </c>
      <c r="Z2809">
        <f t="shared" si="217"/>
        <v>10.199999999999999</v>
      </c>
      <c r="AA2809">
        <f t="shared" si="218"/>
        <v>23</v>
      </c>
    </row>
    <row r="2810" spans="1:27" x14ac:dyDescent="0.3">
      <c r="A2810">
        <v>100067</v>
      </c>
      <c r="B2810">
        <v>230922</v>
      </c>
      <c r="C2810" s="3">
        <v>44130.622916666667</v>
      </c>
      <c r="D2810">
        <v>2</v>
      </c>
      <c r="E2810">
        <v>1</v>
      </c>
      <c r="F2810" t="s">
        <v>26</v>
      </c>
      <c r="G2810">
        <v>2</v>
      </c>
      <c r="H2810">
        <v>77.203130000000002</v>
      </c>
      <c r="I2810">
        <v>23.609380000000002</v>
      </c>
      <c r="J2810">
        <v>1.019531</v>
      </c>
      <c r="K2810">
        <v>80.03125</v>
      </c>
      <c r="L2810" s="3">
        <v>44130.375694444447</v>
      </c>
      <c r="M2810">
        <v>17.18</v>
      </c>
      <c r="N2810" t="s">
        <v>28</v>
      </c>
      <c r="P2810">
        <f>(C2810-Key!$B$1)*24</f>
        <v>-9.9999999976716936E-2</v>
      </c>
      <c r="Q2810">
        <f>(Key!$B$2-'17.1'!C2810)*24</f>
        <v>3.0499999999883585</v>
      </c>
      <c r="R2810" s="3">
        <f>C2810-(M2810-Key!$B$5)/(24*Key!$B$6)</f>
        <v>44130.609101851849</v>
      </c>
      <c r="S2810">
        <f>M2810-Key!$B$5</f>
        <v>14.92</v>
      </c>
      <c r="T2810" s="2">
        <f t="shared" si="215"/>
        <v>44129.625</v>
      </c>
      <c r="U2810" t="str">
        <f t="shared" si="216"/>
        <v>10-25-2020 15:00</v>
      </c>
      <c r="V2810">
        <f>IFERROR(IF(W2810=Z2810,VLOOKUP($U2810,[1]C8842!$G$2:$M$145,3,FALSE),0),0)</f>
        <v>23</v>
      </c>
      <c r="W2810">
        <f>VLOOKUP(RIGHT($V$1,5),Key!$A$9:$B$14,2,FALSE)</f>
        <v>10.199999999999999</v>
      </c>
      <c r="X2810">
        <f t="shared" si="219"/>
        <v>0</v>
      </c>
      <c r="Y2810">
        <f>VLOOKUP(RIGHT($X$1,5),Key!$A$9:$B$14,2,FALSE)</f>
        <v>3.7</v>
      </c>
      <c r="Z2810">
        <f t="shared" si="217"/>
        <v>10.199999999999999</v>
      </c>
      <c r="AA2810">
        <f t="shared" si="218"/>
        <v>23</v>
      </c>
    </row>
    <row r="2811" spans="1:27" x14ac:dyDescent="0.3">
      <c r="A2811">
        <v>100067</v>
      </c>
      <c r="B2811">
        <v>230922</v>
      </c>
      <c r="C2811" s="3">
        <v>44130.622916666667</v>
      </c>
      <c r="D2811">
        <v>3</v>
      </c>
      <c r="E2811">
        <v>2</v>
      </c>
      <c r="F2811" t="s">
        <v>26</v>
      </c>
      <c r="G2811">
        <v>2</v>
      </c>
      <c r="H2811">
        <v>72.179689999999994</v>
      </c>
      <c r="I2811">
        <v>20.316410000000001</v>
      </c>
      <c r="J2811">
        <v>0.96875</v>
      </c>
      <c r="K2811">
        <v>90.039060000000006</v>
      </c>
      <c r="L2811" s="3">
        <v>44130.375694444447</v>
      </c>
      <c r="M2811">
        <v>17.18</v>
      </c>
      <c r="N2811" t="s">
        <v>28</v>
      </c>
      <c r="P2811">
        <f>(C2811-Key!$B$1)*24</f>
        <v>-9.9999999976716936E-2</v>
      </c>
      <c r="Q2811">
        <f>(Key!$B$2-'17.1'!C2811)*24</f>
        <v>3.0499999999883585</v>
      </c>
      <c r="R2811" s="3">
        <f>C2811-(M2811-Key!$B$5)/(24*Key!$B$6)</f>
        <v>44130.609101851849</v>
      </c>
      <c r="S2811">
        <f>M2811-Key!$B$5</f>
        <v>14.92</v>
      </c>
      <c r="T2811" s="2">
        <f t="shared" si="215"/>
        <v>44129.625</v>
      </c>
      <c r="U2811" t="str">
        <f t="shared" si="216"/>
        <v>10-25-2020 15:00</v>
      </c>
      <c r="V2811">
        <f>IFERROR(IF(W2811=Z2811,VLOOKUP($U2811,[1]C8842!$G$2:$M$145,3,FALSE),0),0)</f>
        <v>23</v>
      </c>
      <c r="W2811">
        <f>VLOOKUP(RIGHT($V$1,5),Key!$A$9:$B$14,2,FALSE)</f>
        <v>10.199999999999999</v>
      </c>
      <c r="X2811">
        <f t="shared" si="219"/>
        <v>0</v>
      </c>
      <c r="Y2811">
        <f>VLOOKUP(RIGHT($X$1,5),Key!$A$9:$B$14,2,FALSE)</f>
        <v>3.7</v>
      </c>
      <c r="Z2811">
        <f t="shared" si="217"/>
        <v>10.199999999999999</v>
      </c>
      <c r="AA2811">
        <f t="shared" si="218"/>
        <v>23</v>
      </c>
    </row>
    <row r="2812" spans="1:27" x14ac:dyDescent="0.3">
      <c r="A2812">
        <v>100067</v>
      </c>
      <c r="B2812">
        <v>230922</v>
      </c>
      <c r="C2812" s="3">
        <v>44130.622916666667</v>
      </c>
      <c r="D2812">
        <v>3</v>
      </c>
      <c r="E2812">
        <v>2</v>
      </c>
      <c r="F2812" t="s">
        <v>26</v>
      </c>
      <c r="G2812">
        <v>1</v>
      </c>
      <c r="H2812">
        <v>62.734380000000002</v>
      </c>
      <c r="I2812">
        <v>16.902339999999999</v>
      </c>
      <c r="J2812">
        <v>0.96875</v>
      </c>
      <c r="K2812">
        <v>94.039060000000006</v>
      </c>
      <c r="L2812" s="3">
        <v>44130.375694444447</v>
      </c>
      <c r="M2812">
        <v>17.18</v>
      </c>
      <c r="N2812" t="s">
        <v>28</v>
      </c>
      <c r="P2812">
        <f>(C2812-Key!$B$1)*24</f>
        <v>-9.9999999976716936E-2</v>
      </c>
      <c r="Q2812">
        <f>(Key!$B$2-'17.1'!C2812)*24</f>
        <v>3.0499999999883585</v>
      </c>
      <c r="R2812" s="3">
        <f>C2812-(M2812-Key!$B$5)/(24*Key!$B$6)</f>
        <v>44130.609101851849</v>
      </c>
      <c r="S2812">
        <f>M2812-Key!$B$5</f>
        <v>14.92</v>
      </c>
      <c r="T2812" s="2">
        <f t="shared" si="215"/>
        <v>44129.625</v>
      </c>
      <c r="U2812" t="str">
        <f t="shared" si="216"/>
        <v>10-25-2020 15:00</v>
      </c>
      <c r="V2812">
        <f>IFERROR(IF(W2812=Z2812,VLOOKUP($U2812,[1]C8842!$G$2:$M$145,3,FALSE),0),0)</f>
        <v>23</v>
      </c>
      <c r="W2812">
        <f>VLOOKUP(RIGHT($V$1,5),Key!$A$9:$B$14,2,FALSE)</f>
        <v>10.199999999999999</v>
      </c>
      <c r="X2812">
        <f t="shared" si="219"/>
        <v>0</v>
      </c>
      <c r="Y2812">
        <f>VLOOKUP(RIGHT($X$1,5),Key!$A$9:$B$14,2,FALSE)</f>
        <v>3.7</v>
      </c>
      <c r="Z2812">
        <f t="shared" si="217"/>
        <v>10.199999999999999</v>
      </c>
      <c r="AA2812">
        <f t="shared" si="218"/>
        <v>23</v>
      </c>
    </row>
    <row r="2813" spans="1:27" x14ac:dyDescent="0.3">
      <c r="A2813">
        <v>100067</v>
      </c>
      <c r="B2813">
        <v>230922</v>
      </c>
      <c r="C2813" s="3">
        <v>44130.622916666667</v>
      </c>
      <c r="D2813">
        <v>2</v>
      </c>
      <c r="E2813">
        <v>1</v>
      </c>
      <c r="F2813" t="s">
        <v>26</v>
      </c>
      <c r="G2813">
        <v>1</v>
      </c>
      <c r="H2813">
        <v>69.902339999999995</v>
      </c>
      <c r="I2813">
        <v>16.121089999999999</v>
      </c>
      <c r="J2813">
        <v>0.83984380000000003</v>
      </c>
      <c r="K2813">
        <v>82.035160000000005</v>
      </c>
      <c r="L2813" s="3">
        <v>44130.375694444447</v>
      </c>
      <c r="M2813">
        <v>17.18</v>
      </c>
      <c r="N2813" t="s">
        <v>28</v>
      </c>
      <c r="P2813">
        <f>(C2813-Key!$B$1)*24</f>
        <v>-9.9999999976716936E-2</v>
      </c>
      <c r="Q2813">
        <f>(Key!$B$2-'17.1'!C2813)*24</f>
        <v>3.0499999999883585</v>
      </c>
      <c r="R2813" s="3">
        <f>C2813-(M2813-Key!$B$5)/(24*Key!$B$6)</f>
        <v>44130.609101851849</v>
      </c>
      <c r="S2813">
        <f>M2813-Key!$B$5</f>
        <v>14.92</v>
      </c>
      <c r="T2813" s="2">
        <f t="shared" si="215"/>
        <v>44129.625</v>
      </c>
      <c r="U2813" t="str">
        <f t="shared" si="216"/>
        <v>10-25-2020 15:00</v>
      </c>
      <c r="V2813">
        <f>IFERROR(IF(W2813=Z2813,VLOOKUP($U2813,[1]C8842!$G$2:$M$145,3,FALSE),0),0)</f>
        <v>23</v>
      </c>
      <c r="W2813">
        <f>VLOOKUP(RIGHT($V$1,5),Key!$A$9:$B$14,2,FALSE)</f>
        <v>10.199999999999999</v>
      </c>
      <c r="X2813">
        <f t="shared" si="219"/>
        <v>0</v>
      </c>
      <c r="Y2813">
        <f>VLOOKUP(RIGHT($X$1,5),Key!$A$9:$B$14,2,FALSE)</f>
        <v>3.7</v>
      </c>
      <c r="Z2813">
        <f t="shared" si="217"/>
        <v>10.199999999999999</v>
      </c>
      <c r="AA2813">
        <f t="shared" si="218"/>
        <v>23</v>
      </c>
    </row>
    <row r="2814" spans="1:27" x14ac:dyDescent="0.3">
      <c r="A2814">
        <v>100067</v>
      </c>
      <c r="B2814">
        <v>230922</v>
      </c>
      <c r="C2814" s="3">
        <v>44130.622916666667</v>
      </c>
      <c r="D2814">
        <v>2</v>
      </c>
      <c r="E2814">
        <v>1</v>
      </c>
      <c r="F2814" t="s">
        <v>26</v>
      </c>
      <c r="G2814">
        <v>1</v>
      </c>
      <c r="H2814">
        <v>70.46875</v>
      </c>
      <c r="I2814">
        <v>18.05078</v>
      </c>
      <c r="J2814">
        <v>0.90625</v>
      </c>
      <c r="K2814">
        <v>80.03125</v>
      </c>
      <c r="L2814" s="3">
        <v>44130.375694444447</v>
      </c>
      <c r="M2814">
        <v>17.18</v>
      </c>
      <c r="N2814" t="s">
        <v>28</v>
      </c>
      <c r="P2814">
        <f>(C2814-Key!$B$1)*24</f>
        <v>-9.9999999976716936E-2</v>
      </c>
      <c r="Q2814">
        <f>(Key!$B$2-'17.1'!C2814)*24</f>
        <v>3.0499999999883585</v>
      </c>
      <c r="R2814" s="3">
        <f>C2814-(M2814-Key!$B$5)/(24*Key!$B$6)</f>
        <v>44130.609101851849</v>
      </c>
      <c r="S2814">
        <f>M2814-Key!$B$5</f>
        <v>14.92</v>
      </c>
      <c r="T2814" s="2">
        <f t="shared" si="215"/>
        <v>44129.625</v>
      </c>
      <c r="U2814" t="str">
        <f t="shared" si="216"/>
        <v>10-25-2020 15:00</v>
      </c>
      <c r="V2814">
        <f>IFERROR(IF(W2814=Z2814,VLOOKUP($U2814,[1]C8842!$G$2:$M$145,3,FALSE),0),0)</f>
        <v>23</v>
      </c>
      <c r="W2814">
        <f>VLOOKUP(RIGHT($V$1,5),Key!$A$9:$B$14,2,FALSE)</f>
        <v>10.199999999999999</v>
      </c>
      <c r="X2814">
        <f t="shared" si="219"/>
        <v>0</v>
      </c>
      <c r="Y2814">
        <f>VLOOKUP(RIGHT($X$1,5),Key!$A$9:$B$14,2,FALSE)</f>
        <v>3.7</v>
      </c>
      <c r="Z2814">
        <f t="shared" si="217"/>
        <v>10.199999999999999</v>
      </c>
      <c r="AA2814">
        <f t="shared" si="218"/>
        <v>23</v>
      </c>
    </row>
    <row r="2815" spans="1:27" x14ac:dyDescent="0.3">
      <c r="A2815">
        <v>100067</v>
      </c>
      <c r="B2815">
        <v>230922</v>
      </c>
      <c r="C2815" s="3">
        <v>44130.622916666667</v>
      </c>
      <c r="D2815">
        <v>3</v>
      </c>
      <c r="E2815">
        <v>2</v>
      </c>
      <c r="F2815" t="s">
        <v>26</v>
      </c>
      <c r="G2815">
        <v>2</v>
      </c>
      <c r="H2815">
        <v>63.625</v>
      </c>
      <c r="I2815">
        <v>20.53125</v>
      </c>
      <c r="J2815">
        <v>1.109375</v>
      </c>
      <c r="K2815">
        <v>94.039060000000006</v>
      </c>
      <c r="L2815" s="3">
        <v>44130.375694444447</v>
      </c>
      <c r="M2815">
        <v>17.18</v>
      </c>
      <c r="N2815" t="s">
        <v>28</v>
      </c>
      <c r="P2815">
        <f>(C2815-Key!$B$1)*24</f>
        <v>-9.9999999976716936E-2</v>
      </c>
      <c r="Q2815">
        <f>(Key!$B$2-'17.1'!C2815)*24</f>
        <v>3.0499999999883585</v>
      </c>
      <c r="R2815" s="3">
        <f>C2815-(M2815-Key!$B$5)/(24*Key!$B$6)</f>
        <v>44130.609101851849</v>
      </c>
      <c r="S2815">
        <f>M2815-Key!$B$5</f>
        <v>14.92</v>
      </c>
      <c r="T2815" s="2">
        <f t="shared" si="215"/>
        <v>44129.625</v>
      </c>
      <c r="U2815" t="str">
        <f t="shared" si="216"/>
        <v>10-25-2020 15:00</v>
      </c>
      <c r="V2815">
        <f>IFERROR(IF(W2815=Z2815,VLOOKUP($U2815,[1]C8842!$G$2:$M$145,3,FALSE),0),0)</f>
        <v>23</v>
      </c>
      <c r="W2815">
        <f>VLOOKUP(RIGHT($V$1,5),Key!$A$9:$B$14,2,FALSE)</f>
        <v>10.199999999999999</v>
      </c>
      <c r="X2815">
        <f t="shared" si="219"/>
        <v>0</v>
      </c>
      <c r="Y2815">
        <f>VLOOKUP(RIGHT($X$1,5),Key!$A$9:$B$14,2,FALSE)</f>
        <v>3.7</v>
      </c>
      <c r="Z2815">
        <f t="shared" si="217"/>
        <v>10.199999999999999</v>
      </c>
      <c r="AA2815">
        <f t="shared" si="218"/>
        <v>23</v>
      </c>
    </row>
    <row r="2816" spans="1:27" x14ac:dyDescent="0.3">
      <c r="A2816">
        <v>100067</v>
      </c>
      <c r="B2816">
        <v>230922</v>
      </c>
      <c r="C2816" s="3">
        <v>44130.622916666667</v>
      </c>
      <c r="D2816">
        <v>2</v>
      </c>
      <c r="E2816">
        <v>1</v>
      </c>
      <c r="F2816" t="s">
        <v>26</v>
      </c>
      <c r="G2816">
        <v>2</v>
      </c>
      <c r="H2816">
        <v>69.507810000000006</v>
      </c>
      <c r="I2816">
        <v>23.253910000000001</v>
      </c>
      <c r="J2816">
        <v>1.1171880000000001</v>
      </c>
      <c r="K2816">
        <v>82.035160000000005</v>
      </c>
      <c r="L2816" s="3">
        <v>44130.375694444447</v>
      </c>
      <c r="M2816">
        <v>17.18</v>
      </c>
      <c r="N2816" t="s">
        <v>28</v>
      </c>
      <c r="P2816">
        <f>(C2816-Key!$B$1)*24</f>
        <v>-9.9999999976716936E-2</v>
      </c>
      <c r="Q2816">
        <f>(Key!$B$2-'17.1'!C2816)*24</f>
        <v>3.0499999999883585</v>
      </c>
      <c r="R2816" s="3">
        <f>C2816-(M2816-Key!$B$5)/(24*Key!$B$6)</f>
        <v>44130.609101851849</v>
      </c>
      <c r="S2816">
        <f>M2816-Key!$B$5</f>
        <v>14.92</v>
      </c>
      <c r="T2816" s="2">
        <f t="shared" si="215"/>
        <v>44129.625</v>
      </c>
      <c r="U2816" t="str">
        <f t="shared" si="216"/>
        <v>10-25-2020 15:00</v>
      </c>
      <c r="V2816">
        <f>IFERROR(IF(W2816=Z2816,VLOOKUP($U2816,[1]C8842!$G$2:$M$145,3,FALSE),0),0)</f>
        <v>23</v>
      </c>
      <c r="W2816">
        <f>VLOOKUP(RIGHT($V$1,5),Key!$A$9:$B$14,2,FALSE)</f>
        <v>10.199999999999999</v>
      </c>
      <c r="X2816">
        <f t="shared" si="219"/>
        <v>0</v>
      </c>
      <c r="Y2816">
        <f>VLOOKUP(RIGHT($X$1,5),Key!$A$9:$B$14,2,FALSE)</f>
        <v>3.7</v>
      </c>
      <c r="Z2816">
        <f t="shared" si="217"/>
        <v>10.199999999999999</v>
      </c>
      <c r="AA2816">
        <f t="shared" si="218"/>
        <v>23</v>
      </c>
    </row>
    <row r="2817" spans="1:27" x14ac:dyDescent="0.3">
      <c r="A2817">
        <v>100067</v>
      </c>
      <c r="B2817">
        <v>230922</v>
      </c>
      <c r="C2817" s="3">
        <v>44130.622916666667</v>
      </c>
      <c r="D2817">
        <v>2</v>
      </c>
      <c r="E2817">
        <v>1</v>
      </c>
      <c r="F2817" t="s">
        <v>26</v>
      </c>
      <c r="G2817">
        <v>1</v>
      </c>
      <c r="H2817">
        <v>70.371089999999995</v>
      </c>
      <c r="I2817">
        <v>15.71875</v>
      </c>
      <c r="J2817">
        <v>0.8203125</v>
      </c>
      <c r="K2817">
        <v>82.035160000000005</v>
      </c>
      <c r="L2817" s="3">
        <v>44130.375694444447</v>
      </c>
      <c r="M2817">
        <v>17.18</v>
      </c>
      <c r="N2817" t="s">
        <v>28</v>
      </c>
      <c r="P2817">
        <f>(C2817-Key!$B$1)*24</f>
        <v>-9.9999999976716936E-2</v>
      </c>
      <c r="Q2817">
        <f>(Key!$B$2-'17.1'!C2817)*24</f>
        <v>3.0499999999883585</v>
      </c>
      <c r="R2817" s="3">
        <f>C2817-(M2817-Key!$B$5)/(24*Key!$B$6)</f>
        <v>44130.609101851849</v>
      </c>
      <c r="S2817">
        <f>M2817-Key!$B$5</f>
        <v>14.92</v>
      </c>
      <c r="T2817" s="2">
        <f t="shared" si="215"/>
        <v>44129.625</v>
      </c>
      <c r="U2817" t="str">
        <f t="shared" si="216"/>
        <v>10-25-2020 15:00</v>
      </c>
      <c r="V2817">
        <f>IFERROR(IF(W2817=Z2817,VLOOKUP($U2817,[1]C8842!$G$2:$M$145,3,FALSE),0),0)</f>
        <v>23</v>
      </c>
      <c r="W2817">
        <f>VLOOKUP(RIGHT($V$1,5),Key!$A$9:$B$14,2,FALSE)</f>
        <v>10.199999999999999</v>
      </c>
      <c r="X2817">
        <f t="shared" si="219"/>
        <v>0</v>
      </c>
      <c r="Y2817">
        <f>VLOOKUP(RIGHT($X$1,5),Key!$A$9:$B$14,2,FALSE)</f>
        <v>3.7</v>
      </c>
      <c r="Z2817">
        <f t="shared" si="217"/>
        <v>10.199999999999999</v>
      </c>
      <c r="AA2817">
        <f t="shared" si="218"/>
        <v>23</v>
      </c>
    </row>
    <row r="2818" spans="1:27" x14ac:dyDescent="0.3">
      <c r="A2818">
        <v>100067</v>
      </c>
      <c r="B2818">
        <v>230922</v>
      </c>
      <c r="C2818" s="3">
        <v>44130.622916666667</v>
      </c>
      <c r="D2818">
        <v>3</v>
      </c>
      <c r="E2818">
        <v>2</v>
      </c>
      <c r="F2818" t="s">
        <v>26</v>
      </c>
      <c r="G2818">
        <v>2</v>
      </c>
      <c r="H2818">
        <v>64.175780000000003</v>
      </c>
      <c r="I2818">
        <v>24.628910000000001</v>
      </c>
      <c r="J2818">
        <v>1.269531</v>
      </c>
      <c r="K2818">
        <v>93.039060000000006</v>
      </c>
      <c r="L2818" s="3">
        <v>44130.375694444447</v>
      </c>
      <c r="M2818">
        <v>17.18</v>
      </c>
      <c r="N2818" t="s">
        <v>28</v>
      </c>
      <c r="P2818">
        <f>(C2818-Key!$B$1)*24</f>
        <v>-9.9999999976716936E-2</v>
      </c>
      <c r="Q2818">
        <f>(Key!$B$2-'17.1'!C2818)*24</f>
        <v>3.0499999999883585</v>
      </c>
      <c r="R2818" s="3">
        <f>C2818-(M2818-Key!$B$5)/(24*Key!$B$6)</f>
        <v>44130.609101851849</v>
      </c>
      <c r="S2818">
        <f>M2818-Key!$B$5</f>
        <v>14.92</v>
      </c>
      <c r="T2818" s="2">
        <f t="shared" si="215"/>
        <v>44129.625</v>
      </c>
      <c r="U2818" t="str">
        <f t="shared" si="216"/>
        <v>10-25-2020 15:00</v>
      </c>
      <c r="V2818">
        <f>IFERROR(IF(W2818=Z2818,VLOOKUP($U2818,[1]C8842!$G$2:$M$145,3,FALSE),0),0)</f>
        <v>23</v>
      </c>
      <c r="W2818">
        <f>VLOOKUP(RIGHT($V$1,5),Key!$A$9:$B$14,2,FALSE)</f>
        <v>10.199999999999999</v>
      </c>
      <c r="X2818">
        <f t="shared" si="219"/>
        <v>0</v>
      </c>
      <c r="Y2818">
        <f>VLOOKUP(RIGHT($X$1,5),Key!$A$9:$B$14,2,FALSE)</f>
        <v>3.7</v>
      </c>
      <c r="Z2818">
        <f t="shared" si="217"/>
        <v>10.199999999999999</v>
      </c>
      <c r="AA2818">
        <f t="shared" si="218"/>
        <v>23</v>
      </c>
    </row>
    <row r="2819" spans="1:27" x14ac:dyDescent="0.3">
      <c r="A2819">
        <v>100067</v>
      </c>
      <c r="B2819">
        <v>230922</v>
      </c>
      <c r="C2819" s="3">
        <v>44130.622916666667</v>
      </c>
      <c r="D2819">
        <v>3</v>
      </c>
      <c r="E2819">
        <v>2</v>
      </c>
      <c r="F2819" t="s">
        <v>26</v>
      </c>
      <c r="G2819">
        <v>1</v>
      </c>
      <c r="H2819">
        <v>66.636719999999997</v>
      </c>
      <c r="I2819">
        <v>18.714839999999999</v>
      </c>
      <c r="J2819">
        <v>0.984375</v>
      </c>
      <c r="K2819">
        <v>94.039060000000006</v>
      </c>
      <c r="L2819" s="3">
        <v>44130.375694444447</v>
      </c>
      <c r="M2819">
        <v>17.18</v>
      </c>
      <c r="N2819" t="s">
        <v>28</v>
      </c>
      <c r="P2819">
        <f>(C2819-Key!$B$1)*24</f>
        <v>-9.9999999976716936E-2</v>
      </c>
      <c r="Q2819">
        <f>(Key!$B$2-'17.1'!C2819)*24</f>
        <v>3.0499999999883585</v>
      </c>
      <c r="R2819" s="3">
        <f>C2819-(M2819-Key!$B$5)/(24*Key!$B$6)</f>
        <v>44130.609101851849</v>
      </c>
      <c r="S2819">
        <f>M2819-Key!$B$5</f>
        <v>14.92</v>
      </c>
      <c r="T2819" s="2">
        <f t="shared" ref="T2819:T2882" si="220">ROUND(C2819*24*60/10,0)/(24*6)-1</f>
        <v>44129.625</v>
      </c>
      <c r="U2819" t="str">
        <f t="shared" ref="U2819:U2882" si="221">TEXT(T2819,"mm-dd-yyyy hh:mm")</f>
        <v>10-25-2020 15:00</v>
      </c>
      <c r="V2819">
        <f>IFERROR(IF(W2819=Z2819,VLOOKUP($U2819,[1]C8842!$G$2:$M$145,3,FALSE),0),0)</f>
        <v>23</v>
      </c>
      <c r="W2819">
        <f>VLOOKUP(RIGHT($V$1,5),Key!$A$9:$B$14,2,FALSE)</f>
        <v>10.199999999999999</v>
      </c>
      <c r="X2819">
        <f t="shared" si="219"/>
        <v>0</v>
      </c>
      <c r="Y2819">
        <f>VLOOKUP(RIGHT($X$1,5),Key!$A$9:$B$14,2,FALSE)</f>
        <v>3.7</v>
      </c>
      <c r="Z2819">
        <f t="shared" ref="Z2819:Z2882" si="222">M2819-MIN(ABS(Y2819-M2819),ABS(W2819-M2819))</f>
        <v>10.199999999999999</v>
      </c>
      <c r="AA2819">
        <f t="shared" ref="AA2819:AA2882" si="223">SUM(V2819,X2819)</f>
        <v>23</v>
      </c>
    </row>
    <row r="2820" spans="1:27" x14ac:dyDescent="0.3">
      <c r="A2820">
        <v>100067</v>
      </c>
      <c r="B2820">
        <v>230922</v>
      </c>
      <c r="C2820" s="3">
        <v>44130.623611111114</v>
      </c>
      <c r="D2820">
        <v>2</v>
      </c>
      <c r="E2820">
        <v>1</v>
      </c>
      <c r="F2820" t="s">
        <v>26</v>
      </c>
      <c r="G2820">
        <v>2</v>
      </c>
      <c r="H2820">
        <v>71.171880000000002</v>
      </c>
      <c r="I2820">
        <v>21.539059999999999</v>
      </c>
      <c r="J2820">
        <v>1.027344</v>
      </c>
      <c r="K2820">
        <v>81.035160000000005</v>
      </c>
      <c r="L2820" s="3">
        <v>44130.375694444447</v>
      </c>
      <c r="M2820">
        <v>17.18</v>
      </c>
      <c r="N2820" t="s">
        <v>28</v>
      </c>
      <c r="P2820">
        <f>(C2820-Key!$B$1)*24</f>
        <v>-8.3333333255723119E-2</v>
      </c>
      <c r="Q2820">
        <f>(Key!$B$2-'17.1'!C2820)*24</f>
        <v>3.0333333332673647</v>
      </c>
      <c r="R2820" s="3">
        <f>C2820-(M2820-Key!$B$5)/(24*Key!$B$6)</f>
        <v>44130.609796296296</v>
      </c>
      <c r="S2820">
        <f>M2820-Key!$B$5</f>
        <v>14.92</v>
      </c>
      <c r="T2820" s="2">
        <f t="shared" si="220"/>
        <v>44129.625</v>
      </c>
      <c r="U2820" t="str">
        <f t="shared" si="221"/>
        <v>10-25-2020 15:00</v>
      </c>
      <c r="V2820">
        <f>IFERROR(IF(W2820=Z2820,VLOOKUP($U2820,[1]C8842!$G$2:$M$145,3,FALSE),0),0)</f>
        <v>23</v>
      </c>
      <c r="W2820">
        <f>VLOOKUP(RIGHT($V$1,5),Key!$A$9:$B$14,2,FALSE)</f>
        <v>10.199999999999999</v>
      </c>
      <c r="X2820">
        <f t="shared" ref="X2820:X2883" si="224">$X$2</f>
        <v>0</v>
      </c>
      <c r="Y2820">
        <f>VLOOKUP(RIGHT($X$1,5),Key!$A$9:$B$14,2,FALSE)</f>
        <v>3.7</v>
      </c>
      <c r="Z2820">
        <f t="shared" si="222"/>
        <v>10.199999999999999</v>
      </c>
      <c r="AA2820">
        <f t="shared" si="223"/>
        <v>23</v>
      </c>
    </row>
    <row r="2821" spans="1:27" x14ac:dyDescent="0.3">
      <c r="A2821">
        <v>100067</v>
      </c>
      <c r="B2821">
        <v>230922</v>
      </c>
      <c r="C2821" s="3">
        <v>44130.623611111114</v>
      </c>
      <c r="D2821">
        <v>3</v>
      </c>
      <c r="E2821">
        <v>2</v>
      </c>
      <c r="F2821" t="s">
        <v>26</v>
      </c>
      <c r="G2821">
        <v>1</v>
      </c>
      <c r="H2821">
        <v>58.476559999999999</v>
      </c>
      <c r="I2821">
        <v>16.246089999999999</v>
      </c>
      <c r="J2821">
        <v>1.011719</v>
      </c>
      <c r="K2821">
        <v>92.039060000000006</v>
      </c>
      <c r="L2821" s="3">
        <v>44130.375694444447</v>
      </c>
      <c r="M2821">
        <v>17.18</v>
      </c>
      <c r="N2821" t="s">
        <v>28</v>
      </c>
      <c r="P2821">
        <f>(C2821-Key!$B$1)*24</f>
        <v>-8.3333333255723119E-2</v>
      </c>
      <c r="Q2821">
        <f>(Key!$B$2-'17.1'!C2821)*24</f>
        <v>3.0333333332673647</v>
      </c>
      <c r="R2821" s="3">
        <f>C2821-(M2821-Key!$B$5)/(24*Key!$B$6)</f>
        <v>44130.609796296296</v>
      </c>
      <c r="S2821">
        <f>M2821-Key!$B$5</f>
        <v>14.92</v>
      </c>
      <c r="T2821" s="2">
        <f t="shared" si="220"/>
        <v>44129.625</v>
      </c>
      <c r="U2821" t="str">
        <f t="shared" si="221"/>
        <v>10-25-2020 15:00</v>
      </c>
      <c r="V2821">
        <f>IFERROR(IF(W2821=Z2821,VLOOKUP($U2821,[1]C8842!$G$2:$M$145,3,FALSE),0),0)</f>
        <v>23</v>
      </c>
      <c r="W2821">
        <f>VLOOKUP(RIGHT($V$1,5),Key!$A$9:$B$14,2,FALSE)</f>
        <v>10.199999999999999</v>
      </c>
      <c r="X2821">
        <f t="shared" si="224"/>
        <v>0</v>
      </c>
      <c r="Y2821">
        <f>VLOOKUP(RIGHT($X$1,5),Key!$A$9:$B$14,2,FALSE)</f>
        <v>3.7</v>
      </c>
      <c r="Z2821">
        <f t="shared" si="222"/>
        <v>10.199999999999999</v>
      </c>
      <c r="AA2821">
        <f t="shared" si="223"/>
        <v>23</v>
      </c>
    </row>
    <row r="2822" spans="1:27" x14ac:dyDescent="0.3">
      <c r="A2822">
        <v>100067</v>
      </c>
      <c r="B2822">
        <v>230922</v>
      </c>
      <c r="C2822" s="3">
        <v>44130.623611111114</v>
      </c>
      <c r="D2822">
        <v>1</v>
      </c>
      <c r="E2822">
        <v>1</v>
      </c>
      <c r="F2822" t="s">
        <v>25</v>
      </c>
      <c r="G2822">
        <v>2</v>
      </c>
      <c r="H2822">
        <v>71.144530000000003</v>
      </c>
      <c r="I2822">
        <v>23.73047</v>
      </c>
      <c r="J2822">
        <v>1.109375</v>
      </c>
      <c r="K2822">
        <v>58.023440000000001</v>
      </c>
      <c r="L2822" s="3">
        <v>44130.375694444447</v>
      </c>
      <c r="M2822">
        <v>17.18</v>
      </c>
      <c r="N2822" t="s">
        <v>28</v>
      </c>
      <c r="P2822">
        <f>(C2822-Key!$B$1)*24</f>
        <v>-8.3333333255723119E-2</v>
      </c>
      <c r="Q2822">
        <f>(Key!$B$2-'17.1'!C2822)*24</f>
        <v>3.0333333332673647</v>
      </c>
      <c r="R2822" s="3">
        <f>C2822-(M2822-Key!$B$5)/(24*Key!$B$6)</f>
        <v>44130.609796296296</v>
      </c>
      <c r="S2822">
        <f>M2822-Key!$B$5</f>
        <v>14.92</v>
      </c>
      <c r="T2822" s="2">
        <f t="shared" si="220"/>
        <v>44129.625</v>
      </c>
      <c r="U2822" t="str">
        <f t="shared" si="221"/>
        <v>10-25-2020 15:00</v>
      </c>
      <c r="V2822">
        <f>IFERROR(IF(W2822=Z2822,VLOOKUP($U2822,[1]C8842!$G$2:$M$145,3,FALSE),0),0)</f>
        <v>23</v>
      </c>
      <c r="W2822">
        <f>VLOOKUP(RIGHT($V$1,5),Key!$A$9:$B$14,2,FALSE)</f>
        <v>10.199999999999999</v>
      </c>
      <c r="X2822">
        <f t="shared" si="224"/>
        <v>0</v>
      </c>
      <c r="Y2822">
        <f>VLOOKUP(RIGHT($X$1,5),Key!$A$9:$B$14,2,FALSE)</f>
        <v>3.7</v>
      </c>
      <c r="Z2822">
        <f t="shared" si="222"/>
        <v>10.199999999999999</v>
      </c>
      <c r="AA2822">
        <f t="shared" si="223"/>
        <v>23</v>
      </c>
    </row>
    <row r="2823" spans="1:27" x14ac:dyDescent="0.3">
      <c r="A2823">
        <v>100067</v>
      </c>
      <c r="B2823">
        <v>230922</v>
      </c>
      <c r="C2823" s="3">
        <v>44130.623611111114</v>
      </c>
      <c r="D2823">
        <v>3</v>
      </c>
      <c r="E2823">
        <v>2</v>
      </c>
      <c r="F2823" t="s">
        <v>26</v>
      </c>
      <c r="G2823">
        <v>2</v>
      </c>
      <c r="H2823">
        <v>69.261719999999997</v>
      </c>
      <c r="I2823">
        <v>23.101559999999999</v>
      </c>
      <c r="J2823">
        <v>1.1171880000000001</v>
      </c>
      <c r="K2823">
        <v>91.039060000000006</v>
      </c>
      <c r="L2823" s="3">
        <v>44130.375694444447</v>
      </c>
      <c r="M2823">
        <v>17.18</v>
      </c>
      <c r="N2823" t="s">
        <v>28</v>
      </c>
      <c r="P2823">
        <f>(C2823-Key!$B$1)*24</f>
        <v>-8.3333333255723119E-2</v>
      </c>
      <c r="Q2823">
        <f>(Key!$B$2-'17.1'!C2823)*24</f>
        <v>3.0333333332673647</v>
      </c>
      <c r="R2823" s="3">
        <f>C2823-(M2823-Key!$B$5)/(24*Key!$B$6)</f>
        <v>44130.609796296296</v>
      </c>
      <c r="S2823">
        <f>M2823-Key!$B$5</f>
        <v>14.92</v>
      </c>
      <c r="T2823" s="2">
        <f t="shared" si="220"/>
        <v>44129.625</v>
      </c>
      <c r="U2823" t="str">
        <f t="shared" si="221"/>
        <v>10-25-2020 15:00</v>
      </c>
      <c r="V2823">
        <f>IFERROR(IF(W2823=Z2823,VLOOKUP($U2823,[1]C8842!$G$2:$M$145,3,FALSE),0),0)</f>
        <v>23</v>
      </c>
      <c r="W2823">
        <f>VLOOKUP(RIGHT($V$1,5),Key!$A$9:$B$14,2,FALSE)</f>
        <v>10.199999999999999</v>
      </c>
      <c r="X2823">
        <f t="shared" si="224"/>
        <v>0</v>
      </c>
      <c r="Y2823">
        <f>VLOOKUP(RIGHT($X$1,5),Key!$A$9:$B$14,2,FALSE)</f>
        <v>3.7</v>
      </c>
      <c r="Z2823">
        <f t="shared" si="222"/>
        <v>10.199999999999999</v>
      </c>
      <c r="AA2823">
        <f t="shared" si="223"/>
        <v>23</v>
      </c>
    </row>
    <row r="2824" spans="1:27" x14ac:dyDescent="0.3">
      <c r="A2824">
        <v>100067</v>
      </c>
      <c r="B2824">
        <v>230922</v>
      </c>
      <c r="C2824" s="3">
        <v>44130.623611111114</v>
      </c>
      <c r="D2824">
        <v>0</v>
      </c>
      <c r="E2824">
        <v>2</v>
      </c>
      <c r="F2824" t="s">
        <v>25</v>
      </c>
      <c r="G2824">
        <v>1</v>
      </c>
      <c r="H2824">
        <v>72.542969999999997</v>
      </c>
      <c r="I2824">
        <v>17.289059999999999</v>
      </c>
      <c r="J2824">
        <v>0.8515625</v>
      </c>
      <c r="K2824">
        <v>46.019530000000003</v>
      </c>
      <c r="L2824" s="3">
        <v>44130.375694444447</v>
      </c>
      <c r="M2824">
        <v>17.18</v>
      </c>
      <c r="N2824" t="s">
        <v>28</v>
      </c>
      <c r="P2824">
        <f>(C2824-Key!$B$1)*24</f>
        <v>-8.3333333255723119E-2</v>
      </c>
      <c r="Q2824">
        <f>(Key!$B$2-'17.1'!C2824)*24</f>
        <v>3.0333333332673647</v>
      </c>
      <c r="R2824" s="3">
        <f>C2824-(M2824-Key!$B$5)/(24*Key!$B$6)</f>
        <v>44130.609796296296</v>
      </c>
      <c r="S2824">
        <f>M2824-Key!$B$5</f>
        <v>14.92</v>
      </c>
      <c r="T2824" s="2">
        <f t="shared" si="220"/>
        <v>44129.625</v>
      </c>
      <c r="U2824" t="str">
        <f t="shared" si="221"/>
        <v>10-25-2020 15:00</v>
      </c>
      <c r="V2824">
        <f>IFERROR(IF(W2824=Z2824,VLOOKUP($U2824,[1]C8842!$G$2:$M$145,3,FALSE),0),0)</f>
        <v>23</v>
      </c>
      <c r="W2824">
        <f>VLOOKUP(RIGHT($V$1,5),Key!$A$9:$B$14,2,FALSE)</f>
        <v>10.199999999999999</v>
      </c>
      <c r="X2824">
        <f t="shared" si="224"/>
        <v>0</v>
      </c>
      <c r="Y2824">
        <f>VLOOKUP(RIGHT($X$1,5),Key!$A$9:$B$14,2,FALSE)</f>
        <v>3.7</v>
      </c>
      <c r="Z2824">
        <f t="shared" si="222"/>
        <v>10.199999999999999</v>
      </c>
      <c r="AA2824">
        <f t="shared" si="223"/>
        <v>23</v>
      </c>
    </row>
    <row r="2825" spans="1:27" x14ac:dyDescent="0.3">
      <c r="A2825">
        <v>100067</v>
      </c>
      <c r="B2825">
        <v>230922</v>
      </c>
      <c r="C2825" s="3">
        <v>44130.623611111114</v>
      </c>
      <c r="D2825">
        <v>0</v>
      </c>
      <c r="E2825">
        <v>2</v>
      </c>
      <c r="F2825" t="s">
        <v>25</v>
      </c>
      <c r="G2825">
        <v>1</v>
      </c>
      <c r="H2825">
        <v>64.332030000000003</v>
      </c>
      <c r="I2825">
        <v>13.648440000000001</v>
      </c>
      <c r="J2825">
        <v>0.8125</v>
      </c>
      <c r="K2825">
        <v>46.019530000000003</v>
      </c>
      <c r="L2825" s="3">
        <v>44130.375694444447</v>
      </c>
      <c r="M2825">
        <v>17.18</v>
      </c>
      <c r="N2825" t="s">
        <v>28</v>
      </c>
      <c r="P2825">
        <f>(C2825-Key!$B$1)*24</f>
        <v>-8.3333333255723119E-2</v>
      </c>
      <c r="Q2825">
        <f>(Key!$B$2-'17.1'!C2825)*24</f>
        <v>3.0333333332673647</v>
      </c>
      <c r="R2825" s="3">
        <f>C2825-(M2825-Key!$B$5)/(24*Key!$B$6)</f>
        <v>44130.609796296296</v>
      </c>
      <c r="S2825">
        <f>M2825-Key!$B$5</f>
        <v>14.92</v>
      </c>
      <c r="T2825" s="2">
        <f t="shared" si="220"/>
        <v>44129.625</v>
      </c>
      <c r="U2825" t="str">
        <f t="shared" si="221"/>
        <v>10-25-2020 15:00</v>
      </c>
      <c r="V2825">
        <f>IFERROR(IF(W2825=Z2825,VLOOKUP($U2825,[1]C8842!$G$2:$M$145,3,FALSE),0),0)</f>
        <v>23</v>
      </c>
      <c r="W2825">
        <f>VLOOKUP(RIGHT($V$1,5),Key!$A$9:$B$14,2,FALSE)</f>
        <v>10.199999999999999</v>
      </c>
      <c r="X2825">
        <f t="shared" si="224"/>
        <v>0</v>
      </c>
      <c r="Y2825">
        <f>VLOOKUP(RIGHT($X$1,5),Key!$A$9:$B$14,2,FALSE)</f>
        <v>3.7</v>
      </c>
      <c r="Z2825">
        <f t="shared" si="222"/>
        <v>10.199999999999999</v>
      </c>
      <c r="AA2825">
        <f t="shared" si="223"/>
        <v>23</v>
      </c>
    </row>
    <row r="2826" spans="1:27" x14ac:dyDescent="0.3">
      <c r="A2826">
        <v>100067</v>
      </c>
      <c r="B2826">
        <v>230922</v>
      </c>
      <c r="C2826" s="3">
        <v>44130.623611111114</v>
      </c>
      <c r="D2826">
        <v>0</v>
      </c>
      <c r="E2826">
        <v>2</v>
      </c>
      <c r="F2826" t="s">
        <v>25</v>
      </c>
      <c r="G2826">
        <v>1</v>
      </c>
      <c r="H2826">
        <v>69.949219999999997</v>
      </c>
      <c r="I2826">
        <v>16.15625</v>
      </c>
      <c r="J2826">
        <v>0.83984380000000003</v>
      </c>
      <c r="K2826">
        <v>46.019530000000003</v>
      </c>
      <c r="L2826" s="3">
        <v>44130.375694444447</v>
      </c>
      <c r="M2826">
        <v>17.18</v>
      </c>
      <c r="N2826" t="s">
        <v>28</v>
      </c>
      <c r="P2826">
        <f>(C2826-Key!$B$1)*24</f>
        <v>-8.3333333255723119E-2</v>
      </c>
      <c r="Q2826">
        <f>(Key!$B$2-'17.1'!C2826)*24</f>
        <v>3.0333333332673647</v>
      </c>
      <c r="R2826" s="3">
        <f>C2826-(M2826-Key!$B$5)/(24*Key!$B$6)</f>
        <v>44130.609796296296</v>
      </c>
      <c r="S2826">
        <f>M2826-Key!$B$5</f>
        <v>14.92</v>
      </c>
      <c r="T2826" s="2">
        <f t="shared" si="220"/>
        <v>44129.625</v>
      </c>
      <c r="U2826" t="str">
        <f t="shared" si="221"/>
        <v>10-25-2020 15:00</v>
      </c>
      <c r="V2826">
        <f>IFERROR(IF(W2826=Z2826,VLOOKUP($U2826,[1]C8842!$G$2:$M$145,3,FALSE),0),0)</f>
        <v>23</v>
      </c>
      <c r="W2826">
        <f>VLOOKUP(RIGHT($V$1,5),Key!$A$9:$B$14,2,FALSE)</f>
        <v>10.199999999999999</v>
      </c>
      <c r="X2826">
        <f t="shared" si="224"/>
        <v>0</v>
      </c>
      <c r="Y2826">
        <f>VLOOKUP(RIGHT($X$1,5),Key!$A$9:$B$14,2,FALSE)</f>
        <v>3.7</v>
      </c>
      <c r="Z2826">
        <f t="shared" si="222"/>
        <v>10.199999999999999</v>
      </c>
      <c r="AA2826">
        <f t="shared" si="223"/>
        <v>23</v>
      </c>
    </row>
    <row r="2827" spans="1:27" x14ac:dyDescent="0.3">
      <c r="A2827">
        <v>100067</v>
      </c>
      <c r="B2827">
        <v>230922</v>
      </c>
      <c r="C2827" s="3">
        <v>44130.623611111114</v>
      </c>
      <c r="D2827">
        <v>1</v>
      </c>
      <c r="E2827">
        <v>1</v>
      </c>
      <c r="F2827" t="s">
        <v>25</v>
      </c>
      <c r="G2827">
        <v>1</v>
      </c>
      <c r="H2827">
        <v>70.738280000000003</v>
      </c>
      <c r="I2827">
        <v>15.039059999999999</v>
      </c>
      <c r="J2827">
        <v>0.7890625</v>
      </c>
      <c r="K2827">
        <v>59.023440000000001</v>
      </c>
      <c r="L2827" s="3">
        <v>44130.375694444447</v>
      </c>
      <c r="M2827">
        <v>17.18</v>
      </c>
      <c r="N2827" t="s">
        <v>28</v>
      </c>
      <c r="P2827">
        <f>(C2827-Key!$B$1)*24</f>
        <v>-8.3333333255723119E-2</v>
      </c>
      <c r="Q2827">
        <f>(Key!$B$2-'17.1'!C2827)*24</f>
        <v>3.0333333332673647</v>
      </c>
      <c r="R2827" s="3">
        <f>C2827-(M2827-Key!$B$5)/(24*Key!$B$6)</f>
        <v>44130.609796296296</v>
      </c>
      <c r="S2827">
        <f>M2827-Key!$B$5</f>
        <v>14.92</v>
      </c>
      <c r="T2827" s="2">
        <f t="shared" si="220"/>
        <v>44129.625</v>
      </c>
      <c r="U2827" t="str">
        <f t="shared" si="221"/>
        <v>10-25-2020 15:00</v>
      </c>
      <c r="V2827">
        <f>IFERROR(IF(W2827=Z2827,VLOOKUP($U2827,[1]C8842!$G$2:$M$145,3,FALSE),0),0)</f>
        <v>23</v>
      </c>
      <c r="W2827">
        <f>VLOOKUP(RIGHT($V$1,5),Key!$A$9:$B$14,2,FALSE)</f>
        <v>10.199999999999999</v>
      </c>
      <c r="X2827">
        <f t="shared" si="224"/>
        <v>0</v>
      </c>
      <c r="Y2827">
        <f>VLOOKUP(RIGHT($X$1,5),Key!$A$9:$B$14,2,FALSE)</f>
        <v>3.7</v>
      </c>
      <c r="Z2827">
        <f t="shared" si="222"/>
        <v>10.199999999999999</v>
      </c>
      <c r="AA2827">
        <f t="shared" si="223"/>
        <v>23</v>
      </c>
    </row>
    <row r="2828" spans="1:27" x14ac:dyDescent="0.3">
      <c r="A2828">
        <v>100067</v>
      </c>
      <c r="B2828">
        <v>230922</v>
      </c>
      <c r="C2828" s="3">
        <v>44130.623611111114</v>
      </c>
      <c r="D2828">
        <v>0</v>
      </c>
      <c r="E2828">
        <v>2</v>
      </c>
      <c r="F2828" t="s">
        <v>25</v>
      </c>
      <c r="G2828">
        <v>1</v>
      </c>
      <c r="H2828">
        <v>63.445309999999999</v>
      </c>
      <c r="I2828">
        <v>16.23828</v>
      </c>
      <c r="J2828">
        <v>0.9296875</v>
      </c>
      <c r="K2828">
        <v>46.019530000000003</v>
      </c>
      <c r="L2828" s="3">
        <v>44130.375694444447</v>
      </c>
      <c r="M2828">
        <v>17.18</v>
      </c>
      <c r="N2828" t="s">
        <v>28</v>
      </c>
      <c r="P2828">
        <f>(C2828-Key!$B$1)*24</f>
        <v>-8.3333333255723119E-2</v>
      </c>
      <c r="Q2828">
        <f>(Key!$B$2-'17.1'!C2828)*24</f>
        <v>3.0333333332673647</v>
      </c>
      <c r="R2828" s="3">
        <f>C2828-(M2828-Key!$B$5)/(24*Key!$B$6)</f>
        <v>44130.609796296296</v>
      </c>
      <c r="S2828">
        <f>M2828-Key!$B$5</f>
        <v>14.92</v>
      </c>
      <c r="T2828" s="2">
        <f t="shared" si="220"/>
        <v>44129.625</v>
      </c>
      <c r="U2828" t="str">
        <f t="shared" si="221"/>
        <v>10-25-2020 15:00</v>
      </c>
      <c r="V2828">
        <f>IFERROR(IF(W2828=Z2828,VLOOKUP($U2828,[1]C8842!$G$2:$M$145,3,FALSE),0),0)</f>
        <v>23</v>
      </c>
      <c r="W2828">
        <f>VLOOKUP(RIGHT($V$1,5),Key!$A$9:$B$14,2,FALSE)</f>
        <v>10.199999999999999</v>
      </c>
      <c r="X2828">
        <f t="shared" si="224"/>
        <v>0</v>
      </c>
      <c r="Y2828">
        <f>VLOOKUP(RIGHT($X$1,5),Key!$A$9:$B$14,2,FALSE)</f>
        <v>3.7</v>
      </c>
      <c r="Z2828">
        <f t="shared" si="222"/>
        <v>10.199999999999999</v>
      </c>
      <c r="AA2828">
        <f t="shared" si="223"/>
        <v>23</v>
      </c>
    </row>
    <row r="2829" spans="1:27" x14ac:dyDescent="0.3">
      <c r="A2829">
        <v>100067</v>
      </c>
      <c r="B2829">
        <v>230922</v>
      </c>
      <c r="C2829" s="3">
        <v>44130.623611111114</v>
      </c>
      <c r="D2829">
        <v>3</v>
      </c>
      <c r="E2829">
        <v>2</v>
      </c>
      <c r="F2829" t="s">
        <v>26</v>
      </c>
      <c r="G2829">
        <v>1</v>
      </c>
      <c r="H2829">
        <v>63.738280000000003</v>
      </c>
      <c r="I2829">
        <v>16.222660000000001</v>
      </c>
      <c r="J2829">
        <v>0.92578130000000003</v>
      </c>
      <c r="K2829">
        <v>96.039060000000006</v>
      </c>
      <c r="L2829" s="3">
        <v>44130.375694444447</v>
      </c>
      <c r="M2829">
        <v>17.18</v>
      </c>
      <c r="N2829" t="s">
        <v>28</v>
      </c>
      <c r="P2829">
        <f>(C2829-Key!$B$1)*24</f>
        <v>-8.3333333255723119E-2</v>
      </c>
      <c r="Q2829">
        <f>(Key!$B$2-'17.1'!C2829)*24</f>
        <v>3.0333333332673647</v>
      </c>
      <c r="R2829" s="3">
        <f>C2829-(M2829-Key!$B$5)/(24*Key!$B$6)</f>
        <v>44130.609796296296</v>
      </c>
      <c r="S2829">
        <f>M2829-Key!$B$5</f>
        <v>14.92</v>
      </c>
      <c r="T2829" s="2">
        <f t="shared" si="220"/>
        <v>44129.625</v>
      </c>
      <c r="U2829" t="str">
        <f t="shared" si="221"/>
        <v>10-25-2020 15:00</v>
      </c>
      <c r="V2829">
        <f>IFERROR(IF(W2829=Z2829,VLOOKUP($U2829,[1]C8842!$G$2:$M$145,3,FALSE),0),0)</f>
        <v>23</v>
      </c>
      <c r="W2829">
        <f>VLOOKUP(RIGHT($V$1,5),Key!$A$9:$B$14,2,FALSE)</f>
        <v>10.199999999999999</v>
      </c>
      <c r="X2829">
        <f t="shared" si="224"/>
        <v>0</v>
      </c>
      <c r="Y2829">
        <f>VLOOKUP(RIGHT($X$1,5),Key!$A$9:$B$14,2,FALSE)</f>
        <v>3.7</v>
      </c>
      <c r="Z2829">
        <f t="shared" si="222"/>
        <v>10.199999999999999</v>
      </c>
      <c r="AA2829">
        <f t="shared" si="223"/>
        <v>23</v>
      </c>
    </row>
    <row r="2830" spans="1:27" x14ac:dyDescent="0.3">
      <c r="A2830">
        <v>100067</v>
      </c>
      <c r="B2830">
        <v>230922</v>
      </c>
      <c r="C2830" s="3">
        <v>44130.623611111114</v>
      </c>
      <c r="D2830">
        <v>0</v>
      </c>
      <c r="E2830">
        <v>2</v>
      </c>
      <c r="F2830" t="s">
        <v>25</v>
      </c>
      <c r="G2830">
        <v>1</v>
      </c>
      <c r="H2830">
        <v>65.042969999999997</v>
      </c>
      <c r="I2830">
        <v>14.32813</v>
      </c>
      <c r="J2830">
        <v>0.828125</v>
      </c>
      <c r="K2830">
        <v>46.019530000000003</v>
      </c>
      <c r="L2830" s="3">
        <v>44130.375694444447</v>
      </c>
      <c r="M2830">
        <v>17.18</v>
      </c>
      <c r="N2830" t="s">
        <v>28</v>
      </c>
      <c r="P2830">
        <f>(C2830-Key!$B$1)*24</f>
        <v>-8.3333333255723119E-2</v>
      </c>
      <c r="Q2830">
        <f>(Key!$B$2-'17.1'!C2830)*24</f>
        <v>3.0333333332673647</v>
      </c>
      <c r="R2830" s="3">
        <f>C2830-(M2830-Key!$B$5)/(24*Key!$B$6)</f>
        <v>44130.609796296296</v>
      </c>
      <c r="S2830">
        <f>M2830-Key!$B$5</f>
        <v>14.92</v>
      </c>
      <c r="T2830" s="2">
        <f t="shared" si="220"/>
        <v>44129.625</v>
      </c>
      <c r="U2830" t="str">
        <f t="shared" si="221"/>
        <v>10-25-2020 15:00</v>
      </c>
      <c r="V2830">
        <f>IFERROR(IF(W2830=Z2830,VLOOKUP($U2830,[1]C8842!$G$2:$M$145,3,FALSE),0),0)</f>
        <v>23</v>
      </c>
      <c r="W2830">
        <f>VLOOKUP(RIGHT($V$1,5),Key!$A$9:$B$14,2,FALSE)</f>
        <v>10.199999999999999</v>
      </c>
      <c r="X2830">
        <f t="shared" si="224"/>
        <v>0</v>
      </c>
      <c r="Y2830">
        <f>VLOOKUP(RIGHT($X$1,5),Key!$A$9:$B$14,2,FALSE)</f>
        <v>3.7</v>
      </c>
      <c r="Z2830">
        <f t="shared" si="222"/>
        <v>10.199999999999999</v>
      </c>
      <c r="AA2830">
        <f t="shared" si="223"/>
        <v>23</v>
      </c>
    </row>
    <row r="2831" spans="1:27" x14ac:dyDescent="0.3">
      <c r="A2831">
        <v>100067</v>
      </c>
      <c r="B2831">
        <v>230922</v>
      </c>
      <c r="C2831" s="3">
        <v>44130.623611111114</v>
      </c>
      <c r="D2831">
        <v>1</v>
      </c>
      <c r="E2831">
        <v>1</v>
      </c>
      <c r="F2831" t="s">
        <v>25</v>
      </c>
      <c r="G2831">
        <v>2</v>
      </c>
      <c r="H2831">
        <v>61.398440000000001</v>
      </c>
      <c r="I2831">
        <v>22.859380000000002</v>
      </c>
      <c r="J2831">
        <v>1.25</v>
      </c>
      <c r="K2831">
        <v>58.023440000000001</v>
      </c>
      <c r="L2831" s="3">
        <v>44130.375694444447</v>
      </c>
      <c r="M2831">
        <v>17.18</v>
      </c>
      <c r="N2831" t="s">
        <v>28</v>
      </c>
      <c r="P2831">
        <f>(C2831-Key!$B$1)*24</f>
        <v>-8.3333333255723119E-2</v>
      </c>
      <c r="Q2831">
        <f>(Key!$B$2-'17.1'!C2831)*24</f>
        <v>3.0333333332673647</v>
      </c>
      <c r="R2831" s="3">
        <f>C2831-(M2831-Key!$B$5)/(24*Key!$B$6)</f>
        <v>44130.609796296296</v>
      </c>
      <c r="S2831">
        <f>M2831-Key!$B$5</f>
        <v>14.92</v>
      </c>
      <c r="T2831" s="2">
        <f t="shared" si="220"/>
        <v>44129.625</v>
      </c>
      <c r="U2831" t="str">
        <f t="shared" si="221"/>
        <v>10-25-2020 15:00</v>
      </c>
      <c r="V2831">
        <f>IFERROR(IF(W2831=Z2831,VLOOKUP($U2831,[1]C8842!$G$2:$M$145,3,FALSE),0),0)</f>
        <v>23</v>
      </c>
      <c r="W2831">
        <f>VLOOKUP(RIGHT($V$1,5),Key!$A$9:$B$14,2,FALSE)</f>
        <v>10.199999999999999</v>
      </c>
      <c r="X2831">
        <f t="shared" si="224"/>
        <v>0</v>
      </c>
      <c r="Y2831">
        <f>VLOOKUP(RIGHT($X$1,5),Key!$A$9:$B$14,2,FALSE)</f>
        <v>3.7</v>
      </c>
      <c r="Z2831">
        <f t="shared" si="222"/>
        <v>10.199999999999999</v>
      </c>
      <c r="AA2831">
        <f t="shared" si="223"/>
        <v>23</v>
      </c>
    </row>
    <row r="2832" spans="1:27" x14ac:dyDescent="0.3">
      <c r="A2832">
        <v>100067</v>
      </c>
      <c r="B2832">
        <v>230922</v>
      </c>
      <c r="C2832" s="3">
        <v>44130.623611111114</v>
      </c>
      <c r="D2832">
        <v>0</v>
      </c>
      <c r="E2832">
        <v>2</v>
      </c>
      <c r="F2832" t="s">
        <v>25</v>
      </c>
      <c r="G2832">
        <v>1</v>
      </c>
      <c r="H2832">
        <v>62.292969999999997</v>
      </c>
      <c r="I2832">
        <v>14.304690000000001</v>
      </c>
      <c r="J2832">
        <v>0.8671875</v>
      </c>
      <c r="K2832">
        <v>46.019530000000003</v>
      </c>
      <c r="L2832" s="3">
        <v>44130.375694444447</v>
      </c>
      <c r="M2832">
        <v>17.18</v>
      </c>
      <c r="N2832" t="s">
        <v>28</v>
      </c>
      <c r="P2832">
        <f>(C2832-Key!$B$1)*24</f>
        <v>-8.3333333255723119E-2</v>
      </c>
      <c r="Q2832">
        <f>(Key!$B$2-'17.1'!C2832)*24</f>
        <v>3.0333333332673647</v>
      </c>
      <c r="R2832" s="3">
        <f>C2832-(M2832-Key!$B$5)/(24*Key!$B$6)</f>
        <v>44130.609796296296</v>
      </c>
      <c r="S2832">
        <f>M2832-Key!$B$5</f>
        <v>14.92</v>
      </c>
      <c r="T2832" s="2">
        <f t="shared" si="220"/>
        <v>44129.625</v>
      </c>
      <c r="U2832" t="str">
        <f t="shared" si="221"/>
        <v>10-25-2020 15:00</v>
      </c>
      <c r="V2832">
        <f>IFERROR(IF(W2832=Z2832,VLOOKUP($U2832,[1]C8842!$G$2:$M$145,3,FALSE),0),0)</f>
        <v>23</v>
      </c>
      <c r="W2832">
        <f>VLOOKUP(RIGHT($V$1,5),Key!$A$9:$B$14,2,FALSE)</f>
        <v>10.199999999999999</v>
      </c>
      <c r="X2832">
        <f t="shared" si="224"/>
        <v>0</v>
      </c>
      <c r="Y2832">
        <f>VLOOKUP(RIGHT($X$1,5),Key!$A$9:$B$14,2,FALSE)</f>
        <v>3.7</v>
      </c>
      <c r="Z2832">
        <f t="shared" si="222"/>
        <v>10.199999999999999</v>
      </c>
      <c r="AA2832">
        <f t="shared" si="223"/>
        <v>23</v>
      </c>
    </row>
    <row r="2833" spans="1:27" x14ac:dyDescent="0.3">
      <c r="A2833">
        <v>100067</v>
      </c>
      <c r="B2833">
        <v>230922</v>
      </c>
      <c r="C2833" s="3">
        <v>44130.624305555553</v>
      </c>
      <c r="D2833">
        <v>3</v>
      </c>
      <c r="E2833">
        <v>2</v>
      </c>
      <c r="F2833" t="s">
        <v>26</v>
      </c>
      <c r="G2833">
        <v>1</v>
      </c>
      <c r="H2833">
        <v>70.621089999999995</v>
      </c>
      <c r="I2833">
        <v>17.703130000000002</v>
      </c>
      <c r="J2833">
        <v>0.890625</v>
      </c>
      <c r="K2833">
        <v>92.039060000000006</v>
      </c>
      <c r="L2833" s="3">
        <v>44130.375694444447</v>
      </c>
      <c r="M2833">
        <v>17.18</v>
      </c>
      <c r="N2833" t="s">
        <v>28</v>
      </c>
      <c r="P2833">
        <f>(C2833-Key!$B$1)*24</f>
        <v>-6.6666666709352285E-2</v>
      </c>
      <c r="Q2833">
        <f>(Key!$B$2-'17.1'!C2833)*24</f>
        <v>3.0166666667209938</v>
      </c>
      <c r="R2833" s="3">
        <f>C2833-(M2833-Key!$B$5)/(24*Key!$B$6)</f>
        <v>44130.610490740735</v>
      </c>
      <c r="S2833">
        <f>M2833-Key!$B$5</f>
        <v>14.92</v>
      </c>
      <c r="T2833" s="2">
        <f t="shared" si="220"/>
        <v>44129.625</v>
      </c>
      <c r="U2833" t="str">
        <f t="shared" si="221"/>
        <v>10-25-2020 15:00</v>
      </c>
      <c r="V2833">
        <f>IFERROR(IF(W2833=Z2833,VLOOKUP($U2833,[1]C8842!$G$2:$M$145,3,FALSE),0),0)</f>
        <v>23</v>
      </c>
      <c r="W2833">
        <f>VLOOKUP(RIGHT($V$1,5),Key!$A$9:$B$14,2,FALSE)</f>
        <v>10.199999999999999</v>
      </c>
      <c r="X2833">
        <f t="shared" si="224"/>
        <v>0</v>
      </c>
      <c r="Y2833">
        <f>VLOOKUP(RIGHT($X$1,5),Key!$A$9:$B$14,2,FALSE)</f>
        <v>3.7</v>
      </c>
      <c r="Z2833">
        <f t="shared" si="222"/>
        <v>10.199999999999999</v>
      </c>
      <c r="AA2833">
        <f t="shared" si="223"/>
        <v>23</v>
      </c>
    </row>
    <row r="2834" spans="1:27" x14ac:dyDescent="0.3">
      <c r="A2834">
        <v>100067</v>
      </c>
      <c r="B2834">
        <v>230922</v>
      </c>
      <c r="C2834" s="3">
        <v>44130.624305555553</v>
      </c>
      <c r="D2834">
        <v>0</v>
      </c>
      <c r="E2834">
        <v>2</v>
      </c>
      <c r="F2834" t="s">
        <v>25</v>
      </c>
      <c r="G2834">
        <v>1</v>
      </c>
      <c r="H2834">
        <v>68.886719999999997</v>
      </c>
      <c r="I2834">
        <v>15.82422</v>
      </c>
      <c r="J2834">
        <v>0.83984380000000003</v>
      </c>
      <c r="K2834">
        <v>46.019530000000003</v>
      </c>
      <c r="L2834" s="3">
        <v>44130.375694444447</v>
      </c>
      <c r="M2834">
        <v>17.18</v>
      </c>
      <c r="N2834" t="s">
        <v>28</v>
      </c>
      <c r="P2834">
        <f>(C2834-Key!$B$1)*24</f>
        <v>-6.6666666709352285E-2</v>
      </c>
      <c r="Q2834">
        <f>(Key!$B$2-'17.1'!C2834)*24</f>
        <v>3.0166666667209938</v>
      </c>
      <c r="R2834" s="3">
        <f>C2834-(M2834-Key!$B$5)/(24*Key!$B$6)</f>
        <v>44130.610490740735</v>
      </c>
      <c r="S2834">
        <f>M2834-Key!$B$5</f>
        <v>14.92</v>
      </c>
      <c r="T2834" s="2">
        <f t="shared" si="220"/>
        <v>44129.625</v>
      </c>
      <c r="U2834" t="str">
        <f t="shared" si="221"/>
        <v>10-25-2020 15:00</v>
      </c>
      <c r="V2834">
        <f>IFERROR(IF(W2834=Z2834,VLOOKUP($U2834,[1]C8842!$G$2:$M$145,3,FALSE),0),0)</f>
        <v>23</v>
      </c>
      <c r="W2834">
        <f>VLOOKUP(RIGHT($V$1,5),Key!$A$9:$B$14,2,FALSE)</f>
        <v>10.199999999999999</v>
      </c>
      <c r="X2834">
        <f t="shared" si="224"/>
        <v>0</v>
      </c>
      <c r="Y2834">
        <f>VLOOKUP(RIGHT($X$1,5),Key!$A$9:$B$14,2,FALSE)</f>
        <v>3.7</v>
      </c>
      <c r="Z2834">
        <f t="shared" si="222"/>
        <v>10.199999999999999</v>
      </c>
      <c r="AA2834">
        <f t="shared" si="223"/>
        <v>23</v>
      </c>
    </row>
    <row r="2835" spans="1:27" x14ac:dyDescent="0.3">
      <c r="A2835">
        <v>100067</v>
      </c>
      <c r="B2835">
        <v>230922</v>
      </c>
      <c r="C2835" s="3">
        <v>44130.624305555553</v>
      </c>
      <c r="D2835">
        <v>3</v>
      </c>
      <c r="E2835">
        <v>2</v>
      </c>
      <c r="F2835" t="s">
        <v>26</v>
      </c>
      <c r="G2835">
        <v>1</v>
      </c>
      <c r="H2835">
        <v>63.460940000000001</v>
      </c>
      <c r="I2835">
        <v>16.367190000000001</v>
      </c>
      <c r="J2835">
        <v>0.9375</v>
      </c>
      <c r="K2835">
        <v>94.039060000000006</v>
      </c>
      <c r="L2835" s="3">
        <v>44130.375694444447</v>
      </c>
      <c r="M2835">
        <v>17.18</v>
      </c>
      <c r="N2835" t="s">
        <v>28</v>
      </c>
      <c r="P2835">
        <f>(C2835-Key!$B$1)*24</f>
        <v>-6.6666666709352285E-2</v>
      </c>
      <c r="Q2835">
        <f>(Key!$B$2-'17.1'!C2835)*24</f>
        <v>3.0166666667209938</v>
      </c>
      <c r="R2835" s="3">
        <f>C2835-(M2835-Key!$B$5)/(24*Key!$B$6)</f>
        <v>44130.610490740735</v>
      </c>
      <c r="S2835">
        <f>M2835-Key!$B$5</f>
        <v>14.92</v>
      </c>
      <c r="T2835" s="2">
        <f t="shared" si="220"/>
        <v>44129.625</v>
      </c>
      <c r="U2835" t="str">
        <f t="shared" si="221"/>
        <v>10-25-2020 15:00</v>
      </c>
      <c r="V2835">
        <f>IFERROR(IF(W2835=Z2835,VLOOKUP($U2835,[1]C8842!$G$2:$M$145,3,FALSE),0),0)</f>
        <v>23</v>
      </c>
      <c r="W2835">
        <f>VLOOKUP(RIGHT($V$1,5),Key!$A$9:$B$14,2,FALSE)</f>
        <v>10.199999999999999</v>
      </c>
      <c r="X2835">
        <f t="shared" si="224"/>
        <v>0</v>
      </c>
      <c r="Y2835">
        <f>VLOOKUP(RIGHT($X$1,5),Key!$A$9:$B$14,2,FALSE)</f>
        <v>3.7</v>
      </c>
      <c r="Z2835">
        <f t="shared" si="222"/>
        <v>10.199999999999999</v>
      </c>
      <c r="AA2835">
        <f t="shared" si="223"/>
        <v>23</v>
      </c>
    </row>
    <row r="2836" spans="1:27" x14ac:dyDescent="0.3">
      <c r="A2836">
        <v>100067</v>
      </c>
      <c r="B2836">
        <v>230922</v>
      </c>
      <c r="C2836" s="3">
        <v>44130.624305555553</v>
      </c>
      <c r="D2836">
        <v>3</v>
      </c>
      <c r="E2836">
        <v>2</v>
      </c>
      <c r="F2836" t="s">
        <v>26</v>
      </c>
      <c r="G2836">
        <v>4</v>
      </c>
      <c r="H2836">
        <v>63.269530000000003</v>
      </c>
      <c r="I2836">
        <v>74.152339999999995</v>
      </c>
      <c r="J2836">
        <v>3.3710939999999998</v>
      </c>
      <c r="K2836">
        <v>93.039060000000006</v>
      </c>
      <c r="L2836" s="3">
        <v>44130.375694444447</v>
      </c>
      <c r="M2836">
        <v>17.18</v>
      </c>
      <c r="N2836" t="s">
        <v>28</v>
      </c>
      <c r="P2836">
        <f>(C2836-Key!$B$1)*24</f>
        <v>-6.6666666709352285E-2</v>
      </c>
      <c r="Q2836">
        <f>(Key!$B$2-'17.1'!C2836)*24</f>
        <v>3.0166666667209938</v>
      </c>
      <c r="R2836" s="3">
        <f>C2836-(M2836-Key!$B$5)/(24*Key!$B$6)</f>
        <v>44130.610490740735</v>
      </c>
      <c r="S2836">
        <f>M2836-Key!$B$5</f>
        <v>14.92</v>
      </c>
      <c r="T2836" s="2">
        <f t="shared" si="220"/>
        <v>44129.625</v>
      </c>
      <c r="U2836" t="str">
        <f t="shared" si="221"/>
        <v>10-25-2020 15:00</v>
      </c>
      <c r="V2836">
        <f>IFERROR(IF(W2836=Z2836,VLOOKUP($U2836,[1]C8842!$G$2:$M$145,3,FALSE),0),0)</f>
        <v>23</v>
      </c>
      <c r="W2836">
        <f>VLOOKUP(RIGHT($V$1,5),Key!$A$9:$B$14,2,FALSE)</f>
        <v>10.199999999999999</v>
      </c>
      <c r="X2836">
        <f t="shared" si="224"/>
        <v>0</v>
      </c>
      <c r="Y2836">
        <f>VLOOKUP(RIGHT($X$1,5),Key!$A$9:$B$14,2,FALSE)</f>
        <v>3.7</v>
      </c>
      <c r="Z2836">
        <f t="shared" si="222"/>
        <v>10.199999999999999</v>
      </c>
      <c r="AA2836">
        <f t="shared" si="223"/>
        <v>23</v>
      </c>
    </row>
    <row r="2837" spans="1:27" x14ac:dyDescent="0.3">
      <c r="A2837">
        <v>100067</v>
      </c>
      <c r="B2837">
        <v>230922</v>
      </c>
      <c r="C2837" s="3">
        <v>44130.624305555553</v>
      </c>
      <c r="D2837">
        <v>2</v>
      </c>
      <c r="E2837">
        <v>1</v>
      </c>
      <c r="F2837" t="s">
        <v>26</v>
      </c>
      <c r="G2837">
        <v>1</v>
      </c>
      <c r="H2837">
        <v>68.339839999999995</v>
      </c>
      <c r="I2837">
        <v>16.609380000000002</v>
      </c>
      <c r="J2837">
        <v>0.87890630000000003</v>
      </c>
      <c r="K2837">
        <v>82.035160000000005</v>
      </c>
      <c r="L2837" s="3">
        <v>44130.375694444447</v>
      </c>
      <c r="M2837">
        <v>17.18</v>
      </c>
      <c r="N2837" t="s">
        <v>28</v>
      </c>
      <c r="P2837">
        <f>(C2837-Key!$B$1)*24</f>
        <v>-6.6666666709352285E-2</v>
      </c>
      <c r="Q2837">
        <f>(Key!$B$2-'17.1'!C2837)*24</f>
        <v>3.0166666667209938</v>
      </c>
      <c r="R2837" s="3">
        <f>C2837-(M2837-Key!$B$5)/(24*Key!$B$6)</f>
        <v>44130.610490740735</v>
      </c>
      <c r="S2837">
        <f>M2837-Key!$B$5</f>
        <v>14.92</v>
      </c>
      <c r="T2837" s="2">
        <f t="shared" si="220"/>
        <v>44129.625</v>
      </c>
      <c r="U2837" t="str">
        <f t="shared" si="221"/>
        <v>10-25-2020 15:00</v>
      </c>
      <c r="V2837">
        <f>IFERROR(IF(W2837=Z2837,VLOOKUP($U2837,[1]C8842!$G$2:$M$145,3,FALSE),0),0)</f>
        <v>23</v>
      </c>
      <c r="W2837">
        <f>VLOOKUP(RIGHT($V$1,5),Key!$A$9:$B$14,2,FALSE)</f>
        <v>10.199999999999999</v>
      </c>
      <c r="X2837">
        <f t="shared" si="224"/>
        <v>0</v>
      </c>
      <c r="Y2837">
        <f>VLOOKUP(RIGHT($X$1,5),Key!$A$9:$B$14,2,FALSE)</f>
        <v>3.7</v>
      </c>
      <c r="Z2837">
        <f t="shared" si="222"/>
        <v>10.199999999999999</v>
      </c>
      <c r="AA2837">
        <f t="shared" si="223"/>
        <v>23</v>
      </c>
    </row>
    <row r="2838" spans="1:27" x14ac:dyDescent="0.3">
      <c r="A2838">
        <v>100067</v>
      </c>
      <c r="B2838">
        <v>230922</v>
      </c>
      <c r="C2838" s="3">
        <v>44130.624305555553</v>
      </c>
      <c r="D2838">
        <v>0</v>
      </c>
      <c r="E2838">
        <v>2</v>
      </c>
      <c r="F2838" t="s">
        <v>25</v>
      </c>
      <c r="G2838">
        <v>1</v>
      </c>
      <c r="H2838">
        <v>54.691409999999998</v>
      </c>
      <c r="I2838">
        <v>19.371089999999999</v>
      </c>
      <c r="J2838">
        <v>1.234375</v>
      </c>
      <c r="K2838">
        <v>46.019530000000003</v>
      </c>
      <c r="L2838" s="3">
        <v>44130.375694444447</v>
      </c>
      <c r="M2838">
        <v>17.18</v>
      </c>
      <c r="N2838" t="s">
        <v>28</v>
      </c>
      <c r="P2838">
        <f>(C2838-Key!$B$1)*24</f>
        <v>-6.6666666709352285E-2</v>
      </c>
      <c r="Q2838">
        <f>(Key!$B$2-'17.1'!C2838)*24</f>
        <v>3.0166666667209938</v>
      </c>
      <c r="R2838" s="3">
        <f>C2838-(M2838-Key!$B$5)/(24*Key!$B$6)</f>
        <v>44130.610490740735</v>
      </c>
      <c r="S2838">
        <f>M2838-Key!$B$5</f>
        <v>14.92</v>
      </c>
      <c r="T2838" s="2">
        <f t="shared" si="220"/>
        <v>44129.625</v>
      </c>
      <c r="U2838" t="str">
        <f t="shared" si="221"/>
        <v>10-25-2020 15:00</v>
      </c>
      <c r="V2838">
        <f>IFERROR(IF(W2838=Z2838,VLOOKUP($U2838,[1]C8842!$G$2:$M$145,3,FALSE),0),0)</f>
        <v>23</v>
      </c>
      <c r="W2838">
        <f>VLOOKUP(RIGHT($V$1,5),Key!$A$9:$B$14,2,FALSE)</f>
        <v>10.199999999999999</v>
      </c>
      <c r="X2838">
        <f t="shared" si="224"/>
        <v>0</v>
      </c>
      <c r="Y2838">
        <f>VLOOKUP(RIGHT($X$1,5),Key!$A$9:$B$14,2,FALSE)</f>
        <v>3.7</v>
      </c>
      <c r="Z2838">
        <f t="shared" si="222"/>
        <v>10.199999999999999</v>
      </c>
      <c r="AA2838">
        <f t="shared" si="223"/>
        <v>23</v>
      </c>
    </row>
    <row r="2839" spans="1:27" x14ac:dyDescent="0.3">
      <c r="A2839">
        <v>100067</v>
      </c>
      <c r="B2839">
        <v>230922</v>
      </c>
      <c r="C2839" s="3">
        <v>44130.624305555553</v>
      </c>
      <c r="D2839">
        <v>3</v>
      </c>
      <c r="E2839">
        <v>2</v>
      </c>
      <c r="F2839" t="s">
        <v>26</v>
      </c>
      <c r="G2839">
        <v>4</v>
      </c>
      <c r="H2839">
        <v>63.289059999999999</v>
      </c>
      <c r="I2839">
        <v>50.800780000000003</v>
      </c>
      <c r="J2839">
        <v>2.3867189999999998</v>
      </c>
      <c r="K2839">
        <v>94.039060000000006</v>
      </c>
      <c r="L2839" s="3">
        <v>44130.375694444447</v>
      </c>
      <c r="M2839">
        <v>17.18</v>
      </c>
      <c r="N2839" t="s">
        <v>28</v>
      </c>
      <c r="P2839">
        <f>(C2839-Key!$B$1)*24</f>
        <v>-6.6666666709352285E-2</v>
      </c>
      <c r="Q2839">
        <f>(Key!$B$2-'17.1'!C2839)*24</f>
        <v>3.0166666667209938</v>
      </c>
      <c r="R2839" s="3">
        <f>C2839-(M2839-Key!$B$5)/(24*Key!$B$6)</f>
        <v>44130.610490740735</v>
      </c>
      <c r="S2839">
        <f>M2839-Key!$B$5</f>
        <v>14.92</v>
      </c>
      <c r="T2839" s="2">
        <f t="shared" si="220"/>
        <v>44129.625</v>
      </c>
      <c r="U2839" t="str">
        <f t="shared" si="221"/>
        <v>10-25-2020 15:00</v>
      </c>
      <c r="V2839">
        <f>IFERROR(IF(W2839=Z2839,VLOOKUP($U2839,[1]C8842!$G$2:$M$145,3,FALSE),0),0)</f>
        <v>23</v>
      </c>
      <c r="W2839">
        <f>VLOOKUP(RIGHT($V$1,5),Key!$A$9:$B$14,2,FALSE)</f>
        <v>10.199999999999999</v>
      </c>
      <c r="X2839">
        <f t="shared" si="224"/>
        <v>0</v>
      </c>
      <c r="Y2839">
        <f>VLOOKUP(RIGHT($X$1,5),Key!$A$9:$B$14,2,FALSE)</f>
        <v>3.7</v>
      </c>
      <c r="Z2839">
        <f t="shared" si="222"/>
        <v>10.199999999999999</v>
      </c>
      <c r="AA2839">
        <f t="shared" si="223"/>
        <v>23</v>
      </c>
    </row>
    <row r="2840" spans="1:27" x14ac:dyDescent="0.3">
      <c r="A2840">
        <v>100067</v>
      </c>
      <c r="B2840">
        <v>230922</v>
      </c>
      <c r="C2840" s="3">
        <v>44130.624305555553</v>
      </c>
      <c r="D2840">
        <v>2</v>
      </c>
      <c r="E2840">
        <v>1</v>
      </c>
      <c r="F2840" t="s">
        <v>26</v>
      </c>
      <c r="G2840">
        <v>4</v>
      </c>
      <c r="H2840">
        <v>65.082030000000003</v>
      </c>
      <c r="I2840">
        <v>51.261719999999997</v>
      </c>
      <c r="J2840">
        <v>2.3398439999999998</v>
      </c>
      <c r="K2840">
        <v>80.03125</v>
      </c>
      <c r="L2840" s="3">
        <v>44130.375694444447</v>
      </c>
      <c r="M2840">
        <v>17.18</v>
      </c>
      <c r="N2840" t="s">
        <v>28</v>
      </c>
      <c r="P2840">
        <f>(C2840-Key!$B$1)*24</f>
        <v>-6.6666666709352285E-2</v>
      </c>
      <c r="Q2840">
        <f>(Key!$B$2-'17.1'!C2840)*24</f>
        <v>3.0166666667209938</v>
      </c>
      <c r="R2840" s="3">
        <f>C2840-(M2840-Key!$B$5)/(24*Key!$B$6)</f>
        <v>44130.610490740735</v>
      </c>
      <c r="S2840">
        <f>M2840-Key!$B$5</f>
        <v>14.92</v>
      </c>
      <c r="T2840" s="2">
        <f t="shared" si="220"/>
        <v>44129.625</v>
      </c>
      <c r="U2840" t="str">
        <f t="shared" si="221"/>
        <v>10-25-2020 15:00</v>
      </c>
      <c r="V2840">
        <f>IFERROR(IF(W2840=Z2840,VLOOKUP($U2840,[1]C8842!$G$2:$M$145,3,FALSE),0),0)</f>
        <v>23</v>
      </c>
      <c r="W2840">
        <f>VLOOKUP(RIGHT($V$1,5),Key!$A$9:$B$14,2,FALSE)</f>
        <v>10.199999999999999</v>
      </c>
      <c r="X2840">
        <f t="shared" si="224"/>
        <v>0</v>
      </c>
      <c r="Y2840">
        <f>VLOOKUP(RIGHT($X$1,5),Key!$A$9:$B$14,2,FALSE)</f>
        <v>3.7</v>
      </c>
      <c r="Z2840">
        <f t="shared" si="222"/>
        <v>10.199999999999999</v>
      </c>
      <c r="AA2840">
        <f t="shared" si="223"/>
        <v>23</v>
      </c>
    </row>
    <row r="2841" spans="1:27" x14ac:dyDescent="0.3">
      <c r="A2841">
        <v>100067</v>
      </c>
      <c r="B2841">
        <v>230922</v>
      </c>
      <c r="C2841" s="3">
        <v>44130.624305555553</v>
      </c>
      <c r="D2841">
        <v>0</v>
      </c>
      <c r="E2841">
        <v>2</v>
      </c>
      <c r="F2841" t="s">
        <v>25</v>
      </c>
      <c r="G2841">
        <v>1</v>
      </c>
      <c r="H2841">
        <v>68.085939999999994</v>
      </c>
      <c r="I2841">
        <v>16.671880000000002</v>
      </c>
      <c r="J2841">
        <v>0.8828125</v>
      </c>
      <c r="K2841">
        <v>46.019530000000003</v>
      </c>
      <c r="L2841" s="3">
        <v>44130.375694444447</v>
      </c>
      <c r="M2841">
        <v>17.18</v>
      </c>
      <c r="N2841" t="s">
        <v>28</v>
      </c>
      <c r="P2841">
        <f>(C2841-Key!$B$1)*24</f>
        <v>-6.6666666709352285E-2</v>
      </c>
      <c r="Q2841">
        <f>(Key!$B$2-'17.1'!C2841)*24</f>
        <v>3.0166666667209938</v>
      </c>
      <c r="R2841" s="3">
        <f>C2841-(M2841-Key!$B$5)/(24*Key!$B$6)</f>
        <v>44130.610490740735</v>
      </c>
      <c r="S2841">
        <f>M2841-Key!$B$5</f>
        <v>14.92</v>
      </c>
      <c r="T2841" s="2">
        <f t="shared" si="220"/>
        <v>44129.625</v>
      </c>
      <c r="U2841" t="str">
        <f t="shared" si="221"/>
        <v>10-25-2020 15:00</v>
      </c>
      <c r="V2841">
        <f>IFERROR(IF(W2841=Z2841,VLOOKUP($U2841,[1]C8842!$G$2:$M$145,3,FALSE),0),0)</f>
        <v>23</v>
      </c>
      <c r="W2841">
        <f>VLOOKUP(RIGHT($V$1,5),Key!$A$9:$B$14,2,FALSE)</f>
        <v>10.199999999999999</v>
      </c>
      <c r="X2841">
        <f t="shared" si="224"/>
        <v>0</v>
      </c>
      <c r="Y2841">
        <f>VLOOKUP(RIGHT($X$1,5),Key!$A$9:$B$14,2,FALSE)</f>
        <v>3.7</v>
      </c>
      <c r="Z2841">
        <f t="shared" si="222"/>
        <v>10.199999999999999</v>
      </c>
      <c r="AA2841">
        <f t="shared" si="223"/>
        <v>23</v>
      </c>
    </row>
    <row r="2842" spans="1:27" x14ac:dyDescent="0.3">
      <c r="A2842">
        <v>100067</v>
      </c>
      <c r="B2842">
        <v>230922</v>
      </c>
      <c r="C2842" s="3">
        <v>44130.624305555553</v>
      </c>
      <c r="D2842">
        <v>3</v>
      </c>
      <c r="E2842">
        <v>2</v>
      </c>
      <c r="F2842" t="s">
        <v>26</v>
      </c>
      <c r="G2842">
        <v>4</v>
      </c>
      <c r="H2842">
        <v>65.386719999999997</v>
      </c>
      <c r="I2842">
        <v>78.65625</v>
      </c>
      <c r="J2842">
        <v>3.4453130000000001</v>
      </c>
      <c r="K2842">
        <v>94.039060000000006</v>
      </c>
      <c r="L2842" s="3">
        <v>44130.375694444447</v>
      </c>
      <c r="M2842">
        <v>17.18</v>
      </c>
      <c r="N2842" t="s">
        <v>28</v>
      </c>
      <c r="P2842">
        <f>(C2842-Key!$B$1)*24</f>
        <v>-6.6666666709352285E-2</v>
      </c>
      <c r="Q2842">
        <f>(Key!$B$2-'17.1'!C2842)*24</f>
        <v>3.0166666667209938</v>
      </c>
      <c r="R2842" s="3">
        <f>C2842-(M2842-Key!$B$5)/(24*Key!$B$6)</f>
        <v>44130.610490740735</v>
      </c>
      <c r="S2842">
        <f>M2842-Key!$B$5</f>
        <v>14.92</v>
      </c>
      <c r="T2842" s="2">
        <f t="shared" si="220"/>
        <v>44129.625</v>
      </c>
      <c r="U2842" t="str">
        <f t="shared" si="221"/>
        <v>10-25-2020 15:00</v>
      </c>
      <c r="V2842">
        <f>IFERROR(IF(W2842=Z2842,VLOOKUP($U2842,[1]C8842!$G$2:$M$145,3,FALSE),0),0)</f>
        <v>23</v>
      </c>
      <c r="W2842">
        <f>VLOOKUP(RIGHT($V$1,5),Key!$A$9:$B$14,2,FALSE)</f>
        <v>10.199999999999999</v>
      </c>
      <c r="X2842">
        <f t="shared" si="224"/>
        <v>0</v>
      </c>
      <c r="Y2842">
        <f>VLOOKUP(RIGHT($X$1,5),Key!$A$9:$B$14,2,FALSE)</f>
        <v>3.7</v>
      </c>
      <c r="Z2842">
        <f t="shared" si="222"/>
        <v>10.199999999999999</v>
      </c>
      <c r="AA2842">
        <f t="shared" si="223"/>
        <v>23</v>
      </c>
    </row>
    <row r="2843" spans="1:27" x14ac:dyDescent="0.3">
      <c r="A2843">
        <v>100067</v>
      </c>
      <c r="B2843">
        <v>230922</v>
      </c>
      <c r="C2843" s="3">
        <v>44130.624305555553</v>
      </c>
      <c r="D2843">
        <v>0</v>
      </c>
      <c r="E2843">
        <v>2</v>
      </c>
      <c r="F2843" t="s">
        <v>25</v>
      </c>
      <c r="G2843">
        <v>1</v>
      </c>
      <c r="H2843">
        <v>67.667969999999997</v>
      </c>
      <c r="I2843">
        <v>15.097659999999999</v>
      </c>
      <c r="J2843">
        <v>0.828125</v>
      </c>
      <c r="K2843">
        <v>48.019530000000003</v>
      </c>
      <c r="L2843" s="3">
        <v>44130.375694444447</v>
      </c>
      <c r="M2843">
        <v>17.18</v>
      </c>
      <c r="N2843" t="s">
        <v>28</v>
      </c>
      <c r="P2843">
        <f>(C2843-Key!$B$1)*24</f>
        <v>-6.6666666709352285E-2</v>
      </c>
      <c r="Q2843">
        <f>(Key!$B$2-'17.1'!C2843)*24</f>
        <v>3.0166666667209938</v>
      </c>
      <c r="R2843" s="3">
        <f>C2843-(M2843-Key!$B$5)/(24*Key!$B$6)</f>
        <v>44130.610490740735</v>
      </c>
      <c r="S2843">
        <f>M2843-Key!$B$5</f>
        <v>14.92</v>
      </c>
      <c r="T2843" s="2">
        <f t="shared" si="220"/>
        <v>44129.625</v>
      </c>
      <c r="U2843" t="str">
        <f t="shared" si="221"/>
        <v>10-25-2020 15:00</v>
      </c>
      <c r="V2843">
        <f>IFERROR(IF(W2843=Z2843,VLOOKUP($U2843,[1]C8842!$G$2:$M$145,3,FALSE),0),0)</f>
        <v>23</v>
      </c>
      <c r="W2843">
        <f>VLOOKUP(RIGHT($V$1,5),Key!$A$9:$B$14,2,FALSE)</f>
        <v>10.199999999999999</v>
      </c>
      <c r="X2843">
        <f t="shared" si="224"/>
        <v>0</v>
      </c>
      <c r="Y2843">
        <f>VLOOKUP(RIGHT($X$1,5),Key!$A$9:$B$14,2,FALSE)</f>
        <v>3.7</v>
      </c>
      <c r="Z2843">
        <f t="shared" si="222"/>
        <v>10.199999999999999</v>
      </c>
      <c r="AA2843">
        <f t="shared" si="223"/>
        <v>23</v>
      </c>
    </row>
    <row r="2844" spans="1:27" x14ac:dyDescent="0.3">
      <c r="A2844">
        <v>100067</v>
      </c>
      <c r="B2844">
        <v>230922</v>
      </c>
      <c r="C2844" s="3">
        <v>44130.624305555553</v>
      </c>
      <c r="D2844">
        <v>2</v>
      </c>
      <c r="E2844">
        <v>1</v>
      </c>
      <c r="F2844" t="s">
        <v>26</v>
      </c>
      <c r="G2844">
        <v>5</v>
      </c>
      <c r="H2844">
        <v>70.75</v>
      </c>
      <c r="I2844">
        <v>81.628910000000005</v>
      </c>
      <c r="J2844">
        <v>3.296875</v>
      </c>
      <c r="K2844">
        <v>80.03125</v>
      </c>
      <c r="L2844" s="3">
        <v>44130.375694444447</v>
      </c>
      <c r="M2844">
        <v>17.18</v>
      </c>
      <c r="N2844" t="s">
        <v>28</v>
      </c>
      <c r="P2844">
        <f>(C2844-Key!$B$1)*24</f>
        <v>-6.6666666709352285E-2</v>
      </c>
      <c r="Q2844">
        <f>(Key!$B$2-'17.1'!C2844)*24</f>
        <v>3.0166666667209938</v>
      </c>
      <c r="R2844" s="3">
        <f>C2844-(M2844-Key!$B$5)/(24*Key!$B$6)</f>
        <v>44130.610490740735</v>
      </c>
      <c r="S2844">
        <f>M2844-Key!$B$5</f>
        <v>14.92</v>
      </c>
      <c r="T2844" s="2">
        <f t="shared" si="220"/>
        <v>44129.625</v>
      </c>
      <c r="U2844" t="str">
        <f t="shared" si="221"/>
        <v>10-25-2020 15:00</v>
      </c>
      <c r="V2844">
        <f>IFERROR(IF(W2844=Z2844,VLOOKUP($U2844,[1]C8842!$G$2:$M$145,3,FALSE),0),0)</f>
        <v>23</v>
      </c>
      <c r="W2844">
        <f>VLOOKUP(RIGHT($V$1,5),Key!$A$9:$B$14,2,FALSE)</f>
        <v>10.199999999999999</v>
      </c>
      <c r="X2844">
        <f t="shared" si="224"/>
        <v>0</v>
      </c>
      <c r="Y2844">
        <f>VLOOKUP(RIGHT($X$1,5),Key!$A$9:$B$14,2,FALSE)</f>
        <v>3.7</v>
      </c>
      <c r="Z2844">
        <f t="shared" si="222"/>
        <v>10.199999999999999</v>
      </c>
      <c r="AA2844">
        <f t="shared" si="223"/>
        <v>23</v>
      </c>
    </row>
    <row r="2845" spans="1:27" x14ac:dyDescent="0.3">
      <c r="A2845">
        <v>100067</v>
      </c>
      <c r="B2845">
        <v>230922</v>
      </c>
      <c r="C2845" s="3">
        <v>44130.624305555553</v>
      </c>
      <c r="D2845">
        <v>3</v>
      </c>
      <c r="E2845">
        <v>2</v>
      </c>
      <c r="F2845" t="s">
        <v>26</v>
      </c>
      <c r="G2845">
        <v>4</v>
      </c>
      <c r="H2845">
        <v>63.722659999999998</v>
      </c>
      <c r="I2845">
        <v>71.152339999999995</v>
      </c>
      <c r="J2845">
        <v>3.2226560000000002</v>
      </c>
      <c r="K2845">
        <v>94.039060000000006</v>
      </c>
      <c r="L2845" s="3">
        <v>44130.375694444447</v>
      </c>
      <c r="M2845">
        <v>17.18</v>
      </c>
      <c r="N2845" t="s">
        <v>28</v>
      </c>
      <c r="P2845">
        <f>(C2845-Key!$B$1)*24</f>
        <v>-6.6666666709352285E-2</v>
      </c>
      <c r="Q2845">
        <f>(Key!$B$2-'17.1'!C2845)*24</f>
        <v>3.0166666667209938</v>
      </c>
      <c r="R2845" s="3">
        <f>C2845-(M2845-Key!$B$5)/(24*Key!$B$6)</f>
        <v>44130.610490740735</v>
      </c>
      <c r="S2845">
        <f>M2845-Key!$B$5</f>
        <v>14.92</v>
      </c>
      <c r="T2845" s="2">
        <f t="shared" si="220"/>
        <v>44129.625</v>
      </c>
      <c r="U2845" t="str">
        <f t="shared" si="221"/>
        <v>10-25-2020 15:00</v>
      </c>
      <c r="V2845">
        <f>IFERROR(IF(W2845=Z2845,VLOOKUP($U2845,[1]C8842!$G$2:$M$145,3,FALSE),0),0)</f>
        <v>23</v>
      </c>
      <c r="W2845">
        <f>VLOOKUP(RIGHT($V$1,5),Key!$A$9:$B$14,2,FALSE)</f>
        <v>10.199999999999999</v>
      </c>
      <c r="X2845">
        <f t="shared" si="224"/>
        <v>0</v>
      </c>
      <c r="Y2845">
        <f>VLOOKUP(RIGHT($X$1,5),Key!$A$9:$B$14,2,FALSE)</f>
        <v>3.7</v>
      </c>
      <c r="Z2845">
        <f t="shared" si="222"/>
        <v>10.199999999999999</v>
      </c>
      <c r="AA2845">
        <f t="shared" si="223"/>
        <v>23</v>
      </c>
    </row>
    <row r="2846" spans="1:27" x14ac:dyDescent="0.3">
      <c r="A2846">
        <v>100067</v>
      </c>
      <c r="B2846">
        <v>230922</v>
      </c>
      <c r="C2846" s="3">
        <v>44130.624305555553</v>
      </c>
      <c r="D2846">
        <v>2</v>
      </c>
      <c r="E2846">
        <v>1</v>
      </c>
      <c r="F2846" t="s">
        <v>26</v>
      </c>
      <c r="G2846">
        <v>1</v>
      </c>
      <c r="H2846">
        <v>67.929689999999994</v>
      </c>
      <c r="I2846">
        <v>17.078130000000002</v>
      </c>
      <c r="J2846">
        <v>0.90234380000000003</v>
      </c>
      <c r="K2846">
        <v>80.03125</v>
      </c>
      <c r="L2846" s="3">
        <v>44130.375694444447</v>
      </c>
      <c r="M2846">
        <v>17.18</v>
      </c>
      <c r="N2846" t="s">
        <v>28</v>
      </c>
      <c r="P2846">
        <f>(C2846-Key!$B$1)*24</f>
        <v>-6.6666666709352285E-2</v>
      </c>
      <c r="Q2846">
        <f>(Key!$B$2-'17.1'!C2846)*24</f>
        <v>3.0166666667209938</v>
      </c>
      <c r="R2846" s="3">
        <f>C2846-(M2846-Key!$B$5)/(24*Key!$B$6)</f>
        <v>44130.610490740735</v>
      </c>
      <c r="S2846">
        <f>M2846-Key!$B$5</f>
        <v>14.92</v>
      </c>
      <c r="T2846" s="2">
        <f t="shared" si="220"/>
        <v>44129.625</v>
      </c>
      <c r="U2846" t="str">
        <f t="shared" si="221"/>
        <v>10-25-2020 15:00</v>
      </c>
      <c r="V2846">
        <f>IFERROR(IF(W2846=Z2846,VLOOKUP($U2846,[1]C8842!$G$2:$M$145,3,FALSE),0),0)</f>
        <v>23</v>
      </c>
      <c r="W2846">
        <f>VLOOKUP(RIGHT($V$1,5),Key!$A$9:$B$14,2,FALSE)</f>
        <v>10.199999999999999</v>
      </c>
      <c r="X2846">
        <f t="shared" si="224"/>
        <v>0</v>
      </c>
      <c r="Y2846">
        <f>VLOOKUP(RIGHT($X$1,5),Key!$A$9:$B$14,2,FALSE)</f>
        <v>3.7</v>
      </c>
      <c r="Z2846">
        <f t="shared" si="222"/>
        <v>10.199999999999999</v>
      </c>
      <c r="AA2846">
        <f t="shared" si="223"/>
        <v>23</v>
      </c>
    </row>
    <row r="2847" spans="1:27" x14ac:dyDescent="0.3">
      <c r="A2847">
        <v>100067</v>
      </c>
      <c r="B2847">
        <v>230922</v>
      </c>
      <c r="C2847" s="3">
        <v>44130.624305555553</v>
      </c>
      <c r="D2847">
        <v>0</v>
      </c>
      <c r="E2847">
        <v>2</v>
      </c>
      <c r="F2847" t="s">
        <v>25</v>
      </c>
      <c r="G2847">
        <v>1</v>
      </c>
      <c r="H2847">
        <v>62.542969999999997</v>
      </c>
      <c r="I2847">
        <v>15.253909999999999</v>
      </c>
      <c r="J2847">
        <v>0.90234380000000003</v>
      </c>
      <c r="K2847">
        <v>46.019530000000003</v>
      </c>
      <c r="L2847" s="3">
        <v>44130.375694444447</v>
      </c>
      <c r="M2847">
        <v>17.18</v>
      </c>
      <c r="N2847" t="s">
        <v>28</v>
      </c>
      <c r="P2847">
        <f>(C2847-Key!$B$1)*24</f>
        <v>-6.6666666709352285E-2</v>
      </c>
      <c r="Q2847">
        <f>(Key!$B$2-'17.1'!C2847)*24</f>
        <v>3.0166666667209938</v>
      </c>
      <c r="R2847" s="3">
        <f>C2847-(M2847-Key!$B$5)/(24*Key!$B$6)</f>
        <v>44130.610490740735</v>
      </c>
      <c r="S2847">
        <f>M2847-Key!$B$5</f>
        <v>14.92</v>
      </c>
      <c r="T2847" s="2">
        <f t="shared" si="220"/>
        <v>44129.625</v>
      </c>
      <c r="U2847" t="str">
        <f t="shared" si="221"/>
        <v>10-25-2020 15:00</v>
      </c>
      <c r="V2847">
        <f>IFERROR(IF(W2847=Z2847,VLOOKUP($U2847,[1]C8842!$G$2:$M$145,3,FALSE),0),0)</f>
        <v>23</v>
      </c>
      <c r="W2847">
        <f>VLOOKUP(RIGHT($V$1,5),Key!$A$9:$B$14,2,FALSE)</f>
        <v>10.199999999999999</v>
      </c>
      <c r="X2847">
        <f t="shared" si="224"/>
        <v>0</v>
      </c>
      <c r="Y2847">
        <f>VLOOKUP(RIGHT($X$1,5),Key!$A$9:$B$14,2,FALSE)</f>
        <v>3.7</v>
      </c>
      <c r="Z2847">
        <f t="shared" si="222"/>
        <v>10.199999999999999</v>
      </c>
      <c r="AA2847">
        <f t="shared" si="223"/>
        <v>23</v>
      </c>
    </row>
    <row r="2848" spans="1:27" x14ac:dyDescent="0.3">
      <c r="A2848">
        <v>100067</v>
      </c>
      <c r="B2848">
        <v>230922</v>
      </c>
      <c r="C2848" s="3">
        <v>44130.624305555553</v>
      </c>
      <c r="D2848">
        <v>3</v>
      </c>
      <c r="E2848">
        <v>2</v>
      </c>
      <c r="F2848" t="s">
        <v>26</v>
      </c>
      <c r="G2848">
        <v>4</v>
      </c>
      <c r="H2848">
        <v>60.308590000000002</v>
      </c>
      <c r="I2848">
        <v>63.542969999999997</v>
      </c>
      <c r="J2848">
        <v>3.0664060000000002</v>
      </c>
      <c r="K2848">
        <v>94.039060000000006</v>
      </c>
      <c r="L2848" s="3">
        <v>44130.375694444447</v>
      </c>
      <c r="M2848">
        <v>17.18</v>
      </c>
      <c r="N2848" t="s">
        <v>28</v>
      </c>
      <c r="P2848">
        <f>(C2848-Key!$B$1)*24</f>
        <v>-6.6666666709352285E-2</v>
      </c>
      <c r="Q2848">
        <f>(Key!$B$2-'17.1'!C2848)*24</f>
        <v>3.0166666667209938</v>
      </c>
      <c r="R2848" s="3">
        <f>C2848-(M2848-Key!$B$5)/(24*Key!$B$6)</f>
        <v>44130.610490740735</v>
      </c>
      <c r="S2848">
        <f>M2848-Key!$B$5</f>
        <v>14.92</v>
      </c>
      <c r="T2848" s="2">
        <f t="shared" si="220"/>
        <v>44129.625</v>
      </c>
      <c r="U2848" t="str">
        <f t="shared" si="221"/>
        <v>10-25-2020 15:00</v>
      </c>
      <c r="V2848">
        <f>IFERROR(IF(W2848=Z2848,VLOOKUP($U2848,[1]C8842!$G$2:$M$145,3,FALSE),0),0)</f>
        <v>23</v>
      </c>
      <c r="W2848">
        <f>VLOOKUP(RIGHT($V$1,5),Key!$A$9:$B$14,2,FALSE)</f>
        <v>10.199999999999999</v>
      </c>
      <c r="X2848">
        <f t="shared" si="224"/>
        <v>0</v>
      </c>
      <c r="Y2848">
        <f>VLOOKUP(RIGHT($X$1,5),Key!$A$9:$B$14,2,FALSE)</f>
        <v>3.7</v>
      </c>
      <c r="Z2848">
        <f t="shared" si="222"/>
        <v>10.199999999999999</v>
      </c>
      <c r="AA2848">
        <f t="shared" si="223"/>
        <v>23</v>
      </c>
    </row>
    <row r="2849" spans="1:27" x14ac:dyDescent="0.3">
      <c r="A2849">
        <v>100067</v>
      </c>
      <c r="B2849">
        <v>230922</v>
      </c>
      <c r="C2849" s="3">
        <v>44130.625</v>
      </c>
      <c r="D2849">
        <v>0</v>
      </c>
      <c r="E2849">
        <v>2</v>
      </c>
      <c r="F2849" t="s">
        <v>25</v>
      </c>
      <c r="G2849">
        <v>1</v>
      </c>
      <c r="H2849">
        <v>56.183590000000002</v>
      </c>
      <c r="I2849">
        <v>16.710940000000001</v>
      </c>
      <c r="J2849">
        <v>1.074219</v>
      </c>
      <c r="K2849">
        <v>46.019530000000003</v>
      </c>
      <c r="L2849" s="3">
        <v>44130.375694444447</v>
      </c>
      <c r="M2849">
        <v>17.18</v>
      </c>
      <c r="N2849" t="s">
        <v>28</v>
      </c>
      <c r="P2849">
        <f>(C2849-Key!$B$1)*24</f>
        <v>-4.9999999988358468E-2</v>
      </c>
      <c r="Q2849">
        <f>(Key!$B$2-'17.1'!C2849)*24</f>
        <v>3</v>
      </c>
      <c r="R2849" s="3">
        <f>C2849-(M2849-Key!$B$5)/(24*Key!$B$6)</f>
        <v>44130.611185185182</v>
      </c>
      <c r="S2849">
        <f>M2849-Key!$B$5</f>
        <v>14.92</v>
      </c>
      <c r="T2849" s="2">
        <f t="shared" si="220"/>
        <v>44129.625</v>
      </c>
      <c r="U2849" t="str">
        <f t="shared" si="221"/>
        <v>10-25-2020 15:00</v>
      </c>
      <c r="V2849">
        <f>IFERROR(IF(W2849=Z2849,VLOOKUP($U2849,[1]C8842!$G$2:$M$145,3,FALSE),0),0)</f>
        <v>23</v>
      </c>
      <c r="W2849">
        <f>VLOOKUP(RIGHT($V$1,5),Key!$A$9:$B$14,2,FALSE)</f>
        <v>10.199999999999999</v>
      </c>
      <c r="X2849">
        <f t="shared" si="224"/>
        <v>0</v>
      </c>
      <c r="Y2849">
        <f>VLOOKUP(RIGHT($X$1,5),Key!$A$9:$B$14,2,FALSE)</f>
        <v>3.7</v>
      </c>
      <c r="Z2849">
        <f t="shared" si="222"/>
        <v>10.199999999999999</v>
      </c>
      <c r="AA2849">
        <f t="shared" si="223"/>
        <v>23</v>
      </c>
    </row>
    <row r="2850" spans="1:27" x14ac:dyDescent="0.3">
      <c r="A2850">
        <v>100067</v>
      </c>
      <c r="B2850">
        <v>230922</v>
      </c>
      <c r="C2850" s="3">
        <v>44130.625</v>
      </c>
      <c r="D2850">
        <v>0</v>
      </c>
      <c r="E2850">
        <v>2</v>
      </c>
      <c r="F2850" t="s">
        <v>25</v>
      </c>
      <c r="G2850">
        <v>1</v>
      </c>
      <c r="H2850">
        <v>56.582030000000003</v>
      </c>
      <c r="I2850">
        <v>19.039059999999999</v>
      </c>
      <c r="J2850">
        <v>1.175781</v>
      </c>
      <c r="K2850">
        <v>46.019530000000003</v>
      </c>
      <c r="L2850" s="3">
        <v>44130.375694444447</v>
      </c>
      <c r="M2850">
        <v>17.18</v>
      </c>
      <c r="N2850" t="s">
        <v>28</v>
      </c>
      <c r="P2850">
        <f>(C2850-Key!$B$1)*24</f>
        <v>-4.9999999988358468E-2</v>
      </c>
      <c r="Q2850">
        <f>(Key!$B$2-'17.1'!C2850)*24</f>
        <v>3</v>
      </c>
      <c r="R2850" s="3">
        <f>C2850-(M2850-Key!$B$5)/(24*Key!$B$6)</f>
        <v>44130.611185185182</v>
      </c>
      <c r="S2850">
        <f>M2850-Key!$B$5</f>
        <v>14.92</v>
      </c>
      <c r="T2850" s="2">
        <f t="shared" si="220"/>
        <v>44129.625</v>
      </c>
      <c r="U2850" t="str">
        <f t="shared" si="221"/>
        <v>10-25-2020 15:00</v>
      </c>
      <c r="V2850">
        <f>IFERROR(IF(W2850=Z2850,VLOOKUP($U2850,[1]C8842!$G$2:$M$145,3,FALSE),0),0)</f>
        <v>23</v>
      </c>
      <c r="W2850">
        <f>VLOOKUP(RIGHT($V$1,5),Key!$A$9:$B$14,2,FALSE)</f>
        <v>10.199999999999999</v>
      </c>
      <c r="X2850">
        <f t="shared" si="224"/>
        <v>0</v>
      </c>
      <c r="Y2850">
        <f>VLOOKUP(RIGHT($X$1,5),Key!$A$9:$B$14,2,FALSE)</f>
        <v>3.7</v>
      </c>
      <c r="Z2850">
        <f t="shared" si="222"/>
        <v>10.199999999999999</v>
      </c>
      <c r="AA2850">
        <f t="shared" si="223"/>
        <v>23</v>
      </c>
    </row>
    <row r="2851" spans="1:27" x14ac:dyDescent="0.3">
      <c r="A2851">
        <v>100067</v>
      </c>
      <c r="B2851">
        <v>230922</v>
      </c>
      <c r="C2851" s="3">
        <v>44130.625</v>
      </c>
      <c r="D2851">
        <v>0</v>
      </c>
      <c r="E2851">
        <v>2</v>
      </c>
      <c r="F2851" t="s">
        <v>25</v>
      </c>
      <c r="G2851">
        <v>1</v>
      </c>
      <c r="H2851">
        <v>53.535159999999998</v>
      </c>
      <c r="I2851">
        <v>18.210940000000001</v>
      </c>
      <c r="J2851">
        <v>1.203125</v>
      </c>
      <c r="K2851">
        <v>46.019530000000003</v>
      </c>
      <c r="L2851" s="3">
        <v>44130.375694444447</v>
      </c>
      <c r="M2851">
        <v>17.18</v>
      </c>
      <c r="N2851" t="s">
        <v>28</v>
      </c>
      <c r="P2851">
        <f>(C2851-Key!$B$1)*24</f>
        <v>-4.9999999988358468E-2</v>
      </c>
      <c r="Q2851">
        <f>(Key!$B$2-'17.1'!C2851)*24</f>
        <v>3</v>
      </c>
      <c r="R2851" s="3">
        <f>C2851-(M2851-Key!$B$5)/(24*Key!$B$6)</f>
        <v>44130.611185185182</v>
      </c>
      <c r="S2851">
        <f>M2851-Key!$B$5</f>
        <v>14.92</v>
      </c>
      <c r="T2851" s="2">
        <f t="shared" si="220"/>
        <v>44129.625</v>
      </c>
      <c r="U2851" t="str">
        <f t="shared" si="221"/>
        <v>10-25-2020 15:00</v>
      </c>
      <c r="V2851">
        <f>IFERROR(IF(W2851=Z2851,VLOOKUP($U2851,[1]C8842!$G$2:$M$145,3,FALSE),0),0)</f>
        <v>23</v>
      </c>
      <c r="W2851">
        <f>VLOOKUP(RIGHT($V$1,5),Key!$A$9:$B$14,2,FALSE)</f>
        <v>10.199999999999999</v>
      </c>
      <c r="X2851">
        <f t="shared" si="224"/>
        <v>0</v>
      </c>
      <c r="Y2851">
        <f>VLOOKUP(RIGHT($X$1,5),Key!$A$9:$B$14,2,FALSE)</f>
        <v>3.7</v>
      </c>
      <c r="Z2851">
        <f t="shared" si="222"/>
        <v>10.199999999999999</v>
      </c>
      <c r="AA2851">
        <f t="shared" si="223"/>
        <v>23</v>
      </c>
    </row>
    <row r="2852" spans="1:27" x14ac:dyDescent="0.3">
      <c r="A2852">
        <v>100067</v>
      </c>
      <c r="B2852">
        <v>230922</v>
      </c>
      <c r="C2852" s="3">
        <v>44130.625</v>
      </c>
      <c r="D2852">
        <v>0</v>
      </c>
      <c r="E2852">
        <v>2</v>
      </c>
      <c r="F2852" t="s">
        <v>25</v>
      </c>
      <c r="G2852">
        <v>3</v>
      </c>
      <c r="H2852">
        <v>52.953130000000002</v>
      </c>
      <c r="I2852">
        <v>37.199219999999997</v>
      </c>
      <c r="J2852">
        <v>2.171875</v>
      </c>
      <c r="K2852">
        <v>48.019530000000003</v>
      </c>
      <c r="L2852" s="3">
        <v>44130.375694444447</v>
      </c>
      <c r="M2852">
        <v>17.18</v>
      </c>
      <c r="N2852" t="s">
        <v>28</v>
      </c>
      <c r="P2852">
        <f>(C2852-Key!$B$1)*24</f>
        <v>-4.9999999988358468E-2</v>
      </c>
      <c r="Q2852">
        <f>(Key!$B$2-'17.1'!C2852)*24</f>
        <v>3</v>
      </c>
      <c r="R2852" s="3">
        <f>C2852-(M2852-Key!$B$5)/(24*Key!$B$6)</f>
        <v>44130.611185185182</v>
      </c>
      <c r="S2852">
        <f>M2852-Key!$B$5</f>
        <v>14.92</v>
      </c>
      <c r="T2852" s="2">
        <f t="shared" si="220"/>
        <v>44129.625</v>
      </c>
      <c r="U2852" t="str">
        <f t="shared" si="221"/>
        <v>10-25-2020 15:00</v>
      </c>
      <c r="V2852">
        <f>IFERROR(IF(W2852=Z2852,VLOOKUP($U2852,[1]C8842!$G$2:$M$145,3,FALSE),0),0)</f>
        <v>23</v>
      </c>
      <c r="W2852">
        <f>VLOOKUP(RIGHT($V$1,5),Key!$A$9:$B$14,2,FALSE)</f>
        <v>10.199999999999999</v>
      </c>
      <c r="X2852">
        <f t="shared" si="224"/>
        <v>0</v>
      </c>
      <c r="Y2852">
        <f>VLOOKUP(RIGHT($X$1,5),Key!$A$9:$B$14,2,FALSE)</f>
        <v>3.7</v>
      </c>
      <c r="Z2852">
        <f t="shared" si="222"/>
        <v>10.199999999999999</v>
      </c>
      <c r="AA2852">
        <f t="shared" si="223"/>
        <v>23</v>
      </c>
    </row>
    <row r="2853" spans="1:27" x14ac:dyDescent="0.3">
      <c r="A2853">
        <v>100067</v>
      </c>
      <c r="B2853">
        <v>230922</v>
      </c>
      <c r="C2853" s="3">
        <v>44130.625</v>
      </c>
      <c r="D2853">
        <v>3</v>
      </c>
      <c r="E2853">
        <v>2</v>
      </c>
      <c r="F2853" t="s">
        <v>26</v>
      </c>
      <c r="G2853">
        <v>5</v>
      </c>
      <c r="H2853">
        <v>56.78125</v>
      </c>
      <c r="I2853">
        <v>109.48050000000001</v>
      </c>
      <c r="J2853">
        <v>5.4140629999999996</v>
      </c>
      <c r="K2853">
        <v>94.039060000000006</v>
      </c>
      <c r="L2853" s="3">
        <v>44130.375694444447</v>
      </c>
      <c r="M2853">
        <v>17.18</v>
      </c>
      <c r="N2853" t="s">
        <v>28</v>
      </c>
      <c r="P2853">
        <f>(C2853-Key!$B$1)*24</f>
        <v>-4.9999999988358468E-2</v>
      </c>
      <c r="Q2853">
        <f>(Key!$B$2-'17.1'!C2853)*24</f>
        <v>3</v>
      </c>
      <c r="R2853" s="3">
        <f>C2853-(M2853-Key!$B$5)/(24*Key!$B$6)</f>
        <v>44130.611185185182</v>
      </c>
      <c r="S2853">
        <f>M2853-Key!$B$5</f>
        <v>14.92</v>
      </c>
      <c r="T2853" s="2">
        <f t="shared" si="220"/>
        <v>44129.625</v>
      </c>
      <c r="U2853" t="str">
        <f t="shared" si="221"/>
        <v>10-25-2020 15:00</v>
      </c>
      <c r="V2853">
        <f>IFERROR(IF(W2853=Z2853,VLOOKUP($U2853,[1]C8842!$G$2:$M$145,3,FALSE),0),0)</f>
        <v>23</v>
      </c>
      <c r="W2853">
        <f>VLOOKUP(RIGHT($V$1,5),Key!$A$9:$B$14,2,FALSE)</f>
        <v>10.199999999999999</v>
      </c>
      <c r="X2853">
        <f t="shared" si="224"/>
        <v>0</v>
      </c>
      <c r="Y2853">
        <f>VLOOKUP(RIGHT($X$1,5),Key!$A$9:$B$14,2,FALSE)</f>
        <v>3.7</v>
      </c>
      <c r="Z2853">
        <f t="shared" si="222"/>
        <v>10.199999999999999</v>
      </c>
      <c r="AA2853">
        <f t="shared" si="223"/>
        <v>23</v>
      </c>
    </row>
    <row r="2854" spans="1:27" x14ac:dyDescent="0.3">
      <c r="A2854">
        <v>100067</v>
      </c>
      <c r="B2854">
        <v>230922</v>
      </c>
      <c r="C2854" s="3">
        <v>44130.625</v>
      </c>
      <c r="D2854">
        <v>3</v>
      </c>
      <c r="E2854">
        <v>2</v>
      </c>
      <c r="F2854" t="s">
        <v>26</v>
      </c>
      <c r="G2854">
        <v>4</v>
      </c>
      <c r="H2854">
        <v>61.597659999999998</v>
      </c>
      <c r="I2854">
        <v>71.402339999999995</v>
      </c>
      <c r="J2854">
        <v>3.34375</v>
      </c>
      <c r="K2854">
        <v>92.039060000000006</v>
      </c>
      <c r="L2854" s="3">
        <v>44130.375694444447</v>
      </c>
      <c r="M2854">
        <v>17.18</v>
      </c>
      <c r="N2854" t="s">
        <v>28</v>
      </c>
      <c r="P2854">
        <f>(C2854-Key!$B$1)*24</f>
        <v>-4.9999999988358468E-2</v>
      </c>
      <c r="Q2854">
        <f>(Key!$B$2-'17.1'!C2854)*24</f>
        <v>3</v>
      </c>
      <c r="R2854" s="3">
        <f>C2854-(M2854-Key!$B$5)/(24*Key!$B$6)</f>
        <v>44130.611185185182</v>
      </c>
      <c r="S2854">
        <f>M2854-Key!$B$5</f>
        <v>14.92</v>
      </c>
      <c r="T2854" s="2">
        <f t="shared" si="220"/>
        <v>44129.625</v>
      </c>
      <c r="U2854" t="str">
        <f t="shared" si="221"/>
        <v>10-25-2020 15:00</v>
      </c>
      <c r="V2854">
        <f>IFERROR(IF(W2854=Z2854,VLOOKUP($U2854,[1]C8842!$G$2:$M$145,3,FALSE),0),0)</f>
        <v>23</v>
      </c>
      <c r="W2854">
        <f>VLOOKUP(RIGHT($V$1,5),Key!$A$9:$B$14,2,FALSE)</f>
        <v>10.199999999999999</v>
      </c>
      <c r="X2854">
        <f t="shared" si="224"/>
        <v>0</v>
      </c>
      <c r="Y2854">
        <f>VLOOKUP(RIGHT($X$1,5),Key!$A$9:$B$14,2,FALSE)</f>
        <v>3.7</v>
      </c>
      <c r="Z2854">
        <f t="shared" si="222"/>
        <v>10.199999999999999</v>
      </c>
      <c r="AA2854">
        <f t="shared" si="223"/>
        <v>23</v>
      </c>
    </row>
    <row r="2855" spans="1:27" x14ac:dyDescent="0.3">
      <c r="A2855">
        <v>100067</v>
      </c>
      <c r="B2855">
        <v>230922</v>
      </c>
      <c r="C2855" s="3">
        <v>44130.625</v>
      </c>
      <c r="D2855">
        <v>0</v>
      </c>
      <c r="E2855">
        <v>2</v>
      </c>
      <c r="F2855" t="s">
        <v>25</v>
      </c>
      <c r="G2855">
        <v>1</v>
      </c>
      <c r="H2855">
        <v>66.957030000000003</v>
      </c>
      <c r="I2855">
        <v>15.433590000000001</v>
      </c>
      <c r="J2855">
        <v>0.8515625</v>
      </c>
      <c r="K2855">
        <v>48.019530000000003</v>
      </c>
      <c r="L2855" s="3">
        <v>44130.375694444447</v>
      </c>
      <c r="M2855">
        <v>17.18</v>
      </c>
      <c r="N2855" t="s">
        <v>28</v>
      </c>
      <c r="P2855">
        <f>(C2855-Key!$B$1)*24</f>
        <v>-4.9999999988358468E-2</v>
      </c>
      <c r="Q2855">
        <f>(Key!$B$2-'17.1'!C2855)*24</f>
        <v>3</v>
      </c>
      <c r="R2855" s="3">
        <f>C2855-(M2855-Key!$B$5)/(24*Key!$B$6)</f>
        <v>44130.611185185182</v>
      </c>
      <c r="S2855">
        <f>M2855-Key!$B$5</f>
        <v>14.92</v>
      </c>
      <c r="T2855" s="2">
        <f t="shared" si="220"/>
        <v>44129.625</v>
      </c>
      <c r="U2855" t="str">
        <f t="shared" si="221"/>
        <v>10-25-2020 15:00</v>
      </c>
      <c r="V2855">
        <f>IFERROR(IF(W2855=Z2855,VLOOKUP($U2855,[1]C8842!$G$2:$M$145,3,FALSE),0),0)</f>
        <v>23</v>
      </c>
      <c r="W2855">
        <f>VLOOKUP(RIGHT($V$1,5),Key!$A$9:$B$14,2,FALSE)</f>
        <v>10.199999999999999</v>
      </c>
      <c r="X2855">
        <f t="shared" si="224"/>
        <v>0</v>
      </c>
      <c r="Y2855">
        <f>VLOOKUP(RIGHT($X$1,5),Key!$A$9:$B$14,2,FALSE)</f>
        <v>3.7</v>
      </c>
      <c r="Z2855">
        <f t="shared" si="222"/>
        <v>10.199999999999999</v>
      </c>
      <c r="AA2855">
        <f t="shared" si="223"/>
        <v>23</v>
      </c>
    </row>
    <row r="2856" spans="1:27" x14ac:dyDescent="0.3">
      <c r="A2856">
        <v>100067</v>
      </c>
      <c r="B2856">
        <v>230922</v>
      </c>
      <c r="C2856" s="3">
        <v>44130.625</v>
      </c>
      <c r="D2856">
        <v>0</v>
      </c>
      <c r="E2856">
        <v>2</v>
      </c>
      <c r="F2856" t="s">
        <v>25</v>
      </c>
      <c r="G2856">
        <v>1</v>
      </c>
      <c r="H2856">
        <v>67.097660000000005</v>
      </c>
      <c r="I2856">
        <v>15.92188</v>
      </c>
      <c r="J2856">
        <v>0.8671875</v>
      </c>
      <c r="K2856">
        <v>46.019530000000003</v>
      </c>
      <c r="L2856" s="3">
        <v>44130.375694444447</v>
      </c>
      <c r="M2856">
        <v>17.18</v>
      </c>
      <c r="N2856" t="s">
        <v>28</v>
      </c>
      <c r="P2856">
        <f>(C2856-Key!$B$1)*24</f>
        <v>-4.9999999988358468E-2</v>
      </c>
      <c r="Q2856">
        <f>(Key!$B$2-'17.1'!C2856)*24</f>
        <v>3</v>
      </c>
      <c r="R2856" s="3">
        <f>C2856-(M2856-Key!$B$5)/(24*Key!$B$6)</f>
        <v>44130.611185185182</v>
      </c>
      <c r="S2856">
        <f>M2856-Key!$B$5</f>
        <v>14.92</v>
      </c>
      <c r="T2856" s="2">
        <f t="shared" si="220"/>
        <v>44129.625</v>
      </c>
      <c r="U2856" t="str">
        <f t="shared" si="221"/>
        <v>10-25-2020 15:00</v>
      </c>
      <c r="V2856">
        <f>IFERROR(IF(W2856=Z2856,VLOOKUP($U2856,[1]C8842!$G$2:$M$145,3,FALSE),0),0)</f>
        <v>23</v>
      </c>
      <c r="W2856">
        <f>VLOOKUP(RIGHT($V$1,5),Key!$A$9:$B$14,2,FALSE)</f>
        <v>10.199999999999999</v>
      </c>
      <c r="X2856">
        <f t="shared" si="224"/>
        <v>0</v>
      </c>
      <c r="Y2856">
        <f>VLOOKUP(RIGHT($X$1,5),Key!$A$9:$B$14,2,FALSE)</f>
        <v>3.7</v>
      </c>
      <c r="Z2856">
        <f t="shared" si="222"/>
        <v>10.199999999999999</v>
      </c>
      <c r="AA2856">
        <f t="shared" si="223"/>
        <v>23</v>
      </c>
    </row>
    <row r="2857" spans="1:27" x14ac:dyDescent="0.3">
      <c r="A2857">
        <v>100067</v>
      </c>
      <c r="B2857">
        <v>230922</v>
      </c>
      <c r="C2857" s="3">
        <v>44130.625694444447</v>
      </c>
      <c r="D2857">
        <v>0</v>
      </c>
      <c r="E2857">
        <v>2</v>
      </c>
      <c r="F2857" t="s">
        <v>25</v>
      </c>
      <c r="G2857">
        <v>1</v>
      </c>
      <c r="H2857">
        <v>64.359380000000002</v>
      </c>
      <c r="I2857">
        <v>15.92188</v>
      </c>
      <c r="J2857">
        <v>0.90625</v>
      </c>
      <c r="K2857">
        <v>44.019530000000003</v>
      </c>
      <c r="L2857" s="3">
        <v>44130.379861111112</v>
      </c>
      <c r="M2857">
        <v>17.18</v>
      </c>
      <c r="N2857" t="s">
        <v>28</v>
      </c>
      <c r="P2857">
        <f>(C2857-Key!$B$1)*24</f>
        <v>-3.3333333267364651E-2</v>
      </c>
      <c r="Q2857">
        <f>(Key!$B$2-'17.1'!C2857)*24</f>
        <v>2.9833333332790062</v>
      </c>
      <c r="R2857" s="3">
        <f>C2857-(M2857-Key!$B$5)/(24*Key!$B$6)</f>
        <v>44130.611879629629</v>
      </c>
      <c r="S2857">
        <f>M2857-Key!$B$5</f>
        <v>14.92</v>
      </c>
      <c r="T2857" s="2">
        <f t="shared" si="220"/>
        <v>44129.625</v>
      </c>
      <c r="U2857" t="str">
        <f t="shared" si="221"/>
        <v>10-25-2020 15:00</v>
      </c>
      <c r="V2857">
        <f>IFERROR(IF(W2857=Z2857,VLOOKUP($U2857,[1]C8842!$G$2:$M$145,3,FALSE),0),0)</f>
        <v>23</v>
      </c>
      <c r="W2857">
        <f>VLOOKUP(RIGHT($V$1,5),Key!$A$9:$B$14,2,FALSE)</f>
        <v>10.199999999999999</v>
      </c>
      <c r="X2857">
        <f t="shared" si="224"/>
        <v>0</v>
      </c>
      <c r="Y2857">
        <f>VLOOKUP(RIGHT($X$1,5),Key!$A$9:$B$14,2,FALSE)</f>
        <v>3.7</v>
      </c>
      <c r="Z2857">
        <f t="shared" si="222"/>
        <v>10.199999999999999</v>
      </c>
      <c r="AA2857">
        <f t="shared" si="223"/>
        <v>23</v>
      </c>
    </row>
    <row r="2858" spans="1:27" x14ac:dyDescent="0.3">
      <c r="A2858">
        <v>100067</v>
      </c>
      <c r="B2858">
        <v>230922</v>
      </c>
      <c r="C2858" s="3">
        <v>44130.625694444447</v>
      </c>
      <c r="D2858">
        <v>3</v>
      </c>
      <c r="E2858">
        <v>2</v>
      </c>
      <c r="F2858" t="s">
        <v>26</v>
      </c>
      <c r="G2858">
        <v>2</v>
      </c>
      <c r="H2858">
        <v>66.058589999999995</v>
      </c>
      <c r="I2858">
        <v>21.773440000000001</v>
      </c>
      <c r="J2858">
        <v>1.1171880000000001</v>
      </c>
      <c r="K2858">
        <v>92.039060000000006</v>
      </c>
      <c r="L2858" s="3">
        <v>44130.379861111112</v>
      </c>
      <c r="M2858">
        <v>17.18</v>
      </c>
      <c r="N2858" t="s">
        <v>28</v>
      </c>
      <c r="P2858">
        <f>(C2858-Key!$B$1)*24</f>
        <v>-3.3333333267364651E-2</v>
      </c>
      <c r="Q2858">
        <f>(Key!$B$2-'17.1'!C2858)*24</f>
        <v>2.9833333332790062</v>
      </c>
      <c r="R2858" s="3">
        <f>C2858-(M2858-Key!$B$5)/(24*Key!$B$6)</f>
        <v>44130.611879629629</v>
      </c>
      <c r="S2858">
        <f>M2858-Key!$B$5</f>
        <v>14.92</v>
      </c>
      <c r="T2858" s="2">
        <f t="shared" si="220"/>
        <v>44129.625</v>
      </c>
      <c r="U2858" t="str">
        <f t="shared" si="221"/>
        <v>10-25-2020 15:00</v>
      </c>
      <c r="V2858">
        <f>IFERROR(IF(W2858=Z2858,VLOOKUP($U2858,[1]C8842!$G$2:$M$145,3,FALSE),0),0)</f>
        <v>23</v>
      </c>
      <c r="W2858">
        <f>VLOOKUP(RIGHT($V$1,5),Key!$A$9:$B$14,2,FALSE)</f>
        <v>10.199999999999999</v>
      </c>
      <c r="X2858">
        <f t="shared" si="224"/>
        <v>0</v>
      </c>
      <c r="Y2858">
        <f>VLOOKUP(RIGHT($X$1,5),Key!$A$9:$B$14,2,FALSE)</f>
        <v>3.7</v>
      </c>
      <c r="Z2858">
        <f t="shared" si="222"/>
        <v>10.199999999999999</v>
      </c>
      <c r="AA2858">
        <f t="shared" si="223"/>
        <v>23</v>
      </c>
    </row>
    <row r="2859" spans="1:27" x14ac:dyDescent="0.3">
      <c r="A2859">
        <v>100067</v>
      </c>
      <c r="B2859">
        <v>230922</v>
      </c>
      <c r="C2859" s="3">
        <v>44130.625694444447</v>
      </c>
      <c r="D2859">
        <v>1</v>
      </c>
      <c r="E2859">
        <v>1</v>
      </c>
      <c r="F2859" t="s">
        <v>25</v>
      </c>
      <c r="G2859">
        <v>2</v>
      </c>
      <c r="H2859">
        <v>66.679689999999994</v>
      </c>
      <c r="I2859">
        <v>20.257809999999999</v>
      </c>
      <c r="J2859">
        <v>1.046875</v>
      </c>
      <c r="K2859">
        <v>58.023440000000001</v>
      </c>
      <c r="L2859" s="3">
        <v>44130.379861111112</v>
      </c>
      <c r="M2859">
        <v>17.18</v>
      </c>
      <c r="N2859" t="s">
        <v>28</v>
      </c>
      <c r="P2859">
        <f>(C2859-Key!$B$1)*24</f>
        <v>-3.3333333267364651E-2</v>
      </c>
      <c r="Q2859">
        <f>(Key!$B$2-'17.1'!C2859)*24</f>
        <v>2.9833333332790062</v>
      </c>
      <c r="R2859" s="3">
        <f>C2859-(M2859-Key!$B$5)/(24*Key!$B$6)</f>
        <v>44130.611879629629</v>
      </c>
      <c r="S2859">
        <f>M2859-Key!$B$5</f>
        <v>14.92</v>
      </c>
      <c r="T2859" s="2">
        <f t="shared" si="220"/>
        <v>44129.625</v>
      </c>
      <c r="U2859" t="str">
        <f t="shared" si="221"/>
        <v>10-25-2020 15:00</v>
      </c>
      <c r="V2859">
        <f>IFERROR(IF(W2859=Z2859,VLOOKUP($U2859,[1]C8842!$G$2:$M$145,3,FALSE),0),0)</f>
        <v>23</v>
      </c>
      <c r="W2859">
        <f>VLOOKUP(RIGHT($V$1,5),Key!$A$9:$B$14,2,FALSE)</f>
        <v>10.199999999999999</v>
      </c>
      <c r="X2859">
        <f t="shared" si="224"/>
        <v>0</v>
      </c>
      <c r="Y2859">
        <f>VLOOKUP(RIGHT($X$1,5),Key!$A$9:$B$14,2,FALSE)</f>
        <v>3.7</v>
      </c>
      <c r="Z2859">
        <f t="shared" si="222"/>
        <v>10.199999999999999</v>
      </c>
      <c r="AA2859">
        <f t="shared" si="223"/>
        <v>23</v>
      </c>
    </row>
    <row r="2860" spans="1:27" x14ac:dyDescent="0.3">
      <c r="A2860">
        <v>100067</v>
      </c>
      <c r="B2860">
        <v>230922</v>
      </c>
      <c r="C2860" s="3">
        <v>44130.625694444447</v>
      </c>
      <c r="D2860">
        <v>0</v>
      </c>
      <c r="E2860">
        <v>2</v>
      </c>
      <c r="F2860" t="s">
        <v>25</v>
      </c>
      <c r="G2860">
        <v>1</v>
      </c>
      <c r="H2860">
        <v>65.078130000000002</v>
      </c>
      <c r="I2860">
        <v>15.492190000000001</v>
      </c>
      <c r="J2860">
        <v>0.87890630000000003</v>
      </c>
      <c r="K2860">
        <v>46.019530000000003</v>
      </c>
      <c r="L2860" s="3">
        <v>44130.379861111112</v>
      </c>
      <c r="M2860">
        <v>17.18</v>
      </c>
      <c r="N2860" t="s">
        <v>28</v>
      </c>
      <c r="P2860">
        <f>(C2860-Key!$B$1)*24</f>
        <v>-3.3333333267364651E-2</v>
      </c>
      <c r="Q2860">
        <f>(Key!$B$2-'17.1'!C2860)*24</f>
        <v>2.9833333332790062</v>
      </c>
      <c r="R2860" s="3">
        <f>C2860-(M2860-Key!$B$5)/(24*Key!$B$6)</f>
        <v>44130.611879629629</v>
      </c>
      <c r="S2860">
        <f>M2860-Key!$B$5</f>
        <v>14.92</v>
      </c>
      <c r="T2860" s="2">
        <f t="shared" si="220"/>
        <v>44129.625</v>
      </c>
      <c r="U2860" t="str">
        <f t="shared" si="221"/>
        <v>10-25-2020 15:00</v>
      </c>
      <c r="V2860">
        <f>IFERROR(IF(W2860=Z2860,VLOOKUP($U2860,[1]C8842!$G$2:$M$145,3,FALSE),0),0)</f>
        <v>23</v>
      </c>
      <c r="W2860">
        <f>VLOOKUP(RIGHT($V$1,5),Key!$A$9:$B$14,2,FALSE)</f>
        <v>10.199999999999999</v>
      </c>
      <c r="X2860">
        <f t="shared" si="224"/>
        <v>0</v>
      </c>
      <c r="Y2860">
        <f>VLOOKUP(RIGHT($X$1,5),Key!$A$9:$B$14,2,FALSE)</f>
        <v>3.7</v>
      </c>
      <c r="Z2860">
        <f t="shared" si="222"/>
        <v>10.199999999999999</v>
      </c>
      <c r="AA2860">
        <f t="shared" si="223"/>
        <v>23</v>
      </c>
    </row>
    <row r="2861" spans="1:27" x14ac:dyDescent="0.3">
      <c r="A2861">
        <v>100067</v>
      </c>
      <c r="B2861">
        <v>230922</v>
      </c>
      <c r="C2861" s="3">
        <v>44130.625694444447</v>
      </c>
      <c r="D2861">
        <v>3</v>
      </c>
      <c r="E2861">
        <v>2</v>
      </c>
      <c r="F2861" t="s">
        <v>26</v>
      </c>
      <c r="G2861">
        <v>1</v>
      </c>
      <c r="H2861">
        <v>68.421880000000002</v>
      </c>
      <c r="I2861">
        <v>16.08203</v>
      </c>
      <c r="J2861">
        <v>0.85546880000000003</v>
      </c>
      <c r="K2861">
        <v>96.039060000000006</v>
      </c>
      <c r="L2861" s="3">
        <v>44130.379861111112</v>
      </c>
      <c r="M2861">
        <v>17.18</v>
      </c>
      <c r="N2861" t="s">
        <v>28</v>
      </c>
      <c r="P2861">
        <f>(C2861-Key!$B$1)*24</f>
        <v>-3.3333333267364651E-2</v>
      </c>
      <c r="Q2861">
        <f>(Key!$B$2-'17.1'!C2861)*24</f>
        <v>2.9833333332790062</v>
      </c>
      <c r="R2861" s="3">
        <f>C2861-(M2861-Key!$B$5)/(24*Key!$B$6)</f>
        <v>44130.611879629629</v>
      </c>
      <c r="S2861">
        <f>M2861-Key!$B$5</f>
        <v>14.92</v>
      </c>
      <c r="T2861" s="2">
        <f t="shared" si="220"/>
        <v>44129.625</v>
      </c>
      <c r="U2861" t="str">
        <f t="shared" si="221"/>
        <v>10-25-2020 15:00</v>
      </c>
      <c r="V2861">
        <f>IFERROR(IF(W2861=Z2861,VLOOKUP($U2861,[1]C8842!$G$2:$M$145,3,FALSE),0),0)</f>
        <v>23</v>
      </c>
      <c r="W2861">
        <f>VLOOKUP(RIGHT($V$1,5),Key!$A$9:$B$14,2,FALSE)</f>
        <v>10.199999999999999</v>
      </c>
      <c r="X2861">
        <f t="shared" si="224"/>
        <v>0</v>
      </c>
      <c r="Y2861">
        <f>VLOOKUP(RIGHT($X$1,5),Key!$A$9:$B$14,2,FALSE)</f>
        <v>3.7</v>
      </c>
      <c r="Z2861">
        <f t="shared" si="222"/>
        <v>10.199999999999999</v>
      </c>
      <c r="AA2861">
        <f t="shared" si="223"/>
        <v>23</v>
      </c>
    </row>
    <row r="2862" spans="1:27" x14ac:dyDescent="0.3">
      <c r="A2862">
        <v>100067</v>
      </c>
      <c r="B2862">
        <v>230922</v>
      </c>
      <c r="C2862" s="3">
        <v>44130.625694444447</v>
      </c>
      <c r="D2862">
        <v>0</v>
      </c>
      <c r="E2862">
        <v>2</v>
      </c>
      <c r="F2862" t="s">
        <v>25</v>
      </c>
      <c r="G2862">
        <v>1</v>
      </c>
      <c r="H2862">
        <v>68.761719999999997</v>
      </c>
      <c r="I2862">
        <v>14.535159999999999</v>
      </c>
      <c r="J2862">
        <v>0.79296880000000003</v>
      </c>
      <c r="K2862">
        <v>46.019530000000003</v>
      </c>
      <c r="L2862" s="3">
        <v>44130.379861111112</v>
      </c>
      <c r="M2862">
        <v>17.18</v>
      </c>
      <c r="N2862" t="s">
        <v>28</v>
      </c>
      <c r="P2862">
        <f>(C2862-Key!$B$1)*24</f>
        <v>-3.3333333267364651E-2</v>
      </c>
      <c r="Q2862">
        <f>(Key!$B$2-'17.1'!C2862)*24</f>
        <v>2.9833333332790062</v>
      </c>
      <c r="R2862" s="3">
        <f>C2862-(M2862-Key!$B$5)/(24*Key!$B$6)</f>
        <v>44130.611879629629</v>
      </c>
      <c r="S2862">
        <f>M2862-Key!$B$5</f>
        <v>14.92</v>
      </c>
      <c r="T2862" s="2">
        <f t="shared" si="220"/>
        <v>44129.625</v>
      </c>
      <c r="U2862" t="str">
        <f t="shared" si="221"/>
        <v>10-25-2020 15:00</v>
      </c>
      <c r="V2862">
        <f>IFERROR(IF(W2862=Z2862,VLOOKUP($U2862,[1]C8842!$G$2:$M$145,3,FALSE),0),0)</f>
        <v>23</v>
      </c>
      <c r="W2862">
        <f>VLOOKUP(RIGHT($V$1,5),Key!$A$9:$B$14,2,FALSE)</f>
        <v>10.199999999999999</v>
      </c>
      <c r="X2862">
        <f t="shared" si="224"/>
        <v>0</v>
      </c>
      <c r="Y2862">
        <f>VLOOKUP(RIGHT($X$1,5),Key!$A$9:$B$14,2,FALSE)</f>
        <v>3.7</v>
      </c>
      <c r="Z2862">
        <f t="shared" si="222"/>
        <v>10.199999999999999</v>
      </c>
      <c r="AA2862">
        <f t="shared" si="223"/>
        <v>23</v>
      </c>
    </row>
    <row r="2863" spans="1:27" x14ac:dyDescent="0.3">
      <c r="A2863">
        <v>100067</v>
      </c>
      <c r="B2863">
        <v>230922</v>
      </c>
      <c r="C2863" s="3">
        <v>44130.625694444447</v>
      </c>
      <c r="D2863">
        <v>2</v>
      </c>
      <c r="E2863">
        <v>1</v>
      </c>
      <c r="F2863" t="s">
        <v>26</v>
      </c>
      <c r="G2863">
        <v>1</v>
      </c>
      <c r="H2863">
        <v>69.742189999999994</v>
      </c>
      <c r="I2863">
        <v>16.5</v>
      </c>
      <c r="J2863">
        <v>0.85546880000000003</v>
      </c>
      <c r="K2863">
        <v>82.035160000000005</v>
      </c>
      <c r="L2863" s="3">
        <v>44130.379861111112</v>
      </c>
      <c r="M2863">
        <v>17.18</v>
      </c>
      <c r="N2863" t="s">
        <v>28</v>
      </c>
      <c r="P2863">
        <f>(C2863-Key!$B$1)*24</f>
        <v>-3.3333333267364651E-2</v>
      </c>
      <c r="Q2863">
        <f>(Key!$B$2-'17.1'!C2863)*24</f>
        <v>2.9833333332790062</v>
      </c>
      <c r="R2863" s="3">
        <f>C2863-(M2863-Key!$B$5)/(24*Key!$B$6)</f>
        <v>44130.611879629629</v>
      </c>
      <c r="S2863">
        <f>M2863-Key!$B$5</f>
        <v>14.92</v>
      </c>
      <c r="T2863" s="2">
        <f t="shared" si="220"/>
        <v>44129.625</v>
      </c>
      <c r="U2863" t="str">
        <f t="shared" si="221"/>
        <v>10-25-2020 15:00</v>
      </c>
      <c r="V2863">
        <f>IFERROR(IF(W2863=Z2863,VLOOKUP($U2863,[1]C8842!$G$2:$M$145,3,FALSE),0),0)</f>
        <v>23</v>
      </c>
      <c r="W2863">
        <f>VLOOKUP(RIGHT($V$1,5),Key!$A$9:$B$14,2,FALSE)</f>
        <v>10.199999999999999</v>
      </c>
      <c r="X2863">
        <f t="shared" si="224"/>
        <v>0</v>
      </c>
      <c r="Y2863">
        <f>VLOOKUP(RIGHT($X$1,5),Key!$A$9:$B$14,2,FALSE)</f>
        <v>3.7</v>
      </c>
      <c r="Z2863">
        <f t="shared" si="222"/>
        <v>10.199999999999999</v>
      </c>
      <c r="AA2863">
        <f t="shared" si="223"/>
        <v>23</v>
      </c>
    </row>
    <row r="2864" spans="1:27" x14ac:dyDescent="0.3">
      <c r="A2864">
        <v>100067</v>
      </c>
      <c r="B2864">
        <v>230922</v>
      </c>
      <c r="C2864" s="3">
        <v>44130.625694444447</v>
      </c>
      <c r="D2864">
        <v>3</v>
      </c>
      <c r="E2864">
        <v>2</v>
      </c>
      <c r="F2864" t="s">
        <v>26</v>
      </c>
      <c r="G2864">
        <v>2</v>
      </c>
      <c r="H2864">
        <v>65.457030000000003</v>
      </c>
      <c r="I2864">
        <v>20.476559999999999</v>
      </c>
      <c r="J2864">
        <v>1.074219</v>
      </c>
      <c r="K2864">
        <v>94.039060000000006</v>
      </c>
      <c r="L2864" s="3">
        <v>44130.379861111112</v>
      </c>
      <c r="M2864">
        <v>17.18</v>
      </c>
      <c r="N2864" t="s">
        <v>28</v>
      </c>
      <c r="P2864">
        <f>(C2864-Key!$B$1)*24</f>
        <v>-3.3333333267364651E-2</v>
      </c>
      <c r="Q2864">
        <f>(Key!$B$2-'17.1'!C2864)*24</f>
        <v>2.9833333332790062</v>
      </c>
      <c r="R2864" s="3">
        <f>C2864-(M2864-Key!$B$5)/(24*Key!$B$6)</f>
        <v>44130.611879629629</v>
      </c>
      <c r="S2864">
        <f>M2864-Key!$B$5</f>
        <v>14.92</v>
      </c>
      <c r="T2864" s="2">
        <f t="shared" si="220"/>
        <v>44129.625</v>
      </c>
      <c r="U2864" t="str">
        <f t="shared" si="221"/>
        <v>10-25-2020 15:00</v>
      </c>
      <c r="V2864">
        <f>IFERROR(IF(W2864=Z2864,VLOOKUP($U2864,[1]C8842!$G$2:$M$145,3,FALSE),0),0)</f>
        <v>23</v>
      </c>
      <c r="W2864">
        <f>VLOOKUP(RIGHT($V$1,5),Key!$A$9:$B$14,2,FALSE)</f>
        <v>10.199999999999999</v>
      </c>
      <c r="X2864">
        <f t="shared" si="224"/>
        <v>0</v>
      </c>
      <c r="Y2864">
        <f>VLOOKUP(RIGHT($X$1,5),Key!$A$9:$B$14,2,FALSE)</f>
        <v>3.7</v>
      </c>
      <c r="Z2864">
        <f t="shared" si="222"/>
        <v>10.199999999999999</v>
      </c>
      <c r="AA2864">
        <f t="shared" si="223"/>
        <v>23</v>
      </c>
    </row>
    <row r="2865" spans="1:27" x14ac:dyDescent="0.3">
      <c r="A2865">
        <v>100067</v>
      </c>
      <c r="B2865">
        <v>230922</v>
      </c>
      <c r="C2865" s="3">
        <v>44130.625694444447</v>
      </c>
      <c r="D2865">
        <v>3</v>
      </c>
      <c r="E2865">
        <v>2</v>
      </c>
      <c r="F2865" t="s">
        <v>26</v>
      </c>
      <c r="G2865">
        <v>2</v>
      </c>
      <c r="H2865">
        <v>70.519530000000003</v>
      </c>
      <c r="I2865">
        <v>22.464839999999999</v>
      </c>
      <c r="J2865">
        <v>1.074219</v>
      </c>
      <c r="K2865">
        <v>92.039060000000006</v>
      </c>
      <c r="L2865" s="3">
        <v>44130.379861111112</v>
      </c>
      <c r="M2865">
        <v>17.18</v>
      </c>
      <c r="N2865" t="s">
        <v>28</v>
      </c>
      <c r="P2865">
        <f>(C2865-Key!$B$1)*24</f>
        <v>-3.3333333267364651E-2</v>
      </c>
      <c r="Q2865">
        <f>(Key!$B$2-'17.1'!C2865)*24</f>
        <v>2.9833333332790062</v>
      </c>
      <c r="R2865" s="3">
        <f>C2865-(M2865-Key!$B$5)/(24*Key!$B$6)</f>
        <v>44130.611879629629</v>
      </c>
      <c r="S2865">
        <f>M2865-Key!$B$5</f>
        <v>14.92</v>
      </c>
      <c r="T2865" s="2">
        <f t="shared" si="220"/>
        <v>44129.625</v>
      </c>
      <c r="U2865" t="str">
        <f t="shared" si="221"/>
        <v>10-25-2020 15:00</v>
      </c>
      <c r="V2865">
        <f>IFERROR(IF(W2865=Z2865,VLOOKUP($U2865,[1]C8842!$G$2:$M$145,3,FALSE),0),0)</f>
        <v>23</v>
      </c>
      <c r="W2865">
        <f>VLOOKUP(RIGHT($V$1,5),Key!$A$9:$B$14,2,FALSE)</f>
        <v>10.199999999999999</v>
      </c>
      <c r="X2865">
        <f t="shared" si="224"/>
        <v>0</v>
      </c>
      <c r="Y2865">
        <f>VLOOKUP(RIGHT($X$1,5),Key!$A$9:$B$14,2,FALSE)</f>
        <v>3.7</v>
      </c>
      <c r="Z2865">
        <f t="shared" si="222"/>
        <v>10.199999999999999</v>
      </c>
      <c r="AA2865">
        <f t="shared" si="223"/>
        <v>23</v>
      </c>
    </row>
    <row r="2866" spans="1:27" x14ac:dyDescent="0.3">
      <c r="A2866">
        <v>100067</v>
      </c>
      <c r="B2866">
        <v>230922</v>
      </c>
      <c r="C2866" s="3">
        <v>44130.625694444447</v>
      </c>
      <c r="D2866">
        <v>2</v>
      </c>
      <c r="E2866">
        <v>1</v>
      </c>
      <c r="F2866" t="s">
        <v>26</v>
      </c>
      <c r="G2866">
        <v>1</v>
      </c>
      <c r="H2866">
        <v>70.910160000000005</v>
      </c>
      <c r="I2866">
        <v>13.597659999999999</v>
      </c>
      <c r="J2866">
        <v>0.734375</v>
      </c>
      <c r="K2866">
        <v>82.035160000000005</v>
      </c>
      <c r="L2866" s="3">
        <v>44130.379861111112</v>
      </c>
      <c r="M2866">
        <v>17.18</v>
      </c>
      <c r="N2866" t="s">
        <v>28</v>
      </c>
      <c r="P2866">
        <f>(C2866-Key!$B$1)*24</f>
        <v>-3.3333333267364651E-2</v>
      </c>
      <c r="Q2866">
        <f>(Key!$B$2-'17.1'!C2866)*24</f>
        <v>2.9833333332790062</v>
      </c>
      <c r="R2866" s="3">
        <f>C2866-(M2866-Key!$B$5)/(24*Key!$B$6)</f>
        <v>44130.611879629629</v>
      </c>
      <c r="S2866">
        <f>M2866-Key!$B$5</f>
        <v>14.92</v>
      </c>
      <c r="T2866" s="2">
        <f t="shared" si="220"/>
        <v>44129.625</v>
      </c>
      <c r="U2866" t="str">
        <f t="shared" si="221"/>
        <v>10-25-2020 15:00</v>
      </c>
      <c r="V2866">
        <f>IFERROR(IF(W2866=Z2866,VLOOKUP($U2866,[1]C8842!$G$2:$M$145,3,FALSE),0),0)</f>
        <v>23</v>
      </c>
      <c r="W2866">
        <f>VLOOKUP(RIGHT($V$1,5),Key!$A$9:$B$14,2,FALSE)</f>
        <v>10.199999999999999</v>
      </c>
      <c r="X2866">
        <f t="shared" si="224"/>
        <v>0</v>
      </c>
      <c r="Y2866">
        <f>VLOOKUP(RIGHT($X$1,5),Key!$A$9:$B$14,2,FALSE)</f>
        <v>3.7</v>
      </c>
      <c r="Z2866">
        <f t="shared" si="222"/>
        <v>10.199999999999999</v>
      </c>
      <c r="AA2866">
        <f t="shared" si="223"/>
        <v>23</v>
      </c>
    </row>
    <row r="2867" spans="1:27" x14ac:dyDescent="0.3">
      <c r="A2867">
        <v>100067</v>
      </c>
      <c r="B2867">
        <v>230922</v>
      </c>
      <c r="C2867" s="3">
        <v>44130.625694444447</v>
      </c>
      <c r="D2867">
        <v>3</v>
      </c>
      <c r="E2867">
        <v>2</v>
      </c>
      <c r="F2867" t="s">
        <v>26</v>
      </c>
      <c r="G2867">
        <v>1</v>
      </c>
      <c r="H2867">
        <v>62.332030000000003</v>
      </c>
      <c r="I2867">
        <v>16.617190000000001</v>
      </c>
      <c r="J2867">
        <v>0.96484380000000003</v>
      </c>
      <c r="K2867">
        <v>92.039060000000006</v>
      </c>
      <c r="L2867" s="3">
        <v>44130.379861111112</v>
      </c>
      <c r="M2867">
        <v>17.18</v>
      </c>
      <c r="N2867" t="s">
        <v>28</v>
      </c>
      <c r="P2867">
        <f>(C2867-Key!$B$1)*24</f>
        <v>-3.3333333267364651E-2</v>
      </c>
      <c r="Q2867">
        <f>(Key!$B$2-'17.1'!C2867)*24</f>
        <v>2.9833333332790062</v>
      </c>
      <c r="R2867" s="3">
        <f>C2867-(M2867-Key!$B$5)/(24*Key!$B$6)</f>
        <v>44130.611879629629</v>
      </c>
      <c r="S2867">
        <f>M2867-Key!$B$5</f>
        <v>14.92</v>
      </c>
      <c r="T2867" s="2">
        <f t="shared" si="220"/>
        <v>44129.625</v>
      </c>
      <c r="U2867" t="str">
        <f t="shared" si="221"/>
        <v>10-25-2020 15:00</v>
      </c>
      <c r="V2867">
        <f>IFERROR(IF(W2867=Z2867,VLOOKUP($U2867,[1]C8842!$G$2:$M$145,3,FALSE),0),0)</f>
        <v>23</v>
      </c>
      <c r="W2867">
        <f>VLOOKUP(RIGHT($V$1,5),Key!$A$9:$B$14,2,FALSE)</f>
        <v>10.199999999999999</v>
      </c>
      <c r="X2867">
        <f t="shared" si="224"/>
        <v>0</v>
      </c>
      <c r="Y2867">
        <f>VLOOKUP(RIGHT($X$1,5),Key!$A$9:$B$14,2,FALSE)</f>
        <v>3.7</v>
      </c>
      <c r="Z2867">
        <f t="shared" si="222"/>
        <v>10.199999999999999</v>
      </c>
      <c r="AA2867">
        <f t="shared" si="223"/>
        <v>23</v>
      </c>
    </row>
    <row r="2868" spans="1:27" x14ac:dyDescent="0.3">
      <c r="A2868">
        <v>100067</v>
      </c>
      <c r="B2868">
        <v>230922</v>
      </c>
      <c r="C2868" s="3">
        <v>44130.625694444447</v>
      </c>
      <c r="D2868">
        <v>0</v>
      </c>
      <c r="E2868">
        <v>2</v>
      </c>
      <c r="F2868" t="s">
        <v>25</v>
      </c>
      <c r="G2868">
        <v>1</v>
      </c>
      <c r="H2868">
        <v>60.613280000000003</v>
      </c>
      <c r="I2868">
        <v>15.41797</v>
      </c>
      <c r="J2868">
        <v>0.9375</v>
      </c>
      <c r="K2868">
        <v>46.019530000000003</v>
      </c>
      <c r="L2868" s="3">
        <v>44130.379861111112</v>
      </c>
      <c r="M2868">
        <v>17.18</v>
      </c>
      <c r="N2868" t="s">
        <v>28</v>
      </c>
      <c r="P2868">
        <f>(C2868-Key!$B$1)*24</f>
        <v>-3.3333333267364651E-2</v>
      </c>
      <c r="Q2868">
        <f>(Key!$B$2-'17.1'!C2868)*24</f>
        <v>2.9833333332790062</v>
      </c>
      <c r="R2868" s="3">
        <f>C2868-(M2868-Key!$B$5)/(24*Key!$B$6)</f>
        <v>44130.611879629629</v>
      </c>
      <c r="S2868">
        <f>M2868-Key!$B$5</f>
        <v>14.92</v>
      </c>
      <c r="T2868" s="2">
        <f t="shared" si="220"/>
        <v>44129.625</v>
      </c>
      <c r="U2868" t="str">
        <f t="shared" si="221"/>
        <v>10-25-2020 15:00</v>
      </c>
      <c r="V2868">
        <f>IFERROR(IF(W2868=Z2868,VLOOKUP($U2868,[1]C8842!$G$2:$M$145,3,FALSE),0),0)</f>
        <v>23</v>
      </c>
      <c r="W2868">
        <f>VLOOKUP(RIGHT($V$1,5),Key!$A$9:$B$14,2,FALSE)</f>
        <v>10.199999999999999</v>
      </c>
      <c r="X2868">
        <f t="shared" si="224"/>
        <v>0</v>
      </c>
      <c r="Y2868">
        <f>VLOOKUP(RIGHT($X$1,5),Key!$A$9:$B$14,2,FALSE)</f>
        <v>3.7</v>
      </c>
      <c r="Z2868">
        <f t="shared" si="222"/>
        <v>10.199999999999999</v>
      </c>
      <c r="AA2868">
        <f t="shared" si="223"/>
        <v>23</v>
      </c>
    </row>
    <row r="2869" spans="1:27" x14ac:dyDescent="0.3">
      <c r="A2869">
        <v>100067</v>
      </c>
      <c r="B2869">
        <v>230922</v>
      </c>
      <c r="C2869" s="3">
        <v>44130.625694444447</v>
      </c>
      <c r="D2869">
        <v>3</v>
      </c>
      <c r="E2869">
        <v>2</v>
      </c>
      <c r="F2869" t="s">
        <v>26</v>
      </c>
      <c r="G2869">
        <v>2</v>
      </c>
      <c r="H2869">
        <v>62.164059999999999</v>
      </c>
      <c r="I2869">
        <v>25.94922</v>
      </c>
      <c r="J2869">
        <v>1.3671880000000001</v>
      </c>
      <c r="K2869">
        <v>94.039060000000006</v>
      </c>
      <c r="L2869" s="3">
        <v>44130.379861111112</v>
      </c>
      <c r="M2869">
        <v>17.18</v>
      </c>
      <c r="N2869" t="s">
        <v>28</v>
      </c>
      <c r="P2869">
        <f>(C2869-Key!$B$1)*24</f>
        <v>-3.3333333267364651E-2</v>
      </c>
      <c r="Q2869">
        <f>(Key!$B$2-'17.1'!C2869)*24</f>
        <v>2.9833333332790062</v>
      </c>
      <c r="R2869" s="3">
        <f>C2869-(M2869-Key!$B$5)/(24*Key!$B$6)</f>
        <v>44130.611879629629</v>
      </c>
      <c r="S2869">
        <f>M2869-Key!$B$5</f>
        <v>14.92</v>
      </c>
      <c r="T2869" s="2">
        <f t="shared" si="220"/>
        <v>44129.625</v>
      </c>
      <c r="U2869" t="str">
        <f t="shared" si="221"/>
        <v>10-25-2020 15:00</v>
      </c>
      <c r="V2869">
        <f>IFERROR(IF(W2869=Z2869,VLOOKUP($U2869,[1]C8842!$G$2:$M$145,3,FALSE),0),0)</f>
        <v>23</v>
      </c>
      <c r="W2869">
        <f>VLOOKUP(RIGHT($V$1,5),Key!$A$9:$B$14,2,FALSE)</f>
        <v>10.199999999999999</v>
      </c>
      <c r="X2869">
        <f t="shared" si="224"/>
        <v>0</v>
      </c>
      <c r="Y2869">
        <f>VLOOKUP(RIGHT($X$1,5),Key!$A$9:$B$14,2,FALSE)</f>
        <v>3.7</v>
      </c>
      <c r="Z2869">
        <f t="shared" si="222"/>
        <v>10.199999999999999</v>
      </c>
      <c r="AA2869">
        <f t="shared" si="223"/>
        <v>23</v>
      </c>
    </row>
    <row r="2870" spans="1:27" x14ac:dyDescent="0.3">
      <c r="A2870">
        <v>100067</v>
      </c>
      <c r="B2870">
        <v>230922</v>
      </c>
      <c r="C2870" s="3">
        <v>44130.625694444447</v>
      </c>
      <c r="D2870">
        <v>2</v>
      </c>
      <c r="E2870">
        <v>1</v>
      </c>
      <c r="F2870" t="s">
        <v>26</v>
      </c>
      <c r="G2870">
        <v>2</v>
      </c>
      <c r="H2870">
        <v>69.273439999999994</v>
      </c>
      <c r="I2870">
        <v>21.527339999999999</v>
      </c>
      <c r="J2870">
        <v>1.0546880000000001</v>
      </c>
      <c r="K2870">
        <v>82.035160000000005</v>
      </c>
      <c r="L2870" s="3">
        <v>44130.379861111112</v>
      </c>
      <c r="M2870">
        <v>17.18</v>
      </c>
      <c r="N2870" t="s">
        <v>28</v>
      </c>
      <c r="P2870">
        <f>(C2870-Key!$B$1)*24</f>
        <v>-3.3333333267364651E-2</v>
      </c>
      <c r="Q2870">
        <f>(Key!$B$2-'17.1'!C2870)*24</f>
        <v>2.9833333332790062</v>
      </c>
      <c r="R2870" s="3">
        <f>C2870-(M2870-Key!$B$5)/(24*Key!$B$6)</f>
        <v>44130.611879629629</v>
      </c>
      <c r="S2870">
        <f>M2870-Key!$B$5</f>
        <v>14.92</v>
      </c>
      <c r="T2870" s="2">
        <f t="shared" si="220"/>
        <v>44129.625</v>
      </c>
      <c r="U2870" t="str">
        <f t="shared" si="221"/>
        <v>10-25-2020 15:00</v>
      </c>
      <c r="V2870">
        <f>IFERROR(IF(W2870=Z2870,VLOOKUP($U2870,[1]C8842!$G$2:$M$145,3,FALSE),0),0)</f>
        <v>23</v>
      </c>
      <c r="W2870">
        <f>VLOOKUP(RIGHT($V$1,5),Key!$A$9:$B$14,2,FALSE)</f>
        <v>10.199999999999999</v>
      </c>
      <c r="X2870">
        <f t="shared" si="224"/>
        <v>0</v>
      </c>
      <c r="Y2870">
        <f>VLOOKUP(RIGHT($X$1,5),Key!$A$9:$B$14,2,FALSE)</f>
        <v>3.7</v>
      </c>
      <c r="Z2870">
        <f t="shared" si="222"/>
        <v>10.199999999999999</v>
      </c>
      <c r="AA2870">
        <f t="shared" si="223"/>
        <v>23</v>
      </c>
    </row>
    <row r="2871" spans="1:27" x14ac:dyDescent="0.3">
      <c r="A2871">
        <v>100067</v>
      </c>
      <c r="B2871">
        <v>230922</v>
      </c>
      <c r="C2871" s="3">
        <v>44130.625694444447</v>
      </c>
      <c r="D2871">
        <v>2</v>
      </c>
      <c r="E2871">
        <v>1</v>
      </c>
      <c r="F2871" t="s">
        <v>26</v>
      </c>
      <c r="G2871">
        <v>1</v>
      </c>
      <c r="H2871">
        <v>72.894530000000003</v>
      </c>
      <c r="I2871">
        <v>16.804690000000001</v>
      </c>
      <c r="J2871">
        <v>0.83203130000000003</v>
      </c>
      <c r="K2871">
        <v>82.035160000000005</v>
      </c>
      <c r="L2871" s="3">
        <v>44130.379861111112</v>
      </c>
      <c r="M2871">
        <v>17.18</v>
      </c>
      <c r="N2871" t="s">
        <v>28</v>
      </c>
      <c r="P2871">
        <f>(C2871-Key!$B$1)*24</f>
        <v>-3.3333333267364651E-2</v>
      </c>
      <c r="Q2871">
        <f>(Key!$B$2-'17.1'!C2871)*24</f>
        <v>2.9833333332790062</v>
      </c>
      <c r="R2871" s="3">
        <f>C2871-(M2871-Key!$B$5)/(24*Key!$B$6)</f>
        <v>44130.611879629629</v>
      </c>
      <c r="S2871">
        <f>M2871-Key!$B$5</f>
        <v>14.92</v>
      </c>
      <c r="T2871" s="2">
        <f t="shared" si="220"/>
        <v>44129.625</v>
      </c>
      <c r="U2871" t="str">
        <f t="shared" si="221"/>
        <v>10-25-2020 15:00</v>
      </c>
      <c r="V2871">
        <f>IFERROR(IF(W2871=Z2871,VLOOKUP($U2871,[1]C8842!$G$2:$M$145,3,FALSE),0),0)</f>
        <v>23</v>
      </c>
      <c r="W2871">
        <f>VLOOKUP(RIGHT($V$1,5),Key!$A$9:$B$14,2,FALSE)</f>
        <v>10.199999999999999</v>
      </c>
      <c r="X2871">
        <f t="shared" si="224"/>
        <v>0</v>
      </c>
      <c r="Y2871">
        <f>VLOOKUP(RIGHT($X$1,5),Key!$A$9:$B$14,2,FALSE)</f>
        <v>3.7</v>
      </c>
      <c r="Z2871">
        <f t="shared" si="222"/>
        <v>10.199999999999999</v>
      </c>
      <c r="AA2871">
        <f t="shared" si="223"/>
        <v>23</v>
      </c>
    </row>
    <row r="2872" spans="1:27" x14ac:dyDescent="0.3">
      <c r="A2872">
        <v>100067</v>
      </c>
      <c r="B2872">
        <v>230922</v>
      </c>
      <c r="C2872" s="3">
        <v>44130.625694444447</v>
      </c>
      <c r="D2872">
        <v>3</v>
      </c>
      <c r="E2872">
        <v>2</v>
      </c>
      <c r="F2872" t="s">
        <v>26</v>
      </c>
      <c r="G2872">
        <v>1</v>
      </c>
      <c r="H2872">
        <v>63.117190000000001</v>
      </c>
      <c r="I2872">
        <v>15.95703</v>
      </c>
      <c r="J2872">
        <v>0.92578130000000003</v>
      </c>
      <c r="K2872">
        <v>93.039060000000006</v>
      </c>
      <c r="L2872" s="3">
        <v>44130.379861111112</v>
      </c>
      <c r="M2872">
        <v>17.18</v>
      </c>
      <c r="N2872" t="s">
        <v>28</v>
      </c>
      <c r="P2872">
        <f>(C2872-Key!$B$1)*24</f>
        <v>-3.3333333267364651E-2</v>
      </c>
      <c r="Q2872">
        <f>(Key!$B$2-'17.1'!C2872)*24</f>
        <v>2.9833333332790062</v>
      </c>
      <c r="R2872" s="3">
        <f>C2872-(M2872-Key!$B$5)/(24*Key!$B$6)</f>
        <v>44130.611879629629</v>
      </c>
      <c r="S2872">
        <f>M2872-Key!$B$5</f>
        <v>14.92</v>
      </c>
      <c r="T2872" s="2">
        <f t="shared" si="220"/>
        <v>44129.625</v>
      </c>
      <c r="U2872" t="str">
        <f t="shared" si="221"/>
        <v>10-25-2020 15:00</v>
      </c>
      <c r="V2872">
        <f>IFERROR(IF(W2872=Z2872,VLOOKUP($U2872,[1]C8842!$G$2:$M$145,3,FALSE),0),0)</f>
        <v>23</v>
      </c>
      <c r="W2872">
        <f>VLOOKUP(RIGHT($V$1,5),Key!$A$9:$B$14,2,FALSE)</f>
        <v>10.199999999999999</v>
      </c>
      <c r="X2872">
        <f t="shared" si="224"/>
        <v>0</v>
      </c>
      <c r="Y2872">
        <f>VLOOKUP(RIGHT($X$1,5),Key!$A$9:$B$14,2,FALSE)</f>
        <v>3.7</v>
      </c>
      <c r="Z2872">
        <f t="shared" si="222"/>
        <v>10.199999999999999</v>
      </c>
      <c r="AA2872">
        <f t="shared" si="223"/>
        <v>23</v>
      </c>
    </row>
    <row r="2873" spans="1:27" x14ac:dyDescent="0.3">
      <c r="A2873">
        <v>100067</v>
      </c>
      <c r="B2873">
        <v>230922</v>
      </c>
      <c r="C2873" s="3">
        <v>44130.625694444447</v>
      </c>
      <c r="D2873">
        <v>3</v>
      </c>
      <c r="E2873">
        <v>2</v>
      </c>
      <c r="F2873" t="s">
        <v>26</v>
      </c>
      <c r="G2873">
        <v>1</v>
      </c>
      <c r="H2873">
        <v>56.386719999999997</v>
      </c>
      <c r="I2873">
        <v>19.367190000000001</v>
      </c>
      <c r="J2873">
        <v>1.1953130000000001</v>
      </c>
      <c r="K2873">
        <v>94.039060000000006</v>
      </c>
      <c r="L2873" s="3">
        <v>44130.379861111112</v>
      </c>
      <c r="M2873">
        <v>17.18</v>
      </c>
      <c r="N2873" t="s">
        <v>28</v>
      </c>
      <c r="P2873">
        <f>(C2873-Key!$B$1)*24</f>
        <v>-3.3333333267364651E-2</v>
      </c>
      <c r="Q2873">
        <f>(Key!$B$2-'17.1'!C2873)*24</f>
        <v>2.9833333332790062</v>
      </c>
      <c r="R2873" s="3">
        <f>C2873-(M2873-Key!$B$5)/(24*Key!$B$6)</f>
        <v>44130.611879629629</v>
      </c>
      <c r="S2873">
        <f>M2873-Key!$B$5</f>
        <v>14.92</v>
      </c>
      <c r="T2873" s="2">
        <f t="shared" si="220"/>
        <v>44129.625</v>
      </c>
      <c r="U2873" t="str">
        <f t="shared" si="221"/>
        <v>10-25-2020 15:00</v>
      </c>
      <c r="V2873">
        <f>IFERROR(IF(W2873=Z2873,VLOOKUP($U2873,[1]C8842!$G$2:$M$145,3,FALSE),0),0)</f>
        <v>23</v>
      </c>
      <c r="W2873">
        <f>VLOOKUP(RIGHT($V$1,5),Key!$A$9:$B$14,2,FALSE)</f>
        <v>10.199999999999999</v>
      </c>
      <c r="X2873">
        <f t="shared" si="224"/>
        <v>0</v>
      </c>
      <c r="Y2873">
        <f>VLOOKUP(RIGHT($X$1,5),Key!$A$9:$B$14,2,FALSE)</f>
        <v>3.7</v>
      </c>
      <c r="Z2873">
        <f t="shared" si="222"/>
        <v>10.199999999999999</v>
      </c>
      <c r="AA2873">
        <f t="shared" si="223"/>
        <v>23</v>
      </c>
    </row>
    <row r="2874" spans="1:27" x14ac:dyDescent="0.3">
      <c r="A2874">
        <v>100067</v>
      </c>
      <c r="B2874">
        <v>230922</v>
      </c>
      <c r="C2874" s="3">
        <v>44130.625694444447</v>
      </c>
      <c r="D2874">
        <v>0</v>
      </c>
      <c r="E2874">
        <v>2</v>
      </c>
      <c r="F2874" t="s">
        <v>25</v>
      </c>
      <c r="G2874">
        <v>3</v>
      </c>
      <c r="H2874">
        <v>61.152340000000002</v>
      </c>
      <c r="I2874">
        <v>46.902340000000002</v>
      </c>
      <c r="J2874">
        <v>2.3007810000000002</v>
      </c>
      <c r="K2874">
        <v>46.019530000000003</v>
      </c>
      <c r="L2874" s="3">
        <v>44130.379861111112</v>
      </c>
      <c r="M2874">
        <v>17.18</v>
      </c>
      <c r="N2874" t="s">
        <v>28</v>
      </c>
      <c r="P2874">
        <f>(C2874-Key!$B$1)*24</f>
        <v>-3.3333333267364651E-2</v>
      </c>
      <c r="Q2874">
        <f>(Key!$B$2-'17.1'!C2874)*24</f>
        <v>2.9833333332790062</v>
      </c>
      <c r="R2874" s="3">
        <f>C2874-(M2874-Key!$B$5)/(24*Key!$B$6)</f>
        <v>44130.611879629629</v>
      </c>
      <c r="S2874">
        <f>M2874-Key!$B$5</f>
        <v>14.92</v>
      </c>
      <c r="T2874" s="2">
        <f t="shared" si="220"/>
        <v>44129.625</v>
      </c>
      <c r="U2874" t="str">
        <f t="shared" si="221"/>
        <v>10-25-2020 15:00</v>
      </c>
      <c r="V2874">
        <f>IFERROR(IF(W2874=Z2874,VLOOKUP($U2874,[1]C8842!$G$2:$M$145,3,FALSE),0),0)</f>
        <v>23</v>
      </c>
      <c r="W2874">
        <f>VLOOKUP(RIGHT($V$1,5),Key!$A$9:$B$14,2,FALSE)</f>
        <v>10.199999999999999</v>
      </c>
      <c r="X2874">
        <f t="shared" si="224"/>
        <v>0</v>
      </c>
      <c r="Y2874">
        <f>VLOOKUP(RIGHT($X$1,5),Key!$A$9:$B$14,2,FALSE)</f>
        <v>3.7</v>
      </c>
      <c r="Z2874">
        <f t="shared" si="222"/>
        <v>10.199999999999999</v>
      </c>
      <c r="AA2874">
        <f t="shared" si="223"/>
        <v>23</v>
      </c>
    </row>
    <row r="2875" spans="1:27" x14ac:dyDescent="0.3">
      <c r="A2875">
        <v>100067</v>
      </c>
      <c r="B2875">
        <v>230922</v>
      </c>
      <c r="C2875" s="3">
        <v>44130.625694444447</v>
      </c>
      <c r="D2875">
        <v>2</v>
      </c>
      <c r="E2875">
        <v>1</v>
      </c>
      <c r="F2875" t="s">
        <v>26</v>
      </c>
      <c r="G2875">
        <v>1</v>
      </c>
      <c r="H2875">
        <v>66.566410000000005</v>
      </c>
      <c r="I2875">
        <v>16.410160000000001</v>
      </c>
      <c r="J2875">
        <v>0.89453130000000003</v>
      </c>
      <c r="K2875">
        <v>81.035160000000005</v>
      </c>
      <c r="L2875" s="3">
        <v>44130.379861111112</v>
      </c>
      <c r="M2875">
        <v>17.18</v>
      </c>
      <c r="N2875" t="s">
        <v>28</v>
      </c>
      <c r="P2875">
        <f>(C2875-Key!$B$1)*24</f>
        <v>-3.3333333267364651E-2</v>
      </c>
      <c r="Q2875">
        <f>(Key!$B$2-'17.1'!C2875)*24</f>
        <v>2.9833333332790062</v>
      </c>
      <c r="R2875" s="3">
        <f>C2875-(M2875-Key!$B$5)/(24*Key!$B$6)</f>
        <v>44130.611879629629</v>
      </c>
      <c r="S2875">
        <f>M2875-Key!$B$5</f>
        <v>14.92</v>
      </c>
      <c r="T2875" s="2">
        <f t="shared" si="220"/>
        <v>44129.625</v>
      </c>
      <c r="U2875" t="str">
        <f t="shared" si="221"/>
        <v>10-25-2020 15:00</v>
      </c>
      <c r="V2875">
        <f>IFERROR(IF(W2875=Z2875,VLOOKUP($U2875,[1]C8842!$G$2:$M$145,3,FALSE),0),0)</f>
        <v>23</v>
      </c>
      <c r="W2875">
        <f>VLOOKUP(RIGHT($V$1,5),Key!$A$9:$B$14,2,FALSE)</f>
        <v>10.199999999999999</v>
      </c>
      <c r="X2875">
        <f t="shared" si="224"/>
        <v>0</v>
      </c>
      <c r="Y2875">
        <f>VLOOKUP(RIGHT($X$1,5),Key!$A$9:$B$14,2,FALSE)</f>
        <v>3.7</v>
      </c>
      <c r="Z2875">
        <f t="shared" si="222"/>
        <v>10.199999999999999</v>
      </c>
      <c r="AA2875">
        <f t="shared" si="223"/>
        <v>23</v>
      </c>
    </row>
    <row r="2876" spans="1:27" x14ac:dyDescent="0.3">
      <c r="A2876">
        <v>100067</v>
      </c>
      <c r="B2876">
        <v>230922</v>
      </c>
      <c r="C2876" s="3">
        <v>44130.625694444447</v>
      </c>
      <c r="D2876">
        <v>2</v>
      </c>
      <c r="E2876">
        <v>1</v>
      </c>
      <c r="F2876" t="s">
        <v>26</v>
      </c>
      <c r="G2876">
        <v>1</v>
      </c>
      <c r="H2876">
        <v>64.039060000000006</v>
      </c>
      <c r="I2876">
        <v>18.679690000000001</v>
      </c>
      <c r="J2876">
        <v>1.0234380000000001</v>
      </c>
      <c r="K2876">
        <v>81.035160000000005</v>
      </c>
      <c r="L2876" s="3">
        <v>44130.379861111112</v>
      </c>
      <c r="M2876">
        <v>17.18</v>
      </c>
      <c r="N2876" t="s">
        <v>28</v>
      </c>
      <c r="P2876">
        <f>(C2876-Key!$B$1)*24</f>
        <v>-3.3333333267364651E-2</v>
      </c>
      <c r="Q2876">
        <f>(Key!$B$2-'17.1'!C2876)*24</f>
        <v>2.9833333332790062</v>
      </c>
      <c r="R2876" s="3">
        <f>C2876-(M2876-Key!$B$5)/(24*Key!$B$6)</f>
        <v>44130.611879629629</v>
      </c>
      <c r="S2876">
        <f>M2876-Key!$B$5</f>
        <v>14.92</v>
      </c>
      <c r="T2876" s="2">
        <f t="shared" si="220"/>
        <v>44129.625</v>
      </c>
      <c r="U2876" t="str">
        <f t="shared" si="221"/>
        <v>10-25-2020 15:00</v>
      </c>
      <c r="V2876">
        <f>IFERROR(IF(W2876=Z2876,VLOOKUP($U2876,[1]C8842!$G$2:$M$145,3,FALSE),0),0)</f>
        <v>23</v>
      </c>
      <c r="W2876">
        <f>VLOOKUP(RIGHT($V$1,5),Key!$A$9:$B$14,2,FALSE)</f>
        <v>10.199999999999999</v>
      </c>
      <c r="X2876">
        <f t="shared" si="224"/>
        <v>0</v>
      </c>
      <c r="Y2876">
        <f>VLOOKUP(RIGHT($X$1,5),Key!$A$9:$B$14,2,FALSE)</f>
        <v>3.7</v>
      </c>
      <c r="Z2876">
        <f t="shared" si="222"/>
        <v>10.199999999999999</v>
      </c>
      <c r="AA2876">
        <f t="shared" si="223"/>
        <v>23</v>
      </c>
    </row>
    <row r="2877" spans="1:27" x14ac:dyDescent="0.3">
      <c r="A2877">
        <v>100067</v>
      </c>
      <c r="B2877">
        <v>230922</v>
      </c>
      <c r="C2877" s="3">
        <v>44130.626388888886</v>
      </c>
      <c r="D2877">
        <v>3</v>
      </c>
      <c r="E2877">
        <v>2</v>
      </c>
      <c r="F2877" t="s">
        <v>26</v>
      </c>
      <c r="G2877">
        <v>4</v>
      </c>
      <c r="H2877">
        <v>59.289059999999999</v>
      </c>
      <c r="I2877">
        <v>72.4375</v>
      </c>
      <c r="J2877">
        <v>3.5234380000000001</v>
      </c>
      <c r="K2877">
        <v>94.039060000000006</v>
      </c>
      <c r="L2877" s="3">
        <v>44130.379861111112</v>
      </c>
      <c r="M2877">
        <v>17.18</v>
      </c>
      <c r="N2877" t="s">
        <v>28</v>
      </c>
      <c r="P2877">
        <f>(C2877-Key!$B$1)*24</f>
        <v>-1.6666666720993817E-2</v>
      </c>
      <c r="Q2877">
        <f>(Key!$B$2-'17.1'!C2877)*24</f>
        <v>2.9666666667326353</v>
      </c>
      <c r="R2877" s="3">
        <f>C2877-(M2877-Key!$B$5)/(24*Key!$B$6)</f>
        <v>44130.612574074068</v>
      </c>
      <c r="S2877">
        <f>M2877-Key!$B$5</f>
        <v>14.92</v>
      </c>
      <c r="T2877" s="2">
        <f t="shared" si="220"/>
        <v>44129.625</v>
      </c>
      <c r="U2877" t="str">
        <f t="shared" si="221"/>
        <v>10-25-2020 15:00</v>
      </c>
      <c r="V2877">
        <f>IFERROR(IF(W2877=Z2877,VLOOKUP($U2877,[1]C8842!$G$2:$M$145,3,FALSE),0),0)</f>
        <v>23</v>
      </c>
      <c r="W2877">
        <f>VLOOKUP(RIGHT($V$1,5),Key!$A$9:$B$14,2,FALSE)</f>
        <v>10.199999999999999</v>
      </c>
      <c r="X2877">
        <f t="shared" si="224"/>
        <v>0</v>
      </c>
      <c r="Y2877">
        <f>VLOOKUP(RIGHT($X$1,5),Key!$A$9:$B$14,2,FALSE)</f>
        <v>3.7</v>
      </c>
      <c r="Z2877">
        <f t="shared" si="222"/>
        <v>10.199999999999999</v>
      </c>
      <c r="AA2877">
        <f t="shared" si="223"/>
        <v>23</v>
      </c>
    </row>
    <row r="2878" spans="1:27" x14ac:dyDescent="0.3">
      <c r="A2878">
        <v>100067</v>
      </c>
      <c r="B2878">
        <v>230922</v>
      </c>
      <c r="C2878" s="3">
        <v>44130.626388888886</v>
      </c>
      <c r="D2878">
        <v>3</v>
      </c>
      <c r="E2878">
        <v>2</v>
      </c>
      <c r="F2878" t="s">
        <v>26</v>
      </c>
      <c r="G2878">
        <v>5</v>
      </c>
      <c r="H2878">
        <v>40.765630000000002</v>
      </c>
      <c r="I2878">
        <v>85.839839999999995</v>
      </c>
      <c r="J2878">
        <v>5.9960940000000003</v>
      </c>
      <c r="K2878">
        <v>96.039060000000006</v>
      </c>
      <c r="L2878" s="3">
        <v>44130.379861111112</v>
      </c>
      <c r="M2878">
        <v>17.18</v>
      </c>
      <c r="N2878" t="s">
        <v>28</v>
      </c>
      <c r="P2878">
        <f>(C2878-Key!$B$1)*24</f>
        <v>-1.6666666720993817E-2</v>
      </c>
      <c r="Q2878">
        <f>(Key!$B$2-'17.1'!C2878)*24</f>
        <v>2.9666666667326353</v>
      </c>
      <c r="R2878" s="3">
        <f>C2878-(M2878-Key!$B$5)/(24*Key!$B$6)</f>
        <v>44130.612574074068</v>
      </c>
      <c r="S2878">
        <f>M2878-Key!$B$5</f>
        <v>14.92</v>
      </c>
      <c r="T2878" s="2">
        <f t="shared" si="220"/>
        <v>44129.625</v>
      </c>
      <c r="U2878" t="str">
        <f t="shared" si="221"/>
        <v>10-25-2020 15:00</v>
      </c>
      <c r="V2878">
        <f>IFERROR(IF(W2878=Z2878,VLOOKUP($U2878,[1]C8842!$G$2:$M$145,3,FALSE),0),0)</f>
        <v>23</v>
      </c>
      <c r="W2878">
        <f>VLOOKUP(RIGHT($V$1,5),Key!$A$9:$B$14,2,FALSE)</f>
        <v>10.199999999999999</v>
      </c>
      <c r="X2878">
        <f t="shared" si="224"/>
        <v>0</v>
      </c>
      <c r="Y2878">
        <f>VLOOKUP(RIGHT($X$1,5),Key!$A$9:$B$14,2,FALSE)</f>
        <v>3.7</v>
      </c>
      <c r="Z2878">
        <f t="shared" si="222"/>
        <v>10.199999999999999</v>
      </c>
      <c r="AA2878">
        <f t="shared" si="223"/>
        <v>23</v>
      </c>
    </row>
    <row r="2879" spans="1:27" x14ac:dyDescent="0.3">
      <c r="A2879">
        <v>100067</v>
      </c>
      <c r="B2879">
        <v>230922</v>
      </c>
      <c r="C2879" s="3">
        <v>44130.626388888886</v>
      </c>
      <c r="D2879">
        <v>1</v>
      </c>
      <c r="E2879">
        <v>1</v>
      </c>
      <c r="F2879" t="s">
        <v>25</v>
      </c>
      <c r="G2879">
        <v>1</v>
      </c>
      <c r="H2879">
        <v>65.679689999999994</v>
      </c>
      <c r="I2879">
        <v>15.023440000000001</v>
      </c>
      <c r="J2879">
        <v>0.8515625</v>
      </c>
      <c r="K2879">
        <v>54.023440000000001</v>
      </c>
      <c r="L2879" s="3">
        <v>44130.379861111112</v>
      </c>
      <c r="M2879">
        <v>17.18</v>
      </c>
      <c r="N2879" t="s">
        <v>28</v>
      </c>
      <c r="P2879">
        <f>(C2879-Key!$B$1)*24</f>
        <v>-1.6666666720993817E-2</v>
      </c>
      <c r="Q2879">
        <f>(Key!$B$2-'17.1'!C2879)*24</f>
        <v>2.9666666667326353</v>
      </c>
      <c r="R2879" s="3">
        <f>C2879-(M2879-Key!$B$5)/(24*Key!$B$6)</f>
        <v>44130.612574074068</v>
      </c>
      <c r="S2879">
        <f>M2879-Key!$B$5</f>
        <v>14.92</v>
      </c>
      <c r="T2879" s="2">
        <f t="shared" si="220"/>
        <v>44129.625</v>
      </c>
      <c r="U2879" t="str">
        <f t="shared" si="221"/>
        <v>10-25-2020 15:00</v>
      </c>
      <c r="V2879">
        <f>IFERROR(IF(W2879=Z2879,VLOOKUP($U2879,[1]C8842!$G$2:$M$145,3,FALSE),0),0)</f>
        <v>23</v>
      </c>
      <c r="W2879">
        <f>VLOOKUP(RIGHT($V$1,5),Key!$A$9:$B$14,2,FALSE)</f>
        <v>10.199999999999999</v>
      </c>
      <c r="X2879">
        <f t="shared" si="224"/>
        <v>0</v>
      </c>
      <c r="Y2879">
        <f>VLOOKUP(RIGHT($X$1,5),Key!$A$9:$B$14,2,FALSE)</f>
        <v>3.7</v>
      </c>
      <c r="Z2879">
        <f t="shared" si="222"/>
        <v>10.199999999999999</v>
      </c>
      <c r="AA2879">
        <f t="shared" si="223"/>
        <v>23</v>
      </c>
    </row>
    <row r="2880" spans="1:27" x14ac:dyDescent="0.3">
      <c r="A2880">
        <v>100067</v>
      </c>
      <c r="B2880">
        <v>230922</v>
      </c>
      <c r="C2880" s="3">
        <v>44130.626388888886</v>
      </c>
      <c r="D2880">
        <v>0</v>
      </c>
      <c r="E2880">
        <v>2</v>
      </c>
      <c r="F2880" t="s">
        <v>25</v>
      </c>
      <c r="G2880">
        <v>1</v>
      </c>
      <c r="H2880">
        <v>60.226559999999999</v>
      </c>
      <c r="I2880">
        <v>16.867190000000001</v>
      </c>
      <c r="J2880">
        <v>1.0078130000000001</v>
      </c>
      <c r="K2880">
        <v>46.019530000000003</v>
      </c>
      <c r="L2880" s="3">
        <v>44130.379861111112</v>
      </c>
      <c r="M2880">
        <v>17.18</v>
      </c>
      <c r="N2880" t="s">
        <v>28</v>
      </c>
      <c r="P2880">
        <f>(C2880-Key!$B$1)*24</f>
        <v>-1.6666666720993817E-2</v>
      </c>
      <c r="Q2880">
        <f>(Key!$B$2-'17.1'!C2880)*24</f>
        <v>2.9666666667326353</v>
      </c>
      <c r="R2880" s="3">
        <f>C2880-(M2880-Key!$B$5)/(24*Key!$B$6)</f>
        <v>44130.612574074068</v>
      </c>
      <c r="S2880">
        <f>M2880-Key!$B$5</f>
        <v>14.92</v>
      </c>
      <c r="T2880" s="2">
        <f t="shared" si="220"/>
        <v>44129.625</v>
      </c>
      <c r="U2880" t="str">
        <f t="shared" si="221"/>
        <v>10-25-2020 15:00</v>
      </c>
      <c r="V2880">
        <f>IFERROR(IF(W2880=Z2880,VLOOKUP($U2880,[1]C8842!$G$2:$M$145,3,FALSE),0),0)</f>
        <v>23</v>
      </c>
      <c r="W2880">
        <f>VLOOKUP(RIGHT($V$1,5),Key!$A$9:$B$14,2,FALSE)</f>
        <v>10.199999999999999</v>
      </c>
      <c r="X2880">
        <f t="shared" si="224"/>
        <v>0</v>
      </c>
      <c r="Y2880">
        <f>VLOOKUP(RIGHT($X$1,5),Key!$A$9:$B$14,2,FALSE)</f>
        <v>3.7</v>
      </c>
      <c r="Z2880">
        <f t="shared" si="222"/>
        <v>10.199999999999999</v>
      </c>
      <c r="AA2880">
        <f t="shared" si="223"/>
        <v>23</v>
      </c>
    </row>
    <row r="2881" spans="1:27" x14ac:dyDescent="0.3">
      <c r="A2881">
        <v>100067</v>
      </c>
      <c r="B2881">
        <v>230922</v>
      </c>
      <c r="C2881" s="3">
        <v>44130.626388888886</v>
      </c>
      <c r="D2881">
        <v>3</v>
      </c>
      <c r="E2881">
        <v>2</v>
      </c>
      <c r="F2881" t="s">
        <v>26</v>
      </c>
      <c r="G2881">
        <v>1</v>
      </c>
      <c r="H2881">
        <v>53.441409999999998</v>
      </c>
      <c r="I2881">
        <v>14.371090000000001</v>
      </c>
      <c r="J2881">
        <v>1.011719</v>
      </c>
      <c r="K2881">
        <v>92.039060000000006</v>
      </c>
      <c r="L2881" s="3">
        <v>44130.379861111112</v>
      </c>
      <c r="M2881">
        <v>17.18</v>
      </c>
      <c r="N2881" t="s">
        <v>28</v>
      </c>
      <c r="P2881">
        <f>(C2881-Key!$B$1)*24</f>
        <v>-1.6666666720993817E-2</v>
      </c>
      <c r="Q2881">
        <f>(Key!$B$2-'17.1'!C2881)*24</f>
        <v>2.9666666667326353</v>
      </c>
      <c r="R2881" s="3">
        <f>C2881-(M2881-Key!$B$5)/(24*Key!$B$6)</f>
        <v>44130.612574074068</v>
      </c>
      <c r="S2881">
        <f>M2881-Key!$B$5</f>
        <v>14.92</v>
      </c>
      <c r="T2881" s="2">
        <f t="shared" si="220"/>
        <v>44129.625</v>
      </c>
      <c r="U2881" t="str">
        <f t="shared" si="221"/>
        <v>10-25-2020 15:00</v>
      </c>
      <c r="V2881">
        <f>IFERROR(IF(W2881=Z2881,VLOOKUP($U2881,[1]C8842!$G$2:$M$145,3,FALSE),0),0)</f>
        <v>23</v>
      </c>
      <c r="W2881">
        <f>VLOOKUP(RIGHT($V$1,5),Key!$A$9:$B$14,2,FALSE)</f>
        <v>10.199999999999999</v>
      </c>
      <c r="X2881">
        <f t="shared" si="224"/>
        <v>0</v>
      </c>
      <c r="Y2881">
        <f>VLOOKUP(RIGHT($X$1,5),Key!$A$9:$B$14,2,FALSE)</f>
        <v>3.7</v>
      </c>
      <c r="Z2881">
        <f t="shared" si="222"/>
        <v>10.199999999999999</v>
      </c>
      <c r="AA2881">
        <f t="shared" si="223"/>
        <v>23</v>
      </c>
    </row>
    <row r="2882" spans="1:27" x14ac:dyDescent="0.3">
      <c r="A2882">
        <v>100067</v>
      </c>
      <c r="B2882">
        <v>230922</v>
      </c>
      <c r="C2882" s="3">
        <v>44130.626388888886</v>
      </c>
      <c r="D2882">
        <v>2</v>
      </c>
      <c r="E2882">
        <v>1</v>
      </c>
      <c r="F2882" t="s">
        <v>26</v>
      </c>
      <c r="G2882">
        <v>1</v>
      </c>
      <c r="H2882">
        <v>67.851560000000006</v>
      </c>
      <c r="I2882">
        <v>14.89063</v>
      </c>
      <c r="J2882">
        <v>0.81640630000000003</v>
      </c>
      <c r="K2882">
        <v>80.03125</v>
      </c>
      <c r="L2882" s="3">
        <v>44130.379861111112</v>
      </c>
      <c r="M2882">
        <v>17.18</v>
      </c>
      <c r="N2882" t="s">
        <v>28</v>
      </c>
      <c r="P2882">
        <f>(C2882-Key!$B$1)*24</f>
        <v>-1.6666666720993817E-2</v>
      </c>
      <c r="Q2882">
        <f>(Key!$B$2-'17.1'!C2882)*24</f>
        <v>2.9666666667326353</v>
      </c>
      <c r="R2882" s="3">
        <f>C2882-(M2882-Key!$B$5)/(24*Key!$B$6)</f>
        <v>44130.612574074068</v>
      </c>
      <c r="S2882">
        <f>M2882-Key!$B$5</f>
        <v>14.92</v>
      </c>
      <c r="T2882" s="2">
        <f t="shared" si="220"/>
        <v>44129.625</v>
      </c>
      <c r="U2882" t="str">
        <f t="shared" si="221"/>
        <v>10-25-2020 15:00</v>
      </c>
      <c r="V2882">
        <f>IFERROR(IF(W2882=Z2882,VLOOKUP($U2882,[1]C8842!$G$2:$M$145,3,FALSE),0),0)</f>
        <v>23</v>
      </c>
      <c r="W2882">
        <f>VLOOKUP(RIGHT($V$1,5),Key!$A$9:$B$14,2,FALSE)</f>
        <v>10.199999999999999</v>
      </c>
      <c r="X2882">
        <f t="shared" si="224"/>
        <v>0</v>
      </c>
      <c r="Y2882">
        <f>VLOOKUP(RIGHT($X$1,5),Key!$A$9:$B$14,2,FALSE)</f>
        <v>3.7</v>
      </c>
      <c r="Z2882">
        <f t="shared" si="222"/>
        <v>10.199999999999999</v>
      </c>
      <c r="AA2882">
        <f t="shared" si="223"/>
        <v>23</v>
      </c>
    </row>
    <row r="2883" spans="1:27" x14ac:dyDescent="0.3">
      <c r="A2883">
        <v>100067</v>
      </c>
      <c r="B2883">
        <v>230922</v>
      </c>
      <c r="C2883" s="3">
        <v>44130.626388888886</v>
      </c>
      <c r="D2883">
        <v>0</v>
      </c>
      <c r="E2883">
        <v>2</v>
      </c>
      <c r="F2883" t="s">
        <v>25</v>
      </c>
      <c r="G2883">
        <v>1</v>
      </c>
      <c r="H2883">
        <v>60.691409999999998</v>
      </c>
      <c r="I2883">
        <v>15.714840000000001</v>
      </c>
      <c r="J2883">
        <v>0.94921880000000003</v>
      </c>
      <c r="K2883">
        <v>46.019530000000003</v>
      </c>
      <c r="L2883" s="3">
        <v>44130.379861111112</v>
      </c>
      <c r="M2883">
        <v>17.18</v>
      </c>
      <c r="N2883" t="s">
        <v>28</v>
      </c>
      <c r="P2883">
        <f>(C2883-Key!$B$1)*24</f>
        <v>-1.6666666720993817E-2</v>
      </c>
      <c r="Q2883">
        <f>(Key!$B$2-'17.1'!C2883)*24</f>
        <v>2.9666666667326353</v>
      </c>
      <c r="R2883" s="3">
        <f>C2883-(M2883-Key!$B$5)/(24*Key!$B$6)</f>
        <v>44130.612574074068</v>
      </c>
      <c r="S2883">
        <f>M2883-Key!$B$5</f>
        <v>14.92</v>
      </c>
      <c r="T2883" s="2">
        <f t="shared" ref="T2883:T2946" si="225">ROUND(C2883*24*60/10,0)/(24*6)-1</f>
        <v>44129.625</v>
      </c>
      <c r="U2883" t="str">
        <f t="shared" ref="U2883:U2946" si="226">TEXT(T2883,"mm-dd-yyyy hh:mm")</f>
        <v>10-25-2020 15:00</v>
      </c>
      <c r="V2883">
        <f>IFERROR(IF(W2883=Z2883,VLOOKUP($U2883,[1]C8842!$G$2:$M$145,3,FALSE),0),0)</f>
        <v>23</v>
      </c>
      <c r="W2883">
        <f>VLOOKUP(RIGHT($V$1,5),Key!$A$9:$B$14,2,FALSE)</f>
        <v>10.199999999999999</v>
      </c>
      <c r="X2883">
        <f t="shared" si="224"/>
        <v>0</v>
      </c>
      <c r="Y2883">
        <f>VLOOKUP(RIGHT($X$1,5),Key!$A$9:$B$14,2,FALSE)</f>
        <v>3.7</v>
      </c>
      <c r="Z2883">
        <f t="shared" ref="Z2883:Z2946" si="227">M2883-MIN(ABS(Y2883-M2883),ABS(W2883-M2883))</f>
        <v>10.199999999999999</v>
      </c>
      <c r="AA2883">
        <f t="shared" ref="AA2883:AA2946" si="228">SUM(V2883,X2883)</f>
        <v>23</v>
      </c>
    </row>
    <row r="2884" spans="1:27" x14ac:dyDescent="0.3">
      <c r="A2884">
        <v>100067</v>
      </c>
      <c r="B2884">
        <v>230922</v>
      </c>
      <c r="C2884" s="3">
        <v>44130.626388888886</v>
      </c>
      <c r="D2884">
        <v>1</v>
      </c>
      <c r="E2884">
        <v>1</v>
      </c>
      <c r="F2884" t="s">
        <v>25</v>
      </c>
      <c r="G2884">
        <v>1</v>
      </c>
      <c r="H2884">
        <v>63.652340000000002</v>
      </c>
      <c r="I2884">
        <v>17.054690000000001</v>
      </c>
      <c r="J2884">
        <v>0.9609375</v>
      </c>
      <c r="K2884">
        <v>57.023440000000001</v>
      </c>
      <c r="L2884" s="3">
        <v>44130.379861111112</v>
      </c>
      <c r="M2884">
        <v>17.18</v>
      </c>
      <c r="N2884" t="s">
        <v>28</v>
      </c>
      <c r="P2884">
        <f>(C2884-Key!$B$1)*24</f>
        <v>-1.6666666720993817E-2</v>
      </c>
      <c r="Q2884">
        <f>(Key!$B$2-'17.1'!C2884)*24</f>
        <v>2.9666666667326353</v>
      </c>
      <c r="R2884" s="3">
        <f>C2884-(M2884-Key!$B$5)/(24*Key!$B$6)</f>
        <v>44130.612574074068</v>
      </c>
      <c r="S2884">
        <f>M2884-Key!$B$5</f>
        <v>14.92</v>
      </c>
      <c r="T2884" s="2">
        <f t="shared" si="225"/>
        <v>44129.625</v>
      </c>
      <c r="U2884" t="str">
        <f t="shared" si="226"/>
        <v>10-25-2020 15:00</v>
      </c>
      <c r="V2884">
        <f>IFERROR(IF(W2884=Z2884,VLOOKUP($U2884,[1]C8842!$G$2:$M$145,3,FALSE),0),0)</f>
        <v>23</v>
      </c>
      <c r="W2884">
        <f>VLOOKUP(RIGHT($V$1,5),Key!$A$9:$B$14,2,FALSE)</f>
        <v>10.199999999999999</v>
      </c>
      <c r="X2884">
        <f t="shared" ref="X2884:X2947" si="229">$X$2</f>
        <v>0</v>
      </c>
      <c r="Y2884">
        <f>VLOOKUP(RIGHT($X$1,5),Key!$A$9:$B$14,2,FALSE)</f>
        <v>3.7</v>
      </c>
      <c r="Z2884">
        <f t="shared" si="227"/>
        <v>10.199999999999999</v>
      </c>
      <c r="AA2884">
        <f t="shared" si="228"/>
        <v>23</v>
      </c>
    </row>
    <row r="2885" spans="1:27" x14ac:dyDescent="0.3">
      <c r="A2885">
        <v>100067</v>
      </c>
      <c r="B2885">
        <v>230922</v>
      </c>
      <c r="C2885" s="3">
        <v>44130.626388888886</v>
      </c>
      <c r="D2885">
        <v>3</v>
      </c>
      <c r="E2885">
        <v>2</v>
      </c>
      <c r="F2885" t="s">
        <v>26</v>
      </c>
      <c r="G2885">
        <v>1</v>
      </c>
      <c r="H2885">
        <v>74.40625</v>
      </c>
      <c r="I2885">
        <v>17.839839999999999</v>
      </c>
      <c r="J2885">
        <v>0.8515625</v>
      </c>
      <c r="K2885">
        <v>94.039060000000006</v>
      </c>
      <c r="L2885" s="3">
        <v>44130.379861111112</v>
      </c>
      <c r="M2885">
        <v>17.18</v>
      </c>
      <c r="N2885" t="s">
        <v>28</v>
      </c>
      <c r="P2885">
        <f>(C2885-Key!$B$1)*24</f>
        <v>-1.6666666720993817E-2</v>
      </c>
      <c r="Q2885">
        <f>(Key!$B$2-'17.1'!C2885)*24</f>
        <v>2.9666666667326353</v>
      </c>
      <c r="R2885" s="3">
        <f>C2885-(M2885-Key!$B$5)/(24*Key!$B$6)</f>
        <v>44130.612574074068</v>
      </c>
      <c r="S2885">
        <f>M2885-Key!$B$5</f>
        <v>14.92</v>
      </c>
      <c r="T2885" s="2">
        <f t="shared" si="225"/>
        <v>44129.625</v>
      </c>
      <c r="U2885" t="str">
        <f t="shared" si="226"/>
        <v>10-25-2020 15:00</v>
      </c>
      <c r="V2885">
        <f>IFERROR(IF(W2885=Z2885,VLOOKUP($U2885,[1]C8842!$G$2:$M$145,3,FALSE),0),0)</f>
        <v>23</v>
      </c>
      <c r="W2885">
        <f>VLOOKUP(RIGHT($V$1,5),Key!$A$9:$B$14,2,FALSE)</f>
        <v>10.199999999999999</v>
      </c>
      <c r="X2885">
        <f t="shared" si="229"/>
        <v>0</v>
      </c>
      <c r="Y2885">
        <f>VLOOKUP(RIGHT($X$1,5),Key!$A$9:$B$14,2,FALSE)</f>
        <v>3.7</v>
      </c>
      <c r="Z2885">
        <f t="shared" si="227"/>
        <v>10.199999999999999</v>
      </c>
      <c r="AA2885">
        <f t="shared" si="228"/>
        <v>23</v>
      </c>
    </row>
    <row r="2886" spans="1:27" x14ac:dyDescent="0.3">
      <c r="A2886">
        <v>100067</v>
      </c>
      <c r="B2886">
        <v>230922</v>
      </c>
      <c r="C2886" s="3">
        <v>44130.626388888886</v>
      </c>
      <c r="D2886">
        <v>3</v>
      </c>
      <c r="E2886">
        <v>2</v>
      </c>
      <c r="F2886" t="s">
        <v>26</v>
      </c>
      <c r="G2886">
        <v>1</v>
      </c>
      <c r="H2886">
        <v>69.894530000000003</v>
      </c>
      <c r="I2886">
        <v>19.839839999999999</v>
      </c>
      <c r="J2886">
        <v>0.98046880000000003</v>
      </c>
      <c r="K2886">
        <v>95.039060000000006</v>
      </c>
      <c r="L2886" s="3">
        <v>44130.379861111112</v>
      </c>
      <c r="M2886">
        <v>17.18</v>
      </c>
      <c r="N2886" t="s">
        <v>28</v>
      </c>
      <c r="P2886">
        <f>(C2886-Key!$B$1)*24</f>
        <v>-1.6666666720993817E-2</v>
      </c>
      <c r="Q2886">
        <f>(Key!$B$2-'17.1'!C2886)*24</f>
        <v>2.9666666667326353</v>
      </c>
      <c r="R2886" s="3">
        <f>C2886-(M2886-Key!$B$5)/(24*Key!$B$6)</f>
        <v>44130.612574074068</v>
      </c>
      <c r="S2886">
        <f>M2886-Key!$B$5</f>
        <v>14.92</v>
      </c>
      <c r="T2886" s="2">
        <f t="shared" si="225"/>
        <v>44129.625</v>
      </c>
      <c r="U2886" t="str">
        <f t="shared" si="226"/>
        <v>10-25-2020 15:00</v>
      </c>
      <c r="V2886">
        <f>IFERROR(IF(W2886=Z2886,VLOOKUP($U2886,[1]C8842!$G$2:$M$145,3,FALSE),0),0)</f>
        <v>23</v>
      </c>
      <c r="W2886">
        <f>VLOOKUP(RIGHT($V$1,5),Key!$A$9:$B$14,2,FALSE)</f>
        <v>10.199999999999999</v>
      </c>
      <c r="X2886">
        <f t="shared" si="229"/>
        <v>0</v>
      </c>
      <c r="Y2886">
        <f>VLOOKUP(RIGHT($X$1,5),Key!$A$9:$B$14,2,FALSE)</f>
        <v>3.7</v>
      </c>
      <c r="Z2886">
        <f t="shared" si="227"/>
        <v>10.199999999999999</v>
      </c>
      <c r="AA2886">
        <f t="shared" si="228"/>
        <v>23</v>
      </c>
    </row>
    <row r="2887" spans="1:27" x14ac:dyDescent="0.3">
      <c r="A2887">
        <v>100067</v>
      </c>
      <c r="B2887">
        <v>230922</v>
      </c>
      <c r="C2887" s="3">
        <v>44130.627083333333</v>
      </c>
      <c r="D2887">
        <v>3</v>
      </c>
      <c r="E2887">
        <v>2</v>
      </c>
      <c r="F2887" t="s">
        <v>26</v>
      </c>
      <c r="G2887">
        <v>1</v>
      </c>
      <c r="H2887">
        <v>65.988280000000003</v>
      </c>
      <c r="I2887">
        <v>14.53125</v>
      </c>
      <c r="J2887">
        <v>0.828125</v>
      </c>
      <c r="K2887">
        <v>94.039060000000006</v>
      </c>
      <c r="L2887" s="3">
        <v>44130.379861111112</v>
      </c>
      <c r="M2887">
        <v>17.18</v>
      </c>
      <c r="N2887" t="s">
        <v>28</v>
      </c>
      <c r="P2887">
        <f>(C2887-Key!$B$1)*24</f>
        <v>0</v>
      </c>
      <c r="Q2887">
        <f>(Key!$B$2-'17.1'!C2887)*24</f>
        <v>2.9500000000116415</v>
      </c>
      <c r="R2887" s="3">
        <f>C2887-(M2887-Key!$B$5)/(24*Key!$B$6)</f>
        <v>44130.613268518515</v>
      </c>
      <c r="S2887">
        <f>M2887-Key!$B$5</f>
        <v>14.92</v>
      </c>
      <c r="T2887" s="2">
        <f t="shared" si="225"/>
        <v>44129.625</v>
      </c>
      <c r="U2887" t="str">
        <f t="shared" si="226"/>
        <v>10-25-2020 15:00</v>
      </c>
      <c r="V2887">
        <f>IFERROR(IF(W2887=Z2887,VLOOKUP($U2887,[1]C8842!$G$2:$M$145,3,FALSE),0),0)</f>
        <v>23</v>
      </c>
      <c r="W2887">
        <f>VLOOKUP(RIGHT($V$1,5),Key!$A$9:$B$14,2,FALSE)</f>
        <v>10.199999999999999</v>
      </c>
      <c r="X2887">
        <f t="shared" si="229"/>
        <v>0</v>
      </c>
      <c r="Y2887">
        <f>VLOOKUP(RIGHT($X$1,5),Key!$A$9:$B$14,2,FALSE)</f>
        <v>3.7</v>
      </c>
      <c r="Z2887">
        <f t="shared" si="227"/>
        <v>10.199999999999999</v>
      </c>
      <c r="AA2887">
        <f t="shared" si="228"/>
        <v>23</v>
      </c>
    </row>
    <row r="2888" spans="1:27" x14ac:dyDescent="0.3">
      <c r="A2888">
        <v>100067</v>
      </c>
      <c r="B2888">
        <v>230922</v>
      </c>
      <c r="C2888" s="3">
        <v>44130.627083333333</v>
      </c>
      <c r="D2888">
        <v>2</v>
      </c>
      <c r="E2888">
        <v>1</v>
      </c>
      <c r="F2888" t="s">
        <v>26</v>
      </c>
      <c r="G2888">
        <v>1</v>
      </c>
      <c r="H2888">
        <v>75.433589999999995</v>
      </c>
      <c r="I2888">
        <v>19.683589999999999</v>
      </c>
      <c r="J2888">
        <v>0.90625</v>
      </c>
      <c r="K2888">
        <v>82.035160000000005</v>
      </c>
      <c r="L2888" s="3">
        <v>44130.379861111112</v>
      </c>
      <c r="M2888">
        <v>17.18</v>
      </c>
      <c r="N2888" t="s">
        <v>28</v>
      </c>
      <c r="P2888">
        <f>(C2888-Key!$B$1)*24</f>
        <v>0</v>
      </c>
      <c r="Q2888">
        <f>(Key!$B$2-'17.1'!C2888)*24</f>
        <v>2.9500000000116415</v>
      </c>
      <c r="R2888" s="3">
        <f>C2888-(M2888-Key!$B$5)/(24*Key!$B$6)</f>
        <v>44130.613268518515</v>
      </c>
      <c r="S2888">
        <f>M2888-Key!$B$5</f>
        <v>14.92</v>
      </c>
      <c r="T2888" s="2">
        <f t="shared" si="225"/>
        <v>44129.625</v>
      </c>
      <c r="U2888" t="str">
        <f t="shared" si="226"/>
        <v>10-25-2020 15:00</v>
      </c>
      <c r="V2888">
        <f>IFERROR(IF(W2888=Z2888,VLOOKUP($U2888,[1]C8842!$G$2:$M$145,3,FALSE),0),0)</f>
        <v>23</v>
      </c>
      <c r="W2888">
        <f>VLOOKUP(RIGHT($V$1,5),Key!$A$9:$B$14,2,FALSE)</f>
        <v>10.199999999999999</v>
      </c>
      <c r="X2888">
        <f t="shared" si="229"/>
        <v>0</v>
      </c>
      <c r="Y2888">
        <f>VLOOKUP(RIGHT($X$1,5),Key!$A$9:$B$14,2,FALSE)</f>
        <v>3.7</v>
      </c>
      <c r="Z2888">
        <f t="shared" si="227"/>
        <v>10.199999999999999</v>
      </c>
      <c r="AA2888">
        <f t="shared" si="228"/>
        <v>23</v>
      </c>
    </row>
    <row r="2889" spans="1:27" x14ac:dyDescent="0.3">
      <c r="A2889">
        <v>100067</v>
      </c>
      <c r="B2889">
        <v>230922</v>
      </c>
      <c r="C2889" s="3">
        <v>44130.627083333333</v>
      </c>
      <c r="D2889">
        <v>0</v>
      </c>
      <c r="E2889">
        <v>2</v>
      </c>
      <c r="F2889" t="s">
        <v>25</v>
      </c>
      <c r="G2889">
        <v>1</v>
      </c>
      <c r="H2889">
        <v>70.921880000000002</v>
      </c>
      <c r="I2889">
        <v>15.625</v>
      </c>
      <c r="J2889">
        <v>0.80859380000000003</v>
      </c>
      <c r="K2889">
        <v>48.019530000000003</v>
      </c>
      <c r="L2889" s="3">
        <v>44130.379861111112</v>
      </c>
      <c r="M2889">
        <v>17.18</v>
      </c>
      <c r="N2889" t="s">
        <v>28</v>
      </c>
      <c r="P2889">
        <f>(C2889-Key!$B$1)*24</f>
        <v>0</v>
      </c>
      <c r="Q2889">
        <f>(Key!$B$2-'17.1'!C2889)*24</f>
        <v>2.9500000000116415</v>
      </c>
      <c r="R2889" s="3">
        <f>C2889-(M2889-Key!$B$5)/(24*Key!$B$6)</f>
        <v>44130.613268518515</v>
      </c>
      <c r="S2889">
        <f>M2889-Key!$B$5</f>
        <v>14.92</v>
      </c>
      <c r="T2889" s="2">
        <f t="shared" si="225"/>
        <v>44129.625</v>
      </c>
      <c r="U2889" t="str">
        <f t="shared" si="226"/>
        <v>10-25-2020 15:00</v>
      </c>
      <c r="V2889">
        <f>IFERROR(IF(W2889=Z2889,VLOOKUP($U2889,[1]C8842!$G$2:$M$145,3,FALSE),0),0)</f>
        <v>23</v>
      </c>
      <c r="W2889">
        <f>VLOOKUP(RIGHT($V$1,5),Key!$A$9:$B$14,2,FALSE)</f>
        <v>10.199999999999999</v>
      </c>
      <c r="X2889">
        <f t="shared" si="229"/>
        <v>0</v>
      </c>
      <c r="Y2889">
        <f>VLOOKUP(RIGHT($X$1,5),Key!$A$9:$B$14,2,FALSE)</f>
        <v>3.7</v>
      </c>
      <c r="Z2889">
        <f t="shared" si="227"/>
        <v>10.199999999999999</v>
      </c>
      <c r="AA2889">
        <f t="shared" si="228"/>
        <v>23</v>
      </c>
    </row>
    <row r="2890" spans="1:27" x14ac:dyDescent="0.3">
      <c r="A2890">
        <v>100067</v>
      </c>
      <c r="B2890">
        <v>230922</v>
      </c>
      <c r="C2890" s="3">
        <v>44130.627083333333</v>
      </c>
      <c r="D2890">
        <v>3</v>
      </c>
      <c r="E2890">
        <v>2</v>
      </c>
      <c r="F2890" t="s">
        <v>26</v>
      </c>
      <c r="G2890">
        <v>1</v>
      </c>
      <c r="H2890">
        <v>66.710939999999994</v>
      </c>
      <c r="I2890">
        <v>16.984380000000002</v>
      </c>
      <c r="J2890">
        <v>0.9140625</v>
      </c>
      <c r="K2890">
        <v>94.039060000000006</v>
      </c>
      <c r="L2890" s="3">
        <v>44130.379861111112</v>
      </c>
      <c r="M2890">
        <v>17.18</v>
      </c>
      <c r="N2890" t="s">
        <v>28</v>
      </c>
      <c r="P2890">
        <f>(C2890-Key!$B$1)*24</f>
        <v>0</v>
      </c>
      <c r="Q2890">
        <f>(Key!$B$2-'17.1'!C2890)*24</f>
        <v>2.9500000000116415</v>
      </c>
      <c r="R2890" s="3">
        <f>C2890-(M2890-Key!$B$5)/(24*Key!$B$6)</f>
        <v>44130.613268518515</v>
      </c>
      <c r="S2890">
        <f>M2890-Key!$B$5</f>
        <v>14.92</v>
      </c>
      <c r="T2890" s="2">
        <f t="shared" si="225"/>
        <v>44129.625</v>
      </c>
      <c r="U2890" t="str">
        <f t="shared" si="226"/>
        <v>10-25-2020 15:00</v>
      </c>
      <c r="V2890">
        <f>IFERROR(IF(W2890=Z2890,VLOOKUP($U2890,[1]C8842!$G$2:$M$145,3,FALSE),0),0)</f>
        <v>23</v>
      </c>
      <c r="W2890">
        <f>VLOOKUP(RIGHT($V$1,5),Key!$A$9:$B$14,2,FALSE)</f>
        <v>10.199999999999999</v>
      </c>
      <c r="X2890">
        <f t="shared" si="229"/>
        <v>0</v>
      </c>
      <c r="Y2890">
        <f>VLOOKUP(RIGHT($X$1,5),Key!$A$9:$B$14,2,FALSE)</f>
        <v>3.7</v>
      </c>
      <c r="Z2890">
        <f t="shared" si="227"/>
        <v>10.199999999999999</v>
      </c>
      <c r="AA2890">
        <f t="shared" si="228"/>
        <v>23</v>
      </c>
    </row>
    <row r="2891" spans="1:27" x14ac:dyDescent="0.3">
      <c r="A2891">
        <v>100067</v>
      </c>
      <c r="B2891">
        <v>230922</v>
      </c>
      <c r="C2891" s="3">
        <v>44130.627083333333</v>
      </c>
      <c r="D2891">
        <v>3</v>
      </c>
      <c r="E2891">
        <v>2</v>
      </c>
      <c r="F2891" t="s">
        <v>26</v>
      </c>
      <c r="G2891">
        <v>4</v>
      </c>
      <c r="H2891">
        <v>69.140630000000002</v>
      </c>
      <c r="I2891">
        <v>76.929689999999994</v>
      </c>
      <c r="J2891">
        <v>3.1914060000000002</v>
      </c>
      <c r="K2891">
        <v>94.039060000000006</v>
      </c>
      <c r="L2891" s="3">
        <v>44130.379861111112</v>
      </c>
      <c r="M2891">
        <v>17.18</v>
      </c>
      <c r="N2891" t="s">
        <v>28</v>
      </c>
      <c r="P2891">
        <f>(C2891-Key!$B$1)*24</f>
        <v>0</v>
      </c>
      <c r="Q2891">
        <f>(Key!$B$2-'17.1'!C2891)*24</f>
        <v>2.9500000000116415</v>
      </c>
      <c r="R2891" s="3">
        <f>C2891-(M2891-Key!$B$5)/(24*Key!$B$6)</f>
        <v>44130.613268518515</v>
      </c>
      <c r="S2891">
        <f>M2891-Key!$B$5</f>
        <v>14.92</v>
      </c>
      <c r="T2891" s="2">
        <f t="shared" si="225"/>
        <v>44129.625</v>
      </c>
      <c r="U2891" t="str">
        <f t="shared" si="226"/>
        <v>10-25-2020 15:00</v>
      </c>
      <c r="V2891">
        <f>IFERROR(IF(W2891=Z2891,VLOOKUP($U2891,[1]C8842!$G$2:$M$145,3,FALSE),0),0)</f>
        <v>23</v>
      </c>
      <c r="W2891">
        <f>VLOOKUP(RIGHT($V$1,5),Key!$A$9:$B$14,2,FALSE)</f>
        <v>10.199999999999999</v>
      </c>
      <c r="X2891">
        <f t="shared" si="229"/>
        <v>0</v>
      </c>
      <c r="Y2891">
        <f>VLOOKUP(RIGHT($X$1,5),Key!$A$9:$B$14,2,FALSE)</f>
        <v>3.7</v>
      </c>
      <c r="Z2891">
        <f t="shared" si="227"/>
        <v>10.199999999999999</v>
      </c>
      <c r="AA2891">
        <f t="shared" si="228"/>
        <v>23</v>
      </c>
    </row>
    <row r="2892" spans="1:27" x14ac:dyDescent="0.3">
      <c r="A2892">
        <v>100067</v>
      </c>
      <c r="B2892">
        <v>230922</v>
      </c>
      <c r="C2892" s="3">
        <v>44130.627083333333</v>
      </c>
      <c r="D2892">
        <v>2</v>
      </c>
      <c r="E2892">
        <v>1</v>
      </c>
      <c r="F2892" t="s">
        <v>26</v>
      </c>
      <c r="G2892">
        <v>4</v>
      </c>
      <c r="H2892">
        <v>67.84375</v>
      </c>
      <c r="I2892">
        <v>76.855469999999997</v>
      </c>
      <c r="J2892">
        <v>3.25</v>
      </c>
      <c r="K2892">
        <v>88.035160000000005</v>
      </c>
      <c r="L2892" s="3">
        <v>44130.379861111112</v>
      </c>
      <c r="M2892">
        <v>17.18</v>
      </c>
      <c r="N2892" t="s">
        <v>28</v>
      </c>
      <c r="P2892">
        <f>(C2892-Key!$B$1)*24</f>
        <v>0</v>
      </c>
      <c r="Q2892">
        <f>(Key!$B$2-'17.1'!C2892)*24</f>
        <v>2.9500000000116415</v>
      </c>
      <c r="R2892" s="3">
        <f>C2892-(M2892-Key!$B$5)/(24*Key!$B$6)</f>
        <v>44130.613268518515</v>
      </c>
      <c r="S2892">
        <f>M2892-Key!$B$5</f>
        <v>14.92</v>
      </c>
      <c r="T2892" s="2">
        <f t="shared" si="225"/>
        <v>44129.625</v>
      </c>
      <c r="U2892" t="str">
        <f t="shared" si="226"/>
        <v>10-25-2020 15:00</v>
      </c>
      <c r="V2892">
        <f>IFERROR(IF(W2892=Z2892,VLOOKUP($U2892,[1]C8842!$G$2:$M$145,3,FALSE),0),0)</f>
        <v>23</v>
      </c>
      <c r="W2892">
        <f>VLOOKUP(RIGHT($V$1,5),Key!$A$9:$B$14,2,FALSE)</f>
        <v>10.199999999999999</v>
      </c>
      <c r="X2892">
        <f t="shared" si="229"/>
        <v>0</v>
      </c>
      <c r="Y2892">
        <f>VLOOKUP(RIGHT($X$1,5),Key!$A$9:$B$14,2,FALSE)</f>
        <v>3.7</v>
      </c>
      <c r="Z2892">
        <f t="shared" si="227"/>
        <v>10.199999999999999</v>
      </c>
      <c r="AA2892">
        <f t="shared" si="228"/>
        <v>23</v>
      </c>
    </row>
    <row r="2893" spans="1:27" x14ac:dyDescent="0.3">
      <c r="A2893">
        <v>100067</v>
      </c>
      <c r="B2893">
        <v>230922</v>
      </c>
      <c r="C2893" s="3">
        <v>44130.627083333333</v>
      </c>
      <c r="D2893">
        <v>2</v>
      </c>
      <c r="E2893">
        <v>1</v>
      </c>
      <c r="F2893" t="s">
        <v>26</v>
      </c>
      <c r="G2893">
        <v>1</v>
      </c>
      <c r="H2893">
        <v>67.253910000000005</v>
      </c>
      <c r="I2893">
        <v>14.867190000000001</v>
      </c>
      <c r="J2893">
        <v>0.82421880000000003</v>
      </c>
      <c r="K2893">
        <v>80.03125</v>
      </c>
      <c r="L2893" s="3">
        <v>44130.379861111112</v>
      </c>
      <c r="M2893">
        <v>17.18</v>
      </c>
      <c r="N2893" t="s">
        <v>28</v>
      </c>
      <c r="P2893">
        <f>(C2893-Key!$B$1)*24</f>
        <v>0</v>
      </c>
      <c r="Q2893">
        <f>(Key!$B$2-'17.1'!C2893)*24</f>
        <v>2.9500000000116415</v>
      </c>
      <c r="R2893" s="3">
        <f>C2893-(M2893-Key!$B$5)/(24*Key!$B$6)</f>
        <v>44130.613268518515</v>
      </c>
      <c r="S2893">
        <f>M2893-Key!$B$5</f>
        <v>14.92</v>
      </c>
      <c r="T2893" s="2">
        <f t="shared" si="225"/>
        <v>44129.625</v>
      </c>
      <c r="U2893" t="str">
        <f t="shared" si="226"/>
        <v>10-25-2020 15:00</v>
      </c>
      <c r="V2893">
        <f>IFERROR(IF(W2893=Z2893,VLOOKUP($U2893,[1]C8842!$G$2:$M$145,3,FALSE),0),0)</f>
        <v>23</v>
      </c>
      <c r="W2893">
        <f>VLOOKUP(RIGHT($V$1,5),Key!$A$9:$B$14,2,FALSE)</f>
        <v>10.199999999999999</v>
      </c>
      <c r="X2893">
        <f t="shared" si="229"/>
        <v>0</v>
      </c>
      <c r="Y2893">
        <f>VLOOKUP(RIGHT($X$1,5),Key!$A$9:$B$14,2,FALSE)</f>
        <v>3.7</v>
      </c>
      <c r="Z2893">
        <f t="shared" si="227"/>
        <v>10.199999999999999</v>
      </c>
      <c r="AA2893">
        <f t="shared" si="228"/>
        <v>23</v>
      </c>
    </row>
    <row r="2894" spans="1:27" x14ac:dyDescent="0.3">
      <c r="A2894">
        <v>100067</v>
      </c>
      <c r="B2894">
        <v>230922</v>
      </c>
      <c r="C2894" s="3">
        <v>44130.627083333333</v>
      </c>
      <c r="D2894">
        <v>3</v>
      </c>
      <c r="E2894">
        <v>2</v>
      </c>
      <c r="F2894" t="s">
        <v>26</v>
      </c>
      <c r="G2894">
        <v>4</v>
      </c>
      <c r="H2894">
        <v>65.054689999999994</v>
      </c>
      <c r="I2894">
        <v>70.097660000000005</v>
      </c>
      <c r="J2894">
        <v>3.1132810000000002</v>
      </c>
      <c r="K2894">
        <v>94.039060000000006</v>
      </c>
      <c r="L2894" s="3">
        <v>44130.379861111112</v>
      </c>
      <c r="M2894">
        <v>17.18</v>
      </c>
      <c r="N2894" t="s">
        <v>28</v>
      </c>
      <c r="P2894">
        <f>(C2894-Key!$B$1)*24</f>
        <v>0</v>
      </c>
      <c r="Q2894">
        <f>(Key!$B$2-'17.1'!C2894)*24</f>
        <v>2.9500000000116415</v>
      </c>
      <c r="R2894" s="3">
        <f>C2894-(M2894-Key!$B$5)/(24*Key!$B$6)</f>
        <v>44130.613268518515</v>
      </c>
      <c r="S2894">
        <f>M2894-Key!$B$5</f>
        <v>14.92</v>
      </c>
      <c r="T2894" s="2">
        <f t="shared" si="225"/>
        <v>44129.625</v>
      </c>
      <c r="U2894" t="str">
        <f t="shared" si="226"/>
        <v>10-25-2020 15:00</v>
      </c>
      <c r="V2894">
        <f>IFERROR(IF(W2894=Z2894,VLOOKUP($U2894,[1]C8842!$G$2:$M$145,3,FALSE),0),0)</f>
        <v>23</v>
      </c>
      <c r="W2894">
        <f>VLOOKUP(RIGHT($V$1,5),Key!$A$9:$B$14,2,FALSE)</f>
        <v>10.199999999999999</v>
      </c>
      <c r="X2894">
        <f t="shared" si="229"/>
        <v>0</v>
      </c>
      <c r="Y2894">
        <f>VLOOKUP(RIGHT($X$1,5),Key!$A$9:$B$14,2,FALSE)</f>
        <v>3.7</v>
      </c>
      <c r="Z2894">
        <f t="shared" si="227"/>
        <v>10.199999999999999</v>
      </c>
      <c r="AA2894">
        <f t="shared" si="228"/>
        <v>23</v>
      </c>
    </row>
    <row r="2895" spans="1:27" x14ac:dyDescent="0.3">
      <c r="A2895">
        <v>100067</v>
      </c>
      <c r="B2895">
        <v>230922</v>
      </c>
      <c r="C2895" s="3">
        <v>44130.627083333333</v>
      </c>
      <c r="D2895">
        <v>3</v>
      </c>
      <c r="E2895">
        <v>2</v>
      </c>
      <c r="F2895" t="s">
        <v>26</v>
      </c>
      <c r="G2895">
        <v>5</v>
      </c>
      <c r="H2895">
        <v>56.769530000000003</v>
      </c>
      <c r="I2895">
        <v>96</v>
      </c>
      <c r="J2895">
        <v>4.78125</v>
      </c>
      <c r="K2895">
        <v>94.039060000000006</v>
      </c>
      <c r="L2895" s="3">
        <v>44130.379861111112</v>
      </c>
      <c r="M2895">
        <v>17.18</v>
      </c>
      <c r="N2895" t="s">
        <v>28</v>
      </c>
      <c r="P2895">
        <f>(C2895-Key!$B$1)*24</f>
        <v>0</v>
      </c>
      <c r="Q2895">
        <f>(Key!$B$2-'17.1'!C2895)*24</f>
        <v>2.9500000000116415</v>
      </c>
      <c r="R2895" s="3">
        <f>C2895-(M2895-Key!$B$5)/(24*Key!$B$6)</f>
        <v>44130.613268518515</v>
      </c>
      <c r="S2895">
        <f>M2895-Key!$B$5</f>
        <v>14.92</v>
      </c>
      <c r="T2895" s="2">
        <f t="shared" si="225"/>
        <v>44129.625</v>
      </c>
      <c r="U2895" t="str">
        <f t="shared" si="226"/>
        <v>10-25-2020 15:00</v>
      </c>
      <c r="V2895">
        <f>IFERROR(IF(W2895=Z2895,VLOOKUP($U2895,[1]C8842!$G$2:$M$145,3,FALSE),0),0)</f>
        <v>23</v>
      </c>
      <c r="W2895">
        <f>VLOOKUP(RIGHT($V$1,5),Key!$A$9:$B$14,2,FALSE)</f>
        <v>10.199999999999999</v>
      </c>
      <c r="X2895">
        <f t="shared" si="229"/>
        <v>0</v>
      </c>
      <c r="Y2895">
        <f>VLOOKUP(RIGHT($X$1,5),Key!$A$9:$B$14,2,FALSE)</f>
        <v>3.7</v>
      </c>
      <c r="Z2895">
        <f t="shared" si="227"/>
        <v>10.199999999999999</v>
      </c>
      <c r="AA2895">
        <f t="shared" si="228"/>
        <v>23</v>
      </c>
    </row>
    <row r="2896" spans="1:27" x14ac:dyDescent="0.3">
      <c r="A2896">
        <v>100067</v>
      </c>
      <c r="B2896">
        <v>230922</v>
      </c>
      <c r="C2896" s="3">
        <v>44130.627083333333</v>
      </c>
      <c r="D2896">
        <v>0</v>
      </c>
      <c r="E2896">
        <v>2</v>
      </c>
      <c r="F2896" t="s">
        <v>25</v>
      </c>
      <c r="G2896">
        <v>1</v>
      </c>
      <c r="H2896">
        <v>67.652339999999995</v>
      </c>
      <c r="I2896">
        <v>15.54688</v>
      </c>
      <c r="J2896">
        <v>0.84765630000000003</v>
      </c>
      <c r="K2896">
        <v>46.019530000000003</v>
      </c>
      <c r="L2896" s="3">
        <v>44130.379861111112</v>
      </c>
      <c r="M2896">
        <v>17.18</v>
      </c>
      <c r="N2896" t="s">
        <v>28</v>
      </c>
      <c r="P2896">
        <f>(C2896-Key!$B$1)*24</f>
        <v>0</v>
      </c>
      <c r="Q2896">
        <f>(Key!$B$2-'17.1'!C2896)*24</f>
        <v>2.9500000000116415</v>
      </c>
      <c r="R2896" s="3">
        <f>C2896-(M2896-Key!$B$5)/(24*Key!$B$6)</f>
        <v>44130.613268518515</v>
      </c>
      <c r="S2896">
        <f>M2896-Key!$B$5</f>
        <v>14.92</v>
      </c>
      <c r="T2896" s="2">
        <f t="shared" si="225"/>
        <v>44129.625</v>
      </c>
      <c r="U2896" t="str">
        <f t="shared" si="226"/>
        <v>10-25-2020 15:00</v>
      </c>
      <c r="V2896">
        <f>IFERROR(IF(W2896=Z2896,VLOOKUP($U2896,[1]C8842!$G$2:$M$145,3,FALSE),0),0)</f>
        <v>23</v>
      </c>
      <c r="W2896">
        <f>VLOOKUP(RIGHT($V$1,5),Key!$A$9:$B$14,2,FALSE)</f>
        <v>10.199999999999999</v>
      </c>
      <c r="X2896">
        <f t="shared" si="229"/>
        <v>0</v>
      </c>
      <c r="Y2896">
        <f>VLOOKUP(RIGHT($X$1,5),Key!$A$9:$B$14,2,FALSE)</f>
        <v>3.7</v>
      </c>
      <c r="Z2896">
        <f t="shared" si="227"/>
        <v>10.199999999999999</v>
      </c>
      <c r="AA2896">
        <f t="shared" si="228"/>
        <v>23</v>
      </c>
    </row>
    <row r="2897" spans="1:27" x14ac:dyDescent="0.3">
      <c r="A2897">
        <v>100067</v>
      </c>
      <c r="B2897">
        <v>230922</v>
      </c>
      <c r="C2897" s="3">
        <v>44130.627083333333</v>
      </c>
      <c r="D2897">
        <v>1</v>
      </c>
      <c r="E2897">
        <v>1</v>
      </c>
      <c r="F2897" t="s">
        <v>25</v>
      </c>
      <c r="G2897">
        <v>1</v>
      </c>
      <c r="H2897">
        <v>67.96875</v>
      </c>
      <c r="I2897">
        <v>14.941409999999999</v>
      </c>
      <c r="J2897">
        <v>0.81640630000000003</v>
      </c>
      <c r="K2897">
        <v>56.023440000000001</v>
      </c>
      <c r="L2897" s="3">
        <v>44130.379861111112</v>
      </c>
      <c r="M2897">
        <v>17.18</v>
      </c>
      <c r="N2897" t="s">
        <v>28</v>
      </c>
      <c r="P2897">
        <f>(C2897-Key!$B$1)*24</f>
        <v>0</v>
      </c>
      <c r="Q2897">
        <f>(Key!$B$2-'17.1'!C2897)*24</f>
        <v>2.9500000000116415</v>
      </c>
      <c r="R2897" s="3">
        <f>C2897-(M2897-Key!$B$5)/(24*Key!$B$6)</f>
        <v>44130.613268518515</v>
      </c>
      <c r="S2897">
        <f>M2897-Key!$B$5</f>
        <v>14.92</v>
      </c>
      <c r="T2897" s="2">
        <f t="shared" si="225"/>
        <v>44129.625</v>
      </c>
      <c r="U2897" t="str">
        <f t="shared" si="226"/>
        <v>10-25-2020 15:00</v>
      </c>
      <c r="V2897">
        <f>IFERROR(IF(W2897=Z2897,VLOOKUP($U2897,[1]C8842!$G$2:$M$145,3,FALSE),0),0)</f>
        <v>23</v>
      </c>
      <c r="W2897">
        <f>VLOOKUP(RIGHT($V$1,5),Key!$A$9:$B$14,2,FALSE)</f>
        <v>10.199999999999999</v>
      </c>
      <c r="X2897">
        <f t="shared" si="229"/>
        <v>0</v>
      </c>
      <c r="Y2897">
        <f>VLOOKUP(RIGHT($X$1,5),Key!$A$9:$B$14,2,FALSE)</f>
        <v>3.7</v>
      </c>
      <c r="Z2897">
        <f t="shared" si="227"/>
        <v>10.199999999999999</v>
      </c>
      <c r="AA2897">
        <f t="shared" si="228"/>
        <v>23</v>
      </c>
    </row>
    <row r="2898" spans="1:27" x14ac:dyDescent="0.3">
      <c r="A2898">
        <v>100067</v>
      </c>
      <c r="B2898">
        <v>230922</v>
      </c>
      <c r="C2898" s="3">
        <v>44130.627083333333</v>
      </c>
      <c r="D2898">
        <v>1</v>
      </c>
      <c r="E2898">
        <v>1</v>
      </c>
      <c r="F2898" t="s">
        <v>25</v>
      </c>
      <c r="G2898">
        <v>1</v>
      </c>
      <c r="H2898">
        <v>70.195310000000006</v>
      </c>
      <c r="I2898">
        <v>16.5</v>
      </c>
      <c r="J2898">
        <v>0.8515625</v>
      </c>
      <c r="K2898">
        <v>58.023440000000001</v>
      </c>
      <c r="L2898" s="3">
        <v>44130.379861111112</v>
      </c>
      <c r="M2898">
        <v>17.18</v>
      </c>
      <c r="N2898" t="s">
        <v>28</v>
      </c>
      <c r="P2898">
        <f>(C2898-Key!$B$1)*24</f>
        <v>0</v>
      </c>
      <c r="Q2898">
        <f>(Key!$B$2-'17.1'!C2898)*24</f>
        <v>2.9500000000116415</v>
      </c>
      <c r="R2898" s="3">
        <f>C2898-(M2898-Key!$B$5)/(24*Key!$B$6)</f>
        <v>44130.613268518515</v>
      </c>
      <c r="S2898">
        <f>M2898-Key!$B$5</f>
        <v>14.92</v>
      </c>
      <c r="T2898" s="2">
        <f t="shared" si="225"/>
        <v>44129.625</v>
      </c>
      <c r="U2898" t="str">
        <f t="shared" si="226"/>
        <v>10-25-2020 15:00</v>
      </c>
      <c r="V2898">
        <f>IFERROR(IF(W2898=Z2898,VLOOKUP($U2898,[1]C8842!$G$2:$M$145,3,FALSE),0),0)</f>
        <v>23</v>
      </c>
      <c r="W2898">
        <f>VLOOKUP(RIGHT($V$1,5),Key!$A$9:$B$14,2,FALSE)</f>
        <v>10.199999999999999</v>
      </c>
      <c r="X2898">
        <f t="shared" si="229"/>
        <v>0</v>
      </c>
      <c r="Y2898">
        <f>VLOOKUP(RIGHT($X$1,5),Key!$A$9:$B$14,2,FALSE)</f>
        <v>3.7</v>
      </c>
      <c r="Z2898">
        <f t="shared" si="227"/>
        <v>10.199999999999999</v>
      </c>
      <c r="AA2898">
        <f t="shared" si="228"/>
        <v>23</v>
      </c>
    </row>
    <row r="2899" spans="1:27" x14ac:dyDescent="0.3">
      <c r="A2899">
        <v>100067</v>
      </c>
      <c r="B2899">
        <v>230922</v>
      </c>
      <c r="C2899" s="3">
        <v>44130.627083333333</v>
      </c>
      <c r="D2899">
        <v>0</v>
      </c>
      <c r="E2899">
        <v>2</v>
      </c>
      <c r="F2899" t="s">
        <v>25</v>
      </c>
      <c r="G2899">
        <v>1</v>
      </c>
      <c r="H2899">
        <v>63.785159999999998</v>
      </c>
      <c r="I2899">
        <v>19.85547</v>
      </c>
      <c r="J2899">
        <v>1.078125</v>
      </c>
      <c r="K2899">
        <v>45.019530000000003</v>
      </c>
      <c r="L2899" s="3">
        <v>44130.379861111112</v>
      </c>
      <c r="M2899">
        <v>17.18</v>
      </c>
      <c r="N2899" t="s">
        <v>28</v>
      </c>
      <c r="P2899">
        <f>(C2899-Key!$B$1)*24</f>
        <v>0</v>
      </c>
      <c r="Q2899">
        <f>(Key!$B$2-'17.1'!C2899)*24</f>
        <v>2.9500000000116415</v>
      </c>
      <c r="R2899" s="3">
        <f>C2899-(M2899-Key!$B$5)/(24*Key!$B$6)</f>
        <v>44130.613268518515</v>
      </c>
      <c r="S2899">
        <f>M2899-Key!$B$5</f>
        <v>14.92</v>
      </c>
      <c r="T2899" s="2">
        <f t="shared" si="225"/>
        <v>44129.625</v>
      </c>
      <c r="U2899" t="str">
        <f t="shared" si="226"/>
        <v>10-25-2020 15:00</v>
      </c>
      <c r="V2899">
        <f>IFERROR(IF(W2899=Z2899,VLOOKUP($U2899,[1]C8842!$G$2:$M$145,3,FALSE),0),0)</f>
        <v>23</v>
      </c>
      <c r="W2899">
        <f>VLOOKUP(RIGHT($V$1,5),Key!$A$9:$B$14,2,FALSE)</f>
        <v>10.199999999999999</v>
      </c>
      <c r="X2899">
        <f t="shared" si="229"/>
        <v>0</v>
      </c>
      <c r="Y2899">
        <f>VLOOKUP(RIGHT($X$1,5),Key!$A$9:$B$14,2,FALSE)</f>
        <v>3.7</v>
      </c>
      <c r="Z2899">
        <f t="shared" si="227"/>
        <v>10.199999999999999</v>
      </c>
      <c r="AA2899">
        <f t="shared" si="228"/>
        <v>23</v>
      </c>
    </row>
    <row r="2900" spans="1:27" x14ac:dyDescent="0.3">
      <c r="A2900">
        <v>100067</v>
      </c>
      <c r="B2900">
        <v>230922</v>
      </c>
      <c r="C2900" s="3">
        <v>44130.627083333333</v>
      </c>
      <c r="D2900">
        <v>0</v>
      </c>
      <c r="E2900">
        <v>2</v>
      </c>
      <c r="F2900" t="s">
        <v>25</v>
      </c>
      <c r="G2900">
        <v>2</v>
      </c>
      <c r="H2900">
        <v>65.484380000000002</v>
      </c>
      <c r="I2900">
        <v>28.171880000000002</v>
      </c>
      <c r="J2900">
        <v>1.386719</v>
      </c>
      <c r="K2900">
        <v>46.019530000000003</v>
      </c>
      <c r="L2900" s="3">
        <v>44130.379861111112</v>
      </c>
      <c r="M2900">
        <v>17.18</v>
      </c>
      <c r="N2900" t="s">
        <v>28</v>
      </c>
      <c r="P2900">
        <f>(C2900-Key!$B$1)*24</f>
        <v>0</v>
      </c>
      <c r="Q2900">
        <f>(Key!$B$2-'17.1'!C2900)*24</f>
        <v>2.9500000000116415</v>
      </c>
      <c r="R2900" s="3">
        <f>C2900-(M2900-Key!$B$5)/(24*Key!$B$6)</f>
        <v>44130.613268518515</v>
      </c>
      <c r="S2900">
        <f>M2900-Key!$B$5</f>
        <v>14.92</v>
      </c>
      <c r="T2900" s="2">
        <f t="shared" si="225"/>
        <v>44129.625</v>
      </c>
      <c r="U2900" t="str">
        <f t="shared" si="226"/>
        <v>10-25-2020 15:00</v>
      </c>
      <c r="V2900">
        <f>IFERROR(IF(W2900=Z2900,VLOOKUP($U2900,[1]C8842!$G$2:$M$145,3,FALSE),0),0)</f>
        <v>23</v>
      </c>
      <c r="W2900">
        <f>VLOOKUP(RIGHT($V$1,5),Key!$A$9:$B$14,2,FALSE)</f>
        <v>10.199999999999999</v>
      </c>
      <c r="X2900">
        <f t="shared" si="229"/>
        <v>0</v>
      </c>
      <c r="Y2900">
        <f>VLOOKUP(RIGHT($X$1,5),Key!$A$9:$B$14,2,FALSE)</f>
        <v>3.7</v>
      </c>
      <c r="Z2900">
        <f t="shared" si="227"/>
        <v>10.199999999999999</v>
      </c>
      <c r="AA2900">
        <f t="shared" si="228"/>
        <v>23</v>
      </c>
    </row>
    <row r="2901" spans="1:27" x14ac:dyDescent="0.3">
      <c r="A2901">
        <v>100067</v>
      </c>
      <c r="B2901">
        <v>230922</v>
      </c>
      <c r="C2901" s="3">
        <v>44130.627083333333</v>
      </c>
      <c r="D2901">
        <v>1</v>
      </c>
      <c r="E2901">
        <v>1</v>
      </c>
      <c r="F2901" t="s">
        <v>25</v>
      </c>
      <c r="G2901">
        <v>1</v>
      </c>
      <c r="H2901">
        <v>65.902339999999995</v>
      </c>
      <c r="I2901">
        <v>15.54688</v>
      </c>
      <c r="J2901">
        <v>0.8671875</v>
      </c>
      <c r="K2901">
        <v>58.023440000000001</v>
      </c>
      <c r="L2901" s="3">
        <v>44130.379861111112</v>
      </c>
      <c r="M2901">
        <v>17.18</v>
      </c>
      <c r="N2901" t="s">
        <v>28</v>
      </c>
      <c r="P2901">
        <f>(C2901-Key!$B$1)*24</f>
        <v>0</v>
      </c>
      <c r="Q2901">
        <f>(Key!$B$2-'17.1'!C2901)*24</f>
        <v>2.9500000000116415</v>
      </c>
      <c r="R2901" s="3">
        <f>C2901-(M2901-Key!$B$5)/(24*Key!$B$6)</f>
        <v>44130.613268518515</v>
      </c>
      <c r="S2901">
        <f>M2901-Key!$B$5</f>
        <v>14.92</v>
      </c>
      <c r="T2901" s="2">
        <f t="shared" si="225"/>
        <v>44129.625</v>
      </c>
      <c r="U2901" t="str">
        <f t="shared" si="226"/>
        <v>10-25-2020 15:00</v>
      </c>
      <c r="V2901">
        <f>IFERROR(IF(W2901=Z2901,VLOOKUP($U2901,[1]C8842!$G$2:$M$145,3,FALSE),0),0)</f>
        <v>23</v>
      </c>
      <c r="W2901">
        <f>VLOOKUP(RIGHT($V$1,5),Key!$A$9:$B$14,2,FALSE)</f>
        <v>10.199999999999999</v>
      </c>
      <c r="X2901">
        <f t="shared" si="229"/>
        <v>0</v>
      </c>
      <c r="Y2901">
        <f>VLOOKUP(RIGHT($X$1,5),Key!$A$9:$B$14,2,FALSE)</f>
        <v>3.7</v>
      </c>
      <c r="Z2901">
        <f t="shared" si="227"/>
        <v>10.199999999999999</v>
      </c>
      <c r="AA2901">
        <f t="shared" si="228"/>
        <v>23</v>
      </c>
    </row>
    <row r="2902" spans="1:27" x14ac:dyDescent="0.3">
      <c r="A2902">
        <v>100067</v>
      </c>
      <c r="B2902">
        <v>230922</v>
      </c>
      <c r="C2902" s="3">
        <v>44130.627083333333</v>
      </c>
      <c r="D2902">
        <v>0</v>
      </c>
      <c r="E2902">
        <v>2</v>
      </c>
      <c r="F2902" t="s">
        <v>25</v>
      </c>
      <c r="G2902">
        <v>3</v>
      </c>
      <c r="H2902">
        <v>61.324219999999997</v>
      </c>
      <c r="I2902">
        <v>36.335940000000001</v>
      </c>
      <c r="J2902">
        <v>1.8359380000000001</v>
      </c>
      <c r="K2902">
        <v>45.019530000000003</v>
      </c>
      <c r="L2902" s="3">
        <v>44130.379861111112</v>
      </c>
      <c r="M2902">
        <v>17.18</v>
      </c>
      <c r="N2902" t="s">
        <v>28</v>
      </c>
      <c r="P2902">
        <f>(C2902-Key!$B$1)*24</f>
        <v>0</v>
      </c>
      <c r="Q2902">
        <f>(Key!$B$2-'17.1'!C2902)*24</f>
        <v>2.9500000000116415</v>
      </c>
      <c r="R2902" s="3">
        <f>C2902-(M2902-Key!$B$5)/(24*Key!$B$6)</f>
        <v>44130.613268518515</v>
      </c>
      <c r="S2902">
        <f>M2902-Key!$B$5</f>
        <v>14.92</v>
      </c>
      <c r="T2902" s="2">
        <f t="shared" si="225"/>
        <v>44129.625</v>
      </c>
      <c r="U2902" t="str">
        <f t="shared" si="226"/>
        <v>10-25-2020 15:00</v>
      </c>
      <c r="V2902">
        <f>IFERROR(IF(W2902=Z2902,VLOOKUP($U2902,[1]C8842!$G$2:$M$145,3,FALSE),0),0)</f>
        <v>23</v>
      </c>
      <c r="W2902">
        <f>VLOOKUP(RIGHT($V$1,5),Key!$A$9:$B$14,2,FALSE)</f>
        <v>10.199999999999999</v>
      </c>
      <c r="X2902">
        <f t="shared" si="229"/>
        <v>0</v>
      </c>
      <c r="Y2902">
        <f>VLOOKUP(RIGHT($X$1,5),Key!$A$9:$B$14,2,FALSE)</f>
        <v>3.7</v>
      </c>
      <c r="Z2902">
        <f t="shared" si="227"/>
        <v>10.199999999999999</v>
      </c>
      <c r="AA2902">
        <f t="shared" si="228"/>
        <v>23</v>
      </c>
    </row>
    <row r="2903" spans="1:27" x14ac:dyDescent="0.3">
      <c r="A2903">
        <v>100067</v>
      </c>
      <c r="B2903">
        <v>230922</v>
      </c>
      <c r="C2903" s="3">
        <v>44130.627083333333</v>
      </c>
      <c r="D2903">
        <v>0</v>
      </c>
      <c r="E2903">
        <v>2</v>
      </c>
      <c r="F2903" t="s">
        <v>25</v>
      </c>
      <c r="G2903">
        <v>1</v>
      </c>
      <c r="H2903">
        <v>58.929690000000001</v>
      </c>
      <c r="I2903">
        <v>13.441409999999999</v>
      </c>
      <c r="J2903">
        <v>0.875</v>
      </c>
      <c r="K2903">
        <v>48.019530000000003</v>
      </c>
      <c r="L2903" s="3">
        <v>44130.379861111112</v>
      </c>
      <c r="M2903">
        <v>17.18</v>
      </c>
      <c r="N2903" t="s">
        <v>28</v>
      </c>
      <c r="P2903">
        <f>(C2903-Key!$B$1)*24</f>
        <v>0</v>
      </c>
      <c r="Q2903">
        <f>(Key!$B$2-'17.1'!C2903)*24</f>
        <v>2.9500000000116415</v>
      </c>
      <c r="R2903" s="3">
        <f>C2903-(M2903-Key!$B$5)/(24*Key!$B$6)</f>
        <v>44130.613268518515</v>
      </c>
      <c r="S2903">
        <f>M2903-Key!$B$5</f>
        <v>14.92</v>
      </c>
      <c r="T2903" s="2">
        <f t="shared" si="225"/>
        <v>44129.625</v>
      </c>
      <c r="U2903" t="str">
        <f t="shared" si="226"/>
        <v>10-25-2020 15:00</v>
      </c>
      <c r="V2903">
        <f>IFERROR(IF(W2903=Z2903,VLOOKUP($U2903,[1]C8842!$G$2:$M$145,3,FALSE),0),0)</f>
        <v>23</v>
      </c>
      <c r="W2903">
        <f>VLOOKUP(RIGHT($V$1,5),Key!$A$9:$B$14,2,FALSE)</f>
        <v>10.199999999999999</v>
      </c>
      <c r="X2903">
        <f t="shared" si="229"/>
        <v>0</v>
      </c>
      <c r="Y2903">
        <f>VLOOKUP(RIGHT($X$1,5),Key!$A$9:$B$14,2,FALSE)</f>
        <v>3.7</v>
      </c>
      <c r="Z2903">
        <f t="shared" si="227"/>
        <v>10.199999999999999</v>
      </c>
      <c r="AA2903">
        <f t="shared" si="228"/>
        <v>23</v>
      </c>
    </row>
    <row r="2904" spans="1:27" x14ac:dyDescent="0.3">
      <c r="A2904">
        <v>100067</v>
      </c>
      <c r="B2904">
        <v>230922</v>
      </c>
      <c r="C2904" s="3">
        <v>44130.62777777778</v>
      </c>
      <c r="D2904">
        <v>2</v>
      </c>
      <c r="E2904">
        <v>1</v>
      </c>
      <c r="F2904" t="s">
        <v>26</v>
      </c>
      <c r="G2904">
        <v>1</v>
      </c>
      <c r="H2904">
        <v>73.464839999999995</v>
      </c>
      <c r="I2904">
        <v>17.859380000000002</v>
      </c>
      <c r="J2904">
        <v>0.86328130000000003</v>
      </c>
      <c r="K2904">
        <v>89.035160000000005</v>
      </c>
      <c r="L2904" s="3">
        <v>44130.379861111112</v>
      </c>
      <c r="M2904">
        <v>17.18</v>
      </c>
      <c r="N2904" t="s">
        <v>28</v>
      </c>
      <c r="P2904">
        <f>(C2904-Key!$B$1)*24</f>
        <v>1.6666666720993817E-2</v>
      </c>
      <c r="Q2904">
        <f>(Key!$B$2-'17.1'!C2904)*24</f>
        <v>2.9333333332906477</v>
      </c>
      <c r="R2904" s="3">
        <f>C2904-(M2904-Key!$B$5)/(24*Key!$B$6)</f>
        <v>44130.613962962962</v>
      </c>
      <c r="S2904">
        <f>M2904-Key!$B$5</f>
        <v>14.92</v>
      </c>
      <c r="T2904" s="2">
        <f t="shared" si="225"/>
        <v>44129.625</v>
      </c>
      <c r="U2904" t="str">
        <f t="shared" si="226"/>
        <v>10-25-2020 15:00</v>
      </c>
      <c r="V2904">
        <f>IFERROR(IF(W2904=Z2904,VLOOKUP($U2904,[1]C8842!$G$2:$M$145,3,FALSE),0),0)</f>
        <v>23</v>
      </c>
      <c r="W2904">
        <f>VLOOKUP(RIGHT($V$1,5),Key!$A$9:$B$14,2,FALSE)</f>
        <v>10.199999999999999</v>
      </c>
      <c r="X2904">
        <f t="shared" si="229"/>
        <v>0</v>
      </c>
      <c r="Y2904">
        <f>VLOOKUP(RIGHT($X$1,5),Key!$A$9:$B$14,2,FALSE)</f>
        <v>3.7</v>
      </c>
      <c r="Z2904">
        <f t="shared" si="227"/>
        <v>10.199999999999999</v>
      </c>
      <c r="AA2904">
        <f t="shared" si="228"/>
        <v>23</v>
      </c>
    </row>
    <row r="2905" spans="1:27" x14ac:dyDescent="0.3">
      <c r="A2905">
        <v>100067</v>
      </c>
      <c r="B2905">
        <v>230922</v>
      </c>
      <c r="C2905" s="3">
        <v>44130.62777777778</v>
      </c>
      <c r="D2905">
        <v>3</v>
      </c>
      <c r="E2905">
        <v>2</v>
      </c>
      <c r="F2905" t="s">
        <v>26</v>
      </c>
      <c r="G2905">
        <v>1</v>
      </c>
      <c r="H2905">
        <v>69.347660000000005</v>
      </c>
      <c r="I2905">
        <v>19.32422</v>
      </c>
      <c r="J2905">
        <v>0.96875</v>
      </c>
      <c r="K2905">
        <v>91.039060000000006</v>
      </c>
      <c r="L2905" s="3">
        <v>44130.379861111112</v>
      </c>
      <c r="M2905">
        <v>17.18</v>
      </c>
      <c r="N2905" t="s">
        <v>28</v>
      </c>
      <c r="P2905">
        <f>(C2905-Key!$B$1)*24</f>
        <v>1.6666666720993817E-2</v>
      </c>
      <c r="Q2905">
        <f>(Key!$B$2-'17.1'!C2905)*24</f>
        <v>2.9333333332906477</v>
      </c>
      <c r="R2905" s="3">
        <f>C2905-(M2905-Key!$B$5)/(24*Key!$B$6)</f>
        <v>44130.613962962962</v>
      </c>
      <c r="S2905">
        <f>M2905-Key!$B$5</f>
        <v>14.92</v>
      </c>
      <c r="T2905" s="2">
        <f t="shared" si="225"/>
        <v>44129.625</v>
      </c>
      <c r="U2905" t="str">
        <f t="shared" si="226"/>
        <v>10-25-2020 15:00</v>
      </c>
      <c r="V2905">
        <f>IFERROR(IF(W2905=Z2905,VLOOKUP($U2905,[1]C8842!$G$2:$M$145,3,FALSE),0),0)</f>
        <v>23</v>
      </c>
      <c r="W2905">
        <f>VLOOKUP(RIGHT($V$1,5),Key!$A$9:$B$14,2,FALSE)</f>
        <v>10.199999999999999</v>
      </c>
      <c r="X2905">
        <f t="shared" si="229"/>
        <v>0</v>
      </c>
      <c r="Y2905">
        <f>VLOOKUP(RIGHT($X$1,5),Key!$A$9:$B$14,2,FALSE)</f>
        <v>3.7</v>
      </c>
      <c r="Z2905">
        <f t="shared" si="227"/>
        <v>10.199999999999999</v>
      </c>
      <c r="AA2905">
        <f t="shared" si="228"/>
        <v>23</v>
      </c>
    </row>
    <row r="2906" spans="1:27" x14ac:dyDescent="0.3">
      <c r="A2906">
        <v>100067</v>
      </c>
      <c r="B2906">
        <v>230922</v>
      </c>
      <c r="C2906" s="3">
        <v>44130.62777777778</v>
      </c>
      <c r="D2906">
        <v>3</v>
      </c>
      <c r="E2906">
        <v>2</v>
      </c>
      <c r="F2906" t="s">
        <v>26</v>
      </c>
      <c r="G2906">
        <v>1</v>
      </c>
      <c r="H2906">
        <v>66.101560000000006</v>
      </c>
      <c r="I2906">
        <v>17.34375</v>
      </c>
      <c r="J2906">
        <v>0.9375</v>
      </c>
      <c r="K2906">
        <v>94.039060000000006</v>
      </c>
      <c r="L2906" s="3">
        <v>44130.379861111112</v>
      </c>
      <c r="M2906">
        <v>17.18</v>
      </c>
      <c r="N2906" t="s">
        <v>28</v>
      </c>
      <c r="P2906">
        <f>(C2906-Key!$B$1)*24</f>
        <v>1.6666666720993817E-2</v>
      </c>
      <c r="Q2906">
        <f>(Key!$B$2-'17.1'!C2906)*24</f>
        <v>2.9333333332906477</v>
      </c>
      <c r="R2906" s="3">
        <f>C2906-(M2906-Key!$B$5)/(24*Key!$B$6)</f>
        <v>44130.613962962962</v>
      </c>
      <c r="S2906">
        <f>M2906-Key!$B$5</f>
        <v>14.92</v>
      </c>
      <c r="T2906" s="2">
        <f t="shared" si="225"/>
        <v>44129.625</v>
      </c>
      <c r="U2906" t="str">
        <f t="shared" si="226"/>
        <v>10-25-2020 15:00</v>
      </c>
      <c r="V2906">
        <f>IFERROR(IF(W2906=Z2906,VLOOKUP($U2906,[1]C8842!$G$2:$M$145,3,FALSE),0),0)</f>
        <v>23</v>
      </c>
      <c r="W2906">
        <f>VLOOKUP(RIGHT($V$1,5),Key!$A$9:$B$14,2,FALSE)</f>
        <v>10.199999999999999</v>
      </c>
      <c r="X2906">
        <f t="shared" si="229"/>
        <v>0</v>
      </c>
      <c r="Y2906">
        <f>VLOOKUP(RIGHT($X$1,5),Key!$A$9:$B$14,2,FALSE)</f>
        <v>3.7</v>
      </c>
      <c r="Z2906">
        <f t="shared" si="227"/>
        <v>10.199999999999999</v>
      </c>
      <c r="AA2906">
        <f t="shared" si="228"/>
        <v>23</v>
      </c>
    </row>
    <row r="2907" spans="1:27" x14ac:dyDescent="0.3">
      <c r="A2907">
        <v>100067</v>
      </c>
      <c r="B2907">
        <v>230922</v>
      </c>
      <c r="C2907" s="3">
        <v>44130.62777777778</v>
      </c>
      <c r="D2907">
        <v>3</v>
      </c>
      <c r="E2907">
        <v>2</v>
      </c>
      <c r="F2907" t="s">
        <v>26</v>
      </c>
      <c r="G2907">
        <v>4</v>
      </c>
      <c r="H2907">
        <v>65.785160000000005</v>
      </c>
      <c r="I2907">
        <v>65.867189999999994</v>
      </c>
      <c r="J2907">
        <v>2.90625</v>
      </c>
      <c r="K2907">
        <v>94.039060000000006</v>
      </c>
      <c r="L2907" s="3">
        <v>44130.379861111112</v>
      </c>
      <c r="M2907">
        <v>17.18</v>
      </c>
      <c r="N2907" t="s">
        <v>28</v>
      </c>
      <c r="P2907">
        <f>(C2907-Key!$B$1)*24</f>
        <v>1.6666666720993817E-2</v>
      </c>
      <c r="Q2907">
        <f>(Key!$B$2-'17.1'!C2907)*24</f>
        <v>2.9333333332906477</v>
      </c>
      <c r="R2907" s="3">
        <f>C2907-(M2907-Key!$B$5)/(24*Key!$B$6)</f>
        <v>44130.613962962962</v>
      </c>
      <c r="S2907">
        <f>M2907-Key!$B$5</f>
        <v>14.92</v>
      </c>
      <c r="T2907" s="2">
        <f t="shared" si="225"/>
        <v>44129.625</v>
      </c>
      <c r="U2907" t="str">
        <f t="shared" si="226"/>
        <v>10-25-2020 15:00</v>
      </c>
      <c r="V2907">
        <f>IFERROR(IF(W2907=Z2907,VLOOKUP($U2907,[1]C8842!$G$2:$M$145,3,FALSE),0),0)</f>
        <v>23</v>
      </c>
      <c r="W2907">
        <f>VLOOKUP(RIGHT($V$1,5),Key!$A$9:$B$14,2,FALSE)</f>
        <v>10.199999999999999</v>
      </c>
      <c r="X2907">
        <f t="shared" si="229"/>
        <v>0</v>
      </c>
      <c r="Y2907">
        <f>VLOOKUP(RIGHT($X$1,5),Key!$A$9:$B$14,2,FALSE)</f>
        <v>3.7</v>
      </c>
      <c r="Z2907">
        <f t="shared" si="227"/>
        <v>10.199999999999999</v>
      </c>
      <c r="AA2907">
        <f t="shared" si="228"/>
        <v>23</v>
      </c>
    </row>
    <row r="2908" spans="1:27" x14ac:dyDescent="0.3">
      <c r="A2908">
        <v>100067</v>
      </c>
      <c r="B2908">
        <v>230922</v>
      </c>
      <c r="C2908" s="3">
        <v>44130.62777777778</v>
      </c>
      <c r="D2908">
        <v>3</v>
      </c>
      <c r="E2908">
        <v>2</v>
      </c>
      <c r="F2908" t="s">
        <v>26</v>
      </c>
      <c r="G2908">
        <v>3</v>
      </c>
      <c r="H2908">
        <v>68.996089999999995</v>
      </c>
      <c r="I2908">
        <v>37.972659999999998</v>
      </c>
      <c r="J2908">
        <v>1.6953130000000001</v>
      </c>
      <c r="K2908">
        <v>92.039060000000006</v>
      </c>
      <c r="L2908" s="3">
        <v>44130.379861111112</v>
      </c>
      <c r="M2908">
        <v>17.18</v>
      </c>
      <c r="N2908" t="s">
        <v>28</v>
      </c>
      <c r="P2908">
        <f>(C2908-Key!$B$1)*24</f>
        <v>1.6666666720993817E-2</v>
      </c>
      <c r="Q2908">
        <f>(Key!$B$2-'17.1'!C2908)*24</f>
        <v>2.9333333332906477</v>
      </c>
      <c r="R2908" s="3">
        <f>C2908-(M2908-Key!$B$5)/(24*Key!$B$6)</f>
        <v>44130.613962962962</v>
      </c>
      <c r="S2908">
        <f>M2908-Key!$B$5</f>
        <v>14.92</v>
      </c>
      <c r="T2908" s="2">
        <f t="shared" si="225"/>
        <v>44129.625</v>
      </c>
      <c r="U2908" t="str">
        <f t="shared" si="226"/>
        <v>10-25-2020 15:00</v>
      </c>
      <c r="V2908">
        <f>IFERROR(IF(W2908=Z2908,VLOOKUP($U2908,[1]C8842!$G$2:$M$145,3,FALSE),0),0)</f>
        <v>23</v>
      </c>
      <c r="W2908">
        <f>VLOOKUP(RIGHT($V$1,5),Key!$A$9:$B$14,2,FALSE)</f>
        <v>10.199999999999999</v>
      </c>
      <c r="X2908">
        <f t="shared" si="229"/>
        <v>0</v>
      </c>
      <c r="Y2908">
        <f>VLOOKUP(RIGHT($X$1,5),Key!$A$9:$B$14,2,FALSE)</f>
        <v>3.7</v>
      </c>
      <c r="Z2908">
        <f t="shared" si="227"/>
        <v>10.199999999999999</v>
      </c>
      <c r="AA2908">
        <f t="shared" si="228"/>
        <v>23</v>
      </c>
    </row>
    <row r="2909" spans="1:27" x14ac:dyDescent="0.3">
      <c r="A2909">
        <v>100067</v>
      </c>
      <c r="B2909">
        <v>230922</v>
      </c>
      <c r="C2909" s="3">
        <v>44130.62777777778</v>
      </c>
      <c r="D2909">
        <v>2</v>
      </c>
      <c r="E2909">
        <v>1</v>
      </c>
      <c r="F2909" t="s">
        <v>26</v>
      </c>
      <c r="G2909">
        <v>1</v>
      </c>
      <c r="H2909">
        <v>74.972660000000005</v>
      </c>
      <c r="I2909">
        <v>15.566409999999999</v>
      </c>
      <c r="J2909">
        <v>0.76171880000000003</v>
      </c>
      <c r="K2909">
        <v>80.03125</v>
      </c>
      <c r="L2909" s="3">
        <v>44130.379861111112</v>
      </c>
      <c r="M2909">
        <v>17.18</v>
      </c>
      <c r="N2909" t="s">
        <v>28</v>
      </c>
      <c r="P2909">
        <f>(C2909-Key!$B$1)*24</f>
        <v>1.6666666720993817E-2</v>
      </c>
      <c r="Q2909">
        <f>(Key!$B$2-'17.1'!C2909)*24</f>
        <v>2.9333333332906477</v>
      </c>
      <c r="R2909" s="3">
        <f>C2909-(M2909-Key!$B$5)/(24*Key!$B$6)</f>
        <v>44130.613962962962</v>
      </c>
      <c r="S2909">
        <f>M2909-Key!$B$5</f>
        <v>14.92</v>
      </c>
      <c r="T2909" s="2">
        <f t="shared" si="225"/>
        <v>44129.625</v>
      </c>
      <c r="U2909" t="str">
        <f t="shared" si="226"/>
        <v>10-25-2020 15:00</v>
      </c>
      <c r="V2909">
        <f>IFERROR(IF(W2909=Z2909,VLOOKUP($U2909,[1]C8842!$G$2:$M$145,3,FALSE),0),0)</f>
        <v>23</v>
      </c>
      <c r="W2909">
        <f>VLOOKUP(RIGHT($V$1,5),Key!$A$9:$B$14,2,FALSE)</f>
        <v>10.199999999999999</v>
      </c>
      <c r="X2909">
        <f t="shared" si="229"/>
        <v>0</v>
      </c>
      <c r="Y2909">
        <f>VLOOKUP(RIGHT($X$1,5),Key!$A$9:$B$14,2,FALSE)</f>
        <v>3.7</v>
      </c>
      <c r="Z2909">
        <f t="shared" si="227"/>
        <v>10.199999999999999</v>
      </c>
      <c r="AA2909">
        <f t="shared" si="228"/>
        <v>23</v>
      </c>
    </row>
    <row r="2910" spans="1:27" x14ac:dyDescent="0.3">
      <c r="A2910">
        <v>100067</v>
      </c>
      <c r="B2910">
        <v>230922</v>
      </c>
      <c r="C2910" s="3">
        <v>44130.62777777778</v>
      </c>
      <c r="D2910">
        <v>2</v>
      </c>
      <c r="E2910">
        <v>1</v>
      </c>
      <c r="F2910" t="s">
        <v>26</v>
      </c>
      <c r="G2910">
        <v>1</v>
      </c>
      <c r="H2910">
        <v>73.539060000000006</v>
      </c>
      <c r="I2910">
        <v>15.867190000000001</v>
      </c>
      <c r="J2910">
        <v>0.7890625</v>
      </c>
      <c r="K2910">
        <v>81.035160000000005</v>
      </c>
      <c r="L2910" s="3">
        <v>44130.379861111112</v>
      </c>
      <c r="M2910">
        <v>17.18</v>
      </c>
      <c r="N2910" t="s">
        <v>28</v>
      </c>
      <c r="P2910">
        <f>(C2910-Key!$B$1)*24</f>
        <v>1.6666666720993817E-2</v>
      </c>
      <c r="Q2910">
        <f>(Key!$B$2-'17.1'!C2910)*24</f>
        <v>2.9333333332906477</v>
      </c>
      <c r="R2910" s="3">
        <f>C2910-(M2910-Key!$B$5)/(24*Key!$B$6)</f>
        <v>44130.613962962962</v>
      </c>
      <c r="S2910">
        <f>M2910-Key!$B$5</f>
        <v>14.92</v>
      </c>
      <c r="T2910" s="2">
        <f t="shared" si="225"/>
        <v>44129.625</v>
      </c>
      <c r="U2910" t="str">
        <f t="shared" si="226"/>
        <v>10-25-2020 15:00</v>
      </c>
      <c r="V2910">
        <f>IFERROR(IF(W2910=Z2910,VLOOKUP($U2910,[1]C8842!$G$2:$M$145,3,FALSE),0),0)</f>
        <v>23</v>
      </c>
      <c r="W2910">
        <f>VLOOKUP(RIGHT($V$1,5),Key!$A$9:$B$14,2,FALSE)</f>
        <v>10.199999999999999</v>
      </c>
      <c r="X2910">
        <f t="shared" si="229"/>
        <v>0</v>
      </c>
      <c r="Y2910">
        <f>VLOOKUP(RIGHT($X$1,5),Key!$A$9:$B$14,2,FALSE)</f>
        <v>3.7</v>
      </c>
      <c r="Z2910">
        <f t="shared" si="227"/>
        <v>10.199999999999999</v>
      </c>
      <c r="AA2910">
        <f t="shared" si="228"/>
        <v>23</v>
      </c>
    </row>
    <row r="2911" spans="1:27" x14ac:dyDescent="0.3">
      <c r="A2911">
        <v>100067</v>
      </c>
      <c r="B2911">
        <v>230922</v>
      </c>
      <c r="C2911" s="3">
        <v>44130.62777777778</v>
      </c>
      <c r="D2911">
        <v>1</v>
      </c>
      <c r="E2911">
        <v>1</v>
      </c>
      <c r="F2911" t="s">
        <v>25</v>
      </c>
      <c r="G2911">
        <v>1</v>
      </c>
      <c r="H2911">
        <v>60.640630000000002</v>
      </c>
      <c r="I2911">
        <v>19.882809999999999</v>
      </c>
      <c r="J2911">
        <v>1.1328130000000001</v>
      </c>
      <c r="K2911">
        <v>58.023440000000001</v>
      </c>
      <c r="L2911" s="3">
        <v>44130.379861111112</v>
      </c>
      <c r="M2911">
        <v>17.18</v>
      </c>
      <c r="N2911" t="s">
        <v>28</v>
      </c>
      <c r="P2911">
        <f>(C2911-Key!$B$1)*24</f>
        <v>1.6666666720993817E-2</v>
      </c>
      <c r="Q2911">
        <f>(Key!$B$2-'17.1'!C2911)*24</f>
        <v>2.9333333332906477</v>
      </c>
      <c r="R2911" s="3">
        <f>C2911-(M2911-Key!$B$5)/(24*Key!$B$6)</f>
        <v>44130.613962962962</v>
      </c>
      <c r="S2911">
        <f>M2911-Key!$B$5</f>
        <v>14.92</v>
      </c>
      <c r="T2911" s="2">
        <f t="shared" si="225"/>
        <v>44129.625</v>
      </c>
      <c r="U2911" t="str">
        <f t="shared" si="226"/>
        <v>10-25-2020 15:00</v>
      </c>
      <c r="V2911">
        <f>IFERROR(IF(W2911=Z2911,VLOOKUP($U2911,[1]C8842!$G$2:$M$145,3,FALSE),0),0)</f>
        <v>23</v>
      </c>
      <c r="W2911">
        <f>VLOOKUP(RIGHT($V$1,5),Key!$A$9:$B$14,2,FALSE)</f>
        <v>10.199999999999999</v>
      </c>
      <c r="X2911">
        <f t="shared" si="229"/>
        <v>0</v>
      </c>
      <c r="Y2911">
        <f>VLOOKUP(RIGHT($X$1,5),Key!$A$9:$B$14,2,FALSE)</f>
        <v>3.7</v>
      </c>
      <c r="Z2911">
        <f t="shared" si="227"/>
        <v>10.199999999999999</v>
      </c>
      <c r="AA2911">
        <f t="shared" si="228"/>
        <v>23</v>
      </c>
    </row>
    <row r="2912" spans="1:27" x14ac:dyDescent="0.3">
      <c r="A2912">
        <v>100067</v>
      </c>
      <c r="B2912">
        <v>230922</v>
      </c>
      <c r="C2912" s="3">
        <v>44130.62777777778</v>
      </c>
      <c r="D2912">
        <v>0</v>
      </c>
      <c r="E2912">
        <v>2</v>
      </c>
      <c r="F2912" t="s">
        <v>25</v>
      </c>
      <c r="G2912">
        <v>1</v>
      </c>
      <c r="H2912">
        <v>67.621089999999995</v>
      </c>
      <c r="I2912">
        <v>15.73047</v>
      </c>
      <c r="J2912">
        <v>0.85546880000000003</v>
      </c>
      <c r="K2912">
        <v>48.019530000000003</v>
      </c>
      <c r="L2912" s="3">
        <v>44130.379861111112</v>
      </c>
      <c r="M2912">
        <v>17.18</v>
      </c>
      <c r="N2912" t="s">
        <v>28</v>
      </c>
      <c r="P2912">
        <f>(C2912-Key!$B$1)*24</f>
        <v>1.6666666720993817E-2</v>
      </c>
      <c r="Q2912">
        <f>(Key!$B$2-'17.1'!C2912)*24</f>
        <v>2.9333333332906477</v>
      </c>
      <c r="R2912" s="3">
        <f>C2912-(M2912-Key!$B$5)/(24*Key!$B$6)</f>
        <v>44130.613962962962</v>
      </c>
      <c r="S2912">
        <f>M2912-Key!$B$5</f>
        <v>14.92</v>
      </c>
      <c r="T2912" s="2">
        <f t="shared" si="225"/>
        <v>44129.625</v>
      </c>
      <c r="U2912" t="str">
        <f t="shared" si="226"/>
        <v>10-25-2020 15:00</v>
      </c>
      <c r="V2912">
        <f>IFERROR(IF(W2912=Z2912,VLOOKUP($U2912,[1]C8842!$G$2:$M$145,3,FALSE),0),0)</f>
        <v>23</v>
      </c>
      <c r="W2912">
        <f>VLOOKUP(RIGHT($V$1,5),Key!$A$9:$B$14,2,FALSE)</f>
        <v>10.199999999999999</v>
      </c>
      <c r="X2912">
        <f t="shared" si="229"/>
        <v>0</v>
      </c>
      <c r="Y2912">
        <f>VLOOKUP(RIGHT($X$1,5),Key!$A$9:$B$14,2,FALSE)</f>
        <v>3.7</v>
      </c>
      <c r="Z2912">
        <f t="shared" si="227"/>
        <v>10.199999999999999</v>
      </c>
      <c r="AA2912">
        <f t="shared" si="228"/>
        <v>23</v>
      </c>
    </row>
    <row r="2913" spans="1:27" x14ac:dyDescent="0.3">
      <c r="A2913">
        <v>100067</v>
      </c>
      <c r="B2913">
        <v>230922</v>
      </c>
      <c r="C2913" s="3">
        <v>44130.62777777778</v>
      </c>
      <c r="D2913">
        <v>1</v>
      </c>
      <c r="E2913">
        <v>1</v>
      </c>
      <c r="F2913" t="s">
        <v>25</v>
      </c>
      <c r="G2913">
        <v>1</v>
      </c>
      <c r="H2913">
        <v>74.914060000000006</v>
      </c>
      <c r="I2913">
        <v>16.164059999999999</v>
      </c>
      <c r="J2913">
        <v>0.78515630000000003</v>
      </c>
      <c r="K2913">
        <v>58.023440000000001</v>
      </c>
      <c r="L2913" s="3">
        <v>44130.379861111112</v>
      </c>
      <c r="M2913">
        <v>17.18</v>
      </c>
      <c r="N2913" t="s">
        <v>28</v>
      </c>
      <c r="P2913">
        <f>(C2913-Key!$B$1)*24</f>
        <v>1.6666666720993817E-2</v>
      </c>
      <c r="Q2913">
        <f>(Key!$B$2-'17.1'!C2913)*24</f>
        <v>2.9333333332906477</v>
      </c>
      <c r="R2913" s="3">
        <f>C2913-(M2913-Key!$B$5)/(24*Key!$B$6)</f>
        <v>44130.613962962962</v>
      </c>
      <c r="S2913">
        <f>M2913-Key!$B$5</f>
        <v>14.92</v>
      </c>
      <c r="T2913" s="2">
        <f t="shared" si="225"/>
        <v>44129.625</v>
      </c>
      <c r="U2913" t="str">
        <f t="shared" si="226"/>
        <v>10-25-2020 15:00</v>
      </c>
      <c r="V2913">
        <f>IFERROR(IF(W2913=Z2913,VLOOKUP($U2913,[1]C8842!$G$2:$M$145,3,FALSE),0),0)</f>
        <v>23</v>
      </c>
      <c r="W2913">
        <f>VLOOKUP(RIGHT($V$1,5),Key!$A$9:$B$14,2,FALSE)</f>
        <v>10.199999999999999</v>
      </c>
      <c r="X2913">
        <f t="shared" si="229"/>
        <v>0</v>
      </c>
      <c r="Y2913">
        <f>VLOOKUP(RIGHT($X$1,5),Key!$A$9:$B$14,2,FALSE)</f>
        <v>3.7</v>
      </c>
      <c r="Z2913">
        <f t="shared" si="227"/>
        <v>10.199999999999999</v>
      </c>
      <c r="AA2913">
        <f t="shared" si="228"/>
        <v>23</v>
      </c>
    </row>
    <row r="2914" spans="1:27" x14ac:dyDescent="0.3">
      <c r="A2914">
        <v>100067</v>
      </c>
      <c r="B2914">
        <v>230922</v>
      </c>
      <c r="C2914" s="3">
        <v>44130.62777777778</v>
      </c>
      <c r="D2914">
        <v>0</v>
      </c>
      <c r="E2914">
        <v>2</v>
      </c>
      <c r="F2914" t="s">
        <v>25</v>
      </c>
      <c r="G2914">
        <v>3</v>
      </c>
      <c r="H2914">
        <v>60.726559999999999</v>
      </c>
      <c r="I2914">
        <v>43.632809999999999</v>
      </c>
      <c r="J2914">
        <v>2.1757810000000002</v>
      </c>
      <c r="K2914">
        <v>46.019530000000003</v>
      </c>
      <c r="L2914" s="3">
        <v>44130.379861111112</v>
      </c>
      <c r="M2914">
        <v>17.18</v>
      </c>
      <c r="N2914" t="s">
        <v>28</v>
      </c>
      <c r="P2914">
        <f>(C2914-Key!$B$1)*24</f>
        <v>1.6666666720993817E-2</v>
      </c>
      <c r="Q2914">
        <f>(Key!$B$2-'17.1'!C2914)*24</f>
        <v>2.9333333332906477</v>
      </c>
      <c r="R2914" s="3">
        <f>C2914-(M2914-Key!$B$5)/(24*Key!$B$6)</f>
        <v>44130.613962962962</v>
      </c>
      <c r="S2914">
        <f>M2914-Key!$B$5</f>
        <v>14.92</v>
      </c>
      <c r="T2914" s="2">
        <f t="shared" si="225"/>
        <v>44129.625</v>
      </c>
      <c r="U2914" t="str">
        <f t="shared" si="226"/>
        <v>10-25-2020 15:00</v>
      </c>
      <c r="V2914">
        <f>IFERROR(IF(W2914=Z2914,VLOOKUP($U2914,[1]C8842!$G$2:$M$145,3,FALSE),0),0)</f>
        <v>23</v>
      </c>
      <c r="W2914">
        <f>VLOOKUP(RIGHT($V$1,5),Key!$A$9:$B$14,2,FALSE)</f>
        <v>10.199999999999999</v>
      </c>
      <c r="X2914">
        <f t="shared" si="229"/>
        <v>0</v>
      </c>
      <c r="Y2914">
        <f>VLOOKUP(RIGHT($X$1,5),Key!$A$9:$B$14,2,FALSE)</f>
        <v>3.7</v>
      </c>
      <c r="Z2914">
        <f t="shared" si="227"/>
        <v>10.199999999999999</v>
      </c>
      <c r="AA2914">
        <f t="shared" si="228"/>
        <v>23</v>
      </c>
    </row>
    <row r="2915" spans="1:27" x14ac:dyDescent="0.3">
      <c r="A2915">
        <v>100067</v>
      </c>
      <c r="B2915">
        <v>230922</v>
      </c>
      <c r="C2915" s="3">
        <v>44130.62777777778</v>
      </c>
      <c r="D2915">
        <v>1</v>
      </c>
      <c r="E2915">
        <v>1</v>
      </c>
      <c r="F2915" t="s">
        <v>25</v>
      </c>
      <c r="G2915">
        <v>1</v>
      </c>
      <c r="H2915">
        <v>65.242189999999994</v>
      </c>
      <c r="I2915">
        <v>15.554690000000001</v>
      </c>
      <c r="J2915">
        <v>0.87890630000000003</v>
      </c>
      <c r="K2915">
        <v>58.023440000000001</v>
      </c>
      <c r="L2915" s="3">
        <v>44130.379861111112</v>
      </c>
      <c r="M2915">
        <v>17.18</v>
      </c>
      <c r="N2915" t="s">
        <v>28</v>
      </c>
      <c r="P2915">
        <f>(C2915-Key!$B$1)*24</f>
        <v>1.6666666720993817E-2</v>
      </c>
      <c r="Q2915">
        <f>(Key!$B$2-'17.1'!C2915)*24</f>
        <v>2.9333333332906477</v>
      </c>
      <c r="R2915" s="3">
        <f>C2915-(M2915-Key!$B$5)/(24*Key!$B$6)</f>
        <v>44130.613962962962</v>
      </c>
      <c r="S2915">
        <f>M2915-Key!$B$5</f>
        <v>14.92</v>
      </c>
      <c r="T2915" s="2">
        <f t="shared" si="225"/>
        <v>44129.625</v>
      </c>
      <c r="U2915" t="str">
        <f t="shared" si="226"/>
        <v>10-25-2020 15:00</v>
      </c>
      <c r="V2915">
        <f>IFERROR(IF(W2915=Z2915,VLOOKUP($U2915,[1]C8842!$G$2:$M$145,3,FALSE),0),0)</f>
        <v>23</v>
      </c>
      <c r="W2915">
        <f>VLOOKUP(RIGHT($V$1,5),Key!$A$9:$B$14,2,FALSE)</f>
        <v>10.199999999999999</v>
      </c>
      <c r="X2915">
        <f t="shared" si="229"/>
        <v>0</v>
      </c>
      <c r="Y2915">
        <f>VLOOKUP(RIGHT($X$1,5),Key!$A$9:$B$14,2,FALSE)</f>
        <v>3.7</v>
      </c>
      <c r="Z2915">
        <f t="shared" si="227"/>
        <v>10.199999999999999</v>
      </c>
      <c r="AA2915">
        <f t="shared" si="228"/>
        <v>23</v>
      </c>
    </row>
    <row r="2916" spans="1:27" x14ac:dyDescent="0.3">
      <c r="A2916">
        <v>100067</v>
      </c>
      <c r="B2916">
        <v>230922</v>
      </c>
      <c r="C2916" s="3">
        <v>44130.62777777778</v>
      </c>
      <c r="D2916">
        <v>2</v>
      </c>
      <c r="E2916">
        <v>1</v>
      </c>
      <c r="F2916" t="s">
        <v>26</v>
      </c>
      <c r="G2916">
        <v>1</v>
      </c>
      <c r="H2916">
        <v>72.15625</v>
      </c>
      <c r="I2916">
        <v>19.460940000000001</v>
      </c>
      <c r="J2916">
        <v>0.9375</v>
      </c>
      <c r="K2916">
        <v>82.035160000000005</v>
      </c>
      <c r="L2916" s="3">
        <v>44130.379861111112</v>
      </c>
      <c r="M2916">
        <v>17.18</v>
      </c>
      <c r="N2916" t="s">
        <v>28</v>
      </c>
      <c r="P2916">
        <f>(C2916-Key!$B$1)*24</f>
        <v>1.6666666720993817E-2</v>
      </c>
      <c r="Q2916">
        <f>(Key!$B$2-'17.1'!C2916)*24</f>
        <v>2.9333333332906477</v>
      </c>
      <c r="R2916" s="3">
        <f>C2916-(M2916-Key!$B$5)/(24*Key!$B$6)</f>
        <v>44130.613962962962</v>
      </c>
      <c r="S2916">
        <f>M2916-Key!$B$5</f>
        <v>14.92</v>
      </c>
      <c r="T2916" s="2">
        <f t="shared" si="225"/>
        <v>44129.625</v>
      </c>
      <c r="U2916" t="str">
        <f t="shared" si="226"/>
        <v>10-25-2020 15:00</v>
      </c>
      <c r="V2916">
        <f>IFERROR(IF(W2916=Z2916,VLOOKUP($U2916,[1]C8842!$G$2:$M$145,3,FALSE),0),0)</f>
        <v>23</v>
      </c>
      <c r="W2916">
        <f>VLOOKUP(RIGHT($V$1,5),Key!$A$9:$B$14,2,FALSE)</f>
        <v>10.199999999999999</v>
      </c>
      <c r="X2916">
        <f t="shared" si="229"/>
        <v>0</v>
      </c>
      <c r="Y2916">
        <f>VLOOKUP(RIGHT($X$1,5),Key!$A$9:$B$14,2,FALSE)</f>
        <v>3.7</v>
      </c>
      <c r="Z2916">
        <f t="shared" si="227"/>
        <v>10.199999999999999</v>
      </c>
      <c r="AA2916">
        <f t="shared" si="228"/>
        <v>23</v>
      </c>
    </row>
    <row r="2917" spans="1:27" x14ac:dyDescent="0.3">
      <c r="A2917">
        <v>100067</v>
      </c>
      <c r="B2917">
        <v>230922</v>
      </c>
      <c r="C2917" s="3">
        <v>44130.62777777778</v>
      </c>
      <c r="D2917">
        <v>1</v>
      </c>
      <c r="E2917">
        <v>1</v>
      </c>
      <c r="F2917" t="s">
        <v>25</v>
      </c>
      <c r="G2917">
        <v>1</v>
      </c>
      <c r="H2917">
        <v>79.160160000000005</v>
      </c>
      <c r="I2917">
        <v>12.601559999999999</v>
      </c>
      <c r="J2917">
        <v>0.625</v>
      </c>
      <c r="K2917">
        <v>60.023440000000001</v>
      </c>
      <c r="L2917" s="3">
        <v>44130.379861111112</v>
      </c>
      <c r="M2917">
        <v>17.18</v>
      </c>
      <c r="N2917" t="s">
        <v>28</v>
      </c>
      <c r="P2917">
        <f>(C2917-Key!$B$1)*24</f>
        <v>1.6666666720993817E-2</v>
      </c>
      <c r="Q2917">
        <f>(Key!$B$2-'17.1'!C2917)*24</f>
        <v>2.9333333332906477</v>
      </c>
      <c r="R2917" s="3">
        <f>C2917-(M2917-Key!$B$5)/(24*Key!$B$6)</f>
        <v>44130.613962962962</v>
      </c>
      <c r="S2917">
        <f>M2917-Key!$B$5</f>
        <v>14.92</v>
      </c>
      <c r="T2917" s="2">
        <f t="shared" si="225"/>
        <v>44129.625</v>
      </c>
      <c r="U2917" t="str">
        <f t="shared" si="226"/>
        <v>10-25-2020 15:00</v>
      </c>
      <c r="V2917">
        <f>IFERROR(IF(W2917=Z2917,VLOOKUP($U2917,[1]C8842!$G$2:$M$145,3,FALSE),0),0)</f>
        <v>23</v>
      </c>
      <c r="W2917">
        <f>VLOOKUP(RIGHT($V$1,5),Key!$A$9:$B$14,2,FALSE)</f>
        <v>10.199999999999999</v>
      </c>
      <c r="X2917">
        <f t="shared" si="229"/>
        <v>0</v>
      </c>
      <c r="Y2917">
        <f>VLOOKUP(RIGHT($X$1,5),Key!$A$9:$B$14,2,FALSE)</f>
        <v>3.7</v>
      </c>
      <c r="Z2917">
        <f t="shared" si="227"/>
        <v>10.199999999999999</v>
      </c>
      <c r="AA2917">
        <f t="shared" si="228"/>
        <v>23</v>
      </c>
    </row>
    <row r="2918" spans="1:27" x14ac:dyDescent="0.3">
      <c r="A2918">
        <v>100067</v>
      </c>
      <c r="B2918">
        <v>230922</v>
      </c>
      <c r="C2918" s="3">
        <v>44130.62777777778</v>
      </c>
      <c r="D2918">
        <v>0</v>
      </c>
      <c r="E2918">
        <v>2</v>
      </c>
      <c r="F2918" t="s">
        <v>25</v>
      </c>
      <c r="G2918">
        <v>1</v>
      </c>
      <c r="H2918">
        <v>71.582030000000003</v>
      </c>
      <c r="I2918">
        <v>17.40625</v>
      </c>
      <c r="J2918">
        <v>0.8671875</v>
      </c>
      <c r="K2918">
        <v>46.019530000000003</v>
      </c>
      <c r="L2918" s="3">
        <v>44130.379861111112</v>
      </c>
      <c r="M2918">
        <v>17.18</v>
      </c>
      <c r="N2918" t="s">
        <v>28</v>
      </c>
      <c r="P2918">
        <f>(C2918-Key!$B$1)*24</f>
        <v>1.6666666720993817E-2</v>
      </c>
      <c r="Q2918">
        <f>(Key!$B$2-'17.1'!C2918)*24</f>
        <v>2.9333333332906477</v>
      </c>
      <c r="R2918" s="3">
        <f>C2918-(M2918-Key!$B$5)/(24*Key!$B$6)</f>
        <v>44130.613962962962</v>
      </c>
      <c r="S2918">
        <f>M2918-Key!$B$5</f>
        <v>14.92</v>
      </c>
      <c r="T2918" s="2">
        <f t="shared" si="225"/>
        <v>44129.625</v>
      </c>
      <c r="U2918" t="str">
        <f t="shared" si="226"/>
        <v>10-25-2020 15:00</v>
      </c>
      <c r="V2918">
        <f>IFERROR(IF(W2918=Z2918,VLOOKUP($U2918,[1]C8842!$G$2:$M$145,3,FALSE),0),0)</f>
        <v>23</v>
      </c>
      <c r="W2918">
        <f>VLOOKUP(RIGHT($V$1,5),Key!$A$9:$B$14,2,FALSE)</f>
        <v>10.199999999999999</v>
      </c>
      <c r="X2918">
        <f t="shared" si="229"/>
        <v>0</v>
      </c>
      <c r="Y2918">
        <f>VLOOKUP(RIGHT($X$1,5),Key!$A$9:$B$14,2,FALSE)</f>
        <v>3.7</v>
      </c>
      <c r="Z2918">
        <f t="shared" si="227"/>
        <v>10.199999999999999</v>
      </c>
      <c r="AA2918">
        <f t="shared" si="228"/>
        <v>23</v>
      </c>
    </row>
    <row r="2919" spans="1:27" x14ac:dyDescent="0.3">
      <c r="A2919">
        <v>100067</v>
      </c>
      <c r="B2919">
        <v>230922</v>
      </c>
      <c r="C2919" s="3">
        <v>44130.62777777778</v>
      </c>
      <c r="D2919">
        <v>3</v>
      </c>
      <c r="E2919">
        <v>2</v>
      </c>
      <c r="F2919" t="s">
        <v>26</v>
      </c>
      <c r="G2919">
        <v>1</v>
      </c>
      <c r="H2919">
        <v>67.425780000000003</v>
      </c>
      <c r="I2919">
        <v>15.316409999999999</v>
      </c>
      <c r="J2919">
        <v>0.83984380000000003</v>
      </c>
      <c r="K2919">
        <v>94.039060000000006</v>
      </c>
      <c r="L2919" s="3">
        <v>44130.379861111112</v>
      </c>
      <c r="M2919">
        <v>17.18</v>
      </c>
      <c r="N2919" t="s">
        <v>28</v>
      </c>
      <c r="P2919">
        <f>(C2919-Key!$B$1)*24</f>
        <v>1.6666666720993817E-2</v>
      </c>
      <c r="Q2919">
        <f>(Key!$B$2-'17.1'!C2919)*24</f>
        <v>2.9333333332906477</v>
      </c>
      <c r="R2919" s="3">
        <f>C2919-(M2919-Key!$B$5)/(24*Key!$B$6)</f>
        <v>44130.613962962962</v>
      </c>
      <c r="S2919">
        <f>M2919-Key!$B$5</f>
        <v>14.92</v>
      </c>
      <c r="T2919" s="2">
        <f t="shared" si="225"/>
        <v>44129.625</v>
      </c>
      <c r="U2919" t="str">
        <f t="shared" si="226"/>
        <v>10-25-2020 15:00</v>
      </c>
      <c r="V2919">
        <f>IFERROR(IF(W2919=Z2919,VLOOKUP($U2919,[1]C8842!$G$2:$M$145,3,FALSE),0),0)</f>
        <v>23</v>
      </c>
      <c r="W2919">
        <f>VLOOKUP(RIGHT($V$1,5),Key!$A$9:$B$14,2,FALSE)</f>
        <v>10.199999999999999</v>
      </c>
      <c r="X2919">
        <f t="shared" si="229"/>
        <v>0</v>
      </c>
      <c r="Y2919">
        <f>VLOOKUP(RIGHT($X$1,5),Key!$A$9:$B$14,2,FALSE)</f>
        <v>3.7</v>
      </c>
      <c r="Z2919">
        <f t="shared" si="227"/>
        <v>10.199999999999999</v>
      </c>
      <c r="AA2919">
        <f t="shared" si="228"/>
        <v>23</v>
      </c>
    </row>
    <row r="2920" spans="1:27" x14ac:dyDescent="0.3">
      <c r="A2920">
        <v>100067</v>
      </c>
      <c r="B2920">
        <v>230922</v>
      </c>
      <c r="C2920" s="3">
        <v>44130.62777777778</v>
      </c>
      <c r="D2920">
        <v>2</v>
      </c>
      <c r="E2920">
        <v>1</v>
      </c>
      <c r="F2920" t="s">
        <v>26</v>
      </c>
      <c r="G2920">
        <v>2</v>
      </c>
      <c r="H2920">
        <v>72.539060000000006</v>
      </c>
      <c r="I2920">
        <v>23.179690000000001</v>
      </c>
      <c r="J2920">
        <v>1.0703130000000001</v>
      </c>
      <c r="K2920">
        <v>80.03125</v>
      </c>
      <c r="L2920" s="3">
        <v>44130.379861111112</v>
      </c>
      <c r="M2920">
        <v>17.18</v>
      </c>
      <c r="N2920" t="s">
        <v>28</v>
      </c>
      <c r="P2920">
        <f>(C2920-Key!$B$1)*24</f>
        <v>1.6666666720993817E-2</v>
      </c>
      <c r="Q2920">
        <f>(Key!$B$2-'17.1'!C2920)*24</f>
        <v>2.9333333332906477</v>
      </c>
      <c r="R2920" s="3">
        <f>C2920-(M2920-Key!$B$5)/(24*Key!$B$6)</f>
        <v>44130.613962962962</v>
      </c>
      <c r="S2920">
        <f>M2920-Key!$B$5</f>
        <v>14.92</v>
      </c>
      <c r="T2920" s="2">
        <f t="shared" si="225"/>
        <v>44129.625</v>
      </c>
      <c r="U2920" t="str">
        <f t="shared" si="226"/>
        <v>10-25-2020 15:00</v>
      </c>
      <c r="V2920">
        <f>IFERROR(IF(W2920=Z2920,VLOOKUP($U2920,[1]C8842!$G$2:$M$145,3,FALSE),0),0)</f>
        <v>23</v>
      </c>
      <c r="W2920">
        <f>VLOOKUP(RIGHT($V$1,5),Key!$A$9:$B$14,2,FALSE)</f>
        <v>10.199999999999999</v>
      </c>
      <c r="X2920">
        <f t="shared" si="229"/>
        <v>0</v>
      </c>
      <c r="Y2920">
        <f>VLOOKUP(RIGHT($X$1,5),Key!$A$9:$B$14,2,FALSE)</f>
        <v>3.7</v>
      </c>
      <c r="Z2920">
        <f t="shared" si="227"/>
        <v>10.199999999999999</v>
      </c>
      <c r="AA2920">
        <f t="shared" si="228"/>
        <v>23</v>
      </c>
    </row>
    <row r="2921" spans="1:27" x14ac:dyDescent="0.3">
      <c r="A2921">
        <v>100067</v>
      </c>
      <c r="B2921">
        <v>230922</v>
      </c>
      <c r="C2921" s="3">
        <v>44130.62777777778</v>
      </c>
      <c r="D2921">
        <v>3</v>
      </c>
      <c r="E2921">
        <v>2</v>
      </c>
      <c r="F2921" t="s">
        <v>26</v>
      </c>
      <c r="G2921">
        <v>2</v>
      </c>
      <c r="H2921">
        <v>68.320310000000006</v>
      </c>
      <c r="I2921">
        <v>20.839839999999999</v>
      </c>
      <c r="J2921">
        <v>1.042969</v>
      </c>
      <c r="K2921">
        <v>94.039060000000006</v>
      </c>
      <c r="L2921" s="3">
        <v>44130.379861111112</v>
      </c>
      <c r="M2921">
        <v>17.18</v>
      </c>
      <c r="N2921" t="s">
        <v>28</v>
      </c>
      <c r="P2921">
        <f>(C2921-Key!$B$1)*24</f>
        <v>1.6666666720993817E-2</v>
      </c>
      <c r="Q2921">
        <f>(Key!$B$2-'17.1'!C2921)*24</f>
        <v>2.9333333332906477</v>
      </c>
      <c r="R2921" s="3">
        <f>C2921-(M2921-Key!$B$5)/(24*Key!$B$6)</f>
        <v>44130.613962962962</v>
      </c>
      <c r="S2921">
        <f>M2921-Key!$B$5</f>
        <v>14.92</v>
      </c>
      <c r="T2921" s="2">
        <f t="shared" si="225"/>
        <v>44129.625</v>
      </c>
      <c r="U2921" t="str">
        <f t="shared" si="226"/>
        <v>10-25-2020 15:00</v>
      </c>
      <c r="V2921">
        <f>IFERROR(IF(W2921=Z2921,VLOOKUP($U2921,[1]C8842!$G$2:$M$145,3,FALSE),0),0)</f>
        <v>23</v>
      </c>
      <c r="W2921">
        <f>VLOOKUP(RIGHT($V$1,5),Key!$A$9:$B$14,2,FALSE)</f>
        <v>10.199999999999999</v>
      </c>
      <c r="X2921">
        <f t="shared" si="229"/>
        <v>0</v>
      </c>
      <c r="Y2921">
        <f>VLOOKUP(RIGHT($X$1,5),Key!$A$9:$B$14,2,FALSE)</f>
        <v>3.7</v>
      </c>
      <c r="Z2921">
        <f t="shared" si="227"/>
        <v>10.199999999999999</v>
      </c>
      <c r="AA2921">
        <f t="shared" si="228"/>
        <v>23</v>
      </c>
    </row>
    <row r="2922" spans="1:27" x14ac:dyDescent="0.3">
      <c r="A2922">
        <v>100067</v>
      </c>
      <c r="B2922">
        <v>230922</v>
      </c>
      <c r="C2922" s="3">
        <v>44130.62777777778</v>
      </c>
      <c r="D2922">
        <v>0</v>
      </c>
      <c r="E2922">
        <v>2</v>
      </c>
      <c r="F2922" t="s">
        <v>25</v>
      </c>
      <c r="G2922">
        <v>1</v>
      </c>
      <c r="H2922">
        <v>66.003910000000005</v>
      </c>
      <c r="I2922">
        <v>11.945309999999999</v>
      </c>
      <c r="J2922">
        <v>0.72265630000000003</v>
      </c>
      <c r="K2922">
        <v>47.019530000000003</v>
      </c>
      <c r="L2922" s="3">
        <v>44130.379861111112</v>
      </c>
      <c r="M2922">
        <v>17.18</v>
      </c>
      <c r="N2922" t="s">
        <v>28</v>
      </c>
      <c r="P2922">
        <f>(C2922-Key!$B$1)*24</f>
        <v>1.6666666720993817E-2</v>
      </c>
      <c r="Q2922">
        <f>(Key!$B$2-'17.1'!C2922)*24</f>
        <v>2.9333333332906477</v>
      </c>
      <c r="R2922" s="3">
        <f>C2922-(M2922-Key!$B$5)/(24*Key!$B$6)</f>
        <v>44130.613962962962</v>
      </c>
      <c r="S2922">
        <f>M2922-Key!$B$5</f>
        <v>14.92</v>
      </c>
      <c r="T2922" s="2">
        <f t="shared" si="225"/>
        <v>44129.625</v>
      </c>
      <c r="U2922" t="str">
        <f t="shared" si="226"/>
        <v>10-25-2020 15:00</v>
      </c>
      <c r="V2922">
        <f>IFERROR(IF(W2922=Z2922,VLOOKUP($U2922,[1]C8842!$G$2:$M$145,3,FALSE),0),0)</f>
        <v>23</v>
      </c>
      <c r="W2922">
        <f>VLOOKUP(RIGHT($V$1,5),Key!$A$9:$B$14,2,FALSE)</f>
        <v>10.199999999999999</v>
      </c>
      <c r="X2922">
        <f t="shared" si="229"/>
        <v>0</v>
      </c>
      <c r="Y2922">
        <f>VLOOKUP(RIGHT($X$1,5),Key!$A$9:$B$14,2,FALSE)</f>
        <v>3.7</v>
      </c>
      <c r="Z2922">
        <f t="shared" si="227"/>
        <v>10.199999999999999</v>
      </c>
      <c r="AA2922">
        <f t="shared" si="228"/>
        <v>23</v>
      </c>
    </row>
    <row r="2923" spans="1:27" x14ac:dyDescent="0.3">
      <c r="A2923">
        <v>100067</v>
      </c>
      <c r="B2923">
        <v>230922</v>
      </c>
      <c r="C2923" s="3">
        <v>44130.62777777778</v>
      </c>
      <c r="D2923">
        <v>1</v>
      </c>
      <c r="E2923">
        <v>1</v>
      </c>
      <c r="F2923" t="s">
        <v>25</v>
      </c>
      <c r="G2923">
        <v>1</v>
      </c>
      <c r="H2923">
        <v>71.914060000000006</v>
      </c>
      <c r="I2923">
        <v>15.48047</v>
      </c>
      <c r="J2923">
        <v>0.79296880000000003</v>
      </c>
      <c r="K2923">
        <v>60.023440000000001</v>
      </c>
      <c r="L2923" s="3">
        <v>44130.379861111112</v>
      </c>
      <c r="M2923">
        <v>17.18</v>
      </c>
      <c r="N2923" t="s">
        <v>28</v>
      </c>
      <c r="P2923">
        <f>(C2923-Key!$B$1)*24</f>
        <v>1.6666666720993817E-2</v>
      </c>
      <c r="Q2923">
        <f>(Key!$B$2-'17.1'!C2923)*24</f>
        <v>2.9333333332906477</v>
      </c>
      <c r="R2923" s="3">
        <f>C2923-(M2923-Key!$B$5)/(24*Key!$B$6)</f>
        <v>44130.613962962962</v>
      </c>
      <c r="S2923">
        <f>M2923-Key!$B$5</f>
        <v>14.92</v>
      </c>
      <c r="T2923" s="2">
        <f t="shared" si="225"/>
        <v>44129.625</v>
      </c>
      <c r="U2923" t="str">
        <f t="shared" si="226"/>
        <v>10-25-2020 15:00</v>
      </c>
      <c r="V2923">
        <f>IFERROR(IF(W2923=Z2923,VLOOKUP($U2923,[1]C8842!$G$2:$M$145,3,FALSE),0),0)</f>
        <v>23</v>
      </c>
      <c r="W2923">
        <f>VLOOKUP(RIGHT($V$1,5),Key!$A$9:$B$14,2,FALSE)</f>
        <v>10.199999999999999</v>
      </c>
      <c r="X2923">
        <f t="shared" si="229"/>
        <v>0</v>
      </c>
      <c r="Y2923">
        <f>VLOOKUP(RIGHT($X$1,5),Key!$A$9:$B$14,2,FALSE)</f>
        <v>3.7</v>
      </c>
      <c r="Z2923">
        <f t="shared" si="227"/>
        <v>10.199999999999999</v>
      </c>
      <c r="AA2923">
        <f t="shared" si="228"/>
        <v>23</v>
      </c>
    </row>
    <row r="2924" spans="1:27" x14ac:dyDescent="0.3">
      <c r="A2924">
        <v>100067</v>
      </c>
      <c r="B2924">
        <v>230922</v>
      </c>
      <c r="C2924" s="3">
        <v>44130.62777777778</v>
      </c>
      <c r="D2924">
        <v>2</v>
      </c>
      <c r="E2924">
        <v>1</v>
      </c>
      <c r="F2924" t="s">
        <v>26</v>
      </c>
      <c r="G2924">
        <v>2</v>
      </c>
      <c r="H2924">
        <v>72.113280000000003</v>
      </c>
      <c r="I2924">
        <v>21.80078</v>
      </c>
      <c r="J2924">
        <v>1.0234380000000001</v>
      </c>
      <c r="K2924">
        <v>82.035160000000005</v>
      </c>
      <c r="L2924" s="3">
        <v>44130.379861111112</v>
      </c>
      <c r="M2924">
        <v>17.18</v>
      </c>
      <c r="N2924" t="s">
        <v>28</v>
      </c>
      <c r="P2924">
        <f>(C2924-Key!$B$1)*24</f>
        <v>1.6666666720993817E-2</v>
      </c>
      <c r="Q2924">
        <f>(Key!$B$2-'17.1'!C2924)*24</f>
        <v>2.9333333332906477</v>
      </c>
      <c r="R2924" s="3">
        <f>C2924-(M2924-Key!$B$5)/(24*Key!$B$6)</f>
        <v>44130.613962962962</v>
      </c>
      <c r="S2924">
        <f>M2924-Key!$B$5</f>
        <v>14.92</v>
      </c>
      <c r="T2924" s="2">
        <f t="shared" si="225"/>
        <v>44129.625</v>
      </c>
      <c r="U2924" t="str">
        <f t="shared" si="226"/>
        <v>10-25-2020 15:00</v>
      </c>
      <c r="V2924">
        <f>IFERROR(IF(W2924=Z2924,VLOOKUP($U2924,[1]C8842!$G$2:$M$145,3,FALSE),0),0)</f>
        <v>23</v>
      </c>
      <c r="W2924">
        <f>VLOOKUP(RIGHT($V$1,5),Key!$A$9:$B$14,2,FALSE)</f>
        <v>10.199999999999999</v>
      </c>
      <c r="X2924">
        <f t="shared" si="229"/>
        <v>0</v>
      </c>
      <c r="Y2924">
        <f>VLOOKUP(RIGHT($X$1,5),Key!$A$9:$B$14,2,FALSE)</f>
        <v>3.7</v>
      </c>
      <c r="Z2924">
        <f t="shared" si="227"/>
        <v>10.199999999999999</v>
      </c>
      <c r="AA2924">
        <f t="shared" si="228"/>
        <v>23</v>
      </c>
    </row>
    <row r="2925" spans="1:27" x14ac:dyDescent="0.3">
      <c r="A2925">
        <v>100067</v>
      </c>
      <c r="B2925">
        <v>230922</v>
      </c>
      <c r="C2925" s="3">
        <v>44130.628472222219</v>
      </c>
      <c r="D2925">
        <v>0</v>
      </c>
      <c r="E2925">
        <v>2</v>
      </c>
      <c r="F2925" t="s">
        <v>25</v>
      </c>
      <c r="G2925">
        <v>1</v>
      </c>
      <c r="H2925">
        <v>67.492189999999994</v>
      </c>
      <c r="I2925">
        <v>15.496090000000001</v>
      </c>
      <c r="J2925">
        <v>0.84765630000000003</v>
      </c>
      <c r="K2925">
        <v>46.019530000000003</v>
      </c>
      <c r="L2925" s="3">
        <v>44130.379861111112</v>
      </c>
      <c r="M2925">
        <v>17.18</v>
      </c>
      <c r="N2925" t="s">
        <v>28</v>
      </c>
      <c r="P2925">
        <f>(C2925-Key!$B$1)*24</f>
        <v>3.3333333267364651E-2</v>
      </c>
      <c r="Q2925">
        <f>(Key!$B$2-'17.1'!C2925)*24</f>
        <v>2.9166666667442769</v>
      </c>
      <c r="R2925" s="3">
        <f>C2925-(M2925-Key!$B$5)/(24*Key!$B$6)</f>
        <v>44130.614657407401</v>
      </c>
      <c r="S2925">
        <f>M2925-Key!$B$5</f>
        <v>14.92</v>
      </c>
      <c r="T2925" s="2">
        <f t="shared" si="225"/>
        <v>44129.631944444445</v>
      </c>
      <c r="U2925" t="str">
        <f t="shared" si="226"/>
        <v>10-25-2020 15:10</v>
      </c>
      <c r="V2925">
        <f>IFERROR(IF(W2925=Z2925,VLOOKUP($U2925,[1]C8842!$G$2:$M$145,3,FALSE),0),0)</f>
        <v>0</v>
      </c>
      <c r="W2925">
        <f>VLOOKUP(RIGHT($V$1,5),Key!$A$9:$B$14,2,FALSE)</f>
        <v>10.199999999999999</v>
      </c>
      <c r="X2925">
        <f t="shared" si="229"/>
        <v>0</v>
      </c>
      <c r="Y2925">
        <f>VLOOKUP(RIGHT($X$1,5),Key!$A$9:$B$14,2,FALSE)</f>
        <v>3.7</v>
      </c>
      <c r="Z2925">
        <f t="shared" si="227"/>
        <v>10.199999999999999</v>
      </c>
      <c r="AA2925">
        <f t="shared" si="228"/>
        <v>0</v>
      </c>
    </row>
    <row r="2926" spans="1:27" x14ac:dyDescent="0.3">
      <c r="A2926">
        <v>100067</v>
      </c>
      <c r="B2926">
        <v>230922</v>
      </c>
      <c r="C2926" s="3">
        <v>44130.628472222219</v>
      </c>
      <c r="D2926">
        <v>3</v>
      </c>
      <c r="E2926">
        <v>2</v>
      </c>
      <c r="F2926" t="s">
        <v>26</v>
      </c>
      <c r="G2926">
        <v>1</v>
      </c>
      <c r="H2926">
        <v>65.039060000000006</v>
      </c>
      <c r="I2926">
        <v>19.61328</v>
      </c>
      <c r="J2926">
        <v>1.046875</v>
      </c>
      <c r="K2926">
        <v>93.039060000000006</v>
      </c>
      <c r="L2926" s="3">
        <v>44130.379861111112</v>
      </c>
      <c r="M2926">
        <v>17.18</v>
      </c>
      <c r="N2926" t="s">
        <v>28</v>
      </c>
      <c r="P2926">
        <f>(C2926-Key!$B$1)*24</f>
        <v>3.3333333267364651E-2</v>
      </c>
      <c r="Q2926">
        <f>(Key!$B$2-'17.1'!C2926)*24</f>
        <v>2.9166666667442769</v>
      </c>
      <c r="R2926" s="3">
        <f>C2926-(M2926-Key!$B$5)/(24*Key!$B$6)</f>
        <v>44130.614657407401</v>
      </c>
      <c r="S2926">
        <f>M2926-Key!$B$5</f>
        <v>14.92</v>
      </c>
      <c r="T2926" s="2">
        <f t="shared" si="225"/>
        <v>44129.631944444445</v>
      </c>
      <c r="U2926" t="str">
        <f t="shared" si="226"/>
        <v>10-25-2020 15:10</v>
      </c>
      <c r="V2926">
        <f>IFERROR(IF(W2926=Z2926,VLOOKUP($U2926,[1]C8842!$G$2:$M$145,3,FALSE),0),0)</f>
        <v>0</v>
      </c>
      <c r="W2926">
        <f>VLOOKUP(RIGHT($V$1,5),Key!$A$9:$B$14,2,FALSE)</f>
        <v>10.199999999999999</v>
      </c>
      <c r="X2926">
        <f t="shared" si="229"/>
        <v>0</v>
      </c>
      <c r="Y2926">
        <f>VLOOKUP(RIGHT($X$1,5),Key!$A$9:$B$14,2,FALSE)</f>
        <v>3.7</v>
      </c>
      <c r="Z2926">
        <f t="shared" si="227"/>
        <v>10.199999999999999</v>
      </c>
      <c r="AA2926">
        <f t="shared" si="228"/>
        <v>0</v>
      </c>
    </row>
    <row r="2927" spans="1:27" x14ac:dyDescent="0.3">
      <c r="A2927">
        <v>100067</v>
      </c>
      <c r="B2927">
        <v>230922</v>
      </c>
      <c r="C2927" s="3">
        <v>44130.628472222219</v>
      </c>
      <c r="D2927">
        <v>0</v>
      </c>
      <c r="E2927">
        <v>2</v>
      </c>
      <c r="F2927" t="s">
        <v>25</v>
      </c>
      <c r="G2927">
        <v>1</v>
      </c>
      <c r="H2927">
        <v>62.269530000000003</v>
      </c>
      <c r="I2927">
        <v>13.89453</v>
      </c>
      <c r="J2927">
        <v>0.84765630000000003</v>
      </c>
      <c r="K2927">
        <v>48.019530000000003</v>
      </c>
      <c r="L2927" s="3">
        <v>44130.379861111112</v>
      </c>
      <c r="M2927">
        <v>17.18</v>
      </c>
      <c r="N2927" t="s">
        <v>28</v>
      </c>
      <c r="P2927">
        <f>(C2927-Key!$B$1)*24</f>
        <v>3.3333333267364651E-2</v>
      </c>
      <c r="Q2927">
        <f>(Key!$B$2-'17.1'!C2927)*24</f>
        <v>2.9166666667442769</v>
      </c>
      <c r="R2927" s="3">
        <f>C2927-(M2927-Key!$B$5)/(24*Key!$B$6)</f>
        <v>44130.614657407401</v>
      </c>
      <c r="S2927">
        <f>M2927-Key!$B$5</f>
        <v>14.92</v>
      </c>
      <c r="T2927" s="2">
        <f t="shared" si="225"/>
        <v>44129.631944444445</v>
      </c>
      <c r="U2927" t="str">
        <f t="shared" si="226"/>
        <v>10-25-2020 15:10</v>
      </c>
      <c r="V2927">
        <f>IFERROR(IF(W2927=Z2927,VLOOKUP($U2927,[1]C8842!$G$2:$M$145,3,FALSE),0),0)</f>
        <v>0</v>
      </c>
      <c r="W2927">
        <f>VLOOKUP(RIGHT($V$1,5),Key!$A$9:$B$14,2,FALSE)</f>
        <v>10.199999999999999</v>
      </c>
      <c r="X2927">
        <f t="shared" si="229"/>
        <v>0</v>
      </c>
      <c r="Y2927">
        <f>VLOOKUP(RIGHT($X$1,5),Key!$A$9:$B$14,2,FALSE)</f>
        <v>3.7</v>
      </c>
      <c r="Z2927">
        <f t="shared" si="227"/>
        <v>10.199999999999999</v>
      </c>
      <c r="AA2927">
        <f t="shared" si="228"/>
        <v>0</v>
      </c>
    </row>
    <row r="2928" spans="1:27" x14ac:dyDescent="0.3">
      <c r="A2928">
        <v>100067</v>
      </c>
      <c r="B2928">
        <v>230922</v>
      </c>
      <c r="C2928" s="3">
        <v>44130.628472222219</v>
      </c>
      <c r="D2928">
        <v>1</v>
      </c>
      <c r="E2928">
        <v>1</v>
      </c>
      <c r="F2928" t="s">
        <v>25</v>
      </c>
      <c r="G2928">
        <v>1</v>
      </c>
      <c r="H2928">
        <v>68.777339999999995</v>
      </c>
      <c r="I2928">
        <v>14.316409999999999</v>
      </c>
      <c r="J2928">
        <v>0.78515630000000003</v>
      </c>
      <c r="K2928">
        <v>58.023440000000001</v>
      </c>
      <c r="L2928" s="3">
        <v>44130.379861111112</v>
      </c>
      <c r="M2928">
        <v>17.18</v>
      </c>
      <c r="N2928" t="s">
        <v>28</v>
      </c>
      <c r="P2928">
        <f>(C2928-Key!$B$1)*24</f>
        <v>3.3333333267364651E-2</v>
      </c>
      <c r="Q2928">
        <f>(Key!$B$2-'17.1'!C2928)*24</f>
        <v>2.9166666667442769</v>
      </c>
      <c r="R2928" s="3">
        <f>C2928-(M2928-Key!$B$5)/(24*Key!$B$6)</f>
        <v>44130.614657407401</v>
      </c>
      <c r="S2928">
        <f>M2928-Key!$B$5</f>
        <v>14.92</v>
      </c>
      <c r="T2928" s="2">
        <f t="shared" si="225"/>
        <v>44129.631944444445</v>
      </c>
      <c r="U2928" t="str">
        <f t="shared" si="226"/>
        <v>10-25-2020 15:10</v>
      </c>
      <c r="V2928">
        <f>IFERROR(IF(W2928=Z2928,VLOOKUP($U2928,[1]C8842!$G$2:$M$145,3,FALSE),0),0)</f>
        <v>0</v>
      </c>
      <c r="W2928">
        <f>VLOOKUP(RIGHT($V$1,5),Key!$A$9:$B$14,2,FALSE)</f>
        <v>10.199999999999999</v>
      </c>
      <c r="X2928">
        <f t="shared" si="229"/>
        <v>0</v>
      </c>
      <c r="Y2928">
        <f>VLOOKUP(RIGHT($X$1,5),Key!$A$9:$B$14,2,FALSE)</f>
        <v>3.7</v>
      </c>
      <c r="Z2928">
        <f t="shared" si="227"/>
        <v>10.199999999999999</v>
      </c>
      <c r="AA2928">
        <f t="shared" si="228"/>
        <v>0</v>
      </c>
    </row>
    <row r="2929" spans="1:27" x14ac:dyDescent="0.3">
      <c r="A2929">
        <v>100067</v>
      </c>
      <c r="B2929">
        <v>230922</v>
      </c>
      <c r="C2929" s="3">
        <v>44130.628472222219</v>
      </c>
      <c r="D2929">
        <v>0</v>
      </c>
      <c r="E2929">
        <v>2</v>
      </c>
      <c r="F2929" t="s">
        <v>25</v>
      </c>
      <c r="G2929">
        <v>1</v>
      </c>
      <c r="H2929">
        <v>53.675780000000003</v>
      </c>
      <c r="I2929">
        <v>15.8125</v>
      </c>
      <c r="J2929">
        <v>1.082031</v>
      </c>
      <c r="K2929">
        <v>46.019530000000003</v>
      </c>
      <c r="L2929" s="3">
        <v>44130.379861111112</v>
      </c>
      <c r="M2929">
        <v>17.18</v>
      </c>
      <c r="N2929" t="s">
        <v>28</v>
      </c>
      <c r="P2929">
        <f>(C2929-Key!$B$1)*24</f>
        <v>3.3333333267364651E-2</v>
      </c>
      <c r="Q2929">
        <f>(Key!$B$2-'17.1'!C2929)*24</f>
        <v>2.9166666667442769</v>
      </c>
      <c r="R2929" s="3">
        <f>C2929-(M2929-Key!$B$5)/(24*Key!$B$6)</f>
        <v>44130.614657407401</v>
      </c>
      <c r="S2929">
        <f>M2929-Key!$B$5</f>
        <v>14.92</v>
      </c>
      <c r="T2929" s="2">
        <f t="shared" si="225"/>
        <v>44129.631944444445</v>
      </c>
      <c r="U2929" t="str">
        <f t="shared" si="226"/>
        <v>10-25-2020 15:10</v>
      </c>
      <c r="V2929">
        <f>IFERROR(IF(W2929=Z2929,VLOOKUP($U2929,[1]C8842!$G$2:$M$145,3,FALSE),0),0)</f>
        <v>0</v>
      </c>
      <c r="W2929">
        <f>VLOOKUP(RIGHT($V$1,5),Key!$A$9:$B$14,2,FALSE)</f>
        <v>10.199999999999999</v>
      </c>
      <c r="X2929">
        <f t="shared" si="229"/>
        <v>0</v>
      </c>
      <c r="Y2929">
        <f>VLOOKUP(RIGHT($X$1,5),Key!$A$9:$B$14,2,FALSE)</f>
        <v>3.7</v>
      </c>
      <c r="Z2929">
        <f t="shared" si="227"/>
        <v>10.199999999999999</v>
      </c>
      <c r="AA2929">
        <f t="shared" si="228"/>
        <v>0</v>
      </c>
    </row>
    <row r="2930" spans="1:27" x14ac:dyDescent="0.3">
      <c r="A2930">
        <v>100067</v>
      </c>
      <c r="B2930">
        <v>230922</v>
      </c>
      <c r="C2930" s="3">
        <v>44130.628472222219</v>
      </c>
      <c r="D2930">
        <v>1</v>
      </c>
      <c r="E2930">
        <v>1</v>
      </c>
      <c r="F2930" t="s">
        <v>25</v>
      </c>
      <c r="G2930">
        <v>1</v>
      </c>
      <c r="H2930">
        <v>66.746089999999995</v>
      </c>
      <c r="I2930">
        <v>14.76953</v>
      </c>
      <c r="J2930">
        <v>0.828125</v>
      </c>
      <c r="K2930">
        <v>58.023440000000001</v>
      </c>
      <c r="L2930" s="3">
        <v>44130.379861111112</v>
      </c>
      <c r="M2930">
        <v>17.18</v>
      </c>
      <c r="N2930" t="s">
        <v>28</v>
      </c>
      <c r="P2930">
        <f>(C2930-Key!$B$1)*24</f>
        <v>3.3333333267364651E-2</v>
      </c>
      <c r="Q2930">
        <f>(Key!$B$2-'17.1'!C2930)*24</f>
        <v>2.9166666667442769</v>
      </c>
      <c r="R2930" s="3">
        <f>C2930-(M2930-Key!$B$5)/(24*Key!$B$6)</f>
        <v>44130.614657407401</v>
      </c>
      <c r="S2930">
        <f>M2930-Key!$B$5</f>
        <v>14.92</v>
      </c>
      <c r="T2930" s="2">
        <f t="shared" si="225"/>
        <v>44129.631944444445</v>
      </c>
      <c r="U2930" t="str">
        <f t="shared" si="226"/>
        <v>10-25-2020 15:10</v>
      </c>
      <c r="V2930">
        <f>IFERROR(IF(W2930=Z2930,VLOOKUP($U2930,[1]C8842!$G$2:$M$145,3,FALSE),0),0)</f>
        <v>0</v>
      </c>
      <c r="W2930">
        <f>VLOOKUP(RIGHT($V$1,5),Key!$A$9:$B$14,2,FALSE)</f>
        <v>10.199999999999999</v>
      </c>
      <c r="X2930">
        <f t="shared" si="229"/>
        <v>0</v>
      </c>
      <c r="Y2930">
        <f>VLOOKUP(RIGHT($X$1,5),Key!$A$9:$B$14,2,FALSE)</f>
        <v>3.7</v>
      </c>
      <c r="Z2930">
        <f t="shared" si="227"/>
        <v>10.199999999999999</v>
      </c>
      <c r="AA2930">
        <f t="shared" si="228"/>
        <v>0</v>
      </c>
    </row>
    <row r="2931" spans="1:27" x14ac:dyDescent="0.3">
      <c r="A2931">
        <v>100067</v>
      </c>
      <c r="B2931">
        <v>230922</v>
      </c>
      <c r="C2931" s="3">
        <v>44130.628472222219</v>
      </c>
      <c r="D2931">
        <v>0</v>
      </c>
      <c r="E2931">
        <v>2</v>
      </c>
      <c r="F2931" t="s">
        <v>25</v>
      </c>
      <c r="G2931">
        <v>5</v>
      </c>
      <c r="H2931">
        <v>54.949219999999997</v>
      </c>
      <c r="I2931">
        <v>97.632810000000006</v>
      </c>
      <c r="J2931">
        <v>5.0195309999999997</v>
      </c>
      <c r="K2931">
        <v>47.019530000000003</v>
      </c>
      <c r="L2931" s="3">
        <v>44130.379861111112</v>
      </c>
      <c r="M2931">
        <v>17.18</v>
      </c>
      <c r="N2931" t="s">
        <v>28</v>
      </c>
      <c r="P2931">
        <f>(C2931-Key!$B$1)*24</f>
        <v>3.3333333267364651E-2</v>
      </c>
      <c r="Q2931">
        <f>(Key!$B$2-'17.1'!C2931)*24</f>
        <v>2.9166666667442769</v>
      </c>
      <c r="R2931" s="3">
        <f>C2931-(M2931-Key!$B$5)/(24*Key!$B$6)</f>
        <v>44130.614657407401</v>
      </c>
      <c r="S2931">
        <f>M2931-Key!$B$5</f>
        <v>14.92</v>
      </c>
      <c r="T2931" s="2">
        <f t="shared" si="225"/>
        <v>44129.631944444445</v>
      </c>
      <c r="U2931" t="str">
        <f t="shared" si="226"/>
        <v>10-25-2020 15:10</v>
      </c>
      <c r="V2931">
        <f>IFERROR(IF(W2931=Z2931,VLOOKUP($U2931,[1]C8842!$G$2:$M$145,3,FALSE),0),0)</f>
        <v>0</v>
      </c>
      <c r="W2931">
        <f>VLOOKUP(RIGHT($V$1,5),Key!$A$9:$B$14,2,FALSE)</f>
        <v>10.199999999999999</v>
      </c>
      <c r="X2931">
        <f t="shared" si="229"/>
        <v>0</v>
      </c>
      <c r="Y2931">
        <f>VLOOKUP(RIGHT($X$1,5),Key!$A$9:$B$14,2,FALSE)</f>
        <v>3.7</v>
      </c>
      <c r="Z2931">
        <f t="shared" si="227"/>
        <v>10.199999999999999</v>
      </c>
      <c r="AA2931">
        <f t="shared" si="228"/>
        <v>0</v>
      </c>
    </row>
    <row r="2932" spans="1:27" x14ac:dyDescent="0.3">
      <c r="A2932">
        <v>100067</v>
      </c>
      <c r="B2932">
        <v>230922</v>
      </c>
      <c r="C2932" s="3">
        <v>44130.628472222219</v>
      </c>
      <c r="D2932">
        <v>1</v>
      </c>
      <c r="E2932">
        <v>1</v>
      </c>
      <c r="F2932" t="s">
        <v>25</v>
      </c>
      <c r="G2932">
        <v>3</v>
      </c>
      <c r="H2932">
        <v>64.773439999999994</v>
      </c>
      <c r="I2932">
        <v>40.777340000000002</v>
      </c>
      <c r="J2932">
        <v>1.921875</v>
      </c>
      <c r="K2932">
        <v>56.023440000000001</v>
      </c>
      <c r="L2932" s="3">
        <v>44130.379861111112</v>
      </c>
      <c r="M2932">
        <v>17.18</v>
      </c>
      <c r="N2932" t="s">
        <v>28</v>
      </c>
      <c r="P2932">
        <f>(C2932-Key!$B$1)*24</f>
        <v>3.3333333267364651E-2</v>
      </c>
      <c r="Q2932">
        <f>(Key!$B$2-'17.1'!C2932)*24</f>
        <v>2.9166666667442769</v>
      </c>
      <c r="R2932" s="3">
        <f>C2932-(M2932-Key!$B$5)/(24*Key!$B$6)</f>
        <v>44130.614657407401</v>
      </c>
      <c r="S2932">
        <f>M2932-Key!$B$5</f>
        <v>14.92</v>
      </c>
      <c r="T2932" s="2">
        <f t="shared" si="225"/>
        <v>44129.631944444445</v>
      </c>
      <c r="U2932" t="str">
        <f t="shared" si="226"/>
        <v>10-25-2020 15:10</v>
      </c>
      <c r="V2932">
        <f>IFERROR(IF(W2932=Z2932,VLOOKUP($U2932,[1]C8842!$G$2:$M$145,3,FALSE),0),0)</f>
        <v>0</v>
      </c>
      <c r="W2932">
        <f>VLOOKUP(RIGHT($V$1,5),Key!$A$9:$B$14,2,FALSE)</f>
        <v>10.199999999999999</v>
      </c>
      <c r="X2932">
        <f t="shared" si="229"/>
        <v>0</v>
      </c>
      <c r="Y2932">
        <f>VLOOKUP(RIGHT($X$1,5),Key!$A$9:$B$14,2,FALSE)</f>
        <v>3.7</v>
      </c>
      <c r="Z2932">
        <f t="shared" si="227"/>
        <v>10.199999999999999</v>
      </c>
      <c r="AA2932">
        <f t="shared" si="228"/>
        <v>0</v>
      </c>
    </row>
    <row r="2933" spans="1:27" x14ac:dyDescent="0.3">
      <c r="A2933">
        <v>100067</v>
      </c>
      <c r="B2933">
        <v>230922</v>
      </c>
      <c r="C2933" s="3">
        <v>44130.628472222219</v>
      </c>
      <c r="D2933">
        <v>0</v>
      </c>
      <c r="E2933">
        <v>2</v>
      </c>
      <c r="F2933" t="s">
        <v>25</v>
      </c>
      <c r="G2933">
        <v>4</v>
      </c>
      <c r="H2933">
        <v>60.945309999999999</v>
      </c>
      <c r="I2933">
        <v>70.539060000000006</v>
      </c>
      <c r="J2933">
        <v>3.34375</v>
      </c>
      <c r="K2933">
        <v>46.019530000000003</v>
      </c>
      <c r="L2933" s="3">
        <v>44130.379861111112</v>
      </c>
      <c r="M2933">
        <v>17.18</v>
      </c>
      <c r="N2933" t="s">
        <v>28</v>
      </c>
      <c r="P2933">
        <f>(C2933-Key!$B$1)*24</f>
        <v>3.3333333267364651E-2</v>
      </c>
      <c r="Q2933">
        <f>(Key!$B$2-'17.1'!C2933)*24</f>
        <v>2.9166666667442769</v>
      </c>
      <c r="R2933" s="3">
        <f>C2933-(M2933-Key!$B$5)/(24*Key!$B$6)</f>
        <v>44130.614657407401</v>
      </c>
      <c r="S2933">
        <f>M2933-Key!$B$5</f>
        <v>14.92</v>
      </c>
      <c r="T2933" s="2">
        <f t="shared" si="225"/>
        <v>44129.631944444445</v>
      </c>
      <c r="U2933" t="str">
        <f t="shared" si="226"/>
        <v>10-25-2020 15:10</v>
      </c>
      <c r="V2933">
        <f>IFERROR(IF(W2933=Z2933,VLOOKUP($U2933,[1]C8842!$G$2:$M$145,3,FALSE),0),0)</f>
        <v>0</v>
      </c>
      <c r="W2933">
        <f>VLOOKUP(RIGHT($V$1,5),Key!$A$9:$B$14,2,FALSE)</f>
        <v>10.199999999999999</v>
      </c>
      <c r="X2933">
        <f t="shared" si="229"/>
        <v>0</v>
      </c>
      <c r="Y2933">
        <f>VLOOKUP(RIGHT($X$1,5),Key!$A$9:$B$14,2,FALSE)</f>
        <v>3.7</v>
      </c>
      <c r="Z2933">
        <f t="shared" si="227"/>
        <v>10.199999999999999</v>
      </c>
      <c r="AA2933">
        <f t="shared" si="228"/>
        <v>0</v>
      </c>
    </row>
    <row r="2934" spans="1:27" x14ac:dyDescent="0.3">
      <c r="A2934">
        <v>100067</v>
      </c>
      <c r="B2934">
        <v>230922</v>
      </c>
      <c r="C2934" s="3">
        <v>44130.628472222219</v>
      </c>
      <c r="D2934">
        <v>3</v>
      </c>
      <c r="E2934">
        <v>2</v>
      </c>
      <c r="F2934" t="s">
        <v>26</v>
      </c>
      <c r="G2934">
        <v>4</v>
      </c>
      <c r="H2934">
        <v>76.980469999999997</v>
      </c>
      <c r="I2934">
        <v>77.269530000000003</v>
      </c>
      <c r="J2934">
        <v>2.8789060000000002</v>
      </c>
      <c r="K2934">
        <v>94.039060000000006</v>
      </c>
      <c r="L2934" s="3">
        <v>44130.379861111112</v>
      </c>
      <c r="M2934">
        <v>17.18</v>
      </c>
      <c r="N2934" t="s">
        <v>28</v>
      </c>
      <c r="P2934">
        <f>(C2934-Key!$B$1)*24</f>
        <v>3.3333333267364651E-2</v>
      </c>
      <c r="Q2934">
        <f>(Key!$B$2-'17.1'!C2934)*24</f>
        <v>2.9166666667442769</v>
      </c>
      <c r="R2934" s="3">
        <f>C2934-(M2934-Key!$B$5)/(24*Key!$B$6)</f>
        <v>44130.614657407401</v>
      </c>
      <c r="S2934">
        <f>M2934-Key!$B$5</f>
        <v>14.92</v>
      </c>
      <c r="T2934" s="2">
        <f t="shared" si="225"/>
        <v>44129.631944444445</v>
      </c>
      <c r="U2934" t="str">
        <f t="shared" si="226"/>
        <v>10-25-2020 15:10</v>
      </c>
      <c r="V2934">
        <f>IFERROR(IF(W2934=Z2934,VLOOKUP($U2934,[1]C8842!$G$2:$M$145,3,FALSE),0),0)</f>
        <v>0</v>
      </c>
      <c r="W2934">
        <f>VLOOKUP(RIGHT($V$1,5),Key!$A$9:$B$14,2,FALSE)</f>
        <v>10.199999999999999</v>
      </c>
      <c r="X2934">
        <f t="shared" si="229"/>
        <v>0</v>
      </c>
      <c r="Y2934">
        <f>VLOOKUP(RIGHT($X$1,5),Key!$A$9:$B$14,2,FALSE)</f>
        <v>3.7</v>
      </c>
      <c r="Z2934">
        <f t="shared" si="227"/>
        <v>10.199999999999999</v>
      </c>
      <c r="AA2934">
        <f t="shared" si="228"/>
        <v>0</v>
      </c>
    </row>
    <row r="2935" spans="1:27" x14ac:dyDescent="0.3">
      <c r="A2935">
        <v>100067</v>
      </c>
      <c r="B2935">
        <v>230922</v>
      </c>
      <c r="C2935" s="3">
        <v>44130.628472222219</v>
      </c>
      <c r="D2935">
        <v>3</v>
      </c>
      <c r="E2935">
        <v>2</v>
      </c>
      <c r="F2935" t="s">
        <v>26</v>
      </c>
      <c r="G2935">
        <v>1</v>
      </c>
      <c r="H2935">
        <v>62.847659999999998</v>
      </c>
      <c r="I2935">
        <v>12.429690000000001</v>
      </c>
      <c r="J2935">
        <v>0.77734380000000003</v>
      </c>
      <c r="K2935">
        <v>94.039060000000006</v>
      </c>
      <c r="L2935" s="3">
        <v>44130.379861111112</v>
      </c>
      <c r="M2935">
        <v>17.18</v>
      </c>
      <c r="N2935" t="s">
        <v>28</v>
      </c>
      <c r="P2935">
        <f>(C2935-Key!$B$1)*24</f>
        <v>3.3333333267364651E-2</v>
      </c>
      <c r="Q2935">
        <f>(Key!$B$2-'17.1'!C2935)*24</f>
        <v>2.9166666667442769</v>
      </c>
      <c r="R2935" s="3">
        <f>C2935-(M2935-Key!$B$5)/(24*Key!$B$6)</f>
        <v>44130.614657407401</v>
      </c>
      <c r="S2935">
        <f>M2935-Key!$B$5</f>
        <v>14.92</v>
      </c>
      <c r="T2935" s="2">
        <f t="shared" si="225"/>
        <v>44129.631944444445</v>
      </c>
      <c r="U2935" t="str">
        <f t="shared" si="226"/>
        <v>10-25-2020 15:10</v>
      </c>
      <c r="V2935">
        <f>IFERROR(IF(W2935=Z2935,VLOOKUP($U2935,[1]C8842!$G$2:$M$145,3,FALSE),0),0)</f>
        <v>0</v>
      </c>
      <c r="W2935">
        <f>VLOOKUP(RIGHT($V$1,5),Key!$A$9:$B$14,2,FALSE)</f>
        <v>10.199999999999999</v>
      </c>
      <c r="X2935">
        <f t="shared" si="229"/>
        <v>0</v>
      </c>
      <c r="Y2935">
        <f>VLOOKUP(RIGHT($X$1,5),Key!$A$9:$B$14,2,FALSE)</f>
        <v>3.7</v>
      </c>
      <c r="Z2935">
        <f t="shared" si="227"/>
        <v>10.199999999999999</v>
      </c>
      <c r="AA2935">
        <f t="shared" si="228"/>
        <v>0</v>
      </c>
    </row>
    <row r="2936" spans="1:27" x14ac:dyDescent="0.3">
      <c r="A2936">
        <v>100067</v>
      </c>
      <c r="B2936">
        <v>230922</v>
      </c>
      <c r="C2936" s="3">
        <v>44130.628472222219</v>
      </c>
      <c r="D2936">
        <v>3</v>
      </c>
      <c r="E2936">
        <v>2</v>
      </c>
      <c r="F2936" t="s">
        <v>26</v>
      </c>
      <c r="G2936">
        <v>1</v>
      </c>
      <c r="H2936">
        <v>68.941410000000005</v>
      </c>
      <c r="I2936">
        <v>18.035160000000001</v>
      </c>
      <c r="J2936">
        <v>0.92578130000000003</v>
      </c>
      <c r="K2936">
        <v>95.039060000000006</v>
      </c>
      <c r="L2936" s="3">
        <v>44130.379861111112</v>
      </c>
      <c r="M2936">
        <v>17.18</v>
      </c>
      <c r="N2936" t="s">
        <v>28</v>
      </c>
      <c r="P2936">
        <f>(C2936-Key!$B$1)*24</f>
        <v>3.3333333267364651E-2</v>
      </c>
      <c r="Q2936">
        <f>(Key!$B$2-'17.1'!C2936)*24</f>
        <v>2.9166666667442769</v>
      </c>
      <c r="R2936" s="3">
        <f>C2936-(M2936-Key!$B$5)/(24*Key!$B$6)</f>
        <v>44130.614657407401</v>
      </c>
      <c r="S2936">
        <f>M2936-Key!$B$5</f>
        <v>14.92</v>
      </c>
      <c r="T2936" s="2">
        <f t="shared" si="225"/>
        <v>44129.631944444445</v>
      </c>
      <c r="U2936" t="str">
        <f t="shared" si="226"/>
        <v>10-25-2020 15:10</v>
      </c>
      <c r="V2936">
        <f>IFERROR(IF(W2936=Z2936,VLOOKUP($U2936,[1]C8842!$G$2:$M$145,3,FALSE),0),0)</f>
        <v>0</v>
      </c>
      <c r="W2936">
        <f>VLOOKUP(RIGHT($V$1,5),Key!$A$9:$B$14,2,FALSE)</f>
        <v>10.199999999999999</v>
      </c>
      <c r="X2936">
        <f t="shared" si="229"/>
        <v>0</v>
      </c>
      <c r="Y2936">
        <f>VLOOKUP(RIGHT($X$1,5),Key!$A$9:$B$14,2,FALSE)</f>
        <v>3.7</v>
      </c>
      <c r="Z2936">
        <f t="shared" si="227"/>
        <v>10.199999999999999</v>
      </c>
      <c r="AA2936">
        <f t="shared" si="228"/>
        <v>0</v>
      </c>
    </row>
    <row r="2937" spans="1:27" x14ac:dyDescent="0.3">
      <c r="A2937">
        <v>100067</v>
      </c>
      <c r="B2937">
        <v>230922</v>
      </c>
      <c r="C2937" s="3">
        <v>44130.628472222219</v>
      </c>
      <c r="D2937">
        <v>2</v>
      </c>
      <c r="E2937">
        <v>1</v>
      </c>
      <c r="F2937" t="s">
        <v>26</v>
      </c>
      <c r="G2937">
        <v>1</v>
      </c>
      <c r="H2937">
        <v>73.628910000000005</v>
      </c>
      <c r="I2937">
        <v>15.820309999999999</v>
      </c>
      <c r="J2937">
        <v>0.78515630000000003</v>
      </c>
      <c r="K2937">
        <v>80.03125</v>
      </c>
      <c r="L2937" s="3">
        <v>44130.379861111112</v>
      </c>
      <c r="M2937">
        <v>17.18</v>
      </c>
      <c r="N2937" t="s">
        <v>28</v>
      </c>
      <c r="P2937">
        <f>(C2937-Key!$B$1)*24</f>
        <v>3.3333333267364651E-2</v>
      </c>
      <c r="Q2937">
        <f>(Key!$B$2-'17.1'!C2937)*24</f>
        <v>2.9166666667442769</v>
      </c>
      <c r="R2937" s="3">
        <f>C2937-(M2937-Key!$B$5)/(24*Key!$B$6)</f>
        <v>44130.614657407401</v>
      </c>
      <c r="S2937">
        <f>M2937-Key!$B$5</f>
        <v>14.92</v>
      </c>
      <c r="T2937" s="2">
        <f t="shared" si="225"/>
        <v>44129.631944444445</v>
      </c>
      <c r="U2937" t="str">
        <f t="shared" si="226"/>
        <v>10-25-2020 15:10</v>
      </c>
      <c r="V2937">
        <f>IFERROR(IF(W2937=Z2937,VLOOKUP($U2937,[1]C8842!$G$2:$M$145,3,FALSE),0),0)</f>
        <v>0</v>
      </c>
      <c r="W2937">
        <f>VLOOKUP(RIGHT($V$1,5),Key!$A$9:$B$14,2,FALSE)</f>
        <v>10.199999999999999</v>
      </c>
      <c r="X2937">
        <f t="shared" si="229"/>
        <v>0</v>
      </c>
      <c r="Y2937">
        <f>VLOOKUP(RIGHT($X$1,5),Key!$A$9:$B$14,2,FALSE)</f>
        <v>3.7</v>
      </c>
      <c r="Z2937">
        <f t="shared" si="227"/>
        <v>10.199999999999999</v>
      </c>
      <c r="AA2937">
        <f t="shared" si="228"/>
        <v>0</v>
      </c>
    </row>
    <row r="2938" spans="1:27" x14ac:dyDescent="0.3">
      <c r="A2938">
        <v>100067</v>
      </c>
      <c r="B2938">
        <v>230922</v>
      </c>
      <c r="C2938" s="3">
        <v>44130.628472222219</v>
      </c>
      <c r="D2938">
        <v>3</v>
      </c>
      <c r="E2938">
        <v>2</v>
      </c>
      <c r="F2938" t="s">
        <v>26</v>
      </c>
      <c r="G2938">
        <v>2</v>
      </c>
      <c r="H2938">
        <v>68.273439999999994</v>
      </c>
      <c r="I2938">
        <v>21.695309999999999</v>
      </c>
      <c r="J2938">
        <v>1.078125</v>
      </c>
      <c r="K2938">
        <v>94.039060000000006</v>
      </c>
      <c r="L2938" s="3">
        <v>44130.379861111112</v>
      </c>
      <c r="M2938">
        <v>17.18</v>
      </c>
      <c r="N2938" t="s">
        <v>28</v>
      </c>
      <c r="P2938">
        <f>(C2938-Key!$B$1)*24</f>
        <v>3.3333333267364651E-2</v>
      </c>
      <c r="Q2938">
        <f>(Key!$B$2-'17.1'!C2938)*24</f>
        <v>2.9166666667442769</v>
      </c>
      <c r="R2938" s="3">
        <f>C2938-(M2938-Key!$B$5)/(24*Key!$B$6)</f>
        <v>44130.614657407401</v>
      </c>
      <c r="S2938">
        <f>M2938-Key!$B$5</f>
        <v>14.92</v>
      </c>
      <c r="T2938" s="2">
        <f t="shared" si="225"/>
        <v>44129.631944444445</v>
      </c>
      <c r="U2938" t="str">
        <f t="shared" si="226"/>
        <v>10-25-2020 15:10</v>
      </c>
      <c r="V2938">
        <f>IFERROR(IF(W2938=Z2938,VLOOKUP($U2938,[1]C8842!$G$2:$M$145,3,FALSE),0),0)</f>
        <v>0</v>
      </c>
      <c r="W2938">
        <f>VLOOKUP(RIGHT($V$1,5),Key!$A$9:$B$14,2,FALSE)</f>
        <v>10.199999999999999</v>
      </c>
      <c r="X2938">
        <f t="shared" si="229"/>
        <v>0</v>
      </c>
      <c r="Y2938">
        <f>VLOOKUP(RIGHT($X$1,5),Key!$A$9:$B$14,2,FALSE)</f>
        <v>3.7</v>
      </c>
      <c r="Z2938">
        <f t="shared" si="227"/>
        <v>10.199999999999999</v>
      </c>
      <c r="AA2938">
        <f t="shared" si="228"/>
        <v>0</v>
      </c>
    </row>
    <row r="2939" spans="1:27" x14ac:dyDescent="0.3">
      <c r="A2939">
        <v>100067</v>
      </c>
      <c r="B2939">
        <v>230922</v>
      </c>
      <c r="C2939" s="3">
        <v>44130.628472222219</v>
      </c>
      <c r="D2939">
        <v>3</v>
      </c>
      <c r="E2939">
        <v>2</v>
      </c>
      <c r="F2939" t="s">
        <v>26</v>
      </c>
      <c r="G2939">
        <v>4</v>
      </c>
      <c r="H2939">
        <v>66.546880000000002</v>
      </c>
      <c r="I2939">
        <v>75.914060000000006</v>
      </c>
      <c r="J2939">
        <v>3.2773439999999998</v>
      </c>
      <c r="K2939">
        <v>94.039060000000006</v>
      </c>
      <c r="L2939" s="3">
        <v>44130.379861111112</v>
      </c>
      <c r="M2939">
        <v>17.18</v>
      </c>
      <c r="N2939" t="s">
        <v>28</v>
      </c>
      <c r="P2939">
        <f>(C2939-Key!$B$1)*24</f>
        <v>3.3333333267364651E-2</v>
      </c>
      <c r="Q2939">
        <f>(Key!$B$2-'17.1'!C2939)*24</f>
        <v>2.9166666667442769</v>
      </c>
      <c r="R2939" s="3">
        <f>C2939-(M2939-Key!$B$5)/(24*Key!$B$6)</f>
        <v>44130.614657407401</v>
      </c>
      <c r="S2939">
        <f>M2939-Key!$B$5</f>
        <v>14.92</v>
      </c>
      <c r="T2939" s="2">
        <f t="shared" si="225"/>
        <v>44129.631944444445</v>
      </c>
      <c r="U2939" t="str">
        <f t="shared" si="226"/>
        <v>10-25-2020 15:10</v>
      </c>
      <c r="V2939">
        <f>IFERROR(IF(W2939=Z2939,VLOOKUP($U2939,[1]C8842!$G$2:$M$145,3,FALSE),0),0)</f>
        <v>0</v>
      </c>
      <c r="W2939">
        <f>VLOOKUP(RIGHT($V$1,5),Key!$A$9:$B$14,2,FALSE)</f>
        <v>10.199999999999999</v>
      </c>
      <c r="X2939">
        <f t="shared" si="229"/>
        <v>0</v>
      </c>
      <c r="Y2939">
        <f>VLOOKUP(RIGHT($X$1,5),Key!$A$9:$B$14,2,FALSE)</f>
        <v>3.7</v>
      </c>
      <c r="Z2939">
        <f t="shared" si="227"/>
        <v>10.199999999999999</v>
      </c>
      <c r="AA2939">
        <f t="shared" si="228"/>
        <v>0</v>
      </c>
    </row>
    <row r="2940" spans="1:27" x14ac:dyDescent="0.3">
      <c r="A2940">
        <v>100067</v>
      </c>
      <c r="B2940">
        <v>230922</v>
      </c>
      <c r="C2940" s="3">
        <v>44130.628472222219</v>
      </c>
      <c r="D2940">
        <v>2</v>
      </c>
      <c r="E2940">
        <v>1</v>
      </c>
      <c r="F2940" t="s">
        <v>26</v>
      </c>
      <c r="G2940">
        <v>2</v>
      </c>
      <c r="H2940">
        <v>67.714839999999995</v>
      </c>
      <c r="I2940">
        <v>21.570309999999999</v>
      </c>
      <c r="J2940">
        <v>1.082031</v>
      </c>
      <c r="K2940">
        <v>80.03125</v>
      </c>
      <c r="L2940" s="3">
        <v>44130.379861111112</v>
      </c>
      <c r="M2940">
        <v>17.18</v>
      </c>
      <c r="N2940" t="s">
        <v>28</v>
      </c>
      <c r="P2940">
        <f>(C2940-Key!$B$1)*24</f>
        <v>3.3333333267364651E-2</v>
      </c>
      <c r="Q2940">
        <f>(Key!$B$2-'17.1'!C2940)*24</f>
        <v>2.9166666667442769</v>
      </c>
      <c r="R2940" s="3">
        <f>C2940-(M2940-Key!$B$5)/(24*Key!$B$6)</f>
        <v>44130.614657407401</v>
      </c>
      <c r="S2940">
        <f>M2940-Key!$B$5</f>
        <v>14.92</v>
      </c>
      <c r="T2940" s="2">
        <f t="shared" si="225"/>
        <v>44129.631944444445</v>
      </c>
      <c r="U2940" t="str">
        <f t="shared" si="226"/>
        <v>10-25-2020 15:10</v>
      </c>
      <c r="V2940">
        <f>IFERROR(IF(W2940=Z2940,VLOOKUP($U2940,[1]C8842!$G$2:$M$145,3,FALSE),0),0)</f>
        <v>0</v>
      </c>
      <c r="W2940">
        <f>VLOOKUP(RIGHT($V$1,5),Key!$A$9:$B$14,2,FALSE)</f>
        <v>10.199999999999999</v>
      </c>
      <c r="X2940">
        <f t="shared" si="229"/>
        <v>0</v>
      </c>
      <c r="Y2940">
        <f>VLOOKUP(RIGHT($X$1,5),Key!$A$9:$B$14,2,FALSE)</f>
        <v>3.7</v>
      </c>
      <c r="Z2940">
        <f t="shared" si="227"/>
        <v>10.199999999999999</v>
      </c>
      <c r="AA2940">
        <f t="shared" si="228"/>
        <v>0</v>
      </c>
    </row>
    <row r="2941" spans="1:27" x14ac:dyDescent="0.3">
      <c r="A2941">
        <v>100067</v>
      </c>
      <c r="B2941">
        <v>230922</v>
      </c>
      <c r="C2941" s="3">
        <v>44130.628472222219</v>
      </c>
      <c r="D2941">
        <v>1</v>
      </c>
      <c r="E2941">
        <v>1</v>
      </c>
      <c r="F2941" t="s">
        <v>25</v>
      </c>
      <c r="G2941">
        <v>1</v>
      </c>
      <c r="H2941">
        <v>60.796880000000002</v>
      </c>
      <c r="I2941">
        <v>16.128910000000001</v>
      </c>
      <c r="J2941">
        <v>0.96875</v>
      </c>
      <c r="K2941">
        <v>56.023440000000001</v>
      </c>
      <c r="L2941" s="3">
        <v>44130.379861111112</v>
      </c>
      <c r="M2941">
        <v>17.18</v>
      </c>
      <c r="N2941" t="s">
        <v>28</v>
      </c>
      <c r="P2941">
        <f>(C2941-Key!$B$1)*24</f>
        <v>3.3333333267364651E-2</v>
      </c>
      <c r="Q2941">
        <f>(Key!$B$2-'17.1'!C2941)*24</f>
        <v>2.9166666667442769</v>
      </c>
      <c r="R2941" s="3">
        <f>C2941-(M2941-Key!$B$5)/(24*Key!$B$6)</f>
        <v>44130.614657407401</v>
      </c>
      <c r="S2941">
        <f>M2941-Key!$B$5</f>
        <v>14.92</v>
      </c>
      <c r="T2941" s="2">
        <f t="shared" si="225"/>
        <v>44129.631944444445</v>
      </c>
      <c r="U2941" t="str">
        <f t="shared" si="226"/>
        <v>10-25-2020 15:10</v>
      </c>
      <c r="V2941">
        <f>IFERROR(IF(W2941=Z2941,VLOOKUP($U2941,[1]C8842!$G$2:$M$145,3,FALSE),0),0)</f>
        <v>0</v>
      </c>
      <c r="W2941">
        <f>VLOOKUP(RIGHT($V$1,5),Key!$A$9:$B$14,2,FALSE)</f>
        <v>10.199999999999999</v>
      </c>
      <c r="X2941">
        <f t="shared" si="229"/>
        <v>0</v>
      </c>
      <c r="Y2941">
        <f>VLOOKUP(RIGHT($X$1,5),Key!$A$9:$B$14,2,FALSE)</f>
        <v>3.7</v>
      </c>
      <c r="Z2941">
        <f t="shared" si="227"/>
        <v>10.199999999999999</v>
      </c>
      <c r="AA2941">
        <f t="shared" si="228"/>
        <v>0</v>
      </c>
    </row>
    <row r="2942" spans="1:27" x14ac:dyDescent="0.3">
      <c r="A2942">
        <v>100067</v>
      </c>
      <c r="B2942">
        <v>230922</v>
      </c>
      <c r="C2942" s="3">
        <v>44130.628472222219</v>
      </c>
      <c r="D2942">
        <v>3</v>
      </c>
      <c r="E2942">
        <v>2</v>
      </c>
      <c r="F2942" t="s">
        <v>26</v>
      </c>
      <c r="G2942">
        <v>2</v>
      </c>
      <c r="H2942">
        <v>67.496089999999995</v>
      </c>
      <c r="I2942">
        <v>22.0625</v>
      </c>
      <c r="J2942">
        <v>1.105469</v>
      </c>
      <c r="K2942">
        <v>92.039060000000006</v>
      </c>
      <c r="L2942" s="3">
        <v>44130.379861111112</v>
      </c>
      <c r="M2942">
        <v>17.18</v>
      </c>
      <c r="N2942" t="s">
        <v>28</v>
      </c>
      <c r="P2942">
        <f>(C2942-Key!$B$1)*24</f>
        <v>3.3333333267364651E-2</v>
      </c>
      <c r="Q2942">
        <f>(Key!$B$2-'17.1'!C2942)*24</f>
        <v>2.9166666667442769</v>
      </c>
      <c r="R2942" s="3">
        <f>C2942-(M2942-Key!$B$5)/(24*Key!$B$6)</f>
        <v>44130.614657407401</v>
      </c>
      <c r="S2942">
        <f>M2942-Key!$B$5</f>
        <v>14.92</v>
      </c>
      <c r="T2942" s="2">
        <f t="shared" si="225"/>
        <v>44129.631944444445</v>
      </c>
      <c r="U2942" t="str">
        <f t="shared" si="226"/>
        <v>10-25-2020 15:10</v>
      </c>
      <c r="V2942">
        <f>IFERROR(IF(W2942=Z2942,VLOOKUP($U2942,[1]C8842!$G$2:$M$145,3,FALSE),0),0)</f>
        <v>0</v>
      </c>
      <c r="W2942">
        <f>VLOOKUP(RIGHT($V$1,5),Key!$A$9:$B$14,2,FALSE)</f>
        <v>10.199999999999999</v>
      </c>
      <c r="X2942">
        <f t="shared" si="229"/>
        <v>0</v>
      </c>
      <c r="Y2942">
        <f>VLOOKUP(RIGHT($X$1,5),Key!$A$9:$B$14,2,FALSE)</f>
        <v>3.7</v>
      </c>
      <c r="Z2942">
        <f t="shared" si="227"/>
        <v>10.199999999999999</v>
      </c>
      <c r="AA2942">
        <f t="shared" si="228"/>
        <v>0</v>
      </c>
    </row>
    <row r="2943" spans="1:27" x14ac:dyDescent="0.3">
      <c r="A2943">
        <v>100067</v>
      </c>
      <c r="B2943">
        <v>230922</v>
      </c>
      <c r="C2943" s="3">
        <v>44130.628472222219</v>
      </c>
      <c r="D2943">
        <v>3</v>
      </c>
      <c r="E2943">
        <v>2</v>
      </c>
      <c r="F2943" t="s">
        <v>26</v>
      </c>
      <c r="G2943">
        <v>1</v>
      </c>
      <c r="H2943">
        <v>66.339839999999995</v>
      </c>
      <c r="I2943">
        <v>14.757809999999999</v>
      </c>
      <c r="J2943">
        <v>0.83203130000000003</v>
      </c>
      <c r="K2943">
        <v>92.039060000000006</v>
      </c>
      <c r="L2943" s="3">
        <v>44130.379861111112</v>
      </c>
      <c r="M2943">
        <v>17.18</v>
      </c>
      <c r="N2943" t="s">
        <v>28</v>
      </c>
      <c r="P2943">
        <f>(C2943-Key!$B$1)*24</f>
        <v>3.3333333267364651E-2</v>
      </c>
      <c r="Q2943">
        <f>(Key!$B$2-'17.1'!C2943)*24</f>
        <v>2.9166666667442769</v>
      </c>
      <c r="R2943" s="3">
        <f>C2943-(M2943-Key!$B$5)/(24*Key!$B$6)</f>
        <v>44130.614657407401</v>
      </c>
      <c r="S2943">
        <f>M2943-Key!$B$5</f>
        <v>14.92</v>
      </c>
      <c r="T2943" s="2">
        <f t="shared" si="225"/>
        <v>44129.631944444445</v>
      </c>
      <c r="U2943" t="str">
        <f t="shared" si="226"/>
        <v>10-25-2020 15:10</v>
      </c>
      <c r="V2943">
        <f>IFERROR(IF(W2943=Z2943,VLOOKUP($U2943,[1]C8842!$G$2:$M$145,3,FALSE),0),0)</f>
        <v>0</v>
      </c>
      <c r="W2943">
        <f>VLOOKUP(RIGHT($V$1,5),Key!$A$9:$B$14,2,FALSE)</f>
        <v>10.199999999999999</v>
      </c>
      <c r="X2943">
        <f t="shared" si="229"/>
        <v>0</v>
      </c>
      <c r="Y2943">
        <f>VLOOKUP(RIGHT($X$1,5),Key!$A$9:$B$14,2,FALSE)</f>
        <v>3.7</v>
      </c>
      <c r="Z2943">
        <f t="shared" si="227"/>
        <v>10.199999999999999</v>
      </c>
      <c r="AA2943">
        <f t="shared" si="228"/>
        <v>0</v>
      </c>
    </row>
    <row r="2944" spans="1:27" x14ac:dyDescent="0.3">
      <c r="A2944">
        <v>100067</v>
      </c>
      <c r="B2944">
        <v>230922</v>
      </c>
      <c r="C2944" s="3">
        <v>44130.628472222219</v>
      </c>
      <c r="D2944">
        <v>3</v>
      </c>
      <c r="E2944">
        <v>2</v>
      </c>
      <c r="F2944" t="s">
        <v>26</v>
      </c>
      <c r="G2944">
        <v>1</v>
      </c>
      <c r="H2944">
        <v>65.378910000000005</v>
      </c>
      <c r="I2944">
        <v>19.835940000000001</v>
      </c>
      <c r="J2944">
        <v>1.050781</v>
      </c>
      <c r="K2944">
        <v>94.039060000000006</v>
      </c>
      <c r="L2944" s="3">
        <v>44130.379861111112</v>
      </c>
      <c r="M2944">
        <v>17.18</v>
      </c>
      <c r="N2944" t="s">
        <v>28</v>
      </c>
      <c r="P2944">
        <f>(C2944-Key!$B$1)*24</f>
        <v>3.3333333267364651E-2</v>
      </c>
      <c r="Q2944">
        <f>(Key!$B$2-'17.1'!C2944)*24</f>
        <v>2.9166666667442769</v>
      </c>
      <c r="R2944" s="3">
        <f>C2944-(M2944-Key!$B$5)/(24*Key!$B$6)</f>
        <v>44130.614657407401</v>
      </c>
      <c r="S2944">
        <f>M2944-Key!$B$5</f>
        <v>14.92</v>
      </c>
      <c r="T2944" s="2">
        <f t="shared" si="225"/>
        <v>44129.631944444445</v>
      </c>
      <c r="U2944" t="str">
        <f t="shared" si="226"/>
        <v>10-25-2020 15:10</v>
      </c>
      <c r="V2944">
        <f>IFERROR(IF(W2944=Z2944,VLOOKUP($U2944,[1]C8842!$G$2:$M$145,3,FALSE),0),0)</f>
        <v>0</v>
      </c>
      <c r="W2944">
        <f>VLOOKUP(RIGHT($V$1,5),Key!$A$9:$B$14,2,FALSE)</f>
        <v>10.199999999999999</v>
      </c>
      <c r="X2944">
        <f t="shared" si="229"/>
        <v>0</v>
      </c>
      <c r="Y2944">
        <f>VLOOKUP(RIGHT($X$1,5),Key!$A$9:$B$14,2,FALSE)</f>
        <v>3.7</v>
      </c>
      <c r="Z2944">
        <f t="shared" si="227"/>
        <v>10.199999999999999</v>
      </c>
      <c r="AA2944">
        <f t="shared" si="228"/>
        <v>0</v>
      </c>
    </row>
    <row r="2945" spans="1:27" x14ac:dyDescent="0.3">
      <c r="A2945">
        <v>100067</v>
      </c>
      <c r="B2945">
        <v>230922</v>
      </c>
      <c r="C2945" s="3">
        <v>44130.629166666666</v>
      </c>
      <c r="D2945">
        <v>3</v>
      </c>
      <c r="E2945">
        <v>2</v>
      </c>
      <c r="F2945" t="s">
        <v>26</v>
      </c>
      <c r="G2945">
        <v>4</v>
      </c>
      <c r="H2945">
        <v>64.433589999999995</v>
      </c>
      <c r="I2945">
        <v>74.816410000000005</v>
      </c>
      <c r="J2945">
        <v>3.3398439999999998</v>
      </c>
      <c r="K2945">
        <v>94.039060000000006</v>
      </c>
      <c r="L2945" s="3">
        <v>44130.379861111112</v>
      </c>
      <c r="M2945">
        <v>17.18</v>
      </c>
      <c r="N2945" t="s">
        <v>28</v>
      </c>
      <c r="P2945">
        <f>(C2945-Key!$B$1)*24</f>
        <v>4.9999999988358468E-2</v>
      </c>
      <c r="Q2945">
        <f>(Key!$B$2-'17.1'!C2945)*24</f>
        <v>2.9000000000232831</v>
      </c>
      <c r="R2945" s="3">
        <f>C2945-(M2945-Key!$B$5)/(24*Key!$B$6)</f>
        <v>44130.615351851848</v>
      </c>
      <c r="S2945">
        <f>M2945-Key!$B$5</f>
        <v>14.92</v>
      </c>
      <c r="T2945" s="2">
        <f t="shared" si="225"/>
        <v>44129.631944444445</v>
      </c>
      <c r="U2945" t="str">
        <f t="shared" si="226"/>
        <v>10-25-2020 15:10</v>
      </c>
      <c r="V2945">
        <f>IFERROR(IF(W2945=Z2945,VLOOKUP($U2945,[1]C8842!$G$2:$M$145,3,FALSE),0),0)</f>
        <v>0</v>
      </c>
      <c r="W2945">
        <f>VLOOKUP(RIGHT($V$1,5),Key!$A$9:$B$14,2,FALSE)</f>
        <v>10.199999999999999</v>
      </c>
      <c r="X2945">
        <f t="shared" si="229"/>
        <v>0</v>
      </c>
      <c r="Y2945">
        <f>VLOOKUP(RIGHT($X$1,5),Key!$A$9:$B$14,2,FALSE)</f>
        <v>3.7</v>
      </c>
      <c r="Z2945">
        <f t="shared" si="227"/>
        <v>10.199999999999999</v>
      </c>
      <c r="AA2945">
        <f t="shared" si="228"/>
        <v>0</v>
      </c>
    </row>
    <row r="2946" spans="1:27" x14ac:dyDescent="0.3">
      <c r="A2946">
        <v>100067</v>
      </c>
      <c r="B2946">
        <v>230922</v>
      </c>
      <c r="C2946" s="3">
        <v>44130.629166666666</v>
      </c>
      <c r="D2946">
        <v>0</v>
      </c>
      <c r="E2946">
        <v>2</v>
      </c>
      <c r="F2946" t="s">
        <v>25</v>
      </c>
      <c r="G2946">
        <v>1</v>
      </c>
      <c r="H2946">
        <v>62.25</v>
      </c>
      <c r="I2946">
        <v>17.14453</v>
      </c>
      <c r="J2946">
        <v>0.98828130000000003</v>
      </c>
      <c r="K2946">
        <v>46.019530000000003</v>
      </c>
      <c r="L2946" s="3">
        <v>44130.379861111112</v>
      </c>
      <c r="M2946">
        <v>17.18</v>
      </c>
      <c r="N2946" t="s">
        <v>28</v>
      </c>
      <c r="P2946">
        <f>(C2946-Key!$B$1)*24</f>
        <v>4.9999999988358468E-2</v>
      </c>
      <c r="Q2946">
        <f>(Key!$B$2-'17.1'!C2946)*24</f>
        <v>2.9000000000232831</v>
      </c>
      <c r="R2946" s="3">
        <f>C2946-(M2946-Key!$B$5)/(24*Key!$B$6)</f>
        <v>44130.615351851848</v>
      </c>
      <c r="S2946">
        <f>M2946-Key!$B$5</f>
        <v>14.92</v>
      </c>
      <c r="T2946" s="2">
        <f t="shared" si="225"/>
        <v>44129.631944444445</v>
      </c>
      <c r="U2946" t="str">
        <f t="shared" si="226"/>
        <v>10-25-2020 15:10</v>
      </c>
      <c r="V2946">
        <f>IFERROR(IF(W2946=Z2946,VLOOKUP($U2946,[1]C8842!$G$2:$M$145,3,FALSE),0),0)</f>
        <v>0</v>
      </c>
      <c r="W2946">
        <f>VLOOKUP(RIGHT($V$1,5),Key!$A$9:$B$14,2,FALSE)</f>
        <v>10.199999999999999</v>
      </c>
      <c r="X2946">
        <f t="shared" si="229"/>
        <v>0</v>
      </c>
      <c r="Y2946">
        <f>VLOOKUP(RIGHT($X$1,5),Key!$A$9:$B$14,2,FALSE)</f>
        <v>3.7</v>
      </c>
      <c r="Z2946">
        <f t="shared" si="227"/>
        <v>10.199999999999999</v>
      </c>
      <c r="AA2946">
        <f t="shared" si="228"/>
        <v>0</v>
      </c>
    </row>
    <row r="2947" spans="1:27" x14ac:dyDescent="0.3">
      <c r="A2947">
        <v>100067</v>
      </c>
      <c r="B2947">
        <v>230922</v>
      </c>
      <c r="C2947" s="3">
        <v>44130.629166666666</v>
      </c>
      <c r="D2947">
        <v>3</v>
      </c>
      <c r="E2947">
        <v>2</v>
      </c>
      <c r="F2947" t="s">
        <v>26</v>
      </c>
      <c r="G2947">
        <v>2</v>
      </c>
      <c r="H2947">
        <v>67.695310000000006</v>
      </c>
      <c r="I2947">
        <v>24.242190000000001</v>
      </c>
      <c r="J2947">
        <v>1.1875</v>
      </c>
      <c r="K2947">
        <v>93.039060000000006</v>
      </c>
      <c r="L2947" s="3">
        <v>44130.379861111112</v>
      </c>
      <c r="M2947">
        <v>17.18</v>
      </c>
      <c r="N2947" t="s">
        <v>28</v>
      </c>
      <c r="P2947">
        <f>(C2947-Key!$B$1)*24</f>
        <v>4.9999999988358468E-2</v>
      </c>
      <c r="Q2947">
        <f>(Key!$B$2-'17.1'!C2947)*24</f>
        <v>2.9000000000232831</v>
      </c>
      <c r="R2947" s="3">
        <f>C2947-(M2947-Key!$B$5)/(24*Key!$B$6)</f>
        <v>44130.615351851848</v>
      </c>
      <c r="S2947">
        <f>M2947-Key!$B$5</f>
        <v>14.92</v>
      </c>
      <c r="T2947" s="2">
        <f t="shared" ref="T2947:T3010" si="230">ROUND(C2947*24*60/10,0)/(24*6)-1</f>
        <v>44129.631944444445</v>
      </c>
      <c r="U2947" t="str">
        <f t="shared" ref="U2947:U3010" si="231">TEXT(T2947,"mm-dd-yyyy hh:mm")</f>
        <v>10-25-2020 15:10</v>
      </c>
      <c r="V2947">
        <f>IFERROR(IF(W2947=Z2947,VLOOKUP($U2947,[1]C8842!$G$2:$M$145,3,FALSE),0),0)</f>
        <v>0</v>
      </c>
      <c r="W2947">
        <f>VLOOKUP(RIGHT($V$1,5),Key!$A$9:$B$14,2,FALSE)</f>
        <v>10.199999999999999</v>
      </c>
      <c r="X2947">
        <f t="shared" si="229"/>
        <v>0</v>
      </c>
      <c r="Y2947">
        <f>VLOOKUP(RIGHT($X$1,5),Key!$A$9:$B$14,2,FALSE)</f>
        <v>3.7</v>
      </c>
      <c r="Z2947">
        <f t="shared" ref="Z2947:Z3010" si="232">M2947-MIN(ABS(Y2947-M2947),ABS(W2947-M2947))</f>
        <v>10.199999999999999</v>
      </c>
      <c r="AA2947">
        <f t="shared" ref="AA2947:AA3010" si="233">SUM(V2947,X2947)</f>
        <v>0</v>
      </c>
    </row>
    <row r="2948" spans="1:27" x14ac:dyDescent="0.3">
      <c r="A2948">
        <v>100067</v>
      </c>
      <c r="B2948">
        <v>230922</v>
      </c>
      <c r="C2948" s="3">
        <v>44130.629166666666</v>
      </c>
      <c r="D2948">
        <v>0</v>
      </c>
      <c r="E2948">
        <v>2</v>
      </c>
      <c r="F2948" t="s">
        <v>25</v>
      </c>
      <c r="G2948">
        <v>5</v>
      </c>
      <c r="H2948">
        <v>62.890630000000002</v>
      </c>
      <c r="I2948">
        <v>104.3125</v>
      </c>
      <c r="J2948">
        <v>4.6679690000000003</v>
      </c>
      <c r="K2948">
        <v>46.019530000000003</v>
      </c>
      <c r="L2948" s="3">
        <v>44130.379861111112</v>
      </c>
      <c r="M2948">
        <v>17.18</v>
      </c>
      <c r="N2948" t="s">
        <v>28</v>
      </c>
      <c r="P2948">
        <f>(C2948-Key!$B$1)*24</f>
        <v>4.9999999988358468E-2</v>
      </c>
      <c r="Q2948">
        <f>(Key!$B$2-'17.1'!C2948)*24</f>
        <v>2.9000000000232831</v>
      </c>
      <c r="R2948" s="3">
        <f>C2948-(M2948-Key!$B$5)/(24*Key!$B$6)</f>
        <v>44130.615351851848</v>
      </c>
      <c r="S2948">
        <f>M2948-Key!$B$5</f>
        <v>14.92</v>
      </c>
      <c r="T2948" s="2">
        <f t="shared" si="230"/>
        <v>44129.631944444445</v>
      </c>
      <c r="U2948" t="str">
        <f t="shared" si="231"/>
        <v>10-25-2020 15:10</v>
      </c>
      <c r="V2948">
        <f>IFERROR(IF(W2948=Z2948,VLOOKUP($U2948,[1]C8842!$G$2:$M$145,3,FALSE),0),0)</f>
        <v>0</v>
      </c>
      <c r="W2948">
        <f>VLOOKUP(RIGHT($V$1,5),Key!$A$9:$B$14,2,FALSE)</f>
        <v>10.199999999999999</v>
      </c>
      <c r="X2948">
        <f t="shared" ref="X2948:X3011" si="234">$X$2</f>
        <v>0</v>
      </c>
      <c r="Y2948">
        <f>VLOOKUP(RIGHT($X$1,5),Key!$A$9:$B$14,2,FALSE)</f>
        <v>3.7</v>
      </c>
      <c r="Z2948">
        <f t="shared" si="232"/>
        <v>10.199999999999999</v>
      </c>
      <c r="AA2948">
        <f t="shared" si="233"/>
        <v>0</v>
      </c>
    </row>
    <row r="2949" spans="1:27" x14ac:dyDescent="0.3">
      <c r="A2949">
        <v>100067</v>
      </c>
      <c r="B2949">
        <v>230922</v>
      </c>
      <c r="C2949" s="3">
        <v>44130.629166666666</v>
      </c>
      <c r="D2949">
        <v>2</v>
      </c>
      <c r="E2949">
        <v>1</v>
      </c>
      <c r="F2949" t="s">
        <v>26</v>
      </c>
      <c r="G2949">
        <v>1</v>
      </c>
      <c r="H2949">
        <v>71.632810000000006</v>
      </c>
      <c r="I2949">
        <v>15.26953</v>
      </c>
      <c r="J2949">
        <v>0.7890625</v>
      </c>
      <c r="K2949">
        <v>82.035160000000005</v>
      </c>
      <c r="L2949" s="3">
        <v>44130.379861111112</v>
      </c>
      <c r="M2949">
        <v>17.18</v>
      </c>
      <c r="N2949" t="s">
        <v>28</v>
      </c>
      <c r="P2949">
        <f>(C2949-Key!$B$1)*24</f>
        <v>4.9999999988358468E-2</v>
      </c>
      <c r="Q2949">
        <f>(Key!$B$2-'17.1'!C2949)*24</f>
        <v>2.9000000000232831</v>
      </c>
      <c r="R2949" s="3">
        <f>C2949-(M2949-Key!$B$5)/(24*Key!$B$6)</f>
        <v>44130.615351851848</v>
      </c>
      <c r="S2949">
        <f>M2949-Key!$B$5</f>
        <v>14.92</v>
      </c>
      <c r="T2949" s="2">
        <f t="shared" si="230"/>
        <v>44129.631944444445</v>
      </c>
      <c r="U2949" t="str">
        <f t="shared" si="231"/>
        <v>10-25-2020 15:10</v>
      </c>
      <c r="V2949">
        <f>IFERROR(IF(W2949=Z2949,VLOOKUP($U2949,[1]C8842!$G$2:$M$145,3,FALSE),0),0)</f>
        <v>0</v>
      </c>
      <c r="W2949">
        <f>VLOOKUP(RIGHT($V$1,5),Key!$A$9:$B$14,2,FALSE)</f>
        <v>10.199999999999999</v>
      </c>
      <c r="X2949">
        <f t="shared" si="234"/>
        <v>0</v>
      </c>
      <c r="Y2949">
        <f>VLOOKUP(RIGHT($X$1,5),Key!$A$9:$B$14,2,FALSE)</f>
        <v>3.7</v>
      </c>
      <c r="Z2949">
        <f t="shared" si="232"/>
        <v>10.199999999999999</v>
      </c>
      <c r="AA2949">
        <f t="shared" si="233"/>
        <v>0</v>
      </c>
    </row>
    <row r="2950" spans="1:27" x14ac:dyDescent="0.3">
      <c r="A2950">
        <v>100067</v>
      </c>
      <c r="B2950">
        <v>230922</v>
      </c>
      <c r="C2950" s="3">
        <v>44130.629166666666</v>
      </c>
      <c r="D2950">
        <v>0</v>
      </c>
      <c r="E2950">
        <v>2</v>
      </c>
      <c r="F2950" t="s">
        <v>25</v>
      </c>
      <c r="G2950">
        <v>4</v>
      </c>
      <c r="H2950">
        <v>62.183590000000002</v>
      </c>
      <c r="I2950">
        <v>72.640630000000002</v>
      </c>
      <c r="J2950">
        <v>3.3671880000000001</v>
      </c>
      <c r="K2950">
        <v>46.019530000000003</v>
      </c>
      <c r="L2950" s="3">
        <v>44130.379861111112</v>
      </c>
      <c r="M2950">
        <v>17.18</v>
      </c>
      <c r="N2950" t="s">
        <v>28</v>
      </c>
      <c r="P2950">
        <f>(C2950-Key!$B$1)*24</f>
        <v>4.9999999988358468E-2</v>
      </c>
      <c r="Q2950">
        <f>(Key!$B$2-'17.1'!C2950)*24</f>
        <v>2.9000000000232831</v>
      </c>
      <c r="R2950" s="3">
        <f>C2950-(M2950-Key!$B$5)/(24*Key!$B$6)</f>
        <v>44130.615351851848</v>
      </c>
      <c r="S2950">
        <f>M2950-Key!$B$5</f>
        <v>14.92</v>
      </c>
      <c r="T2950" s="2">
        <f t="shared" si="230"/>
        <v>44129.631944444445</v>
      </c>
      <c r="U2950" t="str">
        <f t="shared" si="231"/>
        <v>10-25-2020 15:10</v>
      </c>
      <c r="V2950">
        <f>IFERROR(IF(W2950=Z2950,VLOOKUP($U2950,[1]C8842!$G$2:$M$145,3,FALSE),0),0)</f>
        <v>0</v>
      </c>
      <c r="W2950">
        <f>VLOOKUP(RIGHT($V$1,5),Key!$A$9:$B$14,2,FALSE)</f>
        <v>10.199999999999999</v>
      </c>
      <c r="X2950">
        <f t="shared" si="234"/>
        <v>0</v>
      </c>
      <c r="Y2950">
        <f>VLOOKUP(RIGHT($X$1,5),Key!$A$9:$B$14,2,FALSE)</f>
        <v>3.7</v>
      </c>
      <c r="Z2950">
        <f t="shared" si="232"/>
        <v>10.199999999999999</v>
      </c>
      <c r="AA2950">
        <f t="shared" si="233"/>
        <v>0</v>
      </c>
    </row>
    <row r="2951" spans="1:27" x14ac:dyDescent="0.3">
      <c r="A2951">
        <v>100067</v>
      </c>
      <c r="B2951">
        <v>230922</v>
      </c>
      <c r="C2951" s="3">
        <v>44130.629166666666</v>
      </c>
      <c r="D2951">
        <v>1</v>
      </c>
      <c r="E2951">
        <v>1</v>
      </c>
      <c r="F2951" t="s">
        <v>25</v>
      </c>
      <c r="G2951">
        <v>1</v>
      </c>
      <c r="H2951">
        <v>61.21875</v>
      </c>
      <c r="I2951">
        <v>19.640630000000002</v>
      </c>
      <c r="J2951">
        <v>1.113281</v>
      </c>
      <c r="K2951">
        <v>54.023440000000001</v>
      </c>
      <c r="L2951" s="3">
        <v>44130.379861111112</v>
      </c>
      <c r="M2951">
        <v>17.18</v>
      </c>
      <c r="N2951" t="s">
        <v>28</v>
      </c>
      <c r="P2951">
        <f>(C2951-Key!$B$1)*24</f>
        <v>4.9999999988358468E-2</v>
      </c>
      <c r="Q2951">
        <f>(Key!$B$2-'17.1'!C2951)*24</f>
        <v>2.9000000000232831</v>
      </c>
      <c r="R2951" s="3">
        <f>C2951-(M2951-Key!$B$5)/(24*Key!$B$6)</f>
        <v>44130.615351851848</v>
      </c>
      <c r="S2951">
        <f>M2951-Key!$B$5</f>
        <v>14.92</v>
      </c>
      <c r="T2951" s="2">
        <f t="shared" si="230"/>
        <v>44129.631944444445</v>
      </c>
      <c r="U2951" t="str">
        <f t="shared" si="231"/>
        <v>10-25-2020 15:10</v>
      </c>
      <c r="V2951">
        <f>IFERROR(IF(W2951=Z2951,VLOOKUP($U2951,[1]C8842!$G$2:$M$145,3,FALSE),0),0)</f>
        <v>0</v>
      </c>
      <c r="W2951">
        <f>VLOOKUP(RIGHT($V$1,5),Key!$A$9:$B$14,2,FALSE)</f>
        <v>10.199999999999999</v>
      </c>
      <c r="X2951">
        <f t="shared" si="234"/>
        <v>0</v>
      </c>
      <c r="Y2951">
        <f>VLOOKUP(RIGHT($X$1,5),Key!$A$9:$B$14,2,FALSE)</f>
        <v>3.7</v>
      </c>
      <c r="Z2951">
        <f t="shared" si="232"/>
        <v>10.199999999999999</v>
      </c>
      <c r="AA2951">
        <f t="shared" si="233"/>
        <v>0</v>
      </c>
    </row>
    <row r="2952" spans="1:27" x14ac:dyDescent="0.3">
      <c r="A2952">
        <v>100067</v>
      </c>
      <c r="B2952">
        <v>230922</v>
      </c>
      <c r="C2952" s="3">
        <v>44130.629166666666</v>
      </c>
      <c r="D2952">
        <v>1</v>
      </c>
      <c r="E2952">
        <v>1</v>
      </c>
      <c r="F2952" t="s">
        <v>25</v>
      </c>
      <c r="G2952">
        <v>1</v>
      </c>
      <c r="H2952">
        <v>67.902339999999995</v>
      </c>
      <c r="I2952">
        <v>16.484380000000002</v>
      </c>
      <c r="J2952">
        <v>0.87890630000000003</v>
      </c>
      <c r="K2952">
        <v>58.023440000000001</v>
      </c>
      <c r="L2952" s="3">
        <v>44130.379861111112</v>
      </c>
      <c r="M2952">
        <v>17.18</v>
      </c>
      <c r="N2952" t="s">
        <v>28</v>
      </c>
      <c r="P2952">
        <f>(C2952-Key!$B$1)*24</f>
        <v>4.9999999988358468E-2</v>
      </c>
      <c r="Q2952">
        <f>(Key!$B$2-'17.1'!C2952)*24</f>
        <v>2.9000000000232831</v>
      </c>
      <c r="R2952" s="3">
        <f>C2952-(M2952-Key!$B$5)/(24*Key!$B$6)</f>
        <v>44130.615351851848</v>
      </c>
      <c r="S2952">
        <f>M2952-Key!$B$5</f>
        <v>14.92</v>
      </c>
      <c r="T2952" s="2">
        <f t="shared" si="230"/>
        <v>44129.631944444445</v>
      </c>
      <c r="U2952" t="str">
        <f t="shared" si="231"/>
        <v>10-25-2020 15:10</v>
      </c>
      <c r="V2952">
        <f>IFERROR(IF(W2952=Z2952,VLOOKUP($U2952,[1]C8842!$G$2:$M$145,3,FALSE),0),0)</f>
        <v>0</v>
      </c>
      <c r="W2952">
        <f>VLOOKUP(RIGHT($V$1,5),Key!$A$9:$B$14,2,FALSE)</f>
        <v>10.199999999999999</v>
      </c>
      <c r="X2952">
        <f t="shared" si="234"/>
        <v>0</v>
      </c>
      <c r="Y2952">
        <f>VLOOKUP(RIGHT($X$1,5),Key!$A$9:$B$14,2,FALSE)</f>
        <v>3.7</v>
      </c>
      <c r="Z2952">
        <f t="shared" si="232"/>
        <v>10.199999999999999</v>
      </c>
      <c r="AA2952">
        <f t="shared" si="233"/>
        <v>0</v>
      </c>
    </row>
    <row r="2953" spans="1:27" x14ac:dyDescent="0.3">
      <c r="A2953">
        <v>100067</v>
      </c>
      <c r="B2953">
        <v>230922</v>
      </c>
      <c r="C2953" s="3">
        <v>44130.629166666666</v>
      </c>
      <c r="D2953">
        <v>3</v>
      </c>
      <c r="E2953">
        <v>2</v>
      </c>
      <c r="F2953" t="s">
        <v>26</v>
      </c>
      <c r="G2953">
        <v>2</v>
      </c>
      <c r="H2953">
        <v>60.050780000000003</v>
      </c>
      <c r="I2953">
        <v>22.632809999999999</v>
      </c>
      <c r="J2953">
        <v>1.269531</v>
      </c>
      <c r="K2953">
        <v>93.039060000000006</v>
      </c>
      <c r="L2953" s="3">
        <v>44130.379861111112</v>
      </c>
      <c r="M2953">
        <v>17.18</v>
      </c>
      <c r="N2953" t="s">
        <v>28</v>
      </c>
      <c r="P2953">
        <f>(C2953-Key!$B$1)*24</f>
        <v>4.9999999988358468E-2</v>
      </c>
      <c r="Q2953">
        <f>(Key!$B$2-'17.1'!C2953)*24</f>
        <v>2.9000000000232831</v>
      </c>
      <c r="R2953" s="3">
        <f>C2953-(M2953-Key!$B$5)/(24*Key!$B$6)</f>
        <v>44130.615351851848</v>
      </c>
      <c r="S2953">
        <f>M2953-Key!$B$5</f>
        <v>14.92</v>
      </c>
      <c r="T2953" s="2">
        <f t="shared" si="230"/>
        <v>44129.631944444445</v>
      </c>
      <c r="U2953" t="str">
        <f t="shared" si="231"/>
        <v>10-25-2020 15:10</v>
      </c>
      <c r="V2953">
        <f>IFERROR(IF(W2953=Z2953,VLOOKUP($U2953,[1]C8842!$G$2:$M$145,3,FALSE),0),0)</f>
        <v>0</v>
      </c>
      <c r="W2953">
        <f>VLOOKUP(RIGHT($V$1,5),Key!$A$9:$B$14,2,FALSE)</f>
        <v>10.199999999999999</v>
      </c>
      <c r="X2953">
        <f t="shared" si="234"/>
        <v>0</v>
      </c>
      <c r="Y2953">
        <f>VLOOKUP(RIGHT($X$1,5),Key!$A$9:$B$14,2,FALSE)</f>
        <v>3.7</v>
      </c>
      <c r="Z2953">
        <f t="shared" si="232"/>
        <v>10.199999999999999</v>
      </c>
      <c r="AA2953">
        <f t="shared" si="233"/>
        <v>0</v>
      </c>
    </row>
    <row r="2954" spans="1:27" x14ac:dyDescent="0.3">
      <c r="A2954">
        <v>100067</v>
      </c>
      <c r="B2954">
        <v>230922</v>
      </c>
      <c r="C2954" s="3">
        <v>44130.629166666666</v>
      </c>
      <c r="D2954">
        <v>3</v>
      </c>
      <c r="E2954">
        <v>2</v>
      </c>
      <c r="F2954" t="s">
        <v>26</v>
      </c>
      <c r="G2954">
        <v>1</v>
      </c>
      <c r="H2954">
        <v>67.226560000000006</v>
      </c>
      <c r="I2954">
        <v>15.17188</v>
      </c>
      <c r="J2954">
        <v>0.8359375</v>
      </c>
      <c r="K2954">
        <v>93.039060000000006</v>
      </c>
      <c r="L2954" s="3">
        <v>44130.379861111112</v>
      </c>
      <c r="M2954">
        <v>17.18</v>
      </c>
      <c r="N2954" t="s">
        <v>28</v>
      </c>
      <c r="P2954">
        <f>(C2954-Key!$B$1)*24</f>
        <v>4.9999999988358468E-2</v>
      </c>
      <c r="Q2954">
        <f>(Key!$B$2-'17.1'!C2954)*24</f>
        <v>2.9000000000232831</v>
      </c>
      <c r="R2954" s="3">
        <f>C2954-(M2954-Key!$B$5)/(24*Key!$B$6)</f>
        <v>44130.615351851848</v>
      </c>
      <c r="S2954">
        <f>M2954-Key!$B$5</f>
        <v>14.92</v>
      </c>
      <c r="T2954" s="2">
        <f t="shared" si="230"/>
        <v>44129.631944444445</v>
      </c>
      <c r="U2954" t="str">
        <f t="shared" si="231"/>
        <v>10-25-2020 15:10</v>
      </c>
      <c r="V2954">
        <f>IFERROR(IF(W2954=Z2954,VLOOKUP($U2954,[1]C8842!$G$2:$M$145,3,FALSE),0),0)</f>
        <v>0</v>
      </c>
      <c r="W2954">
        <f>VLOOKUP(RIGHT($V$1,5),Key!$A$9:$B$14,2,FALSE)</f>
        <v>10.199999999999999</v>
      </c>
      <c r="X2954">
        <f t="shared" si="234"/>
        <v>0</v>
      </c>
      <c r="Y2954">
        <f>VLOOKUP(RIGHT($X$1,5),Key!$A$9:$B$14,2,FALSE)</f>
        <v>3.7</v>
      </c>
      <c r="Z2954">
        <f t="shared" si="232"/>
        <v>10.199999999999999</v>
      </c>
      <c r="AA2954">
        <f t="shared" si="233"/>
        <v>0</v>
      </c>
    </row>
    <row r="2955" spans="1:27" x14ac:dyDescent="0.3">
      <c r="A2955">
        <v>100067</v>
      </c>
      <c r="B2955">
        <v>230922</v>
      </c>
      <c r="C2955" s="3">
        <v>44130.629166666666</v>
      </c>
      <c r="D2955">
        <v>0</v>
      </c>
      <c r="E2955">
        <v>2</v>
      </c>
      <c r="F2955" t="s">
        <v>25</v>
      </c>
      <c r="G2955">
        <v>1</v>
      </c>
      <c r="H2955">
        <v>62.128909999999998</v>
      </c>
      <c r="I2955">
        <v>14.660159999999999</v>
      </c>
      <c r="J2955">
        <v>0.8828125</v>
      </c>
      <c r="K2955">
        <v>46.019530000000003</v>
      </c>
      <c r="L2955" s="3">
        <v>44130.379861111112</v>
      </c>
      <c r="M2955">
        <v>17.18</v>
      </c>
      <c r="N2955" t="s">
        <v>28</v>
      </c>
      <c r="P2955">
        <f>(C2955-Key!$B$1)*24</f>
        <v>4.9999999988358468E-2</v>
      </c>
      <c r="Q2955">
        <f>(Key!$B$2-'17.1'!C2955)*24</f>
        <v>2.9000000000232831</v>
      </c>
      <c r="R2955" s="3">
        <f>C2955-(M2955-Key!$B$5)/(24*Key!$B$6)</f>
        <v>44130.615351851848</v>
      </c>
      <c r="S2955">
        <f>M2955-Key!$B$5</f>
        <v>14.92</v>
      </c>
      <c r="T2955" s="2">
        <f t="shared" si="230"/>
        <v>44129.631944444445</v>
      </c>
      <c r="U2955" t="str">
        <f t="shared" si="231"/>
        <v>10-25-2020 15:10</v>
      </c>
      <c r="V2955">
        <f>IFERROR(IF(W2955=Z2955,VLOOKUP($U2955,[1]C8842!$G$2:$M$145,3,FALSE),0),0)</f>
        <v>0</v>
      </c>
      <c r="W2955">
        <f>VLOOKUP(RIGHT($V$1,5),Key!$A$9:$B$14,2,FALSE)</f>
        <v>10.199999999999999</v>
      </c>
      <c r="X2955">
        <f t="shared" si="234"/>
        <v>0</v>
      </c>
      <c r="Y2955">
        <f>VLOOKUP(RIGHT($X$1,5),Key!$A$9:$B$14,2,FALSE)</f>
        <v>3.7</v>
      </c>
      <c r="Z2955">
        <f t="shared" si="232"/>
        <v>10.199999999999999</v>
      </c>
      <c r="AA2955">
        <f t="shared" si="233"/>
        <v>0</v>
      </c>
    </row>
    <row r="2956" spans="1:27" x14ac:dyDescent="0.3">
      <c r="A2956">
        <v>100067</v>
      </c>
      <c r="B2956">
        <v>230922</v>
      </c>
      <c r="C2956" s="3">
        <v>44130.629166666666</v>
      </c>
      <c r="D2956">
        <v>1</v>
      </c>
      <c r="E2956">
        <v>1</v>
      </c>
      <c r="F2956" t="s">
        <v>25</v>
      </c>
      <c r="G2956">
        <v>1</v>
      </c>
      <c r="H2956">
        <v>65.789060000000006</v>
      </c>
      <c r="I2956">
        <v>16.98047</v>
      </c>
      <c r="J2956">
        <v>0.92578130000000003</v>
      </c>
      <c r="K2956">
        <v>56.023440000000001</v>
      </c>
      <c r="L2956" s="3">
        <v>44130.379861111112</v>
      </c>
      <c r="M2956">
        <v>17.18</v>
      </c>
      <c r="N2956" t="s">
        <v>28</v>
      </c>
      <c r="P2956">
        <f>(C2956-Key!$B$1)*24</f>
        <v>4.9999999988358468E-2</v>
      </c>
      <c r="Q2956">
        <f>(Key!$B$2-'17.1'!C2956)*24</f>
        <v>2.9000000000232831</v>
      </c>
      <c r="R2956" s="3">
        <f>C2956-(M2956-Key!$B$5)/(24*Key!$B$6)</f>
        <v>44130.615351851848</v>
      </c>
      <c r="S2956">
        <f>M2956-Key!$B$5</f>
        <v>14.92</v>
      </c>
      <c r="T2956" s="2">
        <f t="shared" si="230"/>
        <v>44129.631944444445</v>
      </c>
      <c r="U2956" t="str">
        <f t="shared" si="231"/>
        <v>10-25-2020 15:10</v>
      </c>
      <c r="V2956">
        <f>IFERROR(IF(W2956=Z2956,VLOOKUP($U2956,[1]C8842!$G$2:$M$145,3,FALSE),0),0)</f>
        <v>0</v>
      </c>
      <c r="W2956">
        <f>VLOOKUP(RIGHT($V$1,5),Key!$A$9:$B$14,2,FALSE)</f>
        <v>10.199999999999999</v>
      </c>
      <c r="X2956">
        <f t="shared" si="234"/>
        <v>0</v>
      </c>
      <c r="Y2956">
        <f>VLOOKUP(RIGHT($X$1,5),Key!$A$9:$B$14,2,FALSE)</f>
        <v>3.7</v>
      </c>
      <c r="Z2956">
        <f t="shared" si="232"/>
        <v>10.199999999999999</v>
      </c>
      <c r="AA2956">
        <f t="shared" si="233"/>
        <v>0</v>
      </c>
    </row>
    <row r="2957" spans="1:27" x14ac:dyDescent="0.3">
      <c r="A2957">
        <v>100067</v>
      </c>
      <c r="B2957">
        <v>230922</v>
      </c>
      <c r="C2957" s="3">
        <v>44130.629166666666</v>
      </c>
      <c r="D2957">
        <v>2</v>
      </c>
      <c r="E2957">
        <v>1</v>
      </c>
      <c r="F2957" t="s">
        <v>26</v>
      </c>
      <c r="G2957">
        <v>1</v>
      </c>
      <c r="H2957">
        <v>72.9375</v>
      </c>
      <c r="I2957">
        <v>15.320309999999999</v>
      </c>
      <c r="J2957">
        <v>0.77734380000000003</v>
      </c>
      <c r="K2957">
        <v>81.035160000000005</v>
      </c>
      <c r="L2957" s="3">
        <v>44130.379861111112</v>
      </c>
      <c r="M2957">
        <v>17.18</v>
      </c>
      <c r="N2957" t="s">
        <v>28</v>
      </c>
      <c r="P2957">
        <f>(C2957-Key!$B$1)*24</f>
        <v>4.9999999988358468E-2</v>
      </c>
      <c r="Q2957">
        <f>(Key!$B$2-'17.1'!C2957)*24</f>
        <v>2.9000000000232831</v>
      </c>
      <c r="R2957" s="3">
        <f>C2957-(M2957-Key!$B$5)/(24*Key!$B$6)</f>
        <v>44130.615351851848</v>
      </c>
      <c r="S2957">
        <f>M2957-Key!$B$5</f>
        <v>14.92</v>
      </c>
      <c r="T2957" s="2">
        <f t="shared" si="230"/>
        <v>44129.631944444445</v>
      </c>
      <c r="U2957" t="str">
        <f t="shared" si="231"/>
        <v>10-25-2020 15:10</v>
      </c>
      <c r="V2957">
        <f>IFERROR(IF(W2957=Z2957,VLOOKUP($U2957,[1]C8842!$G$2:$M$145,3,FALSE),0),0)</f>
        <v>0</v>
      </c>
      <c r="W2957">
        <f>VLOOKUP(RIGHT($V$1,5),Key!$A$9:$B$14,2,FALSE)</f>
        <v>10.199999999999999</v>
      </c>
      <c r="X2957">
        <f t="shared" si="234"/>
        <v>0</v>
      </c>
      <c r="Y2957">
        <f>VLOOKUP(RIGHT($X$1,5),Key!$A$9:$B$14,2,FALSE)</f>
        <v>3.7</v>
      </c>
      <c r="Z2957">
        <f t="shared" si="232"/>
        <v>10.199999999999999</v>
      </c>
      <c r="AA2957">
        <f t="shared" si="233"/>
        <v>0</v>
      </c>
    </row>
    <row r="2958" spans="1:27" x14ac:dyDescent="0.3">
      <c r="A2958">
        <v>100067</v>
      </c>
      <c r="B2958">
        <v>230922</v>
      </c>
      <c r="C2958" s="3">
        <v>44130.629166666666</v>
      </c>
      <c r="D2958">
        <v>2</v>
      </c>
      <c r="E2958">
        <v>1</v>
      </c>
      <c r="F2958" t="s">
        <v>26</v>
      </c>
      <c r="G2958">
        <v>1</v>
      </c>
      <c r="H2958">
        <v>72.011719999999997</v>
      </c>
      <c r="I2958">
        <v>17.871089999999999</v>
      </c>
      <c r="J2958">
        <v>0.87890630000000003</v>
      </c>
      <c r="K2958">
        <v>80.03125</v>
      </c>
      <c r="L2958" s="3">
        <v>44130.379861111112</v>
      </c>
      <c r="M2958">
        <v>17.18</v>
      </c>
      <c r="N2958" t="s">
        <v>28</v>
      </c>
      <c r="P2958">
        <f>(C2958-Key!$B$1)*24</f>
        <v>4.9999999988358468E-2</v>
      </c>
      <c r="Q2958">
        <f>(Key!$B$2-'17.1'!C2958)*24</f>
        <v>2.9000000000232831</v>
      </c>
      <c r="R2958" s="3">
        <f>C2958-(M2958-Key!$B$5)/(24*Key!$B$6)</f>
        <v>44130.615351851848</v>
      </c>
      <c r="S2958">
        <f>M2958-Key!$B$5</f>
        <v>14.92</v>
      </c>
      <c r="T2958" s="2">
        <f t="shared" si="230"/>
        <v>44129.631944444445</v>
      </c>
      <c r="U2958" t="str">
        <f t="shared" si="231"/>
        <v>10-25-2020 15:10</v>
      </c>
      <c r="V2958">
        <f>IFERROR(IF(W2958=Z2958,VLOOKUP($U2958,[1]C8842!$G$2:$M$145,3,FALSE),0),0)</f>
        <v>0</v>
      </c>
      <c r="W2958">
        <f>VLOOKUP(RIGHT($V$1,5),Key!$A$9:$B$14,2,FALSE)</f>
        <v>10.199999999999999</v>
      </c>
      <c r="X2958">
        <f t="shared" si="234"/>
        <v>0</v>
      </c>
      <c r="Y2958">
        <f>VLOOKUP(RIGHT($X$1,5),Key!$A$9:$B$14,2,FALSE)</f>
        <v>3.7</v>
      </c>
      <c r="Z2958">
        <f t="shared" si="232"/>
        <v>10.199999999999999</v>
      </c>
      <c r="AA2958">
        <f t="shared" si="233"/>
        <v>0</v>
      </c>
    </row>
    <row r="2959" spans="1:27" x14ac:dyDescent="0.3">
      <c r="A2959">
        <v>100067</v>
      </c>
      <c r="B2959">
        <v>230922</v>
      </c>
      <c r="C2959" s="3">
        <v>44130.629166666666</v>
      </c>
      <c r="D2959">
        <v>3</v>
      </c>
      <c r="E2959">
        <v>2</v>
      </c>
      <c r="F2959" t="s">
        <v>26</v>
      </c>
      <c r="G2959">
        <v>4</v>
      </c>
      <c r="H2959">
        <v>64.074219999999997</v>
      </c>
      <c r="I2959">
        <v>68.214839999999995</v>
      </c>
      <c r="J2959">
        <v>3.0820310000000002</v>
      </c>
      <c r="K2959">
        <v>94.039060000000006</v>
      </c>
      <c r="L2959" s="3">
        <v>44130.379861111112</v>
      </c>
      <c r="M2959">
        <v>17.18</v>
      </c>
      <c r="N2959" t="s">
        <v>28</v>
      </c>
      <c r="P2959">
        <f>(C2959-Key!$B$1)*24</f>
        <v>4.9999999988358468E-2</v>
      </c>
      <c r="Q2959">
        <f>(Key!$B$2-'17.1'!C2959)*24</f>
        <v>2.9000000000232831</v>
      </c>
      <c r="R2959" s="3">
        <f>C2959-(M2959-Key!$B$5)/(24*Key!$B$6)</f>
        <v>44130.615351851848</v>
      </c>
      <c r="S2959">
        <f>M2959-Key!$B$5</f>
        <v>14.92</v>
      </c>
      <c r="T2959" s="2">
        <f t="shared" si="230"/>
        <v>44129.631944444445</v>
      </c>
      <c r="U2959" t="str">
        <f t="shared" si="231"/>
        <v>10-25-2020 15:10</v>
      </c>
      <c r="V2959">
        <f>IFERROR(IF(W2959=Z2959,VLOOKUP($U2959,[1]C8842!$G$2:$M$145,3,FALSE),0),0)</f>
        <v>0</v>
      </c>
      <c r="W2959">
        <f>VLOOKUP(RIGHT($V$1,5),Key!$A$9:$B$14,2,FALSE)</f>
        <v>10.199999999999999</v>
      </c>
      <c r="X2959">
        <f t="shared" si="234"/>
        <v>0</v>
      </c>
      <c r="Y2959">
        <f>VLOOKUP(RIGHT($X$1,5),Key!$A$9:$B$14,2,FALSE)</f>
        <v>3.7</v>
      </c>
      <c r="Z2959">
        <f t="shared" si="232"/>
        <v>10.199999999999999</v>
      </c>
      <c r="AA2959">
        <f t="shared" si="233"/>
        <v>0</v>
      </c>
    </row>
    <row r="2960" spans="1:27" x14ac:dyDescent="0.3">
      <c r="A2960">
        <v>100067</v>
      </c>
      <c r="B2960">
        <v>230922</v>
      </c>
      <c r="C2960" s="3">
        <v>44130.629166666666</v>
      </c>
      <c r="D2960">
        <v>2</v>
      </c>
      <c r="E2960">
        <v>1</v>
      </c>
      <c r="F2960" t="s">
        <v>26</v>
      </c>
      <c r="G2960">
        <v>1</v>
      </c>
      <c r="H2960">
        <v>73.382810000000006</v>
      </c>
      <c r="I2960">
        <v>18.390630000000002</v>
      </c>
      <c r="J2960">
        <v>0.8828125</v>
      </c>
      <c r="K2960">
        <v>82.035160000000005</v>
      </c>
      <c r="L2960" s="3">
        <v>44130.379861111112</v>
      </c>
      <c r="M2960">
        <v>17.18</v>
      </c>
      <c r="N2960" t="s">
        <v>28</v>
      </c>
      <c r="P2960">
        <f>(C2960-Key!$B$1)*24</f>
        <v>4.9999999988358468E-2</v>
      </c>
      <c r="Q2960">
        <f>(Key!$B$2-'17.1'!C2960)*24</f>
        <v>2.9000000000232831</v>
      </c>
      <c r="R2960" s="3">
        <f>C2960-(M2960-Key!$B$5)/(24*Key!$B$6)</f>
        <v>44130.615351851848</v>
      </c>
      <c r="S2960">
        <f>M2960-Key!$B$5</f>
        <v>14.92</v>
      </c>
      <c r="T2960" s="2">
        <f t="shared" si="230"/>
        <v>44129.631944444445</v>
      </c>
      <c r="U2960" t="str">
        <f t="shared" si="231"/>
        <v>10-25-2020 15:10</v>
      </c>
      <c r="V2960">
        <f>IFERROR(IF(W2960=Z2960,VLOOKUP($U2960,[1]C8842!$G$2:$M$145,3,FALSE),0),0)</f>
        <v>0</v>
      </c>
      <c r="W2960">
        <f>VLOOKUP(RIGHT($V$1,5),Key!$A$9:$B$14,2,FALSE)</f>
        <v>10.199999999999999</v>
      </c>
      <c r="X2960">
        <f t="shared" si="234"/>
        <v>0</v>
      </c>
      <c r="Y2960">
        <f>VLOOKUP(RIGHT($X$1,5),Key!$A$9:$B$14,2,FALSE)</f>
        <v>3.7</v>
      </c>
      <c r="Z2960">
        <f t="shared" si="232"/>
        <v>10.199999999999999</v>
      </c>
      <c r="AA2960">
        <f t="shared" si="233"/>
        <v>0</v>
      </c>
    </row>
    <row r="2961" spans="1:27" x14ac:dyDescent="0.3">
      <c r="A2961">
        <v>100067</v>
      </c>
      <c r="B2961">
        <v>230922</v>
      </c>
      <c r="C2961" s="3">
        <v>44130.629166666666</v>
      </c>
      <c r="D2961">
        <v>2</v>
      </c>
      <c r="E2961">
        <v>1</v>
      </c>
      <c r="F2961" t="s">
        <v>26</v>
      </c>
      <c r="G2961">
        <v>1</v>
      </c>
      <c r="H2961">
        <v>72.363280000000003</v>
      </c>
      <c r="I2961">
        <v>18.257809999999999</v>
      </c>
      <c r="J2961">
        <v>0.890625</v>
      </c>
      <c r="K2961">
        <v>82.035160000000005</v>
      </c>
      <c r="L2961" s="3">
        <v>44130.379861111112</v>
      </c>
      <c r="M2961">
        <v>17.18</v>
      </c>
      <c r="N2961" t="s">
        <v>28</v>
      </c>
      <c r="P2961">
        <f>(C2961-Key!$B$1)*24</f>
        <v>4.9999999988358468E-2</v>
      </c>
      <c r="Q2961">
        <f>(Key!$B$2-'17.1'!C2961)*24</f>
        <v>2.9000000000232831</v>
      </c>
      <c r="R2961" s="3">
        <f>C2961-(M2961-Key!$B$5)/(24*Key!$B$6)</f>
        <v>44130.615351851848</v>
      </c>
      <c r="S2961">
        <f>M2961-Key!$B$5</f>
        <v>14.92</v>
      </c>
      <c r="T2961" s="2">
        <f t="shared" si="230"/>
        <v>44129.631944444445</v>
      </c>
      <c r="U2961" t="str">
        <f t="shared" si="231"/>
        <v>10-25-2020 15:10</v>
      </c>
      <c r="V2961">
        <f>IFERROR(IF(W2961=Z2961,VLOOKUP($U2961,[1]C8842!$G$2:$M$145,3,FALSE),0),0)</f>
        <v>0</v>
      </c>
      <c r="W2961">
        <f>VLOOKUP(RIGHT($V$1,5),Key!$A$9:$B$14,2,FALSE)</f>
        <v>10.199999999999999</v>
      </c>
      <c r="X2961">
        <f t="shared" si="234"/>
        <v>0</v>
      </c>
      <c r="Y2961">
        <f>VLOOKUP(RIGHT($X$1,5),Key!$A$9:$B$14,2,FALSE)</f>
        <v>3.7</v>
      </c>
      <c r="Z2961">
        <f t="shared" si="232"/>
        <v>10.199999999999999</v>
      </c>
      <c r="AA2961">
        <f t="shared" si="233"/>
        <v>0</v>
      </c>
    </row>
    <row r="2962" spans="1:27" x14ac:dyDescent="0.3">
      <c r="A2962">
        <v>100067</v>
      </c>
      <c r="B2962">
        <v>230922</v>
      </c>
      <c r="C2962" s="3">
        <v>44130.629166666666</v>
      </c>
      <c r="D2962">
        <v>2</v>
      </c>
      <c r="E2962">
        <v>1</v>
      </c>
      <c r="F2962" t="s">
        <v>26</v>
      </c>
      <c r="G2962">
        <v>2</v>
      </c>
      <c r="H2962">
        <v>59.804690000000001</v>
      </c>
      <c r="I2962">
        <v>25.84375</v>
      </c>
      <c r="J2962">
        <v>1.4140630000000001</v>
      </c>
      <c r="K2962">
        <v>82.035160000000005</v>
      </c>
      <c r="L2962" s="3">
        <v>44130.384027777778</v>
      </c>
      <c r="M2962">
        <v>17.18</v>
      </c>
      <c r="N2962" t="s">
        <v>28</v>
      </c>
      <c r="P2962">
        <f>(C2962-Key!$B$1)*24</f>
        <v>4.9999999988358468E-2</v>
      </c>
      <c r="Q2962">
        <f>(Key!$B$2-'17.1'!C2962)*24</f>
        <v>2.9000000000232831</v>
      </c>
      <c r="R2962" s="3">
        <f>C2962-(M2962-Key!$B$5)/(24*Key!$B$6)</f>
        <v>44130.615351851848</v>
      </c>
      <c r="S2962">
        <f>M2962-Key!$B$5</f>
        <v>14.92</v>
      </c>
      <c r="T2962" s="2">
        <f t="shared" si="230"/>
        <v>44129.631944444445</v>
      </c>
      <c r="U2962" t="str">
        <f t="shared" si="231"/>
        <v>10-25-2020 15:10</v>
      </c>
      <c r="V2962">
        <f>IFERROR(IF(W2962=Z2962,VLOOKUP($U2962,[1]C8842!$G$2:$M$145,3,FALSE),0),0)</f>
        <v>0</v>
      </c>
      <c r="W2962">
        <f>VLOOKUP(RIGHT($V$1,5),Key!$A$9:$B$14,2,FALSE)</f>
        <v>10.199999999999999</v>
      </c>
      <c r="X2962">
        <f t="shared" si="234"/>
        <v>0</v>
      </c>
      <c r="Y2962">
        <f>VLOOKUP(RIGHT($X$1,5),Key!$A$9:$B$14,2,FALSE)</f>
        <v>3.7</v>
      </c>
      <c r="Z2962">
        <f t="shared" si="232"/>
        <v>10.199999999999999</v>
      </c>
      <c r="AA2962">
        <f t="shared" si="233"/>
        <v>0</v>
      </c>
    </row>
    <row r="2963" spans="1:27" x14ac:dyDescent="0.3">
      <c r="A2963">
        <v>100067</v>
      </c>
      <c r="B2963">
        <v>230922</v>
      </c>
      <c r="C2963" s="3">
        <v>44130.629166666666</v>
      </c>
      <c r="D2963">
        <v>3</v>
      </c>
      <c r="E2963">
        <v>2</v>
      </c>
      <c r="F2963" t="s">
        <v>26</v>
      </c>
      <c r="G2963">
        <v>1</v>
      </c>
      <c r="H2963">
        <v>62.851559999999999</v>
      </c>
      <c r="I2963">
        <v>17.441410000000001</v>
      </c>
      <c r="J2963">
        <v>0.9921875</v>
      </c>
      <c r="K2963">
        <v>92.039060000000006</v>
      </c>
      <c r="L2963" s="3">
        <v>44130.384027777778</v>
      </c>
      <c r="M2963">
        <v>17.18</v>
      </c>
      <c r="N2963" t="s">
        <v>28</v>
      </c>
      <c r="P2963">
        <f>(C2963-Key!$B$1)*24</f>
        <v>4.9999999988358468E-2</v>
      </c>
      <c r="Q2963">
        <f>(Key!$B$2-'17.1'!C2963)*24</f>
        <v>2.9000000000232831</v>
      </c>
      <c r="R2963" s="3">
        <f>C2963-(M2963-Key!$B$5)/(24*Key!$B$6)</f>
        <v>44130.615351851848</v>
      </c>
      <c r="S2963">
        <f>M2963-Key!$B$5</f>
        <v>14.92</v>
      </c>
      <c r="T2963" s="2">
        <f t="shared" si="230"/>
        <v>44129.631944444445</v>
      </c>
      <c r="U2963" t="str">
        <f t="shared" si="231"/>
        <v>10-25-2020 15:10</v>
      </c>
      <c r="V2963">
        <f>IFERROR(IF(W2963=Z2963,VLOOKUP($U2963,[1]C8842!$G$2:$M$145,3,FALSE),0),0)</f>
        <v>0</v>
      </c>
      <c r="W2963">
        <f>VLOOKUP(RIGHT($V$1,5),Key!$A$9:$B$14,2,FALSE)</f>
        <v>10.199999999999999</v>
      </c>
      <c r="X2963">
        <f t="shared" si="234"/>
        <v>0</v>
      </c>
      <c r="Y2963">
        <f>VLOOKUP(RIGHT($X$1,5),Key!$A$9:$B$14,2,FALSE)</f>
        <v>3.7</v>
      </c>
      <c r="Z2963">
        <f t="shared" si="232"/>
        <v>10.199999999999999</v>
      </c>
      <c r="AA2963">
        <f t="shared" si="233"/>
        <v>0</v>
      </c>
    </row>
    <row r="2964" spans="1:27" x14ac:dyDescent="0.3">
      <c r="A2964">
        <v>100067</v>
      </c>
      <c r="B2964">
        <v>230922</v>
      </c>
      <c r="C2964" s="3">
        <v>44130.629166666666</v>
      </c>
      <c r="D2964">
        <v>0</v>
      </c>
      <c r="E2964">
        <v>2</v>
      </c>
      <c r="F2964" t="s">
        <v>25</v>
      </c>
      <c r="G2964">
        <v>1</v>
      </c>
      <c r="H2964">
        <v>55.859380000000002</v>
      </c>
      <c r="I2964">
        <v>19.257809999999999</v>
      </c>
      <c r="J2964">
        <v>1.203125</v>
      </c>
      <c r="K2964">
        <v>48.019530000000003</v>
      </c>
      <c r="L2964" s="3">
        <v>44130.384027777778</v>
      </c>
      <c r="M2964">
        <v>17.18</v>
      </c>
      <c r="N2964" t="s">
        <v>28</v>
      </c>
      <c r="P2964">
        <f>(C2964-Key!$B$1)*24</f>
        <v>4.9999999988358468E-2</v>
      </c>
      <c r="Q2964">
        <f>(Key!$B$2-'17.1'!C2964)*24</f>
        <v>2.9000000000232831</v>
      </c>
      <c r="R2964" s="3">
        <f>C2964-(M2964-Key!$B$5)/(24*Key!$B$6)</f>
        <v>44130.615351851848</v>
      </c>
      <c r="S2964">
        <f>M2964-Key!$B$5</f>
        <v>14.92</v>
      </c>
      <c r="T2964" s="2">
        <f t="shared" si="230"/>
        <v>44129.631944444445</v>
      </c>
      <c r="U2964" t="str">
        <f t="shared" si="231"/>
        <v>10-25-2020 15:10</v>
      </c>
      <c r="V2964">
        <f>IFERROR(IF(W2964=Z2964,VLOOKUP($U2964,[1]C8842!$G$2:$M$145,3,FALSE),0),0)</f>
        <v>0</v>
      </c>
      <c r="W2964">
        <f>VLOOKUP(RIGHT($V$1,5),Key!$A$9:$B$14,2,FALSE)</f>
        <v>10.199999999999999</v>
      </c>
      <c r="X2964">
        <f t="shared" si="234"/>
        <v>0</v>
      </c>
      <c r="Y2964">
        <f>VLOOKUP(RIGHT($X$1,5),Key!$A$9:$B$14,2,FALSE)</f>
        <v>3.7</v>
      </c>
      <c r="Z2964">
        <f t="shared" si="232"/>
        <v>10.199999999999999</v>
      </c>
      <c r="AA2964">
        <f t="shared" si="233"/>
        <v>0</v>
      </c>
    </row>
    <row r="2965" spans="1:27" x14ac:dyDescent="0.3">
      <c r="A2965">
        <v>100067</v>
      </c>
      <c r="B2965">
        <v>230922</v>
      </c>
      <c r="C2965" s="3">
        <v>44130.629166666666</v>
      </c>
      <c r="D2965">
        <v>3</v>
      </c>
      <c r="E2965">
        <v>2</v>
      </c>
      <c r="F2965" t="s">
        <v>26</v>
      </c>
      <c r="G2965">
        <v>3</v>
      </c>
      <c r="H2965">
        <v>74.554689999999994</v>
      </c>
      <c r="I2965">
        <v>48.609380000000002</v>
      </c>
      <c r="J2965">
        <v>1.949219</v>
      </c>
      <c r="K2965">
        <v>93.039060000000006</v>
      </c>
      <c r="L2965" s="3">
        <v>44130.384027777778</v>
      </c>
      <c r="M2965">
        <v>17.18</v>
      </c>
      <c r="N2965" t="s">
        <v>28</v>
      </c>
      <c r="P2965">
        <f>(C2965-Key!$B$1)*24</f>
        <v>4.9999999988358468E-2</v>
      </c>
      <c r="Q2965">
        <f>(Key!$B$2-'17.1'!C2965)*24</f>
        <v>2.9000000000232831</v>
      </c>
      <c r="R2965" s="3">
        <f>C2965-(M2965-Key!$B$5)/(24*Key!$B$6)</f>
        <v>44130.615351851848</v>
      </c>
      <c r="S2965">
        <f>M2965-Key!$B$5</f>
        <v>14.92</v>
      </c>
      <c r="T2965" s="2">
        <f t="shared" si="230"/>
        <v>44129.631944444445</v>
      </c>
      <c r="U2965" t="str">
        <f t="shared" si="231"/>
        <v>10-25-2020 15:10</v>
      </c>
      <c r="V2965">
        <f>IFERROR(IF(W2965=Z2965,VLOOKUP($U2965,[1]C8842!$G$2:$M$145,3,FALSE),0),0)</f>
        <v>0</v>
      </c>
      <c r="W2965">
        <f>VLOOKUP(RIGHT($V$1,5),Key!$A$9:$B$14,2,FALSE)</f>
        <v>10.199999999999999</v>
      </c>
      <c r="X2965">
        <f t="shared" si="234"/>
        <v>0</v>
      </c>
      <c r="Y2965">
        <f>VLOOKUP(RIGHT($X$1,5),Key!$A$9:$B$14,2,FALSE)</f>
        <v>3.7</v>
      </c>
      <c r="Z2965">
        <f t="shared" si="232"/>
        <v>10.199999999999999</v>
      </c>
      <c r="AA2965">
        <f t="shared" si="233"/>
        <v>0</v>
      </c>
    </row>
    <row r="2966" spans="1:27" x14ac:dyDescent="0.3">
      <c r="A2966">
        <v>100067</v>
      </c>
      <c r="B2966">
        <v>230922</v>
      </c>
      <c r="C2966" s="3">
        <v>44130.629861111112</v>
      </c>
      <c r="D2966">
        <v>3</v>
      </c>
      <c r="E2966">
        <v>2</v>
      </c>
      <c r="F2966" t="s">
        <v>26</v>
      </c>
      <c r="G2966">
        <v>1</v>
      </c>
      <c r="H2966">
        <v>66.15625</v>
      </c>
      <c r="I2966">
        <v>18.140630000000002</v>
      </c>
      <c r="J2966">
        <v>0.96875</v>
      </c>
      <c r="K2966">
        <v>92.039060000000006</v>
      </c>
      <c r="L2966" s="3">
        <v>44130.384027777778</v>
      </c>
      <c r="M2966">
        <v>17.18</v>
      </c>
      <c r="N2966" t="s">
        <v>28</v>
      </c>
      <c r="P2966">
        <f>(C2966-Key!$B$1)*24</f>
        <v>6.6666666709352285E-2</v>
      </c>
      <c r="Q2966">
        <f>(Key!$B$2-'17.1'!C2966)*24</f>
        <v>2.8833333333022892</v>
      </c>
      <c r="R2966" s="3">
        <f>C2966-(M2966-Key!$B$5)/(24*Key!$B$6)</f>
        <v>44130.616046296294</v>
      </c>
      <c r="S2966">
        <f>M2966-Key!$B$5</f>
        <v>14.92</v>
      </c>
      <c r="T2966" s="2">
        <f t="shared" si="230"/>
        <v>44129.631944444445</v>
      </c>
      <c r="U2966" t="str">
        <f t="shared" si="231"/>
        <v>10-25-2020 15:10</v>
      </c>
      <c r="V2966">
        <f>IFERROR(IF(W2966=Z2966,VLOOKUP($U2966,[1]C8842!$G$2:$M$145,3,FALSE),0),0)</f>
        <v>0</v>
      </c>
      <c r="W2966">
        <f>VLOOKUP(RIGHT($V$1,5),Key!$A$9:$B$14,2,FALSE)</f>
        <v>10.199999999999999</v>
      </c>
      <c r="X2966">
        <f t="shared" si="234"/>
        <v>0</v>
      </c>
      <c r="Y2966">
        <f>VLOOKUP(RIGHT($X$1,5),Key!$A$9:$B$14,2,FALSE)</f>
        <v>3.7</v>
      </c>
      <c r="Z2966">
        <f t="shared" si="232"/>
        <v>10.199999999999999</v>
      </c>
      <c r="AA2966">
        <f t="shared" si="233"/>
        <v>0</v>
      </c>
    </row>
    <row r="2967" spans="1:27" x14ac:dyDescent="0.3">
      <c r="A2967">
        <v>100067</v>
      </c>
      <c r="B2967">
        <v>230922</v>
      </c>
      <c r="C2967" s="3">
        <v>44130.629861111112</v>
      </c>
      <c r="D2967">
        <v>0</v>
      </c>
      <c r="E2967">
        <v>2</v>
      </c>
      <c r="F2967" t="s">
        <v>25</v>
      </c>
      <c r="G2967">
        <v>4</v>
      </c>
      <c r="H2967">
        <v>47.941409999999998</v>
      </c>
      <c r="I2967">
        <v>74.125</v>
      </c>
      <c r="J2967">
        <v>4.4492190000000003</v>
      </c>
      <c r="K2967">
        <v>46.019530000000003</v>
      </c>
      <c r="L2967" s="3">
        <v>44130.384027777778</v>
      </c>
      <c r="M2967">
        <v>17.18</v>
      </c>
      <c r="N2967" t="s">
        <v>28</v>
      </c>
      <c r="P2967">
        <f>(C2967-Key!$B$1)*24</f>
        <v>6.6666666709352285E-2</v>
      </c>
      <c r="Q2967">
        <f>(Key!$B$2-'17.1'!C2967)*24</f>
        <v>2.8833333333022892</v>
      </c>
      <c r="R2967" s="3">
        <f>C2967-(M2967-Key!$B$5)/(24*Key!$B$6)</f>
        <v>44130.616046296294</v>
      </c>
      <c r="S2967">
        <f>M2967-Key!$B$5</f>
        <v>14.92</v>
      </c>
      <c r="T2967" s="2">
        <f t="shared" si="230"/>
        <v>44129.631944444445</v>
      </c>
      <c r="U2967" t="str">
        <f t="shared" si="231"/>
        <v>10-25-2020 15:10</v>
      </c>
      <c r="V2967">
        <f>IFERROR(IF(W2967=Z2967,VLOOKUP($U2967,[1]C8842!$G$2:$M$145,3,FALSE),0),0)</f>
        <v>0</v>
      </c>
      <c r="W2967">
        <f>VLOOKUP(RIGHT($V$1,5),Key!$A$9:$B$14,2,FALSE)</f>
        <v>10.199999999999999</v>
      </c>
      <c r="X2967">
        <f t="shared" si="234"/>
        <v>0</v>
      </c>
      <c r="Y2967">
        <f>VLOOKUP(RIGHT($X$1,5),Key!$A$9:$B$14,2,FALSE)</f>
        <v>3.7</v>
      </c>
      <c r="Z2967">
        <f t="shared" si="232"/>
        <v>10.199999999999999</v>
      </c>
      <c r="AA2967">
        <f t="shared" si="233"/>
        <v>0</v>
      </c>
    </row>
    <row r="2968" spans="1:27" x14ac:dyDescent="0.3">
      <c r="A2968">
        <v>100067</v>
      </c>
      <c r="B2968">
        <v>230922</v>
      </c>
      <c r="C2968" s="3">
        <v>44130.629861111112</v>
      </c>
      <c r="D2968">
        <v>1</v>
      </c>
      <c r="E2968">
        <v>1</v>
      </c>
      <c r="F2968" t="s">
        <v>25</v>
      </c>
      <c r="G2968">
        <v>1</v>
      </c>
      <c r="H2968">
        <v>67.339839999999995</v>
      </c>
      <c r="I2968">
        <v>16.035160000000001</v>
      </c>
      <c r="J2968">
        <v>0.8671875</v>
      </c>
      <c r="K2968">
        <v>58.023440000000001</v>
      </c>
      <c r="L2968" s="3">
        <v>44130.384027777778</v>
      </c>
      <c r="M2968">
        <v>17.18</v>
      </c>
      <c r="N2968" t="s">
        <v>28</v>
      </c>
      <c r="P2968">
        <f>(C2968-Key!$B$1)*24</f>
        <v>6.6666666709352285E-2</v>
      </c>
      <c r="Q2968">
        <f>(Key!$B$2-'17.1'!C2968)*24</f>
        <v>2.8833333333022892</v>
      </c>
      <c r="R2968" s="3">
        <f>C2968-(M2968-Key!$B$5)/(24*Key!$B$6)</f>
        <v>44130.616046296294</v>
      </c>
      <c r="S2968">
        <f>M2968-Key!$B$5</f>
        <v>14.92</v>
      </c>
      <c r="T2968" s="2">
        <f t="shared" si="230"/>
        <v>44129.631944444445</v>
      </c>
      <c r="U2968" t="str">
        <f t="shared" si="231"/>
        <v>10-25-2020 15:10</v>
      </c>
      <c r="V2968">
        <f>IFERROR(IF(W2968=Z2968,VLOOKUP($U2968,[1]C8842!$G$2:$M$145,3,FALSE),0),0)</f>
        <v>0</v>
      </c>
      <c r="W2968">
        <f>VLOOKUP(RIGHT($V$1,5),Key!$A$9:$B$14,2,FALSE)</f>
        <v>10.199999999999999</v>
      </c>
      <c r="X2968">
        <f t="shared" si="234"/>
        <v>0</v>
      </c>
      <c r="Y2968">
        <f>VLOOKUP(RIGHT($X$1,5),Key!$A$9:$B$14,2,FALSE)</f>
        <v>3.7</v>
      </c>
      <c r="Z2968">
        <f t="shared" si="232"/>
        <v>10.199999999999999</v>
      </c>
      <c r="AA2968">
        <f t="shared" si="233"/>
        <v>0</v>
      </c>
    </row>
    <row r="2969" spans="1:27" x14ac:dyDescent="0.3">
      <c r="A2969">
        <v>100067</v>
      </c>
      <c r="B2969">
        <v>230922</v>
      </c>
      <c r="C2969" s="3">
        <v>44130.629861111112</v>
      </c>
      <c r="D2969">
        <v>0</v>
      </c>
      <c r="E2969">
        <v>2</v>
      </c>
      <c r="F2969" t="s">
        <v>25</v>
      </c>
      <c r="G2969">
        <v>1</v>
      </c>
      <c r="H2969">
        <v>65.351560000000006</v>
      </c>
      <c r="I2969">
        <v>15.964840000000001</v>
      </c>
      <c r="J2969">
        <v>0.89453130000000003</v>
      </c>
      <c r="K2969">
        <v>47.019530000000003</v>
      </c>
      <c r="L2969" s="3">
        <v>44130.384027777778</v>
      </c>
      <c r="M2969">
        <v>17.18</v>
      </c>
      <c r="N2969" t="s">
        <v>28</v>
      </c>
      <c r="P2969">
        <f>(C2969-Key!$B$1)*24</f>
        <v>6.6666666709352285E-2</v>
      </c>
      <c r="Q2969">
        <f>(Key!$B$2-'17.1'!C2969)*24</f>
        <v>2.8833333333022892</v>
      </c>
      <c r="R2969" s="3">
        <f>C2969-(M2969-Key!$B$5)/(24*Key!$B$6)</f>
        <v>44130.616046296294</v>
      </c>
      <c r="S2969">
        <f>M2969-Key!$B$5</f>
        <v>14.92</v>
      </c>
      <c r="T2969" s="2">
        <f t="shared" si="230"/>
        <v>44129.631944444445</v>
      </c>
      <c r="U2969" t="str">
        <f t="shared" si="231"/>
        <v>10-25-2020 15:10</v>
      </c>
      <c r="V2969">
        <f>IFERROR(IF(W2969=Z2969,VLOOKUP($U2969,[1]C8842!$G$2:$M$145,3,FALSE),0),0)</f>
        <v>0</v>
      </c>
      <c r="W2969">
        <f>VLOOKUP(RIGHT($V$1,5),Key!$A$9:$B$14,2,FALSE)</f>
        <v>10.199999999999999</v>
      </c>
      <c r="X2969">
        <f t="shared" si="234"/>
        <v>0</v>
      </c>
      <c r="Y2969">
        <f>VLOOKUP(RIGHT($X$1,5),Key!$A$9:$B$14,2,FALSE)</f>
        <v>3.7</v>
      </c>
      <c r="Z2969">
        <f t="shared" si="232"/>
        <v>10.199999999999999</v>
      </c>
      <c r="AA2969">
        <f t="shared" si="233"/>
        <v>0</v>
      </c>
    </row>
    <row r="2970" spans="1:27" x14ac:dyDescent="0.3">
      <c r="A2970">
        <v>100067</v>
      </c>
      <c r="B2970">
        <v>230922</v>
      </c>
      <c r="C2970" s="3">
        <v>44130.629861111112</v>
      </c>
      <c r="D2970">
        <v>3</v>
      </c>
      <c r="E2970">
        <v>2</v>
      </c>
      <c r="F2970" t="s">
        <v>26</v>
      </c>
      <c r="G2970">
        <v>4</v>
      </c>
      <c r="H2970">
        <v>66.378910000000005</v>
      </c>
      <c r="I2970">
        <v>69.070310000000006</v>
      </c>
      <c r="J2970">
        <v>3.0078130000000001</v>
      </c>
      <c r="K2970">
        <v>94.039060000000006</v>
      </c>
      <c r="L2970" s="3">
        <v>44130.384027777778</v>
      </c>
      <c r="M2970">
        <v>17.18</v>
      </c>
      <c r="N2970" t="s">
        <v>28</v>
      </c>
      <c r="P2970">
        <f>(C2970-Key!$B$1)*24</f>
        <v>6.6666666709352285E-2</v>
      </c>
      <c r="Q2970">
        <f>(Key!$B$2-'17.1'!C2970)*24</f>
        <v>2.8833333333022892</v>
      </c>
      <c r="R2970" s="3">
        <f>C2970-(M2970-Key!$B$5)/(24*Key!$B$6)</f>
        <v>44130.616046296294</v>
      </c>
      <c r="S2970">
        <f>M2970-Key!$B$5</f>
        <v>14.92</v>
      </c>
      <c r="T2970" s="2">
        <f t="shared" si="230"/>
        <v>44129.631944444445</v>
      </c>
      <c r="U2970" t="str">
        <f t="shared" si="231"/>
        <v>10-25-2020 15:10</v>
      </c>
      <c r="V2970">
        <f>IFERROR(IF(W2970=Z2970,VLOOKUP($U2970,[1]C8842!$G$2:$M$145,3,FALSE),0),0)</f>
        <v>0</v>
      </c>
      <c r="W2970">
        <f>VLOOKUP(RIGHT($V$1,5),Key!$A$9:$B$14,2,FALSE)</f>
        <v>10.199999999999999</v>
      </c>
      <c r="X2970">
        <f t="shared" si="234"/>
        <v>0</v>
      </c>
      <c r="Y2970">
        <f>VLOOKUP(RIGHT($X$1,5),Key!$A$9:$B$14,2,FALSE)</f>
        <v>3.7</v>
      </c>
      <c r="Z2970">
        <f t="shared" si="232"/>
        <v>10.199999999999999</v>
      </c>
      <c r="AA2970">
        <f t="shared" si="233"/>
        <v>0</v>
      </c>
    </row>
    <row r="2971" spans="1:27" x14ac:dyDescent="0.3">
      <c r="A2971">
        <v>100067</v>
      </c>
      <c r="B2971">
        <v>230922</v>
      </c>
      <c r="C2971" s="3">
        <v>44130.629861111112</v>
      </c>
      <c r="D2971">
        <v>1</v>
      </c>
      <c r="E2971">
        <v>1</v>
      </c>
      <c r="F2971" t="s">
        <v>25</v>
      </c>
      <c r="G2971">
        <v>1</v>
      </c>
      <c r="H2971">
        <v>66.59375</v>
      </c>
      <c r="I2971">
        <v>14.5</v>
      </c>
      <c r="J2971">
        <v>0.81640630000000003</v>
      </c>
      <c r="K2971">
        <v>58.023440000000001</v>
      </c>
      <c r="L2971" s="3">
        <v>44130.384027777778</v>
      </c>
      <c r="M2971">
        <v>17.18</v>
      </c>
      <c r="N2971" t="s">
        <v>28</v>
      </c>
      <c r="P2971">
        <f>(C2971-Key!$B$1)*24</f>
        <v>6.6666666709352285E-2</v>
      </c>
      <c r="Q2971">
        <f>(Key!$B$2-'17.1'!C2971)*24</f>
        <v>2.8833333333022892</v>
      </c>
      <c r="R2971" s="3">
        <f>C2971-(M2971-Key!$B$5)/(24*Key!$B$6)</f>
        <v>44130.616046296294</v>
      </c>
      <c r="S2971">
        <f>M2971-Key!$B$5</f>
        <v>14.92</v>
      </c>
      <c r="T2971" s="2">
        <f t="shared" si="230"/>
        <v>44129.631944444445</v>
      </c>
      <c r="U2971" t="str">
        <f t="shared" si="231"/>
        <v>10-25-2020 15:10</v>
      </c>
      <c r="V2971">
        <f>IFERROR(IF(W2971=Z2971,VLOOKUP($U2971,[1]C8842!$G$2:$M$145,3,FALSE),0),0)</f>
        <v>0</v>
      </c>
      <c r="W2971">
        <f>VLOOKUP(RIGHT($V$1,5),Key!$A$9:$B$14,2,FALSE)</f>
        <v>10.199999999999999</v>
      </c>
      <c r="X2971">
        <f t="shared" si="234"/>
        <v>0</v>
      </c>
      <c r="Y2971">
        <f>VLOOKUP(RIGHT($X$1,5),Key!$A$9:$B$14,2,FALSE)</f>
        <v>3.7</v>
      </c>
      <c r="Z2971">
        <f t="shared" si="232"/>
        <v>10.199999999999999</v>
      </c>
      <c r="AA2971">
        <f t="shared" si="233"/>
        <v>0</v>
      </c>
    </row>
    <row r="2972" spans="1:27" x14ac:dyDescent="0.3">
      <c r="A2972">
        <v>100067</v>
      </c>
      <c r="B2972">
        <v>230922</v>
      </c>
      <c r="C2972" s="3">
        <v>44130.629861111112</v>
      </c>
      <c r="D2972">
        <v>0</v>
      </c>
      <c r="E2972">
        <v>2</v>
      </c>
      <c r="F2972" t="s">
        <v>25</v>
      </c>
      <c r="G2972">
        <v>1</v>
      </c>
      <c r="H2972">
        <v>66.125</v>
      </c>
      <c r="I2972">
        <v>16.421880000000002</v>
      </c>
      <c r="J2972">
        <v>0.90234380000000003</v>
      </c>
      <c r="K2972">
        <v>47.019530000000003</v>
      </c>
      <c r="L2972" s="3">
        <v>44130.384027777778</v>
      </c>
      <c r="M2972">
        <v>17.18</v>
      </c>
      <c r="N2972" t="s">
        <v>28</v>
      </c>
      <c r="P2972">
        <f>(C2972-Key!$B$1)*24</f>
        <v>6.6666666709352285E-2</v>
      </c>
      <c r="Q2972">
        <f>(Key!$B$2-'17.1'!C2972)*24</f>
        <v>2.8833333333022892</v>
      </c>
      <c r="R2972" s="3">
        <f>C2972-(M2972-Key!$B$5)/(24*Key!$B$6)</f>
        <v>44130.616046296294</v>
      </c>
      <c r="S2972">
        <f>M2972-Key!$B$5</f>
        <v>14.92</v>
      </c>
      <c r="T2972" s="2">
        <f t="shared" si="230"/>
        <v>44129.631944444445</v>
      </c>
      <c r="U2972" t="str">
        <f t="shared" si="231"/>
        <v>10-25-2020 15:10</v>
      </c>
      <c r="V2972">
        <f>IFERROR(IF(W2972=Z2972,VLOOKUP($U2972,[1]C8842!$G$2:$M$145,3,FALSE),0),0)</f>
        <v>0</v>
      </c>
      <c r="W2972">
        <f>VLOOKUP(RIGHT($V$1,5),Key!$A$9:$B$14,2,FALSE)</f>
        <v>10.199999999999999</v>
      </c>
      <c r="X2972">
        <f t="shared" si="234"/>
        <v>0</v>
      </c>
      <c r="Y2972">
        <f>VLOOKUP(RIGHT($X$1,5),Key!$A$9:$B$14,2,FALSE)</f>
        <v>3.7</v>
      </c>
      <c r="Z2972">
        <f t="shared" si="232"/>
        <v>10.199999999999999</v>
      </c>
      <c r="AA2972">
        <f t="shared" si="233"/>
        <v>0</v>
      </c>
    </row>
    <row r="2973" spans="1:27" x14ac:dyDescent="0.3">
      <c r="A2973">
        <v>100067</v>
      </c>
      <c r="B2973">
        <v>230922</v>
      </c>
      <c r="C2973" s="3">
        <v>44130.629861111112</v>
      </c>
      <c r="D2973">
        <v>0</v>
      </c>
      <c r="E2973">
        <v>2</v>
      </c>
      <c r="F2973" t="s">
        <v>25</v>
      </c>
      <c r="G2973">
        <v>1</v>
      </c>
      <c r="H2973">
        <v>62.027340000000002</v>
      </c>
      <c r="I2973">
        <v>16.29297</v>
      </c>
      <c r="J2973">
        <v>0.953125</v>
      </c>
      <c r="K2973">
        <v>46.019530000000003</v>
      </c>
      <c r="L2973" s="3">
        <v>44130.384027777778</v>
      </c>
      <c r="M2973">
        <v>17.18</v>
      </c>
      <c r="N2973" t="s">
        <v>28</v>
      </c>
      <c r="P2973">
        <f>(C2973-Key!$B$1)*24</f>
        <v>6.6666666709352285E-2</v>
      </c>
      <c r="Q2973">
        <f>(Key!$B$2-'17.1'!C2973)*24</f>
        <v>2.8833333333022892</v>
      </c>
      <c r="R2973" s="3">
        <f>C2973-(M2973-Key!$B$5)/(24*Key!$B$6)</f>
        <v>44130.616046296294</v>
      </c>
      <c r="S2973">
        <f>M2973-Key!$B$5</f>
        <v>14.92</v>
      </c>
      <c r="T2973" s="2">
        <f t="shared" si="230"/>
        <v>44129.631944444445</v>
      </c>
      <c r="U2973" t="str">
        <f t="shared" si="231"/>
        <v>10-25-2020 15:10</v>
      </c>
      <c r="V2973">
        <f>IFERROR(IF(W2973=Z2973,VLOOKUP($U2973,[1]C8842!$G$2:$M$145,3,FALSE),0),0)</f>
        <v>0</v>
      </c>
      <c r="W2973">
        <f>VLOOKUP(RIGHT($V$1,5),Key!$A$9:$B$14,2,FALSE)</f>
        <v>10.199999999999999</v>
      </c>
      <c r="X2973">
        <f t="shared" si="234"/>
        <v>0</v>
      </c>
      <c r="Y2973">
        <f>VLOOKUP(RIGHT($X$1,5),Key!$A$9:$B$14,2,FALSE)</f>
        <v>3.7</v>
      </c>
      <c r="Z2973">
        <f t="shared" si="232"/>
        <v>10.199999999999999</v>
      </c>
      <c r="AA2973">
        <f t="shared" si="233"/>
        <v>0</v>
      </c>
    </row>
    <row r="2974" spans="1:27" x14ac:dyDescent="0.3">
      <c r="A2974">
        <v>100067</v>
      </c>
      <c r="B2974">
        <v>230922</v>
      </c>
      <c r="C2974" s="3">
        <v>44130.629861111112</v>
      </c>
      <c r="D2974">
        <v>3</v>
      </c>
      <c r="E2974">
        <v>2</v>
      </c>
      <c r="F2974" t="s">
        <v>26</v>
      </c>
      <c r="G2974">
        <v>1</v>
      </c>
      <c r="H2974">
        <v>66.542969999999997</v>
      </c>
      <c r="I2974">
        <v>15.589840000000001</v>
      </c>
      <c r="J2974">
        <v>0.859375</v>
      </c>
      <c r="K2974">
        <v>94.039060000000006</v>
      </c>
      <c r="L2974" s="3">
        <v>44130.384027777778</v>
      </c>
      <c r="M2974">
        <v>17.18</v>
      </c>
      <c r="N2974" t="s">
        <v>28</v>
      </c>
      <c r="P2974">
        <f>(C2974-Key!$B$1)*24</f>
        <v>6.6666666709352285E-2</v>
      </c>
      <c r="Q2974">
        <f>(Key!$B$2-'17.1'!C2974)*24</f>
        <v>2.8833333333022892</v>
      </c>
      <c r="R2974" s="3">
        <f>C2974-(M2974-Key!$B$5)/(24*Key!$B$6)</f>
        <v>44130.616046296294</v>
      </c>
      <c r="S2974">
        <f>M2974-Key!$B$5</f>
        <v>14.92</v>
      </c>
      <c r="T2974" s="2">
        <f t="shared" si="230"/>
        <v>44129.631944444445</v>
      </c>
      <c r="U2974" t="str">
        <f t="shared" si="231"/>
        <v>10-25-2020 15:10</v>
      </c>
      <c r="V2974">
        <f>IFERROR(IF(W2974=Z2974,VLOOKUP($U2974,[1]C8842!$G$2:$M$145,3,FALSE),0),0)</f>
        <v>0</v>
      </c>
      <c r="W2974">
        <f>VLOOKUP(RIGHT($V$1,5),Key!$A$9:$B$14,2,FALSE)</f>
        <v>10.199999999999999</v>
      </c>
      <c r="X2974">
        <f t="shared" si="234"/>
        <v>0</v>
      </c>
      <c r="Y2974">
        <f>VLOOKUP(RIGHT($X$1,5),Key!$A$9:$B$14,2,FALSE)</f>
        <v>3.7</v>
      </c>
      <c r="Z2974">
        <f t="shared" si="232"/>
        <v>10.199999999999999</v>
      </c>
      <c r="AA2974">
        <f t="shared" si="233"/>
        <v>0</v>
      </c>
    </row>
    <row r="2975" spans="1:27" x14ac:dyDescent="0.3">
      <c r="A2975">
        <v>100067</v>
      </c>
      <c r="B2975">
        <v>230922</v>
      </c>
      <c r="C2975" s="3">
        <v>44130.629861111112</v>
      </c>
      <c r="D2975">
        <v>2</v>
      </c>
      <c r="E2975">
        <v>1</v>
      </c>
      <c r="F2975" t="s">
        <v>26</v>
      </c>
      <c r="G2975">
        <v>1</v>
      </c>
      <c r="H2975">
        <v>69.421880000000002</v>
      </c>
      <c r="I2975">
        <v>17.40625</v>
      </c>
      <c r="J2975">
        <v>0.89453130000000003</v>
      </c>
      <c r="K2975">
        <v>82.035160000000005</v>
      </c>
      <c r="L2975" s="3">
        <v>44130.384027777778</v>
      </c>
      <c r="M2975">
        <v>17.18</v>
      </c>
      <c r="N2975" t="s">
        <v>28</v>
      </c>
      <c r="P2975">
        <f>(C2975-Key!$B$1)*24</f>
        <v>6.6666666709352285E-2</v>
      </c>
      <c r="Q2975">
        <f>(Key!$B$2-'17.1'!C2975)*24</f>
        <v>2.8833333333022892</v>
      </c>
      <c r="R2975" s="3">
        <f>C2975-(M2975-Key!$B$5)/(24*Key!$B$6)</f>
        <v>44130.616046296294</v>
      </c>
      <c r="S2975">
        <f>M2975-Key!$B$5</f>
        <v>14.92</v>
      </c>
      <c r="T2975" s="2">
        <f t="shared" si="230"/>
        <v>44129.631944444445</v>
      </c>
      <c r="U2975" t="str">
        <f t="shared" si="231"/>
        <v>10-25-2020 15:10</v>
      </c>
      <c r="V2975">
        <f>IFERROR(IF(W2975=Z2975,VLOOKUP($U2975,[1]C8842!$G$2:$M$145,3,FALSE),0),0)</f>
        <v>0</v>
      </c>
      <c r="W2975">
        <f>VLOOKUP(RIGHT($V$1,5),Key!$A$9:$B$14,2,FALSE)</f>
        <v>10.199999999999999</v>
      </c>
      <c r="X2975">
        <f t="shared" si="234"/>
        <v>0</v>
      </c>
      <c r="Y2975">
        <f>VLOOKUP(RIGHT($X$1,5),Key!$A$9:$B$14,2,FALSE)</f>
        <v>3.7</v>
      </c>
      <c r="Z2975">
        <f t="shared" si="232"/>
        <v>10.199999999999999</v>
      </c>
      <c r="AA2975">
        <f t="shared" si="233"/>
        <v>0</v>
      </c>
    </row>
    <row r="2976" spans="1:27" x14ac:dyDescent="0.3">
      <c r="A2976">
        <v>100067</v>
      </c>
      <c r="B2976">
        <v>230922</v>
      </c>
      <c r="C2976" s="3">
        <v>44130.629861111112</v>
      </c>
      <c r="D2976">
        <v>3</v>
      </c>
      <c r="E2976">
        <v>2</v>
      </c>
      <c r="F2976" t="s">
        <v>26</v>
      </c>
      <c r="G2976">
        <v>3</v>
      </c>
      <c r="H2976">
        <v>68.210939999999994</v>
      </c>
      <c r="I2976">
        <v>40.878909999999998</v>
      </c>
      <c r="J2976">
        <v>1.828125</v>
      </c>
      <c r="K2976">
        <v>94.039060000000006</v>
      </c>
      <c r="L2976" s="3">
        <v>44130.384027777778</v>
      </c>
      <c r="M2976">
        <v>17.18</v>
      </c>
      <c r="N2976" t="s">
        <v>28</v>
      </c>
      <c r="P2976">
        <f>(C2976-Key!$B$1)*24</f>
        <v>6.6666666709352285E-2</v>
      </c>
      <c r="Q2976">
        <f>(Key!$B$2-'17.1'!C2976)*24</f>
        <v>2.8833333333022892</v>
      </c>
      <c r="R2976" s="3">
        <f>C2976-(M2976-Key!$B$5)/(24*Key!$B$6)</f>
        <v>44130.616046296294</v>
      </c>
      <c r="S2976">
        <f>M2976-Key!$B$5</f>
        <v>14.92</v>
      </c>
      <c r="T2976" s="2">
        <f t="shared" si="230"/>
        <v>44129.631944444445</v>
      </c>
      <c r="U2976" t="str">
        <f t="shared" si="231"/>
        <v>10-25-2020 15:10</v>
      </c>
      <c r="V2976">
        <f>IFERROR(IF(W2976=Z2976,VLOOKUP($U2976,[1]C8842!$G$2:$M$145,3,FALSE),0),0)</f>
        <v>0</v>
      </c>
      <c r="W2976">
        <f>VLOOKUP(RIGHT($V$1,5),Key!$A$9:$B$14,2,FALSE)</f>
        <v>10.199999999999999</v>
      </c>
      <c r="X2976">
        <f t="shared" si="234"/>
        <v>0</v>
      </c>
      <c r="Y2976">
        <f>VLOOKUP(RIGHT($X$1,5),Key!$A$9:$B$14,2,FALSE)</f>
        <v>3.7</v>
      </c>
      <c r="Z2976">
        <f t="shared" si="232"/>
        <v>10.199999999999999</v>
      </c>
      <c r="AA2976">
        <f t="shared" si="233"/>
        <v>0</v>
      </c>
    </row>
    <row r="2977" spans="1:27" x14ac:dyDescent="0.3">
      <c r="A2977">
        <v>100067</v>
      </c>
      <c r="B2977">
        <v>230922</v>
      </c>
      <c r="C2977" s="3">
        <v>44130.629861111112</v>
      </c>
      <c r="D2977">
        <v>3</v>
      </c>
      <c r="E2977">
        <v>2</v>
      </c>
      <c r="F2977" t="s">
        <v>26</v>
      </c>
      <c r="G2977">
        <v>2</v>
      </c>
      <c r="H2977">
        <v>70.667969999999997</v>
      </c>
      <c r="I2977">
        <v>25.91797</v>
      </c>
      <c r="J2977">
        <v>1.199219</v>
      </c>
      <c r="K2977">
        <v>94.039060000000006</v>
      </c>
      <c r="L2977" s="3">
        <v>44130.384027777778</v>
      </c>
      <c r="M2977">
        <v>17.18</v>
      </c>
      <c r="N2977" t="s">
        <v>28</v>
      </c>
      <c r="P2977">
        <f>(C2977-Key!$B$1)*24</f>
        <v>6.6666666709352285E-2</v>
      </c>
      <c r="Q2977">
        <f>(Key!$B$2-'17.1'!C2977)*24</f>
        <v>2.8833333333022892</v>
      </c>
      <c r="R2977" s="3">
        <f>C2977-(M2977-Key!$B$5)/(24*Key!$B$6)</f>
        <v>44130.616046296294</v>
      </c>
      <c r="S2977">
        <f>M2977-Key!$B$5</f>
        <v>14.92</v>
      </c>
      <c r="T2977" s="2">
        <f t="shared" si="230"/>
        <v>44129.631944444445</v>
      </c>
      <c r="U2977" t="str">
        <f t="shared" si="231"/>
        <v>10-25-2020 15:10</v>
      </c>
      <c r="V2977">
        <f>IFERROR(IF(W2977=Z2977,VLOOKUP($U2977,[1]C8842!$G$2:$M$145,3,FALSE),0),0)</f>
        <v>0</v>
      </c>
      <c r="W2977">
        <f>VLOOKUP(RIGHT($V$1,5),Key!$A$9:$B$14,2,FALSE)</f>
        <v>10.199999999999999</v>
      </c>
      <c r="X2977">
        <f t="shared" si="234"/>
        <v>0</v>
      </c>
      <c r="Y2977">
        <f>VLOOKUP(RIGHT($X$1,5),Key!$A$9:$B$14,2,FALSE)</f>
        <v>3.7</v>
      </c>
      <c r="Z2977">
        <f t="shared" si="232"/>
        <v>10.199999999999999</v>
      </c>
      <c r="AA2977">
        <f t="shared" si="233"/>
        <v>0</v>
      </c>
    </row>
    <row r="2978" spans="1:27" x14ac:dyDescent="0.3">
      <c r="A2978">
        <v>100067</v>
      </c>
      <c r="B2978">
        <v>230922</v>
      </c>
      <c r="C2978" s="3">
        <v>44130.629861111112</v>
      </c>
      <c r="D2978">
        <v>2</v>
      </c>
      <c r="E2978">
        <v>1</v>
      </c>
      <c r="F2978" t="s">
        <v>26</v>
      </c>
      <c r="G2978">
        <v>2</v>
      </c>
      <c r="H2978">
        <v>66.757810000000006</v>
      </c>
      <c r="I2978">
        <v>22.95703</v>
      </c>
      <c r="J2978">
        <v>1.152344</v>
      </c>
      <c r="K2978">
        <v>82.035160000000005</v>
      </c>
      <c r="L2978" s="3">
        <v>44130.384027777778</v>
      </c>
      <c r="M2978">
        <v>17.18</v>
      </c>
      <c r="N2978" t="s">
        <v>28</v>
      </c>
      <c r="P2978">
        <f>(C2978-Key!$B$1)*24</f>
        <v>6.6666666709352285E-2</v>
      </c>
      <c r="Q2978">
        <f>(Key!$B$2-'17.1'!C2978)*24</f>
        <v>2.8833333333022892</v>
      </c>
      <c r="R2978" s="3">
        <f>C2978-(M2978-Key!$B$5)/(24*Key!$B$6)</f>
        <v>44130.616046296294</v>
      </c>
      <c r="S2978">
        <f>M2978-Key!$B$5</f>
        <v>14.92</v>
      </c>
      <c r="T2978" s="2">
        <f t="shared" si="230"/>
        <v>44129.631944444445</v>
      </c>
      <c r="U2978" t="str">
        <f t="shared" si="231"/>
        <v>10-25-2020 15:10</v>
      </c>
      <c r="V2978">
        <f>IFERROR(IF(W2978=Z2978,VLOOKUP($U2978,[1]C8842!$G$2:$M$145,3,FALSE),0),0)</f>
        <v>0</v>
      </c>
      <c r="W2978">
        <f>VLOOKUP(RIGHT($V$1,5),Key!$A$9:$B$14,2,FALSE)</f>
        <v>10.199999999999999</v>
      </c>
      <c r="X2978">
        <f t="shared" si="234"/>
        <v>0</v>
      </c>
      <c r="Y2978">
        <f>VLOOKUP(RIGHT($X$1,5),Key!$A$9:$B$14,2,FALSE)</f>
        <v>3.7</v>
      </c>
      <c r="Z2978">
        <f t="shared" si="232"/>
        <v>10.199999999999999</v>
      </c>
      <c r="AA2978">
        <f t="shared" si="233"/>
        <v>0</v>
      </c>
    </row>
    <row r="2979" spans="1:27" x14ac:dyDescent="0.3">
      <c r="A2979">
        <v>100067</v>
      </c>
      <c r="B2979">
        <v>230922</v>
      </c>
      <c r="C2979" s="3">
        <v>44130.629861111112</v>
      </c>
      <c r="D2979">
        <v>0</v>
      </c>
      <c r="E2979">
        <v>2</v>
      </c>
      <c r="F2979" t="s">
        <v>25</v>
      </c>
      <c r="G2979">
        <v>1</v>
      </c>
      <c r="H2979">
        <v>70.78125</v>
      </c>
      <c r="I2979">
        <v>15.210940000000001</v>
      </c>
      <c r="J2979">
        <v>0.796875</v>
      </c>
      <c r="K2979">
        <v>47.019530000000003</v>
      </c>
      <c r="L2979" s="3">
        <v>44130.384027777778</v>
      </c>
      <c r="M2979">
        <v>17.18</v>
      </c>
      <c r="N2979" t="s">
        <v>28</v>
      </c>
      <c r="P2979">
        <f>(C2979-Key!$B$1)*24</f>
        <v>6.6666666709352285E-2</v>
      </c>
      <c r="Q2979">
        <f>(Key!$B$2-'17.1'!C2979)*24</f>
        <v>2.8833333333022892</v>
      </c>
      <c r="R2979" s="3">
        <f>C2979-(M2979-Key!$B$5)/(24*Key!$B$6)</f>
        <v>44130.616046296294</v>
      </c>
      <c r="S2979">
        <f>M2979-Key!$B$5</f>
        <v>14.92</v>
      </c>
      <c r="T2979" s="2">
        <f t="shared" si="230"/>
        <v>44129.631944444445</v>
      </c>
      <c r="U2979" t="str">
        <f t="shared" si="231"/>
        <v>10-25-2020 15:10</v>
      </c>
      <c r="V2979">
        <f>IFERROR(IF(W2979=Z2979,VLOOKUP($U2979,[1]C8842!$G$2:$M$145,3,FALSE),0),0)</f>
        <v>0</v>
      </c>
      <c r="W2979">
        <f>VLOOKUP(RIGHT($V$1,5),Key!$A$9:$B$14,2,FALSE)</f>
        <v>10.199999999999999</v>
      </c>
      <c r="X2979">
        <f t="shared" si="234"/>
        <v>0</v>
      </c>
      <c r="Y2979">
        <f>VLOOKUP(RIGHT($X$1,5),Key!$A$9:$B$14,2,FALSE)</f>
        <v>3.7</v>
      </c>
      <c r="Z2979">
        <f t="shared" si="232"/>
        <v>10.199999999999999</v>
      </c>
      <c r="AA2979">
        <f t="shared" si="233"/>
        <v>0</v>
      </c>
    </row>
    <row r="2980" spans="1:27" x14ac:dyDescent="0.3">
      <c r="A2980">
        <v>100067</v>
      </c>
      <c r="B2980">
        <v>230922</v>
      </c>
      <c r="C2980" s="3">
        <v>44130.629861111112</v>
      </c>
      <c r="D2980">
        <v>3</v>
      </c>
      <c r="E2980">
        <v>2</v>
      </c>
      <c r="F2980" t="s">
        <v>26</v>
      </c>
      <c r="G2980">
        <v>1</v>
      </c>
      <c r="H2980">
        <v>66.351560000000006</v>
      </c>
      <c r="I2980">
        <v>19.648440000000001</v>
      </c>
      <c r="J2980">
        <v>1.027344</v>
      </c>
      <c r="K2980">
        <v>94.039060000000006</v>
      </c>
      <c r="L2980" s="3">
        <v>44130.384027777778</v>
      </c>
      <c r="M2980">
        <v>17.18</v>
      </c>
      <c r="N2980" t="s">
        <v>28</v>
      </c>
      <c r="P2980">
        <f>(C2980-Key!$B$1)*24</f>
        <v>6.6666666709352285E-2</v>
      </c>
      <c r="Q2980">
        <f>(Key!$B$2-'17.1'!C2980)*24</f>
        <v>2.8833333333022892</v>
      </c>
      <c r="R2980" s="3">
        <f>C2980-(M2980-Key!$B$5)/(24*Key!$B$6)</f>
        <v>44130.616046296294</v>
      </c>
      <c r="S2980">
        <f>M2980-Key!$B$5</f>
        <v>14.92</v>
      </c>
      <c r="T2980" s="2">
        <f t="shared" si="230"/>
        <v>44129.631944444445</v>
      </c>
      <c r="U2980" t="str">
        <f t="shared" si="231"/>
        <v>10-25-2020 15:10</v>
      </c>
      <c r="V2980">
        <f>IFERROR(IF(W2980=Z2980,VLOOKUP($U2980,[1]C8842!$G$2:$M$145,3,FALSE),0),0)</f>
        <v>0</v>
      </c>
      <c r="W2980">
        <f>VLOOKUP(RIGHT($V$1,5),Key!$A$9:$B$14,2,FALSE)</f>
        <v>10.199999999999999</v>
      </c>
      <c r="X2980">
        <f t="shared" si="234"/>
        <v>0</v>
      </c>
      <c r="Y2980">
        <f>VLOOKUP(RIGHT($X$1,5),Key!$A$9:$B$14,2,FALSE)</f>
        <v>3.7</v>
      </c>
      <c r="Z2980">
        <f t="shared" si="232"/>
        <v>10.199999999999999</v>
      </c>
      <c r="AA2980">
        <f t="shared" si="233"/>
        <v>0</v>
      </c>
    </row>
    <row r="2981" spans="1:27" x14ac:dyDescent="0.3">
      <c r="A2981">
        <v>100067</v>
      </c>
      <c r="B2981">
        <v>230922</v>
      </c>
      <c r="C2981" s="3">
        <v>44130.630555555559</v>
      </c>
      <c r="D2981">
        <v>1</v>
      </c>
      <c r="E2981">
        <v>1</v>
      </c>
      <c r="F2981" t="s">
        <v>25</v>
      </c>
      <c r="G2981">
        <v>1</v>
      </c>
      <c r="H2981">
        <v>69.394530000000003</v>
      </c>
      <c r="I2981">
        <v>13.804690000000001</v>
      </c>
      <c r="J2981">
        <v>0.7578125</v>
      </c>
      <c r="K2981">
        <v>58.023440000000001</v>
      </c>
      <c r="L2981" s="3">
        <v>44130.384027777778</v>
      </c>
      <c r="M2981">
        <v>17.18</v>
      </c>
      <c r="N2981" t="s">
        <v>28</v>
      </c>
      <c r="P2981">
        <f>(C2981-Key!$B$1)*24</f>
        <v>8.3333333430346102E-2</v>
      </c>
      <c r="Q2981">
        <f>(Key!$B$2-'17.1'!C2981)*24</f>
        <v>2.8666666665812954</v>
      </c>
      <c r="R2981" s="3">
        <f>C2981-(M2981-Key!$B$5)/(24*Key!$B$6)</f>
        <v>44130.616740740741</v>
      </c>
      <c r="S2981">
        <f>M2981-Key!$B$5</f>
        <v>14.92</v>
      </c>
      <c r="T2981" s="2">
        <f t="shared" si="230"/>
        <v>44129.631944444445</v>
      </c>
      <c r="U2981" t="str">
        <f t="shared" si="231"/>
        <v>10-25-2020 15:10</v>
      </c>
      <c r="V2981">
        <f>IFERROR(IF(W2981=Z2981,VLOOKUP($U2981,[1]C8842!$G$2:$M$145,3,FALSE),0),0)</f>
        <v>0</v>
      </c>
      <c r="W2981">
        <f>VLOOKUP(RIGHT($V$1,5),Key!$A$9:$B$14,2,FALSE)</f>
        <v>10.199999999999999</v>
      </c>
      <c r="X2981">
        <f t="shared" si="234"/>
        <v>0</v>
      </c>
      <c r="Y2981">
        <f>VLOOKUP(RIGHT($X$1,5),Key!$A$9:$B$14,2,FALSE)</f>
        <v>3.7</v>
      </c>
      <c r="Z2981">
        <f t="shared" si="232"/>
        <v>10.199999999999999</v>
      </c>
      <c r="AA2981">
        <f t="shared" si="233"/>
        <v>0</v>
      </c>
    </row>
    <row r="2982" spans="1:27" x14ac:dyDescent="0.3">
      <c r="A2982">
        <v>100067</v>
      </c>
      <c r="B2982">
        <v>230922</v>
      </c>
      <c r="C2982" s="3">
        <v>44130.630555555559</v>
      </c>
      <c r="D2982">
        <v>0</v>
      </c>
      <c r="E2982">
        <v>2</v>
      </c>
      <c r="F2982" t="s">
        <v>25</v>
      </c>
      <c r="G2982">
        <v>1</v>
      </c>
      <c r="H2982">
        <v>62.6875</v>
      </c>
      <c r="I2982">
        <v>13.8125</v>
      </c>
      <c r="J2982">
        <v>0.83984380000000003</v>
      </c>
      <c r="K2982">
        <v>46.019530000000003</v>
      </c>
      <c r="L2982" s="3">
        <v>44130.384027777778</v>
      </c>
      <c r="M2982">
        <v>17.18</v>
      </c>
      <c r="N2982" t="s">
        <v>28</v>
      </c>
      <c r="P2982">
        <f>(C2982-Key!$B$1)*24</f>
        <v>8.3333333430346102E-2</v>
      </c>
      <c r="Q2982">
        <f>(Key!$B$2-'17.1'!C2982)*24</f>
        <v>2.8666666665812954</v>
      </c>
      <c r="R2982" s="3">
        <f>C2982-(M2982-Key!$B$5)/(24*Key!$B$6)</f>
        <v>44130.616740740741</v>
      </c>
      <c r="S2982">
        <f>M2982-Key!$B$5</f>
        <v>14.92</v>
      </c>
      <c r="T2982" s="2">
        <f t="shared" si="230"/>
        <v>44129.631944444445</v>
      </c>
      <c r="U2982" t="str">
        <f t="shared" si="231"/>
        <v>10-25-2020 15:10</v>
      </c>
      <c r="V2982">
        <f>IFERROR(IF(W2982=Z2982,VLOOKUP($U2982,[1]C8842!$G$2:$M$145,3,FALSE),0),0)</f>
        <v>0</v>
      </c>
      <c r="W2982">
        <f>VLOOKUP(RIGHT($V$1,5),Key!$A$9:$B$14,2,FALSE)</f>
        <v>10.199999999999999</v>
      </c>
      <c r="X2982">
        <f t="shared" si="234"/>
        <v>0</v>
      </c>
      <c r="Y2982">
        <f>VLOOKUP(RIGHT($X$1,5),Key!$A$9:$B$14,2,FALSE)</f>
        <v>3.7</v>
      </c>
      <c r="Z2982">
        <f t="shared" si="232"/>
        <v>10.199999999999999</v>
      </c>
      <c r="AA2982">
        <f t="shared" si="233"/>
        <v>0</v>
      </c>
    </row>
    <row r="2983" spans="1:27" x14ac:dyDescent="0.3">
      <c r="A2983">
        <v>100067</v>
      </c>
      <c r="B2983">
        <v>230922</v>
      </c>
      <c r="C2983" s="3">
        <v>44130.630555555559</v>
      </c>
      <c r="D2983">
        <v>3</v>
      </c>
      <c r="E2983">
        <v>2</v>
      </c>
      <c r="F2983" t="s">
        <v>26</v>
      </c>
      <c r="G2983">
        <v>5</v>
      </c>
      <c r="H2983">
        <v>62.855469999999997</v>
      </c>
      <c r="I2983">
        <v>101.8477</v>
      </c>
      <c r="J2983">
        <v>4.5664059999999997</v>
      </c>
      <c r="K2983">
        <v>94.039060000000006</v>
      </c>
      <c r="L2983" s="3">
        <v>44130.384027777778</v>
      </c>
      <c r="M2983">
        <v>17.18</v>
      </c>
      <c r="N2983" t="s">
        <v>28</v>
      </c>
      <c r="P2983">
        <f>(C2983-Key!$B$1)*24</f>
        <v>8.3333333430346102E-2</v>
      </c>
      <c r="Q2983">
        <f>(Key!$B$2-'17.1'!C2983)*24</f>
        <v>2.8666666665812954</v>
      </c>
      <c r="R2983" s="3">
        <f>C2983-(M2983-Key!$B$5)/(24*Key!$B$6)</f>
        <v>44130.616740740741</v>
      </c>
      <c r="S2983">
        <f>M2983-Key!$B$5</f>
        <v>14.92</v>
      </c>
      <c r="T2983" s="2">
        <f t="shared" si="230"/>
        <v>44129.631944444445</v>
      </c>
      <c r="U2983" t="str">
        <f t="shared" si="231"/>
        <v>10-25-2020 15:10</v>
      </c>
      <c r="V2983">
        <f>IFERROR(IF(W2983=Z2983,VLOOKUP($U2983,[1]C8842!$G$2:$M$145,3,FALSE),0),0)</f>
        <v>0</v>
      </c>
      <c r="W2983">
        <f>VLOOKUP(RIGHT($V$1,5),Key!$A$9:$B$14,2,FALSE)</f>
        <v>10.199999999999999</v>
      </c>
      <c r="X2983">
        <f t="shared" si="234"/>
        <v>0</v>
      </c>
      <c r="Y2983">
        <f>VLOOKUP(RIGHT($X$1,5),Key!$A$9:$B$14,2,FALSE)</f>
        <v>3.7</v>
      </c>
      <c r="Z2983">
        <f t="shared" si="232"/>
        <v>10.199999999999999</v>
      </c>
      <c r="AA2983">
        <f t="shared" si="233"/>
        <v>0</v>
      </c>
    </row>
    <row r="2984" spans="1:27" x14ac:dyDescent="0.3">
      <c r="A2984">
        <v>100067</v>
      </c>
      <c r="B2984">
        <v>230922</v>
      </c>
      <c r="C2984" s="3">
        <v>44130.630555555559</v>
      </c>
      <c r="D2984">
        <v>1</v>
      </c>
      <c r="E2984">
        <v>1</v>
      </c>
      <c r="F2984" t="s">
        <v>25</v>
      </c>
      <c r="G2984">
        <v>1</v>
      </c>
      <c r="H2984">
        <v>71.691410000000005</v>
      </c>
      <c r="I2984">
        <v>15.585940000000001</v>
      </c>
      <c r="J2984">
        <v>0.80078130000000003</v>
      </c>
      <c r="K2984">
        <v>58.023440000000001</v>
      </c>
      <c r="L2984" s="3">
        <v>44130.384027777778</v>
      </c>
      <c r="M2984">
        <v>17.18</v>
      </c>
      <c r="N2984" t="s">
        <v>28</v>
      </c>
      <c r="P2984">
        <f>(C2984-Key!$B$1)*24</f>
        <v>8.3333333430346102E-2</v>
      </c>
      <c r="Q2984">
        <f>(Key!$B$2-'17.1'!C2984)*24</f>
        <v>2.8666666665812954</v>
      </c>
      <c r="R2984" s="3">
        <f>C2984-(M2984-Key!$B$5)/(24*Key!$B$6)</f>
        <v>44130.616740740741</v>
      </c>
      <c r="S2984">
        <f>M2984-Key!$B$5</f>
        <v>14.92</v>
      </c>
      <c r="T2984" s="2">
        <f t="shared" si="230"/>
        <v>44129.631944444445</v>
      </c>
      <c r="U2984" t="str">
        <f t="shared" si="231"/>
        <v>10-25-2020 15:10</v>
      </c>
      <c r="V2984">
        <f>IFERROR(IF(W2984=Z2984,VLOOKUP($U2984,[1]C8842!$G$2:$M$145,3,FALSE),0),0)</f>
        <v>0</v>
      </c>
      <c r="W2984">
        <f>VLOOKUP(RIGHT($V$1,5),Key!$A$9:$B$14,2,FALSE)</f>
        <v>10.199999999999999</v>
      </c>
      <c r="X2984">
        <f t="shared" si="234"/>
        <v>0</v>
      </c>
      <c r="Y2984">
        <f>VLOOKUP(RIGHT($X$1,5),Key!$A$9:$B$14,2,FALSE)</f>
        <v>3.7</v>
      </c>
      <c r="Z2984">
        <f t="shared" si="232"/>
        <v>10.199999999999999</v>
      </c>
      <c r="AA2984">
        <f t="shared" si="233"/>
        <v>0</v>
      </c>
    </row>
    <row r="2985" spans="1:27" x14ac:dyDescent="0.3">
      <c r="A2985">
        <v>100067</v>
      </c>
      <c r="B2985">
        <v>230922</v>
      </c>
      <c r="C2985" s="3">
        <v>44130.630555555559</v>
      </c>
      <c r="D2985">
        <v>2</v>
      </c>
      <c r="E2985">
        <v>1</v>
      </c>
      <c r="F2985" t="s">
        <v>26</v>
      </c>
      <c r="G2985">
        <v>2</v>
      </c>
      <c r="H2985">
        <v>67.707030000000003</v>
      </c>
      <c r="I2985">
        <v>21.17578</v>
      </c>
      <c r="J2985">
        <v>1.066406</v>
      </c>
      <c r="K2985">
        <v>81.035160000000005</v>
      </c>
      <c r="L2985" s="3">
        <v>44130.384027777778</v>
      </c>
      <c r="M2985">
        <v>17.18</v>
      </c>
      <c r="N2985" t="s">
        <v>28</v>
      </c>
      <c r="P2985">
        <f>(C2985-Key!$B$1)*24</f>
        <v>8.3333333430346102E-2</v>
      </c>
      <c r="Q2985">
        <f>(Key!$B$2-'17.1'!C2985)*24</f>
        <v>2.8666666665812954</v>
      </c>
      <c r="R2985" s="3">
        <f>C2985-(M2985-Key!$B$5)/(24*Key!$B$6)</f>
        <v>44130.616740740741</v>
      </c>
      <c r="S2985">
        <f>M2985-Key!$B$5</f>
        <v>14.92</v>
      </c>
      <c r="T2985" s="2">
        <f t="shared" si="230"/>
        <v>44129.631944444445</v>
      </c>
      <c r="U2985" t="str">
        <f t="shared" si="231"/>
        <v>10-25-2020 15:10</v>
      </c>
      <c r="V2985">
        <f>IFERROR(IF(W2985=Z2985,VLOOKUP($U2985,[1]C8842!$G$2:$M$145,3,FALSE),0),0)</f>
        <v>0</v>
      </c>
      <c r="W2985">
        <f>VLOOKUP(RIGHT($V$1,5),Key!$A$9:$B$14,2,FALSE)</f>
        <v>10.199999999999999</v>
      </c>
      <c r="X2985">
        <f t="shared" si="234"/>
        <v>0</v>
      </c>
      <c r="Y2985">
        <f>VLOOKUP(RIGHT($X$1,5),Key!$A$9:$B$14,2,FALSE)</f>
        <v>3.7</v>
      </c>
      <c r="Z2985">
        <f t="shared" si="232"/>
        <v>10.199999999999999</v>
      </c>
      <c r="AA2985">
        <f t="shared" si="233"/>
        <v>0</v>
      </c>
    </row>
    <row r="2986" spans="1:27" x14ac:dyDescent="0.3">
      <c r="A2986">
        <v>100067</v>
      </c>
      <c r="B2986">
        <v>230922</v>
      </c>
      <c r="C2986" s="3">
        <v>44130.630555555559</v>
      </c>
      <c r="D2986">
        <v>3</v>
      </c>
      <c r="E2986">
        <v>2</v>
      </c>
      <c r="F2986" t="s">
        <v>26</v>
      </c>
      <c r="G2986">
        <v>2</v>
      </c>
      <c r="H2986">
        <v>61.964840000000002</v>
      </c>
      <c r="I2986">
        <v>21.601559999999999</v>
      </c>
      <c r="J2986">
        <v>1.183594</v>
      </c>
      <c r="K2986">
        <v>94.039060000000006</v>
      </c>
      <c r="L2986" s="3">
        <v>44130.384027777778</v>
      </c>
      <c r="M2986">
        <v>17.18</v>
      </c>
      <c r="N2986" t="s">
        <v>28</v>
      </c>
      <c r="P2986">
        <f>(C2986-Key!$B$1)*24</f>
        <v>8.3333333430346102E-2</v>
      </c>
      <c r="Q2986">
        <f>(Key!$B$2-'17.1'!C2986)*24</f>
        <v>2.8666666665812954</v>
      </c>
      <c r="R2986" s="3">
        <f>C2986-(M2986-Key!$B$5)/(24*Key!$B$6)</f>
        <v>44130.616740740741</v>
      </c>
      <c r="S2986">
        <f>M2986-Key!$B$5</f>
        <v>14.92</v>
      </c>
      <c r="T2986" s="2">
        <f t="shared" si="230"/>
        <v>44129.631944444445</v>
      </c>
      <c r="U2986" t="str">
        <f t="shared" si="231"/>
        <v>10-25-2020 15:10</v>
      </c>
      <c r="V2986">
        <f>IFERROR(IF(W2986=Z2986,VLOOKUP($U2986,[1]C8842!$G$2:$M$145,3,FALSE),0),0)</f>
        <v>0</v>
      </c>
      <c r="W2986">
        <f>VLOOKUP(RIGHT($V$1,5),Key!$A$9:$B$14,2,FALSE)</f>
        <v>10.199999999999999</v>
      </c>
      <c r="X2986">
        <f t="shared" si="234"/>
        <v>0</v>
      </c>
      <c r="Y2986">
        <f>VLOOKUP(RIGHT($X$1,5),Key!$A$9:$B$14,2,FALSE)</f>
        <v>3.7</v>
      </c>
      <c r="Z2986">
        <f t="shared" si="232"/>
        <v>10.199999999999999</v>
      </c>
      <c r="AA2986">
        <f t="shared" si="233"/>
        <v>0</v>
      </c>
    </row>
    <row r="2987" spans="1:27" x14ac:dyDescent="0.3">
      <c r="A2987">
        <v>100067</v>
      </c>
      <c r="B2987">
        <v>230922</v>
      </c>
      <c r="C2987" s="3">
        <v>44130.630555555559</v>
      </c>
      <c r="D2987">
        <v>2</v>
      </c>
      <c r="E2987">
        <v>1</v>
      </c>
      <c r="F2987" t="s">
        <v>26</v>
      </c>
      <c r="G2987">
        <v>2</v>
      </c>
      <c r="H2987">
        <v>66.746089999999995</v>
      </c>
      <c r="I2987">
        <v>20.39453</v>
      </c>
      <c r="J2987">
        <v>1.050781</v>
      </c>
      <c r="K2987">
        <v>82.035160000000005</v>
      </c>
      <c r="L2987" s="3">
        <v>44130.384027777778</v>
      </c>
      <c r="M2987">
        <v>17.18</v>
      </c>
      <c r="N2987" t="s">
        <v>28</v>
      </c>
      <c r="P2987">
        <f>(C2987-Key!$B$1)*24</f>
        <v>8.3333333430346102E-2</v>
      </c>
      <c r="Q2987">
        <f>(Key!$B$2-'17.1'!C2987)*24</f>
        <v>2.8666666665812954</v>
      </c>
      <c r="R2987" s="3">
        <f>C2987-(M2987-Key!$B$5)/(24*Key!$B$6)</f>
        <v>44130.616740740741</v>
      </c>
      <c r="S2987">
        <f>M2987-Key!$B$5</f>
        <v>14.92</v>
      </c>
      <c r="T2987" s="2">
        <f t="shared" si="230"/>
        <v>44129.631944444445</v>
      </c>
      <c r="U2987" t="str">
        <f t="shared" si="231"/>
        <v>10-25-2020 15:10</v>
      </c>
      <c r="V2987">
        <f>IFERROR(IF(W2987=Z2987,VLOOKUP($U2987,[1]C8842!$G$2:$M$145,3,FALSE),0),0)</f>
        <v>0</v>
      </c>
      <c r="W2987">
        <f>VLOOKUP(RIGHT($V$1,5),Key!$A$9:$B$14,2,FALSE)</f>
        <v>10.199999999999999</v>
      </c>
      <c r="X2987">
        <f t="shared" si="234"/>
        <v>0</v>
      </c>
      <c r="Y2987">
        <f>VLOOKUP(RIGHT($X$1,5),Key!$A$9:$B$14,2,FALSE)</f>
        <v>3.7</v>
      </c>
      <c r="Z2987">
        <f t="shared" si="232"/>
        <v>10.199999999999999</v>
      </c>
      <c r="AA2987">
        <f t="shared" si="233"/>
        <v>0</v>
      </c>
    </row>
    <row r="2988" spans="1:27" x14ac:dyDescent="0.3">
      <c r="A2988">
        <v>100067</v>
      </c>
      <c r="B2988">
        <v>230922</v>
      </c>
      <c r="C2988" s="3">
        <v>44130.630555555559</v>
      </c>
      <c r="D2988">
        <v>2</v>
      </c>
      <c r="E2988">
        <v>1</v>
      </c>
      <c r="F2988" t="s">
        <v>26</v>
      </c>
      <c r="G2988">
        <v>2</v>
      </c>
      <c r="H2988">
        <v>74.113280000000003</v>
      </c>
      <c r="I2988">
        <v>21.257809999999999</v>
      </c>
      <c r="J2988">
        <v>0.9765625</v>
      </c>
      <c r="K2988">
        <v>81.035160000000005</v>
      </c>
      <c r="L2988" s="3">
        <v>44130.384027777778</v>
      </c>
      <c r="M2988">
        <v>17.18</v>
      </c>
      <c r="N2988" t="s">
        <v>28</v>
      </c>
      <c r="P2988">
        <f>(C2988-Key!$B$1)*24</f>
        <v>8.3333333430346102E-2</v>
      </c>
      <c r="Q2988">
        <f>(Key!$B$2-'17.1'!C2988)*24</f>
        <v>2.8666666665812954</v>
      </c>
      <c r="R2988" s="3">
        <f>C2988-(M2988-Key!$B$5)/(24*Key!$B$6)</f>
        <v>44130.616740740741</v>
      </c>
      <c r="S2988">
        <f>M2988-Key!$B$5</f>
        <v>14.92</v>
      </c>
      <c r="T2988" s="2">
        <f t="shared" si="230"/>
        <v>44129.631944444445</v>
      </c>
      <c r="U2988" t="str">
        <f t="shared" si="231"/>
        <v>10-25-2020 15:10</v>
      </c>
      <c r="V2988">
        <f>IFERROR(IF(W2988=Z2988,VLOOKUP($U2988,[1]C8842!$G$2:$M$145,3,FALSE),0),0)</f>
        <v>0</v>
      </c>
      <c r="W2988">
        <f>VLOOKUP(RIGHT($V$1,5),Key!$A$9:$B$14,2,FALSE)</f>
        <v>10.199999999999999</v>
      </c>
      <c r="X2988">
        <f t="shared" si="234"/>
        <v>0</v>
      </c>
      <c r="Y2988">
        <f>VLOOKUP(RIGHT($X$1,5),Key!$A$9:$B$14,2,FALSE)</f>
        <v>3.7</v>
      </c>
      <c r="Z2988">
        <f t="shared" si="232"/>
        <v>10.199999999999999</v>
      </c>
      <c r="AA2988">
        <f t="shared" si="233"/>
        <v>0</v>
      </c>
    </row>
    <row r="2989" spans="1:27" x14ac:dyDescent="0.3">
      <c r="A2989">
        <v>100067</v>
      </c>
      <c r="B2989">
        <v>230922</v>
      </c>
      <c r="C2989" s="3">
        <v>44130.630555555559</v>
      </c>
      <c r="D2989">
        <v>0</v>
      </c>
      <c r="E2989">
        <v>2</v>
      </c>
      <c r="F2989" t="s">
        <v>25</v>
      </c>
      <c r="G2989">
        <v>1</v>
      </c>
      <c r="H2989">
        <v>60.671880000000002</v>
      </c>
      <c r="I2989">
        <v>18.83203</v>
      </c>
      <c r="J2989">
        <v>1.0859380000000001</v>
      </c>
      <c r="K2989">
        <v>46.019530000000003</v>
      </c>
      <c r="L2989" s="3">
        <v>44130.384027777778</v>
      </c>
      <c r="M2989">
        <v>17.18</v>
      </c>
      <c r="N2989" t="s">
        <v>28</v>
      </c>
      <c r="P2989">
        <f>(C2989-Key!$B$1)*24</f>
        <v>8.3333333430346102E-2</v>
      </c>
      <c r="Q2989">
        <f>(Key!$B$2-'17.1'!C2989)*24</f>
        <v>2.8666666665812954</v>
      </c>
      <c r="R2989" s="3">
        <f>C2989-(M2989-Key!$B$5)/(24*Key!$B$6)</f>
        <v>44130.616740740741</v>
      </c>
      <c r="S2989">
        <f>M2989-Key!$B$5</f>
        <v>14.92</v>
      </c>
      <c r="T2989" s="2">
        <f t="shared" si="230"/>
        <v>44129.631944444445</v>
      </c>
      <c r="U2989" t="str">
        <f t="shared" si="231"/>
        <v>10-25-2020 15:10</v>
      </c>
      <c r="V2989">
        <f>IFERROR(IF(W2989=Z2989,VLOOKUP($U2989,[1]C8842!$G$2:$M$145,3,FALSE),0),0)</f>
        <v>0</v>
      </c>
      <c r="W2989">
        <f>VLOOKUP(RIGHT($V$1,5),Key!$A$9:$B$14,2,FALSE)</f>
        <v>10.199999999999999</v>
      </c>
      <c r="X2989">
        <f t="shared" si="234"/>
        <v>0</v>
      </c>
      <c r="Y2989">
        <f>VLOOKUP(RIGHT($X$1,5),Key!$A$9:$B$14,2,FALSE)</f>
        <v>3.7</v>
      </c>
      <c r="Z2989">
        <f t="shared" si="232"/>
        <v>10.199999999999999</v>
      </c>
      <c r="AA2989">
        <f t="shared" si="233"/>
        <v>0</v>
      </c>
    </row>
    <row r="2990" spans="1:27" x14ac:dyDescent="0.3">
      <c r="A2990">
        <v>100067</v>
      </c>
      <c r="B2990">
        <v>230922</v>
      </c>
      <c r="C2990" s="3">
        <v>44130.630555555559</v>
      </c>
      <c r="D2990">
        <v>3</v>
      </c>
      <c r="E2990">
        <v>2</v>
      </c>
      <c r="F2990" t="s">
        <v>26</v>
      </c>
      <c r="G2990">
        <v>1</v>
      </c>
      <c r="H2990">
        <v>64.851560000000006</v>
      </c>
      <c r="I2990">
        <v>15.601559999999999</v>
      </c>
      <c r="J2990">
        <v>0.88671880000000003</v>
      </c>
      <c r="K2990">
        <v>97.039060000000006</v>
      </c>
      <c r="L2990" s="3">
        <v>44130.384027777778</v>
      </c>
      <c r="M2990">
        <v>17.18</v>
      </c>
      <c r="N2990" t="s">
        <v>28</v>
      </c>
      <c r="P2990">
        <f>(C2990-Key!$B$1)*24</f>
        <v>8.3333333430346102E-2</v>
      </c>
      <c r="Q2990">
        <f>(Key!$B$2-'17.1'!C2990)*24</f>
        <v>2.8666666665812954</v>
      </c>
      <c r="R2990" s="3">
        <f>C2990-(M2990-Key!$B$5)/(24*Key!$B$6)</f>
        <v>44130.616740740741</v>
      </c>
      <c r="S2990">
        <f>M2990-Key!$B$5</f>
        <v>14.92</v>
      </c>
      <c r="T2990" s="2">
        <f t="shared" si="230"/>
        <v>44129.631944444445</v>
      </c>
      <c r="U2990" t="str">
        <f t="shared" si="231"/>
        <v>10-25-2020 15:10</v>
      </c>
      <c r="V2990">
        <f>IFERROR(IF(W2990=Z2990,VLOOKUP($U2990,[1]C8842!$G$2:$M$145,3,FALSE),0),0)</f>
        <v>0</v>
      </c>
      <c r="W2990">
        <f>VLOOKUP(RIGHT($V$1,5),Key!$A$9:$B$14,2,FALSE)</f>
        <v>10.199999999999999</v>
      </c>
      <c r="X2990">
        <f t="shared" si="234"/>
        <v>0</v>
      </c>
      <c r="Y2990">
        <f>VLOOKUP(RIGHT($X$1,5),Key!$A$9:$B$14,2,FALSE)</f>
        <v>3.7</v>
      </c>
      <c r="Z2990">
        <f t="shared" si="232"/>
        <v>10.199999999999999</v>
      </c>
      <c r="AA2990">
        <f t="shared" si="233"/>
        <v>0</v>
      </c>
    </row>
    <row r="2991" spans="1:27" x14ac:dyDescent="0.3">
      <c r="A2991">
        <v>100067</v>
      </c>
      <c r="B2991">
        <v>230922</v>
      </c>
      <c r="C2991" s="3">
        <v>44130.630555555559</v>
      </c>
      <c r="D2991">
        <v>0</v>
      </c>
      <c r="E2991">
        <v>2</v>
      </c>
      <c r="F2991" t="s">
        <v>25</v>
      </c>
      <c r="G2991">
        <v>1</v>
      </c>
      <c r="H2991">
        <v>64.800780000000003</v>
      </c>
      <c r="I2991">
        <v>14.66797</v>
      </c>
      <c r="J2991">
        <v>0.84765630000000003</v>
      </c>
      <c r="K2991">
        <v>46.019530000000003</v>
      </c>
      <c r="L2991" s="3">
        <v>44130.384027777778</v>
      </c>
      <c r="M2991">
        <v>17.18</v>
      </c>
      <c r="N2991" t="s">
        <v>28</v>
      </c>
      <c r="P2991">
        <f>(C2991-Key!$B$1)*24</f>
        <v>8.3333333430346102E-2</v>
      </c>
      <c r="Q2991">
        <f>(Key!$B$2-'17.1'!C2991)*24</f>
        <v>2.8666666665812954</v>
      </c>
      <c r="R2991" s="3">
        <f>C2991-(M2991-Key!$B$5)/(24*Key!$B$6)</f>
        <v>44130.616740740741</v>
      </c>
      <c r="S2991">
        <f>M2991-Key!$B$5</f>
        <v>14.92</v>
      </c>
      <c r="T2991" s="2">
        <f t="shared" si="230"/>
        <v>44129.631944444445</v>
      </c>
      <c r="U2991" t="str">
        <f t="shared" si="231"/>
        <v>10-25-2020 15:10</v>
      </c>
      <c r="V2991">
        <f>IFERROR(IF(W2991=Z2991,VLOOKUP($U2991,[1]C8842!$G$2:$M$145,3,FALSE),0),0)</f>
        <v>0</v>
      </c>
      <c r="W2991">
        <f>VLOOKUP(RIGHT($V$1,5),Key!$A$9:$B$14,2,FALSE)</f>
        <v>10.199999999999999</v>
      </c>
      <c r="X2991">
        <f t="shared" si="234"/>
        <v>0</v>
      </c>
      <c r="Y2991">
        <f>VLOOKUP(RIGHT($X$1,5),Key!$A$9:$B$14,2,FALSE)</f>
        <v>3.7</v>
      </c>
      <c r="Z2991">
        <f t="shared" si="232"/>
        <v>10.199999999999999</v>
      </c>
      <c r="AA2991">
        <f t="shared" si="233"/>
        <v>0</v>
      </c>
    </row>
    <row r="2992" spans="1:27" x14ac:dyDescent="0.3">
      <c r="A2992">
        <v>100067</v>
      </c>
      <c r="B2992">
        <v>230922</v>
      </c>
      <c r="C2992" s="3">
        <v>44130.630555555559</v>
      </c>
      <c r="D2992">
        <v>3</v>
      </c>
      <c r="E2992">
        <v>2</v>
      </c>
      <c r="F2992" t="s">
        <v>26</v>
      </c>
      <c r="G2992">
        <v>2</v>
      </c>
      <c r="H2992">
        <v>60.652340000000002</v>
      </c>
      <c r="I2992">
        <v>21.632809999999999</v>
      </c>
      <c r="J2992">
        <v>1.2109380000000001</v>
      </c>
      <c r="K2992">
        <v>94.039060000000006</v>
      </c>
      <c r="L2992" s="3">
        <v>44130.384027777778</v>
      </c>
      <c r="M2992">
        <v>17.18</v>
      </c>
      <c r="N2992" t="s">
        <v>28</v>
      </c>
      <c r="P2992">
        <f>(C2992-Key!$B$1)*24</f>
        <v>8.3333333430346102E-2</v>
      </c>
      <c r="Q2992">
        <f>(Key!$B$2-'17.1'!C2992)*24</f>
        <v>2.8666666665812954</v>
      </c>
      <c r="R2992" s="3">
        <f>C2992-(M2992-Key!$B$5)/(24*Key!$B$6)</f>
        <v>44130.616740740741</v>
      </c>
      <c r="S2992">
        <f>M2992-Key!$B$5</f>
        <v>14.92</v>
      </c>
      <c r="T2992" s="2">
        <f t="shared" si="230"/>
        <v>44129.631944444445</v>
      </c>
      <c r="U2992" t="str">
        <f t="shared" si="231"/>
        <v>10-25-2020 15:10</v>
      </c>
      <c r="V2992">
        <f>IFERROR(IF(W2992=Z2992,VLOOKUP($U2992,[1]C8842!$G$2:$M$145,3,FALSE),0),0)</f>
        <v>0</v>
      </c>
      <c r="W2992">
        <f>VLOOKUP(RIGHT($V$1,5),Key!$A$9:$B$14,2,FALSE)</f>
        <v>10.199999999999999</v>
      </c>
      <c r="X2992">
        <f t="shared" si="234"/>
        <v>0</v>
      </c>
      <c r="Y2992">
        <f>VLOOKUP(RIGHT($X$1,5),Key!$A$9:$B$14,2,FALSE)</f>
        <v>3.7</v>
      </c>
      <c r="Z2992">
        <f t="shared" si="232"/>
        <v>10.199999999999999</v>
      </c>
      <c r="AA2992">
        <f t="shared" si="233"/>
        <v>0</v>
      </c>
    </row>
    <row r="2993" spans="1:27" x14ac:dyDescent="0.3">
      <c r="A2993">
        <v>100067</v>
      </c>
      <c r="B2993">
        <v>230922</v>
      </c>
      <c r="C2993" s="3">
        <v>44130.630555555559</v>
      </c>
      <c r="D2993">
        <v>2</v>
      </c>
      <c r="E2993">
        <v>1</v>
      </c>
      <c r="F2993" t="s">
        <v>26</v>
      </c>
      <c r="G2993">
        <v>1</v>
      </c>
      <c r="H2993">
        <v>65.460939999999994</v>
      </c>
      <c r="I2993">
        <v>15.76953</v>
      </c>
      <c r="J2993">
        <v>0.8828125</v>
      </c>
      <c r="K2993">
        <v>79.03125</v>
      </c>
      <c r="L2993" s="3">
        <v>44130.384027777778</v>
      </c>
      <c r="M2993">
        <v>17.18</v>
      </c>
      <c r="N2993" t="s">
        <v>28</v>
      </c>
      <c r="P2993">
        <f>(C2993-Key!$B$1)*24</f>
        <v>8.3333333430346102E-2</v>
      </c>
      <c r="Q2993">
        <f>(Key!$B$2-'17.1'!C2993)*24</f>
        <v>2.8666666665812954</v>
      </c>
      <c r="R2993" s="3">
        <f>C2993-(M2993-Key!$B$5)/(24*Key!$B$6)</f>
        <v>44130.616740740741</v>
      </c>
      <c r="S2993">
        <f>M2993-Key!$B$5</f>
        <v>14.92</v>
      </c>
      <c r="T2993" s="2">
        <f t="shared" si="230"/>
        <v>44129.631944444445</v>
      </c>
      <c r="U2993" t="str">
        <f t="shared" si="231"/>
        <v>10-25-2020 15:10</v>
      </c>
      <c r="V2993">
        <f>IFERROR(IF(W2993=Z2993,VLOOKUP($U2993,[1]C8842!$G$2:$M$145,3,FALSE),0),0)</f>
        <v>0</v>
      </c>
      <c r="W2993">
        <f>VLOOKUP(RIGHT($V$1,5),Key!$A$9:$B$14,2,FALSE)</f>
        <v>10.199999999999999</v>
      </c>
      <c r="X2993">
        <f t="shared" si="234"/>
        <v>0</v>
      </c>
      <c r="Y2993">
        <f>VLOOKUP(RIGHT($X$1,5),Key!$A$9:$B$14,2,FALSE)</f>
        <v>3.7</v>
      </c>
      <c r="Z2993">
        <f t="shared" si="232"/>
        <v>10.199999999999999</v>
      </c>
      <c r="AA2993">
        <f t="shared" si="233"/>
        <v>0</v>
      </c>
    </row>
    <row r="2994" spans="1:27" x14ac:dyDescent="0.3">
      <c r="A2994">
        <v>100067</v>
      </c>
      <c r="B2994">
        <v>230922</v>
      </c>
      <c r="C2994" s="3">
        <v>44130.630555555559</v>
      </c>
      <c r="D2994">
        <v>0</v>
      </c>
      <c r="E2994">
        <v>2</v>
      </c>
      <c r="F2994" t="s">
        <v>25</v>
      </c>
      <c r="G2994">
        <v>1</v>
      </c>
      <c r="H2994">
        <v>60.136719999999997</v>
      </c>
      <c r="I2994">
        <v>16.92578</v>
      </c>
      <c r="J2994">
        <v>1.011719</v>
      </c>
      <c r="K2994">
        <v>46.019530000000003</v>
      </c>
      <c r="L2994" s="3">
        <v>44130.384027777778</v>
      </c>
      <c r="M2994">
        <v>17.18</v>
      </c>
      <c r="N2994" t="s">
        <v>28</v>
      </c>
      <c r="P2994">
        <f>(C2994-Key!$B$1)*24</f>
        <v>8.3333333430346102E-2</v>
      </c>
      <c r="Q2994">
        <f>(Key!$B$2-'17.1'!C2994)*24</f>
        <v>2.8666666665812954</v>
      </c>
      <c r="R2994" s="3">
        <f>C2994-(M2994-Key!$B$5)/(24*Key!$B$6)</f>
        <v>44130.616740740741</v>
      </c>
      <c r="S2994">
        <f>M2994-Key!$B$5</f>
        <v>14.92</v>
      </c>
      <c r="T2994" s="2">
        <f t="shared" si="230"/>
        <v>44129.631944444445</v>
      </c>
      <c r="U2994" t="str">
        <f t="shared" si="231"/>
        <v>10-25-2020 15:10</v>
      </c>
      <c r="V2994">
        <f>IFERROR(IF(W2994=Z2994,VLOOKUP($U2994,[1]C8842!$G$2:$M$145,3,FALSE),0),0)</f>
        <v>0</v>
      </c>
      <c r="W2994">
        <f>VLOOKUP(RIGHT($V$1,5),Key!$A$9:$B$14,2,FALSE)</f>
        <v>10.199999999999999</v>
      </c>
      <c r="X2994">
        <f t="shared" si="234"/>
        <v>0</v>
      </c>
      <c r="Y2994">
        <f>VLOOKUP(RIGHT($X$1,5),Key!$A$9:$B$14,2,FALSE)</f>
        <v>3.7</v>
      </c>
      <c r="Z2994">
        <f t="shared" si="232"/>
        <v>10.199999999999999</v>
      </c>
      <c r="AA2994">
        <f t="shared" si="233"/>
        <v>0</v>
      </c>
    </row>
    <row r="2995" spans="1:27" x14ac:dyDescent="0.3">
      <c r="A2995">
        <v>100067</v>
      </c>
      <c r="B2995">
        <v>230922</v>
      </c>
      <c r="C2995" s="3">
        <v>44130.630555555559</v>
      </c>
      <c r="D2995">
        <v>0</v>
      </c>
      <c r="E2995">
        <v>2</v>
      </c>
      <c r="F2995" t="s">
        <v>25</v>
      </c>
      <c r="G2995">
        <v>1</v>
      </c>
      <c r="H2995">
        <v>59.304690000000001</v>
      </c>
      <c r="I2995">
        <v>15.527340000000001</v>
      </c>
      <c r="J2995">
        <v>0.96484380000000003</v>
      </c>
      <c r="K2995">
        <v>47.019530000000003</v>
      </c>
      <c r="L2995" s="3">
        <v>44130.384027777778</v>
      </c>
      <c r="M2995">
        <v>17.18</v>
      </c>
      <c r="N2995" t="s">
        <v>28</v>
      </c>
      <c r="P2995">
        <f>(C2995-Key!$B$1)*24</f>
        <v>8.3333333430346102E-2</v>
      </c>
      <c r="Q2995">
        <f>(Key!$B$2-'17.1'!C2995)*24</f>
        <v>2.8666666665812954</v>
      </c>
      <c r="R2995" s="3">
        <f>C2995-(M2995-Key!$B$5)/(24*Key!$B$6)</f>
        <v>44130.616740740741</v>
      </c>
      <c r="S2995">
        <f>M2995-Key!$B$5</f>
        <v>14.92</v>
      </c>
      <c r="T2995" s="2">
        <f t="shared" si="230"/>
        <v>44129.631944444445</v>
      </c>
      <c r="U2995" t="str">
        <f t="shared" si="231"/>
        <v>10-25-2020 15:10</v>
      </c>
      <c r="V2995">
        <f>IFERROR(IF(W2995=Z2995,VLOOKUP($U2995,[1]C8842!$G$2:$M$145,3,FALSE),0),0)</f>
        <v>0</v>
      </c>
      <c r="W2995">
        <f>VLOOKUP(RIGHT($V$1,5),Key!$A$9:$B$14,2,FALSE)</f>
        <v>10.199999999999999</v>
      </c>
      <c r="X2995">
        <f t="shared" si="234"/>
        <v>0</v>
      </c>
      <c r="Y2995">
        <f>VLOOKUP(RIGHT($X$1,5),Key!$A$9:$B$14,2,FALSE)</f>
        <v>3.7</v>
      </c>
      <c r="Z2995">
        <f t="shared" si="232"/>
        <v>10.199999999999999</v>
      </c>
      <c r="AA2995">
        <f t="shared" si="233"/>
        <v>0</v>
      </c>
    </row>
    <row r="2996" spans="1:27" x14ac:dyDescent="0.3">
      <c r="A2996">
        <v>100067</v>
      </c>
      <c r="B2996">
        <v>230922</v>
      </c>
      <c r="C2996" s="3">
        <v>44130.630555555559</v>
      </c>
      <c r="D2996">
        <v>2</v>
      </c>
      <c r="E2996">
        <v>1</v>
      </c>
      <c r="F2996" t="s">
        <v>26</v>
      </c>
      <c r="G2996">
        <v>2</v>
      </c>
      <c r="H2996">
        <v>72.132810000000006</v>
      </c>
      <c r="I2996">
        <v>21.898440000000001</v>
      </c>
      <c r="J2996">
        <v>1.027344</v>
      </c>
      <c r="K2996">
        <v>80.03125</v>
      </c>
      <c r="L2996" s="3">
        <v>44130.384027777778</v>
      </c>
      <c r="M2996">
        <v>17.18</v>
      </c>
      <c r="N2996" t="s">
        <v>28</v>
      </c>
      <c r="P2996">
        <f>(C2996-Key!$B$1)*24</f>
        <v>8.3333333430346102E-2</v>
      </c>
      <c r="Q2996">
        <f>(Key!$B$2-'17.1'!C2996)*24</f>
        <v>2.8666666665812954</v>
      </c>
      <c r="R2996" s="3">
        <f>C2996-(M2996-Key!$B$5)/(24*Key!$B$6)</f>
        <v>44130.616740740741</v>
      </c>
      <c r="S2996">
        <f>M2996-Key!$B$5</f>
        <v>14.92</v>
      </c>
      <c r="T2996" s="2">
        <f t="shared" si="230"/>
        <v>44129.631944444445</v>
      </c>
      <c r="U2996" t="str">
        <f t="shared" si="231"/>
        <v>10-25-2020 15:10</v>
      </c>
      <c r="V2996">
        <f>IFERROR(IF(W2996=Z2996,VLOOKUP($U2996,[1]C8842!$G$2:$M$145,3,FALSE),0),0)</f>
        <v>0</v>
      </c>
      <c r="W2996">
        <f>VLOOKUP(RIGHT($V$1,5),Key!$A$9:$B$14,2,FALSE)</f>
        <v>10.199999999999999</v>
      </c>
      <c r="X2996">
        <f t="shared" si="234"/>
        <v>0</v>
      </c>
      <c r="Y2996">
        <f>VLOOKUP(RIGHT($X$1,5),Key!$A$9:$B$14,2,FALSE)</f>
        <v>3.7</v>
      </c>
      <c r="Z2996">
        <f t="shared" si="232"/>
        <v>10.199999999999999</v>
      </c>
      <c r="AA2996">
        <f t="shared" si="233"/>
        <v>0</v>
      </c>
    </row>
    <row r="2997" spans="1:27" x14ac:dyDescent="0.3">
      <c r="A2997">
        <v>100067</v>
      </c>
      <c r="B2997">
        <v>230922</v>
      </c>
      <c r="C2997" s="3">
        <v>44130.631249999999</v>
      </c>
      <c r="D2997">
        <v>3</v>
      </c>
      <c r="E2997">
        <v>2</v>
      </c>
      <c r="F2997" t="s">
        <v>26</v>
      </c>
      <c r="G2997">
        <v>1</v>
      </c>
      <c r="H2997">
        <v>74.128910000000005</v>
      </c>
      <c r="I2997">
        <v>17.464839999999999</v>
      </c>
      <c r="J2997">
        <v>0.83984380000000003</v>
      </c>
      <c r="K2997">
        <v>93.039060000000006</v>
      </c>
      <c r="L2997" s="3">
        <v>44130.384027777778</v>
      </c>
      <c r="M2997">
        <v>17.18</v>
      </c>
      <c r="N2997" t="s">
        <v>28</v>
      </c>
      <c r="P2997">
        <f>(C2997-Key!$B$1)*24</f>
        <v>9.9999999976716936E-2</v>
      </c>
      <c r="Q2997">
        <f>(Key!$B$2-'17.1'!C2997)*24</f>
        <v>2.8500000000349246</v>
      </c>
      <c r="R2997" s="3">
        <f>C2997-(M2997-Key!$B$5)/(24*Key!$B$6)</f>
        <v>44130.617435185181</v>
      </c>
      <c r="S2997">
        <f>M2997-Key!$B$5</f>
        <v>14.92</v>
      </c>
      <c r="T2997" s="2">
        <f t="shared" si="230"/>
        <v>44129.631944444445</v>
      </c>
      <c r="U2997" t="str">
        <f t="shared" si="231"/>
        <v>10-25-2020 15:10</v>
      </c>
      <c r="V2997">
        <f>IFERROR(IF(W2997=Z2997,VLOOKUP($U2997,[1]C8842!$G$2:$M$145,3,FALSE),0),0)</f>
        <v>0</v>
      </c>
      <c r="W2997">
        <f>VLOOKUP(RIGHT($V$1,5),Key!$A$9:$B$14,2,FALSE)</f>
        <v>10.199999999999999</v>
      </c>
      <c r="X2997">
        <f t="shared" si="234"/>
        <v>0</v>
      </c>
      <c r="Y2997">
        <f>VLOOKUP(RIGHT($X$1,5),Key!$A$9:$B$14,2,FALSE)</f>
        <v>3.7</v>
      </c>
      <c r="Z2997">
        <f t="shared" si="232"/>
        <v>10.199999999999999</v>
      </c>
      <c r="AA2997">
        <f t="shared" si="233"/>
        <v>0</v>
      </c>
    </row>
    <row r="2998" spans="1:27" x14ac:dyDescent="0.3">
      <c r="A2998">
        <v>100067</v>
      </c>
      <c r="B2998">
        <v>230922</v>
      </c>
      <c r="C2998" s="3">
        <v>44130.631249999999</v>
      </c>
      <c r="D2998">
        <v>2</v>
      </c>
      <c r="E2998">
        <v>1</v>
      </c>
      <c r="F2998" t="s">
        <v>26</v>
      </c>
      <c r="G2998">
        <v>1</v>
      </c>
      <c r="H2998">
        <v>73.449219999999997</v>
      </c>
      <c r="I2998">
        <v>16.890630000000002</v>
      </c>
      <c r="J2998">
        <v>0.828125</v>
      </c>
      <c r="K2998">
        <v>81.035160000000005</v>
      </c>
      <c r="L2998" s="3">
        <v>44130.384027777778</v>
      </c>
      <c r="M2998">
        <v>17.18</v>
      </c>
      <c r="N2998" t="s">
        <v>28</v>
      </c>
      <c r="P2998">
        <f>(C2998-Key!$B$1)*24</f>
        <v>9.9999999976716936E-2</v>
      </c>
      <c r="Q2998">
        <f>(Key!$B$2-'17.1'!C2998)*24</f>
        <v>2.8500000000349246</v>
      </c>
      <c r="R2998" s="3">
        <f>C2998-(M2998-Key!$B$5)/(24*Key!$B$6)</f>
        <v>44130.617435185181</v>
      </c>
      <c r="S2998">
        <f>M2998-Key!$B$5</f>
        <v>14.92</v>
      </c>
      <c r="T2998" s="2">
        <f t="shared" si="230"/>
        <v>44129.631944444445</v>
      </c>
      <c r="U2998" t="str">
        <f t="shared" si="231"/>
        <v>10-25-2020 15:10</v>
      </c>
      <c r="V2998">
        <f>IFERROR(IF(W2998=Z2998,VLOOKUP($U2998,[1]C8842!$G$2:$M$145,3,FALSE),0),0)</f>
        <v>0</v>
      </c>
      <c r="W2998">
        <f>VLOOKUP(RIGHT($V$1,5),Key!$A$9:$B$14,2,FALSE)</f>
        <v>10.199999999999999</v>
      </c>
      <c r="X2998">
        <f t="shared" si="234"/>
        <v>0</v>
      </c>
      <c r="Y2998">
        <f>VLOOKUP(RIGHT($X$1,5),Key!$A$9:$B$14,2,FALSE)</f>
        <v>3.7</v>
      </c>
      <c r="Z2998">
        <f t="shared" si="232"/>
        <v>10.199999999999999</v>
      </c>
      <c r="AA2998">
        <f t="shared" si="233"/>
        <v>0</v>
      </c>
    </row>
    <row r="2999" spans="1:27" x14ac:dyDescent="0.3">
      <c r="A2999">
        <v>100067</v>
      </c>
      <c r="B2999">
        <v>230922</v>
      </c>
      <c r="C2999" s="3">
        <v>44130.631249999999</v>
      </c>
      <c r="D2999">
        <v>2</v>
      </c>
      <c r="E2999">
        <v>1</v>
      </c>
      <c r="F2999" t="s">
        <v>26</v>
      </c>
      <c r="G2999">
        <v>1</v>
      </c>
      <c r="H2999">
        <v>68.886719999999997</v>
      </c>
      <c r="I2999">
        <v>13.398440000000001</v>
      </c>
      <c r="J2999">
        <v>0.74609380000000003</v>
      </c>
      <c r="K2999">
        <v>84.035160000000005</v>
      </c>
      <c r="L2999" s="3">
        <v>44130.384027777778</v>
      </c>
      <c r="M2999">
        <v>17.18</v>
      </c>
      <c r="N2999" t="s">
        <v>28</v>
      </c>
      <c r="P2999">
        <f>(C2999-Key!$B$1)*24</f>
        <v>9.9999999976716936E-2</v>
      </c>
      <c r="Q2999">
        <f>(Key!$B$2-'17.1'!C2999)*24</f>
        <v>2.8500000000349246</v>
      </c>
      <c r="R2999" s="3">
        <f>C2999-(M2999-Key!$B$5)/(24*Key!$B$6)</f>
        <v>44130.617435185181</v>
      </c>
      <c r="S2999">
        <f>M2999-Key!$B$5</f>
        <v>14.92</v>
      </c>
      <c r="T2999" s="2">
        <f t="shared" si="230"/>
        <v>44129.631944444445</v>
      </c>
      <c r="U2999" t="str">
        <f t="shared" si="231"/>
        <v>10-25-2020 15:10</v>
      </c>
      <c r="V2999">
        <f>IFERROR(IF(W2999=Z2999,VLOOKUP($U2999,[1]C8842!$G$2:$M$145,3,FALSE),0),0)</f>
        <v>0</v>
      </c>
      <c r="W2999">
        <f>VLOOKUP(RIGHT($V$1,5),Key!$A$9:$B$14,2,FALSE)</f>
        <v>10.199999999999999</v>
      </c>
      <c r="X2999">
        <f t="shared" si="234"/>
        <v>0</v>
      </c>
      <c r="Y2999">
        <f>VLOOKUP(RIGHT($X$1,5),Key!$A$9:$B$14,2,FALSE)</f>
        <v>3.7</v>
      </c>
      <c r="Z2999">
        <f t="shared" si="232"/>
        <v>10.199999999999999</v>
      </c>
      <c r="AA2999">
        <f t="shared" si="233"/>
        <v>0</v>
      </c>
    </row>
    <row r="3000" spans="1:27" x14ac:dyDescent="0.3">
      <c r="A3000">
        <v>100067</v>
      </c>
      <c r="B3000">
        <v>230922</v>
      </c>
      <c r="C3000" s="3">
        <v>44130.631249999999</v>
      </c>
      <c r="D3000">
        <v>3</v>
      </c>
      <c r="E3000">
        <v>2</v>
      </c>
      <c r="F3000" t="s">
        <v>26</v>
      </c>
      <c r="G3000">
        <v>4</v>
      </c>
      <c r="H3000">
        <v>62.597659999999998</v>
      </c>
      <c r="I3000">
        <v>73.144530000000003</v>
      </c>
      <c r="J3000">
        <v>3.3632810000000002</v>
      </c>
      <c r="K3000">
        <v>94.039060000000006</v>
      </c>
      <c r="L3000" s="3">
        <v>44130.384027777778</v>
      </c>
      <c r="M3000">
        <v>17.18</v>
      </c>
      <c r="N3000" t="s">
        <v>28</v>
      </c>
      <c r="P3000">
        <f>(C3000-Key!$B$1)*24</f>
        <v>9.9999999976716936E-2</v>
      </c>
      <c r="Q3000">
        <f>(Key!$B$2-'17.1'!C3000)*24</f>
        <v>2.8500000000349246</v>
      </c>
      <c r="R3000" s="3">
        <f>C3000-(M3000-Key!$B$5)/(24*Key!$B$6)</f>
        <v>44130.617435185181</v>
      </c>
      <c r="S3000">
        <f>M3000-Key!$B$5</f>
        <v>14.92</v>
      </c>
      <c r="T3000" s="2">
        <f t="shared" si="230"/>
        <v>44129.631944444445</v>
      </c>
      <c r="U3000" t="str">
        <f t="shared" si="231"/>
        <v>10-25-2020 15:10</v>
      </c>
      <c r="V3000">
        <f>IFERROR(IF(W3000=Z3000,VLOOKUP($U3000,[1]C8842!$G$2:$M$145,3,FALSE),0),0)</f>
        <v>0</v>
      </c>
      <c r="W3000">
        <f>VLOOKUP(RIGHT($V$1,5),Key!$A$9:$B$14,2,FALSE)</f>
        <v>10.199999999999999</v>
      </c>
      <c r="X3000">
        <f t="shared" si="234"/>
        <v>0</v>
      </c>
      <c r="Y3000">
        <f>VLOOKUP(RIGHT($X$1,5),Key!$A$9:$B$14,2,FALSE)</f>
        <v>3.7</v>
      </c>
      <c r="Z3000">
        <f t="shared" si="232"/>
        <v>10.199999999999999</v>
      </c>
      <c r="AA3000">
        <f t="shared" si="233"/>
        <v>0</v>
      </c>
    </row>
    <row r="3001" spans="1:27" x14ac:dyDescent="0.3">
      <c r="A3001">
        <v>100067</v>
      </c>
      <c r="B3001">
        <v>230922</v>
      </c>
      <c r="C3001" s="3">
        <v>44130.631249999999</v>
      </c>
      <c r="D3001">
        <v>0</v>
      </c>
      <c r="E3001">
        <v>2</v>
      </c>
      <c r="F3001" t="s">
        <v>25</v>
      </c>
      <c r="G3001">
        <v>5</v>
      </c>
      <c r="H3001">
        <v>61.34375</v>
      </c>
      <c r="I3001">
        <v>92.832030000000003</v>
      </c>
      <c r="J3001">
        <v>4.2890629999999996</v>
      </c>
      <c r="K3001">
        <v>46.019530000000003</v>
      </c>
      <c r="L3001" s="3">
        <v>44130.384027777778</v>
      </c>
      <c r="M3001">
        <v>17.18</v>
      </c>
      <c r="N3001" t="s">
        <v>28</v>
      </c>
      <c r="P3001">
        <f>(C3001-Key!$B$1)*24</f>
        <v>9.9999999976716936E-2</v>
      </c>
      <c r="Q3001">
        <f>(Key!$B$2-'17.1'!C3001)*24</f>
        <v>2.8500000000349246</v>
      </c>
      <c r="R3001" s="3">
        <f>C3001-(M3001-Key!$B$5)/(24*Key!$B$6)</f>
        <v>44130.617435185181</v>
      </c>
      <c r="S3001">
        <f>M3001-Key!$B$5</f>
        <v>14.92</v>
      </c>
      <c r="T3001" s="2">
        <f t="shared" si="230"/>
        <v>44129.631944444445</v>
      </c>
      <c r="U3001" t="str">
        <f t="shared" si="231"/>
        <v>10-25-2020 15:10</v>
      </c>
      <c r="V3001">
        <f>IFERROR(IF(W3001=Z3001,VLOOKUP($U3001,[1]C8842!$G$2:$M$145,3,FALSE),0),0)</f>
        <v>0</v>
      </c>
      <c r="W3001">
        <f>VLOOKUP(RIGHT($V$1,5),Key!$A$9:$B$14,2,FALSE)</f>
        <v>10.199999999999999</v>
      </c>
      <c r="X3001">
        <f t="shared" si="234"/>
        <v>0</v>
      </c>
      <c r="Y3001">
        <f>VLOOKUP(RIGHT($X$1,5),Key!$A$9:$B$14,2,FALSE)</f>
        <v>3.7</v>
      </c>
      <c r="Z3001">
        <f t="shared" si="232"/>
        <v>10.199999999999999</v>
      </c>
      <c r="AA3001">
        <f t="shared" si="233"/>
        <v>0</v>
      </c>
    </row>
    <row r="3002" spans="1:27" x14ac:dyDescent="0.3">
      <c r="A3002">
        <v>100067</v>
      </c>
      <c r="B3002">
        <v>230922</v>
      </c>
      <c r="C3002" s="3">
        <v>44130.631249999999</v>
      </c>
      <c r="D3002">
        <v>3</v>
      </c>
      <c r="E3002">
        <v>2</v>
      </c>
      <c r="F3002" t="s">
        <v>26</v>
      </c>
      <c r="G3002">
        <v>1</v>
      </c>
      <c r="H3002">
        <v>68.714839999999995</v>
      </c>
      <c r="I3002">
        <v>16.289059999999999</v>
      </c>
      <c r="J3002">
        <v>0.859375</v>
      </c>
      <c r="K3002">
        <v>94.039060000000006</v>
      </c>
      <c r="L3002" s="3">
        <v>44130.384027777778</v>
      </c>
      <c r="M3002">
        <v>17.18</v>
      </c>
      <c r="N3002" t="s">
        <v>28</v>
      </c>
      <c r="P3002">
        <f>(C3002-Key!$B$1)*24</f>
        <v>9.9999999976716936E-2</v>
      </c>
      <c r="Q3002">
        <f>(Key!$B$2-'17.1'!C3002)*24</f>
        <v>2.8500000000349246</v>
      </c>
      <c r="R3002" s="3">
        <f>C3002-(M3002-Key!$B$5)/(24*Key!$B$6)</f>
        <v>44130.617435185181</v>
      </c>
      <c r="S3002">
        <f>M3002-Key!$B$5</f>
        <v>14.92</v>
      </c>
      <c r="T3002" s="2">
        <f t="shared" si="230"/>
        <v>44129.631944444445</v>
      </c>
      <c r="U3002" t="str">
        <f t="shared" si="231"/>
        <v>10-25-2020 15:10</v>
      </c>
      <c r="V3002">
        <f>IFERROR(IF(W3002=Z3002,VLOOKUP($U3002,[1]C8842!$G$2:$M$145,3,FALSE),0),0)</f>
        <v>0</v>
      </c>
      <c r="W3002">
        <f>VLOOKUP(RIGHT($V$1,5),Key!$A$9:$B$14,2,FALSE)</f>
        <v>10.199999999999999</v>
      </c>
      <c r="X3002">
        <f t="shared" si="234"/>
        <v>0</v>
      </c>
      <c r="Y3002">
        <f>VLOOKUP(RIGHT($X$1,5),Key!$A$9:$B$14,2,FALSE)</f>
        <v>3.7</v>
      </c>
      <c r="Z3002">
        <f t="shared" si="232"/>
        <v>10.199999999999999</v>
      </c>
      <c r="AA3002">
        <f t="shared" si="233"/>
        <v>0</v>
      </c>
    </row>
    <row r="3003" spans="1:27" x14ac:dyDescent="0.3">
      <c r="A3003">
        <v>100067</v>
      </c>
      <c r="B3003">
        <v>230922</v>
      </c>
      <c r="C3003" s="3">
        <v>44130.631249999999</v>
      </c>
      <c r="D3003">
        <v>1</v>
      </c>
      <c r="E3003">
        <v>1</v>
      </c>
      <c r="F3003" t="s">
        <v>25</v>
      </c>
      <c r="G3003">
        <v>1</v>
      </c>
      <c r="H3003">
        <v>67.820310000000006</v>
      </c>
      <c r="I3003">
        <v>12.48828</v>
      </c>
      <c r="J3003">
        <v>0.72265630000000003</v>
      </c>
      <c r="K3003">
        <v>57.023440000000001</v>
      </c>
      <c r="L3003" s="3">
        <v>44130.384027777778</v>
      </c>
      <c r="M3003">
        <v>17.18</v>
      </c>
      <c r="N3003" t="s">
        <v>28</v>
      </c>
      <c r="P3003">
        <f>(C3003-Key!$B$1)*24</f>
        <v>9.9999999976716936E-2</v>
      </c>
      <c r="Q3003">
        <f>(Key!$B$2-'17.1'!C3003)*24</f>
        <v>2.8500000000349246</v>
      </c>
      <c r="R3003" s="3">
        <f>C3003-(M3003-Key!$B$5)/(24*Key!$B$6)</f>
        <v>44130.617435185181</v>
      </c>
      <c r="S3003">
        <f>M3003-Key!$B$5</f>
        <v>14.92</v>
      </c>
      <c r="T3003" s="2">
        <f t="shared" si="230"/>
        <v>44129.631944444445</v>
      </c>
      <c r="U3003" t="str">
        <f t="shared" si="231"/>
        <v>10-25-2020 15:10</v>
      </c>
      <c r="V3003">
        <f>IFERROR(IF(W3003=Z3003,VLOOKUP($U3003,[1]C8842!$G$2:$M$145,3,FALSE),0),0)</f>
        <v>0</v>
      </c>
      <c r="W3003">
        <f>VLOOKUP(RIGHT($V$1,5),Key!$A$9:$B$14,2,FALSE)</f>
        <v>10.199999999999999</v>
      </c>
      <c r="X3003">
        <f t="shared" si="234"/>
        <v>0</v>
      </c>
      <c r="Y3003">
        <f>VLOOKUP(RIGHT($X$1,5),Key!$A$9:$B$14,2,FALSE)</f>
        <v>3.7</v>
      </c>
      <c r="Z3003">
        <f t="shared" si="232"/>
        <v>10.199999999999999</v>
      </c>
      <c r="AA3003">
        <f t="shared" si="233"/>
        <v>0</v>
      </c>
    </row>
    <row r="3004" spans="1:27" x14ac:dyDescent="0.3">
      <c r="A3004">
        <v>100067</v>
      </c>
      <c r="B3004">
        <v>230922</v>
      </c>
      <c r="C3004" s="3">
        <v>44130.631249999999</v>
      </c>
      <c r="D3004">
        <v>1</v>
      </c>
      <c r="E3004">
        <v>1</v>
      </c>
      <c r="F3004" t="s">
        <v>25</v>
      </c>
      <c r="G3004">
        <v>2</v>
      </c>
      <c r="H3004">
        <v>73.023439999999994</v>
      </c>
      <c r="I3004">
        <v>22.71875</v>
      </c>
      <c r="J3004">
        <v>1.046875</v>
      </c>
      <c r="K3004">
        <v>58.023440000000001</v>
      </c>
      <c r="L3004" s="3">
        <v>44130.384027777778</v>
      </c>
      <c r="M3004">
        <v>17.18</v>
      </c>
      <c r="N3004" t="s">
        <v>28</v>
      </c>
      <c r="P3004">
        <f>(C3004-Key!$B$1)*24</f>
        <v>9.9999999976716936E-2</v>
      </c>
      <c r="Q3004">
        <f>(Key!$B$2-'17.1'!C3004)*24</f>
        <v>2.8500000000349246</v>
      </c>
      <c r="R3004" s="3">
        <f>C3004-(M3004-Key!$B$5)/(24*Key!$B$6)</f>
        <v>44130.617435185181</v>
      </c>
      <c r="S3004">
        <f>M3004-Key!$B$5</f>
        <v>14.92</v>
      </c>
      <c r="T3004" s="2">
        <f t="shared" si="230"/>
        <v>44129.631944444445</v>
      </c>
      <c r="U3004" t="str">
        <f t="shared" si="231"/>
        <v>10-25-2020 15:10</v>
      </c>
      <c r="V3004">
        <f>IFERROR(IF(W3004=Z3004,VLOOKUP($U3004,[1]C8842!$G$2:$M$145,3,FALSE),0),0)</f>
        <v>0</v>
      </c>
      <c r="W3004">
        <f>VLOOKUP(RIGHT($V$1,5),Key!$A$9:$B$14,2,FALSE)</f>
        <v>10.199999999999999</v>
      </c>
      <c r="X3004">
        <f t="shared" si="234"/>
        <v>0</v>
      </c>
      <c r="Y3004">
        <f>VLOOKUP(RIGHT($X$1,5),Key!$A$9:$B$14,2,FALSE)</f>
        <v>3.7</v>
      </c>
      <c r="Z3004">
        <f t="shared" si="232"/>
        <v>10.199999999999999</v>
      </c>
      <c r="AA3004">
        <f t="shared" si="233"/>
        <v>0</v>
      </c>
    </row>
    <row r="3005" spans="1:27" x14ac:dyDescent="0.3">
      <c r="A3005">
        <v>100067</v>
      </c>
      <c r="B3005">
        <v>230922</v>
      </c>
      <c r="C3005" s="3">
        <v>44130.631249999999</v>
      </c>
      <c r="D3005">
        <v>0</v>
      </c>
      <c r="E3005">
        <v>2</v>
      </c>
      <c r="F3005" t="s">
        <v>25</v>
      </c>
      <c r="G3005">
        <v>1</v>
      </c>
      <c r="H3005">
        <v>64.292969999999997</v>
      </c>
      <c r="I3005">
        <v>16.941410000000001</v>
      </c>
      <c r="J3005">
        <v>0.94921880000000003</v>
      </c>
      <c r="K3005">
        <v>46.019530000000003</v>
      </c>
      <c r="L3005" s="3">
        <v>44130.384027777778</v>
      </c>
      <c r="M3005">
        <v>17.18</v>
      </c>
      <c r="N3005" t="s">
        <v>28</v>
      </c>
      <c r="P3005">
        <f>(C3005-Key!$B$1)*24</f>
        <v>9.9999999976716936E-2</v>
      </c>
      <c r="Q3005">
        <f>(Key!$B$2-'17.1'!C3005)*24</f>
        <v>2.8500000000349246</v>
      </c>
      <c r="R3005" s="3">
        <f>C3005-(M3005-Key!$B$5)/(24*Key!$B$6)</f>
        <v>44130.617435185181</v>
      </c>
      <c r="S3005">
        <f>M3005-Key!$B$5</f>
        <v>14.92</v>
      </c>
      <c r="T3005" s="2">
        <f t="shared" si="230"/>
        <v>44129.631944444445</v>
      </c>
      <c r="U3005" t="str">
        <f t="shared" si="231"/>
        <v>10-25-2020 15:10</v>
      </c>
      <c r="V3005">
        <f>IFERROR(IF(W3005=Z3005,VLOOKUP($U3005,[1]C8842!$G$2:$M$145,3,FALSE),0),0)</f>
        <v>0</v>
      </c>
      <c r="W3005">
        <f>VLOOKUP(RIGHT($V$1,5),Key!$A$9:$B$14,2,FALSE)</f>
        <v>10.199999999999999</v>
      </c>
      <c r="X3005">
        <f t="shared" si="234"/>
        <v>0</v>
      </c>
      <c r="Y3005">
        <f>VLOOKUP(RIGHT($X$1,5),Key!$A$9:$B$14,2,FALSE)</f>
        <v>3.7</v>
      </c>
      <c r="Z3005">
        <f t="shared" si="232"/>
        <v>10.199999999999999</v>
      </c>
      <c r="AA3005">
        <f t="shared" si="233"/>
        <v>0</v>
      </c>
    </row>
    <row r="3006" spans="1:27" x14ac:dyDescent="0.3">
      <c r="A3006">
        <v>100067</v>
      </c>
      <c r="B3006">
        <v>230922</v>
      </c>
      <c r="C3006" s="3">
        <v>44130.631249999999</v>
      </c>
      <c r="D3006">
        <v>0</v>
      </c>
      <c r="E3006">
        <v>2</v>
      </c>
      <c r="F3006" t="s">
        <v>25</v>
      </c>
      <c r="G3006">
        <v>1</v>
      </c>
      <c r="H3006">
        <v>62.648440000000001</v>
      </c>
      <c r="I3006">
        <v>16.632809999999999</v>
      </c>
      <c r="J3006">
        <v>0.9609375</v>
      </c>
      <c r="K3006">
        <v>47.019530000000003</v>
      </c>
      <c r="L3006" s="3">
        <v>44130.384027777778</v>
      </c>
      <c r="M3006">
        <v>17.18</v>
      </c>
      <c r="N3006" t="s">
        <v>28</v>
      </c>
      <c r="P3006">
        <f>(C3006-Key!$B$1)*24</f>
        <v>9.9999999976716936E-2</v>
      </c>
      <c r="Q3006">
        <f>(Key!$B$2-'17.1'!C3006)*24</f>
        <v>2.8500000000349246</v>
      </c>
      <c r="R3006" s="3">
        <f>C3006-(M3006-Key!$B$5)/(24*Key!$B$6)</f>
        <v>44130.617435185181</v>
      </c>
      <c r="S3006">
        <f>M3006-Key!$B$5</f>
        <v>14.92</v>
      </c>
      <c r="T3006" s="2">
        <f t="shared" si="230"/>
        <v>44129.631944444445</v>
      </c>
      <c r="U3006" t="str">
        <f t="shared" si="231"/>
        <v>10-25-2020 15:10</v>
      </c>
      <c r="V3006">
        <f>IFERROR(IF(W3006=Z3006,VLOOKUP($U3006,[1]C8842!$G$2:$M$145,3,FALSE),0),0)</f>
        <v>0</v>
      </c>
      <c r="W3006">
        <f>VLOOKUP(RIGHT($V$1,5),Key!$A$9:$B$14,2,FALSE)</f>
        <v>10.199999999999999</v>
      </c>
      <c r="X3006">
        <f t="shared" si="234"/>
        <v>0</v>
      </c>
      <c r="Y3006">
        <f>VLOOKUP(RIGHT($X$1,5),Key!$A$9:$B$14,2,FALSE)</f>
        <v>3.7</v>
      </c>
      <c r="Z3006">
        <f t="shared" si="232"/>
        <v>10.199999999999999</v>
      </c>
      <c r="AA3006">
        <f t="shared" si="233"/>
        <v>0</v>
      </c>
    </row>
    <row r="3007" spans="1:27" x14ac:dyDescent="0.3">
      <c r="A3007">
        <v>100067</v>
      </c>
      <c r="B3007">
        <v>230922</v>
      </c>
      <c r="C3007" s="3">
        <v>44130.631249999999</v>
      </c>
      <c r="D3007">
        <v>3</v>
      </c>
      <c r="E3007">
        <v>2</v>
      </c>
      <c r="F3007" t="s">
        <v>26</v>
      </c>
      <c r="G3007">
        <v>1</v>
      </c>
      <c r="H3007">
        <v>65.765630000000002</v>
      </c>
      <c r="I3007">
        <v>15.78125</v>
      </c>
      <c r="J3007">
        <v>0.87890630000000003</v>
      </c>
      <c r="K3007">
        <v>95.039060000000006</v>
      </c>
      <c r="L3007" s="3">
        <v>44130.384027777778</v>
      </c>
      <c r="M3007">
        <v>17.18</v>
      </c>
      <c r="N3007" t="s">
        <v>28</v>
      </c>
      <c r="P3007">
        <f>(C3007-Key!$B$1)*24</f>
        <v>9.9999999976716936E-2</v>
      </c>
      <c r="Q3007">
        <f>(Key!$B$2-'17.1'!C3007)*24</f>
        <v>2.8500000000349246</v>
      </c>
      <c r="R3007" s="3">
        <f>C3007-(M3007-Key!$B$5)/(24*Key!$B$6)</f>
        <v>44130.617435185181</v>
      </c>
      <c r="S3007">
        <f>M3007-Key!$B$5</f>
        <v>14.92</v>
      </c>
      <c r="T3007" s="2">
        <f t="shared" si="230"/>
        <v>44129.631944444445</v>
      </c>
      <c r="U3007" t="str">
        <f t="shared" si="231"/>
        <v>10-25-2020 15:10</v>
      </c>
      <c r="V3007">
        <f>IFERROR(IF(W3007=Z3007,VLOOKUP($U3007,[1]C8842!$G$2:$M$145,3,FALSE),0),0)</f>
        <v>0</v>
      </c>
      <c r="W3007">
        <f>VLOOKUP(RIGHT($V$1,5),Key!$A$9:$B$14,2,FALSE)</f>
        <v>10.199999999999999</v>
      </c>
      <c r="X3007">
        <f t="shared" si="234"/>
        <v>0</v>
      </c>
      <c r="Y3007">
        <f>VLOOKUP(RIGHT($X$1,5),Key!$A$9:$B$14,2,FALSE)</f>
        <v>3.7</v>
      </c>
      <c r="Z3007">
        <f t="shared" si="232"/>
        <v>10.199999999999999</v>
      </c>
      <c r="AA3007">
        <f t="shared" si="233"/>
        <v>0</v>
      </c>
    </row>
    <row r="3008" spans="1:27" x14ac:dyDescent="0.3">
      <c r="A3008">
        <v>100067</v>
      </c>
      <c r="B3008">
        <v>230922</v>
      </c>
      <c r="C3008" s="3">
        <v>44130.631249999999</v>
      </c>
      <c r="D3008">
        <v>2</v>
      </c>
      <c r="E3008">
        <v>1</v>
      </c>
      <c r="F3008" t="s">
        <v>26</v>
      </c>
      <c r="G3008">
        <v>1</v>
      </c>
      <c r="H3008">
        <v>65.914060000000006</v>
      </c>
      <c r="I3008">
        <v>19.45703</v>
      </c>
      <c r="J3008">
        <v>1.027344</v>
      </c>
      <c r="K3008">
        <v>81.035160000000005</v>
      </c>
      <c r="L3008" s="3">
        <v>44130.384027777778</v>
      </c>
      <c r="M3008">
        <v>17.18</v>
      </c>
      <c r="N3008" t="s">
        <v>28</v>
      </c>
      <c r="P3008">
        <f>(C3008-Key!$B$1)*24</f>
        <v>9.9999999976716936E-2</v>
      </c>
      <c r="Q3008">
        <f>(Key!$B$2-'17.1'!C3008)*24</f>
        <v>2.8500000000349246</v>
      </c>
      <c r="R3008" s="3">
        <f>C3008-(M3008-Key!$B$5)/(24*Key!$B$6)</f>
        <v>44130.617435185181</v>
      </c>
      <c r="S3008">
        <f>M3008-Key!$B$5</f>
        <v>14.92</v>
      </c>
      <c r="T3008" s="2">
        <f t="shared" si="230"/>
        <v>44129.631944444445</v>
      </c>
      <c r="U3008" t="str">
        <f t="shared" si="231"/>
        <v>10-25-2020 15:10</v>
      </c>
      <c r="V3008">
        <f>IFERROR(IF(W3008=Z3008,VLOOKUP($U3008,[1]C8842!$G$2:$M$145,3,FALSE),0),0)</f>
        <v>0</v>
      </c>
      <c r="W3008">
        <f>VLOOKUP(RIGHT($V$1,5),Key!$A$9:$B$14,2,FALSE)</f>
        <v>10.199999999999999</v>
      </c>
      <c r="X3008">
        <f t="shared" si="234"/>
        <v>0</v>
      </c>
      <c r="Y3008">
        <f>VLOOKUP(RIGHT($X$1,5),Key!$A$9:$B$14,2,FALSE)</f>
        <v>3.7</v>
      </c>
      <c r="Z3008">
        <f t="shared" si="232"/>
        <v>10.199999999999999</v>
      </c>
      <c r="AA3008">
        <f t="shared" si="233"/>
        <v>0</v>
      </c>
    </row>
    <row r="3009" spans="1:27" x14ac:dyDescent="0.3">
      <c r="A3009">
        <v>100067</v>
      </c>
      <c r="B3009">
        <v>230922</v>
      </c>
      <c r="C3009" s="3">
        <v>44130.631249999999</v>
      </c>
      <c r="D3009">
        <v>1</v>
      </c>
      <c r="E3009">
        <v>1</v>
      </c>
      <c r="F3009" t="s">
        <v>25</v>
      </c>
      <c r="G3009">
        <v>1</v>
      </c>
      <c r="H3009">
        <v>67.433589999999995</v>
      </c>
      <c r="I3009">
        <v>13.92578</v>
      </c>
      <c r="J3009">
        <v>0.78515630000000003</v>
      </c>
      <c r="K3009">
        <v>58.023440000000001</v>
      </c>
      <c r="L3009" s="3">
        <v>44130.384027777778</v>
      </c>
      <c r="M3009">
        <v>17.18</v>
      </c>
      <c r="N3009" t="s">
        <v>28</v>
      </c>
      <c r="P3009">
        <f>(C3009-Key!$B$1)*24</f>
        <v>9.9999999976716936E-2</v>
      </c>
      <c r="Q3009">
        <f>(Key!$B$2-'17.1'!C3009)*24</f>
        <v>2.8500000000349246</v>
      </c>
      <c r="R3009" s="3">
        <f>C3009-(M3009-Key!$B$5)/(24*Key!$B$6)</f>
        <v>44130.617435185181</v>
      </c>
      <c r="S3009">
        <f>M3009-Key!$B$5</f>
        <v>14.92</v>
      </c>
      <c r="T3009" s="2">
        <f t="shared" si="230"/>
        <v>44129.631944444445</v>
      </c>
      <c r="U3009" t="str">
        <f t="shared" si="231"/>
        <v>10-25-2020 15:10</v>
      </c>
      <c r="V3009">
        <f>IFERROR(IF(W3009=Z3009,VLOOKUP($U3009,[1]C8842!$G$2:$M$145,3,FALSE),0),0)</f>
        <v>0</v>
      </c>
      <c r="W3009">
        <f>VLOOKUP(RIGHT($V$1,5),Key!$A$9:$B$14,2,FALSE)</f>
        <v>10.199999999999999</v>
      </c>
      <c r="X3009">
        <f t="shared" si="234"/>
        <v>0</v>
      </c>
      <c r="Y3009">
        <f>VLOOKUP(RIGHT($X$1,5),Key!$A$9:$B$14,2,FALSE)</f>
        <v>3.7</v>
      </c>
      <c r="Z3009">
        <f t="shared" si="232"/>
        <v>10.199999999999999</v>
      </c>
      <c r="AA3009">
        <f t="shared" si="233"/>
        <v>0</v>
      </c>
    </row>
    <row r="3010" spans="1:27" x14ac:dyDescent="0.3">
      <c r="A3010">
        <v>100067</v>
      </c>
      <c r="B3010">
        <v>230922</v>
      </c>
      <c r="C3010" s="3">
        <v>44130.631249999999</v>
      </c>
      <c r="D3010">
        <v>0</v>
      </c>
      <c r="E3010">
        <v>2</v>
      </c>
      <c r="F3010" t="s">
        <v>25</v>
      </c>
      <c r="G3010">
        <v>5</v>
      </c>
      <c r="H3010">
        <v>63.929690000000001</v>
      </c>
      <c r="I3010">
        <v>98.925780000000003</v>
      </c>
      <c r="J3010">
        <v>4.3710940000000003</v>
      </c>
      <c r="K3010">
        <v>46.019530000000003</v>
      </c>
      <c r="L3010" s="3">
        <v>44130.384027777778</v>
      </c>
      <c r="M3010">
        <v>17.18</v>
      </c>
      <c r="N3010" t="s">
        <v>28</v>
      </c>
      <c r="P3010">
        <f>(C3010-Key!$B$1)*24</f>
        <v>9.9999999976716936E-2</v>
      </c>
      <c r="Q3010">
        <f>(Key!$B$2-'17.1'!C3010)*24</f>
        <v>2.8500000000349246</v>
      </c>
      <c r="R3010" s="3">
        <f>C3010-(M3010-Key!$B$5)/(24*Key!$B$6)</f>
        <v>44130.617435185181</v>
      </c>
      <c r="S3010">
        <f>M3010-Key!$B$5</f>
        <v>14.92</v>
      </c>
      <c r="T3010" s="2">
        <f t="shared" si="230"/>
        <v>44129.631944444445</v>
      </c>
      <c r="U3010" t="str">
        <f t="shared" si="231"/>
        <v>10-25-2020 15:10</v>
      </c>
      <c r="V3010">
        <f>IFERROR(IF(W3010=Z3010,VLOOKUP($U3010,[1]C8842!$G$2:$M$145,3,FALSE),0),0)</f>
        <v>0</v>
      </c>
      <c r="W3010">
        <f>VLOOKUP(RIGHT($V$1,5),Key!$A$9:$B$14,2,FALSE)</f>
        <v>10.199999999999999</v>
      </c>
      <c r="X3010">
        <f t="shared" si="234"/>
        <v>0</v>
      </c>
      <c r="Y3010">
        <f>VLOOKUP(RIGHT($X$1,5),Key!$A$9:$B$14,2,FALSE)</f>
        <v>3.7</v>
      </c>
      <c r="Z3010">
        <f t="shared" si="232"/>
        <v>10.199999999999999</v>
      </c>
      <c r="AA3010">
        <f t="shared" si="233"/>
        <v>0</v>
      </c>
    </row>
    <row r="3011" spans="1:27" x14ac:dyDescent="0.3">
      <c r="A3011">
        <v>100067</v>
      </c>
      <c r="B3011">
        <v>230922</v>
      </c>
      <c r="C3011" s="3">
        <v>44130.631249999999</v>
      </c>
      <c r="D3011">
        <v>0</v>
      </c>
      <c r="E3011">
        <v>2</v>
      </c>
      <c r="F3011" t="s">
        <v>25</v>
      </c>
      <c r="G3011">
        <v>1</v>
      </c>
      <c r="H3011">
        <v>62.929690000000001</v>
      </c>
      <c r="I3011">
        <v>19.683589999999999</v>
      </c>
      <c r="J3011">
        <v>1.0859380000000001</v>
      </c>
      <c r="K3011">
        <v>44.019530000000003</v>
      </c>
      <c r="L3011" s="3">
        <v>44130.384027777778</v>
      </c>
      <c r="M3011">
        <v>17.18</v>
      </c>
      <c r="N3011" t="s">
        <v>28</v>
      </c>
      <c r="P3011">
        <f>(C3011-Key!$B$1)*24</f>
        <v>9.9999999976716936E-2</v>
      </c>
      <c r="Q3011">
        <f>(Key!$B$2-'17.1'!C3011)*24</f>
        <v>2.8500000000349246</v>
      </c>
      <c r="R3011" s="3">
        <f>C3011-(M3011-Key!$B$5)/(24*Key!$B$6)</f>
        <v>44130.617435185181</v>
      </c>
      <c r="S3011">
        <f>M3011-Key!$B$5</f>
        <v>14.92</v>
      </c>
      <c r="T3011" s="2">
        <f t="shared" ref="T3011:T3074" si="235">ROUND(C3011*24*60/10,0)/(24*6)-1</f>
        <v>44129.631944444445</v>
      </c>
      <c r="U3011" t="str">
        <f t="shared" ref="U3011:U3074" si="236">TEXT(T3011,"mm-dd-yyyy hh:mm")</f>
        <v>10-25-2020 15:10</v>
      </c>
      <c r="V3011">
        <f>IFERROR(IF(W3011=Z3011,VLOOKUP($U3011,[1]C8842!$G$2:$M$145,3,FALSE),0),0)</f>
        <v>0</v>
      </c>
      <c r="W3011">
        <f>VLOOKUP(RIGHT($V$1,5),Key!$A$9:$B$14,2,FALSE)</f>
        <v>10.199999999999999</v>
      </c>
      <c r="X3011">
        <f t="shared" si="234"/>
        <v>0</v>
      </c>
      <c r="Y3011">
        <f>VLOOKUP(RIGHT($X$1,5),Key!$A$9:$B$14,2,FALSE)</f>
        <v>3.7</v>
      </c>
      <c r="Z3011">
        <f t="shared" ref="Z3011:Z3074" si="237">M3011-MIN(ABS(Y3011-M3011),ABS(W3011-M3011))</f>
        <v>10.199999999999999</v>
      </c>
      <c r="AA3011">
        <f t="shared" ref="AA3011:AA3074" si="238">SUM(V3011,X3011)</f>
        <v>0</v>
      </c>
    </row>
    <row r="3012" spans="1:27" x14ac:dyDescent="0.3">
      <c r="A3012">
        <v>100067</v>
      </c>
      <c r="B3012">
        <v>230922</v>
      </c>
      <c r="C3012" s="3">
        <v>44130.631249999999</v>
      </c>
      <c r="D3012">
        <v>3</v>
      </c>
      <c r="E3012">
        <v>2</v>
      </c>
      <c r="F3012" t="s">
        <v>26</v>
      </c>
      <c r="G3012">
        <v>4</v>
      </c>
      <c r="H3012">
        <v>63.527340000000002</v>
      </c>
      <c r="I3012">
        <v>67.597660000000005</v>
      </c>
      <c r="J3012">
        <v>3.0820310000000002</v>
      </c>
      <c r="K3012">
        <v>93.039060000000006</v>
      </c>
      <c r="L3012" s="3">
        <v>44130.384027777778</v>
      </c>
      <c r="M3012">
        <v>17.18</v>
      </c>
      <c r="N3012" t="s">
        <v>28</v>
      </c>
      <c r="P3012">
        <f>(C3012-Key!$B$1)*24</f>
        <v>9.9999999976716936E-2</v>
      </c>
      <c r="Q3012">
        <f>(Key!$B$2-'17.1'!C3012)*24</f>
        <v>2.8500000000349246</v>
      </c>
      <c r="R3012" s="3">
        <f>C3012-(M3012-Key!$B$5)/(24*Key!$B$6)</f>
        <v>44130.617435185181</v>
      </c>
      <c r="S3012">
        <f>M3012-Key!$B$5</f>
        <v>14.92</v>
      </c>
      <c r="T3012" s="2">
        <f t="shared" si="235"/>
        <v>44129.631944444445</v>
      </c>
      <c r="U3012" t="str">
        <f t="shared" si="236"/>
        <v>10-25-2020 15:10</v>
      </c>
      <c r="V3012">
        <f>IFERROR(IF(W3012=Z3012,VLOOKUP($U3012,[1]C8842!$G$2:$M$145,3,FALSE),0),0)</f>
        <v>0</v>
      </c>
      <c r="W3012">
        <f>VLOOKUP(RIGHT($V$1,5),Key!$A$9:$B$14,2,FALSE)</f>
        <v>10.199999999999999</v>
      </c>
      <c r="X3012">
        <f t="shared" ref="X3012:X3075" si="239">$X$2</f>
        <v>0</v>
      </c>
      <c r="Y3012">
        <f>VLOOKUP(RIGHT($X$1,5),Key!$A$9:$B$14,2,FALSE)</f>
        <v>3.7</v>
      </c>
      <c r="Z3012">
        <f t="shared" si="237"/>
        <v>10.199999999999999</v>
      </c>
      <c r="AA3012">
        <f t="shared" si="238"/>
        <v>0</v>
      </c>
    </row>
    <row r="3013" spans="1:27" x14ac:dyDescent="0.3">
      <c r="A3013">
        <v>100067</v>
      </c>
      <c r="B3013">
        <v>230922</v>
      </c>
      <c r="C3013" s="3">
        <v>44130.631249999999</v>
      </c>
      <c r="D3013">
        <v>0</v>
      </c>
      <c r="E3013">
        <v>2</v>
      </c>
      <c r="F3013" t="s">
        <v>25</v>
      </c>
      <c r="G3013">
        <v>3</v>
      </c>
      <c r="H3013">
        <v>61.3125</v>
      </c>
      <c r="I3013">
        <v>33.144530000000003</v>
      </c>
      <c r="J3013">
        <v>1.699219</v>
      </c>
      <c r="K3013">
        <v>50.019530000000003</v>
      </c>
      <c r="L3013" s="3">
        <v>44130.384027777778</v>
      </c>
      <c r="M3013">
        <v>17.18</v>
      </c>
      <c r="N3013" t="s">
        <v>28</v>
      </c>
      <c r="P3013">
        <f>(C3013-Key!$B$1)*24</f>
        <v>9.9999999976716936E-2</v>
      </c>
      <c r="Q3013">
        <f>(Key!$B$2-'17.1'!C3013)*24</f>
        <v>2.8500000000349246</v>
      </c>
      <c r="R3013" s="3">
        <f>C3013-(M3013-Key!$B$5)/(24*Key!$B$6)</f>
        <v>44130.617435185181</v>
      </c>
      <c r="S3013">
        <f>M3013-Key!$B$5</f>
        <v>14.92</v>
      </c>
      <c r="T3013" s="2">
        <f t="shared" si="235"/>
        <v>44129.631944444445</v>
      </c>
      <c r="U3013" t="str">
        <f t="shared" si="236"/>
        <v>10-25-2020 15:10</v>
      </c>
      <c r="V3013">
        <f>IFERROR(IF(W3013=Z3013,VLOOKUP($U3013,[1]C8842!$G$2:$M$145,3,FALSE),0),0)</f>
        <v>0</v>
      </c>
      <c r="W3013">
        <f>VLOOKUP(RIGHT($V$1,5),Key!$A$9:$B$14,2,FALSE)</f>
        <v>10.199999999999999</v>
      </c>
      <c r="X3013">
        <f t="shared" si="239"/>
        <v>0</v>
      </c>
      <c r="Y3013">
        <f>VLOOKUP(RIGHT($X$1,5),Key!$A$9:$B$14,2,FALSE)</f>
        <v>3.7</v>
      </c>
      <c r="Z3013">
        <f t="shared" si="237"/>
        <v>10.199999999999999</v>
      </c>
      <c r="AA3013">
        <f t="shared" si="238"/>
        <v>0</v>
      </c>
    </row>
    <row r="3014" spans="1:27" x14ac:dyDescent="0.3">
      <c r="A3014">
        <v>100067</v>
      </c>
      <c r="B3014">
        <v>230922</v>
      </c>
      <c r="C3014" s="3">
        <v>44130.631249999999</v>
      </c>
      <c r="D3014">
        <v>0</v>
      </c>
      <c r="E3014">
        <v>2</v>
      </c>
      <c r="F3014" t="s">
        <v>25</v>
      </c>
      <c r="G3014">
        <v>1</v>
      </c>
      <c r="H3014">
        <v>59.039059999999999</v>
      </c>
      <c r="I3014">
        <v>13.992190000000001</v>
      </c>
      <c r="J3014">
        <v>0.8984375</v>
      </c>
      <c r="K3014">
        <v>46.019530000000003</v>
      </c>
      <c r="L3014" s="3">
        <v>44130.384027777778</v>
      </c>
      <c r="M3014">
        <v>17.18</v>
      </c>
      <c r="N3014" t="s">
        <v>28</v>
      </c>
      <c r="P3014">
        <f>(C3014-Key!$B$1)*24</f>
        <v>9.9999999976716936E-2</v>
      </c>
      <c r="Q3014">
        <f>(Key!$B$2-'17.1'!C3014)*24</f>
        <v>2.8500000000349246</v>
      </c>
      <c r="R3014" s="3">
        <f>C3014-(M3014-Key!$B$5)/(24*Key!$B$6)</f>
        <v>44130.617435185181</v>
      </c>
      <c r="S3014">
        <f>M3014-Key!$B$5</f>
        <v>14.92</v>
      </c>
      <c r="T3014" s="2">
        <f t="shared" si="235"/>
        <v>44129.631944444445</v>
      </c>
      <c r="U3014" t="str">
        <f t="shared" si="236"/>
        <v>10-25-2020 15:10</v>
      </c>
      <c r="V3014">
        <f>IFERROR(IF(W3014=Z3014,VLOOKUP($U3014,[1]C8842!$G$2:$M$145,3,FALSE),0),0)</f>
        <v>0</v>
      </c>
      <c r="W3014">
        <f>VLOOKUP(RIGHT($V$1,5),Key!$A$9:$B$14,2,FALSE)</f>
        <v>10.199999999999999</v>
      </c>
      <c r="X3014">
        <f t="shared" si="239"/>
        <v>0</v>
      </c>
      <c r="Y3014">
        <f>VLOOKUP(RIGHT($X$1,5),Key!$A$9:$B$14,2,FALSE)</f>
        <v>3.7</v>
      </c>
      <c r="Z3014">
        <f t="shared" si="237"/>
        <v>10.199999999999999</v>
      </c>
      <c r="AA3014">
        <f t="shared" si="238"/>
        <v>0</v>
      </c>
    </row>
    <row r="3015" spans="1:27" x14ac:dyDescent="0.3">
      <c r="A3015">
        <v>100067</v>
      </c>
      <c r="B3015">
        <v>230922</v>
      </c>
      <c r="C3015" s="3">
        <v>44130.631944444445</v>
      </c>
      <c r="D3015">
        <v>3</v>
      </c>
      <c r="E3015">
        <v>2</v>
      </c>
      <c r="F3015" t="s">
        <v>26</v>
      </c>
      <c r="G3015">
        <v>1</v>
      </c>
      <c r="H3015">
        <v>61.882809999999999</v>
      </c>
      <c r="I3015">
        <v>16.16797</v>
      </c>
      <c r="J3015">
        <v>0.953125</v>
      </c>
      <c r="K3015">
        <v>92.039060000000006</v>
      </c>
      <c r="L3015" s="3">
        <v>44130.384027777778</v>
      </c>
      <c r="M3015">
        <v>17.18</v>
      </c>
      <c r="N3015" t="s">
        <v>28</v>
      </c>
      <c r="P3015">
        <f>(C3015-Key!$B$1)*24</f>
        <v>0.11666666669771075</v>
      </c>
      <c r="Q3015">
        <f>(Key!$B$2-'17.1'!C3015)*24</f>
        <v>2.8333333333139308</v>
      </c>
      <c r="R3015" s="3">
        <f>C3015-(M3015-Key!$B$5)/(24*Key!$B$6)</f>
        <v>44130.618129629627</v>
      </c>
      <c r="S3015">
        <f>M3015-Key!$B$5</f>
        <v>14.92</v>
      </c>
      <c r="T3015" s="2">
        <f t="shared" si="235"/>
        <v>44129.631944444445</v>
      </c>
      <c r="U3015" t="str">
        <f t="shared" si="236"/>
        <v>10-25-2020 15:10</v>
      </c>
      <c r="V3015">
        <f>IFERROR(IF(W3015=Z3015,VLOOKUP($U3015,[1]C8842!$G$2:$M$145,3,FALSE),0),0)</f>
        <v>0</v>
      </c>
      <c r="W3015">
        <f>VLOOKUP(RIGHT($V$1,5),Key!$A$9:$B$14,2,FALSE)</f>
        <v>10.199999999999999</v>
      </c>
      <c r="X3015">
        <f t="shared" si="239"/>
        <v>0</v>
      </c>
      <c r="Y3015">
        <f>VLOOKUP(RIGHT($X$1,5),Key!$A$9:$B$14,2,FALSE)</f>
        <v>3.7</v>
      </c>
      <c r="Z3015">
        <f t="shared" si="237"/>
        <v>10.199999999999999</v>
      </c>
      <c r="AA3015">
        <f t="shared" si="238"/>
        <v>0</v>
      </c>
    </row>
    <row r="3016" spans="1:27" x14ac:dyDescent="0.3">
      <c r="A3016">
        <v>100067</v>
      </c>
      <c r="B3016">
        <v>230922</v>
      </c>
      <c r="C3016" s="3">
        <v>44130.631944444445</v>
      </c>
      <c r="D3016">
        <v>3</v>
      </c>
      <c r="E3016">
        <v>2</v>
      </c>
      <c r="F3016" t="s">
        <v>26</v>
      </c>
      <c r="G3016">
        <v>1</v>
      </c>
      <c r="H3016">
        <v>67.878910000000005</v>
      </c>
      <c r="I3016">
        <v>17.726559999999999</v>
      </c>
      <c r="J3016">
        <v>0.9296875</v>
      </c>
      <c r="K3016">
        <v>94.039060000000006</v>
      </c>
      <c r="L3016" s="3">
        <v>44130.384027777778</v>
      </c>
      <c r="M3016">
        <v>17.18</v>
      </c>
      <c r="N3016" t="s">
        <v>28</v>
      </c>
      <c r="P3016">
        <f>(C3016-Key!$B$1)*24</f>
        <v>0.11666666669771075</v>
      </c>
      <c r="Q3016">
        <f>(Key!$B$2-'17.1'!C3016)*24</f>
        <v>2.8333333333139308</v>
      </c>
      <c r="R3016" s="3">
        <f>C3016-(M3016-Key!$B$5)/(24*Key!$B$6)</f>
        <v>44130.618129629627</v>
      </c>
      <c r="S3016">
        <f>M3016-Key!$B$5</f>
        <v>14.92</v>
      </c>
      <c r="T3016" s="2">
        <f t="shared" si="235"/>
        <v>44129.631944444445</v>
      </c>
      <c r="U3016" t="str">
        <f t="shared" si="236"/>
        <v>10-25-2020 15:10</v>
      </c>
      <c r="V3016">
        <f>IFERROR(IF(W3016=Z3016,VLOOKUP($U3016,[1]C8842!$G$2:$M$145,3,FALSE),0),0)</f>
        <v>0</v>
      </c>
      <c r="W3016">
        <f>VLOOKUP(RIGHT($V$1,5),Key!$A$9:$B$14,2,FALSE)</f>
        <v>10.199999999999999</v>
      </c>
      <c r="X3016">
        <f t="shared" si="239"/>
        <v>0</v>
      </c>
      <c r="Y3016">
        <f>VLOOKUP(RIGHT($X$1,5),Key!$A$9:$B$14,2,FALSE)</f>
        <v>3.7</v>
      </c>
      <c r="Z3016">
        <f t="shared" si="237"/>
        <v>10.199999999999999</v>
      </c>
      <c r="AA3016">
        <f t="shared" si="238"/>
        <v>0</v>
      </c>
    </row>
    <row r="3017" spans="1:27" x14ac:dyDescent="0.3">
      <c r="A3017">
        <v>100067</v>
      </c>
      <c r="B3017">
        <v>230922</v>
      </c>
      <c r="C3017" s="3">
        <v>44130.631944444445</v>
      </c>
      <c r="D3017">
        <v>2</v>
      </c>
      <c r="E3017">
        <v>1</v>
      </c>
      <c r="F3017" t="s">
        <v>26</v>
      </c>
      <c r="G3017">
        <v>2</v>
      </c>
      <c r="H3017">
        <v>71.589839999999995</v>
      </c>
      <c r="I3017">
        <v>20.46875</v>
      </c>
      <c r="J3017">
        <v>0.98046880000000003</v>
      </c>
      <c r="K3017">
        <v>83.035160000000005</v>
      </c>
      <c r="L3017" s="3">
        <v>44130.384027777778</v>
      </c>
      <c r="M3017">
        <v>17.18</v>
      </c>
      <c r="N3017" t="s">
        <v>28</v>
      </c>
      <c r="P3017">
        <f>(C3017-Key!$B$1)*24</f>
        <v>0.11666666669771075</v>
      </c>
      <c r="Q3017">
        <f>(Key!$B$2-'17.1'!C3017)*24</f>
        <v>2.8333333333139308</v>
      </c>
      <c r="R3017" s="3">
        <f>C3017-(M3017-Key!$B$5)/(24*Key!$B$6)</f>
        <v>44130.618129629627</v>
      </c>
      <c r="S3017">
        <f>M3017-Key!$B$5</f>
        <v>14.92</v>
      </c>
      <c r="T3017" s="2">
        <f t="shared" si="235"/>
        <v>44129.631944444445</v>
      </c>
      <c r="U3017" t="str">
        <f t="shared" si="236"/>
        <v>10-25-2020 15:10</v>
      </c>
      <c r="V3017">
        <f>IFERROR(IF(W3017=Z3017,VLOOKUP($U3017,[1]C8842!$G$2:$M$145,3,FALSE),0),0)</f>
        <v>0</v>
      </c>
      <c r="W3017">
        <f>VLOOKUP(RIGHT($V$1,5),Key!$A$9:$B$14,2,FALSE)</f>
        <v>10.199999999999999</v>
      </c>
      <c r="X3017">
        <f t="shared" si="239"/>
        <v>0</v>
      </c>
      <c r="Y3017">
        <f>VLOOKUP(RIGHT($X$1,5),Key!$A$9:$B$14,2,FALSE)</f>
        <v>3.7</v>
      </c>
      <c r="Z3017">
        <f t="shared" si="237"/>
        <v>10.199999999999999</v>
      </c>
      <c r="AA3017">
        <f t="shared" si="238"/>
        <v>0</v>
      </c>
    </row>
    <row r="3018" spans="1:27" x14ac:dyDescent="0.3">
      <c r="A3018">
        <v>100067</v>
      </c>
      <c r="B3018">
        <v>230922</v>
      </c>
      <c r="C3018" s="3">
        <v>44130.631944444445</v>
      </c>
      <c r="D3018">
        <v>2</v>
      </c>
      <c r="E3018">
        <v>1</v>
      </c>
      <c r="F3018" t="s">
        <v>26</v>
      </c>
      <c r="G3018">
        <v>1</v>
      </c>
      <c r="H3018">
        <v>69.53125</v>
      </c>
      <c r="I3018">
        <v>19.660160000000001</v>
      </c>
      <c r="J3018">
        <v>0.98046880000000003</v>
      </c>
      <c r="K3018">
        <v>81.035160000000005</v>
      </c>
      <c r="L3018" s="3">
        <v>44130.384027777778</v>
      </c>
      <c r="M3018">
        <v>17.18</v>
      </c>
      <c r="N3018" t="s">
        <v>28</v>
      </c>
      <c r="P3018">
        <f>(C3018-Key!$B$1)*24</f>
        <v>0.11666666669771075</v>
      </c>
      <c r="Q3018">
        <f>(Key!$B$2-'17.1'!C3018)*24</f>
        <v>2.8333333333139308</v>
      </c>
      <c r="R3018" s="3">
        <f>C3018-(M3018-Key!$B$5)/(24*Key!$B$6)</f>
        <v>44130.618129629627</v>
      </c>
      <c r="S3018">
        <f>M3018-Key!$B$5</f>
        <v>14.92</v>
      </c>
      <c r="T3018" s="2">
        <f t="shared" si="235"/>
        <v>44129.631944444445</v>
      </c>
      <c r="U3018" t="str">
        <f t="shared" si="236"/>
        <v>10-25-2020 15:10</v>
      </c>
      <c r="V3018">
        <f>IFERROR(IF(W3018=Z3018,VLOOKUP($U3018,[1]C8842!$G$2:$M$145,3,FALSE),0),0)</f>
        <v>0</v>
      </c>
      <c r="W3018">
        <f>VLOOKUP(RIGHT($V$1,5),Key!$A$9:$B$14,2,FALSE)</f>
        <v>10.199999999999999</v>
      </c>
      <c r="X3018">
        <f t="shared" si="239"/>
        <v>0</v>
      </c>
      <c r="Y3018">
        <f>VLOOKUP(RIGHT($X$1,5),Key!$A$9:$B$14,2,FALSE)</f>
        <v>3.7</v>
      </c>
      <c r="Z3018">
        <f t="shared" si="237"/>
        <v>10.199999999999999</v>
      </c>
      <c r="AA3018">
        <f t="shared" si="238"/>
        <v>0</v>
      </c>
    </row>
    <row r="3019" spans="1:27" x14ac:dyDescent="0.3">
      <c r="A3019">
        <v>100067</v>
      </c>
      <c r="B3019">
        <v>230922</v>
      </c>
      <c r="C3019" s="3">
        <v>44130.631944444445</v>
      </c>
      <c r="D3019">
        <v>3</v>
      </c>
      <c r="E3019">
        <v>2</v>
      </c>
      <c r="F3019" t="s">
        <v>26</v>
      </c>
      <c r="G3019">
        <v>1</v>
      </c>
      <c r="H3019">
        <v>71.558589999999995</v>
      </c>
      <c r="I3019">
        <v>18.828130000000002</v>
      </c>
      <c r="J3019">
        <v>0.921875</v>
      </c>
      <c r="K3019">
        <v>94.039060000000006</v>
      </c>
      <c r="L3019" s="3">
        <v>44130.384027777778</v>
      </c>
      <c r="M3019">
        <v>17.18</v>
      </c>
      <c r="N3019" t="s">
        <v>28</v>
      </c>
      <c r="P3019">
        <f>(C3019-Key!$B$1)*24</f>
        <v>0.11666666669771075</v>
      </c>
      <c r="Q3019">
        <f>(Key!$B$2-'17.1'!C3019)*24</f>
        <v>2.8333333333139308</v>
      </c>
      <c r="R3019" s="3">
        <f>C3019-(M3019-Key!$B$5)/(24*Key!$B$6)</f>
        <v>44130.618129629627</v>
      </c>
      <c r="S3019">
        <f>M3019-Key!$B$5</f>
        <v>14.92</v>
      </c>
      <c r="T3019" s="2">
        <f t="shared" si="235"/>
        <v>44129.631944444445</v>
      </c>
      <c r="U3019" t="str">
        <f t="shared" si="236"/>
        <v>10-25-2020 15:10</v>
      </c>
      <c r="V3019">
        <f>IFERROR(IF(W3019=Z3019,VLOOKUP($U3019,[1]C8842!$G$2:$M$145,3,FALSE),0),0)</f>
        <v>0</v>
      </c>
      <c r="W3019">
        <f>VLOOKUP(RIGHT($V$1,5),Key!$A$9:$B$14,2,FALSE)</f>
        <v>10.199999999999999</v>
      </c>
      <c r="X3019">
        <f t="shared" si="239"/>
        <v>0</v>
      </c>
      <c r="Y3019">
        <f>VLOOKUP(RIGHT($X$1,5),Key!$A$9:$B$14,2,FALSE)</f>
        <v>3.7</v>
      </c>
      <c r="Z3019">
        <f t="shared" si="237"/>
        <v>10.199999999999999</v>
      </c>
      <c r="AA3019">
        <f t="shared" si="238"/>
        <v>0</v>
      </c>
    </row>
    <row r="3020" spans="1:27" x14ac:dyDescent="0.3">
      <c r="A3020">
        <v>100067</v>
      </c>
      <c r="B3020">
        <v>230922</v>
      </c>
      <c r="C3020" s="3">
        <v>44130.631944444445</v>
      </c>
      <c r="D3020">
        <v>0</v>
      </c>
      <c r="E3020">
        <v>2</v>
      </c>
      <c r="F3020" t="s">
        <v>25</v>
      </c>
      <c r="G3020">
        <v>4</v>
      </c>
      <c r="H3020">
        <v>58.824219999999997</v>
      </c>
      <c r="I3020">
        <v>72.378910000000005</v>
      </c>
      <c r="J3020">
        <v>3.546875</v>
      </c>
      <c r="K3020">
        <v>46.019530000000003</v>
      </c>
      <c r="L3020" s="3">
        <v>44130.384027777778</v>
      </c>
      <c r="M3020">
        <v>17.18</v>
      </c>
      <c r="N3020" t="s">
        <v>28</v>
      </c>
      <c r="P3020">
        <f>(C3020-Key!$B$1)*24</f>
        <v>0.11666666669771075</v>
      </c>
      <c r="Q3020">
        <f>(Key!$B$2-'17.1'!C3020)*24</f>
        <v>2.8333333333139308</v>
      </c>
      <c r="R3020" s="3">
        <f>C3020-(M3020-Key!$B$5)/(24*Key!$B$6)</f>
        <v>44130.618129629627</v>
      </c>
      <c r="S3020">
        <f>M3020-Key!$B$5</f>
        <v>14.92</v>
      </c>
      <c r="T3020" s="2">
        <f t="shared" si="235"/>
        <v>44129.631944444445</v>
      </c>
      <c r="U3020" t="str">
        <f t="shared" si="236"/>
        <v>10-25-2020 15:10</v>
      </c>
      <c r="V3020">
        <f>IFERROR(IF(W3020=Z3020,VLOOKUP($U3020,[1]C8842!$G$2:$M$145,3,FALSE),0),0)</f>
        <v>0</v>
      </c>
      <c r="W3020">
        <f>VLOOKUP(RIGHT($V$1,5),Key!$A$9:$B$14,2,FALSE)</f>
        <v>10.199999999999999</v>
      </c>
      <c r="X3020">
        <f t="shared" si="239"/>
        <v>0</v>
      </c>
      <c r="Y3020">
        <f>VLOOKUP(RIGHT($X$1,5),Key!$A$9:$B$14,2,FALSE)</f>
        <v>3.7</v>
      </c>
      <c r="Z3020">
        <f t="shared" si="237"/>
        <v>10.199999999999999</v>
      </c>
      <c r="AA3020">
        <f t="shared" si="238"/>
        <v>0</v>
      </c>
    </row>
    <row r="3021" spans="1:27" x14ac:dyDescent="0.3">
      <c r="A3021">
        <v>100067</v>
      </c>
      <c r="B3021">
        <v>230922</v>
      </c>
      <c r="C3021" s="3">
        <v>44130.631944444445</v>
      </c>
      <c r="D3021">
        <v>0</v>
      </c>
      <c r="E3021">
        <v>2</v>
      </c>
      <c r="F3021" t="s">
        <v>25</v>
      </c>
      <c r="G3021">
        <v>1</v>
      </c>
      <c r="H3021">
        <v>63.710940000000001</v>
      </c>
      <c r="I3021">
        <v>14.23047</v>
      </c>
      <c r="J3021">
        <v>0.84375</v>
      </c>
      <c r="K3021">
        <v>48.019530000000003</v>
      </c>
      <c r="L3021" s="3">
        <v>44130.384027777778</v>
      </c>
      <c r="M3021">
        <v>17.18</v>
      </c>
      <c r="N3021" t="s">
        <v>28</v>
      </c>
      <c r="P3021">
        <f>(C3021-Key!$B$1)*24</f>
        <v>0.11666666669771075</v>
      </c>
      <c r="Q3021">
        <f>(Key!$B$2-'17.1'!C3021)*24</f>
        <v>2.8333333333139308</v>
      </c>
      <c r="R3021" s="3">
        <f>C3021-(M3021-Key!$B$5)/(24*Key!$B$6)</f>
        <v>44130.618129629627</v>
      </c>
      <c r="S3021">
        <f>M3021-Key!$B$5</f>
        <v>14.92</v>
      </c>
      <c r="T3021" s="2">
        <f t="shared" si="235"/>
        <v>44129.631944444445</v>
      </c>
      <c r="U3021" t="str">
        <f t="shared" si="236"/>
        <v>10-25-2020 15:10</v>
      </c>
      <c r="V3021">
        <f>IFERROR(IF(W3021=Z3021,VLOOKUP($U3021,[1]C8842!$G$2:$M$145,3,FALSE),0),0)</f>
        <v>0</v>
      </c>
      <c r="W3021">
        <f>VLOOKUP(RIGHT($V$1,5),Key!$A$9:$B$14,2,FALSE)</f>
        <v>10.199999999999999</v>
      </c>
      <c r="X3021">
        <f t="shared" si="239"/>
        <v>0</v>
      </c>
      <c r="Y3021">
        <f>VLOOKUP(RIGHT($X$1,5),Key!$A$9:$B$14,2,FALSE)</f>
        <v>3.7</v>
      </c>
      <c r="Z3021">
        <f t="shared" si="237"/>
        <v>10.199999999999999</v>
      </c>
      <c r="AA3021">
        <f t="shared" si="238"/>
        <v>0</v>
      </c>
    </row>
    <row r="3022" spans="1:27" x14ac:dyDescent="0.3">
      <c r="A3022">
        <v>100067</v>
      </c>
      <c r="B3022">
        <v>230922</v>
      </c>
      <c r="C3022" s="3">
        <v>44130.631944444445</v>
      </c>
      <c r="D3022">
        <v>3</v>
      </c>
      <c r="E3022">
        <v>2</v>
      </c>
      <c r="F3022" t="s">
        <v>26</v>
      </c>
      <c r="G3022">
        <v>1</v>
      </c>
      <c r="H3022">
        <v>59.152340000000002</v>
      </c>
      <c r="I3022">
        <v>18.265630000000002</v>
      </c>
      <c r="J3022">
        <v>1.089844</v>
      </c>
      <c r="K3022">
        <v>94.039060000000006</v>
      </c>
      <c r="L3022" s="3">
        <v>44130.384027777778</v>
      </c>
      <c r="M3022">
        <v>17.18</v>
      </c>
      <c r="N3022" t="s">
        <v>28</v>
      </c>
      <c r="P3022">
        <f>(C3022-Key!$B$1)*24</f>
        <v>0.11666666669771075</v>
      </c>
      <c r="Q3022">
        <f>(Key!$B$2-'17.1'!C3022)*24</f>
        <v>2.8333333333139308</v>
      </c>
      <c r="R3022" s="3">
        <f>C3022-(M3022-Key!$B$5)/(24*Key!$B$6)</f>
        <v>44130.618129629627</v>
      </c>
      <c r="S3022">
        <f>M3022-Key!$B$5</f>
        <v>14.92</v>
      </c>
      <c r="T3022" s="2">
        <f t="shared" si="235"/>
        <v>44129.631944444445</v>
      </c>
      <c r="U3022" t="str">
        <f t="shared" si="236"/>
        <v>10-25-2020 15:10</v>
      </c>
      <c r="V3022">
        <f>IFERROR(IF(W3022=Z3022,VLOOKUP($U3022,[1]C8842!$G$2:$M$145,3,FALSE),0),0)</f>
        <v>0</v>
      </c>
      <c r="W3022">
        <f>VLOOKUP(RIGHT($V$1,5),Key!$A$9:$B$14,2,FALSE)</f>
        <v>10.199999999999999</v>
      </c>
      <c r="X3022">
        <f t="shared" si="239"/>
        <v>0</v>
      </c>
      <c r="Y3022">
        <f>VLOOKUP(RIGHT($X$1,5),Key!$A$9:$B$14,2,FALSE)</f>
        <v>3.7</v>
      </c>
      <c r="Z3022">
        <f t="shared" si="237"/>
        <v>10.199999999999999</v>
      </c>
      <c r="AA3022">
        <f t="shared" si="238"/>
        <v>0</v>
      </c>
    </row>
    <row r="3023" spans="1:27" x14ac:dyDescent="0.3">
      <c r="A3023">
        <v>100067</v>
      </c>
      <c r="B3023">
        <v>230922</v>
      </c>
      <c r="C3023" s="3">
        <v>44130.631944444445</v>
      </c>
      <c r="D3023">
        <v>3</v>
      </c>
      <c r="E3023">
        <v>2</v>
      </c>
      <c r="F3023" t="s">
        <v>26</v>
      </c>
      <c r="G3023">
        <v>1</v>
      </c>
      <c r="H3023">
        <v>63.855469999999997</v>
      </c>
      <c r="I3023">
        <v>17.6875</v>
      </c>
      <c r="J3023">
        <v>0.984375</v>
      </c>
      <c r="K3023">
        <v>96.039060000000006</v>
      </c>
      <c r="L3023" s="3">
        <v>44130.384027777778</v>
      </c>
      <c r="M3023">
        <v>17.18</v>
      </c>
      <c r="N3023" t="s">
        <v>28</v>
      </c>
      <c r="P3023">
        <f>(C3023-Key!$B$1)*24</f>
        <v>0.11666666669771075</v>
      </c>
      <c r="Q3023">
        <f>(Key!$B$2-'17.1'!C3023)*24</f>
        <v>2.8333333333139308</v>
      </c>
      <c r="R3023" s="3">
        <f>C3023-(M3023-Key!$B$5)/(24*Key!$B$6)</f>
        <v>44130.618129629627</v>
      </c>
      <c r="S3023">
        <f>M3023-Key!$B$5</f>
        <v>14.92</v>
      </c>
      <c r="T3023" s="2">
        <f t="shared" si="235"/>
        <v>44129.631944444445</v>
      </c>
      <c r="U3023" t="str">
        <f t="shared" si="236"/>
        <v>10-25-2020 15:10</v>
      </c>
      <c r="V3023">
        <f>IFERROR(IF(W3023=Z3023,VLOOKUP($U3023,[1]C8842!$G$2:$M$145,3,FALSE),0),0)</f>
        <v>0</v>
      </c>
      <c r="W3023">
        <f>VLOOKUP(RIGHT($V$1,5),Key!$A$9:$B$14,2,FALSE)</f>
        <v>10.199999999999999</v>
      </c>
      <c r="X3023">
        <f t="shared" si="239"/>
        <v>0</v>
      </c>
      <c r="Y3023">
        <f>VLOOKUP(RIGHT($X$1,5),Key!$A$9:$B$14,2,FALSE)</f>
        <v>3.7</v>
      </c>
      <c r="Z3023">
        <f t="shared" si="237"/>
        <v>10.199999999999999</v>
      </c>
      <c r="AA3023">
        <f t="shared" si="238"/>
        <v>0</v>
      </c>
    </row>
    <row r="3024" spans="1:27" x14ac:dyDescent="0.3">
      <c r="A3024">
        <v>100067</v>
      </c>
      <c r="B3024">
        <v>230922</v>
      </c>
      <c r="C3024" s="3">
        <v>44130.631944444445</v>
      </c>
      <c r="D3024">
        <v>2</v>
      </c>
      <c r="E3024">
        <v>1</v>
      </c>
      <c r="F3024" t="s">
        <v>26</v>
      </c>
      <c r="G3024">
        <v>1</v>
      </c>
      <c r="H3024">
        <v>65.765630000000002</v>
      </c>
      <c r="I3024">
        <v>16.351559999999999</v>
      </c>
      <c r="J3024">
        <v>0.90234380000000003</v>
      </c>
      <c r="K3024">
        <v>82.035160000000005</v>
      </c>
      <c r="L3024" s="3">
        <v>44130.384027777778</v>
      </c>
      <c r="M3024">
        <v>17.18</v>
      </c>
      <c r="N3024" t="s">
        <v>28</v>
      </c>
      <c r="P3024">
        <f>(C3024-Key!$B$1)*24</f>
        <v>0.11666666669771075</v>
      </c>
      <c r="Q3024">
        <f>(Key!$B$2-'17.1'!C3024)*24</f>
        <v>2.8333333333139308</v>
      </c>
      <c r="R3024" s="3">
        <f>C3024-(M3024-Key!$B$5)/(24*Key!$B$6)</f>
        <v>44130.618129629627</v>
      </c>
      <c r="S3024">
        <f>M3024-Key!$B$5</f>
        <v>14.92</v>
      </c>
      <c r="T3024" s="2">
        <f t="shared" si="235"/>
        <v>44129.631944444445</v>
      </c>
      <c r="U3024" t="str">
        <f t="shared" si="236"/>
        <v>10-25-2020 15:10</v>
      </c>
      <c r="V3024">
        <f>IFERROR(IF(W3024=Z3024,VLOOKUP($U3024,[1]C8842!$G$2:$M$145,3,FALSE),0),0)</f>
        <v>0</v>
      </c>
      <c r="W3024">
        <f>VLOOKUP(RIGHT($V$1,5),Key!$A$9:$B$14,2,FALSE)</f>
        <v>10.199999999999999</v>
      </c>
      <c r="X3024">
        <f t="shared" si="239"/>
        <v>0</v>
      </c>
      <c r="Y3024">
        <f>VLOOKUP(RIGHT($X$1,5),Key!$A$9:$B$14,2,FALSE)</f>
        <v>3.7</v>
      </c>
      <c r="Z3024">
        <f t="shared" si="237"/>
        <v>10.199999999999999</v>
      </c>
      <c r="AA3024">
        <f t="shared" si="238"/>
        <v>0</v>
      </c>
    </row>
    <row r="3025" spans="1:27" x14ac:dyDescent="0.3">
      <c r="A3025">
        <v>100067</v>
      </c>
      <c r="B3025">
        <v>230922</v>
      </c>
      <c r="C3025" s="3">
        <v>44130.631944444445</v>
      </c>
      <c r="D3025">
        <v>3</v>
      </c>
      <c r="E3025">
        <v>2</v>
      </c>
      <c r="F3025" t="s">
        <v>26</v>
      </c>
      <c r="G3025">
        <v>5</v>
      </c>
      <c r="H3025">
        <v>64.890630000000002</v>
      </c>
      <c r="I3025">
        <v>104.91800000000001</v>
      </c>
      <c r="J3025">
        <v>4.5507809999999997</v>
      </c>
      <c r="K3025">
        <v>93.039060000000006</v>
      </c>
      <c r="L3025" s="3">
        <v>44130.384027777778</v>
      </c>
      <c r="M3025">
        <v>17.18</v>
      </c>
      <c r="N3025" t="s">
        <v>28</v>
      </c>
      <c r="P3025">
        <f>(C3025-Key!$B$1)*24</f>
        <v>0.11666666669771075</v>
      </c>
      <c r="Q3025">
        <f>(Key!$B$2-'17.1'!C3025)*24</f>
        <v>2.8333333333139308</v>
      </c>
      <c r="R3025" s="3">
        <f>C3025-(M3025-Key!$B$5)/(24*Key!$B$6)</f>
        <v>44130.618129629627</v>
      </c>
      <c r="S3025">
        <f>M3025-Key!$B$5</f>
        <v>14.92</v>
      </c>
      <c r="T3025" s="2">
        <f t="shared" si="235"/>
        <v>44129.631944444445</v>
      </c>
      <c r="U3025" t="str">
        <f t="shared" si="236"/>
        <v>10-25-2020 15:10</v>
      </c>
      <c r="V3025">
        <f>IFERROR(IF(W3025=Z3025,VLOOKUP($U3025,[1]C8842!$G$2:$M$145,3,FALSE),0),0)</f>
        <v>0</v>
      </c>
      <c r="W3025">
        <f>VLOOKUP(RIGHT($V$1,5),Key!$A$9:$B$14,2,FALSE)</f>
        <v>10.199999999999999</v>
      </c>
      <c r="X3025">
        <f t="shared" si="239"/>
        <v>0</v>
      </c>
      <c r="Y3025">
        <f>VLOOKUP(RIGHT($X$1,5),Key!$A$9:$B$14,2,FALSE)</f>
        <v>3.7</v>
      </c>
      <c r="Z3025">
        <f t="shared" si="237"/>
        <v>10.199999999999999</v>
      </c>
      <c r="AA3025">
        <f t="shared" si="238"/>
        <v>0</v>
      </c>
    </row>
    <row r="3026" spans="1:27" x14ac:dyDescent="0.3">
      <c r="A3026">
        <v>100067</v>
      </c>
      <c r="B3026">
        <v>230922</v>
      </c>
      <c r="C3026" s="3">
        <v>44130.631944444445</v>
      </c>
      <c r="D3026">
        <v>0</v>
      </c>
      <c r="E3026">
        <v>2</v>
      </c>
      <c r="F3026" t="s">
        <v>25</v>
      </c>
      <c r="G3026">
        <v>2</v>
      </c>
      <c r="H3026">
        <v>64.238280000000003</v>
      </c>
      <c r="I3026">
        <v>20.078130000000002</v>
      </c>
      <c r="J3026">
        <v>1.078125</v>
      </c>
      <c r="K3026">
        <v>46.019530000000003</v>
      </c>
      <c r="L3026" s="3">
        <v>44130.384027777778</v>
      </c>
      <c r="M3026">
        <v>17.18</v>
      </c>
      <c r="N3026" t="s">
        <v>28</v>
      </c>
      <c r="P3026">
        <f>(C3026-Key!$B$1)*24</f>
        <v>0.11666666669771075</v>
      </c>
      <c r="Q3026">
        <f>(Key!$B$2-'17.1'!C3026)*24</f>
        <v>2.8333333333139308</v>
      </c>
      <c r="R3026" s="3">
        <f>C3026-(M3026-Key!$B$5)/(24*Key!$B$6)</f>
        <v>44130.618129629627</v>
      </c>
      <c r="S3026">
        <f>M3026-Key!$B$5</f>
        <v>14.92</v>
      </c>
      <c r="T3026" s="2">
        <f t="shared" si="235"/>
        <v>44129.631944444445</v>
      </c>
      <c r="U3026" t="str">
        <f t="shared" si="236"/>
        <v>10-25-2020 15:10</v>
      </c>
      <c r="V3026">
        <f>IFERROR(IF(W3026=Z3026,VLOOKUP($U3026,[1]C8842!$G$2:$M$145,3,FALSE),0),0)</f>
        <v>0</v>
      </c>
      <c r="W3026">
        <f>VLOOKUP(RIGHT($V$1,5),Key!$A$9:$B$14,2,FALSE)</f>
        <v>10.199999999999999</v>
      </c>
      <c r="X3026">
        <f t="shared" si="239"/>
        <v>0</v>
      </c>
      <c r="Y3026">
        <f>VLOOKUP(RIGHT($X$1,5),Key!$A$9:$B$14,2,FALSE)</f>
        <v>3.7</v>
      </c>
      <c r="Z3026">
        <f t="shared" si="237"/>
        <v>10.199999999999999</v>
      </c>
      <c r="AA3026">
        <f t="shared" si="238"/>
        <v>0</v>
      </c>
    </row>
    <row r="3027" spans="1:27" x14ac:dyDescent="0.3">
      <c r="A3027">
        <v>100067</v>
      </c>
      <c r="B3027">
        <v>230922</v>
      </c>
      <c r="C3027" s="3">
        <v>44130.631944444445</v>
      </c>
      <c r="D3027">
        <v>2</v>
      </c>
      <c r="E3027">
        <v>1</v>
      </c>
      <c r="F3027" t="s">
        <v>26</v>
      </c>
      <c r="G3027">
        <v>2</v>
      </c>
      <c r="H3027">
        <v>68.910160000000005</v>
      </c>
      <c r="I3027">
        <v>22.546880000000002</v>
      </c>
      <c r="J3027">
        <v>1.1015630000000001</v>
      </c>
      <c r="K3027">
        <v>81.035160000000005</v>
      </c>
      <c r="L3027" s="3">
        <v>44130.384027777778</v>
      </c>
      <c r="M3027">
        <v>17.18</v>
      </c>
      <c r="N3027" t="s">
        <v>28</v>
      </c>
      <c r="P3027">
        <f>(C3027-Key!$B$1)*24</f>
        <v>0.11666666669771075</v>
      </c>
      <c r="Q3027">
        <f>(Key!$B$2-'17.1'!C3027)*24</f>
        <v>2.8333333333139308</v>
      </c>
      <c r="R3027" s="3">
        <f>C3027-(M3027-Key!$B$5)/(24*Key!$B$6)</f>
        <v>44130.618129629627</v>
      </c>
      <c r="S3027">
        <f>M3027-Key!$B$5</f>
        <v>14.92</v>
      </c>
      <c r="T3027" s="2">
        <f t="shared" si="235"/>
        <v>44129.631944444445</v>
      </c>
      <c r="U3027" t="str">
        <f t="shared" si="236"/>
        <v>10-25-2020 15:10</v>
      </c>
      <c r="V3027">
        <f>IFERROR(IF(W3027=Z3027,VLOOKUP($U3027,[1]C8842!$G$2:$M$145,3,FALSE),0),0)</f>
        <v>0</v>
      </c>
      <c r="W3027">
        <f>VLOOKUP(RIGHT($V$1,5),Key!$A$9:$B$14,2,FALSE)</f>
        <v>10.199999999999999</v>
      </c>
      <c r="X3027">
        <f t="shared" si="239"/>
        <v>0</v>
      </c>
      <c r="Y3027">
        <f>VLOOKUP(RIGHT($X$1,5),Key!$A$9:$B$14,2,FALSE)</f>
        <v>3.7</v>
      </c>
      <c r="Z3027">
        <f t="shared" si="237"/>
        <v>10.199999999999999</v>
      </c>
      <c r="AA3027">
        <f t="shared" si="238"/>
        <v>0</v>
      </c>
    </row>
    <row r="3028" spans="1:27" x14ac:dyDescent="0.3">
      <c r="A3028">
        <v>100067</v>
      </c>
      <c r="B3028">
        <v>230922</v>
      </c>
      <c r="C3028" s="3">
        <v>44130.631944444445</v>
      </c>
      <c r="D3028">
        <v>2</v>
      </c>
      <c r="E3028">
        <v>1</v>
      </c>
      <c r="F3028" t="s">
        <v>26</v>
      </c>
      <c r="G3028">
        <v>2</v>
      </c>
      <c r="H3028">
        <v>71.671880000000002</v>
      </c>
      <c r="I3028">
        <v>20.38672</v>
      </c>
      <c r="J3028">
        <v>0.9765625</v>
      </c>
      <c r="K3028">
        <v>83.035160000000005</v>
      </c>
      <c r="L3028" s="3">
        <v>44130.384027777778</v>
      </c>
      <c r="M3028">
        <v>17.18</v>
      </c>
      <c r="N3028" t="s">
        <v>28</v>
      </c>
      <c r="P3028">
        <f>(C3028-Key!$B$1)*24</f>
        <v>0.11666666669771075</v>
      </c>
      <c r="Q3028">
        <f>(Key!$B$2-'17.1'!C3028)*24</f>
        <v>2.8333333333139308</v>
      </c>
      <c r="R3028" s="3">
        <f>C3028-(M3028-Key!$B$5)/(24*Key!$B$6)</f>
        <v>44130.618129629627</v>
      </c>
      <c r="S3028">
        <f>M3028-Key!$B$5</f>
        <v>14.92</v>
      </c>
      <c r="T3028" s="2">
        <f t="shared" si="235"/>
        <v>44129.631944444445</v>
      </c>
      <c r="U3028" t="str">
        <f t="shared" si="236"/>
        <v>10-25-2020 15:10</v>
      </c>
      <c r="V3028">
        <f>IFERROR(IF(W3028=Z3028,VLOOKUP($U3028,[1]C8842!$G$2:$M$145,3,FALSE),0),0)</f>
        <v>0</v>
      </c>
      <c r="W3028">
        <f>VLOOKUP(RIGHT($V$1,5),Key!$A$9:$B$14,2,FALSE)</f>
        <v>10.199999999999999</v>
      </c>
      <c r="X3028">
        <f t="shared" si="239"/>
        <v>0</v>
      </c>
      <c r="Y3028">
        <f>VLOOKUP(RIGHT($X$1,5),Key!$A$9:$B$14,2,FALSE)</f>
        <v>3.7</v>
      </c>
      <c r="Z3028">
        <f t="shared" si="237"/>
        <v>10.199999999999999</v>
      </c>
      <c r="AA3028">
        <f t="shared" si="238"/>
        <v>0</v>
      </c>
    </row>
    <row r="3029" spans="1:27" x14ac:dyDescent="0.3">
      <c r="A3029">
        <v>100067</v>
      </c>
      <c r="B3029">
        <v>230922</v>
      </c>
      <c r="C3029" s="3">
        <v>44130.631944444445</v>
      </c>
      <c r="D3029">
        <v>3</v>
      </c>
      <c r="E3029">
        <v>2</v>
      </c>
      <c r="F3029" t="s">
        <v>26</v>
      </c>
      <c r="G3029">
        <v>3</v>
      </c>
      <c r="H3029">
        <v>59.351559999999999</v>
      </c>
      <c r="I3029">
        <v>34.105469999999997</v>
      </c>
      <c r="J3029">
        <v>1.796875</v>
      </c>
      <c r="K3029">
        <v>94.039060000000006</v>
      </c>
      <c r="L3029" s="3">
        <v>44130.384027777778</v>
      </c>
      <c r="M3029">
        <v>17.18</v>
      </c>
      <c r="N3029" t="s">
        <v>28</v>
      </c>
      <c r="P3029">
        <f>(C3029-Key!$B$1)*24</f>
        <v>0.11666666669771075</v>
      </c>
      <c r="Q3029">
        <f>(Key!$B$2-'17.1'!C3029)*24</f>
        <v>2.8333333333139308</v>
      </c>
      <c r="R3029" s="3">
        <f>C3029-(M3029-Key!$B$5)/(24*Key!$B$6)</f>
        <v>44130.618129629627</v>
      </c>
      <c r="S3029">
        <f>M3029-Key!$B$5</f>
        <v>14.92</v>
      </c>
      <c r="T3029" s="2">
        <f t="shared" si="235"/>
        <v>44129.631944444445</v>
      </c>
      <c r="U3029" t="str">
        <f t="shared" si="236"/>
        <v>10-25-2020 15:10</v>
      </c>
      <c r="V3029">
        <f>IFERROR(IF(W3029=Z3029,VLOOKUP($U3029,[1]C8842!$G$2:$M$145,3,FALSE),0),0)</f>
        <v>0</v>
      </c>
      <c r="W3029">
        <f>VLOOKUP(RIGHT($V$1,5),Key!$A$9:$B$14,2,FALSE)</f>
        <v>10.199999999999999</v>
      </c>
      <c r="X3029">
        <f t="shared" si="239"/>
        <v>0</v>
      </c>
      <c r="Y3029">
        <f>VLOOKUP(RIGHT($X$1,5),Key!$A$9:$B$14,2,FALSE)</f>
        <v>3.7</v>
      </c>
      <c r="Z3029">
        <f t="shared" si="237"/>
        <v>10.199999999999999</v>
      </c>
      <c r="AA3029">
        <f t="shared" si="238"/>
        <v>0</v>
      </c>
    </row>
    <row r="3030" spans="1:27" x14ac:dyDescent="0.3">
      <c r="A3030">
        <v>100067</v>
      </c>
      <c r="B3030">
        <v>230922</v>
      </c>
      <c r="C3030" s="3">
        <v>44130.631944444445</v>
      </c>
      <c r="D3030">
        <v>3</v>
      </c>
      <c r="E3030">
        <v>2</v>
      </c>
      <c r="F3030" t="s">
        <v>26</v>
      </c>
      <c r="G3030">
        <v>1</v>
      </c>
      <c r="H3030">
        <v>56.976559999999999</v>
      </c>
      <c r="I3030">
        <v>18.035160000000001</v>
      </c>
      <c r="J3030">
        <v>1.121094</v>
      </c>
      <c r="K3030">
        <v>93.039060000000006</v>
      </c>
      <c r="L3030" s="3">
        <v>44130.384027777778</v>
      </c>
      <c r="M3030">
        <v>17.18</v>
      </c>
      <c r="N3030" t="s">
        <v>28</v>
      </c>
      <c r="P3030">
        <f>(C3030-Key!$B$1)*24</f>
        <v>0.11666666669771075</v>
      </c>
      <c r="Q3030">
        <f>(Key!$B$2-'17.1'!C3030)*24</f>
        <v>2.8333333333139308</v>
      </c>
      <c r="R3030" s="3">
        <f>C3030-(M3030-Key!$B$5)/(24*Key!$B$6)</f>
        <v>44130.618129629627</v>
      </c>
      <c r="S3030">
        <f>M3030-Key!$B$5</f>
        <v>14.92</v>
      </c>
      <c r="T3030" s="2">
        <f t="shared" si="235"/>
        <v>44129.631944444445</v>
      </c>
      <c r="U3030" t="str">
        <f t="shared" si="236"/>
        <v>10-25-2020 15:10</v>
      </c>
      <c r="V3030">
        <f>IFERROR(IF(W3030=Z3030,VLOOKUP($U3030,[1]C8842!$G$2:$M$145,3,FALSE),0),0)</f>
        <v>0</v>
      </c>
      <c r="W3030">
        <f>VLOOKUP(RIGHT($V$1,5),Key!$A$9:$B$14,2,FALSE)</f>
        <v>10.199999999999999</v>
      </c>
      <c r="X3030">
        <f t="shared" si="239"/>
        <v>0</v>
      </c>
      <c r="Y3030">
        <f>VLOOKUP(RIGHT($X$1,5),Key!$A$9:$B$14,2,FALSE)</f>
        <v>3.7</v>
      </c>
      <c r="Z3030">
        <f t="shared" si="237"/>
        <v>10.199999999999999</v>
      </c>
      <c r="AA3030">
        <f t="shared" si="238"/>
        <v>0</v>
      </c>
    </row>
    <row r="3031" spans="1:27" x14ac:dyDescent="0.3">
      <c r="A3031">
        <v>100067</v>
      </c>
      <c r="B3031">
        <v>230922</v>
      </c>
      <c r="C3031" s="3">
        <v>44130.631944444445</v>
      </c>
      <c r="D3031">
        <v>0</v>
      </c>
      <c r="E3031">
        <v>2</v>
      </c>
      <c r="F3031" t="s">
        <v>25</v>
      </c>
      <c r="G3031">
        <v>1</v>
      </c>
      <c r="H3031">
        <v>69.273439999999994</v>
      </c>
      <c r="I3031">
        <v>14.80078</v>
      </c>
      <c r="J3031">
        <v>0.796875</v>
      </c>
      <c r="K3031">
        <v>48.019530000000003</v>
      </c>
      <c r="L3031" s="3">
        <v>44130.384027777778</v>
      </c>
      <c r="M3031">
        <v>17.18</v>
      </c>
      <c r="N3031" t="s">
        <v>28</v>
      </c>
      <c r="P3031">
        <f>(C3031-Key!$B$1)*24</f>
        <v>0.11666666669771075</v>
      </c>
      <c r="Q3031">
        <f>(Key!$B$2-'17.1'!C3031)*24</f>
        <v>2.8333333333139308</v>
      </c>
      <c r="R3031" s="3">
        <f>C3031-(M3031-Key!$B$5)/(24*Key!$B$6)</f>
        <v>44130.618129629627</v>
      </c>
      <c r="S3031">
        <f>M3031-Key!$B$5</f>
        <v>14.92</v>
      </c>
      <c r="T3031" s="2">
        <f t="shared" si="235"/>
        <v>44129.631944444445</v>
      </c>
      <c r="U3031" t="str">
        <f t="shared" si="236"/>
        <v>10-25-2020 15:10</v>
      </c>
      <c r="V3031">
        <f>IFERROR(IF(W3031=Z3031,VLOOKUP($U3031,[1]C8842!$G$2:$M$145,3,FALSE),0),0)</f>
        <v>0</v>
      </c>
      <c r="W3031">
        <f>VLOOKUP(RIGHT($V$1,5),Key!$A$9:$B$14,2,FALSE)</f>
        <v>10.199999999999999</v>
      </c>
      <c r="X3031">
        <f t="shared" si="239"/>
        <v>0</v>
      </c>
      <c r="Y3031">
        <f>VLOOKUP(RIGHT($X$1,5),Key!$A$9:$B$14,2,FALSE)</f>
        <v>3.7</v>
      </c>
      <c r="Z3031">
        <f t="shared" si="237"/>
        <v>10.199999999999999</v>
      </c>
      <c r="AA3031">
        <f t="shared" si="238"/>
        <v>0</v>
      </c>
    </row>
    <row r="3032" spans="1:27" x14ac:dyDescent="0.3">
      <c r="A3032">
        <v>100067</v>
      </c>
      <c r="B3032">
        <v>230922</v>
      </c>
      <c r="C3032" s="3">
        <v>44130.631944444445</v>
      </c>
      <c r="D3032">
        <v>0</v>
      </c>
      <c r="E3032">
        <v>2</v>
      </c>
      <c r="F3032" t="s">
        <v>25</v>
      </c>
      <c r="G3032">
        <v>1</v>
      </c>
      <c r="H3032">
        <v>60.882809999999999</v>
      </c>
      <c r="I3032">
        <v>15.65625</v>
      </c>
      <c r="J3032">
        <v>0.9453125</v>
      </c>
      <c r="K3032">
        <v>46.019530000000003</v>
      </c>
      <c r="L3032" s="3">
        <v>44130.384027777778</v>
      </c>
      <c r="M3032">
        <v>17.18</v>
      </c>
      <c r="N3032" t="s">
        <v>28</v>
      </c>
      <c r="P3032">
        <f>(C3032-Key!$B$1)*24</f>
        <v>0.11666666669771075</v>
      </c>
      <c r="Q3032">
        <f>(Key!$B$2-'17.1'!C3032)*24</f>
        <v>2.8333333333139308</v>
      </c>
      <c r="R3032" s="3">
        <f>C3032-(M3032-Key!$B$5)/(24*Key!$B$6)</f>
        <v>44130.618129629627</v>
      </c>
      <c r="S3032">
        <f>M3032-Key!$B$5</f>
        <v>14.92</v>
      </c>
      <c r="T3032" s="2">
        <f t="shared" si="235"/>
        <v>44129.631944444445</v>
      </c>
      <c r="U3032" t="str">
        <f t="shared" si="236"/>
        <v>10-25-2020 15:10</v>
      </c>
      <c r="V3032">
        <f>IFERROR(IF(W3032=Z3032,VLOOKUP($U3032,[1]C8842!$G$2:$M$145,3,FALSE),0),0)</f>
        <v>0</v>
      </c>
      <c r="W3032">
        <f>VLOOKUP(RIGHT($V$1,5),Key!$A$9:$B$14,2,FALSE)</f>
        <v>10.199999999999999</v>
      </c>
      <c r="X3032">
        <f t="shared" si="239"/>
        <v>0</v>
      </c>
      <c r="Y3032">
        <f>VLOOKUP(RIGHT($X$1,5),Key!$A$9:$B$14,2,FALSE)</f>
        <v>3.7</v>
      </c>
      <c r="Z3032">
        <f t="shared" si="237"/>
        <v>10.199999999999999</v>
      </c>
      <c r="AA3032">
        <f t="shared" si="238"/>
        <v>0</v>
      </c>
    </row>
    <row r="3033" spans="1:27" x14ac:dyDescent="0.3">
      <c r="A3033">
        <v>100067</v>
      </c>
      <c r="B3033">
        <v>230922</v>
      </c>
      <c r="C3033" s="3">
        <v>44130.631944444445</v>
      </c>
      <c r="D3033">
        <v>0</v>
      </c>
      <c r="E3033">
        <v>2</v>
      </c>
      <c r="F3033" t="s">
        <v>25</v>
      </c>
      <c r="G3033">
        <v>3</v>
      </c>
      <c r="H3033">
        <v>64.367189999999994</v>
      </c>
      <c r="I3033">
        <v>46.464840000000002</v>
      </c>
      <c r="J3033">
        <v>2.1679689999999998</v>
      </c>
      <c r="K3033">
        <v>46.019530000000003</v>
      </c>
      <c r="L3033" s="3">
        <v>44130.384027777778</v>
      </c>
      <c r="M3033">
        <v>17.18</v>
      </c>
      <c r="N3033" t="s">
        <v>28</v>
      </c>
      <c r="P3033">
        <f>(C3033-Key!$B$1)*24</f>
        <v>0.11666666669771075</v>
      </c>
      <c r="Q3033">
        <f>(Key!$B$2-'17.1'!C3033)*24</f>
        <v>2.8333333333139308</v>
      </c>
      <c r="R3033" s="3">
        <f>C3033-(M3033-Key!$B$5)/(24*Key!$B$6)</f>
        <v>44130.618129629627</v>
      </c>
      <c r="S3033">
        <f>M3033-Key!$B$5</f>
        <v>14.92</v>
      </c>
      <c r="T3033" s="2">
        <f t="shared" si="235"/>
        <v>44129.631944444445</v>
      </c>
      <c r="U3033" t="str">
        <f t="shared" si="236"/>
        <v>10-25-2020 15:10</v>
      </c>
      <c r="V3033">
        <f>IFERROR(IF(W3033=Z3033,VLOOKUP($U3033,[1]C8842!$G$2:$M$145,3,FALSE),0),0)</f>
        <v>0</v>
      </c>
      <c r="W3033">
        <f>VLOOKUP(RIGHT($V$1,5),Key!$A$9:$B$14,2,FALSE)</f>
        <v>10.199999999999999</v>
      </c>
      <c r="X3033">
        <f t="shared" si="239"/>
        <v>0</v>
      </c>
      <c r="Y3033">
        <f>VLOOKUP(RIGHT($X$1,5),Key!$A$9:$B$14,2,FALSE)</f>
        <v>3.7</v>
      </c>
      <c r="Z3033">
        <f t="shared" si="237"/>
        <v>10.199999999999999</v>
      </c>
      <c r="AA3033">
        <f t="shared" si="238"/>
        <v>0</v>
      </c>
    </row>
    <row r="3034" spans="1:27" x14ac:dyDescent="0.3">
      <c r="A3034">
        <v>100067</v>
      </c>
      <c r="B3034">
        <v>230922</v>
      </c>
      <c r="C3034" s="3">
        <v>44130.631944444445</v>
      </c>
      <c r="D3034">
        <v>1</v>
      </c>
      <c r="E3034">
        <v>1</v>
      </c>
      <c r="F3034" t="s">
        <v>25</v>
      </c>
      <c r="G3034">
        <v>1</v>
      </c>
      <c r="H3034">
        <v>68.066410000000005</v>
      </c>
      <c r="I3034">
        <v>18.55078</v>
      </c>
      <c r="J3034">
        <v>0.95703130000000003</v>
      </c>
      <c r="K3034">
        <v>58.023440000000001</v>
      </c>
      <c r="L3034" s="3">
        <v>44130.384027777778</v>
      </c>
      <c r="M3034">
        <v>17.18</v>
      </c>
      <c r="N3034" t="s">
        <v>28</v>
      </c>
      <c r="P3034">
        <f>(C3034-Key!$B$1)*24</f>
        <v>0.11666666669771075</v>
      </c>
      <c r="Q3034">
        <f>(Key!$B$2-'17.1'!C3034)*24</f>
        <v>2.8333333333139308</v>
      </c>
      <c r="R3034" s="3">
        <f>C3034-(M3034-Key!$B$5)/(24*Key!$B$6)</f>
        <v>44130.618129629627</v>
      </c>
      <c r="S3034">
        <f>M3034-Key!$B$5</f>
        <v>14.92</v>
      </c>
      <c r="T3034" s="2">
        <f t="shared" si="235"/>
        <v>44129.631944444445</v>
      </c>
      <c r="U3034" t="str">
        <f t="shared" si="236"/>
        <v>10-25-2020 15:10</v>
      </c>
      <c r="V3034">
        <f>IFERROR(IF(W3034=Z3034,VLOOKUP($U3034,[1]C8842!$G$2:$M$145,3,FALSE),0),0)</f>
        <v>0</v>
      </c>
      <c r="W3034">
        <f>VLOOKUP(RIGHT($V$1,5),Key!$A$9:$B$14,2,FALSE)</f>
        <v>10.199999999999999</v>
      </c>
      <c r="X3034">
        <f t="shared" si="239"/>
        <v>0</v>
      </c>
      <c r="Y3034">
        <f>VLOOKUP(RIGHT($X$1,5),Key!$A$9:$B$14,2,FALSE)</f>
        <v>3.7</v>
      </c>
      <c r="Z3034">
        <f t="shared" si="237"/>
        <v>10.199999999999999</v>
      </c>
      <c r="AA3034">
        <f t="shared" si="238"/>
        <v>0</v>
      </c>
    </row>
    <row r="3035" spans="1:27" x14ac:dyDescent="0.3">
      <c r="A3035">
        <v>100067</v>
      </c>
      <c r="B3035">
        <v>230922</v>
      </c>
      <c r="C3035" s="3">
        <v>44130.631944444445</v>
      </c>
      <c r="D3035">
        <v>3</v>
      </c>
      <c r="E3035">
        <v>2</v>
      </c>
      <c r="F3035" t="s">
        <v>26</v>
      </c>
      <c r="G3035">
        <v>1</v>
      </c>
      <c r="H3035">
        <v>68.410160000000005</v>
      </c>
      <c r="I3035">
        <v>14.664059999999999</v>
      </c>
      <c r="J3035">
        <v>0.80078130000000003</v>
      </c>
      <c r="K3035">
        <v>95.039060000000006</v>
      </c>
      <c r="L3035" s="3">
        <v>44130.384027777778</v>
      </c>
      <c r="M3035">
        <v>17.18</v>
      </c>
      <c r="N3035" t="s">
        <v>28</v>
      </c>
      <c r="P3035">
        <f>(C3035-Key!$B$1)*24</f>
        <v>0.11666666669771075</v>
      </c>
      <c r="Q3035">
        <f>(Key!$B$2-'17.1'!C3035)*24</f>
        <v>2.8333333333139308</v>
      </c>
      <c r="R3035" s="3">
        <f>C3035-(M3035-Key!$B$5)/(24*Key!$B$6)</f>
        <v>44130.618129629627</v>
      </c>
      <c r="S3035">
        <f>M3035-Key!$B$5</f>
        <v>14.92</v>
      </c>
      <c r="T3035" s="2">
        <f t="shared" si="235"/>
        <v>44129.631944444445</v>
      </c>
      <c r="U3035" t="str">
        <f t="shared" si="236"/>
        <v>10-25-2020 15:10</v>
      </c>
      <c r="V3035">
        <f>IFERROR(IF(W3035=Z3035,VLOOKUP($U3035,[1]C8842!$G$2:$M$145,3,FALSE),0),0)</f>
        <v>0</v>
      </c>
      <c r="W3035">
        <f>VLOOKUP(RIGHT($V$1,5),Key!$A$9:$B$14,2,FALSE)</f>
        <v>10.199999999999999</v>
      </c>
      <c r="X3035">
        <f t="shared" si="239"/>
        <v>0</v>
      </c>
      <c r="Y3035">
        <f>VLOOKUP(RIGHT($X$1,5),Key!$A$9:$B$14,2,FALSE)</f>
        <v>3.7</v>
      </c>
      <c r="Z3035">
        <f t="shared" si="237"/>
        <v>10.199999999999999</v>
      </c>
      <c r="AA3035">
        <f t="shared" si="238"/>
        <v>0</v>
      </c>
    </row>
    <row r="3036" spans="1:27" x14ac:dyDescent="0.3">
      <c r="A3036">
        <v>100067</v>
      </c>
      <c r="B3036">
        <v>230922</v>
      </c>
      <c r="C3036" s="3">
        <v>44130.631944444445</v>
      </c>
      <c r="D3036">
        <v>1</v>
      </c>
      <c r="E3036">
        <v>1</v>
      </c>
      <c r="F3036" t="s">
        <v>25</v>
      </c>
      <c r="G3036">
        <v>1</v>
      </c>
      <c r="H3036">
        <v>66.992189999999994</v>
      </c>
      <c r="I3036">
        <v>16.796880000000002</v>
      </c>
      <c r="J3036">
        <v>0.90234380000000003</v>
      </c>
      <c r="K3036">
        <v>58.023440000000001</v>
      </c>
      <c r="L3036" s="3">
        <v>44130.384027777778</v>
      </c>
      <c r="M3036">
        <v>17.18</v>
      </c>
      <c r="N3036" t="s">
        <v>28</v>
      </c>
      <c r="P3036">
        <f>(C3036-Key!$B$1)*24</f>
        <v>0.11666666669771075</v>
      </c>
      <c r="Q3036">
        <f>(Key!$B$2-'17.1'!C3036)*24</f>
        <v>2.8333333333139308</v>
      </c>
      <c r="R3036" s="3">
        <f>C3036-(M3036-Key!$B$5)/(24*Key!$B$6)</f>
        <v>44130.618129629627</v>
      </c>
      <c r="S3036">
        <f>M3036-Key!$B$5</f>
        <v>14.92</v>
      </c>
      <c r="T3036" s="2">
        <f t="shared" si="235"/>
        <v>44129.631944444445</v>
      </c>
      <c r="U3036" t="str">
        <f t="shared" si="236"/>
        <v>10-25-2020 15:10</v>
      </c>
      <c r="V3036">
        <f>IFERROR(IF(W3036=Z3036,VLOOKUP($U3036,[1]C8842!$G$2:$M$145,3,FALSE),0),0)</f>
        <v>0</v>
      </c>
      <c r="W3036">
        <f>VLOOKUP(RIGHT($V$1,5),Key!$A$9:$B$14,2,FALSE)</f>
        <v>10.199999999999999</v>
      </c>
      <c r="X3036">
        <f t="shared" si="239"/>
        <v>0</v>
      </c>
      <c r="Y3036">
        <f>VLOOKUP(RIGHT($X$1,5),Key!$A$9:$B$14,2,FALSE)</f>
        <v>3.7</v>
      </c>
      <c r="Z3036">
        <f t="shared" si="237"/>
        <v>10.199999999999999</v>
      </c>
      <c r="AA3036">
        <f t="shared" si="238"/>
        <v>0</v>
      </c>
    </row>
    <row r="3037" spans="1:27" x14ac:dyDescent="0.3">
      <c r="A3037">
        <v>100067</v>
      </c>
      <c r="B3037">
        <v>230922</v>
      </c>
      <c r="C3037" s="3">
        <v>44130.632638888892</v>
      </c>
      <c r="D3037">
        <v>2</v>
      </c>
      <c r="E3037">
        <v>1</v>
      </c>
      <c r="F3037" t="s">
        <v>26</v>
      </c>
      <c r="G3037">
        <v>1</v>
      </c>
      <c r="H3037">
        <v>71.246089999999995</v>
      </c>
      <c r="I3037">
        <v>16.859380000000002</v>
      </c>
      <c r="J3037">
        <v>0.8515625</v>
      </c>
      <c r="K3037">
        <v>82.035160000000005</v>
      </c>
      <c r="L3037" s="3">
        <v>44130.384027777778</v>
      </c>
      <c r="M3037">
        <v>17.18</v>
      </c>
      <c r="N3037" t="s">
        <v>28</v>
      </c>
      <c r="P3037">
        <f>(C3037-Key!$B$1)*24</f>
        <v>0.13333333341870457</v>
      </c>
      <c r="Q3037">
        <f>(Key!$B$2-'17.1'!C3037)*24</f>
        <v>2.816666666592937</v>
      </c>
      <c r="R3037" s="3">
        <f>C3037-(M3037-Key!$B$5)/(24*Key!$B$6)</f>
        <v>44130.618824074074</v>
      </c>
      <c r="S3037">
        <f>M3037-Key!$B$5</f>
        <v>14.92</v>
      </c>
      <c r="T3037" s="2">
        <f t="shared" si="235"/>
        <v>44129.631944444445</v>
      </c>
      <c r="U3037" t="str">
        <f t="shared" si="236"/>
        <v>10-25-2020 15:10</v>
      </c>
      <c r="V3037">
        <f>IFERROR(IF(W3037=Z3037,VLOOKUP($U3037,[1]C8842!$G$2:$M$145,3,FALSE),0),0)</f>
        <v>0</v>
      </c>
      <c r="W3037">
        <f>VLOOKUP(RIGHT($V$1,5),Key!$A$9:$B$14,2,FALSE)</f>
        <v>10.199999999999999</v>
      </c>
      <c r="X3037">
        <f t="shared" si="239"/>
        <v>0</v>
      </c>
      <c r="Y3037">
        <f>VLOOKUP(RIGHT($X$1,5),Key!$A$9:$B$14,2,FALSE)</f>
        <v>3.7</v>
      </c>
      <c r="Z3037">
        <f t="shared" si="237"/>
        <v>10.199999999999999</v>
      </c>
      <c r="AA3037">
        <f t="shared" si="238"/>
        <v>0</v>
      </c>
    </row>
    <row r="3038" spans="1:27" x14ac:dyDescent="0.3">
      <c r="A3038">
        <v>100067</v>
      </c>
      <c r="B3038">
        <v>230922</v>
      </c>
      <c r="C3038" s="3">
        <v>44130.632638888892</v>
      </c>
      <c r="D3038">
        <v>0</v>
      </c>
      <c r="E3038">
        <v>2</v>
      </c>
      <c r="F3038" t="s">
        <v>25</v>
      </c>
      <c r="G3038">
        <v>1</v>
      </c>
      <c r="H3038">
        <v>63.144530000000003</v>
      </c>
      <c r="I3038">
        <v>15.28125</v>
      </c>
      <c r="J3038">
        <v>0.89453130000000003</v>
      </c>
      <c r="K3038">
        <v>46.019530000000003</v>
      </c>
      <c r="L3038" s="3">
        <v>44130.384027777778</v>
      </c>
      <c r="M3038">
        <v>17.18</v>
      </c>
      <c r="N3038" t="s">
        <v>28</v>
      </c>
      <c r="P3038">
        <f>(C3038-Key!$B$1)*24</f>
        <v>0.13333333341870457</v>
      </c>
      <c r="Q3038">
        <f>(Key!$B$2-'17.1'!C3038)*24</f>
        <v>2.816666666592937</v>
      </c>
      <c r="R3038" s="3">
        <f>C3038-(M3038-Key!$B$5)/(24*Key!$B$6)</f>
        <v>44130.618824074074</v>
      </c>
      <c r="S3038">
        <f>M3038-Key!$B$5</f>
        <v>14.92</v>
      </c>
      <c r="T3038" s="2">
        <f t="shared" si="235"/>
        <v>44129.631944444445</v>
      </c>
      <c r="U3038" t="str">
        <f t="shared" si="236"/>
        <v>10-25-2020 15:10</v>
      </c>
      <c r="V3038">
        <f>IFERROR(IF(W3038=Z3038,VLOOKUP($U3038,[1]C8842!$G$2:$M$145,3,FALSE),0),0)</f>
        <v>0</v>
      </c>
      <c r="W3038">
        <f>VLOOKUP(RIGHT($V$1,5),Key!$A$9:$B$14,2,FALSE)</f>
        <v>10.199999999999999</v>
      </c>
      <c r="X3038">
        <f t="shared" si="239"/>
        <v>0</v>
      </c>
      <c r="Y3038">
        <f>VLOOKUP(RIGHT($X$1,5),Key!$A$9:$B$14,2,FALSE)</f>
        <v>3.7</v>
      </c>
      <c r="Z3038">
        <f t="shared" si="237"/>
        <v>10.199999999999999</v>
      </c>
      <c r="AA3038">
        <f t="shared" si="238"/>
        <v>0</v>
      </c>
    </row>
    <row r="3039" spans="1:27" x14ac:dyDescent="0.3">
      <c r="A3039">
        <v>100067</v>
      </c>
      <c r="B3039">
        <v>230922</v>
      </c>
      <c r="C3039" s="3">
        <v>44130.632638888892</v>
      </c>
      <c r="D3039">
        <v>1</v>
      </c>
      <c r="E3039">
        <v>1</v>
      </c>
      <c r="F3039" t="s">
        <v>25</v>
      </c>
      <c r="G3039">
        <v>1</v>
      </c>
      <c r="H3039">
        <v>72.25</v>
      </c>
      <c r="I3039">
        <v>12.566409999999999</v>
      </c>
      <c r="J3039">
        <v>0.6796875</v>
      </c>
      <c r="K3039">
        <v>60.023440000000001</v>
      </c>
      <c r="L3039" s="3">
        <v>44130.384027777778</v>
      </c>
      <c r="M3039">
        <v>17.18</v>
      </c>
      <c r="N3039" t="s">
        <v>28</v>
      </c>
      <c r="P3039">
        <f>(C3039-Key!$B$1)*24</f>
        <v>0.13333333341870457</v>
      </c>
      <c r="Q3039">
        <f>(Key!$B$2-'17.1'!C3039)*24</f>
        <v>2.816666666592937</v>
      </c>
      <c r="R3039" s="3">
        <f>C3039-(M3039-Key!$B$5)/(24*Key!$B$6)</f>
        <v>44130.618824074074</v>
      </c>
      <c r="S3039">
        <f>M3039-Key!$B$5</f>
        <v>14.92</v>
      </c>
      <c r="T3039" s="2">
        <f t="shared" si="235"/>
        <v>44129.631944444445</v>
      </c>
      <c r="U3039" t="str">
        <f t="shared" si="236"/>
        <v>10-25-2020 15:10</v>
      </c>
      <c r="V3039">
        <f>IFERROR(IF(W3039=Z3039,VLOOKUP($U3039,[1]C8842!$G$2:$M$145,3,FALSE),0),0)</f>
        <v>0</v>
      </c>
      <c r="W3039">
        <f>VLOOKUP(RIGHT($V$1,5),Key!$A$9:$B$14,2,FALSE)</f>
        <v>10.199999999999999</v>
      </c>
      <c r="X3039">
        <f t="shared" si="239"/>
        <v>0</v>
      </c>
      <c r="Y3039">
        <f>VLOOKUP(RIGHT($X$1,5),Key!$A$9:$B$14,2,FALSE)</f>
        <v>3.7</v>
      </c>
      <c r="Z3039">
        <f t="shared" si="237"/>
        <v>10.199999999999999</v>
      </c>
      <c r="AA3039">
        <f t="shared" si="238"/>
        <v>0</v>
      </c>
    </row>
    <row r="3040" spans="1:27" x14ac:dyDescent="0.3">
      <c r="A3040">
        <v>100067</v>
      </c>
      <c r="B3040">
        <v>230922</v>
      </c>
      <c r="C3040" s="3">
        <v>44130.632638888892</v>
      </c>
      <c r="D3040">
        <v>0</v>
      </c>
      <c r="E3040">
        <v>2</v>
      </c>
      <c r="F3040" t="s">
        <v>25</v>
      </c>
      <c r="G3040">
        <v>1</v>
      </c>
      <c r="H3040">
        <v>63.214840000000002</v>
      </c>
      <c r="I3040">
        <v>16.742190000000001</v>
      </c>
      <c r="J3040">
        <v>0.95703130000000003</v>
      </c>
      <c r="K3040">
        <v>48.019530000000003</v>
      </c>
      <c r="L3040" s="3">
        <v>44130.384027777778</v>
      </c>
      <c r="M3040">
        <v>17.18</v>
      </c>
      <c r="N3040" t="s">
        <v>28</v>
      </c>
      <c r="P3040">
        <f>(C3040-Key!$B$1)*24</f>
        <v>0.13333333341870457</v>
      </c>
      <c r="Q3040">
        <f>(Key!$B$2-'17.1'!C3040)*24</f>
        <v>2.816666666592937</v>
      </c>
      <c r="R3040" s="3">
        <f>C3040-(M3040-Key!$B$5)/(24*Key!$B$6)</f>
        <v>44130.618824074074</v>
      </c>
      <c r="S3040">
        <f>M3040-Key!$B$5</f>
        <v>14.92</v>
      </c>
      <c r="T3040" s="2">
        <f t="shared" si="235"/>
        <v>44129.631944444445</v>
      </c>
      <c r="U3040" t="str">
        <f t="shared" si="236"/>
        <v>10-25-2020 15:10</v>
      </c>
      <c r="V3040">
        <f>IFERROR(IF(W3040=Z3040,VLOOKUP($U3040,[1]C8842!$G$2:$M$145,3,FALSE),0),0)</f>
        <v>0</v>
      </c>
      <c r="W3040">
        <f>VLOOKUP(RIGHT($V$1,5),Key!$A$9:$B$14,2,FALSE)</f>
        <v>10.199999999999999</v>
      </c>
      <c r="X3040">
        <f t="shared" si="239"/>
        <v>0</v>
      </c>
      <c r="Y3040">
        <f>VLOOKUP(RIGHT($X$1,5),Key!$A$9:$B$14,2,FALSE)</f>
        <v>3.7</v>
      </c>
      <c r="Z3040">
        <f t="shared" si="237"/>
        <v>10.199999999999999</v>
      </c>
      <c r="AA3040">
        <f t="shared" si="238"/>
        <v>0</v>
      </c>
    </row>
    <row r="3041" spans="1:27" x14ac:dyDescent="0.3">
      <c r="A3041">
        <v>100067</v>
      </c>
      <c r="B3041">
        <v>230922</v>
      </c>
      <c r="C3041" s="3">
        <v>44130.632638888892</v>
      </c>
      <c r="D3041">
        <v>0</v>
      </c>
      <c r="E3041">
        <v>2</v>
      </c>
      <c r="F3041" t="s">
        <v>25</v>
      </c>
      <c r="G3041">
        <v>1</v>
      </c>
      <c r="H3041">
        <v>61.164059999999999</v>
      </c>
      <c r="I3041">
        <v>14.875</v>
      </c>
      <c r="J3041">
        <v>0.90625</v>
      </c>
      <c r="K3041">
        <v>46.019530000000003</v>
      </c>
      <c r="L3041" s="3">
        <v>44130.384027777778</v>
      </c>
      <c r="M3041">
        <v>17.18</v>
      </c>
      <c r="N3041" t="s">
        <v>28</v>
      </c>
      <c r="P3041">
        <f>(C3041-Key!$B$1)*24</f>
        <v>0.13333333341870457</v>
      </c>
      <c r="Q3041">
        <f>(Key!$B$2-'17.1'!C3041)*24</f>
        <v>2.816666666592937</v>
      </c>
      <c r="R3041" s="3">
        <f>C3041-(M3041-Key!$B$5)/(24*Key!$B$6)</f>
        <v>44130.618824074074</v>
      </c>
      <c r="S3041">
        <f>M3041-Key!$B$5</f>
        <v>14.92</v>
      </c>
      <c r="T3041" s="2">
        <f t="shared" si="235"/>
        <v>44129.631944444445</v>
      </c>
      <c r="U3041" t="str">
        <f t="shared" si="236"/>
        <v>10-25-2020 15:10</v>
      </c>
      <c r="V3041">
        <f>IFERROR(IF(W3041=Z3041,VLOOKUP($U3041,[1]C8842!$G$2:$M$145,3,FALSE),0),0)</f>
        <v>0</v>
      </c>
      <c r="W3041">
        <f>VLOOKUP(RIGHT($V$1,5),Key!$A$9:$B$14,2,FALSE)</f>
        <v>10.199999999999999</v>
      </c>
      <c r="X3041">
        <f t="shared" si="239"/>
        <v>0</v>
      </c>
      <c r="Y3041">
        <f>VLOOKUP(RIGHT($X$1,5),Key!$A$9:$B$14,2,FALSE)</f>
        <v>3.7</v>
      </c>
      <c r="Z3041">
        <f t="shared" si="237"/>
        <v>10.199999999999999</v>
      </c>
      <c r="AA3041">
        <f t="shared" si="238"/>
        <v>0</v>
      </c>
    </row>
    <row r="3042" spans="1:27" x14ac:dyDescent="0.3">
      <c r="A3042">
        <v>100067</v>
      </c>
      <c r="B3042">
        <v>230922</v>
      </c>
      <c r="C3042" s="3">
        <v>44130.632638888892</v>
      </c>
      <c r="D3042">
        <v>3</v>
      </c>
      <c r="E3042">
        <v>2</v>
      </c>
      <c r="F3042" t="s">
        <v>26</v>
      </c>
      <c r="G3042">
        <v>4</v>
      </c>
      <c r="H3042">
        <v>62.800780000000003</v>
      </c>
      <c r="I3042">
        <v>63.347659999999998</v>
      </c>
      <c r="J3042">
        <v>2.9375</v>
      </c>
      <c r="K3042">
        <v>94.039060000000006</v>
      </c>
      <c r="L3042" s="3">
        <v>44130.384027777778</v>
      </c>
      <c r="M3042">
        <v>17.18</v>
      </c>
      <c r="N3042" t="s">
        <v>28</v>
      </c>
      <c r="P3042">
        <f>(C3042-Key!$B$1)*24</f>
        <v>0.13333333341870457</v>
      </c>
      <c r="Q3042">
        <f>(Key!$B$2-'17.1'!C3042)*24</f>
        <v>2.816666666592937</v>
      </c>
      <c r="R3042" s="3">
        <f>C3042-(M3042-Key!$B$5)/(24*Key!$B$6)</f>
        <v>44130.618824074074</v>
      </c>
      <c r="S3042">
        <f>M3042-Key!$B$5</f>
        <v>14.92</v>
      </c>
      <c r="T3042" s="2">
        <f t="shared" si="235"/>
        <v>44129.631944444445</v>
      </c>
      <c r="U3042" t="str">
        <f t="shared" si="236"/>
        <v>10-25-2020 15:10</v>
      </c>
      <c r="V3042">
        <f>IFERROR(IF(W3042=Z3042,VLOOKUP($U3042,[1]C8842!$G$2:$M$145,3,FALSE),0),0)</f>
        <v>0</v>
      </c>
      <c r="W3042">
        <f>VLOOKUP(RIGHT($V$1,5),Key!$A$9:$B$14,2,FALSE)</f>
        <v>10.199999999999999</v>
      </c>
      <c r="X3042">
        <f t="shared" si="239"/>
        <v>0</v>
      </c>
      <c r="Y3042">
        <f>VLOOKUP(RIGHT($X$1,5),Key!$A$9:$B$14,2,FALSE)</f>
        <v>3.7</v>
      </c>
      <c r="Z3042">
        <f t="shared" si="237"/>
        <v>10.199999999999999</v>
      </c>
      <c r="AA3042">
        <f t="shared" si="238"/>
        <v>0</v>
      </c>
    </row>
    <row r="3043" spans="1:27" x14ac:dyDescent="0.3">
      <c r="A3043">
        <v>100067</v>
      </c>
      <c r="B3043">
        <v>230922</v>
      </c>
      <c r="C3043" s="3">
        <v>44130.632638888892</v>
      </c>
      <c r="D3043">
        <v>3</v>
      </c>
      <c r="E3043">
        <v>2</v>
      </c>
      <c r="F3043" t="s">
        <v>26</v>
      </c>
      <c r="G3043">
        <v>2</v>
      </c>
      <c r="H3043">
        <v>66.660160000000005</v>
      </c>
      <c r="I3043">
        <v>20.171880000000002</v>
      </c>
      <c r="J3043">
        <v>1.042969</v>
      </c>
      <c r="K3043">
        <v>93.039060000000006</v>
      </c>
      <c r="L3043" s="3">
        <v>44130.384027777778</v>
      </c>
      <c r="M3043">
        <v>17.18</v>
      </c>
      <c r="N3043" t="s">
        <v>28</v>
      </c>
      <c r="P3043">
        <f>(C3043-Key!$B$1)*24</f>
        <v>0.13333333341870457</v>
      </c>
      <c r="Q3043">
        <f>(Key!$B$2-'17.1'!C3043)*24</f>
        <v>2.816666666592937</v>
      </c>
      <c r="R3043" s="3">
        <f>C3043-(M3043-Key!$B$5)/(24*Key!$B$6)</f>
        <v>44130.618824074074</v>
      </c>
      <c r="S3043">
        <f>M3043-Key!$B$5</f>
        <v>14.92</v>
      </c>
      <c r="T3043" s="2">
        <f t="shared" si="235"/>
        <v>44129.631944444445</v>
      </c>
      <c r="U3043" t="str">
        <f t="shared" si="236"/>
        <v>10-25-2020 15:10</v>
      </c>
      <c r="V3043">
        <f>IFERROR(IF(W3043=Z3043,VLOOKUP($U3043,[1]C8842!$G$2:$M$145,3,FALSE),0),0)</f>
        <v>0</v>
      </c>
      <c r="W3043">
        <f>VLOOKUP(RIGHT($V$1,5),Key!$A$9:$B$14,2,FALSE)</f>
        <v>10.199999999999999</v>
      </c>
      <c r="X3043">
        <f t="shared" si="239"/>
        <v>0</v>
      </c>
      <c r="Y3043">
        <f>VLOOKUP(RIGHT($X$1,5),Key!$A$9:$B$14,2,FALSE)</f>
        <v>3.7</v>
      </c>
      <c r="Z3043">
        <f t="shared" si="237"/>
        <v>10.199999999999999</v>
      </c>
      <c r="AA3043">
        <f t="shared" si="238"/>
        <v>0</v>
      </c>
    </row>
    <row r="3044" spans="1:27" x14ac:dyDescent="0.3">
      <c r="A3044">
        <v>100067</v>
      </c>
      <c r="B3044">
        <v>230922</v>
      </c>
      <c r="C3044" s="3">
        <v>44130.632638888892</v>
      </c>
      <c r="D3044">
        <v>3</v>
      </c>
      <c r="E3044">
        <v>2</v>
      </c>
      <c r="F3044" t="s">
        <v>26</v>
      </c>
      <c r="G3044">
        <v>1</v>
      </c>
      <c r="H3044">
        <v>64.09375</v>
      </c>
      <c r="I3044">
        <v>15.17188</v>
      </c>
      <c r="J3044">
        <v>0.87890630000000003</v>
      </c>
      <c r="K3044">
        <v>96.039060000000006</v>
      </c>
      <c r="L3044" s="3">
        <v>44130.384027777778</v>
      </c>
      <c r="M3044">
        <v>17.18</v>
      </c>
      <c r="N3044" t="s">
        <v>28</v>
      </c>
      <c r="P3044">
        <f>(C3044-Key!$B$1)*24</f>
        <v>0.13333333341870457</v>
      </c>
      <c r="Q3044">
        <f>(Key!$B$2-'17.1'!C3044)*24</f>
        <v>2.816666666592937</v>
      </c>
      <c r="R3044" s="3">
        <f>C3044-(M3044-Key!$B$5)/(24*Key!$B$6)</f>
        <v>44130.618824074074</v>
      </c>
      <c r="S3044">
        <f>M3044-Key!$B$5</f>
        <v>14.92</v>
      </c>
      <c r="T3044" s="2">
        <f t="shared" si="235"/>
        <v>44129.631944444445</v>
      </c>
      <c r="U3044" t="str">
        <f t="shared" si="236"/>
        <v>10-25-2020 15:10</v>
      </c>
      <c r="V3044">
        <f>IFERROR(IF(W3044=Z3044,VLOOKUP($U3044,[1]C8842!$G$2:$M$145,3,FALSE),0),0)</f>
        <v>0</v>
      </c>
      <c r="W3044">
        <f>VLOOKUP(RIGHT($V$1,5),Key!$A$9:$B$14,2,FALSE)</f>
        <v>10.199999999999999</v>
      </c>
      <c r="X3044">
        <f t="shared" si="239"/>
        <v>0</v>
      </c>
      <c r="Y3044">
        <f>VLOOKUP(RIGHT($X$1,5),Key!$A$9:$B$14,2,FALSE)</f>
        <v>3.7</v>
      </c>
      <c r="Z3044">
        <f t="shared" si="237"/>
        <v>10.199999999999999</v>
      </c>
      <c r="AA3044">
        <f t="shared" si="238"/>
        <v>0</v>
      </c>
    </row>
    <row r="3045" spans="1:27" x14ac:dyDescent="0.3">
      <c r="A3045">
        <v>100067</v>
      </c>
      <c r="B3045">
        <v>230922</v>
      </c>
      <c r="C3045" s="3">
        <v>44130.632638888892</v>
      </c>
      <c r="D3045">
        <v>0</v>
      </c>
      <c r="E3045">
        <v>2</v>
      </c>
      <c r="F3045" t="s">
        <v>25</v>
      </c>
      <c r="G3045">
        <v>1</v>
      </c>
      <c r="H3045">
        <v>57.648440000000001</v>
      </c>
      <c r="I3045">
        <v>17.941410000000001</v>
      </c>
      <c r="J3045">
        <v>1.1015630000000001</v>
      </c>
      <c r="K3045">
        <v>46.019530000000003</v>
      </c>
      <c r="L3045" s="3">
        <v>44130.384027777778</v>
      </c>
      <c r="M3045">
        <v>17.18</v>
      </c>
      <c r="N3045" t="s">
        <v>28</v>
      </c>
      <c r="P3045">
        <f>(C3045-Key!$B$1)*24</f>
        <v>0.13333333341870457</v>
      </c>
      <c r="Q3045">
        <f>(Key!$B$2-'17.1'!C3045)*24</f>
        <v>2.816666666592937</v>
      </c>
      <c r="R3045" s="3">
        <f>C3045-(M3045-Key!$B$5)/(24*Key!$B$6)</f>
        <v>44130.618824074074</v>
      </c>
      <c r="S3045">
        <f>M3045-Key!$B$5</f>
        <v>14.92</v>
      </c>
      <c r="T3045" s="2">
        <f t="shared" si="235"/>
        <v>44129.631944444445</v>
      </c>
      <c r="U3045" t="str">
        <f t="shared" si="236"/>
        <v>10-25-2020 15:10</v>
      </c>
      <c r="V3045">
        <f>IFERROR(IF(W3045=Z3045,VLOOKUP($U3045,[1]C8842!$G$2:$M$145,3,FALSE),0),0)</f>
        <v>0</v>
      </c>
      <c r="W3045">
        <f>VLOOKUP(RIGHT($V$1,5),Key!$A$9:$B$14,2,FALSE)</f>
        <v>10.199999999999999</v>
      </c>
      <c r="X3045">
        <f t="shared" si="239"/>
        <v>0</v>
      </c>
      <c r="Y3045">
        <f>VLOOKUP(RIGHT($X$1,5),Key!$A$9:$B$14,2,FALSE)</f>
        <v>3.7</v>
      </c>
      <c r="Z3045">
        <f t="shared" si="237"/>
        <v>10.199999999999999</v>
      </c>
      <c r="AA3045">
        <f t="shared" si="238"/>
        <v>0</v>
      </c>
    </row>
    <row r="3046" spans="1:27" x14ac:dyDescent="0.3">
      <c r="A3046">
        <v>100067</v>
      </c>
      <c r="B3046">
        <v>230922</v>
      </c>
      <c r="C3046" s="3">
        <v>44130.632638888892</v>
      </c>
      <c r="D3046">
        <v>0</v>
      </c>
      <c r="E3046">
        <v>2</v>
      </c>
      <c r="F3046" t="s">
        <v>25</v>
      </c>
      <c r="G3046">
        <v>1</v>
      </c>
      <c r="H3046">
        <v>62.054690000000001</v>
      </c>
      <c r="I3046">
        <v>18.089839999999999</v>
      </c>
      <c r="J3046">
        <v>1.03125</v>
      </c>
      <c r="K3046">
        <v>46.019530000000003</v>
      </c>
      <c r="L3046" s="3">
        <v>44130.384027777778</v>
      </c>
      <c r="M3046">
        <v>17.18</v>
      </c>
      <c r="N3046" t="s">
        <v>28</v>
      </c>
      <c r="P3046">
        <f>(C3046-Key!$B$1)*24</f>
        <v>0.13333333341870457</v>
      </c>
      <c r="Q3046">
        <f>(Key!$B$2-'17.1'!C3046)*24</f>
        <v>2.816666666592937</v>
      </c>
      <c r="R3046" s="3">
        <f>C3046-(M3046-Key!$B$5)/(24*Key!$B$6)</f>
        <v>44130.618824074074</v>
      </c>
      <c r="S3046">
        <f>M3046-Key!$B$5</f>
        <v>14.92</v>
      </c>
      <c r="T3046" s="2">
        <f t="shared" si="235"/>
        <v>44129.631944444445</v>
      </c>
      <c r="U3046" t="str">
        <f t="shared" si="236"/>
        <v>10-25-2020 15:10</v>
      </c>
      <c r="V3046">
        <f>IFERROR(IF(W3046=Z3046,VLOOKUP($U3046,[1]C8842!$G$2:$M$145,3,FALSE),0),0)</f>
        <v>0</v>
      </c>
      <c r="W3046">
        <f>VLOOKUP(RIGHT($V$1,5),Key!$A$9:$B$14,2,FALSE)</f>
        <v>10.199999999999999</v>
      </c>
      <c r="X3046">
        <f t="shared" si="239"/>
        <v>0</v>
      </c>
      <c r="Y3046">
        <f>VLOOKUP(RIGHT($X$1,5),Key!$A$9:$B$14,2,FALSE)</f>
        <v>3.7</v>
      </c>
      <c r="Z3046">
        <f t="shared" si="237"/>
        <v>10.199999999999999</v>
      </c>
      <c r="AA3046">
        <f t="shared" si="238"/>
        <v>0</v>
      </c>
    </row>
    <row r="3047" spans="1:27" x14ac:dyDescent="0.3">
      <c r="A3047">
        <v>100067</v>
      </c>
      <c r="B3047">
        <v>230922</v>
      </c>
      <c r="C3047" s="3">
        <v>44130.632638888892</v>
      </c>
      <c r="D3047">
        <v>0</v>
      </c>
      <c r="E3047">
        <v>2</v>
      </c>
      <c r="F3047" t="s">
        <v>25</v>
      </c>
      <c r="G3047">
        <v>1</v>
      </c>
      <c r="H3047">
        <v>63.710940000000001</v>
      </c>
      <c r="I3047">
        <v>16.367190000000001</v>
      </c>
      <c r="J3047">
        <v>0.93359380000000003</v>
      </c>
      <c r="K3047">
        <v>48.019530000000003</v>
      </c>
      <c r="L3047" s="3">
        <v>44130.384027777778</v>
      </c>
      <c r="M3047">
        <v>17.18</v>
      </c>
      <c r="N3047" t="s">
        <v>28</v>
      </c>
      <c r="P3047">
        <f>(C3047-Key!$B$1)*24</f>
        <v>0.13333333341870457</v>
      </c>
      <c r="Q3047">
        <f>(Key!$B$2-'17.1'!C3047)*24</f>
        <v>2.816666666592937</v>
      </c>
      <c r="R3047" s="3">
        <f>C3047-(M3047-Key!$B$5)/(24*Key!$B$6)</f>
        <v>44130.618824074074</v>
      </c>
      <c r="S3047">
        <f>M3047-Key!$B$5</f>
        <v>14.92</v>
      </c>
      <c r="T3047" s="2">
        <f t="shared" si="235"/>
        <v>44129.631944444445</v>
      </c>
      <c r="U3047" t="str">
        <f t="shared" si="236"/>
        <v>10-25-2020 15:10</v>
      </c>
      <c r="V3047">
        <f>IFERROR(IF(W3047=Z3047,VLOOKUP($U3047,[1]C8842!$G$2:$M$145,3,FALSE),0),0)</f>
        <v>0</v>
      </c>
      <c r="W3047">
        <f>VLOOKUP(RIGHT($V$1,5),Key!$A$9:$B$14,2,FALSE)</f>
        <v>10.199999999999999</v>
      </c>
      <c r="X3047">
        <f t="shared" si="239"/>
        <v>0</v>
      </c>
      <c r="Y3047">
        <f>VLOOKUP(RIGHT($X$1,5),Key!$A$9:$B$14,2,FALSE)</f>
        <v>3.7</v>
      </c>
      <c r="Z3047">
        <f t="shared" si="237"/>
        <v>10.199999999999999</v>
      </c>
      <c r="AA3047">
        <f t="shared" si="238"/>
        <v>0</v>
      </c>
    </row>
    <row r="3048" spans="1:27" x14ac:dyDescent="0.3">
      <c r="A3048">
        <v>100067</v>
      </c>
      <c r="B3048">
        <v>230922</v>
      </c>
      <c r="C3048" s="3">
        <v>44130.632638888892</v>
      </c>
      <c r="D3048">
        <v>3</v>
      </c>
      <c r="E3048">
        <v>2</v>
      </c>
      <c r="F3048" t="s">
        <v>26</v>
      </c>
      <c r="G3048">
        <v>2</v>
      </c>
      <c r="H3048">
        <v>76.238280000000003</v>
      </c>
      <c r="I3048">
        <v>23.88672</v>
      </c>
      <c r="J3048">
        <v>1.042969</v>
      </c>
      <c r="K3048">
        <v>94.039060000000006</v>
      </c>
      <c r="L3048" s="3">
        <v>44130.384027777778</v>
      </c>
      <c r="M3048">
        <v>17.18</v>
      </c>
      <c r="N3048" t="s">
        <v>28</v>
      </c>
      <c r="P3048">
        <f>(C3048-Key!$B$1)*24</f>
        <v>0.13333333341870457</v>
      </c>
      <c r="Q3048">
        <f>(Key!$B$2-'17.1'!C3048)*24</f>
        <v>2.816666666592937</v>
      </c>
      <c r="R3048" s="3">
        <f>C3048-(M3048-Key!$B$5)/(24*Key!$B$6)</f>
        <v>44130.618824074074</v>
      </c>
      <c r="S3048">
        <f>M3048-Key!$B$5</f>
        <v>14.92</v>
      </c>
      <c r="T3048" s="2">
        <f t="shared" si="235"/>
        <v>44129.631944444445</v>
      </c>
      <c r="U3048" t="str">
        <f t="shared" si="236"/>
        <v>10-25-2020 15:10</v>
      </c>
      <c r="V3048">
        <f>IFERROR(IF(W3048=Z3048,VLOOKUP($U3048,[1]C8842!$G$2:$M$145,3,FALSE),0),0)</f>
        <v>0</v>
      </c>
      <c r="W3048">
        <f>VLOOKUP(RIGHT($V$1,5),Key!$A$9:$B$14,2,FALSE)</f>
        <v>10.199999999999999</v>
      </c>
      <c r="X3048">
        <f t="shared" si="239"/>
        <v>0</v>
      </c>
      <c r="Y3048">
        <f>VLOOKUP(RIGHT($X$1,5),Key!$A$9:$B$14,2,FALSE)</f>
        <v>3.7</v>
      </c>
      <c r="Z3048">
        <f t="shared" si="237"/>
        <v>10.199999999999999</v>
      </c>
      <c r="AA3048">
        <f t="shared" si="238"/>
        <v>0</v>
      </c>
    </row>
    <row r="3049" spans="1:27" x14ac:dyDescent="0.3">
      <c r="A3049">
        <v>100067</v>
      </c>
      <c r="B3049">
        <v>230922</v>
      </c>
      <c r="C3049" s="3">
        <v>44130.632638888892</v>
      </c>
      <c r="D3049">
        <v>0</v>
      </c>
      <c r="E3049">
        <v>2</v>
      </c>
      <c r="F3049" t="s">
        <v>25</v>
      </c>
      <c r="G3049">
        <v>4</v>
      </c>
      <c r="H3049">
        <v>54.003909999999998</v>
      </c>
      <c r="I3049">
        <v>76.261719999999997</v>
      </c>
      <c r="J3049">
        <v>4.0546879999999996</v>
      </c>
      <c r="K3049">
        <v>44.019530000000003</v>
      </c>
      <c r="L3049" s="3">
        <v>44130.384027777778</v>
      </c>
      <c r="M3049">
        <v>17.18</v>
      </c>
      <c r="N3049" t="s">
        <v>28</v>
      </c>
      <c r="P3049">
        <f>(C3049-Key!$B$1)*24</f>
        <v>0.13333333341870457</v>
      </c>
      <c r="Q3049">
        <f>(Key!$B$2-'17.1'!C3049)*24</f>
        <v>2.816666666592937</v>
      </c>
      <c r="R3049" s="3">
        <f>C3049-(M3049-Key!$B$5)/(24*Key!$B$6)</f>
        <v>44130.618824074074</v>
      </c>
      <c r="S3049">
        <f>M3049-Key!$B$5</f>
        <v>14.92</v>
      </c>
      <c r="T3049" s="2">
        <f t="shared" si="235"/>
        <v>44129.631944444445</v>
      </c>
      <c r="U3049" t="str">
        <f t="shared" si="236"/>
        <v>10-25-2020 15:10</v>
      </c>
      <c r="V3049">
        <f>IFERROR(IF(W3049=Z3049,VLOOKUP($U3049,[1]C8842!$G$2:$M$145,3,FALSE),0),0)</f>
        <v>0</v>
      </c>
      <c r="W3049">
        <f>VLOOKUP(RIGHT($V$1,5),Key!$A$9:$B$14,2,FALSE)</f>
        <v>10.199999999999999</v>
      </c>
      <c r="X3049">
        <f t="shared" si="239"/>
        <v>0</v>
      </c>
      <c r="Y3049">
        <f>VLOOKUP(RIGHT($X$1,5),Key!$A$9:$B$14,2,FALSE)</f>
        <v>3.7</v>
      </c>
      <c r="Z3049">
        <f t="shared" si="237"/>
        <v>10.199999999999999</v>
      </c>
      <c r="AA3049">
        <f t="shared" si="238"/>
        <v>0</v>
      </c>
    </row>
    <row r="3050" spans="1:27" x14ac:dyDescent="0.3">
      <c r="A3050">
        <v>100067</v>
      </c>
      <c r="B3050">
        <v>230922</v>
      </c>
      <c r="C3050" s="3">
        <v>44130.633333333331</v>
      </c>
      <c r="D3050">
        <v>3</v>
      </c>
      <c r="E3050">
        <v>2</v>
      </c>
      <c r="F3050" t="s">
        <v>26</v>
      </c>
      <c r="G3050">
        <v>1</v>
      </c>
      <c r="H3050">
        <v>65.695310000000006</v>
      </c>
      <c r="I3050">
        <v>18.35547</v>
      </c>
      <c r="J3050">
        <v>0.984375</v>
      </c>
      <c r="K3050">
        <v>95.039060000000006</v>
      </c>
      <c r="L3050" s="3">
        <v>44130.384027777778</v>
      </c>
      <c r="M3050">
        <v>17.18</v>
      </c>
      <c r="N3050" t="s">
        <v>28</v>
      </c>
      <c r="P3050">
        <f>(C3050-Key!$B$1)*24</f>
        <v>0.1499999999650754</v>
      </c>
      <c r="Q3050">
        <f>(Key!$B$2-'17.1'!C3050)*24</f>
        <v>2.8000000000465661</v>
      </c>
      <c r="R3050" s="3">
        <f>C3050-(M3050-Key!$B$5)/(24*Key!$B$6)</f>
        <v>44130.619518518513</v>
      </c>
      <c r="S3050">
        <f>M3050-Key!$B$5</f>
        <v>14.92</v>
      </c>
      <c r="T3050" s="2">
        <f t="shared" si="235"/>
        <v>44129.631944444445</v>
      </c>
      <c r="U3050" t="str">
        <f t="shared" si="236"/>
        <v>10-25-2020 15:10</v>
      </c>
      <c r="V3050">
        <f>IFERROR(IF(W3050=Z3050,VLOOKUP($U3050,[1]C8842!$G$2:$M$145,3,FALSE),0),0)</f>
        <v>0</v>
      </c>
      <c r="W3050">
        <f>VLOOKUP(RIGHT($V$1,5),Key!$A$9:$B$14,2,FALSE)</f>
        <v>10.199999999999999</v>
      </c>
      <c r="X3050">
        <f t="shared" si="239"/>
        <v>0</v>
      </c>
      <c r="Y3050">
        <f>VLOOKUP(RIGHT($X$1,5),Key!$A$9:$B$14,2,FALSE)</f>
        <v>3.7</v>
      </c>
      <c r="Z3050">
        <f t="shared" si="237"/>
        <v>10.199999999999999</v>
      </c>
      <c r="AA3050">
        <f t="shared" si="238"/>
        <v>0</v>
      </c>
    </row>
    <row r="3051" spans="1:27" x14ac:dyDescent="0.3">
      <c r="A3051">
        <v>100067</v>
      </c>
      <c r="B3051">
        <v>230922</v>
      </c>
      <c r="C3051" s="3">
        <v>44130.633333333331</v>
      </c>
      <c r="D3051">
        <v>2</v>
      </c>
      <c r="E3051">
        <v>1</v>
      </c>
      <c r="F3051" t="s">
        <v>26</v>
      </c>
      <c r="G3051">
        <v>2</v>
      </c>
      <c r="H3051">
        <v>66.242189999999994</v>
      </c>
      <c r="I3051">
        <v>22.410160000000001</v>
      </c>
      <c r="J3051">
        <v>1.140625</v>
      </c>
      <c r="K3051">
        <v>81.035160000000005</v>
      </c>
      <c r="L3051" s="3">
        <v>44130.384027777778</v>
      </c>
      <c r="M3051">
        <v>17.18</v>
      </c>
      <c r="N3051" t="s">
        <v>28</v>
      </c>
      <c r="P3051">
        <f>(C3051-Key!$B$1)*24</f>
        <v>0.1499999999650754</v>
      </c>
      <c r="Q3051">
        <f>(Key!$B$2-'17.1'!C3051)*24</f>
        <v>2.8000000000465661</v>
      </c>
      <c r="R3051" s="3">
        <f>C3051-(M3051-Key!$B$5)/(24*Key!$B$6)</f>
        <v>44130.619518518513</v>
      </c>
      <c r="S3051">
        <f>M3051-Key!$B$5</f>
        <v>14.92</v>
      </c>
      <c r="T3051" s="2">
        <f t="shared" si="235"/>
        <v>44129.631944444445</v>
      </c>
      <c r="U3051" t="str">
        <f t="shared" si="236"/>
        <v>10-25-2020 15:10</v>
      </c>
      <c r="V3051">
        <f>IFERROR(IF(W3051=Z3051,VLOOKUP($U3051,[1]C8842!$G$2:$M$145,3,FALSE),0),0)</f>
        <v>0</v>
      </c>
      <c r="W3051">
        <f>VLOOKUP(RIGHT($V$1,5),Key!$A$9:$B$14,2,FALSE)</f>
        <v>10.199999999999999</v>
      </c>
      <c r="X3051">
        <f t="shared" si="239"/>
        <v>0</v>
      </c>
      <c r="Y3051">
        <f>VLOOKUP(RIGHT($X$1,5),Key!$A$9:$B$14,2,FALSE)</f>
        <v>3.7</v>
      </c>
      <c r="Z3051">
        <f t="shared" si="237"/>
        <v>10.199999999999999</v>
      </c>
      <c r="AA3051">
        <f t="shared" si="238"/>
        <v>0</v>
      </c>
    </row>
    <row r="3052" spans="1:27" x14ac:dyDescent="0.3">
      <c r="A3052">
        <v>100067</v>
      </c>
      <c r="B3052">
        <v>230922</v>
      </c>
      <c r="C3052" s="3">
        <v>44130.633333333331</v>
      </c>
      <c r="D3052">
        <v>1</v>
      </c>
      <c r="E3052">
        <v>1</v>
      </c>
      <c r="F3052" t="s">
        <v>25</v>
      </c>
      <c r="G3052">
        <v>1</v>
      </c>
      <c r="H3052">
        <v>71.894530000000003</v>
      </c>
      <c r="I3052">
        <v>17.58203</v>
      </c>
      <c r="J3052">
        <v>0.87109380000000003</v>
      </c>
      <c r="K3052">
        <v>57.023440000000001</v>
      </c>
      <c r="L3052" s="3">
        <v>44130.384027777778</v>
      </c>
      <c r="M3052">
        <v>17.18</v>
      </c>
      <c r="N3052" t="s">
        <v>28</v>
      </c>
      <c r="P3052">
        <f>(C3052-Key!$B$1)*24</f>
        <v>0.1499999999650754</v>
      </c>
      <c r="Q3052">
        <f>(Key!$B$2-'17.1'!C3052)*24</f>
        <v>2.8000000000465661</v>
      </c>
      <c r="R3052" s="3">
        <f>C3052-(M3052-Key!$B$5)/(24*Key!$B$6)</f>
        <v>44130.619518518513</v>
      </c>
      <c r="S3052">
        <f>M3052-Key!$B$5</f>
        <v>14.92</v>
      </c>
      <c r="T3052" s="2">
        <f t="shared" si="235"/>
        <v>44129.631944444445</v>
      </c>
      <c r="U3052" t="str">
        <f t="shared" si="236"/>
        <v>10-25-2020 15:10</v>
      </c>
      <c r="V3052">
        <f>IFERROR(IF(W3052=Z3052,VLOOKUP($U3052,[1]C8842!$G$2:$M$145,3,FALSE),0),0)</f>
        <v>0</v>
      </c>
      <c r="W3052">
        <f>VLOOKUP(RIGHT($V$1,5),Key!$A$9:$B$14,2,FALSE)</f>
        <v>10.199999999999999</v>
      </c>
      <c r="X3052">
        <f t="shared" si="239"/>
        <v>0</v>
      </c>
      <c r="Y3052">
        <f>VLOOKUP(RIGHT($X$1,5),Key!$A$9:$B$14,2,FALSE)</f>
        <v>3.7</v>
      </c>
      <c r="Z3052">
        <f t="shared" si="237"/>
        <v>10.199999999999999</v>
      </c>
      <c r="AA3052">
        <f t="shared" si="238"/>
        <v>0</v>
      </c>
    </row>
    <row r="3053" spans="1:27" x14ac:dyDescent="0.3">
      <c r="A3053">
        <v>100067</v>
      </c>
      <c r="B3053">
        <v>230922</v>
      </c>
      <c r="C3053" s="3">
        <v>44130.633333333331</v>
      </c>
      <c r="D3053">
        <v>2</v>
      </c>
      <c r="E3053">
        <v>1</v>
      </c>
      <c r="F3053" t="s">
        <v>26</v>
      </c>
      <c r="G3053">
        <v>1</v>
      </c>
      <c r="H3053">
        <v>66.335939999999994</v>
      </c>
      <c r="I3053">
        <v>16.73047</v>
      </c>
      <c r="J3053">
        <v>0.91015630000000003</v>
      </c>
      <c r="K3053">
        <v>82.035160000000005</v>
      </c>
      <c r="L3053" s="3">
        <v>44130.384027777778</v>
      </c>
      <c r="M3053">
        <v>17.18</v>
      </c>
      <c r="N3053" t="s">
        <v>28</v>
      </c>
      <c r="P3053">
        <f>(C3053-Key!$B$1)*24</f>
        <v>0.1499999999650754</v>
      </c>
      <c r="Q3053">
        <f>(Key!$B$2-'17.1'!C3053)*24</f>
        <v>2.8000000000465661</v>
      </c>
      <c r="R3053" s="3">
        <f>C3053-(M3053-Key!$B$5)/(24*Key!$B$6)</f>
        <v>44130.619518518513</v>
      </c>
      <c r="S3053">
        <f>M3053-Key!$B$5</f>
        <v>14.92</v>
      </c>
      <c r="T3053" s="2">
        <f t="shared" si="235"/>
        <v>44129.631944444445</v>
      </c>
      <c r="U3053" t="str">
        <f t="shared" si="236"/>
        <v>10-25-2020 15:10</v>
      </c>
      <c r="V3053">
        <f>IFERROR(IF(W3053=Z3053,VLOOKUP($U3053,[1]C8842!$G$2:$M$145,3,FALSE),0),0)</f>
        <v>0</v>
      </c>
      <c r="W3053">
        <f>VLOOKUP(RIGHT($V$1,5),Key!$A$9:$B$14,2,FALSE)</f>
        <v>10.199999999999999</v>
      </c>
      <c r="X3053">
        <f t="shared" si="239"/>
        <v>0</v>
      </c>
      <c r="Y3053">
        <f>VLOOKUP(RIGHT($X$1,5),Key!$A$9:$B$14,2,FALSE)</f>
        <v>3.7</v>
      </c>
      <c r="Z3053">
        <f t="shared" si="237"/>
        <v>10.199999999999999</v>
      </c>
      <c r="AA3053">
        <f t="shared" si="238"/>
        <v>0</v>
      </c>
    </row>
    <row r="3054" spans="1:27" x14ac:dyDescent="0.3">
      <c r="A3054">
        <v>100067</v>
      </c>
      <c r="B3054">
        <v>230922</v>
      </c>
      <c r="C3054" s="3">
        <v>44130.633333333331</v>
      </c>
      <c r="D3054">
        <v>3</v>
      </c>
      <c r="E3054">
        <v>2</v>
      </c>
      <c r="F3054" t="s">
        <v>26</v>
      </c>
      <c r="G3054">
        <v>1</v>
      </c>
      <c r="H3054">
        <v>61.308590000000002</v>
      </c>
      <c r="I3054">
        <v>16.757809999999999</v>
      </c>
      <c r="J3054">
        <v>0.98828130000000003</v>
      </c>
      <c r="K3054">
        <v>95.039060000000006</v>
      </c>
      <c r="L3054" s="3">
        <v>44130.384027777778</v>
      </c>
      <c r="M3054">
        <v>17.18</v>
      </c>
      <c r="N3054" t="s">
        <v>28</v>
      </c>
      <c r="P3054">
        <f>(C3054-Key!$B$1)*24</f>
        <v>0.1499999999650754</v>
      </c>
      <c r="Q3054">
        <f>(Key!$B$2-'17.1'!C3054)*24</f>
        <v>2.8000000000465661</v>
      </c>
      <c r="R3054" s="3">
        <f>C3054-(M3054-Key!$B$5)/(24*Key!$B$6)</f>
        <v>44130.619518518513</v>
      </c>
      <c r="S3054">
        <f>M3054-Key!$B$5</f>
        <v>14.92</v>
      </c>
      <c r="T3054" s="2">
        <f t="shared" si="235"/>
        <v>44129.631944444445</v>
      </c>
      <c r="U3054" t="str">
        <f t="shared" si="236"/>
        <v>10-25-2020 15:10</v>
      </c>
      <c r="V3054">
        <f>IFERROR(IF(W3054=Z3054,VLOOKUP($U3054,[1]C8842!$G$2:$M$145,3,FALSE),0),0)</f>
        <v>0</v>
      </c>
      <c r="W3054">
        <f>VLOOKUP(RIGHT($V$1,5),Key!$A$9:$B$14,2,FALSE)</f>
        <v>10.199999999999999</v>
      </c>
      <c r="X3054">
        <f t="shared" si="239"/>
        <v>0</v>
      </c>
      <c r="Y3054">
        <f>VLOOKUP(RIGHT($X$1,5),Key!$A$9:$B$14,2,FALSE)</f>
        <v>3.7</v>
      </c>
      <c r="Z3054">
        <f t="shared" si="237"/>
        <v>10.199999999999999</v>
      </c>
      <c r="AA3054">
        <f t="shared" si="238"/>
        <v>0</v>
      </c>
    </row>
    <row r="3055" spans="1:27" x14ac:dyDescent="0.3">
      <c r="A3055">
        <v>100067</v>
      </c>
      <c r="B3055">
        <v>230922</v>
      </c>
      <c r="C3055" s="3">
        <v>44130.633333333331</v>
      </c>
      <c r="D3055">
        <v>1</v>
      </c>
      <c r="E3055">
        <v>1</v>
      </c>
      <c r="F3055" t="s">
        <v>25</v>
      </c>
      <c r="G3055">
        <v>1</v>
      </c>
      <c r="H3055">
        <v>68.640630000000002</v>
      </c>
      <c r="I3055">
        <v>16.785160000000001</v>
      </c>
      <c r="J3055">
        <v>0.8828125</v>
      </c>
      <c r="K3055">
        <v>58.023440000000001</v>
      </c>
      <c r="L3055" s="3">
        <v>44130.384027777778</v>
      </c>
      <c r="M3055">
        <v>17.18</v>
      </c>
      <c r="N3055" t="s">
        <v>28</v>
      </c>
      <c r="P3055">
        <f>(C3055-Key!$B$1)*24</f>
        <v>0.1499999999650754</v>
      </c>
      <c r="Q3055">
        <f>(Key!$B$2-'17.1'!C3055)*24</f>
        <v>2.8000000000465661</v>
      </c>
      <c r="R3055" s="3">
        <f>C3055-(M3055-Key!$B$5)/(24*Key!$B$6)</f>
        <v>44130.619518518513</v>
      </c>
      <c r="S3055">
        <f>M3055-Key!$B$5</f>
        <v>14.92</v>
      </c>
      <c r="T3055" s="2">
        <f t="shared" si="235"/>
        <v>44129.631944444445</v>
      </c>
      <c r="U3055" t="str">
        <f t="shared" si="236"/>
        <v>10-25-2020 15:10</v>
      </c>
      <c r="V3055">
        <f>IFERROR(IF(W3055=Z3055,VLOOKUP($U3055,[1]C8842!$G$2:$M$145,3,FALSE),0),0)</f>
        <v>0</v>
      </c>
      <c r="W3055">
        <f>VLOOKUP(RIGHT($V$1,5),Key!$A$9:$B$14,2,FALSE)</f>
        <v>10.199999999999999</v>
      </c>
      <c r="X3055">
        <f t="shared" si="239"/>
        <v>0</v>
      </c>
      <c r="Y3055">
        <f>VLOOKUP(RIGHT($X$1,5),Key!$A$9:$B$14,2,FALSE)</f>
        <v>3.7</v>
      </c>
      <c r="Z3055">
        <f t="shared" si="237"/>
        <v>10.199999999999999</v>
      </c>
      <c r="AA3055">
        <f t="shared" si="238"/>
        <v>0</v>
      </c>
    </row>
    <row r="3056" spans="1:27" x14ac:dyDescent="0.3">
      <c r="A3056">
        <v>100067</v>
      </c>
      <c r="B3056">
        <v>230922</v>
      </c>
      <c r="C3056" s="3">
        <v>44130.633333333331</v>
      </c>
      <c r="D3056">
        <v>3</v>
      </c>
      <c r="E3056">
        <v>2</v>
      </c>
      <c r="F3056" t="s">
        <v>26</v>
      </c>
      <c r="G3056">
        <v>2</v>
      </c>
      <c r="H3056">
        <v>62.964840000000002</v>
      </c>
      <c r="I3056">
        <v>21.382809999999999</v>
      </c>
      <c r="J3056">
        <v>1.15625</v>
      </c>
      <c r="K3056">
        <v>96.039060000000006</v>
      </c>
      <c r="L3056" s="3">
        <v>44130.384027777778</v>
      </c>
      <c r="M3056">
        <v>17.18</v>
      </c>
      <c r="N3056" t="s">
        <v>28</v>
      </c>
      <c r="P3056">
        <f>(C3056-Key!$B$1)*24</f>
        <v>0.1499999999650754</v>
      </c>
      <c r="Q3056">
        <f>(Key!$B$2-'17.1'!C3056)*24</f>
        <v>2.8000000000465661</v>
      </c>
      <c r="R3056" s="3">
        <f>C3056-(M3056-Key!$B$5)/(24*Key!$B$6)</f>
        <v>44130.619518518513</v>
      </c>
      <c r="S3056">
        <f>M3056-Key!$B$5</f>
        <v>14.92</v>
      </c>
      <c r="T3056" s="2">
        <f t="shared" si="235"/>
        <v>44129.631944444445</v>
      </c>
      <c r="U3056" t="str">
        <f t="shared" si="236"/>
        <v>10-25-2020 15:10</v>
      </c>
      <c r="V3056">
        <f>IFERROR(IF(W3056=Z3056,VLOOKUP($U3056,[1]C8842!$G$2:$M$145,3,FALSE),0),0)</f>
        <v>0</v>
      </c>
      <c r="W3056">
        <f>VLOOKUP(RIGHT($V$1,5),Key!$A$9:$B$14,2,FALSE)</f>
        <v>10.199999999999999</v>
      </c>
      <c r="X3056">
        <f t="shared" si="239"/>
        <v>0</v>
      </c>
      <c r="Y3056">
        <f>VLOOKUP(RIGHT($X$1,5),Key!$A$9:$B$14,2,FALSE)</f>
        <v>3.7</v>
      </c>
      <c r="Z3056">
        <f t="shared" si="237"/>
        <v>10.199999999999999</v>
      </c>
      <c r="AA3056">
        <f t="shared" si="238"/>
        <v>0</v>
      </c>
    </row>
    <row r="3057" spans="1:27" x14ac:dyDescent="0.3">
      <c r="A3057">
        <v>100067</v>
      </c>
      <c r="B3057">
        <v>230922</v>
      </c>
      <c r="C3057" s="3">
        <v>44130.633333333331</v>
      </c>
      <c r="D3057">
        <v>0</v>
      </c>
      <c r="E3057">
        <v>2</v>
      </c>
      <c r="F3057" t="s">
        <v>25</v>
      </c>
      <c r="G3057">
        <v>2</v>
      </c>
      <c r="H3057">
        <v>59.28125</v>
      </c>
      <c r="I3057">
        <v>23.515630000000002</v>
      </c>
      <c r="J3057">
        <v>1.324219</v>
      </c>
      <c r="K3057">
        <v>44.019530000000003</v>
      </c>
      <c r="L3057" s="3">
        <v>44130.384027777778</v>
      </c>
      <c r="M3057">
        <v>17.18</v>
      </c>
      <c r="N3057" t="s">
        <v>28</v>
      </c>
      <c r="P3057">
        <f>(C3057-Key!$B$1)*24</f>
        <v>0.1499999999650754</v>
      </c>
      <c r="Q3057">
        <f>(Key!$B$2-'17.1'!C3057)*24</f>
        <v>2.8000000000465661</v>
      </c>
      <c r="R3057" s="3">
        <f>C3057-(M3057-Key!$B$5)/(24*Key!$B$6)</f>
        <v>44130.619518518513</v>
      </c>
      <c r="S3057">
        <f>M3057-Key!$B$5</f>
        <v>14.92</v>
      </c>
      <c r="T3057" s="2">
        <f t="shared" si="235"/>
        <v>44129.631944444445</v>
      </c>
      <c r="U3057" t="str">
        <f t="shared" si="236"/>
        <v>10-25-2020 15:10</v>
      </c>
      <c r="V3057">
        <f>IFERROR(IF(W3057=Z3057,VLOOKUP($U3057,[1]C8842!$G$2:$M$145,3,FALSE),0),0)</f>
        <v>0</v>
      </c>
      <c r="W3057">
        <f>VLOOKUP(RIGHT($V$1,5),Key!$A$9:$B$14,2,FALSE)</f>
        <v>10.199999999999999</v>
      </c>
      <c r="X3057">
        <f t="shared" si="239"/>
        <v>0</v>
      </c>
      <c r="Y3057">
        <f>VLOOKUP(RIGHT($X$1,5),Key!$A$9:$B$14,2,FALSE)</f>
        <v>3.7</v>
      </c>
      <c r="Z3057">
        <f t="shared" si="237"/>
        <v>10.199999999999999</v>
      </c>
      <c r="AA3057">
        <f t="shared" si="238"/>
        <v>0</v>
      </c>
    </row>
    <row r="3058" spans="1:27" x14ac:dyDescent="0.3">
      <c r="A3058">
        <v>100067</v>
      </c>
      <c r="B3058">
        <v>230922</v>
      </c>
      <c r="C3058" s="3">
        <v>44130.633333333331</v>
      </c>
      <c r="D3058">
        <v>0</v>
      </c>
      <c r="E3058">
        <v>2</v>
      </c>
      <c r="F3058" t="s">
        <v>25</v>
      </c>
      <c r="G3058">
        <v>1</v>
      </c>
      <c r="H3058">
        <v>47.136719999999997</v>
      </c>
      <c r="I3058">
        <v>17.19922</v>
      </c>
      <c r="J3058">
        <v>1.308594</v>
      </c>
      <c r="K3058">
        <v>48.019530000000003</v>
      </c>
      <c r="L3058" s="3">
        <v>44130.384027777778</v>
      </c>
      <c r="M3058">
        <v>17.18</v>
      </c>
      <c r="N3058" t="s">
        <v>28</v>
      </c>
      <c r="P3058">
        <f>(C3058-Key!$B$1)*24</f>
        <v>0.1499999999650754</v>
      </c>
      <c r="Q3058">
        <f>(Key!$B$2-'17.1'!C3058)*24</f>
        <v>2.8000000000465661</v>
      </c>
      <c r="R3058" s="3">
        <f>C3058-(M3058-Key!$B$5)/(24*Key!$B$6)</f>
        <v>44130.619518518513</v>
      </c>
      <c r="S3058">
        <f>M3058-Key!$B$5</f>
        <v>14.92</v>
      </c>
      <c r="T3058" s="2">
        <f t="shared" si="235"/>
        <v>44129.631944444445</v>
      </c>
      <c r="U3058" t="str">
        <f t="shared" si="236"/>
        <v>10-25-2020 15:10</v>
      </c>
      <c r="V3058">
        <f>IFERROR(IF(W3058=Z3058,VLOOKUP($U3058,[1]C8842!$G$2:$M$145,3,FALSE),0),0)</f>
        <v>0</v>
      </c>
      <c r="W3058">
        <f>VLOOKUP(RIGHT($V$1,5),Key!$A$9:$B$14,2,FALSE)</f>
        <v>10.199999999999999</v>
      </c>
      <c r="X3058">
        <f t="shared" si="239"/>
        <v>0</v>
      </c>
      <c r="Y3058">
        <f>VLOOKUP(RIGHT($X$1,5),Key!$A$9:$B$14,2,FALSE)</f>
        <v>3.7</v>
      </c>
      <c r="Z3058">
        <f t="shared" si="237"/>
        <v>10.199999999999999</v>
      </c>
      <c r="AA3058">
        <f t="shared" si="238"/>
        <v>0</v>
      </c>
    </row>
    <row r="3059" spans="1:27" x14ac:dyDescent="0.3">
      <c r="A3059">
        <v>100067</v>
      </c>
      <c r="B3059">
        <v>230922</v>
      </c>
      <c r="C3059" s="3">
        <v>44130.633333333331</v>
      </c>
      <c r="D3059">
        <v>0</v>
      </c>
      <c r="E3059">
        <v>2</v>
      </c>
      <c r="F3059" t="s">
        <v>25</v>
      </c>
      <c r="G3059">
        <v>1</v>
      </c>
      <c r="H3059">
        <v>61.761719999999997</v>
      </c>
      <c r="I3059">
        <v>12.48047</v>
      </c>
      <c r="J3059">
        <v>0.79296880000000003</v>
      </c>
      <c r="K3059">
        <v>47.019530000000003</v>
      </c>
      <c r="L3059" s="3">
        <v>44130.384027777778</v>
      </c>
      <c r="M3059">
        <v>17.18</v>
      </c>
      <c r="N3059" t="s">
        <v>28</v>
      </c>
      <c r="P3059">
        <f>(C3059-Key!$B$1)*24</f>
        <v>0.1499999999650754</v>
      </c>
      <c r="Q3059">
        <f>(Key!$B$2-'17.1'!C3059)*24</f>
        <v>2.8000000000465661</v>
      </c>
      <c r="R3059" s="3">
        <f>C3059-(M3059-Key!$B$5)/(24*Key!$B$6)</f>
        <v>44130.619518518513</v>
      </c>
      <c r="S3059">
        <f>M3059-Key!$B$5</f>
        <v>14.92</v>
      </c>
      <c r="T3059" s="2">
        <f t="shared" si="235"/>
        <v>44129.631944444445</v>
      </c>
      <c r="U3059" t="str">
        <f t="shared" si="236"/>
        <v>10-25-2020 15:10</v>
      </c>
      <c r="V3059">
        <f>IFERROR(IF(W3059=Z3059,VLOOKUP($U3059,[1]C8842!$G$2:$M$145,3,FALSE),0),0)</f>
        <v>0</v>
      </c>
      <c r="W3059">
        <f>VLOOKUP(RIGHT($V$1,5),Key!$A$9:$B$14,2,FALSE)</f>
        <v>10.199999999999999</v>
      </c>
      <c r="X3059">
        <f t="shared" si="239"/>
        <v>0</v>
      </c>
      <c r="Y3059">
        <f>VLOOKUP(RIGHT($X$1,5),Key!$A$9:$B$14,2,FALSE)</f>
        <v>3.7</v>
      </c>
      <c r="Z3059">
        <f t="shared" si="237"/>
        <v>10.199999999999999</v>
      </c>
      <c r="AA3059">
        <f t="shared" si="238"/>
        <v>0</v>
      </c>
    </row>
    <row r="3060" spans="1:27" x14ac:dyDescent="0.3">
      <c r="A3060">
        <v>100067</v>
      </c>
      <c r="B3060">
        <v>230922</v>
      </c>
      <c r="C3060" s="3">
        <v>44130.633333333331</v>
      </c>
      <c r="D3060">
        <v>3</v>
      </c>
      <c r="E3060">
        <v>2</v>
      </c>
      <c r="F3060" t="s">
        <v>26</v>
      </c>
      <c r="G3060">
        <v>2</v>
      </c>
      <c r="H3060">
        <v>74.5</v>
      </c>
      <c r="I3060">
        <v>20.19922</v>
      </c>
      <c r="J3060">
        <v>0.93359380000000003</v>
      </c>
      <c r="K3060">
        <v>93.039060000000006</v>
      </c>
      <c r="L3060" s="3">
        <v>44130.384027777778</v>
      </c>
      <c r="M3060">
        <v>17.18</v>
      </c>
      <c r="N3060" t="s">
        <v>28</v>
      </c>
      <c r="P3060">
        <f>(C3060-Key!$B$1)*24</f>
        <v>0.1499999999650754</v>
      </c>
      <c r="Q3060">
        <f>(Key!$B$2-'17.1'!C3060)*24</f>
        <v>2.8000000000465661</v>
      </c>
      <c r="R3060" s="3">
        <f>C3060-(M3060-Key!$B$5)/(24*Key!$B$6)</f>
        <v>44130.619518518513</v>
      </c>
      <c r="S3060">
        <f>M3060-Key!$B$5</f>
        <v>14.92</v>
      </c>
      <c r="T3060" s="2">
        <f t="shared" si="235"/>
        <v>44129.631944444445</v>
      </c>
      <c r="U3060" t="str">
        <f t="shared" si="236"/>
        <v>10-25-2020 15:10</v>
      </c>
      <c r="V3060">
        <f>IFERROR(IF(W3060=Z3060,VLOOKUP($U3060,[1]C8842!$G$2:$M$145,3,FALSE),0),0)</f>
        <v>0</v>
      </c>
      <c r="W3060">
        <f>VLOOKUP(RIGHT($V$1,5),Key!$A$9:$B$14,2,FALSE)</f>
        <v>10.199999999999999</v>
      </c>
      <c r="X3060">
        <f t="shared" si="239"/>
        <v>0</v>
      </c>
      <c r="Y3060">
        <f>VLOOKUP(RIGHT($X$1,5),Key!$A$9:$B$14,2,FALSE)</f>
        <v>3.7</v>
      </c>
      <c r="Z3060">
        <f t="shared" si="237"/>
        <v>10.199999999999999</v>
      </c>
      <c r="AA3060">
        <f t="shared" si="238"/>
        <v>0</v>
      </c>
    </row>
    <row r="3061" spans="1:27" x14ac:dyDescent="0.3">
      <c r="A3061">
        <v>100067</v>
      </c>
      <c r="B3061">
        <v>230922</v>
      </c>
      <c r="C3061" s="3">
        <v>44130.633333333331</v>
      </c>
      <c r="D3061">
        <v>0</v>
      </c>
      <c r="E3061">
        <v>2</v>
      </c>
      <c r="F3061" t="s">
        <v>25</v>
      </c>
      <c r="G3061">
        <v>1</v>
      </c>
      <c r="H3061">
        <v>67.996089999999995</v>
      </c>
      <c r="I3061">
        <v>13.523440000000001</v>
      </c>
      <c r="J3061">
        <v>0.76171880000000003</v>
      </c>
      <c r="K3061">
        <v>48.019530000000003</v>
      </c>
      <c r="L3061" s="3">
        <v>44130.387499999997</v>
      </c>
      <c r="M3061">
        <v>17.18</v>
      </c>
      <c r="N3061" t="s">
        <v>28</v>
      </c>
      <c r="P3061">
        <f>(C3061-Key!$B$1)*24</f>
        <v>0.1499999999650754</v>
      </c>
      <c r="Q3061">
        <f>(Key!$B$2-'17.1'!C3061)*24</f>
        <v>2.8000000000465661</v>
      </c>
      <c r="R3061" s="3">
        <f>C3061-(M3061-Key!$B$5)/(24*Key!$B$6)</f>
        <v>44130.619518518513</v>
      </c>
      <c r="S3061">
        <f>M3061-Key!$B$5</f>
        <v>14.92</v>
      </c>
      <c r="T3061" s="2">
        <f t="shared" si="235"/>
        <v>44129.631944444445</v>
      </c>
      <c r="U3061" t="str">
        <f t="shared" si="236"/>
        <v>10-25-2020 15:10</v>
      </c>
      <c r="V3061">
        <f>IFERROR(IF(W3061=Z3061,VLOOKUP($U3061,[1]C8842!$G$2:$M$145,3,FALSE),0),0)</f>
        <v>0</v>
      </c>
      <c r="W3061">
        <f>VLOOKUP(RIGHT($V$1,5),Key!$A$9:$B$14,2,FALSE)</f>
        <v>10.199999999999999</v>
      </c>
      <c r="X3061">
        <f t="shared" si="239"/>
        <v>0</v>
      </c>
      <c r="Y3061">
        <f>VLOOKUP(RIGHT($X$1,5),Key!$A$9:$B$14,2,FALSE)</f>
        <v>3.7</v>
      </c>
      <c r="Z3061">
        <f t="shared" si="237"/>
        <v>10.199999999999999</v>
      </c>
      <c r="AA3061">
        <f t="shared" si="238"/>
        <v>0</v>
      </c>
    </row>
    <row r="3062" spans="1:27" x14ac:dyDescent="0.3">
      <c r="A3062">
        <v>100067</v>
      </c>
      <c r="B3062">
        <v>230922</v>
      </c>
      <c r="C3062" s="3">
        <v>44130.633333333331</v>
      </c>
      <c r="D3062">
        <v>1</v>
      </c>
      <c r="E3062">
        <v>1</v>
      </c>
      <c r="F3062" t="s">
        <v>25</v>
      </c>
      <c r="G3062">
        <v>1</v>
      </c>
      <c r="H3062">
        <v>67.761719999999997</v>
      </c>
      <c r="I3062">
        <v>14.695309999999999</v>
      </c>
      <c r="J3062">
        <v>0.8125</v>
      </c>
      <c r="K3062">
        <v>58.023440000000001</v>
      </c>
      <c r="L3062" s="3">
        <v>44130.387499999997</v>
      </c>
      <c r="M3062">
        <v>17.18</v>
      </c>
      <c r="N3062" t="s">
        <v>28</v>
      </c>
      <c r="P3062">
        <f>(C3062-Key!$B$1)*24</f>
        <v>0.1499999999650754</v>
      </c>
      <c r="Q3062">
        <f>(Key!$B$2-'17.1'!C3062)*24</f>
        <v>2.8000000000465661</v>
      </c>
      <c r="R3062" s="3">
        <f>C3062-(M3062-Key!$B$5)/(24*Key!$B$6)</f>
        <v>44130.619518518513</v>
      </c>
      <c r="S3062">
        <f>M3062-Key!$B$5</f>
        <v>14.92</v>
      </c>
      <c r="T3062" s="2">
        <f t="shared" si="235"/>
        <v>44129.631944444445</v>
      </c>
      <c r="U3062" t="str">
        <f t="shared" si="236"/>
        <v>10-25-2020 15:10</v>
      </c>
      <c r="V3062">
        <f>IFERROR(IF(W3062=Z3062,VLOOKUP($U3062,[1]C8842!$G$2:$M$145,3,FALSE),0),0)</f>
        <v>0</v>
      </c>
      <c r="W3062">
        <f>VLOOKUP(RIGHT($V$1,5),Key!$A$9:$B$14,2,FALSE)</f>
        <v>10.199999999999999</v>
      </c>
      <c r="X3062">
        <f t="shared" si="239"/>
        <v>0</v>
      </c>
      <c r="Y3062">
        <f>VLOOKUP(RIGHT($X$1,5),Key!$A$9:$B$14,2,FALSE)</f>
        <v>3.7</v>
      </c>
      <c r="Z3062">
        <f t="shared" si="237"/>
        <v>10.199999999999999</v>
      </c>
      <c r="AA3062">
        <f t="shared" si="238"/>
        <v>0</v>
      </c>
    </row>
    <row r="3063" spans="1:27" x14ac:dyDescent="0.3">
      <c r="A3063">
        <v>100067</v>
      </c>
      <c r="B3063">
        <v>230922</v>
      </c>
      <c r="C3063" s="3">
        <v>44130.633333333331</v>
      </c>
      <c r="D3063">
        <v>0</v>
      </c>
      <c r="E3063">
        <v>2</v>
      </c>
      <c r="F3063" t="s">
        <v>25</v>
      </c>
      <c r="G3063">
        <v>1</v>
      </c>
      <c r="H3063">
        <v>60.1875</v>
      </c>
      <c r="I3063">
        <v>14.628909999999999</v>
      </c>
      <c r="J3063">
        <v>0.91015630000000003</v>
      </c>
      <c r="K3063">
        <v>46.019530000000003</v>
      </c>
      <c r="L3063" s="3">
        <v>44130.387499999997</v>
      </c>
      <c r="M3063">
        <v>17.18</v>
      </c>
      <c r="N3063" t="s">
        <v>28</v>
      </c>
      <c r="P3063">
        <f>(C3063-Key!$B$1)*24</f>
        <v>0.1499999999650754</v>
      </c>
      <c r="Q3063">
        <f>(Key!$B$2-'17.1'!C3063)*24</f>
        <v>2.8000000000465661</v>
      </c>
      <c r="R3063" s="3">
        <f>C3063-(M3063-Key!$B$5)/(24*Key!$B$6)</f>
        <v>44130.619518518513</v>
      </c>
      <c r="S3063">
        <f>M3063-Key!$B$5</f>
        <v>14.92</v>
      </c>
      <c r="T3063" s="2">
        <f t="shared" si="235"/>
        <v>44129.631944444445</v>
      </c>
      <c r="U3063" t="str">
        <f t="shared" si="236"/>
        <v>10-25-2020 15:10</v>
      </c>
      <c r="V3063">
        <f>IFERROR(IF(W3063=Z3063,VLOOKUP($U3063,[1]C8842!$G$2:$M$145,3,FALSE),0),0)</f>
        <v>0</v>
      </c>
      <c r="W3063">
        <f>VLOOKUP(RIGHT($V$1,5),Key!$A$9:$B$14,2,FALSE)</f>
        <v>10.199999999999999</v>
      </c>
      <c r="X3063">
        <f t="shared" si="239"/>
        <v>0</v>
      </c>
      <c r="Y3063">
        <f>VLOOKUP(RIGHT($X$1,5),Key!$A$9:$B$14,2,FALSE)</f>
        <v>3.7</v>
      </c>
      <c r="Z3063">
        <f t="shared" si="237"/>
        <v>10.199999999999999</v>
      </c>
      <c r="AA3063">
        <f t="shared" si="238"/>
        <v>0</v>
      </c>
    </row>
    <row r="3064" spans="1:27" x14ac:dyDescent="0.3">
      <c r="A3064">
        <v>100067</v>
      </c>
      <c r="B3064">
        <v>230922</v>
      </c>
      <c r="C3064" s="3">
        <v>44130.633333333331</v>
      </c>
      <c r="D3064">
        <v>3</v>
      </c>
      <c r="E3064">
        <v>2</v>
      </c>
      <c r="F3064" t="s">
        <v>26</v>
      </c>
      <c r="G3064">
        <v>1</v>
      </c>
      <c r="H3064">
        <v>68.199219999999997</v>
      </c>
      <c r="I3064">
        <v>18.984380000000002</v>
      </c>
      <c r="J3064">
        <v>0.97265630000000003</v>
      </c>
      <c r="K3064">
        <v>94.039060000000006</v>
      </c>
      <c r="L3064" s="3">
        <v>44130.387499999997</v>
      </c>
      <c r="M3064">
        <v>17.18</v>
      </c>
      <c r="N3064" t="s">
        <v>28</v>
      </c>
      <c r="P3064">
        <f>(C3064-Key!$B$1)*24</f>
        <v>0.1499999999650754</v>
      </c>
      <c r="Q3064">
        <f>(Key!$B$2-'17.1'!C3064)*24</f>
        <v>2.8000000000465661</v>
      </c>
      <c r="R3064" s="3">
        <f>C3064-(M3064-Key!$B$5)/(24*Key!$B$6)</f>
        <v>44130.619518518513</v>
      </c>
      <c r="S3064">
        <f>M3064-Key!$B$5</f>
        <v>14.92</v>
      </c>
      <c r="T3064" s="2">
        <f t="shared" si="235"/>
        <v>44129.631944444445</v>
      </c>
      <c r="U3064" t="str">
        <f t="shared" si="236"/>
        <v>10-25-2020 15:10</v>
      </c>
      <c r="V3064">
        <f>IFERROR(IF(W3064=Z3064,VLOOKUP($U3064,[1]C8842!$G$2:$M$145,3,FALSE),0),0)</f>
        <v>0</v>
      </c>
      <c r="W3064">
        <f>VLOOKUP(RIGHT($V$1,5),Key!$A$9:$B$14,2,FALSE)</f>
        <v>10.199999999999999</v>
      </c>
      <c r="X3064">
        <f t="shared" si="239"/>
        <v>0</v>
      </c>
      <c r="Y3064">
        <f>VLOOKUP(RIGHT($X$1,5),Key!$A$9:$B$14,2,FALSE)</f>
        <v>3.7</v>
      </c>
      <c r="Z3064">
        <f t="shared" si="237"/>
        <v>10.199999999999999</v>
      </c>
      <c r="AA3064">
        <f t="shared" si="238"/>
        <v>0</v>
      </c>
    </row>
    <row r="3065" spans="1:27" x14ac:dyDescent="0.3">
      <c r="A3065">
        <v>100067</v>
      </c>
      <c r="B3065">
        <v>230922</v>
      </c>
      <c r="C3065" s="3">
        <v>44130.633333333331</v>
      </c>
      <c r="D3065">
        <v>1</v>
      </c>
      <c r="E3065">
        <v>1</v>
      </c>
      <c r="F3065" t="s">
        <v>25</v>
      </c>
      <c r="G3065">
        <v>3</v>
      </c>
      <c r="H3065">
        <v>62.84375</v>
      </c>
      <c r="I3065">
        <v>40.839840000000002</v>
      </c>
      <c r="J3065">
        <v>1.984375</v>
      </c>
      <c r="K3065">
        <v>58.023440000000001</v>
      </c>
      <c r="L3065" s="3">
        <v>44130.387499999997</v>
      </c>
      <c r="M3065">
        <v>17.18</v>
      </c>
      <c r="N3065" t="s">
        <v>28</v>
      </c>
      <c r="P3065">
        <f>(C3065-Key!$B$1)*24</f>
        <v>0.1499999999650754</v>
      </c>
      <c r="Q3065">
        <f>(Key!$B$2-'17.1'!C3065)*24</f>
        <v>2.8000000000465661</v>
      </c>
      <c r="R3065" s="3">
        <f>C3065-(M3065-Key!$B$5)/(24*Key!$B$6)</f>
        <v>44130.619518518513</v>
      </c>
      <c r="S3065">
        <f>M3065-Key!$B$5</f>
        <v>14.92</v>
      </c>
      <c r="T3065" s="2">
        <f t="shared" si="235"/>
        <v>44129.631944444445</v>
      </c>
      <c r="U3065" t="str">
        <f t="shared" si="236"/>
        <v>10-25-2020 15:10</v>
      </c>
      <c r="V3065">
        <f>IFERROR(IF(W3065=Z3065,VLOOKUP($U3065,[1]C8842!$G$2:$M$145,3,FALSE),0),0)</f>
        <v>0</v>
      </c>
      <c r="W3065">
        <f>VLOOKUP(RIGHT($V$1,5),Key!$A$9:$B$14,2,FALSE)</f>
        <v>10.199999999999999</v>
      </c>
      <c r="X3065">
        <f t="shared" si="239"/>
        <v>0</v>
      </c>
      <c r="Y3065">
        <f>VLOOKUP(RIGHT($X$1,5),Key!$A$9:$B$14,2,FALSE)</f>
        <v>3.7</v>
      </c>
      <c r="Z3065">
        <f t="shared" si="237"/>
        <v>10.199999999999999</v>
      </c>
      <c r="AA3065">
        <f t="shared" si="238"/>
        <v>0</v>
      </c>
    </row>
    <row r="3066" spans="1:27" x14ac:dyDescent="0.3">
      <c r="A3066">
        <v>100067</v>
      </c>
      <c r="B3066">
        <v>230922</v>
      </c>
      <c r="C3066" s="3">
        <v>44130.633333333331</v>
      </c>
      <c r="D3066">
        <v>0</v>
      </c>
      <c r="E3066">
        <v>2</v>
      </c>
      <c r="F3066" t="s">
        <v>25</v>
      </c>
      <c r="G3066">
        <v>3</v>
      </c>
      <c r="H3066">
        <v>72.761719999999997</v>
      </c>
      <c r="I3066">
        <v>48.121090000000002</v>
      </c>
      <c r="J3066">
        <v>1.9765630000000001</v>
      </c>
      <c r="K3066">
        <v>48.019530000000003</v>
      </c>
      <c r="L3066" s="3">
        <v>44130.387499999997</v>
      </c>
      <c r="M3066">
        <v>17.18</v>
      </c>
      <c r="N3066" t="s">
        <v>28</v>
      </c>
      <c r="P3066">
        <f>(C3066-Key!$B$1)*24</f>
        <v>0.1499999999650754</v>
      </c>
      <c r="Q3066">
        <f>(Key!$B$2-'17.1'!C3066)*24</f>
        <v>2.8000000000465661</v>
      </c>
      <c r="R3066" s="3">
        <f>C3066-(M3066-Key!$B$5)/(24*Key!$B$6)</f>
        <v>44130.619518518513</v>
      </c>
      <c r="S3066">
        <f>M3066-Key!$B$5</f>
        <v>14.92</v>
      </c>
      <c r="T3066" s="2">
        <f t="shared" si="235"/>
        <v>44129.631944444445</v>
      </c>
      <c r="U3066" t="str">
        <f t="shared" si="236"/>
        <v>10-25-2020 15:10</v>
      </c>
      <c r="V3066">
        <f>IFERROR(IF(W3066=Z3066,VLOOKUP($U3066,[1]C8842!$G$2:$M$145,3,FALSE),0),0)</f>
        <v>0</v>
      </c>
      <c r="W3066">
        <f>VLOOKUP(RIGHT($V$1,5),Key!$A$9:$B$14,2,FALSE)</f>
        <v>10.199999999999999</v>
      </c>
      <c r="X3066">
        <f t="shared" si="239"/>
        <v>0</v>
      </c>
      <c r="Y3066">
        <f>VLOOKUP(RIGHT($X$1,5),Key!$A$9:$B$14,2,FALSE)</f>
        <v>3.7</v>
      </c>
      <c r="Z3066">
        <f t="shared" si="237"/>
        <v>10.199999999999999</v>
      </c>
      <c r="AA3066">
        <f t="shared" si="238"/>
        <v>0</v>
      </c>
    </row>
    <row r="3067" spans="1:27" x14ac:dyDescent="0.3">
      <c r="A3067">
        <v>100067</v>
      </c>
      <c r="B3067">
        <v>230922</v>
      </c>
      <c r="C3067" s="3">
        <v>44130.633333333331</v>
      </c>
      <c r="D3067">
        <v>3</v>
      </c>
      <c r="E3067">
        <v>2</v>
      </c>
      <c r="F3067" t="s">
        <v>26</v>
      </c>
      <c r="G3067">
        <v>1</v>
      </c>
      <c r="H3067">
        <v>69.394530000000003</v>
      </c>
      <c r="I3067">
        <v>17.70703</v>
      </c>
      <c r="J3067">
        <v>0.90625</v>
      </c>
      <c r="K3067">
        <v>94.039060000000006</v>
      </c>
      <c r="L3067" s="3">
        <v>44130.387499999997</v>
      </c>
      <c r="M3067">
        <v>17.18</v>
      </c>
      <c r="N3067" t="s">
        <v>28</v>
      </c>
      <c r="P3067">
        <f>(C3067-Key!$B$1)*24</f>
        <v>0.1499999999650754</v>
      </c>
      <c r="Q3067">
        <f>(Key!$B$2-'17.1'!C3067)*24</f>
        <v>2.8000000000465661</v>
      </c>
      <c r="R3067" s="3">
        <f>C3067-(M3067-Key!$B$5)/(24*Key!$B$6)</f>
        <v>44130.619518518513</v>
      </c>
      <c r="S3067">
        <f>M3067-Key!$B$5</f>
        <v>14.92</v>
      </c>
      <c r="T3067" s="2">
        <f t="shared" si="235"/>
        <v>44129.631944444445</v>
      </c>
      <c r="U3067" t="str">
        <f t="shared" si="236"/>
        <v>10-25-2020 15:10</v>
      </c>
      <c r="V3067">
        <f>IFERROR(IF(W3067=Z3067,VLOOKUP($U3067,[1]C8842!$G$2:$M$145,3,FALSE),0),0)</f>
        <v>0</v>
      </c>
      <c r="W3067">
        <f>VLOOKUP(RIGHT($V$1,5),Key!$A$9:$B$14,2,FALSE)</f>
        <v>10.199999999999999</v>
      </c>
      <c r="X3067">
        <f t="shared" si="239"/>
        <v>0</v>
      </c>
      <c r="Y3067">
        <f>VLOOKUP(RIGHT($X$1,5),Key!$A$9:$B$14,2,FALSE)</f>
        <v>3.7</v>
      </c>
      <c r="Z3067">
        <f t="shared" si="237"/>
        <v>10.199999999999999</v>
      </c>
      <c r="AA3067">
        <f t="shared" si="238"/>
        <v>0</v>
      </c>
    </row>
    <row r="3068" spans="1:27" x14ac:dyDescent="0.3">
      <c r="A3068">
        <v>100067</v>
      </c>
      <c r="B3068">
        <v>230922</v>
      </c>
      <c r="C3068" s="3">
        <v>44130.633333333331</v>
      </c>
      <c r="D3068">
        <v>2</v>
      </c>
      <c r="E3068">
        <v>1</v>
      </c>
      <c r="F3068" t="s">
        <v>26</v>
      </c>
      <c r="G3068">
        <v>2</v>
      </c>
      <c r="H3068">
        <v>69.394530000000003</v>
      </c>
      <c r="I3068">
        <v>21.484380000000002</v>
      </c>
      <c r="J3068">
        <v>1.050781</v>
      </c>
      <c r="K3068">
        <v>82.035160000000005</v>
      </c>
      <c r="L3068" s="3">
        <v>44130.387499999997</v>
      </c>
      <c r="M3068">
        <v>17.18</v>
      </c>
      <c r="N3068" t="s">
        <v>28</v>
      </c>
      <c r="P3068">
        <f>(C3068-Key!$B$1)*24</f>
        <v>0.1499999999650754</v>
      </c>
      <c r="Q3068">
        <f>(Key!$B$2-'17.1'!C3068)*24</f>
        <v>2.8000000000465661</v>
      </c>
      <c r="R3068" s="3">
        <f>C3068-(M3068-Key!$B$5)/(24*Key!$B$6)</f>
        <v>44130.619518518513</v>
      </c>
      <c r="S3068">
        <f>M3068-Key!$B$5</f>
        <v>14.92</v>
      </c>
      <c r="T3068" s="2">
        <f t="shared" si="235"/>
        <v>44129.631944444445</v>
      </c>
      <c r="U3068" t="str">
        <f t="shared" si="236"/>
        <v>10-25-2020 15:10</v>
      </c>
      <c r="V3068">
        <f>IFERROR(IF(W3068=Z3068,VLOOKUP($U3068,[1]C8842!$G$2:$M$145,3,FALSE),0),0)</f>
        <v>0</v>
      </c>
      <c r="W3068">
        <f>VLOOKUP(RIGHT($V$1,5),Key!$A$9:$B$14,2,FALSE)</f>
        <v>10.199999999999999</v>
      </c>
      <c r="X3068">
        <f t="shared" si="239"/>
        <v>0</v>
      </c>
      <c r="Y3068">
        <f>VLOOKUP(RIGHT($X$1,5),Key!$A$9:$B$14,2,FALSE)</f>
        <v>3.7</v>
      </c>
      <c r="Z3068">
        <f t="shared" si="237"/>
        <v>10.199999999999999</v>
      </c>
      <c r="AA3068">
        <f t="shared" si="238"/>
        <v>0</v>
      </c>
    </row>
    <row r="3069" spans="1:27" x14ac:dyDescent="0.3">
      <c r="A3069">
        <v>100067</v>
      </c>
      <c r="B3069">
        <v>230922</v>
      </c>
      <c r="C3069" s="3">
        <v>44130.633333333331</v>
      </c>
      <c r="D3069">
        <v>3</v>
      </c>
      <c r="E3069">
        <v>2</v>
      </c>
      <c r="F3069" t="s">
        <v>26</v>
      </c>
      <c r="G3069">
        <v>1</v>
      </c>
      <c r="H3069">
        <v>66.433589999999995</v>
      </c>
      <c r="I3069">
        <v>19.328130000000002</v>
      </c>
      <c r="J3069">
        <v>1.011719</v>
      </c>
      <c r="K3069">
        <v>95.039060000000006</v>
      </c>
      <c r="L3069" s="3">
        <v>44130.387499999997</v>
      </c>
      <c r="M3069">
        <v>17.18</v>
      </c>
      <c r="N3069" t="s">
        <v>28</v>
      </c>
      <c r="P3069">
        <f>(C3069-Key!$B$1)*24</f>
        <v>0.1499999999650754</v>
      </c>
      <c r="Q3069">
        <f>(Key!$B$2-'17.1'!C3069)*24</f>
        <v>2.8000000000465661</v>
      </c>
      <c r="R3069" s="3">
        <f>C3069-(M3069-Key!$B$5)/(24*Key!$B$6)</f>
        <v>44130.619518518513</v>
      </c>
      <c r="S3069">
        <f>M3069-Key!$B$5</f>
        <v>14.92</v>
      </c>
      <c r="T3069" s="2">
        <f t="shared" si="235"/>
        <v>44129.631944444445</v>
      </c>
      <c r="U3069" t="str">
        <f t="shared" si="236"/>
        <v>10-25-2020 15:10</v>
      </c>
      <c r="V3069">
        <f>IFERROR(IF(W3069=Z3069,VLOOKUP($U3069,[1]C8842!$G$2:$M$145,3,FALSE),0),0)</f>
        <v>0</v>
      </c>
      <c r="W3069">
        <f>VLOOKUP(RIGHT($V$1,5),Key!$A$9:$B$14,2,FALSE)</f>
        <v>10.199999999999999</v>
      </c>
      <c r="X3069">
        <f t="shared" si="239"/>
        <v>0</v>
      </c>
      <c r="Y3069">
        <f>VLOOKUP(RIGHT($X$1,5),Key!$A$9:$B$14,2,FALSE)</f>
        <v>3.7</v>
      </c>
      <c r="Z3069">
        <f t="shared" si="237"/>
        <v>10.199999999999999</v>
      </c>
      <c r="AA3069">
        <f t="shared" si="238"/>
        <v>0</v>
      </c>
    </row>
    <row r="3070" spans="1:27" x14ac:dyDescent="0.3">
      <c r="A3070">
        <v>100067</v>
      </c>
      <c r="B3070">
        <v>230922</v>
      </c>
      <c r="C3070" s="3">
        <v>44130.634027777778</v>
      </c>
      <c r="D3070">
        <v>3</v>
      </c>
      <c r="E3070">
        <v>2</v>
      </c>
      <c r="F3070" t="s">
        <v>26</v>
      </c>
      <c r="G3070">
        <v>1</v>
      </c>
      <c r="H3070">
        <v>66.558589999999995</v>
      </c>
      <c r="I3070">
        <v>17.25</v>
      </c>
      <c r="J3070">
        <v>0.92578130000000003</v>
      </c>
      <c r="K3070">
        <v>94.039060000000006</v>
      </c>
      <c r="L3070" s="3">
        <v>44130.387499999997</v>
      </c>
      <c r="M3070">
        <v>17.18</v>
      </c>
      <c r="N3070" t="s">
        <v>28</v>
      </c>
      <c r="P3070">
        <f>(C3070-Key!$B$1)*24</f>
        <v>0.16666666668606922</v>
      </c>
      <c r="Q3070">
        <f>(Key!$B$2-'17.1'!C3070)*24</f>
        <v>2.7833333333255723</v>
      </c>
      <c r="R3070" s="3">
        <f>C3070-(M3070-Key!$B$5)/(24*Key!$B$6)</f>
        <v>44130.62021296296</v>
      </c>
      <c r="S3070">
        <f>M3070-Key!$B$5</f>
        <v>14.92</v>
      </c>
      <c r="T3070" s="2">
        <f t="shared" si="235"/>
        <v>44129.631944444445</v>
      </c>
      <c r="U3070" t="str">
        <f t="shared" si="236"/>
        <v>10-25-2020 15:10</v>
      </c>
      <c r="V3070">
        <f>IFERROR(IF(W3070=Z3070,VLOOKUP($U3070,[1]C8842!$G$2:$M$145,3,FALSE),0),0)</f>
        <v>0</v>
      </c>
      <c r="W3070">
        <f>VLOOKUP(RIGHT($V$1,5),Key!$A$9:$B$14,2,FALSE)</f>
        <v>10.199999999999999</v>
      </c>
      <c r="X3070">
        <f t="shared" si="239"/>
        <v>0</v>
      </c>
      <c r="Y3070">
        <f>VLOOKUP(RIGHT($X$1,5),Key!$A$9:$B$14,2,FALSE)</f>
        <v>3.7</v>
      </c>
      <c r="Z3070">
        <f t="shared" si="237"/>
        <v>10.199999999999999</v>
      </c>
      <c r="AA3070">
        <f t="shared" si="238"/>
        <v>0</v>
      </c>
    </row>
    <row r="3071" spans="1:27" x14ac:dyDescent="0.3">
      <c r="A3071">
        <v>100067</v>
      </c>
      <c r="B3071">
        <v>230922</v>
      </c>
      <c r="C3071" s="3">
        <v>44130.634027777778</v>
      </c>
      <c r="D3071">
        <v>3</v>
      </c>
      <c r="E3071">
        <v>2</v>
      </c>
      <c r="F3071" t="s">
        <v>26</v>
      </c>
      <c r="G3071">
        <v>2</v>
      </c>
      <c r="H3071">
        <v>63.359380000000002</v>
      </c>
      <c r="I3071">
        <v>20.882809999999999</v>
      </c>
      <c r="J3071">
        <v>1.128906</v>
      </c>
      <c r="K3071">
        <v>94.039060000000006</v>
      </c>
      <c r="L3071" s="3">
        <v>44130.387499999997</v>
      </c>
      <c r="M3071">
        <v>17.18</v>
      </c>
      <c r="N3071" t="s">
        <v>28</v>
      </c>
      <c r="P3071">
        <f>(C3071-Key!$B$1)*24</f>
        <v>0.16666666668606922</v>
      </c>
      <c r="Q3071">
        <f>(Key!$B$2-'17.1'!C3071)*24</f>
        <v>2.7833333333255723</v>
      </c>
      <c r="R3071" s="3">
        <f>C3071-(M3071-Key!$B$5)/(24*Key!$B$6)</f>
        <v>44130.62021296296</v>
      </c>
      <c r="S3071">
        <f>M3071-Key!$B$5</f>
        <v>14.92</v>
      </c>
      <c r="T3071" s="2">
        <f t="shared" si="235"/>
        <v>44129.631944444445</v>
      </c>
      <c r="U3071" t="str">
        <f t="shared" si="236"/>
        <v>10-25-2020 15:10</v>
      </c>
      <c r="V3071">
        <f>IFERROR(IF(W3071=Z3071,VLOOKUP($U3071,[1]C8842!$G$2:$M$145,3,FALSE),0),0)</f>
        <v>0</v>
      </c>
      <c r="W3071">
        <f>VLOOKUP(RIGHT($V$1,5),Key!$A$9:$B$14,2,FALSE)</f>
        <v>10.199999999999999</v>
      </c>
      <c r="X3071">
        <f t="shared" si="239"/>
        <v>0</v>
      </c>
      <c r="Y3071">
        <f>VLOOKUP(RIGHT($X$1,5),Key!$A$9:$B$14,2,FALSE)</f>
        <v>3.7</v>
      </c>
      <c r="Z3071">
        <f t="shared" si="237"/>
        <v>10.199999999999999</v>
      </c>
      <c r="AA3071">
        <f t="shared" si="238"/>
        <v>0</v>
      </c>
    </row>
    <row r="3072" spans="1:27" x14ac:dyDescent="0.3">
      <c r="A3072">
        <v>100067</v>
      </c>
      <c r="B3072">
        <v>230922</v>
      </c>
      <c r="C3072" s="3">
        <v>44130.634027777778</v>
      </c>
      <c r="D3072">
        <v>3</v>
      </c>
      <c r="E3072">
        <v>2</v>
      </c>
      <c r="F3072" t="s">
        <v>26</v>
      </c>
      <c r="G3072">
        <v>2</v>
      </c>
      <c r="H3072">
        <v>67.53125</v>
      </c>
      <c r="I3072">
        <v>22.433589999999999</v>
      </c>
      <c r="J3072">
        <v>1.1171880000000001</v>
      </c>
      <c r="K3072">
        <v>94.039060000000006</v>
      </c>
      <c r="L3072" s="3">
        <v>44130.387499999997</v>
      </c>
      <c r="M3072">
        <v>17.18</v>
      </c>
      <c r="N3072" t="s">
        <v>28</v>
      </c>
      <c r="P3072">
        <f>(C3072-Key!$B$1)*24</f>
        <v>0.16666666668606922</v>
      </c>
      <c r="Q3072">
        <f>(Key!$B$2-'17.1'!C3072)*24</f>
        <v>2.7833333333255723</v>
      </c>
      <c r="R3072" s="3">
        <f>C3072-(M3072-Key!$B$5)/(24*Key!$B$6)</f>
        <v>44130.62021296296</v>
      </c>
      <c r="S3072">
        <f>M3072-Key!$B$5</f>
        <v>14.92</v>
      </c>
      <c r="T3072" s="2">
        <f t="shared" si="235"/>
        <v>44129.631944444445</v>
      </c>
      <c r="U3072" t="str">
        <f t="shared" si="236"/>
        <v>10-25-2020 15:10</v>
      </c>
      <c r="V3072">
        <f>IFERROR(IF(W3072=Z3072,VLOOKUP($U3072,[1]C8842!$G$2:$M$145,3,FALSE),0),0)</f>
        <v>0</v>
      </c>
      <c r="W3072">
        <f>VLOOKUP(RIGHT($V$1,5),Key!$A$9:$B$14,2,FALSE)</f>
        <v>10.199999999999999</v>
      </c>
      <c r="X3072">
        <f t="shared" si="239"/>
        <v>0</v>
      </c>
      <c r="Y3072">
        <f>VLOOKUP(RIGHT($X$1,5),Key!$A$9:$B$14,2,FALSE)</f>
        <v>3.7</v>
      </c>
      <c r="Z3072">
        <f t="shared" si="237"/>
        <v>10.199999999999999</v>
      </c>
      <c r="AA3072">
        <f t="shared" si="238"/>
        <v>0</v>
      </c>
    </row>
    <row r="3073" spans="1:27" x14ac:dyDescent="0.3">
      <c r="A3073">
        <v>100067</v>
      </c>
      <c r="B3073">
        <v>230922</v>
      </c>
      <c r="C3073" s="3">
        <v>44130.634027777778</v>
      </c>
      <c r="D3073">
        <v>3</v>
      </c>
      <c r="E3073">
        <v>2</v>
      </c>
      <c r="F3073" t="s">
        <v>26</v>
      </c>
      <c r="G3073">
        <v>1</v>
      </c>
      <c r="H3073">
        <v>60.859380000000002</v>
      </c>
      <c r="I3073">
        <v>16.753910000000001</v>
      </c>
      <c r="J3073">
        <v>0.9921875</v>
      </c>
      <c r="K3073">
        <v>95.039060000000006</v>
      </c>
      <c r="L3073" s="3">
        <v>44130.387499999997</v>
      </c>
      <c r="M3073">
        <v>17.18</v>
      </c>
      <c r="N3073" t="s">
        <v>28</v>
      </c>
      <c r="P3073">
        <f>(C3073-Key!$B$1)*24</f>
        <v>0.16666666668606922</v>
      </c>
      <c r="Q3073">
        <f>(Key!$B$2-'17.1'!C3073)*24</f>
        <v>2.7833333333255723</v>
      </c>
      <c r="R3073" s="3">
        <f>C3073-(M3073-Key!$B$5)/(24*Key!$B$6)</f>
        <v>44130.62021296296</v>
      </c>
      <c r="S3073">
        <f>M3073-Key!$B$5</f>
        <v>14.92</v>
      </c>
      <c r="T3073" s="2">
        <f t="shared" si="235"/>
        <v>44129.631944444445</v>
      </c>
      <c r="U3073" t="str">
        <f t="shared" si="236"/>
        <v>10-25-2020 15:10</v>
      </c>
      <c r="V3073">
        <f>IFERROR(IF(W3073=Z3073,VLOOKUP($U3073,[1]C8842!$G$2:$M$145,3,FALSE),0),0)</f>
        <v>0</v>
      </c>
      <c r="W3073">
        <f>VLOOKUP(RIGHT($V$1,5),Key!$A$9:$B$14,2,FALSE)</f>
        <v>10.199999999999999</v>
      </c>
      <c r="X3073">
        <f t="shared" si="239"/>
        <v>0</v>
      </c>
      <c r="Y3073">
        <f>VLOOKUP(RIGHT($X$1,5),Key!$A$9:$B$14,2,FALSE)</f>
        <v>3.7</v>
      </c>
      <c r="Z3073">
        <f t="shared" si="237"/>
        <v>10.199999999999999</v>
      </c>
      <c r="AA3073">
        <f t="shared" si="238"/>
        <v>0</v>
      </c>
    </row>
    <row r="3074" spans="1:27" x14ac:dyDescent="0.3">
      <c r="A3074">
        <v>100067</v>
      </c>
      <c r="B3074">
        <v>230922</v>
      </c>
      <c r="C3074" s="3">
        <v>44130.634027777778</v>
      </c>
      <c r="D3074">
        <v>2</v>
      </c>
      <c r="E3074">
        <v>1</v>
      </c>
      <c r="F3074" t="s">
        <v>26</v>
      </c>
      <c r="G3074">
        <v>1</v>
      </c>
      <c r="H3074">
        <v>68.109380000000002</v>
      </c>
      <c r="I3074">
        <v>15.179690000000001</v>
      </c>
      <c r="J3074">
        <v>0.82421880000000003</v>
      </c>
      <c r="K3074">
        <v>82.035160000000005</v>
      </c>
      <c r="L3074" s="3">
        <v>44130.387499999997</v>
      </c>
      <c r="M3074">
        <v>17.18</v>
      </c>
      <c r="N3074" t="s">
        <v>28</v>
      </c>
      <c r="P3074">
        <f>(C3074-Key!$B$1)*24</f>
        <v>0.16666666668606922</v>
      </c>
      <c r="Q3074">
        <f>(Key!$B$2-'17.1'!C3074)*24</f>
        <v>2.7833333333255723</v>
      </c>
      <c r="R3074" s="3">
        <f>C3074-(M3074-Key!$B$5)/(24*Key!$B$6)</f>
        <v>44130.62021296296</v>
      </c>
      <c r="S3074">
        <f>M3074-Key!$B$5</f>
        <v>14.92</v>
      </c>
      <c r="T3074" s="2">
        <f t="shared" si="235"/>
        <v>44129.631944444445</v>
      </c>
      <c r="U3074" t="str">
        <f t="shared" si="236"/>
        <v>10-25-2020 15:10</v>
      </c>
      <c r="V3074">
        <f>IFERROR(IF(W3074=Z3074,VLOOKUP($U3074,[1]C8842!$G$2:$M$145,3,FALSE),0),0)</f>
        <v>0</v>
      </c>
      <c r="W3074">
        <f>VLOOKUP(RIGHT($V$1,5),Key!$A$9:$B$14,2,FALSE)</f>
        <v>10.199999999999999</v>
      </c>
      <c r="X3074">
        <f t="shared" si="239"/>
        <v>0</v>
      </c>
      <c r="Y3074">
        <f>VLOOKUP(RIGHT($X$1,5),Key!$A$9:$B$14,2,FALSE)</f>
        <v>3.7</v>
      </c>
      <c r="Z3074">
        <f t="shared" si="237"/>
        <v>10.199999999999999</v>
      </c>
      <c r="AA3074">
        <f t="shared" si="238"/>
        <v>0</v>
      </c>
    </row>
    <row r="3075" spans="1:27" x14ac:dyDescent="0.3">
      <c r="A3075">
        <v>100067</v>
      </c>
      <c r="B3075">
        <v>230922</v>
      </c>
      <c r="C3075" s="3">
        <v>44130.634027777778</v>
      </c>
      <c r="D3075">
        <v>3</v>
      </c>
      <c r="E3075">
        <v>2</v>
      </c>
      <c r="F3075" t="s">
        <v>26</v>
      </c>
      <c r="G3075">
        <v>3</v>
      </c>
      <c r="H3075">
        <v>57.144530000000003</v>
      </c>
      <c r="I3075">
        <v>39.664059999999999</v>
      </c>
      <c r="J3075">
        <v>2.125</v>
      </c>
      <c r="K3075">
        <v>94.039060000000006</v>
      </c>
      <c r="L3075" s="3">
        <v>44130.387499999997</v>
      </c>
      <c r="M3075">
        <v>17.18</v>
      </c>
      <c r="N3075" t="s">
        <v>28</v>
      </c>
      <c r="P3075">
        <f>(C3075-Key!$B$1)*24</f>
        <v>0.16666666668606922</v>
      </c>
      <c r="Q3075">
        <f>(Key!$B$2-'17.1'!C3075)*24</f>
        <v>2.7833333333255723</v>
      </c>
      <c r="R3075" s="3">
        <f>C3075-(M3075-Key!$B$5)/(24*Key!$B$6)</f>
        <v>44130.62021296296</v>
      </c>
      <c r="S3075">
        <f>M3075-Key!$B$5</f>
        <v>14.92</v>
      </c>
      <c r="T3075" s="2">
        <f t="shared" ref="T3075:T3138" si="240">ROUND(C3075*24*60/10,0)/(24*6)-1</f>
        <v>44129.631944444445</v>
      </c>
      <c r="U3075" t="str">
        <f t="shared" ref="U3075:U3138" si="241">TEXT(T3075,"mm-dd-yyyy hh:mm")</f>
        <v>10-25-2020 15:10</v>
      </c>
      <c r="V3075">
        <f>IFERROR(IF(W3075=Z3075,VLOOKUP($U3075,[1]C8842!$G$2:$M$145,3,FALSE),0),0)</f>
        <v>0</v>
      </c>
      <c r="W3075">
        <f>VLOOKUP(RIGHT($V$1,5),Key!$A$9:$B$14,2,FALSE)</f>
        <v>10.199999999999999</v>
      </c>
      <c r="X3075">
        <f t="shared" si="239"/>
        <v>0</v>
      </c>
      <c r="Y3075">
        <f>VLOOKUP(RIGHT($X$1,5),Key!$A$9:$B$14,2,FALSE)</f>
        <v>3.7</v>
      </c>
      <c r="Z3075">
        <f t="shared" ref="Z3075:Z3138" si="242">M3075-MIN(ABS(Y3075-M3075),ABS(W3075-M3075))</f>
        <v>10.199999999999999</v>
      </c>
      <c r="AA3075">
        <f t="shared" ref="AA3075:AA3138" si="243">SUM(V3075,X3075)</f>
        <v>0</v>
      </c>
    </row>
    <row r="3076" spans="1:27" x14ac:dyDescent="0.3">
      <c r="A3076">
        <v>100067</v>
      </c>
      <c r="B3076">
        <v>230922</v>
      </c>
      <c r="C3076" s="3">
        <v>44130.634027777778</v>
      </c>
      <c r="D3076">
        <v>1</v>
      </c>
      <c r="E3076">
        <v>1</v>
      </c>
      <c r="F3076" t="s">
        <v>25</v>
      </c>
      <c r="G3076">
        <v>1</v>
      </c>
      <c r="H3076">
        <v>66.351560000000006</v>
      </c>
      <c r="I3076">
        <v>15.847659999999999</v>
      </c>
      <c r="J3076">
        <v>0.875</v>
      </c>
      <c r="K3076">
        <v>56.023440000000001</v>
      </c>
      <c r="L3076" s="3">
        <v>44130.387499999997</v>
      </c>
      <c r="M3076">
        <v>17.18</v>
      </c>
      <c r="N3076" t="s">
        <v>28</v>
      </c>
      <c r="P3076">
        <f>(C3076-Key!$B$1)*24</f>
        <v>0.16666666668606922</v>
      </c>
      <c r="Q3076">
        <f>(Key!$B$2-'17.1'!C3076)*24</f>
        <v>2.7833333333255723</v>
      </c>
      <c r="R3076" s="3">
        <f>C3076-(M3076-Key!$B$5)/(24*Key!$B$6)</f>
        <v>44130.62021296296</v>
      </c>
      <c r="S3076">
        <f>M3076-Key!$B$5</f>
        <v>14.92</v>
      </c>
      <c r="T3076" s="2">
        <f t="shared" si="240"/>
        <v>44129.631944444445</v>
      </c>
      <c r="U3076" t="str">
        <f t="shared" si="241"/>
        <v>10-25-2020 15:10</v>
      </c>
      <c r="V3076">
        <f>IFERROR(IF(W3076=Z3076,VLOOKUP($U3076,[1]C8842!$G$2:$M$145,3,FALSE),0),0)</f>
        <v>0</v>
      </c>
      <c r="W3076">
        <f>VLOOKUP(RIGHT($V$1,5),Key!$A$9:$B$14,2,FALSE)</f>
        <v>10.199999999999999</v>
      </c>
      <c r="X3076">
        <f t="shared" ref="X3076:X3139" si="244">$X$2</f>
        <v>0</v>
      </c>
      <c r="Y3076">
        <f>VLOOKUP(RIGHT($X$1,5),Key!$A$9:$B$14,2,FALSE)</f>
        <v>3.7</v>
      </c>
      <c r="Z3076">
        <f t="shared" si="242"/>
        <v>10.199999999999999</v>
      </c>
      <c r="AA3076">
        <f t="shared" si="243"/>
        <v>0</v>
      </c>
    </row>
    <row r="3077" spans="1:27" x14ac:dyDescent="0.3">
      <c r="A3077">
        <v>100067</v>
      </c>
      <c r="B3077">
        <v>230922</v>
      </c>
      <c r="C3077" s="3">
        <v>44130.634027777778</v>
      </c>
      <c r="D3077">
        <v>3</v>
      </c>
      <c r="E3077">
        <v>2</v>
      </c>
      <c r="F3077" t="s">
        <v>26</v>
      </c>
      <c r="G3077">
        <v>1</v>
      </c>
      <c r="H3077">
        <v>65.164060000000006</v>
      </c>
      <c r="I3077">
        <v>18.785160000000001</v>
      </c>
      <c r="J3077">
        <v>1.011719</v>
      </c>
      <c r="K3077">
        <v>93.039060000000006</v>
      </c>
      <c r="L3077" s="3">
        <v>44130.387499999997</v>
      </c>
      <c r="M3077">
        <v>17.18</v>
      </c>
      <c r="N3077" t="s">
        <v>28</v>
      </c>
      <c r="P3077">
        <f>(C3077-Key!$B$1)*24</f>
        <v>0.16666666668606922</v>
      </c>
      <c r="Q3077">
        <f>(Key!$B$2-'17.1'!C3077)*24</f>
        <v>2.7833333333255723</v>
      </c>
      <c r="R3077" s="3">
        <f>C3077-(M3077-Key!$B$5)/(24*Key!$B$6)</f>
        <v>44130.62021296296</v>
      </c>
      <c r="S3077">
        <f>M3077-Key!$B$5</f>
        <v>14.92</v>
      </c>
      <c r="T3077" s="2">
        <f t="shared" si="240"/>
        <v>44129.631944444445</v>
      </c>
      <c r="U3077" t="str">
        <f t="shared" si="241"/>
        <v>10-25-2020 15:10</v>
      </c>
      <c r="V3077">
        <f>IFERROR(IF(W3077=Z3077,VLOOKUP($U3077,[1]C8842!$G$2:$M$145,3,FALSE),0),0)</f>
        <v>0</v>
      </c>
      <c r="W3077">
        <f>VLOOKUP(RIGHT($V$1,5),Key!$A$9:$B$14,2,FALSE)</f>
        <v>10.199999999999999</v>
      </c>
      <c r="X3077">
        <f t="shared" si="244"/>
        <v>0</v>
      </c>
      <c r="Y3077">
        <f>VLOOKUP(RIGHT($X$1,5),Key!$A$9:$B$14,2,FALSE)</f>
        <v>3.7</v>
      </c>
      <c r="Z3077">
        <f t="shared" si="242"/>
        <v>10.199999999999999</v>
      </c>
      <c r="AA3077">
        <f t="shared" si="243"/>
        <v>0</v>
      </c>
    </row>
    <row r="3078" spans="1:27" x14ac:dyDescent="0.3">
      <c r="A3078">
        <v>100067</v>
      </c>
      <c r="B3078">
        <v>230922</v>
      </c>
      <c r="C3078" s="3">
        <v>44130.634027777778</v>
      </c>
      <c r="D3078">
        <v>3</v>
      </c>
      <c r="E3078">
        <v>2</v>
      </c>
      <c r="F3078" t="s">
        <v>26</v>
      </c>
      <c r="G3078">
        <v>1</v>
      </c>
      <c r="H3078">
        <v>65.664060000000006</v>
      </c>
      <c r="I3078">
        <v>19.203130000000002</v>
      </c>
      <c r="J3078">
        <v>1.019531</v>
      </c>
      <c r="K3078">
        <v>96.039060000000006</v>
      </c>
      <c r="L3078" s="3">
        <v>44130.387499999997</v>
      </c>
      <c r="M3078">
        <v>17.18</v>
      </c>
      <c r="N3078" t="s">
        <v>28</v>
      </c>
      <c r="P3078">
        <f>(C3078-Key!$B$1)*24</f>
        <v>0.16666666668606922</v>
      </c>
      <c r="Q3078">
        <f>(Key!$B$2-'17.1'!C3078)*24</f>
        <v>2.7833333333255723</v>
      </c>
      <c r="R3078" s="3">
        <f>C3078-(M3078-Key!$B$5)/(24*Key!$B$6)</f>
        <v>44130.62021296296</v>
      </c>
      <c r="S3078">
        <f>M3078-Key!$B$5</f>
        <v>14.92</v>
      </c>
      <c r="T3078" s="2">
        <f t="shared" si="240"/>
        <v>44129.631944444445</v>
      </c>
      <c r="U3078" t="str">
        <f t="shared" si="241"/>
        <v>10-25-2020 15:10</v>
      </c>
      <c r="V3078">
        <f>IFERROR(IF(W3078=Z3078,VLOOKUP($U3078,[1]C8842!$G$2:$M$145,3,FALSE),0),0)</f>
        <v>0</v>
      </c>
      <c r="W3078">
        <f>VLOOKUP(RIGHT($V$1,5),Key!$A$9:$B$14,2,FALSE)</f>
        <v>10.199999999999999</v>
      </c>
      <c r="X3078">
        <f t="shared" si="244"/>
        <v>0</v>
      </c>
      <c r="Y3078">
        <f>VLOOKUP(RIGHT($X$1,5),Key!$A$9:$B$14,2,FALSE)</f>
        <v>3.7</v>
      </c>
      <c r="Z3078">
        <f t="shared" si="242"/>
        <v>10.199999999999999</v>
      </c>
      <c r="AA3078">
        <f t="shared" si="243"/>
        <v>0</v>
      </c>
    </row>
    <row r="3079" spans="1:27" x14ac:dyDescent="0.3">
      <c r="A3079">
        <v>100067</v>
      </c>
      <c r="B3079">
        <v>230922</v>
      </c>
      <c r="C3079" s="3">
        <v>44130.634027777778</v>
      </c>
      <c r="D3079">
        <v>3</v>
      </c>
      <c r="E3079">
        <v>2</v>
      </c>
      <c r="F3079" t="s">
        <v>26</v>
      </c>
      <c r="G3079">
        <v>1</v>
      </c>
      <c r="H3079">
        <v>69.542969999999997</v>
      </c>
      <c r="I3079">
        <v>15.60938</v>
      </c>
      <c r="J3079">
        <v>0.82421880000000003</v>
      </c>
      <c r="K3079">
        <v>92.039060000000006</v>
      </c>
      <c r="L3079" s="3">
        <v>44130.387499999997</v>
      </c>
      <c r="M3079">
        <v>17.18</v>
      </c>
      <c r="N3079" t="s">
        <v>28</v>
      </c>
      <c r="P3079">
        <f>(C3079-Key!$B$1)*24</f>
        <v>0.16666666668606922</v>
      </c>
      <c r="Q3079">
        <f>(Key!$B$2-'17.1'!C3079)*24</f>
        <v>2.7833333333255723</v>
      </c>
      <c r="R3079" s="3">
        <f>C3079-(M3079-Key!$B$5)/(24*Key!$B$6)</f>
        <v>44130.62021296296</v>
      </c>
      <c r="S3079">
        <f>M3079-Key!$B$5</f>
        <v>14.92</v>
      </c>
      <c r="T3079" s="2">
        <f t="shared" si="240"/>
        <v>44129.631944444445</v>
      </c>
      <c r="U3079" t="str">
        <f t="shared" si="241"/>
        <v>10-25-2020 15:10</v>
      </c>
      <c r="V3079">
        <f>IFERROR(IF(W3079=Z3079,VLOOKUP($U3079,[1]C8842!$G$2:$M$145,3,FALSE),0),0)</f>
        <v>0</v>
      </c>
      <c r="W3079">
        <f>VLOOKUP(RIGHT($V$1,5),Key!$A$9:$B$14,2,FALSE)</f>
        <v>10.199999999999999</v>
      </c>
      <c r="X3079">
        <f t="shared" si="244"/>
        <v>0</v>
      </c>
      <c r="Y3079">
        <f>VLOOKUP(RIGHT($X$1,5),Key!$A$9:$B$14,2,FALSE)</f>
        <v>3.7</v>
      </c>
      <c r="Z3079">
        <f t="shared" si="242"/>
        <v>10.199999999999999</v>
      </c>
      <c r="AA3079">
        <f t="shared" si="243"/>
        <v>0</v>
      </c>
    </row>
    <row r="3080" spans="1:27" x14ac:dyDescent="0.3">
      <c r="A3080">
        <v>100067</v>
      </c>
      <c r="B3080">
        <v>230922</v>
      </c>
      <c r="C3080" s="3">
        <v>44130.634027777778</v>
      </c>
      <c r="D3080">
        <v>0</v>
      </c>
      <c r="E3080">
        <v>2</v>
      </c>
      <c r="F3080" t="s">
        <v>25</v>
      </c>
      <c r="G3080">
        <v>2</v>
      </c>
      <c r="H3080">
        <v>65.011719999999997</v>
      </c>
      <c r="I3080">
        <v>20.523440000000001</v>
      </c>
      <c r="J3080">
        <v>1.0859380000000001</v>
      </c>
      <c r="K3080">
        <v>47.019530000000003</v>
      </c>
      <c r="L3080" s="3">
        <v>44130.387499999997</v>
      </c>
      <c r="M3080">
        <v>17.18</v>
      </c>
      <c r="N3080" t="s">
        <v>28</v>
      </c>
      <c r="P3080">
        <f>(C3080-Key!$B$1)*24</f>
        <v>0.16666666668606922</v>
      </c>
      <c r="Q3080">
        <f>(Key!$B$2-'17.1'!C3080)*24</f>
        <v>2.7833333333255723</v>
      </c>
      <c r="R3080" s="3">
        <f>C3080-(M3080-Key!$B$5)/(24*Key!$B$6)</f>
        <v>44130.62021296296</v>
      </c>
      <c r="S3080">
        <f>M3080-Key!$B$5</f>
        <v>14.92</v>
      </c>
      <c r="T3080" s="2">
        <f t="shared" si="240"/>
        <v>44129.631944444445</v>
      </c>
      <c r="U3080" t="str">
        <f t="shared" si="241"/>
        <v>10-25-2020 15:10</v>
      </c>
      <c r="V3080">
        <f>IFERROR(IF(W3080=Z3080,VLOOKUP($U3080,[1]C8842!$G$2:$M$145,3,FALSE),0),0)</f>
        <v>0</v>
      </c>
      <c r="W3080">
        <f>VLOOKUP(RIGHT($V$1,5),Key!$A$9:$B$14,2,FALSE)</f>
        <v>10.199999999999999</v>
      </c>
      <c r="X3080">
        <f t="shared" si="244"/>
        <v>0</v>
      </c>
      <c r="Y3080">
        <f>VLOOKUP(RIGHT($X$1,5),Key!$A$9:$B$14,2,FALSE)</f>
        <v>3.7</v>
      </c>
      <c r="Z3080">
        <f t="shared" si="242"/>
        <v>10.199999999999999</v>
      </c>
      <c r="AA3080">
        <f t="shared" si="243"/>
        <v>0</v>
      </c>
    </row>
    <row r="3081" spans="1:27" x14ac:dyDescent="0.3">
      <c r="A3081">
        <v>100067</v>
      </c>
      <c r="B3081">
        <v>230922</v>
      </c>
      <c r="C3081" s="3">
        <v>44130.634027777778</v>
      </c>
      <c r="D3081">
        <v>1</v>
      </c>
      <c r="E3081">
        <v>1</v>
      </c>
      <c r="F3081" t="s">
        <v>25</v>
      </c>
      <c r="G3081">
        <v>1</v>
      </c>
      <c r="H3081">
        <v>61.417969999999997</v>
      </c>
      <c r="I3081">
        <v>13.79688</v>
      </c>
      <c r="J3081">
        <v>0.85546880000000003</v>
      </c>
      <c r="K3081">
        <v>58.023440000000001</v>
      </c>
      <c r="L3081" s="3">
        <v>44130.387499999997</v>
      </c>
      <c r="M3081">
        <v>17.18</v>
      </c>
      <c r="N3081" t="s">
        <v>28</v>
      </c>
      <c r="P3081">
        <f>(C3081-Key!$B$1)*24</f>
        <v>0.16666666668606922</v>
      </c>
      <c r="Q3081">
        <f>(Key!$B$2-'17.1'!C3081)*24</f>
        <v>2.7833333333255723</v>
      </c>
      <c r="R3081" s="3">
        <f>C3081-(M3081-Key!$B$5)/(24*Key!$B$6)</f>
        <v>44130.62021296296</v>
      </c>
      <c r="S3081">
        <f>M3081-Key!$B$5</f>
        <v>14.92</v>
      </c>
      <c r="T3081" s="2">
        <f t="shared" si="240"/>
        <v>44129.631944444445</v>
      </c>
      <c r="U3081" t="str">
        <f t="shared" si="241"/>
        <v>10-25-2020 15:10</v>
      </c>
      <c r="V3081">
        <f>IFERROR(IF(W3081=Z3081,VLOOKUP($U3081,[1]C8842!$G$2:$M$145,3,FALSE),0),0)</f>
        <v>0</v>
      </c>
      <c r="W3081">
        <f>VLOOKUP(RIGHT($V$1,5),Key!$A$9:$B$14,2,FALSE)</f>
        <v>10.199999999999999</v>
      </c>
      <c r="X3081">
        <f t="shared" si="244"/>
        <v>0</v>
      </c>
      <c r="Y3081">
        <f>VLOOKUP(RIGHT($X$1,5),Key!$A$9:$B$14,2,FALSE)</f>
        <v>3.7</v>
      </c>
      <c r="Z3081">
        <f t="shared" si="242"/>
        <v>10.199999999999999</v>
      </c>
      <c r="AA3081">
        <f t="shared" si="243"/>
        <v>0</v>
      </c>
    </row>
    <row r="3082" spans="1:27" x14ac:dyDescent="0.3">
      <c r="A3082">
        <v>100067</v>
      </c>
      <c r="B3082">
        <v>230922</v>
      </c>
      <c r="C3082" s="3">
        <v>44130.634722222225</v>
      </c>
      <c r="D3082">
        <v>3</v>
      </c>
      <c r="E3082">
        <v>2</v>
      </c>
      <c r="F3082" t="s">
        <v>26</v>
      </c>
      <c r="G3082">
        <v>2</v>
      </c>
      <c r="H3082">
        <v>65.519530000000003</v>
      </c>
      <c r="I3082">
        <v>21.34375</v>
      </c>
      <c r="J3082">
        <v>1.109375</v>
      </c>
      <c r="K3082">
        <v>94.039060000000006</v>
      </c>
      <c r="L3082" s="3">
        <v>44130.387499999997</v>
      </c>
      <c r="M3082">
        <v>17.18</v>
      </c>
      <c r="N3082" t="s">
        <v>28</v>
      </c>
      <c r="P3082">
        <f>(C3082-Key!$B$1)*24</f>
        <v>0.18333333340706304</v>
      </c>
      <c r="Q3082">
        <f>(Key!$B$2-'17.1'!C3082)*24</f>
        <v>2.7666666666045785</v>
      </c>
      <c r="R3082" s="3">
        <f>C3082-(M3082-Key!$B$5)/(24*Key!$B$6)</f>
        <v>44130.620907407407</v>
      </c>
      <c r="S3082">
        <f>M3082-Key!$B$5</f>
        <v>14.92</v>
      </c>
      <c r="T3082" s="2">
        <f t="shared" si="240"/>
        <v>44129.631944444445</v>
      </c>
      <c r="U3082" t="str">
        <f t="shared" si="241"/>
        <v>10-25-2020 15:10</v>
      </c>
      <c r="V3082">
        <f>IFERROR(IF(W3082=Z3082,VLOOKUP($U3082,[1]C8842!$G$2:$M$145,3,FALSE),0),0)</f>
        <v>0</v>
      </c>
      <c r="W3082">
        <f>VLOOKUP(RIGHT($V$1,5),Key!$A$9:$B$14,2,FALSE)</f>
        <v>10.199999999999999</v>
      </c>
      <c r="X3082">
        <f t="shared" si="244"/>
        <v>0</v>
      </c>
      <c r="Y3082">
        <f>VLOOKUP(RIGHT($X$1,5),Key!$A$9:$B$14,2,FALSE)</f>
        <v>3.7</v>
      </c>
      <c r="Z3082">
        <f t="shared" si="242"/>
        <v>10.199999999999999</v>
      </c>
      <c r="AA3082">
        <f t="shared" si="243"/>
        <v>0</v>
      </c>
    </row>
    <row r="3083" spans="1:27" x14ac:dyDescent="0.3">
      <c r="A3083">
        <v>100067</v>
      </c>
      <c r="B3083">
        <v>230922</v>
      </c>
      <c r="C3083" s="3">
        <v>44130.634722222225</v>
      </c>
      <c r="D3083">
        <v>2</v>
      </c>
      <c r="E3083">
        <v>1</v>
      </c>
      <c r="F3083" t="s">
        <v>26</v>
      </c>
      <c r="G3083">
        <v>1</v>
      </c>
      <c r="H3083">
        <v>71.570310000000006</v>
      </c>
      <c r="I3083">
        <v>16.63672</v>
      </c>
      <c r="J3083">
        <v>0.83984380000000003</v>
      </c>
      <c r="K3083">
        <v>82.035160000000005</v>
      </c>
      <c r="L3083" s="3">
        <v>44130.387499999997</v>
      </c>
      <c r="M3083">
        <v>17.18</v>
      </c>
      <c r="N3083" t="s">
        <v>28</v>
      </c>
      <c r="P3083">
        <f>(C3083-Key!$B$1)*24</f>
        <v>0.18333333340706304</v>
      </c>
      <c r="Q3083">
        <f>(Key!$B$2-'17.1'!C3083)*24</f>
        <v>2.7666666666045785</v>
      </c>
      <c r="R3083" s="3">
        <f>C3083-(M3083-Key!$B$5)/(24*Key!$B$6)</f>
        <v>44130.620907407407</v>
      </c>
      <c r="S3083">
        <f>M3083-Key!$B$5</f>
        <v>14.92</v>
      </c>
      <c r="T3083" s="2">
        <f t="shared" si="240"/>
        <v>44129.631944444445</v>
      </c>
      <c r="U3083" t="str">
        <f t="shared" si="241"/>
        <v>10-25-2020 15:10</v>
      </c>
      <c r="V3083">
        <f>IFERROR(IF(W3083=Z3083,VLOOKUP($U3083,[1]C8842!$G$2:$M$145,3,FALSE),0),0)</f>
        <v>0</v>
      </c>
      <c r="W3083">
        <f>VLOOKUP(RIGHT($V$1,5),Key!$A$9:$B$14,2,FALSE)</f>
        <v>10.199999999999999</v>
      </c>
      <c r="X3083">
        <f t="shared" si="244"/>
        <v>0</v>
      </c>
      <c r="Y3083">
        <f>VLOOKUP(RIGHT($X$1,5),Key!$A$9:$B$14,2,FALSE)</f>
        <v>3.7</v>
      </c>
      <c r="Z3083">
        <f t="shared" si="242"/>
        <v>10.199999999999999</v>
      </c>
      <c r="AA3083">
        <f t="shared" si="243"/>
        <v>0</v>
      </c>
    </row>
    <row r="3084" spans="1:27" x14ac:dyDescent="0.3">
      <c r="A3084">
        <v>100067</v>
      </c>
      <c r="B3084">
        <v>230922</v>
      </c>
      <c r="C3084" s="3">
        <v>44130.634722222225</v>
      </c>
      <c r="D3084">
        <v>3</v>
      </c>
      <c r="E3084">
        <v>2</v>
      </c>
      <c r="F3084" t="s">
        <v>26</v>
      </c>
      <c r="G3084">
        <v>1</v>
      </c>
      <c r="H3084">
        <v>63.28125</v>
      </c>
      <c r="I3084">
        <v>17.76172</v>
      </c>
      <c r="J3084">
        <v>0.99609380000000003</v>
      </c>
      <c r="K3084">
        <v>93.039060000000006</v>
      </c>
      <c r="L3084" s="3">
        <v>44130.387499999997</v>
      </c>
      <c r="M3084">
        <v>17.18</v>
      </c>
      <c r="N3084" t="s">
        <v>28</v>
      </c>
      <c r="P3084">
        <f>(C3084-Key!$B$1)*24</f>
        <v>0.18333333340706304</v>
      </c>
      <c r="Q3084">
        <f>(Key!$B$2-'17.1'!C3084)*24</f>
        <v>2.7666666666045785</v>
      </c>
      <c r="R3084" s="3">
        <f>C3084-(M3084-Key!$B$5)/(24*Key!$B$6)</f>
        <v>44130.620907407407</v>
      </c>
      <c r="S3084">
        <f>M3084-Key!$B$5</f>
        <v>14.92</v>
      </c>
      <c r="T3084" s="2">
        <f t="shared" si="240"/>
        <v>44129.631944444445</v>
      </c>
      <c r="U3084" t="str">
        <f t="shared" si="241"/>
        <v>10-25-2020 15:10</v>
      </c>
      <c r="V3084">
        <f>IFERROR(IF(W3084=Z3084,VLOOKUP($U3084,[1]C8842!$G$2:$M$145,3,FALSE),0),0)</f>
        <v>0</v>
      </c>
      <c r="W3084">
        <f>VLOOKUP(RIGHT($V$1,5),Key!$A$9:$B$14,2,FALSE)</f>
        <v>10.199999999999999</v>
      </c>
      <c r="X3084">
        <f t="shared" si="244"/>
        <v>0</v>
      </c>
      <c r="Y3084">
        <f>VLOOKUP(RIGHT($X$1,5),Key!$A$9:$B$14,2,FALSE)</f>
        <v>3.7</v>
      </c>
      <c r="Z3084">
        <f t="shared" si="242"/>
        <v>10.199999999999999</v>
      </c>
      <c r="AA3084">
        <f t="shared" si="243"/>
        <v>0</v>
      </c>
    </row>
    <row r="3085" spans="1:27" x14ac:dyDescent="0.3">
      <c r="A3085">
        <v>100067</v>
      </c>
      <c r="B3085">
        <v>230922</v>
      </c>
      <c r="C3085" s="3">
        <v>44130.634722222225</v>
      </c>
      <c r="D3085">
        <v>3</v>
      </c>
      <c r="E3085">
        <v>2</v>
      </c>
      <c r="F3085" t="s">
        <v>26</v>
      </c>
      <c r="G3085">
        <v>4</v>
      </c>
      <c r="H3085">
        <v>63.996090000000002</v>
      </c>
      <c r="I3085">
        <v>68.84375</v>
      </c>
      <c r="J3085">
        <v>3.1132810000000002</v>
      </c>
      <c r="K3085">
        <v>94.039060000000006</v>
      </c>
      <c r="L3085" s="3">
        <v>44130.387499999997</v>
      </c>
      <c r="M3085">
        <v>17.18</v>
      </c>
      <c r="N3085" t="s">
        <v>28</v>
      </c>
      <c r="P3085">
        <f>(C3085-Key!$B$1)*24</f>
        <v>0.18333333340706304</v>
      </c>
      <c r="Q3085">
        <f>(Key!$B$2-'17.1'!C3085)*24</f>
        <v>2.7666666666045785</v>
      </c>
      <c r="R3085" s="3">
        <f>C3085-(M3085-Key!$B$5)/(24*Key!$B$6)</f>
        <v>44130.620907407407</v>
      </c>
      <c r="S3085">
        <f>M3085-Key!$B$5</f>
        <v>14.92</v>
      </c>
      <c r="T3085" s="2">
        <f t="shared" si="240"/>
        <v>44129.631944444445</v>
      </c>
      <c r="U3085" t="str">
        <f t="shared" si="241"/>
        <v>10-25-2020 15:10</v>
      </c>
      <c r="V3085">
        <f>IFERROR(IF(W3085=Z3085,VLOOKUP($U3085,[1]C8842!$G$2:$M$145,3,FALSE),0),0)</f>
        <v>0</v>
      </c>
      <c r="W3085">
        <f>VLOOKUP(RIGHT($V$1,5),Key!$A$9:$B$14,2,FALSE)</f>
        <v>10.199999999999999</v>
      </c>
      <c r="X3085">
        <f t="shared" si="244"/>
        <v>0</v>
      </c>
      <c r="Y3085">
        <f>VLOOKUP(RIGHT($X$1,5),Key!$A$9:$B$14,2,FALSE)</f>
        <v>3.7</v>
      </c>
      <c r="Z3085">
        <f t="shared" si="242"/>
        <v>10.199999999999999</v>
      </c>
      <c r="AA3085">
        <f t="shared" si="243"/>
        <v>0</v>
      </c>
    </row>
    <row r="3086" spans="1:27" x14ac:dyDescent="0.3">
      <c r="A3086">
        <v>100067</v>
      </c>
      <c r="B3086">
        <v>230922</v>
      </c>
      <c r="C3086" s="3">
        <v>44130.634722222225</v>
      </c>
      <c r="D3086">
        <v>3</v>
      </c>
      <c r="E3086">
        <v>2</v>
      </c>
      <c r="F3086" t="s">
        <v>26</v>
      </c>
      <c r="G3086">
        <v>1</v>
      </c>
      <c r="H3086">
        <v>59.082030000000003</v>
      </c>
      <c r="I3086">
        <v>13.33203</v>
      </c>
      <c r="J3086">
        <v>0.8671875</v>
      </c>
      <c r="K3086">
        <v>92.039060000000006</v>
      </c>
      <c r="L3086" s="3">
        <v>44130.387499999997</v>
      </c>
      <c r="M3086">
        <v>17.18</v>
      </c>
      <c r="N3086" t="s">
        <v>28</v>
      </c>
      <c r="P3086">
        <f>(C3086-Key!$B$1)*24</f>
        <v>0.18333333340706304</v>
      </c>
      <c r="Q3086">
        <f>(Key!$B$2-'17.1'!C3086)*24</f>
        <v>2.7666666666045785</v>
      </c>
      <c r="R3086" s="3">
        <f>C3086-(M3086-Key!$B$5)/(24*Key!$B$6)</f>
        <v>44130.620907407407</v>
      </c>
      <c r="S3086">
        <f>M3086-Key!$B$5</f>
        <v>14.92</v>
      </c>
      <c r="T3086" s="2">
        <f t="shared" si="240"/>
        <v>44129.631944444445</v>
      </c>
      <c r="U3086" t="str">
        <f t="shared" si="241"/>
        <v>10-25-2020 15:10</v>
      </c>
      <c r="V3086">
        <f>IFERROR(IF(W3086=Z3086,VLOOKUP($U3086,[1]C8842!$G$2:$M$145,3,FALSE),0),0)</f>
        <v>0</v>
      </c>
      <c r="W3086">
        <f>VLOOKUP(RIGHT($V$1,5),Key!$A$9:$B$14,2,FALSE)</f>
        <v>10.199999999999999</v>
      </c>
      <c r="X3086">
        <f t="shared" si="244"/>
        <v>0</v>
      </c>
      <c r="Y3086">
        <f>VLOOKUP(RIGHT($X$1,5),Key!$A$9:$B$14,2,FALSE)</f>
        <v>3.7</v>
      </c>
      <c r="Z3086">
        <f t="shared" si="242"/>
        <v>10.199999999999999</v>
      </c>
      <c r="AA3086">
        <f t="shared" si="243"/>
        <v>0</v>
      </c>
    </row>
    <row r="3087" spans="1:27" x14ac:dyDescent="0.3">
      <c r="A3087">
        <v>100067</v>
      </c>
      <c r="B3087">
        <v>230922</v>
      </c>
      <c r="C3087" s="3">
        <v>44130.634722222225</v>
      </c>
      <c r="D3087">
        <v>0</v>
      </c>
      <c r="E3087">
        <v>2</v>
      </c>
      <c r="F3087" t="s">
        <v>25</v>
      </c>
      <c r="G3087">
        <v>1</v>
      </c>
      <c r="H3087">
        <v>70.886719999999997</v>
      </c>
      <c r="I3087">
        <v>14.222659999999999</v>
      </c>
      <c r="J3087">
        <v>0.7578125</v>
      </c>
      <c r="K3087">
        <v>46.019530000000003</v>
      </c>
      <c r="L3087" s="3">
        <v>44130.387499999997</v>
      </c>
      <c r="M3087">
        <v>17.18</v>
      </c>
      <c r="N3087" t="s">
        <v>28</v>
      </c>
      <c r="P3087">
        <f>(C3087-Key!$B$1)*24</f>
        <v>0.18333333340706304</v>
      </c>
      <c r="Q3087">
        <f>(Key!$B$2-'17.1'!C3087)*24</f>
        <v>2.7666666666045785</v>
      </c>
      <c r="R3087" s="3">
        <f>C3087-(M3087-Key!$B$5)/(24*Key!$B$6)</f>
        <v>44130.620907407407</v>
      </c>
      <c r="S3087">
        <f>M3087-Key!$B$5</f>
        <v>14.92</v>
      </c>
      <c r="T3087" s="2">
        <f t="shared" si="240"/>
        <v>44129.631944444445</v>
      </c>
      <c r="U3087" t="str">
        <f t="shared" si="241"/>
        <v>10-25-2020 15:10</v>
      </c>
      <c r="V3087">
        <f>IFERROR(IF(W3087=Z3087,VLOOKUP($U3087,[1]C8842!$G$2:$M$145,3,FALSE),0),0)</f>
        <v>0</v>
      </c>
      <c r="W3087">
        <f>VLOOKUP(RIGHT($V$1,5),Key!$A$9:$B$14,2,FALSE)</f>
        <v>10.199999999999999</v>
      </c>
      <c r="X3087">
        <f t="shared" si="244"/>
        <v>0</v>
      </c>
      <c r="Y3087">
        <f>VLOOKUP(RIGHT($X$1,5),Key!$A$9:$B$14,2,FALSE)</f>
        <v>3.7</v>
      </c>
      <c r="Z3087">
        <f t="shared" si="242"/>
        <v>10.199999999999999</v>
      </c>
      <c r="AA3087">
        <f t="shared" si="243"/>
        <v>0</v>
      </c>
    </row>
    <row r="3088" spans="1:27" x14ac:dyDescent="0.3">
      <c r="A3088">
        <v>100067</v>
      </c>
      <c r="B3088">
        <v>230922</v>
      </c>
      <c r="C3088" s="3">
        <v>44130.634722222225</v>
      </c>
      <c r="D3088">
        <v>0</v>
      </c>
      <c r="E3088">
        <v>2</v>
      </c>
      <c r="F3088" t="s">
        <v>25</v>
      </c>
      <c r="G3088">
        <v>1</v>
      </c>
      <c r="H3088">
        <v>63.773440000000001</v>
      </c>
      <c r="I3088">
        <v>18.109380000000002</v>
      </c>
      <c r="J3088">
        <v>1.003906</v>
      </c>
      <c r="K3088">
        <v>46.019530000000003</v>
      </c>
      <c r="L3088" s="3">
        <v>44130.387499999997</v>
      </c>
      <c r="M3088">
        <v>17.18</v>
      </c>
      <c r="N3088" t="s">
        <v>28</v>
      </c>
      <c r="P3088">
        <f>(C3088-Key!$B$1)*24</f>
        <v>0.18333333340706304</v>
      </c>
      <c r="Q3088">
        <f>(Key!$B$2-'17.1'!C3088)*24</f>
        <v>2.7666666666045785</v>
      </c>
      <c r="R3088" s="3">
        <f>C3088-(M3088-Key!$B$5)/(24*Key!$B$6)</f>
        <v>44130.620907407407</v>
      </c>
      <c r="S3088">
        <f>M3088-Key!$B$5</f>
        <v>14.92</v>
      </c>
      <c r="T3088" s="2">
        <f t="shared" si="240"/>
        <v>44129.631944444445</v>
      </c>
      <c r="U3088" t="str">
        <f t="shared" si="241"/>
        <v>10-25-2020 15:10</v>
      </c>
      <c r="V3088">
        <f>IFERROR(IF(W3088=Z3088,VLOOKUP($U3088,[1]C8842!$G$2:$M$145,3,FALSE),0),0)</f>
        <v>0</v>
      </c>
      <c r="W3088">
        <f>VLOOKUP(RIGHT($V$1,5),Key!$A$9:$B$14,2,FALSE)</f>
        <v>10.199999999999999</v>
      </c>
      <c r="X3088">
        <f t="shared" si="244"/>
        <v>0</v>
      </c>
      <c r="Y3088">
        <f>VLOOKUP(RIGHT($X$1,5),Key!$A$9:$B$14,2,FALSE)</f>
        <v>3.7</v>
      </c>
      <c r="Z3088">
        <f t="shared" si="242"/>
        <v>10.199999999999999</v>
      </c>
      <c r="AA3088">
        <f t="shared" si="243"/>
        <v>0</v>
      </c>
    </row>
    <row r="3089" spans="1:27" x14ac:dyDescent="0.3">
      <c r="A3089">
        <v>100067</v>
      </c>
      <c r="B3089">
        <v>230922</v>
      </c>
      <c r="C3089" s="3">
        <v>44130.634722222225</v>
      </c>
      <c r="D3089">
        <v>3</v>
      </c>
      <c r="E3089">
        <v>2</v>
      </c>
      <c r="F3089" t="s">
        <v>26</v>
      </c>
      <c r="G3089">
        <v>1</v>
      </c>
      <c r="H3089">
        <v>61.757809999999999</v>
      </c>
      <c r="I3089">
        <v>16.191410000000001</v>
      </c>
      <c r="J3089">
        <v>0.953125</v>
      </c>
      <c r="K3089">
        <v>94.039060000000006</v>
      </c>
      <c r="L3089" s="3">
        <v>44130.387499999997</v>
      </c>
      <c r="M3089">
        <v>17.18</v>
      </c>
      <c r="N3089" t="s">
        <v>28</v>
      </c>
      <c r="P3089">
        <f>(C3089-Key!$B$1)*24</f>
        <v>0.18333333340706304</v>
      </c>
      <c r="Q3089">
        <f>(Key!$B$2-'17.1'!C3089)*24</f>
        <v>2.7666666666045785</v>
      </c>
      <c r="R3089" s="3">
        <f>C3089-(M3089-Key!$B$5)/(24*Key!$B$6)</f>
        <v>44130.620907407407</v>
      </c>
      <c r="S3089">
        <f>M3089-Key!$B$5</f>
        <v>14.92</v>
      </c>
      <c r="T3089" s="2">
        <f t="shared" si="240"/>
        <v>44129.631944444445</v>
      </c>
      <c r="U3089" t="str">
        <f t="shared" si="241"/>
        <v>10-25-2020 15:10</v>
      </c>
      <c r="V3089">
        <f>IFERROR(IF(W3089=Z3089,VLOOKUP($U3089,[1]C8842!$G$2:$M$145,3,FALSE),0),0)</f>
        <v>0</v>
      </c>
      <c r="W3089">
        <f>VLOOKUP(RIGHT($V$1,5),Key!$A$9:$B$14,2,FALSE)</f>
        <v>10.199999999999999</v>
      </c>
      <c r="X3089">
        <f t="shared" si="244"/>
        <v>0</v>
      </c>
      <c r="Y3089">
        <f>VLOOKUP(RIGHT($X$1,5),Key!$A$9:$B$14,2,FALSE)</f>
        <v>3.7</v>
      </c>
      <c r="Z3089">
        <f t="shared" si="242"/>
        <v>10.199999999999999</v>
      </c>
      <c r="AA3089">
        <f t="shared" si="243"/>
        <v>0</v>
      </c>
    </row>
    <row r="3090" spans="1:27" x14ac:dyDescent="0.3">
      <c r="A3090">
        <v>100067</v>
      </c>
      <c r="B3090">
        <v>230922</v>
      </c>
      <c r="C3090" s="3">
        <v>44130.634722222225</v>
      </c>
      <c r="D3090">
        <v>1</v>
      </c>
      <c r="E3090">
        <v>1</v>
      </c>
      <c r="F3090" t="s">
        <v>25</v>
      </c>
      <c r="G3090">
        <v>2</v>
      </c>
      <c r="H3090">
        <v>59.460940000000001</v>
      </c>
      <c r="I3090">
        <v>21.097660000000001</v>
      </c>
      <c r="J3090">
        <v>1.2109380000000001</v>
      </c>
      <c r="K3090">
        <v>58.023440000000001</v>
      </c>
      <c r="L3090" s="3">
        <v>44130.387499999997</v>
      </c>
      <c r="M3090">
        <v>17.18</v>
      </c>
      <c r="N3090" t="s">
        <v>28</v>
      </c>
      <c r="P3090">
        <f>(C3090-Key!$B$1)*24</f>
        <v>0.18333333340706304</v>
      </c>
      <c r="Q3090">
        <f>(Key!$B$2-'17.1'!C3090)*24</f>
        <v>2.7666666666045785</v>
      </c>
      <c r="R3090" s="3">
        <f>C3090-(M3090-Key!$B$5)/(24*Key!$B$6)</f>
        <v>44130.620907407407</v>
      </c>
      <c r="S3090">
        <f>M3090-Key!$B$5</f>
        <v>14.92</v>
      </c>
      <c r="T3090" s="2">
        <f t="shared" si="240"/>
        <v>44129.631944444445</v>
      </c>
      <c r="U3090" t="str">
        <f t="shared" si="241"/>
        <v>10-25-2020 15:10</v>
      </c>
      <c r="V3090">
        <f>IFERROR(IF(W3090=Z3090,VLOOKUP($U3090,[1]C8842!$G$2:$M$145,3,FALSE),0),0)</f>
        <v>0</v>
      </c>
      <c r="W3090">
        <f>VLOOKUP(RIGHT($V$1,5),Key!$A$9:$B$14,2,FALSE)</f>
        <v>10.199999999999999</v>
      </c>
      <c r="X3090">
        <f t="shared" si="244"/>
        <v>0</v>
      </c>
      <c r="Y3090">
        <f>VLOOKUP(RIGHT($X$1,5),Key!$A$9:$B$14,2,FALSE)</f>
        <v>3.7</v>
      </c>
      <c r="Z3090">
        <f t="shared" si="242"/>
        <v>10.199999999999999</v>
      </c>
      <c r="AA3090">
        <f t="shared" si="243"/>
        <v>0</v>
      </c>
    </row>
    <row r="3091" spans="1:27" x14ac:dyDescent="0.3">
      <c r="A3091">
        <v>100067</v>
      </c>
      <c r="B3091">
        <v>230922</v>
      </c>
      <c r="C3091" s="3">
        <v>44130.634722222225</v>
      </c>
      <c r="D3091">
        <v>1</v>
      </c>
      <c r="E3091">
        <v>1</v>
      </c>
      <c r="F3091" t="s">
        <v>25</v>
      </c>
      <c r="G3091">
        <v>1</v>
      </c>
      <c r="H3091">
        <v>55.546880000000002</v>
      </c>
      <c r="I3091">
        <v>18.203130000000002</v>
      </c>
      <c r="J3091">
        <v>1.15625</v>
      </c>
      <c r="K3091">
        <v>58.023440000000001</v>
      </c>
      <c r="L3091" s="3">
        <v>44130.387499999997</v>
      </c>
      <c r="M3091">
        <v>17.18</v>
      </c>
      <c r="N3091" t="s">
        <v>28</v>
      </c>
      <c r="P3091">
        <f>(C3091-Key!$B$1)*24</f>
        <v>0.18333333340706304</v>
      </c>
      <c r="Q3091">
        <f>(Key!$B$2-'17.1'!C3091)*24</f>
        <v>2.7666666666045785</v>
      </c>
      <c r="R3091" s="3">
        <f>C3091-(M3091-Key!$B$5)/(24*Key!$B$6)</f>
        <v>44130.620907407407</v>
      </c>
      <c r="S3091">
        <f>M3091-Key!$B$5</f>
        <v>14.92</v>
      </c>
      <c r="T3091" s="2">
        <f t="shared" si="240"/>
        <v>44129.631944444445</v>
      </c>
      <c r="U3091" t="str">
        <f t="shared" si="241"/>
        <v>10-25-2020 15:10</v>
      </c>
      <c r="V3091">
        <f>IFERROR(IF(W3091=Z3091,VLOOKUP($U3091,[1]C8842!$G$2:$M$145,3,FALSE),0),0)</f>
        <v>0</v>
      </c>
      <c r="W3091">
        <f>VLOOKUP(RIGHT($V$1,5),Key!$A$9:$B$14,2,FALSE)</f>
        <v>10.199999999999999</v>
      </c>
      <c r="X3091">
        <f t="shared" si="244"/>
        <v>0</v>
      </c>
      <c r="Y3091">
        <f>VLOOKUP(RIGHT($X$1,5),Key!$A$9:$B$14,2,FALSE)</f>
        <v>3.7</v>
      </c>
      <c r="Z3091">
        <f t="shared" si="242"/>
        <v>10.199999999999999</v>
      </c>
      <c r="AA3091">
        <f t="shared" si="243"/>
        <v>0</v>
      </c>
    </row>
    <row r="3092" spans="1:27" x14ac:dyDescent="0.3">
      <c r="A3092">
        <v>100067</v>
      </c>
      <c r="B3092">
        <v>230922</v>
      </c>
      <c r="C3092" s="3">
        <v>44130.634722222225</v>
      </c>
      <c r="D3092">
        <v>1</v>
      </c>
      <c r="E3092">
        <v>1</v>
      </c>
      <c r="F3092" t="s">
        <v>25</v>
      </c>
      <c r="G3092">
        <v>1</v>
      </c>
      <c r="H3092">
        <v>48.292969999999997</v>
      </c>
      <c r="I3092">
        <v>15.820309999999999</v>
      </c>
      <c r="J3092">
        <v>1.203125</v>
      </c>
      <c r="K3092">
        <v>58.023440000000001</v>
      </c>
      <c r="L3092" s="3">
        <v>44130.387499999997</v>
      </c>
      <c r="M3092">
        <v>17.18</v>
      </c>
      <c r="N3092" t="s">
        <v>28</v>
      </c>
      <c r="P3092">
        <f>(C3092-Key!$B$1)*24</f>
        <v>0.18333333340706304</v>
      </c>
      <c r="Q3092">
        <f>(Key!$B$2-'17.1'!C3092)*24</f>
        <v>2.7666666666045785</v>
      </c>
      <c r="R3092" s="3">
        <f>C3092-(M3092-Key!$B$5)/(24*Key!$B$6)</f>
        <v>44130.620907407407</v>
      </c>
      <c r="S3092">
        <f>M3092-Key!$B$5</f>
        <v>14.92</v>
      </c>
      <c r="T3092" s="2">
        <f t="shared" si="240"/>
        <v>44129.631944444445</v>
      </c>
      <c r="U3092" t="str">
        <f t="shared" si="241"/>
        <v>10-25-2020 15:10</v>
      </c>
      <c r="V3092">
        <f>IFERROR(IF(W3092=Z3092,VLOOKUP($U3092,[1]C8842!$G$2:$M$145,3,FALSE),0),0)</f>
        <v>0</v>
      </c>
      <c r="W3092">
        <f>VLOOKUP(RIGHT($V$1,5),Key!$A$9:$B$14,2,FALSE)</f>
        <v>10.199999999999999</v>
      </c>
      <c r="X3092">
        <f t="shared" si="244"/>
        <v>0</v>
      </c>
      <c r="Y3092">
        <f>VLOOKUP(RIGHT($X$1,5),Key!$A$9:$B$14,2,FALSE)</f>
        <v>3.7</v>
      </c>
      <c r="Z3092">
        <f t="shared" si="242"/>
        <v>10.199999999999999</v>
      </c>
      <c r="AA3092">
        <f t="shared" si="243"/>
        <v>0</v>
      </c>
    </row>
    <row r="3093" spans="1:27" x14ac:dyDescent="0.3">
      <c r="A3093">
        <v>100067</v>
      </c>
      <c r="B3093">
        <v>230922</v>
      </c>
      <c r="C3093" s="3">
        <v>44130.634722222225</v>
      </c>
      <c r="D3093">
        <v>2</v>
      </c>
      <c r="E3093">
        <v>1</v>
      </c>
      <c r="F3093" t="s">
        <v>26</v>
      </c>
      <c r="G3093">
        <v>3</v>
      </c>
      <c r="H3093">
        <v>72.828130000000002</v>
      </c>
      <c r="I3093">
        <v>42.945309999999999</v>
      </c>
      <c r="J3093">
        <v>1.7890630000000001</v>
      </c>
      <c r="K3093">
        <v>83.035160000000005</v>
      </c>
      <c r="L3093" s="3">
        <v>44130.387499999997</v>
      </c>
      <c r="M3093">
        <v>17.18</v>
      </c>
      <c r="N3093" t="s">
        <v>28</v>
      </c>
      <c r="P3093">
        <f>(C3093-Key!$B$1)*24</f>
        <v>0.18333333340706304</v>
      </c>
      <c r="Q3093">
        <f>(Key!$B$2-'17.1'!C3093)*24</f>
        <v>2.7666666666045785</v>
      </c>
      <c r="R3093" s="3">
        <f>C3093-(M3093-Key!$B$5)/(24*Key!$B$6)</f>
        <v>44130.620907407407</v>
      </c>
      <c r="S3093">
        <f>M3093-Key!$B$5</f>
        <v>14.92</v>
      </c>
      <c r="T3093" s="2">
        <f t="shared" si="240"/>
        <v>44129.631944444445</v>
      </c>
      <c r="U3093" t="str">
        <f t="shared" si="241"/>
        <v>10-25-2020 15:10</v>
      </c>
      <c r="V3093">
        <f>IFERROR(IF(W3093=Z3093,VLOOKUP($U3093,[1]C8842!$G$2:$M$145,3,FALSE),0),0)</f>
        <v>0</v>
      </c>
      <c r="W3093">
        <f>VLOOKUP(RIGHT($V$1,5),Key!$A$9:$B$14,2,FALSE)</f>
        <v>10.199999999999999</v>
      </c>
      <c r="X3093">
        <f t="shared" si="244"/>
        <v>0</v>
      </c>
      <c r="Y3093">
        <f>VLOOKUP(RIGHT($X$1,5),Key!$A$9:$B$14,2,FALSE)</f>
        <v>3.7</v>
      </c>
      <c r="Z3093">
        <f t="shared" si="242"/>
        <v>10.199999999999999</v>
      </c>
      <c r="AA3093">
        <f t="shared" si="243"/>
        <v>0</v>
      </c>
    </row>
    <row r="3094" spans="1:27" x14ac:dyDescent="0.3">
      <c r="A3094">
        <v>100067</v>
      </c>
      <c r="B3094">
        <v>230922</v>
      </c>
      <c r="C3094" s="3">
        <v>44130.635416666664</v>
      </c>
      <c r="D3094">
        <v>3</v>
      </c>
      <c r="E3094">
        <v>2</v>
      </c>
      <c r="F3094" t="s">
        <v>26</v>
      </c>
      <c r="G3094">
        <v>1</v>
      </c>
      <c r="H3094">
        <v>60.058590000000002</v>
      </c>
      <c r="I3094">
        <v>17.51172</v>
      </c>
      <c r="J3094">
        <v>1.0390630000000001</v>
      </c>
      <c r="K3094">
        <v>94.039060000000006</v>
      </c>
      <c r="L3094" s="3">
        <v>44130.387499999997</v>
      </c>
      <c r="M3094">
        <v>17.18</v>
      </c>
      <c r="N3094" t="s">
        <v>28</v>
      </c>
      <c r="P3094">
        <f>(C3094-Key!$B$1)*24</f>
        <v>0.19999999995343387</v>
      </c>
      <c r="Q3094">
        <f>(Key!$B$2-'17.1'!C3094)*24</f>
        <v>2.7500000000582077</v>
      </c>
      <c r="R3094" s="3">
        <f>C3094-(M3094-Key!$B$5)/(24*Key!$B$6)</f>
        <v>44130.621601851846</v>
      </c>
      <c r="S3094">
        <f>M3094-Key!$B$5</f>
        <v>14.92</v>
      </c>
      <c r="T3094" s="2">
        <f t="shared" si="240"/>
        <v>44129.638888888891</v>
      </c>
      <c r="U3094" t="str">
        <f t="shared" si="241"/>
        <v>10-25-2020 15:20</v>
      </c>
      <c r="V3094">
        <f>IFERROR(IF(W3094=Z3094,VLOOKUP($U3094,[1]C8842!$G$2:$M$145,3,FALSE),0),0)</f>
        <v>0</v>
      </c>
      <c r="W3094">
        <f>VLOOKUP(RIGHT($V$1,5),Key!$A$9:$B$14,2,FALSE)</f>
        <v>10.199999999999999</v>
      </c>
      <c r="X3094">
        <f t="shared" si="244"/>
        <v>0</v>
      </c>
      <c r="Y3094">
        <f>VLOOKUP(RIGHT($X$1,5),Key!$A$9:$B$14,2,FALSE)</f>
        <v>3.7</v>
      </c>
      <c r="Z3094">
        <f t="shared" si="242"/>
        <v>10.199999999999999</v>
      </c>
      <c r="AA3094">
        <f t="shared" si="243"/>
        <v>0</v>
      </c>
    </row>
    <row r="3095" spans="1:27" x14ac:dyDescent="0.3">
      <c r="A3095">
        <v>100067</v>
      </c>
      <c r="B3095">
        <v>230922</v>
      </c>
      <c r="C3095" s="3">
        <v>44130.635416666664</v>
      </c>
      <c r="D3095">
        <v>0</v>
      </c>
      <c r="E3095">
        <v>2</v>
      </c>
      <c r="F3095" t="s">
        <v>25</v>
      </c>
      <c r="G3095">
        <v>1</v>
      </c>
      <c r="H3095">
        <v>61.796880000000002</v>
      </c>
      <c r="I3095">
        <v>14.753909999999999</v>
      </c>
      <c r="J3095">
        <v>0.890625</v>
      </c>
      <c r="K3095">
        <v>46.019530000000003</v>
      </c>
      <c r="L3095" s="3">
        <v>44130.387499999997</v>
      </c>
      <c r="M3095">
        <v>17.18</v>
      </c>
      <c r="N3095" t="s">
        <v>28</v>
      </c>
      <c r="P3095">
        <f>(C3095-Key!$B$1)*24</f>
        <v>0.19999999995343387</v>
      </c>
      <c r="Q3095">
        <f>(Key!$B$2-'17.1'!C3095)*24</f>
        <v>2.7500000000582077</v>
      </c>
      <c r="R3095" s="3">
        <f>C3095-(M3095-Key!$B$5)/(24*Key!$B$6)</f>
        <v>44130.621601851846</v>
      </c>
      <c r="S3095">
        <f>M3095-Key!$B$5</f>
        <v>14.92</v>
      </c>
      <c r="T3095" s="2">
        <f t="shared" si="240"/>
        <v>44129.638888888891</v>
      </c>
      <c r="U3095" t="str">
        <f t="shared" si="241"/>
        <v>10-25-2020 15:20</v>
      </c>
      <c r="V3095">
        <f>IFERROR(IF(W3095=Z3095,VLOOKUP($U3095,[1]C8842!$G$2:$M$145,3,FALSE),0),0)</f>
        <v>0</v>
      </c>
      <c r="W3095">
        <f>VLOOKUP(RIGHT($V$1,5),Key!$A$9:$B$14,2,FALSE)</f>
        <v>10.199999999999999</v>
      </c>
      <c r="X3095">
        <f t="shared" si="244"/>
        <v>0</v>
      </c>
      <c r="Y3095">
        <f>VLOOKUP(RIGHT($X$1,5),Key!$A$9:$B$14,2,FALSE)</f>
        <v>3.7</v>
      </c>
      <c r="Z3095">
        <f t="shared" si="242"/>
        <v>10.199999999999999</v>
      </c>
      <c r="AA3095">
        <f t="shared" si="243"/>
        <v>0</v>
      </c>
    </row>
    <row r="3096" spans="1:27" x14ac:dyDescent="0.3">
      <c r="A3096">
        <v>100067</v>
      </c>
      <c r="B3096">
        <v>230922</v>
      </c>
      <c r="C3096" s="3">
        <v>44130.635416666664</v>
      </c>
      <c r="D3096">
        <v>3</v>
      </c>
      <c r="E3096">
        <v>2</v>
      </c>
      <c r="F3096" t="s">
        <v>26</v>
      </c>
      <c r="G3096">
        <v>1</v>
      </c>
      <c r="H3096">
        <v>65.375</v>
      </c>
      <c r="I3096">
        <v>17.63672</v>
      </c>
      <c r="J3096">
        <v>0.9609375</v>
      </c>
      <c r="K3096">
        <v>93.039060000000006</v>
      </c>
      <c r="L3096" s="3">
        <v>44130.387499999997</v>
      </c>
      <c r="M3096">
        <v>17.18</v>
      </c>
      <c r="N3096" t="s">
        <v>28</v>
      </c>
      <c r="P3096">
        <f>(C3096-Key!$B$1)*24</f>
        <v>0.19999999995343387</v>
      </c>
      <c r="Q3096">
        <f>(Key!$B$2-'17.1'!C3096)*24</f>
        <v>2.7500000000582077</v>
      </c>
      <c r="R3096" s="3">
        <f>C3096-(M3096-Key!$B$5)/(24*Key!$B$6)</f>
        <v>44130.621601851846</v>
      </c>
      <c r="S3096">
        <f>M3096-Key!$B$5</f>
        <v>14.92</v>
      </c>
      <c r="T3096" s="2">
        <f t="shared" si="240"/>
        <v>44129.638888888891</v>
      </c>
      <c r="U3096" t="str">
        <f t="shared" si="241"/>
        <v>10-25-2020 15:20</v>
      </c>
      <c r="V3096">
        <f>IFERROR(IF(W3096=Z3096,VLOOKUP($U3096,[1]C8842!$G$2:$M$145,3,FALSE),0),0)</f>
        <v>0</v>
      </c>
      <c r="W3096">
        <f>VLOOKUP(RIGHT($V$1,5),Key!$A$9:$B$14,2,FALSE)</f>
        <v>10.199999999999999</v>
      </c>
      <c r="X3096">
        <f t="shared" si="244"/>
        <v>0</v>
      </c>
      <c r="Y3096">
        <f>VLOOKUP(RIGHT($X$1,5),Key!$A$9:$B$14,2,FALSE)</f>
        <v>3.7</v>
      </c>
      <c r="Z3096">
        <f t="shared" si="242"/>
        <v>10.199999999999999</v>
      </c>
      <c r="AA3096">
        <f t="shared" si="243"/>
        <v>0</v>
      </c>
    </row>
    <row r="3097" spans="1:27" x14ac:dyDescent="0.3">
      <c r="A3097">
        <v>100067</v>
      </c>
      <c r="B3097">
        <v>230922</v>
      </c>
      <c r="C3097" s="3">
        <v>44130.635416666664</v>
      </c>
      <c r="D3097">
        <v>0</v>
      </c>
      <c r="E3097">
        <v>2</v>
      </c>
      <c r="F3097" t="s">
        <v>25</v>
      </c>
      <c r="G3097">
        <v>1</v>
      </c>
      <c r="H3097">
        <v>73.671880000000002</v>
      </c>
      <c r="I3097">
        <v>17.640630000000002</v>
      </c>
      <c r="J3097">
        <v>0.8515625</v>
      </c>
      <c r="K3097">
        <v>46.019530000000003</v>
      </c>
      <c r="L3097" s="3">
        <v>44130.387499999997</v>
      </c>
      <c r="M3097">
        <v>17.18</v>
      </c>
      <c r="N3097" t="s">
        <v>28</v>
      </c>
      <c r="P3097">
        <f>(C3097-Key!$B$1)*24</f>
        <v>0.19999999995343387</v>
      </c>
      <c r="Q3097">
        <f>(Key!$B$2-'17.1'!C3097)*24</f>
        <v>2.7500000000582077</v>
      </c>
      <c r="R3097" s="3">
        <f>C3097-(M3097-Key!$B$5)/(24*Key!$B$6)</f>
        <v>44130.621601851846</v>
      </c>
      <c r="S3097">
        <f>M3097-Key!$B$5</f>
        <v>14.92</v>
      </c>
      <c r="T3097" s="2">
        <f t="shared" si="240"/>
        <v>44129.638888888891</v>
      </c>
      <c r="U3097" t="str">
        <f t="shared" si="241"/>
        <v>10-25-2020 15:20</v>
      </c>
      <c r="V3097">
        <f>IFERROR(IF(W3097=Z3097,VLOOKUP($U3097,[1]C8842!$G$2:$M$145,3,FALSE),0),0)</f>
        <v>0</v>
      </c>
      <c r="W3097">
        <f>VLOOKUP(RIGHT($V$1,5),Key!$A$9:$B$14,2,FALSE)</f>
        <v>10.199999999999999</v>
      </c>
      <c r="X3097">
        <f t="shared" si="244"/>
        <v>0</v>
      </c>
      <c r="Y3097">
        <f>VLOOKUP(RIGHT($X$1,5),Key!$A$9:$B$14,2,FALSE)</f>
        <v>3.7</v>
      </c>
      <c r="Z3097">
        <f t="shared" si="242"/>
        <v>10.199999999999999</v>
      </c>
      <c r="AA3097">
        <f t="shared" si="243"/>
        <v>0</v>
      </c>
    </row>
    <row r="3098" spans="1:27" x14ac:dyDescent="0.3">
      <c r="A3098">
        <v>100067</v>
      </c>
      <c r="B3098">
        <v>230922</v>
      </c>
      <c r="C3098" s="3">
        <v>44130.635416666664</v>
      </c>
      <c r="D3098">
        <v>1</v>
      </c>
      <c r="E3098">
        <v>1</v>
      </c>
      <c r="F3098" t="s">
        <v>25</v>
      </c>
      <c r="G3098">
        <v>1</v>
      </c>
      <c r="H3098">
        <v>63.242190000000001</v>
      </c>
      <c r="I3098">
        <v>13.14063</v>
      </c>
      <c r="J3098">
        <v>0.8046875</v>
      </c>
      <c r="K3098">
        <v>56.023440000000001</v>
      </c>
      <c r="L3098" s="3">
        <v>44130.387499999997</v>
      </c>
      <c r="M3098">
        <v>17.18</v>
      </c>
      <c r="N3098" t="s">
        <v>28</v>
      </c>
      <c r="P3098">
        <f>(C3098-Key!$B$1)*24</f>
        <v>0.19999999995343387</v>
      </c>
      <c r="Q3098">
        <f>(Key!$B$2-'17.1'!C3098)*24</f>
        <v>2.7500000000582077</v>
      </c>
      <c r="R3098" s="3">
        <f>C3098-(M3098-Key!$B$5)/(24*Key!$B$6)</f>
        <v>44130.621601851846</v>
      </c>
      <c r="S3098">
        <f>M3098-Key!$B$5</f>
        <v>14.92</v>
      </c>
      <c r="T3098" s="2">
        <f t="shared" si="240"/>
        <v>44129.638888888891</v>
      </c>
      <c r="U3098" t="str">
        <f t="shared" si="241"/>
        <v>10-25-2020 15:20</v>
      </c>
      <c r="V3098">
        <f>IFERROR(IF(W3098=Z3098,VLOOKUP($U3098,[1]C8842!$G$2:$M$145,3,FALSE),0),0)</f>
        <v>0</v>
      </c>
      <c r="W3098">
        <f>VLOOKUP(RIGHT($V$1,5),Key!$A$9:$B$14,2,FALSE)</f>
        <v>10.199999999999999</v>
      </c>
      <c r="X3098">
        <f t="shared" si="244"/>
        <v>0</v>
      </c>
      <c r="Y3098">
        <f>VLOOKUP(RIGHT($X$1,5),Key!$A$9:$B$14,2,FALSE)</f>
        <v>3.7</v>
      </c>
      <c r="Z3098">
        <f t="shared" si="242"/>
        <v>10.199999999999999</v>
      </c>
      <c r="AA3098">
        <f t="shared" si="243"/>
        <v>0</v>
      </c>
    </row>
    <row r="3099" spans="1:27" x14ac:dyDescent="0.3">
      <c r="A3099">
        <v>100067</v>
      </c>
      <c r="B3099">
        <v>230922</v>
      </c>
      <c r="C3099" s="3">
        <v>44130.635416666664</v>
      </c>
      <c r="D3099">
        <v>3</v>
      </c>
      <c r="E3099">
        <v>2</v>
      </c>
      <c r="F3099" t="s">
        <v>26</v>
      </c>
      <c r="G3099">
        <v>1</v>
      </c>
      <c r="H3099">
        <v>65.542969999999997</v>
      </c>
      <c r="I3099">
        <v>16.30078</v>
      </c>
      <c r="J3099">
        <v>0.90234380000000003</v>
      </c>
      <c r="K3099">
        <v>95.039060000000006</v>
      </c>
      <c r="L3099" s="3">
        <v>44130.387499999997</v>
      </c>
      <c r="M3099">
        <v>17.18</v>
      </c>
      <c r="N3099" t="s">
        <v>28</v>
      </c>
      <c r="P3099">
        <f>(C3099-Key!$B$1)*24</f>
        <v>0.19999999995343387</v>
      </c>
      <c r="Q3099">
        <f>(Key!$B$2-'17.1'!C3099)*24</f>
        <v>2.7500000000582077</v>
      </c>
      <c r="R3099" s="3">
        <f>C3099-(M3099-Key!$B$5)/(24*Key!$B$6)</f>
        <v>44130.621601851846</v>
      </c>
      <c r="S3099">
        <f>M3099-Key!$B$5</f>
        <v>14.92</v>
      </c>
      <c r="T3099" s="2">
        <f t="shared" si="240"/>
        <v>44129.638888888891</v>
      </c>
      <c r="U3099" t="str">
        <f t="shared" si="241"/>
        <v>10-25-2020 15:20</v>
      </c>
      <c r="V3099">
        <f>IFERROR(IF(W3099=Z3099,VLOOKUP($U3099,[1]C8842!$G$2:$M$145,3,FALSE),0),0)</f>
        <v>0</v>
      </c>
      <c r="W3099">
        <f>VLOOKUP(RIGHT($V$1,5),Key!$A$9:$B$14,2,FALSE)</f>
        <v>10.199999999999999</v>
      </c>
      <c r="X3099">
        <f t="shared" si="244"/>
        <v>0</v>
      </c>
      <c r="Y3099">
        <f>VLOOKUP(RIGHT($X$1,5),Key!$A$9:$B$14,2,FALSE)</f>
        <v>3.7</v>
      </c>
      <c r="Z3099">
        <f t="shared" si="242"/>
        <v>10.199999999999999</v>
      </c>
      <c r="AA3099">
        <f t="shared" si="243"/>
        <v>0</v>
      </c>
    </row>
    <row r="3100" spans="1:27" x14ac:dyDescent="0.3">
      <c r="A3100">
        <v>100067</v>
      </c>
      <c r="B3100">
        <v>230922</v>
      </c>
      <c r="C3100" s="3">
        <v>44130.635416666664</v>
      </c>
      <c r="D3100">
        <v>1</v>
      </c>
      <c r="E3100">
        <v>1</v>
      </c>
      <c r="F3100" t="s">
        <v>25</v>
      </c>
      <c r="G3100">
        <v>1</v>
      </c>
      <c r="H3100">
        <v>61.921880000000002</v>
      </c>
      <c r="I3100">
        <v>13.57813</v>
      </c>
      <c r="J3100">
        <v>0.83984380000000003</v>
      </c>
      <c r="K3100">
        <v>58.023440000000001</v>
      </c>
      <c r="L3100" s="3">
        <v>44130.387499999997</v>
      </c>
      <c r="M3100">
        <v>17.18</v>
      </c>
      <c r="N3100" t="s">
        <v>28</v>
      </c>
      <c r="P3100">
        <f>(C3100-Key!$B$1)*24</f>
        <v>0.19999999995343387</v>
      </c>
      <c r="Q3100">
        <f>(Key!$B$2-'17.1'!C3100)*24</f>
        <v>2.7500000000582077</v>
      </c>
      <c r="R3100" s="3">
        <f>C3100-(M3100-Key!$B$5)/(24*Key!$B$6)</f>
        <v>44130.621601851846</v>
      </c>
      <c r="S3100">
        <f>M3100-Key!$B$5</f>
        <v>14.92</v>
      </c>
      <c r="T3100" s="2">
        <f t="shared" si="240"/>
        <v>44129.638888888891</v>
      </c>
      <c r="U3100" t="str">
        <f t="shared" si="241"/>
        <v>10-25-2020 15:20</v>
      </c>
      <c r="V3100">
        <f>IFERROR(IF(W3100=Z3100,VLOOKUP($U3100,[1]C8842!$G$2:$M$145,3,FALSE),0),0)</f>
        <v>0</v>
      </c>
      <c r="W3100">
        <f>VLOOKUP(RIGHT($V$1,5),Key!$A$9:$B$14,2,FALSE)</f>
        <v>10.199999999999999</v>
      </c>
      <c r="X3100">
        <f t="shared" si="244"/>
        <v>0</v>
      </c>
      <c r="Y3100">
        <f>VLOOKUP(RIGHT($X$1,5),Key!$A$9:$B$14,2,FALSE)</f>
        <v>3.7</v>
      </c>
      <c r="Z3100">
        <f t="shared" si="242"/>
        <v>10.199999999999999</v>
      </c>
      <c r="AA3100">
        <f t="shared" si="243"/>
        <v>0</v>
      </c>
    </row>
    <row r="3101" spans="1:27" x14ac:dyDescent="0.3">
      <c r="A3101">
        <v>100067</v>
      </c>
      <c r="B3101">
        <v>230922</v>
      </c>
      <c r="C3101" s="3">
        <v>44130.635416666664</v>
      </c>
      <c r="D3101">
        <v>0</v>
      </c>
      <c r="E3101">
        <v>2</v>
      </c>
      <c r="F3101" t="s">
        <v>25</v>
      </c>
      <c r="G3101">
        <v>1</v>
      </c>
      <c r="H3101">
        <v>61.441409999999998</v>
      </c>
      <c r="I3101">
        <v>15.847659999999999</v>
      </c>
      <c r="J3101">
        <v>0.9453125</v>
      </c>
      <c r="K3101">
        <v>48.019530000000003</v>
      </c>
      <c r="L3101" s="3">
        <v>44130.387499999997</v>
      </c>
      <c r="M3101">
        <v>17.18</v>
      </c>
      <c r="N3101" t="s">
        <v>28</v>
      </c>
      <c r="P3101">
        <f>(C3101-Key!$B$1)*24</f>
        <v>0.19999999995343387</v>
      </c>
      <c r="Q3101">
        <f>(Key!$B$2-'17.1'!C3101)*24</f>
        <v>2.7500000000582077</v>
      </c>
      <c r="R3101" s="3">
        <f>C3101-(M3101-Key!$B$5)/(24*Key!$B$6)</f>
        <v>44130.621601851846</v>
      </c>
      <c r="S3101">
        <f>M3101-Key!$B$5</f>
        <v>14.92</v>
      </c>
      <c r="T3101" s="2">
        <f t="shared" si="240"/>
        <v>44129.638888888891</v>
      </c>
      <c r="U3101" t="str">
        <f t="shared" si="241"/>
        <v>10-25-2020 15:20</v>
      </c>
      <c r="V3101">
        <f>IFERROR(IF(W3101=Z3101,VLOOKUP($U3101,[1]C8842!$G$2:$M$145,3,FALSE),0),0)</f>
        <v>0</v>
      </c>
      <c r="W3101">
        <f>VLOOKUP(RIGHT($V$1,5),Key!$A$9:$B$14,2,FALSE)</f>
        <v>10.199999999999999</v>
      </c>
      <c r="X3101">
        <f t="shared" si="244"/>
        <v>0</v>
      </c>
      <c r="Y3101">
        <f>VLOOKUP(RIGHT($X$1,5),Key!$A$9:$B$14,2,FALSE)</f>
        <v>3.7</v>
      </c>
      <c r="Z3101">
        <f t="shared" si="242"/>
        <v>10.199999999999999</v>
      </c>
      <c r="AA3101">
        <f t="shared" si="243"/>
        <v>0</v>
      </c>
    </row>
    <row r="3102" spans="1:27" x14ac:dyDescent="0.3">
      <c r="A3102">
        <v>100067</v>
      </c>
      <c r="B3102">
        <v>230922</v>
      </c>
      <c r="C3102" s="3">
        <v>44130.635416666664</v>
      </c>
      <c r="D3102">
        <v>3</v>
      </c>
      <c r="E3102">
        <v>2</v>
      </c>
      <c r="F3102" t="s">
        <v>26</v>
      </c>
      <c r="G3102">
        <v>2</v>
      </c>
      <c r="H3102">
        <v>62.332030000000003</v>
      </c>
      <c r="I3102">
        <v>28.503910000000001</v>
      </c>
      <c r="J3102">
        <v>1.472656</v>
      </c>
      <c r="K3102">
        <v>94.039060000000006</v>
      </c>
      <c r="L3102" s="3">
        <v>44130.387499999997</v>
      </c>
      <c r="M3102">
        <v>17.18</v>
      </c>
      <c r="N3102" t="s">
        <v>28</v>
      </c>
      <c r="P3102">
        <f>(C3102-Key!$B$1)*24</f>
        <v>0.19999999995343387</v>
      </c>
      <c r="Q3102">
        <f>(Key!$B$2-'17.1'!C3102)*24</f>
        <v>2.7500000000582077</v>
      </c>
      <c r="R3102" s="3">
        <f>C3102-(M3102-Key!$B$5)/(24*Key!$B$6)</f>
        <v>44130.621601851846</v>
      </c>
      <c r="S3102">
        <f>M3102-Key!$B$5</f>
        <v>14.92</v>
      </c>
      <c r="T3102" s="2">
        <f t="shared" si="240"/>
        <v>44129.638888888891</v>
      </c>
      <c r="U3102" t="str">
        <f t="shared" si="241"/>
        <v>10-25-2020 15:20</v>
      </c>
      <c r="V3102">
        <f>IFERROR(IF(W3102=Z3102,VLOOKUP($U3102,[1]C8842!$G$2:$M$145,3,FALSE),0),0)</f>
        <v>0</v>
      </c>
      <c r="W3102">
        <f>VLOOKUP(RIGHT($V$1,5),Key!$A$9:$B$14,2,FALSE)</f>
        <v>10.199999999999999</v>
      </c>
      <c r="X3102">
        <f t="shared" si="244"/>
        <v>0</v>
      </c>
      <c r="Y3102">
        <f>VLOOKUP(RIGHT($X$1,5),Key!$A$9:$B$14,2,FALSE)</f>
        <v>3.7</v>
      </c>
      <c r="Z3102">
        <f t="shared" si="242"/>
        <v>10.199999999999999</v>
      </c>
      <c r="AA3102">
        <f t="shared" si="243"/>
        <v>0</v>
      </c>
    </row>
    <row r="3103" spans="1:27" x14ac:dyDescent="0.3">
      <c r="A3103">
        <v>100067</v>
      </c>
      <c r="B3103">
        <v>230922</v>
      </c>
      <c r="C3103" s="3">
        <v>44130.635416666664</v>
      </c>
      <c r="D3103">
        <v>2</v>
      </c>
      <c r="E3103">
        <v>1</v>
      </c>
      <c r="F3103" t="s">
        <v>26</v>
      </c>
      <c r="G3103">
        <v>2</v>
      </c>
      <c r="H3103">
        <v>64.710939999999994</v>
      </c>
      <c r="I3103">
        <v>21.535160000000001</v>
      </c>
      <c r="J3103">
        <v>1.128906</v>
      </c>
      <c r="K3103">
        <v>80.03125</v>
      </c>
      <c r="L3103" s="3">
        <v>44130.387499999997</v>
      </c>
      <c r="M3103">
        <v>17.18</v>
      </c>
      <c r="N3103" t="s">
        <v>28</v>
      </c>
      <c r="P3103">
        <f>(C3103-Key!$B$1)*24</f>
        <v>0.19999999995343387</v>
      </c>
      <c r="Q3103">
        <f>(Key!$B$2-'17.1'!C3103)*24</f>
        <v>2.7500000000582077</v>
      </c>
      <c r="R3103" s="3">
        <f>C3103-(M3103-Key!$B$5)/(24*Key!$B$6)</f>
        <v>44130.621601851846</v>
      </c>
      <c r="S3103">
        <f>M3103-Key!$B$5</f>
        <v>14.92</v>
      </c>
      <c r="T3103" s="2">
        <f t="shared" si="240"/>
        <v>44129.638888888891</v>
      </c>
      <c r="U3103" t="str">
        <f t="shared" si="241"/>
        <v>10-25-2020 15:20</v>
      </c>
      <c r="V3103">
        <f>IFERROR(IF(W3103=Z3103,VLOOKUP($U3103,[1]C8842!$G$2:$M$145,3,FALSE),0),0)</f>
        <v>0</v>
      </c>
      <c r="W3103">
        <f>VLOOKUP(RIGHT($V$1,5),Key!$A$9:$B$14,2,FALSE)</f>
        <v>10.199999999999999</v>
      </c>
      <c r="X3103">
        <f t="shared" si="244"/>
        <v>0</v>
      </c>
      <c r="Y3103">
        <f>VLOOKUP(RIGHT($X$1,5),Key!$A$9:$B$14,2,FALSE)</f>
        <v>3.7</v>
      </c>
      <c r="Z3103">
        <f t="shared" si="242"/>
        <v>10.199999999999999</v>
      </c>
      <c r="AA3103">
        <f t="shared" si="243"/>
        <v>0</v>
      </c>
    </row>
    <row r="3104" spans="1:27" x14ac:dyDescent="0.3">
      <c r="A3104">
        <v>100067</v>
      </c>
      <c r="B3104">
        <v>230922</v>
      </c>
      <c r="C3104" s="3">
        <v>44130.635416666664</v>
      </c>
      <c r="D3104">
        <v>0</v>
      </c>
      <c r="E3104">
        <v>2</v>
      </c>
      <c r="F3104" t="s">
        <v>25</v>
      </c>
      <c r="G3104">
        <v>1</v>
      </c>
      <c r="H3104">
        <v>58.957030000000003</v>
      </c>
      <c r="I3104">
        <v>14.992190000000001</v>
      </c>
      <c r="J3104">
        <v>0.9453125</v>
      </c>
      <c r="K3104">
        <v>46.019530000000003</v>
      </c>
      <c r="L3104" s="3">
        <v>44130.387499999997</v>
      </c>
      <c r="M3104">
        <v>17.18</v>
      </c>
      <c r="N3104" t="s">
        <v>28</v>
      </c>
      <c r="P3104">
        <f>(C3104-Key!$B$1)*24</f>
        <v>0.19999999995343387</v>
      </c>
      <c r="Q3104">
        <f>(Key!$B$2-'17.1'!C3104)*24</f>
        <v>2.7500000000582077</v>
      </c>
      <c r="R3104" s="3">
        <f>C3104-(M3104-Key!$B$5)/(24*Key!$B$6)</f>
        <v>44130.621601851846</v>
      </c>
      <c r="S3104">
        <f>M3104-Key!$B$5</f>
        <v>14.92</v>
      </c>
      <c r="T3104" s="2">
        <f t="shared" si="240"/>
        <v>44129.638888888891</v>
      </c>
      <c r="U3104" t="str">
        <f t="shared" si="241"/>
        <v>10-25-2020 15:20</v>
      </c>
      <c r="V3104">
        <f>IFERROR(IF(W3104=Z3104,VLOOKUP($U3104,[1]C8842!$G$2:$M$145,3,FALSE),0),0)</f>
        <v>0</v>
      </c>
      <c r="W3104">
        <f>VLOOKUP(RIGHT($V$1,5),Key!$A$9:$B$14,2,FALSE)</f>
        <v>10.199999999999999</v>
      </c>
      <c r="X3104">
        <f t="shared" si="244"/>
        <v>0</v>
      </c>
      <c r="Y3104">
        <f>VLOOKUP(RIGHT($X$1,5),Key!$A$9:$B$14,2,FALSE)</f>
        <v>3.7</v>
      </c>
      <c r="Z3104">
        <f t="shared" si="242"/>
        <v>10.199999999999999</v>
      </c>
      <c r="AA3104">
        <f t="shared" si="243"/>
        <v>0</v>
      </c>
    </row>
    <row r="3105" spans="1:27" x14ac:dyDescent="0.3">
      <c r="A3105">
        <v>100067</v>
      </c>
      <c r="B3105">
        <v>230922</v>
      </c>
      <c r="C3105" s="3">
        <v>44130.635416666664</v>
      </c>
      <c r="D3105">
        <v>2</v>
      </c>
      <c r="E3105">
        <v>1</v>
      </c>
      <c r="F3105" t="s">
        <v>26</v>
      </c>
      <c r="G3105">
        <v>1</v>
      </c>
      <c r="H3105">
        <v>74.375</v>
      </c>
      <c r="I3105">
        <v>17.375</v>
      </c>
      <c r="J3105">
        <v>0.8359375</v>
      </c>
      <c r="K3105">
        <v>82.035160000000005</v>
      </c>
      <c r="L3105" s="3">
        <v>44130.387499999997</v>
      </c>
      <c r="M3105">
        <v>17.18</v>
      </c>
      <c r="N3105" t="s">
        <v>28</v>
      </c>
      <c r="P3105">
        <f>(C3105-Key!$B$1)*24</f>
        <v>0.19999999995343387</v>
      </c>
      <c r="Q3105">
        <f>(Key!$B$2-'17.1'!C3105)*24</f>
        <v>2.7500000000582077</v>
      </c>
      <c r="R3105" s="3">
        <f>C3105-(M3105-Key!$B$5)/(24*Key!$B$6)</f>
        <v>44130.621601851846</v>
      </c>
      <c r="S3105">
        <f>M3105-Key!$B$5</f>
        <v>14.92</v>
      </c>
      <c r="T3105" s="2">
        <f t="shared" si="240"/>
        <v>44129.638888888891</v>
      </c>
      <c r="U3105" t="str">
        <f t="shared" si="241"/>
        <v>10-25-2020 15:20</v>
      </c>
      <c r="V3105">
        <f>IFERROR(IF(W3105=Z3105,VLOOKUP($U3105,[1]C8842!$G$2:$M$145,3,FALSE),0),0)</f>
        <v>0</v>
      </c>
      <c r="W3105">
        <f>VLOOKUP(RIGHT($V$1,5),Key!$A$9:$B$14,2,FALSE)</f>
        <v>10.199999999999999</v>
      </c>
      <c r="X3105">
        <f t="shared" si="244"/>
        <v>0</v>
      </c>
      <c r="Y3105">
        <f>VLOOKUP(RIGHT($X$1,5),Key!$A$9:$B$14,2,FALSE)</f>
        <v>3.7</v>
      </c>
      <c r="Z3105">
        <f t="shared" si="242"/>
        <v>10.199999999999999</v>
      </c>
      <c r="AA3105">
        <f t="shared" si="243"/>
        <v>0</v>
      </c>
    </row>
    <row r="3106" spans="1:27" x14ac:dyDescent="0.3">
      <c r="A3106">
        <v>100067</v>
      </c>
      <c r="B3106">
        <v>230922</v>
      </c>
      <c r="C3106" s="3">
        <v>44130.635416666664</v>
      </c>
      <c r="D3106">
        <v>2</v>
      </c>
      <c r="E3106">
        <v>1</v>
      </c>
      <c r="F3106" t="s">
        <v>26</v>
      </c>
      <c r="G3106">
        <v>1</v>
      </c>
      <c r="H3106">
        <v>70.667969999999997</v>
      </c>
      <c r="I3106">
        <v>16.152339999999999</v>
      </c>
      <c r="J3106">
        <v>0.83203130000000003</v>
      </c>
      <c r="K3106">
        <v>80.03125</v>
      </c>
      <c r="L3106" s="3">
        <v>44130.387499999997</v>
      </c>
      <c r="M3106">
        <v>17.18</v>
      </c>
      <c r="N3106" t="s">
        <v>28</v>
      </c>
      <c r="P3106">
        <f>(C3106-Key!$B$1)*24</f>
        <v>0.19999999995343387</v>
      </c>
      <c r="Q3106">
        <f>(Key!$B$2-'17.1'!C3106)*24</f>
        <v>2.7500000000582077</v>
      </c>
      <c r="R3106" s="3">
        <f>C3106-(M3106-Key!$B$5)/(24*Key!$B$6)</f>
        <v>44130.621601851846</v>
      </c>
      <c r="S3106">
        <f>M3106-Key!$B$5</f>
        <v>14.92</v>
      </c>
      <c r="T3106" s="2">
        <f t="shared" si="240"/>
        <v>44129.638888888891</v>
      </c>
      <c r="U3106" t="str">
        <f t="shared" si="241"/>
        <v>10-25-2020 15:20</v>
      </c>
      <c r="V3106">
        <f>IFERROR(IF(W3106=Z3106,VLOOKUP($U3106,[1]C8842!$G$2:$M$145,3,FALSE),0),0)</f>
        <v>0</v>
      </c>
      <c r="W3106">
        <f>VLOOKUP(RIGHT($V$1,5),Key!$A$9:$B$14,2,FALSE)</f>
        <v>10.199999999999999</v>
      </c>
      <c r="X3106">
        <f t="shared" si="244"/>
        <v>0</v>
      </c>
      <c r="Y3106">
        <f>VLOOKUP(RIGHT($X$1,5),Key!$A$9:$B$14,2,FALSE)</f>
        <v>3.7</v>
      </c>
      <c r="Z3106">
        <f t="shared" si="242"/>
        <v>10.199999999999999</v>
      </c>
      <c r="AA3106">
        <f t="shared" si="243"/>
        <v>0</v>
      </c>
    </row>
    <row r="3107" spans="1:27" x14ac:dyDescent="0.3">
      <c r="A3107">
        <v>100067</v>
      </c>
      <c r="B3107">
        <v>230922</v>
      </c>
      <c r="C3107" s="3">
        <v>44130.635416666664</v>
      </c>
      <c r="D3107">
        <v>3</v>
      </c>
      <c r="E3107">
        <v>2</v>
      </c>
      <c r="F3107" t="s">
        <v>26</v>
      </c>
      <c r="G3107">
        <v>3</v>
      </c>
      <c r="H3107">
        <v>55.238280000000003</v>
      </c>
      <c r="I3107">
        <v>45.628909999999998</v>
      </c>
      <c r="J3107">
        <v>2.4882810000000002</v>
      </c>
      <c r="K3107">
        <v>94.039060000000006</v>
      </c>
      <c r="L3107" s="3">
        <v>44130.387499999997</v>
      </c>
      <c r="M3107">
        <v>17.18</v>
      </c>
      <c r="N3107" t="s">
        <v>28</v>
      </c>
      <c r="P3107">
        <f>(C3107-Key!$B$1)*24</f>
        <v>0.19999999995343387</v>
      </c>
      <c r="Q3107">
        <f>(Key!$B$2-'17.1'!C3107)*24</f>
        <v>2.7500000000582077</v>
      </c>
      <c r="R3107" s="3">
        <f>C3107-(M3107-Key!$B$5)/(24*Key!$B$6)</f>
        <v>44130.621601851846</v>
      </c>
      <c r="S3107">
        <f>M3107-Key!$B$5</f>
        <v>14.92</v>
      </c>
      <c r="T3107" s="2">
        <f t="shared" si="240"/>
        <v>44129.638888888891</v>
      </c>
      <c r="U3107" t="str">
        <f t="shared" si="241"/>
        <v>10-25-2020 15:20</v>
      </c>
      <c r="V3107">
        <f>IFERROR(IF(W3107=Z3107,VLOOKUP($U3107,[1]C8842!$G$2:$M$145,3,FALSE),0),0)</f>
        <v>0</v>
      </c>
      <c r="W3107">
        <f>VLOOKUP(RIGHT($V$1,5),Key!$A$9:$B$14,2,FALSE)</f>
        <v>10.199999999999999</v>
      </c>
      <c r="X3107">
        <f t="shared" si="244"/>
        <v>0</v>
      </c>
      <c r="Y3107">
        <f>VLOOKUP(RIGHT($X$1,5),Key!$A$9:$B$14,2,FALSE)</f>
        <v>3.7</v>
      </c>
      <c r="Z3107">
        <f t="shared" si="242"/>
        <v>10.199999999999999</v>
      </c>
      <c r="AA3107">
        <f t="shared" si="243"/>
        <v>0</v>
      </c>
    </row>
    <row r="3108" spans="1:27" x14ac:dyDescent="0.3">
      <c r="A3108">
        <v>100067</v>
      </c>
      <c r="B3108">
        <v>230922</v>
      </c>
      <c r="C3108" s="3">
        <v>44130.635416666664</v>
      </c>
      <c r="D3108">
        <v>3</v>
      </c>
      <c r="E3108">
        <v>2</v>
      </c>
      <c r="F3108" t="s">
        <v>26</v>
      </c>
      <c r="G3108">
        <v>4</v>
      </c>
      <c r="H3108">
        <v>58.296880000000002</v>
      </c>
      <c r="I3108">
        <v>64.765630000000002</v>
      </c>
      <c r="J3108">
        <v>3.2304689999999998</v>
      </c>
      <c r="K3108">
        <v>94.039060000000006</v>
      </c>
      <c r="L3108" s="3">
        <v>44130.387499999997</v>
      </c>
      <c r="M3108">
        <v>17.18</v>
      </c>
      <c r="N3108" t="s">
        <v>28</v>
      </c>
      <c r="P3108">
        <f>(C3108-Key!$B$1)*24</f>
        <v>0.19999999995343387</v>
      </c>
      <c r="Q3108">
        <f>(Key!$B$2-'17.1'!C3108)*24</f>
        <v>2.7500000000582077</v>
      </c>
      <c r="R3108" s="3">
        <f>C3108-(M3108-Key!$B$5)/(24*Key!$B$6)</f>
        <v>44130.621601851846</v>
      </c>
      <c r="S3108">
        <f>M3108-Key!$B$5</f>
        <v>14.92</v>
      </c>
      <c r="T3108" s="2">
        <f t="shared" si="240"/>
        <v>44129.638888888891</v>
      </c>
      <c r="U3108" t="str">
        <f t="shared" si="241"/>
        <v>10-25-2020 15:20</v>
      </c>
      <c r="V3108">
        <f>IFERROR(IF(W3108=Z3108,VLOOKUP($U3108,[1]C8842!$G$2:$M$145,3,FALSE),0),0)</f>
        <v>0</v>
      </c>
      <c r="W3108">
        <f>VLOOKUP(RIGHT($V$1,5),Key!$A$9:$B$14,2,FALSE)</f>
        <v>10.199999999999999</v>
      </c>
      <c r="X3108">
        <f t="shared" si="244"/>
        <v>0</v>
      </c>
      <c r="Y3108">
        <f>VLOOKUP(RIGHT($X$1,5),Key!$A$9:$B$14,2,FALSE)</f>
        <v>3.7</v>
      </c>
      <c r="Z3108">
        <f t="shared" si="242"/>
        <v>10.199999999999999</v>
      </c>
      <c r="AA3108">
        <f t="shared" si="243"/>
        <v>0</v>
      </c>
    </row>
    <row r="3109" spans="1:27" x14ac:dyDescent="0.3">
      <c r="A3109">
        <v>100067</v>
      </c>
      <c r="B3109">
        <v>230922</v>
      </c>
      <c r="C3109" s="3">
        <v>44130.635416666664</v>
      </c>
      <c r="D3109">
        <v>2</v>
      </c>
      <c r="E3109">
        <v>1</v>
      </c>
      <c r="F3109" t="s">
        <v>26</v>
      </c>
      <c r="G3109">
        <v>1</v>
      </c>
      <c r="H3109">
        <v>71.027339999999995</v>
      </c>
      <c r="I3109">
        <v>15.38672</v>
      </c>
      <c r="J3109">
        <v>0.80078130000000003</v>
      </c>
      <c r="K3109">
        <v>82.035160000000005</v>
      </c>
      <c r="L3109" s="3">
        <v>44130.387499999997</v>
      </c>
      <c r="M3109">
        <v>17.18</v>
      </c>
      <c r="N3109" t="s">
        <v>28</v>
      </c>
      <c r="P3109">
        <f>(C3109-Key!$B$1)*24</f>
        <v>0.19999999995343387</v>
      </c>
      <c r="Q3109">
        <f>(Key!$B$2-'17.1'!C3109)*24</f>
        <v>2.7500000000582077</v>
      </c>
      <c r="R3109" s="3">
        <f>C3109-(M3109-Key!$B$5)/(24*Key!$B$6)</f>
        <v>44130.621601851846</v>
      </c>
      <c r="S3109">
        <f>M3109-Key!$B$5</f>
        <v>14.92</v>
      </c>
      <c r="T3109" s="2">
        <f t="shared" si="240"/>
        <v>44129.638888888891</v>
      </c>
      <c r="U3109" t="str">
        <f t="shared" si="241"/>
        <v>10-25-2020 15:20</v>
      </c>
      <c r="V3109">
        <f>IFERROR(IF(W3109=Z3109,VLOOKUP($U3109,[1]C8842!$G$2:$M$145,3,FALSE),0),0)</f>
        <v>0</v>
      </c>
      <c r="W3109">
        <f>VLOOKUP(RIGHT($V$1,5),Key!$A$9:$B$14,2,FALSE)</f>
        <v>10.199999999999999</v>
      </c>
      <c r="X3109">
        <f t="shared" si="244"/>
        <v>0</v>
      </c>
      <c r="Y3109">
        <f>VLOOKUP(RIGHT($X$1,5),Key!$A$9:$B$14,2,FALSE)</f>
        <v>3.7</v>
      </c>
      <c r="Z3109">
        <f t="shared" si="242"/>
        <v>10.199999999999999</v>
      </c>
      <c r="AA3109">
        <f t="shared" si="243"/>
        <v>0</v>
      </c>
    </row>
    <row r="3110" spans="1:27" x14ac:dyDescent="0.3">
      <c r="A3110">
        <v>100067</v>
      </c>
      <c r="B3110">
        <v>230922</v>
      </c>
      <c r="C3110" s="3">
        <v>44130.635416666664</v>
      </c>
      <c r="D3110">
        <v>3</v>
      </c>
      <c r="E3110">
        <v>2</v>
      </c>
      <c r="F3110" t="s">
        <v>26</v>
      </c>
      <c r="G3110">
        <v>1</v>
      </c>
      <c r="H3110">
        <v>67.578130000000002</v>
      </c>
      <c r="I3110">
        <v>18.816410000000001</v>
      </c>
      <c r="J3110">
        <v>0.9765625</v>
      </c>
      <c r="K3110">
        <v>96.039060000000006</v>
      </c>
      <c r="L3110" s="3">
        <v>44130.387499999997</v>
      </c>
      <c r="M3110">
        <v>17.18</v>
      </c>
      <c r="N3110" t="s">
        <v>28</v>
      </c>
      <c r="P3110">
        <f>(C3110-Key!$B$1)*24</f>
        <v>0.19999999995343387</v>
      </c>
      <c r="Q3110">
        <f>(Key!$B$2-'17.1'!C3110)*24</f>
        <v>2.7500000000582077</v>
      </c>
      <c r="R3110" s="3">
        <f>C3110-(M3110-Key!$B$5)/(24*Key!$B$6)</f>
        <v>44130.621601851846</v>
      </c>
      <c r="S3110">
        <f>M3110-Key!$B$5</f>
        <v>14.92</v>
      </c>
      <c r="T3110" s="2">
        <f t="shared" si="240"/>
        <v>44129.638888888891</v>
      </c>
      <c r="U3110" t="str">
        <f t="shared" si="241"/>
        <v>10-25-2020 15:20</v>
      </c>
      <c r="V3110">
        <f>IFERROR(IF(W3110=Z3110,VLOOKUP($U3110,[1]C8842!$G$2:$M$145,3,FALSE),0),0)</f>
        <v>0</v>
      </c>
      <c r="W3110">
        <f>VLOOKUP(RIGHT($V$1,5),Key!$A$9:$B$14,2,FALSE)</f>
        <v>10.199999999999999</v>
      </c>
      <c r="X3110">
        <f t="shared" si="244"/>
        <v>0</v>
      </c>
      <c r="Y3110">
        <f>VLOOKUP(RIGHT($X$1,5),Key!$A$9:$B$14,2,FALSE)</f>
        <v>3.7</v>
      </c>
      <c r="Z3110">
        <f t="shared" si="242"/>
        <v>10.199999999999999</v>
      </c>
      <c r="AA3110">
        <f t="shared" si="243"/>
        <v>0</v>
      </c>
    </row>
    <row r="3111" spans="1:27" x14ac:dyDescent="0.3">
      <c r="A3111">
        <v>100067</v>
      </c>
      <c r="B3111">
        <v>230922</v>
      </c>
      <c r="C3111" s="3">
        <v>44130.635416666664</v>
      </c>
      <c r="D3111">
        <v>0</v>
      </c>
      <c r="E3111">
        <v>2</v>
      </c>
      <c r="F3111" t="s">
        <v>25</v>
      </c>
      <c r="G3111">
        <v>4</v>
      </c>
      <c r="H3111">
        <v>60.199219999999997</v>
      </c>
      <c r="I3111">
        <v>52.332030000000003</v>
      </c>
      <c r="J3111">
        <v>2.578125</v>
      </c>
      <c r="K3111">
        <v>46.019530000000003</v>
      </c>
      <c r="L3111" s="3">
        <v>44130.387499999997</v>
      </c>
      <c r="M3111">
        <v>17.18</v>
      </c>
      <c r="N3111" t="s">
        <v>28</v>
      </c>
      <c r="P3111">
        <f>(C3111-Key!$B$1)*24</f>
        <v>0.19999999995343387</v>
      </c>
      <c r="Q3111">
        <f>(Key!$B$2-'17.1'!C3111)*24</f>
        <v>2.7500000000582077</v>
      </c>
      <c r="R3111" s="3">
        <f>C3111-(M3111-Key!$B$5)/(24*Key!$B$6)</f>
        <v>44130.621601851846</v>
      </c>
      <c r="S3111">
        <f>M3111-Key!$B$5</f>
        <v>14.92</v>
      </c>
      <c r="T3111" s="2">
        <f t="shared" si="240"/>
        <v>44129.638888888891</v>
      </c>
      <c r="U3111" t="str">
        <f t="shared" si="241"/>
        <v>10-25-2020 15:20</v>
      </c>
      <c r="V3111">
        <f>IFERROR(IF(W3111=Z3111,VLOOKUP($U3111,[1]C8842!$G$2:$M$145,3,FALSE),0),0)</f>
        <v>0</v>
      </c>
      <c r="W3111">
        <f>VLOOKUP(RIGHT($V$1,5),Key!$A$9:$B$14,2,FALSE)</f>
        <v>10.199999999999999</v>
      </c>
      <c r="X3111">
        <f t="shared" si="244"/>
        <v>0</v>
      </c>
      <c r="Y3111">
        <f>VLOOKUP(RIGHT($X$1,5),Key!$A$9:$B$14,2,FALSE)</f>
        <v>3.7</v>
      </c>
      <c r="Z3111">
        <f t="shared" si="242"/>
        <v>10.199999999999999</v>
      </c>
      <c r="AA3111">
        <f t="shared" si="243"/>
        <v>0</v>
      </c>
    </row>
    <row r="3112" spans="1:27" x14ac:dyDescent="0.3">
      <c r="A3112">
        <v>100067</v>
      </c>
      <c r="B3112">
        <v>230922</v>
      </c>
      <c r="C3112" s="3">
        <v>44130.635416666664</v>
      </c>
      <c r="D3112">
        <v>1</v>
      </c>
      <c r="E3112">
        <v>1</v>
      </c>
      <c r="F3112" t="s">
        <v>25</v>
      </c>
      <c r="G3112">
        <v>4</v>
      </c>
      <c r="H3112">
        <v>67.476560000000006</v>
      </c>
      <c r="I3112">
        <v>74.429689999999994</v>
      </c>
      <c r="J3112">
        <v>3.171875</v>
      </c>
      <c r="K3112">
        <v>58.023440000000001</v>
      </c>
      <c r="L3112" s="3">
        <v>44130.387499999997</v>
      </c>
      <c r="M3112">
        <v>17.18</v>
      </c>
      <c r="N3112" t="s">
        <v>28</v>
      </c>
      <c r="P3112">
        <f>(C3112-Key!$B$1)*24</f>
        <v>0.19999999995343387</v>
      </c>
      <c r="Q3112">
        <f>(Key!$B$2-'17.1'!C3112)*24</f>
        <v>2.7500000000582077</v>
      </c>
      <c r="R3112" s="3">
        <f>C3112-(M3112-Key!$B$5)/(24*Key!$B$6)</f>
        <v>44130.621601851846</v>
      </c>
      <c r="S3112">
        <f>M3112-Key!$B$5</f>
        <v>14.92</v>
      </c>
      <c r="T3112" s="2">
        <f t="shared" si="240"/>
        <v>44129.638888888891</v>
      </c>
      <c r="U3112" t="str">
        <f t="shared" si="241"/>
        <v>10-25-2020 15:20</v>
      </c>
      <c r="V3112">
        <f>IFERROR(IF(W3112=Z3112,VLOOKUP($U3112,[1]C8842!$G$2:$M$145,3,FALSE),0),0)</f>
        <v>0</v>
      </c>
      <c r="W3112">
        <f>VLOOKUP(RIGHT($V$1,5),Key!$A$9:$B$14,2,FALSE)</f>
        <v>10.199999999999999</v>
      </c>
      <c r="X3112">
        <f t="shared" si="244"/>
        <v>0</v>
      </c>
      <c r="Y3112">
        <f>VLOOKUP(RIGHT($X$1,5),Key!$A$9:$B$14,2,FALSE)</f>
        <v>3.7</v>
      </c>
      <c r="Z3112">
        <f t="shared" si="242"/>
        <v>10.199999999999999</v>
      </c>
      <c r="AA3112">
        <f t="shared" si="243"/>
        <v>0</v>
      </c>
    </row>
    <row r="3113" spans="1:27" x14ac:dyDescent="0.3">
      <c r="A3113">
        <v>100067</v>
      </c>
      <c r="B3113">
        <v>230922</v>
      </c>
      <c r="C3113" s="3">
        <v>44130.635416666664</v>
      </c>
      <c r="D3113">
        <v>0</v>
      </c>
      <c r="E3113">
        <v>2</v>
      </c>
      <c r="F3113" t="s">
        <v>25</v>
      </c>
      <c r="G3113">
        <v>3</v>
      </c>
      <c r="H3113">
        <v>55.238280000000003</v>
      </c>
      <c r="I3113">
        <v>48.035159999999998</v>
      </c>
      <c r="J3113">
        <v>2.6015630000000001</v>
      </c>
      <c r="K3113">
        <v>46.019530000000003</v>
      </c>
      <c r="L3113" s="3">
        <v>44130.387499999997</v>
      </c>
      <c r="M3113">
        <v>17.18</v>
      </c>
      <c r="N3113" t="s">
        <v>28</v>
      </c>
      <c r="P3113">
        <f>(C3113-Key!$B$1)*24</f>
        <v>0.19999999995343387</v>
      </c>
      <c r="Q3113">
        <f>(Key!$B$2-'17.1'!C3113)*24</f>
        <v>2.7500000000582077</v>
      </c>
      <c r="R3113" s="3">
        <f>C3113-(M3113-Key!$B$5)/(24*Key!$B$6)</f>
        <v>44130.621601851846</v>
      </c>
      <c r="S3113">
        <f>M3113-Key!$B$5</f>
        <v>14.92</v>
      </c>
      <c r="T3113" s="2">
        <f t="shared" si="240"/>
        <v>44129.638888888891</v>
      </c>
      <c r="U3113" t="str">
        <f t="shared" si="241"/>
        <v>10-25-2020 15:20</v>
      </c>
      <c r="V3113">
        <f>IFERROR(IF(W3113=Z3113,VLOOKUP($U3113,[1]C8842!$G$2:$M$145,3,FALSE),0),0)</f>
        <v>0</v>
      </c>
      <c r="W3113">
        <f>VLOOKUP(RIGHT($V$1,5),Key!$A$9:$B$14,2,FALSE)</f>
        <v>10.199999999999999</v>
      </c>
      <c r="X3113">
        <f t="shared" si="244"/>
        <v>0</v>
      </c>
      <c r="Y3113">
        <f>VLOOKUP(RIGHT($X$1,5),Key!$A$9:$B$14,2,FALSE)</f>
        <v>3.7</v>
      </c>
      <c r="Z3113">
        <f t="shared" si="242"/>
        <v>10.199999999999999</v>
      </c>
      <c r="AA3113">
        <f t="shared" si="243"/>
        <v>0</v>
      </c>
    </row>
    <row r="3114" spans="1:27" x14ac:dyDescent="0.3">
      <c r="A3114">
        <v>100067</v>
      </c>
      <c r="B3114">
        <v>230922</v>
      </c>
      <c r="C3114" s="3">
        <v>44130.635416666664</v>
      </c>
      <c r="D3114">
        <v>0</v>
      </c>
      <c r="E3114">
        <v>2</v>
      </c>
      <c r="F3114" t="s">
        <v>25</v>
      </c>
      <c r="G3114">
        <v>4</v>
      </c>
      <c r="H3114">
        <v>59.839840000000002</v>
      </c>
      <c r="I3114">
        <v>75.441410000000005</v>
      </c>
      <c r="J3114">
        <v>3.6210939999999998</v>
      </c>
      <c r="K3114">
        <v>47.019530000000003</v>
      </c>
      <c r="L3114" s="3">
        <v>44130.387499999997</v>
      </c>
      <c r="M3114">
        <v>17.18</v>
      </c>
      <c r="N3114" t="s">
        <v>28</v>
      </c>
      <c r="P3114">
        <f>(C3114-Key!$B$1)*24</f>
        <v>0.19999999995343387</v>
      </c>
      <c r="Q3114">
        <f>(Key!$B$2-'17.1'!C3114)*24</f>
        <v>2.7500000000582077</v>
      </c>
      <c r="R3114" s="3">
        <f>C3114-(M3114-Key!$B$5)/(24*Key!$B$6)</f>
        <v>44130.621601851846</v>
      </c>
      <c r="S3114">
        <f>M3114-Key!$B$5</f>
        <v>14.92</v>
      </c>
      <c r="T3114" s="2">
        <f t="shared" si="240"/>
        <v>44129.638888888891</v>
      </c>
      <c r="U3114" t="str">
        <f t="shared" si="241"/>
        <v>10-25-2020 15:20</v>
      </c>
      <c r="V3114">
        <f>IFERROR(IF(W3114=Z3114,VLOOKUP($U3114,[1]C8842!$G$2:$M$145,3,FALSE),0),0)</f>
        <v>0</v>
      </c>
      <c r="W3114">
        <f>VLOOKUP(RIGHT($V$1,5),Key!$A$9:$B$14,2,FALSE)</f>
        <v>10.199999999999999</v>
      </c>
      <c r="X3114">
        <f t="shared" si="244"/>
        <v>0</v>
      </c>
      <c r="Y3114">
        <f>VLOOKUP(RIGHT($X$1,5),Key!$A$9:$B$14,2,FALSE)</f>
        <v>3.7</v>
      </c>
      <c r="Z3114">
        <f t="shared" si="242"/>
        <v>10.199999999999999</v>
      </c>
      <c r="AA3114">
        <f t="shared" si="243"/>
        <v>0</v>
      </c>
    </row>
    <row r="3115" spans="1:27" x14ac:dyDescent="0.3">
      <c r="A3115">
        <v>100067</v>
      </c>
      <c r="B3115">
        <v>230922</v>
      </c>
      <c r="C3115" s="3">
        <v>44130.635416666664</v>
      </c>
      <c r="D3115">
        <v>3</v>
      </c>
      <c r="E3115">
        <v>2</v>
      </c>
      <c r="F3115" t="s">
        <v>26</v>
      </c>
      <c r="G3115">
        <v>1</v>
      </c>
      <c r="H3115">
        <v>70.09375</v>
      </c>
      <c r="I3115">
        <v>18.085940000000001</v>
      </c>
      <c r="J3115">
        <v>0.9140625</v>
      </c>
      <c r="K3115">
        <v>92.039060000000006</v>
      </c>
      <c r="L3115" s="3">
        <v>44130.387499999997</v>
      </c>
      <c r="M3115">
        <v>17.18</v>
      </c>
      <c r="N3115" t="s">
        <v>28</v>
      </c>
      <c r="P3115">
        <f>(C3115-Key!$B$1)*24</f>
        <v>0.19999999995343387</v>
      </c>
      <c r="Q3115">
        <f>(Key!$B$2-'17.1'!C3115)*24</f>
        <v>2.7500000000582077</v>
      </c>
      <c r="R3115" s="3">
        <f>C3115-(M3115-Key!$B$5)/(24*Key!$B$6)</f>
        <v>44130.621601851846</v>
      </c>
      <c r="S3115">
        <f>M3115-Key!$B$5</f>
        <v>14.92</v>
      </c>
      <c r="T3115" s="2">
        <f t="shared" si="240"/>
        <v>44129.638888888891</v>
      </c>
      <c r="U3115" t="str">
        <f t="shared" si="241"/>
        <v>10-25-2020 15:20</v>
      </c>
      <c r="V3115">
        <f>IFERROR(IF(W3115=Z3115,VLOOKUP($U3115,[1]C8842!$G$2:$M$145,3,FALSE),0),0)</f>
        <v>0</v>
      </c>
      <c r="W3115">
        <f>VLOOKUP(RIGHT($V$1,5),Key!$A$9:$B$14,2,FALSE)</f>
        <v>10.199999999999999</v>
      </c>
      <c r="X3115">
        <f t="shared" si="244"/>
        <v>0</v>
      </c>
      <c r="Y3115">
        <f>VLOOKUP(RIGHT($X$1,5),Key!$A$9:$B$14,2,FALSE)</f>
        <v>3.7</v>
      </c>
      <c r="Z3115">
        <f t="shared" si="242"/>
        <v>10.199999999999999</v>
      </c>
      <c r="AA3115">
        <f t="shared" si="243"/>
        <v>0</v>
      </c>
    </row>
    <row r="3116" spans="1:27" x14ac:dyDescent="0.3">
      <c r="A3116">
        <v>100067</v>
      </c>
      <c r="B3116">
        <v>230922</v>
      </c>
      <c r="C3116" s="3">
        <v>44130.635416666664</v>
      </c>
      <c r="D3116">
        <v>3</v>
      </c>
      <c r="E3116">
        <v>2</v>
      </c>
      <c r="F3116" t="s">
        <v>26</v>
      </c>
      <c r="G3116">
        <v>2</v>
      </c>
      <c r="H3116">
        <v>70.246089999999995</v>
      </c>
      <c r="I3116">
        <v>20.26172</v>
      </c>
      <c r="J3116">
        <v>0.9921875</v>
      </c>
      <c r="K3116">
        <v>92.039060000000006</v>
      </c>
      <c r="L3116" s="3">
        <v>44130.387499999997</v>
      </c>
      <c r="M3116">
        <v>17.18</v>
      </c>
      <c r="N3116" t="s">
        <v>28</v>
      </c>
      <c r="P3116">
        <f>(C3116-Key!$B$1)*24</f>
        <v>0.19999999995343387</v>
      </c>
      <c r="Q3116">
        <f>(Key!$B$2-'17.1'!C3116)*24</f>
        <v>2.7500000000582077</v>
      </c>
      <c r="R3116" s="3">
        <f>C3116-(M3116-Key!$B$5)/(24*Key!$B$6)</f>
        <v>44130.621601851846</v>
      </c>
      <c r="S3116">
        <f>M3116-Key!$B$5</f>
        <v>14.92</v>
      </c>
      <c r="T3116" s="2">
        <f t="shared" si="240"/>
        <v>44129.638888888891</v>
      </c>
      <c r="U3116" t="str">
        <f t="shared" si="241"/>
        <v>10-25-2020 15:20</v>
      </c>
      <c r="V3116">
        <f>IFERROR(IF(W3116=Z3116,VLOOKUP($U3116,[1]C8842!$G$2:$M$145,3,FALSE),0),0)</f>
        <v>0</v>
      </c>
      <c r="W3116">
        <f>VLOOKUP(RIGHT($V$1,5),Key!$A$9:$B$14,2,FALSE)</f>
        <v>10.199999999999999</v>
      </c>
      <c r="X3116">
        <f t="shared" si="244"/>
        <v>0</v>
      </c>
      <c r="Y3116">
        <f>VLOOKUP(RIGHT($X$1,5),Key!$A$9:$B$14,2,FALSE)</f>
        <v>3.7</v>
      </c>
      <c r="Z3116">
        <f t="shared" si="242"/>
        <v>10.199999999999999</v>
      </c>
      <c r="AA3116">
        <f t="shared" si="243"/>
        <v>0</v>
      </c>
    </row>
    <row r="3117" spans="1:27" x14ac:dyDescent="0.3">
      <c r="A3117">
        <v>100067</v>
      </c>
      <c r="B3117">
        <v>230922</v>
      </c>
      <c r="C3117" s="3">
        <v>44130.636111111111</v>
      </c>
      <c r="D3117">
        <v>3</v>
      </c>
      <c r="E3117">
        <v>2</v>
      </c>
      <c r="F3117" t="s">
        <v>26</v>
      </c>
      <c r="G3117">
        <v>5</v>
      </c>
      <c r="H3117">
        <v>59.730469999999997</v>
      </c>
      <c r="I3117">
        <v>93.96875</v>
      </c>
      <c r="J3117">
        <v>4.4570309999999997</v>
      </c>
      <c r="K3117">
        <v>94.039060000000006</v>
      </c>
      <c r="L3117" s="3">
        <v>44130.387499999997</v>
      </c>
      <c r="M3117">
        <v>17.18</v>
      </c>
      <c r="N3117" t="s">
        <v>28</v>
      </c>
      <c r="P3117">
        <f>(C3117-Key!$B$1)*24</f>
        <v>0.21666666667442769</v>
      </c>
      <c r="Q3117">
        <f>(Key!$B$2-'17.1'!C3117)*24</f>
        <v>2.7333333333372138</v>
      </c>
      <c r="R3117" s="3">
        <f>C3117-(M3117-Key!$B$5)/(24*Key!$B$6)</f>
        <v>44130.622296296293</v>
      </c>
      <c r="S3117">
        <f>M3117-Key!$B$5</f>
        <v>14.92</v>
      </c>
      <c r="T3117" s="2">
        <f t="shared" si="240"/>
        <v>44129.638888888891</v>
      </c>
      <c r="U3117" t="str">
        <f t="shared" si="241"/>
        <v>10-25-2020 15:20</v>
      </c>
      <c r="V3117">
        <f>IFERROR(IF(W3117=Z3117,VLOOKUP($U3117,[1]C8842!$G$2:$M$145,3,FALSE),0),0)</f>
        <v>0</v>
      </c>
      <c r="W3117">
        <f>VLOOKUP(RIGHT($V$1,5),Key!$A$9:$B$14,2,FALSE)</f>
        <v>10.199999999999999</v>
      </c>
      <c r="X3117">
        <f t="shared" si="244"/>
        <v>0</v>
      </c>
      <c r="Y3117">
        <f>VLOOKUP(RIGHT($X$1,5),Key!$A$9:$B$14,2,FALSE)</f>
        <v>3.7</v>
      </c>
      <c r="Z3117">
        <f t="shared" si="242"/>
        <v>10.199999999999999</v>
      </c>
      <c r="AA3117">
        <f t="shared" si="243"/>
        <v>0</v>
      </c>
    </row>
    <row r="3118" spans="1:27" x14ac:dyDescent="0.3">
      <c r="A3118">
        <v>100067</v>
      </c>
      <c r="B3118">
        <v>230922</v>
      </c>
      <c r="C3118" s="3">
        <v>44130.636111111111</v>
      </c>
      <c r="D3118">
        <v>0</v>
      </c>
      <c r="E3118">
        <v>2</v>
      </c>
      <c r="F3118" t="s">
        <v>25</v>
      </c>
      <c r="G3118">
        <v>1</v>
      </c>
      <c r="H3118">
        <v>65.167969999999997</v>
      </c>
      <c r="I3118">
        <v>14.570309999999999</v>
      </c>
      <c r="J3118">
        <v>0.83984380000000003</v>
      </c>
      <c r="K3118">
        <v>49.019530000000003</v>
      </c>
      <c r="L3118" s="3">
        <v>44130.387499999997</v>
      </c>
      <c r="M3118">
        <v>17.18</v>
      </c>
      <c r="N3118" t="s">
        <v>28</v>
      </c>
      <c r="P3118">
        <f>(C3118-Key!$B$1)*24</f>
        <v>0.21666666667442769</v>
      </c>
      <c r="Q3118">
        <f>(Key!$B$2-'17.1'!C3118)*24</f>
        <v>2.7333333333372138</v>
      </c>
      <c r="R3118" s="3">
        <f>C3118-(M3118-Key!$B$5)/(24*Key!$B$6)</f>
        <v>44130.622296296293</v>
      </c>
      <c r="S3118">
        <f>M3118-Key!$B$5</f>
        <v>14.92</v>
      </c>
      <c r="T3118" s="2">
        <f t="shared" si="240"/>
        <v>44129.638888888891</v>
      </c>
      <c r="U3118" t="str">
        <f t="shared" si="241"/>
        <v>10-25-2020 15:20</v>
      </c>
      <c r="V3118">
        <f>IFERROR(IF(W3118=Z3118,VLOOKUP($U3118,[1]C8842!$G$2:$M$145,3,FALSE),0),0)</f>
        <v>0</v>
      </c>
      <c r="W3118">
        <f>VLOOKUP(RIGHT($V$1,5),Key!$A$9:$B$14,2,FALSE)</f>
        <v>10.199999999999999</v>
      </c>
      <c r="X3118">
        <f t="shared" si="244"/>
        <v>0</v>
      </c>
      <c r="Y3118">
        <f>VLOOKUP(RIGHT($X$1,5),Key!$A$9:$B$14,2,FALSE)</f>
        <v>3.7</v>
      </c>
      <c r="Z3118">
        <f t="shared" si="242"/>
        <v>10.199999999999999</v>
      </c>
      <c r="AA3118">
        <f t="shared" si="243"/>
        <v>0</v>
      </c>
    </row>
    <row r="3119" spans="1:27" x14ac:dyDescent="0.3">
      <c r="A3119">
        <v>100067</v>
      </c>
      <c r="B3119">
        <v>230922</v>
      </c>
      <c r="C3119" s="3">
        <v>44130.636111111111</v>
      </c>
      <c r="D3119">
        <v>3</v>
      </c>
      <c r="E3119">
        <v>2</v>
      </c>
      <c r="F3119" t="s">
        <v>26</v>
      </c>
      <c r="G3119">
        <v>2</v>
      </c>
      <c r="H3119">
        <v>71.585939999999994</v>
      </c>
      <c r="I3119">
        <v>22.902339999999999</v>
      </c>
      <c r="J3119">
        <v>1.074219</v>
      </c>
      <c r="K3119">
        <v>94.039060000000006</v>
      </c>
      <c r="L3119" s="3">
        <v>44130.387499999997</v>
      </c>
      <c r="M3119">
        <v>17.18</v>
      </c>
      <c r="N3119" t="s">
        <v>28</v>
      </c>
      <c r="P3119">
        <f>(C3119-Key!$B$1)*24</f>
        <v>0.21666666667442769</v>
      </c>
      <c r="Q3119">
        <f>(Key!$B$2-'17.1'!C3119)*24</f>
        <v>2.7333333333372138</v>
      </c>
      <c r="R3119" s="3">
        <f>C3119-(M3119-Key!$B$5)/(24*Key!$B$6)</f>
        <v>44130.622296296293</v>
      </c>
      <c r="S3119">
        <f>M3119-Key!$B$5</f>
        <v>14.92</v>
      </c>
      <c r="T3119" s="2">
        <f t="shared" si="240"/>
        <v>44129.638888888891</v>
      </c>
      <c r="U3119" t="str">
        <f t="shared" si="241"/>
        <v>10-25-2020 15:20</v>
      </c>
      <c r="V3119">
        <f>IFERROR(IF(W3119=Z3119,VLOOKUP($U3119,[1]C8842!$G$2:$M$145,3,FALSE),0),0)</f>
        <v>0</v>
      </c>
      <c r="W3119">
        <f>VLOOKUP(RIGHT($V$1,5),Key!$A$9:$B$14,2,FALSE)</f>
        <v>10.199999999999999</v>
      </c>
      <c r="X3119">
        <f t="shared" si="244"/>
        <v>0</v>
      </c>
      <c r="Y3119">
        <f>VLOOKUP(RIGHT($X$1,5),Key!$A$9:$B$14,2,FALSE)</f>
        <v>3.7</v>
      </c>
      <c r="Z3119">
        <f t="shared" si="242"/>
        <v>10.199999999999999</v>
      </c>
      <c r="AA3119">
        <f t="shared" si="243"/>
        <v>0</v>
      </c>
    </row>
    <row r="3120" spans="1:27" x14ac:dyDescent="0.3">
      <c r="A3120">
        <v>100067</v>
      </c>
      <c r="B3120">
        <v>230922</v>
      </c>
      <c r="C3120" s="3">
        <v>44130.636111111111</v>
      </c>
      <c r="D3120">
        <v>3</v>
      </c>
      <c r="E3120">
        <v>2</v>
      </c>
      <c r="F3120" t="s">
        <v>26</v>
      </c>
      <c r="G3120">
        <v>1</v>
      </c>
      <c r="H3120">
        <v>76.304689999999994</v>
      </c>
      <c r="I3120">
        <v>16.835940000000001</v>
      </c>
      <c r="J3120">
        <v>0.79296880000000003</v>
      </c>
      <c r="K3120">
        <v>94.039060000000006</v>
      </c>
      <c r="L3120" s="3">
        <v>44130.387499999997</v>
      </c>
      <c r="M3120">
        <v>17.18</v>
      </c>
      <c r="N3120" t="s">
        <v>28</v>
      </c>
      <c r="P3120">
        <f>(C3120-Key!$B$1)*24</f>
        <v>0.21666666667442769</v>
      </c>
      <c r="Q3120">
        <f>(Key!$B$2-'17.1'!C3120)*24</f>
        <v>2.7333333333372138</v>
      </c>
      <c r="R3120" s="3">
        <f>C3120-(M3120-Key!$B$5)/(24*Key!$B$6)</f>
        <v>44130.622296296293</v>
      </c>
      <c r="S3120">
        <f>M3120-Key!$B$5</f>
        <v>14.92</v>
      </c>
      <c r="T3120" s="2">
        <f t="shared" si="240"/>
        <v>44129.638888888891</v>
      </c>
      <c r="U3120" t="str">
        <f t="shared" si="241"/>
        <v>10-25-2020 15:20</v>
      </c>
      <c r="V3120">
        <f>IFERROR(IF(W3120=Z3120,VLOOKUP($U3120,[1]C8842!$G$2:$M$145,3,FALSE),0),0)</f>
        <v>0</v>
      </c>
      <c r="W3120">
        <f>VLOOKUP(RIGHT($V$1,5),Key!$A$9:$B$14,2,FALSE)</f>
        <v>10.199999999999999</v>
      </c>
      <c r="X3120">
        <f t="shared" si="244"/>
        <v>0</v>
      </c>
      <c r="Y3120">
        <f>VLOOKUP(RIGHT($X$1,5),Key!$A$9:$B$14,2,FALSE)</f>
        <v>3.7</v>
      </c>
      <c r="Z3120">
        <f t="shared" si="242"/>
        <v>10.199999999999999</v>
      </c>
      <c r="AA3120">
        <f t="shared" si="243"/>
        <v>0</v>
      </c>
    </row>
    <row r="3121" spans="1:27" x14ac:dyDescent="0.3">
      <c r="A3121">
        <v>100067</v>
      </c>
      <c r="B3121">
        <v>230922</v>
      </c>
      <c r="C3121" s="3">
        <v>44130.636111111111</v>
      </c>
      <c r="D3121">
        <v>0</v>
      </c>
      <c r="E3121">
        <v>2</v>
      </c>
      <c r="F3121" t="s">
        <v>25</v>
      </c>
      <c r="G3121">
        <v>1</v>
      </c>
      <c r="H3121">
        <v>67.625</v>
      </c>
      <c r="I3121">
        <v>15.69922</v>
      </c>
      <c r="J3121">
        <v>0.8515625</v>
      </c>
      <c r="K3121">
        <v>47.019530000000003</v>
      </c>
      <c r="L3121" s="3">
        <v>44130.387499999997</v>
      </c>
      <c r="M3121">
        <v>17.18</v>
      </c>
      <c r="N3121" t="s">
        <v>28</v>
      </c>
      <c r="P3121">
        <f>(C3121-Key!$B$1)*24</f>
        <v>0.21666666667442769</v>
      </c>
      <c r="Q3121">
        <f>(Key!$B$2-'17.1'!C3121)*24</f>
        <v>2.7333333333372138</v>
      </c>
      <c r="R3121" s="3">
        <f>C3121-(M3121-Key!$B$5)/(24*Key!$B$6)</f>
        <v>44130.622296296293</v>
      </c>
      <c r="S3121">
        <f>M3121-Key!$B$5</f>
        <v>14.92</v>
      </c>
      <c r="T3121" s="2">
        <f t="shared" si="240"/>
        <v>44129.638888888891</v>
      </c>
      <c r="U3121" t="str">
        <f t="shared" si="241"/>
        <v>10-25-2020 15:20</v>
      </c>
      <c r="V3121">
        <f>IFERROR(IF(W3121=Z3121,VLOOKUP($U3121,[1]C8842!$G$2:$M$145,3,FALSE),0),0)</f>
        <v>0</v>
      </c>
      <c r="W3121">
        <f>VLOOKUP(RIGHT($V$1,5),Key!$A$9:$B$14,2,FALSE)</f>
        <v>10.199999999999999</v>
      </c>
      <c r="X3121">
        <f t="shared" si="244"/>
        <v>0</v>
      </c>
      <c r="Y3121">
        <f>VLOOKUP(RIGHT($X$1,5),Key!$A$9:$B$14,2,FALSE)</f>
        <v>3.7</v>
      </c>
      <c r="Z3121">
        <f t="shared" si="242"/>
        <v>10.199999999999999</v>
      </c>
      <c r="AA3121">
        <f t="shared" si="243"/>
        <v>0</v>
      </c>
    </row>
    <row r="3122" spans="1:27" x14ac:dyDescent="0.3">
      <c r="A3122">
        <v>100067</v>
      </c>
      <c r="B3122">
        <v>230922</v>
      </c>
      <c r="C3122" s="3">
        <v>44130.636111111111</v>
      </c>
      <c r="D3122">
        <v>3</v>
      </c>
      <c r="E3122">
        <v>2</v>
      </c>
      <c r="F3122" t="s">
        <v>26</v>
      </c>
      <c r="G3122">
        <v>2</v>
      </c>
      <c r="H3122">
        <v>67.410160000000005</v>
      </c>
      <c r="I3122">
        <v>23.589839999999999</v>
      </c>
      <c r="J3122">
        <v>1.167969</v>
      </c>
      <c r="K3122">
        <v>96.039060000000006</v>
      </c>
      <c r="L3122" s="3">
        <v>44130.387499999997</v>
      </c>
      <c r="M3122">
        <v>17.18</v>
      </c>
      <c r="N3122" t="s">
        <v>28</v>
      </c>
      <c r="P3122">
        <f>(C3122-Key!$B$1)*24</f>
        <v>0.21666666667442769</v>
      </c>
      <c r="Q3122">
        <f>(Key!$B$2-'17.1'!C3122)*24</f>
        <v>2.7333333333372138</v>
      </c>
      <c r="R3122" s="3">
        <f>C3122-(M3122-Key!$B$5)/(24*Key!$B$6)</f>
        <v>44130.622296296293</v>
      </c>
      <c r="S3122">
        <f>M3122-Key!$B$5</f>
        <v>14.92</v>
      </c>
      <c r="T3122" s="2">
        <f t="shared" si="240"/>
        <v>44129.638888888891</v>
      </c>
      <c r="U3122" t="str">
        <f t="shared" si="241"/>
        <v>10-25-2020 15:20</v>
      </c>
      <c r="V3122">
        <f>IFERROR(IF(W3122=Z3122,VLOOKUP($U3122,[1]C8842!$G$2:$M$145,3,FALSE),0),0)</f>
        <v>0</v>
      </c>
      <c r="W3122">
        <f>VLOOKUP(RIGHT($V$1,5),Key!$A$9:$B$14,2,FALSE)</f>
        <v>10.199999999999999</v>
      </c>
      <c r="X3122">
        <f t="shared" si="244"/>
        <v>0</v>
      </c>
      <c r="Y3122">
        <f>VLOOKUP(RIGHT($X$1,5),Key!$A$9:$B$14,2,FALSE)</f>
        <v>3.7</v>
      </c>
      <c r="Z3122">
        <f t="shared" si="242"/>
        <v>10.199999999999999</v>
      </c>
      <c r="AA3122">
        <f t="shared" si="243"/>
        <v>0</v>
      </c>
    </row>
    <row r="3123" spans="1:27" x14ac:dyDescent="0.3">
      <c r="A3123">
        <v>100067</v>
      </c>
      <c r="B3123">
        <v>230922</v>
      </c>
      <c r="C3123" s="3">
        <v>44130.636111111111</v>
      </c>
      <c r="D3123">
        <v>1</v>
      </c>
      <c r="E3123">
        <v>1</v>
      </c>
      <c r="F3123" t="s">
        <v>25</v>
      </c>
      <c r="G3123">
        <v>1</v>
      </c>
      <c r="H3123">
        <v>66.167969999999997</v>
      </c>
      <c r="I3123">
        <v>14.73828</v>
      </c>
      <c r="J3123">
        <v>0.83203130000000003</v>
      </c>
      <c r="K3123">
        <v>56.023440000000001</v>
      </c>
      <c r="L3123" s="3">
        <v>44130.387499999997</v>
      </c>
      <c r="M3123">
        <v>17.18</v>
      </c>
      <c r="N3123" t="s">
        <v>28</v>
      </c>
      <c r="P3123">
        <f>(C3123-Key!$B$1)*24</f>
        <v>0.21666666667442769</v>
      </c>
      <c r="Q3123">
        <f>(Key!$B$2-'17.1'!C3123)*24</f>
        <v>2.7333333333372138</v>
      </c>
      <c r="R3123" s="3">
        <f>C3123-(M3123-Key!$B$5)/(24*Key!$B$6)</f>
        <v>44130.622296296293</v>
      </c>
      <c r="S3123">
        <f>M3123-Key!$B$5</f>
        <v>14.92</v>
      </c>
      <c r="T3123" s="2">
        <f t="shared" si="240"/>
        <v>44129.638888888891</v>
      </c>
      <c r="U3123" t="str">
        <f t="shared" si="241"/>
        <v>10-25-2020 15:20</v>
      </c>
      <c r="V3123">
        <f>IFERROR(IF(W3123=Z3123,VLOOKUP($U3123,[1]C8842!$G$2:$M$145,3,FALSE),0),0)</f>
        <v>0</v>
      </c>
      <c r="W3123">
        <f>VLOOKUP(RIGHT($V$1,5),Key!$A$9:$B$14,2,FALSE)</f>
        <v>10.199999999999999</v>
      </c>
      <c r="X3123">
        <f t="shared" si="244"/>
        <v>0</v>
      </c>
      <c r="Y3123">
        <f>VLOOKUP(RIGHT($X$1,5),Key!$A$9:$B$14,2,FALSE)</f>
        <v>3.7</v>
      </c>
      <c r="Z3123">
        <f t="shared" si="242"/>
        <v>10.199999999999999</v>
      </c>
      <c r="AA3123">
        <f t="shared" si="243"/>
        <v>0</v>
      </c>
    </row>
    <row r="3124" spans="1:27" x14ac:dyDescent="0.3">
      <c r="A3124">
        <v>100067</v>
      </c>
      <c r="B3124">
        <v>230922</v>
      </c>
      <c r="C3124" s="3">
        <v>44130.636111111111</v>
      </c>
      <c r="D3124">
        <v>3</v>
      </c>
      <c r="E3124">
        <v>2</v>
      </c>
      <c r="F3124" t="s">
        <v>26</v>
      </c>
      <c r="G3124">
        <v>3</v>
      </c>
      <c r="H3124">
        <v>65.210939999999994</v>
      </c>
      <c r="I3124">
        <v>49.265630000000002</v>
      </c>
      <c r="J3124">
        <v>2.2539060000000002</v>
      </c>
      <c r="K3124">
        <v>94.039060000000006</v>
      </c>
      <c r="L3124" s="3">
        <v>44130.387499999997</v>
      </c>
      <c r="M3124">
        <v>17.18</v>
      </c>
      <c r="N3124" t="s">
        <v>28</v>
      </c>
      <c r="P3124">
        <f>(C3124-Key!$B$1)*24</f>
        <v>0.21666666667442769</v>
      </c>
      <c r="Q3124">
        <f>(Key!$B$2-'17.1'!C3124)*24</f>
        <v>2.7333333333372138</v>
      </c>
      <c r="R3124" s="3">
        <f>C3124-(M3124-Key!$B$5)/(24*Key!$B$6)</f>
        <v>44130.622296296293</v>
      </c>
      <c r="S3124">
        <f>M3124-Key!$B$5</f>
        <v>14.92</v>
      </c>
      <c r="T3124" s="2">
        <f t="shared" si="240"/>
        <v>44129.638888888891</v>
      </c>
      <c r="U3124" t="str">
        <f t="shared" si="241"/>
        <v>10-25-2020 15:20</v>
      </c>
      <c r="V3124">
        <f>IFERROR(IF(W3124=Z3124,VLOOKUP($U3124,[1]C8842!$G$2:$M$145,3,FALSE),0),0)</f>
        <v>0</v>
      </c>
      <c r="W3124">
        <f>VLOOKUP(RIGHT($V$1,5),Key!$A$9:$B$14,2,FALSE)</f>
        <v>10.199999999999999</v>
      </c>
      <c r="X3124">
        <f t="shared" si="244"/>
        <v>0</v>
      </c>
      <c r="Y3124">
        <f>VLOOKUP(RIGHT($X$1,5),Key!$A$9:$B$14,2,FALSE)</f>
        <v>3.7</v>
      </c>
      <c r="Z3124">
        <f t="shared" si="242"/>
        <v>10.199999999999999</v>
      </c>
      <c r="AA3124">
        <f t="shared" si="243"/>
        <v>0</v>
      </c>
    </row>
    <row r="3125" spans="1:27" x14ac:dyDescent="0.3">
      <c r="A3125">
        <v>100067</v>
      </c>
      <c r="B3125">
        <v>230922</v>
      </c>
      <c r="C3125" s="3">
        <v>44130.636111111111</v>
      </c>
      <c r="D3125">
        <v>0</v>
      </c>
      <c r="E3125">
        <v>2</v>
      </c>
      <c r="F3125" t="s">
        <v>25</v>
      </c>
      <c r="G3125">
        <v>1</v>
      </c>
      <c r="H3125">
        <v>55.566409999999998</v>
      </c>
      <c r="I3125">
        <v>14.01172</v>
      </c>
      <c r="J3125">
        <v>0.95703130000000003</v>
      </c>
      <c r="K3125">
        <v>48.019530000000003</v>
      </c>
      <c r="L3125" s="3">
        <v>44130.387499999997</v>
      </c>
      <c r="M3125">
        <v>17.18</v>
      </c>
      <c r="N3125" t="s">
        <v>28</v>
      </c>
      <c r="P3125">
        <f>(C3125-Key!$B$1)*24</f>
        <v>0.21666666667442769</v>
      </c>
      <c r="Q3125">
        <f>(Key!$B$2-'17.1'!C3125)*24</f>
        <v>2.7333333333372138</v>
      </c>
      <c r="R3125" s="3">
        <f>C3125-(M3125-Key!$B$5)/(24*Key!$B$6)</f>
        <v>44130.622296296293</v>
      </c>
      <c r="S3125">
        <f>M3125-Key!$B$5</f>
        <v>14.92</v>
      </c>
      <c r="T3125" s="2">
        <f t="shared" si="240"/>
        <v>44129.638888888891</v>
      </c>
      <c r="U3125" t="str">
        <f t="shared" si="241"/>
        <v>10-25-2020 15:20</v>
      </c>
      <c r="V3125">
        <f>IFERROR(IF(W3125=Z3125,VLOOKUP($U3125,[1]C8842!$G$2:$M$145,3,FALSE),0),0)</f>
        <v>0</v>
      </c>
      <c r="W3125">
        <f>VLOOKUP(RIGHT($V$1,5),Key!$A$9:$B$14,2,FALSE)</f>
        <v>10.199999999999999</v>
      </c>
      <c r="X3125">
        <f t="shared" si="244"/>
        <v>0</v>
      </c>
      <c r="Y3125">
        <f>VLOOKUP(RIGHT($X$1,5),Key!$A$9:$B$14,2,FALSE)</f>
        <v>3.7</v>
      </c>
      <c r="Z3125">
        <f t="shared" si="242"/>
        <v>10.199999999999999</v>
      </c>
      <c r="AA3125">
        <f t="shared" si="243"/>
        <v>0</v>
      </c>
    </row>
    <row r="3126" spans="1:27" x14ac:dyDescent="0.3">
      <c r="A3126">
        <v>100067</v>
      </c>
      <c r="B3126">
        <v>230922</v>
      </c>
      <c r="C3126" s="3">
        <v>44130.636111111111</v>
      </c>
      <c r="D3126">
        <v>2</v>
      </c>
      <c r="E3126">
        <v>1</v>
      </c>
      <c r="F3126" t="s">
        <v>26</v>
      </c>
      <c r="G3126">
        <v>1</v>
      </c>
      <c r="H3126">
        <v>75.824219999999997</v>
      </c>
      <c r="I3126">
        <v>17.191410000000001</v>
      </c>
      <c r="J3126">
        <v>0.8125</v>
      </c>
      <c r="K3126">
        <v>82.035160000000005</v>
      </c>
      <c r="L3126" s="3">
        <v>44130.387499999997</v>
      </c>
      <c r="M3126">
        <v>17.18</v>
      </c>
      <c r="N3126" t="s">
        <v>28</v>
      </c>
      <c r="P3126">
        <f>(C3126-Key!$B$1)*24</f>
        <v>0.21666666667442769</v>
      </c>
      <c r="Q3126">
        <f>(Key!$B$2-'17.1'!C3126)*24</f>
        <v>2.7333333333372138</v>
      </c>
      <c r="R3126" s="3">
        <f>C3126-(M3126-Key!$B$5)/(24*Key!$B$6)</f>
        <v>44130.622296296293</v>
      </c>
      <c r="S3126">
        <f>M3126-Key!$B$5</f>
        <v>14.92</v>
      </c>
      <c r="T3126" s="2">
        <f t="shared" si="240"/>
        <v>44129.638888888891</v>
      </c>
      <c r="U3126" t="str">
        <f t="shared" si="241"/>
        <v>10-25-2020 15:20</v>
      </c>
      <c r="V3126">
        <f>IFERROR(IF(W3126=Z3126,VLOOKUP($U3126,[1]C8842!$G$2:$M$145,3,FALSE),0),0)</f>
        <v>0</v>
      </c>
      <c r="W3126">
        <f>VLOOKUP(RIGHT($V$1,5),Key!$A$9:$B$14,2,FALSE)</f>
        <v>10.199999999999999</v>
      </c>
      <c r="X3126">
        <f t="shared" si="244"/>
        <v>0</v>
      </c>
      <c r="Y3126">
        <f>VLOOKUP(RIGHT($X$1,5),Key!$A$9:$B$14,2,FALSE)</f>
        <v>3.7</v>
      </c>
      <c r="Z3126">
        <f t="shared" si="242"/>
        <v>10.199999999999999</v>
      </c>
      <c r="AA3126">
        <f t="shared" si="243"/>
        <v>0</v>
      </c>
    </row>
    <row r="3127" spans="1:27" x14ac:dyDescent="0.3">
      <c r="A3127">
        <v>100067</v>
      </c>
      <c r="B3127">
        <v>230922</v>
      </c>
      <c r="C3127" s="3">
        <v>44130.636111111111</v>
      </c>
      <c r="D3127">
        <v>0</v>
      </c>
      <c r="E3127">
        <v>2</v>
      </c>
      <c r="F3127" t="s">
        <v>25</v>
      </c>
      <c r="G3127">
        <v>1</v>
      </c>
      <c r="H3127">
        <v>63.351559999999999</v>
      </c>
      <c r="I3127">
        <v>14.84375</v>
      </c>
      <c r="J3127">
        <v>0.875</v>
      </c>
      <c r="K3127">
        <v>46.019530000000003</v>
      </c>
      <c r="L3127" s="3">
        <v>44130.387499999997</v>
      </c>
      <c r="M3127">
        <v>17.18</v>
      </c>
      <c r="N3127" t="s">
        <v>28</v>
      </c>
      <c r="P3127">
        <f>(C3127-Key!$B$1)*24</f>
        <v>0.21666666667442769</v>
      </c>
      <c r="Q3127">
        <f>(Key!$B$2-'17.1'!C3127)*24</f>
        <v>2.7333333333372138</v>
      </c>
      <c r="R3127" s="3">
        <f>C3127-(M3127-Key!$B$5)/(24*Key!$B$6)</f>
        <v>44130.622296296293</v>
      </c>
      <c r="S3127">
        <f>M3127-Key!$B$5</f>
        <v>14.92</v>
      </c>
      <c r="T3127" s="2">
        <f t="shared" si="240"/>
        <v>44129.638888888891</v>
      </c>
      <c r="U3127" t="str">
        <f t="shared" si="241"/>
        <v>10-25-2020 15:20</v>
      </c>
      <c r="V3127">
        <f>IFERROR(IF(W3127=Z3127,VLOOKUP($U3127,[1]C8842!$G$2:$M$145,3,FALSE),0),0)</f>
        <v>0</v>
      </c>
      <c r="W3127">
        <f>VLOOKUP(RIGHT($V$1,5),Key!$A$9:$B$14,2,FALSE)</f>
        <v>10.199999999999999</v>
      </c>
      <c r="X3127">
        <f t="shared" si="244"/>
        <v>0</v>
      </c>
      <c r="Y3127">
        <f>VLOOKUP(RIGHT($X$1,5),Key!$A$9:$B$14,2,FALSE)</f>
        <v>3.7</v>
      </c>
      <c r="Z3127">
        <f t="shared" si="242"/>
        <v>10.199999999999999</v>
      </c>
      <c r="AA3127">
        <f t="shared" si="243"/>
        <v>0</v>
      </c>
    </row>
    <row r="3128" spans="1:27" x14ac:dyDescent="0.3">
      <c r="A3128">
        <v>100067</v>
      </c>
      <c r="B3128">
        <v>230922</v>
      </c>
      <c r="C3128" s="3">
        <v>44130.636111111111</v>
      </c>
      <c r="D3128">
        <v>1</v>
      </c>
      <c r="E3128">
        <v>1</v>
      </c>
      <c r="F3128" t="s">
        <v>25</v>
      </c>
      <c r="G3128">
        <v>1</v>
      </c>
      <c r="H3128">
        <v>66.855469999999997</v>
      </c>
      <c r="I3128">
        <v>17.898440000000001</v>
      </c>
      <c r="J3128">
        <v>0.94921880000000003</v>
      </c>
      <c r="K3128">
        <v>58.023440000000001</v>
      </c>
      <c r="L3128" s="3">
        <v>44130.387499999997</v>
      </c>
      <c r="M3128">
        <v>17.18</v>
      </c>
      <c r="N3128" t="s">
        <v>28</v>
      </c>
      <c r="P3128">
        <f>(C3128-Key!$B$1)*24</f>
        <v>0.21666666667442769</v>
      </c>
      <c r="Q3128">
        <f>(Key!$B$2-'17.1'!C3128)*24</f>
        <v>2.7333333333372138</v>
      </c>
      <c r="R3128" s="3">
        <f>C3128-(M3128-Key!$B$5)/(24*Key!$B$6)</f>
        <v>44130.622296296293</v>
      </c>
      <c r="S3128">
        <f>M3128-Key!$B$5</f>
        <v>14.92</v>
      </c>
      <c r="T3128" s="2">
        <f t="shared" si="240"/>
        <v>44129.638888888891</v>
      </c>
      <c r="U3128" t="str">
        <f t="shared" si="241"/>
        <v>10-25-2020 15:20</v>
      </c>
      <c r="V3128">
        <f>IFERROR(IF(W3128=Z3128,VLOOKUP($U3128,[1]C8842!$G$2:$M$145,3,FALSE),0),0)</f>
        <v>0</v>
      </c>
      <c r="W3128">
        <f>VLOOKUP(RIGHT($V$1,5),Key!$A$9:$B$14,2,FALSE)</f>
        <v>10.199999999999999</v>
      </c>
      <c r="X3128">
        <f t="shared" si="244"/>
        <v>0</v>
      </c>
      <c r="Y3128">
        <f>VLOOKUP(RIGHT($X$1,5),Key!$A$9:$B$14,2,FALSE)</f>
        <v>3.7</v>
      </c>
      <c r="Z3128">
        <f t="shared" si="242"/>
        <v>10.199999999999999</v>
      </c>
      <c r="AA3128">
        <f t="shared" si="243"/>
        <v>0</v>
      </c>
    </row>
    <row r="3129" spans="1:27" x14ac:dyDescent="0.3">
      <c r="A3129">
        <v>100067</v>
      </c>
      <c r="B3129">
        <v>230922</v>
      </c>
      <c r="C3129" s="3">
        <v>44130.636111111111</v>
      </c>
      <c r="D3129">
        <v>3</v>
      </c>
      <c r="E3129">
        <v>2</v>
      </c>
      <c r="F3129" t="s">
        <v>26</v>
      </c>
      <c r="G3129">
        <v>1</v>
      </c>
      <c r="H3129">
        <v>67.382810000000006</v>
      </c>
      <c r="I3129">
        <v>15.14453</v>
      </c>
      <c r="J3129">
        <v>0.83203130000000003</v>
      </c>
      <c r="K3129">
        <v>95.039060000000006</v>
      </c>
      <c r="L3129" s="3">
        <v>44130.387499999997</v>
      </c>
      <c r="M3129">
        <v>17.18</v>
      </c>
      <c r="N3129" t="s">
        <v>28</v>
      </c>
      <c r="P3129">
        <f>(C3129-Key!$B$1)*24</f>
        <v>0.21666666667442769</v>
      </c>
      <c r="Q3129">
        <f>(Key!$B$2-'17.1'!C3129)*24</f>
        <v>2.7333333333372138</v>
      </c>
      <c r="R3129" s="3">
        <f>C3129-(M3129-Key!$B$5)/(24*Key!$B$6)</f>
        <v>44130.622296296293</v>
      </c>
      <c r="S3129">
        <f>M3129-Key!$B$5</f>
        <v>14.92</v>
      </c>
      <c r="T3129" s="2">
        <f t="shared" si="240"/>
        <v>44129.638888888891</v>
      </c>
      <c r="U3129" t="str">
        <f t="shared" si="241"/>
        <v>10-25-2020 15:20</v>
      </c>
      <c r="V3129">
        <f>IFERROR(IF(W3129=Z3129,VLOOKUP($U3129,[1]C8842!$G$2:$M$145,3,FALSE),0),0)</f>
        <v>0</v>
      </c>
      <c r="W3129">
        <f>VLOOKUP(RIGHT($V$1,5),Key!$A$9:$B$14,2,FALSE)</f>
        <v>10.199999999999999</v>
      </c>
      <c r="X3129">
        <f t="shared" si="244"/>
        <v>0</v>
      </c>
      <c r="Y3129">
        <f>VLOOKUP(RIGHT($X$1,5),Key!$A$9:$B$14,2,FALSE)</f>
        <v>3.7</v>
      </c>
      <c r="Z3129">
        <f t="shared" si="242"/>
        <v>10.199999999999999</v>
      </c>
      <c r="AA3129">
        <f t="shared" si="243"/>
        <v>0</v>
      </c>
    </row>
    <row r="3130" spans="1:27" x14ac:dyDescent="0.3">
      <c r="A3130">
        <v>100067</v>
      </c>
      <c r="B3130">
        <v>230922</v>
      </c>
      <c r="C3130" s="3">
        <v>44130.636111111111</v>
      </c>
      <c r="D3130">
        <v>3</v>
      </c>
      <c r="E3130">
        <v>2</v>
      </c>
      <c r="F3130" t="s">
        <v>26</v>
      </c>
      <c r="G3130">
        <v>1</v>
      </c>
      <c r="H3130">
        <v>61.605469999999997</v>
      </c>
      <c r="I3130">
        <v>15.73047</v>
      </c>
      <c r="J3130">
        <v>0.9375</v>
      </c>
      <c r="K3130">
        <v>92.039060000000006</v>
      </c>
      <c r="L3130" s="3">
        <v>44130.387499999997</v>
      </c>
      <c r="M3130">
        <v>17.18</v>
      </c>
      <c r="N3130" t="s">
        <v>28</v>
      </c>
      <c r="P3130">
        <f>(C3130-Key!$B$1)*24</f>
        <v>0.21666666667442769</v>
      </c>
      <c r="Q3130">
        <f>(Key!$B$2-'17.1'!C3130)*24</f>
        <v>2.7333333333372138</v>
      </c>
      <c r="R3130" s="3">
        <f>C3130-(M3130-Key!$B$5)/(24*Key!$B$6)</f>
        <v>44130.622296296293</v>
      </c>
      <c r="S3130">
        <f>M3130-Key!$B$5</f>
        <v>14.92</v>
      </c>
      <c r="T3130" s="2">
        <f t="shared" si="240"/>
        <v>44129.638888888891</v>
      </c>
      <c r="U3130" t="str">
        <f t="shared" si="241"/>
        <v>10-25-2020 15:20</v>
      </c>
      <c r="V3130">
        <f>IFERROR(IF(W3130=Z3130,VLOOKUP($U3130,[1]C8842!$G$2:$M$145,3,FALSE),0),0)</f>
        <v>0</v>
      </c>
      <c r="W3130">
        <f>VLOOKUP(RIGHT($V$1,5),Key!$A$9:$B$14,2,FALSE)</f>
        <v>10.199999999999999</v>
      </c>
      <c r="X3130">
        <f t="shared" si="244"/>
        <v>0</v>
      </c>
      <c r="Y3130">
        <f>VLOOKUP(RIGHT($X$1,5),Key!$A$9:$B$14,2,FALSE)</f>
        <v>3.7</v>
      </c>
      <c r="Z3130">
        <f t="shared" si="242"/>
        <v>10.199999999999999</v>
      </c>
      <c r="AA3130">
        <f t="shared" si="243"/>
        <v>0</v>
      </c>
    </row>
    <row r="3131" spans="1:27" x14ac:dyDescent="0.3">
      <c r="A3131">
        <v>100067</v>
      </c>
      <c r="B3131">
        <v>230922</v>
      </c>
      <c r="C3131" s="3">
        <v>44130.636805555558</v>
      </c>
      <c r="D3131">
        <v>0</v>
      </c>
      <c r="E3131">
        <v>2</v>
      </c>
      <c r="F3131" t="s">
        <v>25</v>
      </c>
      <c r="G3131">
        <v>1</v>
      </c>
      <c r="H3131">
        <v>64.894530000000003</v>
      </c>
      <c r="I3131">
        <v>19.26953</v>
      </c>
      <c r="J3131">
        <v>1.035156</v>
      </c>
      <c r="K3131">
        <v>46.019530000000003</v>
      </c>
      <c r="L3131" s="3">
        <v>44130.387499999997</v>
      </c>
      <c r="M3131">
        <v>17.18</v>
      </c>
      <c r="N3131" t="s">
        <v>28</v>
      </c>
      <c r="P3131">
        <f>(C3131-Key!$B$1)*24</f>
        <v>0.2333333333954215</v>
      </c>
      <c r="Q3131">
        <f>(Key!$B$2-'17.1'!C3131)*24</f>
        <v>2.71666666661622</v>
      </c>
      <c r="R3131" s="3">
        <f>C3131-(M3131-Key!$B$5)/(24*Key!$B$6)</f>
        <v>44130.62299074074</v>
      </c>
      <c r="S3131">
        <f>M3131-Key!$B$5</f>
        <v>14.92</v>
      </c>
      <c r="T3131" s="2">
        <f t="shared" si="240"/>
        <v>44129.638888888891</v>
      </c>
      <c r="U3131" t="str">
        <f t="shared" si="241"/>
        <v>10-25-2020 15:20</v>
      </c>
      <c r="V3131">
        <f>IFERROR(IF(W3131=Z3131,VLOOKUP($U3131,[1]C8842!$G$2:$M$145,3,FALSE),0),0)</f>
        <v>0</v>
      </c>
      <c r="W3131">
        <f>VLOOKUP(RIGHT($V$1,5),Key!$A$9:$B$14,2,FALSE)</f>
        <v>10.199999999999999</v>
      </c>
      <c r="X3131">
        <f t="shared" si="244"/>
        <v>0</v>
      </c>
      <c r="Y3131">
        <f>VLOOKUP(RIGHT($X$1,5),Key!$A$9:$B$14,2,FALSE)</f>
        <v>3.7</v>
      </c>
      <c r="Z3131">
        <f t="shared" si="242"/>
        <v>10.199999999999999</v>
      </c>
      <c r="AA3131">
        <f t="shared" si="243"/>
        <v>0</v>
      </c>
    </row>
    <row r="3132" spans="1:27" x14ac:dyDescent="0.3">
      <c r="A3132">
        <v>100067</v>
      </c>
      <c r="B3132">
        <v>230922</v>
      </c>
      <c r="C3132" s="3">
        <v>44130.636805555558</v>
      </c>
      <c r="D3132">
        <v>2</v>
      </c>
      <c r="E3132">
        <v>1</v>
      </c>
      <c r="F3132" t="s">
        <v>26</v>
      </c>
      <c r="G3132">
        <v>1</v>
      </c>
      <c r="H3132">
        <v>71.121089999999995</v>
      </c>
      <c r="I3132">
        <v>18.67578</v>
      </c>
      <c r="J3132">
        <v>0.921875</v>
      </c>
      <c r="K3132">
        <v>82.035160000000005</v>
      </c>
      <c r="L3132" s="3">
        <v>44130.387499999997</v>
      </c>
      <c r="M3132">
        <v>17.18</v>
      </c>
      <c r="N3132" t="s">
        <v>28</v>
      </c>
      <c r="P3132">
        <f>(C3132-Key!$B$1)*24</f>
        <v>0.2333333333954215</v>
      </c>
      <c r="Q3132">
        <f>(Key!$B$2-'17.1'!C3132)*24</f>
        <v>2.71666666661622</v>
      </c>
      <c r="R3132" s="3">
        <f>C3132-(M3132-Key!$B$5)/(24*Key!$B$6)</f>
        <v>44130.62299074074</v>
      </c>
      <c r="S3132">
        <f>M3132-Key!$B$5</f>
        <v>14.92</v>
      </c>
      <c r="T3132" s="2">
        <f t="shared" si="240"/>
        <v>44129.638888888891</v>
      </c>
      <c r="U3132" t="str">
        <f t="shared" si="241"/>
        <v>10-25-2020 15:20</v>
      </c>
      <c r="V3132">
        <f>IFERROR(IF(W3132=Z3132,VLOOKUP($U3132,[1]C8842!$G$2:$M$145,3,FALSE),0),0)</f>
        <v>0</v>
      </c>
      <c r="W3132">
        <f>VLOOKUP(RIGHT($V$1,5),Key!$A$9:$B$14,2,FALSE)</f>
        <v>10.199999999999999</v>
      </c>
      <c r="X3132">
        <f t="shared" si="244"/>
        <v>0</v>
      </c>
      <c r="Y3132">
        <f>VLOOKUP(RIGHT($X$1,5),Key!$A$9:$B$14,2,FALSE)</f>
        <v>3.7</v>
      </c>
      <c r="Z3132">
        <f t="shared" si="242"/>
        <v>10.199999999999999</v>
      </c>
      <c r="AA3132">
        <f t="shared" si="243"/>
        <v>0</v>
      </c>
    </row>
    <row r="3133" spans="1:27" x14ac:dyDescent="0.3">
      <c r="A3133">
        <v>100067</v>
      </c>
      <c r="B3133">
        <v>230922</v>
      </c>
      <c r="C3133" s="3">
        <v>44130.636805555558</v>
      </c>
      <c r="D3133">
        <v>1</v>
      </c>
      <c r="E3133">
        <v>1</v>
      </c>
      <c r="F3133" t="s">
        <v>25</v>
      </c>
      <c r="G3133">
        <v>1</v>
      </c>
      <c r="H3133">
        <v>71.28125</v>
      </c>
      <c r="I3133">
        <v>13.058590000000001</v>
      </c>
      <c r="J3133">
        <v>0.7109375</v>
      </c>
      <c r="K3133">
        <v>58.023440000000001</v>
      </c>
      <c r="L3133" s="3">
        <v>44130.387499999997</v>
      </c>
      <c r="M3133">
        <v>17.18</v>
      </c>
      <c r="N3133" t="s">
        <v>28</v>
      </c>
      <c r="P3133">
        <f>(C3133-Key!$B$1)*24</f>
        <v>0.2333333333954215</v>
      </c>
      <c r="Q3133">
        <f>(Key!$B$2-'17.1'!C3133)*24</f>
        <v>2.71666666661622</v>
      </c>
      <c r="R3133" s="3">
        <f>C3133-(M3133-Key!$B$5)/(24*Key!$B$6)</f>
        <v>44130.62299074074</v>
      </c>
      <c r="S3133">
        <f>M3133-Key!$B$5</f>
        <v>14.92</v>
      </c>
      <c r="T3133" s="2">
        <f t="shared" si="240"/>
        <v>44129.638888888891</v>
      </c>
      <c r="U3133" t="str">
        <f t="shared" si="241"/>
        <v>10-25-2020 15:20</v>
      </c>
      <c r="V3133">
        <f>IFERROR(IF(W3133=Z3133,VLOOKUP($U3133,[1]C8842!$G$2:$M$145,3,FALSE),0),0)</f>
        <v>0</v>
      </c>
      <c r="W3133">
        <f>VLOOKUP(RIGHT($V$1,5),Key!$A$9:$B$14,2,FALSE)</f>
        <v>10.199999999999999</v>
      </c>
      <c r="X3133">
        <f t="shared" si="244"/>
        <v>0</v>
      </c>
      <c r="Y3133">
        <f>VLOOKUP(RIGHT($X$1,5),Key!$A$9:$B$14,2,FALSE)</f>
        <v>3.7</v>
      </c>
      <c r="Z3133">
        <f t="shared" si="242"/>
        <v>10.199999999999999</v>
      </c>
      <c r="AA3133">
        <f t="shared" si="243"/>
        <v>0</v>
      </c>
    </row>
    <row r="3134" spans="1:27" x14ac:dyDescent="0.3">
      <c r="A3134">
        <v>100067</v>
      </c>
      <c r="B3134">
        <v>230922</v>
      </c>
      <c r="C3134" s="3">
        <v>44130.636805555558</v>
      </c>
      <c r="D3134">
        <v>3</v>
      </c>
      <c r="E3134">
        <v>2</v>
      </c>
      <c r="F3134" t="s">
        <v>26</v>
      </c>
      <c r="G3134">
        <v>1</v>
      </c>
      <c r="H3134">
        <v>63.359380000000002</v>
      </c>
      <c r="I3134">
        <v>16.277339999999999</v>
      </c>
      <c r="J3134">
        <v>0.93359380000000003</v>
      </c>
      <c r="K3134">
        <v>93.039060000000006</v>
      </c>
      <c r="L3134" s="3">
        <v>44130.387499999997</v>
      </c>
      <c r="M3134">
        <v>17.18</v>
      </c>
      <c r="N3134" t="s">
        <v>28</v>
      </c>
      <c r="P3134">
        <f>(C3134-Key!$B$1)*24</f>
        <v>0.2333333333954215</v>
      </c>
      <c r="Q3134">
        <f>(Key!$B$2-'17.1'!C3134)*24</f>
        <v>2.71666666661622</v>
      </c>
      <c r="R3134" s="3">
        <f>C3134-(M3134-Key!$B$5)/(24*Key!$B$6)</f>
        <v>44130.62299074074</v>
      </c>
      <c r="S3134">
        <f>M3134-Key!$B$5</f>
        <v>14.92</v>
      </c>
      <c r="T3134" s="2">
        <f t="shared" si="240"/>
        <v>44129.638888888891</v>
      </c>
      <c r="U3134" t="str">
        <f t="shared" si="241"/>
        <v>10-25-2020 15:20</v>
      </c>
      <c r="V3134">
        <f>IFERROR(IF(W3134=Z3134,VLOOKUP($U3134,[1]C8842!$G$2:$M$145,3,FALSE),0),0)</f>
        <v>0</v>
      </c>
      <c r="W3134">
        <f>VLOOKUP(RIGHT($V$1,5),Key!$A$9:$B$14,2,FALSE)</f>
        <v>10.199999999999999</v>
      </c>
      <c r="X3134">
        <f t="shared" si="244"/>
        <v>0</v>
      </c>
      <c r="Y3134">
        <f>VLOOKUP(RIGHT($X$1,5),Key!$A$9:$B$14,2,FALSE)</f>
        <v>3.7</v>
      </c>
      <c r="Z3134">
        <f t="shared" si="242"/>
        <v>10.199999999999999</v>
      </c>
      <c r="AA3134">
        <f t="shared" si="243"/>
        <v>0</v>
      </c>
    </row>
    <row r="3135" spans="1:27" x14ac:dyDescent="0.3">
      <c r="A3135">
        <v>100067</v>
      </c>
      <c r="B3135">
        <v>230922</v>
      </c>
      <c r="C3135" s="3">
        <v>44130.636805555558</v>
      </c>
      <c r="D3135">
        <v>0</v>
      </c>
      <c r="E3135">
        <v>2</v>
      </c>
      <c r="F3135" t="s">
        <v>25</v>
      </c>
      <c r="G3135">
        <v>2</v>
      </c>
      <c r="H3135">
        <v>65.425780000000003</v>
      </c>
      <c r="I3135">
        <v>20.960940000000001</v>
      </c>
      <c r="J3135">
        <v>1.09375</v>
      </c>
      <c r="K3135">
        <v>46.019530000000003</v>
      </c>
      <c r="L3135" s="3">
        <v>44130.387499999997</v>
      </c>
      <c r="M3135">
        <v>17.18</v>
      </c>
      <c r="N3135" t="s">
        <v>28</v>
      </c>
      <c r="P3135">
        <f>(C3135-Key!$B$1)*24</f>
        <v>0.2333333333954215</v>
      </c>
      <c r="Q3135">
        <f>(Key!$B$2-'17.1'!C3135)*24</f>
        <v>2.71666666661622</v>
      </c>
      <c r="R3135" s="3">
        <f>C3135-(M3135-Key!$B$5)/(24*Key!$B$6)</f>
        <v>44130.62299074074</v>
      </c>
      <c r="S3135">
        <f>M3135-Key!$B$5</f>
        <v>14.92</v>
      </c>
      <c r="T3135" s="2">
        <f t="shared" si="240"/>
        <v>44129.638888888891</v>
      </c>
      <c r="U3135" t="str">
        <f t="shared" si="241"/>
        <v>10-25-2020 15:20</v>
      </c>
      <c r="V3135">
        <f>IFERROR(IF(W3135=Z3135,VLOOKUP($U3135,[1]C8842!$G$2:$M$145,3,FALSE),0),0)</f>
        <v>0</v>
      </c>
      <c r="W3135">
        <f>VLOOKUP(RIGHT($V$1,5),Key!$A$9:$B$14,2,FALSE)</f>
        <v>10.199999999999999</v>
      </c>
      <c r="X3135">
        <f t="shared" si="244"/>
        <v>0</v>
      </c>
      <c r="Y3135">
        <f>VLOOKUP(RIGHT($X$1,5),Key!$A$9:$B$14,2,FALSE)</f>
        <v>3.7</v>
      </c>
      <c r="Z3135">
        <f t="shared" si="242"/>
        <v>10.199999999999999</v>
      </c>
      <c r="AA3135">
        <f t="shared" si="243"/>
        <v>0</v>
      </c>
    </row>
    <row r="3136" spans="1:27" x14ac:dyDescent="0.3">
      <c r="A3136">
        <v>100067</v>
      </c>
      <c r="B3136">
        <v>230922</v>
      </c>
      <c r="C3136" s="3">
        <v>44130.636805555558</v>
      </c>
      <c r="D3136">
        <v>0</v>
      </c>
      <c r="E3136">
        <v>2</v>
      </c>
      <c r="F3136" t="s">
        <v>25</v>
      </c>
      <c r="G3136">
        <v>1</v>
      </c>
      <c r="H3136">
        <v>66.421880000000002</v>
      </c>
      <c r="I3136">
        <v>15.35938</v>
      </c>
      <c r="J3136">
        <v>0.85546880000000003</v>
      </c>
      <c r="K3136">
        <v>48.019530000000003</v>
      </c>
      <c r="L3136" s="3">
        <v>44130.387499999997</v>
      </c>
      <c r="M3136">
        <v>17.18</v>
      </c>
      <c r="N3136" t="s">
        <v>28</v>
      </c>
      <c r="P3136">
        <f>(C3136-Key!$B$1)*24</f>
        <v>0.2333333333954215</v>
      </c>
      <c r="Q3136">
        <f>(Key!$B$2-'17.1'!C3136)*24</f>
        <v>2.71666666661622</v>
      </c>
      <c r="R3136" s="3">
        <f>C3136-(M3136-Key!$B$5)/(24*Key!$B$6)</f>
        <v>44130.62299074074</v>
      </c>
      <c r="S3136">
        <f>M3136-Key!$B$5</f>
        <v>14.92</v>
      </c>
      <c r="T3136" s="2">
        <f t="shared" si="240"/>
        <v>44129.638888888891</v>
      </c>
      <c r="U3136" t="str">
        <f t="shared" si="241"/>
        <v>10-25-2020 15:20</v>
      </c>
      <c r="V3136">
        <f>IFERROR(IF(W3136=Z3136,VLOOKUP($U3136,[1]C8842!$G$2:$M$145,3,FALSE),0),0)</f>
        <v>0</v>
      </c>
      <c r="W3136">
        <f>VLOOKUP(RIGHT($V$1,5),Key!$A$9:$B$14,2,FALSE)</f>
        <v>10.199999999999999</v>
      </c>
      <c r="X3136">
        <f t="shared" si="244"/>
        <v>0</v>
      </c>
      <c r="Y3136">
        <f>VLOOKUP(RIGHT($X$1,5),Key!$A$9:$B$14,2,FALSE)</f>
        <v>3.7</v>
      </c>
      <c r="Z3136">
        <f t="shared" si="242"/>
        <v>10.199999999999999</v>
      </c>
      <c r="AA3136">
        <f t="shared" si="243"/>
        <v>0</v>
      </c>
    </row>
    <row r="3137" spans="1:27" x14ac:dyDescent="0.3">
      <c r="A3137">
        <v>100067</v>
      </c>
      <c r="B3137">
        <v>230922</v>
      </c>
      <c r="C3137" s="3">
        <v>44130.636805555558</v>
      </c>
      <c r="D3137">
        <v>3</v>
      </c>
      <c r="E3137">
        <v>2</v>
      </c>
      <c r="F3137" t="s">
        <v>26</v>
      </c>
      <c r="G3137">
        <v>4</v>
      </c>
      <c r="H3137">
        <v>67.851560000000006</v>
      </c>
      <c r="I3137">
        <v>68.757810000000006</v>
      </c>
      <c r="J3137">
        <v>2.9335939999999998</v>
      </c>
      <c r="K3137">
        <v>93.039060000000006</v>
      </c>
      <c r="L3137" s="3">
        <v>44130.387499999997</v>
      </c>
      <c r="M3137">
        <v>17.18</v>
      </c>
      <c r="N3137" t="s">
        <v>28</v>
      </c>
      <c r="P3137">
        <f>(C3137-Key!$B$1)*24</f>
        <v>0.2333333333954215</v>
      </c>
      <c r="Q3137">
        <f>(Key!$B$2-'17.1'!C3137)*24</f>
        <v>2.71666666661622</v>
      </c>
      <c r="R3137" s="3">
        <f>C3137-(M3137-Key!$B$5)/(24*Key!$B$6)</f>
        <v>44130.62299074074</v>
      </c>
      <c r="S3137">
        <f>M3137-Key!$B$5</f>
        <v>14.92</v>
      </c>
      <c r="T3137" s="2">
        <f t="shared" si="240"/>
        <v>44129.638888888891</v>
      </c>
      <c r="U3137" t="str">
        <f t="shared" si="241"/>
        <v>10-25-2020 15:20</v>
      </c>
      <c r="V3137">
        <f>IFERROR(IF(W3137=Z3137,VLOOKUP($U3137,[1]C8842!$G$2:$M$145,3,FALSE),0),0)</f>
        <v>0</v>
      </c>
      <c r="W3137">
        <f>VLOOKUP(RIGHT($V$1,5),Key!$A$9:$B$14,2,FALSE)</f>
        <v>10.199999999999999</v>
      </c>
      <c r="X3137">
        <f t="shared" si="244"/>
        <v>0</v>
      </c>
      <c r="Y3137">
        <f>VLOOKUP(RIGHT($X$1,5),Key!$A$9:$B$14,2,FALSE)</f>
        <v>3.7</v>
      </c>
      <c r="Z3137">
        <f t="shared" si="242"/>
        <v>10.199999999999999</v>
      </c>
      <c r="AA3137">
        <f t="shared" si="243"/>
        <v>0</v>
      </c>
    </row>
    <row r="3138" spans="1:27" x14ac:dyDescent="0.3">
      <c r="A3138">
        <v>100067</v>
      </c>
      <c r="B3138">
        <v>230922</v>
      </c>
      <c r="C3138" s="3">
        <v>44130.636805555558</v>
      </c>
      <c r="D3138">
        <v>2</v>
      </c>
      <c r="E3138">
        <v>1</v>
      </c>
      <c r="F3138" t="s">
        <v>26</v>
      </c>
      <c r="G3138">
        <v>1</v>
      </c>
      <c r="H3138">
        <v>71.089839999999995</v>
      </c>
      <c r="I3138">
        <v>17.152339999999999</v>
      </c>
      <c r="J3138">
        <v>0.86328130000000003</v>
      </c>
      <c r="K3138">
        <v>82.035160000000005</v>
      </c>
      <c r="L3138" s="3">
        <v>44130.387499999997</v>
      </c>
      <c r="M3138">
        <v>17.18</v>
      </c>
      <c r="N3138" t="s">
        <v>28</v>
      </c>
      <c r="P3138">
        <f>(C3138-Key!$B$1)*24</f>
        <v>0.2333333333954215</v>
      </c>
      <c r="Q3138">
        <f>(Key!$B$2-'17.1'!C3138)*24</f>
        <v>2.71666666661622</v>
      </c>
      <c r="R3138" s="3">
        <f>C3138-(M3138-Key!$B$5)/(24*Key!$B$6)</f>
        <v>44130.62299074074</v>
      </c>
      <c r="S3138">
        <f>M3138-Key!$B$5</f>
        <v>14.92</v>
      </c>
      <c r="T3138" s="2">
        <f t="shared" si="240"/>
        <v>44129.638888888891</v>
      </c>
      <c r="U3138" t="str">
        <f t="shared" si="241"/>
        <v>10-25-2020 15:20</v>
      </c>
      <c r="V3138">
        <f>IFERROR(IF(W3138=Z3138,VLOOKUP($U3138,[1]C8842!$G$2:$M$145,3,FALSE),0),0)</f>
        <v>0</v>
      </c>
      <c r="W3138">
        <f>VLOOKUP(RIGHT($V$1,5),Key!$A$9:$B$14,2,FALSE)</f>
        <v>10.199999999999999</v>
      </c>
      <c r="X3138">
        <f t="shared" si="244"/>
        <v>0</v>
      </c>
      <c r="Y3138">
        <f>VLOOKUP(RIGHT($X$1,5),Key!$A$9:$B$14,2,FALSE)</f>
        <v>3.7</v>
      </c>
      <c r="Z3138">
        <f t="shared" si="242"/>
        <v>10.199999999999999</v>
      </c>
      <c r="AA3138">
        <f t="shared" si="243"/>
        <v>0</v>
      </c>
    </row>
    <row r="3139" spans="1:27" x14ac:dyDescent="0.3">
      <c r="A3139">
        <v>100067</v>
      </c>
      <c r="B3139">
        <v>230922</v>
      </c>
      <c r="C3139" s="3">
        <v>44130.636805555558</v>
      </c>
      <c r="D3139">
        <v>1</v>
      </c>
      <c r="E3139">
        <v>1</v>
      </c>
      <c r="F3139" t="s">
        <v>25</v>
      </c>
      <c r="G3139">
        <v>1</v>
      </c>
      <c r="H3139">
        <v>67.171880000000002</v>
      </c>
      <c r="I3139">
        <v>16.44922</v>
      </c>
      <c r="J3139">
        <v>0.88671880000000003</v>
      </c>
      <c r="K3139">
        <v>58.023440000000001</v>
      </c>
      <c r="L3139" s="3">
        <v>44130.387499999997</v>
      </c>
      <c r="M3139">
        <v>17.18</v>
      </c>
      <c r="N3139" t="s">
        <v>28</v>
      </c>
      <c r="P3139">
        <f>(C3139-Key!$B$1)*24</f>
        <v>0.2333333333954215</v>
      </c>
      <c r="Q3139">
        <f>(Key!$B$2-'17.1'!C3139)*24</f>
        <v>2.71666666661622</v>
      </c>
      <c r="R3139" s="3">
        <f>C3139-(M3139-Key!$B$5)/(24*Key!$B$6)</f>
        <v>44130.62299074074</v>
      </c>
      <c r="S3139">
        <f>M3139-Key!$B$5</f>
        <v>14.92</v>
      </c>
      <c r="T3139" s="2">
        <f t="shared" ref="T3139:T3202" si="245">ROUND(C3139*24*60/10,0)/(24*6)-1</f>
        <v>44129.638888888891</v>
      </c>
      <c r="U3139" t="str">
        <f t="shared" ref="U3139:U3202" si="246">TEXT(T3139,"mm-dd-yyyy hh:mm")</f>
        <v>10-25-2020 15:20</v>
      </c>
      <c r="V3139">
        <f>IFERROR(IF(W3139=Z3139,VLOOKUP($U3139,[1]C8842!$G$2:$M$145,3,FALSE),0),0)</f>
        <v>0</v>
      </c>
      <c r="W3139">
        <f>VLOOKUP(RIGHT($V$1,5),Key!$A$9:$B$14,2,FALSE)</f>
        <v>10.199999999999999</v>
      </c>
      <c r="X3139">
        <f t="shared" si="244"/>
        <v>0</v>
      </c>
      <c r="Y3139">
        <f>VLOOKUP(RIGHT($X$1,5),Key!$A$9:$B$14,2,FALSE)</f>
        <v>3.7</v>
      </c>
      <c r="Z3139">
        <f t="shared" ref="Z3139:Z3202" si="247">M3139-MIN(ABS(Y3139-M3139),ABS(W3139-M3139))</f>
        <v>10.199999999999999</v>
      </c>
      <c r="AA3139">
        <f t="shared" ref="AA3139:AA3202" si="248">SUM(V3139,X3139)</f>
        <v>0</v>
      </c>
    </row>
    <row r="3140" spans="1:27" x14ac:dyDescent="0.3">
      <c r="A3140">
        <v>100067</v>
      </c>
      <c r="B3140">
        <v>230922</v>
      </c>
      <c r="C3140" s="3">
        <v>44130.636805555558</v>
      </c>
      <c r="D3140">
        <v>0</v>
      </c>
      <c r="E3140">
        <v>2</v>
      </c>
      <c r="F3140" t="s">
        <v>25</v>
      </c>
      <c r="G3140">
        <v>2</v>
      </c>
      <c r="H3140">
        <v>49.324219999999997</v>
      </c>
      <c r="I3140">
        <v>23.48828</v>
      </c>
      <c r="J3140">
        <v>1.589844</v>
      </c>
      <c r="K3140">
        <v>47.019530000000003</v>
      </c>
      <c r="L3140" s="3">
        <v>44130.387499999997</v>
      </c>
      <c r="M3140">
        <v>17.18</v>
      </c>
      <c r="N3140" t="s">
        <v>28</v>
      </c>
      <c r="P3140">
        <f>(C3140-Key!$B$1)*24</f>
        <v>0.2333333333954215</v>
      </c>
      <c r="Q3140">
        <f>(Key!$B$2-'17.1'!C3140)*24</f>
        <v>2.71666666661622</v>
      </c>
      <c r="R3140" s="3">
        <f>C3140-(M3140-Key!$B$5)/(24*Key!$B$6)</f>
        <v>44130.62299074074</v>
      </c>
      <c r="S3140">
        <f>M3140-Key!$B$5</f>
        <v>14.92</v>
      </c>
      <c r="T3140" s="2">
        <f t="shared" si="245"/>
        <v>44129.638888888891</v>
      </c>
      <c r="U3140" t="str">
        <f t="shared" si="246"/>
        <v>10-25-2020 15:20</v>
      </c>
      <c r="V3140">
        <f>IFERROR(IF(W3140=Z3140,VLOOKUP($U3140,[1]C8842!$G$2:$M$145,3,FALSE),0),0)</f>
        <v>0</v>
      </c>
      <c r="W3140">
        <f>VLOOKUP(RIGHT($V$1,5),Key!$A$9:$B$14,2,FALSE)</f>
        <v>10.199999999999999</v>
      </c>
      <c r="X3140">
        <f t="shared" ref="X3140:X3203" si="249">$X$2</f>
        <v>0</v>
      </c>
      <c r="Y3140">
        <f>VLOOKUP(RIGHT($X$1,5),Key!$A$9:$B$14,2,FALSE)</f>
        <v>3.7</v>
      </c>
      <c r="Z3140">
        <f t="shared" si="247"/>
        <v>10.199999999999999</v>
      </c>
      <c r="AA3140">
        <f t="shared" si="248"/>
        <v>0</v>
      </c>
    </row>
    <row r="3141" spans="1:27" x14ac:dyDescent="0.3">
      <c r="A3141">
        <v>100067</v>
      </c>
      <c r="B3141">
        <v>230922</v>
      </c>
      <c r="C3141" s="3">
        <v>44130.636805555558</v>
      </c>
      <c r="D3141">
        <v>0</v>
      </c>
      <c r="E3141">
        <v>2</v>
      </c>
      <c r="F3141" t="s">
        <v>25</v>
      </c>
      <c r="G3141">
        <v>1</v>
      </c>
      <c r="H3141">
        <v>49.859380000000002</v>
      </c>
      <c r="I3141">
        <v>16.523440000000001</v>
      </c>
      <c r="J3141">
        <v>1.203125</v>
      </c>
      <c r="K3141">
        <v>52.023440000000001</v>
      </c>
      <c r="L3141" s="3">
        <v>44130.387499999997</v>
      </c>
      <c r="M3141">
        <v>17.18</v>
      </c>
      <c r="N3141" t="s">
        <v>28</v>
      </c>
      <c r="P3141">
        <f>(C3141-Key!$B$1)*24</f>
        <v>0.2333333333954215</v>
      </c>
      <c r="Q3141">
        <f>(Key!$B$2-'17.1'!C3141)*24</f>
        <v>2.71666666661622</v>
      </c>
      <c r="R3141" s="3">
        <f>C3141-(M3141-Key!$B$5)/(24*Key!$B$6)</f>
        <v>44130.62299074074</v>
      </c>
      <c r="S3141">
        <f>M3141-Key!$B$5</f>
        <v>14.92</v>
      </c>
      <c r="T3141" s="2">
        <f t="shared" si="245"/>
        <v>44129.638888888891</v>
      </c>
      <c r="U3141" t="str">
        <f t="shared" si="246"/>
        <v>10-25-2020 15:20</v>
      </c>
      <c r="V3141">
        <f>IFERROR(IF(W3141=Z3141,VLOOKUP($U3141,[1]C8842!$G$2:$M$145,3,FALSE),0),0)</f>
        <v>0</v>
      </c>
      <c r="W3141">
        <f>VLOOKUP(RIGHT($V$1,5),Key!$A$9:$B$14,2,FALSE)</f>
        <v>10.199999999999999</v>
      </c>
      <c r="X3141">
        <f t="shared" si="249"/>
        <v>0</v>
      </c>
      <c r="Y3141">
        <f>VLOOKUP(RIGHT($X$1,5),Key!$A$9:$B$14,2,FALSE)</f>
        <v>3.7</v>
      </c>
      <c r="Z3141">
        <f t="shared" si="247"/>
        <v>10.199999999999999</v>
      </c>
      <c r="AA3141">
        <f t="shared" si="248"/>
        <v>0</v>
      </c>
    </row>
    <row r="3142" spans="1:27" x14ac:dyDescent="0.3">
      <c r="A3142">
        <v>100067</v>
      </c>
      <c r="B3142">
        <v>230922</v>
      </c>
      <c r="C3142" s="3">
        <v>44130.636805555558</v>
      </c>
      <c r="D3142">
        <v>0</v>
      </c>
      <c r="E3142">
        <v>2</v>
      </c>
      <c r="F3142" t="s">
        <v>25</v>
      </c>
      <c r="G3142">
        <v>2</v>
      </c>
      <c r="H3142">
        <v>61.597659999999998</v>
      </c>
      <c r="I3142">
        <v>20.19922</v>
      </c>
      <c r="J3142">
        <v>1.128906</v>
      </c>
      <c r="K3142">
        <v>48.019530000000003</v>
      </c>
      <c r="L3142" s="3">
        <v>44130.387499999997</v>
      </c>
      <c r="M3142">
        <v>17.18</v>
      </c>
      <c r="N3142" t="s">
        <v>28</v>
      </c>
      <c r="P3142">
        <f>(C3142-Key!$B$1)*24</f>
        <v>0.2333333333954215</v>
      </c>
      <c r="Q3142">
        <f>(Key!$B$2-'17.1'!C3142)*24</f>
        <v>2.71666666661622</v>
      </c>
      <c r="R3142" s="3">
        <f>C3142-(M3142-Key!$B$5)/(24*Key!$B$6)</f>
        <v>44130.62299074074</v>
      </c>
      <c r="S3142">
        <f>M3142-Key!$B$5</f>
        <v>14.92</v>
      </c>
      <c r="T3142" s="2">
        <f t="shared" si="245"/>
        <v>44129.638888888891</v>
      </c>
      <c r="U3142" t="str">
        <f t="shared" si="246"/>
        <v>10-25-2020 15:20</v>
      </c>
      <c r="V3142">
        <f>IFERROR(IF(W3142=Z3142,VLOOKUP($U3142,[1]C8842!$G$2:$M$145,3,FALSE),0),0)</f>
        <v>0</v>
      </c>
      <c r="W3142">
        <f>VLOOKUP(RIGHT($V$1,5),Key!$A$9:$B$14,2,FALSE)</f>
        <v>10.199999999999999</v>
      </c>
      <c r="X3142">
        <f t="shared" si="249"/>
        <v>0</v>
      </c>
      <c r="Y3142">
        <f>VLOOKUP(RIGHT($X$1,5),Key!$A$9:$B$14,2,FALSE)</f>
        <v>3.7</v>
      </c>
      <c r="Z3142">
        <f t="shared" si="247"/>
        <v>10.199999999999999</v>
      </c>
      <c r="AA3142">
        <f t="shared" si="248"/>
        <v>0</v>
      </c>
    </row>
    <row r="3143" spans="1:27" x14ac:dyDescent="0.3">
      <c r="A3143">
        <v>100067</v>
      </c>
      <c r="B3143">
        <v>230922</v>
      </c>
      <c r="C3143" s="3">
        <v>44130.636805555558</v>
      </c>
      <c r="D3143">
        <v>0</v>
      </c>
      <c r="E3143">
        <v>2</v>
      </c>
      <c r="F3143" t="s">
        <v>25</v>
      </c>
      <c r="G3143">
        <v>1</v>
      </c>
      <c r="H3143">
        <v>47.347659999999998</v>
      </c>
      <c r="I3143">
        <v>16.89453</v>
      </c>
      <c r="J3143">
        <v>1.285156</v>
      </c>
      <c r="K3143">
        <v>46.019530000000003</v>
      </c>
      <c r="L3143" s="3">
        <v>44130.387499999997</v>
      </c>
      <c r="M3143">
        <v>17.18</v>
      </c>
      <c r="N3143" t="s">
        <v>28</v>
      </c>
      <c r="P3143">
        <f>(C3143-Key!$B$1)*24</f>
        <v>0.2333333333954215</v>
      </c>
      <c r="Q3143">
        <f>(Key!$B$2-'17.1'!C3143)*24</f>
        <v>2.71666666661622</v>
      </c>
      <c r="R3143" s="3">
        <f>C3143-(M3143-Key!$B$5)/(24*Key!$B$6)</f>
        <v>44130.62299074074</v>
      </c>
      <c r="S3143">
        <f>M3143-Key!$B$5</f>
        <v>14.92</v>
      </c>
      <c r="T3143" s="2">
        <f t="shared" si="245"/>
        <v>44129.638888888891</v>
      </c>
      <c r="U3143" t="str">
        <f t="shared" si="246"/>
        <v>10-25-2020 15:20</v>
      </c>
      <c r="V3143">
        <f>IFERROR(IF(W3143=Z3143,VLOOKUP($U3143,[1]C8842!$G$2:$M$145,3,FALSE),0),0)</f>
        <v>0</v>
      </c>
      <c r="W3143">
        <f>VLOOKUP(RIGHT($V$1,5),Key!$A$9:$B$14,2,FALSE)</f>
        <v>10.199999999999999</v>
      </c>
      <c r="X3143">
        <f t="shared" si="249"/>
        <v>0</v>
      </c>
      <c r="Y3143">
        <f>VLOOKUP(RIGHT($X$1,5),Key!$A$9:$B$14,2,FALSE)</f>
        <v>3.7</v>
      </c>
      <c r="Z3143">
        <f t="shared" si="247"/>
        <v>10.199999999999999</v>
      </c>
      <c r="AA3143">
        <f t="shared" si="248"/>
        <v>0</v>
      </c>
    </row>
    <row r="3144" spans="1:27" x14ac:dyDescent="0.3">
      <c r="A3144">
        <v>100067</v>
      </c>
      <c r="B3144">
        <v>230922</v>
      </c>
      <c r="C3144" s="3">
        <v>44130.636805555558</v>
      </c>
      <c r="D3144">
        <v>0</v>
      </c>
      <c r="E3144">
        <v>2</v>
      </c>
      <c r="F3144" t="s">
        <v>25</v>
      </c>
      <c r="G3144">
        <v>2</v>
      </c>
      <c r="H3144">
        <v>62.292969999999997</v>
      </c>
      <c r="I3144">
        <v>20.421880000000002</v>
      </c>
      <c r="J3144">
        <v>1.128906</v>
      </c>
      <c r="K3144">
        <v>46.019530000000003</v>
      </c>
      <c r="L3144" s="3">
        <v>44130.387499999997</v>
      </c>
      <c r="M3144">
        <v>17.18</v>
      </c>
      <c r="N3144" t="s">
        <v>28</v>
      </c>
      <c r="P3144">
        <f>(C3144-Key!$B$1)*24</f>
        <v>0.2333333333954215</v>
      </c>
      <c r="Q3144">
        <f>(Key!$B$2-'17.1'!C3144)*24</f>
        <v>2.71666666661622</v>
      </c>
      <c r="R3144" s="3">
        <f>C3144-(M3144-Key!$B$5)/(24*Key!$B$6)</f>
        <v>44130.62299074074</v>
      </c>
      <c r="S3144">
        <f>M3144-Key!$B$5</f>
        <v>14.92</v>
      </c>
      <c r="T3144" s="2">
        <f t="shared" si="245"/>
        <v>44129.638888888891</v>
      </c>
      <c r="U3144" t="str">
        <f t="shared" si="246"/>
        <v>10-25-2020 15:20</v>
      </c>
      <c r="V3144">
        <f>IFERROR(IF(W3144=Z3144,VLOOKUP($U3144,[1]C8842!$G$2:$M$145,3,FALSE),0),0)</f>
        <v>0</v>
      </c>
      <c r="W3144">
        <f>VLOOKUP(RIGHT($V$1,5),Key!$A$9:$B$14,2,FALSE)</f>
        <v>10.199999999999999</v>
      </c>
      <c r="X3144">
        <f t="shared" si="249"/>
        <v>0</v>
      </c>
      <c r="Y3144">
        <f>VLOOKUP(RIGHT($X$1,5),Key!$A$9:$B$14,2,FALSE)</f>
        <v>3.7</v>
      </c>
      <c r="Z3144">
        <f t="shared" si="247"/>
        <v>10.199999999999999</v>
      </c>
      <c r="AA3144">
        <f t="shared" si="248"/>
        <v>0</v>
      </c>
    </row>
    <row r="3145" spans="1:27" x14ac:dyDescent="0.3">
      <c r="A3145">
        <v>100067</v>
      </c>
      <c r="B3145">
        <v>230922</v>
      </c>
      <c r="C3145" s="3">
        <v>44130.637499999997</v>
      </c>
      <c r="D3145">
        <v>0</v>
      </c>
      <c r="E3145">
        <v>2</v>
      </c>
      <c r="F3145" t="s">
        <v>25</v>
      </c>
      <c r="G3145">
        <v>1</v>
      </c>
      <c r="H3145">
        <v>59.773440000000001</v>
      </c>
      <c r="I3145">
        <v>15.664059999999999</v>
      </c>
      <c r="J3145">
        <v>0.9609375</v>
      </c>
      <c r="K3145">
        <v>46.019530000000003</v>
      </c>
      <c r="L3145" s="3">
        <v>44130.387499999997</v>
      </c>
      <c r="M3145">
        <v>17.18</v>
      </c>
      <c r="N3145" t="s">
        <v>28</v>
      </c>
      <c r="P3145">
        <f>(C3145-Key!$B$1)*24</f>
        <v>0.24999999994179234</v>
      </c>
      <c r="Q3145">
        <f>(Key!$B$2-'17.1'!C3145)*24</f>
        <v>2.7000000000698492</v>
      </c>
      <c r="R3145" s="3">
        <f>C3145-(M3145-Key!$B$5)/(24*Key!$B$6)</f>
        <v>44130.623685185179</v>
      </c>
      <c r="S3145">
        <f>M3145-Key!$B$5</f>
        <v>14.92</v>
      </c>
      <c r="T3145" s="2">
        <f t="shared" si="245"/>
        <v>44129.638888888891</v>
      </c>
      <c r="U3145" t="str">
        <f t="shared" si="246"/>
        <v>10-25-2020 15:20</v>
      </c>
      <c r="V3145">
        <f>IFERROR(IF(W3145=Z3145,VLOOKUP($U3145,[1]C8842!$G$2:$M$145,3,FALSE),0),0)</f>
        <v>0</v>
      </c>
      <c r="W3145">
        <f>VLOOKUP(RIGHT($V$1,5),Key!$A$9:$B$14,2,FALSE)</f>
        <v>10.199999999999999</v>
      </c>
      <c r="X3145">
        <f t="shared" si="249"/>
        <v>0</v>
      </c>
      <c r="Y3145">
        <f>VLOOKUP(RIGHT($X$1,5),Key!$A$9:$B$14,2,FALSE)</f>
        <v>3.7</v>
      </c>
      <c r="Z3145">
        <f t="shared" si="247"/>
        <v>10.199999999999999</v>
      </c>
      <c r="AA3145">
        <f t="shared" si="248"/>
        <v>0</v>
      </c>
    </row>
    <row r="3146" spans="1:27" x14ac:dyDescent="0.3">
      <c r="A3146">
        <v>100067</v>
      </c>
      <c r="B3146">
        <v>230922</v>
      </c>
      <c r="C3146" s="3">
        <v>44130.637499999997</v>
      </c>
      <c r="D3146">
        <v>0</v>
      </c>
      <c r="E3146">
        <v>2</v>
      </c>
      <c r="F3146" t="s">
        <v>25</v>
      </c>
      <c r="G3146">
        <v>1</v>
      </c>
      <c r="H3146">
        <v>57.773440000000001</v>
      </c>
      <c r="I3146">
        <v>14.82813</v>
      </c>
      <c r="J3146">
        <v>0.95703130000000003</v>
      </c>
      <c r="K3146">
        <v>46.019530000000003</v>
      </c>
      <c r="L3146" s="3">
        <v>44130.387499999997</v>
      </c>
      <c r="M3146">
        <v>17.18</v>
      </c>
      <c r="N3146" t="s">
        <v>28</v>
      </c>
      <c r="P3146">
        <f>(C3146-Key!$B$1)*24</f>
        <v>0.24999999994179234</v>
      </c>
      <c r="Q3146">
        <f>(Key!$B$2-'17.1'!C3146)*24</f>
        <v>2.7000000000698492</v>
      </c>
      <c r="R3146" s="3">
        <f>C3146-(M3146-Key!$B$5)/(24*Key!$B$6)</f>
        <v>44130.623685185179</v>
      </c>
      <c r="S3146">
        <f>M3146-Key!$B$5</f>
        <v>14.92</v>
      </c>
      <c r="T3146" s="2">
        <f t="shared" si="245"/>
        <v>44129.638888888891</v>
      </c>
      <c r="U3146" t="str">
        <f t="shared" si="246"/>
        <v>10-25-2020 15:20</v>
      </c>
      <c r="V3146">
        <f>IFERROR(IF(W3146=Z3146,VLOOKUP($U3146,[1]C8842!$G$2:$M$145,3,FALSE),0),0)</f>
        <v>0</v>
      </c>
      <c r="W3146">
        <f>VLOOKUP(RIGHT($V$1,5),Key!$A$9:$B$14,2,FALSE)</f>
        <v>10.199999999999999</v>
      </c>
      <c r="X3146">
        <f t="shared" si="249"/>
        <v>0</v>
      </c>
      <c r="Y3146">
        <f>VLOOKUP(RIGHT($X$1,5),Key!$A$9:$B$14,2,FALSE)</f>
        <v>3.7</v>
      </c>
      <c r="Z3146">
        <f t="shared" si="247"/>
        <v>10.199999999999999</v>
      </c>
      <c r="AA3146">
        <f t="shared" si="248"/>
        <v>0</v>
      </c>
    </row>
    <row r="3147" spans="1:27" x14ac:dyDescent="0.3">
      <c r="A3147">
        <v>100067</v>
      </c>
      <c r="B3147">
        <v>230922</v>
      </c>
      <c r="C3147" s="3">
        <v>44130.637499999997</v>
      </c>
      <c r="D3147">
        <v>1</v>
      </c>
      <c r="E3147">
        <v>1</v>
      </c>
      <c r="F3147" t="s">
        <v>25</v>
      </c>
      <c r="G3147">
        <v>1</v>
      </c>
      <c r="H3147">
        <v>70.671880000000002</v>
      </c>
      <c r="I3147">
        <v>16.015630000000002</v>
      </c>
      <c r="J3147">
        <v>0.828125</v>
      </c>
      <c r="K3147">
        <v>58.023440000000001</v>
      </c>
      <c r="L3147" s="3">
        <v>44130.387499999997</v>
      </c>
      <c r="M3147">
        <v>17.18</v>
      </c>
      <c r="N3147" t="s">
        <v>28</v>
      </c>
      <c r="P3147">
        <f>(C3147-Key!$B$1)*24</f>
        <v>0.24999999994179234</v>
      </c>
      <c r="Q3147">
        <f>(Key!$B$2-'17.1'!C3147)*24</f>
        <v>2.7000000000698492</v>
      </c>
      <c r="R3147" s="3">
        <f>C3147-(M3147-Key!$B$5)/(24*Key!$B$6)</f>
        <v>44130.623685185179</v>
      </c>
      <c r="S3147">
        <f>M3147-Key!$B$5</f>
        <v>14.92</v>
      </c>
      <c r="T3147" s="2">
        <f t="shared" si="245"/>
        <v>44129.638888888891</v>
      </c>
      <c r="U3147" t="str">
        <f t="shared" si="246"/>
        <v>10-25-2020 15:20</v>
      </c>
      <c r="V3147">
        <f>IFERROR(IF(W3147=Z3147,VLOOKUP($U3147,[1]C8842!$G$2:$M$145,3,FALSE),0),0)</f>
        <v>0</v>
      </c>
      <c r="W3147">
        <f>VLOOKUP(RIGHT($V$1,5),Key!$A$9:$B$14,2,FALSE)</f>
        <v>10.199999999999999</v>
      </c>
      <c r="X3147">
        <f t="shared" si="249"/>
        <v>0</v>
      </c>
      <c r="Y3147">
        <f>VLOOKUP(RIGHT($X$1,5),Key!$A$9:$B$14,2,FALSE)</f>
        <v>3.7</v>
      </c>
      <c r="Z3147">
        <f t="shared" si="247"/>
        <v>10.199999999999999</v>
      </c>
      <c r="AA3147">
        <f t="shared" si="248"/>
        <v>0</v>
      </c>
    </row>
    <row r="3148" spans="1:27" x14ac:dyDescent="0.3">
      <c r="A3148">
        <v>100067</v>
      </c>
      <c r="B3148">
        <v>230922</v>
      </c>
      <c r="C3148" s="3">
        <v>44130.637499999997</v>
      </c>
      <c r="D3148">
        <v>0</v>
      </c>
      <c r="E3148">
        <v>2</v>
      </c>
      <c r="F3148" t="s">
        <v>25</v>
      </c>
      <c r="G3148">
        <v>1</v>
      </c>
      <c r="H3148">
        <v>71.679689999999994</v>
      </c>
      <c r="I3148">
        <v>16.875</v>
      </c>
      <c r="J3148">
        <v>0.84765630000000003</v>
      </c>
      <c r="K3148">
        <v>46.019530000000003</v>
      </c>
      <c r="L3148" s="3">
        <v>44130.387499999997</v>
      </c>
      <c r="M3148">
        <v>17.18</v>
      </c>
      <c r="N3148" t="s">
        <v>28</v>
      </c>
      <c r="P3148">
        <f>(C3148-Key!$B$1)*24</f>
        <v>0.24999999994179234</v>
      </c>
      <c r="Q3148">
        <f>(Key!$B$2-'17.1'!C3148)*24</f>
        <v>2.7000000000698492</v>
      </c>
      <c r="R3148" s="3">
        <f>C3148-(M3148-Key!$B$5)/(24*Key!$B$6)</f>
        <v>44130.623685185179</v>
      </c>
      <c r="S3148">
        <f>M3148-Key!$B$5</f>
        <v>14.92</v>
      </c>
      <c r="T3148" s="2">
        <f t="shared" si="245"/>
        <v>44129.638888888891</v>
      </c>
      <c r="U3148" t="str">
        <f t="shared" si="246"/>
        <v>10-25-2020 15:20</v>
      </c>
      <c r="V3148">
        <f>IFERROR(IF(W3148=Z3148,VLOOKUP($U3148,[1]C8842!$G$2:$M$145,3,FALSE),0),0)</f>
        <v>0</v>
      </c>
      <c r="W3148">
        <f>VLOOKUP(RIGHT($V$1,5),Key!$A$9:$B$14,2,FALSE)</f>
        <v>10.199999999999999</v>
      </c>
      <c r="X3148">
        <f t="shared" si="249"/>
        <v>0</v>
      </c>
      <c r="Y3148">
        <f>VLOOKUP(RIGHT($X$1,5),Key!$A$9:$B$14,2,FALSE)</f>
        <v>3.7</v>
      </c>
      <c r="Z3148">
        <f t="shared" si="247"/>
        <v>10.199999999999999</v>
      </c>
      <c r="AA3148">
        <f t="shared" si="248"/>
        <v>0</v>
      </c>
    </row>
    <row r="3149" spans="1:27" x14ac:dyDescent="0.3">
      <c r="A3149">
        <v>100067</v>
      </c>
      <c r="B3149">
        <v>230922</v>
      </c>
      <c r="C3149" s="3">
        <v>44130.637499999997</v>
      </c>
      <c r="D3149">
        <v>1</v>
      </c>
      <c r="E3149">
        <v>1</v>
      </c>
      <c r="F3149" t="s">
        <v>25</v>
      </c>
      <c r="G3149">
        <v>1</v>
      </c>
      <c r="H3149">
        <v>69.277339999999995</v>
      </c>
      <c r="I3149">
        <v>19.55078</v>
      </c>
      <c r="J3149">
        <v>0.98046880000000003</v>
      </c>
      <c r="K3149">
        <v>58.023440000000001</v>
      </c>
      <c r="L3149" s="3">
        <v>44130.387499999997</v>
      </c>
      <c r="M3149">
        <v>17.18</v>
      </c>
      <c r="N3149" t="s">
        <v>28</v>
      </c>
      <c r="P3149">
        <f>(C3149-Key!$B$1)*24</f>
        <v>0.24999999994179234</v>
      </c>
      <c r="Q3149">
        <f>(Key!$B$2-'17.1'!C3149)*24</f>
        <v>2.7000000000698492</v>
      </c>
      <c r="R3149" s="3">
        <f>C3149-(M3149-Key!$B$5)/(24*Key!$B$6)</f>
        <v>44130.623685185179</v>
      </c>
      <c r="S3149">
        <f>M3149-Key!$B$5</f>
        <v>14.92</v>
      </c>
      <c r="T3149" s="2">
        <f t="shared" si="245"/>
        <v>44129.638888888891</v>
      </c>
      <c r="U3149" t="str">
        <f t="shared" si="246"/>
        <v>10-25-2020 15:20</v>
      </c>
      <c r="V3149">
        <f>IFERROR(IF(W3149=Z3149,VLOOKUP($U3149,[1]C8842!$G$2:$M$145,3,FALSE),0),0)</f>
        <v>0</v>
      </c>
      <c r="W3149">
        <f>VLOOKUP(RIGHT($V$1,5),Key!$A$9:$B$14,2,FALSE)</f>
        <v>10.199999999999999</v>
      </c>
      <c r="X3149">
        <f t="shared" si="249"/>
        <v>0</v>
      </c>
      <c r="Y3149">
        <f>VLOOKUP(RIGHT($X$1,5),Key!$A$9:$B$14,2,FALSE)</f>
        <v>3.7</v>
      </c>
      <c r="Z3149">
        <f t="shared" si="247"/>
        <v>10.199999999999999</v>
      </c>
      <c r="AA3149">
        <f t="shared" si="248"/>
        <v>0</v>
      </c>
    </row>
    <row r="3150" spans="1:27" x14ac:dyDescent="0.3">
      <c r="A3150">
        <v>100067</v>
      </c>
      <c r="B3150">
        <v>230922</v>
      </c>
      <c r="C3150" s="3">
        <v>44130.637499999997</v>
      </c>
      <c r="D3150">
        <v>3</v>
      </c>
      <c r="E3150">
        <v>2</v>
      </c>
      <c r="F3150" t="s">
        <v>26</v>
      </c>
      <c r="G3150">
        <v>1</v>
      </c>
      <c r="H3150">
        <v>62.75</v>
      </c>
      <c r="I3150">
        <v>17.683589999999999</v>
      </c>
      <c r="J3150">
        <v>1.003906</v>
      </c>
      <c r="K3150">
        <v>94.039060000000006</v>
      </c>
      <c r="L3150" s="3">
        <v>44130.387499999997</v>
      </c>
      <c r="M3150">
        <v>17.18</v>
      </c>
      <c r="N3150" t="s">
        <v>28</v>
      </c>
      <c r="P3150">
        <f>(C3150-Key!$B$1)*24</f>
        <v>0.24999999994179234</v>
      </c>
      <c r="Q3150">
        <f>(Key!$B$2-'17.1'!C3150)*24</f>
        <v>2.7000000000698492</v>
      </c>
      <c r="R3150" s="3">
        <f>C3150-(M3150-Key!$B$5)/(24*Key!$B$6)</f>
        <v>44130.623685185179</v>
      </c>
      <c r="S3150">
        <f>M3150-Key!$B$5</f>
        <v>14.92</v>
      </c>
      <c r="T3150" s="2">
        <f t="shared" si="245"/>
        <v>44129.638888888891</v>
      </c>
      <c r="U3150" t="str">
        <f t="shared" si="246"/>
        <v>10-25-2020 15:20</v>
      </c>
      <c r="V3150">
        <f>IFERROR(IF(W3150=Z3150,VLOOKUP($U3150,[1]C8842!$G$2:$M$145,3,FALSE),0),0)</f>
        <v>0</v>
      </c>
      <c r="W3150">
        <f>VLOOKUP(RIGHT($V$1,5),Key!$A$9:$B$14,2,FALSE)</f>
        <v>10.199999999999999</v>
      </c>
      <c r="X3150">
        <f t="shared" si="249"/>
        <v>0</v>
      </c>
      <c r="Y3150">
        <f>VLOOKUP(RIGHT($X$1,5),Key!$A$9:$B$14,2,FALSE)</f>
        <v>3.7</v>
      </c>
      <c r="Z3150">
        <f t="shared" si="247"/>
        <v>10.199999999999999</v>
      </c>
      <c r="AA3150">
        <f t="shared" si="248"/>
        <v>0</v>
      </c>
    </row>
    <row r="3151" spans="1:27" x14ac:dyDescent="0.3">
      <c r="A3151">
        <v>100067</v>
      </c>
      <c r="B3151">
        <v>230922</v>
      </c>
      <c r="C3151" s="3">
        <v>44130.637499999997</v>
      </c>
      <c r="D3151">
        <v>3</v>
      </c>
      <c r="E3151">
        <v>2</v>
      </c>
      <c r="F3151" t="s">
        <v>26</v>
      </c>
      <c r="G3151">
        <v>3</v>
      </c>
      <c r="H3151">
        <v>65.816410000000005</v>
      </c>
      <c r="I3151">
        <v>38.792969999999997</v>
      </c>
      <c r="J3151">
        <v>1.808594</v>
      </c>
      <c r="K3151">
        <v>94.039060000000006</v>
      </c>
      <c r="L3151" s="3">
        <v>44130.39166666667</v>
      </c>
      <c r="M3151">
        <v>17.18</v>
      </c>
      <c r="N3151" t="s">
        <v>28</v>
      </c>
      <c r="P3151">
        <f>(C3151-Key!$B$1)*24</f>
        <v>0.24999999994179234</v>
      </c>
      <c r="Q3151">
        <f>(Key!$B$2-'17.1'!C3151)*24</f>
        <v>2.7000000000698492</v>
      </c>
      <c r="R3151" s="3">
        <f>C3151-(M3151-Key!$B$5)/(24*Key!$B$6)</f>
        <v>44130.623685185179</v>
      </c>
      <c r="S3151">
        <f>M3151-Key!$B$5</f>
        <v>14.92</v>
      </c>
      <c r="T3151" s="2">
        <f t="shared" si="245"/>
        <v>44129.638888888891</v>
      </c>
      <c r="U3151" t="str">
        <f t="shared" si="246"/>
        <v>10-25-2020 15:20</v>
      </c>
      <c r="V3151">
        <f>IFERROR(IF(W3151=Z3151,VLOOKUP($U3151,[1]C8842!$G$2:$M$145,3,FALSE),0),0)</f>
        <v>0</v>
      </c>
      <c r="W3151">
        <f>VLOOKUP(RIGHT($V$1,5),Key!$A$9:$B$14,2,FALSE)</f>
        <v>10.199999999999999</v>
      </c>
      <c r="X3151">
        <f t="shared" si="249"/>
        <v>0</v>
      </c>
      <c r="Y3151">
        <f>VLOOKUP(RIGHT($X$1,5),Key!$A$9:$B$14,2,FALSE)</f>
        <v>3.7</v>
      </c>
      <c r="Z3151">
        <f t="shared" si="247"/>
        <v>10.199999999999999</v>
      </c>
      <c r="AA3151">
        <f t="shared" si="248"/>
        <v>0</v>
      </c>
    </row>
    <row r="3152" spans="1:27" x14ac:dyDescent="0.3">
      <c r="A3152">
        <v>100067</v>
      </c>
      <c r="B3152">
        <v>230922</v>
      </c>
      <c r="C3152" s="3">
        <v>44130.637499999997</v>
      </c>
      <c r="D3152">
        <v>0</v>
      </c>
      <c r="E3152">
        <v>2</v>
      </c>
      <c r="F3152" t="s">
        <v>25</v>
      </c>
      <c r="G3152">
        <v>4</v>
      </c>
      <c r="H3152">
        <v>60.953130000000002</v>
      </c>
      <c r="I3152">
        <v>65.867189999999994</v>
      </c>
      <c r="J3152">
        <v>3.1367189999999998</v>
      </c>
      <c r="K3152">
        <v>46.019530000000003</v>
      </c>
      <c r="L3152" s="3">
        <v>44130.39166666667</v>
      </c>
      <c r="M3152">
        <v>17.18</v>
      </c>
      <c r="N3152" t="s">
        <v>28</v>
      </c>
      <c r="P3152">
        <f>(C3152-Key!$B$1)*24</f>
        <v>0.24999999994179234</v>
      </c>
      <c r="Q3152">
        <f>(Key!$B$2-'17.1'!C3152)*24</f>
        <v>2.7000000000698492</v>
      </c>
      <c r="R3152" s="3">
        <f>C3152-(M3152-Key!$B$5)/(24*Key!$B$6)</f>
        <v>44130.623685185179</v>
      </c>
      <c r="S3152">
        <f>M3152-Key!$B$5</f>
        <v>14.92</v>
      </c>
      <c r="T3152" s="2">
        <f t="shared" si="245"/>
        <v>44129.638888888891</v>
      </c>
      <c r="U3152" t="str">
        <f t="shared" si="246"/>
        <v>10-25-2020 15:20</v>
      </c>
      <c r="V3152">
        <f>IFERROR(IF(W3152=Z3152,VLOOKUP($U3152,[1]C8842!$G$2:$M$145,3,FALSE),0),0)</f>
        <v>0</v>
      </c>
      <c r="W3152">
        <f>VLOOKUP(RIGHT($V$1,5),Key!$A$9:$B$14,2,FALSE)</f>
        <v>10.199999999999999</v>
      </c>
      <c r="X3152">
        <f t="shared" si="249"/>
        <v>0</v>
      </c>
      <c r="Y3152">
        <f>VLOOKUP(RIGHT($X$1,5),Key!$A$9:$B$14,2,FALSE)</f>
        <v>3.7</v>
      </c>
      <c r="Z3152">
        <f t="shared" si="247"/>
        <v>10.199999999999999</v>
      </c>
      <c r="AA3152">
        <f t="shared" si="248"/>
        <v>0</v>
      </c>
    </row>
    <row r="3153" spans="1:27" x14ac:dyDescent="0.3">
      <c r="A3153">
        <v>100067</v>
      </c>
      <c r="B3153">
        <v>230922</v>
      </c>
      <c r="C3153" s="3">
        <v>44130.637499999997</v>
      </c>
      <c r="D3153">
        <v>1</v>
      </c>
      <c r="E3153">
        <v>1</v>
      </c>
      <c r="F3153" t="s">
        <v>25</v>
      </c>
      <c r="G3153">
        <v>1</v>
      </c>
      <c r="H3153">
        <v>60.984380000000002</v>
      </c>
      <c r="I3153">
        <v>18.242190000000001</v>
      </c>
      <c r="J3153">
        <v>1.0546880000000001</v>
      </c>
      <c r="K3153">
        <v>54.023440000000001</v>
      </c>
      <c r="L3153" s="3">
        <v>44130.39166666667</v>
      </c>
      <c r="M3153">
        <v>17.18</v>
      </c>
      <c r="N3153" t="s">
        <v>28</v>
      </c>
      <c r="P3153">
        <f>(C3153-Key!$B$1)*24</f>
        <v>0.24999999994179234</v>
      </c>
      <c r="Q3153">
        <f>(Key!$B$2-'17.1'!C3153)*24</f>
        <v>2.7000000000698492</v>
      </c>
      <c r="R3153" s="3">
        <f>C3153-(M3153-Key!$B$5)/(24*Key!$B$6)</f>
        <v>44130.623685185179</v>
      </c>
      <c r="S3153">
        <f>M3153-Key!$B$5</f>
        <v>14.92</v>
      </c>
      <c r="T3153" s="2">
        <f t="shared" si="245"/>
        <v>44129.638888888891</v>
      </c>
      <c r="U3153" t="str">
        <f t="shared" si="246"/>
        <v>10-25-2020 15:20</v>
      </c>
      <c r="V3153">
        <f>IFERROR(IF(W3153=Z3153,VLOOKUP($U3153,[1]C8842!$G$2:$M$145,3,FALSE),0),0)</f>
        <v>0</v>
      </c>
      <c r="W3153">
        <f>VLOOKUP(RIGHT($V$1,5),Key!$A$9:$B$14,2,FALSE)</f>
        <v>10.199999999999999</v>
      </c>
      <c r="X3153">
        <f t="shared" si="249"/>
        <v>0</v>
      </c>
      <c r="Y3153">
        <f>VLOOKUP(RIGHT($X$1,5),Key!$A$9:$B$14,2,FALSE)</f>
        <v>3.7</v>
      </c>
      <c r="Z3153">
        <f t="shared" si="247"/>
        <v>10.199999999999999</v>
      </c>
      <c r="AA3153">
        <f t="shared" si="248"/>
        <v>0</v>
      </c>
    </row>
    <row r="3154" spans="1:27" x14ac:dyDescent="0.3">
      <c r="A3154">
        <v>100067</v>
      </c>
      <c r="B3154">
        <v>230922</v>
      </c>
      <c r="C3154" s="3">
        <v>44130.637499999997</v>
      </c>
      <c r="D3154">
        <v>0</v>
      </c>
      <c r="E3154">
        <v>2</v>
      </c>
      <c r="F3154" t="s">
        <v>25</v>
      </c>
      <c r="G3154">
        <v>1</v>
      </c>
      <c r="H3154">
        <v>65.933589999999995</v>
      </c>
      <c r="I3154">
        <v>15.44922</v>
      </c>
      <c r="J3154">
        <v>0.86328130000000003</v>
      </c>
      <c r="K3154">
        <v>46.019530000000003</v>
      </c>
      <c r="L3154" s="3">
        <v>44130.39166666667</v>
      </c>
      <c r="M3154">
        <v>17.18</v>
      </c>
      <c r="N3154" t="s">
        <v>28</v>
      </c>
      <c r="P3154">
        <f>(C3154-Key!$B$1)*24</f>
        <v>0.24999999994179234</v>
      </c>
      <c r="Q3154">
        <f>(Key!$B$2-'17.1'!C3154)*24</f>
        <v>2.7000000000698492</v>
      </c>
      <c r="R3154" s="3">
        <f>C3154-(M3154-Key!$B$5)/(24*Key!$B$6)</f>
        <v>44130.623685185179</v>
      </c>
      <c r="S3154">
        <f>M3154-Key!$B$5</f>
        <v>14.92</v>
      </c>
      <c r="T3154" s="2">
        <f t="shared" si="245"/>
        <v>44129.638888888891</v>
      </c>
      <c r="U3154" t="str">
        <f t="shared" si="246"/>
        <v>10-25-2020 15:20</v>
      </c>
      <c r="V3154">
        <f>IFERROR(IF(W3154=Z3154,VLOOKUP($U3154,[1]C8842!$G$2:$M$145,3,FALSE),0),0)</f>
        <v>0</v>
      </c>
      <c r="W3154">
        <f>VLOOKUP(RIGHT($V$1,5),Key!$A$9:$B$14,2,FALSE)</f>
        <v>10.199999999999999</v>
      </c>
      <c r="X3154">
        <f t="shared" si="249"/>
        <v>0</v>
      </c>
      <c r="Y3154">
        <f>VLOOKUP(RIGHT($X$1,5),Key!$A$9:$B$14,2,FALSE)</f>
        <v>3.7</v>
      </c>
      <c r="Z3154">
        <f t="shared" si="247"/>
        <v>10.199999999999999</v>
      </c>
      <c r="AA3154">
        <f t="shared" si="248"/>
        <v>0</v>
      </c>
    </row>
    <row r="3155" spans="1:27" x14ac:dyDescent="0.3">
      <c r="A3155">
        <v>100067</v>
      </c>
      <c r="B3155">
        <v>230922</v>
      </c>
      <c r="C3155" s="3">
        <v>44130.637499999997</v>
      </c>
      <c r="D3155">
        <v>3</v>
      </c>
      <c r="E3155">
        <v>2</v>
      </c>
      <c r="F3155" t="s">
        <v>26</v>
      </c>
      <c r="G3155">
        <v>1</v>
      </c>
      <c r="H3155">
        <v>70.164060000000006</v>
      </c>
      <c r="I3155">
        <v>18.214839999999999</v>
      </c>
      <c r="J3155">
        <v>0.91796880000000003</v>
      </c>
      <c r="K3155">
        <v>94.039060000000006</v>
      </c>
      <c r="L3155" s="3">
        <v>44130.39166666667</v>
      </c>
      <c r="M3155">
        <v>17.18</v>
      </c>
      <c r="N3155" t="s">
        <v>28</v>
      </c>
      <c r="P3155">
        <f>(C3155-Key!$B$1)*24</f>
        <v>0.24999999994179234</v>
      </c>
      <c r="Q3155">
        <f>(Key!$B$2-'17.1'!C3155)*24</f>
        <v>2.7000000000698492</v>
      </c>
      <c r="R3155" s="3">
        <f>C3155-(M3155-Key!$B$5)/(24*Key!$B$6)</f>
        <v>44130.623685185179</v>
      </c>
      <c r="S3155">
        <f>M3155-Key!$B$5</f>
        <v>14.92</v>
      </c>
      <c r="T3155" s="2">
        <f t="shared" si="245"/>
        <v>44129.638888888891</v>
      </c>
      <c r="U3155" t="str">
        <f t="shared" si="246"/>
        <v>10-25-2020 15:20</v>
      </c>
      <c r="V3155">
        <f>IFERROR(IF(W3155=Z3155,VLOOKUP($U3155,[1]C8842!$G$2:$M$145,3,FALSE),0),0)</f>
        <v>0</v>
      </c>
      <c r="W3155">
        <f>VLOOKUP(RIGHT($V$1,5),Key!$A$9:$B$14,2,FALSE)</f>
        <v>10.199999999999999</v>
      </c>
      <c r="X3155">
        <f t="shared" si="249"/>
        <v>0</v>
      </c>
      <c r="Y3155">
        <f>VLOOKUP(RIGHT($X$1,5),Key!$A$9:$B$14,2,FALSE)</f>
        <v>3.7</v>
      </c>
      <c r="Z3155">
        <f t="shared" si="247"/>
        <v>10.199999999999999</v>
      </c>
      <c r="AA3155">
        <f t="shared" si="248"/>
        <v>0</v>
      </c>
    </row>
    <row r="3156" spans="1:27" x14ac:dyDescent="0.3">
      <c r="A3156">
        <v>100067</v>
      </c>
      <c r="B3156">
        <v>230922</v>
      </c>
      <c r="C3156" s="3">
        <v>44130.637499999997</v>
      </c>
      <c r="D3156">
        <v>2</v>
      </c>
      <c r="E3156">
        <v>1</v>
      </c>
      <c r="F3156" t="s">
        <v>26</v>
      </c>
      <c r="G3156">
        <v>1</v>
      </c>
      <c r="H3156">
        <v>69.695310000000006</v>
      </c>
      <c r="I3156">
        <v>18.535160000000001</v>
      </c>
      <c r="J3156">
        <v>0.93359380000000003</v>
      </c>
      <c r="K3156">
        <v>80.03125</v>
      </c>
      <c r="L3156" s="3">
        <v>44130.39166666667</v>
      </c>
      <c r="M3156">
        <v>17.18</v>
      </c>
      <c r="N3156" t="s">
        <v>28</v>
      </c>
      <c r="P3156">
        <f>(C3156-Key!$B$1)*24</f>
        <v>0.24999999994179234</v>
      </c>
      <c r="Q3156">
        <f>(Key!$B$2-'17.1'!C3156)*24</f>
        <v>2.7000000000698492</v>
      </c>
      <c r="R3156" s="3">
        <f>C3156-(M3156-Key!$B$5)/(24*Key!$B$6)</f>
        <v>44130.623685185179</v>
      </c>
      <c r="S3156">
        <f>M3156-Key!$B$5</f>
        <v>14.92</v>
      </c>
      <c r="T3156" s="2">
        <f t="shared" si="245"/>
        <v>44129.638888888891</v>
      </c>
      <c r="U3156" t="str">
        <f t="shared" si="246"/>
        <v>10-25-2020 15:20</v>
      </c>
      <c r="V3156">
        <f>IFERROR(IF(W3156=Z3156,VLOOKUP($U3156,[1]C8842!$G$2:$M$145,3,FALSE),0),0)</f>
        <v>0</v>
      </c>
      <c r="W3156">
        <f>VLOOKUP(RIGHT($V$1,5),Key!$A$9:$B$14,2,FALSE)</f>
        <v>10.199999999999999</v>
      </c>
      <c r="X3156">
        <f t="shared" si="249"/>
        <v>0</v>
      </c>
      <c r="Y3156">
        <f>VLOOKUP(RIGHT($X$1,5),Key!$A$9:$B$14,2,FALSE)</f>
        <v>3.7</v>
      </c>
      <c r="Z3156">
        <f t="shared" si="247"/>
        <v>10.199999999999999</v>
      </c>
      <c r="AA3156">
        <f t="shared" si="248"/>
        <v>0</v>
      </c>
    </row>
    <row r="3157" spans="1:27" x14ac:dyDescent="0.3">
      <c r="A3157">
        <v>100067</v>
      </c>
      <c r="B3157">
        <v>230922</v>
      </c>
      <c r="C3157" s="3">
        <v>44130.637499999997</v>
      </c>
      <c r="D3157">
        <v>3</v>
      </c>
      <c r="E3157">
        <v>2</v>
      </c>
      <c r="F3157" t="s">
        <v>26</v>
      </c>
      <c r="G3157">
        <v>3</v>
      </c>
      <c r="H3157">
        <v>69.074219999999997</v>
      </c>
      <c r="I3157">
        <v>46.625</v>
      </c>
      <c r="J3157">
        <v>2.0273439999999998</v>
      </c>
      <c r="K3157">
        <v>92.039060000000006</v>
      </c>
      <c r="L3157" s="3">
        <v>44130.39166666667</v>
      </c>
      <c r="M3157">
        <v>17.18</v>
      </c>
      <c r="N3157" t="s">
        <v>28</v>
      </c>
      <c r="P3157">
        <f>(C3157-Key!$B$1)*24</f>
        <v>0.24999999994179234</v>
      </c>
      <c r="Q3157">
        <f>(Key!$B$2-'17.1'!C3157)*24</f>
        <v>2.7000000000698492</v>
      </c>
      <c r="R3157" s="3">
        <f>C3157-(M3157-Key!$B$5)/(24*Key!$B$6)</f>
        <v>44130.623685185179</v>
      </c>
      <c r="S3157">
        <f>M3157-Key!$B$5</f>
        <v>14.92</v>
      </c>
      <c r="T3157" s="2">
        <f t="shared" si="245"/>
        <v>44129.638888888891</v>
      </c>
      <c r="U3157" t="str">
        <f t="shared" si="246"/>
        <v>10-25-2020 15:20</v>
      </c>
      <c r="V3157">
        <f>IFERROR(IF(W3157=Z3157,VLOOKUP($U3157,[1]C8842!$G$2:$M$145,3,FALSE),0),0)</f>
        <v>0</v>
      </c>
      <c r="W3157">
        <f>VLOOKUP(RIGHT($V$1,5),Key!$A$9:$B$14,2,FALSE)</f>
        <v>10.199999999999999</v>
      </c>
      <c r="X3157">
        <f t="shared" si="249"/>
        <v>0</v>
      </c>
      <c r="Y3157">
        <f>VLOOKUP(RIGHT($X$1,5),Key!$A$9:$B$14,2,FALSE)</f>
        <v>3.7</v>
      </c>
      <c r="Z3157">
        <f t="shared" si="247"/>
        <v>10.199999999999999</v>
      </c>
      <c r="AA3157">
        <f t="shared" si="248"/>
        <v>0</v>
      </c>
    </row>
    <row r="3158" spans="1:27" x14ac:dyDescent="0.3">
      <c r="A3158">
        <v>100067</v>
      </c>
      <c r="B3158">
        <v>230922</v>
      </c>
      <c r="C3158" s="3">
        <v>44130.637499999997</v>
      </c>
      <c r="D3158">
        <v>3</v>
      </c>
      <c r="E3158">
        <v>2</v>
      </c>
      <c r="F3158" t="s">
        <v>26</v>
      </c>
      <c r="G3158">
        <v>2</v>
      </c>
      <c r="H3158">
        <v>61.519530000000003</v>
      </c>
      <c r="I3158">
        <v>29.429690000000001</v>
      </c>
      <c r="J3158">
        <v>1.53125</v>
      </c>
      <c r="K3158">
        <v>93.039060000000006</v>
      </c>
      <c r="L3158" s="3">
        <v>44130.39166666667</v>
      </c>
      <c r="M3158">
        <v>17.18</v>
      </c>
      <c r="N3158" t="s">
        <v>28</v>
      </c>
      <c r="P3158">
        <f>(C3158-Key!$B$1)*24</f>
        <v>0.24999999994179234</v>
      </c>
      <c r="Q3158">
        <f>(Key!$B$2-'17.1'!C3158)*24</f>
        <v>2.7000000000698492</v>
      </c>
      <c r="R3158" s="3">
        <f>C3158-(M3158-Key!$B$5)/(24*Key!$B$6)</f>
        <v>44130.623685185179</v>
      </c>
      <c r="S3158">
        <f>M3158-Key!$B$5</f>
        <v>14.92</v>
      </c>
      <c r="T3158" s="2">
        <f t="shared" si="245"/>
        <v>44129.638888888891</v>
      </c>
      <c r="U3158" t="str">
        <f t="shared" si="246"/>
        <v>10-25-2020 15:20</v>
      </c>
      <c r="V3158">
        <f>IFERROR(IF(W3158=Z3158,VLOOKUP($U3158,[1]C8842!$G$2:$M$145,3,FALSE),0),0)</f>
        <v>0</v>
      </c>
      <c r="W3158">
        <f>VLOOKUP(RIGHT($V$1,5),Key!$A$9:$B$14,2,FALSE)</f>
        <v>10.199999999999999</v>
      </c>
      <c r="X3158">
        <f t="shared" si="249"/>
        <v>0</v>
      </c>
      <c r="Y3158">
        <f>VLOOKUP(RIGHT($X$1,5),Key!$A$9:$B$14,2,FALSE)</f>
        <v>3.7</v>
      </c>
      <c r="Z3158">
        <f t="shared" si="247"/>
        <v>10.199999999999999</v>
      </c>
      <c r="AA3158">
        <f t="shared" si="248"/>
        <v>0</v>
      </c>
    </row>
    <row r="3159" spans="1:27" x14ac:dyDescent="0.3">
      <c r="A3159">
        <v>100067</v>
      </c>
      <c r="B3159">
        <v>230922</v>
      </c>
      <c r="C3159" s="3">
        <v>44130.637499999997</v>
      </c>
      <c r="D3159">
        <v>2</v>
      </c>
      <c r="E3159">
        <v>1</v>
      </c>
      <c r="F3159" t="s">
        <v>26</v>
      </c>
      <c r="G3159">
        <v>1</v>
      </c>
      <c r="H3159">
        <v>69.953130000000002</v>
      </c>
      <c r="I3159">
        <v>15.210940000000001</v>
      </c>
      <c r="J3159">
        <v>0.8046875</v>
      </c>
      <c r="K3159">
        <v>82.035160000000005</v>
      </c>
      <c r="L3159" s="3">
        <v>44130.39166666667</v>
      </c>
      <c r="M3159">
        <v>17.18</v>
      </c>
      <c r="N3159" t="s">
        <v>28</v>
      </c>
      <c r="P3159">
        <f>(C3159-Key!$B$1)*24</f>
        <v>0.24999999994179234</v>
      </c>
      <c r="Q3159">
        <f>(Key!$B$2-'17.1'!C3159)*24</f>
        <v>2.7000000000698492</v>
      </c>
      <c r="R3159" s="3">
        <f>C3159-(M3159-Key!$B$5)/(24*Key!$B$6)</f>
        <v>44130.623685185179</v>
      </c>
      <c r="S3159">
        <f>M3159-Key!$B$5</f>
        <v>14.92</v>
      </c>
      <c r="T3159" s="2">
        <f t="shared" si="245"/>
        <v>44129.638888888891</v>
      </c>
      <c r="U3159" t="str">
        <f t="shared" si="246"/>
        <v>10-25-2020 15:20</v>
      </c>
      <c r="V3159">
        <f>IFERROR(IF(W3159=Z3159,VLOOKUP($U3159,[1]C8842!$G$2:$M$145,3,FALSE),0),0)</f>
        <v>0</v>
      </c>
      <c r="W3159">
        <f>VLOOKUP(RIGHT($V$1,5),Key!$A$9:$B$14,2,FALSE)</f>
        <v>10.199999999999999</v>
      </c>
      <c r="X3159">
        <f t="shared" si="249"/>
        <v>0</v>
      </c>
      <c r="Y3159">
        <f>VLOOKUP(RIGHT($X$1,5),Key!$A$9:$B$14,2,FALSE)</f>
        <v>3.7</v>
      </c>
      <c r="Z3159">
        <f t="shared" si="247"/>
        <v>10.199999999999999</v>
      </c>
      <c r="AA3159">
        <f t="shared" si="248"/>
        <v>0</v>
      </c>
    </row>
    <row r="3160" spans="1:27" x14ac:dyDescent="0.3">
      <c r="A3160">
        <v>100067</v>
      </c>
      <c r="B3160">
        <v>230922</v>
      </c>
      <c r="C3160" s="3">
        <v>44130.637499999997</v>
      </c>
      <c r="D3160">
        <v>3</v>
      </c>
      <c r="E3160">
        <v>2</v>
      </c>
      <c r="F3160" t="s">
        <v>26</v>
      </c>
      <c r="G3160">
        <v>4</v>
      </c>
      <c r="H3160">
        <v>56.664059999999999</v>
      </c>
      <c r="I3160">
        <v>78.128910000000005</v>
      </c>
      <c r="J3160">
        <v>3.953125</v>
      </c>
      <c r="K3160">
        <v>92.039060000000006</v>
      </c>
      <c r="L3160" s="3">
        <v>44130.39166666667</v>
      </c>
      <c r="M3160">
        <v>17.18</v>
      </c>
      <c r="N3160" t="s">
        <v>28</v>
      </c>
      <c r="P3160">
        <f>(C3160-Key!$B$1)*24</f>
        <v>0.24999999994179234</v>
      </c>
      <c r="Q3160">
        <f>(Key!$B$2-'17.1'!C3160)*24</f>
        <v>2.7000000000698492</v>
      </c>
      <c r="R3160" s="3">
        <f>C3160-(M3160-Key!$B$5)/(24*Key!$B$6)</f>
        <v>44130.623685185179</v>
      </c>
      <c r="S3160">
        <f>M3160-Key!$B$5</f>
        <v>14.92</v>
      </c>
      <c r="T3160" s="2">
        <f t="shared" si="245"/>
        <v>44129.638888888891</v>
      </c>
      <c r="U3160" t="str">
        <f t="shared" si="246"/>
        <v>10-25-2020 15:20</v>
      </c>
      <c r="V3160">
        <f>IFERROR(IF(W3160=Z3160,VLOOKUP($U3160,[1]C8842!$G$2:$M$145,3,FALSE),0),0)</f>
        <v>0</v>
      </c>
      <c r="W3160">
        <f>VLOOKUP(RIGHT($V$1,5),Key!$A$9:$B$14,2,FALSE)</f>
        <v>10.199999999999999</v>
      </c>
      <c r="X3160">
        <f t="shared" si="249"/>
        <v>0</v>
      </c>
      <c r="Y3160">
        <f>VLOOKUP(RIGHT($X$1,5),Key!$A$9:$B$14,2,FALSE)</f>
        <v>3.7</v>
      </c>
      <c r="Z3160">
        <f t="shared" si="247"/>
        <v>10.199999999999999</v>
      </c>
      <c r="AA3160">
        <f t="shared" si="248"/>
        <v>0</v>
      </c>
    </row>
    <row r="3161" spans="1:27" x14ac:dyDescent="0.3">
      <c r="A3161">
        <v>100067</v>
      </c>
      <c r="B3161">
        <v>230922</v>
      </c>
      <c r="C3161" s="3">
        <v>44130.638194444444</v>
      </c>
      <c r="D3161">
        <v>3</v>
      </c>
      <c r="E3161">
        <v>2</v>
      </c>
      <c r="F3161" t="s">
        <v>26</v>
      </c>
      <c r="G3161">
        <v>2</v>
      </c>
      <c r="H3161">
        <v>53.457030000000003</v>
      </c>
      <c r="I3161">
        <v>25.765630000000002</v>
      </c>
      <c r="J3161">
        <v>1.582031</v>
      </c>
      <c r="K3161">
        <v>94.039060000000006</v>
      </c>
      <c r="L3161" s="3">
        <v>44130.39166666667</v>
      </c>
      <c r="M3161">
        <v>17.18</v>
      </c>
      <c r="N3161" t="s">
        <v>28</v>
      </c>
      <c r="P3161">
        <f>(C3161-Key!$B$1)*24</f>
        <v>0.26666666666278616</v>
      </c>
      <c r="Q3161">
        <f>(Key!$B$2-'17.1'!C3161)*24</f>
        <v>2.6833333333488554</v>
      </c>
      <c r="R3161" s="3">
        <f>C3161-(M3161-Key!$B$5)/(24*Key!$B$6)</f>
        <v>44130.624379629626</v>
      </c>
      <c r="S3161">
        <f>M3161-Key!$B$5</f>
        <v>14.92</v>
      </c>
      <c r="T3161" s="2">
        <f t="shared" si="245"/>
        <v>44129.638888888891</v>
      </c>
      <c r="U3161" t="str">
        <f t="shared" si="246"/>
        <v>10-25-2020 15:20</v>
      </c>
      <c r="V3161">
        <f>IFERROR(IF(W3161=Z3161,VLOOKUP($U3161,[1]C8842!$G$2:$M$145,3,FALSE),0),0)</f>
        <v>0</v>
      </c>
      <c r="W3161">
        <f>VLOOKUP(RIGHT($V$1,5),Key!$A$9:$B$14,2,FALSE)</f>
        <v>10.199999999999999</v>
      </c>
      <c r="X3161">
        <f t="shared" si="249"/>
        <v>0</v>
      </c>
      <c r="Y3161">
        <f>VLOOKUP(RIGHT($X$1,5),Key!$A$9:$B$14,2,FALSE)</f>
        <v>3.7</v>
      </c>
      <c r="Z3161">
        <f t="shared" si="247"/>
        <v>10.199999999999999</v>
      </c>
      <c r="AA3161">
        <f t="shared" si="248"/>
        <v>0</v>
      </c>
    </row>
    <row r="3162" spans="1:27" x14ac:dyDescent="0.3">
      <c r="A3162">
        <v>100067</v>
      </c>
      <c r="B3162">
        <v>230922</v>
      </c>
      <c r="C3162" s="3">
        <v>44130.638194444444</v>
      </c>
      <c r="D3162">
        <v>2</v>
      </c>
      <c r="E3162">
        <v>1</v>
      </c>
      <c r="F3162" t="s">
        <v>26</v>
      </c>
      <c r="G3162">
        <v>2</v>
      </c>
      <c r="H3162">
        <v>65.519530000000003</v>
      </c>
      <c r="I3162">
        <v>21.078130000000002</v>
      </c>
      <c r="J3162">
        <v>1.097656</v>
      </c>
      <c r="K3162">
        <v>80.03125</v>
      </c>
      <c r="L3162" s="3">
        <v>44130.39166666667</v>
      </c>
      <c r="M3162">
        <v>17.18</v>
      </c>
      <c r="N3162" t="s">
        <v>28</v>
      </c>
      <c r="P3162">
        <f>(C3162-Key!$B$1)*24</f>
        <v>0.26666666666278616</v>
      </c>
      <c r="Q3162">
        <f>(Key!$B$2-'17.1'!C3162)*24</f>
        <v>2.6833333333488554</v>
      </c>
      <c r="R3162" s="3">
        <f>C3162-(M3162-Key!$B$5)/(24*Key!$B$6)</f>
        <v>44130.624379629626</v>
      </c>
      <c r="S3162">
        <f>M3162-Key!$B$5</f>
        <v>14.92</v>
      </c>
      <c r="T3162" s="2">
        <f t="shared" si="245"/>
        <v>44129.638888888891</v>
      </c>
      <c r="U3162" t="str">
        <f t="shared" si="246"/>
        <v>10-25-2020 15:20</v>
      </c>
      <c r="V3162">
        <f>IFERROR(IF(W3162=Z3162,VLOOKUP($U3162,[1]C8842!$G$2:$M$145,3,FALSE),0),0)</f>
        <v>0</v>
      </c>
      <c r="W3162">
        <f>VLOOKUP(RIGHT($V$1,5),Key!$A$9:$B$14,2,FALSE)</f>
        <v>10.199999999999999</v>
      </c>
      <c r="X3162">
        <f t="shared" si="249"/>
        <v>0</v>
      </c>
      <c r="Y3162">
        <f>VLOOKUP(RIGHT($X$1,5),Key!$A$9:$B$14,2,FALSE)</f>
        <v>3.7</v>
      </c>
      <c r="Z3162">
        <f t="shared" si="247"/>
        <v>10.199999999999999</v>
      </c>
      <c r="AA3162">
        <f t="shared" si="248"/>
        <v>0</v>
      </c>
    </row>
    <row r="3163" spans="1:27" x14ac:dyDescent="0.3">
      <c r="A3163">
        <v>100067</v>
      </c>
      <c r="B3163">
        <v>230922</v>
      </c>
      <c r="C3163" s="3">
        <v>44130.638194444444</v>
      </c>
      <c r="D3163">
        <v>2</v>
      </c>
      <c r="E3163">
        <v>1</v>
      </c>
      <c r="F3163" t="s">
        <v>26</v>
      </c>
      <c r="G3163">
        <v>1</v>
      </c>
      <c r="H3163">
        <v>64.160160000000005</v>
      </c>
      <c r="I3163">
        <v>14.882809999999999</v>
      </c>
      <c r="J3163">
        <v>0.86328130000000003</v>
      </c>
      <c r="K3163">
        <v>80.03125</v>
      </c>
      <c r="L3163" s="3">
        <v>44130.39166666667</v>
      </c>
      <c r="M3163">
        <v>17.18</v>
      </c>
      <c r="N3163" t="s">
        <v>28</v>
      </c>
      <c r="P3163">
        <f>(C3163-Key!$B$1)*24</f>
        <v>0.26666666666278616</v>
      </c>
      <c r="Q3163">
        <f>(Key!$B$2-'17.1'!C3163)*24</f>
        <v>2.6833333333488554</v>
      </c>
      <c r="R3163" s="3">
        <f>C3163-(M3163-Key!$B$5)/(24*Key!$B$6)</f>
        <v>44130.624379629626</v>
      </c>
      <c r="S3163">
        <f>M3163-Key!$B$5</f>
        <v>14.92</v>
      </c>
      <c r="T3163" s="2">
        <f t="shared" si="245"/>
        <v>44129.638888888891</v>
      </c>
      <c r="U3163" t="str">
        <f t="shared" si="246"/>
        <v>10-25-2020 15:20</v>
      </c>
      <c r="V3163">
        <f>IFERROR(IF(W3163=Z3163,VLOOKUP($U3163,[1]C8842!$G$2:$M$145,3,FALSE),0),0)</f>
        <v>0</v>
      </c>
      <c r="W3163">
        <f>VLOOKUP(RIGHT($V$1,5),Key!$A$9:$B$14,2,FALSE)</f>
        <v>10.199999999999999</v>
      </c>
      <c r="X3163">
        <f t="shared" si="249"/>
        <v>0</v>
      </c>
      <c r="Y3163">
        <f>VLOOKUP(RIGHT($X$1,5),Key!$A$9:$B$14,2,FALSE)</f>
        <v>3.7</v>
      </c>
      <c r="Z3163">
        <f t="shared" si="247"/>
        <v>10.199999999999999</v>
      </c>
      <c r="AA3163">
        <f t="shared" si="248"/>
        <v>0</v>
      </c>
    </row>
    <row r="3164" spans="1:27" x14ac:dyDescent="0.3">
      <c r="A3164">
        <v>100067</v>
      </c>
      <c r="B3164">
        <v>230922</v>
      </c>
      <c r="C3164" s="3">
        <v>44130.638194444444</v>
      </c>
      <c r="D3164">
        <v>2</v>
      </c>
      <c r="E3164">
        <v>1</v>
      </c>
      <c r="F3164" t="s">
        <v>26</v>
      </c>
      <c r="G3164">
        <v>1</v>
      </c>
      <c r="H3164">
        <v>72.300780000000003</v>
      </c>
      <c r="I3164">
        <v>18.23047</v>
      </c>
      <c r="J3164">
        <v>0.890625</v>
      </c>
      <c r="K3164">
        <v>82.035160000000005</v>
      </c>
      <c r="L3164" s="3">
        <v>44130.39166666667</v>
      </c>
      <c r="M3164">
        <v>17.18</v>
      </c>
      <c r="N3164" t="s">
        <v>28</v>
      </c>
      <c r="P3164">
        <f>(C3164-Key!$B$1)*24</f>
        <v>0.26666666666278616</v>
      </c>
      <c r="Q3164">
        <f>(Key!$B$2-'17.1'!C3164)*24</f>
        <v>2.6833333333488554</v>
      </c>
      <c r="R3164" s="3">
        <f>C3164-(M3164-Key!$B$5)/(24*Key!$B$6)</f>
        <v>44130.624379629626</v>
      </c>
      <c r="S3164">
        <f>M3164-Key!$B$5</f>
        <v>14.92</v>
      </c>
      <c r="T3164" s="2">
        <f t="shared" si="245"/>
        <v>44129.638888888891</v>
      </c>
      <c r="U3164" t="str">
        <f t="shared" si="246"/>
        <v>10-25-2020 15:20</v>
      </c>
      <c r="V3164">
        <f>IFERROR(IF(W3164=Z3164,VLOOKUP($U3164,[1]C8842!$G$2:$M$145,3,FALSE),0),0)</f>
        <v>0</v>
      </c>
      <c r="W3164">
        <f>VLOOKUP(RIGHT($V$1,5),Key!$A$9:$B$14,2,FALSE)</f>
        <v>10.199999999999999</v>
      </c>
      <c r="X3164">
        <f t="shared" si="249"/>
        <v>0</v>
      </c>
      <c r="Y3164">
        <f>VLOOKUP(RIGHT($X$1,5),Key!$A$9:$B$14,2,FALSE)</f>
        <v>3.7</v>
      </c>
      <c r="Z3164">
        <f t="shared" si="247"/>
        <v>10.199999999999999</v>
      </c>
      <c r="AA3164">
        <f t="shared" si="248"/>
        <v>0</v>
      </c>
    </row>
    <row r="3165" spans="1:27" x14ac:dyDescent="0.3">
      <c r="A3165">
        <v>100067</v>
      </c>
      <c r="B3165">
        <v>230922</v>
      </c>
      <c r="C3165" s="3">
        <v>44130.638194444444</v>
      </c>
      <c r="D3165">
        <v>3</v>
      </c>
      <c r="E3165">
        <v>2</v>
      </c>
      <c r="F3165" t="s">
        <v>26</v>
      </c>
      <c r="G3165">
        <v>4</v>
      </c>
      <c r="H3165">
        <v>66.164060000000006</v>
      </c>
      <c r="I3165">
        <v>52.585940000000001</v>
      </c>
      <c r="J3165">
        <v>2.3554689999999998</v>
      </c>
      <c r="K3165">
        <v>92.039060000000006</v>
      </c>
      <c r="L3165" s="3">
        <v>44130.39166666667</v>
      </c>
      <c r="M3165">
        <v>17.18</v>
      </c>
      <c r="N3165" t="s">
        <v>28</v>
      </c>
      <c r="P3165">
        <f>(C3165-Key!$B$1)*24</f>
        <v>0.26666666666278616</v>
      </c>
      <c r="Q3165">
        <f>(Key!$B$2-'17.1'!C3165)*24</f>
        <v>2.6833333333488554</v>
      </c>
      <c r="R3165" s="3">
        <f>C3165-(M3165-Key!$B$5)/(24*Key!$B$6)</f>
        <v>44130.624379629626</v>
      </c>
      <c r="S3165">
        <f>M3165-Key!$B$5</f>
        <v>14.92</v>
      </c>
      <c r="T3165" s="2">
        <f t="shared" si="245"/>
        <v>44129.638888888891</v>
      </c>
      <c r="U3165" t="str">
        <f t="shared" si="246"/>
        <v>10-25-2020 15:20</v>
      </c>
      <c r="V3165">
        <f>IFERROR(IF(W3165=Z3165,VLOOKUP($U3165,[1]C8842!$G$2:$M$145,3,FALSE),0),0)</f>
        <v>0</v>
      </c>
      <c r="W3165">
        <f>VLOOKUP(RIGHT($V$1,5),Key!$A$9:$B$14,2,FALSE)</f>
        <v>10.199999999999999</v>
      </c>
      <c r="X3165">
        <f t="shared" si="249"/>
        <v>0</v>
      </c>
      <c r="Y3165">
        <f>VLOOKUP(RIGHT($X$1,5),Key!$A$9:$B$14,2,FALSE)</f>
        <v>3.7</v>
      </c>
      <c r="Z3165">
        <f t="shared" si="247"/>
        <v>10.199999999999999</v>
      </c>
      <c r="AA3165">
        <f t="shared" si="248"/>
        <v>0</v>
      </c>
    </row>
    <row r="3166" spans="1:27" x14ac:dyDescent="0.3">
      <c r="A3166">
        <v>100067</v>
      </c>
      <c r="B3166">
        <v>230922</v>
      </c>
      <c r="C3166" s="3">
        <v>44130.638194444444</v>
      </c>
      <c r="D3166">
        <v>3</v>
      </c>
      <c r="E3166">
        <v>2</v>
      </c>
      <c r="F3166" t="s">
        <v>26</v>
      </c>
      <c r="G3166">
        <v>4</v>
      </c>
      <c r="H3166">
        <v>65.984380000000002</v>
      </c>
      <c r="I3166">
        <v>64.199219999999997</v>
      </c>
      <c r="J3166">
        <v>2.8320310000000002</v>
      </c>
      <c r="K3166">
        <v>94.039060000000006</v>
      </c>
      <c r="L3166" s="3">
        <v>44130.39166666667</v>
      </c>
      <c r="M3166">
        <v>17.18</v>
      </c>
      <c r="N3166" t="s">
        <v>28</v>
      </c>
      <c r="P3166">
        <f>(C3166-Key!$B$1)*24</f>
        <v>0.26666666666278616</v>
      </c>
      <c r="Q3166">
        <f>(Key!$B$2-'17.1'!C3166)*24</f>
        <v>2.6833333333488554</v>
      </c>
      <c r="R3166" s="3">
        <f>C3166-(M3166-Key!$B$5)/(24*Key!$B$6)</f>
        <v>44130.624379629626</v>
      </c>
      <c r="S3166">
        <f>M3166-Key!$B$5</f>
        <v>14.92</v>
      </c>
      <c r="T3166" s="2">
        <f t="shared" si="245"/>
        <v>44129.638888888891</v>
      </c>
      <c r="U3166" t="str">
        <f t="shared" si="246"/>
        <v>10-25-2020 15:20</v>
      </c>
      <c r="V3166">
        <f>IFERROR(IF(W3166=Z3166,VLOOKUP($U3166,[1]C8842!$G$2:$M$145,3,FALSE),0),0)</f>
        <v>0</v>
      </c>
      <c r="W3166">
        <f>VLOOKUP(RIGHT($V$1,5),Key!$A$9:$B$14,2,FALSE)</f>
        <v>10.199999999999999</v>
      </c>
      <c r="X3166">
        <f t="shared" si="249"/>
        <v>0</v>
      </c>
      <c r="Y3166">
        <f>VLOOKUP(RIGHT($X$1,5),Key!$A$9:$B$14,2,FALSE)</f>
        <v>3.7</v>
      </c>
      <c r="Z3166">
        <f t="shared" si="247"/>
        <v>10.199999999999999</v>
      </c>
      <c r="AA3166">
        <f t="shared" si="248"/>
        <v>0</v>
      </c>
    </row>
    <row r="3167" spans="1:27" x14ac:dyDescent="0.3">
      <c r="A3167">
        <v>100067</v>
      </c>
      <c r="B3167">
        <v>230922</v>
      </c>
      <c r="C3167" s="3">
        <v>44130.638194444444</v>
      </c>
      <c r="D3167">
        <v>0</v>
      </c>
      <c r="E3167">
        <v>2</v>
      </c>
      <c r="F3167" t="s">
        <v>25</v>
      </c>
      <c r="G3167">
        <v>1</v>
      </c>
      <c r="H3167">
        <v>63.515630000000002</v>
      </c>
      <c r="I3167">
        <v>16.054690000000001</v>
      </c>
      <c r="J3167">
        <v>0.921875</v>
      </c>
      <c r="K3167">
        <v>46.019530000000003</v>
      </c>
      <c r="L3167" s="3">
        <v>44130.39166666667</v>
      </c>
      <c r="M3167">
        <v>17.18</v>
      </c>
      <c r="N3167" t="s">
        <v>28</v>
      </c>
      <c r="P3167">
        <f>(C3167-Key!$B$1)*24</f>
        <v>0.26666666666278616</v>
      </c>
      <c r="Q3167">
        <f>(Key!$B$2-'17.1'!C3167)*24</f>
        <v>2.6833333333488554</v>
      </c>
      <c r="R3167" s="3">
        <f>C3167-(M3167-Key!$B$5)/(24*Key!$B$6)</f>
        <v>44130.624379629626</v>
      </c>
      <c r="S3167">
        <f>M3167-Key!$B$5</f>
        <v>14.92</v>
      </c>
      <c r="T3167" s="2">
        <f t="shared" si="245"/>
        <v>44129.638888888891</v>
      </c>
      <c r="U3167" t="str">
        <f t="shared" si="246"/>
        <v>10-25-2020 15:20</v>
      </c>
      <c r="V3167">
        <f>IFERROR(IF(W3167=Z3167,VLOOKUP($U3167,[1]C8842!$G$2:$M$145,3,FALSE),0),0)</f>
        <v>0</v>
      </c>
      <c r="W3167">
        <f>VLOOKUP(RIGHT($V$1,5),Key!$A$9:$B$14,2,FALSE)</f>
        <v>10.199999999999999</v>
      </c>
      <c r="X3167">
        <f t="shared" si="249"/>
        <v>0</v>
      </c>
      <c r="Y3167">
        <f>VLOOKUP(RIGHT($X$1,5),Key!$A$9:$B$14,2,FALSE)</f>
        <v>3.7</v>
      </c>
      <c r="Z3167">
        <f t="shared" si="247"/>
        <v>10.199999999999999</v>
      </c>
      <c r="AA3167">
        <f t="shared" si="248"/>
        <v>0</v>
      </c>
    </row>
    <row r="3168" spans="1:27" x14ac:dyDescent="0.3">
      <c r="A3168">
        <v>100067</v>
      </c>
      <c r="B3168">
        <v>230922</v>
      </c>
      <c r="C3168" s="3">
        <v>44130.638194444444</v>
      </c>
      <c r="D3168">
        <v>1</v>
      </c>
      <c r="E3168">
        <v>1</v>
      </c>
      <c r="F3168" t="s">
        <v>25</v>
      </c>
      <c r="G3168">
        <v>1</v>
      </c>
      <c r="H3168">
        <v>62.214840000000002</v>
      </c>
      <c r="I3168">
        <v>15.742190000000001</v>
      </c>
      <c r="J3168">
        <v>0.92578130000000003</v>
      </c>
      <c r="K3168">
        <v>59.023440000000001</v>
      </c>
      <c r="L3168" s="3">
        <v>44130.39166666667</v>
      </c>
      <c r="M3168">
        <v>17.18</v>
      </c>
      <c r="N3168" t="s">
        <v>28</v>
      </c>
      <c r="P3168">
        <f>(C3168-Key!$B$1)*24</f>
        <v>0.26666666666278616</v>
      </c>
      <c r="Q3168">
        <f>(Key!$B$2-'17.1'!C3168)*24</f>
        <v>2.6833333333488554</v>
      </c>
      <c r="R3168" s="3">
        <f>C3168-(M3168-Key!$B$5)/(24*Key!$B$6)</f>
        <v>44130.624379629626</v>
      </c>
      <c r="S3168">
        <f>M3168-Key!$B$5</f>
        <v>14.92</v>
      </c>
      <c r="T3168" s="2">
        <f t="shared" si="245"/>
        <v>44129.638888888891</v>
      </c>
      <c r="U3168" t="str">
        <f t="shared" si="246"/>
        <v>10-25-2020 15:20</v>
      </c>
      <c r="V3168">
        <f>IFERROR(IF(W3168=Z3168,VLOOKUP($U3168,[1]C8842!$G$2:$M$145,3,FALSE),0),0)</f>
        <v>0</v>
      </c>
      <c r="W3168">
        <f>VLOOKUP(RIGHT($V$1,5),Key!$A$9:$B$14,2,FALSE)</f>
        <v>10.199999999999999</v>
      </c>
      <c r="X3168">
        <f t="shared" si="249"/>
        <v>0</v>
      </c>
      <c r="Y3168">
        <f>VLOOKUP(RIGHT($X$1,5),Key!$A$9:$B$14,2,FALSE)</f>
        <v>3.7</v>
      </c>
      <c r="Z3168">
        <f t="shared" si="247"/>
        <v>10.199999999999999</v>
      </c>
      <c r="AA3168">
        <f t="shared" si="248"/>
        <v>0</v>
      </c>
    </row>
    <row r="3169" spans="1:27" x14ac:dyDescent="0.3">
      <c r="A3169">
        <v>100067</v>
      </c>
      <c r="B3169">
        <v>230922</v>
      </c>
      <c r="C3169" s="3">
        <v>44130.638194444444</v>
      </c>
      <c r="D3169">
        <v>1</v>
      </c>
      <c r="E3169">
        <v>1</v>
      </c>
      <c r="F3169" t="s">
        <v>25</v>
      </c>
      <c r="G3169">
        <v>1</v>
      </c>
      <c r="H3169">
        <v>62.171880000000002</v>
      </c>
      <c r="I3169">
        <v>19.007809999999999</v>
      </c>
      <c r="J3169">
        <v>1.066406</v>
      </c>
      <c r="K3169">
        <v>56.023440000000001</v>
      </c>
      <c r="L3169" s="3">
        <v>44130.39166666667</v>
      </c>
      <c r="M3169">
        <v>17.18</v>
      </c>
      <c r="N3169" t="s">
        <v>28</v>
      </c>
      <c r="P3169">
        <f>(C3169-Key!$B$1)*24</f>
        <v>0.26666666666278616</v>
      </c>
      <c r="Q3169">
        <f>(Key!$B$2-'17.1'!C3169)*24</f>
        <v>2.6833333333488554</v>
      </c>
      <c r="R3169" s="3">
        <f>C3169-(M3169-Key!$B$5)/(24*Key!$B$6)</f>
        <v>44130.624379629626</v>
      </c>
      <c r="S3169">
        <f>M3169-Key!$B$5</f>
        <v>14.92</v>
      </c>
      <c r="T3169" s="2">
        <f t="shared" si="245"/>
        <v>44129.638888888891</v>
      </c>
      <c r="U3169" t="str">
        <f t="shared" si="246"/>
        <v>10-25-2020 15:20</v>
      </c>
      <c r="V3169">
        <f>IFERROR(IF(W3169=Z3169,VLOOKUP($U3169,[1]C8842!$G$2:$M$145,3,FALSE),0),0)</f>
        <v>0</v>
      </c>
      <c r="W3169">
        <f>VLOOKUP(RIGHT($V$1,5),Key!$A$9:$B$14,2,FALSE)</f>
        <v>10.199999999999999</v>
      </c>
      <c r="X3169">
        <f t="shared" si="249"/>
        <v>0</v>
      </c>
      <c r="Y3169">
        <f>VLOOKUP(RIGHT($X$1,5),Key!$A$9:$B$14,2,FALSE)</f>
        <v>3.7</v>
      </c>
      <c r="Z3169">
        <f t="shared" si="247"/>
        <v>10.199999999999999</v>
      </c>
      <c r="AA3169">
        <f t="shared" si="248"/>
        <v>0</v>
      </c>
    </row>
    <row r="3170" spans="1:27" x14ac:dyDescent="0.3">
      <c r="A3170">
        <v>100067</v>
      </c>
      <c r="B3170">
        <v>230922</v>
      </c>
      <c r="C3170" s="3">
        <v>44130.638194444444</v>
      </c>
      <c r="D3170">
        <v>3</v>
      </c>
      <c r="E3170">
        <v>2</v>
      </c>
      <c r="F3170" t="s">
        <v>26</v>
      </c>
      <c r="G3170">
        <v>2</v>
      </c>
      <c r="H3170">
        <v>62.074219999999997</v>
      </c>
      <c r="I3170">
        <v>23.304690000000001</v>
      </c>
      <c r="J3170">
        <v>1.253906</v>
      </c>
      <c r="K3170">
        <v>94.039060000000006</v>
      </c>
      <c r="L3170" s="3">
        <v>44130.39166666667</v>
      </c>
      <c r="M3170">
        <v>17.18</v>
      </c>
      <c r="N3170" t="s">
        <v>28</v>
      </c>
      <c r="P3170">
        <f>(C3170-Key!$B$1)*24</f>
        <v>0.26666666666278616</v>
      </c>
      <c r="Q3170">
        <f>(Key!$B$2-'17.1'!C3170)*24</f>
        <v>2.6833333333488554</v>
      </c>
      <c r="R3170" s="3">
        <f>C3170-(M3170-Key!$B$5)/(24*Key!$B$6)</f>
        <v>44130.624379629626</v>
      </c>
      <c r="S3170">
        <f>M3170-Key!$B$5</f>
        <v>14.92</v>
      </c>
      <c r="T3170" s="2">
        <f t="shared" si="245"/>
        <v>44129.638888888891</v>
      </c>
      <c r="U3170" t="str">
        <f t="shared" si="246"/>
        <v>10-25-2020 15:20</v>
      </c>
      <c r="V3170">
        <f>IFERROR(IF(W3170=Z3170,VLOOKUP($U3170,[1]C8842!$G$2:$M$145,3,FALSE),0),0)</f>
        <v>0</v>
      </c>
      <c r="W3170">
        <f>VLOOKUP(RIGHT($V$1,5),Key!$A$9:$B$14,2,FALSE)</f>
        <v>10.199999999999999</v>
      </c>
      <c r="X3170">
        <f t="shared" si="249"/>
        <v>0</v>
      </c>
      <c r="Y3170">
        <f>VLOOKUP(RIGHT($X$1,5),Key!$A$9:$B$14,2,FALSE)</f>
        <v>3.7</v>
      </c>
      <c r="Z3170">
        <f t="shared" si="247"/>
        <v>10.199999999999999</v>
      </c>
      <c r="AA3170">
        <f t="shared" si="248"/>
        <v>0</v>
      </c>
    </row>
    <row r="3171" spans="1:27" x14ac:dyDescent="0.3">
      <c r="A3171">
        <v>100067</v>
      </c>
      <c r="B3171">
        <v>230922</v>
      </c>
      <c r="C3171" s="3">
        <v>44130.638194444444</v>
      </c>
      <c r="D3171">
        <v>0</v>
      </c>
      <c r="E3171">
        <v>2</v>
      </c>
      <c r="F3171" t="s">
        <v>25</v>
      </c>
      <c r="G3171">
        <v>4</v>
      </c>
      <c r="H3171">
        <v>58.808590000000002</v>
      </c>
      <c r="I3171">
        <v>65.140630000000002</v>
      </c>
      <c r="J3171">
        <v>3.21875</v>
      </c>
      <c r="K3171">
        <v>46.019530000000003</v>
      </c>
      <c r="L3171" s="3">
        <v>44130.39166666667</v>
      </c>
      <c r="M3171">
        <v>17.18</v>
      </c>
      <c r="N3171" t="s">
        <v>28</v>
      </c>
      <c r="P3171">
        <f>(C3171-Key!$B$1)*24</f>
        <v>0.26666666666278616</v>
      </c>
      <c r="Q3171">
        <f>(Key!$B$2-'17.1'!C3171)*24</f>
        <v>2.6833333333488554</v>
      </c>
      <c r="R3171" s="3">
        <f>C3171-(M3171-Key!$B$5)/(24*Key!$B$6)</f>
        <v>44130.624379629626</v>
      </c>
      <c r="S3171">
        <f>M3171-Key!$B$5</f>
        <v>14.92</v>
      </c>
      <c r="T3171" s="2">
        <f t="shared" si="245"/>
        <v>44129.638888888891</v>
      </c>
      <c r="U3171" t="str">
        <f t="shared" si="246"/>
        <v>10-25-2020 15:20</v>
      </c>
      <c r="V3171">
        <f>IFERROR(IF(W3171=Z3171,VLOOKUP($U3171,[1]C8842!$G$2:$M$145,3,FALSE),0),0)</f>
        <v>0</v>
      </c>
      <c r="W3171">
        <f>VLOOKUP(RIGHT($V$1,5),Key!$A$9:$B$14,2,FALSE)</f>
        <v>10.199999999999999</v>
      </c>
      <c r="X3171">
        <f t="shared" si="249"/>
        <v>0</v>
      </c>
      <c r="Y3171">
        <f>VLOOKUP(RIGHT($X$1,5),Key!$A$9:$B$14,2,FALSE)</f>
        <v>3.7</v>
      </c>
      <c r="Z3171">
        <f t="shared" si="247"/>
        <v>10.199999999999999</v>
      </c>
      <c r="AA3171">
        <f t="shared" si="248"/>
        <v>0</v>
      </c>
    </row>
    <row r="3172" spans="1:27" x14ac:dyDescent="0.3">
      <c r="A3172">
        <v>100067</v>
      </c>
      <c r="B3172">
        <v>230922</v>
      </c>
      <c r="C3172" s="3">
        <v>44130.638194444444</v>
      </c>
      <c r="D3172">
        <v>1</v>
      </c>
      <c r="E3172">
        <v>1</v>
      </c>
      <c r="F3172" t="s">
        <v>25</v>
      </c>
      <c r="G3172">
        <v>1</v>
      </c>
      <c r="H3172">
        <v>65.90625</v>
      </c>
      <c r="I3172">
        <v>18.13672</v>
      </c>
      <c r="J3172">
        <v>0.97265630000000003</v>
      </c>
      <c r="K3172">
        <v>56.023440000000001</v>
      </c>
      <c r="L3172" s="3">
        <v>44130.39166666667</v>
      </c>
      <c r="M3172">
        <v>17.18</v>
      </c>
      <c r="N3172" t="s">
        <v>28</v>
      </c>
      <c r="P3172">
        <f>(C3172-Key!$B$1)*24</f>
        <v>0.26666666666278616</v>
      </c>
      <c r="Q3172">
        <f>(Key!$B$2-'17.1'!C3172)*24</f>
        <v>2.6833333333488554</v>
      </c>
      <c r="R3172" s="3">
        <f>C3172-(M3172-Key!$B$5)/(24*Key!$B$6)</f>
        <v>44130.624379629626</v>
      </c>
      <c r="S3172">
        <f>M3172-Key!$B$5</f>
        <v>14.92</v>
      </c>
      <c r="T3172" s="2">
        <f t="shared" si="245"/>
        <v>44129.638888888891</v>
      </c>
      <c r="U3172" t="str">
        <f t="shared" si="246"/>
        <v>10-25-2020 15:20</v>
      </c>
      <c r="V3172">
        <f>IFERROR(IF(W3172=Z3172,VLOOKUP($U3172,[1]C8842!$G$2:$M$145,3,FALSE),0),0)</f>
        <v>0</v>
      </c>
      <c r="W3172">
        <f>VLOOKUP(RIGHT($V$1,5),Key!$A$9:$B$14,2,FALSE)</f>
        <v>10.199999999999999</v>
      </c>
      <c r="X3172">
        <f t="shared" si="249"/>
        <v>0</v>
      </c>
      <c r="Y3172">
        <f>VLOOKUP(RIGHT($X$1,5),Key!$A$9:$B$14,2,FALSE)</f>
        <v>3.7</v>
      </c>
      <c r="Z3172">
        <f t="shared" si="247"/>
        <v>10.199999999999999</v>
      </c>
      <c r="AA3172">
        <f t="shared" si="248"/>
        <v>0</v>
      </c>
    </row>
    <row r="3173" spans="1:27" x14ac:dyDescent="0.3">
      <c r="A3173">
        <v>100067</v>
      </c>
      <c r="B3173">
        <v>230922</v>
      </c>
      <c r="C3173" s="3">
        <v>44130.638194444444</v>
      </c>
      <c r="D3173">
        <v>3</v>
      </c>
      <c r="E3173">
        <v>2</v>
      </c>
      <c r="F3173" t="s">
        <v>26</v>
      </c>
      <c r="G3173">
        <v>1</v>
      </c>
      <c r="H3173">
        <v>67.6875</v>
      </c>
      <c r="I3173">
        <v>15.867190000000001</v>
      </c>
      <c r="J3173">
        <v>0.859375</v>
      </c>
      <c r="K3173">
        <v>94.039060000000006</v>
      </c>
      <c r="L3173" s="3">
        <v>44130.39166666667</v>
      </c>
      <c r="M3173">
        <v>17.18</v>
      </c>
      <c r="N3173" t="s">
        <v>28</v>
      </c>
      <c r="P3173">
        <f>(C3173-Key!$B$1)*24</f>
        <v>0.26666666666278616</v>
      </c>
      <c r="Q3173">
        <f>(Key!$B$2-'17.1'!C3173)*24</f>
        <v>2.6833333333488554</v>
      </c>
      <c r="R3173" s="3">
        <f>C3173-(M3173-Key!$B$5)/(24*Key!$B$6)</f>
        <v>44130.624379629626</v>
      </c>
      <c r="S3173">
        <f>M3173-Key!$B$5</f>
        <v>14.92</v>
      </c>
      <c r="T3173" s="2">
        <f t="shared" si="245"/>
        <v>44129.638888888891</v>
      </c>
      <c r="U3173" t="str">
        <f t="shared" si="246"/>
        <v>10-25-2020 15:20</v>
      </c>
      <c r="V3173">
        <f>IFERROR(IF(W3173=Z3173,VLOOKUP($U3173,[1]C8842!$G$2:$M$145,3,FALSE),0),0)</f>
        <v>0</v>
      </c>
      <c r="W3173">
        <f>VLOOKUP(RIGHT($V$1,5),Key!$A$9:$B$14,2,FALSE)</f>
        <v>10.199999999999999</v>
      </c>
      <c r="X3173">
        <f t="shared" si="249"/>
        <v>0</v>
      </c>
      <c r="Y3173">
        <f>VLOOKUP(RIGHT($X$1,5),Key!$A$9:$B$14,2,FALSE)</f>
        <v>3.7</v>
      </c>
      <c r="Z3173">
        <f t="shared" si="247"/>
        <v>10.199999999999999</v>
      </c>
      <c r="AA3173">
        <f t="shared" si="248"/>
        <v>0</v>
      </c>
    </row>
    <row r="3174" spans="1:27" x14ac:dyDescent="0.3">
      <c r="A3174">
        <v>100067</v>
      </c>
      <c r="B3174">
        <v>230922</v>
      </c>
      <c r="C3174" s="3">
        <v>44130.638194444444</v>
      </c>
      <c r="D3174">
        <v>1</v>
      </c>
      <c r="E3174">
        <v>1</v>
      </c>
      <c r="F3174" t="s">
        <v>25</v>
      </c>
      <c r="G3174">
        <v>2</v>
      </c>
      <c r="H3174">
        <v>65.894530000000003</v>
      </c>
      <c r="I3174">
        <v>20.570309999999999</v>
      </c>
      <c r="J3174">
        <v>1.0703130000000001</v>
      </c>
      <c r="K3174">
        <v>58.023440000000001</v>
      </c>
      <c r="L3174" s="3">
        <v>44130.39166666667</v>
      </c>
      <c r="M3174">
        <v>17.18</v>
      </c>
      <c r="N3174" t="s">
        <v>28</v>
      </c>
      <c r="P3174">
        <f>(C3174-Key!$B$1)*24</f>
        <v>0.26666666666278616</v>
      </c>
      <c r="Q3174">
        <f>(Key!$B$2-'17.1'!C3174)*24</f>
        <v>2.6833333333488554</v>
      </c>
      <c r="R3174" s="3">
        <f>C3174-(M3174-Key!$B$5)/(24*Key!$B$6)</f>
        <v>44130.624379629626</v>
      </c>
      <c r="S3174">
        <f>M3174-Key!$B$5</f>
        <v>14.92</v>
      </c>
      <c r="T3174" s="2">
        <f t="shared" si="245"/>
        <v>44129.638888888891</v>
      </c>
      <c r="U3174" t="str">
        <f t="shared" si="246"/>
        <v>10-25-2020 15:20</v>
      </c>
      <c r="V3174">
        <f>IFERROR(IF(W3174=Z3174,VLOOKUP($U3174,[1]C8842!$G$2:$M$145,3,FALSE),0),0)</f>
        <v>0</v>
      </c>
      <c r="W3174">
        <f>VLOOKUP(RIGHT($V$1,5),Key!$A$9:$B$14,2,FALSE)</f>
        <v>10.199999999999999</v>
      </c>
      <c r="X3174">
        <f t="shared" si="249"/>
        <v>0</v>
      </c>
      <c r="Y3174">
        <f>VLOOKUP(RIGHT($X$1,5),Key!$A$9:$B$14,2,FALSE)</f>
        <v>3.7</v>
      </c>
      <c r="Z3174">
        <f t="shared" si="247"/>
        <v>10.199999999999999</v>
      </c>
      <c r="AA3174">
        <f t="shared" si="248"/>
        <v>0</v>
      </c>
    </row>
    <row r="3175" spans="1:27" x14ac:dyDescent="0.3">
      <c r="A3175">
        <v>100067</v>
      </c>
      <c r="B3175">
        <v>230922</v>
      </c>
      <c r="C3175" s="3">
        <v>44130.638194444444</v>
      </c>
      <c r="D3175">
        <v>3</v>
      </c>
      <c r="E3175">
        <v>2</v>
      </c>
      <c r="F3175" t="s">
        <v>26</v>
      </c>
      <c r="G3175">
        <v>4</v>
      </c>
      <c r="H3175">
        <v>68.832030000000003</v>
      </c>
      <c r="I3175">
        <v>53.980469999999997</v>
      </c>
      <c r="J3175">
        <v>2.3164060000000002</v>
      </c>
      <c r="K3175">
        <v>94.039060000000006</v>
      </c>
      <c r="L3175" s="3">
        <v>44130.39166666667</v>
      </c>
      <c r="M3175">
        <v>17.18</v>
      </c>
      <c r="N3175" t="s">
        <v>28</v>
      </c>
      <c r="P3175">
        <f>(C3175-Key!$B$1)*24</f>
        <v>0.26666666666278616</v>
      </c>
      <c r="Q3175">
        <f>(Key!$B$2-'17.1'!C3175)*24</f>
        <v>2.6833333333488554</v>
      </c>
      <c r="R3175" s="3">
        <f>C3175-(M3175-Key!$B$5)/(24*Key!$B$6)</f>
        <v>44130.624379629626</v>
      </c>
      <c r="S3175">
        <f>M3175-Key!$B$5</f>
        <v>14.92</v>
      </c>
      <c r="T3175" s="2">
        <f t="shared" si="245"/>
        <v>44129.638888888891</v>
      </c>
      <c r="U3175" t="str">
        <f t="shared" si="246"/>
        <v>10-25-2020 15:20</v>
      </c>
      <c r="V3175">
        <f>IFERROR(IF(W3175=Z3175,VLOOKUP($U3175,[1]C8842!$G$2:$M$145,3,FALSE),0),0)</f>
        <v>0</v>
      </c>
      <c r="W3175">
        <f>VLOOKUP(RIGHT($V$1,5),Key!$A$9:$B$14,2,FALSE)</f>
        <v>10.199999999999999</v>
      </c>
      <c r="X3175">
        <f t="shared" si="249"/>
        <v>0</v>
      </c>
      <c r="Y3175">
        <f>VLOOKUP(RIGHT($X$1,5),Key!$A$9:$B$14,2,FALSE)</f>
        <v>3.7</v>
      </c>
      <c r="Z3175">
        <f t="shared" si="247"/>
        <v>10.199999999999999</v>
      </c>
      <c r="AA3175">
        <f t="shared" si="248"/>
        <v>0</v>
      </c>
    </row>
    <row r="3176" spans="1:27" x14ac:dyDescent="0.3">
      <c r="A3176">
        <v>100067</v>
      </c>
      <c r="B3176">
        <v>230922</v>
      </c>
      <c r="C3176" s="3">
        <v>44130.638194444444</v>
      </c>
      <c r="D3176">
        <v>0</v>
      </c>
      <c r="E3176">
        <v>2</v>
      </c>
      <c r="F3176" t="s">
        <v>25</v>
      </c>
      <c r="G3176">
        <v>4</v>
      </c>
      <c r="H3176">
        <v>71.023439999999994</v>
      </c>
      <c r="I3176">
        <v>55.46875</v>
      </c>
      <c r="J3176">
        <v>2.3046880000000001</v>
      </c>
      <c r="K3176">
        <v>46.019530000000003</v>
      </c>
      <c r="L3176" s="3">
        <v>44130.39166666667</v>
      </c>
      <c r="M3176">
        <v>17.18</v>
      </c>
      <c r="N3176" t="s">
        <v>28</v>
      </c>
      <c r="P3176">
        <f>(C3176-Key!$B$1)*24</f>
        <v>0.26666666666278616</v>
      </c>
      <c r="Q3176">
        <f>(Key!$B$2-'17.1'!C3176)*24</f>
        <v>2.6833333333488554</v>
      </c>
      <c r="R3176" s="3">
        <f>C3176-(M3176-Key!$B$5)/(24*Key!$B$6)</f>
        <v>44130.624379629626</v>
      </c>
      <c r="S3176">
        <f>M3176-Key!$B$5</f>
        <v>14.92</v>
      </c>
      <c r="T3176" s="2">
        <f t="shared" si="245"/>
        <v>44129.638888888891</v>
      </c>
      <c r="U3176" t="str">
        <f t="shared" si="246"/>
        <v>10-25-2020 15:20</v>
      </c>
      <c r="V3176">
        <f>IFERROR(IF(W3176=Z3176,VLOOKUP($U3176,[1]C8842!$G$2:$M$145,3,FALSE),0),0)</f>
        <v>0</v>
      </c>
      <c r="W3176">
        <f>VLOOKUP(RIGHT($V$1,5),Key!$A$9:$B$14,2,FALSE)</f>
        <v>10.199999999999999</v>
      </c>
      <c r="X3176">
        <f t="shared" si="249"/>
        <v>0</v>
      </c>
      <c r="Y3176">
        <f>VLOOKUP(RIGHT($X$1,5),Key!$A$9:$B$14,2,FALSE)</f>
        <v>3.7</v>
      </c>
      <c r="Z3176">
        <f t="shared" si="247"/>
        <v>10.199999999999999</v>
      </c>
      <c r="AA3176">
        <f t="shared" si="248"/>
        <v>0</v>
      </c>
    </row>
    <row r="3177" spans="1:27" x14ac:dyDescent="0.3">
      <c r="A3177">
        <v>100067</v>
      </c>
      <c r="B3177">
        <v>230922</v>
      </c>
      <c r="C3177" s="3">
        <v>44130.638194444444</v>
      </c>
      <c r="D3177">
        <v>2</v>
      </c>
      <c r="E3177">
        <v>1</v>
      </c>
      <c r="F3177" t="s">
        <v>26</v>
      </c>
      <c r="G3177">
        <v>1</v>
      </c>
      <c r="H3177">
        <v>71.925780000000003</v>
      </c>
      <c r="I3177">
        <v>18.847660000000001</v>
      </c>
      <c r="J3177">
        <v>0.91796880000000003</v>
      </c>
      <c r="K3177">
        <v>83.035160000000005</v>
      </c>
      <c r="L3177" s="3">
        <v>44130.39166666667</v>
      </c>
      <c r="M3177">
        <v>17.18</v>
      </c>
      <c r="N3177" t="s">
        <v>28</v>
      </c>
      <c r="P3177">
        <f>(C3177-Key!$B$1)*24</f>
        <v>0.26666666666278616</v>
      </c>
      <c r="Q3177">
        <f>(Key!$B$2-'17.1'!C3177)*24</f>
        <v>2.6833333333488554</v>
      </c>
      <c r="R3177" s="3">
        <f>C3177-(M3177-Key!$B$5)/(24*Key!$B$6)</f>
        <v>44130.624379629626</v>
      </c>
      <c r="S3177">
        <f>M3177-Key!$B$5</f>
        <v>14.92</v>
      </c>
      <c r="T3177" s="2">
        <f t="shared" si="245"/>
        <v>44129.638888888891</v>
      </c>
      <c r="U3177" t="str">
        <f t="shared" si="246"/>
        <v>10-25-2020 15:20</v>
      </c>
      <c r="V3177">
        <f>IFERROR(IF(W3177=Z3177,VLOOKUP($U3177,[1]C8842!$G$2:$M$145,3,FALSE),0),0)</f>
        <v>0</v>
      </c>
      <c r="W3177">
        <f>VLOOKUP(RIGHT($V$1,5),Key!$A$9:$B$14,2,FALSE)</f>
        <v>10.199999999999999</v>
      </c>
      <c r="X3177">
        <f t="shared" si="249"/>
        <v>0</v>
      </c>
      <c r="Y3177">
        <f>VLOOKUP(RIGHT($X$1,5),Key!$A$9:$B$14,2,FALSE)</f>
        <v>3.7</v>
      </c>
      <c r="Z3177">
        <f t="shared" si="247"/>
        <v>10.199999999999999</v>
      </c>
      <c r="AA3177">
        <f t="shared" si="248"/>
        <v>0</v>
      </c>
    </row>
    <row r="3178" spans="1:27" x14ac:dyDescent="0.3">
      <c r="A3178">
        <v>100067</v>
      </c>
      <c r="B3178">
        <v>230922</v>
      </c>
      <c r="C3178" s="3">
        <v>44130.638194444444</v>
      </c>
      <c r="D3178">
        <v>3</v>
      </c>
      <c r="E3178">
        <v>2</v>
      </c>
      <c r="F3178" t="s">
        <v>26</v>
      </c>
      <c r="G3178">
        <v>1</v>
      </c>
      <c r="H3178">
        <v>70.4375</v>
      </c>
      <c r="I3178">
        <v>16.539059999999999</v>
      </c>
      <c r="J3178">
        <v>0.84765630000000003</v>
      </c>
      <c r="K3178">
        <v>94.039060000000006</v>
      </c>
      <c r="L3178" s="3">
        <v>44130.39166666667</v>
      </c>
      <c r="M3178">
        <v>17.18</v>
      </c>
      <c r="N3178" t="s">
        <v>28</v>
      </c>
      <c r="P3178">
        <f>(C3178-Key!$B$1)*24</f>
        <v>0.26666666666278616</v>
      </c>
      <c r="Q3178">
        <f>(Key!$B$2-'17.1'!C3178)*24</f>
        <v>2.6833333333488554</v>
      </c>
      <c r="R3178" s="3">
        <f>C3178-(M3178-Key!$B$5)/(24*Key!$B$6)</f>
        <v>44130.624379629626</v>
      </c>
      <c r="S3178">
        <f>M3178-Key!$B$5</f>
        <v>14.92</v>
      </c>
      <c r="T3178" s="2">
        <f t="shared" si="245"/>
        <v>44129.638888888891</v>
      </c>
      <c r="U3178" t="str">
        <f t="shared" si="246"/>
        <v>10-25-2020 15:20</v>
      </c>
      <c r="V3178">
        <f>IFERROR(IF(W3178=Z3178,VLOOKUP($U3178,[1]C8842!$G$2:$M$145,3,FALSE),0),0)</f>
        <v>0</v>
      </c>
      <c r="W3178">
        <f>VLOOKUP(RIGHT($V$1,5),Key!$A$9:$B$14,2,FALSE)</f>
        <v>10.199999999999999</v>
      </c>
      <c r="X3178">
        <f t="shared" si="249"/>
        <v>0</v>
      </c>
      <c r="Y3178">
        <f>VLOOKUP(RIGHT($X$1,5),Key!$A$9:$B$14,2,FALSE)</f>
        <v>3.7</v>
      </c>
      <c r="Z3178">
        <f t="shared" si="247"/>
        <v>10.199999999999999</v>
      </c>
      <c r="AA3178">
        <f t="shared" si="248"/>
        <v>0</v>
      </c>
    </row>
    <row r="3179" spans="1:27" x14ac:dyDescent="0.3">
      <c r="A3179">
        <v>100067</v>
      </c>
      <c r="B3179">
        <v>230922</v>
      </c>
      <c r="C3179" s="3">
        <v>44130.638888888891</v>
      </c>
      <c r="D3179">
        <v>0</v>
      </c>
      <c r="E3179">
        <v>2</v>
      </c>
      <c r="F3179" t="s">
        <v>25</v>
      </c>
      <c r="G3179">
        <v>1</v>
      </c>
      <c r="H3179">
        <v>67.707030000000003</v>
      </c>
      <c r="I3179">
        <v>19.878910000000001</v>
      </c>
      <c r="J3179">
        <v>1.015625</v>
      </c>
      <c r="K3179">
        <v>46.019530000000003</v>
      </c>
      <c r="L3179" s="3">
        <v>44130.39166666667</v>
      </c>
      <c r="M3179">
        <v>17.18</v>
      </c>
      <c r="N3179" t="s">
        <v>28</v>
      </c>
      <c r="P3179">
        <f>(C3179-Key!$B$1)*24</f>
        <v>0.28333333338377997</v>
      </c>
      <c r="Q3179">
        <f>(Key!$B$2-'17.1'!C3179)*24</f>
        <v>2.6666666666278616</v>
      </c>
      <c r="R3179" s="3">
        <f>C3179-(M3179-Key!$B$5)/(24*Key!$B$6)</f>
        <v>44130.625074074072</v>
      </c>
      <c r="S3179">
        <f>M3179-Key!$B$5</f>
        <v>14.92</v>
      </c>
      <c r="T3179" s="2">
        <f t="shared" si="245"/>
        <v>44129.638888888891</v>
      </c>
      <c r="U3179" t="str">
        <f t="shared" si="246"/>
        <v>10-25-2020 15:20</v>
      </c>
      <c r="V3179">
        <f>IFERROR(IF(W3179=Z3179,VLOOKUP($U3179,[1]C8842!$G$2:$M$145,3,FALSE),0),0)</f>
        <v>0</v>
      </c>
      <c r="W3179">
        <f>VLOOKUP(RIGHT($V$1,5),Key!$A$9:$B$14,2,FALSE)</f>
        <v>10.199999999999999</v>
      </c>
      <c r="X3179">
        <f t="shared" si="249"/>
        <v>0</v>
      </c>
      <c r="Y3179">
        <f>VLOOKUP(RIGHT($X$1,5),Key!$A$9:$B$14,2,FALSE)</f>
        <v>3.7</v>
      </c>
      <c r="Z3179">
        <f t="shared" si="247"/>
        <v>10.199999999999999</v>
      </c>
      <c r="AA3179">
        <f t="shared" si="248"/>
        <v>0</v>
      </c>
    </row>
    <row r="3180" spans="1:27" x14ac:dyDescent="0.3">
      <c r="A3180">
        <v>100067</v>
      </c>
      <c r="B3180">
        <v>230922</v>
      </c>
      <c r="C3180" s="3">
        <v>44130.638888888891</v>
      </c>
      <c r="D3180">
        <v>0</v>
      </c>
      <c r="E3180">
        <v>2</v>
      </c>
      <c r="F3180" t="s">
        <v>25</v>
      </c>
      <c r="G3180">
        <v>1</v>
      </c>
      <c r="H3180">
        <v>58.03125</v>
      </c>
      <c r="I3180">
        <v>16.83203</v>
      </c>
      <c r="J3180">
        <v>1.046875</v>
      </c>
      <c r="K3180">
        <v>47.019530000000003</v>
      </c>
      <c r="L3180" s="3">
        <v>44130.39166666667</v>
      </c>
      <c r="M3180">
        <v>17.18</v>
      </c>
      <c r="N3180" t="s">
        <v>28</v>
      </c>
      <c r="P3180">
        <f>(C3180-Key!$B$1)*24</f>
        <v>0.28333333338377997</v>
      </c>
      <c r="Q3180">
        <f>(Key!$B$2-'17.1'!C3180)*24</f>
        <v>2.6666666666278616</v>
      </c>
      <c r="R3180" s="3">
        <f>C3180-(M3180-Key!$B$5)/(24*Key!$B$6)</f>
        <v>44130.625074074072</v>
      </c>
      <c r="S3180">
        <f>M3180-Key!$B$5</f>
        <v>14.92</v>
      </c>
      <c r="T3180" s="2">
        <f t="shared" si="245"/>
        <v>44129.638888888891</v>
      </c>
      <c r="U3180" t="str">
        <f t="shared" si="246"/>
        <v>10-25-2020 15:20</v>
      </c>
      <c r="V3180">
        <f>IFERROR(IF(W3180=Z3180,VLOOKUP($U3180,[1]C8842!$G$2:$M$145,3,FALSE),0),0)</f>
        <v>0</v>
      </c>
      <c r="W3180">
        <f>VLOOKUP(RIGHT($V$1,5),Key!$A$9:$B$14,2,FALSE)</f>
        <v>10.199999999999999</v>
      </c>
      <c r="X3180">
        <f t="shared" si="249"/>
        <v>0</v>
      </c>
      <c r="Y3180">
        <f>VLOOKUP(RIGHT($X$1,5),Key!$A$9:$B$14,2,FALSE)</f>
        <v>3.7</v>
      </c>
      <c r="Z3180">
        <f t="shared" si="247"/>
        <v>10.199999999999999</v>
      </c>
      <c r="AA3180">
        <f t="shared" si="248"/>
        <v>0</v>
      </c>
    </row>
    <row r="3181" spans="1:27" x14ac:dyDescent="0.3">
      <c r="A3181">
        <v>100067</v>
      </c>
      <c r="B3181">
        <v>230922</v>
      </c>
      <c r="C3181" s="3">
        <v>44130.638888888891</v>
      </c>
      <c r="D3181">
        <v>0</v>
      </c>
      <c r="E3181">
        <v>2</v>
      </c>
      <c r="F3181" t="s">
        <v>25</v>
      </c>
      <c r="G3181">
        <v>1</v>
      </c>
      <c r="H3181">
        <v>63.792969999999997</v>
      </c>
      <c r="I3181">
        <v>14.398440000000001</v>
      </c>
      <c r="J3181">
        <v>0.84765630000000003</v>
      </c>
      <c r="K3181">
        <v>47.019530000000003</v>
      </c>
      <c r="L3181" s="3">
        <v>44130.39166666667</v>
      </c>
      <c r="M3181">
        <v>17.18</v>
      </c>
      <c r="N3181" t="s">
        <v>28</v>
      </c>
      <c r="P3181">
        <f>(C3181-Key!$B$1)*24</f>
        <v>0.28333333338377997</v>
      </c>
      <c r="Q3181">
        <f>(Key!$B$2-'17.1'!C3181)*24</f>
        <v>2.6666666666278616</v>
      </c>
      <c r="R3181" s="3">
        <f>C3181-(M3181-Key!$B$5)/(24*Key!$B$6)</f>
        <v>44130.625074074072</v>
      </c>
      <c r="S3181">
        <f>M3181-Key!$B$5</f>
        <v>14.92</v>
      </c>
      <c r="T3181" s="2">
        <f t="shared" si="245"/>
        <v>44129.638888888891</v>
      </c>
      <c r="U3181" t="str">
        <f t="shared" si="246"/>
        <v>10-25-2020 15:20</v>
      </c>
      <c r="V3181">
        <f>IFERROR(IF(W3181=Z3181,VLOOKUP($U3181,[1]C8842!$G$2:$M$145,3,FALSE),0),0)</f>
        <v>0</v>
      </c>
      <c r="W3181">
        <f>VLOOKUP(RIGHT($V$1,5),Key!$A$9:$B$14,2,FALSE)</f>
        <v>10.199999999999999</v>
      </c>
      <c r="X3181">
        <f t="shared" si="249"/>
        <v>0</v>
      </c>
      <c r="Y3181">
        <f>VLOOKUP(RIGHT($X$1,5),Key!$A$9:$B$14,2,FALSE)</f>
        <v>3.7</v>
      </c>
      <c r="Z3181">
        <f t="shared" si="247"/>
        <v>10.199999999999999</v>
      </c>
      <c r="AA3181">
        <f t="shared" si="248"/>
        <v>0</v>
      </c>
    </row>
    <row r="3182" spans="1:27" x14ac:dyDescent="0.3">
      <c r="A3182">
        <v>100067</v>
      </c>
      <c r="B3182">
        <v>230922</v>
      </c>
      <c r="C3182" s="3">
        <v>44130.638888888891</v>
      </c>
      <c r="D3182">
        <v>3</v>
      </c>
      <c r="E3182">
        <v>2</v>
      </c>
      <c r="F3182" t="s">
        <v>26</v>
      </c>
      <c r="G3182">
        <v>4</v>
      </c>
      <c r="H3182">
        <v>61.867190000000001</v>
      </c>
      <c r="I3182">
        <v>57.570309999999999</v>
      </c>
      <c r="J3182">
        <v>2.734375</v>
      </c>
      <c r="K3182">
        <v>93.039060000000006</v>
      </c>
      <c r="L3182" s="3">
        <v>44130.39166666667</v>
      </c>
      <c r="M3182">
        <v>17.18</v>
      </c>
      <c r="N3182" t="s">
        <v>28</v>
      </c>
      <c r="P3182">
        <f>(C3182-Key!$B$1)*24</f>
        <v>0.28333333338377997</v>
      </c>
      <c r="Q3182">
        <f>(Key!$B$2-'17.1'!C3182)*24</f>
        <v>2.6666666666278616</v>
      </c>
      <c r="R3182" s="3">
        <f>C3182-(M3182-Key!$B$5)/(24*Key!$B$6)</f>
        <v>44130.625074074072</v>
      </c>
      <c r="S3182">
        <f>M3182-Key!$B$5</f>
        <v>14.92</v>
      </c>
      <c r="T3182" s="2">
        <f t="shared" si="245"/>
        <v>44129.638888888891</v>
      </c>
      <c r="U3182" t="str">
        <f t="shared" si="246"/>
        <v>10-25-2020 15:20</v>
      </c>
      <c r="V3182">
        <f>IFERROR(IF(W3182=Z3182,VLOOKUP($U3182,[1]C8842!$G$2:$M$145,3,FALSE),0),0)</f>
        <v>0</v>
      </c>
      <c r="W3182">
        <f>VLOOKUP(RIGHT($V$1,5),Key!$A$9:$B$14,2,FALSE)</f>
        <v>10.199999999999999</v>
      </c>
      <c r="X3182">
        <f t="shared" si="249"/>
        <v>0</v>
      </c>
      <c r="Y3182">
        <f>VLOOKUP(RIGHT($X$1,5),Key!$A$9:$B$14,2,FALSE)</f>
        <v>3.7</v>
      </c>
      <c r="Z3182">
        <f t="shared" si="247"/>
        <v>10.199999999999999</v>
      </c>
      <c r="AA3182">
        <f t="shared" si="248"/>
        <v>0</v>
      </c>
    </row>
    <row r="3183" spans="1:27" x14ac:dyDescent="0.3">
      <c r="A3183">
        <v>100067</v>
      </c>
      <c r="B3183">
        <v>230922</v>
      </c>
      <c r="C3183" s="3">
        <v>44130.638888888891</v>
      </c>
      <c r="D3183">
        <v>3</v>
      </c>
      <c r="E3183">
        <v>2</v>
      </c>
      <c r="F3183" t="s">
        <v>26</v>
      </c>
      <c r="G3183">
        <v>2</v>
      </c>
      <c r="H3183">
        <v>66.652339999999995</v>
      </c>
      <c r="I3183">
        <v>29.0625</v>
      </c>
      <c r="J3183">
        <v>1.3984380000000001</v>
      </c>
      <c r="K3183">
        <v>92.039060000000006</v>
      </c>
      <c r="L3183" s="3">
        <v>44130.39166666667</v>
      </c>
      <c r="M3183">
        <v>17.18</v>
      </c>
      <c r="N3183" t="s">
        <v>28</v>
      </c>
      <c r="P3183">
        <f>(C3183-Key!$B$1)*24</f>
        <v>0.28333333338377997</v>
      </c>
      <c r="Q3183">
        <f>(Key!$B$2-'17.1'!C3183)*24</f>
        <v>2.6666666666278616</v>
      </c>
      <c r="R3183" s="3">
        <f>C3183-(M3183-Key!$B$5)/(24*Key!$B$6)</f>
        <v>44130.625074074072</v>
      </c>
      <c r="S3183">
        <f>M3183-Key!$B$5</f>
        <v>14.92</v>
      </c>
      <c r="T3183" s="2">
        <f t="shared" si="245"/>
        <v>44129.638888888891</v>
      </c>
      <c r="U3183" t="str">
        <f t="shared" si="246"/>
        <v>10-25-2020 15:20</v>
      </c>
      <c r="V3183">
        <f>IFERROR(IF(W3183=Z3183,VLOOKUP($U3183,[1]C8842!$G$2:$M$145,3,FALSE),0),0)</f>
        <v>0</v>
      </c>
      <c r="W3183">
        <f>VLOOKUP(RIGHT($V$1,5),Key!$A$9:$B$14,2,FALSE)</f>
        <v>10.199999999999999</v>
      </c>
      <c r="X3183">
        <f t="shared" si="249"/>
        <v>0</v>
      </c>
      <c r="Y3183">
        <f>VLOOKUP(RIGHT($X$1,5),Key!$A$9:$B$14,2,FALSE)</f>
        <v>3.7</v>
      </c>
      <c r="Z3183">
        <f t="shared" si="247"/>
        <v>10.199999999999999</v>
      </c>
      <c r="AA3183">
        <f t="shared" si="248"/>
        <v>0</v>
      </c>
    </row>
    <row r="3184" spans="1:27" x14ac:dyDescent="0.3">
      <c r="A3184">
        <v>100067</v>
      </c>
      <c r="B3184">
        <v>230922</v>
      </c>
      <c r="C3184" s="3">
        <v>44130.638888888891</v>
      </c>
      <c r="D3184">
        <v>3</v>
      </c>
      <c r="E3184">
        <v>2</v>
      </c>
      <c r="F3184" t="s">
        <v>26</v>
      </c>
      <c r="G3184">
        <v>1</v>
      </c>
      <c r="H3184">
        <v>64.238280000000003</v>
      </c>
      <c r="I3184">
        <v>16.601559999999999</v>
      </c>
      <c r="J3184">
        <v>0.93359380000000003</v>
      </c>
      <c r="K3184">
        <v>95.039060000000006</v>
      </c>
      <c r="L3184" s="3">
        <v>44130.39166666667</v>
      </c>
      <c r="M3184">
        <v>17.18</v>
      </c>
      <c r="N3184" t="s">
        <v>28</v>
      </c>
      <c r="P3184">
        <f>(C3184-Key!$B$1)*24</f>
        <v>0.28333333338377997</v>
      </c>
      <c r="Q3184">
        <f>(Key!$B$2-'17.1'!C3184)*24</f>
        <v>2.6666666666278616</v>
      </c>
      <c r="R3184" s="3">
        <f>C3184-(M3184-Key!$B$5)/(24*Key!$B$6)</f>
        <v>44130.625074074072</v>
      </c>
      <c r="S3184">
        <f>M3184-Key!$B$5</f>
        <v>14.92</v>
      </c>
      <c r="T3184" s="2">
        <f t="shared" si="245"/>
        <v>44129.638888888891</v>
      </c>
      <c r="U3184" t="str">
        <f t="shared" si="246"/>
        <v>10-25-2020 15:20</v>
      </c>
      <c r="V3184">
        <f>IFERROR(IF(W3184=Z3184,VLOOKUP($U3184,[1]C8842!$G$2:$M$145,3,FALSE),0),0)</f>
        <v>0</v>
      </c>
      <c r="W3184">
        <f>VLOOKUP(RIGHT($V$1,5),Key!$A$9:$B$14,2,FALSE)</f>
        <v>10.199999999999999</v>
      </c>
      <c r="X3184">
        <f t="shared" si="249"/>
        <v>0</v>
      </c>
      <c r="Y3184">
        <f>VLOOKUP(RIGHT($X$1,5),Key!$A$9:$B$14,2,FALSE)</f>
        <v>3.7</v>
      </c>
      <c r="Z3184">
        <f t="shared" si="247"/>
        <v>10.199999999999999</v>
      </c>
      <c r="AA3184">
        <f t="shared" si="248"/>
        <v>0</v>
      </c>
    </row>
    <row r="3185" spans="1:27" x14ac:dyDescent="0.3">
      <c r="A3185">
        <v>100067</v>
      </c>
      <c r="B3185">
        <v>230922</v>
      </c>
      <c r="C3185" s="3">
        <v>44130.638888888891</v>
      </c>
      <c r="D3185">
        <v>0</v>
      </c>
      <c r="E3185">
        <v>2</v>
      </c>
      <c r="F3185" t="s">
        <v>25</v>
      </c>
      <c r="G3185">
        <v>1</v>
      </c>
      <c r="H3185">
        <v>59.507809999999999</v>
      </c>
      <c r="I3185">
        <v>16.414059999999999</v>
      </c>
      <c r="J3185">
        <v>1</v>
      </c>
      <c r="K3185">
        <v>46.019530000000003</v>
      </c>
      <c r="L3185" s="3">
        <v>44130.39166666667</v>
      </c>
      <c r="M3185">
        <v>17.18</v>
      </c>
      <c r="N3185" t="s">
        <v>28</v>
      </c>
      <c r="P3185">
        <f>(C3185-Key!$B$1)*24</f>
        <v>0.28333333338377997</v>
      </c>
      <c r="Q3185">
        <f>(Key!$B$2-'17.1'!C3185)*24</f>
        <v>2.6666666666278616</v>
      </c>
      <c r="R3185" s="3">
        <f>C3185-(M3185-Key!$B$5)/(24*Key!$B$6)</f>
        <v>44130.625074074072</v>
      </c>
      <c r="S3185">
        <f>M3185-Key!$B$5</f>
        <v>14.92</v>
      </c>
      <c r="T3185" s="2">
        <f t="shared" si="245"/>
        <v>44129.638888888891</v>
      </c>
      <c r="U3185" t="str">
        <f t="shared" si="246"/>
        <v>10-25-2020 15:20</v>
      </c>
      <c r="V3185">
        <f>IFERROR(IF(W3185=Z3185,VLOOKUP($U3185,[1]C8842!$G$2:$M$145,3,FALSE),0),0)</f>
        <v>0</v>
      </c>
      <c r="W3185">
        <f>VLOOKUP(RIGHT($V$1,5),Key!$A$9:$B$14,2,FALSE)</f>
        <v>10.199999999999999</v>
      </c>
      <c r="X3185">
        <f t="shared" si="249"/>
        <v>0</v>
      </c>
      <c r="Y3185">
        <f>VLOOKUP(RIGHT($X$1,5),Key!$A$9:$B$14,2,FALSE)</f>
        <v>3.7</v>
      </c>
      <c r="Z3185">
        <f t="shared" si="247"/>
        <v>10.199999999999999</v>
      </c>
      <c r="AA3185">
        <f t="shared" si="248"/>
        <v>0</v>
      </c>
    </row>
    <row r="3186" spans="1:27" x14ac:dyDescent="0.3">
      <c r="A3186">
        <v>100067</v>
      </c>
      <c r="B3186">
        <v>230922</v>
      </c>
      <c r="C3186" s="3">
        <v>44130.638888888891</v>
      </c>
      <c r="D3186">
        <v>0</v>
      </c>
      <c r="E3186">
        <v>2</v>
      </c>
      <c r="F3186" t="s">
        <v>25</v>
      </c>
      <c r="G3186">
        <v>1</v>
      </c>
      <c r="H3186">
        <v>43.75</v>
      </c>
      <c r="I3186">
        <v>17.410160000000001</v>
      </c>
      <c r="J3186">
        <v>1.421875</v>
      </c>
      <c r="K3186">
        <v>44.019530000000003</v>
      </c>
      <c r="L3186" s="3">
        <v>44130.39166666667</v>
      </c>
      <c r="M3186">
        <v>17.18</v>
      </c>
      <c r="N3186" t="s">
        <v>28</v>
      </c>
      <c r="P3186">
        <f>(C3186-Key!$B$1)*24</f>
        <v>0.28333333338377997</v>
      </c>
      <c r="Q3186">
        <f>(Key!$B$2-'17.1'!C3186)*24</f>
        <v>2.6666666666278616</v>
      </c>
      <c r="R3186" s="3">
        <f>C3186-(M3186-Key!$B$5)/(24*Key!$B$6)</f>
        <v>44130.625074074072</v>
      </c>
      <c r="S3186">
        <f>M3186-Key!$B$5</f>
        <v>14.92</v>
      </c>
      <c r="T3186" s="2">
        <f t="shared" si="245"/>
        <v>44129.638888888891</v>
      </c>
      <c r="U3186" t="str">
        <f t="shared" si="246"/>
        <v>10-25-2020 15:20</v>
      </c>
      <c r="V3186">
        <f>IFERROR(IF(W3186=Z3186,VLOOKUP($U3186,[1]C8842!$G$2:$M$145,3,FALSE),0),0)</f>
        <v>0</v>
      </c>
      <c r="W3186">
        <f>VLOOKUP(RIGHT($V$1,5),Key!$A$9:$B$14,2,FALSE)</f>
        <v>10.199999999999999</v>
      </c>
      <c r="X3186">
        <f t="shared" si="249"/>
        <v>0</v>
      </c>
      <c r="Y3186">
        <f>VLOOKUP(RIGHT($X$1,5),Key!$A$9:$B$14,2,FALSE)</f>
        <v>3.7</v>
      </c>
      <c r="Z3186">
        <f t="shared" si="247"/>
        <v>10.199999999999999</v>
      </c>
      <c r="AA3186">
        <f t="shared" si="248"/>
        <v>0</v>
      </c>
    </row>
    <row r="3187" spans="1:27" x14ac:dyDescent="0.3">
      <c r="A3187">
        <v>100067</v>
      </c>
      <c r="B3187">
        <v>230922</v>
      </c>
      <c r="C3187" s="3">
        <v>44130.63958333333</v>
      </c>
      <c r="D3187">
        <v>0</v>
      </c>
      <c r="E3187">
        <v>2</v>
      </c>
      <c r="F3187" t="s">
        <v>25</v>
      </c>
      <c r="G3187">
        <v>1</v>
      </c>
      <c r="H3187">
        <v>68.625</v>
      </c>
      <c r="I3187">
        <v>15.17188</v>
      </c>
      <c r="J3187">
        <v>0.8203125</v>
      </c>
      <c r="K3187">
        <v>46.019530000000003</v>
      </c>
      <c r="L3187" s="3">
        <v>44130.39166666667</v>
      </c>
      <c r="M3187">
        <v>17.18</v>
      </c>
      <c r="N3187" t="s">
        <v>28</v>
      </c>
      <c r="P3187">
        <f>(C3187-Key!$B$1)*24</f>
        <v>0.29999999993015081</v>
      </c>
      <c r="Q3187">
        <f>(Key!$B$2-'17.1'!C3187)*24</f>
        <v>2.6500000000814907</v>
      </c>
      <c r="R3187" s="3">
        <f>C3187-(M3187-Key!$B$5)/(24*Key!$B$6)</f>
        <v>44130.625768518512</v>
      </c>
      <c r="S3187">
        <f>M3187-Key!$B$5</f>
        <v>14.92</v>
      </c>
      <c r="T3187" s="2">
        <f t="shared" si="245"/>
        <v>44129.638888888891</v>
      </c>
      <c r="U3187" t="str">
        <f t="shared" si="246"/>
        <v>10-25-2020 15:20</v>
      </c>
      <c r="V3187">
        <f>IFERROR(IF(W3187=Z3187,VLOOKUP($U3187,[1]C8842!$G$2:$M$145,3,FALSE),0),0)</f>
        <v>0</v>
      </c>
      <c r="W3187">
        <f>VLOOKUP(RIGHT($V$1,5),Key!$A$9:$B$14,2,FALSE)</f>
        <v>10.199999999999999</v>
      </c>
      <c r="X3187">
        <f t="shared" si="249"/>
        <v>0</v>
      </c>
      <c r="Y3187">
        <f>VLOOKUP(RIGHT($X$1,5),Key!$A$9:$B$14,2,FALSE)</f>
        <v>3.7</v>
      </c>
      <c r="Z3187">
        <f t="shared" si="247"/>
        <v>10.199999999999999</v>
      </c>
      <c r="AA3187">
        <f t="shared" si="248"/>
        <v>0</v>
      </c>
    </row>
    <row r="3188" spans="1:27" x14ac:dyDescent="0.3">
      <c r="A3188">
        <v>100067</v>
      </c>
      <c r="B3188">
        <v>230922</v>
      </c>
      <c r="C3188" s="3">
        <v>44130.63958333333</v>
      </c>
      <c r="D3188">
        <v>1</v>
      </c>
      <c r="E3188">
        <v>1</v>
      </c>
      <c r="F3188" t="s">
        <v>25</v>
      </c>
      <c r="G3188">
        <v>1</v>
      </c>
      <c r="H3188">
        <v>72.691410000000005</v>
      </c>
      <c r="I3188">
        <v>19.65625</v>
      </c>
      <c r="J3188">
        <v>0.9375</v>
      </c>
      <c r="K3188">
        <v>58.023440000000001</v>
      </c>
      <c r="L3188" s="3">
        <v>44130.39166666667</v>
      </c>
      <c r="M3188">
        <v>17.18</v>
      </c>
      <c r="N3188" t="s">
        <v>28</v>
      </c>
      <c r="P3188">
        <f>(C3188-Key!$B$1)*24</f>
        <v>0.29999999993015081</v>
      </c>
      <c r="Q3188">
        <f>(Key!$B$2-'17.1'!C3188)*24</f>
        <v>2.6500000000814907</v>
      </c>
      <c r="R3188" s="3">
        <f>C3188-(M3188-Key!$B$5)/(24*Key!$B$6)</f>
        <v>44130.625768518512</v>
      </c>
      <c r="S3188">
        <f>M3188-Key!$B$5</f>
        <v>14.92</v>
      </c>
      <c r="T3188" s="2">
        <f t="shared" si="245"/>
        <v>44129.638888888891</v>
      </c>
      <c r="U3188" t="str">
        <f t="shared" si="246"/>
        <v>10-25-2020 15:20</v>
      </c>
      <c r="V3188">
        <f>IFERROR(IF(W3188=Z3188,VLOOKUP($U3188,[1]C8842!$G$2:$M$145,3,FALSE),0),0)</f>
        <v>0</v>
      </c>
      <c r="W3188">
        <f>VLOOKUP(RIGHT($V$1,5),Key!$A$9:$B$14,2,FALSE)</f>
        <v>10.199999999999999</v>
      </c>
      <c r="X3188">
        <f t="shared" si="249"/>
        <v>0</v>
      </c>
      <c r="Y3188">
        <f>VLOOKUP(RIGHT($X$1,5),Key!$A$9:$B$14,2,FALSE)</f>
        <v>3.7</v>
      </c>
      <c r="Z3188">
        <f t="shared" si="247"/>
        <v>10.199999999999999</v>
      </c>
      <c r="AA3188">
        <f t="shared" si="248"/>
        <v>0</v>
      </c>
    </row>
    <row r="3189" spans="1:27" x14ac:dyDescent="0.3">
      <c r="A3189">
        <v>100067</v>
      </c>
      <c r="B3189">
        <v>230922</v>
      </c>
      <c r="C3189" s="3">
        <v>44130.63958333333</v>
      </c>
      <c r="D3189">
        <v>0</v>
      </c>
      <c r="E3189">
        <v>2</v>
      </c>
      <c r="F3189" t="s">
        <v>25</v>
      </c>
      <c r="G3189">
        <v>1</v>
      </c>
      <c r="H3189">
        <v>65.816410000000005</v>
      </c>
      <c r="I3189">
        <v>19.023440000000001</v>
      </c>
      <c r="J3189">
        <v>1.011719</v>
      </c>
      <c r="K3189">
        <v>47.019530000000003</v>
      </c>
      <c r="L3189" s="3">
        <v>44130.39166666667</v>
      </c>
      <c r="M3189">
        <v>17.18</v>
      </c>
      <c r="N3189" t="s">
        <v>28</v>
      </c>
      <c r="P3189">
        <f>(C3189-Key!$B$1)*24</f>
        <v>0.29999999993015081</v>
      </c>
      <c r="Q3189">
        <f>(Key!$B$2-'17.1'!C3189)*24</f>
        <v>2.6500000000814907</v>
      </c>
      <c r="R3189" s="3">
        <f>C3189-(M3189-Key!$B$5)/(24*Key!$B$6)</f>
        <v>44130.625768518512</v>
      </c>
      <c r="S3189">
        <f>M3189-Key!$B$5</f>
        <v>14.92</v>
      </c>
      <c r="T3189" s="2">
        <f t="shared" si="245"/>
        <v>44129.638888888891</v>
      </c>
      <c r="U3189" t="str">
        <f t="shared" si="246"/>
        <v>10-25-2020 15:20</v>
      </c>
      <c r="V3189">
        <f>IFERROR(IF(W3189=Z3189,VLOOKUP($U3189,[1]C8842!$G$2:$M$145,3,FALSE),0),0)</f>
        <v>0</v>
      </c>
      <c r="W3189">
        <f>VLOOKUP(RIGHT($V$1,5),Key!$A$9:$B$14,2,FALSE)</f>
        <v>10.199999999999999</v>
      </c>
      <c r="X3189">
        <f t="shared" si="249"/>
        <v>0</v>
      </c>
      <c r="Y3189">
        <f>VLOOKUP(RIGHT($X$1,5),Key!$A$9:$B$14,2,FALSE)</f>
        <v>3.7</v>
      </c>
      <c r="Z3189">
        <f t="shared" si="247"/>
        <v>10.199999999999999</v>
      </c>
      <c r="AA3189">
        <f t="shared" si="248"/>
        <v>0</v>
      </c>
    </row>
    <row r="3190" spans="1:27" x14ac:dyDescent="0.3">
      <c r="A3190">
        <v>100067</v>
      </c>
      <c r="B3190">
        <v>230922</v>
      </c>
      <c r="C3190" s="3">
        <v>44130.63958333333</v>
      </c>
      <c r="D3190">
        <v>1</v>
      </c>
      <c r="E3190">
        <v>1</v>
      </c>
      <c r="F3190" t="s">
        <v>25</v>
      </c>
      <c r="G3190">
        <v>1</v>
      </c>
      <c r="H3190">
        <v>66.882810000000006</v>
      </c>
      <c r="I3190">
        <v>13.98828</v>
      </c>
      <c r="J3190">
        <v>0.79296880000000003</v>
      </c>
      <c r="K3190">
        <v>59.023440000000001</v>
      </c>
      <c r="L3190" s="3">
        <v>44130.39166666667</v>
      </c>
      <c r="M3190">
        <v>17.18</v>
      </c>
      <c r="N3190" t="s">
        <v>28</v>
      </c>
      <c r="P3190">
        <f>(C3190-Key!$B$1)*24</f>
        <v>0.29999999993015081</v>
      </c>
      <c r="Q3190">
        <f>(Key!$B$2-'17.1'!C3190)*24</f>
        <v>2.6500000000814907</v>
      </c>
      <c r="R3190" s="3">
        <f>C3190-(M3190-Key!$B$5)/(24*Key!$B$6)</f>
        <v>44130.625768518512</v>
      </c>
      <c r="S3190">
        <f>M3190-Key!$B$5</f>
        <v>14.92</v>
      </c>
      <c r="T3190" s="2">
        <f t="shared" si="245"/>
        <v>44129.638888888891</v>
      </c>
      <c r="U3190" t="str">
        <f t="shared" si="246"/>
        <v>10-25-2020 15:20</v>
      </c>
      <c r="V3190">
        <f>IFERROR(IF(W3190=Z3190,VLOOKUP($U3190,[1]C8842!$G$2:$M$145,3,FALSE),0),0)</f>
        <v>0</v>
      </c>
      <c r="W3190">
        <f>VLOOKUP(RIGHT($V$1,5),Key!$A$9:$B$14,2,FALSE)</f>
        <v>10.199999999999999</v>
      </c>
      <c r="X3190">
        <f t="shared" si="249"/>
        <v>0</v>
      </c>
      <c r="Y3190">
        <f>VLOOKUP(RIGHT($X$1,5),Key!$A$9:$B$14,2,FALSE)</f>
        <v>3.7</v>
      </c>
      <c r="Z3190">
        <f t="shared" si="247"/>
        <v>10.199999999999999</v>
      </c>
      <c r="AA3190">
        <f t="shared" si="248"/>
        <v>0</v>
      </c>
    </row>
    <row r="3191" spans="1:27" x14ac:dyDescent="0.3">
      <c r="A3191">
        <v>100067</v>
      </c>
      <c r="B3191">
        <v>230922</v>
      </c>
      <c r="C3191" s="3">
        <v>44130.63958333333</v>
      </c>
      <c r="D3191">
        <v>1</v>
      </c>
      <c r="E3191">
        <v>1</v>
      </c>
      <c r="F3191" t="s">
        <v>25</v>
      </c>
      <c r="G3191">
        <v>1</v>
      </c>
      <c r="H3191">
        <v>69.703130000000002</v>
      </c>
      <c r="I3191">
        <v>16.660160000000001</v>
      </c>
      <c r="J3191">
        <v>0.86328130000000003</v>
      </c>
      <c r="K3191">
        <v>58.023440000000001</v>
      </c>
      <c r="L3191" s="3">
        <v>44130.39166666667</v>
      </c>
      <c r="M3191">
        <v>17.18</v>
      </c>
      <c r="N3191" t="s">
        <v>28</v>
      </c>
      <c r="P3191">
        <f>(C3191-Key!$B$1)*24</f>
        <v>0.29999999993015081</v>
      </c>
      <c r="Q3191">
        <f>(Key!$B$2-'17.1'!C3191)*24</f>
        <v>2.6500000000814907</v>
      </c>
      <c r="R3191" s="3">
        <f>C3191-(M3191-Key!$B$5)/(24*Key!$B$6)</f>
        <v>44130.625768518512</v>
      </c>
      <c r="S3191">
        <f>M3191-Key!$B$5</f>
        <v>14.92</v>
      </c>
      <c r="T3191" s="2">
        <f t="shared" si="245"/>
        <v>44129.638888888891</v>
      </c>
      <c r="U3191" t="str">
        <f t="shared" si="246"/>
        <v>10-25-2020 15:20</v>
      </c>
      <c r="V3191">
        <f>IFERROR(IF(W3191=Z3191,VLOOKUP($U3191,[1]C8842!$G$2:$M$145,3,FALSE),0),0)</f>
        <v>0</v>
      </c>
      <c r="W3191">
        <f>VLOOKUP(RIGHT($V$1,5),Key!$A$9:$B$14,2,FALSE)</f>
        <v>10.199999999999999</v>
      </c>
      <c r="X3191">
        <f t="shared" si="249"/>
        <v>0</v>
      </c>
      <c r="Y3191">
        <f>VLOOKUP(RIGHT($X$1,5),Key!$A$9:$B$14,2,FALSE)</f>
        <v>3.7</v>
      </c>
      <c r="Z3191">
        <f t="shared" si="247"/>
        <v>10.199999999999999</v>
      </c>
      <c r="AA3191">
        <f t="shared" si="248"/>
        <v>0</v>
      </c>
    </row>
    <row r="3192" spans="1:27" x14ac:dyDescent="0.3">
      <c r="A3192">
        <v>100067</v>
      </c>
      <c r="B3192">
        <v>230922</v>
      </c>
      <c r="C3192" s="3">
        <v>44130.63958333333</v>
      </c>
      <c r="D3192">
        <v>1</v>
      </c>
      <c r="E3192">
        <v>1</v>
      </c>
      <c r="F3192" t="s">
        <v>25</v>
      </c>
      <c r="G3192">
        <v>2</v>
      </c>
      <c r="H3192">
        <v>67.605469999999997</v>
      </c>
      <c r="I3192">
        <v>21.41797</v>
      </c>
      <c r="J3192">
        <v>1.078125</v>
      </c>
      <c r="K3192">
        <v>57.023440000000001</v>
      </c>
      <c r="L3192" s="3">
        <v>44130.39166666667</v>
      </c>
      <c r="M3192">
        <v>17.18</v>
      </c>
      <c r="N3192" t="s">
        <v>28</v>
      </c>
      <c r="P3192">
        <f>(C3192-Key!$B$1)*24</f>
        <v>0.29999999993015081</v>
      </c>
      <c r="Q3192">
        <f>(Key!$B$2-'17.1'!C3192)*24</f>
        <v>2.6500000000814907</v>
      </c>
      <c r="R3192" s="3">
        <f>C3192-(M3192-Key!$B$5)/(24*Key!$B$6)</f>
        <v>44130.625768518512</v>
      </c>
      <c r="S3192">
        <f>M3192-Key!$B$5</f>
        <v>14.92</v>
      </c>
      <c r="T3192" s="2">
        <f t="shared" si="245"/>
        <v>44129.638888888891</v>
      </c>
      <c r="U3192" t="str">
        <f t="shared" si="246"/>
        <v>10-25-2020 15:20</v>
      </c>
      <c r="V3192">
        <f>IFERROR(IF(W3192=Z3192,VLOOKUP($U3192,[1]C8842!$G$2:$M$145,3,FALSE),0),0)</f>
        <v>0</v>
      </c>
      <c r="W3192">
        <f>VLOOKUP(RIGHT($V$1,5),Key!$A$9:$B$14,2,FALSE)</f>
        <v>10.199999999999999</v>
      </c>
      <c r="X3192">
        <f t="shared" si="249"/>
        <v>0</v>
      </c>
      <c r="Y3192">
        <f>VLOOKUP(RIGHT($X$1,5),Key!$A$9:$B$14,2,FALSE)</f>
        <v>3.7</v>
      </c>
      <c r="Z3192">
        <f t="shared" si="247"/>
        <v>10.199999999999999</v>
      </c>
      <c r="AA3192">
        <f t="shared" si="248"/>
        <v>0</v>
      </c>
    </row>
    <row r="3193" spans="1:27" x14ac:dyDescent="0.3">
      <c r="A3193">
        <v>100067</v>
      </c>
      <c r="B3193">
        <v>230922</v>
      </c>
      <c r="C3193" s="3">
        <v>44130.63958333333</v>
      </c>
      <c r="D3193">
        <v>0</v>
      </c>
      <c r="E3193">
        <v>2</v>
      </c>
      <c r="F3193" t="s">
        <v>25</v>
      </c>
      <c r="G3193">
        <v>1</v>
      </c>
      <c r="H3193">
        <v>65.613280000000003</v>
      </c>
      <c r="I3193">
        <v>15.023440000000001</v>
      </c>
      <c r="J3193">
        <v>0.8515625</v>
      </c>
      <c r="K3193">
        <v>46.019530000000003</v>
      </c>
      <c r="L3193" s="3">
        <v>44130.39166666667</v>
      </c>
      <c r="M3193">
        <v>17.18</v>
      </c>
      <c r="N3193" t="s">
        <v>28</v>
      </c>
      <c r="P3193">
        <f>(C3193-Key!$B$1)*24</f>
        <v>0.29999999993015081</v>
      </c>
      <c r="Q3193">
        <f>(Key!$B$2-'17.1'!C3193)*24</f>
        <v>2.6500000000814907</v>
      </c>
      <c r="R3193" s="3">
        <f>C3193-(M3193-Key!$B$5)/(24*Key!$B$6)</f>
        <v>44130.625768518512</v>
      </c>
      <c r="S3193">
        <f>M3193-Key!$B$5</f>
        <v>14.92</v>
      </c>
      <c r="T3193" s="2">
        <f t="shared" si="245"/>
        <v>44129.638888888891</v>
      </c>
      <c r="U3193" t="str">
        <f t="shared" si="246"/>
        <v>10-25-2020 15:20</v>
      </c>
      <c r="V3193">
        <f>IFERROR(IF(W3193=Z3193,VLOOKUP($U3193,[1]C8842!$G$2:$M$145,3,FALSE),0),0)</f>
        <v>0</v>
      </c>
      <c r="W3193">
        <f>VLOOKUP(RIGHT($V$1,5),Key!$A$9:$B$14,2,FALSE)</f>
        <v>10.199999999999999</v>
      </c>
      <c r="X3193">
        <f t="shared" si="249"/>
        <v>0</v>
      </c>
      <c r="Y3193">
        <f>VLOOKUP(RIGHT($X$1,5),Key!$A$9:$B$14,2,FALSE)</f>
        <v>3.7</v>
      </c>
      <c r="Z3193">
        <f t="shared" si="247"/>
        <v>10.199999999999999</v>
      </c>
      <c r="AA3193">
        <f t="shared" si="248"/>
        <v>0</v>
      </c>
    </row>
    <row r="3194" spans="1:27" x14ac:dyDescent="0.3">
      <c r="A3194">
        <v>100067</v>
      </c>
      <c r="B3194">
        <v>230922</v>
      </c>
      <c r="C3194" s="3">
        <v>44130.63958333333</v>
      </c>
      <c r="D3194">
        <v>0</v>
      </c>
      <c r="E3194">
        <v>2</v>
      </c>
      <c r="F3194" t="s">
        <v>25</v>
      </c>
      <c r="G3194">
        <v>1</v>
      </c>
      <c r="H3194">
        <v>63.167969999999997</v>
      </c>
      <c r="I3194">
        <v>13.996090000000001</v>
      </c>
      <c r="J3194">
        <v>0.83984380000000003</v>
      </c>
      <c r="K3194">
        <v>47.019530000000003</v>
      </c>
      <c r="L3194" s="3">
        <v>44130.39166666667</v>
      </c>
      <c r="M3194">
        <v>17.18</v>
      </c>
      <c r="N3194" t="s">
        <v>28</v>
      </c>
      <c r="P3194">
        <f>(C3194-Key!$B$1)*24</f>
        <v>0.29999999993015081</v>
      </c>
      <c r="Q3194">
        <f>(Key!$B$2-'17.1'!C3194)*24</f>
        <v>2.6500000000814907</v>
      </c>
      <c r="R3194" s="3">
        <f>C3194-(M3194-Key!$B$5)/(24*Key!$B$6)</f>
        <v>44130.625768518512</v>
      </c>
      <c r="S3194">
        <f>M3194-Key!$B$5</f>
        <v>14.92</v>
      </c>
      <c r="T3194" s="2">
        <f t="shared" si="245"/>
        <v>44129.638888888891</v>
      </c>
      <c r="U3194" t="str">
        <f t="shared" si="246"/>
        <v>10-25-2020 15:20</v>
      </c>
      <c r="V3194">
        <f>IFERROR(IF(W3194=Z3194,VLOOKUP($U3194,[1]C8842!$G$2:$M$145,3,FALSE),0),0)</f>
        <v>0</v>
      </c>
      <c r="W3194">
        <f>VLOOKUP(RIGHT($V$1,5),Key!$A$9:$B$14,2,FALSE)</f>
        <v>10.199999999999999</v>
      </c>
      <c r="X3194">
        <f t="shared" si="249"/>
        <v>0</v>
      </c>
      <c r="Y3194">
        <f>VLOOKUP(RIGHT($X$1,5),Key!$A$9:$B$14,2,FALSE)</f>
        <v>3.7</v>
      </c>
      <c r="Z3194">
        <f t="shared" si="247"/>
        <v>10.199999999999999</v>
      </c>
      <c r="AA3194">
        <f t="shared" si="248"/>
        <v>0</v>
      </c>
    </row>
    <row r="3195" spans="1:27" x14ac:dyDescent="0.3">
      <c r="A3195">
        <v>100067</v>
      </c>
      <c r="B3195">
        <v>230922</v>
      </c>
      <c r="C3195" s="3">
        <v>44130.63958333333</v>
      </c>
      <c r="D3195">
        <v>1</v>
      </c>
      <c r="E3195">
        <v>1</v>
      </c>
      <c r="F3195" t="s">
        <v>25</v>
      </c>
      <c r="G3195">
        <v>1</v>
      </c>
      <c r="H3195">
        <v>70.546880000000002</v>
      </c>
      <c r="I3195">
        <v>18.746089999999999</v>
      </c>
      <c r="J3195">
        <v>0.93359380000000003</v>
      </c>
      <c r="K3195">
        <v>58.023440000000001</v>
      </c>
      <c r="L3195" s="3">
        <v>44130.39166666667</v>
      </c>
      <c r="M3195">
        <v>17.18</v>
      </c>
      <c r="N3195" t="s">
        <v>28</v>
      </c>
      <c r="P3195">
        <f>(C3195-Key!$B$1)*24</f>
        <v>0.29999999993015081</v>
      </c>
      <c r="Q3195">
        <f>(Key!$B$2-'17.1'!C3195)*24</f>
        <v>2.6500000000814907</v>
      </c>
      <c r="R3195" s="3">
        <f>C3195-(M3195-Key!$B$5)/(24*Key!$B$6)</f>
        <v>44130.625768518512</v>
      </c>
      <c r="S3195">
        <f>M3195-Key!$B$5</f>
        <v>14.92</v>
      </c>
      <c r="T3195" s="2">
        <f t="shared" si="245"/>
        <v>44129.638888888891</v>
      </c>
      <c r="U3195" t="str">
        <f t="shared" si="246"/>
        <v>10-25-2020 15:20</v>
      </c>
      <c r="V3195">
        <f>IFERROR(IF(W3195=Z3195,VLOOKUP($U3195,[1]C8842!$G$2:$M$145,3,FALSE),0),0)</f>
        <v>0</v>
      </c>
      <c r="W3195">
        <f>VLOOKUP(RIGHT($V$1,5),Key!$A$9:$B$14,2,FALSE)</f>
        <v>10.199999999999999</v>
      </c>
      <c r="X3195">
        <f t="shared" si="249"/>
        <v>0</v>
      </c>
      <c r="Y3195">
        <f>VLOOKUP(RIGHT($X$1,5),Key!$A$9:$B$14,2,FALSE)</f>
        <v>3.7</v>
      </c>
      <c r="Z3195">
        <f t="shared" si="247"/>
        <v>10.199999999999999</v>
      </c>
      <c r="AA3195">
        <f t="shared" si="248"/>
        <v>0</v>
      </c>
    </row>
    <row r="3196" spans="1:27" x14ac:dyDescent="0.3">
      <c r="A3196">
        <v>100067</v>
      </c>
      <c r="B3196">
        <v>230922</v>
      </c>
      <c r="C3196" s="3">
        <v>44130.63958333333</v>
      </c>
      <c r="D3196">
        <v>0</v>
      </c>
      <c r="E3196">
        <v>2</v>
      </c>
      <c r="F3196" t="s">
        <v>25</v>
      </c>
      <c r="G3196">
        <v>1</v>
      </c>
      <c r="H3196">
        <v>63.476559999999999</v>
      </c>
      <c r="I3196">
        <v>15.83203</v>
      </c>
      <c r="J3196">
        <v>0.9140625</v>
      </c>
      <c r="K3196">
        <v>46.019530000000003</v>
      </c>
      <c r="L3196" s="3">
        <v>44130.39166666667</v>
      </c>
      <c r="M3196">
        <v>17.18</v>
      </c>
      <c r="N3196" t="s">
        <v>28</v>
      </c>
      <c r="P3196">
        <f>(C3196-Key!$B$1)*24</f>
        <v>0.29999999993015081</v>
      </c>
      <c r="Q3196">
        <f>(Key!$B$2-'17.1'!C3196)*24</f>
        <v>2.6500000000814907</v>
      </c>
      <c r="R3196" s="3">
        <f>C3196-(M3196-Key!$B$5)/(24*Key!$B$6)</f>
        <v>44130.625768518512</v>
      </c>
      <c r="S3196">
        <f>M3196-Key!$B$5</f>
        <v>14.92</v>
      </c>
      <c r="T3196" s="2">
        <f t="shared" si="245"/>
        <v>44129.638888888891</v>
      </c>
      <c r="U3196" t="str">
        <f t="shared" si="246"/>
        <v>10-25-2020 15:20</v>
      </c>
      <c r="V3196">
        <f>IFERROR(IF(W3196=Z3196,VLOOKUP($U3196,[1]C8842!$G$2:$M$145,3,FALSE),0),0)</f>
        <v>0</v>
      </c>
      <c r="W3196">
        <f>VLOOKUP(RIGHT($V$1,5),Key!$A$9:$B$14,2,FALSE)</f>
        <v>10.199999999999999</v>
      </c>
      <c r="X3196">
        <f t="shared" si="249"/>
        <v>0</v>
      </c>
      <c r="Y3196">
        <f>VLOOKUP(RIGHT($X$1,5),Key!$A$9:$B$14,2,FALSE)</f>
        <v>3.7</v>
      </c>
      <c r="Z3196">
        <f t="shared" si="247"/>
        <v>10.199999999999999</v>
      </c>
      <c r="AA3196">
        <f t="shared" si="248"/>
        <v>0</v>
      </c>
    </row>
    <row r="3197" spans="1:27" x14ac:dyDescent="0.3">
      <c r="A3197">
        <v>100067</v>
      </c>
      <c r="B3197">
        <v>230922</v>
      </c>
      <c r="C3197" s="3">
        <v>44130.63958333333</v>
      </c>
      <c r="D3197">
        <v>1</v>
      </c>
      <c r="E3197">
        <v>1</v>
      </c>
      <c r="F3197" t="s">
        <v>25</v>
      </c>
      <c r="G3197">
        <v>1</v>
      </c>
      <c r="H3197">
        <v>65.742189999999994</v>
      </c>
      <c r="I3197">
        <v>16.804690000000001</v>
      </c>
      <c r="J3197">
        <v>0.921875</v>
      </c>
      <c r="K3197">
        <v>58.023440000000001</v>
      </c>
      <c r="L3197" s="3">
        <v>44130.39166666667</v>
      </c>
      <c r="M3197">
        <v>17.18</v>
      </c>
      <c r="N3197" t="s">
        <v>28</v>
      </c>
      <c r="P3197">
        <f>(C3197-Key!$B$1)*24</f>
        <v>0.29999999993015081</v>
      </c>
      <c r="Q3197">
        <f>(Key!$B$2-'17.1'!C3197)*24</f>
        <v>2.6500000000814907</v>
      </c>
      <c r="R3197" s="3">
        <f>C3197-(M3197-Key!$B$5)/(24*Key!$B$6)</f>
        <v>44130.625768518512</v>
      </c>
      <c r="S3197">
        <f>M3197-Key!$B$5</f>
        <v>14.92</v>
      </c>
      <c r="T3197" s="2">
        <f t="shared" si="245"/>
        <v>44129.638888888891</v>
      </c>
      <c r="U3197" t="str">
        <f t="shared" si="246"/>
        <v>10-25-2020 15:20</v>
      </c>
      <c r="V3197">
        <f>IFERROR(IF(W3197=Z3197,VLOOKUP($U3197,[1]C8842!$G$2:$M$145,3,FALSE),0),0)</f>
        <v>0</v>
      </c>
      <c r="W3197">
        <f>VLOOKUP(RIGHT($V$1,5),Key!$A$9:$B$14,2,FALSE)</f>
        <v>10.199999999999999</v>
      </c>
      <c r="X3197">
        <f t="shared" si="249"/>
        <v>0</v>
      </c>
      <c r="Y3197">
        <f>VLOOKUP(RIGHT($X$1,5),Key!$A$9:$B$14,2,FALSE)</f>
        <v>3.7</v>
      </c>
      <c r="Z3197">
        <f t="shared" si="247"/>
        <v>10.199999999999999</v>
      </c>
      <c r="AA3197">
        <f t="shared" si="248"/>
        <v>0</v>
      </c>
    </row>
    <row r="3198" spans="1:27" x14ac:dyDescent="0.3">
      <c r="A3198">
        <v>100067</v>
      </c>
      <c r="B3198">
        <v>230922</v>
      </c>
      <c r="C3198" s="3">
        <v>44130.63958333333</v>
      </c>
      <c r="D3198">
        <v>0</v>
      </c>
      <c r="E3198">
        <v>2</v>
      </c>
      <c r="F3198" t="s">
        <v>25</v>
      </c>
      <c r="G3198">
        <v>1</v>
      </c>
      <c r="H3198">
        <v>61.375</v>
      </c>
      <c r="I3198">
        <v>16.1875</v>
      </c>
      <c r="J3198">
        <v>0.9609375</v>
      </c>
      <c r="K3198">
        <v>47.019530000000003</v>
      </c>
      <c r="L3198" s="3">
        <v>44130.39166666667</v>
      </c>
      <c r="M3198">
        <v>17.18</v>
      </c>
      <c r="N3198" t="s">
        <v>28</v>
      </c>
      <c r="P3198">
        <f>(C3198-Key!$B$1)*24</f>
        <v>0.29999999993015081</v>
      </c>
      <c r="Q3198">
        <f>(Key!$B$2-'17.1'!C3198)*24</f>
        <v>2.6500000000814907</v>
      </c>
      <c r="R3198" s="3">
        <f>C3198-(M3198-Key!$B$5)/(24*Key!$B$6)</f>
        <v>44130.625768518512</v>
      </c>
      <c r="S3198">
        <f>M3198-Key!$B$5</f>
        <v>14.92</v>
      </c>
      <c r="T3198" s="2">
        <f t="shared" si="245"/>
        <v>44129.638888888891</v>
      </c>
      <c r="U3198" t="str">
        <f t="shared" si="246"/>
        <v>10-25-2020 15:20</v>
      </c>
      <c r="V3198">
        <f>IFERROR(IF(W3198=Z3198,VLOOKUP($U3198,[1]C8842!$G$2:$M$145,3,FALSE),0),0)</f>
        <v>0</v>
      </c>
      <c r="W3198">
        <f>VLOOKUP(RIGHT($V$1,5),Key!$A$9:$B$14,2,FALSE)</f>
        <v>10.199999999999999</v>
      </c>
      <c r="X3198">
        <f t="shared" si="249"/>
        <v>0</v>
      </c>
      <c r="Y3198">
        <f>VLOOKUP(RIGHT($X$1,5),Key!$A$9:$B$14,2,FALSE)</f>
        <v>3.7</v>
      </c>
      <c r="Z3198">
        <f t="shared" si="247"/>
        <v>10.199999999999999</v>
      </c>
      <c r="AA3198">
        <f t="shared" si="248"/>
        <v>0</v>
      </c>
    </row>
    <row r="3199" spans="1:27" x14ac:dyDescent="0.3">
      <c r="A3199">
        <v>100067</v>
      </c>
      <c r="B3199">
        <v>230922</v>
      </c>
      <c r="C3199" s="3">
        <v>44130.63958333333</v>
      </c>
      <c r="D3199">
        <v>0</v>
      </c>
      <c r="E3199">
        <v>2</v>
      </c>
      <c r="F3199" t="s">
        <v>25</v>
      </c>
      <c r="G3199">
        <v>1</v>
      </c>
      <c r="H3199">
        <v>69.824219999999997</v>
      </c>
      <c r="I3199">
        <v>17.13672</v>
      </c>
      <c r="J3199">
        <v>0.87890630000000003</v>
      </c>
      <c r="K3199">
        <v>50.019530000000003</v>
      </c>
      <c r="L3199" s="3">
        <v>44130.39166666667</v>
      </c>
      <c r="M3199">
        <v>17.18</v>
      </c>
      <c r="N3199" t="s">
        <v>28</v>
      </c>
      <c r="P3199">
        <f>(C3199-Key!$B$1)*24</f>
        <v>0.29999999993015081</v>
      </c>
      <c r="Q3199">
        <f>(Key!$B$2-'17.1'!C3199)*24</f>
        <v>2.6500000000814907</v>
      </c>
      <c r="R3199" s="3">
        <f>C3199-(M3199-Key!$B$5)/(24*Key!$B$6)</f>
        <v>44130.625768518512</v>
      </c>
      <c r="S3199">
        <f>M3199-Key!$B$5</f>
        <v>14.92</v>
      </c>
      <c r="T3199" s="2">
        <f t="shared" si="245"/>
        <v>44129.638888888891</v>
      </c>
      <c r="U3199" t="str">
        <f t="shared" si="246"/>
        <v>10-25-2020 15:20</v>
      </c>
      <c r="V3199">
        <f>IFERROR(IF(W3199=Z3199,VLOOKUP($U3199,[1]C8842!$G$2:$M$145,3,FALSE),0),0)</f>
        <v>0</v>
      </c>
      <c r="W3199">
        <f>VLOOKUP(RIGHT($V$1,5),Key!$A$9:$B$14,2,FALSE)</f>
        <v>10.199999999999999</v>
      </c>
      <c r="X3199">
        <f t="shared" si="249"/>
        <v>0</v>
      </c>
      <c r="Y3199">
        <f>VLOOKUP(RIGHT($X$1,5),Key!$A$9:$B$14,2,FALSE)</f>
        <v>3.7</v>
      </c>
      <c r="Z3199">
        <f t="shared" si="247"/>
        <v>10.199999999999999</v>
      </c>
      <c r="AA3199">
        <f t="shared" si="248"/>
        <v>0</v>
      </c>
    </row>
    <row r="3200" spans="1:27" x14ac:dyDescent="0.3">
      <c r="A3200">
        <v>100067</v>
      </c>
      <c r="B3200">
        <v>230922</v>
      </c>
      <c r="C3200" s="3">
        <v>44130.63958333333</v>
      </c>
      <c r="D3200">
        <v>3</v>
      </c>
      <c r="E3200">
        <v>2</v>
      </c>
      <c r="F3200" t="s">
        <v>26</v>
      </c>
      <c r="G3200">
        <v>1</v>
      </c>
      <c r="H3200">
        <v>66.667969999999997</v>
      </c>
      <c r="I3200">
        <v>14.67578</v>
      </c>
      <c r="J3200">
        <v>0.82421880000000003</v>
      </c>
      <c r="K3200">
        <v>96.039060000000006</v>
      </c>
      <c r="L3200" s="3">
        <v>44130.39166666667</v>
      </c>
      <c r="M3200">
        <v>17.18</v>
      </c>
      <c r="N3200" t="s">
        <v>28</v>
      </c>
      <c r="P3200">
        <f>(C3200-Key!$B$1)*24</f>
        <v>0.29999999993015081</v>
      </c>
      <c r="Q3200">
        <f>(Key!$B$2-'17.1'!C3200)*24</f>
        <v>2.6500000000814907</v>
      </c>
      <c r="R3200" s="3">
        <f>C3200-(M3200-Key!$B$5)/(24*Key!$B$6)</f>
        <v>44130.625768518512</v>
      </c>
      <c r="S3200">
        <f>M3200-Key!$B$5</f>
        <v>14.92</v>
      </c>
      <c r="T3200" s="2">
        <f t="shared" si="245"/>
        <v>44129.638888888891</v>
      </c>
      <c r="U3200" t="str">
        <f t="shared" si="246"/>
        <v>10-25-2020 15:20</v>
      </c>
      <c r="V3200">
        <f>IFERROR(IF(W3200=Z3200,VLOOKUP($U3200,[1]C8842!$G$2:$M$145,3,FALSE),0),0)</f>
        <v>0</v>
      </c>
      <c r="W3200">
        <f>VLOOKUP(RIGHT($V$1,5),Key!$A$9:$B$14,2,FALSE)</f>
        <v>10.199999999999999</v>
      </c>
      <c r="X3200">
        <f t="shared" si="249"/>
        <v>0</v>
      </c>
      <c r="Y3200">
        <f>VLOOKUP(RIGHT($X$1,5),Key!$A$9:$B$14,2,FALSE)</f>
        <v>3.7</v>
      </c>
      <c r="Z3200">
        <f t="shared" si="247"/>
        <v>10.199999999999999</v>
      </c>
      <c r="AA3200">
        <f t="shared" si="248"/>
        <v>0</v>
      </c>
    </row>
    <row r="3201" spans="1:27" x14ac:dyDescent="0.3">
      <c r="A3201">
        <v>100067</v>
      </c>
      <c r="B3201">
        <v>230922</v>
      </c>
      <c r="C3201" s="3">
        <v>44130.63958333333</v>
      </c>
      <c r="D3201">
        <v>2</v>
      </c>
      <c r="E3201">
        <v>1</v>
      </c>
      <c r="F3201" t="s">
        <v>26</v>
      </c>
      <c r="G3201">
        <v>1</v>
      </c>
      <c r="H3201">
        <v>69.273439999999994</v>
      </c>
      <c r="I3201">
        <v>16.210940000000001</v>
      </c>
      <c r="J3201">
        <v>0.8515625</v>
      </c>
      <c r="K3201">
        <v>82.035160000000005</v>
      </c>
      <c r="L3201" s="3">
        <v>44130.39166666667</v>
      </c>
      <c r="M3201">
        <v>17.18</v>
      </c>
      <c r="N3201" t="s">
        <v>28</v>
      </c>
      <c r="P3201">
        <f>(C3201-Key!$B$1)*24</f>
        <v>0.29999999993015081</v>
      </c>
      <c r="Q3201">
        <f>(Key!$B$2-'17.1'!C3201)*24</f>
        <v>2.6500000000814907</v>
      </c>
      <c r="R3201" s="3">
        <f>C3201-(M3201-Key!$B$5)/(24*Key!$B$6)</f>
        <v>44130.625768518512</v>
      </c>
      <c r="S3201">
        <f>M3201-Key!$B$5</f>
        <v>14.92</v>
      </c>
      <c r="T3201" s="2">
        <f t="shared" si="245"/>
        <v>44129.638888888891</v>
      </c>
      <c r="U3201" t="str">
        <f t="shared" si="246"/>
        <v>10-25-2020 15:20</v>
      </c>
      <c r="V3201">
        <f>IFERROR(IF(W3201=Z3201,VLOOKUP($U3201,[1]C8842!$G$2:$M$145,3,FALSE),0),0)</f>
        <v>0</v>
      </c>
      <c r="W3201">
        <f>VLOOKUP(RIGHT($V$1,5),Key!$A$9:$B$14,2,FALSE)</f>
        <v>10.199999999999999</v>
      </c>
      <c r="X3201">
        <f t="shared" si="249"/>
        <v>0</v>
      </c>
      <c r="Y3201">
        <f>VLOOKUP(RIGHT($X$1,5),Key!$A$9:$B$14,2,FALSE)</f>
        <v>3.7</v>
      </c>
      <c r="Z3201">
        <f t="shared" si="247"/>
        <v>10.199999999999999</v>
      </c>
      <c r="AA3201">
        <f t="shared" si="248"/>
        <v>0</v>
      </c>
    </row>
    <row r="3202" spans="1:27" x14ac:dyDescent="0.3">
      <c r="A3202">
        <v>100067</v>
      </c>
      <c r="B3202">
        <v>230922</v>
      </c>
      <c r="C3202" s="3">
        <v>44130.63958333333</v>
      </c>
      <c r="D3202">
        <v>3</v>
      </c>
      <c r="E3202">
        <v>2</v>
      </c>
      <c r="F3202" t="s">
        <v>26</v>
      </c>
      <c r="G3202">
        <v>1</v>
      </c>
      <c r="H3202">
        <v>65.863280000000003</v>
      </c>
      <c r="I3202">
        <v>16.066410000000001</v>
      </c>
      <c r="J3202">
        <v>0.890625</v>
      </c>
      <c r="K3202">
        <v>96.039060000000006</v>
      </c>
      <c r="L3202" s="3">
        <v>44130.39166666667</v>
      </c>
      <c r="M3202">
        <v>17.18</v>
      </c>
      <c r="N3202" t="s">
        <v>28</v>
      </c>
      <c r="P3202">
        <f>(C3202-Key!$B$1)*24</f>
        <v>0.29999999993015081</v>
      </c>
      <c r="Q3202">
        <f>(Key!$B$2-'17.1'!C3202)*24</f>
        <v>2.6500000000814907</v>
      </c>
      <c r="R3202" s="3">
        <f>C3202-(M3202-Key!$B$5)/(24*Key!$B$6)</f>
        <v>44130.625768518512</v>
      </c>
      <c r="S3202">
        <f>M3202-Key!$B$5</f>
        <v>14.92</v>
      </c>
      <c r="T3202" s="2">
        <f t="shared" si="245"/>
        <v>44129.638888888891</v>
      </c>
      <c r="U3202" t="str">
        <f t="shared" si="246"/>
        <v>10-25-2020 15:20</v>
      </c>
      <c r="V3202">
        <f>IFERROR(IF(W3202=Z3202,VLOOKUP($U3202,[1]C8842!$G$2:$M$145,3,FALSE),0),0)</f>
        <v>0</v>
      </c>
      <c r="W3202">
        <f>VLOOKUP(RIGHT($V$1,5),Key!$A$9:$B$14,2,FALSE)</f>
        <v>10.199999999999999</v>
      </c>
      <c r="X3202">
        <f t="shared" si="249"/>
        <v>0</v>
      </c>
      <c r="Y3202">
        <f>VLOOKUP(RIGHT($X$1,5),Key!$A$9:$B$14,2,FALSE)</f>
        <v>3.7</v>
      </c>
      <c r="Z3202">
        <f t="shared" si="247"/>
        <v>10.199999999999999</v>
      </c>
      <c r="AA3202">
        <f t="shared" si="248"/>
        <v>0</v>
      </c>
    </row>
    <row r="3203" spans="1:27" x14ac:dyDescent="0.3">
      <c r="A3203">
        <v>100067</v>
      </c>
      <c r="B3203">
        <v>230922</v>
      </c>
      <c r="C3203" s="3">
        <v>44130.63958333333</v>
      </c>
      <c r="D3203">
        <v>2</v>
      </c>
      <c r="E3203">
        <v>1</v>
      </c>
      <c r="F3203" t="s">
        <v>26</v>
      </c>
      <c r="G3203">
        <v>1</v>
      </c>
      <c r="H3203">
        <v>80.214839999999995</v>
      </c>
      <c r="I3203">
        <v>14.48828</v>
      </c>
      <c r="J3203">
        <v>0.6796875</v>
      </c>
      <c r="K3203">
        <v>82.035160000000005</v>
      </c>
      <c r="L3203" s="3">
        <v>44130.39166666667</v>
      </c>
      <c r="M3203">
        <v>17.18</v>
      </c>
      <c r="N3203" t="s">
        <v>28</v>
      </c>
      <c r="P3203">
        <f>(C3203-Key!$B$1)*24</f>
        <v>0.29999999993015081</v>
      </c>
      <c r="Q3203">
        <f>(Key!$B$2-'17.1'!C3203)*24</f>
        <v>2.6500000000814907</v>
      </c>
      <c r="R3203" s="3">
        <f>C3203-(M3203-Key!$B$5)/(24*Key!$B$6)</f>
        <v>44130.625768518512</v>
      </c>
      <c r="S3203">
        <f>M3203-Key!$B$5</f>
        <v>14.92</v>
      </c>
      <c r="T3203" s="2">
        <f t="shared" ref="T3203:T3266" si="250">ROUND(C3203*24*60/10,0)/(24*6)-1</f>
        <v>44129.638888888891</v>
      </c>
      <c r="U3203" t="str">
        <f t="shared" ref="U3203:U3266" si="251">TEXT(T3203,"mm-dd-yyyy hh:mm")</f>
        <v>10-25-2020 15:20</v>
      </c>
      <c r="V3203">
        <f>IFERROR(IF(W3203=Z3203,VLOOKUP($U3203,[1]C8842!$G$2:$M$145,3,FALSE),0),0)</f>
        <v>0</v>
      </c>
      <c r="W3203">
        <f>VLOOKUP(RIGHT($V$1,5),Key!$A$9:$B$14,2,FALSE)</f>
        <v>10.199999999999999</v>
      </c>
      <c r="X3203">
        <f t="shared" si="249"/>
        <v>0</v>
      </c>
      <c r="Y3203">
        <f>VLOOKUP(RIGHT($X$1,5),Key!$A$9:$B$14,2,FALSE)</f>
        <v>3.7</v>
      </c>
      <c r="Z3203">
        <f t="shared" ref="Z3203:Z3266" si="252">M3203-MIN(ABS(Y3203-M3203),ABS(W3203-M3203))</f>
        <v>10.199999999999999</v>
      </c>
      <c r="AA3203">
        <f t="shared" ref="AA3203:AA3266" si="253">SUM(V3203,X3203)</f>
        <v>0</v>
      </c>
    </row>
    <row r="3204" spans="1:27" x14ac:dyDescent="0.3">
      <c r="A3204">
        <v>100067</v>
      </c>
      <c r="B3204">
        <v>230922</v>
      </c>
      <c r="C3204" s="3">
        <v>44130.63958333333</v>
      </c>
      <c r="D3204">
        <v>0</v>
      </c>
      <c r="E3204">
        <v>2</v>
      </c>
      <c r="F3204" t="s">
        <v>25</v>
      </c>
      <c r="G3204">
        <v>1</v>
      </c>
      <c r="H3204">
        <v>62.507809999999999</v>
      </c>
      <c r="I3204">
        <v>17.972660000000001</v>
      </c>
      <c r="J3204">
        <v>1.019531</v>
      </c>
      <c r="K3204">
        <v>46.019530000000003</v>
      </c>
      <c r="L3204" s="3">
        <v>44130.39166666667</v>
      </c>
      <c r="M3204">
        <v>17.18</v>
      </c>
      <c r="N3204" t="s">
        <v>28</v>
      </c>
      <c r="P3204">
        <f>(C3204-Key!$B$1)*24</f>
        <v>0.29999999993015081</v>
      </c>
      <c r="Q3204">
        <f>(Key!$B$2-'17.1'!C3204)*24</f>
        <v>2.6500000000814907</v>
      </c>
      <c r="R3204" s="3">
        <f>C3204-(M3204-Key!$B$5)/(24*Key!$B$6)</f>
        <v>44130.625768518512</v>
      </c>
      <c r="S3204">
        <f>M3204-Key!$B$5</f>
        <v>14.92</v>
      </c>
      <c r="T3204" s="2">
        <f t="shared" si="250"/>
        <v>44129.638888888891</v>
      </c>
      <c r="U3204" t="str">
        <f t="shared" si="251"/>
        <v>10-25-2020 15:20</v>
      </c>
      <c r="V3204">
        <f>IFERROR(IF(W3204=Z3204,VLOOKUP($U3204,[1]C8842!$G$2:$M$145,3,FALSE),0),0)</f>
        <v>0</v>
      </c>
      <c r="W3204">
        <f>VLOOKUP(RIGHT($V$1,5),Key!$A$9:$B$14,2,FALSE)</f>
        <v>10.199999999999999</v>
      </c>
      <c r="X3204">
        <f t="shared" ref="X3204:X3267" si="254">$X$2</f>
        <v>0</v>
      </c>
      <c r="Y3204">
        <f>VLOOKUP(RIGHT($X$1,5),Key!$A$9:$B$14,2,FALSE)</f>
        <v>3.7</v>
      </c>
      <c r="Z3204">
        <f t="shared" si="252"/>
        <v>10.199999999999999</v>
      </c>
      <c r="AA3204">
        <f t="shared" si="253"/>
        <v>0</v>
      </c>
    </row>
    <row r="3205" spans="1:27" x14ac:dyDescent="0.3">
      <c r="A3205">
        <v>100067</v>
      </c>
      <c r="B3205">
        <v>230922</v>
      </c>
      <c r="C3205" s="3">
        <v>44130.63958333333</v>
      </c>
      <c r="D3205">
        <v>0</v>
      </c>
      <c r="E3205">
        <v>2</v>
      </c>
      <c r="F3205" t="s">
        <v>25</v>
      </c>
      <c r="G3205">
        <v>1</v>
      </c>
      <c r="H3205">
        <v>61.503909999999998</v>
      </c>
      <c r="I3205">
        <v>15.14063</v>
      </c>
      <c r="J3205">
        <v>0.9140625</v>
      </c>
      <c r="K3205">
        <v>46.019530000000003</v>
      </c>
      <c r="L3205" s="3">
        <v>44130.39166666667</v>
      </c>
      <c r="M3205">
        <v>17.18</v>
      </c>
      <c r="N3205" t="s">
        <v>28</v>
      </c>
      <c r="P3205">
        <f>(C3205-Key!$B$1)*24</f>
        <v>0.29999999993015081</v>
      </c>
      <c r="Q3205">
        <f>(Key!$B$2-'17.1'!C3205)*24</f>
        <v>2.6500000000814907</v>
      </c>
      <c r="R3205" s="3">
        <f>C3205-(M3205-Key!$B$5)/(24*Key!$B$6)</f>
        <v>44130.625768518512</v>
      </c>
      <c r="S3205">
        <f>M3205-Key!$B$5</f>
        <v>14.92</v>
      </c>
      <c r="T3205" s="2">
        <f t="shared" si="250"/>
        <v>44129.638888888891</v>
      </c>
      <c r="U3205" t="str">
        <f t="shared" si="251"/>
        <v>10-25-2020 15:20</v>
      </c>
      <c r="V3205">
        <f>IFERROR(IF(W3205=Z3205,VLOOKUP($U3205,[1]C8842!$G$2:$M$145,3,FALSE),0),0)</f>
        <v>0</v>
      </c>
      <c r="W3205">
        <f>VLOOKUP(RIGHT($V$1,5),Key!$A$9:$B$14,2,FALSE)</f>
        <v>10.199999999999999</v>
      </c>
      <c r="X3205">
        <f t="shared" si="254"/>
        <v>0</v>
      </c>
      <c r="Y3205">
        <f>VLOOKUP(RIGHT($X$1,5),Key!$A$9:$B$14,2,FALSE)</f>
        <v>3.7</v>
      </c>
      <c r="Z3205">
        <f t="shared" si="252"/>
        <v>10.199999999999999</v>
      </c>
      <c r="AA3205">
        <f t="shared" si="253"/>
        <v>0</v>
      </c>
    </row>
    <row r="3206" spans="1:27" x14ac:dyDescent="0.3">
      <c r="A3206">
        <v>100067</v>
      </c>
      <c r="B3206">
        <v>230922</v>
      </c>
      <c r="C3206" s="3">
        <v>44130.63958333333</v>
      </c>
      <c r="D3206">
        <v>0</v>
      </c>
      <c r="E3206">
        <v>2</v>
      </c>
      <c r="F3206" t="s">
        <v>25</v>
      </c>
      <c r="G3206">
        <v>2</v>
      </c>
      <c r="H3206">
        <v>65.132810000000006</v>
      </c>
      <c r="I3206">
        <v>20.203130000000002</v>
      </c>
      <c r="J3206">
        <v>1.0703130000000001</v>
      </c>
      <c r="K3206">
        <v>46.019530000000003</v>
      </c>
      <c r="L3206" s="3">
        <v>44130.39166666667</v>
      </c>
      <c r="M3206">
        <v>17.18</v>
      </c>
      <c r="N3206" t="s">
        <v>28</v>
      </c>
      <c r="P3206">
        <f>(C3206-Key!$B$1)*24</f>
        <v>0.29999999993015081</v>
      </c>
      <c r="Q3206">
        <f>(Key!$B$2-'17.1'!C3206)*24</f>
        <v>2.6500000000814907</v>
      </c>
      <c r="R3206" s="3">
        <f>C3206-(M3206-Key!$B$5)/(24*Key!$B$6)</f>
        <v>44130.625768518512</v>
      </c>
      <c r="S3206">
        <f>M3206-Key!$B$5</f>
        <v>14.92</v>
      </c>
      <c r="T3206" s="2">
        <f t="shared" si="250"/>
        <v>44129.638888888891</v>
      </c>
      <c r="U3206" t="str">
        <f t="shared" si="251"/>
        <v>10-25-2020 15:20</v>
      </c>
      <c r="V3206">
        <f>IFERROR(IF(W3206=Z3206,VLOOKUP($U3206,[1]C8842!$G$2:$M$145,3,FALSE),0),0)</f>
        <v>0</v>
      </c>
      <c r="W3206">
        <f>VLOOKUP(RIGHT($V$1,5),Key!$A$9:$B$14,2,FALSE)</f>
        <v>10.199999999999999</v>
      </c>
      <c r="X3206">
        <f t="shared" si="254"/>
        <v>0</v>
      </c>
      <c r="Y3206">
        <f>VLOOKUP(RIGHT($X$1,5),Key!$A$9:$B$14,2,FALSE)</f>
        <v>3.7</v>
      </c>
      <c r="Z3206">
        <f t="shared" si="252"/>
        <v>10.199999999999999</v>
      </c>
      <c r="AA3206">
        <f t="shared" si="253"/>
        <v>0</v>
      </c>
    </row>
    <row r="3207" spans="1:27" x14ac:dyDescent="0.3">
      <c r="A3207">
        <v>100067</v>
      </c>
      <c r="B3207">
        <v>230922</v>
      </c>
      <c r="C3207" s="3">
        <v>44130.63958333333</v>
      </c>
      <c r="D3207">
        <v>0</v>
      </c>
      <c r="E3207">
        <v>2</v>
      </c>
      <c r="F3207" t="s">
        <v>25</v>
      </c>
      <c r="G3207">
        <v>1</v>
      </c>
      <c r="H3207">
        <v>65.261719999999997</v>
      </c>
      <c r="I3207">
        <v>16.09375</v>
      </c>
      <c r="J3207">
        <v>0.8984375</v>
      </c>
      <c r="K3207">
        <v>49.019530000000003</v>
      </c>
      <c r="L3207" s="3">
        <v>44130.39166666667</v>
      </c>
      <c r="M3207">
        <v>17.18</v>
      </c>
      <c r="N3207" t="s">
        <v>28</v>
      </c>
      <c r="P3207">
        <f>(C3207-Key!$B$1)*24</f>
        <v>0.29999999993015081</v>
      </c>
      <c r="Q3207">
        <f>(Key!$B$2-'17.1'!C3207)*24</f>
        <v>2.6500000000814907</v>
      </c>
      <c r="R3207" s="3">
        <f>C3207-(M3207-Key!$B$5)/(24*Key!$B$6)</f>
        <v>44130.625768518512</v>
      </c>
      <c r="S3207">
        <f>M3207-Key!$B$5</f>
        <v>14.92</v>
      </c>
      <c r="T3207" s="2">
        <f t="shared" si="250"/>
        <v>44129.638888888891</v>
      </c>
      <c r="U3207" t="str">
        <f t="shared" si="251"/>
        <v>10-25-2020 15:20</v>
      </c>
      <c r="V3207">
        <f>IFERROR(IF(W3207=Z3207,VLOOKUP($U3207,[1]C8842!$G$2:$M$145,3,FALSE),0),0)</f>
        <v>0</v>
      </c>
      <c r="W3207">
        <f>VLOOKUP(RIGHT($V$1,5),Key!$A$9:$B$14,2,FALSE)</f>
        <v>10.199999999999999</v>
      </c>
      <c r="X3207">
        <f t="shared" si="254"/>
        <v>0</v>
      </c>
      <c r="Y3207">
        <f>VLOOKUP(RIGHT($X$1,5),Key!$A$9:$B$14,2,FALSE)</f>
        <v>3.7</v>
      </c>
      <c r="Z3207">
        <f t="shared" si="252"/>
        <v>10.199999999999999</v>
      </c>
      <c r="AA3207">
        <f t="shared" si="253"/>
        <v>0</v>
      </c>
    </row>
    <row r="3208" spans="1:27" x14ac:dyDescent="0.3">
      <c r="A3208">
        <v>100067</v>
      </c>
      <c r="B3208">
        <v>230922</v>
      </c>
      <c r="C3208" s="3">
        <v>44130.63958333333</v>
      </c>
      <c r="D3208">
        <v>1</v>
      </c>
      <c r="E3208">
        <v>1</v>
      </c>
      <c r="F3208" t="s">
        <v>25</v>
      </c>
      <c r="G3208">
        <v>1</v>
      </c>
      <c r="H3208">
        <v>71.847660000000005</v>
      </c>
      <c r="I3208">
        <v>14.67578</v>
      </c>
      <c r="J3208">
        <v>0.765625</v>
      </c>
      <c r="K3208">
        <v>56.023440000000001</v>
      </c>
      <c r="L3208" s="3">
        <v>44130.39166666667</v>
      </c>
      <c r="M3208">
        <v>17.18</v>
      </c>
      <c r="N3208" t="s">
        <v>28</v>
      </c>
      <c r="P3208">
        <f>(C3208-Key!$B$1)*24</f>
        <v>0.29999999993015081</v>
      </c>
      <c r="Q3208">
        <f>(Key!$B$2-'17.1'!C3208)*24</f>
        <v>2.6500000000814907</v>
      </c>
      <c r="R3208" s="3">
        <f>C3208-(M3208-Key!$B$5)/(24*Key!$B$6)</f>
        <v>44130.625768518512</v>
      </c>
      <c r="S3208">
        <f>M3208-Key!$B$5</f>
        <v>14.92</v>
      </c>
      <c r="T3208" s="2">
        <f t="shared" si="250"/>
        <v>44129.638888888891</v>
      </c>
      <c r="U3208" t="str">
        <f t="shared" si="251"/>
        <v>10-25-2020 15:20</v>
      </c>
      <c r="V3208">
        <f>IFERROR(IF(W3208=Z3208,VLOOKUP($U3208,[1]C8842!$G$2:$M$145,3,FALSE),0),0)</f>
        <v>0</v>
      </c>
      <c r="W3208">
        <f>VLOOKUP(RIGHT($V$1,5),Key!$A$9:$B$14,2,FALSE)</f>
        <v>10.199999999999999</v>
      </c>
      <c r="X3208">
        <f t="shared" si="254"/>
        <v>0</v>
      </c>
      <c r="Y3208">
        <f>VLOOKUP(RIGHT($X$1,5),Key!$A$9:$B$14,2,FALSE)</f>
        <v>3.7</v>
      </c>
      <c r="Z3208">
        <f t="shared" si="252"/>
        <v>10.199999999999999</v>
      </c>
      <c r="AA3208">
        <f t="shared" si="253"/>
        <v>0</v>
      </c>
    </row>
    <row r="3209" spans="1:27" x14ac:dyDescent="0.3">
      <c r="A3209">
        <v>100067</v>
      </c>
      <c r="B3209">
        <v>230922</v>
      </c>
      <c r="C3209" s="3">
        <v>44130.640277777777</v>
      </c>
      <c r="D3209">
        <v>0</v>
      </c>
      <c r="E3209">
        <v>2</v>
      </c>
      <c r="F3209" t="s">
        <v>25</v>
      </c>
      <c r="G3209">
        <v>1</v>
      </c>
      <c r="H3209">
        <v>55.917969999999997</v>
      </c>
      <c r="I3209">
        <v>15.597659999999999</v>
      </c>
      <c r="J3209">
        <v>1.027344</v>
      </c>
      <c r="K3209">
        <v>48.019530000000003</v>
      </c>
      <c r="L3209" s="3">
        <v>44130.39166666667</v>
      </c>
      <c r="M3209">
        <v>17.18</v>
      </c>
      <c r="N3209" t="s">
        <v>28</v>
      </c>
      <c r="P3209">
        <f>(C3209-Key!$B$1)*24</f>
        <v>0.31666666665114462</v>
      </c>
      <c r="Q3209">
        <f>(Key!$B$2-'17.1'!C3209)*24</f>
        <v>2.6333333333604969</v>
      </c>
      <c r="R3209" s="3">
        <f>C3209-(M3209-Key!$B$5)/(24*Key!$B$6)</f>
        <v>44130.626462962959</v>
      </c>
      <c r="S3209">
        <f>M3209-Key!$B$5</f>
        <v>14.92</v>
      </c>
      <c r="T3209" s="2">
        <f t="shared" si="250"/>
        <v>44129.638888888891</v>
      </c>
      <c r="U3209" t="str">
        <f t="shared" si="251"/>
        <v>10-25-2020 15:20</v>
      </c>
      <c r="V3209">
        <f>IFERROR(IF(W3209=Z3209,VLOOKUP($U3209,[1]C8842!$G$2:$M$145,3,FALSE),0),0)</f>
        <v>0</v>
      </c>
      <c r="W3209">
        <f>VLOOKUP(RIGHT($V$1,5),Key!$A$9:$B$14,2,FALSE)</f>
        <v>10.199999999999999</v>
      </c>
      <c r="X3209">
        <f t="shared" si="254"/>
        <v>0</v>
      </c>
      <c r="Y3209">
        <f>VLOOKUP(RIGHT($X$1,5),Key!$A$9:$B$14,2,FALSE)</f>
        <v>3.7</v>
      </c>
      <c r="Z3209">
        <f t="shared" si="252"/>
        <v>10.199999999999999</v>
      </c>
      <c r="AA3209">
        <f t="shared" si="253"/>
        <v>0</v>
      </c>
    </row>
    <row r="3210" spans="1:27" x14ac:dyDescent="0.3">
      <c r="A3210">
        <v>100067</v>
      </c>
      <c r="B3210">
        <v>230922</v>
      </c>
      <c r="C3210" s="3">
        <v>44130.640277777777</v>
      </c>
      <c r="D3210">
        <v>0</v>
      </c>
      <c r="E3210">
        <v>2</v>
      </c>
      <c r="F3210" t="s">
        <v>25</v>
      </c>
      <c r="G3210">
        <v>2</v>
      </c>
      <c r="H3210">
        <v>61.269530000000003</v>
      </c>
      <c r="I3210">
        <v>20.804690000000001</v>
      </c>
      <c r="J3210">
        <v>1.1640630000000001</v>
      </c>
      <c r="K3210">
        <v>46.019530000000003</v>
      </c>
      <c r="L3210" s="3">
        <v>44130.39166666667</v>
      </c>
      <c r="M3210">
        <v>17.18</v>
      </c>
      <c r="N3210" t="s">
        <v>28</v>
      </c>
      <c r="P3210">
        <f>(C3210-Key!$B$1)*24</f>
        <v>0.31666666665114462</v>
      </c>
      <c r="Q3210">
        <f>(Key!$B$2-'17.1'!C3210)*24</f>
        <v>2.6333333333604969</v>
      </c>
      <c r="R3210" s="3">
        <f>C3210-(M3210-Key!$B$5)/(24*Key!$B$6)</f>
        <v>44130.626462962959</v>
      </c>
      <c r="S3210">
        <f>M3210-Key!$B$5</f>
        <v>14.92</v>
      </c>
      <c r="T3210" s="2">
        <f t="shared" si="250"/>
        <v>44129.638888888891</v>
      </c>
      <c r="U3210" t="str">
        <f t="shared" si="251"/>
        <v>10-25-2020 15:20</v>
      </c>
      <c r="V3210">
        <f>IFERROR(IF(W3210=Z3210,VLOOKUP($U3210,[1]C8842!$G$2:$M$145,3,FALSE),0),0)</f>
        <v>0</v>
      </c>
      <c r="W3210">
        <f>VLOOKUP(RIGHT($V$1,5),Key!$A$9:$B$14,2,FALSE)</f>
        <v>10.199999999999999</v>
      </c>
      <c r="X3210">
        <f t="shared" si="254"/>
        <v>0</v>
      </c>
      <c r="Y3210">
        <f>VLOOKUP(RIGHT($X$1,5),Key!$A$9:$B$14,2,FALSE)</f>
        <v>3.7</v>
      </c>
      <c r="Z3210">
        <f t="shared" si="252"/>
        <v>10.199999999999999</v>
      </c>
      <c r="AA3210">
        <f t="shared" si="253"/>
        <v>0</v>
      </c>
    </row>
    <row r="3211" spans="1:27" x14ac:dyDescent="0.3">
      <c r="A3211">
        <v>100067</v>
      </c>
      <c r="B3211">
        <v>230922</v>
      </c>
      <c r="C3211" s="3">
        <v>44130.640277777777</v>
      </c>
      <c r="D3211">
        <v>1</v>
      </c>
      <c r="E3211">
        <v>1</v>
      </c>
      <c r="F3211" t="s">
        <v>25</v>
      </c>
      <c r="G3211">
        <v>1</v>
      </c>
      <c r="H3211">
        <v>62.535159999999998</v>
      </c>
      <c r="I3211">
        <v>14.664059999999999</v>
      </c>
      <c r="J3211">
        <v>0.87890630000000003</v>
      </c>
      <c r="K3211">
        <v>60.023440000000001</v>
      </c>
      <c r="L3211" s="3">
        <v>44130.39166666667</v>
      </c>
      <c r="M3211">
        <v>17.18</v>
      </c>
      <c r="N3211" t="s">
        <v>28</v>
      </c>
      <c r="P3211">
        <f>(C3211-Key!$B$1)*24</f>
        <v>0.31666666665114462</v>
      </c>
      <c r="Q3211">
        <f>(Key!$B$2-'17.1'!C3211)*24</f>
        <v>2.6333333333604969</v>
      </c>
      <c r="R3211" s="3">
        <f>C3211-(M3211-Key!$B$5)/(24*Key!$B$6)</f>
        <v>44130.626462962959</v>
      </c>
      <c r="S3211">
        <f>M3211-Key!$B$5</f>
        <v>14.92</v>
      </c>
      <c r="T3211" s="2">
        <f t="shared" si="250"/>
        <v>44129.638888888891</v>
      </c>
      <c r="U3211" t="str">
        <f t="shared" si="251"/>
        <v>10-25-2020 15:20</v>
      </c>
      <c r="V3211">
        <f>IFERROR(IF(W3211=Z3211,VLOOKUP($U3211,[1]C8842!$G$2:$M$145,3,FALSE),0),0)</f>
        <v>0</v>
      </c>
      <c r="W3211">
        <f>VLOOKUP(RIGHT($V$1,5),Key!$A$9:$B$14,2,FALSE)</f>
        <v>10.199999999999999</v>
      </c>
      <c r="X3211">
        <f t="shared" si="254"/>
        <v>0</v>
      </c>
      <c r="Y3211">
        <f>VLOOKUP(RIGHT($X$1,5),Key!$A$9:$B$14,2,FALSE)</f>
        <v>3.7</v>
      </c>
      <c r="Z3211">
        <f t="shared" si="252"/>
        <v>10.199999999999999</v>
      </c>
      <c r="AA3211">
        <f t="shared" si="253"/>
        <v>0</v>
      </c>
    </row>
    <row r="3212" spans="1:27" x14ac:dyDescent="0.3">
      <c r="A3212">
        <v>100067</v>
      </c>
      <c r="B3212">
        <v>230922</v>
      </c>
      <c r="C3212" s="3">
        <v>44130.640277777777</v>
      </c>
      <c r="D3212">
        <v>0</v>
      </c>
      <c r="E3212">
        <v>2</v>
      </c>
      <c r="F3212" t="s">
        <v>25</v>
      </c>
      <c r="G3212">
        <v>1</v>
      </c>
      <c r="H3212">
        <v>63.058590000000002</v>
      </c>
      <c r="I3212">
        <v>16.273440000000001</v>
      </c>
      <c r="J3212">
        <v>0.9375</v>
      </c>
      <c r="K3212">
        <v>48.019530000000003</v>
      </c>
      <c r="L3212" s="3">
        <v>44130.39166666667</v>
      </c>
      <c r="M3212">
        <v>17.18</v>
      </c>
      <c r="N3212" t="s">
        <v>28</v>
      </c>
      <c r="P3212">
        <f>(C3212-Key!$B$1)*24</f>
        <v>0.31666666665114462</v>
      </c>
      <c r="Q3212">
        <f>(Key!$B$2-'17.1'!C3212)*24</f>
        <v>2.6333333333604969</v>
      </c>
      <c r="R3212" s="3">
        <f>C3212-(M3212-Key!$B$5)/(24*Key!$B$6)</f>
        <v>44130.626462962959</v>
      </c>
      <c r="S3212">
        <f>M3212-Key!$B$5</f>
        <v>14.92</v>
      </c>
      <c r="T3212" s="2">
        <f t="shared" si="250"/>
        <v>44129.638888888891</v>
      </c>
      <c r="U3212" t="str">
        <f t="shared" si="251"/>
        <v>10-25-2020 15:20</v>
      </c>
      <c r="V3212">
        <f>IFERROR(IF(W3212=Z3212,VLOOKUP($U3212,[1]C8842!$G$2:$M$145,3,FALSE),0),0)</f>
        <v>0</v>
      </c>
      <c r="W3212">
        <f>VLOOKUP(RIGHT($V$1,5),Key!$A$9:$B$14,2,FALSE)</f>
        <v>10.199999999999999</v>
      </c>
      <c r="X3212">
        <f t="shared" si="254"/>
        <v>0</v>
      </c>
      <c r="Y3212">
        <f>VLOOKUP(RIGHT($X$1,5),Key!$A$9:$B$14,2,FALSE)</f>
        <v>3.7</v>
      </c>
      <c r="Z3212">
        <f t="shared" si="252"/>
        <v>10.199999999999999</v>
      </c>
      <c r="AA3212">
        <f t="shared" si="253"/>
        <v>0</v>
      </c>
    </row>
    <row r="3213" spans="1:27" x14ac:dyDescent="0.3">
      <c r="A3213">
        <v>100067</v>
      </c>
      <c r="B3213">
        <v>230922</v>
      </c>
      <c r="C3213" s="3">
        <v>44130.640277777777</v>
      </c>
      <c r="D3213">
        <v>3</v>
      </c>
      <c r="E3213">
        <v>2</v>
      </c>
      <c r="F3213" t="s">
        <v>26</v>
      </c>
      <c r="G3213">
        <v>2</v>
      </c>
      <c r="H3213">
        <v>68.480469999999997</v>
      </c>
      <c r="I3213">
        <v>21.953130000000002</v>
      </c>
      <c r="J3213">
        <v>1.0859380000000001</v>
      </c>
      <c r="K3213">
        <v>93.039060000000006</v>
      </c>
      <c r="L3213" s="3">
        <v>44130.39166666667</v>
      </c>
      <c r="M3213">
        <v>17.18</v>
      </c>
      <c r="N3213" t="s">
        <v>28</v>
      </c>
      <c r="P3213">
        <f>(C3213-Key!$B$1)*24</f>
        <v>0.31666666665114462</v>
      </c>
      <c r="Q3213">
        <f>(Key!$B$2-'17.1'!C3213)*24</f>
        <v>2.6333333333604969</v>
      </c>
      <c r="R3213" s="3">
        <f>C3213-(M3213-Key!$B$5)/(24*Key!$B$6)</f>
        <v>44130.626462962959</v>
      </c>
      <c r="S3213">
        <f>M3213-Key!$B$5</f>
        <v>14.92</v>
      </c>
      <c r="T3213" s="2">
        <f t="shared" si="250"/>
        <v>44129.638888888891</v>
      </c>
      <c r="U3213" t="str">
        <f t="shared" si="251"/>
        <v>10-25-2020 15:20</v>
      </c>
      <c r="V3213">
        <f>IFERROR(IF(W3213=Z3213,VLOOKUP($U3213,[1]C8842!$G$2:$M$145,3,FALSE),0),0)</f>
        <v>0</v>
      </c>
      <c r="W3213">
        <f>VLOOKUP(RIGHT($V$1,5),Key!$A$9:$B$14,2,FALSE)</f>
        <v>10.199999999999999</v>
      </c>
      <c r="X3213">
        <f t="shared" si="254"/>
        <v>0</v>
      </c>
      <c r="Y3213">
        <f>VLOOKUP(RIGHT($X$1,5),Key!$A$9:$B$14,2,FALSE)</f>
        <v>3.7</v>
      </c>
      <c r="Z3213">
        <f t="shared" si="252"/>
        <v>10.199999999999999</v>
      </c>
      <c r="AA3213">
        <f t="shared" si="253"/>
        <v>0</v>
      </c>
    </row>
    <row r="3214" spans="1:27" x14ac:dyDescent="0.3">
      <c r="A3214">
        <v>100067</v>
      </c>
      <c r="B3214">
        <v>230922</v>
      </c>
      <c r="C3214" s="3">
        <v>44130.640277777777</v>
      </c>
      <c r="D3214">
        <v>3</v>
      </c>
      <c r="E3214">
        <v>2</v>
      </c>
      <c r="F3214" t="s">
        <v>26</v>
      </c>
      <c r="G3214">
        <v>1</v>
      </c>
      <c r="H3214">
        <v>72.15625</v>
      </c>
      <c r="I3214">
        <v>18.51953</v>
      </c>
      <c r="J3214">
        <v>0.90234380000000003</v>
      </c>
      <c r="K3214">
        <v>93.039060000000006</v>
      </c>
      <c r="L3214" s="3">
        <v>44130.39166666667</v>
      </c>
      <c r="M3214">
        <v>17.18</v>
      </c>
      <c r="N3214" t="s">
        <v>28</v>
      </c>
      <c r="P3214">
        <f>(C3214-Key!$B$1)*24</f>
        <v>0.31666666665114462</v>
      </c>
      <c r="Q3214">
        <f>(Key!$B$2-'17.1'!C3214)*24</f>
        <v>2.6333333333604969</v>
      </c>
      <c r="R3214" s="3">
        <f>C3214-(M3214-Key!$B$5)/(24*Key!$B$6)</f>
        <v>44130.626462962959</v>
      </c>
      <c r="S3214">
        <f>M3214-Key!$B$5</f>
        <v>14.92</v>
      </c>
      <c r="T3214" s="2">
        <f t="shared" si="250"/>
        <v>44129.638888888891</v>
      </c>
      <c r="U3214" t="str">
        <f t="shared" si="251"/>
        <v>10-25-2020 15:20</v>
      </c>
      <c r="V3214">
        <f>IFERROR(IF(W3214=Z3214,VLOOKUP($U3214,[1]C8842!$G$2:$M$145,3,FALSE),0),0)</f>
        <v>0</v>
      </c>
      <c r="W3214">
        <f>VLOOKUP(RIGHT($V$1,5),Key!$A$9:$B$14,2,FALSE)</f>
        <v>10.199999999999999</v>
      </c>
      <c r="X3214">
        <f t="shared" si="254"/>
        <v>0</v>
      </c>
      <c r="Y3214">
        <f>VLOOKUP(RIGHT($X$1,5),Key!$A$9:$B$14,2,FALSE)</f>
        <v>3.7</v>
      </c>
      <c r="Z3214">
        <f t="shared" si="252"/>
        <v>10.199999999999999</v>
      </c>
      <c r="AA3214">
        <f t="shared" si="253"/>
        <v>0</v>
      </c>
    </row>
    <row r="3215" spans="1:27" x14ac:dyDescent="0.3">
      <c r="A3215">
        <v>100067</v>
      </c>
      <c r="B3215">
        <v>230922</v>
      </c>
      <c r="C3215" s="3">
        <v>44130.640277777777</v>
      </c>
      <c r="D3215">
        <v>0</v>
      </c>
      <c r="E3215">
        <v>2</v>
      </c>
      <c r="F3215" t="s">
        <v>25</v>
      </c>
      <c r="G3215">
        <v>1</v>
      </c>
      <c r="H3215">
        <v>63.476559999999999</v>
      </c>
      <c r="I3215">
        <v>15.871090000000001</v>
      </c>
      <c r="J3215">
        <v>0.9140625</v>
      </c>
      <c r="K3215">
        <v>48.019530000000003</v>
      </c>
      <c r="L3215" s="3">
        <v>44130.39166666667</v>
      </c>
      <c r="M3215">
        <v>17.18</v>
      </c>
      <c r="N3215" t="s">
        <v>28</v>
      </c>
      <c r="P3215">
        <f>(C3215-Key!$B$1)*24</f>
        <v>0.31666666665114462</v>
      </c>
      <c r="Q3215">
        <f>(Key!$B$2-'17.1'!C3215)*24</f>
        <v>2.6333333333604969</v>
      </c>
      <c r="R3215" s="3">
        <f>C3215-(M3215-Key!$B$5)/(24*Key!$B$6)</f>
        <v>44130.626462962959</v>
      </c>
      <c r="S3215">
        <f>M3215-Key!$B$5</f>
        <v>14.92</v>
      </c>
      <c r="T3215" s="2">
        <f t="shared" si="250"/>
        <v>44129.638888888891</v>
      </c>
      <c r="U3215" t="str">
        <f t="shared" si="251"/>
        <v>10-25-2020 15:20</v>
      </c>
      <c r="V3215">
        <f>IFERROR(IF(W3215=Z3215,VLOOKUP($U3215,[1]C8842!$G$2:$M$145,3,FALSE),0),0)</f>
        <v>0</v>
      </c>
      <c r="W3215">
        <f>VLOOKUP(RIGHT($V$1,5),Key!$A$9:$B$14,2,FALSE)</f>
        <v>10.199999999999999</v>
      </c>
      <c r="X3215">
        <f t="shared" si="254"/>
        <v>0</v>
      </c>
      <c r="Y3215">
        <f>VLOOKUP(RIGHT($X$1,5),Key!$A$9:$B$14,2,FALSE)</f>
        <v>3.7</v>
      </c>
      <c r="Z3215">
        <f t="shared" si="252"/>
        <v>10.199999999999999</v>
      </c>
      <c r="AA3215">
        <f t="shared" si="253"/>
        <v>0</v>
      </c>
    </row>
    <row r="3216" spans="1:27" x14ac:dyDescent="0.3">
      <c r="A3216">
        <v>100067</v>
      </c>
      <c r="B3216">
        <v>230922</v>
      </c>
      <c r="C3216" s="3">
        <v>44130.640277777777</v>
      </c>
      <c r="D3216">
        <v>3</v>
      </c>
      <c r="E3216">
        <v>2</v>
      </c>
      <c r="F3216" t="s">
        <v>26</v>
      </c>
      <c r="G3216">
        <v>1</v>
      </c>
      <c r="H3216">
        <v>73.300780000000003</v>
      </c>
      <c r="I3216">
        <v>17.69922</v>
      </c>
      <c r="J3216">
        <v>0.859375</v>
      </c>
      <c r="K3216">
        <v>92.039060000000006</v>
      </c>
      <c r="L3216" s="3">
        <v>44130.39166666667</v>
      </c>
      <c r="M3216">
        <v>17.18</v>
      </c>
      <c r="N3216" t="s">
        <v>28</v>
      </c>
      <c r="P3216">
        <f>(C3216-Key!$B$1)*24</f>
        <v>0.31666666665114462</v>
      </c>
      <c r="Q3216">
        <f>(Key!$B$2-'17.1'!C3216)*24</f>
        <v>2.6333333333604969</v>
      </c>
      <c r="R3216" s="3">
        <f>C3216-(M3216-Key!$B$5)/(24*Key!$B$6)</f>
        <v>44130.626462962959</v>
      </c>
      <c r="S3216">
        <f>M3216-Key!$B$5</f>
        <v>14.92</v>
      </c>
      <c r="T3216" s="2">
        <f t="shared" si="250"/>
        <v>44129.638888888891</v>
      </c>
      <c r="U3216" t="str">
        <f t="shared" si="251"/>
        <v>10-25-2020 15:20</v>
      </c>
      <c r="V3216">
        <f>IFERROR(IF(W3216=Z3216,VLOOKUP($U3216,[1]C8842!$G$2:$M$145,3,FALSE),0),0)</f>
        <v>0</v>
      </c>
      <c r="W3216">
        <f>VLOOKUP(RIGHT($V$1,5),Key!$A$9:$B$14,2,FALSE)</f>
        <v>10.199999999999999</v>
      </c>
      <c r="X3216">
        <f t="shared" si="254"/>
        <v>0</v>
      </c>
      <c r="Y3216">
        <f>VLOOKUP(RIGHT($X$1,5),Key!$A$9:$B$14,2,FALSE)</f>
        <v>3.7</v>
      </c>
      <c r="Z3216">
        <f t="shared" si="252"/>
        <v>10.199999999999999</v>
      </c>
      <c r="AA3216">
        <f t="shared" si="253"/>
        <v>0</v>
      </c>
    </row>
    <row r="3217" spans="1:27" x14ac:dyDescent="0.3">
      <c r="A3217">
        <v>100067</v>
      </c>
      <c r="B3217">
        <v>230922</v>
      </c>
      <c r="C3217" s="3">
        <v>44130.640277777777</v>
      </c>
      <c r="D3217">
        <v>3</v>
      </c>
      <c r="E3217">
        <v>2</v>
      </c>
      <c r="F3217" t="s">
        <v>26</v>
      </c>
      <c r="G3217">
        <v>1</v>
      </c>
      <c r="H3217">
        <v>67.4375</v>
      </c>
      <c r="I3217">
        <v>13.996090000000001</v>
      </c>
      <c r="J3217">
        <v>0.78515630000000003</v>
      </c>
      <c r="K3217">
        <v>94.039060000000006</v>
      </c>
      <c r="L3217" s="3">
        <v>44130.39166666667</v>
      </c>
      <c r="M3217">
        <v>17.18</v>
      </c>
      <c r="N3217" t="s">
        <v>28</v>
      </c>
      <c r="P3217">
        <f>(C3217-Key!$B$1)*24</f>
        <v>0.31666666665114462</v>
      </c>
      <c r="Q3217">
        <f>(Key!$B$2-'17.1'!C3217)*24</f>
        <v>2.6333333333604969</v>
      </c>
      <c r="R3217" s="3">
        <f>C3217-(M3217-Key!$B$5)/(24*Key!$B$6)</f>
        <v>44130.626462962959</v>
      </c>
      <c r="S3217">
        <f>M3217-Key!$B$5</f>
        <v>14.92</v>
      </c>
      <c r="T3217" s="2">
        <f t="shared" si="250"/>
        <v>44129.638888888891</v>
      </c>
      <c r="U3217" t="str">
        <f t="shared" si="251"/>
        <v>10-25-2020 15:20</v>
      </c>
      <c r="V3217">
        <f>IFERROR(IF(W3217=Z3217,VLOOKUP($U3217,[1]C8842!$G$2:$M$145,3,FALSE),0),0)</f>
        <v>0</v>
      </c>
      <c r="W3217">
        <f>VLOOKUP(RIGHT($V$1,5),Key!$A$9:$B$14,2,FALSE)</f>
        <v>10.199999999999999</v>
      </c>
      <c r="X3217">
        <f t="shared" si="254"/>
        <v>0</v>
      </c>
      <c r="Y3217">
        <f>VLOOKUP(RIGHT($X$1,5),Key!$A$9:$B$14,2,FALSE)</f>
        <v>3.7</v>
      </c>
      <c r="Z3217">
        <f t="shared" si="252"/>
        <v>10.199999999999999</v>
      </c>
      <c r="AA3217">
        <f t="shared" si="253"/>
        <v>0</v>
      </c>
    </row>
    <row r="3218" spans="1:27" x14ac:dyDescent="0.3">
      <c r="A3218">
        <v>100067</v>
      </c>
      <c r="B3218">
        <v>230922</v>
      </c>
      <c r="C3218" s="3">
        <v>44130.640277777777</v>
      </c>
      <c r="D3218">
        <v>1</v>
      </c>
      <c r="E3218">
        <v>1</v>
      </c>
      <c r="F3218" t="s">
        <v>25</v>
      </c>
      <c r="G3218">
        <v>3</v>
      </c>
      <c r="H3218">
        <v>63.054690000000001</v>
      </c>
      <c r="I3218">
        <v>45.054690000000001</v>
      </c>
      <c r="J3218">
        <v>2.1523439999999998</v>
      </c>
      <c r="K3218">
        <v>56.023440000000001</v>
      </c>
      <c r="L3218" s="3">
        <v>44130.39166666667</v>
      </c>
      <c r="M3218">
        <v>17.18</v>
      </c>
      <c r="N3218" t="s">
        <v>28</v>
      </c>
      <c r="P3218">
        <f>(C3218-Key!$B$1)*24</f>
        <v>0.31666666665114462</v>
      </c>
      <c r="Q3218">
        <f>(Key!$B$2-'17.1'!C3218)*24</f>
        <v>2.6333333333604969</v>
      </c>
      <c r="R3218" s="3">
        <f>C3218-(M3218-Key!$B$5)/(24*Key!$B$6)</f>
        <v>44130.626462962959</v>
      </c>
      <c r="S3218">
        <f>M3218-Key!$B$5</f>
        <v>14.92</v>
      </c>
      <c r="T3218" s="2">
        <f t="shared" si="250"/>
        <v>44129.638888888891</v>
      </c>
      <c r="U3218" t="str">
        <f t="shared" si="251"/>
        <v>10-25-2020 15:20</v>
      </c>
      <c r="V3218">
        <f>IFERROR(IF(W3218=Z3218,VLOOKUP($U3218,[1]C8842!$G$2:$M$145,3,FALSE),0),0)</f>
        <v>0</v>
      </c>
      <c r="W3218">
        <f>VLOOKUP(RIGHT($V$1,5),Key!$A$9:$B$14,2,FALSE)</f>
        <v>10.199999999999999</v>
      </c>
      <c r="X3218">
        <f t="shared" si="254"/>
        <v>0</v>
      </c>
      <c r="Y3218">
        <f>VLOOKUP(RIGHT($X$1,5),Key!$A$9:$B$14,2,FALSE)</f>
        <v>3.7</v>
      </c>
      <c r="Z3218">
        <f t="shared" si="252"/>
        <v>10.199999999999999</v>
      </c>
      <c r="AA3218">
        <f t="shared" si="253"/>
        <v>0</v>
      </c>
    </row>
    <row r="3219" spans="1:27" x14ac:dyDescent="0.3">
      <c r="A3219">
        <v>100067</v>
      </c>
      <c r="B3219">
        <v>230922</v>
      </c>
      <c r="C3219" s="3">
        <v>44130.640277777777</v>
      </c>
      <c r="D3219">
        <v>0</v>
      </c>
      <c r="E3219">
        <v>2</v>
      </c>
      <c r="F3219" t="s">
        <v>25</v>
      </c>
      <c r="G3219">
        <v>2</v>
      </c>
      <c r="H3219">
        <v>73.960939999999994</v>
      </c>
      <c r="I3219">
        <v>21.871089999999999</v>
      </c>
      <c r="J3219">
        <v>1</v>
      </c>
      <c r="K3219">
        <v>44.019530000000003</v>
      </c>
      <c r="L3219" s="3">
        <v>44130.39166666667</v>
      </c>
      <c r="M3219">
        <v>17.18</v>
      </c>
      <c r="N3219" t="s">
        <v>28</v>
      </c>
      <c r="P3219">
        <f>(C3219-Key!$B$1)*24</f>
        <v>0.31666666665114462</v>
      </c>
      <c r="Q3219">
        <f>(Key!$B$2-'17.1'!C3219)*24</f>
        <v>2.6333333333604969</v>
      </c>
      <c r="R3219" s="3">
        <f>C3219-(M3219-Key!$B$5)/(24*Key!$B$6)</f>
        <v>44130.626462962959</v>
      </c>
      <c r="S3219">
        <f>M3219-Key!$B$5</f>
        <v>14.92</v>
      </c>
      <c r="T3219" s="2">
        <f t="shared" si="250"/>
        <v>44129.638888888891</v>
      </c>
      <c r="U3219" t="str">
        <f t="shared" si="251"/>
        <v>10-25-2020 15:20</v>
      </c>
      <c r="V3219">
        <f>IFERROR(IF(W3219=Z3219,VLOOKUP($U3219,[1]C8842!$G$2:$M$145,3,FALSE),0),0)</f>
        <v>0</v>
      </c>
      <c r="W3219">
        <f>VLOOKUP(RIGHT($V$1,5),Key!$A$9:$B$14,2,FALSE)</f>
        <v>10.199999999999999</v>
      </c>
      <c r="X3219">
        <f t="shared" si="254"/>
        <v>0</v>
      </c>
      <c r="Y3219">
        <f>VLOOKUP(RIGHT($X$1,5),Key!$A$9:$B$14,2,FALSE)</f>
        <v>3.7</v>
      </c>
      <c r="Z3219">
        <f t="shared" si="252"/>
        <v>10.199999999999999</v>
      </c>
      <c r="AA3219">
        <f t="shared" si="253"/>
        <v>0</v>
      </c>
    </row>
    <row r="3220" spans="1:27" x14ac:dyDescent="0.3">
      <c r="A3220">
        <v>100067</v>
      </c>
      <c r="B3220">
        <v>230922</v>
      </c>
      <c r="C3220" s="3">
        <v>44130.640277777777</v>
      </c>
      <c r="D3220">
        <v>1</v>
      </c>
      <c r="E3220">
        <v>1</v>
      </c>
      <c r="F3220" t="s">
        <v>25</v>
      </c>
      <c r="G3220">
        <v>1</v>
      </c>
      <c r="H3220">
        <v>68.566410000000005</v>
      </c>
      <c r="I3220">
        <v>13.88672</v>
      </c>
      <c r="J3220">
        <v>0.76953130000000003</v>
      </c>
      <c r="K3220">
        <v>59.023440000000001</v>
      </c>
      <c r="L3220" s="3">
        <v>44130.39166666667</v>
      </c>
      <c r="M3220">
        <v>17.18</v>
      </c>
      <c r="N3220" t="s">
        <v>28</v>
      </c>
      <c r="P3220">
        <f>(C3220-Key!$B$1)*24</f>
        <v>0.31666666665114462</v>
      </c>
      <c r="Q3220">
        <f>(Key!$B$2-'17.1'!C3220)*24</f>
        <v>2.6333333333604969</v>
      </c>
      <c r="R3220" s="3">
        <f>C3220-(M3220-Key!$B$5)/(24*Key!$B$6)</f>
        <v>44130.626462962959</v>
      </c>
      <c r="S3220">
        <f>M3220-Key!$B$5</f>
        <v>14.92</v>
      </c>
      <c r="T3220" s="2">
        <f t="shared" si="250"/>
        <v>44129.638888888891</v>
      </c>
      <c r="U3220" t="str">
        <f t="shared" si="251"/>
        <v>10-25-2020 15:20</v>
      </c>
      <c r="V3220">
        <f>IFERROR(IF(W3220=Z3220,VLOOKUP($U3220,[1]C8842!$G$2:$M$145,3,FALSE),0),0)</f>
        <v>0</v>
      </c>
      <c r="W3220">
        <f>VLOOKUP(RIGHT($V$1,5),Key!$A$9:$B$14,2,FALSE)</f>
        <v>10.199999999999999</v>
      </c>
      <c r="X3220">
        <f t="shared" si="254"/>
        <v>0</v>
      </c>
      <c r="Y3220">
        <f>VLOOKUP(RIGHT($X$1,5),Key!$A$9:$B$14,2,FALSE)</f>
        <v>3.7</v>
      </c>
      <c r="Z3220">
        <f t="shared" si="252"/>
        <v>10.199999999999999</v>
      </c>
      <c r="AA3220">
        <f t="shared" si="253"/>
        <v>0</v>
      </c>
    </row>
    <row r="3221" spans="1:27" x14ac:dyDescent="0.3">
      <c r="A3221">
        <v>100067</v>
      </c>
      <c r="B3221">
        <v>230922</v>
      </c>
      <c r="C3221" s="3">
        <v>44130.640277777777</v>
      </c>
      <c r="D3221">
        <v>3</v>
      </c>
      <c r="E3221">
        <v>2</v>
      </c>
      <c r="F3221" t="s">
        <v>26</v>
      </c>
      <c r="G3221">
        <v>1</v>
      </c>
      <c r="H3221">
        <v>64.359380000000002</v>
      </c>
      <c r="I3221">
        <v>15.914059999999999</v>
      </c>
      <c r="J3221">
        <v>0.90625</v>
      </c>
      <c r="K3221">
        <v>93.039060000000006</v>
      </c>
      <c r="L3221" s="3">
        <v>44130.39166666667</v>
      </c>
      <c r="M3221">
        <v>17.18</v>
      </c>
      <c r="N3221" t="s">
        <v>28</v>
      </c>
      <c r="P3221">
        <f>(C3221-Key!$B$1)*24</f>
        <v>0.31666666665114462</v>
      </c>
      <c r="Q3221">
        <f>(Key!$B$2-'17.1'!C3221)*24</f>
        <v>2.6333333333604969</v>
      </c>
      <c r="R3221" s="3">
        <f>C3221-(M3221-Key!$B$5)/(24*Key!$B$6)</f>
        <v>44130.626462962959</v>
      </c>
      <c r="S3221">
        <f>M3221-Key!$B$5</f>
        <v>14.92</v>
      </c>
      <c r="T3221" s="2">
        <f t="shared" si="250"/>
        <v>44129.638888888891</v>
      </c>
      <c r="U3221" t="str">
        <f t="shared" si="251"/>
        <v>10-25-2020 15:20</v>
      </c>
      <c r="V3221">
        <f>IFERROR(IF(W3221=Z3221,VLOOKUP($U3221,[1]C8842!$G$2:$M$145,3,FALSE),0),0)</f>
        <v>0</v>
      </c>
      <c r="W3221">
        <f>VLOOKUP(RIGHT($V$1,5),Key!$A$9:$B$14,2,FALSE)</f>
        <v>10.199999999999999</v>
      </c>
      <c r="X3221">
        <f t="shared" si="254"/>
        <v>0</v>
      </c>
      <c r="Y3221">
        <f>VLOOKUP(RIGHT($X$1,5),Key!$A$9:$B$14,2,FALSE)</f>
        <v>3.7</v>
      </c>
      <c r="Z3221">
        <f t="shared" si="252"/>
        <v>10.199999999999999</v>
      </c>
      <c r="AA3221">
        <f t="shared" si="253"/>
        <v>0</v>
      </c>
    </row>
    <row r="3222" spans="1:27" x14ac:dyDescent="0.3">
      <c r="A3222">
        <v>100067</v>
      </c>
      <c r="B3222">
        <v>230922</v>
      </c>
      <c r="C3222" s="3">
        <v>44130.640277777777</v>
      </c>
      <c r="D3222">
        <v>0</v>
      </c>
      <c r="E3222">
        <v>2</v>
      </c>
      <c r="F3222" t="s">
        <v>25</v>
      </c>
      <c r="G3222">
        <v>4</v>
      </c>
      <c r="H3222">
        <v>60.375</v>
      </c>
      <c r="I3222">
        <v>69.882810000000006</v>
      </c>
      <c r="J3222">
        <v>3.34375</v>
      </c>
      <c r="K3222">
        <v>47.019530000000003</v>
      </c>
      <c r="L3222" s="3">
        <v>44130.39166666667</v>
      </c>
      <c r="M3222">
        <v>17.18</v>
      </c>
      <c r="N3222" t="s">
        <v>28</v>
      </c>
      <c r="P3222">
        <f>(C3222-Key!$B$1)*24</f>
        <v>0.31666666665114462</v>
      </c>
      <c r="Q3222">
        <f>(Key!$B$2-'17.1'!C3222)*24</f>
        <v>2.6333333333604969</v>
      </c>
      <c r="R3222" s="3">
        <f>C3222-(M3222-Key!$B$5)/(24*Key!$B$6)</f>
        <v>44130.626462962959</v>
      </c>
      <c r="S3222">
        <f>M3222-Key!$B$5</f>
        <v>14.92</v>
      </c>
      <c r="T3222" s="2">
        <f t="shared" si="250"/>
        <v>44129.638888888891</v>
      </c>
      <c r="U3222" t="str">
        <f t="shared" si="251"/>
        <v>10-25-2020 15:20</v>
      </c>
      <c r="V3222">
        <f>IFERROR(IF(W3222=Z3222,VLOOKUP($U3222,[1]C8842!$G$2:$M$145,3,FALSE),0),0)</f>
        <v>0</v>
      </c>
      <c r="W3222">
        <f>VLOOKUP(RIGHT($V$1,5),Key!$A$9:$B$14,2,FALSE)</f>
        <v>10.199999999999999</v>
      </c>
      <c r="X3222">
        <f t="shared" si="254"/>
        <v>0</v>
      </c>
      <c r="Y3222">
        <f>VLOOKUP(RIGHT($X$1,5),Key!$A$9:$B$14,2,FALSE)</f>
        <v>3.7</v>
      </c>
      <c r="Z3222">
        <f t="shared" si="252"/>
        <v>10.199999999999999</v>
      </c>
      <c r="AA3222">
        <f t="shared" si="253"/>
        <v>0</v>
      </c>
    </row>
    <row r="3223" spans="1:27" x14ac:dyDescent="0.3">
      <c r="A3223">
        <v>100067</v>
      </c>
      <c r="B3223">
        <v>230922</v>
      </c>
      <c r="C3223" s="3">
        <v>44130.640277777777</v>
      </c>
      <c r="D3223">
        <v>3</v>
      </c>
      <c r="E3223">
        <v>2</v>
      </c>
      <c r="F3223" t="s">
        <v>26</v>
      </c>
      <c r="G3223">
        <v>2</v>
      </c>
      <c r="H3223">
        <v>63.203130000000002</v>
      </c>
      <c r="I3223">
        <v>26.015630000000002</v>
      </c>
      <c r="J3223">
        <v>1.347656</v>
      </c>
      <c r="K3223">
        <v>94.039060000000006</v>
      </c>
      <c r="L3223" s="3">
        <v>44130.39166666667</v>
      </c>
      <c r="M3223">
        <v>17.18</v>
      </c>
      <c r="N3223" t="s">
        <v>28</v>
      </c>
      <c r="P3223">
        <f>(C3223-Key!$B$1)*24</f>
        <v>0.31666666665114462</v>
      </c>
      <c r="Q3223">
        <f>(Key!$B$2-'17.1'!C3223)*24</f>
        <v>2.6333333333604969</v>
      </c>
      <c r="R3223" s="3">
        <f>C3223-(M3223-Key!$B$5)/(24*Key!$B$6)</f>
        <v>44130.626462962959</v>
      </c>
      <c r="S3223">
        <f>M3223-Key!$B$5</f>
        <v>14.92</v>
      </c>
      <c r="T3223" s="2">
        <f t="shared" si="250"/>
        <v>44129.638888888891</v>
      </c>
      <c r="U3223" t="str">
        <f t="shared" si="251"/>
        <v>10-25-2020 15:20</v>
      </c>
      <c r="V3223">
        <f>IFERROR(IF(W3223=Z3223,VLOOKUP($U3223,[1]C8842!$G$2:$M$145,3,FALSE),0),0)</f>
        <v>0</v>
      </c>
      <c r="W3223">
        <f>VLOOKUP(RIGHT($V$1,5),Key!$A$9:$B$14,2,FALSE)</f>
        <v>10.199999999999999</v>
      </c>
      <c r="X3223">
        <f t="shared" si="254"/>
        <v>0</v>
      </c>
      <c r="Y3223">
        <f>VLOOKUP(RIGHT($X$1,5),Key!$A$9:$B$14,2,FALSE)</f>
        <v>3.7</v>
      </c>
      <c r="Z3223">
        <f t="shared" si="252"/>
        <v>10.199999999999999</v>
      </c>
      <c r="AA3223">
        <f t="shared" si="253"/>
        <v>0</v>
      </c>
    </row>
    <row r="3224" spans="1:27" x14ac:dyDescent="0.3">
      <c r="A3224">
        <v>100067</v>
      </c>
      <c r="B3224">
        <v>230922</v>
      </c>
      <c r="C3224" s="3">
        <v>44130.640277777777</v>
      </c>
      <c r="D3224">
        <v>2</v>
      </c>
      <c r="E3224">
        <v>1</v>
      </c>
      <c r="F3224" t="s">
        <v>26</v>
      </c>
      <c r="G3224">
        <v>1</v>
      </c>
      <c r="H3224">
        <v>66.761719999999997</v>
      </c>
      <c r="I3224">
        <v>15.507809999999999</v>
      </c>
      <c r="J3224">
        <v>0.85546880000000003</v>
      </c>
      <c r="K3224">
        <v>83.035160000000005</v>
      </c>
      <c r="L3224" s="3">
        <v>44130.39166666667</v>
      </c>
      <c r="M3224">
        <v>17.18</v>
      </c>
      <c r="N3224" t="s">
        <v>28</v>
      </c>
      <c r="P3224">
        <f>(C3224-Key!$B$1)*24</f>
        <v>0.31666666665114462</v>
      </c>
      <c r="Q3224">
        <f>(Key!$B$2-'17.1'!C3224)*24</f>
        <v>2.6333333333604969</v>
      </c>
      <c r="R3224" s="3">
        <f>C3224-(M3224-Key!$B$5)/(24*Key!$B$6)</f>
        <v>44130.626462962959</v>
      </c>
      <c r="S3224">
        <f>M3224-Key!$B$5</f>
        <v>14.92</v>
      </c>
      <c r="T3224" s="2">
        <f t="shared" si="250"/>
        <v>44129.638888888891</v>
      </c>
      <c r="U3224" t="str">
        <f t="shared" si="251"/>
        <v>10-25-2020 15:20</v>
      </c>
      <c r="V3224">
        <f>IFERROR(IF(W3224=Z3224,VLOOKUP($U3224,[1]C8842!$G$2:$M$145,3,FALSE),0),0)</f>
        <v>0</v>
      </c>
      <c r="W3224">
        <f>VLOOKUP(RIGHT($V$1,5),Key!$A$9:$B$14,2,FALSE)</f>
        <v>10.199999999999999</v>
      </c>
      <c r="X3224">
        <f t="shared" si="254"/>
        <v>0</v>
      </c>
      <c r="Y3224">
        <f>VLOOKUP(RIGHT($X$1,5),Key!$A$9:$B$14,2,FALSE)</f>
        <v>3.7</v>
      </c>
      <c r="Z3224">
        <f t="shared" si="252"/>
        <v>10.199999999999999</v>
      </c>
      <c r="AA3224">
        <f t="shared" si="253"/>
        <v>0</v>
      </c>
    </row>
    <row r="3225" spans="1:27" x14ac:dyDescent="0.3">
      <c r="A3225">
        <v>100067</v>
      </c>
      <c r="B3225">
        <v>230922</v>
      </c>
      <c r="C3225" s="3">
        <v>44130.640277777777</v>
      </c>
      <c r="D3225">
        <v>3</v>
      </c>
      <c r="E3225">
        <v>2</v>
      </c>
      <c r="F3225" t="s">
        <v>26</v>
      </c>
      <c r="G3225">
        <v>1</v>
      </c>
      <c r="H3225">
        <v>63.8125</v>
      </c>
      <c r="I3225">
        <v>17.816410000000001</v>
      </c>
      <c r="J3225">
        <v>0.9921875</v>
      </c>
      <c r="K3225">
        <v>94.039060000000006</v>
      </c>
      <c r="L3225" s="3">
        <v>44130.39166666667</v>
      </c>
      <c r="M3225">
        <v>17.18</v>
      </c>
      <c r="N3225" t="s">
        <v>28</v>
      </c>
      <c r="P3225">
        <f>(C3225-Key!$B$1)*24</f>
        <v>0.31666666665114462</v>
      </c>
      <c r="Q3225">
        <f>(Key!$B$2-'17.1'!C3225)*24</f>
        <v>2.6333333333604969</v>
      </c>
      <c r="R3225" s="3">
        <f>C3225-(M3225-Key!$B$5)/(24*Key!$B$6)</f>
        <v>44130.626462962959</v>
      </c>
      <c r="S3225">
        <f>M3225-Key!$B$5</f>
        <v>14.92</v>
      </c>
      <c r="T3225" s="2">
        <f t="shared" si="250"/>
        <v>44129.638888888891</v>
      </c>
      <c r="U3225" t="str">
        <f t="shared" si="251"/>
        <v>10-25-2020 15:20</v>
      </c>
      <c r="V3225">
        <f>IFERROR(IF(W3225=Z3225,VLOOKUP($U3225,[1]C8842!$G$2:$M$145,3,FALSE),0),0)</f>
        <v>0</v>
      </c>
      <c r="W3225">
        <f>VLOOKUP(RIGHT($V$1,5),Key!$A$9:$B$14,2,FALSE)</f>
        <v>10.199999999999999</v>
      </c>
      <c r="X3225">
        <f t="shared" si="254"/>
        <v>0</v>
      </c>
      <c r="Y3225">
        <f>VLOOKUP(RIGHT($X$1,5),Key!$A$9:$B$14,2,FALSE)</f>
        <v>3.7</v>
      </c>
      <c r="Z3225">
        <f t="shared" si="252"/>
        <v>10.199999999999999</v>
      </c>
      <c r="AA3225">
        <f t="shared" si="253"/>
        <v>0</v>
      </c>
    </row>
    <row r="3226" spans="1:27" x14ac:dyDescent="0.3">
      <c r="A3226">
        <v>100067</v>
      </c>
      <c r="B3226">
        <v>230922</v>
      </c>
      <c r="C3226" s="3">
        <v>44130.640277777777</v>
      </c>
      <c r="D3226">
        <v>3</v>
      </c>
      <c r="E3226">
        <v>2</v>
      </c>
      <c r="F3226" t="s">
        <v>26</v>
      </c>
      <c r="G3226">
        <v>2</v>
      </c>
      <c r="H3226">
        <v>69.617189999999994</v>
      </c>
      <c r="I3226">
        <v>21.42578</v>
      </c>
      <c r="J3226">
        <v>1.046875</v>
      </c>
      <c r="K3226">
        <v>94.039060000000006</v>
      </c>
      <c r="L3226" s="3">
        <v>44130.39166666667</v>
      </c>
      <c r="M3226">
        <v>17.18</v>
      </c>
      <c r="N3226" t="s">
        <v>28</v>
      </c>
      <c r="P3226">
        <f>(C3226-Key!$B$1)*24</f>
        <v>0.31666666665114462</v>
      </c>
      <c r="Q3226">
        <f>(Key!$B$2-'17.1'!C3226)*24</f>
        <v>2.6333333333604969</v>
      </c>
      <c r="R3226" s="3">
        <f>C3226-(M3226-Key!$B$5)/(24*Key!$B$6)</f>
        <v>44130.626462962959</v>
      </c>
      <c r="S3226">
        <f>M3226-Key!$B$5</f>
        <v>14.92</v>
      </c>
      <c r="T3226" s="2">
        <f t="shared" si="250"/>
        <v>44129.638888888891</v>
      </c>
      <c r="U3226" t="str">
        <f t="shared" si="251"/>
        <v>10-25-2020 15:20</v>
      </c>
      <c r="V3226">
        <f>IFERROR(IF(W3226=Z3226,VLOOKUP($U3226,[1]C8842!$G$2:$M$145,3,FALSE),0),0)</f>
        <v>0</v>
      </c>
      <c r="W3226">
        <f>VLOOKUP(RIGHT($V$1,5),Key!$A$9:$B$14,2,FALSE)</f>
        <v>10.199999999999999</v>
      </c>
      <c r="X3226">
        <f t="shared" si="254"/>
        <v>0</v>
      </c>
      <c r="Y3226">
        <f>VLOOKUP(RIGHT($X$1,5),Key!$A$9:$B$14,2,FALSE)</f>
        <v>3.7</v>
      </c>
      <c r="Z3226">
        <f t="shared" si="252"/>
        <v>10.199999999999999</v>
      </c>
      <c r="AA3226">
        <f t="shared" si="253"/>
        <v>0</v>
      </c>
    </row>
    <row r="3227" spans="1:27" x14ac:dyDescent="0.3">
      <c r="A3227">
        <v>100067</v>
      </c>
      <c r="B3227">
        <v>230922</v>
      </c>
      <c r="C3227" s="3">
        <v>44130.640277777777</v>
      </c>
      <c r="D3227">
        <v>0</v>
      </c>
      <c r="E3227">
        <v>2</v>
      </c>
      <c r="F3227" t="s">
        <v>25</v>
      </c>
      <c r="G3227">
        <v>1</v>
      </c>
      <c r="H3227">
        <v>59.65625</v>
      </c>
      <c r="I3227">
        <v>16.117190000000001</v>
      </c>
      <c r="J3227">
        <v>0.984375</v>
      </c>
      <c r="K3227">
        <v>48.019530000000003</v>
      </c>
      <c r="L3227" s="3">
        <v>44130.39166666667</v>
      </c>
      <c r="M3227">
        <v>17.18</v>
      </c>
      <c r="N3227" t="s">
        <v>28</v>
      </c>
      <c r="P3227">
        <f>(C3227-Key!$B$1)*24</f>
        <v>0.31666666665114462</v>
      </c>
      <c r="Q3227">
        <f>(Key!$B$2-'17.1'!C3227)*24</f>
        <v>2.6333333333604969</v>
      </c>
      <c r="R3227" s="3">
        <f>C3227-(M3227-Key!$B$5)/(24*Key!$B$6)</f>
        <v>44130.626462962959</v>
      </c>
      <c r="S3227">
        <f>M3227-Key!$B$5</f>
        <v>14.92</v>
      </c>
      <c r="T3227" s="2">
        <f t="shared" si="250"/>
        <v>44129.638888888891</v>
      </c>
      <c r="U3227" t="str">
        <f t="shared" si="251"/>
        <v>10-25-2020 15:20</v>
      </c>
      <c r="V3227">
        <f>IFERROR(IF(W3227=Z3227,VLOOKUP($U3227,[1]C8842!$G$2:$M$145,3,FALSE),0),0)</f>
        <v>0</v>
      </c>
      <c r="W3227">
        <f>VLOOKUP(RIGHT($V$1,5),Key!$A$9:$B$14,2,FALSE)</f>
        <v>10.199999999999999</v>
      </c>
      <c r="X3227">
        <f t="shared" si="254"/>
        <v>0</v>
      </c>
      <c r="Y3227">
        <f>VLOOKUP(RIGHT($X$1,5),Key!$A$9:$B$14,2,FALSE)</f>
        <v>3.7</v>
      </c>
      <c r="Z3227">
        <f t="shared" si="252"/>
        <v>10.199999999999999</v>
      </c>
      <c r="AA3227">
        <f t="shared" si="253"/>
        <v>0</v>
      </c>
    </row>
    <row r="3228" spans="1:27" x14ac:dyDescent="0.3">
      <c r="A3228">
        <v>100067</v>
      </c>
      <c r="B3228">
        <v>230922</v>
      </c>
      <c r="C3228" s="3">
        <v>44130.640277777777</v>
      </c>
      <c r="D3228">
        <v>2</v>
      </c>
      <c r="E3228">
        <v>1</v>
      </c>
      <c r="F3228" t="s">
        <v>26</v>
      </c>
      <c r="G3228">
        <v>1</v>
      </c>
      <c r="H3228">
        <v>65.644530000000003</v>
      </c>
      <c r="I3228">
        <v>19.17578</v>
      </c>
      <c r="J3228">
        <v>1.019531</v>
      </c>
      <c r="K3228">
        <v>80.03125</v>
      </c>
      <c r="L3228" s="3">
        <v>44130.39166666667</v>
      </c>
      <c r="M3228">
        <v>17.18</v>
      </c>
      <c r="N3228" t="s">
        <v>28</v>
      </c>
      <c r="P3228">
        <f>(C3228-Key!$B$1)*24</f>
        <v>0.31666666665114462</v>
      </c>
      <c r="Q3228">
        <f>(Key!$B$2-'17.1'!C3228)*24</f>
        <v>2.6333333333604969</v>
      </c>
      <c r="R3228" s="3">
        <f>C3228-(M3228-Key!$B$5)/(24*Key!$B$6)</f>
        <v>44130.626462962959</v>
      </c>
      <c r="S3228">
        <f>M3228-Key!$B$5</f>
        <v>14.92</v>
      </c>
      <c r="T3228" s="2">
        <f t="shared" si="250"/>
        <v>44129.638888888891</v>
      </c>
      <c r="U3228" t="str">
        <f t="shared" si="251"/>
        <v>10-25-2020 15:20</v>
      </c>
      <c r="V3228">
        <f>IFERROR(IF(W3228=Z3228,VLOOKUP($U3228,[1]C8842!$G$2:$M$145,3,FALSE),0),0)</f>
        <v>0</v>
      </c>
      <c r="W3228">
        <f>VLOOKUP(RIGHT($V$1,5),Key!$A$9:$B$14,2,FALSE)</f>
        <v>10.199999999999999</v>
      </c>
      <c r="X3228">
        <f t="shared" si="254"/>
        <v>0</v>
      </c>
      <c r="Y3228">
        <f>VLOOKUP(RIGHT($X$1,5),Key!$A$9:$B$14,2,FALSE)</f>
        <v>3.7</v>
      </c>
      <c r="Z3228">
        <f t="shared" si="252"/>
        <v>10.199999999999999</v>
      </c>
      <c r="AA3228">
        <f t="shared" si="253"/>
        <v>0</v>
      </c>
    </row>
    <row r="3229" spans="1:27" x14ac:dyDescent="0.3">
      <c r="A3229">
        <v>100067</v>
      </c>
      <c r="B3229">
        <v>230922</v>
      </c>
      <c r="C3229" s="3">
        <v>44130.640277777777</v>
      </c>
      <c r="D3229">
        <v>3</v>
      </c>
      <c r="E3229">
        <v>2</v>
      </c>
      <c r="F3229" t="s">
        <v>26</v>
      </c>
      <c r="G3229">
        <v>1</v>
      </c>
      <c r="H3229">
        <v>63.945309999999999</v>
      </c>
      <c r="I3229">
        <v>17.265630000000002</v>
      </c>
      <c r="J3229">
        <v>0.96875</v>
      </c>
      <c r="K3229">
        <v>97.039060000000006</v>
      </c>
      <c r="L3229" s="3">
        <v>44130.39166666667</v>
      </c>
      <c r="M3229">
        <v>17.18</v>
      </c>
      <c r="N3229" t="s">
        <v>28</v>
      </c>
      <c r="P3229">
        <f>(C3229-Key!$B$1)*24</f>
        <v>0.31666666665114462</v>
      </c>
      <c r="Q3229">
        <f>(Key!$B$2-'17.1'!C3229)*24</f>
        <v>2.6333333333604969</v>
      </c>
      <c r="R3229" s="3">
        <f>C3229-(M3229-Key!$B$5)/(24*Key!$B$6)</f>
        <v>44130.626462962959</v>
      </c>
      <c r="S3229">
        <f>M3229-Key!$B$5</f>
        <v>14.92</v>
      </c>
      <c r="T3229" s="2">
        <f t="shared" si="250"/>
        <v>44129.638888888891</v>
      </c>
      <c r="U3229" t="str">
        <f t="shared" si="251"/>
        <v>10-25-2020 15:20</v>
      </c>
      <c r="V3229">
        <f>IFERROR(IF(W3229=Z3229,VLOOKUP($U3229,[1]C8842!$G$2:$M$145,3,FALSE),0),0)</f>
        <v>0</v>
      </c>
      <c r="W3229">
        <f>VLOOKUP(RIGHT($V$1,5),Key!$A$9:$B$14,2,FALSE)</f>
        <v>10.199999999999999</v>
      </c>
      <c r="X3229">
        <f t="shared" si="254"/>
        <v>0</v>
      </c>
      <c r="Y3229">
        <f>VLOOKUP(RIGHT($X$1,5),Key!$A$9:$B$14,2,FALSE)</f>
        <v>3.7</v>
      </c>
      <c r="Z3229">
        <f t="shared" si="252"/>
        <v>10.199999999999999</v>
      </c>
      <c r="AA3229">
        <f t="shared" si="253"/>
        <v>0</v>
      </c>
    </row>
    <row r="3230" spans="1:27" x14ac:dyDescent="0.3">
      <c r="A3230">
        <v>100067</v>
      </c>
      <c r="B3230">
        <v>230922</v>
      </c>
      <c r="C3230" s="3">
        <v>44130.640277777777</v>
      </c>
      <c r="D3230">
        <v>1</v>
      </c>
      <c r="E3230">
        <v>1</v>
      </c>
      <c r="F3230" t="s">
        <v>25</v>
      </c>
      <c r="G3230">
        <v>1</v>
      </c>
      <c r="H3230">
        <v>72.71875</v>
      </c>
      <c r="I3230">
        <v>19.148440000000001</v>
      </c>
      <c r="J3230">
        <v>0.91796880000000003</v>
      </c>
      <c r="K3230">
        <v>56.023440000000001</v>
      </c>
      <c r="L3230" s="3">
        <v>44130.39166666667</v>
      </c>
      <c r="M3230">
        <v>17.18</v>
      </c>
      <c r="N3230" t="s">
        <v>28</v>
      </c>
      <c r="P3230">
        <f>(C3230-Key!$B$1)*24</f>
        <v>0.31666666665114462</v>
      </c>
      <c r="Q3230">
        <f>(Key!$B$2-'17.1'!C3230)*24</f>
        <v>2.6333333333604969</v>
      </c>
      <c r="R3230" s="3">
        <f>C3230-(M3230-Key!$B$5)/(24*Key!$B$6)</f>
        <v>44130.626462962959</v>
      </c>
      <c r="S3230">
        <f>M3230-Key!$B$5</f>
        <v>14.92</v>
      </c>
      <c r="T3230" s="2">
        <f t="shared" si="250"/>
        <v>44129.638888888891</v>
      </c>
      <c r="U3230" t="str">
        <f t="shared" si="251"/>
        <v>10-25-2020 15:20</v>
      </c>
      <c r="V3230">
        <f>IFERROR(IF(W3230=Z3230,VLOOKUP($U3230,[1]C8842!$G$2:$M$145,3,FALSE),0),0)</f>
        <v>0</v>
      </c>
      <c r="W3230">
        <f>VLOOKUP(RIGHT($V$1,5),Key!$A$9:$B$14,2,FALSE)</f>
        <v>10.199999999999999</v>
      </c>
      <c r="X3230">
        <f t="shared" si="254"/>
        <v>0</v>
      </c>
      <c r="Y3230">
        <f>VLOOKUP(RIGHT($X$1,5),Key!$A$9:$B$14,2,FALSE)</f>
        <v>3.7</v>
      </c>
      <c r="Z3230">
        <f t="shared" si="252"/>
        <v>10.199999999999999</v>
      </c>
      <c r="AA3230">
        <f t="shared" si="253"/>
        <v>0</v>
      </c>
    </row>
    <row r="3231" spans="1:27" x14ac:dyDescent="0.3">
      <c r="A3231">
        <v>100067</v>
      </c>
      <c r="B3231">
        <v>230922</v>
      </c>
      <c r="C3231" s="3">
        <v>44130.640972222223</v>
      </c>
      <c r="D3231">
        <v>0</v>
      </c>
      <c r="E3231">
        <v>2</v>
      </c>
      <c r="F3231" t="s">
        <v>25</v>
      </c>
      <c r="G3231">
        <v>1</v>
      </c>
      <c r="H3231">
        <v>62.679690000000001</v>
      </c>
      <c r="I3231">
        <v>17.589839999999999</v>
      </c>
      <c r="J3231">
        <v>1</v>
      </c>
      <c r="K3231">
        <v>47.019530000000003</v>
      </c>
      <c r="L3231" s="3">
        <v>44130.39166666667</v>
      </c>
      <c r="M3231">
        <v>17.18</v>
      </c>
      <c r="N3231" t="s">
        <v>28</v>
      </c>
      <c r="P3231">
        <f>(C3231-Key!$B$1)*24</f>
        <v>0.33333333337213844</v>
      </c>
      <c r="Q3231">
        <f>(Key!$B$2-'17.1'!C3231)*24</f>
        <v>2.6166666666395031</v>
      </c>
      <c r="R3231" s="3">
        <f>C3231-(M3231-Key!$B$5)/(24*Key!$B$6)</f>
        <v>44130.627157407405</v>
      </c>
      <c r="S3231">
        <f>M3231-Key!$B$5</f>
        <v>14.92</v>
      </c>
      <c r="T3231" s="2">
        <f t="shared" si="250"/>
        <v>44129.638888888891</v>
      </c>
      <c r="U3231" t="str">
        <f t="shared" si="251"/>
        <v>10-25-2020 15:20</v>
      </c>
      <c r="V3231">
        <f>IFERROR(IF(W3231=Z3231,VLOOKUP($U3231,[1]C8842!$G$2:$M$145,3,FALSE),0),0)</f>
        <v>0</v>
      </c>
      <c r="W3231">
        <f>VLOOKUP(RIGHT($V$1,5),Key!$A$9:$B$14,2,FALSE)</f>
        <v>10.199999999999999</v>
      </c>
      <c r="X3231">
        <f t="shared" si="254"/>
        <v>0</v>
      </c>
      <c r="Y3231">
        <f>VLOOKUP(RIGHT($X$1,5),Key!$A$9:$B$14,2,FALSE)</f>
        <v>3.7</v>
      </c>
      <c r="Z3231">
        <f t="shared" si="252"/>
        <v>10.199999999999999</v>
      </c>
      <c r="AA3231">
        <f t="shared" si="253"/>
        <v>0</v>
      </c>
    </row>
    <row r="3232" spans="1:27" x14ac:dyDescent="0.3">
      <c r="A3232">
        <v>100067</v>
      </c>
      <c r="B3232">
        <v>230922</v>
      </c>
      <c r="C3232" s="3">
        <v>44130.640972222223</v>
      </c>
      <c r="D3232">
        <v>2</v>
      </c>
      <c r="E3232">
        <v>1</v>
      </c>
      <c r="F3232" t="s">
        <v>26</v>
      </c>
      <c r="G3232">
        <v>1</v>
      </c>
      <c r="H3232">
        <v>67.054689999999994</v>
      </c>
      <c r="I3232">
        <v>15.94922</v>
      </c>
      <c r="J3232">
        <v>0.8671875</v>
      </c>
      <c r="K3232">
        <v>81.035160000000005</v>
      </c>
      <c r="L3232" s="3">
        <v>44130.39166666667</v>
      </c>
      <c r="M3232">
        <v>17.18</v>
      </c>
      <c r="N3232" t="s">
        <v>28</v>
      </c>
      <c r="P3232">
        <f>(C3232-Key!$B$1)*24</f>
        <v>0.33333333337213844</v>
      </c>
      <c r="Q3232">
        <f>(Key!$B$2-'17.1'!C3232)*24</f>
        <v>2.6166666666395031</v>
      </c>
      <c r="R3232" s="3">
        <f>C3232-(M3232-Key!$B$5)/(24*Key!$B$6)</f>
        <v>44130.627157407405</v>
      </c>
      <c r="S3232">
        <f>M3232-Key!$B$5</f>
        <v>14.92</v>
      </c>
      <c r="T3232" s="2">
        <f t="shared" si="250"/>
        <v>44129.638888888891</v>
      </c>
      <c r="U3232" t="str">
        <f t="shared" si="251"/>
        <v>10-25-2020 15:20</v>
      </c>
      <c r="V3232">
        <f>IFERROR(IF(W3232=Z3232,VLOOKUP($U3232,[1]C8842!$G$2:$M$145,3,FALSE),0),0)</f>
        <v>0</v>
      </c>
      <c r="W3232">
        <f>VLOOKUP(RIGHT($V$1,5),Key!$A$9:$B$14,2,FALSE)</f>
        <v>10.199999999999999</v>
      </c>
      <c r="X3232">
        <f t="shared" si="254"/>
        <v>0</v>
      </c>
      <c r="Y3232">
        <f>VLOOKUP(RIGHT($X$1,5),Key!$A$9:$B$14,2,FALSE)</f>
        <v>3.7</v>
      </c>
      <c r="Z3232">
        <f t="shared" si="252"/>
        <v>10.199999999999999</v>
      </c>
      <c r="AA3232">
        <f t="shared" si="253"/>
        <v>0</v>
      </c>
    </row>
    <row r="3233" spans="1:27" x14ac:dyDescent="0.3">
      <c r="A3233">
        <v>100067</v>
      </c>
      <c r="B3233">
        <v>230922</v>
      </c>
      <c r="C3233" s="3">
        <v>44130.640972222223</v>
      </c>
      <c r="D3233">
        <v>3</v>
      </c>
      <c r="E3233">
        <v>2</v>
      </c>
      <c r="F3233" t="s">
        <v>26</v>
      </c>
      <c r="G3233">
        <v>2</v>
      </c>
      <c r="H3233">
        <v>62.558590000000002</v>
      </c>
      <c r="I3233">
        <v>20.410160000000001</v>
      </c>
      <c r="J3233">
        <v>1.121094</v>
      </c>
      <c r="K3233">
        <v>94.039060000000006</v>
      </c>
      <c r="L3233" s="3">
        <v>44130.39166666667</v>
      </c>
      <c r="M3233">
        <v>17.18</v>
      </c>
      <c r="N3233" t="s">
        <v>28</v>
      </c>
      <c r="P3233">
        <f>(C3233-Key!$B$1)*24</f>
        <v>0.33333333337213844</v>
      </c>
      <c r="Q3233">
        <f>(Key!$B$2-'17.1'!C3233)*24</f>
        <v>2.6166666666395031</v>
      </c>
      <c r="R3233" s="3">
        <f>C3233-(M3233-Key!$B$5)/(24*Key!$B$6)</f>
        <v>44130.627157407405</v>
      </c>
      <c r="S3233">
        <f>M3233-Key!$B$5</f>
        <v>14.92</v>
      </c>
      <c r="T3233" s="2">
        <f t="shared" si="250"/>
        <v>44129.638888888891</v>
      </c>
      <c r="U3233" t="str">
        <f t="shared" si="251"/>
        <v>10-25-2020 15:20</v>
      </c>
      <c r="V3233">
        <f>IFERROR(IF(W3233=Z3233,VLOOKUP($U3233,[1]C8842!$G$2:$M$145,3,FALSE),0),0)</f>
        <v>0</v>
      </c>
      <c r="W3233">
        <f>VLOOKUP(RIGHT($V$1,5),Key!$A$9:$B$14,2,FALSE)</f>
        <v>10.199999999999999</v>
      </c>
      <c r="X3233">
        <f t="shared" si="254"/>
        <v>0</v>
      </c>
      <c r="Y3233">
        <f>VLOOKUP(RIGHT($X$1,5),Key!$A$9:$B$14,2,FALSE)</f>
        <v>3.7</v>
      </c>
      <c r="Z3233">
        <f t="shared" si="252"/>
        <v>10.199999999999999</v>
      </c>
      <c r="AA3233">
        <f t="shared" si="253"/>
        <v>0</v>
      </c>
    </row>
    <row r="3234" spans="1:27" x14ac:dyDescent="0.3">
      <c r="A3234">
        <v>100067</v>
      </c>
      <c r="B3234">
        <v>230922</v>
      </c>
      <c r="C3234" s="3">
        <v>44130.640972222223</v>
      </c>
      <c r="D3234">
        <v>2</v>
      </c>
      <c r="E3234">
        <v>1</v>
      </c>
      <c r="F3234" t="s">
        <v>26</v>
      </c>
      <c r="G3234">
        <v>1</v>
      </c>
      <c r="H3234">
        <v>69.019530000000003</v>
      </c>
      <c r="I3234">
        <v>18.878910000000001</v>
      </c>
      <c r="J3234">
        <v>0.95703130000000003</v>
      </c>
      <c r="K3234">
        <v>81.035160000000005</v>
      </c>
      <c r="L3234" s="3">
        <v>44130.39166666667</v>
      </c>
      <c r="M3234">
        <v>17.18</v>
      </c>
      <c r="N3234" t="s">
        <v>28</v>
      </c>
      <c r="P3234">
        <f>(C3234-Key!$B$1)*24</f>
        <v>0.33333333337213844</v>
      </c>
      <c r="Q3234">
        <f>(Key!$B$2-'17.1'!C3234)*24</f>
        <v>2.6166666666395031</v>
      </c>
      <c r="R3234" s="3">
        <f>C3234-(M3234-Key!$B$5)/(24*Key!$B$6)</f>
        <v>44130.627157407405</v>
      </c>
      <c r="S3234">
        <f>M3234-Key!$B$5</f>
        <v>14.92</v>
      </c>
      <c r="T3234" s="2">
        <f t="shared" si="250"/>
        <v>44129.638888888891</v>
      </c>
      <c r="U3234" t="str">
        <f t="shared" si="251"/>
        <v>10-25-2020 15:20</v>
      </c>
      <c r="V3234">
        <f>IFERROR(IF(W3234=Z3234,VLOOKUP($U3234,[1]C8842!$G$2:$M$145,3,FALSE),0),0)</f>
        <v>0</v>
      </c>
      <c r="W3234">
        <f>VLOOKUP(RIGHT($V$1,5),Key!$A$9:$B$14,2,FALSE)</f>
        <v>10.199999999999999</v>
      </c>
      <c r="X3234">
        <f t="shared" si="254"/>
        <v>0</v>
      </c>
      <c r="Y3234">
        <f>VLOOKUP(RIGHT($X$1,5),Key!$A$9:$B$14,2,FALSE)</f>
        <v>3.7</v>
      </c>
      <c r="Z3234">
        <f t="shared" si="252"/>
        <v>10.199999999999999</v>
      </c>
      <c r="AA3234">
        <f t="shared" si="253"/>
        <v>0</v>
      </c>
    </row>
    <row r="3235" spans="1:27" x14ac:dyDescent="0.3">
      <c r="A3235">
        <v>100067</v>
      </c>
      <c r="B3235">
        <v>230922</v>
      </c>
      <c r="C3235" s="3">
        <v>44130.640972222223</v>
      </c>
      <c r="D3235">
        <v>0</v>
      </c>
      <c r="E3235">
        <v>2</v>
      </c>
      <c r="F3235" t="s">
        <v>25</v>
      </c>
      <c r="G3235">
        <v>1</v>
      </c>
      <c r="H3235">
        <v>61.683590000000002</v>
      </c>
      <c r="I3235">
        <v>14.84375</v>
      </c>
      <c r="J3235">
        <v>0.8984375</v>
      </c>
      <c r="K3235">
        <v>46.019530000000003</v>
      </c>
      <c r="L3235" s="3">
        <v>44130.39166666667</v>
      </c>
      <c r="M3235">
        <v>17.18</v>
      </c>
      <c r="N3235" t="s">
        <v>28</v>
      </c>
      <c r="P3235">
        <f>(C3235-Key!$B$1)*24</f>
        <v>0.33333333337213844</v>
      </c>
      <c r="Q3235">
        <f>(Key!$B$2-'17.1'!C3235)*24</f>
        <v>2.6166666666395031</v>
      </c>
      <c r="R3235" s="3">
        <f>C3235-(M3235-Key!$B$5)/(24*Key!$B$6)</f>
        <v>44130.627157407405</v>
      </c>
      <c r="S3235">
        <f>M3235-Key!$B$5</f>
        <v>14.92</v>
      </c>
      <c r="T3235" s="2">
        <f t="shared" si="250"/>
        <v>44129.638888888891</v>
      </c>
      <c r="U3235" t="str">
        <f t="shared" si="251"/>
        <v>10-25-2020 15:20</v>
      </c>
      <c r="V3235">
        <f>IFERROR(IF(W3235=Z3235,VLOOKUP($U3235,[1]C8842!$G$2:$M$145,3,FALSE),0),0)</f>
        <v>0</v>
      </c>
      <c r="W3235">
        <f>VLOOKUP(RIGHT($V$1,5),Key!$A$9:$B$14,2,FALSE)</f>
        <v>10.199999999999999</v>
      </c>
      <c r="X3235">
        <f t="shared" si="254"/>
        <v>0</v>
      </c>
      <c r="Y3235">
        <f>VLOOKUP(RIGHT($X$1,5),Key!$A$9:$B$14,2,FALSE)</f>
        <v>3.7</v>
      </c>
      <c r="Z3235">
        <f t="shared" si="252"/>
        <v>10.199999999999999</v>
      </c>
      <c r="AA3235">
        <f t="shared" si="253"/>
        <v>0</v>
      </c>
    </row>
    <row r="3236" spans="1:27" x14ac:dyDescent="0.3">
      <c r="A3236">
        <v>100067</v>
      </c>
      <c r="B3236">
        <v>230922</v>
      </c>
      <c r="C3236" s="3">
        <v>44130.640972222223</v>
      </c>
      <c r="D3236">
        <v>3</v>
      </c>
      <c r="E3236">
        <v>2</v>
      </c>
      <c r="F3236" t="s">
        <v>26</v>
      </c>
      <c r="G3236">
        <v>1</v>
      </c>
      <c r="H3236">
        <v>64.75</v>
      </c>
      <c r="I3236">
        <v>19.839839999999999</v>
      </c>
      <c r="J3236">
        <v>1.0625</v>
      </c>
      <c r="K3236">
        <v>92.039060000000006</v>
      </c>
      <c r="L3236" s="3">
        <v>44130.39166666667</v>
      </c>
      <c r="M3236">
        <v>17.18</v>
      </c>
      <c r="N3236" t="s">
        <v>28</v>
      </c>
      <c r="P3236">
        <f>(C3236-Key!$B$1)*24</f>
        <v>0.33333333337213844</v>
      </c>
      <c r="Q3236">
        <f>(Key!$B$2-'17.1'!C3236)*24</f>
        <v>2.6166666666395031</v>
      </c>
      <c r="R3236" s="3">
        <f>C3236-(M3236-Key!$B$5)/(24*Key!$B$6)</f>
        <v>44130.627157407405</v>
      </c>
      <c r="S3236">
        <f>M3236-Key!$B$5</f>
        <v>14.92</v>
      </c>
      <c r="T3236" s="2">
        <f t="shared" si="250"/>
        <v>44129.638888888891</v>
      </c>
      <c r="U3236" t="str">
        <f t="shared" si="251"/>
        <v>10-25-2020 15:20</v>
      </c>
      <c r="V3236">
        <f>IFERROR(IF(W3236=Z3236,VLOOKUP($U3236,[1]C8842!$G$2:$M$145,3,FALSE),0),0)</f>
        <v>0</v>
      </c>
      <c r="W3236">
        <f>VLOOKUP(RIGHT($V$1,5),Key!$A$9:$B$14,2,FALSE)</f>
        <v>10.199999999999999</v>
      </c>
      <c r="X3236">
        <f t="shared" si="254"/>
        <v>0</v>
      </c>
      <c r="Y3236">
        <f>VLOOKUP(RIGHT($X$1,5),Key!$A$9:$B$14,2,FALSE)</f>
        <v>3.7</v>
      </c>
      <c r="Z3236">
        <f t="shared" si="252"/>
        <v>10.199999999999999</v>
      </c>
      <c r="AA3236">
        <f t="shared" si="253"/>
        <v>0</v>
      </c>
    </row>
    <row r="3237" spans="1:27" x14ac:dyDescent="0.3">
      <c r="A3237">
        <v>100067</v>
      </c>
      <c r="B3237">
        <v>230922</v>
      </c>
      <c r="C3237" s="3">
        <v>44130.640972222223</v>
      </c>
      <c r="D3237">
        <v>1</v>
      </c>
      <c r="E3237">
        <v>1</v>
      </c>
      <c r="F3237" t="s">
        <v>25</v>
      </c>
      <c r="G3237">
        <v>1</v>
      </c>
      <c r="H3237">
        <v>68.089839999999995</v>
      </c>
      <c r="I3237">
        <v>17.38672</v>
      </c>
      <c r="J3237">
        <v>0.9140625</v>
      </c>
      <c r="K3237">
        <v>57.023440000000001</v>
      </c>
      <c r="L3237" s="3">
        <v>44130.39166666667</v>
      </c>
      <c r="M3237">
        <v>17.18</v>
      </c>
      <c r="N3237" t="s">
        <v>28</v>
      </c>
      <c r="P3237">
        <f>(C3237-Key!$B$1)*24</f>
        <v>0.33333333337213844</v>
      </c>
      <c r="Q3237">
        <f>(Key!$B$2-'17.1'!C3237)*24</f>
        <v>2.6166666666395031</v>
      </c>
      <c r="R3237" s="3">
        <f>C3237-(M3237-Key!$B$5)/(24*Key!$B$6)</f>
        <v>44130.627157407405</v>
      </c>
      <c r="S3237">
        <f>M3237-Key!$B$5</f>
        <v>14.92</v>
      </c>
      <c r="T3237" s="2">
        <f t="shared" si="250"/>
        <v>44129.638888888891</v>
      </c>
      <c r="U3237" t="str">
        <f t="shared" si="251"/>
        <v>10-25-2020 15:20</v>
      </c>
      <c r="V3237">
        <f>IFERROR(IF(W3237=Z3237,VLOOKUP($U3237,[1]C8842!$G$2:$M$145,3,FALSE),0),0)</f>
        <v>0</v>
      </c>
      <c r="W3237">
        <f>VLOOKUP(RIGHT($V$1,5),Key!$A$9:$B$14,2,FALSE)</f>
        <v>10.199999999999999</v>
      </c>
      <c r="X3237">
        <f t="shared" si="254"/>
        <v>0</v>
      </c>
      <c r="Y3237">
        <f>VLOOKUP(RIGHT($X$1,5),Key!$A$9:$B$14,2,FALSE)</f>
        <v>3.7</v>
      </c>
      <c r="Z3237">
        <f t="shared" si="252"/>
        <v>10.199999999999999</v>
      </c>
      <c r="AA3237">
        <f t="shared" si="253"/>
        <v>0</v>
      </c>
    </row>
    <row r="3238" spans="1:27" x14ac:dyDescent="0.3">
      <c r="A3238">
        <v>100067</v>
      </c>
      <c r="B3238">
        <v>230922</v>
      </c>
      <c r="C3238" s="3">
        <v>44130.640972222223</v>
      </c>
      <c r="D3238">
        <v>3</v>
      </c>
      <c r="E3238">
        <v>2</v>
      </c>
      <c r="F3238" t="s">
        <v>26</v>
      </c>
      <c r="G3238">
        <v>3</v>
      </c>
      <c r="H3238">
        <v>65.035160000000005</v>
      </c>
      <c r="I3238">
        <v>41.4375</v>
      </c>
      <c r="J3238">
        <v>1.941406</v>
      </c>
      <c r="K3238">
        <v>92.039060000000006</v>
      </c>
      <c r="L3238" s="3">
        <v>44130.39166666667</v>
      </c>
      <c r="M3238">
        <v>17.18</v>
      </c>
      <c r="N3238" t="s">
        <v>28</v>
      </c>
      <c r="P3238">
        <f>(C3238-Key!$B$1)*24</f>
        <v>0.33333333337213844</v>
      </c>
      <c r="Q3238">
        <f>(Key!$B$2-'17.1'!C3238)*24</f>
        <v>2.6166666666395031</v>
      </c>
      <c r="R3238" s="3">
        <f>C3238-(M3238-Key!$B$5)/(24*Key!$B$6)</f>
        <v>44130.627157407405</v>
      </c>
      <c r="S3238">
        <f>M3238-Key!$B$5</f>
        <v>14.92</v>
      </c>
      <c r="T3238" s="2">
        <f t="shared" si="250"/>
        <v>44129.638888888891</v>
      </c>
      <c r="U3238" t="str">
        <f t="shared" si="251"/>
        <v>10-25-2020 15:20</v>
      </c>
      <c r="V3238">
        <f>IFERROR(IF(W3238=Z3238,VLOOKUP($U3238,[1]C8842!$G$2:$M$145,3,FALSE),0),0)</f>
        <v>0</v>
      </c>
      <c r="W3238">
        <f>VLOOKUP(RIGHT($V$1,5),Key!$A$9:$B$14,2,FALSE)</f>
        <v>10.199999999999999</v>
      </c>
      <c r="X3238">
        <f t="shared" si="254"/>
        <v>0</v>
      </c>
      <c r="Y3238">
        <f>VLOOKUP(RIGHT($X$1,5),Key!$A$9:$B$14,2,FALSE)</f>
        <v>3.7</v>
      </c>
      <c r="Z3238">
        <f t="shared" si="252"/>
        <v>10.199999999999999</v>
      </c>
      <c r="AA3238">
        <f t="shared" si="253"/>
        <v>0</v>
      </c>
    </row>
    <row r="3239" spans="1:27" x14ac:dyDescent="0.3">
      <c r="A3239">
        <v>100067</v>
      </c>
      <c r="B3239">
        <v>230922</v>
      </c>
      <c r="C3239" s="3">
        <v>44130.640972222223</v>
      </c>
      <c r="D3239">
        <v>0</v>
      </c>
      <c r="E3239">
        <v>2</v>
      </c>
      <c r="F3239" t="s">
        <v>25</v>
      </c>
      <c r="G3239">
        <v>1</v>
      </c>
      <c r="H3239">
        <v>61.945309999999999</v>
      </c>
      <c r="I3239">
        <v>18.25</v>
      </c>
      <c r="J3239">
        <v>1.0390630000000001</v>
      </c>
      <c r="K3239">
        <v>46.019530000000003</v>
      </c>
      <c r="L3239" s="3">
        <v>44130.39166666667</v>
      </c>
      <c r="M3239">
        <v>17.18</v>
      </c>
      <c r="N3239" t="s">
        <v>28</v>
      </c>
      <c r="P3239">
        <f>(C3239-Key!$B$1)*24</f>
        <v>0.33333333337213844</v>
      </c>
      <c r="Q3239">
        <f>(Key!$B$2-'17.1'!C3239)*24</f>
        <v>2.6166666666395031</v>
      </c>
      <c r="R3239" s="3">
        <f>C3239-(M3239-Key!$B$5)/(24*Key!$B$6)</f>
        <v>44130.627157407405</v>
      </c>
      <c r="S3239">
        <f>M3239-Key!$B$5</f>
        <v>14.92</v>
      </c>
      <c r="T3239" s="2">
        <f t="shared" si="250"/>
        <v>44129.638888888891</v>
      </c>
      <c r="U3239" t="str">
        <f t="shared" si="251"/>
        <v>10-25-2020 15:20</v>
      </c>
      <c r="V3239">
        <f>IFERROR(IF(W3239=Z3239,VLOOKUP($U3239,[1]C8842!$G$2:$M$145,3,FALSE),0),0)</f>
        <v>0</v>
      </c>
      <c r="W3239">
        <f>VLOOKUP(RIGHT($V$1,5),Key!$A$9:$B$14,2,FALSE)</f>
        <v>10.199999999999999</v>
      </c>
      <c r="X3239">
        <f t="shared" si="254"/>
        <v>0</v>
      </c>
      <c r="Y3239">
        <f>VLOOKUP(RIGHT($X$1,5),Key!$A$9:$B$14,2,FALSE)</f>
        <v>3.7</v>
      </c>
      <c r="Z3239">
        <f t="shared" si="252"/>
        <v>10.199999999999999</v>
      </c>
      <c r="AA3239">
        <f t="shared" si="253"/>
        <v>0</v>
      </c>
    </row>
    <row r="3240" spans="1:27" x14ac:dyDescent="0.3">
      <c r="A3240">
        <v>100067</v>
      </c>
      <c r="B3240">
        <v>230922</v>
      </c>
      <c r="C3240" s="3">
        <v>44130.640972222223</v>
      </c>
      <c r="D3240">
        <v>0</v>
      </c>
      <c r="E3240">
        <v>2</v>
      </c>
      <c r="F3240" t="s">
        <v>25</v>
      </c>
      <c r="G3240">
        <v>1</v>
      </c>
      <c r="H3240">
        <v>59.675780000000003</v>
      </c>
      <c r="I3240">
        <v>15.92578</v>
      </c>
      <c r="J3240">
        <v>0.9765625</v>
      </c>
      <c r="K3240">
        <v>46.019530000000003</v>
      </c>
      <c r="L3240" s="3">
        <v>44130.39166666667</v>
      </c>
      <c r="M3240">
        <v>17.18</v>
      </c>
      <c r="N3240" t="s">
        <v>28</v>
      </c>
      <c r="P3240">
        <f>(C3240-Key!$B$1)*24</f>
        <v>0.33333333337213844</v>
      </c>
      <c r="Q3240">
        <f>(Key!$B$2-'17.1'!C3240)*24</f>
        <v>2.6166666666395031</v>
      </c>
      <c r="R3240" s="3">
        <f>C3240-(M3240-Key!$B$5)/(24*Key!$B$6)</f>
        <v>44130.627157407405</v>
      </c>
      <c r="S3240">
        <f>M3240-Key!$B$5</f>
        <v>14.92</v>
      </c>
      <c r="T3240" s="2">
        <f t="shared" si="250"/>
        <v>44129.638888888891</v>
      </c>
      <c r="U3240" t="str">
        <f t="shared" si="251"/>
        <v>10-25-2020 15:20</v>
      </c>
      <c r="V3240">
        <f>IFERROR(IF(W3240=Z3240,VLOOKUP($U3240,[1]C8842!$G$2:$M$145,3,FALSE),0),0)</f>
        <v>0</v>
      </c>
      <c r="W3240">
        <f>VLOOKUP(RIGHT($V$1,5),Key!$A$9:$B$14,2,FALSE)</f>
        <v>10.199999999999999</v>
      </c>
      <c r="X3240">
        <f t="shared" si="254"/>
        <v>0</v>
      </c>
      <c r="Y3240">
        <f>VLOOKUP(RIGHT($X$1,5),Key!$A$9:$B$14,2,FALSE)</f>
        <v>3.7</v>
      </c>
      <c r="Z3240">
        <f t="shared" si="252"/>
        <v>10.199999999999999</v>
      </c>
      <c r="AA3240">
        <f t="shared" si="253"/>
        <v>0</v>
      </c>
    </row>
    <row r="3241" spans="1:27" x14ac:dyDescent="0.3">
      <c r="A3241">
        <v>100067</v>
      </c>
      <c r="B3241">
        <v>230922</v>
      </c>
      <c r="C3241" s="3">
        <v>44130.640972222223</v>
      </c>
      <c r="D3241">
        <v>1</v>
      </c>
      <c r="E3241">
        <v>1</v>
      </c>
      <c r="F3241" t="s">
        <v>25</v>
      </c>
      <c r="G3241">
        <v>1</v>
      </c>
      <c r="H3241">
        <v>65.433589999999995</v>
      </c>
      <c r="I3241">
        <v>15.53125</v>
      </c>
      <c r="J3241">
        <v>0.875</v>
      </c>
      <c r="K3241">
        <v>58.023440000000001</v>
      </c>
      <c r="L3241" s="3">
        <v>44130.39166666667</v>
      </c>
      <c r="M3241">
        <v>17.18</v>
      </c>
      <c r="N3241" t="s">
        <v>28</v>
      </c>
      <c r="P3241">
        <f>(C3241-Key!$B$1)*24</f>
        <v>0.33333333337213844</v>
      </c>
      <c r="Q3241">
        <f>(Key!$B$2-'17.1'!C3241)*24</f>
        <v>2.6166666666395031</v>
      </c>
      <c r="R3241" s="3">
        <f>C3241-(M3241-Key!$B$5)/(24*Key!$B$6)</f>
        <v>44130.627157407405</v>
      </c>
      <c r="S3241">
        <f>M3241-Key!$B$5</f>
        <v>14.92</v>
      </c>
      <c r="T3241" s="2">
        <f t="shared" si="250"/>
        <v>44129.638888888891</v>
      </c>
      <c r="U3241" t="str">
        <f t="shared" si="251"/>
        <v>10-25-2020 15:20</v>
      </c>
      <c r="V3241">
        <f>IFERROR(IF(W3241=Z3241,VLOOKUP($U3241,[1]C8842!$G$2:$M$145,3,FALSE),0),0)</f>
        <v>0</v>
      </c>
      <c r="W3241">
        <f>VLOOKUP(RIGHT($V$1,5),Key!$A$9:$B$14,2,FALSE)</f>
        <v>10.199999999999999</v>
      </c>
      <c r="X3241">
        <f t="shared" si="254"/>
        <v>0</v>
      </c>
      <c r="Y3241">
        <f>VLOOKUP(RIGHT($X$1,5),Key!$A$9:$B$14,2,FALSE)</f>
        <v>3.7</v>
      </c>
      <c r="Z3241">
        <f t="shared" si="252"/>
        <v>10.199999999999999</v>
      </c>
      <c r="AA3241">
        <f t="shared" si="253"/>
        <v>0</v>
      </c>
    </row>
    <row r="3242" spans="1:27" x14ac:dyDescent="0.3">
      <c r="A3242">
        <v>100067</v>
      </c>
      <c r="B3242">
        <v>230922</v>
      </c>
      <c r="C3242" s="3">
        <v>44130.640972222223</v>
      </c>
      <c r="D3242">
        <v>3</v>
      </c>
      <c r="E3242">
        <v>2</v>
      </c>
      <c r="F3242" t="s">
        <v>26</v>
      </c>
      <c r="G3242">
        <v>1</v>
      </c>
      <c r="H3242">
        <v>72.667969999999997</v>
      </c>
      <c r="I3242">
        <v>14.351559999999999</v>
      </c>
      <c r="J3242">
        <v>0.7421875</v>
      </c>
      <c r="K3242">
        <v>94.039060000000006</v>
      </c>
      <c r="L3242" s="3">
        <v>44130.39166666667</v>
      </c>
      <c r="M3242">
        <v>17.18</v>
      </c>
      <c r="N3242" t="s">
        <v>28</v>
      </c>
      <c r="P3242">
        <f>(C3242-Key!$B$1)*24</f>
        <v>0.33333333337213844</v>
      </c>
      <c r="Q3242">
        <f>(Key!$B$2-'17.1'!C3242)*24</f>
        <v>2.6166666666395031</v>
      </c>
      <c r="R3242" s="3">
        <f>C3242-(M3242-Key!$B$5)/(24*Key!$B$6)</f>
        <v>44130.627157407405</v>
      </c>
      <c r="S3242">
        <f>M3242-Key!$B$5</f>
        <v>14.92</v>
      </c>
      <c r="T3242" s="2">
        <f t="shared" si="250"/>
        <v>44129.638888888891</v>
      </c>
      <c r="U3242" t="str">
        <f t="shared" si="251"/>
        <v>10-25-2020 15:20</v>
      </c>
      <c r="V3242">
        <f>IFERROR(IF(W3242=Z3242,VLOOKUP($U3242,[1]C8842!$G$2:$M$145,3,FALSE),0),0)</f>
        <v>0</v>
      </c>
      <c r="W3242">
        <f>VLOOKUP(RIGHT($V$1,5),Key!$A$9:$B$14,2,FALSE)</f>
        <v>10.199999999999999</v>
      </c>
      <c r="X3242">
        <f t="shared" si="254"/>
        <v>0</v>
      </c>
      <c r="Y3242">
        <f>VLOOKUP(RIGHT($X$1,5),Key!$A$9:$B$14,2,FALSE)</f>
        <v>3.7</v>
      </c>
      <c r="Z3242">
        <f t="shared" si="252"/>
        <v>10.199999999999999</v>
      </c>
      <c r="AA3242">
        <f t="shared" si="253"/>
        <v>0</v>
      </c>
    </row>
    <row r="3243" spans="1:27" x14ac:dyDescent="0.3">
      <c r="A3243">
        <v>100067</v>
      </c>
      <c r="B3243">
        <v>230922</v>
      </c>
      <c r="C3243" s="3">
        <v>44130.640972222223</v>
      </c>
      <c r="D3243">
        <v>2</v>
      </c>
      <c r="E3243">
        <v>1</v>
      </c>
      <c r="F3243" t="s">
        <v>26</v>
      </c>
      <c r="G3243">
        <v>1</v>
      </c>
      <c r="H3243">
        <v>68.699219999999997</v>
      </c>
      <c r="I3243">
        <v>15.98828</v>
      </c>
      <c r="J3243">
        <v>0.8515625</v>
      </c>
      <c r="K3243">
        <v>82.035160000000005</v>
      </c>
      <c r="L3243" s="3">
        <v>44130.39166666667</v>
      </c>
      <c r="M3243">
        <v>17.18</v>
      </c>
      <c r="N3243" t="s">
        <v>28</v>
      </c>
      <c r="P3243">
        <f>(C3243-Key!$B$1)*24</f>
        <v>0.33333333337213844</v>
      </c>
      <c r="Q3243">
        <f>(Key!$B$2-'17.1'!C3243)*24</f>
        <v>2.6166666666395031</v>
      </c>
      <c r="R3243" s="3">
        <f>C3243-(M3243-Key!$B$5)/(24*Key!$B$6)</f>
        <v>44130.627157407405</v>
      </c>
      <c r="S3243">
        <f>M3243-Key!$B$5</f>
        <v>14.92</v>
      </c>
      <c r="T3243" s="2">
        <f t="shared" si="250"/>
        <v>44129.638888888891</v>
      </c>
      <c r="U3243" t="str">
        <f t="shared" si="251"/>
        <v>10-25-2020 15:20</v>
      </c>
      <c r="V3243">
        <f>IFERROR(IF(W3243=Z3243,VLOOKUP($U3243,[1]C8842!$G$2:$M$145,3,FALSE),0),0)</f>
        <v>0</v>
      </c>
      <c r="W3243">
        <f>VLOOKUP(RIGHT($V$1,5),Key!$A$9:$B$14,2,FALSE)</f>
        <v>10.199999999999999</v>
      </c>
      <c r="X3243">
        <f t="shared" si="254"/>
        <v>0</v>
      </c>
      <c r="Y3243">
        <f>VLOOKUP(RIGHT($X$1,5),Key!$A$9:$B$14,2,FALSE)</f>
        <v>3.7</v>
      </c>
      <c r="Z3243">
        <f t="shared" si="252"/>
        <v>10.199999999999999</v>
      </c>
      <c r="AA3243">
        <f t="shared" si="253"/>
        <v>0</v>
      </c>
    </row>
    <row r="3244" spans="1:27" x14ac:dyDescent="0.3">
      <c r="A3244">
        <v>100067</v>
      </c>
      <c r="B3244">
        <v>230922</v>
      </c>
      <c r="C3244" s="3">
        <v>44130.640972222223</v>
      </c>
      <c r="D3244">
        <v>3</v>
      </c>
      <c r="E3244">
        <v>2</v>
      </c>
      <c r="F3244" t="s">
        <v>26</v>
      </c>
      <c r="G3244">
        <v>2</v>
      </c>
      <c r="H3244">
        <v>63.972659999999998</v>
      </c>
      <c r="I3244">
        <v>22.140630000000002</v>
      </c>
      <c r="J3244">
        <v>1.167969</v>
      </c>
      <c r="K3244">
        <v>92.039060000000006</v>
      </c>
      <c r="L3244" s="3">
        <v>44130.39166666667</v>
      </c>
      <c r="M3244">
        <v>17.18</v>
      </c>
      <c r="N3244" t="s">
        <v>28</v>
      </c>
      <c r="P3244">
        <f>(C3244-Key!$B$1)*24</f>
        <v>0.33333333337213844</v>
      </c>
      <c r="Q3244">
        <f>(Key!$B$2-'17.1'!C3244)*24</f>
        <v>2.6166666666395031</v>
      </c>
      <c r="R3244" s="3">
        <f>C3244-(M3244-Key!$B$5)/(24*Key!$B$6)</f>
        <v>44130.627157407405</v>
      </c>
      <c r="S3244">
        <f>M3244-Key!$B$5</f>
        <v>14.92</v>
      </c>
      <c r="T3244" s="2">
        <f t="shared" si="250"/>
        <v>44129.638888888891</v>
      </c>
      <c r="U3244" t="str">
        <f t="shared" si="251"/>
        <v>10-25-2020 15:20</v>
      </c>
      <c r="V3244">
        <f>IFERROR(IF(W3244=Z3244,VLOOKUP($U3244,[1]C8842!$G$2:$M$145,3,FALSE),0),0)</f>
        <v>0</v>
      </c>
      <c r="W3244">
        <f>VLOOKUP(RIGHT($V$1,5),Key!$A$9:$B$14,2,FALSE)</f>
        <v>10.199999999999999</v>
      </c>
      <c r="X3244">
        <f t="shared" si="254"/>
        <v>0</v>
      </c>
      <c r="Y3244">
        <f>VLOOKUP(RIGHT($X$1,5),Key!$A$9:$B$14,2,FALSE)</f>
        <v>3.7</v>
      </c>
      <c r="Z3244">
        <f t="shared" si="252"/>
        <v>10.199999999999999</v>
      </c>
      <c r="AA3244">
        <f t="shared" si="253"/>
        <v>0</v>
      </c>
    </row>
    <row r="3245" spans="1:27" x14ac:dyDescent="0.3">
      <c r="A3245">
        <v>100067</v>
      </c>
      <c r="B3245">
        <v>230922</v>
      </c>
      <c r="C3245" s="3">
        <v>44130.640972222223</v>
      </c>
      <c r="D3245">
        <v>0</v>
      </c>
      <c r="E3245">
        <v>2</v>
      </c>
      <c r="F3245" t="s">
        <v>25</v>
      </c>
      <c r="G3245">
        <v>4</v>
      </c>
      <c r="H3245">
        <v>63.722659999999998</v>
      </c>
      <c r="I3245">
        <v>57.722659999999998</v>
      </c>
      <c r="J3245">
        <v>2.6601560000000002</v>
      </c>
      <c r="K3245">
        <v>46.019530000000003</v>
      </c>
      <c r="L3245" s="3">
        <v>44130.39166666667</v>
      </c>
      <c r="M3245">
        <v>17.18</v>
      </c>
      <c r="N3245" t="s">
        <v>28</v>
      </c>
      <c r="P3245">
        <f>(C3245-Key!$B$1)*24</f>
        <v>0.33333333337213844</v>
      </c>
      <c r="Q3245">
        <f>(Key!$B$2-'17.1'!C3245)*24</f>
        <v>2.6166666666395031</v>
      </c>
      <c r="R3245" s="3">
        <f>C3245-(M3245-Key!$B$5)/(24*Key!$B$6)</f>
        <v>44130.627157407405</v>
      </c>
      <c r="S3245">
        <f>M3245-Key!$B$5</f>
        <v>14.92</v>
      </c>
      <c r="T3245" s="2">
        <f t="shared" si="250"/>
        <v>44129.638888888891</v>
      </c>
      <c r="U3245" t="str">
        <f t="shared" si="251"/>
        <v>10-25-2020 15:20</v>
      </c>
      <c r="V3245">
        <f>IFERROR(IF(W3245=Z3245,VLOOKUP($U3245,[1]C8842!$G$2:$M$145,3,FALSE),0),0)</f>
        <v>0</v>
      </c>
      <c r="W3245">
        <f>VLOOKUP(RIGHT($V$1,5),Key!$A$9:$B$14,2,FALSE)</f>
        <v>10.199999999999999</v>
      </c>
      <c r="X3245">
        <f t="shared" si="254"/>
        <v>0</v>
      </c>
      <c r="Y3245">
        <f>VLOOKUP(RIGHT($X$1,5),Key!$A$9:$B$14,2,FALSE)</f>
        <v>3.7</v>
      </c>
      <c r="Z3245">
        <f t="shared" si="252"/>
        <v>10.199999999999999</v>
      </c>
      <c r="AA3245">
        <f t="shared" si="253"/>
        <v>0</v>
      </c>
    </row>
    <row r="3246" spans="1:27" x14ac:dyDescent="0.3">
      <c r="A3246">
        <v>100067</v>
      </c>
      <c r="B3246">
        <v>230922</v>
      </c>
      <c r="C3246" s="3">
        <v>44130.640972222223</v>
      </c>
      <c r="D3246">
        <v>3</v>
      </c>
      <c r="E3246">
        <v>2</v>
      </c>
      <c r="F3246" t="s">
        <v>26</v>
      </c>
      <c r="G3246">
        <v>1</v>
      </c>
      <c r="H3246">
        <v>63.234380000000002</v>
      </c>
      <c r="I3246">
        <v>19.140630000000002</v>
      </c>
      <c r="J3246">
        <v>1.0546880000000001</v>
      </c>
      <c r="K3246">
        <v>96.039060000000006</v>
      </c>
      <c r="L3246" s="3">
        <v>44130.39166666667</v>
      </c>
      <c r="M3246">
        <v>17.18</v>
      </c>
      <c r="N3246" t="s">
        <v>28</v>
      </c>
      <c r="P3246">
        <f>(C3246-Key!$B$1)*24</f>
        <v>0.33333333337213844</v>
      </c>
      <c r="Q3246">
        <f>(Key!$B$2-'17.1'!C3246)*24</f>
        <v>2.6166666666395031</v>
      </c>
      <c r="R3246" s="3">
        <f>C3246-(M3246-Key!$B$5)/(24*Key!$B$6)</f>
        <v>44130.627157407405</v>
      </c>
      <c r="S3246">
        <f>M3246-Key!$B$5</f>
        <v>14.92</v>
      </c>
      <c r="T3246" s="2">
        <f t="shared" si="250"/>
        <v>44129.638888888891</v>
      </c>
      <c r="U3246" t="str">
        <f t="shared" si="251"/>
        <v>10-25-2020 15:20</v>
      </c>
      <c r="V3246">
        <f>IFERROR(IF(W3246=Z3246,VLOOKUP($U3246,[1]C8842!$G$2:$M$145,3,FALSE),0),0)</f>
        <v>0</v>
      </c>
      <c r="W3246">
        <f>VLOOKUP(RIGHT($V$1,5),Key!$A$9:$B$14,2,FALSE)</f>
        <v>10.199999999999999</v>
      </c>
      <c r="X3246">
        <f t="shared" si="254"/>
        <v>0</v>
      </c>
      <c r="Y3246">
        <f>VLOOKUP(RIGHT($X$1,5),Key!$A$9:$B$14,2,FALSE)</f>
        <v>3.7</v>
      </c>
      <c r="Z3246">
        <f t="shared" si="252"/>
        <v>10.199999999999999</v>
      </c>
      <c r="AA3246">
        <f t="shared" si="253"/>
        <v>0</v>
      </c>
    </row>
    <row r="3247" spans="1:27" x14ac:dyDescent="0.3">
      <c r="A3247">
        <v>100067</v>
      </c>
      <c r="B3247">
        <v>230922</v>
      </c>
      <c r="C3247" s="3">
        <v>44130.640972222223</v>
      </c>
      <c r="D3247">
        <v>0</v>
      </c>
      <c r="E3247">
        <v>2</v>
      </c>
      <c r="F3247" t="s">
        <v>25</v>
      </c>
      <c r="G3247">
        <v>3</v>
      </c>
      <c r="H3247">
        <v>63.648440000000001</v>
      </c>
      <c r="I3247">
        <v>39.496090000000002</v>
      </c>
      <c r="J3247">
        <v>1.902344</v>
      </c>
      <c r="K3247">
        <v>46.019530000000003</v>
      </c>
      <c r="L3247" s="3">
        <v>44130.39166666667</v>
      </c>
      <c r="M3247">
        <v>17.18</v>
      </c>
      <c r="N3247" t="s">
        <v>28</v>
      </c>
      <c r="P3247">
        <f>(C3247-Key!$B$1)*24</f>
        <v>0.33333333337213844</v>
      </c>
      <c r="Q3247">
        <f>(Key!$B$2-'17.1'!C3247)*24</f>
        <v>2.6166666666395031</v>
      </c>
      <c r="R3247" s="3">
        <f>C3247-(M3247-Key!$B$5)/(24*Key!$B$6)</f>
        <v>44130.627157407405</v>
      </c>
      <c r="S3247">
        <f>M3247-Key!$B$5</f>
        <v>14.92</v>
      </c>
      <c r="T3247" s="2">
        <f t="shared" si="250"/>
        <v>44129.638888888891</v>
      </c>
      <c r="U3247" t="str">
        <f t="shared" si="251"/>
        <v>10-25-2020 15:20</v>
      </c>
      <c r="V3247">
        <f>IFERROR(IF(W3247=Z3247,VLOOKUP($U3247,[1]C8842!$G$2:$M$145,3,FALSE),0),0)</f>
        <v>0</v>
      </c>
      <c r="W3247">
        <f>VLOOKUP(RIGHT($V$1,5),Key!$A$9:$B$14,2,FALSE)</f>
        <v>10.199999999999999</v>
      </c>
      <c r="X3247">
        <f t="shared" si="254"/>
        <v>0</v>
      </c>
      <c r="Y3247">
        <f>VLOOKUP(RIGHT($X$1,5),Key!$A$9:$B$14,2,FALSE)</f>
        <v>3.7</v>
      </c>
      <c r="Z3247">
        <f t="shared" si="252"/>
        <v>10.199999999999999</v>
      </c>
      <c r="AA3247">
        <f t="shared" si="253"/>
        <v>0</v>
      </c>
    </row>
    <row r="3248" spans="1:27" x14ac:dyDescent="0.3">
      <c r="A3248">
        <v>100067</v>
      </c>
      <c r="B3248">
        <v>230922</v>
      </c>
      <c r="C3248" s="3">
        <v>44130.640972222223</v>
      </c>
      <c r="D3248">
        <v>3</v>
      </c>
      <c r="E3248">
        <v>2</v>
      </c>
      <c r="F3248" t="s">
        <v>26</v>
      </c>
      <c r="G3248">
        <v>2</v>
      </c>
      <c r="H3248">
        <v>67.871089999999995</v>
      </c>
      <c r="I3248">
        <v>21.945309999999999</v>
      </c>
      <c r="J3248">
        <v>1.09375</v>
      </c>
      <c r="K3248">
        <v>94.039060000000006</v>
      </c>
      <c r="L3248" s="3">
        <v>44130.39166666667</v>
      </c>
      <c r="M3248">
        <v>17.18</v>
      </c>
      <c r="N3248" t="s">
        <v>28</v>
      </c>
      <c r="P3248">
        <f>(C3248-Key!$B$1)*24</f>
        <v>0.33333333337213844</v>
      </c>
      <c r="Q3248">
        <f>(Key!$B$2-'17.1'!C3248)*24</f>
        <v>2.6166666666395031</v>
      </c>
      <c r="R3248" s="3">
        <f>C3248-(M3248-Key!$B$5)/(24*Key!$B$6)</f>
        <v>44130.627157407405</v>
      </c>
      <c r="S3248">
        <f>M3248-Key!$B$5</f>
        <v>14.92</v>
      </c>
      <c r="T3248" s="2">
        <f t="shared" si="250"/>
        <v>44129.638888888891</v>
      </c>
      <c r="U3248" t="str">
        <f t="shared" si="251"/>
        <v>10-25-2020 15:20</v>
      </c>
      <c r="V3248">
        <f>IFERROR(IF(W3248=Z3248,VLOOKUP($U3248,[1]C8842!$G$2:$M$145,3,FALSE),0),0)</f>
        <v>0</v>
      </c>
      <c r="W3248">
        <f>VLOOKUP(RIGHT($V$1,5),Key!$A$9:$B$14,2,FALSE)</f>
        <v>10.199999999999999</v>
      </c>
      <c r="X3248">
        <f t="shared" si="254"/>
        <v>0</v>
      </c>
      <c r="Y3248">
        <f>VLOOKUP(RIGHT($X$1,5),Key!$A$9:$B$14,2,FALSE)</f>
        <v>3.7</v>
      </c>
      <c r="Z3248">
        <f t="shared" si="252"/>
        <v>10.199999999999999</v>
      </c>
      <c r="AA3248">
        <f t="shared" si="253"/>
        <v>0</v>
      </c>
    </row>
    <row r="3249" spans="1:27" x14ac:dyDescent="0.3">
      <c r="A3249">
        <v>100067</v>
      </c>
      <c r="B3249">
        <v>230922</v>
      </c>
      <c r="C3249" s="3">
        <v>44130.64166666667</v>
      </c>
      <c r="D3249">
        <v>2</v>
      </c>
      <c r="E3249">
        <v>1</v>
      </c>
      <c r="F3249" t="s">
        <v>26</v>
      </c>
      <c r="G3249">
        <v>1</v>
      </c>
      <c r="H3249">
        <v>78.835939999999994</v>
      </c>
      <c r="I3249">
        <v>15.35547</v>
      </c>
      <c r="J3249">
        <v>0.71875</v>
      </c>
      <c r="K3249">
        <v>82.035160000000005</v>
      </c>
      <c r="L3249" s="3">
        <v>44130.395833333336</v>
      </c>
      <c r="M3249">
        <v>17.18</v>
      </c>
      <c r="N3249" t="s">
        <v>28</v>
      </c>
      <c r="P3249">
        <f>(C3249-Key!$B$1)*24</f>
        <v>0.35000000009313226</v>
      </c>
      <c r="Q3249">
        <f>(Key!$B$2-'17.1'!C3249)*24</f>
        <v>2.5999999999185093</v>
      </c>
      <c r="R3249" s="3">
        <f>C3249-(M3249-Key!$B$5)/(24*Key!$B$6)</f>
        <v>44130.627851851852</v>
      </c>
      <c r="S3249">
        <f>M3249-Key!$B$5</f>
        <v>14.92</v>
      </c>
      <c r="T3249" s="2">
        <f t="shared" si="250"/>
        <v>44129.638888888891</v>
      </c>
      <c r="U3249" t="str">
        <f t="shared" si="251"/>
        <v>10-25-2020 15:20</v>
      </c>
      <c r="V3249">
        <f>IFERROR(IF(W3249=Z3249,VLOOKUP($U3249,[1]C8842!$G$2:$M$145,3,FALSE),0),0)</f>
        <v>0</v>
      </c>
      <c r="W3249">
        <f>VLOOKUP(RIGHT($V$1,5),Key!$A$9:$B$14,2,FALSE)</f>
        <v>10.199999999999999</v>
      </c>
      <c r="X3249">
        <f t="shared" si="254"/>
        <v>0</v>
      </c>
      <c r="Y3249">
        <f>VLOOKUP(RIGHT($X$1,5),Key!$A$9:$B$14,2,FALSE)</f>
        <v>3.7</v>
      </c>
      <c r="Z3249">
        <f t="shared" si="252"/>
        <v>10.199999999999999</v>
      </c>
      <c r="AA3249">
        <f t="shared" si="253"/>
        <v>0</v>
      </c>
    </row>
    <row r="3250" spans="1:27" x14ac:dyDescent="0.3">
      <c r="A3250">
        <v>100067</v>
      </c>
      <c r="B3250">
        <v>230922</v>
      </c>
      <c r="C3250" s="3">
        <v>44130.64166666667</v>
      </c>
      <c r="D3250">
        <v>2</v>
      </c>
      <c r="E3250">
        <v>1</v>
      </c>
      <c r="F3250" t="s">
        <v>26</v>
      </c>
      <c r="G3250">
        <v>1</v>
      </c>
      <c r="H3250">
        <v>78.136719999999997</v>
      </c>
      <c r="I3250">
        <v>19.421880000000002</v>
      </c>
      <c r="J3250">
        <v>0.86328130000000003</v>
      </c>
      <c r="K3250">
        <v>84.035160000000005</v>
      </c>
      <c r="L3250" s="3">
        <v>44130.395833333336</v>
      </c>
      <c r="M3250">
        <v>17.18</v>
      </c>
      <c r="N3250" t="s">
        <v>28</v>
      </c>
      <c r="P3250">
        <f>(C3250-Key!$B$1)*24</f>
        <v>0.35000000009313226</v>
      </c>
      <c r="Q3250">
        <f>(Key!$B$2-'17.1'!C3250)*24</f>
        <v>2.5999999999185093</v>
      </c>
      <c r="R3250" s="3">
        <f>C3250-(M3250-Key!$B$5)/(24*Key!$B$6)</f>
        <v>44130.627851851852</v>
      </c>
      <c r="S3250">
        <f>M3250-Key!$B$5</f>
        <v>14.92</v>
      </c>
      <c r="T3250" s="2">
        <f t="shared" si="250"/>
        <v>44129.638888888891</v>
      </c>
      <c r="U3250" t="str">
        <f t="shared" si="251"/>
        <v>10-25-2020 15:20</v>
      </c>
      <c r="V3250">
        <f>IFERROR(IF(W3250=Z3250,VLOOKUP($U3250,[1]C8842!$G$2:$M$145,3,FALSE),0),0)</f>
        <v>0</v>
      </c>
      <c r="W3250">
        <f>VLOOKUP(RIGHT($V$1,5),Key!$A$9:$B$14,2,FALSE)</f>
        <v>10.199999999999999</v>
      </c>
      <c r="X3250">
        <f t="shared" si="254"/>
        <v>0</v>
      </c>
      <c r="Y3250">
        <f>VLOOKUP(RIGHT($X$1,5),Key!$A$9:$B$14,2,FALSE)</f>
        <v>3.7</v>
      </c>
      <c r="Z3250">
        <f t="shared" si="252"/>
        <v>10.199999999999999</v>
      </c>
      <c r="AA3250">
        <f t="shared" si="253"/>
        <v>0</v>
      </c>
    </row>
    <row r="3251" spans="1:27" x14ac:dyDescent="0.3">
      <c r="A3251">
        <v>100067</v>
      </c>
      <c r="B3251">
        <v>230922</v>
      </c>
      <c r="C3251" s="3">
        <v>44130.64166666667</v>
      </c>
      <c r="D3251">
        <v>3</v>
      </c>
      <c r="E3251">
        <v>2</v>
      </c>
      <c r="F3251" t="s">
        <v>26</v>
      </c>
      <c r="G3251">
        <v>1</v>
      </c>
      <c r="H3251">
        <v>66.347660000000005</v>
      </c>
      <c r="I3251">
        <v>16.742190000000001</v>
      </c>
      <c r="J3251">
        <v>0.91015630000000003</v>
      </c>
      <c r="K3251">
        <v>96.039060000000006</v>
      </c>
      <c r="L3251" s="3">
        <v>44130.395833333336</v>
      </c>
      <c r="M3251">
        <v>17.18</v>
      </c>
      <c r="N3251" t="s">
        <v>28</v>
      </c>
      <c r="P3251">
        <f>(C3251-Key!$B$1)*24</f>
        <v>0.35000000009313226</v>
      </c>
      <c r="Q3251">
        <f>(Key!$B$2-'17.1'!C3251)*24</f>
        <v>2.5999999999185093</v>
      </c>
      <c r="R3251" s="3">
        <f>C3251-(M3251-Key!$B$5)/(24*Key!$B$6)</f>
        <v>44130.627851851852</v>
      </c>
      <c r="S3251">
        <f>M3251-Key!$B$5</f>
        <v>14.92</v>
      </c>
      <c r="T3251" s="2">
        <f t="shared" si="250"/>
        <v>44129.638888888891</v>
      </c>
      <c r="U3251" t="str">
        <f t="shared" si="251"/>
        <v>10-25-2020 15:20</v>
      </c>
      <c r="V3251">
        <f>IFERROR(IF(W3251=Z3251,VLOOKUP($U3251,[1]C8842!$G$2:$M$145,3,FALSE),0),0)</f>
        <v>0</v>
      </c>
      <c r="W3251">
        <f>VLOOKUP(RIGHT($V$1,5),Key!$A$9:$B$14,2,FALSE)</f>
        <v>10.199999999999999</v>
      </c>
      <c r="X3251">
        <f t="shared" si="254"/>
        <v>0</v>
      </c>
      <c r="Y3251">
        <f>VLOOKUP(RIGHT($X$1,5),Key!$A$9:$B$14,2,FALSE)</f>
        <v>3.7</v>
      </c>
      <c r="Z3251">
        <f t="shared" si="252"/>
        <v>10.199999999999999</v>
      </c>
      <c r="AA3251">
        <f t="shared" si="253"/>
        <v>0</v>
      </c>
    </row>
    <row r="3252" spans="1:27" x14ac:dyDescent="0.3">
      <c r="A3252">
        <v>100067</v>
      </c>
      <c r="B3252">
        <v>230922</v>
      </c>
      <c r="C3252" s="3">
        <v>44130.64166666667</v>
      </c>
      <c r="D3252">
        <v>0</v>
      </c>
      <c r="E3252">
        <v>2</v>
      </c>
      <c r="F3252" t="s">
        <v>25</v>
      </c>
      <c r="G3252">
        <v>1</v>
      </c>
      <c r="H3252">
        <v>62.40625</v>
      </c>
      <c r="I3252">
        <v>15.117190000000001</v>
      </c>
      <c r="J3252">
        <v>0.8984375</v>
      </c>
      <c r="K3252">
        <v>47.019530000000003</v>
      </c>
      <c r="L3252" s="3">
        <v>44130.395833333336</v>
      </c>
      <c r="M3252">
        <v>17.18</v>
      </c>
      <c r="N3252" t="s">
        <v>28</v>
      </c>
      <c r="P3252">
        <f>(C3252-Key!$B$1)*24</f>
        <v>0.35000000009313226</v>
      </c>
      <c r="Q3252">
        <f>(Key!$B$2-'17.1'!C3252)*24</f>
        <v>2.5999999999185093</v>
      </c>
      <c r="R3252" s="3">
        <f>C3252-(M3252-Key!$B$5)/(24*Key!$B$6)</f>
        <v>44130.627851851852</v>
      </c>
      <c r="S3252">
        <f>M3252-Key!$B$5</f>
        <v>14.92</v>
      </c>
      <c r="T3252" s="2">
        <f t="shared" si="250"/>
        <v>44129.638888888891</v>
      </c>
      <c r="U3252" t="str">
        <f t="shared" si="251"/>
        <v>10-25-2020 15:20</v>
      </c>
      <c r="V3252">
        <f>IFERROR(IF(W3252=Z3252,VLOOKUP($U3252,[1]C8842!$G$2:$M$145,3,FALSE),0),0)</f>
        <v>0</v>
      </c>
      <c r="W3252">
        <f>VLOOKUP(RIGHT($V$1,5),Key!$A$9:$B$14,2,FALSE)</f>
        <v>10.199999999999999</v>
      </c>
      <c r="X3252">
        <f t="shared" si="254"/>
        <v>0</v>
      </c>
      <c r="Y3252">
        <f>VLOOKUP(RIGHT($X$1,5),Key!$A$9:$B$14,2,FALSE)</f>
        <v>3.7</v>
      </c>
      <c r="Z3252">
        <f t="shared" si="252"/>
        <v>10.199999999999999</v>
      </c>
      <c r="AA3252">
        <f t="shared" si="253"/>
        <v>0</v>
      </c>
    </row>
    <row r="3253" spans="1:27" x14ac:dyDescent="0.3">
      <c r="A3253">
        <v>100067</v>
      </c>
      <c r="B3253">
        <v>230922</v>
      </c>
      <c r="C3253" s="3">
        <v>44130.64166666667</v>
      </c>
      <c r="D3253">
        <v>1</v>
      </c>
      <c r="E3253">
        <v>1</v>
      </c>
      <c r="F3253" t="s">
        <v>25</v>
      </c>
      <c r="G3253">
        <v>1</v>
      </c>
      <c r="H3253">
        <v>68.363280000000003</v>
      </c>
      <c r="I3253">
        <v>17.171880000000002</v>
      </c>
      <c r="J3253">
        <v>0.90234380000000003</v>
      </c>
      <c r="K3253">
        <v>58.023440000000001</v>
      </c>
      <c r="L3253" s="3">
        <v>44130.395833333336</v>
      </c>
      <c r="M3253">
        <v>17.18</v>
      </c>
      <c r="N3253" t="s">
        <v>28</v>
      </c>
      <c r="P3253">
        <f>(C3253-Key!$B$1)*24</f>
        <v>0.35000000009313226</v>
      </c>
      <c r="Q3253">
        <f>(Key!$B$2-'17.1'!C3253)*24</f>
        <v>2.5999999999185093</v>
      </c>
      <c r="R3253" s="3">
        <f>C3253-(M3253-Key!$B$5)/(24*Key!$B$6)</f>
        <v>44130.627851851852</v>
      </c>
      <c r="S3253">
        <f>M3253-Key!$B$5</f>
        <v>14.92</v>
      </c>
      <c r="T3253" s="2">
        <f t="shared" si="250"/>
        <v>44129.638888888891</v>
      </c>
      <c r="U3253" t="str">
        <f t="shared" si="251"/>
        <v>10-25-2020 15:20</v>
      </c>
      <c r="V3253">
        <f>IFERROR(IF(W3253=Z3253,VLOOKUP($U3253,[1]C8842!$G$2:$M$145,3,FALSE),0),0)</f>
        <v>0</v>
      </c>
      <c r="W3253">
        <f>VLOOKUP(RIGHT($V$1,5),Key!$A$9:$B$14,2,FALSE)</f>
        <v>10.199999999999999</v>
      </c>
      <c r="X3253">
        <f t="shared" si="254"/>
        <v>0</v>
      </c>
      <c r="Y3253">
        <f>VLOOKUP(RIGHT($X$1,5),Key!$A$9:$B$14,2,FALSE)</f>
        <v>3.7</v>
      </c>
      <c r="Z3253">
        <f t="shared" si="252"/>
        <v>10.199999999999999</v>
      </c>
      <c r="AA3253">
        <f t="shared" si="253"/>
        <v>0</v>
      </c>
    </row>
    <row r="3254" spans="1:27" x14ac:dyDescent="0.3">
      <c r="A3254">
        <v>100067</v>
      </c>
      <c r="B3254">
        <v>230922</v>
      </c>
      <c r="C3254" s="3">
        <v>44130.64166666667</v>
      </c>
      <c r="D3254">
        <v>2</v>
      </c>
      <c r="E3254">
        <v>1</v>
      </c>
      <c r="F3254" t="s">
        <v>26</v>
      </c>
      <c r="G3254">
        <v>1</v>
      </c>
      <c r="H3254">
        <v>68.839839999999995</v>
      </c>
      <c r="I3254">
        <v>19.914059999999999</v>
      </c>
      <c r="J3254">
        <v>1</v>
      </c>
      <c r="K3254">
        <v>81.035160000000005</v>
      </c>
      <c r="L3254" s="3">
        <v>44130.395833333336</v>
      </c>
      <c r="M3254">
        <v>17.18</v>
      </c>
      <c r="N3254" t="s">
        <v>28</v>
      </c>
      <c r="P3254">
        <f>(C3254-Key!$B$1)*24</f>
        <v>0.35000000009313226</v>
      </c>
      <c r="Q3254">
        <f>(Key!$B$2-'17.1'!C3254)*24</f>
        <v>2.5999999999185093</v>
      </c>
      <c r="R3254" s="3">
        <f>C3254-(M3254-Key!$B$5)/(24*Key!$B$6)</f>
        <v>44130.627851851852</v>
      </c>
      <c r="S3254">
        <f>M3254-Key!$B$5</f>
        <v>14.92</v>
      </c>
      <c r="T3254" s="2">
        <f t="shared" si="250"/>
        <v>44129.638888888891</v>
      </c>
      <c r="U3254" t="str">
        <f t="shared" si="251"/>
        <v>10-25-2020 15:20</v>
      </c>
      <c r="V3254">
        <f>IFERROR(IF(W3254=Z3254,VLOOKUP($U3254,[1]C8842!$G$2:$M$145,3,FALSE),0),0)</f>
        <v>0</v>
      </c>
      <c r="W3254">
        <f>VLOOKUP(RIGHT($V$1,5),Key!$A$9:$B$14,2,FALSE)</f>
        <v>10.199999999999999</v>
      </c>
      <c r="X3254">
        <f t="shared" si="254"/>
        <v>0</v>
      </c>
      <c r="Y3254">
        <f>VLOOKUP(RIGHT($X$1,5),Key!$A$9:$B$14,2,FALSE)</f>
        <v>3.7</v>
      </c>
      <c r="Z3254">
        <f t="shared" si="252"/>
        <v>10.199999999999999</v>
      </c>
      <c r="AA3254">
        <f t="shared" si="253"/>
        <v>0</v>
      </c>
    </row>
    <row r="3255" spans="1:27" x14ac:dyDescent="0.3">
      <c r="A3255">
        <v>100067</v>
      </c>
      <c r="B3255">
        <v>230922</v>
      </c>
      <c r="C3255" s="3">
        <v>44130.64166666667</v>
      </c>
      <c r="D3255">
        <v>3</v>
      </c>
      <c r="E3255">
        <v>2</v>
      </c>
      <c r="F3255" t="s">
        <v>26</v>
      </c>
      <c r="G3255">
        <v>1</v>
      </c>
      <c r="H3255">
        <v>64.128910000000005</v>
      </c>
      <c r="I3255">
        <v>17.48047</v>
      </c>
      <c r="J3255">
        <v>0.97265630000000003</v>
      </c>
      <c r="K3255">
        <v>94.039060000000006</v>
      </c>
      <c r="L3255" s="3">
        <v>44130.395833333336</v>
      </c>
      <c r="M3255">
        <v>17.18</v>
      </c>
      <c r="N3255" t="s">
        <v>28</v>
      </c>
      <c r="P3255">
        <f>(C3255-Key!$B$1)*24</f>
        <v>0.35000000009313226</v>
      </c>
      <c r="Q3255">
        <f>(Key!$B$2-'17.1'!C3255)*24</f>
        <v>2.5999999999185093</v>
      </c>
      <c r="R3255" s="3">
        <f>C3255-(M3255-Key!$B$5)/(24*Key!$B$6)</f>
        <v>44130.627851851852</v>
      </c>
      <c r="S3255">
        <f>M3255-Key!$B$5</f>
        <v>14.92</v>
      </c>
      <c r="T3255" s="2">
        <f t="shared" si="250"/>
        <v>44129.638888888891</v>
      </c>
      <c r="U3255" t="str">
        <f t="shared" si="251"/>
        <v>10-25-2020 15:20</v>
      </c>
      <c r="V3255">
        <f>IFERROR(IF(W3255=Z3255,VLOOKUP($U3255,[1]C8842!$G$2:$M$145,3,FALSE),0),0)</f>
        <v>0</v>
      </c>
      <c r="W3255">
        <f>VLOOKUP(RIGHT($V$1,5),Key!$A$9:$B$14,2,FALSE)</f>
        <v>10.199999999999999</v>
      </c>
      <c r="X3255">
        <f t="shared" si="254"/>
        <v>0</v>
      </c>
      <c r="Y3255">
        <f>VLOOKUP(RIGHT($X$1,5),Key!$A$9:$B$14,2,FALSE)</f>
        <v>3.7</v>
      </c>
      <c r="Z3255">
        <f t="shared" si="252"/>
        <v>10.199999999999999</v>
      </c>
      <c r="AA3255">
        <f t="shared" si="253"/>
        <v>0</v>
      </c>
    </row>
    <row r="3256" spans="1:27" x14ac:dyDescent="0.3">
      <c r="A3256">
        <v>100067</v>
      </c>
      <c r="B3256">
        <v>230922</v>
      </c>
      <c r="C3256" s="3">
        <v>44130.64166666667</v>
      </c>
      <c r="D3256">
        <v>2</v>
      </c>
      <c r="E3256">
        <v>1</v>
      </c>
      <c r="F3256" t="s">
        <v>26</v>
      </c>
      <c r="G3256">
        <v>1</v>
      </c>
      <c r="H3256">
        <v>73.03125</v>
      </c>
      <c r="I3256">
        <v>18.183589999999999</v>
      </c>
      <c r="J3256">
        <v>0.87890630000000003</v>
      </c>
      <c r="K3256">
        <v>84.035160000000005</v>
      </c>
      <c r="L3256" s="3">
        <v>44130.395833333336</v>
      </c>
      <c r="M3256">
        <v>17.18</v>
      </c>
      <c r="N3256" t="s">
        <v>28</v>
      </c>
      <c r="P3256">
        <f>(C3256-Key!$B$1)*24</f>
        <v>0.35000000009313226</v>
      </c>
      <c r="Q3256">
        <f>(Key!$B$2-'17.1'!C3256)*24</f>
        <v>2.5999999999185093</v>
      </c>
      <c r="R3256" s="3">
        <f>C3256-(M3256-Key!$B$5)/(24*Key!$B$6)</f>
        <v>44130.627851851852</v>
      </c>
      <c r="S3256">
        <f>M3256-Key!$B$5</f>
        <v>14.92</v>
      </c>
      <c r="T3256" s="2">
        <f t="shared" si="250"/>
        <v>44129.638888888891</v>
      </c>
      <c r="U3256" t="str">
        <f t="shared" si="251"/>
        <v>10-25-2020 15:20</v>
      </c>
      <c r="V3256">
        <f>IFERROR(IF(W3256=Z3256,VLOOKUP($U3256,[1]C8842!$G$2:$M$145,3,FALSE),0),0)</f>
        <v>0</v>
      </c>
      <c r="W3256">
        <f>VLOOKUP(RIGHT($V$1,5),Key!$A$9:$B$14,2,FALSE)</f>
        <v>10.199999999999999</v>
      </c>
      <c r="X3256">
        <f t="shared" si="254"/>
        <v>0</v>
      </c>
      <c r="Y3256">
        <f>VLOOKUP(RIGHT($X$1,5),Key!$A$9:$B$14,2,FALSE)</f>
        <v>3.7</v>
      </c>
      <c r="Z3256">
        <f t="shared" si="252"/>
        <v>10.199999999999999</v>
      </c>
      <c r="AA3256">
        <f t="shared" si="253"/>
        <v>0</v>
      </c>
    </row>
    <row r="3257" spans="1:27" x14ac:dyDescent="0.3">
      <c r="A3257">
        <v>100067</v>
      </c>
      <c r="B3257">
        <v>230922</v>
      </c>
      <c r="C3257" s="3">
        <v>44130.64166666667</v>
      </c>
      <c r="D3257">
        <v>3</v>
      </c>
      <c r="E3257">
        <v>2</v>
      </c>
      <c r="F3257" t="s">
        <v>26</v>
      </c>
      <c r="G3257">
        <v>1</v>
      </c>
      <c r="H3257">
        <v>64.464839999999995</v>
      </c>
      <c r="I3257">
        <v>19.01953</v>
      </c>
      <c r="J3257">
        <v>1.03125</v>
      </c>
      <c r="K3257">
        <v>92.039060000000006</v>
      </c>
      <c r="L3257" s="3">
        <v>44130.395833333336</v>
      </c>
      <c r="M3257">
        <v>17.18</v>
      </c>
      <c r="N3257" t="s">
        <v>28</v>
      </c>
      <c r="P3257">
        <f>(C3257-Key!$B$1)*24</f>
        <v>0.35000000009313226</v>
      </c>
      <c r="Q3257">
        <f>(Key!$B$2-'17.1'!C3257)*24</f>
        <v>2.5999999999185093</v>
      </c>
      <c r="R3257" s="3">
        <f>C3257-(M3257-Key!$B$5)/(24*Key!$B$6)</f>
        <v>44130.627851851852</v>
      </c>
      <c r="S3257">
        <f>M3257-Key!$B$5</f>
        <v>14.92</v>
      </c>
      <c r="T3257" s="2">
        <f t="shared" si="250"/>
        <v>44129.638888888891</v>
      </c>
      <c r="U3257" t="str">
        <f t="shared" si="251"/>
        <v>10-25-2020 15:20</v>
      </c>
      <c r="V3257">
        <f>IFERROR(IF(W3257=Z3257,VLOOKUP($U3257,[1]C8842!$G$2:$M$145,3,FALSE),0),0)</f>
        <v>0</v>
      </c>
      <c r="W3257">
        <f>VLOOKUP(RIGHT($V$1,5),Key!$A$9:$B$14,2,FALSE)</f>
        <v>10.199999999999999</v>
      </c>
      <c r="X3257">
        <f t="shared" si="254"/>
        <v>0</v>
      </c>
      <c r="Y3257">
        <f>VLOOKUP(RIGHT($X$1,5),Key!$A$9:$B$14,2,FALSE)</f>
        <v>3.7</v>
      </c>
      <c r="Z3257">
        <f t="shared" si="252"/>
        <v>10.199999999999999</v>
      </c>
      <c r="AA3257">
        <f t="shared" si="253"/>
        <v>0</v>
      </c>
    </row>
    <row r="3258" spans="1:27" x14ac:dyDescent="0.3">
      <c r="A3258">
        <v>100067</v>
      </c>
      <c r="B3258">
        <v>230922</v>
      </c>
      <c r="C3258" s="3">
        <v>44130.64166666667</v>
      </c>
      <c r="D3258">
        <v>1</v>
      </c>
      <c r="E3258">
        <v>1</v>
      </c>
      <c r="F3258" t="s">
        <v>25</v>
      </c>
      <c r="G3258">
        <v>1</v>
      </c>
      <c r="H3258">
        <v>72.5625</v>
      </c>
      <c r="I3258">
        <v>13.73438</v>
      </c>
      <c r="J3258">
        <v>0.72265630000000003</v>
      </c>
      <c r="K3258">
        <v>58.023440000000001</v>
      </c>
      <c r="L3258" s="3">
        <v>44130.395833333336</v>
      </c>
      <c r="M3258">
        <v>17.18</v>
      </c>
      <c r="N3258" t="s">
        <v>28</v>
      </c>
      <c r="P3258">
        <f>(C3258-Key!$B$1)*24</f>
        <v>0.35000000009313226</v>
      </c>
      <c r="Q3258">
        <f>(Key!$B$2-'17.1'!C3258)*24</f>
        <v>2.5999999999185093</v>
      </c>
      <c r="R3258" s="3">
        <f>C3258-(M3258-Key!$B$5)/(24*Key!$B$6)</f>
        <v>44130.627851851852</v>
      </c>
      <c r="S3258">
        <f>M3258-Key!$B$5</f>
        <v>14.92</v>
      </c>
      <c r="T3258" s="2">
        <f t="shared" si="250"/>
        <v>44129.638888888891</v>
      </c>
      <c r="U3258" t="str">
        <f t="shared" si="251"/>
        <v>10-25-2020 15:20</v>
      </c>
      <c r="V3258">
        <f>IFERROR(IF(W3258=Z3258,VLOOKUP($U3258,[1]C8842!$G$2:$M$145,3,FALSE),0),0)</f>
        <v>0</v>
      </c>
      <c r="W3258">
        <f>VLOOKUP(RIGHT($V$1,5),Key!$A$9:$B$14,2,FALSE)</f>
        <v>10.199999999999999</v>
      </c>
      <c r="X3258">
        <f t="shared" si="254"/>
        <v>0</v>
      </c>
      <c r="Y3258">
        <f>VLOOKUP(RIGHT($X$1,5),Key!$A$9:$B$14,2,FALSE)</f>
        <v>3.7</v>
      </c>
      <c r="Z3258">
        <f t="shared" si="252"/>
        <v>10.199999999999999</v>
      </c>
      <c r="AA3258">
        <f t="shared" si="253"/>
        <v>0</v>
      </c>
    </row>
    <row r="3259" spans="1:27" x14ac:dyDescent="0.3">
      <c r="A3259">
        <v>100067</v>
      </c>
      <c r="B3259">
        <v>230922</v>
      </c>
      <c r="C3259" s="3">
        <v>44130.64166666667</v>
      </c>
      <c r="D3259">
        <v>3</v>
      </c>
      <c r="E3259">
        <v>2</v>
      </c>
      <c r="F3259" t="s">
        <v>26</v>
      </c>
      <c r="G3259">
        <v>4</v>
      </c>
      <c r="H3259">
        <v>64.871089999999995</v>
      </c>
      <c r="I3259">
        <v>76.5625</v>
      </c>
      <c r="J3259">
        <v>3.3867189999999998</v>
      </c>
      <c r="K3259">
        <v>93.039060000000006</v>
      </c>
      <c r="L3259" s="3">
        <v>44130.395833333336</v>
      </c>
      <c r="M3259">
        <v>17.18</v>
      </c>
      <c r="N3259" t="s">
        <v>28</v>
      </c>
      <c r="P3259">
        <f>(C3259-Key!$B$1)*24</f>
        <v>0.35000000009313226</v>
      </c>
      <c r="Q3259">
        <f>(Key!$B$2-'17.1'!C3259)*24</f>
        <v>2.5999999999185093</v>
      </c>
      <c r="R3259" s="3">
        <f>C3259-(M3259-Key!$B$5)/(24*Key!$B$6)</f>
        <v>44130.627851851852</v>
      </c>
      <c r="S3259">
        <f>M3259-Key!$B$5</f>
        <v>14.92</v>
      </c>
      <c r="T3259" s="2">
        <f t="shared" si="250"/>
        <v>44129.638888888891</v>
      </c>
      <c r="U3259" t="str">
        <f t="shared" si="251"/>
        <v>10-25-2020 15:20</v>
      </c>
      <c r="V3259">
        <f>IFERROR(IF(W3259=Z3259,VLOOKUP($U3259,[1]C8842!$G$2:$M$145,3,FALSE),0),0)</f>
        <v>0</v>
      </c>
      <c r="W3259">
        <f>VLOOKUP(RIGHT($V$1,5),Key!$A$9:$B$14,2,FALSE)</f>
        <v>10.199999999999999</v>
      </c>
      <c r="X3259">
        <f t="shared" si="254"/>
        <v>0</v>
      </c>
      <c r="Y3259">
        <f>VLOOKUP(RIGHT($X$1,5),Key!$A$9:$B$14,2,FALSE)</f>
        <v>3.7</v>
      </c>
      <c r="Z3259">
        <f t="shared" si="252"/>
        <v>10.199999999999999</v>
      </c>
      <c r="AA3259">
        <f t="shared" si="253"/>
        <v>0</v>
      </c>
    </row>
    <row r="3260" spans="1:27" x14ac:dyDescent="0.3">
      <c r="A3260">
        <v>100067</v>
      </c>
      <c r="B3260">
        <v>230922</v>
      </c>
      <c r="C3260" s="3">
        <v>44130.64166666667</v>
      </c>
      <c r="D3260">
        <v>0</v>
      </c>
      <c r="E3260">
        <v>2</v>
      </c>
      <c r="F3260" t="s">
        <v>25</v>
      </c>
      <c r="G3260">
        <v>1</v>
      </c>
      <c r="H3260">
        <v>61.945309999999999</v>
      </c>
      <c r="I3260">
        <v>15.039059999999999</v>
      </c>
      <c r="J3260">
        <v>0.90234380000000003</v>
      </c>
      <c r="K3260">
        <v>47.019530000000003</v>
      </c>
      <c r="L3260" s="3">
        <v>44130.395833333336</v>
      </c>
      <c r="M3260">
        <v>17.18</v>
      </c>
      <c r="N3260" t="s">
        <v>28</v>
      </c>
      <c r="P3260">
        <f>(C3260-Key!$B$1)*24</f>
        <v>0.35000000009313226</v>
      </c>
      <c r="Q3260">
        <f>(Key!$B$2-'17.1'!C3260)*24</f>
        <v>2.5999999999185093</v>
      </c>
      <c r="R3260" s="3">
        <f>C3260-(M3260-Key!$B$5)/(24*Key!$B$6)</f>
        <v>44130.627851851852</v>
      </c>
      <c r="S3260">
        <f>M3260-Key!$B$5</f>
        <v>14.92</v>
      </c>
      <c r="T3260" s="2">
        <f t="shared" si="250"/>
        <v>44129.638888888891</v>
      </c>
      <c r="U3260" t="str">
        <f t="shared" si="251"/>
        <v>10-25-2020 15:20</v>
      </c>
      <c r="V3260">
        <f>IFERROR(IF(W3260=Z3260,VLOOKUP($U3260,[1]C8842!$G$2:$M$145,3,FALSE),0),0)</f>
        <v>0</v>
      </c>
      <c r="W3260">
        <f>VLOOKUP(RIGHT($V$1,5),Key!$A$9:$B$14,2,FALSE)</f>
        <v>10.199999999999999</v>
      </c>
      <c r="X3260">
        <f t="shared" si="254"/>
        <v>0</v>
      </c>
      <c r="Y3260">
        <f>VLOOKUP(RIGHT($X$1,5),Key!$A$9:$B$14,2,FALSE)</f>
        <v>3.7</v>
      </c>
      <c r="Z3260">
        <f t="shared" si="252"/>
        <v>10.199999999999999</v>
      </c>
      <c r="AA3260">
        <f t="shared" si="253"/>
        <v>0</v>
      </c>
    </row>
    <row r="3261" spans="1:27" x14ac:dyDescent="0.3">
      <c r="A3261">
        <v>100067</v>
      </c>
      <c r="B3261">
        <v>230922</v>
      </c>
      <c r="C3261" s="3">
        <v>44130.64166666667</v>
      </c>
      <c r="D3261">
        <v>3</v>
      </c>
      <c r="E3261">
        <v>2</v>
      </c>
      <c r="F3261" t="s">
        <v>26</v>
      </c>
      <c r="G3261">
        <v>4</v>
      </c>
      <c r="H3261">
        <v>72.53125</v>
      </c>
      <c r="I3261">
        <v>71.101560000000006</v>
      </c>
      <c r="J3261">
        <v>2.828125</v>
      </c>
      <c r="K3261">
        <v>94.039060000000006</v>
      </c>
      <c r="L3261" s="3">
        <v>44130.395833333336</v>
      </c>
      <c r="M3261">
        <v>17.18</v>
      </c>
      <c r="N3261" t="s">
        <v>28</v>
      </c>
      <c r="P3261">
        <f>(C3261-Key!$B$1)*24</f>
        <v>0.35000000009313226</v>
      </c>
      <c r="Q3261">
        <f>(Key!$B$2-'17.1'!C3261)*24</f>
        <v>2.5999999999185093</v>
      </c>
      <c r="R3261" s="3">
        <f>C3261-(M3261-Key!$B$5)/(24*Key!$B$6)</f>
        <v>44130.627851851852</v>
      </c>
      <c r="S3261">
        <f>M3261-Key!$B$5</f>
        <v>14.92</v>
      </c>
      <c r="T3261" s="2">
        <f t="shared" si="250"/>
        <v>44129.638888888891</v>
      </c>
      <c r="U3261" t="str">
        <f t="shared" si="251"/>
        <v>10-25-2020 15:20</v>
      </c>
      <c r="V3261">
        <f>IFERROR(IF(W3261=Z3261,VLOOKUP($U3261,[1]C8842!$G$2:$M$145,3,FALSE),0),0)</f>
        <v>0</v>
      </c>
      <c r="W3261">
        <f>VLOOKUP(RIGHT($V$1,5),Key!$A$9:$B$14,2,FALSE)</f>
        <v>10.199999999999999</v>
      </c>
      <c r="X3261">
        <f t="shared" si="254"/>
        <v>0</v>
      </c>
      <c r="Y3261">
        <f>VLOOKUP(RIGHT($X$1,5),Key!$A$9:$B$14,2,FALSE)</f>
        <v>3.7</v>
      </c>
      <c r="Z3261">
        <f t="shared" si="252"/>
        <v>10.199999999999999</v>
      </c>
      <c r="AA3261">
        <f t="shared" si="253"/>
        <v>0</v>
      </c>
    </row>
    <row r="3262" spans="1:27" x14ac:dyDescent="0.3">
      <c r="A3262">
        <v>100067</v>
      </c>
      <c r="B3262">
        <v>230922</v>
      </c>
      <c r="C3262" s="3">
        <v>44130.64166666667</v>
      </c>
      <c r="D3262">
        <v>1</v>
      </c>
      <c r="E3262">
        <v>1</v>
      </c>
      <c r="F3262" t="s">
        <v>25</v>
      </c>
      <c r="G3262">
        <v>1</v>
      </c>
      <c r="H3262">
        <v>65.390630000000002</v>
      </c>
      <c r="I3262">
        <v>13.910159999999999</v>
      </c>
      <c r="J3262">
        <v>0.80859380000000003</v>
      </c>
      <c r="K3262">
        <v>58.023440000000001</v>
      </c>
      <c r="L3262" s="3">
        <v>44130.395833333336</v>
      </c>
      <c r="M3262">
        <v>17.18</v>
      </c>
      <c r="N3262" t="s">
        <v>28</v>
      </c>
      <c r="P3262">
        <f>(C3262-Key!$B$1)*24</f>
        <v>0.35000000009313226</v>
      </c>
      <c r="Q3262">
        <f>(Key!$B$2-'17.1'!C3262)*24</f>
        <v>2.5999999999185093</v>
      </c>
      <c r="R3262" s="3">
        <f>C3262-(M3262-Key!$B$5)/(24*Key!$B$6)</f>
        <v>44130.627851851852</v>
      </c>
      <c r="S3262">
        <f>M3262-Key!$B$5</f>
        <v>14.92</v>
      </c>
      <c r="T3262" s="2">
        <f t="shared" si="250"/>
        <v>44129.638888888891</v>
      </c>
      <c r="U3262" t="str">
        <f t="shared" si="251"/>
        <v>10-25-2020 15:20</v>
      </c>
      <c r="V3262">
        <f>IFERROR(IF(W3262=Z3262,VLOOKUP($U3262,[1]C8842!$G$2:$M$145,3,FALSE),0),0)</f>
        <v>0</v>
      </c>
      <c r="W3262">
        <f>VLOOKUP(RIGHT($V$1,5),Key!$A$9:$B$14,2,FALSE)</f>
        <v>10.199999999999999</v>
      </c>
      <c r="X3262">
        <f t="shared" si="254"/>
        <v>0</v>
      </c>
      <c r="Y3262">
        <f>VLOOKUP(RIGHT($X$1,5),Key!$A$9:$B$14,2,FALSE)</f>
        <v>3.7</v>
      </c>
      <c r="Z3262">
        <f t="shared" si="252"/>
        <v>10.199999999999999</v>
      </c>
      <c r="AA3262">
        <f t="shared" si="253"/>
        <v>0</v>
      </c>
    </row>
    <row r="3263" spans="1:27" x14ac:dyDescent="0.3">
      <c r="A3263">
        <v>100067</v>
      </c>
      <c r="B3263">
        <v>230922</v>
      </c>
      <c r="C3263" s="3">
        <v>44130.64166666667</v>
      </c>
      <c r="D3263">
        <v>0</v>
      </c>
      <c r="E3263">
        <v>2</v>
      </c>
      <c r="F3263" t="s">
        <v>25</v>
      </c>
      <c r="G3263">
        <v>2</v>
      </c>
      <c r="H3263">
        <v>58.191409999999998</v>
      </c>
      <c r="I3263">
        <v>27.304690000000001</v>
      </c>
      <c r="J3263">
        <v>1.5234380000000001</v>
      </c>
      <c r="K3263">
        <v>46.019530000000003</v>
      </c>
      <c r="L3263" s="3">
        <v>44130.395833333336</v>
      </c>
      <c r="M3263">
        <v>17.18</v>
      </c>
      <c r="N3263" t="s">
        <v>28</v>
      </c>
      <c r="P3263">
        <f>(C3263-Key!$B$1)*24</f>
        <v>0.35000000009313226</v>
      </c>
      <c r="Q3263">
        <f>(Key!$B$2-'17.1'!C3263)*24</f>
        <v>2.5999999999185093</v>
      </c>
      <c r="R3263" s="3">
        <f>C3263-(M3263-Key!$B$5)/(24*Key!$B$6)</f>
        <v>44130.627851851852</v>
      </c>
      <c r="S3263">
        <f>M3263-Key!$B$5</f>
        <v>14.92</v>
      </c>
      <c r="T3263" s="2">
        <f t="shared" si="250"/>
        <v>44129.638888888891</v>
      </c>
      <c r="U3263" t="str">
        <f t="shared" si="251"/>
        <v>10-25-2020 15:20</v>
      </c>
      <c r="V3263">
        <f>IFERROR(IF(W3263=Z3263,VLOOKUP($U3263,[1]C8842!$G$2:$M$145,3,FALSE),0),0)</f>
        <v>0</v>
      </c>
      <c r="W3263">
        <f>VLOOKUP(RIGHT($V$1,5),Key!$A$9:$B$14,2,FALSE)</f>
        <v>10.199999999999999</v>
      </c>
      <c r="X3263">
        <f t="shared" si="254"/>
        <v>0</v>
      </c>
      <c r="Y3263">
        <f>VLOOKUP(RIGHT($X$1,5),Key!$A$9:$B$14,2,FALSE)</f>
        <v>3.7</v>
      </c>
      <c r="Z3263">
        <f t="shared" si="252"/>
        <v>10.199999999999999</v>
      </c>
      <c r="AA3263">
        <f t="shared" si="253"/>
        <v>0</v>
      </c>
    </row>
    <row r="3264" spans="1:27" x14ac:dyDescent="0.3">
      <c r="A3264">
        <v>100067</v>
      </c>
      <c r="B3264">
        <v>230922</v>
      </c>
      <c r="C3264" s="3">
        <v>44130.64166666667</v>
      </c>
      <c r="D3264">
        <v>1</v>
      </c>
      <c r="E3264">
        <v>1</v>
      </c>
      <c r="F3264" t="s">
        <v>25</v>
      </c>
      <c r="G3264">
        <v>1</v>
      </c>
      <c r="H3264">
        <v>63.433590000000002</v>
      </c>
      <c r="I3264">
        <v>15.539059999999999</v>
      </c>
      <c r="J3264">
        <v>0.90234380000000003</v>
      </c>
      <c r="K3264">
        <v>58.023440000000001</v>
      </c>
      <c r="L3264" s="3">
        <v>44130.395833333336</v>
      </c>
      <c r="M3264">
        <v>17.18</v>
      </c>
      <c r="N3264" t="s">
        <v>28</v>
      </c>
      <c r="P3264">
        <f>(C3264-Key!$B$1)*24</f>
        <v>0.35000000009313226</v>
      </c>
      <c r="Q3264">
        <f>(Key!$B$2-'17.1'!C3264)*24</f>
        <v>2.5999999999185093</v>
      </c>
      <c r="R3264" s="3">
        <f>C3264-(M3264-Key!$B$5)/(24*Key!$B$6)</f>
        <v>44130.627851851852</v>
      </c>
      <c r="S3264">
        <f>M3264-Key!$B$5</f>
        <v>14.92</v>
      </c>
      <c r="T3264" s="2">
        <f t="shared" si="250"/>
        <v>44129.638888888891</v>
      </c>
      <c r="U3264" t="str">
        <f t="shared" si="251"/>
        <v>10-25-2020 15:20</v>
      </c>
      <c r="V3264">
        <f>IFERROR(IF(W3264=Z3264,VLOOKUP($U3264,[1]C8842!$G$2:$M$145,3,FALSE),0),0)</f>
        <v>0</v>
      </c>
      <c r="W3264">
        <f>VLOOKUP(RIGHT($V$1,5),Key!$A$9:$B$14,2,FALSE)</f>
        <v>10.199999999999999</v>
      </c>
      <c r="X3264">
        <f t="shared" si="254"/>
        <v>0</v>
      </c>
      <c r="Y3264">
        <f>VLOOKUP(RIGHT($X$1,5),Key!$A$9:$B$14,2,FALSE)</f>
        <v>3.7</v>
      </c>
      <c r="Z3264">
        <f t="shared" si="252"/>
        <v>10.199999999999999</v>
      </c>
      <c r="AA3264">
        <f t="shared" si="253"/>
        <v>0</v>
      </c>
    </row>
    <row r="3265" spans="1:27" x14ac:dyDescent="0.3">
      <c r="A3265">
        <v>100067</v>
      </c>
      <c r="B3265">
        <v>230922</v>
      </c>
      <c r="C3265" s="3">
        <v>44130.64166666667</v>
      </c>
      <c r="D3265">
        <v>0</v>
      </c>
      <c r="E3265">
        <v>2</v>
      </c>
      <c r="F3265" t="s">
        <v>25</v>
      </c>
      <c r="G3265">
        <v>1</v>
      </c>
      <c r="H3265">
        <v>67.765630000000002</v>
      </c>
      <c r="I3265">
        <v>14.132809999999999</v>
      </c>
      <c r="J3265">
        <v>0.7890625</v>
      </c>
      <c r="K3265">
        <v>48.019530000000003</v>
      </c>
      <c r="L3265" s="3">
        <v>44130.395833333336</v>
      </c>
      <c r="M3265">
        <v>17.18</v>
      </c>
      <c r="N3265" t="s">
        <v>28</v>
      </c>
      <c r="P3265">
        <f>(C3265-Key!$B$1)*24</f>
        <v>0.35000000009313226</v>
      </c>
      <c r="Q3265">
        <f>(Key!$B$2-'17.1'!C3265)*24</f>
        <v>2.5999999999185093</v>
      </c>
      <c r="R3265" s="3">
        <f>C3265-(M3265-Key!$B$5)/(24*Key!$B$6)</f>
        <v>44130.627851851852</v>
      </c>
      <c r="S3265">
        <f>M3265-Key!$B$5</f>
        <v>14.92</v>
      </c>
      <c r="T3265" s="2">
        <f t="shared" si="250"/>
        <v>44129.638888888891</v>
      </c>
      <c r="U3265" t="str">
        <f t="shared" si="251"/>
        <v>10-25-2020 15:20</v>
      </c>
      <c r="V3265">
        <f>IFERROR(IF(W3265=Z3265,VLOOKUP($U3265,[1]C8842!$G$2:$M$145,3,FALSE),0),0)</f>
        <v>0</v>
      </c>
      <c r="W3265">
        <f>VLOOKUP(RIGHT($V$1,5),Key!$A$9:$B$14,2,FALSE)</f>
        <v>10.199999999999999</v>
      </c>
      <c r="X3265">
        <f t="shared" si="254"/>
        <v>0</v>
      </c>
      <c r="Y3265">
        <f>VLOOKUP(RIGHT($X$1,5),Key!$A$9:$B$14,2,FALSE)</f>
        <v>3.7</v>
      </c>
      <c r="Z3265">
        <f t="shared" si="252"/>
        <v>10.199999999999999</v>
      </c>
      <c r="AA3265">
        <f t="shared" si="253"/>
        <v>0</v>
      </c>
    </row>
    <row r="3266" spans="1:27" x14ac:dyDescent="0.3">
      <c r="A3266">
        <v>100067</v>
      </c>
      <c r="B3266">
        <v>230922</v>
      </c>
      <c r="C3266" s="3">
        <v>44130.642361111109</v>
      </c>
      <c r="D3266">
        <v>1</v>
      </c>
      <c r="E3266">
        <v>1</v>
      </c>
      <c r="F3266" t="s">
        <v>25</v>
      </c>
      <c r="G3266">
        <v>1</v>
      </c>
      <c r="H3266">
        <v>65.402339999999995</v>
      </c>
      <c r="I3266">
        <v>18.859380000000002</v>
      </c>
      <c r="J3266">
        <v>1.0078130000000001</v>
      </c>
      <c r="K3266">
        <v>58.023440000000001</v>
      </c>
      <c r="L3266" s="3">
        <v>44130.395833333336</v>
      </c>
      <c r="M3266">
        <v>17.18</v>
      </c>
      <c r="N3266" t="s">
        <v>28</v>
      </c>
      <c r="P3266">
        <f>(C3266-Key!$B$1)*24</f>
        <v>0.36666666663950309</v>
      </c>
      <c r="Q3266">
        <f>(Key!$B$2-'17.1'!C3266)*24</f>
        <v>2.5833333333721384</v>
      </c>
      <c r="R3266" s="3">
        <f>C3266-(M3266-Key!$B$5)/(24*Key!$B$6)</f>
        <v>44130.628546296291</v>
      </c>
      <c r="S3266">
        <f>M3266-Key!$B$5</f>
        <v>14.92</v>
      </c>
      <c r="T3266" s="2">
        <f t="shared" si="250"/>
        <v>44129.645833333336</v>
      </c>
      <c r="U3266" t="str">
        <f t="shared" si="251"/>
        <v>10-25-2020 15:30</v>
      </c>
      <c r="V3266">
        <f>IFERROR(IF(W3266=Z3266,VLOOKUP($U3266,[1]C8842!$G$2:$M$145,3,FALSE),0),0)</f>
        <v>0</v>
      </c>
      <c r="W3266">
        <f>VLOOKUP(RIGHT($V$1,5),Key!$A$9:$B$14,2,FALSE)</f>
        <v>10.199999999999999</v>
      </c>
      <c r="X3266">
        <f t="shared" si="254"/>
        <v>0</v>
      </c>
      <c r="Y3266">
        <f>VLOOKUP(RIGHT($X$1,5),Key!$A$9:$B$14,2,FALSE)</f>
        <v>3.7</v>
      </c>
      <c r="Z3266">
        <f t="shared" si="252"/>
        <v>10.199999999999999</v>
      </c>
      <c r="AA3266">
        <f t="shared" si="253"/>
        <v>0</v>
      </c>
    </row>
    <row r="3267" spans="1:27" x14ac:dyDescent="0.3">
      <c r="A3267">
        <v>100067</v>
      </c>
      <c r="B3267">
        <v>230922</v>
      </c>
      <c r="C3267" s="3">
        <v>44130.642361111109</v>
      </c>
      <c r="D3267">
        <v>0</v>
      </c>
      <c r="E3267">
        <v>2</v>
      </c>
      <c r="F3267" t="s">
        <v>25</v>
      </c>
      <c r="G3267">
        <v>1</v>
      </c>
      <c r="H3267">
        <v>63.957030000000003</v>
      </c>
      <c r="I3267">
        <v>16.17578</v>
      </c>
      <c r="J3267">
        <v>0.921875</v>
      </c>
      <c r="K3267">
        <v>46.019530000000003</v>
      </c>
      <c r="L3267" s="3">
        <v>44130.395833333336</v>
      </c>
      <c r="M3267">
        <v>17.18</v>
      </c>
      <c r="N3267" t="s">
        <v>28</v>
      </c>
      <c r="P3267">
        <f>(C3267-Key!$B$1)*24</f>
        <v>0.36666666663950309</v>
      </c>
      <c r="Q3267">
        <f>(Key!$B$2-'17.1'!C3267)*24</f>
        <v>2.5833333333721384</v>
      </c>
      <c r="R3267" s="3">
        <f>C3267-(M3267-Key!$B$5)/(24*Key!$B$6)</f>
        <v>44130.628546296291</v>
      </c>
      <c r="S3267">
        <f>M3267-Key!$B$5</f>
        <v>14.92</v>
      </c>
      <c r="T3267" s="2">
        <f t="shared" ref="T3267:T3330" si="255">ROUND(C3267*24*60/10,0)/(24*6)-1</f>
        <v>44129.645833333336</v>
      </c>
      <c r="U3267" t="str">
        <f t="shared" ref="U3267:U3330" si="256">TEXT(T3267,"mm-dd-yyyy hh:mm")</f>
        <v>10-25-2020 15:30</v>
      </c>
      <c r="V3267">
        <f>IFERROR(IF(W3267=Z3267,VLOOKUP($U3267,[1]C8842!$G$2:$M$145,3,FALSE),0),0)</f>
        <v>0</v>
      </c>
      <c r="W3267">
        <f>VLOOKUP(RIGHT($V$1,5),Key!$A$9:$B$14,2,FALSE)</f>
        <v>10.199999999999999</v>
      </c>
      <c r="X3267">
        <f t="shared" si="254"/>
        <v>0</v>
      </c>
      <c r="Y3267">
        <f>VLOOKUP(RIGHT($X$1,5),Key!$A$9:$B$14,2,FALSE)</f>
        <v>3.7</v>
      </c>
      <c r="Z3267">
        <f t="shared" ref="Z3267:Z3330" si="257">M3267-MIN(ABS(Y3267-M3267),ABS(W3267-M3267))</f>
        <v>10.199999999999999</v>
      </c>
      <c r="AA3267">
        <f t="shared" ref="AA3267:AA3330" si="258">SUM(V3267,X3267)</f>
        <v>0</v>
      </c>
    </row>
    <row r="3268" spans="1:27" x14ac:dyDescent="0.3">
      <c r="A3268">
        <v>100067</v>
      </c>
      <c r="B3268">
        <v>230922</v>
      </c>
      <c r="C3268" s="3">
        <v>44130.642361111109</v>
      </c>
      <c r="D3268">
        <v>0</v>
      </c>
      <c r="E3268">
        <v>2</v>
      </c>
      <c r="F3268" t="s">
        <v>25</v>
      </c>
      <c r="G3268">
        <v>1</v>
      </c>
      <c r="H3268">
        <v>62.980469999999997</v>
      </c>
      <c r="I3268">
        <v>19.882809999999999</v>
      </c>
      <c r="J3268">
        <v>1.09375</v>
      </c>
      <c r="K3268">
        <v>46.019530000000003</v>
      </c>
      <c r="L3268" s="3">
        <v>44130.395833333336</v>
      </c>
      <c r="M3268">
        <v>17.18</v>
      </c>
      <c r="N3268" t="s">
        <v>28</v>
      </c>
      <c r="P3268">
        <f>(C3268-Key!$B$1)*24</f>
        <v>0.36666666663950309</v>
      </c>
      <c r="Q3268">
        <f>(Key!$B$2-'17.1'!C3268)*24</f>
        <v>2.5833333333721384</v>
      </c>
      <c r="R3268" s="3">
        <f>C3268-(M3268-Key!$B$5)/(24*Key!$B$6)</f>
        <v>44130.628546296291</v>
      </c>
      <c r="S3268">
        <f>M3268-Key!$B$5</f>
        <v>14.92</v>
      </c>
      <c r="T3268" s="2">
        <f t="shared" si="255"/>
        <v>44129.645833333336</v>
      </c>
      <c r="U3268" t="str">
        <f t="shared" si="256"/>
        <v>10-25-2020 15:30</v>
      </c>
      <c r="V3268">
        <f>IFERROR(IF(W3268=Z3268,VLOOKUP($U3268,[1]C8842!$G$2:$M$145,3,FALSE),0),0)</f>
        <v>0</v>
      </c>
      <c r="W3268">
        <f>VLOOKUP(RIGHT($V$1,5),Key!$A$9:$B$14,2,FALSE)</f>
        <v>10.199999999999999</v>
      </c>
      <c r="X3268">
        <f t="shared" ref="X3268:X3331" si="259">$X$2</f>
        <v>0</v>
      </c>
      <c r="Y3268">
        <f>VLOOKUP(RIGHT($X$1,5),Key!$A$9:$B$14,2,FALSE)</f>
        <v>3.7</v>
      </c>
      <c r="Z3268">
        <f t="shared" si="257"/>
        <v>10.199999999999999</v>
      </c>
      <c r="AA3268">
        <f t="shared" si="258"/>
        <v>0</v>
      </c>
    </row>
    <row r="3269" spans="1:27" x14ac:dyDescent="0.3">
      <c r="A3269">
        <v>100067</v>
      </c>
      <c r="B3269">
        <v>230922</v>
      </c>
      <c r="C3269" s="3">
        <v>44130.642361111109</v>
      </c>
      <c r="D3269">
        <v>3</v>
      </c>
      <c r="E3269">
        <v>2</v>
      </c>
      <c r="F3269" t="s">
        <v>26</v>
      </c>
      <c r="G3269">
        <v>2</v>
      </c>
      <c r="H3269">
        <v>65.382810000000006</v>
      </c>
      <c r="I3269">
        <v>20.88672</v>
      </c>
      <c r="J3269">
        <v>1.09375</v>
      </c>
      <c r="K3269">
        <v>94.039060000000006</v>
      </c>
      <c r="L3269" s="3">
        <v>44130.395833333336</v>
      </c>
      <c r="M3269">
        <v>17.18</v>
      </c>
      <c r="N3269" t="s">
        <v>28</v>
      </c>
      <c r="P3269">
        <f>(C3269-Key!$B$1)*24</f>
        <v>0.36666666663950309</v>
      </c>
      <c r="Q3269">
        <f>(Key!$B$2-'17.1'!C3269)*24</f>
        <v>2.5833333333721384</v>
      </c>
      <c r="R3269" s="3">
        <f>C3269-(M3269-Key!$B$5)/(24*Key!$B$6)</f>
        <v>44130.628546296291</v>
      </c>
      <c r="S3269">
        <f>M3269-Key!$B$5</f>
        <v>14.92</v>
      </c>
      <c r="T3269" s="2">
        <f t="shared" si="255"/>
        <v>44129.645833333336</v>
      </c>
      <c r="U3269" t="str">
        <f t="shared" si="256"/>
        <v>10-25-2020 15:30</v>
      </c>
      <c r="V3269">
        <f>IFERROR(IF(W3269=Z3269,VLOOKUP($U3269,[1]C8842!$G$2:$M$145,3,FALSE),0),0)</f>
        <v>0</v>
      </c>
      <c r="W3269">
        <f>VLOOKUP(RIGHT($V$1,5),Key!$A$9:$B$14,2,FALSE)</f>
        <v>10.199999999999999</v>
      </c>
      <c r="X3269">
        <f t="shared" si="259"/>
        <v>0</v>
      </c>
      <c r="Y3269">
        <f>VLOOKUP(RIGHT($X$1,5),Key!$A$9:$B$14,2,FALSE)</f>
        <v>3.7</v>
      </c>
      <c r="Z3269">
        <f t="shared" si="257"/>
        <v>10.199999999999999</v>
      </c>
      <c r="AA3269">
        <f t="shared" si="258"/>
        <v>0</v>
      </c>
    </row>
    <row r="3270" spans="1:27" x14ac:dyDescent="0.3">
      <c r="A3270">
        <v>100067</v>
      </c>
      <c r="B3270">
        <v>230922</v>
      </c>
      <c r="C3270" s="3">
        <v>44130.642361111109</v>
      </c>
      <c r="D3270">
        <v>3</v>
      </c>
      <c r="E3270">
        <v>2</v>
      </c>
      <c r="F3270" t="s">
        <v>26</v>
      </c>
      <c r="G3270">
        <v>4</v>
      </c>
      <c r="H3270">
        <v>62.554690000000001</v>
      </c>
      <c r="I3270">
        <v>77.332030000000003</v>
      </c>
      <c r="J3270">
        <v>3.546875</v>
      </c>
      <c r="K3270">
        <v>94.039060000000006</v>
      </c>
      <c r="L3270" s="3">
        <v>44130.395833333336</v>
      </c>
      <c r="M3270">
        <v>17.18</v>
      </c>
      <c r="N3270" t="s">
        <v>28</v>
      </c>
      <c r="P3270">
        <f>(C3270-Key!$B$1)*24</f>
        <v>0.36666666663950309</v>
      </c>
      <c r="Q3270">
        <f>(Key!$B$2-'17.1'!C3270)*24</f>
        <v>2.5833333333721384</v>
      </c>
      <c r="R3270" s="3">
        <f>C3270-(M3270-Key!$B$5)/(24*Key!$B$6)</f>
        <v>44130.628546296291</v>
      </c>
      <c r="S3270">
        <f>M3270-Key!$B$5</f>
        <v>14.92</v>
      </c>
      <c r="T3270" s="2">
        <f t="shared" si="255"/>
        <v>44129.645833333336</v>
      </c>
      <c r="U3270" t="str">
        <f t="shared" si="256"/>
        <v>10-25-2020 15:30</v>
      </c>
      <c r="V3270">
        <f>IFERROR(IF(W3270=Z3270,VLOOKUP($U3270,[1]C8842!$G$2:$M$145,3,FALSE),0),0)</f>
        <v>0</v>
      </c>
      <c r="W3270">
        <f>VLOOKUP(RIGHT($V$1,5),Key!$A$9:$B$14,2,FALSE)</f>
        <v>10.199999999999999</v>
      </c>
      <c r="X3270">
        <f t="shared" si="259"/>
        <v>0</v>
      </c>
      <c r="Y3270">
        <f>VLOOKUP(RIGHT($X$1,5),Key!$A$9:$B$14,2,FALSE)</f>
        <v>3.7</v>
      </c>
      <c r="Z3270">
        <f t="shared" si="257"/>
        <v>10.199999999999999</v>
      </c>
      <c r="AA3270">
        <f t="shared" si="258"/>
        <v>0</v>
      </c>
    </row>
    <row r="3271" spans="1:27" x14ac:dyDescent="0.3">
      <c r="A3271">
        <v>100067</v>
      </c>
      <c r="B3271">
        <v>230922</v>
      </c>
      <c r="C3271" s="3">
        <v>44130.642361111109</v>
      </c>
      <c r="D3271">
        <v>0</v>
      </c>
      <c r="E3271">
        <v>2</v>
      </c>
      <c r="F3271" t="s">
        <v>25</v>
      </c>
      <c r="G3271">
        <v>3</v>
      </c>
      <c r="H3271">
        <v>69.789060000000006</v>
      </c>
      <c r="I3271">
        <v>46.914059999999999</v>
      </c>
      <c r="J3271">
        <v>2.015625</v>
      </c>
      <c r="K3271">
        <v>46.019530000000003</v>
      </c>
      <c r="L3271" s="3">
        <v>44130.395833333336</v>
      </c>
      <c r="M3271">
        <v>17.18</v>
      </c>
      <c r="N3271" t="s">
        <v>28</v>
      </c>
      <c r="P3271">
        <f>(C3271-Key!$B$1)*24</f>
        <v>0.36666666663950309</v>
      </c>
      <c r="Q3271">
        <f>(Key!$B$2-'17.1'!C3271)*24</f>
        <v>2.5833333333721384</v>
      </c>
      <c r="R3271" s="3">
        <f>C3271-(M3271-Key!$B$5)/(24*Key!$B$6)</f>
        <v>44130.628546296291</v>
      </c>
      <c r="S3271">
        <f>M3271-Key!$B$5</f>
        <v>14.92</v>
      </c>
      <c r="T3271" s="2">
        <f t="shared" si="255"/>
        <v>44129.645833333336</v>
      </c>
      <c r="U3271" t="str">
        <f t="shared" si="256"/>
        <v>10-25-2020 15:30</v>
      </c>
      <c r="V3271">
        <f>IFERROR(IF(W3271=Z3271,VLOOKUP($U3271,[1]C8842!$G$2:$M$145,3,FALSE),0),0)</f>
        <v>0</v>
      </c>
      <c r="W3271">
        <f>VLOOKUP(RIGHT($V$1,5),Key!$A$9:$B$14,2,FALSE)</f>
        <v>10.199999999999999</v>
      </c>
      <c r="X3271">
        <f t="shared" si="259"/>
        <v>0</v>
      </c>
      <c r="Y3271">
        <f>VLOOKUP(RIGHT($X$1,5),Key!$A$9:$B$14,2,FALSE)</f>
        <v>3.7</v>
      </c>
      <c r="Z3271">
        <f t="shared" si="257"/>
        <v>10.199999999999999</v>
      </c>
      <c r="AA3271">
        <f t="shared" si="258"/>
        <v>0</v>
      </c>
    </row>
    <row r="3272" spans="1:27" x14ac:dyDescent="0.3">
      <c r="A3272">
        <v>100067</v>
      </c>
      <c r="B3272">
        <v>230922</v>
      </c>
      <c r="C3272" s="3">
        <v>44130.642361111109</v>
      </c>
      <c r="D3272">
        <v>0</v>
      </c>
      <c r="E3272">
        <v>2</v>
      </c>
      <c r="F3272" t="s">
        <v>25</v>
      </c>
      <c r="G3272">
        <v>4</v>
      </c>
      <c r="H3272">
        <v>64.757810000000006</v>
      </c>
      <c r="I3272">
        <v>73.179689999999994</v>
      </c>
      <c r="J3272">
        <v>3.2539060000000002</v>
      </c>
      <c r="K3272">
        <v>46.019530000000003</v>
      </c>
      <c r="L3272" s="3">
        <v>44130.395833333336</v>
      </c>
      <c r="M3272">
        <v>17.18</v>
      </c>
      <c r="N3272" t="s">
        <v>28</v>
      </c>
      <c r="P3272">
        <f>(C3272-Key!$B$1)*24</f>
        <v>0.36666666663950309</v>
      </c>
      <c r="Q3272">
        <f>(Key!$B$2-'17.1'!C3272)*24</f>
        <v>2.5833333333721384</v>
      </c>
      <c r="R3272" s="3">
        <f>C3272-(M3272-Key!$B$5)/(24*Key!$B$6)</f>
        <v>44130.628546296291</v>
      </c>
      <c r="S3272">
        <f>M3272-Key!$B$5</f>
        <v>14.92</v>
      </c>
      <c r="T3272" s="2">
        <f t="shared" si="255"/>
        <v>44129.645833333336</v>
      </c>
      <c r="U3272" t="str">
        <f t="shared" si="256"/>
        <v>10-25-2020 15:30</v>
      </c>
      <c r="V3272">
        <f>IFERROR(IF(W3272=Z3272,VLOOKUP($U3272,[1]C8842!$G$2:$M$145,3,FALSE),0),0)</f>
        <v>0</v>
      </c>
      <c r="W3272">
        <f>VLOOKUP(RIGHT($V$1,5),Key!$A$9:$B$14,2,FALSE)</f>
        <v>10.199999999999999</v>
      </c>
      <c r="X3272">
        <f t="shared" si="259"/>
        <v>0</v>
      </c>
      <c r="Y3272">
        <f>VLOOKUP(RIGHT($X$1,5),Key!$A$9:$B$14,2,FALSE)</f>
        <v>3.7</v>
      </c>
      <c r="Z3272">
        <f t="shared" si="257"/>
        <v>10.199999999999999</v>
      </c>
      <c r="AA3272">
        <f t="shared" si="258"/>
        <v>0</v>
      </c>
    </row>
    <row r="3273" spans="1:27" x14ac:dyDescent="0.3">
      <c r="A3273">
        <v>100067</v>
      </c>
      <c r="B3273">
        <v>230922</v>
      </c>
      <c r="C3273" s="3">
        <v>44130.642361111109</v>
      </c>
      <c r="D3273">
        <v>0</v>
      </c>
      <c r="E3273">
        <v>2</v>
      </c>
      <c r="F3273" t="s">
        <v>25</v>
      </c>
      <c r="G3273">
        <v>1</v>
      </c>
      <c r="H3273">
        <v>58.078130000000002</v>
      </c>
      <c r="I3273">
        <v>14.23047</v>
      </c>
      <c r="J3273">
        <v>0.92578130000000003</v>
      </c>
      <c r="K3273">
        <v>46.019530000000003</v>
      </c>
      <c r="L3273" s="3">
        <v>44130.395833333336</v>
      </c>
      <c r="M3273">
        <v>17.18</v>
      </c>
      <c r="N3273" t="s">
        <v>28</v>
      </c>
      <c r="P3273">
        <f>(C3273-Key!$B$1)*24</f>
        <v>0.36666666663950309</v>
      </c>
      <c r="Q3273">
        <f>(Key!$B$2-'17.1'!C3273)*24</f>
        <v>2.5833333333721384</v>
      </c>
      <c r="R3273" s="3">
        <f>C3273-(M3273-Key!$B$5)/(24*Key!$B$6)</f>
        <v>44130.628546296291</v>
      </c>
      <c r="S3273">
        <f>M3273-Key!$B$5</f>
        <v>14.92</v>
      </c>
      <c r="T3273" s="2">
        <f t="shared" si="255"/>
        <v>44129.645833333336</v>
      </c>
      <c r="U3273" t="str">
        <f t="shared" si="256"/>
        <v>10-25-2020 15:30</v>
      </c>
      <c r="V3273">
        <f>IFERROR(IF(W3273=Z3273,VLOOKUP($U3273,[1]C8842!$G$2:$M$145,3,FALSE),0),0)</f>
        <v>0</v>
      </c>
      <c r="W3273">
        <f>VLOOKUP(RIGHT($V$1,5),Key!$A$9:$B$14,2,FALSE)</f>
        <v>10.199999999999999</v>
      </c>
      <c r="X3273">
        <f t="shared" si="259"/>
        <v>0</v>
      </c>
      <c r="Y3273">
        <f>VLOOKUP(RIGHT($X$1,5),Key!$A$9:$B$14,2,FALSE)</f>
        <v>3.7</v>
      </c>
      <c r="Z3273">
        <f t="shared" si="257"/>
        <v>10.199999999999999</v>
      </c>
      <c r="AA3273">
        <f t="shared" si="258"/>
        <v>0</v>
      </c>
    </row>
    <row r="3274" spans="1:27" x14ac:dyDescent="0.3">
      <c r="A3274">
        <v>100067</v>
      </c>
      <c r="B3274">
        <v>230922</v>
      </c>
      <c r="C3274" s="3">
        <v>44130.642361111109</v>
      </c>
      <c r="D3274">
        <v>2</v>
      </c>
      <c r="E3274">
        <v>1</v>
      </c>
      <c r="F3274" t="s">
        <v>26</v>
      </c>
      <c r="G3274">
        <v>2</v>
      </c>
      <c r="H3274">
        <v>75.371089999999995</v>
      </c>
      <c r="I3274">
        <v>20.089839999999999</v>
      </c>
      <c r="J3274">
        <v>0.91796880000000003</v>
      </c>
      <c r="K3274">
        <v>84.035160000000005</v>
      </c>
      <c r="L3274" s="3">
        <v>44130.395833333336</v>
      </c>
      <c r="M3274">
        <v>17.18</v>
      </c>
      <c r="N3274" t="s">
        <v>28</v>
      </c>
      <c r="P3274">
        <f>(C3274-Key!$B$1)*24</f>
        <v>0.36666666663950309</v>
      </c>
      <c r="Q3274">
        <f>(Key!$B$2-'17.1'!C3274)*24</f>
        <v>2.5833333333721384</v>
      </c>
      <c r="R3274" s="3">
        <f>C3274-(M3274-Key!$B$5)/(24*Key!$B$6)</f>
        <v>44130.628546296291</v>
      </c>
      <c r="S3274">
        <f>M3274-Key!$B$5</f>
        <v>14.92</v>
      </c>
      <c r="T3274" s="2">
        <f t="shared" si="255"/>
        <v>44129.645833333336</v>
      </c>
      <c r="U3274" t="str">
        <f t="shared" si="256"/>
        <v>10-25-2020 15:30</v>
      </c>
      <c r="V3274">
        <f>IFERROR(IF(W3274=Z3274,VLOOKUP($U3274,[1]C8842!$G$2:$M$145,3,FALSE),0),0)</f>
        <v>0</v>
      </c>
      <c r="W3274">
        <f>VLOOKUP(RIGHT($V$1,5),Key!$A$9:$B$14,2,FALSE)</f>
        <v>10.199999999999999</v>
      </c>
      <c r="X3274">
        <f t="shared" si="259"/>
        <v>0</v>
      </c>
      <c r="Y3274">
        <f>VLOOKUP(RIGHT($X$1,5),Key!$A$9:$B$14,2,FALSE)</f>
        <v>3.7</v>
      </c>
      <c r="Z3274">
        <f t="shared" si="257"/>
        <v>10.199999999999999</v>
      </c>
      <c r="AA3274">
        <f t="shared" si="258"/>
        <v>0</v>
      </c>
    </row>
    <row r="3275" spans="1:27" x14ac:dyDescent="0.3">
      <c r="A3275">
        <v>100067</v>
      </c>
      <c r="B3275">
        <v>230922</v>
      </c>
      <c r="C3275" s="3">
        <v>44130.642361111109</v>
      </c>
      <c r="D3275">
        <v>0</v>
      </c>
      <c r="E3275">
        <v>2</v>
      </c>
      <c r="F3275" t="s">
        <v>25</v>
      </c>
      <c r="G3275">
        <v>1</v>
      </c>
      <c r="H3275">
        <v>60.371090000000002</v>
      </c>
      <c r="I3275">
        <v>16.722660000000001</v>
      </c>
      <c r="J3275">
        <v>1</v>
      </c>
      <c r="K3275">
        <v>46.019530000000003</v>
      </c>
      <c r="L3275" s="3">
        <v>44130.395833333336</v>
      </c>
      <c r="M3275">
        <v>17.18</v>
      </c>
      <c r="N3275" t="s">
        <v>28</v>
      </c>
      <c r="P3275">
        <f>(C3275-Key!$B$1)*24</f>
        <v>0.36666666663950309</v>
      </c>
      <c r="Q3275">
        <f>(Key!$B$2-'17.1'!C3275)*24</f>
        <v>2.5833333333721384</v>
      </c>
      <c r="R3275" s="3">
        <f>C3275-(M3275-Key!$B$5)/(24*Key!$B$6)</f>
        <v>44130.628546296291</v>
      </c>
      <c r="S3275">
        <f>M3275-Key!$B$5</f>
        <v>14.92</v>
      </c>
      <c r="T3275" s="2">
        <f t="shared" si="255"/>
        <v>44129.645833333336</v>
      </c>
      <c r="U3275" t="str">
        <f t="shared" si="256"/>
        <v>10-25-2020 15:30</v>
      </c>
      <c r="V3275">
        <f>IFERROR(IF(W3275=Z3275,VLOOKUP($U3275,[1]C8842!$G$2:$M$145,3,FALSE),0),0)</f>
        <v>0</v>
      </c>
      <c r="W3275">
        <f>VLOOKUP(RIGHT($V$1,5),Key!$A$9:$B$14,2,FALSE)</f>
        <v>10.199999999999999</v>
      </c>
      <c r="X3275">
        <f t="shared" si="259"/>
        <v>0</v>
      </c>
      <c r="Y3275">
        <f>VLOOKUP(RIGHT($X$1,5),Key!$A$9:$B$14,2,FALSE)</f>
        <v>3.7</v>
      </c>
      <c r="Z3275">
        <f t="shared" si="257"/>
        <v>10.199999999999999</v>
      </c>
      <c r="AA3275">
        <f t="shared" si="258"/>
        <v>0</v>
      </c>
    </row>
    <row r="3276" spans="1:27" x14ac:dyDescent="0.3">
      <c r="A3276">
        <v>100067</v>
      </c>
      <c r="B3276">
        <v>230922</v>
      </c>
      <c r="C3276" s="3">
        <v>44130.642361111109</v>
      </c>
      <c r="D3276">
        <v>2</v>
      </c>
      <c r="E3276">
        <v>1</v>
      </c>
      <c r="F3276" t="s">
        <v>26</v>
      </c>
      <c r="G3276">
        <v>2</v>
      </c>
      <c r="H3276">
        <v>73.421880000000002</v>
      </c>
      <c r="I3276">
        <v>21.3125</v>
      </c>
      <c r="J3276">
        <v>0.98828130000000003</v>
      </c>
      <c r="K3276">
        <v>80.03125</v>
      </c>
      <c r="L3276" s="3">
        <v>44130.395833333336</v>
      </c>
      <c r="M3276">
        <v>17.18</v>
      </c>
      <c r="N3276" t="s">
        <v>28</v>
      </c>
      <c r="P3276">
        <f>(C3276-Key!$B$1)*24</f>
        <v>0.36666666663950309</v>
      </c>
      <c r="Q3276">
        <f>(Key!$B$2-'17.1'!C3276)*24</f>
        <v>2.5833333333721384</v>
      </c>
      <c r="R3276" s="3">
        <f>C3276-(M3276-Key!$B$5)/(24*Key!$B$6)</f>
        <v>44130.628546296291</v>
      </c>
      <c r="S3276">
        <f>M3276-Key!$B$5</f>
        <v>14.92</v>
      </c>
      <c r="T3276" s="2">
        <f t="shared" si="255"/>
        <v>44129.645833333336</v>
      </c>
      <c r="U3276" t="str">
        <f t="shared" si="256"/>
        <v>10-25-2020 15:30</v>
      </c>
      <c r="V3276">
        <f>IFERROR(IF(W3276=Z3276,VLOOKUP($U3276,[1]C8842!$G$2:$M$145,3,FALSE),0),0)</f>
        <v>0</v>
      </c>
      <c r="W3276">
        <f>VLOOKUP(RIGHT($V$1,5),Key!$A$9:$B$14,2,FALSE)</f>
        <v>10.199999999999999</v>
      </c>
      <c r="X3276">
        <f t="shared" si="259"/>
        <v>0</v>
      </c>
      <c r="Y3276">
        <f>VLOOKUP(RIGHT($X$1,5),Key!$A$9:$B$14,2,FALSE)</f>
        <v>3.7</v>
      </c>
      <c r="Z3276">
        <f t="shared" si="257"/>
        <v>10.199999999999999</v>
      </c>
      <c r="AA3276">
        <f t="shared" si="258"/>
        <v>0</v>
      </c>
    </row>
    <row r="3277" spans="1:27" x14ac:dyDescent="0.3">
      <c r="A3277">
        <v>100067</v>
      </c>
      <c r="B3277">
        <v>230922</v>
      </c>
      <c r="C3277" s="3">
        <v>44130.642361111109</v>
      </c>
      <c r="D3277">
        <v>3</v>
      </c>
      <c r="E3277">
        <v>2</v>
      </c>
      <c r="F3277" t="s">
        <v>26</v>
      </c>
      <c r="G3277">
        <v>4</v>
      </c>
      <c r="H3277">
        <v>64.054689999999994</v>
      </c>
      <c r="I3277">
        <v>72.859380000000002</v>
      </c>
      <c r="J3277">
        <v>3.2773439999999998</v>
      </c>
      <c r="K3277">
        <v>93.039060000000006</v>
      </c>
      <c r="L3277" s="3">
        <v>44130.395833333336</v>
      </c>
      <c r="M3277">
        <v>17.18</v>
      </c>
      <c r="N3277" t="s">
        <v>28</v>
      </c>
      <c r="P3277">
        <f>(C3277-Key!$B$1)*24</f>
        <v>0.36666666663950309</v>
      </c>
      <c r="Q3277">
        <f>(Key!$B$2-'17.1'!C3277)*24</f>
        <v>2.5833333333721384</v>
      </c>
      <c r="R3277" s="3">
        <f>C3277-(M3277-Key!$B$5)/(24*Key!$B$6)</f>
        <v>44130.628546296291</v>
      </c>
      <c r="S3277">
        <f>M3277-Key!$B$5</f>
        <v>14.92</v>
      </c>
      <c r="T3277" s="2">
        <f t="shared" si="255"/>
        <v>44129.645833333336</v>
      </c>
      <c r="U3277" t="str">
        <f t="shared" si="256"/>
        <v>10-25-2020 15:30</v>
      </c>
      <c r="V3277">
        <f>IFERROR(IF(W3277=Z3277,VLOOKUP($U3277,[1]C8842!$G$2:$M$145,3,FALSE),0),0)</f>
        <v>0</v>
      </c>
      <c r="W3277">
        <f>VLOOKUP(RIGHT($V$1,5),Key!$A$9:$B$14,2,FALSE)</f>
        <v>10.199999999999999</v>
      </c>
      <c r="X3277">
        <f t="shared" si="259"/>
        <v>0</v>
      </c>
      <c r="Y3277">
        <f>VLOOKUP(RIGHT($X$1,5),Key!$A$9:$B$14,2,FALSE)</f>
        <v>3.7</v>
      </c>
      <c r="Z3277">
        <f t="shared" si="257"/>
        <v>10.199999999999999</v>
      </c>
      <c r="AA3277">
        <f t="shared" si="258"/>
        <v>0</v>
      </c>
    </row>
    <row r="3278" spans="1:27" x14ac:dyDescent="0.3">
      <c r="A3278">
        <v>100067</v>
      </c>
      <c r="B3278">
        <v>230922</v>
      </c>
      <c r="C3278" s="3">
        <v>44130.642361111109</v>
      </c>
      <c r="D3278">
        <v>1</v>
      </c>
      <c r="E3278">
        <v>1</v>
      </c>
      <c r="F3278" t="s">
        <v>25</v>
      </c>
      <c r="G3278">
        <v>3</v>
      </c>
      <c r="H3278">
        <v>69.34375</v>
      </c>
      <c r="I3278">
        <v>32.539059999999999</v>
      </c>
      <c r="J3278">
        <v>1.4765630000000001</v>
      </c>
      <c r="K3278">
        <v>56.023440000000001</v>
      </c>
      <c r="L3278" s="3">
        <v>44130.395833333336</v>
      </c>
      <c r="M3278">
        <v>17.18</v>
      </c>
      <c r="N3278" t="s">
        <v>28</v>
      </c>
      <c r="P3278">
        <f>(C3278-Key!$B$1)*24</f>
        <v>0.36666666663950309</v>
      </c>
      <c r="Q3278">
        <f>(Key!$B$2-'17.1'!C3278)*24</f>
        <v>2.5833333333721384</v>
      </c>
      <c r="R3278" s="3">
        <f>C3278-(M3278-Key!$B$5)/(24*Key!$B$6)</f>
        <v>44130.628546296291</v>
      </c>
      <c r="S3278">
        <f>M3278-Key!$B$5</f>
        <v>14.92</v>
      </c>
      <c r="T3278" s="2">
        <f t="shared" si="255"/>
        <v>44129.645833333336</v>
      </c>
      <c r="U3278" t="str">
        <f t="shared" si="256"/>
        <v>10-25-2020 15:30</v>
      </c>
      <c r="V3278">
        <f>IFERROR(IF(W3278=Z3278,VLOOKUP($U3278,[1]C8842!$G$2:$M$145,3,FALSE),0),0)</f>
        <v>0</v>
      </c>
      <c r="W3278">
        <f>VLOOKUP(RIGHT($V$1,5),Key!$A$9:$B$14,2,FALSE)</f>
        <v>10.199999999999999</v>
      </c>
      <c r="X3278">
        <f t="shared" si="259"/>
        <v>0</v>
      </c>
      <c r="Y3278">
        <f>VLOOKUP(RIGHT($X$1,5),Key!$A$9:$B$14,2,FALSE)</f>
        <v>3.7</v>
      </c>
      <c r="Z3278">
        <f t="shared" si="257"/>
        <v>10.199999999999999</v>
      </c>
      <c r="AA3278">
        <f t="shared" si="258"/>
        <v>0</v>
      </c>
    </row>
    <row r="3279" spans="1:27" x14ac:dyDescent="0.3">
      <c r="A3279">
        <v>100067</v>
      </c>
      <c r="B3279">
        <v>230922</v>
      </c>
      <c r="C3279" s="3">
        <v>44130.642361111109</v>
      </c>
      <c r="D3279">
        <v>3</v>
      </c>
      <c r="E3279">
        <v>2</v>
      </c>
      <c r="F3279" t="s">
        <v>26</v>
      </c>
      <c r="G3279">
        <v>2</v>
      </c>
      <c r="H3279">
        <v>63.296880000000002</v>
      </c>
      <c r="I3279">
        <v>20.48047</v>
      </c>
      <c r="J3279">
        <v>1.113281</v>
      </c>
      <c r="K3279">
        <v>94.039060000000006</v>
      </c>
      <c r="L3279" s="3">
        <v>44130.395833333336</v>
      </c>
      <c r="M3279">
        <v>17.18</v>
      </c>
      <c r="N3279" t="s">
        <v>28</v>
      </c>
      <c r="P3279">
        <f>(C3279-Key!$B$1)*24</f>
        <v>0.36666666663950309</v>
      </c>
      <c r="Q3279">
        <f>(Key!$B$2-'17.1'!C3279)*24</f>
        <v>2.5833333333721384</v>
      </c>
      <c r="R3279" s="3">
        <f>C3279-(M3279-Key!$B$5)/(24*Key!$B$6)</f>
        <v>44130.628546296291</v>
      </c>
      <c r="S3279">
        <f>M3279-Key!$B$5</f>
        <v>14.92</v>
      </c>
      <c r="T3279" s="2">
        <f t="shared" si="255"/>
        <v>44129.645833333336</v>
      </c>
      <c r="U3279" t="str">
        <f t="shared" si="256"/>
        <v>10-25-2020 15:30</v>
      </c>
      <c r="V3279">
        <f>IFERROR(IF(W3279=Z3279,VLOOKUP($U3279,[1]C8842!$G$2:$M$145,3,FALSE),0),0)</f>
        <v>0</v>
      </c>
      <c r="W3279">
        <f>VLOOKUP(RIGHT($V$1,5),Key!$A$9:$B$14,2,FALSE)</f>
        <v>10.199999999999999</v>
      </c>
      <c r="X3279">
        <f t="shared" si="259"/>
        <v>0</v>
      </c>
      <c r="Y3279">
        <f>VLOOKUP(RIGHT($X$1,5),Key!$A$9:$B$14,2,FALSE)</f>
        <v>3.7</v>
      </c>
      <c r="Z3279">
        <f t="shared" si="257"/>
        <v>10.199999999999999</v>
      </c>
      <c r="AA3279">
        <f t="shared" si="258"/>
        <v>0</v>
      </c>
    </row>
    <row r="3280" spans="1:27" x14ac:dyDescent="0.3">
      <c r="A3280">
        <v>100067</v>
      </c>
      <c r="B3280">
        <v>230922</v>
      </c>
      <c r="C3280" s="3">
        <v>44130.642361111109</v>
      </c>
      <c r="D3280">
        <v>0</v>
      </c>
      <c r="E3280">
        <v>2</v>
      </c>
      <c r="F3280" t="s">
        <v>25</v>
      </c>
      <c r="G3280">
        <v>1</v>
      </c>
      <c r="H3280">
        <v>69.457030000000003</v>
      </c>
      <c r="I3280">
        <v>16.976559999999999</v>
      </c>
      <c r="J3280">
        <v>0.87890630000000003</v>
      </c>
      <c r="K3280">
        <v>46.019530000000003</v>
      </c>
      <c r="L3280" s="3">
        <v>44130.395833333336</v>
      </c>
      <c r="M3280">
        <v>17.18</v>
      </c>
      <c r="N3280" t="s">
        <v>28</v>
      </c>
      <c r="P3280">
        <f>(C3280-Key!$B$1)*24</f>
        <v>0.36666666663950309</v>
      </c>
      <c r="Q3280">
        <f>(Key!$B$2-'17.1'!C3280)*24</f>
        <v>2.5833333333721384</v>
      </c>
      <c r="R3280" s="3">
        <f>C3280-(M3280-Key!$B$5)/(24*Key!$B$6)</f>
        <v>44130.628546296291</v>
      </c>
      <c r="S3280">
        <f>M3280-Key!$B$5</f>
        <v>14.92</v>
      </c>
      <c r="T3280" s="2">
        <f t="shared" si="255"/>
        <v>44129.645833333336</v>
      </c>
      <c r="U3280" t="str">
        <f t="shared" si="256"/>
        <v>10-25-2020 15:30</v>
      </c>
      <c r="V3280">
        <f>IFERROR(IF(W3280=Z3280,VLOOKUP($U3280,[1]C8842!$G$2:$M$145,3,FALSE),0),0)</f>
        <v>0</v>
      </c>
      <c r="W3280">
        <f>VLOOKUP(RIGHT($V$1,5),Key!$A$9:$B$14,2,FALSE)</f>
        <v>10.199999999999999</v>
      </c>
      <c r="X3280">
        <f t="shared" si="259"/>
        <v>0</v>
      </c>
      <c r="Y3280">
        <f>VLOOKUP(RIGHT($X$1,5),Key!$A$9:$B$14,2,FALSE)</f>
        <v>3.7</v>
      </c>
      <c r="Z3280">
        <f t="shared" si="257"/>
        <v>10.199999999999999</v>
      </c>
      <c r="AA3280">
        <f t="shared" si="258"/>
        <v>0</v>
      </c>
    </row>
    <row r="3281" spans="1:27" x14ac:dyDescent="0.3">
      <c r="A3281">
        <v>100067</v>
      </c>
      <c r="B3281">
        <v>230922</v>
      </c>
      <c r="C3281" s="3">
        <v>44130.643055555556</v>
      </c>
      <c r="D3281">
        <v>3</v>
      </c>
      <c r="E3281">
        <v>2</v>
      </c>
      <c r="F3281" t="s">
        <v>26</v>
      </c>
      <c r="G3281">
        <v>1</v>
      </c>
      <c r="H3281">
        <v>59.316409999999998</v>
      </c>
      <c r="I3281">
        <v>18.546880000000002</v>
      </c>
      <c r="J3281">
        <v>1.1015630000000001</v>
      </c>
      <c r="K3281">
        <v>94.039060000000006</v>
      </c>
      <c r="L3281" s="3">
        <v>44130.395833333336</v>
      </c>
      <c r="M3281">
        <v>17.18</v>
      </c>
      <c r="N3281" t="s">
        <v>28</v>
      </c>
      <c r="P3281">
        <f>(C3281-Key!$B$1)*24</f>
        <v>0.38333333336049691</v>
      </c>
      <c r="Q3281">
        <f>(Key!$B$2-'17.1'!C3281)*24</f>
        <v>2.5666666666511446</v>
      </c>
      <c r="R3281" s="3">
        <f>C3281-(M3281-Key!$B$5)/(24*Key!$B$6)</f>
        <v>44130.629240740738</v>
      </c>
      <c r="S3281">
        <f>M3281-Key!$B$5</f>
        <v>14.92</v>
      </c>
      <c r="T3281" s="2">
        <f t="shared" si="255"/>
        <v>44129.645833333336</v>
      </c>
      <c r="U3281" t="str">
        <f t="shared" si="256"/>
        <v>10-25-2020 15:30</v>
      </c>
      <c r="V3281">
        <f>IFERROR(IF(W3281=Z3281,VLOOKUP($U3281,[1]C8842!$G$2:$M$145,3,FALSE),0),0)</f>
        <v>0</v>
      </c>
      <c r="W3281">
        <f>VLOOKUP(RIGHT($V$1,5),Key!$A$9:$B$14,2,FALSE)</f>
        <v>10.199999999999999</v>
      </c>
      <c r="X3281">
        <f t="shared" si="259"/>
        <v>0</v>
      </c>
      <c r="Y3281">
        <f>VLOOKUP(RIGHT($X$1,5),Key!$A$9:$B$14,2,FALSE)</f>
        <v>3.7</v>
      </c>
      <c r="Z3281">
        <f t="shared" si="257"/>
        <v>10.199999999999999</v>
      </c>
      <c r="AA3281">
        <f t="shared" si="258"/>
        <v>0</v>
      </c>
    </row>
    <row r="3282" spans="1:27" x14ac:dyDescent="0.3">
      <c r="A3282">
        <v>100067</v>
      </c>
      <c r="B3282">
        <v>230922</v>
      </c>
      <c r="C3282" s="3">
        <v>44130.643055555556</v>
      </c>
      <c r="D3282">
        <v>1</v>
      </c>
      <c r="E3282">
        <v>1</v>
      </c>
      <c r="F3282" t="s">
        <v>25</v>
      </c>
      <c r="G3282">
        <v>1</v>
      </c>
      <c r="H3282">
        <v>65.90625</v>
      </c>
      <c r="I3282">
        <v>19.972660000000001</v>
      </c>
      <c r="J3282">
        <v>1.046875</v>
      </c>
      <c r="K3282">
        <v>56.023440000000001</v>
      </c>
      <c r="L3282" s="3">
        <v>44130.395833333336</v>
      </c>
      <c r="M3282">
        <v>17.18</v>
      </c>
      <c r="N3282" t="s">
        <v>28</v>
      </c>
      <c r="P3282">
        <f>(C3282-Key!$B$1)*24</f>
        <v>0.38333333336049691</v>
      </c>
      <c r="Q3282">
        <f>(Key!$B$2-'17.1'!C3282)*24</f>
        <v>2.5666666666511446</v>
      </c>
      <c r="R3282" s="3">
        <f>C3282-(M3282-Key!$B$5)/(24*Key!$B$6)</f>
        <v>44130.629240740738</v>
      </c>
      <c r="S3282">
        <f>M3282-Key!$B$5</f>
        <v>14.92</v>
      </c>
      <c r="T3282" s="2">
        <f t="shared" si="255"/>
        <v>44129.645833333336</v>
      </c>
      <c r="U3282" t="str">
        <f t="shared" si="256"/>
        <v>10-25-2020 15:30</v>
      </c>
      <c r="V3282">
        <f>IFERROR(IF(W3282=Z3282,VLOOKUP($U3282,[1]C8842!$G$2:$M$145,3,FALSE),0),0)</f>
        <v>0</v>
      </c>
      <c r="W3282">
        <f>VLOOKUP(RIGHT($V$1,5),Key!$A$9:$B$14,2,FALSE)</f>
        <v>10.199999999999999</v>
      </c>
      <c r="X3282">
        <f t="shared" si="259"/>
        <v>0</v>
      </c>
      <c r="Y3282">
        <f>VLOOKUP(RIGHT($X$1,5),Key!$A$9:$B$14,2,FALSE)</f>
        <v>3.7</v>
      </c>
      <c r="Z3282">
        <f t="shared" si="257"/>
        <v>10.199999999999999</v>
      </c>
      <c r="AA3282">
        <f t="shared" si="258"/>
        <v>0</v>
      </c>
    </row>
    <row r="3283" spans="1:27" x14ac:dyDescent="0.3">
      <c r="A3283">
        <v>100067</v>
      </c>
      <c r="B3283">
        <v>230922</v>
      </c>
      <c r="C3283" s="3">
        <v>44130.643055555556</v>
      </c>
      <c r="D3283">
        <v>2</v>
      </c>
      <c r="E3283">
        <v>1</v>
      </c>
      <c r="F3283" t="s">
        <v>26</v>
      </c>
      <c r="G3283">
        <v>1</v>
      </c>
      <c r="H3283">
        <v>69.25</v>
      </c>
      <c r="I3283">
        <v>15.398440000000001</v>
      </c>
      <c r="J3283">
        <v>0.8203125</v>
      </c>
      <c r="K3283">
        <v>82.035160000000005</v>
      </c>
      <c r="L3283" s="3">
        <v>44130.395833333336</v>
      </c>
      <c r="M3283">
        <v>17.18</v>
      </c>
      <c r="N3283" t="s">
        <v>28</v>
      </c>
      <c r="P3283">
        <f>(C3283-Key!$B$1)*24</f>
        <v>0.38333333336049691</v>
      </c>
      <c r="Q3283">
        <f>(Key!$B$2-'17.1'!C3283)*24</f>
        <v>2.5666666666511446</v>
      </c>
      <c r="R3283" s="3">
        <f>C3283-(M3283-Key!$B$5)/(24*Key!$B$6)</f>
        <v>44130.629240740738</v>
      </c>
      <c r="S3283">
        <f>M3283-Key!$B$5</f>
        <v>14.92</v>
      </c>
      <c r="T3283" s="2">
        <f t="shared" si="255"/>
        <v>44129.645833333336</v>
      </c>
      <c r="U3283" t="str">
        <f t="shared" si="256"/>
        <v>10-25-2020 15:30</v>
      </c>
      <c r="V3283">
        <f>IFERROR(IF(W3283=Z3283,VLOOKUP($U3283,[1]C8842!$G$2:$M$145,3,FALSE),0),0)</f>
        <v>0</v>
      </c>
      <c r="W3283">
        <f>VLOOKUP(RIGHT($V$1,5),Key!$A$9:$B$14,2,FALSE)</f>
        <v>10.199999999999999</v>
      </c>
      <c r="X3283">
        <f t="shared" si="259"/>
        <v>0</v>
      </c>
      <c r="Y3283">
        <f>VLOOKUP(RIGHT($X$1,5),Key!$A$9:$B$14,2,FALSE)</f>
        <v>3.7</v>
      </c>
      <c r="Z3283">
        <f t="shared" si="257"/>
        <v>10.199999999999999</v>
      </c>
      <c r="AA3283">
        <f t="shared" si="258"/>
        <v>0</v>
      </c>
    </row>
    <row r="3284" spans="1:27" x14ac:dyDescent="0.3">
      <c r="A3284">
        <v>100067</v>
      </c>
      <c r="B3284">
        <v>230922</v>
      </c>
      <c r="C3284" s="3">
        <v>44130.643055555556</v>
      </c>
      <c r="D3284">
        <v>2</v>
      </c>
      <c r="E3284">
        <v>1</v>
      </c>
      <c r="F3284" t="s">
        <v>26</v>
      </c>
      <c r="G3284">
        <v>1</v>
      </c>
      <c r="H3284">
        <v>70.085939999999994</v>
      </c>
      <c r="I3284">
        <v>14.691409999999999</v>
      </c>
      <c r="J3284">
        <v>0.78515630000000003</v>
      </c>
      <c r="K3284">
        <v>82.035160000000005</v>
      </c>
      <c r="L3284" s="3">
        <v>44130.395833333336</v>
      </c>
      <c r="M3284">
        <v>17.18</v>
      </c>
      <c r="N3284" t="s">
        <v>28</v>
      </c>
      <c r="P3284">
        <f>(C3284-Key!$B$1)*24</f>
        <v>0.38333333336049691</v>
      </c>
      <c r="Q3284">
        <f>(Key!$B$2-'17.1'!C3284)*24</f>
        <v>2.5666666666511446</v>
      </c>
      <c r="R3284" s="3">
        <f>C3284-(M3284-Key!$B$5)/(24*Key!$B$6)</f>
        <v>44130.629240740738</v>
      </c>
      <c r="S3284">
        <f>M3284-Key!$B$5</f>
        <v>14.92</v>
      </c>
      <c r="T3284" s="2">
        <f t="shared" si="255"/>
        <v>44129.645833333336</v>
      </c>
      <c r="U3284" t="str">
        <f t="shared" si="256"/>
        <v>10-25-2020 15:30</v>
      </c>
      <c r="V3284">
        <f>IFERROR(IF(W3284=Z3284,VLOOKUP($U3284,[1]C8842!$G$2:$M$145,3,FALSE),0),0)</f>
        <v>0</v>
      </c>
      <c r="W3284">
        <f>VLOOKUP(RIGHT($V$1,5),Key!$A$9:$B$14,2,FALSE)</f>
        <v>10.199999999999999</v>
      </c>
      <c r="X3284">
        <f t="shared" si="259"/>
        <v>0</v>
      </c>
      <c r="Y3284">
        <f>VLOOKUP(RIGHT($X$1,5),Key!$A$9:$B$14,2,FALSE)</f>
        <v>3.7</v>
      </c>
      <c r="Z3284">
        <f t="shared" si="257"/>
        <v>10.199999999999999</v>
      </c>
      <c r="AA3284">
        <f t="shared" si="258"/>
        <v>0</v>
      </c>
    </row>
    <row r="3285" spans="1:27" x14ac:dyDescent="0.3">
      <c r="A3285">
        <v>100067</v>
      </c>
      <c r="B3285">
        <v>230922</v>
      </c>
      <c r="C3285" s="3">
        <v>44130.643055555556</v>
      </c>
      <c r="D3285">
        <v>2</v>
      </c>
      <c r="E3285">
        <v>1</v>
      </c>
      <c r="F3285" t="s">
        <v>26</v>
      </c>
      <c r="G3285">
        <v>1</v>
      </c>
      <c r="H3285">
        <v>72.359380000000002</v>
      </c>
      <c r="I3285">
        <v>17.28125</v>
      </c>
      <c r="J3285">
        <v>0.85546880000000003</v>
      </c>
      <c r="K3285">
        <v>82.035160000000005</v>
      </c>
      <c r="L3285" s="3">
        <v>44130.395833333336</v>
      </c>
      <c r="M3285">
        <v>17.18</v>
      </c>
      <c r="N3285" t="s">
        <v>28</v>
      </c>
      <c r="P3285">
        <f>(C3285-Key!$B$1)*24</f>
        <v>0.38333333336049691</v>
      </c>
      <c r="Q3285">
        <f>(Key!$B$2-'17.1'!C3285)*24</f>
        <v>2.5666666666511446</v>
      </c>
      <c r="R3285" s="3">
        <f>C3285-(M3285-Key!$B$5)/(24*Key!$B$6)</f>
        <v>44130.629240740738</v>
      </c>
      <c r="S3285">
        <f>M3285-Key!$B$5</f>
        <v>14.92</v>
      </c>
      <c r="T3285" s="2">
        <f t="shared" si="255"/>
        <v>44129.645833333336</v>
      </c>
      <c r="U3285" t="str">
        <f t="shared" si="256"/>
        <v>10-25-2020 15:30</v>
      </c>
      <c r="V3285">
        <f>IFERROR(IF(W3285=Z3285,VLOOKUP($U3285,[1]C8842!$G$2:$M$145,3,FALSE),0),0)</f>
        <v>0</v>
      </c>
      <c r="W3285">
        <f>VLOOKUP(RIGHT($V$1,5),Key!$A$9:$B$14,2,FALSE)</f>
        <v>10.199999999999999</v>
      </c>
      <c r="X3285">
        <f t="shared" si="259"/>
        <v>0</v>
      </c>
      <c r="Y3285">
        <f>VLOOKUP(RIGHT($X$1,5),Key!$A$9:$B$14,2,FALSE)</f>
        <v>3.7</v>
      </c>
      <c r="Z3285">
        <f t="shared" si="257"/>
        <v>10.199999999999999</v>
      </c>
      <c r="AA3285">
        <f t="shared" si="258"/>
        <v>0</v>
      </c>
    </row>
    <row r="3286" spans="1:27" x14ac:dyDescent="0.3">
      <c r="A3286">
        <v>100067</v>
      </c>
      <c r="B3286">
        <v>230922</v>
      </c>
      <c r="C3286" s="3">
        <v>44130.643055555556</v>
      </c>
      <c r="D3286">
        <v>0</v>
      </c>
      <c r="E3286">
        <v>2</v>
      </c>
      <c r="F3286" t="s">
        <v>25</v>
      </c>
      <c r="G3286">
        <v>1</v>
      </c>
      <c r="H3286">
        <v>64.585939999999994</v>
      </c>
      <c r="I3286">
        <v>16.785160000000001</v>
      </c>
      <c r="J3286">
        <v>0.9375</v>
      </c>
      <c r="K3286">
        <v>49.019530000000003</v>
      </c>
      <c r="L3286" s="3">
        <v>44130.395833333336</v>
      </c>
      <c r="M3286">
        <v>17.18</v>
      </c>
      <c r="N3286" t="s">
        <v>28</v>
      </c>
      <c r="P3286">
        <f>(C3286-Key!$B$1)*24</f>
        <v>0.38333333336049691</v>
      </c>
      <c r="Q3286">
        <f>(Key!$B$2-'17.1'!C3286)*24</f>
        <v>2.5666666666511446</v>
      </c>
      <c r="R3286" s="3">
        <f>C3286-(M3286-Key!$B$5)/(24*Key!$B$6)</f>
        <v>44130.629240740738</v>
      </c>
      <c r="S3286">
        <f>M3286-Key!$B$5</f>
        <v>14.92</v>
      </c>
      <c r="T3286" s="2">
        <f t="shared" si="255"/>
        <v>44129.645833333336</v>
      </c>
      <c r="U3286" t="str">
        <f t="shared" si="256"/>
        <v>10-25-2020 15:30</v>
      </c>
      <c r="V3286">
        <f>IFERROR(IF(W3286=Z3286,VLOOKUP($U3286,[1]C8842!$G$2:$M$145,3,FALSE),0),0)</f>
        <v>0</v>
      </c>
      <c r="W3286">
        <f>VLOOKUP(RIGHT($V$1,5),Key!$A$9:$B$14,2,FALSE)</f>
        <v>10.199999999999999</v>
      </c>
      <c r="X3286">
        <f t="shared" si="259"/>
        <v>0</v>
      </c>
      <c r="Y3286">
        <f>VLOOKUP(RIGHT($X$1,5),Key!$A$9:$B$14,2,FALSE)</f>
        <v>3.7</v>
      </c>
      <c r="Z3286">
        <f t="shared" si="257"/>
        <v>10.199999999999999</v>
      </c>
      <c r="AA3286">
        <f t="shared" si="258"/>
        <v>0</v>
      </c>
    </row>
    <row r="3287" spans="1:27" x14ac:dyDescent="0.3">
      <c r="A3287">
        <v>100067</v>
      </c>
      <c r="B3287">
        <v>230922</v>
      </c>
      <c r="C3287" s="3">
        <v>44130.643055555556</v>
      </c>
      <c r="D3287">
        <v>3</v>
      </c>
      <c r="E3287">
        <v>2</v>
      </c>
      <c r="F3287" t="s">
        <v>26</v>
      </c>
      <c r="G3287">
        <v>1</v>
      </c>
      <c r="H3287">
        <v>67.773439999999994</v>
      </c>
      <c r="I3287">
        <v>15.23438</v>
      </c>
      <c r="J3287">
        <v>0.83203130000000003</v>
      </c>
      <c r="K3287">
        <v>94.039060000000006</v>
      </c>
      <c r="L3287" s="3">
        <v>44130.395833333336</v>
      </c>
      <c r="M3287">
        <v>17.18</v>
      </c>
      <c r="N3287" t="s">
        <v>28</v>
      </c>
      <c r="P3287">
        <f>(C3287-Key!$B$1)*24</f>
        <v>0.38333333336049691</v>
      </c>
      <c r="Q3287">
        <f>(Key!$B$2-'17.1'!C3287)*24</f>
        <v>2.5666666666511446</v>
      </c>
      <c r="R3287" s="3">
        <f>C3287-(M3287-Key!$B$5)/(24*Key!$B$6)</f>
        <v>44130.629240740738</v>
      </c>
      <c r="S3287">
        <f>M3287-Key!$B$5</f>
        <v>14.92</v>
      </c>
      <c r="T3287" s="2">
        <f t="shared" si="255"/>
        <v>44129.645833333336</v>
      </c>
      <c r="U3287" t="str">
        <f t="shared" si="256"/>
        <v>10-25-2020 15:30</v>
      </c>
      <c r="V3287">
        <f>IFERROR(IF(W3287=Z3287,VLOOKUP($U3287,[1]C8842!$G$2:$M$145,3,FALSE),0),0)</f>
        <v>0</v>
      </c>
      <c r="W3287">
        <f>VLOOKUP(RIGHT($V$1,5),Key!$A$9:$B$14,2,FALSE)</f>
        <v>10.199999999999999</v>
      </c>
      <c r="X3287">
        <f t="shared" si="259"/>
        <v>0</v>
      </c>
      <c r="Y3287">
        <f>VLOOKUP(RIGHT($X$1,5),Key!$A$9:$B$14,2,FALSE)</f>
        <v>3.7</v>
      </c>
      <c r="Z3287">
        <f t="shared" si="257"/>
        <v>10.199999999999999</v>
      </c>
      <c r="AA3287">
        <f t="shared" si="258"/>
        <v>0</v>
      </c>
    </row>
    <row r="3288" spans="1:27" x14ac:dyDescent="0.3">
      <c r="A3288">
        <v>100067</v>
      </c>
      <c r="B3288">
        <v>230922</v>
      </c>
      <c r="C3288" s="3">
        <v>44130.643055555556</v>
      </c>
      <c r="D3288">
        <v>2</v>
      </c>
      <c r="E3288">
        <v>1</v>
      </c>
      <c r="F3288" t="s">
        <v>26</v>
      </c>
      <c r="G3288">
        <v>1</v>
      </c>
      <c r="H3288">
        <v>68.648439999999994</v>
      </c>
      <c r="I3288">
        <v>19.335940000000001</v>
      </c>
      <c r="J3288">
        <v>0.98046880000000003</v>
      </c>
      <c r="K3288">
        <v>78.03125</v>
      </c>
      <c r="L3288" s="3">
        <v>44130.395833333336</v>
      </c>
      <c r="M3288">
        <v>17.18</v>
      </c>
      <c r="N3288" t="s">
        <v>28</v>
      </c>
      <c r="P3288">
        <f>(C3288-Key!$B$1)*24</f>
        <v>0.38333333336049691</v>
      </c>
      <c r="Q3288">
        <f>(Key!$B$2-'17.1'!C3288)*24</f>
        <v>2.5666666666511446</v>
      </c>
      <c r="R3288" s="3">
        <f>C3288-(M3288-Key!$B$5)/(24*Key!$B$6)</f>
        <v>44130.629240740738</v>
      </c>
      <c r="S3288">
        <f>M3288-Key!$B$5</f>
        <v>14.92</v>
      </c>
      <c r="T3288" s="2">
        <f t="shared" si="255"/>
        <v>44129.645833333336</v>
      </c>
      <c r="U3288" t="str">
        <f t="shared" si="256"/>
        <v>10-25-2020 15:30</v>
      </c>
      <c r="V3288">
        <f>IFERROR(IF(W3288=Z3288,VLOOKUP($U3288,[1]C8842!$G$2:$M$145,3,FALSE),0),0)</f>
        <v>0</v>
      </c>
      <c r="W3288">
        <f>VLOOKUP(RIGHT($V$1,5),Key!$A$9:$B$14,2,FALSE)</f>
        <v>10.199999999999999</v>
      </c>
      <c r="X3288">
        <f t="shared" si="259"/>
        <v>0</v>
      </c>
      <c r="Y3288">
        <f>VLOOKUP(RIGHT($X$1,5),Key!$A$9:$B$14,2,FALSE)</f>
        <v>3.7</v>
      </c>
      <c r="Z3288">
        <f t="shared" si="257"/>
        <v>10.199999999999999</v>
      </c>
      <c r="AA3288">
        <f t="shared" si="258"/>
        <v>0</v>
      </c>
    </row>
    <row r="3289" spans="1:27" x14ac:dyDescent="0.3">
      <c r="A3289">
        <v>100067</v>
      </c>
      <c r="B3289">
        <v>230922</v>
      </c>
      <c r="C3289" s="3">
        <v>44130.643055555556</v>
      </c>
      <c r="D3289">
        <v>3</v>
      </c>
      <c r="E3289">
        <v>2</v>
      </c>
      <c r="F3289" t="s">
        <v>26</v>
      </c>
      <c r="G3289">
        <v>1</v>
      </c>
      <c r="H3289">
        <v>67.703130000000002</v>
      </c>
      <c r="I3289">
        <v>18.53125</v>
      </c>
      <c r="J3289">
        <v>0.9609375</v>
      </c>
      <c r="K3289">
        <v>94.039060000000006</v>
      </c>
      <c r="L3289" s="3">
        <v>44130.395833333336</v>
      </c>
      <c r="M3289">
        <v>17.18</v>
      </c>
      <c r="N3289" t="s">
        <v>28</v>
      </c>
      <c r="P3289">
        <f>(C3289-Key!$B$1)*24</f>
        <v>0.38333333336049691</v>
      </c>
      <c r="Q3289">
        <f>(Key!$B$2-'17.1'!C3289)*24</f>
        <v>2.5666666666511446</v>
      </c>
      <c r="R3289" s="3">
        <f>C3289-(M3289-Key!$B$5)/(24*Key!$B$6)</f>
        <v>44130.629240740738</v>
      </c>
      <c r="S3289">
        <f>M3289-Key!$B$5</f>
        <v>14.92</v>
      </c>
      <c r="T3289" s="2">
        <f t="shared" si="255"/>
        <v>44129.645833333336</v>
      </c>
      <c r="U3289" t="str">
        <f t="shared" si="256"/>
        <v>10-25-2020 15:30</v>
      </c>
      <c r="V3289">
        <f>IFERROR(IF(W3289=Z3289,VLOOKUP($U3289,[1]C8842!$G$2:$M$145,3,FALSE),0),0)</f>
        <v>0</v>
      </c>
      <c r="W3289">
        <f>VLOOKUP(RIGHT($V$1,5),Key!$A$9:$B$14,2,FALSE)</f>
        <v>10.199999999999999</v>
      </c>
      <c r="X3289">
        <f t="shared" si="259"/>
        <v>0</v>
      </c>
      <c r="Y3289">
        <f>VLOOKUP(RIGHT($X$1,5),Key!$A$9:$B$14,2,FALSE)</f>
        <v>3.7</v>
      </c>
      <c r="Z3289">
        <f t="shared" si="257"/>
        <v>10.199999999999999</v>
      </c>
      <c r="AA3289">
        <f t="shared" si="258"/>
        <v>0</v>
      </c>
    </row>
    <row r="3290" spans="1:27" x14ac:dyDescent="0.3">
      <c r="A3290">
        <v>100067</v>
      </c>
      <c r="B3290">
        <v>230922</v>
      </c>
      <c r="C3290" s="3">
        <v>44130.643055555556</v>
      </c>
      <c r="D3290">
        <v>3</v>
      </c>
      <c r="E3290">
        <v>2</v>
      </c>
      <c r="F3290" t="s">
        <v>26</v>
      </c>
      <c r="G3290">
        <v>1</v>
      </c>
      <c r="H3290">
        <v>67.148439999999994</v>
      </c>
      <c r="I3290">
        <v>16.45703</v>
      </c>
      <c r="J3290">
        <v>0.88671880000000003</v>
      </c>
      <c r="K3290">
        <v>93.039060000000006</v>
      </c>
      <c r="L3290" s="3">
        <v>44130.395833333336</v>
      </c>
      <c r="M3290">
        <v>17.18</v>
      </c>
      <c r="N3290" t="s">
        <v>28</v>
      </c>
      <c r="P3290">
        <f>(C3290-Key!$B$1)*24</f>
        <v>0.38333333336049691</v>
      </c>
      <c r="Q3290">
        <f>(Key!$B$2-'17.1'!C3290)*24</f>
        <v>2.5666666666511446</v>
      </c>
      <c r="R3290" s="3">
        <f>C3290-(M3290-Key!$B$5)/(24*Key!$B$6)</f>
        <v>44130.629240740738</v>
      </c>
      <c r="S3290">
        <f>M3290-Key!$B$5</f>
        <v>14.92</v>
      </c>
      <c r="T3290" s="2">
        <f t="shared" si="255"/>
        <v>44129.645833333336</v>
      </c>
      <c r="U3290" t="str">
        <f t="shared" si="256"/>
        <v>10-25-2020 15:30</v>
      </c>
      <c r="V3290">
        <f>IFERROR(IF(W3290=Z3290,VLOOKUP($U3290,[1]C8842!$G$2:$M$145,3,FALSE),0),0)</f>
        <v>0</v>
      </c>
      <c r="W3290">
        <f>VLOOKUP(RIGHT($V$1,5),Key!$A$9:$B$14,2,FALSE)</f>
        <v>10.199999999999999</v>
      </c>
      <c r="X3290">
        <f t="shared" si="259"/>
        <v>0</v>
      </c>
      <c r="Y3290">
        <f>VLOOKUP(RIGHT($X$1,5),Key!$A$9:$B$14,2,FALSE)</f>
        <v>3.7</v>
      </c>
      <c r="Z3290">
        <f t="shared" si="257"/>
        <v>10.199999999999999</v>
      </c>
      <c r="AA3290">
        <f t="shared" si="258"/>
        <v>0</v>
      </c>
    </row>
    <row r="3291" spans="1:27" x14ac:dyDescent="0.3">
      <c r="A3291">
        <v>100067</v>
      </c>
      <c r="B3291">
        <v>230922</v>
      </c>
      <c r="C3291" s="3">
        <v>44130.643055555556</v>
      </c>
      <c r="D3291">
        <v>0</v>
      </c>
      <c r="E3291">
        <v>2</v>
      </c>
      <c r="F3291" t="s">
        <v>25</v>
      </c>
      <c r="G3291">
        <v>1</v>
      </c>
      <c r="H3291">
        <v>67.335939999999994</v>
      </c>
      <c r="I3291">
        <v>18.765630000000002</v>
      </c>
      <c r="J3291">
        <v>0.9765625</v>
      </c>
      <c r="K3291">
        <v>46.019530000000003</v>
      </c>
      <c r="L3291" s="3">
        <v>44130.395833333336</v>
      </c>
      <c r="M3291">
        <v>17.18</v>
      </c>
      <c r="N3291" t="s">
        <v>28</v>
      </c>
      <c r="P3291">
        <f>(C3291-Key!$B$1)*24</f>
        <v>0.38333333336049691</v>
      </c>
      <c r="Q3291">
        <f>(Key!$B$2-'17.1'!C3291)*24</f>
        <v>2.5666666666511446</v>
      </c>
      <c r="R3291" s="3">
        <f>C3291-(M3291-Key!$B$5)/(24*Key!$B$6)</f>
        <v>44130.629240740738</v>
      </c>
      <c r="S3291">
        <f>M3291-Key!$B$5</f>
        <v>14.92</v>
      </c>
      <c r="T3291" s="2">
        <f t="shared" si="255"/>
        <v>44129.645833333336</v>
      </c>
      <c r="U3291" t="str">
        <f t="shared" si="256"/>
        <v>10-25-2020 15:30</v>
      </c>
      <c r="V3291">
        <f>IFERROR(IF(W3291=Z3291,VLOOKUP($U3291,[1]C8842!$G$2:$M$145,3,FALSE),0),0)</f>
        <v>0</v>
      </c>
      <c r="W3291">
        <f>VLOOKUP(RIGHT($V$1,5),Key!$A$9:$B$14,2,FALSE)</f>
        <v>10.199999999999999</v>
      </c>
      <c r="X3291">
        <f t="shared" si="259"/>
        <v>0</v>
      </c>
      <c r="Y3291">
        <f>VLOOKUP(RIGHT($X$1,5),Key!$A$9:$B$14,2,FALSE)</f>
        <v>3.7</v>
      </c>
      <c r="Z3291">
        <f t="shared" si="257"/>
        <v>10.199999999999999</v>
      </c>
      <c r="AA3291">
        <f t="shared" si="258"/>
        <v>0</v>
      </c>
    </row>
    <row r="3292" spans="1:27" x14ac:dyDescent="0.3">
      <c r="A3292">
        <v>100067</v>
      </c>
      <c r="B3292">
        <v>230922</v>
      </c>
      <c r="C3292" s="3">
        <v>44130.643055555556</v>
      </c>
      <c r="D3292">
        <v>0</v>
      </c>
      <c r="E3292">
        <v>2</v>
      </c>
      <c r="F3292" t="s">
        <v>25</v>
      </c>
      <c r="G3292">
        <v>1</v>
      </c>
      <c r="H3292">
        <v>61.773440000000001</v>
      </c>
      <c r="I3292">
        <v>15.589840000000001</v>
      </c>
      <c r="J3292">
        <v>0.9296875</v>
      </c>
      <c r="K3292">
        <v>47.019530000000003</v>
      </c>
      <c r="L3292" s="3">
        <v>44130.395833333336</v>
      </c>
      <c r="M3292">
        <v>17.18</v>
      </c>
      <c r="N3292" t="s">
        <v>28</v>
      </c>
      <c r="P3292">
        <f>(C3292-Key!$B$1)*24</f>
        <v>0.38333333336049691</v>
      </c>
      <c r="Q3292">
        <f>(Key!$B$2-'17.1'!C3292)*24</f>
        <v>2.5666666666511446</v>
      </c>
      <c r="R3292" s="3">
        <f>C3292-(M3292-Key!$B$5)/(24*Key!$B$6)</f>
        <v>44130.629240740738</v>
      </c>
      <c r="S3292">
        <f>M3292-Key!$B$5</f>
        <v>14.92</v>
      </c>
      <c r="T3292" s="2">
        <f t="shared" si="255"/>
        <v>44129.645833333336</v>
      </c>
      <c r="U3292" t="str">
        <f t="shared" si="256"/>
        <v>10-25-2020 15:30</v>
      </c>
      <c r="V3292">
        <f>IFERROR(IF(W3292=Z3292,VLOOKUP($U3292,[1]C8842!$G$2:$M$145,3,FALSE),0),0)</f>
        <v>0</v>
      </c>
      <c r="W3292">
        <f>VLOOKUP(RIGHT($V$1,5),Key!$A$9:$B$14,2,FALSE)</f>
        <v>10.199999999999999</v>
      </c>
      <c r="X3292">
        <f t="shared" si="259"/>
        <v>0</v>
      </c>
      <c r="Y3292">
        <f>VLOOKUP(RIGHT($X$1,5),Key!$A$9:$B$14,2,FALSE)</f>
        <v>3.7</v>
      </c>
      <c r="Z3292">
        <f t="shared" si="257"/>
        <v>10.199999999999999</v>
      </c>
      <c r="AA3292">
        <f t="shared" si="258"/>
        <v>0</v>
      </c>
    </row>
    <row r="3293" spans="1:27" x14ac:dyDescent="0.3">
      <c r="A3293">
        <v>100067</v>
      </c>
      <c r="B3293">
        <v>230922</v>
      </c>
      <c r="C3293" s="3">
        <v>44130.643055555556</v>
      </c>
      <c r="D3293">
        <v>3</v>
      </c>
      <c r="E3293">
        <v>2</v>
      </c>
      <c r="F3293" t="s">
        <v>26</v>
      </c>
      <c r="G3293">
        <v>4</v>
      </c>
      <c r="H3293">
        <v>61.839840000000002</v>
      </c>
      <c r="I3293">
        <v>71.105469999999997</v>
      </c>
      <c r="J3293">
        <v>3.3203130000000001</v>
      </c>
      <c r="K3293">
        <v>93.039060000000006</v>
      </c>
      <c r="L3293" s="3">
        <v>44130.395833333336</v>
      </c>
      <c r="M3293">
        <v>17.18</v>
      </c>
      <c r="N3293" t="s">
        <v>28</v>
      </c>
      <c r="P3293">
        <f>(C3293-Key!$B$1)*24</f>
        <v>0.38333333336049691</v>
      </c>
      <c r="Q3293">
        <f>(Key!$B$2-'17.1'!C3293)*24</f>
        <v>2.5666666666511446</v>
      </c>
      <c r="R3293" s="3">
        <f>C3293-(M3293-Key!$B$5)/(24*Key!$B$6)</f>
        <v>44130.629240740738</v>
      </c>
      <c r="S3293">
        <f>M3293-Key!$B$5</f>
        <v>14.92</v>
      </c>
      <c r="T3293" s="2">
        <f t="shared" si="255"/>
        <v>44129.645833333336</v>
      </c>
      <c r="U3293" t="str">
        <f t="shared" si="256"/>
        <v>10-25-2020 15:30</v>
      </c>
      <c r="V3293">
        <f>IFERROR(IF(W3293=Z3293,VLOOKUP($U3293,[1]C8842!$G$2:$M$145,3,FALSE),0),0)</f>
        <v>0</v>
      </c>
      <c r="W3293">
        <f>VLOOKUP(RIGHT($V$1,5),Key!$A$9:$B$14,2,FALSE)</f>
        <v>10.199999999999999</v>
      </c>
      <c r="X3293">
        <f t="shared" si="259"/>
        <v>0</v>
      </c>
      <c r="Y3293">
        <f>VLOOKUP(RIGHT($X$1,5),Key!$A$9:$B$14,2,FALSE)</f>
        <v>3.7</v>
      </c>
      <c r="Z3293">
        <f t="shared" si="257"/>
        <v>10.199999999999999</v>
      </c>
      <c r="AA3293">
        <f t="shared" si="258"/>
        <v>0</v>
      </c>
    </row>
    <row r="3294" spans="1:27" x14ac:dyDescent="0.3">
      <c r="A3294">
        <v>100067</v>
      </c>
      <c r="B3294">
        <v>230922</v>
      </c>
      <c r="C3294" s="3">
        <v>44130.643055555556</v>
      </c>
      <c r="D3294">
        <v>0</v>
      </c>
      <c r="E3294">
        <v>2</v>
      </c>
      <c r="F3294" t="s">
        <v>25</v>
      </c>
      <c r="G3294">
        <v>3</v>
      </c>
      <c r="H3294">
        <v>59.875</v>
      </c>
      <c r="I3294">
        <v>46.308590000000002</v>
      </c>
      <c r="J3294">
        <v>2.3242189999999998</v>
      </c>
      <c r="K3294">
        <v>46.019530000000003</v>
      </c>
      <c r="L3294" s="3">
        <v>44130.395833333336</v>
      </c>
      <c r="M3294">
        <v>17.18</v>
      </c>
      <c r="N3294" t="s">
        <v>28</v>
      </c>
      <c r="P3294">
        <f>(C3294-Key!$B$1)*24</f>
        <v>0.38333333336049691</v>
      </c>
      <c r="Q3294">
        <f>(Key!$B$2-'17.1'!C3294)*24</f>
        <v>2.5666666666511446</v>
      </c>
      <c r="R3294" s="3">
        <f>C3294-(M3294-Key!$B$5)/(24*Key!$B$6)</f>
        <v>44130.629240740738</v>
      </c>
      <c r="S3294">
        <f>M3294-Key!$B$5</f>
        <v>14.92</v>
      </c>
      <c r="T3294" s="2">
        <f t="shared" si="255"/>
        <v>44129.645833333336</v>
      </c>
      <c r="U3294" t="str">
        <f t="shared" si="256"/>
        <v>10-25-2020 15:30</v>
      </c>
      <c r="V3294">
        <f>IFERROR(IF(W3294=Z3294,VLOOKUP($U3294,[1]C8842!$G$2:$M$145,3,FALSE),0),0)</f>
        <v>0</v>
      </c>
      <c r="W3294">
        <f>VLOOKUP(RIGHT($V$1,5),Key!$A$9:$B$14,2,FALSE)</f>
        <v>10.199999999999999</v>
      </c>
      <c r="X3294">
        <f t="shared" si="259"/>
        <v>0</v>
      </c>
      <c r="Y3294">
        <f>VLOOKUP(RIGHT($X$1,5),Key!$A$9:$B$14,2,FALSE)</f>
        <v>3.7</v>
      </c>
      <c r="Z3294">
        <f t="shared" si="257"/>
        <v>10.199999999999999</v>
      </c>
      <c r="AA3294">
        <f t="shared" si="258"/>
        <v>0</v>
      </c>
    </row>
    <row r="3295" spans="1:27" x14ac:dyDescent="0.3">
      <c r="A3295">
        <v>100067</v>
      </c>
      <c r="B3295">
        <v>230922</v>
      </c>
      <c r="C3295" s="3">
        <v>44130.643055555556</v>
      </c>
      <c r="D3295">
        <v>1</v>
      </c>
      <c r="E3295">
        <v>1</v>
      </c>
      <c r="F3295" t="s">
        <v>25</v>
      </c>
      <c r="G3295">
        <v>1</v>
      </c>
      <c r="H3295">
        <v>61.929690000000001</v>
      </c>
      <c r="I3295">
        <v>13.9375</v>
      </c>
      <c r="J3295">
        <v>0.85546880000000003</v>
      </c>
      <c r="K3295">
        <v>54.023440000000001</v>
      </c>
      <c r="L3295" s="3">
        <v>44130.395833333336</v>
      </c>
      <c r="M3295">
        <v>17.18</v>
      </c>
      <c r="N3295" t="s">
        <v>28</v>
      </c>
      <c r="P3295">
        <f>(C3295-Key!$B$1)*24</f>
        <v>0.38333333336049691</v>
      </c>
      <c r="Q3295">
        <f>(Key!$B$2-'17.1'!C3295)*24</f>
        <v>2.5666666666511446</v>
      </c>
      <c r="R3295" s="3">
        <f>C3295-(M3295-Key!$B$5)/(24*Key!$B$6)</f>
        <v>44130.629240740738</v>
      </c>
      <c r="S3295">
        <f>M3295-Key!$B$5</f>
        <v>14.92</v>
      </c>
      <c r="T3295" s="2">
        <f t="shared" si="255"/>
        <v>44129.645833333336</v>
      </c>
      <c r="U3295" t="str">
        <f t="shared" si="256"/>
        <v>10-25-2020 15:30</v>
      </c>
      <c r="V3295">
        <f>IFERROR(IF(W3295=Z3295,VLOOKUP($U3295,[1]C8842!$G$2:$M$145,3,FALSE),0),0)</f>
        <v>0</v>
      </c>
      <c r="W3295">
        <f>VLOOKUP(RIGHT($V$1,5),Key!$A$9:$B$14,2,FALSE)</f>
        <v>10.199999999999999</v>
      </c>
      <c r="X3295">
        <f t="shared" si="259"/>
        <v>0</v>
      </c>
      <c r="Y3295">
        <f>VLOOKUP(RIGHT($X$1,5),Key!$A$9:$B$14,2,FALSE)</f>
        <v>3.7</v>
      </c>
      <c r="Z3295">
        <f t="shared" si="257"/>
        <v>10.199999999999999</v>
      </c>
      <c r="AA3295">
        <f t="shared" si="258"/>
        <v>0</v>
      </c>
    </row>
    <row r="3296" spans="1:27" x14ac:dyDescent="0.3">
      <c r="A3296">
        <v>100067</v>
      </c>
      <c r="B3296">
        <v>230922</v>
      </c>
      <c r="C3296" s="3">
        <v>44130.643055555556</v>
      </c>
      <c r="D3296">
        <v>3</v>
      </c>
      <c r="E3296">
        <v>2</v>
      </c>
      <c r="F3296" t="s">
        <v>26</v>
      </c>
      <c r="G3296">
        <v>1</v>
      </c>
      <c r="H3296">
        <v>71.359380000000002</v>
      </c>
      <c r="I3296">
        <v>15.351559999999999</v>
      </c>
      <c r="J3296">
        <v>0.79296880000000003</v>
      </c>
      <c r="K3296">
        <v>92.039060000000006</v>
      </c>
      <c r="L3296" s="3">
        <v>44130.395833333336</v>
      </c>
      <c r="M3296">
        <v>17.18</v>
      </c>
      <c r="N3296" t="s">
        <v>28</v>
      </c>
      <c r="P3296">
        <f>(C3296-Key!$B$1)*24</f>
        <v>0.38333333336049691</v>
      </c>
      <c r="Q3296">
        <f>(Key!$B$2-'17.1'!C3296)*24</f>
        <v>2.5666666666511446</v>
      </c>
      <c r="R3296" s="3">
        <f>C3296-(M3296-Key!$B$5)/(24*Key!$B$6)</f>
        <v>44130.629240740738</v>
      </c>
      <c r="S3296">
        <f>M3296-Key!$B$5</f>
        <v>14.92</v>
      </c>
      <c r="T3296" s="2">
        <f t="shared" si="255"/>
        <v>44129.645833333336</v>
      </c>
      <c r="U3296" t="str">
        <f t="shared" si="256"/>
        <v>10-25-2020 15:30</v>
      </c>
      <c r="V3296">
        <f>IFERROR(IF(W3296=Z3296,VLOOKUP($U3296,[1]C8842!$G$2:$M$145,3,FALSE),0),0)</f>
        <v>0</v>
      </c>
      <c r="W3296">
        <f>VLOOKUP(RIGHT($V$1,5),Key!$A$9:$B$14,2,FALSE)</f>
        <v>10.199999999999999</v>
      </c>
      <c r="X3296">
        <f t="shared" si="259"/>
        <v>0</v>
      </c>
      <c r="Y3296">
        <f>VLOOKUP(RIGHT($X$1,5),Key!$A$9:$B$14,2,FALSE)</f>
        <v>3.7</v>
      </c>
      <c r="Z3296">
        <f t="shared" si="257"/>
        <v>10.199999999999999</v>
      </c>
      <c r="AA3296">
        <f t="shared" si="258"/>
        <v>0</v>
      </c>
    </row>
    <row r="3297" spans="1:27" x14ac:dyDescent="0.3">
      <c r="A3297">
        <v>100067</v>
      </c>
      <c r="B3297">
        <v>230922</v>
      </c>
      <c r="C3297" s="3">
        <v>44130.643750000003</v>
      </c>
      <c r="D3297">
        <v>0</v>
      </c>
      <c r="E3297">
        <v>2</v>
      </c>
      <c r="F3297" t="s">
        <v>25</v>
      </c>
      <c r="G3297">
        <v>1</v>
      </c>
      <c r="H3297">
        <v>61.699219999999997</v>
      </c>
      <c r="I3297">
        <v>16.460940000000001</v>
      </c>
      <c r="J3297">
        <v>0.96875</v>
      </c>
      <c r="K3297">
        <v>46.019530000000003</v>
      </c>
      <c r="L3297" s="3">
        <v>44130.395833333336</v>
      </c>
      <c r="M3297">
        <v>17.18</v>
      </c>
      <c r="N3297" t="s">
        <v>28</v>
      </c>
      <c r="P3297">
        <f>(C3297-Key!$B$1)*24</f>
        <v>0.40000000008149073</v>
      </c>
      <c r="Q3297">
        <f>(Key!$B$2-'17.1'!C3297)*24</f>
        <v>2.5499999999301508</v>
      </c>
      <c r="R3297" s="3">
        <f>C3297-(M3297-Key!$B$5)/(24*Key!$B$6)</f>
        <v>44130.629935185185</v>
      </c>
      <c r="S3297">
        <f>M3297-Key!$B$5</f>
        <v>14.92</v>
      </c>
      <c r="T3297" s="2">
        <f t="shared" si="255"/>
        <v>44129.645833333336</v>
      </c>
      <c r="U3297" t="str">
        <f t="shared" si="256"/>
        <v>10-25-2020 15:30</v>
      </c>
      <c r="V3297">
        <f>IFERROR(IF(W3297=Z3297,VLOOKUP($U3297,[1]C8842!$G$2:$M$145,3,FALSE),0),0)</f>
        <v>0</v>
      </c>
      <c r="W3297">
        <f>VLOOKUP(RIGHT($V$1,5),Key!$A$9:$B$14,2,FALSE)</f>
        <v>10.199999999999999</v>
      </c>
      <c r="X3297">
        <f t="shared" si="259"/>
        <v>0</v>
      </c>
      <c r="Y3297">
        <f>VLOOKUP(RIGHT($X$1,5),Key!$A$9:$B$14,2,FALSE)</f>
        <v>3.7</v>
      </c>
      <c r="Z3297">
        <f t="shared" si="257"/>
        <v>10.199999999999999</v>
      </c>
      <c r="AA3297">
        <f t="shared" si="258"/>
        <v>0</v>
      </c>
    </row>
    <row r="3298" spans="1:27" x14ac:dyDescent="0.3">
      <c r="A3298">
        <v>100067</v>
      </c>
      <c r="B3298">
        <v>230922</v>
      </c>
      <c r="C3298" s="3">
        <v>44130.643750000003</v>
      </c>
      <c r="D3298">
        <v>3</v>
      </c>
      <c r="E3298">
        <v>2</v>
      </c>
      <c r="F3298" t="s">
        <v>26</v>
      </c>
      <c r="G3298">
        <v>2</v>
      </c>
      <c r="H3298">
        <v>60.046880000000002</v>
      </c>
      <c r="I3298">
        <v>21.757809999999999</v>
      </c>
      <c r="J3298">
        <v>1.2265630000000001</v>
      </c>
      <c r="K3298">
        <v>94.039060000000006</v>
      </c>
      <c r="L3298" s="3">
        <v>44130.395833333336</v>
      </c>
      <c r="M3298">
        <v>17.18</v>
      </c>
      <c r="N3298" t="s">
        <v>28</v>
      </c>
      <c r="P3298">
        <f>(C3298-Key!$B$1)*24</f>
        <v>0.40000000008149073</v>
      </c>
      <c r="Q3298">
        <f>(Key!$B$2-'17.1'!C3298)*24</f>
        <v>2.5499999999301508</v>
      </c>
      <c r="R3298" s="3">
        <f>C3298-(M3298-Key!$B$5)/(24*Key!$B$6)</f>
        <v>44130.629935185185</v>
      </c>
      <c r="S3298">
        <f>M3298-Key!$B$5</f>
        <v>14.92</v>
      </c>
      <c r="T3298" s="2">
        <f t="shared" si="255"/>
        <v>44129.645833333336</v>
      </c>
      <c r="U3298" t="str">
        <f t="shared" si="256"/>
        <v>10-25-2020 15:30</v>
      </c>
      <c r="V3298">
        <f>IFERROR(IF(W3298=Z3298,VLOOKUP($U3298,[1]C8842!$G$2:$M$145,3,FALSE),0),0)</f>
        <v>0</v>
      </c>
      <c r="W3298">
        <f>VLOOKUP(RIGHT($V$1,5),Key!$A$9:$B$14,2,FALSE)</f>
        <v>10.199999999999999</v>
      </c>
      <c r="X3298">
        <f t="shared" si="259"/>
        <v>0</v>
      </c>
      <c r="Y3298">
        <f>VLOOKUP(RIGHT($X$1,5),Key!$A$9:$B$14,2,FALSE)</f>
        <v>3.7</v>
      </c>
      <c r="Z3298">
        <f t="shared" si="257"/>
        <v>10.199999999999999</v>
      </c>
      <c r="AA3298">
        <f t="shared" si="258"/>
        <v>0</v>
      </c>
    </row>
    <row r="3299" spans="1:27" x14ac:dyDescent="0.3">
      <c r="A3299">
        <v>100067</v>
      </c>
      <c r="B3299">
        <v>230922</v>
      </c>
      <c r="C3299" s="3">
        <v>44130.643750000003</v>
      </c>
      <c r="D3299">
        <v>3</v>
      </c>
      <c r="E3299">
        <v>2</v>
      </c>
      <c r="F3299" t="s">
        <v>26</v>
      </c>
      <c r="G3299">
        <v>1</v>
      </c>
      <c r="H3299">
        <v>64.953130000000002</v>
      </c>
      <c r="I3299">
        <v>16.16797</v>
      </c>
      <c r="J3299">
        <v>0.90625</v>
      </c>
      <c r="K3299">
        <v>96.039060000000006</v>
      </c>
      <c r="L3299" s="3">
        <v>44130.395833333336</v>
      </c>
      <c r="M3299">
        <v>17.18</v>
      </c>
      <c r="N3299" t="s">
        <v>28</v>
      </c>
      <c r="P3299">
        <f>(C3299-Key!$B$1)*24</f>
        <v>0.40000000008149073</v>
      </c>
      <c r="Q3299">
        <f>(Key!$B$2-'17.1'!C3299)*24</f>
        <v>2.5499999999301508</v>
      </c>
      <c r="R3299" s="3">
        <f>C3299-(M3299-Key!$B$5)/(24*Key!$B$6)</f>
        <v>44130.629935185185</v>
      </c>
      <c r="S3299">
        <f>M3299-Key!$B$5</f>
        <v>14.92</v>
      </c>
      <c r="T3299" s="2">
        <f t="shared" si="255"/>
        <v>44129.645833333336</v>
      </c>
      <c r="U3299" t="str">
        <f t="shared" si="256"/>
        <v>10-25-2020 15:30</v>
      </c>
      <c r="V3299">
        <f>IFERROR(IF(W3299=Z3299,VLOOKUP($U3299,[1]C8842!$G$2:$M$145,3,FALSE),0),0)</f>
        <v>0</v>
      </c>
      <c r="W3299">
        <f>VLOOKUP(RIGHT($V$1,5),Key!$A$9:$B$14,2,FALSE)</f>
        <v>10.199999999999999</v>
      </c>
      <c r="X3299">
        <f t="shared" si="259"/>
        <v>0</v>
      </c>
      <c r="Y3299">
        <f>VLOOKUP(RIGHT($X$1,5),Key!$A$9:$B$14,2,FALSE)</f>
        <v>3.7</v>
      </c>
      <c r="Z3299">
        <f t="shared" si="257"/>
        <v>10.199999999999999</v>
      </c>
      <c r="AA3299">
        <f t="shared" si="258"/>
        <v>0</v>
      </c>
    </row>
    <row r="3300" spans="1:27" x14ac:dyDescent="0.3">
      <c r="A3300">
        <v>100067</v>
      </c>
      <c r="B3300">
        <v>230922</v>
      </c>
      <c r="C3300" s="3">
        <v>44130.643750000003</v>
      </c>
      <c r="D3300">
        <v>2</v>
      </c>
      <c r="E3300">
        <v>1</v>
      </c>
      <c r="F3300" t="s">
        <v>26</v>
      </c>
      <c r="G3300">
        <v>1</v>
      </c>
      <c r="H3300">
        <v>63.171880000000002</v>
      </c>
      <c r="I3300">
        <v>16.335940000000001</v>
      </c>
      <c r="J3300">
        <v>0.94140630000000003</v>
      </c>
      <c r="K3300">
        <v>80.03125</v>
      </c>
      <c r="L3300" s="3">
        <v>44130.395833333336</v>
      </c>
      <c r="M3300">
        <v>17.18</v>
      </c>
      <c r="N3300" t="s">
        <v>28</v>
      </c>
      <c r="P3300">
        <f>(C3300-Key!$B$1)*24</f>
        <v>0.40000000008149073</v>
      </c>
      <c r="Q3300">
        <f>(Key!$B$2-'17.1'!C3300)*24</f>
        <v>2.5499999999301508</v>
      </c>
      <c r="R3300" s="3">
        <f>C3300-(M3300-Key!$B$5)/(24*Key!$B$6)</f>
        <v>44130.629935185185</v>
      </c>
      <c r="S3300">
        <f>M3300-Key!$B$5</f>
        <v>14.92</v>
      </c>
      <c r="T3300" s="2">
        <f t="shared" si="255"/>
        <v>44129.645833333336</v>
      </c>
      <c r="U3300" t="str">
        <f t="shared" si="256"/>
        <v>10-25-2020 15:30</v>
      </c>
      <c r="V3300">
        <f>IFERROR(IF(W3300=Z3300,VLOOKUP($U3300,[1]C8842!$G$2:$M$145,3,FALSE),0),0)</f>
        <v>0</v>
      </c>
      <c r="W3300">
        <f>VLOOKUP(RIGHT($V$1,5),Key!$A$9:$B$14,2,FALSE)</f>
        <v>10.199999999999999</v>
      </c>
      <c r="X3300">
        <f t="shared" si="259"/>
        <v>0</v>
      </c>
      <c r="Y3300">
        <f>VLOOKUP(RIGHT($X$1,5),Key!$A$9:$B$14,2,FALSE)</f>
        <v>3.7</v>
      </c>
      <c r="Z3300">
        <f t="shared" si="257"/>
        <v>10.199999999999999</v>
      </c>
      <c r="AA3300">
        <f t="shared" si="258"/>
        <v>0</v>
      </c>
    </row>
    <row r="3301" spans="1:27" x14ac:dyDescent="0.3">
      <c r="A3301">
        <v>100067</v>
      </c>
      <c r="B3301">
        <v>230922</v>
      </c>
      <c r="C3301" s="3">
        <v>44130.643750000003</v>
      </c>
      <c r="D3301">
        <v>0</v>
      </c>
      <c r="E3301">
        <v>2</v>
      </c>
      <c r="F3301" t="s">
        <v>25</v>
      </c>
      <c r="G3301">
        <v>1</v>
      </c>
      <c r="H3301">
        <v>75.191410000000005</v>
      </c>
      <c r="I3301">
        <v>17.621089999999999</v>
      </c>
      <c r="J3301">
        <v>0.83203130000000003</v>
      </c>
      <c r="K3301">
        <v>46.019530000000003</v>
      </c>
      <c r="L3301" s="3">
        <v>44130.395833333336</v>
      </c>
      <c r="M3301">
        <v>17.18</v>
      </c>
      <c r="N3301" t="s">
        <v>28</v>
      </c>
      <c r="P3301">
        <f>(C3301-Key!$B$1)*24</f>
        <v>0.40000000008149073</v>
      </c>
      <c r="Q3301">
        <f>(Key!$B$2-'17.1'!C3301)*24</f>
        <v>2.5499999999301508</v>
      </c>
      <c r="R3301" s="3">
        <f>C3301-(M3301-Key!$B$5)/(24*Key!$B$6)</f>
        <v>44130.629935185185</v>
      </c>
      <c r="S3301">
        <f>M3301-Key!$B$5</f>
        <v>14.92</v>
      </c>
      <c r="T3301" s="2">
        <f t="shared" si="255"/>
        <v>44129.645833333336</v>
      </c>
      <c r="U3301" t="str">
        <f t="shared" si="256"/>
        <v>10-25-2020 15:30</v>
      </c>
      <c r="V3301">
        <f>IFERROR(IF(W3301=Z3301,VLOOKUP($U3301,[1]C8842!$G$2:$M$145,3,FALSE),0),0)</f>
        <v>0</v>
      </c>
      <c r="W3301">
        <f>VLOOKUP(RIGHT($V$1,5),Key!$A$9:$B$14,2,FALSE)</f>
        <v>10.199999999999999</v>
      </c>
      <c r="X3301">
        <f t="shared" si="259"/>
        <v>0</v>
      </c>
      <c r="Y3301">
        <f>VLOOKUP(RIGHT($X$1,5),Key!$A$9:$B$14,2,FALSE)</f>
        <v>3.7</v>
      </c>
      <c r="Z3301">
        <f t="shared" si="257"/>
        <v>10.199999999999999</v>
      </c>
      <c r="AA3301">
        <f t="shared" si="258"/>
        <v>0</v>
      </c>
    </row>
    <row r="3302" spans="1:27" x14ac:dyDescent="0.3">
      <c r="A3302">
        <v>100067</v>
      </c>
      <c r="B3302">
        <v>230922</v>
      </c>
      <c r="C3302" s="3">
        <v>44130.643750000003</v>
      </c>
      <c r="D3302">
        <v>1</v>
      </c>
      <c r="E3302">
        <v>1</v>
      </c>
      <c r="F3302" t="s">
        <v>25</v>
      </c>
      <c r="G3302">
        <v>1</v>
      </c>
      <c r="H3302">
        <v>65.214839999999995</v>
      </c>
      <c r="I3302">
        <v>13.19922</v>
      </c>
      <c r="J3302">
        <v>0.78125</v>
      </c>
      <c r="K3302">
        <v>56.023440000000001</v>
      </c>
      <c r="L3302" s="3">
        <v>44130.395833333336</v>
      </c>
      <c r="M3302">
        <v>17.18</v>
      </c>
      <c r="N3302" t="s">
        <v>28</v>
      </c>
      <c r="P3302">
        <f>(C3302-Key!$B$1)*24</f>
        <v>0.40000000008149073</v>
      </c>
      <c r="Q3302">
        <f>(Key!$B$2-'17.1'!C3302)*24</f>
        <v>2.5499999999301508</v>
      </c>
      <c r="R3302" s="3">
        <f>C3302-(M3302-Key!$B$5)/(24*Key!$B$6)</f>
        <v>44130.629935185185</v>
      </c>
      <c r="S3302">
        <f>M3302-Key!$B$5</f>
        <v>14.92</v>
      </c>
      <c r="T3302" s="2">
        <f t="shared" si="255"/>
        <v>44129.645833333336</v>
      </c>
      <c r="U3302" t="str">
        <f t="shared" si="256"/>
        <v>10-25-2020 15:30</v>
      </c>
      <c r="V3302">
        <f>IFERROR(IF(W3302=Z3302,VLOOKUP($U3302,[1]C8842!$G$2:$M$145,3,FALSE),0),0)</f>
        <v>0</v>
      </c>
      <c r="W3302">
        <f>VLOOKUP(RIGHT($V$1,5),Key!$A$9:$B$14,2,FALSE)</f>
        <v>10.199999999999999</v>
      </c>
      <c r="X3302">
        <f t="shared" si="259"/>
        <v>0</v>
      </c>
      <c r="Y3302">
        <f>VLOOKUP(RIGHT($X$1,5),Key!$A$9:$B$14,2,FALSE)</f>
        <v>3.7</v>
      </c>
      <c r="Z3302">
        <f t="shared" si="257"/>
        <v>10.199999999999999</v>
      </c>
      <c r="AA3302">
        <f t="shared" si="258"/>
        <v>0</v>
      </c>
    </row>
    <row r="3303" spans="1:27" x14ac:dyDescent="0.3">
      <c r="A3303">
        <v>100067</v>
      </c>
      <c r="B3303">
        <v>230922</v>
      </c>
      <c r="C3303" s="3">
        <v>44130.643750000003</v>
      </c>
      <c r="D3303">
        <v>0</v>
      </c>
      <c r="E3303">
        <v>2</v>
      </c>
      <c r="F3303" t="s">
        <v>25</v>
      </c>
      <c r="G3303">
        <v>1</v>
      </c>
      <c r="H3303">
        <v>66.089839999999995</v>
      </c>
      <c r="I3303">
        <v>13.55078</v>
      </c>
      <c r="J3303">
        <v>0.78515630000000003</v>
      </c>
      <c r="K3303">
        <v>46.019530000000003</v>
      </c>
      <c r="L3303" s="3">
        <v>44130.395833333336</v>
      </c>
      <c r="M3303">
        <v>17.18</v>
      </c>
      <c r="N3303" t="s">
        <v>28</v>
      </c>
      <c r="P3303">
        <f>(C3303-Key!$B$1)*24</f>
        <v>0.40000000008149073</v>
      </c>
      <c r="Q3303">
        <f>(Key!$B$2-'17.1'!C3303)*24</f>
        <v>2.5499999999301508</v>
      </c>
      <c r="R3303" s="3">
        <f>C3303-(M3303-Key!$B$5)/(24*Key!$B$6)</f>
        <v>44130.629935185185</v>
      </c>
      <c r="S3303">
        <f>M3303-Key!$B$5</f>
        <v>14.92</v>
      </c>
      <c r="T3303" s="2">
        <f t="shared" si="255"/>
        <v>44129.645833333336</v>
      </c>
      <c r="U3303" t="str">
        <f t="shared" si="256"/>
        <v>10-25-2020 15:30</v>
      </c>
      <c r="V3303">
        <f>IFERROR(IF(W3303=Z3303,VLOOKUP($U3303,[1]C8842!$G$2:$M$145,3,FALSE),0),0)</f>
        <v>0</v>
      </c>
      <c r="W3303">
        <f>VLOOKUP(RIGHT($V$1,5),Key!$A$9:$B$14,2,FALSE)</f>
        <v>10.199999999999999</v>
      </c>
      <c r="X3303">
        <f t="shared" si="259"/>
        <v>0</v>
      </c>
      <c r="Y3303">
        <f>VLOOKUP(RIGHT($X$1,5),Key!$A$9:$B$14,2,FALSE)</f>
        <v>3.7</v>
      </c>
      <c r="Z3303">
        <f t="shared" si="257"/>
        <v>10.199999999999999</v>
      </c>
      <c r="AA3303">
        <f t="shared" si="258"/>
        <v>0</v>
      </c>
    </row>
    <row r="3304" spans="1:27" x14ac:dyDescent="0.3">
      <c r="A3304">
        <v>100067</v>
      </c>
      <c r="B3304">
        <v>230922</v>
      </c>
      <c r="C3304" s="3">
        <v>44130.643750000003</v>
      </c>
      <c r="D3304">
        <v>3</v>
      </c>
      <c r="E3304">
        <v>2</v>
      </c>
      <c r="F3304" t="s">
        <v>26</v>
      </c>
      <c r="G3304">
        <v>4</v>
      </c>
      <c r="H3304">
        <v>60.980469999999997</v>
      </c>
      <c r="I3304">
        <v>70.664060000000006</v>
      </c>
      <c r="J3304">
        <v>3.3476560000000002</v>
      </c>
      <c r="K3304">
        <v>94.039060000000006</v>
      </c>
      <c r="L3304" s="3">
        <v>44130.395833333336</v>
      </c>
      <c r="M3304">
        <v>17.18</v>
      </c>
      <c r="N3304" t="s">
        <v>28</v>
      </c>
      <c r="P3304">
        <f>(C3304-Key!$B$1)*24</f>
        <v>0.40000000008149073</v>
      </c>
      <c r="Q3304">
        <f>(Key!$B$2-'17.1'!C3304)*24</f>
        <v>2.5499999999301508</v>
      </c>
      <c r="R3304" s="3">
        <f>C3304-(M3304-Key!$B$5)/(24*Key!$B$6)</f>
        <v>44130.629935185185</v>
      </c>
      <c r="S3304">
        <f>M3304-Key!$B$5</f>
        <v>14.92</v>
      </c>
      <c r="T3304" s="2">
        <f t="shared" si="255"/>
        <v>44129.645833333336</v>
      </c>
      <c r="U3304" t="str">
        <f t="shared" si="256"/>
        <v>10-25-2020 15:30</v>
      </c>
      <c r="V3304">
        <f>IFERROR(IF(W3304=Z3304,VLOOKUP($U3304,[1]C8842!$G$2:$M$145,3,FALSE),0),0)</f>
        <v>0</v>
      </c>
      <c r="W3304">
        <f>VLOOKUP(RIGHT($V$1,5),Key!$A$9:$B$14,2,FALSE)</f>
        <v>10.199999999999999</v>
      </c>
      <c r="X3304">
        <f t="shared" si="259"/>
        <v>0</v>
      </c>
      <c r="Y3304">
        <f>VLOOKUP(RIGHT($X$1,5),Key!$A$9:$B$14,2,FALSE)</f>
        <v>3.7</v>
      </c>
      <c r="Z3304">
        <f t="shared" si="257"/>
        <v>10.199999999999999</v>
      </c>
      <c r="AA3304">
        <f t="shared" si="258"/>
        <v>0</v>
      </c>
    </row>
    <row r="3305" spans="1:27" x14ac:dyDescent="0.3">
      <c r="A3305">
        <v>100067</v>
      </c>
      <c r="B3305">
        <v>230922</v>
      </c>
      <c r="C3305" s="3">
        <v>44130.643750000003</v>
      </c>
      <c r="D3305">
        <v>2</v>
      </c>
      <c r="E3305">
        <v>1</v>
      </c>
      <c r="F3305" t="s">
        <v>26</v>
      </c>
      <c r="G3305">
        <v>2</v>
      </c>
      <c r="H3305">
        <v>71.253910000000005</v>
      </c>
      <c r="I3305">
        <v>20.64453</v>
      </c>
      <c r="J3305">
        <v>0.9921875</v>
      </c>
      <c r="K3305">
        <v>84.035160000000005</v>
      </c>
      <c r="L3305" s="3">
        <v>44130.395833333336</v>
      </c>
      <c r="M3305">
        <v>17.18</v>
      </c>
      <c r="N3305" t="s">
        <v>28</v>
      </c>
      <c r="P3305">
        <f>(C3305-Key!$B$1)*24</f>
        <v>0.40000000008149073</v>
      </c>
      <c r="Q3305">
        <f>(Key!$B$2-'17.1'!C3305)*24</f>
        <v>2.5499999999301508</v>
      </c>
      <c r="R3305" s="3">
        <f>C3305-(M3305-Key!$B$5)/(24*Key!$B$6)</f>
        <v>44130.629935185185</v>
      </c>
      <c r="S3305">
        <f>M3305-Key!$B$5</f>
        <v>14.92</v>
      </c>
      <c r="T3305" s="2">
        <f t="shared" si="255"/>
        <v>44129.645833333336</v>
      </c>
      <c r="U3305" t="str">
        <f t="shared" si="256"/>
        <v>10-25-2020 15:30</v>
      </c>
      <c r="V3305">
        <f>IFERROR(IF(W3305=Z3305,VLOOKUP($U3305,[1]C8842!$G$2:$M$145,3,FALSE),0),0)</f>
        <v>0</v>
      </c>
      <c r="W3305">
        <f>VLOOKUP(RIGHT($V$1,5),Key!$A$9:$B$14,2,FALSE)</f>
        <v>10.199999999999999</v>
      </c>
      <c r="X3305">
        <f t="shared" si="259"/>
        <v>0</v>
      </c>
      <c r="Y3305">
        <f>VLOOKUP(RIGHT($X$1,5),Key!$A$9:$B$14,2,FALSE)</f>
        <v>3.7</v>
      </c>
      <c r="Z3305">
        <f t="shared" si="257"/>
        <v>10.199999999999999</v>
      </c>
      <c r="AA3305">
        <f t="shared" si="258"/>
        <v>0</v>
      </c>
    </row>
    <row r="3306" spans="1:27" x14ac:dyDescent="0.3">
      <c r="A3306">
        <v>100067</v>
      </c>
      <c r="B3306">
        <v>230922</v>
      </c>
      <c r="C3306" s="3">
        <v>44130.643750000003</v>
      </c>
      <c r="D3306">
        <v>0</v>
      </c>
      <c r="E3306">
        <v>2</v>
      </c>
      <c r="F3306" t="s">
        <v>25</v>
      </c>
      <c r="G3306">
        <v>4</v>
      </c>
      <c r="H3306">
        <v>66.875</v>
      </c>
      <c r="I3306">
        <v>73.542969999999997</v>
      </c>
      <c r="J3306">
        <v>3.1640630000000001</v>
      </c>
      <c r="K3306">
        <v>45.019530000000003</v>
      </c>
      <c r="L3306" s="3">
        <v>44130.395833333336</v>
      </c>
      <c r="M3306">
        <v>17.18</v>
      </c>
      <c r="N3306" t="s">
        <v>28</v>
      </c>
      <c r="P3306">
        <f>(C3306-Key!$B$1)*24</f>
        <v>0.40000000008149073</v>
      </c>
      <c r="Q3306">
        <f>(Key!$B$2-'17.1'!C3306)*24</f>
        <v>2.5499999999301508</v>
      </c>
      <c r="R3306" s="3">
        <f>C3306-(M3306-Key!$B$5)/(24*Key!$B$6)</f>
        <v>44130.629935185185</v>
      </c>
      <c r="S3306">
        <f>M3306-Key!$B$5</f>
        <v>14.92</v>
      </c>
      <c r="T3306" s="2">
        <f t="shared" si="255"/>
        <v>44129.645833333336</v>
      </c>
      <c r="U3306" t="str">
        <f t="shared" si="256"/>
        <v>10-25-2020 15:30</v>
      </c>
      <c r="V3306">
        <f>IFERROR(IF(W3306=Z3306,VLOOKUP($U3306,[1]C8842!$G$2:$M$145,3,FALSE),0),0)</f>
        <v>0</v>
      </c>
      <c r="W3306">
        <f>VLOOKUP(RIGHT($V$1,5),Key!$A$9:$B$14,2,FALSE)</f>
        <v>10.199999999999999</v>
      </c>
      <c r="X3306">
        <f t="shared" si="259"/>
        <v>0</v>
      </c>
      <c r="Y3306">
        <f>VLOOKUP(RIGHT($X$1,5),Key!$A$9:$B$14,2,FALSE)</f>
        <v>3.7</v>
      </c>
      <c r="Z3306">
        <f t="shared" si="257"/>
        <v>10.199999999999999</v>
      </c>
      <c r="AA3306">
        <f t="shared" si="258"/>
        <v>0</v>
      </c>
    </row>
    <row r="3307" spans="1:27" x14ac:dyDescent="0.3">
      <c r="A3307">
        <v>100067</v>
      </c>
      <c r="B3307">
        <v>230922</v>
      </c>
      <c r="C3307" s="3">
        <v>44130.643750000003</v>
      </c>
      <c r="D3307">
        <v>3</v>
      </c>
      <c r="E3307">
        <v>2</v>
      </c>
      <c r="F3307" t="s">
        <v>26</v>
      </c>
      <c r="G3307">
        <v>2</v>
      </c>
      <c r="H3307">
        <v>69.234380000000002</v>
      </c>
      <c r="I3307">
        <v>20.375</v>
      </c>
      <c r="J3307">
        <v>1.011719</v>
      </c>
      <c r="K3307">
        <v>94.039060000000006</v>
      </c>
      <c r="L3307" s="3">
        <v>44130.395833333336</v>
      </c>
      <c r="M3307">
        <v>17.18</v>
      </c>
      <c r="N3307" t="s">
        <v>28</v>
      </c>
      <c r="P3307">
        <f>(C3307-Key!$B$1)*24</f>
        <v>0.40000000008149073</v>
      </c>
      <c r="Q3307">
        <f>(Key!$B$2-'17.1'!C3307)*24</f>
        <v>2.5499999999301508</v>
      </c>
      <c r="R3307" s="3">
        <f>C3307-(M3307-Key!$B$5)/(24*Key!$B$6)</f>
        <v>44130.629935185185</v>
      </c>
      <c r="S3307">
        <f>M3307-Key!$B$5</f>
        <v>14.92</v>
      </c>
      <c r="T3307" s="2">
        <f t="shared" si="255"/>
        <v>44129.645833333336</v>
      </c>
      <c r="U3307" t="str">
        <f t="shared" si="256"/>
        <v>10-25-2020 15:30</v>
      </c>
      <c r="V3307">
        <f>IFERROR(IF(W3307=Z3307,VLOOKUP($U3307,[1]C8842!$G$2:$M$145,3,FALSE),0),0)</f>
        <v>0</v>
      </c>
      <c r="W3307">
        <f>VLOOKUP(RIGHT($V$1,5),Key!$A$9:$B$14,2,FALSE)</f>
        <v>10.199999999999999</v>
      </c>
      <c r="X3307">
        <f t="shared" si="259"/>
        <v>0</v>
      </c>
      <c r="Y3307">
        <f>VLOOKUP(RIGHT($X$1,5),Key!$A$9:$B$14,2,FALSE)</f>
        <v>3.7</v>
      </c>
      <c r="Z3307">
        <f t="shared" si="257"/>
        <v>10.199999999999999</v>
      </c>
      <c r="AA3307">
        <f t="shared" si="258"/>
        <v>0</v>
      </c>
    </row>
    <row r="3308" spans="1:27" x14ac:dyDescent="0.3">
      <c r="A3308">
        <v>100067</v>
      </c>
      <c r="B3308">
        <v>230922</v>
      </c>
      <c r="C3308" s="3">
        <v>44130.643750000003</v>
      </c>
      <c r="D3308">
        <v>3</v>
      </c>
      <c r="E3308">
        <v>2</v>
      </c>
      <c r="F3308" t="s">
        <v>26</v>
      </c>
      <c r="G3308">
        <v>1</v>
      </c>
      <c r="H3308">
        <v>62.496090000000002</v>
      </c>
      <c r="I3308">
        <v>19.35547</v>
      </c>
      <c r="J3308">
        <v>1.078125</v>
      </c>
      <c r="K3308">
        <v>92.039060000000006</v>
      </c>
      <c r="L3308" s="3">
        <v>44130.395833333336</v>
      </c>
      <c r="M3308">
        <v>17.18</v>
      </c>
      <c r="N3308" t="s">
        <v>28</v>
      </c>
      <c r="P3308">
        <f>(C3308-Key!$B$1)*24</f>
        <v>0.40000000008149073</v>
      </c>
      <c r="Q3308">
        <f>(Key!$B$2-'17.1'!C3308)*24</f>
        <v>2.5499999999301508</v>
      </c>
      <c r="R3308" s="3">
        <f>C3308-(M3308-Key!$B$5)/(24*Key!$B$6)</f>
        <v>44130.629935185185</v>
      </c>
      <c r="S3308">
        <f>M3308-Key!$B$5</f>
        <v>14.92</v>
      </c>
      <c r="T3308" s="2">
        <f t="shared" si="255"/>
        <v>44129.645833333336</v>
      </c>
      <c r="U3308" t="str">
        <f t="shared" si="256"/>
        <v>10-25-2020 15:30</v>
      </c>
      <c r="V3308">
        <f>IFERROR(IF(W3308=Z3308,VLOOKUP($U3308,[1]C8842!$G$2:$M$145,3,FALSE),0),0)</f>
        <v>0</v>
      </c>
      <c r="W3308">
        <f>VLOOKUP(RIGHT($V$1,5),Key!$A$9:$B$14,2,FALSE)</f>
        <v>10.199999999999999</v>
      </c>
      <c r="X3308">
        <f t="shared" si="259"/>
        <v>0</v>
      </c>
      <c r="Y3308">
        <f>VLOOKUP(RIGHT($X$1,5),Key!$A$9:$B$14,2,FALSE)</f>
        <v>3.7</v>
      </c>
      <c r="Z3308">
        <f t="shared" si="257"/>
        <v>10.199999999999999</v>
      </c>
      <c r="AA3308">
        <f t="shared" si="258"/>
        <v>0</v>
      </c>
    </row>
    <row r="3309" spans="1:27" x14ac:dyDescent="0.3">
      <c r="A3309">
        <v>100067</v>
      </c>
      <c r="B3309">
        <v>230922</v>
      </c>
      <c r="C3309" s="3">
        <v>44130.643750000003</v>
      </c>
      <c r="D3309">
        <v>3</v>
      </c>
      <c r="E3309">
        <v>2</v>
      </c>
      <c r="F3309" t="s">
        <v>26</v>
      </c>
      <c r="G3309">
        <v>2</v>
      </c>
      <c r="H3309">
        <v>61.574219999999997</v>
      </c>
      <c r="I3309">
        <v>22.39453</v>
      </c>
      <c r="J3309">
        <v>1.2265630000000001</v>
      </c>
      <c r="K3309">
        <v>95.039060000000006</v>
      </c>
      <c r="L3309" s="3">
        <v>44130.395833333336</v>
      </c>
      <c r="M3309">
        <v>17.18</v>
      </c>
      <c r="N3309" t="s">
        <v>28</v>
      </c>
      <c r="P3309">
        <f>(C3309-Key!$B$1)*24</f>
        <v>0.40000000008149073</v>
      </c>
      <c r="Q3309">
        <f>(Key!$B$2-'17.1'!C3309)*24</f>
        <v>2.5499999999301508</v>
      </c>
      <c r="R3309" s="3">
        <f>C3309-(M3309-Key!$B$5)/(24*Key!$B$6)</f>
        <v>44130.629935185185</v>
      </c>
      <c r="S3309">
        <f>M3309-Key!$B$5</f>
        <v>14.92</v>
      </c>
      <c r="T3309" s="2">
        <f t="shared" si="255"/>
        <v>44129.645833333336</v>
      </c>
      <c r="U3309" t="str">
        <f t="shared" si="256"/>
        <v>10-25-2020 15:30</v>
      </c>
      <c r="V3309">
        <f>IFERROR(IF(W3309=Z3309,VLOOKUP($U3309,[1]C8842!$G$2:$M$145,3,FALSE),0),0)</f>
        <v>0</v>
      </c>
      <c r="W3309">
        <f>VLOOKUP(RIGHT($V$1,5),Key!$A$9:$B$14,2,FALSE)</f>
        <v>10.199999999999999</v>
      </c>
      <c r="X3309">
        <f t="shared" si="259"/>
        <v>0</v>
      </c>
      <c r="Y3309">
        <f>VLOOKUP(RIGHT($X$1,5),Key!$A$9:$B$14,2,FALSE)</f>
        <v>3.7</v>
      </c>
      <c r="Z3309">
        <f t="shared" si="257"/>
        <v>10.199999999999999</v>
      </c>
      <c r="AA3309">
        <f t="shared" si="258"/>
        <v>0</v>
      </c>
    </row>
    <row r="3310" spans="1:27" x14ac:dyDescent="0.3">
      <c r="A3310">
        <v>100067</v>
      </c>
      <c r="B3310">
        <v>230922</v>
      </c>
      <c r="C3310" s="3">
        <v>44130.643750000003</v>
      </c>
      <c r="D3310">
        <v>2</v>
      </c>
      <c r="E3310">
        <v>1</v>
      </c>
      <c r="F3310" t="s">
        <v>26</v>
      </c>
      <c r="G3310">
        <v>1</v>
      </c>
      <c r="H3310">
        <v>69.039060000000006</v>
      </c>
      <c r="I3310">
        <v>16.960940000000001</v>
      </c>
      <c r="J3310">
        <v>0.8828125</v>
      </c>
      <c r="K3310">
        <v>81.035160000000005</v>
      </c>
      <c r="L3310" s="3">
        <v>44130.395833333336</v>
      </c>
      <c r="M3310">
        <v>17.18</v>
      </c>
      <c r="N3310" t="s">
        <v>28</v>
      </c>
      <c r="P3310">
        <f>(C3310-Key!$B$1)*24</f>
        <v>0.40000000008149073</v>
      </c>
      <c r="Q3310">
        <f>(Key!$B$2-'17.1'!C3310)*24</f>
        <v>2.5499999999301508</v>
      </c>
      <c r="R3310" s="3">
        <f>C3310-(M3310-Key!$B$5)/(24*Key!$B$6)</f>
        <v>44130.629935185185</v>
      </c>
      <c r="S3310">
        <f>M3310-Key!$B$5</f>
        <v>14.92</v>
      </c>
      <c r="T3310" s="2">
        <f t="shared" si="255"/>
        <v>44129.645833333336</v>
      </c>
      <c r="U3310" t="str">
        <f t="shared" si="256"/>
        <v>10-25-2020 15:30</v>
      </c>
      <c r="V3310">
        <f>IFERROR(IF(W3310=Z3310,VLOOKUP($U3310,[1]C8842!$G$2:$M$145,3,FALSE),0),0)</f>
        <v>0</v>
      </c>
      <c r="W3310">
        <f>VLOOKUP(RIGHT($V$1,5),Key!$A$9:$B$14,2,FALSE)</f>
        <v>10.199999999999999</v>
      </c>
      <c r="X3310">
        <f t="shared" si="259"/>
        <v>0</v>
      </c>
      <c r="Y3310">
        <f>VLOOKUP(RIGHT($X$1,5),Key!$A$9:$B$14,2,FALSE)</f>
        <v>3.7</v>
      </c>
      <c r="Z3310">
        <f t="shared" si="257"/>
        <v>10.199999999999999</v>
      </c>
      <c r="AA3310">
        <f t="shared" si="258"/>
        <v>0</v>
      </c>
    </row>
    <row r="3311" spans="1:27" x14ac:dyDescent="0.3">
      <c r="A3311">
        <v>100067</v>
      </c>
      <c r="B3311">
        <v>230922</v>
      </c>
      <c r="C3311" s="3">
        <v>44130.643750000003</v>
      </c>
      <c r="D3311">
        <v>3</v>
      </c>
      <c r="E3311">
        <v>2</v>
      </c>
      <c r="F3311" t="s">
        <v>26</v>
      </c>
      <c r="G3311">
        <v>2</v>
      </c>
      <c r="H3311">
        <v>59.691409999999998</v>
      </c>
      <c r="I3311">
        <v>21.83203</v>
      </c>
      <c r="J3311">
        <v>1.238281</v>
      </c>
      <c r="K3311">
        <v>94.039060000000006</v>
      </c>
      <c r="L3311" s="3">
        <v>44130.395833333336</v>
      </c>
      <c r="M3311">
        <v>17.18</v>
      </c>
      <c r="N3311" t="s">
        <v>28</v>
      </c>
      <c r="P3311">
        <f>(C3311-Key!$B$1)*24</f>
        <v>0.40000000008149073</v>
      </c>
      <c r="Q3311">
        <f>(Key!$B$2-'17.1'!C3311)*24</f>
        <v>2.5499999999301508</v>
      </c>
      <c r="R3311" s="3">
        <f>C3311-(M3311-Key!$B$5)/(24*Key!$B$6)</f>
        <v>44130.629935185185</v>
      </c>
      <c r="S3311">
        <f>M3311-Key!$B$5</f>
        <v>14.92</v>
      </c>
      <c r="T3311" s="2">
        <f t="shared" si="255"/>
        <v>44129.645833333336</v>
      </c>
      <c r="U3311" t="str">
        <f t="shared" si="256"/>
        <v>10-25-2020 15:30</v>
      </c>
      <c r="V3311">
        <f>IFERROR(IF(W3311=Z3311,VLOOKUP($U3311,[1]C8842!$G$2:$M$145,3,FALSE),0),0)</f>
        <v>0</v>
      </c>
      <c r="W3311">
        <f>VLOOKUP(RIGHT($V$1,5),Key!$A$9:$B$14,2,FALSE)</f>
        <v>10.199999999999999</v>
      </c>
      <c r="X3311">
        <f t="shared" si="259"/>
        <v>0</v>
      </c>
      <c r="Y3311">
        <f>VLOOKUP(RIGHT($X$1,5),Key!$A$9:$B$14,2,FALSE)</f>
        <v>3.7</v>
      </c>
      <c r="Z3311">
        <f t="shared" si="257"/>
        <v>10.199999999999999</v>
      </c>
      <c r="AA3311">
        <f t="shared" si="258"/>
        <v>0</v>
      </c>
    </row>
    <row r="3312" spans="1:27" x14ac:dyDescent="0.3">
      <c r="A3312">
        <v>100067</v>
      </c>
      <c r="B3312">
        <v>230922</v>
      </c>
      <c r="C3312" s="3">
        <v>44130.643750000003</v>
      </c>
      <c r="D3312">
        <v>3</v>
      </c>
      <c r="E3312">
        <v>2</v>
      </c>
      <c r="F3312" t="s">
        <v>26</v>
      </c>
      <c r="G3312">
        <v>4</v>
      </c>
      <c r="H3312">
        <v>61.296880000000002</v>
      </c>
      <c r="I3312">
        <v>77.367189999999994</v>
      </c>
      <c r="J3312">
        <v>3.6210939999999998</v>
      </c>
      <c r="K3312">
        <v>94.039060000000006</v>
      </c>
      <c r="L3312" s="3">
        <v>44130.395833333336</v>
      </c>
      <c r="M3312">
        <v>17.18</v>
      </c>
      <c r="N3312" t="s">
        <v>28</v>
      </c>
      <c r="P3312">
        <f>(C3312-Key!$B$1)*24</f>
        <v>0.40000000008149073</v>
      </c>
      <c r="Q3312">
        <f>(Key!$B$2-'17.1'!C3312)*24</f>
        <v>2.5499999999301508</v>
      </c>
      <c r="R3312" s="3">
        <f>C3312-(M3312-Key!$B$5)/(24*Key!$B$6)</f>
        <v>44130.629935185185</v>
      </c>
      <c r="S3312">
        <f>M3312-Key!$B$5</f>
        <v>14.92</v>
      </c>
      <c r="T3312" s="2">
        <f t="shared" si="255"/>
        <v>44129.645833333336</v>
      </c>
      <c r="U3312" t="str">
        <f t="shared" si="256"/>
        <v>10-25-2020 15:30</v>
      </c>
      <c r="V3312">
        <f>IFERROR(IF(W3312=Z3312,VLOOKUP($U3312,[1]C8842!$G$2:$M$145,3,FALSE),0),0)</f>
        <v>0</v>
      </c>
      <c r="W3312">
        <f>VLOOKUP(RIGHT($V$1,5),Key!$A$9:$B$14,2,FALSE)</f>
        <v>10.199999999999999</v>
      </c>
      <c r="X3312">
        <f t="shared" si="259"/>
        <v>0</v>
      </c>
      <c r="Y3312">
        <f>VLOOKUP(RIGHT($X$1,5),Key!$A$9:$B$14,2,FALSE)</f>
        <v>3.7</v>
      </c>
      <c r="Z3312">
        <f t="shared" si="257"/>
        <v>10.199999999999999</v>
      </c>
      <c r="AA3312">
        <f t="shared" si="258"/>
        <v>0</v>
      </c>
    </row>
    <row r="3313" spans="1:27" x14ac:dyDescent="0.3">
      <c r="A3313">
        <v>100067</v>
      </c>
      <c r="B3313">
        <v>230922</v>
      </c>
      <c r="C3313" s="3">
        <v>44130.643750000003</v>
      </c>
      <c r="D3313">
        <v>2</v>
      </c>
      <c r="E3313">
        <v>1</v>
      </c>
      <c r="F3313" t="s">
        <v>26</v>
      </c>
      <c r="G3313">
        <v>1</v>
      </c>
      <c r="H3313">
        <v>68.296880000000002</v>
      </c>
      <c r="I3313">
        <v>15.82422</v>
      </c>
      <c r="J3313">
        <v>0.84765630000000003</v>
      </c>
      <c r="K3313">
        <v>80.03125</v>
      </c>
      <c r="L3313" s="3">
        <v>44130.395833333336</v>
      </c>
      <c r="M3313">
        <v>17.18</v>
      </c>
      <c r="N3313" t="s">
        <v>28</v>
      </c>
      <c r="P3313">
        <f>(C3313-Key!$B$1)*24</f>
        <v>0.40000000008149073</v>
      </c>
      <c r="Q3313">
        <f>(Key!$B$2-'17.1'!C3313)*24</f>
        <v>2.5499999999301508</v>
      </c>
      <c r="R3313" s="3">
        <f>C3313-(M3313-Key!$B$5)/(24*Key!$B$6)</f>
        <v>44130.629935185185</v>
      </c>
      <c r="S3313">
        <f>M3313-Key!$B$5</f>
        <v>14.92</v>
      </c>
      <c r="T3313" s="2">
        <f t="shared" si="255"/>
        <v>44129.645833333336</v>
      </c>
      <c r="U3313" t="str">
        <f t="shared" si="256"/>
        <v>10-25-2020 15:30</v>
      </c>
      <c r="V3313">
        <f>IFERROR(IF(W3313=Z3313,VLOOKUP($U3313,[1]C8842!$G$2:$M$145,3,FALSE),0),0)</f>
        <v>0</v>
      </c>
      <c r="W3313">
        <f>VLOOKUP(RIGHT($V$1,5),Key!$A$9:$B$14,2,FALSE)</f>
        <v>10.199999999999999</v>
      </c>
      <c r="X3313">
        <f t="shared" si="259"/>
        <v>0</v>
      </c>
      <c r="Y3313">
        <f>VLOOKUP(RIGHT($X$1,5),Key!$A$9:$B$14,2,FALSE)</f>
        <v>3.7</v>
      </c>
      <c r="Z3313">
        <f t="shared" si="257"/>
        <v>10.199999999999999</v>
      </c>
      <c r="AA3313">
        <f t="shared" si="258"/>
        <v>0</v>
      </c>
    </row>
    <row r="3314" spans="1:27" x14ac:dyDescent="0.3">
      <c r="A3314">
        <v>100067</v>
      </c>
      <c r="B3314">
        <v>230922</v>
      </c>
      <c r="C3314" s="3">
        <v>44130.643750000003</v>
      </c>
      <c r="D3314">
        <v>2</v>
      </c>
      <c r="E3314">
        <v>1</v>
      </c>
      <c r="F3314" t="s">
        <v>26</v>
      </c>
      <c r="G3314">
        <v>1</v>
      </c>
      <c r="H3314">
        <v>72.320310000000006</v>
      </c>
      <c r="I3314">
        <v>16.61328</v>
      </c>
      <c r="J3314">
        <v>0.83203130000000003</v>
      </c>
      <c r="K3314">
        <v>81.035160000000005</v>
      </c>
      <c r="L3314" s="3">
        <v>44130.395833333336</v>
      </c>
      <c r="M3314">
        <v>17.18</v>
      </c>
      <c r="N3314" t="s">
        <v>28</v>
      </c>
      <c r="P3314">
        <f>(C3314-Key!$B$1)*24</f>
        <v>0.40000000008149073</v>
      </c>
      <c r="Q3314">
        <f>(Key!$B$2-'17.1'!C3314)*24</f>
        <v>2.5499999999301508</v>
      </c>
      <c r="R3314" s="3">
        <f>C3314-(M3314-Key!$B$5)/(24*Key!$B$6)</f>
        <v>44130.629935185185</v>
      </c>
      <c r="S3314">
        <f>M3314-Key!$B$5</f>
        <v>14.92</v>
      </c>
      <c r="T3314" s="2">
        <f t="shared" si="255"/>
        <v>44129.645833333336</v>
      </c>
      <c r="U3314" t="str">
        <f t="shared" si="256"/>
        <v>10-25-2020 15:30</v>
      </c>
      <c r="V3314">
        <f>IFERROR(IF(W3314=Z3314,VLOOKUP($U3314,[1]C8842!$G$2:$M$145,3,FALSE),0),0)</f>
        <v>0</v>
      </c>
      <c r="W3314">
        <f>VLOOKUP(RIGHT($V$1,5),Key!$A$9:$B$14,2,FALSE)</f>
        <v>10.199999999999999</v>
      </c>
      <c r="X3314">
        <f t="shared" si="259"/>
        <v>0</v>
      </c>
      <c r="Y3314">
        <f>VLOOKUP(RIGHT($X$1,5),Key!$A$9:$B$14,2,FALSE)</f>
        <v>3.7</v>
      </c>
      <c r="Z3314">
        <f t="shared" si="257"/>
        <v>10.199999999999999</v>
      </c>
      <c r="AA3314">
        <f t="shared" si="258"/>
        <v>0</v>
      </c>
    </row>
    <row r="3315" spans="1:27" x14ac:dyDescent="0.3">
      <c r="A3315">
        <v>100067</v>
      </c>
      <c r="B3315">
        <v>230922</v>
      </c>
      <c r="C3315" s="3">
        <v>44130.644444444442</v>
      </c>
      <c r="D3315">
        <v>3</v>
      </c>
      <c r="E3315">
        <v>2</v>
      </c>
      <c r="F3315" t="s">
        <v>26</v>
      </c>
      <c r="G3315">
        <v>1</v>
      </c>
      <c r="H3315">
        <v>70.484380000000002</v>
      </c>
      <c r="I3315">
        <v>19.816410000000001</v>
      </c>
      <c r="J3315">
        <v>0.97265630000000003</v>
      </c>
      <c r="K3315">
        <v>94.039060000000006</v>
      </c>
      <c r="L3315" s="3">
        <v>44130.395833333336</v>
      </c>
      <c r="M3315">
        <v>17.18</v>
      </c>
      <c r="N3315" t="s">
        <v>28</v>
      </c>
      <c r="P3315">
        <f>(C3315-Key!$B$1)*24</f>
        <v>0.41666666662786156</v>
      </c>
      <c r="Q3315">
        <f>(Key!$B$2-'17.1'!C3315)*24</f>
        <v>2.53333333338378</v>
      </c>
      <c r="R3315" s="3">
        <f>C3315-(M3315-Key!$B$5)/(24*Key!$B$6)</f>
        <v>44130.630629629624</v>
      </c>
      <c r="S3315">
        <f>M3315-Key!$B$5</f>
        <v>14.92</v>
      </c>
      <c r="T3315" s="2">
        <f t="shared" si="255"/>
        <v>44129.645833333336</v>
      </c>
      <c r="U3315" t="str">
        <f t="shared" si="256"/>
        <v>10-25-2020 15:30</v>
      </c>
      <c r="V3315">
        <f>IFERROR(IF(W3315=Z3315,VLOOKUP($U3315,[1]C8842!$G$2:$M$145,3,FALSE),0),0)</f>
        <v>0</v>
      </c>
      <c r="W3315">
        <f>VLOOKUP(RIGHT($V$1,5),Key!$A$9:$B$14,2,FALSE)</f>
        <v>10.199999999999999</v>
      </c>
      <c r="X3315">
        <f t="shared" si="259"/>
        <v>0</v>
      </c>
      <c r="Y3315">
        <f>VLOOKUP(RIGHT($X$1,5),Key!$A$9:$B$14,2,FALSE)</f>
        <v>3.7</v>
      </c>
      <c r="Z3315">
        <f t="shared" si="257"/>
        <v>10.199999999999999</v>
      </c>
      <c r="AA3315">
        <f t="shared" si="258"/>
        <v>0</v>
      </c>
    </row>
    <row r="3316" spans="1:27" x14ac:dyDescent="0.3">
      <c r="A3316">
        <v>100067</v>
      </c>
      <c r="B3316">
        <v>230922</v>
      </c>
      <c r="C3316" s="3">
        <v>44130.644444444442</v>
      </c>
      <c r="D3316">
        <v>3</v>
      </c>
      <c r="E3316">
        <v>2</v>
      </c>
      <c r="F3316" t="s">
        <v>26</v>
      </c>
      <c r="G3316">
        <v>1</v>
      </c>
      <c r="H3316">
        <v>65.445310000000006</v>
      </c>
      <c r="I3316">
        <v>17.277339999999999</v>
      </c>
      <c r="J3316">
        <v>0.9453125</v>
      </c>
      <c r="K3316">
        <v>94.039060000000006</v>
      </c>
      <c r="L3316" s="3">
        <v>44130.395833333336</v>
      </c>
      <c r="M3316">
        <v>17.18</v>
      </c>
      <c r="N3316" t="s">
        <v>28</v>
      </c>
      <c r="P3316">
        <f>(C3316-Key!$B$1)*24</f>
        <v>0.41666666662786156</v>
      </c>
      <c r="Q3316">
        <f>(Key!$B$2-'17.1'!C3316)*24</f>
        <v>2.53333333338378</v>
      </c>
      <c r="R3316" s="3">
        <f>C3316-(M3316-Key!$B$5)/(24*Key!$B$6)</f>
        <v>44130.630629629624</v>
      </c>
      <c r="S3316">
        <f>M3316-Key!$B$5</f>
        <v>14.92</v>
      </c>
      <c r="T3316" s="2">
        <f t="shared" si="255"/>
        <v>44129.645833333336</v>
      </c>
      <c r="U3316" t="str">
        <f t="shared" si="256"/>
        <v>10-25-2020 15:30</v>
      </c>
      <c r="V3316">
        <f>IFERROR(IF(W3316=Z3316,VLOOKUP($U3316,[1]C8842!$G$2:$M$145,3,FALSE),0),0)</f>
        <v>0</v>
      </c>
      <c r="W3316">
        <f>VLOOKUP(RIGHT($V$1,5),Key!$A$9:$B$14,2,FALSE)</f>
        <v>10.199999999999999</v>
      </c>
      <c r="X3316">
        <f t="shared" si="259"/>
        <v>0</v>
      </c>
      <c r="Y3316">
        <f>VLOOKUP(RIGHT($X$1,5),Key!$A$9:$B$14,2,FALSE)</f>
        <v>3.7</v>
      </c>
      <c r="Z3316">
        <f t="shared" si="257"/>
        <v>10.199999999999999</v>
      </c>
      <c r="AA3316">
        <f t="shared" si="258"/>
        <v>0</v>
      </c>
    </row>
    <row r="3317" spans="1:27" x14ac:dyDescent="0.3">
      <c r="A3317">
        <v>100067</v>
      </c>
      <c r="B3317">
        <v>230922</v>
      </c>
      <c r="C3317" s="3">
        <v>44130.644444444442</v>
      </c>
      <c r="D3317">
        <v>3</v>
      </c>
      <c r="E3317">
        <v>2</v>
      </c>
      <c r="F3317" t="s">
        <v>26</v>
      </c>
      <c r="G3317">
        <v>2</v>
      </c>
      <c r="H3317">
        <v>70.125</v>
      </c>
      <c r="I3317">
        <v>21.48828</v>
      </c>
      <c r="J3317">
        <v>1.042969</v>
      </c>
      <c r="K3317">
        <v>94.039060000000006</v>
      </c>
      <c r="L3317" s="3">
        <v>44130.395833333336</v>
      </c>
      <c r="M3317">
        <v>17.18</v>
      </c>
      <c r="N3317" t="s">
        <v>28</v>
      </c>
      <c r="P3317">
        <f>(C3317-Key!$B$1)*24</f>
        <v>0.41666666662786156</v>
      </c>
      <c r="Q3317">
        <f>(Key!$B$2-'17.1'!C3317)*24</f>
        <v>2.53333333338378</v>
      </c>
      <c r="R3317" s="3">
        <f>C3317-(M3317-Key!$B$5)/(24*Key!$B$6)</f>
        <v>44130.630629629624</v>
      </c>
      <c r="S3317">
        <f>M3317-Key!$B$5</f>
        <v>14.92</v>
      </c>
      <c r="T3317" s="2">
        <f t="shared" si="255"/>
        <v>44129.645833333336</v>
      </c>
      <c r="U3317" t="str">
        <f t="shared" si="256"/>
        <v>10-25-2020 15:30</v>
      </c>
      <c r="V3317">
        <f>IFERROR(IF(W3317=Z3317,VLOOKUP($U3317,[1]C8842!$G$2:$M$145,3,FALSE),0),0)</f>
        <v>0</v>
      </c>
      <c r="W3317">
        <f>VLOOKUP(RIGHT($V$1,5),Key!$A$9:$B$14,2,FALSE)</f>
        <v>10.199999999999999</v>
      </c>
      <c r="X3317">
        <f t="shared" si="259"/>
        <v>0</v>
      </c>
      <c r="Y3317">
        <f>VLOOKUP(RIGHT($X$1,5),Key!$A$9:$B$14,2,FALSE)</f>
        <v>3.7</v>
      </c>
      <c r="Z3317">
        <f t="shared" si="257"/>
        <v>10.199999999999999</v>
      </c>
      <c r="AA3317">
        <f t="shared" si="258"/>
        <v>0</v>
      </c>
    </row>
    <row r="3318" spans="1:27" x14ac:dyDescent="0.3">
      <c r="A3318">
        <v>100067</v>
      </c>
      <c r="B3318">
        <v>230922</v>
      </c>
      <c r="C3318" s="3">
        <v>44130.644444444442</v>
      </c>
      <c r="D3318">
        <v>2</v>
      </c>
      <c r="E3318">
        <v>1</v>
      </c>
      <c r="F3318" t="s">
        <v>26</v>
      </c>
      <c r="G3318">
        <v>2</v>
      </c>
      <c r="H3318">
        <v>68.808589999999995</v>
      </c>
      <c r="I3318">
        <v>20.79297</v>
      </c>
      <c r="J3318">
        <v>1.035156</v>
      </c>
      <c r="K3318">
        <v>82.035160000000005</v>
      </c>
      <c r="L3318" s="3">
        <v>44130.395833333336</v>
      </c>
      <c r="M3318">
        <v>17.18</v>
      </c>
      <c r="N3318" t="s">
        <v>28</v>
      </c>
      <c r="P3318">
        <f>(C3318-Key!$B$1)*24</f>
        <v>0.41666666662786156</v>
      </c>
      <c r="Q3318">
        <f>(Key!$B$2-'17.1'!C3318)*24</f>
        <v>2.53333333338378</v>
      </c>
      <c r="R3318" s="3">
        <f>C3318-(M3318-Key!$B$5)/(24*Key!$B$6)</f>
        <v>44130.630629629624</v>
      </c>
      <c r="S3318">
        <f>M3318-Key!$B$5</f>
        <v>14.92</v>
      </c>
      <c r="T3318" s="2">
        <f t="shared" si="255"/>
        <v>44129.645833333336</v>
      </c>
      <c r="U3318" t="str">
        <f t="shared" si="256"/>
        <v>10-25-2020 15:30</v>
      </c>
      <c r="V3318">
        <f>IFERROR(IF(W3318=Z3318,VLOOKUP($U3318,[1]C8842!$G$2:$M$145,3,FALSE),0),0)</f>
        <v>0</v>
      </c>
      <c r="W3318">
        <f>VLOOKUP(RIGHT($V$1,5),Key!$A$9:$B$14,2,FALSE)</f>
        <v>10.199999999999999</v>
      </c>
      <c r="X3318">
        <f t="shared" si="259"/>
        <v>0</v>
      </c>
      <c r="Y3318">
        <f>VLOOKUP(RIGHT($X$1,5),Key!$A$9:$B$14,2,FALSE)</f>
        <v>3.7</v>
      </c>
      <c r="Z3318">
        <f t="shared" si="257"/>
        <v>10.199999999999999</v>
      </c>
      <c r="AA3318">
        <f t="shared" si="258"/>
        <v>0</v>
      </c>
    </row>
    <row r="3319" spans="1:27" x14ac:dyDescent="0.3">
      <c r="A3319">
        <v>100067</v>
      </c>
      <c r="B3319">
        <v>230922</v>
      </c>
      <c r="C3319" s="3">
        <v>44130.644444444442</v>
      </c>
      <c r="D3319">
        <v>1</v>
      </c>
      <c r="E3319">
        <v>1</v>
      </c>
      <c r="F3319" t="s">
        <v>25</v>
      </c>
      <c r="G3319">
        <v>1</v>
      </c>
      <c r="H3319">
        <v>67.429689999999994</v>
      </c>
      <c r="I3319">
        <v>11.148440000000001</v>
      </c>
      <c r="J3319">
        <v>0.67578130000000003</v>
      </c>
      <c r="K3319">
        <v>58.023440000000001</v>
      </c>
      <c r="L3319" s="3">
        <v>44130.395833333336</v>
      </c>
      <c r="M3319">
        <v>17.18</v>
      </c>
      <c r="N3319" t="s">
        <v>28</v>
      </c>
      <c r="P3319">
        <f>(C3319-Key!$B$1)*24</f>
        <v>0.41666666662786156</v>
      </c>
      <c r="Q3319">
        <f>(Key!$B$2-'17.1'!C3319)*24</f>
        <v>2.53333333338378</v>
      </c>
      <c r="R3319" s="3">
        <f>C3319-(M3319-Key!$B$5)/(24*Key!$B$6)</f>
        <v>44130.630629629624</v>
      </c>
      <c r="S3319">
        <f>M3319-Key!$B$5</f>
        <v>14.92</v>
      </c>
      <c r="T3319" s="2">
        <f t="shared" si="255"/>
        <v>44129.645833333336</v>
      </c>
      <c r="U3319" t="str">
        <f t="shared" si="256"/>
        <v>10-25-2020 15:30</v>
      </c>
      <c r="V3319">
        <f>IFERROR(IF(W3319=Z3319,VLOOKUP($U3319,[1]C8842!$G$2:$M$145,3,FALSE),0),0)</f>
        <v>0</v>
      </c>
      <c r="W3319">
        <f>VLOOKUP(RIGHT($V$1,5),Key!$A$9:$B$14,2,FALSE)</f>
        <v>10.199999999999999</v>
      </c>
      <c r="X3319">
        <f t="shared" si="259"/>
        <v>0</v>
      </c>
      <c r="Y3319">
        <f>VLOOKUP(RIGHT($X$1,5),Key!$A$9:$B$14,2,FALSE)</f>
        <v>3.7</v>
      </c>
      <c r="Z3319">
        <f t="shared" si="257"/>
        <v>10.199999999999999</v>
      </c>
      <c r="AA3319">
        <f t="shared" si="258"/>
        <v>0</v>
      </c>
    </row>
    <row r="3320" spans="1:27" x14ac:dyDescent="0.3">
      <c r="A3320">
        <v>100067</v>
      </c>
      <c r="B3320">
        <v>230922</v>
      </c>
      <c r="C3320" s="3">
        <v>44130.644444444442</v>
      </c>
      <c r="D3320">
        <v>3</v>
      </c>
      <c r="E3320">
        <v>2</v>
      </c>
      <c r="F3320" t="s">
        <v>26</v>
      </c>
      <c r="G3320">
        <v>4</v>
      </c>
      <c r="H3320">
        <v>59.753909999999998</v>
      </c>
      <c r="I3320">
        <v>72.558589999999995</v>
      </c>
      <c r="J3320">
        <v>3.5</v>
      </c>
      <c r="K3320">
        <v>96.039060000000006</v>
      </c>
      <c r="L3320" s="3">
        <v>44130.395833333336</v>
      </c>
      <c r="M3320">
        <v>17.18</v>
      </c>
      <c r="N3320" t="s">
        <v>28</v>
      </c>
      <c r="P3320">
        <f>(C3320-Key!$B$1)*24</f>
        <v>0.41666666662786156</v>
      </c>
      <c r="Q3320">
        <f>(Key!$B$2-'17.1'!C3320)*24</f>
        <v>2.53333333338378</v>
      </c>
      <c r="R3320" s="3">
        <f>C3320-(M3320-Key!$B$5)/(24*Key!$B$6)</f>
        <v>44130.630629629624</v>
      </c>
      <c r="S3320">
        <f>M3320-Key!$B$5</f>
        <v>14.92</v>
      </c>
      <c r="T3320" s="2">
        <f t="shared" si="255"/>
        <v>44129.645833333336</v>
      </c>
      <c r="U3320" t="str">
        <f t="shared" si="256"/>
        <v>10-25-2020 15:30</v>
      </c>
      <c r="V3320">
        <f>IFERROR(IF(W3320=Z3320,VLOOKUP($U3320,[1]C8842!$G$2:$M$145,3,FALSE),0),0)</f>
        <v>0</v>
      </c>
      <c r="W3320">
        <f>VLOOKUP(RIGHT($V$1,5),Key!$A$9:$B$14,2,FALSE)</f>
        <v>10.199999999999999</v>
      </c>
      <c r="X3320">
        <f t="shared" si="259"/>
        <v>0</v>
      </c>
      <c r="Y3320">
        <f>VLOOKUP(RIGHT($X$1,5),Key!$A$9:$B$14,2,FALSE)</f>
        <v>3.7</v>
      </c>
      <c r="Z3320">
        <f t="shared" si="257"/>
        <v>10.199999999999999</v>
      </c>
      <c r="AA3320">
        <f t="shared" si="258"/>
        <v>0</v>
      </c>
    </row>
    <row r="3321" spans="1:27" x14ac:dyDescent="0.3">
      <c r="A3321">
        <v>100067</v>
      </c>
      <c r="B3321">
        <v>230922</v>
      </c>
      <c r="C3321" s="3">
        <v>44130.644444444442</v>
      </c>
      <c r="D3321">
        <v>3</v>
      </c>
      <c r="E3321">
        <v>2</v>
      </c>
      <c r="F3321" t="s">
        <v>26</v>
      </c>
      <c r="G3321">
        <v>4</v>
      </c>
      <c r="H3321">
        <v>59.167969999999997</v>
      </c>
      <c r="I3321">
        <v>73.488280000000003</v>
      </c>
      <c r="J3321">
        <v>3.5742189999999998</v>
      </c>
      <c r="K3321">
        <v>94.039060000000006</v>
      </c>
      <c r="L3321" s="3">
        <v>44130.395833333336</v>
      </c>
      <c r="M3321">
        <v>17.18</v>
      </c>
      <c r="N3321" t="s">
        <v>28</v>
      </c>
      <c r="P3321">
        <f>(C3321-Key!$B$1)*24</f>
        <v>0.41666666662786156</v>
      </c>
      <c r="Q3321">
        <f>(Key!$B$2-'17.1'!C3321)*24</f>
        <v>2.53333333338378</v>
      </c>
      <c r="R3321" s="3">
        <f>C3321-(M3321-Key!$B$5)/(24*Key!$B$6)</f>
        <v>44130.630629629624</v>
      </c>
      <c r="S3321">
        <f>M3321-Key!$B$5</f>
        <v>14.92</v>
      </c>
      <c r="T3321" s="2">
        <f t="shared" si="255"/>
        <v>44129.645833333336</v>
      </c>
      <c r="U3321" t="str">
        <f t="shared" si="256"/>
        <v>10-25-2020 15:30</v>
      </c>
      <c r="V3321">
        <f>IFERROR(IF(W3321=Z3321,VLOOKUP($U3321,[1]C8842!$G$2:$M$145,3,FALSE),0),0)</f>
        <v>0</v>
      </c>
      <c r="W3321">
        <f>VLOOKUP(RIGHT($V$1,5),Key!$A$9:$B$14,2,FALSE)</f>
        <v>10.199999999999999</v>
      </c>
      <c r="X3321">
        <f t="shared" si="259"/>
        <v>0</v>
      </c>
      <c r="Y3321">
        <f>VLOOKUP(RIGHT($X$1,5),Key!$A$9:$B$14,2,FALSE)</f>
        <v>3.7</v>
      </c>
      <c r="Z3321">
        <f t="shared" si="257"/>
        <v>10.199999999999999</v>
      </c>
      <c r="AA3321">
        <f t="shared" si="258"/>
        <v>0</v>
      </c>
    </row>
    <row r="3322" spans="1:27" x14ac:dyDescent="0.3">
      <c r="A3322">
        <v>100067</v>
      </c>
      <c r="B3322">
        <v>230922</v>
      </c>
      <c r="C3322" s="3">
        <v>44130.644444444442</v>
      </c>
      <c r="D3322">
        <v>0</v>
      </c>
      <c r="E3322">
        <v>2</v>
      </c>
      <c r="F3322" t="s">
        <v>25</v>
      </c>
      <c r="G3322">
        <v>3</v>
      </c>
      <c r="H3322">
        <v>48.914059999999999</v>
      </c>
      <c r="I3322">
        <v>32.09375</v>
      </c>
      <c r="J3322">
        <v>2.0703130000000001</v>
      </c>
      <c r="K3322">
        <v>41.015630000000002</v>
      </c>
      <c r="L3322" s="3">
        <v>44130.395833333336</v>
      </c>
      <c r="M3322">
        <v>17.18</v>
      </c>
      <c r="N3322" t="s">
        <v>28</v>
      </c>
      <c r="P3322">
        <f>(C3322-Key!$B$1)*24</f>
        <v>0.41666666662786156</v>
      </c>
      <c r="Q3322">
        <f>(Key!$B$2-'17.1'!C3322)*24</f>
        <v>2.53333333338378</v>
      </c>
      <c r="R3322" s="3">
        <f>C3322-(M3322-Key!$B$5)/(24*Key!$B$6)</f>
        <v>44130.630629629624</v>
      </c>
      <c r="S3322">
        <f>M3322-Key!$B$5</f>
        <v>14.92</v>
      </c>
      <c r="T3322" s="2">
        <f t="shared" si="255"/>
        <v>44129.645833333336</v>
      </c>
      <c r="U3322" t="str">
        <f t="shared" si="256"/>
        <v>10-25-2020 15:30</v>
      </c>
      <c r="V3322">
        <f>IFERROR(IF(W3322=Z3322,VLOOKUP($U3322,[1]C8842!$G$2:$M$145,3,FALSE),0),0)</f>
        <v>0</v>
      </c>
      <c r="W3322">
        <f>VLOOKUP(RIGHT($V$1,5),Key!$A$9:$B$14,2,FALSE)</f>
        <v>10.199999999999999</v>
      </c>
      <c r="X3322">
        <f t="shared" si="259"/>
        <v>0</v>
      </c>
      <c r="Y3322">
        <f>VLOOKUP(RIGHT($X$1,5),Key!$A$9:$B$14,2,FALSE)</f>
        <v>3.7</v>
      </c>
      <c r="Z3322">
        <f t="shared" si="257"/>
        <v>10.199999999999999</v>
      </c>
      <c r="AA3322">
        <f t="shared" si="258"/>
        <v>0</v>
      </c>
    </row>
    <row r="3323" spans="1:27" x14ac:dyDescent="0.3">
      <c r="A3323">
        <v>100067</v>
      </c>
      <c r="B3323">
        <v>230922</v>
      </c>
      <c r="C3323" s="3">
        <v>44130.644444444442</v>
      </c>
      <c r="D3323">
        <v>0</v>
      </c>
      <c r="E3323">
        <v>2</v>
      </c>
      <c r="F3323" t="s">
        <v>25</v>
      </c>
      <c r="G3323">
        <v>4</v>
      </c>
      <c r="H3323">
        <v>48.355469999999997</v>
      </c>
      <c r="I3323">
        <v>58.152340000000002</v>
      </c>
      <c r="J3323">
        <v>3.53125</v>
      </c>
      <c r="K3323">
        <v>46.019530000000003</v>
      </c>
      <c r="L3323" s="3">
        <v>44130.395833333336</v>
      </c>
      <c r="M3323">
        <v>17.18</v>
      </c>
      <c r="N3323" t="s">
        <v>28</v>
      </c>
      <c r="P3323">
        <f>(C3323-Key!$B$1)*24</f>
        <v>0.41666666662786156</v>
      </c>
      <c r="Q3323">
        <f>(Key!$B$2-'17.1'!C3323)*24</f>
        <v>2.53333333338378</v>
      </c>
      <c r="R3323" s="3">
        <f>C3323-(M3323-Key!$B$5)/(24*Key!$B$6)</f>
        <v>44130.630629629624</v>
      </c>
      <c r="S3323">
        <f>M3323-Key!$B$5</f>
        <v>14.92</v>
      </c>
      <c r="T3323" s="2">
        <f t="shared" si="255"/>
        <v>44129.645833333336</v>
      </c>
      <c r="U3323" t="str">
        <f t="shared" si="256"/>
        <v>10-25-2020 15:30</v>
      </c>
      <c r="V3323">
        <f>IFERROR(IF(W3323=Z3323,VLOOKUP($U3323,[1]C8842!$G$2:$M$145,3,FALSE),0),0)</f>
        <v>0</v>
      </c>
      <c r="W3323">
        <f>VLOOKUP(RIGHT($V$1,5),Key!$A$9:$B$14,2,FALSE)</f>
        <v>10.199999999999999</v>
      </c>
      <c r="X3323">
        <f t="shared" si="259"/>
        <v>0</v>
      </c>
      <c r="Y3323">
        <f>VLOOKUP(RIGHT($X$1,5),Key!$A$9:$B$14,2,FALSE)</f>
        <v>3.7</v>
      </c>
      <c r="Z3323">
        <f t="shared" si="257"/>
        <v>10.199999999999999</v>
      </c>
      <c r="AA3323">
        <f t="shared" si="258"/>
        <v>0</v>
      </c>
    </row>
    <row r="3324" spans="1:27" x14ac:dyDescent="0.3">
      <c r="A3324">
        <v>100067</v>
      </c>
      <c r="B3324">
        <v>230922</v>
      </c>
      <c r="C3324" s="3">
        <v>44130.644444444442</v>
      </c>
      <c r="D3324">
        <v>3</v>
      </c>
      <c r="E3324">
        <v>2</v>
      </c>
      <c r="F3324" t="s">
        <v>26</v>
      </c>
      <c r="G3324">
        <v>2</v>
      </c>
      <c r="H3324">
        <v>55.085940000000001</v>
      </c>
      <c r="I3324">
        <v>22.84375</v>
      </c>
      <c r="J3324">
        <v>1.390625</v>
      </c>
      <c r="K3324">
        <v>92.039060000000006</v>
      </c>
      <c r="L3324" s="3">
        <v>44130.395833333336</v>
      </c>
      <c r="M3324">
        <v>17.18</v>
      </c>
      <c r="N3324" t="s">
        <v>28</v>
      </c>
      <c r="P3324">
        <f>(C3324-Key!$B$1)*24</f>
        <v>0.41666666662786156</v>
      </c>
      <c r="Q3324">
        <f>(Key!$B$2-'17.1'!C3324)*24</f>
        <v>2.53333333338378</v>
      </c>
      <c r="R3324" s="3">
        <f>C3324-(M3324-Key!$B$5)/(24*Key!$B$6)</f>
        <v>44130.630629629624</v>
      </c>
      <c r="S3324">
        <f>M3324-Key!$B$5</f>
        <v>14.92</v>
      </c>
      <c r="T3324" s="2">
        <f t="shared" si="255"/>
        <v>44129.645833333336</v>
      </c>
      <c r="U3324" t="str">
        <f t="shared" si="256"/>
        <v>10-25-2020 15:30</v>
      </c>
      <c r="V3324">
        <f>IFERROR(IF(W3324=Z3324,VLOOKUP($U3324,[1]C8842!$G$2:$M$145,3,FALSE),0),0)</f>
        <v>0</v>
      </c>
      <c r="W3324">
        <f>VLOOKUP(RIGHT($V$1,5),Key!$A$9:$B$14,2,FALSE)</f>
        <v>10.199999999999999</v>
      </c>
      <c r="X3324">
        <f t="shared" si="259"/>
        <v>0</v>
      </c>
      <c r="Y3324">
        <f>VLOOKUP(RIGHT($X$1,5),Key!$A$9:$B$14,2,FALSE)</f>
        <v>3.7</v>
      </c>
      <c r="Z3324">
        <f t="shared" si="257"/>
        <v>10.199999999999999</v>
      </c>
      <c r="AA3324">
        <f t="shared" si="258"/>
        <v>0</v>
      </c>
    </row>
    <row r="3325" spans="1:27" x14ac:dyDescent="0.3">
      <c r="A3325">
        <v>100067</v>
      </c>
      <c r="B3325">
        <v>230922</v>
      </c>
      <c r="C3325" s="3">
        <v>44130.644444444442</v>
      </c>
      <c r="D3325">
        <v>2</v>
      </c>
      <c r="E3325">
        <v>1</v>
      </c>
      <c r="F3325" t="s">
        <v>26</v>
      </c>
      <c r="G3325">
        <v>4</v>
      </c>
      <c r="H3325">
        <v>66.828130000000002</v>
      </c>
      <c r="I3325">
        <v>68.332030000000003</v>
      </c>
      <c r="J3325">
        <v>2.9609380000000001</v>
      </c>
      <c r="K3325">
        <v>81.035160000000005</v>
      </c>
      <c r="L3325" s="3">
        <v>44130.395833333336</v>
      </c>
      <c r="M3325">
        <v>17.18</v>
      </c>
      <c r="N3325" t="s">
        <v>28</v>
      </c>
      <c r="P3325">
        <f>(C3325-Key!$B$1)*24</f>
        <v>0.41666666662786156</v>
      </c>
      <c r="Q3325">
        <f>(Key!$B$2-'17.1'!C3325)*24</f>
        <v>2.53333333338378</v>
      </c>
      <c r="R3325" s="3">
        <f>C3325-(M3325-Key!$B$5)/(24*Key!$B$6)</f>
        <v>44130.630629629624</v>
      </c>
      <c r="S3325">
        <f>M3325-Key!$B$5</f>
        <v>14.92</v>
      </c>
      <c r="T3325" s="2">
        <f t="shared" si="255"/>
        <v>44129.645833333336</v>
      </c>
      <c r="U3325" t="str">
        <f t="shared" si="256"/>
        <v>10-25-2020 15:30</v>
      </c>
      <c r="V3325">
        <f>IFERROR(IF(W3325=Z3325,VLOOKUP($U3325,[1]C8842!$G$2:$M$145,3,FALSE),0),0)</f>
        <v>0</v>
      </c>
      <c r="W3325">
        <f>VLOOKUP(RIGHT($V$1,5),Key!$A$9:$B$14,2,FALSE)</f>
        <v>10.199999999999999</v>
      </c>
      <c r="X3325">
        <f t="shared" si="259"/>
        <v>0</v>
      </c>
      <c r="Y3325">
        <f>VLOOKUP(RIGHT($X$1,5),Key!$A$9:$B$14,2,FALSE)</f>
        <v>3.7</v>
      </c>
      <c r="Z3325">
        <f t="shared" si="257"/>
        <v>10.199999999999999</v>
      </c>
      <c r="AA3325">
        <f t="shared" si="258"/>
        <v>0</v>
      </c>
    </row>
    <row r="3326" spans="1:27" x14ac:dyDescent="0.3">
      <c r="A3326">
        <v>100067</v>
      </c>
      <c r="B3326">
        <v>230922</v>
      </c>
      <c r="C3326" s="3">
        <v>44130.644444444442</v>
      </c>
      <c r="D3326">
        <v>3</v>
      </c>
      <c r="E3326">
        <v>2</v>
      </c>
      <c r="F3326" t="s">
        <v>26</v>
      </c>
      <c r="G3326">
        <v>4</v>
      </c>
      <c r="H3326">
        <v>58.765630000000002</v>
      </c>
      <c r="I3326">
        <v>62.308590000000002</v>
      </c>
      <c r="J3326">
        <v>3.09375</v>
      </c>
      <c r="K3326">
        <v>94.039060000000006</v>
      </c>
      <c r="L3326" s="3">
        <v>44130.395833333336</v>
      </c>
      <c r="M3326">
        <v>17.18</v>
      </c>
      <c r="N3326" t="s">
        <v>28</v>
      </c>
      <c r="P3326">
        <f>(C3326-Key!$B$1)*24</f>
        <v>0.41666666662786156</v>
      </c>
      <c r="Q3326">
        <f>(Key!$B$2-'17.1'!C3326)*24</f>
        <v>2.53333333338378</v>
      </c>
      <c r="R3326" s="3">
        <f>C3326-(M3326-Key!$B$5)/(24*Key!$B$6)</f>
        <v>44130.630629629624</v>
      </c>
      <c r="S3326">
        <f>M3326-Key!$B$5</f>
        <v>14.92</v>
      </c>
      <c r="T3326" s="2">
        <f t="shared" si="255"/>
        <v>44129.645833333336</v>
      </c>
      <c r="U3326" t="str">
        <f t="shared" si="256"/>
        <v>10-25-2020 15:30</v>
      </c>
      <c r="V3326">
        <f>IFERROR(IF(W3326=Z3326,VLOOKUP($U3326,[1]C8842!$G$2:$M$145,3,FALSE),0),0)</f>
        <v>0</v>
      </c>
      <c r="W3326">
        <f>VLOOKUP(RIGHT($V$1,5),Key!$A$9:$B$14,2,FALSE)</f>
        <v>10.199999999999999</v>
      </c>
      <c r="X3326">
        <f t="shared" si="259"/>
        <v>0</v>
      </c>
      <c r="Y3326">
        <f>VLOOKUP(RIGHT($X$1,5),Key!$A$9:$B$14,2,FALSE)</f>
        <v>3.7</v>
      </c>
      <c r="Z3326">
        <f t="shared" si="257"/>
        <v>10.199999999999999</v>
      </c>
      <c r="AA3326">
        <f t="shared" si="258"/>
        <v>0</v>
      </c>
    </row>
    <row r="3327" spans="1:27" x14ac:dyDescent="0.3">
      <c r="A3327">
        <v>100067</v>
      </c>
      <c r="B3327">
        <v>230922</v>
      </c>
      <c r="C3327" s="3">
        <v>44130.644444444442</v>
      </c>
      <c r="D3327">
        <v>2</v>
      </c>
      <c r="E3327">
        <v>1</v>
      </c>
      <c r="F3327" t="s">
        <v>26</v>
      </c>
      <c r="G3327">
        <v>1</v>
      </c>
      <c r="H3327">
        <v>64.902339999999995</v>
      </c>
      <c r="I3327">
        <v>15.89453</v>
      </c>
      <c r="J3327">
        <v>0.89453130000000003</v>
      </c>
      <c r="K3327">
        <v>80.03125</v>
      </c>
      <c r="L3327" s="3">
        <v>44130.395833333336</v>
      </c>
      <c r="M3327">
        <v>17.18</v>
      </c>
      <c r="N3327" t="s">
        <v>28</v>
      </c>
      <c r="P3327">
        <f>(C3327-Key!$B$1)*24</f>
        <v>0.41666666662786156</v>
      </c>
      <c r="Q3327">
        <f>(Key!$B$2-'17.1'!C3327)*24</f>
        <v>2.53333333338378</v>
      </c>
      <c r="R3327" s="3">
        <f>C3327-(M3327-Key!$B$5)/(24*Key!$B$6)</f>
        <v>44130.630629629624</v>
      </c>
      <c r="S3327">
        <f>M3327-Key!$B$5</f>
        <v>14.92</v>
      </c>
      <c r="T3327" s="2">
        <f t="shared" si="255"/>
        <v>44129.645833333336</v>
      </c>
      <c r="U3327" t="str">
        <f t="shared" si="256"/>
        <v>10-25-2020 15:30</v>
      </c>
      <c r="V3327">
        <f>IFERROR(IF(W3327=Z3327,VLOOKUP($U3327,[1]C8842!$G$2:$M$145,3,FALSE),0),0)</f>
        <v>0</v>
      </c>
      <c r="W3327">
        <f>VLOOKUP(RIGHT($V$1,5),Key!$A$9:$B$14,2,FALSE)</f>
        <v>10.199999999999999</v>
      </c>
      <c r="X3327">
        <f t="shared" si="259"/>
        <v>0</v>
      </c>
      <c r="Y3327">
        <f>VLOOKUP(RIGHT($X$1,5),Key!$A$9:$B$14,2,FALSE)</f>
        <v>3.7</v>
      </c>
      <c r="Z3327">
        <f t="shared" si="257"/>
        <v>10.199999999999999</v>
      </c>
      <c r="AA3327">
        <f t="shared" si="258"/>
        <v>0</v>
      </c>
    </row>
    <row r="3328" spans="1:27" x14ac:dyDescent="0.3">
      <c r="A3328">
        <v>100067</v>
      </c>
      <c r="B3328">
        <v>230922</v>
      </c>
      <c r="C3328" s="3">
        <v>44130.644444444442</v>
      </c>
      <c r="D3328">
        <v>2</v>
      </c>
      <c r="E3328">
        <v>1</v>
      </c>
      <c r="F3328" t="s">
        <v>26</v>
      </c>
      <c r="G3328">
        <v>1</v>
      </c>
      <c r="H3328">
        <v>67.75</v>
      </c>
      <c r="I3328">
        <v>15.17578</v>
      </c>
      <c r="J3328">
        <v>0.828125</v>
      </c>
      <c r="K3328">
        <v>82.035160000000005</v>
      </c>
      <c r="L3328" s="3">
        <v>44130.395833333336</v>
      </c>
      <c r="M3328">
        <v>17.18</v>
      </c>
      <c r="N3328" t="s">
        <v>28</v>
      </c>
      <c r="P3328">
        <f>(C3328-Key!$B$1)*24</f>
        <v>0.41666666662786156</v>
      </c>
      <c r="Q3328">
        <f>(Key!$B$2-'17.1'!C3328)*24</f>
        <v>2.53333333338378</v>
      </c>
      <c r="R3328" s="3">
        <f>C3328-(M3328-Key!$B$5)/(24*Key!$B$6)</f>
        <v>44130.630629629624</v>
      </c>
      <c r="S3328">
        <f>M3328-Key!$B$5</f>
        <v>14.92</v>
      </c>
      <c r="T3328" s="2">
        <f t="shared" si="255"/>
        <v>44129.645833333336</v>
      </c>
      <c r="U3328" t="str">
        <f t="shared" si="256"/>
        <v>10-25-2020 15:30</v>
      </c>
      <c r="V3328">
        <f>IFERROR(IF(W3328=Z3328,VLOOKUP($U3328,[1]C8842!$G$2:$M$145,3,FALSE),0),0)</f>
        <v>0</v>
      </c>
      <c r="W3328">
        <f>VLOOKUP(RIGHT($V$1,5),Key!$A$9:$B$14,2,FALSE)</f>
        <v>10.199999999999999</v>
      </c>
      <c r="X3328">
        <f t="shared" si="259"/>
        <v>0</v>
      </c>
      <c r="Y3328">
        <f>VLOOKUP(RIGHT($X$1,5),Key!$A$9:$B$14,2,FALSE)</f>
        <v>3.7</v>
      </c>
      <c r="Z3328">
        <f t="shared" si="257"/>
        <v>10.199999999999999</v>
      </c>
      <c r="AA3328">
        <f t="shared" si="258"/>
        <v>0</v>
      </c>
    </row>
    <row r="3329" spans="1:27" x14ac:dyDescent="0.3">
      <c r="A3329">
        <v>100067</v>
      </c>
      <c r="B3329">
        <v>230922</v>
      </c>
      <c r="C3329" s="3">
        <v>44130.644444444442</v>
      </c>
      <c r="D3329">
        <v>0</v>
      </c>
      <c r="E3329">
        <v>2</v>
      </c>
      <c r="F3329" t="s">
        <v>25</v>
      </c>
      <c r="G3329">
        <v>1</v>
      </c>
      <c r="H3329">
        <v>60.542969999999997</v>
      </c>
      <c r="I3329">
        <v>12.660159999999999</v>
      </c>
      <c r="J3329">
        <v>0.8203125</v>
      </c>
      <c r="K3329">
        <v>47.019530000000003</v>
      </c>
      <c r="L3329" s="3">
        <v>44130.395833333336</v>
      </c>
      <c r="M3329">
        <v>17.18</v>
      </c>
      <c r="N3329" t="s">
        <v>28</v>
      </c>
      <c r="P3329">
        <f>(C3329-Key!$B$1)*24</f>
        <v>0.41666666662786156</v>
      </c>
      <c r="Q3329">
        <f>(Key!$B$2-'17.1'!C3329)*24</f>
        <v>2.53333333338378</v>
      </c>
      <c r="R3329" s="3">
        <f>C3329-(M3329-Key!$B$5)/(24*Key!$B$6)</f>
        <v>44130.630629629624</v>
      </c>
      <c r="S3329">
        <f>M3329-Key!$B$5</f>
        <v>14.92</v>
      </c>
      <c r="T3329" s="2">
        <f t="shared" si="255"/>
        <v>44129.645833333336</v>
      </c>
      <c r="U3329" t="str">
        <f t="shared" si="256"/>
        <v>10-25-2020 15:30</v>
      </c>
      <c r="V3329">
        <f>IFERROR(IF(W3329=Z3329,VLOOKUP($U3329,[1]C8842!$G$2:$M$145,3,FALSE),0),0)</f>
        <v>0</v>
      </c>
      <c r="W3329">
        <f>VLOOKUP(RIGHT($V$1,5),Key!$A$9:$B$14,2,FALSE)</f>
        <v>10.199999999999999</v>
      </c>
      <c r="X3329">
        <f t="shared" si="259"/>
        <v>0</v>
      </c>
      <c r="Y3329">
        <f>VLOOKUP(RIGHT($X$1,5),Key!$A$9:$B$14,2,FALSE)</f>
        <v>3.7</v>
      </c>
      <c r="Z3329">
        <f t="shared" si="257"/>
        <v>10.199999999999999</v>
      </c>
      <c r="AA3329">
        <f t="shared" si="258"/>
        <v>0</v>
      </c>
    </row>
    <row r="3330" spans="1:27" x14ac:dyDescent="0.3">
      <c r="A3330">
        <v>100067</v>
      </c>
      <c r="B3330">
        <v>230922</v>
      </c>
      <c r="C3330" s="3">
        <v>44130.644444444442</v>
      </c>
      <c r="D3330">
        <v>3</v>
      </c>
      <c r="E3330">
        <v>2</v>
      </c>
      <c r="F3330" t="s">
        <v>26</v>
      </c>
      <c r="G3330">
        <v>1</v>
      </c>
      <c r="H3330">
        <v>67.082030000000003</v>
      </c>
      <c r="I3330">
        <v>18.80078</v>
      </c>
      <c r="J3330">
        <v>0.98046880000000003</v>
      </c>
      <c r="K3330">
        <v>96.039060000000006</v>
      </c>
      <c r="L3330" s="3">
        <v>44130.395833333336</v>
      </c>
      <c r="M3330">
        <v>17.18</v>
      </c>
      <c r="N3330" t="s">
        <v>28</v>
      </c>
      <c r="P3330">
        <f>(C3330-Key!$B$1)*24</f>
        <v>0.41666666662786156</v>
      </c>
      <c r="Q3330">
        <f>(Key!$B$2-'17.1'!C3330)*24</f>
        <v>2.53333333338378</v>
      </c>
      <c r="R3330" s="3">
        <f>C3330-(M3330-Key!$B$5)/(24*Key!$B$6)</f>
        <v>44130.630629629624</v>
      </c>
      <c r="S3330">
        <f>M3330-Key!$B$5</f>
        <v>14.92</v>
      </c>
      <c r="T3330" s="2">
        <f t="shared" si="255"/>
        <v>44129.645833333336</v>
      </c>
      <c r="U3330" t="str">
        <f t="shared" si="256"/>
        <v>10-25-2020 15:30</v>
      </c>
      <c r="V3330">
        <f>IFERROR(IF(W3330=Z3330,VLOOKUP($U3330,[1]C8842!$G$2:$M$145,3,FALSE),0),0)</f>
        <v>0</v>
      </c>
      <c r="W3330">
        <f>VLOOKUP(RIGHT($V$1,5),Key!$A$9:$B$14,2,FALSE)</f>
        <v>10.199999999999999</v>
      </c>
      <c r="X3330">
        <f t="shared" si="259"/>
        <v>0</v>
      </c>
      <c r="Y3330">
        <f>VLOOKUP(RIGHT($X$1,5),Key!$A$9:$B$14,2,FALSE)</f>
        <v>3.7</v>
      </c>
      <c r="Z3330">
        <f t="shared" si="257"/>
        <v>10.199999999999999</v>
      </c>
      <c r="AA3330">
        <f t="shared" si="258"/>
        <v>0</v>
      </c>
    </row>
    <row r="3331" spans="1:27" x14ac:dyDescent="0.3">
      <c r="A3331">
        <v>100067</v>
      </c>
      <c r="B3331">
        <v>230922</v>
      </c>
      <c r="C3331" s="3">
        <v>44130.644444444442</v>
      </c>
      <c r="D3331">
        <v>2</v>
      </c>
      <c r="E3331">
        <v>1</v>
      </c>
      <c r="F3331" t="s">
        <v>26</v>
      </c>
      <c r="G3331">
        <v>1</v>
      </c>
      <c r="H3331">
        <v>67.816410000000005</v>
      </c>
      <c r="I3331">
        <v>15.867190000000001</v>
      </c>
      <c r="J3331">
        <v>0.85546880000000003</v>
      </c>
      <c r="K3331">
        <v>82.035160000000005</v>
      </c>
      <c r="L3331" s="3">
        <v>44130.395833333336</v>
      </c>
      <c r="M3331">
        <v>17.18</v>
      </c>
      <c r="N3331" t="s">
        <v>28</v>
      </c>
      <c r="P3331">
        <f>(C3331-Key!$B$1)*24</f>
        <v>0.41666666662786156</v>
      </c>
      <c r="Q3331">
        <f>(Key!$B$2-'17.1'!C3331)*24</f>
        <v>2.53333333338378</v>
      </c>
      <c r="R3331" s="3">
        <f>C3331-(M3331-Key!$B$5)/(24*Key!$B$6)</f>
        <v>44130.630629629624</v>
      </c>
      <c r="S3331">
        <f>M3331-Key!$B$5</f>
        <v>14.92</v>
      </c>
      <c r="T3331" s="2">
        <f t="shared" ref="T3331:T3394" si="260">ROUND(C3331*24*60/10,0)/(24*6)-1</f>
        <v>44129.645833333336</v>
      </c>
      <c r="U3331" t="str">
        <f t="shared" ref="U3331:U3394" si="261">TEXT(T3331,"mm-dd-yyyy hh:mm")</f>
        <v>10-25-2020 15:30</v>
      </c>
      <c r="V3331">
        <f>IFERROR(IF(W3331=Z3331,VLOOKUP($U3331,[1]C8842!$G$2:$M$145,3,FALSE),0),0)</f>
        <v>0</v>
      </c>
      <c r="W3331">
        <f>VLOOKUP(RIGHT($V$1,5),Key!$A$9:$B$14,2,FALSE)</f>
        <v>10.199999999999999</v>
      </c>
      <c r="X3331">
        <f t="shared" si="259"/>
        <v>0</v>
      </c>
      <c r="Y3331">
        <f>VLOOKUP(RIGHT($X$1,5),Key!$A$9:$B$14,2,FALSE)</f>
        <v>3.7</v>
      </c>
      <c r="Z3331">
        <f t="shared" ref="Z3331:Z3394" si="262">M3331-MIN(ABS(Y3331-M3331),ABS(W3331-M3331))</f>
        <v>10.199999999999999</v>
      </c>
      <c r="AA3331">
        <f t="shared" ref="AA3331:AA3394" si="263">SUM(V3331,X3331)</f>
        <v>0</v>
      </c>
    </row>
    <row r="3332" spans="1:27" x14ac:dyDescent="0.3">
      <c r="A3332">
        <v>100067</v>
      </c>
      <c r="B3332">
        <v>230922</v>
      </c>
      <c r="C3332" s="3">
        <v>44130.644444444442</v>
      </c>
      <c r="D3332">
        <v>0</v>
      </c>
      <c r="E3332">
        <v>2</v>
      </c>
      <c r="F3332" t="s">
        <v>25</v>
      </c>
      <c r="G3332">
        <v>1</v>
      </c>
      <c r="H3332">
        <v>59.894530000000003</v>
      </c>
      <c r="I3332">
        <v>15.835940000000001</v>
      </c>
      <c r="J3332">
        <v>0.96875</v>
      </c>
      <c r="K3332">
        <v>46.019530000000003</v>
      </c>
      <c r="L3332" s="3">
        <v>44130.395833333336</v>
      </c>
      <c r="M3332">
        <v>17.18</v>
      </c>
      <c r="N3332" t="s">
        <v>28</v>
      </c>
      <c r="P3332">
        <f>(C3332-Key!$B$1)*24</f>
        <v>0.41666666662786156</v>
      </c>
      <c r="Q3332">
        <f>(Key!$B$2-'17.1'!C3332)*24</f>
        <v>2.53333333338378</v>
      </c>
      <c r="R3332" s="3">
        <f>C3332-(M3332-Key!$B$5)/(24*Key!$B$6)</f>
        <v>44130.630629629624</v>
      </c>
      <c r="S3332">
        <f>M3332-Key!$B$5</f>
        <v>14.92</v>
      </c>
      <c r="T3332" s="2">
        <f t="shared" si="260"/>
        <v>44129.645833333336</v>
      </c>
      <c r="U3332" t="str">
        <f t="shared" si="261"/>
        <v>10-25-2020 15:30</v>
      </c>
      <c r="V3332">
        <f>IFERROR(IF(W3332=Z3332,VLOOKUP($U3332,[1]C8842!$G$2:$M$145,3,FALSE),0),0)</f>
        <v>0</v>
      </c>
      <c r="W3332">
        <f>VLOOKUP(RIGHT($V$1,5),Key!$A$9:$B$14,2,FALSE)</f>
        <v>10.199999999999999</v>
      </c>
      <c r="X3332">
        <f t="shared" ref="X3332:X3395" si="264">$X$2</f>
        <v>0</v>
      </c>
      <c r="Y3332">
        <f>VLOOKUP(RIGHT($X$1,5),Key!$A$9:$B$14,2,FALSE)</f>
        <v>3.7</v>
      </c>
      <c r="Z3332">
        <f t="shared" si="262"/>
        <v>10.199999999999999</v>
      </c>
      <c r="AA3332">
        <f t="shared" si="263"/>
        <v>0</v>
      </c>
    </row>
    <row r="3333" spans="1:27" x14ac:dyDescent="0.3">
      <c r="A3333">
        <v>100067</v>
      </c>
      <c r="B3333">
        <v>230922</v>
      </c>
      <c r="C3333" s="3">
        <v>44130.644444444442</v>
      </c>
      <c r="D3333">
        <v>1</v>
      </c>
      <c r="E3333">
        <v>1</v>
      </c>
      <c r="F3333" t="s">
        <v>25</v>
      </c>
      <c r="G3333">
        <v>1</v>
      </c>
      <c r="H3333">
        <v>65.832030000000003</v>
      </c>
      <c r="I3333">
        <v>15.308590000000001</v>
      </c>
      <c r="J3333">
        <v>0.859375</v>
      </c>
      <c r="K3333">
        <v>58.023440000000001</v>
      </c>
      <c r="L3333" s="3">
        <v>44130.395833333336</v>
      </c>
      <c r="M3333">
        <v>17.18</v>
      </c>
      <c r="N3333" t="s">
        <v>28</v>
      </c>
      <c r="P3333">
        <f>(C3333-Key!$B$1)*24</f>
        <v>0.41666666662786156</v>
      </c>
      <c r="Q3333">
        <f>(Key!$B$2-'17.1'!C3333)*24</f>
        <v>2.53333333338378</v>
      </c>
      <c r="R3333" s="3">
        <f>C3333-(M3333-Key!$B$5)/(24*Key!$B$6)</f>
        <v>44130.630629629624</v>
      </c>
      <c r="S3333">
        <f>M3333-Key!$B$5</f>
        <v>14.92</v>
      </c>
      <c r="T3333" s="2">
        <f t="shared" si="260"/>
        <v>44129.645833333336</v>
      </c>
      <c r="U3333" t="str">
        <f t="shared" si="261"/>
        <v>10-25-2020 15:30</v>
      </c>
      <c r="V3333">
        <f>IFERROR(IF(W3333=Z3333,VLOOKUP($U3333,[1]C8842!$G$2:$M$145,3,FALSE),0),0)</f>
        <v>0</v>
      </c>
      <c r="W3333">
        <f>VLOOKUP(RIGHT($V$1,5),Key!$A$9:$B$14,2,FALSE)</f>
        <v>10.199999999999999</v>
      </c>
      <c r="X3333">
        <f t="shared" si="264"/>
        <v>0</v>
      </c>
      <c r="Y3333">
        <f>VLOOKUP(RIGHT($X$1,5),Key!$A$9:$B$14,2,FALSE)</f>
        <v>3.7</v>
      </c>
      <c r="Z3333">
        <f t="shared" si="262"/>
        <v>10.199999999999999</v>
      </c>
      <c r="AA3333">
        <f t="shared" si="263"/>
        <v>0</v>
      </c>
    </row>
    <row r="3334" spans="1:27" x14ac:dyDescent="0.3">
      <c r="A3334">
        <v>100067</v>
      </c>
      <c r="B3334">
        <v>230922</v>
      </c>
      <c r="C3334" s="3">
        <v>44130.644444444442</v>
      </c>
      <c r="D3334">
        <v>1</v>
      </c>
      <c r="E3334">
        <v>1</v>
      </c>
      <c r="F3334" t="s">
        <v>25</v>
      </c>
      <c r="G3334">
        <v>1</v>
      </c>
      <c r="H3334">
        <v>50.671880000000002</v>
      </c>
      <c r="I3334">
        <v>17.328130000000002</v>
      </c>
      <c r="J3334">
        <v>1.222656</v>
      </c>
      <c r="K3334">
        <v>59.023440000000001</v>
      </c>
      <c r="L3334" s="3">
        <v>44130.395833333336</v>
      </c>
      <c r="M3334">
        <v>17.18</v>
      </c>
      <c r="N3334" t="s">
        <v>28</v>
      </c>
      <c r="P3334">
        <f>(C3334-Key!$B$1)*24</f>
        <v>0.41666666662786156</v>
      </c>
      <c r="Q3334">
        <f>(Key!$B$2-'17.1'!C3334)*24</f>
        <v>2.53333333338378</v>
      </c>
      <c r="R3334" s="3">
        <f>C3334-(M3334-Key!$B$5)/(24*Key!$B$6)</f>
        <v>44130.630629629624</v>
      </c>
      <c r="S3334">
        <f>M3334-Key!$B$5</f>
        <v>14.92</v>
      </c>
      <c r="T3334" s="2">
        <f t="shared" si="260"/>
        <v>44129.645833333336</v>
      </c>
      <c r="U3334" t="str">
        <f t="shared" si="261"/>
        <v>10-25-2020 15:30</v>
      </c>
      <c r="V3334">
        <f>IFERROR(IF(W3334=Z3334,VLOOKUP($U3334,[1]C8842!$G$2:$M$145,3,FALSE),0),0)</f>
        <v>0</v>
      </c>
      <c r="W3334">
        <f>VLOOKUP(RIGHT($V$1,5),Key!$A$9:$B$14,2,FALSE)</f>
        <v>10.199999999999999</v>
      </c>
      <c r="X3334">
        <f t="shared" si="264"/>
        <v>0</v>
      </c>
      <c r="Y3334">
        <f>VLOOKUP(RIGHT($X$1,5),Key!$A$9:$B$14,2,FALSE)</f>
        <v>3.7</v>
      </c>
      <c r="Z3334">
        <f t="shared" si="262"/>
        <v>10.199999999999999</v>
      </c>
      <c r="AA3334">
        <f t="shared" si="263"/>
        <v>0</v>
      </c>
    </row>
    <row r="3335" spans="1:27" x14ac:dyDescent="0.3">
      <c r="A3335">
        <v>100067</v>
      </c>
      <c r="B3335">
        <v>230922</v>
      </c>
      <c r="C3335" s="3">
        <v>44130.644444444442</v>
      </c>
      <c r="D3335">
        <v>0</v>
      </c>
      <c r="E3335">
        <v>2</v>
      </c>
      <c r="F3335" t="s">
        <v>25</v>
      </c>
      <c r="G3335">
        <v>1</v>
      </c>
      <c r="H3335">
        <v>64.710939999999994</v>
      </c>
      <c r="I3335">
        <v>16.335940000000001</v>
      </c>
      <c r="J3335">
        <v>0.91796880000000003</v>
      </c>
      <c r="K3335">
        <v>46.019530000000003</v>
      </c>
      <c r="L3335" s="3">
        <v>44130.395833333336</v>
      </c>
      <c r="M3335">
        <v>17.18</v>
      </c>
      <c r="N3335" t="s">
        <v>28</v>
      </c>
      <c r="P3335">
        <f>(C3335-Key!$B$1)*24</f>
        <v>0.41666666662786156</v>
      </c>
      <c r="Q3335">
        <f>(Key!$B$2-'17.1'!C3335)*24</f>
        <v>2.53333333338378</v>
      </c>
      <c r="R3335" s="3">
        <f>C3335-(M3335-Key!$B$5)/(24*Key!$B$6)</f>
        <v>44130.630629629624</v>
      </c>
      <c r="S3335">
        <f>M3335-Key!$B$5</f>
        <v>14.92</v>
      </c>
      <c r="T3335" s="2">
        <f t="shared" si="260"/>
        <v>44129.645833333336</v>
      </c>
      <c r="U3335" t="str">
        <f t="shared" si="261"/>
        <v>10-25-2020 15:30</v>
      </c>
      <c r="V3335">
        <f>IFERROR(IF(W3335=Z3335,VLOOKUP($U3335,[1]C8842!$G$2:$M$145,3,FALSE),0),0)</f>
        <v>0</v>
      </c>
      <c r="W3335">
        <f>VLOOKUP(RIGHT($V$1,5),Key!$A$9:$B$14,2,FALSE)</f>
        <v>10.199999999999999</v>
      </c>
      <c r="X3335">
        <f t="shared" si="264"/>
        <v>0</v>
      </c>
      <c r="Y3335">
        <f>VLOOKUP(RIGHT($X$1,5),Key!$A$9:$B$14,2,FALSE)</f>
        <v>3.7</v>
      </c>
      <c r="Z3335">
        <f t="shared" si="262"/>
        <v>10.199999999999999</v>
      </c>
      <c r="AA3335">
        <f t="shared" si="263"/>
        <v>0</v>
      </c>
    </row>
    <row r="3336" spans="1:27" x14ac:dyDescent="0.3">
      <c r="A3336">
        <v>100067</v>
      </c>
      <c r="B3336">
        <v>230922</v>
      </c>
      <c r="C3336" s="3">
        <v>44130.645138888889</v>
      </c>
      <c r="D3336">
        <v>0</v>
      </c>
      <c r="E3336">
        <v>2</v>
      </c>
      <c r="F3336" t="s">
        <v>25</v>
      </c>
      <c r="G3336">
        <v>3</v>
      </c>
      <c r="H3336">
        <v>62.902340000000002</v>
      </c>
      <c r="I3336">
        <v>41.144530000000003</v>
      </c>
      <c r="J3336">
        <v>1.9921880000000001</v>
      </c>
      <c r="K3336">
        <v>46.019530000000003</v>
      </c>
      <c r="L3336" s="3">
        <v>44130.395833333336</v>
      </c>
      <c r="M3336">
        <v>17.18</v>
      </c>
      <c r="N3336" t="s">
        <v>28</v>
      </c>
      <c r="P3336">
        <f>(C3336-Key!$B$1)*24</f>
        <v>0.43333333334885538</v>
      </c>
      <c r="Q3336">
        <f>(Key!$B$2-'17.1'!C3336)*24</f>
        <v>2.5166666666627862</v>
      </c>
      <c r="R3336" s="3">
        <f>C3336-(M3336-Key!$B$5)/(24*Key!$B$6)</f>
        <v>44130.631324074071</v>
      </c>
      <c r="S3336">
        <f>M3336-Key!$B$5</f>
        <v>14.92</v>
      </c>
      <c r="T3336" s="2">
        <f t="shared" si="260"/>
        <v>44129.645833333336</v>
      </c>
      <c r="U3336" t="str">
        <f t="shared" si="261"/>
        <v>10-25-2020 15:30</v>
      </c>
      <c r="V3336">
        <f>IFERROR(IF(W3336=Z3336,VLOOKUP($U3336,[1]C8842!$G$2:$M$145,3,FALSE),0),0)</f>
        <v>0</v>
      </c>
      <c r="W3336">
        <f>VLOOKUP(RIGHT($V$1,5),Key!$A$9:$B$14,2,FALSE)</f>
        <v>10.199999999999999</v>
      </c>
      <c r="X3336">
        <f t="shared" si="264"/>
        <v>0</v>
      </c>
      <c r="Y3336">
        <f>VLOOKUP(RIGHT($X$1,5),Key!$A$9:$B$14,2,FALSE)</f>
        <v>3.7</v>
      </c>
      <c r="Z3336">
        <f t="shared" si="262"/>
        <v>10.199999999999999</v>
      </c>
      <c r="AA3336">
        <f t="shared" si="263"/>
        <v>0</v>
      </c>
    </row>
    <row r="3337" spans="1:27" x14ac:dyDescent="0.3">
      <c r="A3337">
        <v>100067</v>
      </c>
      <c r="B3337">
        <v>230922</v>
      </c>
      <c r="C3337" s="3">
        <v>44130.645138888889</v>
      </c>
      <c r="D3337">
        <v>2</v>
      </c>
      <c r="E3337">
        <v>1</v>
      </c>
      <c r="F3337" t="s">
        <v>26</v>
      </c>
      <c r="G3337">
        <v>1</v>
      </c>
      <c r="H3337">
        <v>67.105469999999997</v>
      </c>
      <c r="I3337">
        <v>19.671880000000002</v>
      </c>
      <c r="J3337">
        <v>1.015625</v>
      </c>
      <c r="K3337">
        <v>83.035160000000005</v>
      </c>
      <c r="L3337" s="3">
        <v>44130.395833333336</v>
      </c>
      <c r="M3337">
        <v>17.18</v>
      </c>
      <c r="N3337" t="s">
        <v>28</v>
      </c>
      <c r="P3337">
        <f>(C3337-Key!$B$1)*24</f>
        <v>0.43333333334885538</v>
      </c>
      <c r="Q3337">
        <f>(Key!$B$2-'17.1'!C3337)*24</f>
        <v>2.5166666666627862</v>
      </c>
      <c r="R3337" s="3">
        <f>C3337-(M3337-Key!$B$5)/(24*Key!$B$6)</f>
        <v>44130.631324074071</v>
      </c>
      <c r="S3337">
        <f>M3337-Key!$B$5</f>
        <v>14.92</v>
      </c>
      <c r="T3337" s="2">
        <f t="shared" si="260"/>
        <v>44129.645833333336</v>
      </c>
      <c r="U3337" t="str">
        <f t="shared" si="261"/>
        <v>10-25-2020 15:30</v>
      </c>
      <c r="V3337">
        <f>IFERROR(IF(W3337=Z3337,VLOOKUP($U3337,[1]C8842!$G$2:$M$145,3,FALSE),0),0)</f>
        <v>0</v>
      </c>
      <c r="W3337">
        <f>VLOOKUP(RIGHT($V$1,5),Key!$A$9:$B$14,2,FALSE)</f>
        <v>10.199999999999999</v>
      </c>
      <c r="X3337">
        <f t="shared" si="264"/>
        <v>0</v>
      </c>
      <c r="Y3337">
        <f>VLOOKUP(RIGHT($X$1,5),Key!$A$9:$B$14,2,FALSE)</f>
        <v>3.7</v>
      </c>
      <c r="Z3337">
        <f t="shared" si="262"/>
        <v>10.199999999999999</v>
      </c>
      <c r="AA3337">
        <f t="shared" si="263"/>
        <v>0</v>
      </c>
    </row>
    <row r="3338" spans="1:27" x14ac:dyDescent="0.3">
      <c r="A3338">
        <v>100067</v>
      </c>
      <c r="B3338">
        <v>230922</v>
      </c>
      <c r="C3338" s="3">
        <v>44130.645138888889</v>
      </c>
      <c r="D3338">
        <v>3</v>
      </c>
      <c r="E3338">
        <v>2</v>
      </c>
      <c r="F3338" t="s">
        <v>26</v>
      </c>
      <c r="G3338">
        <v>2</v>
      </c>
      <c r="H3338">
        <v>70.183589999999995</v>
      </c>
      <c r="I3338">
        <v>20.691410000000001</v>
      </c>
      <c r="J3338">
        <v>1.011719</v>
      </c>
      <c r="K3338">
        <v>92.039060000000006</v>
      </c>
      <c r="L3338" s="3">
        <v>44130.395833333336</v>
      </c>
      <c r="M3338">
        <v>17.18</v>
      </c>
      <c r="N3338" t="s">
        <v>28</v>
      </c>
      <c r="P3338">
        <f>(C3338-Key!$B$1)*24</f>
        <v>0.43333333334885538</v>
      </c>
      <c r="Q3338">
        <f>(Key!$B$2-'17.1'!C3338)*24</f>
        <v>2.5166666666627862</v>
      </c>
      <c r="R3338" s="3">
        <f>C3338-(M3338-Key!$B$5)/(24*Key!$B$6)</f>
        <v>44130.631324074071</v>
      </c>
      <c r="S3338">
        <f>M3338-Key!$B$5</f>
        <v>14.92</v>
      </c>
      <c r="T3338" s="2">
        <f t="shared" si="260"/>
        <v>44129.645833333336</v>
      </c>
      <c r="U3338" t="str">
        <f t="shared" si="261"/>
        <v>10-25-2020 15:30</v>
      </c>
      <c r="V3338">
        <f>IFERROR(IF(W3338=Z3338,VLOOKUP($U3338,[1]C8842!$G$2:$M$145,3,FALSE),0),0)</f>
        <v>0</v>
      </c>
      <c r="W3338">
        <f>VLOOKUP(RIGHT($V$1,5),Key!$A$9:$B$14,2,FALSE)</f>
        <v>10.199999999999999</v>
      </c>
      <c r="X3338">
        <f t="shared" si="264"/>
        <v>0</v>
      </c>
      <c r="Y3338">
        <f>VLOOKUP(RIGHT($X$1,5),Key!$A$9:$B$14,2,FALSE)</f>
        <v>3.7</v>
      </c>
      <c r="Z3338">
        <f t="shared" si="262"/>
        <v>10.199999999999999</v>
      </c>
      <c r="AA3338">
        <f t="shared" si="263"/>
        <v>0</v>
      </c>
    </row>
    <row r="3339" spans="1:27" x14ac:dyDescent="0.3">
      <c r="A3339">
        <v>100067</v>
      </c>
      <c r="B3339">
        <v>230922</v>
      </c>
      <c r="C3339" s="3">
        <v>44130.645138888889</v>
      </c>
      <c r="D3339">
        <v>3</v>
      </c>
      <c r="E3339">
        <v>2</v>
      </c>
      <c r="F3339" t="s">
        <v>26</v>
      </c>
      <c r="G3339">
        <v>5</v>
      </c>
      <c r="H3339">
        <v>63.179690000000001</v>
      </c>
      <c r="I3339">
        <v>95.976560000000006</v>
      </c>
      <c r="J3339">
        <v>4.296875</v>
      </c>
      <c r="K3339">
        <v>92.039060000000006</v>
      </c>
      <c r="L3339" s="3">
        <v>44130.395833333336</v>
      </c>
      <c r="M3339">
        <v>17.18</v>
      </c>
      <c r="N3339" t="s">
        <v>28</v>
      </c>
      <c r="P3339">
        <f>(C3339-Key!$B$1)*24</f>
        <v>0.43333333334885538</v>
      </c>
      <c r="Q3339">
        <f>(Key!$B$2-'17.1'!C3339)*24</f>
        <v>2.5166666666627862</v>
      </c>
      <c r="R3339" s="3">
        <f>C3339-(M3339-Key!$B$5)/(24*Key!$B$6)</f>
        <v>44130.631324074071</v>
      </c>
      <c r="S3339">
        <f>M3339-Key!$B$5</f>
        <v>14.92</v>
      </c>
      <c r="T3339" s="2">
        <f t="shared" si="260"/>
        <v>44129.645833333336</v>
      </c>
      <c r="U3339" t="str">
        <f t="shared" si="261"/>
        <v>10-25-2020 15:30</v>
      </c>
      <c r="V3339">
        <f>IFERROR(IF(W3339=Z3339,VLOOKUP($U3339,[1]C8842!$G$2:$M$145,3,FALSE),0),0)</f>
        <v>0</v>
      </c>
      <c r="W3339">
        <f>VLOOKUP(RIGHT($V$1,5),Key!$A$9:$B$14,2,FALSE)</f>
        <v>10.199999999999999</v>
      </c>
      <c r="X3339">
        <f t="shared" si="264"/>
        <v>0</v>
      </c>
      <c r="Y3339">
        <f>VLOOKUP(RIGHT($X$1,5),Key!$A$9:$B$14,2,FALSE)</f>
        <v>3.7</v>
      </c>
      <c r="Z3339">
        <f t="shared" si="262"/>
        <v>10.199999999999999</v>
      </c>
      <c r="AA3339">
        <f t="shared" si="263"/>
        <v>0</v>
      </c>
    </row>
    <row r="3340" spans="1:27" x14ac:dyDescent="0.3">
      <c r="A3340">
        <v>100067</v>
      </c>
      <c r="B3340">
        <v>230922</v>
      </c>
      <c r="C3340" s="3">
        <v>44130.645138888889</v>
      </c>
      <c r="D3340">
        <v>2</v>
      </c>
      <c r="E3340">
        <v>1</v>
      </c>
      <c r="F3340" t="s">
        <v>26</v>
      </c>
      <c r="G3340">
        <v>1</v>
      </c>
      <c r="H3340">
        <v>69.039060000000006</v>
      </c>
      <c r="I3340">
        <v>19.734380000000002</v>
      </c>
      <c r="J3340">
        <v>0.98828130000000003</v>
      </c>
      <c r="K3340">
        <v>82.035160000000005</v>
      </c>
      <c r="L3340" s="3">
        <v>44130.395833333336</v>
      </c>
      <c r="M3340">
        <v>17.18</v>
      </c>
      <c r="N3340" t="s">
        <v>28</v>
      </c>
      <c r="P3340">
        <f>(C3340-Key!$B$1)*24</f>
        <v>0.43333333334885538</v>
      </c>
      <c r="Q3340">
        <f>(Key!$B$2-'17.1'!C3340)*24</f>
        <v>2.5166666666627862</v>
      </c>
      <c r="R3340" s="3">
        <f>C3340-(M3340-Key!$B$5)/(24*Key!$B$6)</f>
        <v>44130.631324074071</v>
      </c>
      <c r="S3340">
        <f>M3340-Key!$B$5</f>
        <v>14.92</v>
      </c>
      <c r="T3340" s="2">
        <f t="shared" si="260"/>
        <v>44129.645833333336</v>
      </c>
      <c r="U3340" t="str">
        <f t="shared" si="261"/>
        <v>10-25-2020 15:30</v>
      </c>
      <c r="V3340">
        <f>IFERROR(IF(W3340=Z3340,VLOOKUP($U3340,[1]C8842!$G$2:$M$145,3,FALSE),0),0)</f>
        <v>0</v>
      </c>
      <c r="W3340">
        <f>VLOOKUP(RIGHT($V$1,5),Key!$A$9:$B$14,2,FALSE)</f>
        <v>10.199999999999999</v>
      </c>
      <c r="X3340">
        <f t="shared" si="264"/>
        <v>0</v>
      </c>
      <c r="Y3340">
        <f>VLOOKUP(RIGHT($X$1,5),Key!$A$9:$B$14,2,FALSE)</f>
        <v>3.7</v>
      </c>
      <c r="Z3340">
        <f t="shared" si="262"/>
        <v>10.199999999999999</v>
      </c>
      <c r="AA3340">
        <f t="shared" si="263"/>
        <v>0</v>
      </c>
    </row>
    <row r="3341" spans="1:27" x14ac:dyDescent="0.3">
      <c r="A3341">
        <v>100067</v>
      </c>
      <c r="B3341">
        <v>230922</v>
      </c>
      <c r="C3341" s="3">
        <v>44130.645138888889</v>
      </c>
      <c r="D3341">
        <v>3</v>
      </c>
      <c r="E3341">
        <v>2</v>
      </c>
      <c r="F3341" t="s">
        <v>26</v>
      </c>
      <c r="G3341">
        <v>1</v>
      </c>
      <c r="H3341">
        <v>66.796880000000002</v>
      </c>
      <c r="I3341">
        <v>18.21875</v>
      </c>
      <c r="J3341">
        <v>0.96484380000000003</v>
      </c>
      <c r="K3341">
        <v>92.039060000000006</v>
      </c>
      <c r="L3341" s="3">
        <v>44130.395833333336</v>
      </c>
      <c r="M3341">
        <v>17.18</v>
      </c>
      <c r="N3341" t="s">
        <v>28</v>
      </c>
      <c r="P3341">
        <f>(C3341-Key!$B$1)*24</f>
        <v>0.43333333334885538</v>
      </c>
      <c r="Q3341">
        <f>(Key!$B$2-'17.1'!C3341)*24</f>
        <v>2.5166666666627862</v>
      </c>
      <c r="R3341" s="3">
        <f>C3341-(M3341-Key!$B$5)/(24*Key!$B$6)</f>
        <v>44130.631324074071</v>
      </c>
      <c r="S3341">
        <f>M3341-Key!$B$5</f>
        <v>14.92</v>
      </c>
      <c r="T3341" s="2">
        <f t="shared" si="260"/>
        <v>44129.645833333336</v>
      </c>
      <c r="U3341" t="str">
        <f t="shared" si="261"/>
        <v>10-25-2020 15:30</v>
      </c>
      <c r="V3341">
        <f>IFERROR(IF(W3341=Z3341,VLOOKUP($U3341,[1]C8842!$G$2:$M$145,3,FALSE),0),0)</f>
        <v>0</v>
      </c>
      <c r="W3341">
        <f>VLOOKUP(RIGHT($V$1,5),Key!$A$9:$B$14,2,FALSE)</f>
        <v>10.199999999999999</v>
      </c>
      <c r="X3341">
        <f t="shared" si="264"/>
        <v>0</v>
      </c>
      <c r="Y3341">
        <f>VLOOKUP(RIGHT($X$1,5),Key!$A$9:$B$14,2,FALSE)</f>
        <v>3.7</v>
      </c>
      <c r="Z3341">
        <f t="shared" si="262"/>
        <v>10.199999999999999</v>
      </c>
      <c r="AA3341">
        <f t="shared" si="263"/>
        <v>0</v>
      </c>
    </row>
    <row r="3342" spans="1:27" x14ac:dyDescent="0.3">
      <c r="A3342">
        <v>100067</v>
      </c>
      <c r="B3342">
        <v>230922</v>
      </c>
      <c r="C3342" s="3">
        <v>44130.645138888889</v>
      </c>
      <c r="D3342">
        <v>0</v>
      </c>
      <c r="E3342">
        <v>2</v>
      </c>
      <c r="F3342" t="s">
        <v>25</v>
      </c>
      <c r="G3342">
        <v>1</v>
      </c>
      <c r="H3342">
        <v>66.425780000000003</v>
      </c>
      <c r="I3342">
        <v>15.820309999999999</v>
      </c>
      <c r="J3342">
        <v>0.87109380000000003</v>
      </c>
      <c r="K3342">
        <v>46.019530000000003</v>
      </c>
      <c r="L3342" s="3">
        <v>44130.395833333336</v>
      </c>
      <c r="M3342">
        <v>17.18</v>
      </c>
      <c r="N3342" t="s">
        <v>28</v>
      </c>
      <c r="P3342">
        <f>(C3342-Key!$B$1)*24</f>
        <v>0.43333333334885538</v>
      </c>
      <c r="Q3342">
        <f>(Key!$B$2-'17.1'!C3342)*24</f>
        <v>2.5166666666627862</v>
      </c>
      <c r="R3342" s="3">
        <f>C3342-(M3342-Key!$B$5)/(24*Key!$B$6)</f>
        <v>44130.631324074071</v>
      </c>
      <c r="S3342">
        <f>M3342-Key!$B$5</f>
        <v>14.92</v>
      </c>
      <c r="T3342" s="2">
        <f t="shared" si="260"/>
        <v>44129.645833333336</v>
      </c>
      <c r="U3342" t="str">
        <f t="shared" si="261"/>
        <v>10-25-2020 15:30</v>
      </c>
      <c r="V3342">
        <f>IFERROR(IF(W3342=Z3342,VLOOKUP($U3342,[1]C8842!$G$2:$M$145,3,FALSE),0),0)</f>
        <v>0</v>
      </c>
      <c r="W3342">
        <f>VLOOKUP(RIGHT($V$1,5),Key!$A$9:$B$14,2,FALSE)</f>
        <v>10.199999999999999</v>
      </c>
      <c r="X3342">
        <f t="shared" si="264"/>
        <v>0</v>
      </c>
      <c r="Y3342">
        <f>VLOOKUP(RIGHT($X$1,5),Key!$A$9:$B$14,2,FALSE)</f>
        <v>3.7</v>
      </c>
      <c r="Z3342">
        <f t="shared" si="262"/>
        <v>10.199999999999999</v>
      </c>
      <c r="AA3342">
        <f t="shared" si="263"/>
        <v>0</v>
      </c>
    </row>
    <row r="3343" spans="1:27" x14ac:dyDescent="0.3">
      <c r="A3343">
        <v>100067</v>
      </c>
      <c r="B3343">
        <v>230922</v>
      </c>
      <c r="C3343" s="3">
        <v>44130.645138888889</v>
      </c>
      <c r="D3343">
        <v>1</v>
      </c>
      <c r="E3343">
        <v>1</v>
      </c>
      <c r="F3343" t="s">
        <v>25</v>
      </c>
      <c r="G3343">
        <v>1</v>
      </c>
      <c r="H3343">
        <v>68.007810000000006</v>
      </c>
      <c r="I3343">
        <v>16.38672</v>
      </c>
      <c r="J3343">
        <v>0.875</v>
      </c>
      <c r="K3343">
        <v>60.023440000000001</v>
      </c>
      <c r="L3343" s="3">
        <v>44130.395833333336</v>
      </c>
      <c r="M3343">
        <v>17.18</v>
      </c>
      <c r="N3343" t="s">
        <v>28</v>
      </c>
      <c r="P3343">
        <f>(C3343-Key!$B$1)*24</f>
        <v>0.43333333334885538</v>
      </c>
      <c r="Q3343">
        <f>(Key!$B$2-'17.1'!C3343)*24</f>
        <v>2.5166666666627862</v>
      </c>
      <c r="R3343" s="3">
        <f>C3343-(M3343-Key!$B$5)/(24*Key!$B$6)</f>
        <v>44130.631324074071</v>
      </c>
      <c r="S3343">
        <f>M3343-Key!$B$5</f>
        <v>14.92</v>
      </c>
      <c r="T3343" s="2">
        <f t="shared" si="260"/>
        <v>44129.645833333336</v>
      </c>
      <c r="U3343" t="str">
        <f t="shared" si="261"/>
        <v>10-25-2020 15:30</v>
      </c>
      <c r="V3343">
        <f>IFERROR(IF(W3343=Z3343,VLOOKUP($U3343,[1]C8842!$G$2:$M$145,3,FALSE),0),0)</f>
        <v>0</v>
      </c>
      <c r="W3343">
        <f>VLOOKUP(RIGHT($V$1,5),Key!$A$9:$B$14,2,FALSE)</f>
        <v>10.199999999999999</v>
      </c>
      <c r="X3343">
        <f t="shared" si="264"/>
        <v>0</v>
      </c>
      <c r="Y3343">
        <f>VLOOKUP(RIGHT($X$1,5),Key!$A$9:$B$14,2,FALSE)</f>
        <v>3.7</v>
      </c>
      <c r="Z3343">
        <f t="shared" si="262"/>
        <v>10.199999999999999</v>
      </c>
      <c r="AA3343">
        <f t="shared" si="263"/>
        <v>0</v>
      </c>
    </row>
    <row r="3344" spans="1:27" x14ac:dyDescent="0.3">
      <c r="A3344">
        <v>100067</v>
      </c>
      <c r="B3344">
        <v>230922</v>
      </c>
      <c r="C3344" s="3">
        <v>44130.645138888889</v>
      </c>
      <c r="D3344">
        <v>1</v>
      </c>
      <c r="E3344">
        <v>1</v>
      </c>
      <c r="F3344" t="s">
        <v>25</v>
      </c>
      <c r="G3344">
        <v>1</v>
      </c>
      <c r="H3344">
        <v>67.089839999999995</v>
      </c>
      <c r="I3344">
        <v>19.39453</v>
      </c>
      <c r="J3344">
        <v>1.003906</v>
      </c>
      <c r="K3344">
        <v>56.023440000000001</v>
      </c>
      <c r="L3344" s="3">
        <v>44130.395833333336</v>
      </c>
      <c r="M3344">
        <v>17.18</v>
      </c>
      <c r="N3344" t="s">
        <v>28</v>
      </c>
      <c r="P3344">
        <f>(C3344-Key!$B$1)*24</f>
        <v>0.43333333334885538</v>
      </c>
      <c r="Q3344">
        <f>(Key!$B$2-'17.1'!C3344)*24</f>
        <v>2.5166666666627862</v>
      </c>
      <c r="R3344" s="3">
        <f>C3344-(M3344-Key!$B$5)/(24*Key!$B$6)</f>
        <v>44130.631324074071</v>
      </c>
      <c r="S3344">
        <f>M3344-Key!$B$5</f>
        <v>14.92</v>
      </c>
      <c r="T3344" s="2">
        <f t="shared" si="260"/>
        <v>44129.645833333336</v>
      </c>
      <c r="U3344" t="str">
        <f t="shared" si="261"/>
        <v>10-25-2020 15:30</v>
      </c>
      <c r="V3344">
        <f>IFERROR(IF(W3344=Z3344,VLOOKUP($U3344,[1]C8842!$G$2:$M$145,3,FALSE),0),0)</f>
        <v>0</v>
      </c>
      <c r="W3344">
        <f>VLOOKUP(RIGHT($V$1,5),Key!$A$9:$B$14,2,FALSE)</f>
        <v>10.199999999999999</v>
      </c>
      <c r="X3344">
        <f t="shared" si="264"/>
        <v>0</v>
      </c>
      <c r="Y3344">
        <f>VLOOKUP(RIGHT($X$1,5),Key!$A$9:$B$14,2,FALSE)</f>
        <v>3.7</v>
      </c>
      <c r="Z3344">
        <f t="shared" si="262"/>
        <v>10.199999999999999</v>
      </c>
      <c r="AA3344">
        <f t="shared" si="263"/>
        <v>0</v>
      </c>
    </row>
    <row r="3345" spans="1:27" x14ac:dyDescent="0.3">
      <c r="A3345">
        <v>100067</v>
      </c>
      <c r="B3345">
        <v>230922</v>
      </c>
      <c r="C3345" s="3">
        <v>44130.645138888889</v>
      </c>
      <c r="D3345">
        <v>0</v>
      </c>
      <c r="E3345">
        <v>2</v>
      </c>
      <c r="F3345" t="s">
        <v>25</v>
      </c>
      <c r="G3345">
        <v>1</v>
      </c>
      <c r="H3345">
        <v>67.398439999999994</v>
      </c>
      <c r="I3345">
        <v>15.6875</v>
      </c>
      <c r="J3345">
        <v>0.85546880000000003</v>
      </c>
      <c r="K3345">
        <v>46.019530000000003</v>
      </c>
      <c r="L3345" s="3">
        <v>44130.395833333336</v>
      </c>
      <c r="M3345">
        <v>17.18</v>
      </c>
      <c r="N3345" t="s">
        <v>28</v>
      </c>
      <c r="P3345">
        <f>(C3345-Key!$B$1)*24</f>
        <v>0.43333333334885538</v>
      </c>
      <c r="Q3345">
        <f>(Key!$B$2-'17.1'!C3345)*24</f>
        <v>2.5166666666627862</v>
      </c>
      <c r="R3345" s="3">
        <f>C3345-(M3345-Key!$B$5)/(24*Key!$B$6)</f>
        <v>44130.631324074071</v>
      </c>
      <c r="S3345">
        <f>M3345-Key!$B$5</f>
        <v>14.92</v>
      </c>
      <c r="T3345" s="2">
        <f t="shared" si="260"/>
        <v>44129.645833333336</v>
      </c>
      <c r="U3345" t="str">
        <f t="shared" si="261"/>
        <v>10-25-2020 15:30</v>
      </c>
      <c r="V3345">
        <f>IFERROR(IF(W3345=Z3345,VLOOKUP($U3345,[1]C8842!$G$2:$M$145,3,FALSE),0),0)</f>
        <v>0</v>
      </c>
      <c r="W3345">
        <f>VLOOKUP(RIGHT($V$1,5),Key!$A$9:$B$14,2,FALSE)</f>
        <v>10.199999999999999</v>
      </c>
      <c r="X3345">
        <f t="shared" si="264"/>
        <v>0</v>
      </c>
      <c r="Y3345">
        <f>VLOOKUP(RIGHT($X$1,5),Key!$A$9:$B$14,2,FALSE)</f>
        <v>3.7</v>
      </c>
      <c r="Z3345">
        <f t="shared" si="262"/>
        <v>10.199999999999999</v>
      </c>
      <c r="AA3345">
        <f t="shared" si="263"/>
        <v>0</v>
      </c>
    </row>
    <row r="3346" spans="1:27" x14ac:dyDescent="0.3">
      <c r="A3346">
        <v>100067</v>
      </c>
      <c r="B3346">
        <v>230922</v>
      </c>
      <c r="C3346" s="3">
        <v>44130.645138888889</v>
      </c>
      <c r="D3346">
        <v>1</v>
      </c>
      <c r="E3346">
        <v>1</v>
      </c>
      <c r="F3346" t="s">
        <v>25</v>
      </c>
      <c r="G3346">
        <v>3</v>
      </c>
      <c r="H3346">
        <v>73.171880000000002</v>
      </c>
      <c r="I3346">
        <v>48.878909999999998</v>
      </c>
      <c r="J3346">
        <v>1.996094</v>
      </c>
      <c r="K3346">
        <v>58.023440000000001</v>
      </c>
      <c r="L3346" s="3">
        <v>44130.395833333336</v>
      </c>
      <c r="M3346">
        <v>17.18</v>
      </c>
      <c r="N3346" t="s">
        <v>28</v>
      </c>
      <c r="P3346">
        <f>(C3346-Key!$B$1)*24</f>
        <v>0.43333333334885538</v>
      </c>
      <c r="Q3346">
        <f>(Key!$B$2-'17.1'!C3346)*24</f>
        <v>2.5166666666627862</v>
      </c>
      <c r="R3346" s="3">
        <f>C3346-(M3346-Key!$B$5)/(24*Key!$B$6)</f>
        <v>44130.631324074071</v>
      </c>
      <c r="S3346">
        <f>M3346-Key!$B$5</f>
        <v>14.92</v>
      </c>
      <c r="T3346" s="2">
        <f t="shared" si="260"/>
        <v>44129.645833333336</v>
      </c>
      <c r="U3346" t="str">
        <f t="shared" si="261"/>
        <v>10-25-2020 15:30</v>
      </c>
      <c r="V3346">
        <f>IFERROR(IF(W3346=Z3346,VLOOKUP($U3346,[1]C8842!$G$2:$M$145,3,FALSE),0),0)</f>
        <v>0</v>
      </c>
      <c r="W3346">
        <f>VLOOKUP(RIGHT($V$1,5),Key!$A$9:$B$14,2,FALSE)</f>
        <v>10.199999999999999</v>
      </c>
      <c r="X3346">
        <f t="shared" si="264"/>
        <v>0</v>
      </c>
      <c r="Y3346">
        <f>VLOOKUP(RIGHT($X$1,5),Key!$A$9:$B$14,2,FALSE)</f>
        <v>3.7</v>
      </c>
      <c r="Z3346">
        <f t="shared" si="262"/>
        <v>10.199999999999999</v>
      </c>
      <c r="AA3346">
        <f t="shared" si="263"/>
        <v>0</v>
      </c>
    </row>
    <row r="3347" spans="1:27" x14ac:dyDescent="0.3">
      <c r="A3347">
        <v>100067</v>
      </c>
      <c r="B3347">
        <v>230922</v>
      </c>
      <c r="C3347" s="3">
        <v>44130.645138888889</v>
      </c>
      <c r="D3347">
        <v>3</v>
      </c>
      <c r="E3347">
        <v>2</v>
      </c>
      <c r="F3347" t="s">
        <v>26</v>
      </c>
      <c r="G3347">
        <v>1</v>
      </c>
      <c r="H3347">
        <v>74.890630000000002</v>
      </c>
      <c r="I3347">
        <v>17.76172</v>
      </c>
      <c r="J3347">
        <v>0.84375</v>
      </c>
      <c r="K3347">
        <v>92.039060000000006</v>
      </c>
      <c r="L3347" s="3">
        <v>44130.395833333336</v>
      </c>
      <c r="M3347">
        <v>17.18</v>
      </c>
      <c r="N3347" t="s">
        <v>28</v>
      </c>
      <c r="P3347">
        <f>(C3347-Key!$B$1)*24</f>
        <v>0.43333333334885538</v>
      </c>
      <c r="Q3347">
        <f>(Key!$B$2-'17.1'!C3347)*24</f>
        <v>2.5166666666627862</v>
      </c>
      <c r="R3347" s="3">
        <f>C3347-(M3347-Key!$B$5)/(24*Key!$B$6)</f>
        <v>44130.631324074071</v>
      </c>
      <c r="S3347">
        <f>M3347-Key!$B$5</f>
        <v>14.92</v>
      </c>
      <c r="T3347" s="2">
        <f t="shared" si="260"/>
        <v>44129.645833333336</v>
      </c>
      <c r="U3347" t="str">
        <f t="shared" si="261"/>
        <v>10-25-2020 15:30</v>
      </c>
      <c r="V3347">
        <f>IFERROR(IF(W3347=Z3347,VLOOKUP($U3347,[1]C8842!$G$2:$M$145,3,FALSE),0),0)</f>
        <v>0</v>
      </c>
      <c r="W3347">
        <f>VLOOKUP(RIGHT($V$1,5),Key!$A$9:$B$14,2,FALSE)</f>
        <v>10.199999999999999</v>
      </c>
      <c r="X3347">
        <f t="shared" si="264"/>
        <v>0</v>
      </c>
      <c r="Y3347">
        <f>VLOOKUP(RIGHT($X$1,5),Key!$A$9:$B$14,2,FALSE)</f>
        <v>3.7</v>
      </c>
      <c r="Z3347">
        <f t="shared" si="262"/>
        <v>10.199999999999999</v>
      </c>
      <c r="AA3347">
        <f t="shared" si="263"/>
        <v>0</v>
      </c>
    </row>
    <row r="3348" spans="1:27" x14ac:dyDescent="0.3">
      <c r="A3348">
        <v>100067</v>
      </c>
      <c r="B3348">
        <v>230922</v>
      </c>
      <c r="C3348" s="3">
        <v>44130.645138888889</v>
      </c>
      <c r="D3348">
        <v>0</v>
      </c>
      <c r="E3348">
        <v>2</v>
      </c>
      <c r="F3348" t="s">
        <v>25</v>
      </c>
      <c r="G3348">
        <v>1</v>
      </c>
      <c r="H3348">
        <v>61.210940000000001</v>
      </c>
      <c r="I3348">
        <v>13.964840000000001</v>
      </c>
      <c r="J3348">
        <v>0.8671875</v>
      </c>
      <c r="K3348">
        <v>46.019530000000003</v>
      </c>
      <c r="L3348" s="3">
        <v>44130.395833333336</v>
      </c>
      <c r="M3348">
        <v>17.18</v>
      </c>
      <c r="N3348" t="s">
        <v>28</v>
      </c>
      <c r="P3348">
        <f>(C3348-Key!$B$1)*24</f>
        <v>0.43333333334885538</v>
      </c>
      <c r="Q3348">
        <f>(Key!$B$2-'17.1'!C3348)*24</f>
        <v>2.5166666666627862</v>
      </c>
      <c r="R3348" s="3">
        <f>C3348-(M3348-Key!$B$5)/(24*Key!$B$6)</f>
        <v>44130.631324074071</v>
      </c>
      <c r="S3348">
        <f>M3348-Key!$B$5</f>
        <v>14.92</v>
      </c>
      <c r="T3348" s="2">
        <f t="shared" si="260"/>
        <v>44129.645833333336</v>
      </c>
      <c r="U3348" t="str">
        <f t="shared" si="261"/>
        <v>10-25-2020 15:30</v>
      </c>
      <c r="V3348">
        <f>IFERROR(IF(W3348=Z3348,VLOOKUP($U3348,[1]C8842!$G$2:$M$145,3,FALSE),0),0)</f>
        <v>0</v>
      </c>
      <c r="W3348">
        <f>VLOOKUP(RIGHT($V$1,5),Key!$A$9:$B$14,2,FALSE)</f>
        <v>10.199999999999999</v>
      </c>
      <c r="X3348">
        <f t="shared" si="264"/>
        <v>0</v>
      </c>
      <c r="Y3348">
        <f>VLOOKUP(RIGHT($X$1,5),Key!$A$9:$B$14,2,FALSE)</f>
        <v>3.7</v>
      </c>
      <c r="Z3348">
        <f t="shared" si="262"/>
        <v>10.199999999999999</v>
      </c>
      <c r="AA3348">
        <f t="shared" si="263"/>
        <v>0</v>
      </c>
    </row>
    <row r="3349" spans="1:27" x14ac:dyDescent="0.3">
      <c r="A3349">
        <v>100067</v>
      </c>
      <c r="B3349">
        <v>230922</v>
      </c>
      <c r="C3349" s="3">
        <v>44130.645138888889</v>
      </c>
      <c r="D3349">
        <v>0</v>
      </c>
      <c r="E3349">
        <v>2</v>
      </c>
      <c r="F3349" t="s">
        <v>25</v>
      </c>
      <c r="G3349">
        <v>1</v>
      </c>
      <c r="H3349">
        <v>65.898439999999994</v>
      </c>
      <c r="I3349">
        <v>13.38672</v>
      </c>
      <c r="J3349">
        <v>0.78125</v>
      </c>
      <c r="K3349">
        <v>46.019530000000003</v>
      </c>
      <c r="L3349" s="3">
        <v>44130.395833333336</v>
      </c>
      <c r="M3349">
        <v>17.18</v>
      </c>
      <c r="N3349" t="s">
        <v>28</v>
      </c>
      <c r="P3349">
        <f>(C3349-Key!$B$1)*24</f>
        <v>0.43333333334885538</v>
      </c>
      <c r="Q3349">
        <f>(Key!$B$2-'17.1'!C3349)*24</f>
        <v>2.5166666666627862</v>
      </c>
      <c r="R3349" s="3">
        <f>C3349-(M3349-Key!$B$5)/(24*Key!$B$6)</f>
        <v>44130.631324074071</v>
      </c>
      <c r="S3349">
        <f>M3349-Key!$B$5</f>
        <v>14.92</v>
      </c>
      <c r="T3349" s="2">
        <f t="shared" si="260"/>
        <v>44129.645833333336</v>
      </c>
      <c r="U3349" t="str">
        <f t="shared" si="261"/>
        <v>10-25-2020 15:30</v>
      </c>
      <c r="V3349">
        <f>IFERROR(IF(W3349=Z3349,VLOOKUP($U3349,[1]C8842!$G$2:$M$145,3,FALSE),0),0)</f>
        <v>0</v>
      </c>
      <c r="W3349">
        <f>VLOOKUP(RIGHT($V$1,5),Key!$A$9:$B$14,2,FALSE)</f>
        <v>10.199999999999999</v>
      </c>
      <c r="X3349">
        <f t="shared" si="264"/>
        <v>0</v>
      </c>
      <c r="Y3349">
        <f>VLOOKUP(RIGHT($X$1,5),Key!$A$9:$B$14,2,FALSE)</f>
        <v>3.7</v>
      </c>
      <c r="Z3349">
        <f t="shared" si="262"/>
        <v>10.199999999999999</v>
      </c>
      <c r="AA3349">
        <f t="shared" si="263"/>
        <v>0</v>
      </c>
    </row>
    <row r="3350" spans="1:27" x14ac:dyDescent="0.3">
      <c r="A3350">
        <v>100067</v>
      </c>
      <c r="B3350">
        <v>230922</v>
      </c>
      <c r="C3350" s="3">
        <v>44130.645138888889</v>
      </c>
      <c r="D3350">
        <v>3</v>
      </c>
      <c r="E3350">
        <v>2</v>
      </c>
      <c r="F3350" t="s">
        <v>26</v>
      </c>
      <c r="G3350">
        <v>1</v>
      </c>
      <c r="H3350">
        <v>74</v>
      </c>
      <c r="I3350">
        <v>17.679690000000001</v>
      </c>
      <c r="J3350">
        <v>0.8515625</v>
      </c>
      <c r="K3350">
        <v>94.039060000000006</v>
      </c>
      <c r="L3350" s="3">
        <v>44130.395833333336</v>
      </c>
      <c r="M3350">
        <v>17.18</v>
      </c>
      <c r="N3350" t="s">
        <v>28</v>
      </c>
      <c r="P3350">
        <f>(C3350-Key!$B$1)*24</f>
        <v>0.43333333334885538</v>
      </c>
      <c r="Q3350">
        <f>(Key!$B$2-'17.1'!C3350)*24</f>
        <v>2.5166666666627862</v>
      </c>
      <c r="R3350" s="3">
        <f>C3350-(M3350-Key!$B$5)/(24*Key!$B$6)</f>
        <v>44130.631324074071</v>
      </c>
      <c r="S3350">
        <f>M3350-Key!$B$5</f>
        <v>14.92</v>
      </c>
      <c r="T3350" s="2">
        <f t="shared" si="260"/>
        <v>44129.645833333336</v>
      </c>
      <c r="U3350" t="str">
        <f t="shared" si="261"/>
        <v>10-25-2020 15:30</v>
      </c>
      <c r="V3350">
        <f>IFERROR(IF(W3350=Z3350,VLOOKUP($U3350,[1]C8842!$G$2:$M$145,3,FALSE),0),0)</f>
        <v>0</v>
      </c>
      <c r="W3350">
        <f>VLOOKUP(RIGHT($V$1,5),Key!$A$9:$B$14,2,FALSE)</f>
        <v>10.199999999999999</v>
      </c>
      <c r="X3350">
        <f t="shared" si="264"/>
        <v>0</v>
      </c>
      <c r="Y3350">
        <f>VLOOKUP(RIGHT($X$1,5),Key!$A$9:$B$14,2,FALSE)</f>
        <v>3.7</v>
      </c>
      <c r="Z3350">
        <f t="shared" si="262"/>
        <v>10.199999999999999</v>
      </c>
      <c r="AA3350">
        <f t="shared" si="263"/>
        <v>0</v>
      </c>
    </row>
    <row r="3351" spans="1:27" x14ac:dyDescent="0.3">
      <c r="A3351">
        <v>100067</v>
      </c>
      <c r="B3351">
        <v>230922</v>
      </c>
      <c r="C3351" s="3">
        <v>44130.645138888889</v>
      </c>
      <c r="D3351">
        <v>0</v>
      </c>
      <c r="E3351">
        <v>2</v>
      </c>
      <c r="F3351" t="s">
        <v>25</v>
      </c>
      <c r="G3351">
        <v>3</v>
      </c>
      <c r="H3351">
        <v>63.59375</v>
      </c>
      <c r="I3351">
        <v>40.421880000000002</v>
      </c>
      <c r="J3351">
        <v>1.941406</v>
      </c>
      <c r="K3351">
        <v>48.019530000000003</v>
      </c>
      <c r="L3351" s="3">
        <v>44130.395833333336</v>
      </c>
      <c r="M3351">
        <v>17.18</v>
      </c>
      <c r="N3351" t="s">
        <v>28</v>
      </c>
      <c r="P3351">
        <f>(C3351-Key!$B$1)*24</f>
        <v>0.43333333334885538</v>
      </c>
      <c r="Q3351">
        <f>(Key!$B$2-'17.1'!C3351)*24</f>
        <v>2.5166666666627862</v>
      </c>
      <c r="R3351" s="3">
        <f>C3351-(M3351-Key!$B$5)/(24*Key!$B$6)</f>
        <v>44130.631324074071</v>
      </c>
      <c r="S3351">
        <f>M3351-Key!$B$5</f>
        <v>14.92</v>
      </c>
      <c r="T3351" s="2">
        <f t="shared" si="260"/>
        <v>44129.645833333336</v>
      </c>
      <c r="U3351" t="str">
        <f t="shared" si="261"/>
        <v>10-25-2020 15:30</v>
      </c>
      <c r="V3351">
        <f>IFERROR(IF(W3351=Z3351,VLOOKUP($U3351,[1]C8842!$G$2:$M$145,3,FALSE),0),0)</f>
        <v>0</v>
      </c>
      <c r="W3351">
        <f>VLOOKUP(RIGHT($V$1,5),Key!$A$9:$B$14,2,FALSE)</f>
        <v>10.199999999999999</v>
      </c>
      <c r="X3351">
        <f t="shared" si="264"/>
        <v>0</v>
      </c>
      <c r="Y3351">
        <f>VLOOKUP(RIGHT($X$1,5),Key!$A$9:$B$14,2,FALSE)</f>
        <v>3.7</v>
      </c>
      <c r="Z3351">
        <f t="shared" si="262"/>
        <v>10.199999999999999</v>
      </c>
      <c r="AA3351">
        <f t="shared" si="263"/>
        <v>0</v>
      </c>
    </row>
    <row r="3352" spans="1:27" x14ac:dyDescent="0.3">
      <c r="A3352">
        <v>100067</v>
      </c>
      <c r="B3352">
        <v>230922</v>
      </c>
      <c r="C3352" s="3">
        <v>44130.645138888889</v>
      </c>
      <c r="D3352">
        <v>3</v>
      </c>
      <c r="E3352">
        <v>2</v>
      </c>
      <c r="F3352" t="s">
        <v>26</v>
      </c>
      <c r="G3352">
        <v>1</v>
      </c>
      <c r="H3352">
        <v>75.414060000000006</v>
      </c>
      <c r="I3352">
        <v>18.441410000000001</v>
      </c>
      <c r="J3352">
        <v>0.859375</v>
      </c>
      <c r="K3352">
        <v>92.039060000000006</v>
      </c>
      <c r="L3352" s="3">
        <v>44130.395833333336</v>
      </c>
      <c r="M3352">
        <v>17.18</v>
      </c>
      <c r="N3352" t="s">
        <v>28</v>
      </c>
      <c r="P3352">
        <f>(C3352-Key!$B$1)*24</f>
        <v>0.43333333334885538</v>
      </c>
      <c r="Q3352">
        <f>(Key!$B$2-'17.1'!C3352)*24</f>
        <v>2.5166666666627862</v>
      </c>
      <c r="R3352" s="3">
        <f>C3352-(M3352-Key!$B$5)/(24*Key!$B$6)</f>
        <v>44130.631324074071</v>
      </c>
      <c r="S3352">
        <f>M3352-Key!$B$5</f>
        <v>14.92</v>
      </c>
      <c r="T3352" s="2">
        <f t="shared" si="260"/>
        <v>44129.645833333336</v>
      </c>
      <c r="U3352" t="str">
        <f t="shared" si="261"/>
        <v>10-25-2020 15:30</v>
      </c>
      <c r="V3352">
        <f>IFERROR(IF(W3352=Z3352,VLOOKUP($U3352,[1]C8842!$G$2:$M$145,3,FALSE),0),0)</f>
        <v>0</v>
      </c>
      <c r="W3352">
        <f>VLOOKUP(RIGHT($V$1,5),Key!$A$9:$B$14,2,FALSE)</f>
        <v>10.199999999999999</v>
      </c>
      <c r="X3352">
        <f t="shared" si="264"/>
        <v>0</v>
      </c>
      <c r="Y3352">
        <f>VLOOKUP(RIGHT($X$1,5),Key!$A$9:$B$14,2,FALSE)</f>
        <v>3.7</v>
      </c>
      <c r="Z3352">
        <f t="shared" si="262"/>
        <v>10.199999999999999</v>
      </c>
      <c r="AA3352">
        <f t="shared" si="263"/>
        <v>0</v>
      </c>
    </row>
    <row r="3353" spans="1:27" x14ac:dyDescent="0.3">
      <c r="A3353">
        <v>100067</v>
      </c>
      <c r="B3353">
        <v>230922</v>
      </c>
      <c r="C3353" s="3">
        <v>44130.645138888889</v>
      </c>
      <c r="D3353">
        <v>1</v>
      </c>
      <c r="E3353">
        <v>1</v>
      </c>
      <c r="F3353" t="s">
        <v>25</v>
      </c>
      <c r="G3353">
        <v>1</v>
      </c>
      <c r="H3353">
        <v>65.675780000000003</v>
      </c>
      <c r="I3353">
        <v>13.996090000000001</v>
      </c>
      <c r="J3353">
        <v>0.80859380000000003</v>
      </c>
      <c r="K3353">
        <v>56.023440000000001</v>
      </c>
      <c r="L3353" s="3">
        <v>44130.395833333336</v>
      </c>
      <c r="M3353">
        <v>17.18</v>
      </c>
      <c r="N3353" t="s">
        <v>28</v>
      </c>
      <c r="P3353">
        <f>(C3353-Key!$B$1)*24</f>
        <v>0.43333333334885538</v>
      </c>
      <c r="Q3353">
        <f>(Key!$B$2-'17.1'!C3353)*24</f>
        <v>2.5166666666627862</v>
      </c>
      <c r="R3353" s="3">
        <f>C3353-(M3353-Key!$B$5)/(24*Key!$B$6)</f>
        <v>44130.631324074071</v>
      </c>
      <c r="S3353">
        <f>M3353-Key!$B$5</f>
        <v>14.92</v>
      </c>
      <c r="T3353" s="2">
        <f t="shared" si="260"/>
        <v>44129.645833333336</v>
      </c>
      <c r="U3353" t="str">
        <f t="shared" si="261"/>
        <v>10-25-2020 15:30</v>
      </c>
      <c r="V3353">
        <f>IFERROR(IF(W3353=Z3353,VLOOKUP($U3353,[1]C8842!$G$2:$M$145,3,FALSE),0),0)</f>
        <v>0</v>
      </c>
      <c r="W3353">
        <f>VLOOKUP(RIGHT($V$1,5),Key!$A$9:$B$14,2,FALSE)</f>
        <v>10.199999999999999</v>
      </c>
      <c r="X3353">
        <f t="shared" si="264"/>
        <v>0</v>
      </c>
      <c r="Y3353">
        <f>VLOOKUP(RIGHT($X$1,5),Key!$A$9:$B$14,2,FALSE)</f>
        <v>3.7</v>
      </c>
      <c r="Z3353">
        <f t="shared" si="262"/>
        <v>10.199999999999999</v>
      </c>
      <c r="AA3353">
        <f t="shared" si="263"/>
        <v>0</v>
      </c>
    </row>
    <row r="3354" spans="1:27" x14ac:dyDescent="0.3">
      <c r="A3354">
        <v>100067</v>
      </c>
      <c r="B3354">
        <v>230922</v>
      </c>
      <c r="C3354" s="3">
        <v>44130.645833333336</v>
      </c>
      <c r="D3354">
        <v>0</v>
      </c>
      <c r="E3354">
        <v>2</v>
      </c>
      <c r="F3354" t="s">
        <v>25</v>
      </c>
      <c r="G3354">
        <v>4</v>
      </c>
      <c r="H3354">
        <v>60.648440000000001</v>
      </c>
      <c r="I3354">
        <v>74.542969999999997</v>
      </c>
      <c r="J3354">
        <v>3.5351560000000002</v>
      </c>
      <c r="K3354">
        <v>46.019530000000003</v>
      </c>
      <c r="L3354" s="3">
        <v>44130.400694444441</v>
      </c>
      <c r="M3354">
        <v>17.18</v>
      </c>
      <c r="N3354" t="s">
        <v>28</v>
      </c>
      <c r="P3354">
        <f>(C3354-Key!$B$1)*24</f>
        <v>0.45000000006984919</v>
      </c>
      <c r="Q3354">
        <f>(Key!$B$2-'17.1'!C3354)*24</f>
        <v>2.4999999999417923</v>
      </c>
      <c r="R3354" s="3">
        <f>C3354-(M3354-Key!$B$5)/(24*Key!$B$6)</f>
        <v>44130.632018518518</v>
      </c>
      <c r="S3354">
        <f>M3354-Key!$B$5</f>
        <v>14.92</v>
      </c>
      <c r="T3354" s="2">
        <f t="shared" si="260"/>
        <v>44129.645833333336</v>
      </c>
      <c r="U3354" t="str">
        <f t="shared" si="261"/>
        <v>10-25-2020 15:30</v>
      </c>
      <c r="V3354">
        <f>IFERROR(IF(W3354=Z3354,VLOOKUP($U3354,[1]C8842!$G$2:$M$145,3,FALSE),0),0)</f>
        <v>0</v>
      </c>
      <c r="W3354">
        <f>VLOOKUP(RIGHT($V$1,5),Key!$A$9:$B$14,2,FALSE)</f>
        <v>10.199999999999999</v>
      </c>
      <c r="X3354">
        <f t="shared" si="264"/>
        <v>0</v>
      </c>
      <c r="Y3354">
        <f>VLOOKUP(RIGHT($X$1,5),Key!$A$9:$B$14,2,FALSE)</f>
        <v>3.7</v>
      </c>
      <c r="Z3354">
        <f t="shared" si="262"/>
        <v>10.199999999999999</v>
      </c>
      <c r="AA3354">
        <f t="shared" si="263"/>
        <v>0</v>
      </c>
    </row>
    <row r="3355" spans="1:27" x14ac:dyDescent="0.3">
      <c r="A3355">
        <v>100067</v>
      </c>
      <c r="B3355">
        <v>230922</v>
      </c>
      <c r="C3355" s="3">
        <v>44130.645833333336</v>
      </c>
      <c r="D3355">
        <v>3</v>
      </c>
      <c r="E3355">
        <v>2</v>
      </c>
      <c r="F3355" t="s">
        <v>26</v>
      </c>
      <c r="G3355">
        <v>1</v>
      </c>
      <c r="H3355">
        <v>67.6875</v>
      </c>
      <c r="I3355">
        <v>15.710940000000001</v>
      </c>
      <c r="J3355">
        <v>0.8515625</v>
      </c>
      <c r="K3355">
        <v>95.039060000000006</v>
      </c>
      <c r="L3355" s="3">
        <v>44130.400694444441</v>
      </c>
      <c r="M3355">
        <v>17.18</v>
      </c>
      <c r="N3355" t="s">
        <v>28</v>
      </c>
      <c r="P3355">
        <f>(C3355-Key!$B$1)*24</f>
        <v>0.45000000006984919</v>
      </c>
      <c r="Q3355">
        <f>(Key!$B$2-'17.1'!C3355)*24</f>
        <v>2.4999999999417923</v>
      </c>
      <c r="R3355" s="3">
        <f>C3355-(M3355-Key!$B$5)/(24*Key!$B$6)</f>
        <v>44130.632018518518</v>
      </c>
      <c r="S3355">
        <f>M3355-Key!$B$5</f>
        <v>14.92</v>
      </c>
      <c r="T3355" s="2">
        <f t="shared" si="260"/>
        <v>44129.645833333336</v>
      </c>
      <c r="U3355" t="str">
        <f t="shared" si="261"/>
        <v>10-25-2020 15:30</v>
      </c>
      <c r="V3355">
        <f>IFERROR(IF(W3355=Z3355,VLOOKUP($U3355,[1]C8842!$G$2:$M$145,3,FALSE),0),0)</f>
        <v>0</v>
      </c>
      <c r="W3355">
        <f>VLOOKUP(RIGHT($V$1,5),Key!$A$9:$B$14,2,FALSE)</f>
        <v>10.199999999999999</v>
      </c>
      <c r="X3355">
        <f t="shared" si="264"/>
        <v>0</v>
      </c>
      <c r="Y3355">
        <f>VLOOKUP(RIGHT($X$1,5),Key!$A$9:$B$14,2,FALSE)</f>
        <v>3.7</v>
      </c>
      <c r="Z3355">
        <f t="shared" si="262"/>
        <v>10.199999999999999</v>
      </c>
      <c r="AA3355">
        <f t="shared" si="263"/>
        <v>0</v>
      </c>
    </row>
    <row r="3356" spans="1:27" x14ac:dyDescent="0.3">
      <c r="A3356">
        <v>100067</v>
      </c>
      <c r="B3356">
        <v>230922</v>
      </c>
      <c r="C3356" s="3">
        <v>44130.645833333336</v>
      </c>
      <c r="D3356">
        <v>3</v>
      </c>
      <c r="E3356">
        <v>2</v>
      </c>
      <c r="F3356" t="s">
        <v>26</v>
      </c>
      <c r="G3356">
        <v>1</v>
      </c>
      <c r="H3356">
        <v>66.988280000000003</v>
      </c>
      <c r="I3356">
        <v>17.26953</v>
      </c>
      <c r="J3356">
        <v>0.921875</v>
      </c>
      <c r="K3356">
        <v>93.039060000000006</v>
      </c>
      <c r="L3356" s="3">
        <v>44130.400694444441</v>
      </c>
      <c r="M3356">
        <v>17.18</v>
      </c>
      <c r="N3356" t="s">
        <v>28</v>
      </c>
      <c r="P3356">
        <f>(C3356-Key!$B$1)*24</f>
        <v>0.45000000006984919</v>
      </c>
      <c r="Q3356">
        <f>(Key!$B$2-'17.1'!C3356)*24</f>
        <v>2.4999999999417923</v>
      </c>
      <c r="R3356" s="3">
        <f>C3356-(M3356-Key!$B$5)/(24*Key!$B$6)</f>
        <v>44130.632018518518</v>
      </c>
      <c r="S3356">
        <f>M3356-Key!$B$5</f>
        <v>14.92</v>
      </c>
      <c r="T3356" s="2">
        <f t="shared" si="260"/>
        <v>44129.645833333336</v>
      </c>
      <c r="U3356" t="str">
        <f t="shared" si="261"/>
        <v>10-25-2020 15:30</v>
      </c>
      <c r="V3356">
        <f>IFERROR(IF(W3356=Z3356,VLOOKUP($U3356,[1]C8842!$G$2:$M$145,3,FALSE),0),0)</f>
        <v>0</v>
      </c>
      <c r="W3356">
        <f>VLOOKUP(RIGHT($V$1,5),Key!$A$9:$B$14,2,FALSE)</f>
        <v>10.199999999999999</v>
      </c>
      <c r="X3356">
        <f t="shared" si="264"/>
        <v>0</v>
      </c>
      <c r="Y3356">
        <f>VLOOKUP(RIGHT($X$1,5),Key!$A$9:$B$14,2,FALSE)</f>
        <v>3.7</v>
      </c>
      <c r="Z3356">
        <f t="shared" si="262"/>
        <v>10.199999999999999</v>
      </c>
      <c r="AA3356">
        <f t="shared" si="263"/>
        <v>0</v>
      </c>
    </row>
    <row r="3357" spans="1:27" x14ac:dyDescent="0.3">
      <c r="A3357">
        <v>100067</v>
      </c>
      <c r="B3357">
        <v>230922</v>
      </c>
      <c r="C3357" s="3">
        <v>44130.645833333336</v>
      </c>
      <c r="D3357">
        <v>1</v>
      </c>
      <c r="E3357">
        <v>1</v>
      </c>
      <c r="F3357" t="s">
        <v>25</v>
      </c>
      <c r="G3357">
        <v>1</v>
      </c>
      <c r="H3357">
        <v>61.699219999999997</v>
      </c>
      <c r="I3357">
        <v>15.929690000000001</v>
      </c>
      <c r="J3357">
        <v>0.9453125</v>
      </c>
      <c r="K3357">
        <v>58.023440000000001</v>
      </c>
      <c r="L3357" s="3">
        <v>44130.400694444441</v>
      </c>
      <c r="M3357">
        <v>17.18</v>
      </c>
      <c r="N3357" t="s">
        <v>28</v>
      </c>
      <c r="P3357">
        <f>(C3357-Key!$B$1)*24</f>
        <v>0.45000000006984919</v>
      </c>
      <c r="Q3357">
        <f>(Key!$B$2-'17.1'!C3357)*24</f>
        <v>2.4999999999417923</v>
      </c>
      <c r="R3357" s="3">
        <f>C3357-(M3357-Key!$B$5)/(24*Key!$B$6)</f>
        <v>44130.632018518518</v>
      </c>
      <c r="S3357">
        <f>M3357-Key!$B$5</f>
        <v>14.92</v>
      </c>
      <c r="T3357" s="2">
        <f t="shared" si="260"/>
        <v>44129.645833333336</v>
      </c>
      <c r="U3357" t="str">
        <f t="shared" si="261"/>
        <v>10-25-2020 15:30</v>
      </c>
      <c r="V3357">
        <f>IFERROR(IF(W3357=Z3357,VLOOKUP($U3357,[1]C8842!$G$2:$M$145,3,FALSE),0),0)</f>
        <v>0</v>
      </c>
      <c r="W3357">
        <f>VLOOKUP(RIGHT($V$1,5),Key!$A$9:$B$14,2,FALSE)</f>
        <v>10.199999999999999</v>
      </c>
      <c r="X3357">
        <f t="shared" si="264"/>
        <v>0</v>
      </c>
      <c r="Y3357">
        <f>VLOOKUP(RIGHT($X$1,5),Key!$A$9:$B$14,2,FALSE)</f>
        <v>3.7</v>
      </c>
      <c r="Z3357">
        <f t="shared" si="262"/>
        <v>10.199999999999999</v>
      </c>
      <c r="AA3357">
        <f t="shared" si="263"/>
        <v>0</v>
      </c>
    </row>
    <row r="3358" spans="1:27" x14ac:dyDescent="0.3">
      <c r="A3358">
        <v>100067</v>
      </c>
      <c r="B3358">
        <v>230922</v>
      </c>
      <c r="C3358" s="3">
        <v>44130.645833333336</v>
      </c>
      <c r="D3358">
        <v>2</v>
      </c>
      <c r="E3358">
        <v>1</v>
      </c>
      <c r="F3358" t="s">
        <v>26</v>
      </c>
      <c r="G3358">
        <v>2</v>
      </c>
      <c r="H3358">
        <v>69.722660000000005</v>
      </c>
      <c r="I3358">
        <v>22.597660000000001</v>
      </c>
      <c r="J3358">
        <v>1.089844</v>
      </c>
      <c r="K3358">
        <v>81.035160000000005</v>
      </c>
      <c r="L3358" s="3">
        <v>44130.400694444441</v>
      </c>
      <c r="M3358">
        <v>17.18</v>
      </c>
      <c r="N3358" t="s">
        <v>28</v>
      </c>
      <c r="P3358">
        <f>(C3358-Key!$B$1)*24</f>
        <v>0.45000000006984919</v>
      </c>
      <c r="Q3358">
        <f>(Key!$B$2-'17.1'!C3358)*24</f>
        <v>2.4999999999417923</v>
      </c>
      <c r="R3358" s="3">
        <f>C3358-(M3358-Key!$B$5)/(24*Key!$B$6)</f>
        <v>44130.632018518518</v>
      </c>
      <c r="S3358">
        <f>M3358-Key!$B$5</f>
        <v>14.92</v>
      </c>
      <c r="T3358" s="2">
        <f t="shared" si="260"/>
        <v>44129.645833333336</v>
      </c>
      <c r="U3358" t="str">
        <f t="shared" si="261"/>
        <v>10-25-2020 15:30</v>
      </c>
      <c r="V3358">
        <f>IFERROR(IF(W3358=Z3358,VLOOKUP($U3358,[1]C8842!$G$2:$M$145,3,FALSE),0),0)</f>
        <v>0</v>
      </c>
      <c r="W3358">
        <f>VLOOKUP(RIGHT($V$1,5),Key!$A$9:$B$14,2,FALSE)</f>
        <v>10.199999999999999</v>
      </c>
      <c r="X3358">
        <f t="shared" si="264"/>
        <v>0</v>
      </c>
      <c r="Y3358">
        <f>VLOOKUP(RIGHT($X$1,5),Key!$A$9:$B$14,2,FALSE)</f>
        <v>3.7</v>
      </c>
      <c r="Z3358">
        <f t="shared" si="262"/>
        <v>10.199999999999999</v>
      </c>
      <c r="AA3358">
        <f t="shared" si="263"/>
        <v>0</v>
      </c>
    </row>
    <row r="3359" spans="1:27" x14ac:dyDescent="0.3">
      <c r="A3359">
        <v>100067</v>
      </c>
      <c r="B3359">
        <v>230922</v>
      </c>
      <c r="C3359" s="3">
        <v>44130.645833333336</v>
      </c>
      <c r="D3359">
        <v>0</v>
      </c>
      <c r="E3359">
        <v>2</v>
      </c>
      <c r="F3359" t="s">
        <v>25</v>
      </c>
      <c r="G3359">
        <v>1</v>
      </c>
      <c r="H3359">
        <v>56.597659999999998</v>
      </c>
      <c r="I3359">
        <v>19.554690000000001</v>
      </c>
      <c r="J3359">
        <v>1.199219</v>
      </c>
      <c r="K3359">
        <v>46.019530000000003</v>
      </c>
      <c r="L3359" s="3">
        <v>44130.400694444441</v>
      </c>
      <c r="M3359">
        <v>17.18</v>
      </c>
      <c r="N3359" t="s">
        <v>28</v>
      </c>
      <c r="P3359">
        <f>(C3359-Key!$B$1)*24</f>
        <v>0.45000000006984919</v>
      </c>
      <c r="Q3359">
        <f>(Key!$B$2-'17.1'!C3359)*24</f>
        <v>2.4999999999417923</v>
      </c>
      <c r="R3359" s="3">
        <f>C3359-(M3359-Key!$B$5)/(24*Key!$B$6)</f>
        <v>44130.632018518518</v>
      </c>
      <c r="S3359">
        <f>M3359-Key!$B$5</f>
        <v>14.92</v>
      </c>
      <c r="T3359" s="2">
        <f t="shared" si="260"/>
        <v>44129.645833333336</v>
      </c>
      <c r="U3359" t="str">
        <f t="shared" si="261"/>
        <v>10-25-2020 15:30</v>
      </c>
      <c r="V3359">
        <f>IFERROR(IF(W3359=Z3359,VLOOKUP($U3359,[1]C8842!$G$2:$M$145,3,FALSE),0),0)</f>
        <v>0</v>
      </c>
      <c r="W3359">
        <f>VLOOKUP(RIGHT($V$1,5),Key!$A$9:$B$14,2,FALSE)</f>
        <v>10.199999999999999</v>
      </c>
      <c r="X3359">
        <f t="shared" si="264"/>
        <v>0</v>
      </c>
      <c r="Y3359">
        <f>VLOOKUP(RIGHT($X$1,5),Key!$A$9:$B$14,2,FALSE)</f>
        <v>3.7</v>
      </c>
      <c r="Z3359">
        <f t="shared" si="262"/>
        <v>10.199999999999999</v>
      </c>
      <c r="AA3359">
        <f t="shared" si="263"/>
        <v>0</v>
      </c>
    </row>
    <row r="3360" spans="1:27" x14ac:dyDescent="0.3">
      <c r="A3360">
        <v>100067</v>
      </c>
      <c r="B3360">
        <v>230922</v>
      </c>
      <c r="C3360" s="3">
        <v>44130.645833333336</v>
      </c>
      <c r="D3360">
        <v>3</v>
      </c>
      <c r="E3360">
        <v>2</v>
      </c>
      <c r="F3360" t="s">
        <v>26</v>
      </c>
      <c r="G3360">
        <v>3</v>
      </c>
      <c r="H3360">
        <v>61.40625</v>
      </c>
      <c r="I3360">
        <v>49.722659999999998</v>
      </c>
      <c r="J3360">
        <v>2.4140630000000001</v>
      </c>
      <c r="K3360">
        <v>92.039060000000006</v>
      </c>
      <c r="L3360" s="3">
        <v>44130.400694444441</v>
      </c>
      <c r="M3360">
        <v>17.18</v>
      </c>
      <c r="N3360" t="s">
        <v>28</v>
      </c>
      <c r="P3360">
        <f>(C3360-Key!$B$1)*24</f>
        <v>0.45000000006984919</v>
      </c>
      <c r="Q3360">
        <f>(Key!$B$2-'17.1'!C3360)*24</f>
        <v>2.4999999999417923</v>
      </c>
      <c r="R3360" s="3">
        <f>C3360-(M3360-Key!$B$5)/(24*Key!$B$6)</f>
        <v>44130.632018518518</v>
      </c>
      <c r="S3360">
        <f>M3360-Key!$B$5</f>
        <v>14.92</v>
      </c>
      <c r="T3360" s="2">
        <f t="shared" si="260"/>
        <v>44129.645833333336</v>
      </c>
      <c r="U3360" t="str">
        <f t="shared" si="261"/>
        <v>10-25-2020 15:30</v>
      </c>
      <c r="V3360">
        <f>IFERROR(IF(W3360=Z3360,VLOOKUP($U3360,[1]C8842!$G$2:$M$145,3,FALSE),0),0)</f>
        <v>0</v>
      </c>
      <c r="W3360">
        <f>VLOOKUP(RIGHT($V$1,5),Key!$A$9:$B$14,2,FALSE)</f>
        <v>10.199999999999999</v>
      </c>
      <c r="X3360">
        <f t="shared" si="264"/>
        <v>0</v>
      </c>
      <c r="Y3360">
        <f>VLOOKUP(RIGHT($X$1,5),Key!$A$9:$B$14,2,FALSE)</f>
        <v>3.7</v>
      </c>
      <c r="Z3360">
        <f t="shared" si="262"/>
        <v>10.199999999999999</v>
      </c>
      <c r="AA3360">
        <f t="shared" si="263"/>
        <v>0</v>
      </c>
    </row>
    <row r="3361" spans="1:27" x14ac:dyDescent="0.3">
      <c r="A3361">
        <v>100067</v>
      </c>
      <c r="B3361">
        <v>230922</v>
      </c>
      <c r="C3361" s="3">
        <v>44130.645833333336</v>
      </c>
      <c r="D3361">
        <v>0</v>
      </c>
      <c r="E3361">
        <v>2</v>
      </c>
      <c r="F3361" t="s">
        <v>25</v>
      </c>
      <c r="G3361">
        <v>1</v>
      </c>
      <c r="H3361">
        <v>60.890630000000002</v>
      </c>
      <c r="I3361">
        <v>14.0625</v>
      </c>
      <c r="J3361">
        <v>0.875</v>
      </c>
      <c r="K3361">
        <v>46.019530000000003</v>
      </c>
      <c r="L3361" s="3">
        <v>44130.400694444441</v>
      </c>
      <c r="M3361">
        <v>17.18</v>
      </c>
      <c r="N3361" t="s">
        <v>28</v>
      </c>
      <c r="P3361">
        <f>(C3361-Key!$B$1)*24</f>
        <v>0.45000000006984919</v>
      </c>
      <c r="Q3361">
        <f>(Key!$B$2-'17.1'!C3361)*24</f>
        <v>2.4999999999417923</v>
      </c>
      <c r="R3361" s="3">
        <f>C3361-(M3361-Key!$B$5)/(24*Key!$B$6)</f>
        <v>44130.632018518518</v>
      </c>
      <c r="S3361">
        <f>M3361-Key!$B$5</f>
        <v>14.92</v>
      </c>
      <c r="T3361" s="2">
        <f t="shared" si="260"/>
        <v>44129.645833333336</v>
      </c>
      <c r="U3361" t="str">
        <f t="shared" si="261"/>
        <v>10-25-2020 15:30</v>
      </c>
      <c r="V3361">
        <f>IFERROR(IF(W3361=Z3361,VLOOKUP($U3361,[1]C8842!$G$2:$M$145,3,FALSE),0),0)</f>
        <v>0</v>
      </c>
      <c r="W3361">
        <f>VLOOKUP(RIGHT($V$1,5),Key!$A$9:$B$14,2,FALSE)</f>
        <v>10.199999999999999</v>
      </c>
      <c r="X3361">
        <f t="shared" si="264"/>
        <v>0</v>
      </c>
      <c r="Y3361">
        <f>VLOOKUP(RIGHT($X$1,5),Key!$A$9:$B$14,2,FALSE)</f>
        <v>3.7</v>
      </c>
      <c r="Z3361">
        <f t="shared" si="262"/>
        <v>10.199999999999999</v>
      </c>
      <c r="AA3361">
        <f t="shared" si="263"/>
        <v>0</v>
      </c>
    </row>
    <row r="3362" spans="1:27" x14ac:dyDescent="0.3">
      <c r="A3362">
        <v>100067</v>
      </c>
      <c r="B3362">
        <v>230922</v>
      </c>
      <c r="C3362" s="3">
        <v>44130.645833333336</v>
      </c>
      <c r="D3362">
        <v>3</v>
      </c>
      <c r="E3362">
        <v>2</v>
      </c>
      <c r="F3362" t="s">
        <v>26</v>
      </c>
      <c r="G3362">
        <v>1</v>
      </c>
      <c r="H3362">
        <v>67.207030000000003</v>
      </c>
      <c r="I3362">
        <v>17.285160000000001</v>
      </c>
      <c r="J3362">
        <v>0.921875</v>
      </c>
      <c r="K3362">
        <v>95.039060000000006</v>
      </c>
      <c r="L3362" s="3">
        <v>44130.400694444441</v>
      </c>
      <c r="M3362">
        <v>17.18</v>
      </c>
      <c r="N3362" t="s">
        <v>28</v>
      </c>
      <c r="P3362">
        <f>(C3362-Key!$B$1)*24</f>
        <v>0.45000000006984919</v>
      </c>
      <c r="Q3362">
        <f>(Key!$B$2-'17.1'!C3362)*24</f>
        <v>2.4999999999417923</v>
      </c>
      <c r="R3362" s="3">
        <f>C3362-(M3362-Key!$B$5)/(24*Key!$B$6)</f>
        <v>44130.632018518518</v>
      </c>
      <c r="S3362">
        <f>M3362-Key!$B$5</f>
        <v>14.92</v>
      </c>
      <c r="T3362" s="2">
        <f t="shared" si="260"/>
        <v>44129.645833333336</v>
      </c>
      <c r="U3362" t="str">
        <f t="shared" si="261"/>
        <v>10-25-2020 15:30</v>
      </c>
      <c r="V3362">
        <f>IFERROR(IF(W3362=Z3362,VLOOKUP($U3362,[1]C8842!$G$2:$M$145,3,FALSE),0),0)</f>
        <v>0</v>
      </c>
      <c r="W3362">
        <f>VLOOKUP(RIGHT($V$1,5),Key!$A$9:$B$14,2,FALSE)</f>
        <v>10.199999999999999</v>
      </c>
      <c r="X3362">
        <f t="shared" si="264"/>
        <v>0</v>
      </c>
      <c r="Y3362">
        <f>VLOOKUP(RIGHT($X$1,5),Key!$A$9:$B$14,2,FALSE)</f>
        <v>3.7</v>
      </c>
      <c r="Z3362">
        <f t="shared" si="262"/>
        <v>10.199999999999999</v>
      </c>
      <c r="AA3362">
        <f t="shared" si="263"/>
        <v>0</v>
      </c>
    </row>
    <row r="3363" spans="1:27" x14ac:dyDescent="0.3">
      <c r="A3363">
        <v>100067</v>
      </c>
      <c r="B3363">
        <v>230922</v>
      </c>
      <c r="C3363" s="3">
        <v>44130.645833333336</v>
      </c>
      <c r="D3363">
        <v>0</v>
      </c>
      <c r="E3363">
        <v>2</v>
      </c>
      <c r="F3363" t="s">
        <v>25</v>
      </c>
      <c r="G3363">
        <v>1</v>
      </c>
      <c r="H3363">
        <v>74.59375</v>
      </c>
      <c r="I3363">
        <v>18.25</v>
      </c>
      <c r="J3363">
        <v>0.86328130000000003</v>
      </c>
      <c r="K3363">
        <v>46.019530000000003</v>
      </c>
      <c r="L3363" s="3">
        <v>44130.400694444441</v>
      </c>
      <c r="M3363">
        <v>17.18</v>
      </c>
      <c r="N3363" t="s">
        <v>28</v>
      </c>
      <c r="P3363">
        <f>(C3363-Key!$B$1)*24</f>
        <v>0.45000000006984919</v>
      </c>
      <c r="Q3363">
        <f>(Key!$B$2-'17.1'!C3363)*24</f>
        <v>2.4999999999417923</v>
      </c>
      <c r="R3363" s="3">
        <f>C3363-(M3363-Key!$B$5)/(24*Key!$B$6)</f>
        <v>44130.632018518518</v>
      </c>
      <c r="S3363">
        <f>M3363-Key!$B$5</f>
        <v>14.92</v>
      </c>
      <c r="T3363" s="2">
        <f t="shared" si="260"/>
        <v>44129.645833333336</v>
      </c>
      <c r="U3363" t="str">
        <f t="shared" si="261"/>
        <v>10-25-2020 15:30</v>
      </c>
      <c r="V3363">
        <f>IFERROR(IF(W3363=Z3363,VLOOKUP($U3363,[1]C8842!$G$2:$M$145,3,FALSE),0),0)</f>
        <v>0</v>
      </c>
      <c r="W3363">
        <f>VLOOKUP(RIGHT($V$1,5),Key!$A$9:$B$14,2,FALSE)</f>
        <v>10.199999999999999</v>
      </c>
      <c r="X3363">
        <f t="shared" si="264"/>
        <v>0</v>
      </c>
      <c r="Y3363">
        <f>VLOOKUP(RIGHT($X$1,5),Key!$A$9:$B$14,2,FALSE)</f>
        <v>3.7</v>
      </c>
      <c r="Z3363">
        <f t="shared" si="262"/>
        <v>10.199999999999999</v>
      </c>
      <c r="AA3363">
        <f t="shared" si="263"/>
        <v>0</v>
      </c>
    </row>
    <row r="3364" spans="1:27" x14ac:dyDescent="0.3">
      <c r="A3364">
        <v>100067</v>
      </c>
      <c r="B3364">
        <v>230922</v>
      </c>
      <c r="C3364" s="3">
        <v>44130.645833333336</v>
      </c>
      <c r="D3364">
        <v>1</v>
      </c>
      <c r="E3364">
        <v>1</v>
      </c>
      <c r="F3364" t="s">
        <v>25</v>
      </c>
      <c r="G3364">
        <v>1</v>
      </c>
      <c r="H3364">
        <v>64.078130000000002</v>
      </c>
      <c r="I3364">
        <v>16.01953</v>
      </c>
      <c r="J3364">
        <v>0.9140625</v>
      </c>
      <c r="K3364">
        <v>59.023440000000001</v>
      </c>
      <c r="L3364" s="3">
        <v>44130.400694444441</v>
      </c>
      <c r="M3364">
        <v>17.18</v>
      </c>
      <c r="N3364" t="s">
        <v>28</v>
      </c>
      <c r="P3364">
        <f>(C3364-Key!$B$1)*24</f>
        <v>0.45000000006984919</v>
      </c>
      <c r="Q3364">
        <f>(Key!$B$2-'17.1'!C3364)*24</f>
        <v>2.4999999999417923</v>
      </c>
      <c r="R3364" s="3">
        <f>C3364-(M3364-Key!$B$5)/(24*Key!$B$6)</f>
        <v>44130.632018518518</v>
      </c>
      <c r="S3364">
        <f>M3364-Key!$B$5</f>
        <v>14.92</v>
      </c>
      <c r="T3364" s="2">
        <f t="shared" si="260"/>
        <v>44129.645833333336</v>
      </c>
      <c r="U3364" t="str">
        <f t="shared" si="261"/>
        <v>10-25-2020 15:30</v>
      </c>
      <c r="V3364">
        <f>IFERROR(IF(W3364=Z3364,VLOOKUP($U3364,[1]C8842!$G$2:$M$145,3,FALSE),0),0)</f>
        <v>0</v>
      </c>
      <c r="W3364">
        <f>VLOOKUP(RIGHT($V$1,5),Key!$A$9:$B$14,2,FALSE)</f>
        <v>10.199999999999999</v>
      </c>
      <c r="X3364">
        <f t="shared" si="264"/>
        <v>0</v>
      </c>
      <c r="Y3364">
        <f>VLOOKUP(RIGHT($X$1,5),Key!$A$9:$B$14,2,FALSE)</f>
        <v>3.7</v>
      </c>
      <c r="Z3364">
        <f t="shared" si="262"/>
        <v>10.199999999999999</v>
      </c>
      <c r="AA3364">
        <f t="shared" si="263"/>
        <v>0</v>
      </c>
    </row>
    <row r="3365" spans="1:27" x14ac:dyDescent="0.3">
      <c r="A3365">
        <v>100067</v>
      </c>
      <c r="B3365">
        <v>230922</v>
      </c>
      <c r="C3365" s="3">
        <v>44130.646527777775</v>
      </c>
      <c r="D3365">
        <v>3</v>
      </c>
      <c r="E3365">
        <v>2</v>
      </c>
      <c r="F3365" t="s">
        <v>26</v>
      </c>
      <c r="G3365">
        <v>2</v>
      </c>
      <c r="H3365">
        <v>58.695309999999999</v>
      </c>
      <c r="I3365">
        <v>20.625</v>
      </c>
      <c r="J3365">
        <v>1.207031</v>
      </c>
      <c r="K3365">
        <v>92.039060000000006</v>
      </c>
      <c r="L3365" s="3">
        <v>44130.400694444441</v>
      </c>
      <c r="M3365">
        <v>17.18</v>
      </c>
      <c r="N3365" t="s">
        <v>28</v>
      </c>
      <c r="P3365">
        <f>(C3365-Key!$B$1)*24</f>
        <v>0.46666666661622003</v>
      </c>
      <c r="Q3365">
        <f>(Key!$B$2-'17.1'!C3365)*24</f>
        <v>2.4833333333954215</v>
      </c>
      <c r="R3365" s="3">
        <f>C3365-(M3365-Key!$B$5)/(24*Key!$B$6)</f>
        <v>44130.632712962957</v>
      </c>
      <c r="S3365">
        <f>M3365-Key!$B$5</f>
        <v>14.92</v>
      </c>
      <c r="T3365" s="2">
        <f t="shared" si="260"/>
        <v>44129.645833333336</v>
      </c>
      <c r="U3365" t="str">
        <f t="shared" si="261"/>
        <v>10-25-2020 15:30</v>
      </c>
      <c r="V3365">
        <f>IFERROR(IF(W3365=Z3365,VLOOKUP($U3365,[1]C8842!$G$2:$M$145,3,FALSE),0),0)</f>
        <v>0</v>
      </c>
      <c r="W3365">
        <f>VLOOKUP(RIGHT($V$1,5),Key!$A$9:$B$14,2,FALSE)</f>
        <v>10.199999999999999</v>
      </c>
      <c r="X3365">
        <f t="shared" si="264"/>
        <v>0</v>
      </c>
      <c r="Y3365">
        <f>VLOOKUP(RIGHT($X$1,5),Key!$A$9:$B$14,2,FALSE)</f>
        <v>3.7</v>
      </c>
      <c r="Z3365">
        <f t="shared" si="262"/>
        <v>10.199999999999999</v>
      </c>
      <c r="AA3365">
        <f t="shared" si="263"/>
        <v>0</v>
      </c>
    </row>
    <row r="3366" spans="1:27" x14ac:dyDescent="0.3">
      <c r="A3366">
        <v>100067</v>
      </c>
      <c r="B3366">
        <v>230922</v>
      </c>
      <c r="C3366" s="3">
        <v>44130.646527777775</v>
      </c>
      <c r="D3366">
        <v>0</v>
      </c>
      <c r="E3366">
        <v>2</v>
      </c>
      <c r="F3366" t="s">
        <v>25</v>
      </c>
      <c r="G3366">
        <v>1</v>
      </c>
      <c r="H3366">
        <v>64.628910000000005</v>
      </c>
      <c r="I3366">
        <v>15.460940000000001</v>
      </c>
      <c r="J3366">
        <v>0.8828125</v>
      </c>
      <c r="K3366">
        <v>46.019530000000003</v>
      </c>
      <c r="L3366" s="3">
        <v>44130.400694444441</v>
      </c>
      <c r="M3366">
        <v>17.18</v>
      </c>
      <c r="N3366" t="s">
        <v>28</v>
      </c>
      <c r="P3366">
        <f>(C3366-Key!$B$1)*24</f>
        <v>0.46666666661622003</v>
      </c>
      <c r="Q3366">
        <f>(Key!$B$2-'17.1'!C3366)*24</f>
        <v>2.4833333333954215</v>
      </c>
      <c r="R3366" s="3">
        <f>C3366-(M3366-Key!$B$5)/(24*Key!$B$6)</f>
        <v>44130.632712962957</v>
      </c>
      <c r="S3366">
        <f>M3366-Key!$B$5</f>
        <v>14.92</v>
      </c>
      <c r="T3366" s="2">
        <f t="shared" si="260"/>
        <v>44129.645833333336</v>
      </c>
      <c r="U3366" t="str">
        <f t="shared" si="261"/>
        <v>10-25-2020 15:30</v>
      </c>
      <c r="V3366">
        <f>IFERROR(IF(W3366=Z3366,VLOOKUP($U3366,[1]C8842!$G$2:$M$145,3,FALSE),0),0)</f>
        <v>0</v>
      </c>
      <c r="W3366">
        <f>VLOOKUP(RIGHT($V$1,5),Key!$A$9:$B$14,2,FALSE)</f>
        <v>10.199999999999999</v>
      </c>
      <c r="X3366">
        <f t="shared" si="264"/>
        <v>0</v>
      </c>
      <c r="Y3366">
        <f>VLOOKUP(RIGHT($X$1,5),Key!$A$9:$B$14,2,FALSE)</f>
        <v>3.7</v>
      </c>
      <c r="Z3366">
        <f t="shared" si="262"/>
        <v>10.199999999999999</v>
      </c>
      <c r="AA3366">
        <f t="shared" si="263"/>
        <v>0</v>
      </c>
    </row>
    <row r="3367" spans="1:27" x14ac:dyDescent="0.3">
      <c r="A3367">
        <v>100067</v>
      </c>
      <c r="B3367">
        <v>230922</v>
      </c>
      <c r="C3367" s="3">
        <v>44130.646527777775</v>
      </c>
      <c r="D3367">
        <v>0</v>
      </c>
      <c r="E3367">
        <v>2</v>
      </c>
      <c r="F3367" t="s">
        <v>25</v>
      </c>
      <c r="G3367">
        <v>1</v>
      </c>
      <c r="H3367">
        <v>59.320309999999999</v>
      </c>
      <c r="I3367">
        <v>17.984380000000002</v>
      </c>
      <c r="J3367">
        <v>1.074219</v>
      </c>
      <c r="K3367">
        <v>48.019530000000003</v>
      </c>
      <c r="L3367" s="3">
        <v>44130.400694444441</v>
      </c>
      <c r="M3367">
        <v>17.18</v>
      </c>
      <c r="N3367" t="s">
        <v>28</v>
      </c>
      <c r="P3367">
        <f>(C3367-Key!$B$1)*24</f>
        <v>0.46666666661622003</v>
      </c>
      <c r="Q3367">
        <f>(Key!$B$2-'17.1'!C3367)*24</f>
        <v>2.4833333333954215</v>
      </c>
      <c r="R3367" s="3">
        <f>C3367-(M3367-Key!$B$5)/(24*Key!$B$6)</f>
        <v>44130.632712962957</v>
      </c>
      <c r="S3367">
        <f>M3367-Key!$B$5</f>
        <v>14.92</v>
      </c>
      <c r="T3367" s="2">
        <f t="shared" si="260"/>
        <v>44129.645833333336</v>
      </c>
      <c r="U3367" t="str">
        <f t="shared" si="261"/>
        <v>10-25-2020 15:30</v>
      </c>
      <c r="V3367">
        <f>IFERROR(IF(W3367=Z3367,VLOOKUP($U3367,[1]C8842!$G$2:$M$145,3,FALSE),0),0)</f>
        <v>0</v>
      </c>
      <c r="W3367">
        <f>VLOOKUP(RIGHT($V$1,5),Key!$A$9:$B$14,2,FALSE)</f>
        <v>10.199999999999999</v>
      </c>
      <c r="X3367">
        <f t="shared" si="264"/>
        <v>0</v>
      </c>
      <c r="Y3367">
        <f>VLOOKUP(RIGHT($X$1,5),Key!$A$9:$B$14,2,FALSE)</f>
        <v>3.7</v>
      </c>
      <c r="Z3367">
        <f t="shared" si="262"/>
        <v>10.199999999999999</v>
      </c>
      <c r="AA3367">
        <f t="shared" si="263"/>
        <v>0</v>
      </c>
    </row>
    <row r="3368" spans="1:27" x14ac:dyDescent="0.3">
      <c r="A3368">
        <v>100067</v>
      </c>
      <c r="B3368">
        <v>230922</v>
      </c>
      <c r="C3368" s="3">
        <v>44130.646527777775</v>
      </c>
      <c r="D3368">
        <v>0</v>
      </c>
      <c r="E3368">
        <v>2</v>
      </c>
      <c r="F3368" t="s">
        <v>25</v>
      </c>
      <c r="G3368">
        <v>1</v>
      </c>
      <c r="H3368">
        <v>63.488280000000003</v>
      </c>
      <c r="I3368">
        <v>18.214839999999999</v>
      </c>
      <c r="J3368">
        <v>1.015625</v>
      </c>
      <c r="K3368">
        <v>46.019530000000003</v>
      </c>
      <c r="L3368" s="3">
        <v>44130.400694444441</v>
      </c>
      <c r="M3368">
        <v>17.18</v>
      </c>
      <c r="N3368" t="s">
        <v>28</v>
      </c>
      <c r="P3368">
        <f>(C3368-Key!$B$1)*24</f>
        <v>0.46666666661622003</v>
      </c>
      <c r="Q3368">
        <f>(Key!$B$2-'17.1'!C3368)*24</f>
        <v>2.4833333333954215</v>
      </c>
      <c r="R3368" s="3">
        <f>C3368-(M3368-Key!$B$5)/(24*Key!$B$6)</f>
        <v>44130.632712962957</v>
      </c>
      <c r="S3368">
        <f>M3368-Key!$B$5</f>
        <v>14.92</v>
      </c>
      <c r="T3368" s="2">
        <f t="shared" si="260"/>
        <v>44129.645833333336</v>
      </c>
      <c r="U3368" t="str">
        <f t="shared" si="261"/>
        <v>10-25-2020 15:30</v>
      </c>
      <c r="V3368">
        <f>IFERROR(IF(W3368=Z3368,VLOOKUP($U3368,[1]C8842!$G$2:$M$145,3,FALSE),0),0)</f>
        <v>0</v>
      </c>
      <c r="W3368">
        <f>VLOOKUP(RIGHT($V$1,5),Key!$A$9:$B$14,2,FALSE)</f>
        <v>10.199999999999999</v>
      </c>
      <c r="X3368">
        <f t="shared" si="264"/>
        <v>0</v>
      </c>
      <c r="Y3368">
        <f>VLOOKUP(RIGHT($X$1,5),Key!$A$9:$B$14,2,FALSE)</f>
        <v>3.7</v>
      </c>
      <c r="Z3368">
        <f t="shared" si="262"/>
        <v>10.199999999999999</v>
      </c>
      <c r="AA3368">
        <f t="shared" si="263"/>
        <v>0</v>
      </c>
    </row>
    <row r="3369" spans="1:27" x14ac:dyDescent="0.3">
      <c r="A3369">
        <v>100067</v>
      </c>
      <c r="B3369">
        <v>230922</v>
      </c>
      <c r="C3369" s="3">
        <v>44130.646527777775</v>
      </c>
      <c r="D3369">
        <v>1</v>
      </c>
      <c r="E3369">
        <v>1</v>
      </c>
      <c r="F3369" t="s">
        <v>25</v>
      </c>
      <c r="G3369">
        <v>2</v>
      </c>
      <c r="H3369">
        <v>70.625</v>
      </c>
      <c r="I3369">
        <v>20.94922</v>
      </c>
      <c r="J3369">
        <v>1.015625</v>
      </c>
      <c r="K3369">
        <v>56.023440000000001</v>
      </c>
      <c r="L3369" s="3">
        <v>44130.400694444441</v>
      </c>
      <c r="M3369">
        <v>17.18</v>
      </c>
      <c r="N3369" t="s">
        <v>28</v>
      </c>
      <c r="P3369">
        <f>(C3369-Key!$B$1)*24</f>
        <v>0.46666666661622003</v>
      </c>
      <c r="Q3369">
        <f>(Key!$B$2-'17.1'!C3369)*24</f>
        <v>2.4833333333954215</v>
      </c>
      <c r="R3369" s="3">
        <f>C3369-(M3369-Key!$B$5)/(24*Key!$B$6)</f>
        <v>44130.632712962957</v>
      </c>
      <c r="S3369">
        <f>M3369-Key!$B$5</f>
        <v>14.92</v>
      </c>
      <c r="T3369" s="2">
        <f t="shared" si="260"/>
        <v>44129.645833333336</v>
      </c>
      <c r="U3369" t="str">
        <f t="shared" si="261"/>
        <v>10-25-2020 15:30</v>
      </c>
      <c r="V3369">
        <f>IFERROR(IF(W3369=Z3369,VLOOKUP($U3369,[1]C8842!$G$2:$M$145,3,FALSE),0),0)</f>
        <v>0</v>
      </c>
      <c r="W3369">
        <f>VLOOKUP(RIGHT($V$1,5),Key!$A$9:$B$14,2,FALSE)</f>
        <v>10.199999999999999</v>
      </c>
      <c r="X3369">
        <f t="shared" si="264"/>
        <v>0</v>
      </c>
      <c r="Y3369">
        <f>VLOOKUP(RIGHT($X$1,5),Key!$A$9:$B$14,2,FALSE)</f>
        <v>3.7</v>
      </c>
      <c r="Z3369">
        <f t="shared" si="262"/>
        <v>10.199999999999999</v>
      </c>
      <c r="AA3369">
        <f t="shared" si="263"/>
        <v>0</v>
      </c>
    </row>
    <row r="3370" spans="1:27" x14ac:dyDescent="0.3">
      <c r="A3370">
        <v>100067</v>
      </c>
      <c r="B3370">
        <v>230922</v>
      </c>
      <c r="C3370" s="3">
        <v>44130.646527777775</v>
      </c>
      <c r="D3370">
        <v>0</v>
      </c>
      <c r="E3370">
        <v>2</v>
      </c>
      <c r="F3370" t="s">
        <v>25</v>
      </c>
      <c r="G3370">
        <v>1</v>
      </c>
      <c r="H3370">
        <v>66.359380000000002</v>
      </c>
      <c r="I3370">
        <v>15.4375</v>
      </c>
      <c r="J3370">
        <v>0.859375</v>
      </c>
      <c r="K3370">
        <v>48.019530000000003</v>
      </c>
      <c r="L3370" s="3">
        <v>44130.400694444441</v>
      </c>
      <c r="M3370">
        <v>17.18</v>
      </c>
      <c r="N3370" t="s">
        <v>28</v>
      </c>
      <c r="P3370">
        <f>(C3370-Key!$B$1)*24</f>
        <v>0.46666666661622003</v>
      </c>
      <c r="Q3370">
        <f>(Key!$B$2-'17.1'!C3370)*24</f>
        <v>2.4833333333954215</v>
      </c>
      <c r="R3370" s="3">
        <f>C3370-(M3370-Key!$B$5)/(24*Key!$B$6)</f>
        <v>44130.632712962957</v>
      </c>
      <c r="S3370">
        <f>M3370-Key!$B$5</f>
        <v>14.92</v>
      </c>
      <c r="T3370" s="2">
        <f t="shared" si="260"/>
        <v>44129.645833333336</v>
      </c>
      <c r="U3370" t="str">
        <f t="shared" si="261"/>
        <v>10-25-2020 15:30</v>
      </c>
      <c r="V3370">
        <f>IFERROR(IF(W3370=Z3370,VLOOKUP($U3370,[1]C8842!$G$2:$M$145,3,FALSE),0),0)</f>
        <v>0</v>
      </c>
      <c r="W3370">
        <f>VLOOKUP(RIGHT($V$1,5),Key!$A$9:$B$14,2,FALSE)</f>
        <v>10.199999999999999</v>
      </c>
      <c r="X3370">
        <f t="shared" si="264"/>
        <v>0</v>
      </c>
      <c r="Y3370">
        <f>VLOOKUP(RIGHT($X$1,5),Key!$A$9:$B$14,2,FALSE)</f>
        <v>3.7</v>
      </c>
      <c r="Z3370">
        <f t="shared" si="262"/>
        <v>10.199999999999999</v>
      </c>
      <c r="AA3370">
        <f t="shared" si="263"/>
        <v>0</v>
      </c>
    </row>
    <row r="3371" spans="1:27" x14ac:dyDescent="0.3">
      <c r="A3371">
        <v>100067</v>
      </c>
      <c r="B3371">
        <v>230922</v>
      </c>
      <c r="C3371" s="3">
        <v>44130.646527777775</v>
      </c>
      <c r="D3371">
        <v>0</v>
      </c>
      <c r="E3371">
        <v>2</v>
      </c>
      <c r="F3371" t="s">
        <v>25</v>
      </c>
      <c r="G3371">
        <v>1</v>
      </c>
      <c r="H3371">
        <v>62.933590000000002</v>
      </c>
      <c r="I3371">
        <v>17.632809999999999</v>
      </c>
      <c r="J3371">
        <v>0.99609380000000003</v>
      </c>
      <c r="K3371">
        <v>47.019530000000003</v>
      </c>
      <c r="L3371" s="3">
        <v>44130.400694444441</v>
      </c>
      <c r="M3371">
        <v>17.18</v>
      </c>
      <c r="N3371" t="s">
        <v>28</v>
      </c>
      <c r="P3371">
        <f>(C3371-Key!$B$1)*24</f>
        <v>0.46666666661622003</v>
      </c>
      <c r="Q3371">
        <f>(Key!$B$2-'17.1'!C3371)*24</f>
        <v>2.4833333333954215</v>
      </c>
      <c r="R3371" s="3">
        <f>C3371-(M3371-Key!$B$5)/(24*Key!$B$6)</f>
        <v>44130.632712962957</v>
      </c>
      <c r="S3371">
        <f>M3371-Key!$B$5</f>
        <v>14.92</v>
      </c>
      <c r="T3371" s="2">
        <f t="shared" si="260"/>
        <v>44129.645833333336</v>
      </c>
      <c r="U3371" t="str">
        <f t="shared" si="261"/>
        <v>10-25-2020 15:30</v>
      </c>
      <c r="V3371">
        <f>IFERROR(IF(W3371=Z3371,VLOOKUP($U3371,[1]C8842!$G$2:$M$145,3,FALSE),0),0)</f>
        <v>0</v>
      </c>
      <c r="W3371">
        <f>VLOOKUP(RIGHT($V$1,5),Key!$A$9:$B$14,2,FALSE)</f>
        <v>10.199999999999999</v>
      </c>
      <c r="X3371">
        <f t="shared" si="264"/>
        <v>0</v>
      </c>
      <c r="Y3371">
        <f>VLOOKUP(RIGHT($X$1,5),Key!$A$9:$B$14,2,FALSE)</f>
        <v>3.7</v>
      </c>
      <c r="Z3371">
        <f t="shared" si="262"/>
        <v>10.199999999999999</v>
      </c>
      <c r="AA3371">
        <f t="shared" si="263"/>
        <v>0</v>
      </c>
    </row>
    <row r="3372" spans="1:27" x14ac:dyDescent="0.3">
      <c r="A3372">
        <v>100067</v>
      </c>
      <c r="B3372">
        <v>230922</v>
      </c>
      <c r="C3372" s="3">
        <v>44130.646527777775</v>
      </c>
      <c r="D3372">
        <v>3</v>
      </c>
      <c r="E3372">
        <v>2</v>
      </c>
      <c r="F3372" t="s">
        <v>26</v>
      </c>
      <c r="G3372">
        <v>4</v>
      </c>
      <c r="H3372">
        <v>64.171880000000002</v>
      </c>
      <c r="I3372">
        <v>78.109380000000002</v>
      </c>
      <c r="J3372">
        <v>3.4882810000000002</v>
      </c>
      <c r="K3372">
        <v>92.039060000000006</v>
      </c>
      <c r="L3372" s="3">
        <v>44130.400694444441</v>
      </c>
      <c r="M3372">
        <v>17.18</v>
      </c>
      <c r="N3372" t="s">
        <v>28</v>
      </c>
      <c r="P3372">
        <f>(C3372-Key!$B$1)*24</f>
        <v>0.46666666661622003</v>
      </c>
      <c r="Q3372">
        <f>(Key!$B$2-'17.1'!C3372)*24</f>
        <v>2.4833333333954215</v>
      </c>
      <c r="R3372" s="3">
        <f>C3372-(M3372-Key!$B$5)/(24*Key!$B$6)</f>
        <v>44130.632712962957</v>
      </c>
      <c r="S3372">
        <f>M3372-Key!$B$5</f>
        <v>14.92</v>
      </c>
      <c r="T3372" s="2">
        <f t="shared" si="260"/>
        <v>44129.645833333336</v>
      </c>
      <c r="U3372" t="str">
        <f t="shared" si="261"/>
        <v>10-25-2020 15:30</v>
      </c>
      <c r="V3372">
        <f>IFERROR(IF(W3372=Z3372,VLOOKUP($U3372,[1]C8842!$G$2:$M$145,3,FALSE),0),0)</f>
        <v>0</v>
      </c>
      <c r="W3372">
        <f>VLOOKUP(RIGHT($V$1,5),Key!$A$9:$B$14,2,FALSE)</f>
        <v>10.199999999999999</v>
      </c>
      <c r="X3372">
        <f t="shared" si="264"/>
        <v>0</v>
      </c>
      <c r="Y3372">
        <f>VLOOKUP(RIGHT($X$1,5),Key!$A$9:$B$14,2,FALSE)</f>
        <v>3.7</v>
      </c>
      <c r="Z3372">
        <f t="shared" si="262"/>
        <v>10.199999999999999</v>
      </c>
      <c r="AA3372">
        <f t="shared" si="263"/>
        <v>0</v>
      </c>
    </row>
    <row r="3373" spans="1:27" x14ac:dyDescent="0.3">
      <c r="A3373">
        <v>100067</v>
      </c>
      <c r="B3373">
        <v>230922</v>
      </c>
      <c r="C3373" s="3">
        <v>44130.646527777775</v>
      </c>
      <c r="D3373">
        <v>2</v>
      </c>
      <c r="E3373">
        <v>1</v>
      </c>
      <c r="F3373" t="s">
        <v>26</v>
      </c>
      <c r="G3373">
        <v>1</v>
      </c>
      <c r="H3373">
        <v>65.449219999999997</v>
      </c>
      <c r="I3373">
        <v>13.839840000000001</v>
      </c>
      <c r="J3373">
        <v>0.8046875</v>
      </c>
      <c r="K3373">
        <v>80.03125</v>
      </c>
      <c r="L3373" s="3">
        <v>44130.400694444441</v>
      </c>
      <c r="M3373">
        <v>17.18</v>
      </c>
      <c r="N3373" t="s">
        <v>28</v>
      </c>
      <c r="P3373">
        <f>(C3373-Key!$B$1)*24</f>
        <v>0.46666666661622003</v>
      </c>
      <c r="Q3373">
        <f>(Key!$B$2-'17.1'!C3373)*24</f>
        <v>2.4833333333954215</v>
      </c>
      <c r="R3373" s="3">
        <f>C3373-(M3373-Key!$B$5)/(24*Key!$B$6)</f>
        <v>44130.632712962957</v>
      </c>
      <c r="S3373">
        <f>M3373-Key!$B$5</f>
        <v>14.92</v>
      </c>
      <c r="T3373" s="2">
        <f t="shared" si="260"/>
        <v>44129.645833333336</v>
      </c>
      <c r="U3373" t="str">
        <f t="shared" si="261"/>
        <v>10-25-2020 15:30</v>
      </c>
      <c r="V3373">
        <f>IFERROR(IF(W3373=Z3373,VLOOKUP($U3373,[1]C8842!$G$2:$M$145,3,FALSE),0),0)</f>
        <v>0</v>
      </c>
      <c r="W3373">
        <f>VLOOKUP(RIGHT($V$1,5),Key!$A$9:$B$14,2,FALSE)</f>
        <v>10.199999999999999</v>
      </c>
      <c r="X3373">
        <f t="shared" si="264"/>
        <v>0</v>
      </c>
      <c r="Y3373">
        <f>VLOOKUP(RIGHT($X$1,5),Key!$A$9:$B$14,2,FALSE)</f>
        <v>3.7</v>
      </c>
      <c r="Z3373">
        <f t="shared" si="262"/>
        <v>10.199999999999999</v>
      </c>
      <c r="AA3373">
        <f t="shared" si="263"/>
        <v>0</v>
      </c>
    </row>
    <row r="3374" spans="1:27" x14ac:dyDescent="0.3">
      <c r="A3374">
        <v>100067</v>
      </c>
      <c r="B3374">
        <v>230922</v>
      </c>
      <c r="C3374" s="3">
        <v>44130.646527777775</v>
      </c>
      <c r="D3374">
        <v>1</v>
      </c>
      <c r="E3374">
        <v>1</v>
      </c>
      <c r="F3374" t="s">
        <v>25</v>
      </c>
      <c r="G3374">
        <v>2</v>
      </c>
      <c r="H3374">
        <v>70.507810000000006</v>
      </c>
      <c r="I3374">
        <v>20.21875</v>
      </c>
      <c r="J3374">
        <v>0.98828130000000003</v>
      </c>
      <c r="K3374">
        <v>58.023440000000001</v>
      </c>
      <c r="L3374" s="3">
        <v>44130.400694444441</v>
      </c>
      <c r="M3374">
        <v>17.18</v>
      </c>
      <c r="N3374" t="s">
        <v>28</v>
      </c>
      <c r="P3374">
        <f>(C3374-Key!$B$1)*24</f>
        <v>0.46666666661622003</v>
      </c>
      <c r="Q3374">
        <f>(Key!$B$2-'17.1'!C3374)*24</f>
        <v>2.4833333333954215</v>
      </c>
      <c r="R3374" s="3">
        <f>C3374-(M3374-Key!$B$5)/(24*Key!$B$6)</f>
        <v>44130.632712962957</v>
      </c>
      <c r="S3374">
        <f>M3374-Key!$B$5</f>
        <v>14.92</v>
      </c>
      <c r="T3374" s="2">
        <f t="shared" si="260"/>
        <v>44129.645833333336</v>
      </c>
      <c r="U3374" t="str">
        <f t="shared" si="261"/>
        <v>10-25-2020 15:30</v>
      </c>
      <c r="V3374">
        <f>IFERROR(IF(W3374=Z3374,VLOOKUP($U3374,[1]C8842!$G$2:$M$145,3,FALSE),0),0)</f>
        <v>0</v>
      </c>
      <c r="W3374">
        <f>VLOOKUP(RIGHT($V$1,5),Key!$A$9:$B$14,2,FALSE)</f>
        <v>10.199999999999999</v>
      </c>
      <c r="X3374">
        <f t="shared" si="264"/>
        <v>0</v>
      </c>
      <c r="Y3374">
        <f>VLOOKUP(RIGHT($X$1,5),Key!$A$9:$B$14,2,FALSE)</f>
        <v>3.7</v>
      </c>
      <c r="Z3374">
        <f t="shared" si="262"/>
        <v>10.199999999999999</v>
      </c>
      <c r="AA3374">
        <f t="shared" si="263"/>
        <v>0</v>
      </c>
    </row>
    <row r="3375" spans="1:27" x14ac:dyDescent="0.3">
      <c r="A3375">
        <v>100067</v>
      </c>
      <c r="B3375">
        <v>230922</v>
      </c>
      <c r="C3375" s="3">
        <v>44130.646527777775</v>
      </c>
      <c r="D3375">
        <v>3</v>
      </c>
      <c r="E3375">
        <v>2</v>
      </c>
      <c r="F3375" t="s">
        <v>26</v>
      </c>
      <c r="G3375">
        <v>4</v>
      </c>
      <c r="H3375">
        <v>63.136719999999997</v>
      </c>
      <c r="I3375">
        <v>72.902339999999995</v>
      </c>
      <c r="J3375">
        <v>3.3242189999999998</v>
      </c>
      <c r="K3375">
        <v>92.039060000000006</v>
      </c>
      <c r="L3375" s="3">
        <v>44130.400694444441</v>
      </c>
      <c r="M3375">
        <v>17.18</v>
      </c>
      <c r="N3375" t="s">
        <v>28</v>
      </c>
      <c r="P3375">
        <f>(C3375-Key!$B$1)*24</f>
        <v>0.46666666661622003</v>
      </c>
      <c r="Q3375">
        <f>(Key!$B$2-'17.1'!C3375)*24</f>
        <v>2.4833333333954215</v>
      </c>
      <c r="R3375" s="3">
        <f>C3375-(M3375-Key!$B$5)/(24*Key!$B$6)</f>
        <v>44130.632712962957</v>
      </c>
      <c r="S3375">
        <f>M3375-Key!$B$5</f>
        <v>14.92</v>
      </c>
      <c r="T3375" s="2">
        <f t="shared" si="260"/>
        <v>44129.645833333336</v>
      </c>
      <c r="U3375" t="str">
        <f t="shared" si="261"/>
        <v>10-25-2020 15:30</v>
      </c>
      <c r="V3375">
        <f>IFERROR(IF(W3375=Z3375,VLOOKUP($U3375,[1]C8842!$G$2:$M$145,3,FALSE),0),0)</f>
        <v>0</v>
      </c>
      <c r="W3375">
        <f>VLOOKUP(RIGHT($V$1,5),Key!$A$9:$B$14,2,FALSE)</f>
        <v>10.199999999999999</v>
      </c>
      <c r="X3375">
        <f t="shared" si="264"/>
        <v>0</v>
      </c>
      <c r="Y3375">
        <f>VLOOKUP(RIGHT($X$1,5),Key!$A$9:$B$14,2,FALSE)</f>
        <v>3.7</v>
      </c>
      <c r="Z3375">
        <f t="shared" si="262"/>
        <v>10.199999999999999</v>
      </c>
      <c r="AA3375">
        <f t="shared" si="263"/>
        <v>0</v>
      </c>
    </row>
    <row r="3376" spans="1:27" x14ac:dyDescent="0.3">
      <c r="A3376">
        <v>100067</v>
      </c>
      <c r="B3376">
        <v>230922</v>
      </c>
      <c r="C3376" s="3">
        <v>44130.646527777775</v>
      </c>
      <c r="D3376">
        <v>0</v>
      </c>
      <c r="E3376">
        <v>2</v>
      </c>
      <c r="F3376" t="s">
        <v>25</v>
      </c>
      <c r="G3376">
        <v>1</v>
      </c>
      <c r="H3376">
        <v>63.347659999999998</v>
      </c>
      <c r="I3376">
        <v>17.125</v>
      </c>
      <c r="J3376">
        <v>0.96875</v>
      </c>
      <c r="K3376">
        <v>46.019530000000003</v>
      </c>
      <c r="L3376" s="3">
        <v>44130.400694444441</v>
      </c>
      <c r="M3376">
        <v>17.18</v>
      </c>
      <c r="N3376" t="s">
        <v>28</v>
      </c>
      <c r="P3376">
        <f>(C3376-Key!$B$1)*24</f>
        <v>0.46666666661622003</v>
      </c>
      <c r="Q3376">
        <f>(Key!$B$2-'17.1'!C3376)*24</f>
        <v>2.4833333333954215</v>
      </c>
      <c r="R3376" s="3">
        <f>C3376-(M3376-Key!$B$5)/(24*Key!$B$6)</f>
        <v>44130.632712962957</v>
      </c>
      <c r="S3376">
        <f>M3376-Key!$B$5</f>
        <v>14.92</v>
      </c>
      <c r="T3376" s="2">
        <f t="shared" si="260"/>
        <v>44129.645833333336</v>
      </c>
      <c r="U3376" t="str">
        <f t="shared" si="261"/>
        <v>10-25-2020 15:30</v>
      </c>
      <c r="V3376">
        <f>IFERROR(IF(W3376=Z3376,VLOOKUP($U3376,[1]C8842!$G$2:$M$145,3,FALSE),0),0)</f>
        <v>0</v>
      </c>
      <c r="W3376">
        <f>VLOOKUP(RIGHT($V$1,5),Key!$A$9:$B$14,2,FALSE)</f>
        <v>10.199999999999999</v>
      </c>
      <c r="X3376">
        <f t="shared" si="264"/>
        <v>0</v>
      </c>
      <c r="Y3376">
        <f>VLOOKUP(RIGHT($X$1,5),Key!$A$9:$B$14,2,FALSE)</f>
        <v>3.7</v>
      </c>
      <c r="Z3376">
        <f t="shared" si="262"/>
        <v>10.199999999999999</v>
      </c>
      <c r="AA3376">
        <f t="shared" si="263"/>
        <v>0</v>
      </c>
    </row>
    <row r="3377" spans="1:27" x14ac:dyDescent="0.3">
      <c r="A3377">
        <v>100067</v>
      </c>
      <c r="B3377">
        <v>230922</v>
      </c>
      <c r="C3377" s="3">
        <v>44130.646527777775</v>
      </c>
      <c r="D3377">
        <v>2</v>
      </c>
      <c r="E3377">
        <v>1</v>
      </c>
      <c r="F3377" t="s">
        <v>26</v>
      </c>
      <c r="G3377">
        <v>2</v>
      </c>
      <c r="H3377">
        <v>69.292969999999997</v>
      </c>
      <c r="I3377">
        <v>25.066410000000001</v>
      </c>
      <c r="J3377">
        <v>1.191406</v>
      </c>
      <c r="K3377">
        <v>82.035160000000005</v>
      </c>
      <c r="L3377" s="3">
        <v>44130.400694444441</v>
      </c>
      <c r="M3377">
        <v>17.18</v>
      </c>
      <c r="N3377" t="s">
        <v>28</v>
      </c>
      <c r="P3377">
        <f>(C3377-Key!$B$1)*24</f>
        <v>0.46666666661622003</v>
      </c>
      <c r="Q3377">
        <f>(Key!$B$2-'17.1'!C3377)*24</f>
        <v>2.4833333333954215</v>
      </c>
      <c r="R3377" s="3">
        <f>C3377-(M3377-Key!$B$5)/(24*Key!$B$6)</f>
        <v>44130.632712962957</v>
      </c>
      <c r="S3377">
        <f>M3377-Key!$B$5</f>
        <v>14.92</v>
      </c>
      <c r="T3377" s="2">
        <f t="shared" si="260"/>
        <v>44129.645833333336</v>
      </c>
      <c r="U3377" t="str">
        <f t="shared" si="261"/>
        <v>10-25-2020 15:30</v>
      </c>
      <c r="V3377">
        <f>IFERROR(IF(W3377=Z3377,VLOOKUP($U3377,[1]C8842!$G$2:$M$145,3,FALSE),0),0)</f>
        <v>0</v>
      </c>
      <c r="W3377">
        <f>VLOOKUP(RIGHT($V$1,5),Key!$A$9:$B$14,2,FALSE)</f>
        <v>10.199999999999999</v>
      </c>
      <c r="X3377">
        <f t="shared" si="264"/>
        <v>0</v>
      </c>
      <c r="Y3377">
        <f>VLOOKUP(RIGHT($X$1,5),Key!$A$9:$B$14,2,FALSE)</f>
        <v>3.7</v>
      </c>
      <c r="Z3377">
        <f t="shared" si="262"/>
        <v>10.199999999999999</v>
      </c>
      <c r="AA3377">
        <f t="shared" si="263"/>
        <v>0</v>
      </c>
    </row>
    <row r="3378" spans="1:27" x14ac:dyDescent="0.3">
      <c r="A3378">
        <v>100067</v>
      </c>
      <c r="B3378">
        <v>230922</v>
      </c>
      <c r="C3378" s="3">
        <v>44130.646527777775</v>
      </c>
      <c r="D3378">
        <v>2</v>
      </c>
      <c r="E3378">
        <v>1</v>
      </c>
      <c r="F3378" t="s">
        <v>26</v>
      </c>
      <c r="G3378">
        <v>1</v>
      </c>
      <c r="H3378">
        <v>70.648439999999994</v>
      </c>
      <c r="I3378">
        <v>17.378910000000001</v>
      </c>
      <c r="J3378">
        <v>0.87890630000000003</v>
      </c>
      <c r="K3378">
        <v>80.03125</v>
      </c>
      <c r="L3378" s="3">
        <v>44130.400694444441</v>
      </c>
      <c r="M3378">
        <v>17.18</v>
      </c>
      <c r="N3378" t="s">
        <v>28</v>
      </c>
      <c r="P3378">
        <f>(C3378-Key!$B$1)*24</f>
        <v>0.46666666661622003</v>
      </c>
      <c r="Q3378">
        <f>(Key!$B$2-'17.1'!C3378)*24</f>
        <v>2.4833333333954215</v>
      </c>
      <c r="R3378" s="3">
        <f>C3378-(M3378-Key!$B$5)/(24*Key!$B$6)</f>
        <v>44130.632712962957</v>
      </c>
      <c r="S3378">
        <f>M3378-Key!$B$5</f>
        <v>14.92</v>
      </c>
      <c r="T3378" s="2">
        <f t="shared" si="260"/>
        <v>44129.645833333336</v>
      </c>
      <c r="U3378" t="str">
        <f t="shared" si="261"/>
        <v>10-25-2020 15:30</v>
      </c>
      <c r="V3378">
        <f>IFERROR(IF(W3378=Z3378,VLOOKUP($U3378,[1]C8842!$G$2:$M$145,3,FALSE),0),0)</f>
        <v>0</v>
      </c>
      <c r="W3378">
        <f>VLOOKUP(RIGHT($V$1,5),Key!$A$9:$B$14,2,FALSE)</f>
        <v>10.199999999999999</v>
      </c>
      <c r="X3378">
        <f t="shared" si="264"/>
        <v>0</v>
      </c>
      <c r="Y3378">
        <f>VLOOKUP(RIGHT($X$1,5),Key!$A$9:$B$14,2,FALSE)</f>
        <v>3.7</v>
      </c>
      <c r="Z3378">
        <f t="shared" si="262"/>
        <v>10.199999999999999</v>
      </c>
      <c r="AA3378">
        <f t="shared" si="263"/>
        <v>0</v>
      </c>
    </row>
    <row r="3379" spans="1:27" x14ac:dyDescent="0.3">
      <c r="A3379">
        <v>100067</v>
      </c>
      <c r="B3379">
        <v>230922</v>
      </c>
      <c r="C3379" s="3">
        <v>44130.646527777775</v>
      </c>
      <c r="D3379">
        <v>3</v>
      </c>
      <c r="E3379">
        <v>2</v>
      </c>
      <c r="F3379" t="s">
        <v>26</v>
      </c>
      <c r="G3379">
        <v>4</v>
      </c>
      <c r="H3379">
        <v>61.734380000000002</v>
      </c>
      <c r="I3379">
        <v>59.324219999999997</v>
      </c>
      <c r="J3379">
        <v>2.8164060000000002</v>
      </c>
      <c r="K3379">
        <v>94.039060000000006</v>
      </c>
      <c r="L3379" s="3">
        <v>44130.400694444441</v>
      </c>
      <c r="M3379">
        <v>17.18</v>
      </c>
      <c r="N3379" t="s">
        <v>28</v>
      </c>
      <c r="P3379">
        <f>(C3379-Key!$B$1)*24</f>
        <v>0.46666666661622003</v>
      </c>
      <c r="Q3379">
        <f>(Key!$B$2-'17.1'!C3379)*24</f>
        <v>2.4833333333954215</v>
      </c>
      <c r="R3379" s="3">
        <f>C3379-(M3379-Key!$B$5)/(24*Key!$B$6)</f>
        <v>44130.632712962957</v>
      </c>
      <c r="S3379">
        <f>M3379-Key!$B$5</f>
        <v>14.92</v>
      </c>
      <c r="T3379" s="2">
        <f t="shared" si="260"/>
        <v>44129.645833333336</v>
      </c>
      <c r="U3379" t="str">
        <f t="shared" si="261"/>
        <v>10-25-2020 15:30</v>
      </c>
      <c r="V3379">
        <f>IFERROR(IF(W3379=Z3379,VLOOKUP($U3379,[1]C8842!$G$2:$M$145,3,FALSE),0),0)</f>
        <v>0</v>
      </c>
      <c r="W3379">
        <f>VLOOKUP(RIGHT($V$1,5),Key!$A$9:$B$14,2,FALSE)</f>
        <v>10.199999999999999</v>
      </c>
      <c r="X3379">
        <f t="shared" si="264"/>
        <v>0</v>
      </c>
      <c r="Y3379">
        <f>VLOOKUP(RIGHT($X$1,5),Key!$A$9:$B$14,2,FALSE)</f>
        <v>3.7</v>
      </c>
      <c r="Z3379">
        <f t="shared" si="262"/>
        <v>10.199999999999999</v>
      </c>
      <c r="AA3379">
        <f t="shared" si="263"/>
        <v>0</v>
      </c>
    </row>
    <row r="3380" spans="1:27" x14ac:dyDescent="0.3">
      <c r="A3380">
        <v>100067</v>
      </c>
      <c r="B3380">
        <v>230922</v>
      </c>
      <c r="C3380" s="3">
        <v>44130.646527777775</v>
      </c>
      <c r="D3380">
        <v>2</v>
      </c>
      <c r="E3380">
        <v>1</v>
      </c>
      <c r="F3380" t="s">
        <v>26</v>
      </c>
      <c r="G3380">
        <v>1</v>
      </c>
      <c r="H3380">
        <v>68.480469999999997</v>
      </c>
      <c r="I3380">
        <v>17.902339999999999</v>
      </c>
      <c r="J3380">
        <v>0.92578130000000003</v>
      </c>
      <c r="K3380">
        <v>80.03125</v>
      </c>
      <c r="L3380" s="3">
        <v>44130.400694444441</v>
      </c>
      <c r="M3380">
        <v>17.18</v>
      </c>
      <c r="N3380" t="s">
        <v>28</v>
      </c>
      <c r="P3380">
        <f>(C3380-Key!$B$1)*24</f>
        <v>0.46666666661622003</v>
      </c>
      <c r="Q3380">
        <f>(Key!$B$2-'17.1'!C3380)*24</f>
        <v>2.4833333333954215</v>
      </c>
      <c r="R3380" s="3">
        <f>C3380-(M3380-Key!$B$5)/(24*Key!$B$6)</f>
        <v>44130.632712962957</v>
      </c>
      <c r="S3380">
        <f>M3380-Key!$B$5</f>
        <v>14.92</v>
      </c>
      <c r="T3380" s="2">
        <f t="shared" si="260"/>
        <v>44129.645833333336</v>
      </c>
      <c r="U3380" t="str">
        <f t="shared" si="261"/>
        <v>10-25-2020 15:30</v>
      </c>
      <c r="V3380">
        <f>IFERROR(IF(W3380=Z3380,VLOOKUP($U3380,[1]C8842!$G$2:$M$145,3,FALSE),0),0)</f>
        <v>0</v>
      </c>
      <c r="W3380">
        <f>VLOOKUP(RIGHT($V$1,5),Key!$A$9:$B$14,2,FALSE)</f>
        <v>10.199999999999999</v>
      </c>
      <c r="X3380">
        <f t="shared" si="264"/>
        <v>0</v>
      </c>
      <c r="Y3380">
        <f>VLOOKUP(RIGHT($X$1,5),Key!$A$9:$B$14,2,FALSE)</f>
        <v>3.7</v>
      </c>
      <c r="Z3380">
        <f t="shared" si="262"/>
        <v>10.199999999999999</v>
      </c>
      <c r="AA3380">
        <f t="shared" si="263"/>
        <v>0</v>
      </c>
    </row>
    <row r="3381" spans="1:27" x14ac:dyDescent="0.3">
      <c r="A3381">
        <v>100067</v>
      </c>
      <c r="B3381">
        <v>230922</v>
      </c>
      <c r="C3381" s="3">
        <v>44130.646527777775</v>
      </c>
      <c r="D3381">
        <v>3</v>
      </c>
      <c r="E3381">
        <v>2</v>
      </c>
      <c r="F3381" t="s">
        <v>26</v>
      </c>
      <c r="G3381">
        <v>1</v>
      </c>
      <c r="H3381">
        <v>62.609380000000002</v>
      </c>
      <c r="I3381">
        <v>12.95313</v>
      </c>
      <c r="J3381">
        <v>0.8046875</v>
      </c>
      <c r="K3381">
        <v>94.039060000000006</v>
      </c>
      <c r="L3381" s="3">
        <v>44130.400694444441</v>
      </c>
      <c r="M3381">
        <v>17.18</v>
      </c>
      <c r="N3381" t="s">
        <v>28</v>
      </c>
      <c r="P3381">
        <f>(C3381-Key!$B$1)*24</f>
        <v>0.46666666661622003</v>
      </c>
      <c r="Q3381">
        <f>(Key!$B$2-'17.1'!C3381)*24</f>
        <v>2.4833333333954215</v>
      </c>
      <c r="R3381" s="3">
        <f>C3381-(M3381-Key!$B$5)/(24*Key!$B$6)</f>
        <v>44130.632712962957</v>
      </c>
      <c r="S3381">
        <f>M3381-Key!$B$5</f>
        <v>14.92</v>
      </c>
      <c r="T3381" s="2">
        <f t="shared" si="260"/>
        <v>44129.645833333336</v>
      </c>
      <c r="U3381" t="str">
        <f t="shared" si="261"/>
        <v>10-25-2020 15:30</v>
      </c>
      <c r="V3381">
        <f>IFERROR(IF(W3381=Z3381,VLOOKUP($U3381,[1]C8842!$G$2:$M$145,3,FALSE),0),0)</f>
        <v>0</v>
      </c>
      <c r="W3381">
        <f>VLOOKUP(RIGHT($V$1,5),Key!$A$9:$B$14,2,FALSE)</f>
        <v>10.199999999999999</v>
      </c>
      <c r="X3381">
        <f t="shared" si="264"/>
        <v>0</v>
      </c>
      <c r="Y3381">
        <f>VLOOKUP(RIGHT($X$1,5),Key!$A$9:$B$14,2,FALSE)</f>
        <v>3.7</v>
      </c>
      <c r="Z3381">
        <f t="shared" si="262"/>
        <v>10.199999999999999</v>
      </c>
      <c r="AA3381">
        <f t="shared" si="263"/>
        <v>0</v>
      </c>
    </row>
    <row r="3382" spans="1:27" x14ac:dyDescent="0.3">
      <c r="A3382">
        <v>100067</v>
      </c>
      <c r="B3382">
        <v>230922</v>
      </c>
      <c r="C3382" s="3">
        <v>44130.646527777775</v>
      </c>
      <c r="D3382">
        <v>0</v>
      </c>
      <c r="E3382">
        <v>2</v>
      </c>
      <c r="F3382" t="s">
        <v>25</v>
      </c>
      <c r="G3382">
        <v>1</v>
      </c>
      <c r="H3382">
        <v>65.566410000000005</v>
      </c>
      <c r="I3382">
        <v>18.765630000000002</v>
      </c>
      <c r="J3382">
        <v>1.003906</v>
      </c>
      <c r="K3382">
        <v>46.019530000000003</v>
      </c>
      <c r="L3382" s="3">
        <v>44130.400694444441</v>
      </c>
      <c r="M3382">
        <v>17.18</v>
      </c>
      <c r="N3382" t="s">
        <v>28</v>
      </c>
      <c r="P3382">
        <f>(C3382-Key!$B$1)*24</f>
        <v>0.46666666661622003</v>
      </c>
      <c r="Q3382">
        <f>(Key!$B$2-'17.1'!C3382)*24</f>
        <v>2.4833333333954215</v>
      </c>
      <c r="R3382" s="3">
        <f>C3382-(M3382-Key!$B$5)/(24*Key!$B$6)</f>
        <v>44130.632712962957</v>
      </c>
      <c r="S3382">
        <f>M3382-Key!$B$5</f>
        <v>14.92</v>
      </c>
      <c r="T3382" s="2">
        <f t="shared" si="260"/>
        <v>44129.645833333336</v>
      </c>
      <c r="U3382" t="str">
        <f t="shared" si="261"/>
        <v>10-25-2020 15:30</v>
      </c>
      <c r="V3382">
        <f>IFERROR(IF(W3382=Z3382,VLOOKUP($U3382,[1]C8842!$G$2:$M$145,3,FALSE),0),0)</f>
        <v>0</v>
      </c>
      <c r="W3382">
        <f>VLOOKUP(RIGHT($V$1,5),Key!$A$9:$B$14,2,FALSE)</f>
        <v>10.199999999999999</v>
      </c>
      <c r="X3382">
        <f t="shared" si="264"/>
        <v>0</v>
      </c>
      <c r="Y3382">
        <f>VLOOKUP(RIGHT($X$1,5),Key!$A$9:$B$14,2,FALSE)</f>
        <v>3.7</v>
      </c>
      <c r="Z3382">
        <f t="shared" si="262"/>
        <v>10.199999999999999</v>
      </c>
      <c r="AA3382">
        <f t="shared" si="263"/>
        <v>0</v>
      </c>
    </row>
    <row r="3383" spans="1:27" x14ac:dyDescent="0.3">
      <c r="A3383">
        <v>100067</v>
      </c>
      <c r="B3383">
        <v>230922</v>
      </c>
      <c r="C3383" s="3">
        <v>44130.646527777775</v>
      </c>
      <c r="D3383">
        <v>0</v>
      </c>
      <c r="E3383">
        <v>2</v>
      </c>
      <c r="F3383" t="s">
        <v>25</v>
      </c>
      <c r="G3383">
        <v>1</v>
      </c>
      <c r="H3383">
        <v>61.980469999999997</v>
      </c>
      <c r="I3383">
        <v>19.60547</v>
      </c>
      <c r="J3383">
        <v>1.097656</v>
      </c>
      <c r="K3383">
        <v>46.019530000000003</v>
      </c>
      <c r="L3383" s="3">
        <v>44130.400694444441</v>
      </c>
      <c r="M3383">
        <v>17.18</v>
      </c>
      <c r="N3383" t="s">
        <v>28</v>
      </c>
      <c r="P3383">
        <f>(C3383-Key!$B$1)*24</f>
        <v>0.46666666661622003</v>
      </c>
      <c r="Q3383">
        <f>(Key!$B$2-'17.1'!C3383)*24</f>
        <v>2.4833333333954215</v>
      </c>
      <c r="R3383" s="3">
        <f>C3383-(M3383-Key!$B$5)/(24*Key!$B$6)</f>
        <v>44130.632712962957</v>
      </c>
      <c r="S3383">
        <f>M3383-Key!$B$5</f>
        <v>14.92</v>
      </c>
      <c r="T3383" s="2">
        <f t="shared" si="260"/>
        <v>44129.645833333336</v>
      </c>
      <c r="U3383" t="str">
        <f t="shared" si="261"/>
        <v>10-25-2020 15:30</v>
      </c>
      <c r="V3383">
        <f>IFERROR(IF(W3383=Z3383,VLOOKUP($U3383,[1]C8842!$G$2:$M$145,3,FALSE),0),0)</f>
        <v>0</v>
      </c>
      <c r="W3383">
        <f>VLOOKUP(RIGHT($V$1,5),Key!$A$9:$B$14,2,FALSE)</f>
        <v>10.199999999999999</v>
      </c>
      <c r="X3383">
        <f t="shared" si="264"/>
        <v>0</v>
      </c>
      <c r="Y3383">
        <f>VLOOKUP(RIGHT($X$1,5),Key!$A$9:$B$14,2,FALSE)</f>
        <v>3.7</v>
      </c>
      <c r="Z3383">
        <f t="shared" si="262"/>
        <v>10.199999999999999</v>
      </c>
      <c r="AA3383">
        <f t="shared" si="263"/>
        <v>0</v>
      </c>
    </row>
    <row r="3384" spans="1:27" x14ac:dyDescent="0.3">
      <c r="A3384">
        <v>100067</v>
      </c>
      <c r="B3384">
        <v>230922</v>
      </c>
      <c r="C3384" s="3">
        <v>44130.647222222222</v>
      </c>
      <c r="D3384">
        <v>0</v>
      </c>
      <c r="E3384">
        <v>2</v>
      </c>
      <c r="F3384" t="s">
        <v>25</v>
      </c>
      <c r="G3384">
        <v>1</v>
      </c>
      <c r="H3384">
        <v>61.191409999999998</v>
      </c>
      <c r="I3384">
        <v>18.128910000000001</v>
      </c>
      <c r="J3384">
        <v>1.046875</v>
      </c>
      <c r="K3384">
        <v>47.019530000000003</v>
      </c>
      <c r="L3384" s="3">
        <v>44130.400694444441</v>
      </c>
      <c r="M3384">
        <v>17.18</v>
      </c>
      <c r="N3384" t="s">
        <v>28</v>
      </c>
      <c r="P3384">
        <f>(C3384-Key!$B$1)*24</f>
        <v>0.48333333333721384</v>
      </c>
      <c r="Q3384">
        <f>(Key!$B$2-'17.1'!C3384)*24</f>
        <v>2.4666666666744277</v>
      </c>
      <c r="R3384" s="3">
        <f>C3384-(M3384-Key!$B$5)/(24*Key!$B$6)</f>
        <v>44130.633407407404</v>
      </c>
      <c r="S3384">
        <f>M3384-Key!$B$5</f>
        <v>14.92</v>
      </c>
      <c r="T3384" s="2">
        <f t="shared" si="260"/>
        <v>44129.645833333336</v>
      </c>
      <c r="U3384" t="str">
        <f t="shared" si="261"/>
        <v>10-25-2020 15:30</v>
      </c>
      <c r="V3384">
        <f>IFERROR(IF(W3384=Z3384,VLOOKUP($U3384,[1]C8842!$G$2:$M$145,3,FALSE),0),0)</f>
        <v>0</v>
      </c>
      <c r="W3384">
        <f>VLOOKUP(RIGHT($V$1,5),Key!$A$9:$B$14,2,FALSE)</f>
        <v>10.199999999999999</v>
      </c>
      <c r="X3384">
        <f t="shared" si="264"/>
        <v>0</v>
      </c>
      <c r="Y3384">
        <f>VLOOKUP(RIGHT($X$1,5),Key!$A$9:$B$14,2,FALSE)</f>
        <v>3.7</v>
      </c>
      <c r="Z3384">
        <f t="shared" si="262"/>
        <v>10.199999999999999</v>
      </c>
      <c r="AA3384">
        <f t="shared" si="263"/>
        <v>0</v>
      </c>
    </row>
    <row r="3385" spans="1:27" x14ac:dyDescent="0.3">
      <c r="A3385">
        <v>100067</v>
      </c>
      <c r="B3385">
        <v>230922</v>
      </c>
      <c r="C3385" s="3">
        <v>44130.647222222222</v>
      </c>
      <c r="D3385">
        <v>1</v>
      </c>
      <c r="E3385">
        <v>1</v>
      </c>
      <c r="F3385" t="s">
        <v>25</v>
      </c>
      <c r="G3385">
        <v>1</v>
      </c>
      <c r="H3385">
        <v>60.929690000000001</v>
      </c>
      <c r="I3385">
        <v>16.070309999999999</v>
      </c>
      <c r="J3385">
        <v>0.9609375</v>
      </c>
      <c r="K3385">
        <v>59.023440000000001</v>
      </c>
      <c r="L3385" s="3">
        <v>44130.400694444441</v>
      </c>
      <c r="M3385">
        <v>17.18</v>
      </c>
      <c r="N3385" t="s">
        <v>28</v>
      </c>
      <c r="P3385">
        <f>(C3385-Key!$B$1)*24</f>
        <v>0.48333333333721384</v>
      </c>
      <c r="Q3385">
        <f>(Key!$B$2-'17.1'!C3385)*24</f>
        <v>2.4666666666744277</v>
      </c>
      <c r="R3385" s="3">
        <f>C3385-(M3385-Key!$B$5)/(24*Key!$B$6)</f>
        <v>44130.633407407404</v>
      </c>
      <c r="S3385">
        <f>M3385-Key!$B$5</f>
        <v>14.92</v>
      </c>
      <c r="T3385" s="2">
        <f t="shared" si="260"/>
        <v>44129.645833333336</v>
      </c>
      <c r="U3385" t="str">
        <f t="shared" si="261"/>
        <v>10-25-2020 15:30</v>
      </c>
      <c r="V3385">
        <f>IFERROR(IF(W3385=Z3385,VLOOKUP($U3385,[1]C8842!$G$2:$M$145,3,FALSE),0),0)</f>
        <v>0</v>
      </c>
      <c r="W3385">
        <f>VLOOKUP(RIGHT($V$1,5),Key!$A$9:$B$14,2,FALSE)</f>
        <v>10.199999999999999</v>
      </c>
      <c r="X3385">
        <f t="shared" si="264"/>
        <v>0</v>
      </c>
      <c r="Y3385">
        <f>VLOOKUP(RIGHT($X$1,5),Key!$A$9:$B$14,2,FALSE)</f>
        <v>3.7</v>
      </c>
      <c r="Z3385">
        <f t="shared" si="262"/>
        <v>10.199999999999999</v>
      </c>
      <c r="AA3385">
        <f t="shared" si="263"/>
        <v>0</v>
      </c>
    </row>
    <row r="3386" spans="1:27" x14ac:dyDescent="0.3">
      <c r="A3386">
        <v>100067</v>
      </c>
      <c r="B3386">
        <v>230922</v>
      </c>
      <c r="C3386" s="3">
        <v>44130.647222222222</v>
      </c>
      <c r="D3386">
        <v>0</v>
      </c>
      <c r="E3386">
        <v>2</v>
      </c>
      <c r="F3386" t="s">
        <v>25</v>
      </c>
      <c r="G3386">
        <v>5</v>
      </c>
      <c r="H3386">
        <v>63.21875</v>
      </c>
      <c r="I3386">
        <v>92.261719999999997</v>
      </c>
      <c r="J3386">
        <v>4.1367190000000003</v>
      </c>
      <c r="K3386">
        <v>46.019530000000003</v>
      </c>
      <c r="L3386" s="3">
        <v>44130.400694444441</v>
      </c>
      <c r="M3386">
        <v>17.18</v>
      </c>
      <c r="N3386" t="s">
        <v>28</v>
      </c>
      <c r="P3386">
        <f>(C3386-Key!$B$1)*24</f>
        <v>0.48333333333721384</v>
      </c>
      <c r="Q3386">
        <f>(Key!$B$2-'17.1'!C3386)*24</f>
        <v>2.4666666666744277</v>
      </c>
      <c r="R3386" s="3">
        <f>C3386-(M3386-Key!$B$5)/(24*Key!$B$6)</f>
        <v>44130.633407407404</v>
      </c>
      <c r="S3386">
        <f>M3386-Key!$B$5</f>
        <v>14.92</v>
      </c>
      <c r="T3386" s="2">
        <f t="shared" si="260"/>
        <v>44129.645833333336</v>
      </c>
      <c r="U3386" t="str">
        <f t="shared" si="261"/>
        <v>10-25-2020 15:30</v>
      </c>
      <c r="V3386">
        <f>IFERROR(IF(W3386=Z3386,VLOOKUP($U3386,[1]C8842!$G$2:$M$145,3,FALSE),0),0)</f>
        <v>0</v>
      </c>
      <c r="W3386">
        <f>VLOOKUP(RIGHT($V$1,5),Key!$A$9:$B$14,2,FALSE)</f>
        <v>10.199999999999999</v>
      </c>
      <c r="X3386">
        <f t="shared" si="264"/>
        <v>0</v>
      </c>
      <c r="Y3386">
        <f>VLOOKUP(RIGHT($X$1,5),Key!$A$9:$B$14,2,FALSE)</f>
        <v>3.7</v>
      </c>
      <c r="Z3386">
        <f t="shared" si="262"/>
        <v>10.199999999999999</v>
      </c>
      <c r="AA3386">
        <f t="shared" si="263"/>
        <v>0</v>
      </c>
    </row>
    <row r="3387" spans="1:27" x14ac:dyDescent="0.3">
      <c r="A3387">
        <v>100067</v>
      </c>
      <c r="B3387">
        <v>230922</v>
      </c>
      <c r="C3387" s="3">
        <v>44130.647222222222</v>
      </c>
      <c r="D3387">
        <v>3</v>
      </c>
      <c r="E3387">
        <v>2</v>
      </c>
      <c r="F3387" t="s">
        <v>26</v>
      </c>
      <c r="G3387">
        <v>1</v>
      </c>
      <c r="H3387">
        <v>68.996089999999995</v>
      </c>
      <c r="I3387">
        <v>18.652339999999999</v>
      </c>
      <c r="J3387">
        <v>0.94921880000000003</v>
      </c>
      <c r="K3387">
        <v>94.039060000000006</v>
      </c>
      <c r="L3387" s="3">
        <v>44130.400694444441</v>
      </c>
      <c r="M3387">
        <v>17.18</v>
      </c>
      <c r="N3387" t="s">
        <v>28</v>
      </c>
      <c r="P3387">
        <f>(C3387-Key!$B$1)*24</f>
        <v>0.48333333333721384</v>
      </c>
      <c r="Q3387">
        <f>(Key!$B$2-'17.1'!C3387)*24</f>
        <v>2.4666666666744277</v>
      </c>
      <c r="R3387" s="3">
        <f>C3387-(M3387-Key!$B$5)/(24*Key!$B$6)</f>
        <v>44130.633407407404</v>
      </c>
      <c r="S3387">
        <f>M3387-Key!$B$5</f>
        <v>14.92</v>
      </c>
      <c r="T3387" s="2">
        <f t="shared" si="260"/>
        <v>44129.645833333336</v>
      </c>
      <c r="U3387" t="str">
        <f t="shared" si="261"/>
        <v>10-25-2020 15:30</v>
      </c>
      <c r="V3387">
        <f>IFERROR(IF(W3387=Z3387,VLOOKUP($U3387,[1]C8842!$G$2:$M$145,3,FALSE),0),0)</f>
        <v>0</v>
      </c>
      <c r="W3387">
        <f>VLOOKUP(RIGHT($V$1,5),Key!$A$9:$B$14,2,FALSE)</f>
        <v>10.199999999999999</v>
      </c>
      <c r="X3387">
        <f t="shared" si="264"/>
        <v>0</v>
      </c>
      <c r="Y3387">
        <f>VLOOKUP(RIGHT($X$1,5),Key!$A$9:$B$14,2,FALSE)</f>
        <v>3.7</v>
      </c>
      <c r="Z3387">
        <f t="shared" si="262"/>
        <v>10.199999999999999</v>
      </c>
      <c r="AA3387">
        <f t="shared" si="263"/>
        <v>0</v>
      </c>
    </row>
    <row r="3388" spans="1:27" x14ac:dyDescent="0.3">
      <c r="A3388">
        <v>100067</v>
      </c>
      <c r="B3388">
        <v>230922</v>
      </c>
      <c r="C3388" s="3">
        <v>44130.647222222222</v>
      </c>
      <c r="D3388">
        <v>1</v>
      </c>
      <c r="E3388">
        <v>1</v>
      </c>
      <c r="F3388" t="s">
        <v>25</v>
      </c>
      <c r="G3388">
        <v>1</v>
      </c>
      <c r="H3388">
        <v>73.972660000000005</v>
      </c>
      <c r="I3388">
        <v>15.40625</v>
      </c>
      <c r="J3388">
        <v>0.76953130000000003</v>
      </c>
      <c r="K3388">
        <v>56.023440000000001</v>
      </c>
      <c r="L3388" s="3">
        <v>44130.400694444441</v>
      </c>
      <c r="M3388">
        <v>17.18</v>
      </c>
      <c r="N3388" t="s">
        <v>28</v>
      </c>
      <c r="P3388">
        <f>(C3388-Key!$B$1)*24</f>
        <v>0.48333333333721384</v>
      </c>
      <c r="Q3388">
        <f>(Key!$B$2-'17.1'!C3388)*24</f>
        <v>2.4666666666744277</v>
      </c>
      <c r="R3388" s="3">
        <f>C3388-(M3388-Key!$B$5)/(24*Key!$B$6)</f>
        <v>44130.633407407404</v>
      </c>
      <c r="S3388">
        <f>M3388-Key!$B$5</f>
        <v>14.92</v>
      </c>
      <c r="T3388" s="2">
        <f t="shared" si="260"/>
        <v>44129.645833333336</v>
      </c>
      <c r="U3388" t="str">
        <f t="shared" si="261"/>
        <v>10-25-2020 15:30</v>
      </c>
      <c r="V3388">
        <f>IFERROR(IF(W3388=Z3388,VLOOKUP($U3388,[1]C8842!$G$2:$M$145,3,FALSE),0),0)</f>
        <v>0</v>
      </c>
      <c r="W3388">
        <f>VLOOKUP(RIGHT($V$1,5),Key!$A$9:$B$14,2,FALSE)</f>
        <v>10.199999999999999</v>
      </c>
      <c r="X3388">
        <f t="shared" si="264"/>
        <v>0</v>
      </c>
      <c r="Y3388">
        <f>VLOOKUP(RIGHT($X$1,5),Key!$A$9:$B$14,2,FALSE)</f>
        <v>3.7</v>
      </c>
      <c r="Z3388">
        <f t="shared" si="262"/>
        <v>10.199999999999999</v>
      </c>
      <c r="AA3388">
        <f t="shared" si="263"/>
        <v>0</v>
      </c>
    </row>
    <row r="3389" spans="1:27" x14ac:dyDescent="0.3">
      <c r="A3389">
        <v>100067</v>
      </c>
      <c r="B3389">
        <v>230922</v>
      </c>
      <c r="C3389" s="3">
        <v>44130.647222222222</v>
      </c>
      <c r="D3389">
        <v>3</v>
      </c>
      <c r="E3389">
        <v>2</v>
      </c>
      <c r="F3389" t="s">
        <v>26</v>
      </c>
      <c r="G3389">
        <v>1</v>
      </c>
      <c r="H3389">
        <v>64.273439999999994</v>
      </c>
      <c r="I3389">
        <v>17.101559999999999</v>
      </c>
      <c r="J3389">
        <v>0.953125</v>
      </c>
      <c r="K3389">
        <v>92.039060000000006</v>
      </c>
      <c r="L3389" s="3">
        <v>44130.400694444441</v>
      </c>
      <c r="M3389">
        <v>17.18</v>
      </c>
      <c r="N3389" t="s">
        <v>28</v>
      </c>
      <c r="P3389">
        <f>(C3389-Key!$B$1)*24</f>
        <v>0.48333333333721384</v>
      </c>
      <c r="Q3389">
        <f>(Key!$B$2-'17.1'!C3389)*24</f>
        <v>2.4666666666744277</v>
      </c>
      <c r="R3389" s="3">
        <f>C3389-(M3389-Key!$B$5)/(24*Key!$B$6)</f>
        <v>44130.633407407404</v>
      </c>
      <c r="S3389">
        <f>M3389-Key!$B$5</f>
        <v>14.92</v>
      </c>
      <c r="T3389" s="2">
        <f t="shared" si="260"/>
        <v>44129.645833333336</v>
      </c>
      <c r="U3389" t="str">
        <f t="shared" si="261"/>
        <v>10-25-2020 15:30</v>
      </c>
      <c r="V3389">
        <f>IFERROR(IF(W3389=Z3389,VLOOKUP($U3389,[1]C8842!$G$2:$M$145,3,FALSE),0),0)</f>
        <v>0</v>
      </c>
      <c r="W3389">
        <f>VLOOKUP(RIGHT($V$1,5),Key!$A$9:$B$14,2,FALSE)</f>
        <v>10.199999999999999</v>
      </c>
      <c r="X3389">
        <f t="shared" si="264"/>
        <v>0</v>
      </c>
      <c r="Y3389">
        <f>VLOOKUP(RIGHT($X$1,5),Key!$A$9:$B$14,2,FALSE)</f>
        <v>3.7</v>
      </c>
      <c r="Z3389">
        <f t="shared" si="262"/>
        <v>10.199999999999999</v>
      </c>
      <c r="AA3389">
        <f t="shared" si="263"/>
        <v>0</v>
      </c>
    </row>
    <row r="3390" spans="1:27" x14ac:dyDescent="0.3">
      <c r="A3390">
        <v>100067</v>
      </c>
      <c r="B3390">
        <v>230922</v>
      </c>
      <c r="C3390" s="3">
        <v>44130.647222222222</v>
      </c>
      <c r="D3390">
        <v>3</v>
      </c>
      <c r="E3390">
        <v>2</v>
      </c>
      <c r="F3390" t="s">
        <v>26</v>
      </c>
      <c r="G3390">
        <v>3</v>
      </c>
      <c r="H3390">
        <v>69.722660000000005</v>
      </c>
      <c r="I3390">
        <v>36.3125</v>
      </c>
      <c r="J3390">
        <v>1.613281</v>
      </c>
      <c r="K3390">
        <v>94.039060000000006</v>
      </c>
      <c r="L3390" s="3">
        <v>44130.400694444441</v>
      </c>
      <c r="M3390">
        <v>17.18</v>
      </c>
      <c r="N3390" t="s">
        <v>28</v>
      </c>
      <c r="P3390">
        <f>(C3390-Key!$B$1)*24</f>
        <v>0.48333333333721384</v>
      </c>
      <c r="Q3390">
        <f>(Key!$B$2-'17.1'!C3390)*24</f>
        <v>2.4666666666744277</v>
      </c>
      <c r="R3390" s="3">
        <f>C3390-(M3390-Key!$B$5)/(24*Key!$B$6)</f>
        <v>44130.633407407404</v>
      </c>
      <c r="S3390">
        <f>M3390-Key!$B$5</f>
        <v>14.92</v>
      </c>
      <c r="T3390" s="2">
        <f t="shared" si="260"/>
        <v>44129.645833333336</v>
      </c>
      <c r="U3390" t="str">
        <f t="shared" si="261"/>
        <v>10-25-2020 15:30</v>
      </c>
      <c r="V3390">
        <f>IFERROR(IF(W3390=Z3390,VLOOKUP($U3390,[1]C8842!$G$2:$M$145,3,FALSE),0),0)</f>
        <v>0</v>
      </c>
      <c r="W3390">
        <f>VLOOKUP(RIGHT($V$1,5),Key!$A$9:$B$14,2,FALSE)</f>
        <v>10.199999999999999</v>
      </c>
      <c r="X3390">
        <f t="shared" si="264"/>
        <v>0</v>
      </c>
      <c r="Y3390">
        <f>VLOOKUP(RIGHT($X$1,5),Key!$A$9:$B$14,2,FALSE)</f>
        <v>3.7</v>
      </c>
      <c r="Z3390">
        <f t="shared" si="262"/>
        <v>10.199999999999999</v>
      </c>
      <c r="AA3390">
        <f t="shared" si="263"/>
        <v>0</v>
      </c>
    </row>
    <row r="3391" spans="1:27" x14ac:dyDescent="0.3">
      <c r="A3391">
        <v>100067</v>
      </c>
      <c r="B3391">
        <v>230922</v>
      </c>
      <c r="C3391" s="3">
        <v>44130.647222222222</v>
      </c>
      <c r="D3391">
        <v>2</v>
      </c>
      <c r="E3391">
        <v>1</v>
      </c>
      <c r="F3391" t="s">
        <v>26</v>
      </c>
      <c r="G3391">
        <v>2</v>
      </c>
      <c r="H3391">
        <v>65.210939999999994</v>
      </c>
      <c r="I3391">
        <v>20.179690000000001</v>
      </c>
      <c r="J3391">
        <v>1.066406</v>
      </c>
      <c r="K3391">
        <v>82.035160000000005</v>
      </c>
      <c r="L3391" s="3">
        <v>44130.400694444441</v>
      </c>
      <c r="M3391">
        <v>17.18</v>
      </c>
      <c r="N3391" t="s">
        <v>28</v>
      </c>
      <c r="P3391">
        <f>(C3391-Key!$B$1)*24</f>
        <v>0.48333333333721384</v>
      </c>
      <c r="Q3391">
        <f>(Key!$B$2-'17.1'!C3391)*24</f>
        <v>2.4666666666744277</v>
      </c>
      <c r="R3391" s="3">
        <f>C3391-(M3391-Key!$B$5)/(24*Key!$B$6)</f>
        <v>44130.633407407404</v>
      </c>
      <c r="S3391">
        <f>M3391-Key!$B$5</f>
        <v>14.92</v>
      </c>
      <c r="T3391" s="2">
        <f t="shared" si="260"/>
        <v>44129.645833333336</v>
      </c>
      <c r="U3391" t="str">
        <f t="shared" si="261"/>
        <v>10-25-2020 15:30</v>
      </c>
      <c r="V3391">
        <f>IFERROR(IF(W3391=Z3391,VLOOKUP($U3391,[1]C8842!$G$2:$M$145,3,FALSE),0),0)</f>
        <v>0</v>
      </c>
      <c r="W3391">
        <f>VLOOKUP(RIGHT($V$1,5),Key!$A$9:$B$14,2,FALSE)</f>
        <v>10.199999999999999</v>
      </c>
      <c r="X3391">
        <f t="shared" si="264"/>
        <v>0</v>
      </c>
      <c r="Y3391">
        <f>VLOOKUP(RIGHT($X$1,5),Key!$A$9:$B$14,2,FALSE)</f>
        <v>3.7</v>
      </c>
      <c r="Z3391">
        <f t="shared" si="262"/>
        <v>10.199999999999999</v>
      </c>
      <c r="AA3391">
        <f t="shared" si="263"/>
        <v>0</v>
      </c>
    </row>
    <row r="3392" spans="1:27" x14ac:dyDescent="0.3">
      <c r="A3392">
        <v>100067</v>
      </c>
      <c r="B3392">
        <v>230922</v>
      </c>
      <c r="C3392" s="3">
        <v>44130.647222222222</v>
      </c>
      <c r="D3392">
        <v>0</v>
      </c>
      <c r="E3392">
        <v>2</v>
      </c>
      <c r="F3392" t="s">
        <v>25</v>
      </c>
      <c r="G3392">
        <v>3</v>
      </c>
      <c r="H3392">
        <v>59.488280000000003</v>
      </c>
      <c r="I3392">
        <v>45.558590000000002</v>
      </c>
      <c r="J3392">
        <v>2.3046880000000001</v>
      </c>
      <c r="K3392">
        <v>46.019530000000003</v>
      </c>
      <c r="L3392" s="3">
        <v>44130.400694444441</v>
      </c>
      <c r="M3392">
        <v>17.18</v>
      </c>
      <c r="N3392" t="s">
        <v>28</v>
      </c>
      <c r="P3392">
        <f>(C3392-Key!$B$1)*24</f>
        <v>0.48333333333721384</v>
      </c>
      <c r="Q3392">
        <f>(Key!$B$2-'17.1'!C3392)*24</f>
        <v>2.4666666666744277</v>
      </c>
      <c r="R3392" s="3">
        <f>C3392-(M3392-Key!$B$5)/(24*Key!$B$6)</f>
        <v>44130.633407407404</v>
      </c>
      <c r="S3392">
        <f>M3392-Key!$B$5</f>
        <v>14.92</v>
      </c>
      <c r="T3392" s="2">
        <f t="shared" si="260"/>
        <v>44129.645833333336</v>
      </c>
      <c r="U3392" t="str">
        <f t="shared" si="261"/>
        <v>10-25-2020 15:30</v>
      </c>
      <c r="V3392">
        <f>IFERROR(IF(W3392=Z3392,VLOOKUP($U3392,[1]C8842!$G$2:$M$145,3,FALSE),0),0)</f>
        <v>0</v>
      </c>
      <c r="W3392">
        <f>VLOOKUP(RIGHT($V$1,5),Key!$A$9:$B$14,2,FALSE)</f>
        <v>10.199999999999999</v>
      </c>
      <c r="X3392">
        <f t="shared" si="264"/>
        <v>0</v>
      </c>
      <c r="Y3392">
        <f>VLOOKUP(RIGHT($X$1,5),Key!$A$9:$B$14,2,FALSE)</f>
        <v>3.7</v>
      </c>
      <c r="Z3392">
        <f t="shared" si="262"/>
        <v>10.199999999999999</v>
      </c>
      <c r="AA3392">
        <f t="shared" si="263"/>
        <v>0</v>
      </c>
    </row>
    <row r="3393" spans="1:27" x14ac:dyDescent="0.3">
      <c r="A3393">
        <v>100067</v>
      </c>
      <c r="B3393">
        <v>230922</v>
      </c>
      <c r="C3393" s="3">
        <v>44130.647222222222</v>
      </c>
      <c r="D3393">
        <v>3</v>
      </c>
      <c r="E3393">
        <v>2</v>
      </c>
      <c r="F3393" t="s">
        <v>26</v>
      </c>
      <c r="G3393">
        <v>1</v>
      </c>
      <c r="H3393">
        <v>66.5625</v>
      </c>
      <c r="I3393">
        <v>19.20703</v>
      </c>
      <c r="J3393">
        <v>1.0078130000000001</v>
      </c>
      <c r="K3393">
        <v>92.039060000000006</v>
      </c>
      <c r="L3393" s="3">
        <v>44130.400694444441</v>
      </c>
      <c r="M3393">
        <v>17.18</v>
      </c>
      <c r="N3393" t="s">
        <v>28</v>
      </c>
      <c r="P3393">
        <f>(C3393-Key!$B$1)*24</f>
        <v>0.48333333333721384</v>
      </c>
      <c r="Q3393">
        <f>(Key!$B$2-'17.1'!C3393)*24</f>
        <v>2.4666666666744277</v>
      </c>
      <c r="R3393" s="3">
        <f>C3393-(M3393-Key!$B$5)/(24*Key!$B$6)</f>
        <v>44130.633407407404</v>
      </c>
      <c r="S3393">
        <f>M3393-Key!$B$5</f>
        <v>14.92</v>
      </c>
      <c r="T3393" s="2">
        <f t="shared" si="260"/>
        <v>44129.645833333336</v>
      </c>
      <c r="U3393" t="str">
        <f t="shared" si="261"/>
        <v>10-25-2020 15:30</v>
      </c>
      <c r="V3393">
        <f>IFERROR(IF(W3393=Z3393,VLOOKUP($U3393,[1]C8842!$G$2:$M$145,3,FALSE),0),0)</f>
        <v>0</v>
      </c>
      <c r="W3393">
        <f>VLOOKUP(RIGHT($V$1,5),Key!$A$9:$B$14,2,FALSE)</f>
        <v>10.199999999999999</v>
      </c>
      <c r="X3393">
        <f t="shared" si="264"/>
        <v>0</v>
      </c>
      <c r="Y3393">
        <f>VLOOKUP(RIGHT($X$1,5),Key!$A$9:$B$14,2,FALSE)</f>
        <v>3.7</v>
      </c>
      <c r="Z3393">
        <f t="shared" si="262"/>
        <v>10.199999999999999</v>
      </c>
      <c r="AA3393">
        <f t="shared" si="263"/>
        <v>0</v>
      </c>
    </row>
    <row r="3394" spans="1:27" x14ac:dyDescent="0.3">
      <c r="A3394">
        <v>100067</v>
      </c>
      <c r="B3394">
        <v>230922</v>
      </c>
      <c r="C3394" s="3">
        <v>44130.647916666669</v>
      </c>
      <c r="D3394">
        <v>3</v>
      </c>
      <c r="E3394">
        <v>2</v>
      </c>
      <c r="F3394" t="s">
        <v>26</v>
      </c>
      <c r="G3394">
        <v>1</v>
      </c>
      <c r="H3394">
        <v>63.414059999999999</v>
      </c>
      <c r="I3394">
        <v>16.34375</v>
      </c>
      <c r="J3394">
        <v>0.9375</v>
      </c>
      <c r="K3394">
        <v>94.039060000000006</v>
      </c>
      <c r="L3394" s="3">
        <v>44130.400694444441</v>
      </c>
      <c r="M3394">
        <v>17.18</v>
      </c>
      <c r="N3394" t="s">
        <v>28</v>
      </c>
      <c r="P3394">
        <f>(C3394-Key!$B$1)*24</f>
        <v>0.50000000005820766</v>
      </c>
      <c r="Q3394">
        <f>(Key!$B$2-'17.1'!C3394)*24</f>
        <v>2.4499999999534339</v>
      </c>
      <c r="R3394" s="3">
        <f>C3394-(M3394-Key!$B$5)/(24*Key!$B$6)</f>
        <v>44130.634101851851</v>
      </c>
      <c r="S3394">
        <f>M3394-Key!$B$5</f>
        <v>14.92</v>
      </c>
      <c r="T3394" s="2">
        <f t="shared" si="260"/>
        <v>44129.645833333336</v>
      </c>
      <c r="U3394" t="str">
        <f t="shared" si="261"/>
        <v>10-25-2020 15:30</v>
      </c>
      <c r="V3394">
        <f>IFERROR(IF(W3394=Z3394,VLOOKUP($U3394,[1]C8842!$G$2:$M$145,3,FALSE),0),0)</f>
        <v>0</v>
      </c>
      <c r="W3394">
        <f>VLOOKUP(RIGHT($V$1,5),Key!$A$9:$B$14,2,FALSE)</f>
        <v>10.199999999999999</v>
      </c>
      <c r="X3394">
        <f t="shared" si="264"/>
        <v>0</v>
      </c>
      <c r="Y3394">
        <f>VLOOKUP(RIGHT($X$1,5),Key!$A$9:$B$14,2,FALSE)</f>
        <v>3.7</v>
      </c>
      <c r="Z3394">
        <f t="shared" si="262"/>
        <v>10.199999999999999</v>
      </c>
      <c r="AA3394">
        <f t="shared" si="263"/>
        <v>0</v>
      </c>
    </row>
    <row r="3395" spans="1:27" x14ac:dyDescent="0.3">
      <c r="A3395">
        <v>100067</v>
      </c>
      <c r="B3395">
        <v>230922</v>
      </c>
      <c r="C3395" s="3">
        <v>44130.647916666669</v>
      </c>
      <c r="D3395">
        <v>0</v>
      </c>
      <c r="E3395">
        <v>2</v>
      </c>
      <c r="F3395" t="s">
        <v>25</v>
      </c>
      <c r="G3395">
        <v>1</v>
      </c>
      <c r="H3395">
        <v>60.363280000000003</v>
      </c>
      <c r="I3395">
        <v>14.339840000000001</v>
      </c>
      <c r="J3395">
        <v>0.89453130000000003</v>
      </c>
      <c r="K3395">
        <v>45.019530000000003</v>
      </c>
      <c r="L3395" s="3">
        <v>44130.400694444441</v>
      </c>
      <c r="M3395">
        <v>17.18</v>
      </c>
      <c r="N3395" t="s">
        <v>28</v>
      </c>
      <c r="P3395">
        <f>(C3395-Key!$B$1)*24</f>
        <v>0.50000000005820766</v>
      </c>
      <c r="Q3395">
        <f>(Key!$B$2-'17.1'!C3395)*24</f>
        <v>2.4499999999534339</v>
      </c>
      <c r="R3395" s="3">
        <f>C3395-(M3395-Key!$B$5)/(24*Key!$B$6)</f>
        <v>44130.634101851851</v>
      </c>
      <c r="S3395">
        <f>M3395-Key!$B$5</f>
        <v>14.92</v>
      </c>
      <c r="T3395" s="2">
        <f t="shared" ref="T3395:T3458" si="265">ROUND(C3395*24*60/10,0)/(24*6)-1</f>
        <v>44129.645833333336</v>
      </c>
      <c r="U3395" t="str">
        <f t="shared" ref="U3395:U3458" si="266">TEXT(T3395,"mm-dd-yyyy hh:mm")</f>
        <v>10-25-2020 15:30</v>
      </c>
      <c r="V3395">
        <f>IFERROR(IF(W3395=Z3395,VLOOKUP($U3395,[1]C8842!$G$2:$M$145,3,FALSE),0),0)</f>
        <v>0</v>
      </c>
      <c r="W3395">
        <f>VLOOKUP(RIGHT($V$1,5),Key!$A$9:$B$14,2,FALSE)</f>
        <v>10.199999999999999</v>
      </c>
      <c r="X3395">
        <f t="shared" si="264"/>
        <v>0</v>
      </c>
      <c r="Y3395">
        <f>VLOOKUP(RIGHT($X$1,5),Key!$A$9:$B$14,2,FALSE)</f>
        <v>3.7</v>
      </c>
      <c r="Z3395">
        <f t="shared" ref="Z3395:Z3458" si="267">M3395-MIN(ABS(Y3395-M3395),ABS(W3395-M3395))</f>
        <v>10.199999999999999</v>
      </c>
      <c r="AA3395">
        <f t="shared" ref="AA3395:AA3458" si="268">SUM(V3395,X3395)</f>
        <v>0</v>
      </c>
    </row>
    <row r="3396" spans="1:27" x14ac:dyDescent="0.3">
      <c r="A3396">
        <v>100067</v>
      </c>
      <c r="B3396">
        <v>230922</v>
      </c>
      <c r="C3396" s="3">
        <v>44130.647916666669</v>
      </c>
      <c r="D3396">
        <v>2</v>
      </c>
      <c r="E3396">
        <v>1</v>
      </c>
      <c r="F3396" t="s">
        <v>26</v>
      </c>
      <c r="G3396">
        <v>4</v>
      </c>
      <c r="H3396">
        <v>67.390630000000002</v>
      </c>
      <c r="I3396">
        <v>59.011719999999997</v>
      </c>
      <c r="J3396">
        <v>2.5664060000000002</v>
      </c>
      <c r="K3396">
        <v>81.035160000000005</v>
      </c>
      <c r="L3396" s="3">
        <v>44130.400694444441</v>
      </c>
      <c r="M3396">
        <v>17.18</v>
      </c>
      <c r="N3396" t="s">
        <v>28</v>
      </c>
      <c r="P3396">
        <f>(C3396-Key!$B$1)*24</f>
        <v>0.50000000005820766</v>
      </c>
      <c r="Q3396">
        <f>(Key!$B$2-'17.1'!C3396)*24</f>
        <v>2.4499999999534339</v>
      </c>
      <c r="R3396" s="3">
        <f>C3396-(M3396-Key!$B$5)/(24*Key!$B$6)</f>
        <v>44130.634101851851</v>
      </c>
      <c r="S3396">
        <f>M3396-Key!$B$5</f>
        <v>14.92</v>
      </c>
      <c r="T3396" s="2">
        <f t="shared" si="265"/>
        <v>44129.645833333336</v>
      </c>
      <c r="U3396" t="str">
        <f t="shared" si="266"/>
        <v>10-25-2020 15:30</v>
      </c>
      <c r="V3396">
        <f>IFERROR(IF(W3396=Z3396,VLOOKUP($U3396,[1]C8842!$G$2:$M$145,3,FALSE),0),0)</f>
        <v>0</v>
      </c>
      <c r="W3396">
        <f>VLOOKUP(RIGHT($V$1,5),Key!$A$9:$B$14,2,FALSE)</f>
        <v>10.199999999999999</v>
      </c>
      <c r="X3396">
        <f t="shared" ref="X3396:X3459" si="269">$X$2</f>
        <v>0</v>
      </c>
      <c r="Y3396">
        <f>VLOOKUP(RIGHT($X$1,5),Key!$A$9:$B$14,2,FALSE)</f>
        <v>3.7</v>
      </c>
      <c r="Z3396">
        <f t="shared" si="267"/>
        <v>10.199999999999999</v>
      </c>
      <c r="AA3396">
        <f t="shared" si="268"/>
        <v>0</v>
      </c>
    </row>
    <row r="3397" spans="1:27" x14ac:dyDescent="0.3">
      <c r="A3397">
        <v>100067</v>
      </c>
      <c r="B3397">
        <v>230922</v>
      </c>
      <c r="C3397" s="3">
        <v>44130.647916666669</v>
      </c>
      <c r="D3397">
        <v>3</v>
      </c>
      <c r="E3397">
        <v>2</v>
      </c>
      <c r="F3397" t="s">
        <v>26</v>
      </c>
      <c r="G3397">
        <v>2</v>
      </c>
      <c r="H3397">
        <v>63.164059999999999</v>
      </c>
      <c r="I3397">
        <v>22.63672</v>
      </c>
      <c r="J3397">
        <v>1.203125</v>
      </c>
      <c r="K3397">
        <v>95.039060000000006</v>
      </c>
      <c r="L3397" s="3">
        <v>44130.400694444441</v>
      </c>
      <c r="M3397">
        <v>17.18</v>
      </c>
      <c r="N3397" t="s">
        <v>28</v>
      </c>
      <c r="P3397">
        <f>(C3397-Key!$B$1)*24</f>
        <v>0.50000000005820766</v>
      </c>
      <c r="Q3397">
        <f>(Key!$B$2-'17.1'!C3397)*24</f>
        <v>2.4499999999534339</v>
      </c>
      <c r="R3397" s="3">
        <f>C3397-(M3397-Key!$B$5)/(24*Key!$B$6)</f>
        <v>44130.634101851851</v>
      </c>
      <c r="S3397">
        <f>M3397-Key!$B$5</f>
        <v>14.92</v>
      </c>
      <c r="T3397" s="2">
        <f t="shared" si="265"/>
        <v>44129.645833333336</v>
      </c>
      <c r="U3397" t="str">
        <f t="shared" si="266"/>
        <v>10-25-2020 15:30</v>
      </c>
      <c r="V3397">
        <f>IFERROR(IF(W3397=Z3397,VLOOKUP($U3397,[1]C8842!$G$2:$M$145,3,FALSE),0),0)</f>
        <v>0</v>
      </c>
      <c r="W3397">
        <f>VLOOKUP(RIGHT($V$1,5),Key!$A$9:$B$14,2,FALSE)</f>
        <v>10.199999999999999</v>
      </c>
      <c r="X3397">
        <f t="shared" si="269"/>
        <v>0</v>
      </c>
      <c r="Y3397">
        <f>VLOOKUP(RIGHT($X$1,5),Key!$A$9:$B$14,2,FALSE)</f>
        <v>3.7</v>
      </c>
      <c r="Z3397">
        <f t="shared" si="267"/>
        <v>10.199999999999999</v>
      </c>
      <c r="AA3397">
        <f t="shared" si="268"/>
        <v>0</v>
      </c>
    </row>
    <row r="3398" spans="1:27" x14ac:dyDescent="0.3">
      <c r="A3398">
        <v>100067</v>
      </c>
      <c r="B3398">
        <v>230922</v>
      </c>
      <c r="C3398" s="3">
        <v>44130.647916666669</v>
      </c>
      <c r="D3398">
        <v>2</v>
      </c>
      <c r="E3398">
        <v>1</v>
      </c>
      <c r="F3398" t="s">
        <v>26</v>
      </c>
      <c r="G3398">
        <v>1</v>
      </c>
      <c r="H3398">
        <v>69.1875</v>
      </c>
      <c r="I3398">
        <v>14.914059999999999</v>
      </c>
      <c r="J3398">
        <v>0.80078130000000003</v>
      </c>
      <c r="K3398">
        <v>80.03125</v>
      </c>
      <c r="L3398" s="3">
        <v>44130.400694444441</v>
      </c>
      <c r="M3398">
        <v>17.18</v>
      </c>
      <c r="N3398" t="s">
        <v>28</v>
      </c>
      <c r="P3398">
        <f>(C3398-Key!$B$1)*24</f>
        <v>0.50000000005820766</v>
      </c>
      <c r="Q3398">
        <f>(Key!$B$2-'17.1'!C3398)*24</f>
        <v>2.4499999999534339</v>
      </c>
      <c r="R3398" s="3">
        <f>C3398-(M3398-Key!$B$5)/(24*Key!$B$6)</f>
        <v>44130.634101851851</v>
      </c>
      <c r="S3398">
        <f>M3398-Key!$B$5</f>
        <v>14.92</v>
      </c>
      <c r="T3398" s="2">
        <f t="shared" si="265"/>
        <v>44129.645833333336</v>
      </c>
      <c r="U3398" t="str">
        <f t="shared" si="266"/>
        <v>10-25-2020 15:30</v>
      </c>
      <c r="V3398">
        <f>IFERROR(IF(W3398=Z3398,VLOOKUP($U3398,[1]C8842!$G$2:$M$145,3,FALSE),0),0)</f>
        <v>0</v>
      </c>
      <c r="W3398">
        <f>VLOOKUP(RIGHT($V$1,5),Key!$A$9:$B$14,2,FALSE)</f>
        <v>10.199999999999999</v>
      </c>
      <c r="X3398">
        <f t="shared" si="269"/>
        <v>0</v>
      </c>
      <c r="Y3398">
        <f>VLOOKUP(RIGHT($X$1,5),Key!$A$9:$B$14,2,FALSE)</f>
        <v>3.7</v>
      </c>
      <c r="Z3398">
        <f t="shared" si="267"/>
        <v>10.199999999999999</v>
      </c>
      <c r="AA3398">
        <f t="shared" si="268"/>
        <v>0</v>
      </c>
    </row>
    <row r="3399" spans="1:27" x14ac:dyDescent="0.3">
      <c r="A3399">
        <v>100067</v>
      </c>
      <c r="B3399">
        <v>230922</v>
      </c>
      <c r="C3399" s="3">
        <v>44130.647916666669</v>
      </c>
      <c r="D3399">
        <v>3</v>
      </c>
      <c r="E3399">
        <v>2</v>
      </c>
      <c r="F3399" t="s">
        <v>26</v>
      </c>
      <c r="G3399">
        <v>4</v>
      </c>
      <c r="H3399">
        <v>64.296880000000002</v>
      </c>
      <c r="I3399">
        <v>74.464839999999995</v>
      </c>
      <c r="J3399">
        <v>3.3320310000000002</v>
      </c>
      <c r="K3399">
        <v>94.039060000000006</v>
      </c>
      <c r="L3399" s="3">
        <v>44130.400694444441</v>
      </c>
      <c r="M3399">
        <v>17.18</v>
      </c>
      <c r="N3399" t="s">
        <v>28</v>
      </c>
      <c r="P3399">
        <f>(C3399-Key!$B$1)*24</f>
        <v>0.50000000005820766</v>
      </c>
      <c r="Q3399">
        <f>(Key!$B$2-'17.1'!C3399)*24</f>
        <v>2.4499999999534339</v>
      </c>
      <c r="R3399" s="3">
        <f>C3399-(M3399-Key!$B$5)/(24*Key!$B$6)</f>
        <v>44130.634101851851</v>
      </c>
      <c r="S3399">
        <f>M3399-Key!$B$5</f>
        <v>14.92</v>
      </c>
      <c r="T3399" s="2">
        <f t="shared" si="265"/>
        <v>44129.645833333336</v>
      </c>
      <c r="U3399" t="str">
        <f t="shared" si="266"/>
        <v>10-25-2020 15:30</v>
      </c>
      <c r="V3399">
        <f>IFERROR(IF(W3399=Z3399,VLOOKUP($U3399,[1]C8842!$G$2:$M$145,3,FALSE),0),0)</f>
        <v>0</v>
      </c>
      <c r="W3399">
        <f>VLOOKUP(RIGHT($V$1,5),Key!$A$9:$B$14,2,FALSE)</f>
        <v>10.199999999999999</v>
      </c>
      <c r="X3399">
        <f t="shared" si="269"/>
        <v>0</v>
      </c>
      <c r="Y3399">
        <f>VLOOKUP(RIGHT($X$1,5),Key!$A$9:$B$14,2,FALSE)</f>
        <v>3.7</v>
      </c>
      <c r="Z3399">
        <f t="shared" si="267"/>
        <v>10.199999999999999</v>
      </c>
      <c r="AA3399">
        <f t="shared" si="268"/>
        <v>0</v>
      </c>
    </row>
    <row r="3400" spans="1:27" x14ac:dyDescent="0.3">
      <c r="A3400">
        <v>100067</v>
      </c>
      <c r="B3400">
        <v>230922</v>
      </c>
      <c r="C3400" s="3">
        <v>44130.647916666669</v>
      </c>
      <c r="D3400">
        <v>2</v>
      </c>
      <c r="E3400">
        <v>1</v>
      </c>
      <c r="F3400" t="s">
        <v>26</v>
      </c>
      <c r="G3400">
        <v>2</v>
      </c>
      <c r="H3400">
        <v>67.277339999999995</v>
      </c>
      <c r="I3400">
        <v>22.70703</v>
      </c>
      <c r="J3400">
        <v>1.1328130000000001</v>
      </c>
      <c r="K3400">
        <v>80.03125</v>
      </c>
      <c r="L3400" s="3">
        <v>44130.400694444441</v>
      </c>
      <c r="M3400">
        <v>17.18</v>
      </c>
      <c r="N3400" t="s">
        <v>28</v>
      </c>
      <c r="P3400">
        <f>(C3400-Key!$B$1)*24</f>
        <v>0.50000000005820766</v>
      </c>
      <c r="Q3400">
        <f>(Key!$B$2-'17.1'!C3400)*24</f>
        <v>2.4499999999534339</v>
      </c>
      <c r="R3400" s="3">
        <f>C3400-(M3400-Key!$B$5)/(24*Key!$B$6)</f>
        <v>44130.634101851851</v>
      </c>
      <c r="S3400">
        <f>M3400-Key!$B$5</f>
        <v>14.92</v>
      </c>
      <c r="T3400" s="2">
        <f t="shared" si="265"/>
        <v>44129.645833333336</v>
      </c>
      <c r="U3400" t="str">
        <f t="shared" si="266"/>
        <v>10-25-2020 15:30</v>
      </c>
      <c r="V3400">
        <f>IFERROR(IF(W3400=Z3400,VLOOKUP($U3400,[1]C8842!$G$2:$M$145,3,FALSE),0),0)</f>
        <v>0</v>
      </c>
      <c r="W3400">
        <f>VLOOKUP(RIGHT($V$1,5),Key!$A$9:$B$14,2,FALSE)</f>
        <v>10.199999999999999</v>
      </c>
      <c r="X3400">
        <f t="shared" si="269"/>
        <v>0</v>
      </c>
      <c r="Y3400">
        <f>VLOOKUP(RIGHT($X$1,5),Key!$A$9:$B$14,2,FALSE)</f>
        <v>3.7</v>
      </c>
      <c r="Z3400">
        <f t="shared" si="267"/>
        <v>10.199999999999999</v>
      </c>
      <c r="AA3400">
        <f t="shared" si="268"/>
        <v>0</v>
      </c>
    </row>
    <row r="3401" spans="1:27" x14ac:dyDescent="0.3">
      <c r="A3401">
        <v>100067</v>
      </c>
      <c r="B3401">
        <v>230922</v>
      </c>
      <c r="C3401" s="3">
        <v>44130.647916666669</v>
      </c>
      <c r="D3401">
        <v>1</v>
      </c>
      <c r="E3401">
        <v>1</v>
      </c>
      <c r="F3401" t="s">
        <v>25</v>
      </c>
      <c r="G3401">
        <v>1</v>
      </c>
      <c r="H3401">
        <v>69.46875</v>
      </c>
      <c r="I3401">
        <v>17.660160000000001</v>
      </c>
      <c r="J3401">
        <v>0.90625</v>
      </c>
      <c r="K3401">
        <v>56.023440000000001</v>
      </c>
      <c r="L3401" s="3">
        <v>44130.400694444441</v>
      </c>
      <c r="M3401">
        <v>17.18</v>
      </c>
      <c r="N3401" t="s">
        <v>28</v>
      </c>
      <c r="P3401">
        <f>(C3401-Key!$B$1)*24</f>
        <v>0.50000000005820766</v>
      </c>
      <c r="Q3401">
        <f>(Key!$B$2-'17.1'!C3401)*24</f>
        <v>2.4499999999534339</v>
      </c>
      <c r="R3401" s="3">
        <f>C3401-(M3401-Key!$B$5)/(24*Key!$B$6)</f>
        <v>44130.634101851851</v>
      </c>
      <c r="S3401">
        <f>M3401-Key!$B$5</f>
        <v>14.92</v>
      </c>
      <c r="T3401" s="2">
        <f t="shared" si="265"/>
        <v>44129.645833333336</v>
      </c>
      <c r="U3401" t="str">
        <f t="shared" si="266"/>
        <v>10-25-2020 15:30</v>
      </c>
      <c r="V3401">
        <f>IFERROR(IF(W3401=Z3401,VLOOKUP($U3401,[1]C8842!$G$2:$M$145,3,FALSE),0),0)</f>
        <v>0</v>
      </c>
      <c r="W3401">
        <f>VLOOKUP(RIGHT($V$1,5),Key!$A$9:$B$14,2,FALSE)</f>
        <v>10.199999999999999</v>
      </c>
      <c r="X3401">
        <f t="shared" si="269"/>
        <v>0</v>
      </c>
      <c r="Y3401">
        <f>VLOOKUP(RIGHT($X$1,5),Key!$A$9:$B$14,2,FALSE)</f>
        <v>3.7</v>
      </c>
      <c r="Z3401">
        <f t="shared" si="267"/>
        <v>10.199999999999999</v>
      </c>
      <c r="AA3401">
        <f t="shared" si="268"/>
        <v>0</v>
      </c>
    </row>
    <row r="3402" spans="1:27" x14ac:dyDescent="0.3">
      <c r="A3402">
        <v>100067</v>
      </c>
      <c r="B3402">
        <v>230922</v>
      </c>
      <c r="C3402" s="3">
        <v>44130.647916666669</v>
      </c>
      <c r="D3402">
        <v>0</v>
      </c>
      <c r="E3402">
        <v>2</v>
      </c>
      <c r="F3402" t="s">
        <v>25</v>
      </c>
      <c r="G3402">
        <v>2</v>
      </c>
      <c r="H3402">
        <v>66.109380000000002</v>
      </c>
      <c r="I3402">
        <v>20.265630000000002</v>
      </c>
      <c r="J3402">
        <v>1.0546880000000001</v>
      </c>
      <c r="K3402">
        <v>46.019530000000003</v>
      </c>
      <c r="L3402" s="3">
        <v>44130.400694444441</v>
      </c>
      <c r="M3402">
        <v>17.18</v>
      </c>
      <c r="N3402" t="s">
        <v>28</v>
      </c>
      <c r="P3402">
        <f>(C3402-Key!$B$1)*24</f>
        <v>0.50000000005820766</v>
      </c>
      <c r="Q3402">
        <f>(Key!$B$2-'17.1'!C3402)*24</f>
        <v>2.4499999999534339</v>
      </c>
      <c r="R3402" s="3">
        <f>C3402-(M3402-Key!$B$5)/(24*Key!$B$6)</f>
        <v>44130.634101851851</v>
      </c>
      <c r="S3402">
        <f>M3402-Key!$B$5</f>
        <v>14.92</v>
      </c>
      <c r="T3402" s="2">
        <f t="shared" si="265"/>
        <v>44129.645833333336</v>
      </c>
      <c r="U3402" t="str">
        <f t="shared" si="266"/>
        <v>10-25-2020 15:30</v>
      </c>
      <c r="V3402">
        <f>IFERROR(IF(W3402=Z3402,VLOOKUP($U3402,[1]C8842!$G$2:$M$145,3,FALSE),0),0)</f>
        <v>0</v>
      </c>
      <c r="W3402">
        <f>VLOOKUP(RIGHT($V$1,5),Key!$A$9:$B$14,2,FALSE)</f>
        <v>10.199999999999999</v>
      </c>
      <c r="X3402">
        <f t="shared" si="269"/>
        <v>0</v>
      </c>
      <c r="Y3402">
        <f>VLOOKUP(RIGHT($X$1,5),Key!$A$9:$B$14,2,FALSE)</f>
        <v>3.7</v>
      </c>
      <c r="Z3402">
        <f t="shared" si="267"/>
        <v>10.199999999999999</v>
      </c>
      <c r="AA3402">
        <f t="shared" si="268"/>
        <v>0</v>
      </c>
    </row>
    <row r="3403" spans="1:27" x14ac:dyDescent="0.3">
      <c r="A3403">
        <v>100067</v>
      </c>
      <c r="B3403">
        <v>230922</v>
      </c>
      <c r="C3403" s="3">
        <v>44130.647916666669</v>
      </c>
      <c r="D3403">
        <v>1</v>
      </c>
      <c r="E3403">
        <v>1</v>
      </c>
      <c r="F3403" t="s">
        <v>25</v>
      </c>
      <c r="G3403">
        <v>2</v>
      </c>
      <c r="H3403">
        <v>68.449219999999997</v>
      </c>
      <c r="I3403">
        <v>20.789059999999999</v>
      </c>
      <c r="J3403">
        <v>1.0390630000000001</v>
      </c>
      <c r="K3403">
        <v>58.023440000000001</v>
      </c>
      <c r="L3403" s="3">
        <v>44130.400694444441</v>
      </c>
      <c r="M3403">
        <v>17.18</v>
      </c>
      <c r="N3403" t="s">
        <v>28</v>
      </c>
      <c r="P3403">
        <f>(C3403-Key!$B$1)*24</f>
        <v>0.50000000005820766</v>
      </c>
      <c r="Q3403">
        <f>(Key!$B$2-'17.1'!C3403)*24</f>
        <v>2.4499999999534339</v>
      </c>
      <c r="R3403" s="3">
        <f>C3403-(M3403-Key!$B$5)/(24*Key!$B$6)</f>
        <v>44130.634101851851</v>
      </c>
      <c r="S3403">
        <f>M3403-Key!$B$5</f>
        <v>14.92</v>
      </c>
      <c r="T3403" s="2">
        <f t="shared" si="265"/>
        <v>44129.645833333336</v>
      </c>
      <c r="U3403" t="str">
        <f t="shared" si="266"/>
        <v>10-25-2020 15:30</v>
      </c>
      <c r="V3403">
        <f>IFERROR(IF(W3403=Z3403,VLOOKUP($U3403,[1]C8842!$G$2:$M$145,3,FALSE),0),0)</f>
        <v>0</v>
      </c>
      <c r="W3403">
        <f>VLOOKUP(RIGHT($V$1,5),Key!$A$9:$B$14,2,FALSE)</f>
        <v>10.199999999999999</v>
      </c>
      <c r="X3403">
        <f t="shared" si="269"/>
        <v>0</v>
      </c>
      <c r="Y3403">
        <f>VLOOKUP(RIGHT($X$1,5),Key!$A$9:$B$14,2,FALSE)</f>
        <v>3.7</v>
      </c>
      <c r="Z3403">
        <f t="shared" si="267"/>
        <v>10.199999999999999</v>
      </c>
      <c r="AA3403">
        <f t="shared" si="268"/>
        <v>0</v>
      </c>
    </row>
    <row r="3404" spans="1:27" x14ac:dyDescent="0.3">
      <c r="A3404">
        <v>100067</v>
      </c>
      <c r="B3404">
        <v>230922</v>
      </c>
      <c r="C3404" s="3">
        <v>44130.647916666669</v>
      </c>
      <c r="D3404">
        <v>2</v>
      </c>
      <c r="E3404">
        <v>1</v>
      </c>
      <c r="F3404" t="s">
        <v>26</v>
      </c>
      <c r="G3404">
        <v>2</v>
      </c>
      <c r="H3404">
        <v>71.359380000000002</v>
      </c>
      <c r="I3404">
        <v>23.21875</v>
      </c>
      <c r="J3404">
        <v>1.0859380000000001</v>
      </c>
      <c r="K3404">
        <v>82.035160000000005</v>
      </c>
      <c r="L3404" s="3">
        <v>44130.400694444441</v>
      </c>
      <c r="M3404">
        <v>17.18</v>
      </c>
      <c r="N3404" t="s">
        <v>28</v>
      </c>
      <c r="P3404">
        <f>(C3404-Key!$B$1)*24</f>
        <v>0.50000000005820766</v>
      </c>
      <c r="Q3404">
        <f>(Key!$B$2-'17.1'!C3404)*24</f>
        <v>2.4499999999534339</v>
      </c>
      <c r="R3404" s="3">
        <f>C3404-(M3404-Key!$B$5)/(24*Key!$B$6)</f>
        <v>44130.634101851851</v>
      </c>
      <c r="S3404">
        <f>M3404-Key!$B$5</f>
        <v>14.92</v>
      </c>
      <c r="T3404" s="2">
        <f t="shared" si="265"/>
        <v>44129.645833333336</v>
      </c>
      <c r="U3404" t="str">
        <f t="shared" si="266"/>
        <v>10-25-2020 15:30</v>
      </c>
      <c r="V3404">
        <f>IFERROR(IF(W3404=Z3404,VLOOKUP($U3404,[1]C8842!$G$2:$M$145,3,FALSE),0),0)</f>
        <v>0</v>
      </c>
      <c r="W3404">
        <f>VLOOKUP(RIGHT($V$1,5),Key!$A$9:$B$14,2,FALSE)</f>
        <v>10.199999999999999</v>
      </c>
      <c r="X3404">
        <f t="shared" si="269"/>
        <v>0</v>
      </c>
      <c r="Y3404">
        <f>VLOOKUP(RIGHT($X$1,5),Key!$A$9:$B$14,2,FALSE)</f>
        <v>3.7</v>
      </c>
      <c r="Z3404">
        <f t="shared" si="267"/>
        <v>10.199999999999999</v>
      </c>
      <c r="AA3404">
        <f t="shared" si="268"/>
        <v>0</v>
      </c>
    </row>
    <row r="3405" spans="1:27" x14ac:dyDescent="0.3">
      <c r="A3405">
        <v>100067</v>
      </c>
      <c r="B3405">
        <v>230922</v>
      </c>
      <c r="C3405" s="3">
        <v>44130.647916666669</v>
      </c>
      <c r="D3405">
        <v>0</v>
      </c>
      <c r="E3405">
        <v>2</v>
      </c>
      <c r="F3405" t="s">
        <v>25</v>
      </c>
      <c r="G3405">
        <v>1</v>
      </c>
      <c r="H3405">
        <v>60.769530000000003</v>
      </c>
      <c r="I3405">
        <v>19.32422</v>
      </c>
      <c r="J3405">
        <v>1.109375</v>
      </c>
      <c r="K3405">
        <v>46.019530000000003</v>
      </c>
      <c r="L3405" s="3">
        <v>44130.400694444441</v>
      </c>
      <c r="M3405">
        <v>17.18</v>
      </c>
      <c r="N3405" t="s">
        <v>28</v>
      </c>
      <c r="P3405">
        <f>(C3405-Key!$B$1)*24</f>
        <v>0.50000000005820766</v>
      </c>
      <c r="Q3405">
        <f>(Key!$B$2-'17.1'!C3405)*24</f>
        <v>2.4499999999534339</v>
      </c>
      <c r="R3405" s="3">
        <f>C3405-(M3405-Key!$B$5)/(24*Key!$B$6)</f>
        <v>44130.634101851851</v>
      </c>
      <c r="S3405">
        <f>M3405-Key!$B$5</f>
        <v>14.92</v>
      </c>
      <c r="T3405" s="2">
        <f t="shared" si="265"/>
        <v>44129.645833333336</v>
      </c>
      <c r="U3405" t="str">
        <f t="shared" si="266"/>
        <v>10-25-2020 15:30</v>
      </c>
      <c r="V3405">
        <f>IFERROR(IF(W3405=Z3405,VLOOKUP($U3405,[1]C8842!$G$2:$M$145,3,FALSE),0),0)</f>
        <v>0</v>
      </c>
      <c r="W3405">
        <f>VLOOKUP(RIGHT($V$1,5),Key!$A$9:$B$14,2,FALSE)</f>
        <v>10.199999999999999</v>
      </c>
      <c r="X3405">
        <f t="shared" si="269"/>
        <v>0</v>
      </c>
      <c r="Y3405">
        <f>VLOOKUP(RIGHT($X$1,5),Key!$A$9:$B$14,2,FALSE)</f>
        <v>3.7</v>
      </c>
      <c r="Z3405">
        <f t="shared" si="267"/>
        <v>10.199999999999999</v>
      </c>
      <c r="AA3405">
        <f t="shared" si="268"/>
        <v>0</v>
      </c>
    </row>
    <row r="3406" spans="1:27" x14ac:dyDescent="0.3">
      <c r="A3406">
        <v>100067</v>
      </c>
      <c r="B3406">
        <v>230922</v>
      </c>
      <c r="C3406" s="3">
        <v>44130.647916666669</v>
      </c>
      <c r="D3406">
        <v>1</v>
      </c>
      <c r="E3406">
        <v>1</v>
      </c>
      <c r="F3406" t="s">
        <v>25</v>
      </c>
      <c r="G3406">
        <v>1</v>
      </c>
      <c r="H3406">
        <v>65.085939999999994</v>
      </c>
      <c r="I3406">
        <v>16.13672</v>
      </c>
      <c r="J3406">
        <v>0.90234380000000003</v>
      </c>
      <c r="K3406">
        <v>58.023440000000001</v>
      </c>
      <c r="L3406" s="3">
        <v>44130.400694444441</v>
      </c>
      <c r="M3406">
        <v>17.18</v>
      </c>
      <c r="N3406" t="s">
        <v>28</v>
      </c>
      <c r="P3406">
        <f>(C3406-Key!$B$1)*24</f>
        <v>0.50000000005820766</v>
      </c>
      <c r="Q3406">
        <f>(Key!$B$2-'17.1'!C3406)*24</f>
        <v>2.4499999999534339</v>
      </c>
      <c r="R3406" s="3">
        <f>C3406-(M3406-Key!$B$5)/(24*Key!$B$6)</f>
        <v>44130.634101851851</v>
      </c>
      <c r="S3406">
        <f>M3406-Key!$B$5</f>
        <v>14.92</v>
      </c>
      <c r="T3406" s="2">
        <f t="shared" si="265"/>
        <v>44129.645833333336</v>
      </c>
      <c r="U3406" t="str">
        <f t="shared" si="266"/>
        <v>10-25-2020 15:30</v>
      </c>
      <c r="V3406">
        <f>IFERROR(IF(W3406=Z3406,VLOOKUP($U3406,[1]C8842!$G$2:$M$145,3,FALSE),0),0)</f>
        <v>0</v>
      </c>
      <c r="W3406">
        <f>VLOOKUP(RIGHT($V$1,5),Key!$A$9:$B$14,2,FALSE)</f>
        <v>10.199999999999999</v>
      </c>
      <c r="X3406">
        <f t="shared" si="269"/>
        <v>0</v>
      </c>
      <c r="Y3406">
        <f>VLOOKUP(RIGHT($X$1,5),Key!$A$9:$B$14,2,FALSE)</f>
        <v>3.7</v>
      </c>
      <c r="Z3406">
        <f t="shared" si="267"/>
        <v>10.199999999999999</v>
      </c>
      <c r="AA3406">
        <f t="shared" si="268"/>
        <v>0</v>
      </c>
    </row>
    <row r="3407" spans="1:27" x14ac:dyDescent="0.3">
      <c r="A3407">
        <v>100067</v>
      </c>
      <c r="B3407">
        <v>230922</v>
      </c>
      <c r="C3407" s="3">
        <v>44130.647916666669</v>
      </c>
      <c r="D3407">
        <v>2</v>
      </c>
      <c r="E3407">
        <v>1</v>
      </c>
      <c r="F3407" t="s">
        <v>26</v>
      </c>
      <c r="G3407">
        <v>1</v>
      </c>
      <c r="H3407">
        <v>70.640630000000002</v>
      </c>
      <c r="I3407">
        <v>15.53125</v>
      </c>
      <c r="J3407">
        <v>0.80859380000000003</v>
      </c>
      <c r="K3407">
        <v>83.035160000000005</v>
      </c>
      <c r="L3407" s="3">
        <v>44130.400694444441</v>
      </c>
      <c r="M3407">
        <v>17.18</v>
      </c>
      <c r="N3407" t="s">
        <v>28</v>
      </c>
      <c r="P3407">
        <f>(C3407-Key!$B$1)*24</f>
        <v>0.50000000005820766</v>
      </c>
      <c r="Q3407">
        <f>(Key!$B$2-'17.1'!C3407)*24</f>
        <v>2.4499999999534339</v>
      </c>
      <c r="R3407" s="3">
        <f>C3407-(M3407-Key!$B$5)/(24*Key!$B$6)</f>
        <v>44130.634101851851</v>
      </c>
      <c r="S3407">
        <f>M3407-Key!$B$5</f>
        <v>14.92</v>
      </c>
      <c r="T3407" s="2">
        <f t="shared" si="265"/>
        <v>44129.645833333336</v>
      </c>
      <c r="U3407" t="str">
        <f t="shared" si="266"/>
        <v>10-25-2020 15:30</v>
      </c>
      <c r="V3407">
        <f>IFERROR(IF(W3407=Z3407,VLOOKUP($U3407,[1]C8842!$G$2:$M$145,3,FALSE),0),0)</f>
        <v>0</v>
      </c>
      <c r="W3407">
        <f>VLOOKUP(RIGHT($V$1,5),Key!$A$9:$B$14,2,FALSE)</f>
        <v>10.199999999999999</v>
      </c>
      <c r="X3407">
        <f t="shared" si="269"/>
        <v>0</v>
      </c>
      <c r="Y3407">
        <f>VLOOKUP(RIGHT($X$1,5),Key!$A$9:$B$14,2,FALSE)</f>
        <v>3.7</v>
      </c>
      <c r="Z3407">
        <f t="shared" si="267"/>
        <v>10.199999999999999</v>
      </c>
      <c r="AA3407">
        <f t="shared" si="268"/>
        <v>0</v>
      </c>
    </row>
    <row r="3408" spans="1:27" x14ac:dyDescent="0.3">
      <c r="A3408">
        <v>100067</v>
      </c>
      <c r="B3408">
        <v>230922</v>
      </c>
      <c r="C3408" s="3">
        <v>44130.647916666669</v>
      </c>
      <c r="D3408">
        <v>0</v>
      </c>
      <c r="E3408">
        <v>2</v>
      </c>
      <c r="F3408" t="s">
        <v>25</v>
      </c>
      <c r="G3408">
        <v>1</v>
      </c>
      <c r="H3408">
        <v>60.980469999999997</v>
      </c>
      <c r="I3408">
        <v>15.152340000000001</v>
      </c>
      <c r="J3408">
        <v>0.921875</v>
      </c>
      <c r="K3408">
        <v>48.019530000000003</v>
      </c>
      <c r="L3408" s="3">
        <v>44130.400694444441</v>
      </c>
      <c r="M3408">
        <v>17.18</v>
      </c>
      <c r="N3408" t="s">
        <v>28</v>
      </c>
      <c r="P3408">
        <f>(C3408-Key!$B$1)*24</f>
        <v>0.50000000005820766</v>
      </c>
      <c r="Q3408">
        <f>(Key!$B$2-'17.1'!C3408)*24</f>
        <v>2.4499999999534339</v>
      </c>
      <c r="R3408" s="3">
        <f>C3408-(M3408-Key!$B$5)/(24*Key!$B$6)</f>
        <v>44130.634101851851</v>
      </c>
      <c r="S3408">
        <f>M3408-Key!$B$5</f>
        <v>14.92</v>
      </c>
      <c r="T3408" s="2">
        <f t="shared" si="265"/>
        <v>44129.645833333336</v>
      </c>
      <c r="U3408" t="str">
        <f t="shared" si="266"/>
        <v>10-25-2020 15:30</v>
      </c>
      <c r="V3408">
        <f>IFERROR(IF(W3408=Z3408,VLOOKUP($U3408,[1]C8842!$G$2:$M$145,3,FALSE),0),0)</f>
        <v>0</v>
      </c>
      <c r="W3408">
        <f>VLOOKUP(RIGHT($V$1,5),Key!$A$9:$B$14,2,FALSE)</f>
        <v>10.199999999999999</v>
      </c>
      <c r="X3408">
        <f t="shared" si="269"/>
        <v>0</v>
      </c>
      <c r="Y3408">
        <f>VLOOKUP(RIGHT($X$1,5),Key!$A$9:$B$14,2,FALSE)</f>
        <v>3.7</v>
      </c>
      <c r="Z3408">
        <f t="shared" si="267"/>
        <v>10.199999999999999</v>
      </c>
      <c r="AA3408">
        <f t="shared" si="268"/>
        <v>0</v>
      </c>
    </row>
    <row r="3409" spans="1:27" x14ac:dyDescent="0.3">
      <c r="A3409">
        <v>100067</v>
      </c>
      <c r="B3409">
        <v>230922</v>
      </c>
      <c r="C3409" s="3">
        <v>44130.647916666669</v>
      </c>
      <c r="D3409">
        <v>2</v>
      </c>
      <c r="E3409">
        <v>1</v>
      </c>
      <c r="F3409" t="s">
        <v>26</v>
      </c>
      <c r="G3409">
        <v>1</v>
      </c>
      <c r="H3409">
        <v>68.613280000000003</v>
      </c>
      <c r="I3409">
        <v>14.121090000000001</v>
      </c>
      <c r="J3409">
        <v>0.77734380000000003</v>
      </c>
      <c r="K3409">
        <v>82.035160000000005</v>
      </c>
      <c r="L3409" s="3">
        <v>44130.400694444441</v>
      </c>
      <c r="M3409">
        <v>17.18</v>
      </c>
      <c r="N3409" t="s">
        <v>28</v>
      </c>
      <c r="P3409">
        <f>(C3409-Key!$B$1)*24</f>
        <v>0.50000000005820766</v>
      </c>
      <c r="Q3409">
        <f>(Key!$B$2-'17.1'!C3409)*24</f>
        <v>2.4499999999534339</v>
      </c>
      <c r="R3409" s="3">
        <f>C3409-(M3409-Key!$B$5)/(24*Key!$B$6)</f>
        <v>44130.634101851851</v>
      </c>
      <c r="S3409">
        <f>M3409-Key!$B$5</f>
        <v>14.92</v>
      </c>
      <c r="T3409" s="2">
        <f t="shared" si="265"/>
        <v>44129.645833333336</v>
      </c>
      <c r="U3409" t="str">
        <f t="shared" si="266"/>
        <v>10-25-2020 15:30</v>
      </c>
      <c r="V3409">
        <f>IFERROR(IF(W3409=Z3409,VLOOKUP($U3409,[1]C8842!$G$2:$M$145,3,FALSE),0),0)</f>
        <v>0</v>
      </c>
      <c r="W3409">
        <f>VLOOKUP(RIGHT($V$1,5),Key!$A$9:$B$14,2,FALSE)</f>
        <v>10.199999999999999</v>
      </c>
      <c r="X3409">
        <f t="shared" si="269"/>
        <v>0</v>
      </c>
      <c r="Y3409">
        <f>VLOOKUP(RIGHT($X$1,5),Key!$A$9:$B$14,2,FALSE)</f>
        <v>3.7</v>
      </c>
      <c r="Z3409">
        <f t="shared" si="267"/>
        <v>10.199999999999999</v>
      </c>
      <c r="AA3409">
        <f t="shared" si="268"/>
        <v>0</v>
      </c>
    </row>
    <row r="3410" spans="1:27" x14ac:dyDescent="0.3">
      <c r="A3410">
        <v>100067</v>
      </c>
      <c r="B3410">
        <v>230922</v>
      </c>
      <c r="C3410" s="3">
        <v>44130.647916666669</v>
      </c>
      <c r="D3410">
        <v>3</v>
      </c>
      <c r="E3410">
        <v>2</v>
      </c>
      <c r="F3410" t="s">
        <v>26</v>
      </c>
      <c r="G3410">
        <v>2</v>
      </c>
      <c r="H3410">
        <v>53.550780000000003</v>
      </c>
      <c r="I3410">
        <v>20.015630000000002</v>
      </c>
      <c r="J3410">
        <v>1.292969</v>
      </c>
      <c r="K3410">
        <v>92.039060000000006</v>
      </c>
      <c r="L3410" s="3">
        <v>44130.400694444441</v>
      </c>
      <c r="M3410">
        <v>17.18</v>
      </c>
      <c r="N3410" t="s">
        <v>28</v>
      </c>
      <c r="P3410">
        <f>(C3410-Key!$B$1)*24</f>
        <v>0.50000000005820766</v>
      </c>
      <c r="Q3410">
        <f>(Key!$B$2-'17.1'!C3410)*24</f>
        <v>2.4499999999534339</v>
      </c>
      <c r="R3410" s="3">
        <f>C3410-(M3410-Key!$B$5)/(24*Key!$B$6)</f>
        <v>44130.634101851851</v>
      </c>
      <c r="S3410">
        <f>M3410-Key!$B$5</f>
        <v>14.92</v>
      </c>
      <c r="T3410" s="2">
        <f t="shared" si="265"/>
        <v>44129.645833333336</v>
      </c>
      <c r="U3410" t="str">
        <f t="shared" si="266"/>
        <v>10-25-2020 15:30</v>
      </c>
      <c r="V3410">
        <f>IFERROR(IF(W3410=Z3410,VLOOKUP($U3410,[1]C8842!$G$2:$M$145,3,FALSE),0),0)</f>
        <v>0</v>
      </c>
      <c r="W3410">
        <f>VLOOKUP(RIGHT($V$1,5),Key!$A$9:$B$14,2,FALSE)</f>
        <v>10.199999999999999</v>
      </c>
      <c r="X3410">
        <f t="shared" si="269"/>
        <v>0</v>
      </c>
      <c r="Y3410">
        <f>VLOOKUP(RIGHT($X$1,5),Key!$A$9:$B$14,2,FALSE)</f>
        <v>3.7</v>
      </c>
      <c r="Z3410">
        <f t="shared" si="267"/>
        <v>10.199999999999999</v>
      </c>
      <c r="AA3410">
        <f t="shared" si="268"/>
        <v>0</v>
      </c>
    </row>
    <row r="3411" spans="1:27" x14ac:dyDescent="0.3">
      <c r="A3411">
        <v>100067</v>
      </c>
      <c r="B3411">
        <v>230922</v>
      </c>
      <c r="C3411" s="3">
        <v>44130.647916666669</v>
      </c>
      <c r="D3411">
        <v>2</v>
      </c>
      <c r="E3411">
        <v>1</v>
      </c>
      <c r="F3411" t="s">
        <v>26</v>
      </c>
      <c r="G3411">
        <v>2</v>
      </c>
      <c r="H3411">
        <v>67.507810000000006</v>
      </c>
      <c r="I3411">
        <v>23.640630000000002</v>
      </c>
      <c r="J3411">
        <v>1.167969</v>
      </c>
      <c r="K3411">
        <v>81.035160000000005</v>
      </c>
      <c r="L3411" s="3">
        <v>44130.400694444441</v>
      </c>
      <c r="M3411">
        <v>17.18</v>
      </c>
      <c r="N3411" t="s">
        <v>28</v>
      </c>
      <c r="P3411">
        <f>(C3411-Key!$B$1)*24</f>
        <v>0.50000000005820766</v>
      </c>
      <c r="Q3411">
        <f>(Key!$B$2-'17.1'!C3411)*24</f>
        <v>2.4499999999534339</v>
      </c>
      <c r="R3411" s="3">
        <f>C3411-(M3411-Key!$B$5)/(24*Key!$B$6)</f>
        <v>44130.634101851851</v>
      </c>
      <c r="S3411">
        <f>M3411-Key!$B$5</f>
        <v>14.92</v>
      </c>
      <c r="T3411" s="2">
        <f t="shared" si="265"/>
        <v>44129.645833333336</v>
      </c>
      <c r="U3411" t="str">
        <f t="shared" si="266"/>
        <v>10-25-2020 15:30</v>
      </c>
      <c r="V3411">
        <f>IFERROR(IF(W3411=Z3411,VLOOKUP($U3411,[1]C8842!$G$2:$M$145,3,FALSE),0),0)</f>
        <v>0</v>
      </c>
      <c r="W3411">
        <f>VLOOKUP(RIGHT($V$1,5),Key!$A$9:$B$14,2,FALSE)</f>
        <v>10.199999999999999</v>
      </c>
      <c r="X3411">
        <f t="shared" si="269"/>
        <v>0</v>
      </c>
      <c r="Y3411">
        <f>VLOOKUP(RIGHT($X$1,5),Key!$A$9:$B$14,2,FALSE)</f>
        <v>3.7</v>
      </c>
      <c r="Z3411">
        <f t="shared" si="267"/>
        <v>10.199999999999999</v>
      </c>
      <c r="AA3411">
        <f t="shared" si="268"/>
        <v>0</v>
      </c>
    </row>
    <row r="3412" spans="1:27" x14ac:dyDescent="0.3">
      <c r="A3412">
        <v>100067</v>
      </c>
      <c r="B3412">
        <v>230922</v>
      </c>
      <c r="C3412" s="3">
        <v>44130.647916666669</v>
      </c>
      <c r="D3412">
        <v>3</v>
      </c>
      <c r="E3412">
        <v>2</v>
      </c>
      <c r="F3412" t="s">
        <v>26</v>
      </c>
      <c r="G3412">
        <v>1</v>
      </c>
      <c r="H3412">
        <v>54.703130000000002</v>
      </c>
      <c r="I3412">
        <v>18.98828</v>
      </c>
      <c r="J3412">
        <v>1.214844</v>
      </c>
      <c r="K3412">
        <v>94.039060000000006</v>
      </c>
      <c r="L3412" s="3">
        <v>44130.400694444441</v>
      </c>
      <c r="M3412">
        <v>17.18</v>
      </c>
      <c r="N3412" t="s">
        <v>28</v>
      </c>
      <c r="P3412">
        <f>(C3412-Key!$B$1)*24</f>
        <v>0.50000000005820766</v>
      </c>
      <c r="Q3412">
        <f>(Key!$B$2-'17.1'!C3412)*24</f>
        <v>2.4499999999534339</v>
      </c>
      <c r="R3412" s="3">
        <f>C3412-(M3412-Key!$B$5)/(24*Key!$B$6)</f>
        <v>44130.634101851851</v>
      </c>
      <c r="S3412">
        <f>M3412-Key!$B$5</f>
        <v>14.92</v>
      </c>
      <c r="T3412" s="2">
        <f t="shared" si="265"/>
        <v>44129.645833333336</v>
      </c>
      <c r="U3412" t="str">
        <f t="shared" si="266"/>
        <v>10-25-2020 15:30</v>
      </c>
      <c r="V3412">
        <f>IFERROR(IF(W3412=Z3412,VLOOKUP($U3412,[1]C8842!$G$2:$M$145,3,FALSE),0),0)</f>
        <v>0</v>
      </c>
      <c r="W3412">
        <f>VLOOKUP(RIGHT($V$1,5),Key!$A$9:$B$14,2,FALSE)</f>
        <v>10.199999999999999</v>
      </c>
      <c r="X3412">
        <f t="shared" si="269"/>
        <v>0</v>
      </c>
      <c r="Y3412">
        <f>VLOOKUP(RIGHT($X$1,5),Key!$A$9:$B$14,2,FALSE)</f>
        <v>3.7</v>
      </c>
      <c r="Z3412">
        <f t="shared" si="267"/>
        <v>10.199999999999999</v>
      </c>
      <c r="AA3412">
        <f t="shared" si="268"/>
        <v>0</v>
      </c>
    </row>
    <row r="3413" spans="1:27" x14ac:dyDescent="0.3">
      <c r="A3413">
        <v>100067</v>
      </c>
      <c r="B3413">
        <v>230922</v>
      </c>
      <c r="C3413" s="3">
        <v>44130.647916666669</v>
      </c>
      <c r="D3413">
        <v>0</v>
      </c>
      <c r="E3413">
        <v>2</v>
      </c>
      <c r="F3413" t="s">
        <v>25</v>
      </c>
      <c r="G3413">
        <v>1</v>
      </c>
      <c r="H3413">
        <v>60.640630000000002</v>
      </c>
      <c r="I3413">
        <v>15.04688</v>
      </c>
      <c r="J3413">
        <v>0.921875</v>
      </c>
      <c r="K3413">
        <v>46.019530000000003</v>
      </c>
      <c r="L3413" s="3">
        <v>44130.400694444441</v>
      </c>
      <c r="M3413">
        <v>17.18</v>
      </c>
      <c r="N3413" t="s">
        <v>28</v>
      </c>
      <c r="P3413">
        <f>(C3413-Key!$B$1)*24</f>
        <v>0.50000000005820766</v>
      </c>
      <c r="Q3413">
        <f>(Key!$B$2-'17.1'!C3413)*24</f>
        <v>2.4499999999534339</v>
      </c>
      <c r="R3413" s="3">
        <f>C3413-(M3413-Key!$B$5)/(24*Key!$B$6)</f>
        <v>44130.634101851851</v>
      </c>
      <c r="S3413">
        <f>M3413-Key!$B$5</f>
        <v>14.92</v>
      </c>
      <c r="T3413" s="2">
        <f t="shared" si="265"/>
        <v>44129.645833333336</v>
      </c>
      <c r="U3413" t="str">
        <f t="shared" si="266"/>
        <v>10-25-2020 15:30</v>
      </c>
      <c r="V3413">
        <f>IFERROR(IF(W3413=Z3413,VLOOKUP($U3413,[1]C8842!$G$2:$M$145,3,FALSE),0),0)</f>
        <v>0</v>
      </c>
      <c r="W3413">
        <f>VLOOKUP(RIGHT($V$1,5),Key!$A$9:$B$14,2,FALSE)</f>
        <v>10.199999999999999</v>
      </c>
      <c r="X3413">
        <f t="shared" si="269"/>
        <v>0</v>
      </c>
      <c r="Y3413">
        <f>VLOOKUP(RIGHT($X$1,5),Key!$A$9:$B$14,2,FALSE)</f>
        <v>3.7</v>
      </c>
      <c r="Z3413">
        <f t="shared" si="267"/>
        <v>10.199999999999999</v>
      </c>
      <c r="AA3413">
        <f t="shared" si="268"/>
        <v>0</v>
      </c>
    </row>
    <row r="3414" spans="1:27" x14ac:dyDescent="0.3">
      <c r="A3414">
        <v>100067</v>
      </c>
      <c r="B3414">
        <v>230922</v>
      </c>
      <c r="C3414" s="3">
        <v>44130.647916666669</v>
      </c>
      <c r="D3414">
        <v>2</v>
      </c>
      <c r="E3414">
        <v>1</v>
      </c>
      <c r="F3414" t="s">
        <v>26</v>
      </c>
      <c r="G3414">
        <v>2</v>
      </c>
      <c r="H3414">
        <v>64.519530000000003</v>
      </c>
      <c r="I3414">
        <v>23.410160000000001</v>
      </c>
      <c r="J3414">
        <v>1.2109380000000001</v>
      </c>
      <c r="K3414">
        <v>80.03125</v>
      </c>
      <c r="L3414" s="3">
        <v>44130.400694444441</v>
      </c>
      <c r="M3414">
        <v>17.18</v>
      </c>
      <c r="N3414" t="s">
        <v>28</v>
      </c>
      <c r="P3414">
        <f>(C3414-Key!$B$1)*24</f>
        <v>0.50000000005820766</v>
      </c>
      <c r="Q3414">
        <f>(Key!$B$2-'17.1'!C3414)*24</f>
        <v>2.4499999999534339</v>
      </c>
      <c r="R3414" s="3">
        <f>C3414-(M3414-Key!$B$5)/(24*Key!$B$6)</f>
        <v>44130.634101851851</v>
      </c>
      <c r="S3414">
        <f>M3414-Key!$B$5</f>
        <v>14.92</v>
      </c>
      <c r="T3414" s="2">
        <f t="shared" si="265"/>
        <v>44129.645833333336</v>
      </c>
      <c r="U3414" t="str">
        <f t="shared" si="266"/>
        <v>10-25-2020 15:30</v>
      </c>
      <c r="V3414">
        <f>IFERROR(IF(W3414=Z3414,VLOOKUP($U3414,[1]C8842!$G$2:$M$145,3,FALSE),0),0)</f>
        <v>0</v>
      </c>
      <c r="W3414">
        <f>VLOOKUP(RIGHT($V$1,5),Key!$A$9:$B$14,2,FALSE)</f>
        <v>10.199999999999999</v>
      </c>
      <c r="X3414">
        <f t="shared" si="269"/>
        <v>0</v>
      </c>
      <c r="Y3414">
        <f>VLOOKUP(RIGHT($X$1,5),Key!$A$9:$B$14,2,FALSE)</f>
        <v>3.7</v>
      </c>
      <c r="Z3414">
        <f t="shared" si="267"/>
        <v>10.199999999999999</v>
      </c>
      <c r="AA3414">
        <f t="shared" si="268"/>
        <v>0</v>
      </c>
    </row>
    <row r="3415" spans="1:27" x14ac:dyDescent="0.3">
      <c r="A3415">
        <v>100067</v>
      </c>
      <c r="B3415">
        <v>230922</v>
      </c>
      <c r="C3415" s="3">
        <v>44130.647916666669</v>
      </c>
      <c r="D3415">
        <v>3</v>
      </c>
      <c r="E3415">
        <v>2</v>
      </c>
      <c r="F3415" t="s">
        <v>26</v>
      </c>
      <c r="G3415">
        <v>2</v>
      </c>
      <c r="H3415">
        <v>53.945309999999999</v>
      </c>
      <c r="I3415">
        <v>22.515630000000002</v>
      </c>
      <c r="J3415">
        <v>1.40625</v>
      </c>
      <c r="K3415">
        <v>94.039060000000006</v>
      </c>
      <c r="L3415" s="3">
        <v>44130.400694444441</v>
      </c>
      <c r="M3415">
        <v>17.18</v>
      </c>
      <c r="N3415" t="s">
        <v>28</v>
      </c>
      <c r="P3415">
        <f>(C3415-Key!$B$1)*24</f>
        <v>0.50000000005820766</v>
      </c>
      <c r="Q3415">
        <f>(Key!$B$2-'17.1'!C3415)*24</f>
        <v>2.4499999999534339</v>
      </c>
      <c r="R3415" s="3">
        <f>C3415-(M3415-Key!$B$5)/(24*Key!$B$6)</f>
        <v>44130.634101851851</v>
      </c>
      <c r="S3415">
        <f>M3415-Key!$B$5</f>
        <v>14.92</v>
      </c>
      <c r="T3415" s="2">
        <f t="shared" si="265"/>
        <v>44129.645833333336</v>
      </c>
      <c r="U3415" t="str">
        <f t="shared" si="266"/>
        <v>10-25-2020 15:30</v>
      </c>
      <c r="V3415">
        <f>IFERROR(IF(W3415=Z3415,VLOOKUP($U3415,[1]C8842!$G$2:$M$145,3,FALSE),0),0)</f>
        <v>0</v>
      </c>
      <c r="W3415">
        <f>VLOOKUP(RIGHT($V$1,5),Key!$A$9:$B$14,2,FALSE)</f>
        <v>10.199999999999999</v>
      </c>
      <c r="X3415">
        <f t="shared" si="269"/>
        <v>0</v>
      </c>
      <c r="Y3415">
        <f>VLOOKUP(RIGHT($X$1,5),Key!$A$9:$B$14,2,FALSE)</f>
        <v>3.7</v>
      </c>
      <c r="Z3415">
        <f t="shared" si="267"/>
        <v>10.199999999999999</v>
      </c>
      <c r="AA3415">
        <f t="shared" si="268"/>
        <v>0</v>
      </c>
    </row>
    <row r="3416" spans="1:27" x14ac:dyDescent="0.3">
      <c r="A3416">
        <v>100067</v>
      </c>
      <c r="B3416">
        <v>230922</v>
      </c>
      <c r="C3416" s="3">
        <v>44130.647916666669</v>
      </c>
      <c r="D3416">
        <v>0</v>
      </c>
      <c r="E3416">
        <v>2</v>
      </c>
      <c r="F3416" t="s">
        <v>25</v>
      </c>
      <c r="G3416">
        <v>5</v>
      </c>
      <c r="H3416">
        <v>63.003909999999998</v>
      </c>
      <c r="I3416">
        <v>94.996089999999995</v>
      </c>
      <c r="J3416">
        <v>4.265625</v>
      </c>
      <c r="K3416">
        <v>46.019530000000003</v>
      </c>
      <c r="L3416" s="3">
        <v>44130.400694444441</v>
      </c>
      <c r="M3416">
        <v>17.18</v>
      </c>
      <c r="N3416" t="s">
        <v>28</v>
      </c>
      <c r="P3416">
        <f>(C3416-Key!$B$1)*24</f>
        <v>0.50000000005820766</v>
      </c>
      <c r="Q3416">
        <f>(Key!$B$2-'17.1'!C3416)*24</f>
        <v>2.4499999999534339</v>
      </c>
      <c r="R3416" s="3">
        <f>C3416-(M3416-Key!$B$5)/(24*Key!$B$6)</f>
        <v>44130.634101851851</v>
      </c>
      <c r="S3416">
        <f>M3416-Key!$B$5</f>
        <v>14.92</v>
      </c>
      <c r="T3416" s="2">
        <f t="shared" si="265"/>
        <v>44129.645833333336</v>
      </c>
      <c r="U3416" t="str">
        <f t="shared" si="266"/>
        <v>10-25-2020 15:30</v>
      </c>
      <c r="V3416">
        <f>IFERROR(IF(W3416=Z3416,VLOOKUP($U3416,[1]C8842!$G$2:$M$145,3,FALSE),0),0)</f>
        <v>0</v>
      </c>
      <c r="W3416">
        <f>VLOOKUP(RIGHT($V$1,5),Key!$A$9:$B$14,2,FALSE)</f>
        <v>10.199999999999999</v>
      </c>
      <c r="X3416">
        <f t="shared" si="269"/>
        <v>0</v>
      </c>
      <c r="Y3416">
        <f>VLOOKUP(RIGHT($X$1,5),Key!$A$9:$B$14,2,FALSE)</f>
        <v>3.7</v>
      </c>
      <c r="Z3416">
        <f t="shared" si="267"/>
        <v>10.199999999999999</v>
      </c>
      <c r="AA3416">
        <f t="shared" si="268"/>
        <v>0</v>
      </c>
    </row>
    <row r="3417" spans="1:27" x14ac:dyDescent="0.3">
      <c r="A3417">
        <v>100067</v>
      </c>
      <c r="B3417">
        <v>230922</v>
      </c>
      <c r="C3417" s="3">
        <v>44130.647916666669</v>
      </c>
      <c r="D3417">
        <v>3</v>
      </c>
      <c r="E3417">
        <v>2</v>
      </c>
      <c r="F3417" t="s">
        <v>26</v>
      </c>
      <c r="G3417">
        <v>1</v>
      </c>
      <c r="H3417">
        <v>62.820309999999999</v>
      </c>
      <c r="I3417">
        <v>19.44922</v>
      </c>
      <c r="J3417">
        <v>1.078125</v>
      </c>
      <c r="K3417">
        <v>96.039060000000006</v>
      </c>
      <c r="L3417" s="3">
        <v>44130.400694444441</v>
      </c>
      <c r="M3417">
        <v>17.18</v>
      </c>
      <c r="N3417" t="s">
        <v>28</v>
      </c>
      <c r="P3417">
        <f>(C3417-Key!$B$1)*24</f>
        <v>0.50000000005820766</v>
      </c>
      <c r="Q3417">
        <f>(Key!$B$2-'17.1'!C3417)*24</f>
        <v>2.4499999999534339</v>
      </c>
      <c r="R3417" s="3">
        <f>C3417-(M3417-Key!$B$5)/(24*Key!$B$6)</f>
        <v>44130.634101851851</v>
      </c>
      <c r="S3417">
        <f>M3417-Key!$B$5</f>
        <v>14.92</v>
      </c>
      <c r="T3417" s="2">
        <f t="shared" si="265"/>
        <v>44129.645833333336</v>
      </c>
      <c r="U3417" t="str">
        <f t="shared" si="266"/>
        <v>10-25-2020 15:30</v>
      </c>
      <c r="V3417">
        <f>IFERROR(IF(W3417=Z3417,VLOOKUP($U3417,[1]C8842!$G$2:$M$145,3,FALSE),0),0)</f>
        <v>0</v>
      </c>
      <c r="W3417">
        <f>VLOOKUP(RIGHT($V$1,5),Key!$A$9:$B$14,2,FALSE)</f>
        <v>10.199999999999999</v>
      </c>
      <c r="X3417">
        <f t="shared" si="269"/>
        <v>0</v>
      </c>
      <c r="Y3417">
        <f>VLOOKUP(RIGHT($X$1,5),Key!$A$9:$B$14,2,FALSE)</f>
        <v>3.7</v>
      </c>
      <c r="Z3417">
        <f t="shared" si="267"/>
        <v>10.199999999999999</v>
      </c>
      <c r="AA3417">
        <f t="shared" si="268"/>
        <v>0</v>
      </c>
    </row>
    <row r="3418" spans="1:27" x14ac:dyDescent="0.3">
      <c r="A3418">
        <v>100067</v>
      </c>
      <c r="B3418">
        <v>230922</v>
      </c>
      <c r="C3418" s="3">
        <v>44130.648611111108</v>
      </c>
      <c r="D3418">
        <v>2</v>
      </c>
      <c r="E3418">
        <v>1</v>
      </c>
      <c r="F3418" t="s">
        <v>26</v>
      </c>
      <c r="G3418">
        <v>3</v>
      </c>
      <c r="H3418">
        <v>70.542969999999997</v>
      </c>
      <c r="I3418">
        <v>31.76953</v>
      </c>
      <c r="J3418">
        <v>1.421875</v>
      </c>
      <c r="K3418">
        <v>81.035160000000005</v>
      </c>
      <c r="L3418" s="3">
        <v>44130.400694444441</v>
      </c>
      <c r="M3418">
        <v>17.18</v>
      </c>
      <c r="N3418" t="s">
        <v>28</v>
      </c>
      <c r="P3418">
        <f>(C3418-Key!$B$1)*24</f>
        <v>0.5166666666045785</v>
      </c>
      <c r="Q3418">
        <f>(Key!$B$2-'17.1'!C3418)*24</f>
        <v>2.433333333407063</v>
      </c>
      <c r="R3418" s="3">
        <f>C3418-(M3418-Key!$B$5)/(24*Key!$B$6)</f>
        <v>44130.63479629629</v>
      </c>
      <c r="S3418">
        <f>M3418-Key!$B$5</f>
        <v>14.92</v>
      </c>
      <c r="T3418" s="2">
        <f t="shared" si="265"/>
        <v>44129.645833333336</v>
      </c>
      <c r="U3418" t="str">
        <f t="shared" si="266"/>
        <v>10-25-2020 15:30</v>
      </c>
      <c r="V3418">
        <f>IFERROR(IF(W3418=Z3418,VLOOKUP($U3418,[1]C8842!$G$2:$M$145,3,FALSE),0),0)</f>
        <v>0</v>
      </c>
      <c r="W3418">
        <f>VLOOKUP(RIGHT($V$1,5),Key!$A$9:$B$14,2,FALSE)</f>
        <v>10.199999999999999</v>
      </c>
      <c r="X3418">
        <f t="shared" si="269"/>
        <v>0</v>
      </c>
      <c r="Y3418">
        <f>VLOOKUP(RIGHT($X$1,5),Key!$A$9:$B$14,2,FALSE)</f>
        <v>3.7</v>
      </c>
      <c r="Z3418">
        <f t="shared" si="267"/>
        <v>10.199999999999999</v>
      </c>
      <c r="AA3418">
        <f t="shared" si="268"/>
        <v>0</v>
      </c>
    </row>
    <row r="3419" spans="1:27" x14ac:dyDescent="0.3">
      <c r="A3419">
        <v>100067</v>
      </c>
      <c r="B3419">
        <v>230922</v>
      </c>
      <c r="C3419" s="3">
        <v>44130.648611111108</v>
      </c>
      <c r="D3419">
        <v>3</v>
      </c>
      <c r="E3419">
        <v>2</v>
      </c>
      <c r="F3419" t="s">
        <v>26</v>
      </c>
      <c r="G3419">
        <v>3</v>
      </c>
      <c r="H3419">
        <v>64.84375</v>
      </c>
      <c r="I3419">
        <v>36.558590000000002</v>
      </c>
      <c r="J3419">
        <v>1.746094</v>
      </c>
      <c r="K3419">
        <v>94.039060000000006</v>
      </c>
      <c r="L3419" s="3">
        <v>44130.400694444441</v>
      </c>
      <c r="M3419">
        <v>17.18</v>
      </c>
      <c r="N3419" t="s">
        <v>28</v>
      </c>
      <c r="P3419">
        <f>(C3419-Key!$B$1)*24</f>
        <v>0.5166666666045785</v>
      </c>
      <c r="Q3419">
        <f>(Key!$B$2-'17.1'!C3419)*24</f>
        <v>2.433333333407063</v>
      </c>
      <c r="R3419" s="3">
        <f>C3419-(M3419-Key!$B$5)/(24*Key!$B$6)</f>
        <v>44130.63479629629</v>
      </c>
      <c r="S3419">
        <f>M3419-Key!$B$5</f>
        <v>14.92</v>
      </c>
      <c r="T3419" s="2">
        <f t="shared" si="265"/>
        <v>44129.645833333336</v>
      </c>
      <c r="U3419" t="str">
        <f t="shared" si="266"/>
        <v>10-25-2020 15:30</v>
      </c>
      <c r="V3419">
        <f>IFERROR(IF(W3419=Z3419,VLOOKUP($U3419,[1]C8842!$G$2:$M$145,3,FALSE),0),0)</f>
        <v>0</v>
      </c>
      <c r="W3419">
        <f>VLOOKUP(RIGHT($V$1,5),Key!$A$9:$B$14,2,FALSE)</f>
        <v>10.199999999999999</v>
      </c>
      <c r="X3419">
        <f t="shared" si="269"/>
        <v>0</v>
      </c>
      <c r="Y3419">
        <f>VLOOKUP(RIGHT($X$1,5),Key!$A$9:$B$14,2,FALSE)</f>
        <v>3.7</v>
      </c>
      <c r="Z3419">
        <f t="shared" si="267"/>
        <v>10.199999999999999</v>
      </c>
      <c r="AA3419">
        <f t="shared" si="268"/>
        <v>0</v>
      </c>
    </row>
    <row r="3420" spans="1:27" x14ac:dyDescent="0.3">
      <c r="A3420">
        <v>100067</v>
      </c>
      <c r="B3420">
        <v>230922</v>
      </c>
      <c r="C3420" s="3">
        <v>44130.648611111108</v>
      </c>
      <c r="D3420">
        <v>0</v>
      </c>
      <c r="E3420">
        <v>2</v>
      </c>
      <c r="F3420" t="s">
        <v>25</v>
      </c>
      <c r="G3420">
        <v>3</v>
      </c>
      <c r="H3420">
        <v>54.519530000000003</v>
      </c>
      <c r="I3420">
        <v>35.40625</v>
      </c>
      <c r="J3420">
        <v>2.0195310000000002</v>
      </c>
      <c r="K3420">
        <v>47.019530000000003</v>
      </c>
      <c r="L3420" s="3">
        <v>44130.400694444441</v>
      </c>
      <c r="M3420">
        <v>17.18</v>
      </c>
      <c r="N3420" t="s">
        <v>28</v>
      </c>
      <c r="P3420">
        <f>(C3420-Key!$B$1)*24</f>
        <v>0.5166666666045785</v>
      </c>
      <c r="Q3420">
        <f>(Key!$B$2-'17.1'!C3420)*24</f>
        <v>2.433333333407063</v>
      </c>
      <c r="R3420" s="3">
        <f>C3420-(M3420-Key!$B$5)/(24*Key!$B$6)</f>
        <v>44130.63479629629</v>
      </c>
      <c r="S3420">
        <f>M3420-Key!$B$5</f>
        <v>14.92</v>
      </c>
      <c r="T3420" s="2">
        <f t="shared" si="265"/>
        <v>44129.645833333336</v>
      </c>
      <c r="U3420" t="str">
        <f t="shared" si="266"/>
        <v>10-25-2020 15:30</v>
      </c>
      <c r="V3420">
        <f>IFERROR(IF(W3420=Z3420,VLOOKUP($U3420,[1]C8842!$G$2:$M$145,3,FALSE),0),0)</f>
        <v>0</v>
      </c>
      <c r="W3420">
        <f>VLOOKUP(RIGHT($V$1,5),Key!$A$9:$B$14,2,FALSE)</f>
        <v>10.199999999999999</v>
      </c>
      <c r="X3420">
        <f t="shared" si="269"/>
        <v>0</v>
      </c>
      <c r="Y3420">
        <f>VLOOKUP(RIGHT($X$1,5),Key!$A$9:$B$14,2,FALSE)</f>
        <v>3.7</v>
      </c>
      <c r="Z3420">
        <f t="shared" si="267"/>
        <v>10.199999999999999</v>
      </c>
      <c r="AA3420">
        <f t="shared" si="268"/>
        <v>0</v>
      </c>
    </row>
    <row r="3421" spans="1:27" x14ac:dyDescent="0.3">
      <c r="A3421">
        <v>100067</v>
      </c>
      <c r="B3421">
        <v>230922</v>
      </c>
      <c r="C3421" s="3">
        <v>44130.648611111108</v>
      </c>
      <c r="D3421">
        <v>0</v>
      </c>
      <c r="E3421">
        <v>2</v>
      </c>
      <c r="F3421" t="s">
        <v>25</v>
      </c>
      <c r="G3421">
        <v>1</v>
      </c>
      <c r="H3421">
        <v>60.066409999999998</v>
      </c>
      <c r="I3421">
        <v>18.1875</v>
      </c>
      <c r="J3421">
        <v>1.0703130000000001</v>
      </c>
      <c r="K3421">
        <v>46.019530000000003</v>
      </c>
      <c r="L3421" s="3">
        <v>44130.400694444441</v>
      </c>
      <c r="M3421">
        <v>17.18</v>
      </c>
      <c r="N3421" t="s">
        <v>28</v>
      </c>
      <c r="P3421">
        <f>(C3421-Key!$B$1)*24</f>
        <v>0.5166666666045785</v>
      </c>
      <c r="Q3421">
        <f>(Key!$B$2-'17.1'!C3421)*24</f>
        <v>2.433333333407063</v>
      </c>
      <c r="R3421" s="3">
        <f>C3421-(M3421-Key!$B$5)/(24*Key!$B$6)</f>
        <v>44130.63479629629</v>
      </c>
      <c r="S3421">
        <f>M3421-Key!$B$5</f>
        <v>14.92</v>
      </c>
      <c r="T3421" s="2">
        <f t="shared" si="265"/>
        <v>44129.645833333336</v>
      </c>
      <c r="U3421" t="str">
        <f t="shared" si="266"/>
        <v>10-25-2020 15:30</v>
      </c>
      <c r="V3421">
        <f>IFERROR(IF(W3421=Z3421,VLOOKUP($U3421,[1]C8842!$G$2:$M$145,3,FALSE),0),0)</f>
        <v>0</v>
      </c>
      <c r="W3421">
        <f>VLOOKUP(RIGHT($V$1,5),Key!$A$9:$B$14,2,FALSE)</f>
        <v>10.199999999999999</v>
      </c>
      <c r="X3421">
        <f t="shared" si="269"/>
        <v>0</v>
      </c>
      <c r="Y3421">
        <f>VLOOKUP(RIGHT($X$1,5),Key!$A$9:$B$14,2,FALSE)</f>
        <v>3.7</v>
      </c>
      <c r="Z3421">
        <f t="shared" si="267"/>
        <v>10.199999999999999</v>
      </c>
      <c r="AA3421">
        <f t="shared" si="268"/>
        <v>0</v>
      </c>
    </row>
    <row r="3422" spans="1:27" x14ac:dyDescent="0.3">
      <c r="A3422">
        <v>100067</v>
      </c>
      <c r="B3422">
        <v>230922</v>
      </c>
      <c r="C3422" s="3">
        <v>44130.648611111108</v>
      </c>
      <c r="D3422">
        <v>3</v>
      </c>
      <c r="E3422">
        <v>2</v>
      </c>
      <c r="F3422" t="s">
        <v>26</v>
      </c>
      <c r="G3422">
        <v>4</v>
      </c>
      <c r="H3422">
        <v>73.96875</v>
      </c>
      <c r="I3422">
        <v>78.035160000000005</v>
      </c>
      <c r="J3422">
        <v>3.0234380000000001</v>
      </c>
      <c r="K3422">
        <v>92.039060000000006</v>
      </c>
      <c r="L3422" s="3">
        <v>44130.400694444441</v>
      </c>
      <c r="M3422">
        <v>17.18</v>
      </c>
      <c r="N3422" t="s">
        <v>28</v>
      </c>
      <c r="P3422">
        <f>(C3422-Key!$B$1)*24</f>
        <v>0.5166666666045785</v>
      </c>
      <c r="Q3422">
        <f>(Key!$B$2-'17.1'!C3422)*24</f>
        <v>2.433333333407063</v>
      </c>
      <c r="R3422" s="3">
        <f>C3422-(M3422-Key!$B$5)/(24*Key!$B$6)</f>
        <v>44130.63479629629</v>
      </c>
      <c r="S3422">
        <f>M3422-Key!$B$5</f>
        <v>14.92</v>
      </c>
      <c r="T3422" s="2">
        <f t="shared" si="265"/>
        <v>44129.645833333336</v>
      </c>
      <c r="U3422" t="str">
        <f t="shared" si="266"/>
        <v>10-25-2020 15:30</v>
      </c>
      <c r="V3422">
        <f>IFERROR(IF(W3422=Z3422,VLOOKUP($U3422,[1]C8842!$G$2:$M$145,3,FALSE),0),0)</f>
        <v>0</v>
      </c>
      <c r="W3422">
        <f>VLOOKUP(RIGHT($V$1,5),Key!$A$9:$B$14,2,FALSE)</f>
        <v>10.199999999999999</v>
      </c>
      <c r="X3422">
        <f t="shared" si="269"/>
        <v>0</v>
      </c>
      <c r="Y3422">
        <f>VLOOKUP(RIGHT($X$1,5),Key!$A$9:$B$14,2,FALSE)</f>
        <v>3.7</v>
      </c>
      <c r="Z3422">
        <f t="shared" si="267"/>
        <v>10.199999999999999</v>
      </c>
      <c r="AA3422">
        <f t="shared" si="268"/>
        <v>0</v>
      </c>
    </row>
    <row r="3423" spans="1:27" x14ac:dyDescent="0.3">
      <c r="A3423">
        <v>100067</v>
      </c>
      <c r="B3423">
        <v>230922</v>
      </c>
      <c r="C3423" s="3">
        <v>44130.648611111108</v>
      </c>
      <c r="D3423">
        <v>0</v>
      </c>
      <c r="E3423">
        <v>2</v>
      </c>
      <c r="F3423" t="s">
        <v>25</v>
      </c>
      <c r="G3423">
        <v>1</v>
      </c>
      <c r="H3423">
        <v>63.683590000000002</v>
      </c>
      <c r="I3423">
        <v>14.691409999999999</v>
      </c>
      <c r="J3423">
        <v>0.86328130000000003</v>
      </c>
      <c r="K3423">
        <v>48.019530000000003</v>
      </c>
      <c r="L3423" s="3">
        <v>44130.400694444441</v>
      </c>
      <c r="M3423">
        <v>17.18</v>
      </c>
      <c r="N3423" t="s">
        <v>28</v>
      </c>
      <c r="P3423">
        <f>(C3423-Key!$B$1)*24</f>
        <v>0.5166666666045785</v>
      </c>
      <c r="Q3423">
        <f>(Key!$B$2-'17.1'!C3423)*24</f>
        <v>2.433333333407063</v>
      </c>
      <c r="R3423" s="3">
        <f>C3423-(M3423-Key!$B$5)/(24*Key!$B$6)</f>
        <v>44130.63479629629</v>
      </c>
      <c r="S3423">
        <f>M3423-Key!$B$5</f>
        <v>14.92</v>
      </c>
      <c r="T3423" s="2">
        <f t="shared" si="265"/>
        <v>44129.645833333336</v>
      </c>
      <c r="U3423" t="str">
        <f t="shared" si="266"/>
        <v>10-25-2020 15:30</v>
      </c>
      <c r="V3423">
        <f>IFERROR(IF(W3423=Z3423,VLOOKUP($U3423,[1]C8842!$G$2:$M$145,3,FALSE),0),0)</f>
        <v>0</v>
      </c>
      <c r="W3423">
        <f>VLOOKUP(RIGHT($V$1,5),Key!$A$9:$B$14,2,FALSE)</f>
        <v>10.199999999999999</v>
      </c>
      <c r="X3423">
        <f t="shared" si="269"/>
        <v>0</v>
      </c>
      <c r="Y3423">
        <f>VLOOKUP(RIGHT($X$1,5),Key!$A$9:$B$14,2,FALSE)</f>
        <v>3.7</v>
      </c>
      <c r="Z3423">
        <f t="shared" si="267"/>
        <v>10.199999999999999</v>
      </c>
      <c r="AA3423">
        <f t="shared" si="268"/>
        <v>0</v>
      </c>
    </row>
    <row r="3424" spans="1:27" x14ac:dyDescent="0.3">
      <c r="A3424">
        <v>100067</v>
      </c>
      <c r="B3424">
        <v>230922</v>
      </c>
      <c r="C3424" s="3">
        <v>44130.648611111108</v>
      </c>
      <c r="D3424">
        <v>2</v>
      </c>
      <c r="E3424">
        <v>1</v>
      </c>
      <c r="F3424" t="s">
        <v>26</v>
      </c>
      <c r="G3424">
        <v>1</v>
      </c>
      <c r="H3424">
        <v>73.636719999999997</v>
      </c>
      <c r="I3424">
        <v>19.679690000000001</v>
      </c>
      <c r="J3424">
        <v>0.92578130000000003</v>
      </c>
      <c r="K3424">
        <v>80.03125</v>
      </c>
      <c r="L3424" s="3">
        <v>44130.400694444441</v>
      </c>
      <c r="M3424">
        <v>17.18</v>
      </c>
      <c r="N3424" t="s">
        <v>28</v>
      </c>
      <c r="P3424">
        <f>(C3424-Key!$B$1)*24</f>
        <v>0.5166666666045785</v>
      </c>
      <c r="Q3424">
        <f>(Key!$B$2-'17.1'!C3424)*24</f>
        <v>2.433333333407063</v>
      </c>
      <c r="R3424" s="3">
        <f>C3424-(M3424-Key!$B$5)/(24*Key!$B$6)</f>
        <v>44130.63479629629</v>
      </c>
      <c r="S3424">
        <f>M3424-Key!$B$5</f>
        <v>14.92</v>
      </c>
      <c r="T3424" s="2">
        <f t="shared" si="265"/>
        <v>44129.645833333336</v>
      </c>
      <c r="U3424" t="str">
        <f t="shared" si="266"/>
        <v>10-25-2020 15:30</v>
      </c>
      <c r="V3424">
        <f>IFERROR(IF(W3424=Z3424,VLOOKUP($U3424,[1]C8842!$G$2:$M$145,3,FALSE),0),0)</f>
        <v>0</v>
      </c>
      <c r="W3424">
        <f>VLOOKUP(RIGHT($V$1,5),Key!$A$9:$B$14,2,FALSE)</f>
        <v>10.199999999999999</v>
      </c>
      <c r="X3424">
        <f t="shared" si="269"/>
        <v>0</v>
      </c>
      <c r="Y3424">
        <f>VLOOKUP(RIGHT($X$1,5),Key!$A$9:$B$14,2,FALSE)</f>
        <v>3.7</v>
      </c>
      <c r="Z3424">
        <f t="shared" si="267"/>
        <v>10.199999999999999</v>
      </c>
      <c r="AA3424">
        <f t="shared" si="268"/>
        <v>0</v>
      </c>
    </row>
    <row r="3425" spans="1:27" x14ac:dyDescent="0.3">
      <c r="A3425">
        <v>100067</v>
      </c>
      <c r="B3425">
        <v>230922</v>
      </c>
      <c r="C3425" s="3">
        <v>44130.648611111108</v>
      </c>
      <c r="D3425">
        <v>2</v>
      </c>
      <c r="E3425">
        <v>1</v>
      </c>
      <c r="F3425" t="s">
        <v>26</v>
      </c>
      <c r="G3425">
        <v>2</v>
      </c>
      <c r="H3425">
        <v>72.875</v>
      </c>
      <c r="I3425">
        <v>21.76172</v>
      </c>
      <c r="J3425">
        <v>1.011719</v>
      </c>
      <c r="K3425">
        <v>79.03125</v>
      </c>
      <c r="L3425" s="3">
        <v>44130.400694444441</v>
      </c>
      <c r="M3425">
        <v>17.18</v>
      </c>
      <c r="N3425" t="s">
        <v>28</v>
      </c>
      <c r="P3425">
        <f>(C3425-Key!$B$1)*24</f>
        <v>0.5166666666045785</v>
      </c>
      <c r="Q3425">
        <f>(Key!$B$2-'17.1'!C3425)*24</f>
        <v>2.433333333407063</v>
      </c>
      <c r="R3425" s="3">
        <f>C3425-(M3425-Key!$B$5)/(24*Key!$B$6)</f>
        <v>44130.63479629629</v>
      </c>
      <c r="S3425">
        <f>M3425-Key!$B$5</f>
        <v>14.92</v>
      </c>
      <c r="T3425" s="2">
        <f t="shared" si="265"/>
        <v>44129.645833333336</v>
      </c>
      <c r="U3425" t="str">
        <f t="shared" si="266"/>
        <v>10-25-2020 15:30</v>
      </c>
      <c r="V3425">
        <f>IFERROR(IF(W3425=Z3425,VLOOKUP($U3425,[1]C8842!$G$2:$M$145,3,FALSE),0),0)</f>
        <v>0</v>
      </c>
      <c r="W3425">
        <f>VLOOKUP(RIGHT($V$1,5),Key!$A$9:$B$14,2,FALSE)</f>
        <v>10.199999999999999</v>
      </c>
      <c r="X3425">
        <f t="shared" si="269"/>
        <v>0</v>
      </c>
      <c r="Y3425">
        <f>VLOOKUP(RIGHT($X$1,5),Key!$A$9:$B$14,2,FALSE)</f>
        <v>3.7</v>
      </c>
      <c r="Z3425">
        <f t="shared" si="267"/>
        <v>10.199999999999999</v>
      </c>
      <c r="AA3425">
        <f t="shared" si="268"/>
        <v>0</v>
      </c>
    </row>
    <row r="3426" spans="1:27" x14ac:dyDescent="0.3">
      <c r="A3426">
        <v>100067</v>
      </c>
      <c r="B3426">
        <v>230922</v>
      </c>
      <c r="C3426" s="3">
        <v>44130.648611111108</v>
      </c>
      <c r="D3426">
        <v>3</v>
      </c>
      <c r="E3426">
        <v>2</v>
      </c>
      <c r="F3426" t="s">
        <v>26</v>
      </c>
      <c r="G3426">
        <v>1</v>
      </c>
      <c r="H3426">
        <v>70.507810000000006</v>
      </c>
      <c r="I3426">
        <v>17.03125</v>
      </c>
      <c r="J3426">
        <v>0.8671875</v>
      </c>
      <c r="K3426">
        <v>94.039060000000006</v>
      </c>
      <c r="L3426" s="3">
        <v>44130.400694444441</v>
      </c>
      <c r="M3426">
        <v>17.18</v>
      </c>
      <c r="N3426" t="s">
        <v>28</v>
      </c>
      <c r="P3426">
        <f>(C3426-Key!$B$1)*24</f>
        <v>0.5166666666045785</v>
      </c>
      <c r="Q3426">
        <f>(Key!$B$2-'17.1'!C3426)*24</f>
        <v>2.433333333407063</v>
      </c>
      <c r="R3426" s="3">
        <f>C3426-(M3426-Key!$B$5)/(24*Key!$B$6)</f>
        <v>44130.63479629629</v>
      </c>
      <c r="S3426">
        <f>M3426-Key!$B$5</f>
        <v>14.92</v>
      </c>
      <c r="T3426" s="2">
        <f t="shared" si="265"/>
        <v>44129.645833333336</v>
      </c>
      <c r="U3426" t="str">
        <f t="shared" si="266"/>
        <v>10-25-2020 15:30</v>
      </c>
      <c r="V3426">
        <f>IFERROR(IF(W3426=Z3426,VLOOKUP($U3426,[1]C8842!$G$2:$M$145,3,FALSE),0),0)</f>
        <v>0</v>
      </c>
      <c r="W3426">
        <f>VLOOKUP(RIGHT($V$1,5),Key!$A$9:$B$14,2,FALSE)</f>
        <v>10.199999999999999</v>
      </c>
      <c r="X3426">
        <f t="shared" si="269"/>
        <v>0</v>
      </c>
      <c r="Y3426">
        <f>VLOOKUP(RIGHT($X$1,5),Key!$A$9:$B$14,2,FALSE)</f>
        <v>3.7</v>
      </c>
      <c r="Z3426">
        <f t="shared" si="267"/>
        <v>10.199999999999999</v>
      </c>
      <c r="AA3426">
        <f t="shared" si="268"/>
        <v>0</v>
      </c>
    </row>
    <row r="3427" spans="1:27" x14ac:dyDescent="0.3">
      <c r="A3427">
        <v>100067</v>
      </c>
      <c r="B3427">
        <v>230922</v>
      </c>
      <c r="C3427" s="3">
        <v>44130.648611111108</v>
      </c>
      <c r="D3427">
        <v>0</v>
      </c>
      <c r="E3427">
        <v>2</v>
      </c>
      <c r="F3427" t="s">
        <v>25</v>
      </c>
      <c r="G3427">
        <v>4</v>
      </c>
      <c r="H3427">
        <v>58.640630000000002</v>
      </c>
      <c r="I3427">
        <v>75.019530000000003</v>
      </c>
      <c r="J3427">
        <v>3.6757810000000002</v>
      </c>
      <c r="K3427">
        <v>46.019530000000003</v>
      </c>
      <c r="L3427" s="3">
        <v>44130.400694444441</v>
      </c>
      <c r="M3427">
        <v>17.18</v>
      </c>
      <c r="N3427" t="s">
        <v>28</v>
      </c>
      <c r="P3427">
        <f>(C3427-Key!$B$1)*24</f>
        <v>0.5166666666045785</v>
      </c>
      <c r="Q3427">
        <f>(Key!$B$2-'17.1'!C3427)*24</f>
        <v>2.433333333407063</v>
      </c>
      <c r="R3427" s="3">
        <f>C3427-(M3427-Key!$B$5)/(24*Key!$B$6)</f>
        <v>44130.63479629629</v>
      </c>
      <c r="S3427">
        <f>M3427-Key!$B$5</f>
        <v>14.92</v>
      </c>
      <c r="T3427" s="2">
        <f t="shared" si="265"/>
        <v>44129.645833333336</v>
      </c>
      <c r="U3427" t="str">
        <f t="shared" si="266"/>
        <v>10-25-2020 15:30</v>
      </c>
      <c r="V3427">
        <f>IFERROR(IF(W3427=Z3427,VLOOKUP($U3427,[1]C8842!$G$2:$M$145,3,FALSE),0),0)</f>
        <v>0</v>
      </c>
      <c r="W3427">
        <f>VLOOKUP(RIGHT($V$1,5),Key!$A$9:$B$14,2,FALSE)</f>
        <v>10.199999999999999</v>
      </c>
      <c r="X3427">
        <f t="shared" si="269"/>
        <v>0</v>
      </c>
      <c r="Y3427">
        <f>VLOOKUP(RIGHT($X$1,5),Key!$A$9:$B$14,2,FALSE)</f>
        <v>3.7</v>
      </c>
      <c r="Z3427">
        <f t="shared" si="267"/>
        <v>10.199999999999999</v>
      </c>
      <c r="AA3427">
        <f t="shared" si="268"/>
        <v>0</v>
      </c>
    </row>
    <row r="3428" spans="1:27" x14ac:dyDescent="0.3">
      <c r="A3428">
        <v>100067</v>
      </c>
      <c r="B3428">
        <v>230922</v>
      </c>
      <c r="C3428" s="3">
        <v>44130.648611111108</v>
      </c>
      <c r="D3428">
        <v>0</v>
      </c>
      <c r="E3428">
        <v>2</v>
      </c>
      <c r="F3428" t="s">
        <v>25</v>
      </c>
      <c r="G3428">
        <v>1</v>
      </c>
      <c r="H3428">
        <v>62.304690000000001</v>
      </c>
      <c r="I3428">
        <v>15.73828</v>
      </c>
      <c r="J3428">
        <v>0.92578130000000003</v>
      </c>
      <c r="K3428">
        <v>48.019530000000003</v>
      </c>
      <c r="L3428" s="3">
        <v>44130.400694444441</v>
      </c>
      <c r="M3428">
        <v>17.18</v>
      </c>
      <c r="N3428" t="s">
        <v>28</v>
      </c>
      <c r="P3428">
        <f>(C3428-Key!$B$1)*24</f>
        <v>0.5166666666045785</v>
      </c>
      <c r="Q3428">
        <f>(Key!$B$2-'17.1'!C3428)*24</f>
        <v>2.433333333407063</v>
      </c>
      <c r="R3428" s="3">
        <f>C3428-(M3428-Key!$B$5)/(24*Key!$B$6)</f>
        <v>44130.63479629629</v>
      </c>
      <c r="S3428">
        <f>M3428-Key!$B$5</f>
        <v>14.92</v>
      </c>
      <c r="T3428" s="2">
        <f t="shared" si="265"/>
        <v>44129.645833333336</v>
      </c>
      <c r="U3428" t="str">
        <f t="shared" si="266"/>
        <v>10-25-2020 15:30</v>
      </c>
      <c r="V3428">
        <f>IFERROR(IF(W3428=Z3428,VLOOKUP($U3428,[1]C8842!$G$2:$M$145,3,FALSE),0),0)</f>
        <v>0</v>
      </c>
      <c r="W3428">
        <f>VLOOKUP(RIGHT($V$1,5),Key!$A$9:$B$14,2,FALSE)</f>
        <v>10.199999999999999</v>
      </c>
      <c r="X3428">
        <f t="shared" si="269"/>
        <v>0</v>
      </c>
      <c r="Y3428">
        <f>VLOOKUP(RIGHT($X$1,5),Key!$A$9:$B$14,2,FALSE)</f>
        <v>3.7</v>
      </c>
      <c r="Z3428">
        <f t="shared" si="267"/>
        <v>10.199999999999999</v>
      </c>
      <c r="AA3428">
        <f t="shared" si="268"/>
        <v>0</v>
      </c>
    </row>
    <row r="3429" spans="1:27" x14ac:dyDescent="0.3">
      <c r="A3429">
        <v>100067</v>
      </c>
      <c r="B3429">
        <v>230922</v>
      </c>
      <c r="C3429" s="3">
        <v>44130.648611111108</v>
      </c>
      <c r="D3429">
        <v>3</v>
      </c>
      <c r="E3429">
        <v>2</v>
      </c>
      <c r="F3429" t="s">
        <v>26</v>
      </c>
      <c r="G3429">
        <v>1</v>
      </c>
      <c r="H3429">
        <v>69.023439999999994</v>
      </c>
      <c r="I3429">
        <v>16.628910000000001</v>
      </c>
      <c r="J3429">
        <v>0.87109380000000003</v>
      </c>
      <c r="K3429">
        <v>94.039060000000006</v>
      </c>
      <c r="L3429" s="3">
        <v>44130.400694444441</v>
      </c>
      <c r="M3429">
        <v>17.18</v>
      </c>
      <c r="N3429" t="s">
        <v>28</v>
      </c>
      <c r="P3429">
        <f>(C3429-Key!$B$1)*24</f>
        <v>0.5166666666045785</v>
      </c>
      <c r="Q3429">
        <f>(Key!$B$2-'17.1'!C3429)*24</f>
        <v>2.433333333407063</v>
      </c>
      <c r="R3429" s="3">
        <f>C3429-(M3429-Key!$B$5)/(24*Key!$B$6)</f>
        <v>44130.63479629629</v>
      </c>
      <c r="S3429">
        <f>M3429-Key!$B$5</f>
        <v>14.92</v>
      </c>
      <c r="T3429" s="2">
        <f t="shared" si="265"/>
        <v>44129.645833333336</v>
      </c>
      <c r="U3429" t="str">
        <f t="shared" si="266"/>
        <v>10-25-2020 15:30</v>
      </c>
      <c r="V3429">
        <f>IFERROR(IF(W3429=Z3429,VLOOKUP($U3429,[1]C8842!$G$2:$M$145,3,FALSE),0),0)</f>
        <v>0</v>
      </c>
      <c r="W3429">
        <f>VLOOKUP(RIGHT($V$1,5),Key!$A$9:$B$14,2,FALSE)</f>
        <v>10.199999999999999</v>
      </c>
      <c r="X3429">
        <f t="shared" si="269"/>
        <v>0</v>
      </c>
      <c r="Y3429">
        <f>VLOOKUP(RIGHT($X$1,5),Key!$A$9:$B$14,2,FALSE)</f>
        <v>3.7</v>
      </c>
      <c r="Z3429">
        <f t="shared" si="267"/>
        <v>10.199999999999999</v>
      </c>
      <c r="AA3429">
        <f t="shared" si="268"/>
        <v>0</v>
      </c>
    </row>
    <row r="3430" spans="1:27" x14ac:dyDescent="0.3">
      <c r="A3430">
        <v>100067</v>
      </c>
      <c r="B3430">
        <v>230922</v>
      </c>
      <c r="C3430" s="3">
        <v>44130.648611111108</v>
      </c>
      <c r="D3430">
        <v>3</v>
      </c>
      <c r="E3430">
        <v>2</v>
      </c>
      <c r="F3430" t="s">
        <v>26</v>
      </c>
      <c r="G3430">
        <v>4</v>
      </c>
      <c r="H3430">
        <v>59.25</v>
      </c>
      <c r="I3430">
        <v>69.808589999999995</v>
      </c>
      <c r="J3430">
        <v>3.40625</v>
      </c>
      <c r="K3430">
        <v>94.039060000000006</v>
      </c>
      <c r="L3430" s="3">
        <v>44130.400694444441</v>
      </c>
      <c r="M3430">
        <v>17.18</v>
      </c>
      <c r="N3430" t="s">
        <v>28</v>
      </c>
      <c r="P3430">
        <f>(C3430-Key!$B$1)*24</f>
        <v>0.5166666666045785</v>
      </c>
      <c r="Q3430">
        <f>(Key!$B$2-'17.1'!C3430)*24</f>
        <v>2.433333333407063</v>
      </c>
      <c r="R3430" s="3">
        <f>C3430-(M3430-Key!$B$5)/(24*Key!$B$6)</f>
        <v>44130.63479629629</v>
      </c>
      <c r="S3430">
        <f>M3430-Key!$B$5</f>
        <v>14.92</v>
      </c>
      <c r="T3430" s="2">
        <f t="shared" si="265"/>
        <v>44129.645833333336</v>
      </c>
      <c r="U3430" t="str">
        <f t="shared" si="266"/>
        <v>10-25-2020 15:30</v>
      </c>
      <c r="V3430">
        <f>IFERROR(IF(W3430=Z3430,VLOOKUP($U3430,[1]C8842!$G$2:$M$145,3,FALSE),0),0)</f>
        <v>0</v>
      </c>
      <c r="W3430">
        <f>VLOOKUP(RIGHT($V$1,5),Key!$A$9:$B$14,2,FALSE)</f>
        <v>10.199999999999999</v>
      </c>
      <c r="X3430">
        <f t="shared" si="269"/>
        <v>0</v>
      </c>
      <c r="Y3430">
        <f>VLOOKUP(RIGHT($X$1,5),Key!$A$9:$B$14,2,FALSE)</f>
        <v>3.7</v>
      </c>
      <c r="Z3430">
        <f t="shared" si="267"/>
        <v>10.199999999999999</v>
      </c>
      <c r="AA3430">
        <f t="shared" si="268"/>
        <v>0</v>
      </c>
    </row>
    <row r="3431" spans="1:27" x14ac:dyDescent="0.3">
      <c r="A3431">
        <v>100067</v>
      </c>
      <c r="B3431">
        <v>230922</v>
      </c>
      <c r="C3431" s="3">
        <v>44130.648611111108</v>
      </c>
      <c r="D3431">
        <v>1</v>
      </c>
      <c r="E3431">
        <v>1</v>
      </c>
      <c r="F3431" t="s">
        <v>25</v>
      </c>
      <c r="G3431">
        <v>4</v>
      </c>
      <c r="H3431">
        <v>76.003910000000005</v>
      </c>
      <c r="I3431">
        <v>58.632809999999999</v>
      </c>
      <c r="J3431">
        <v>2.2617189999999998</v>
      </c>
      <c r="K3431">
        <v>58.023440000000001</v>
      </c>
      <c r="L3431" s="3">
        <v>44130.400694444441</v>
      </c>
      <c r="M3431">
        <v>17.18</v>
      </c>
      <c r="N3431" t="s">
        <v>28</v>
      </c>
      <c r="P3431">
        <f>(C3431-Key!$B$1)*24</f>
        <v>0.5166666666045785</v>
      </c>
      <c r="Q3431">
        <f>(Key!$B$2-'17.1'!C3431)*24</f>
        <v>2.433333333407063</v>
      </c>
      <c r="R3431" s="3">
        <f>C3431-(M3431-Key!$B$5)/(24*Key!$B$6)</f>
        <v>44130.63479629629</v>
      </c>
      <c r="S3431">
        <f>M3431-Key!$B$5</f>
        <v>14.92</v>
      </c>
      <c r="T3431" s="2">
        <f t="shared" si="265"/>
        <v>44129.645833333336</v>
      </c>
      <c r="U3431" t="str">
        <f t="shared" si="266"/>
        <v>10-25-2020 15:30</v>
      </c>
      <c r="V3431">
        <f>IFERROR(IF(W3431=Z3431,VLOOKUP($U3431,[1]C8842!$G$2:$M$145,3,FALSE),0),0)</f>
        <v>0</v>
      </c>
      <c r="W3431">
        <f>VLOOKUP(RIGHT($V$1,5),Key!$A$9:$B$14,2,FALSE)</f>
        <v>10.199999999999999</v>
      </c>
      <c r="X3431">
        <f t="shared" si="269"/>
        <v>0</v>
      </c>
      <c r="Y3431">
        <f>VLOOKUP(RIGHT($X$1,5),Key!$A$9:$B$14,2,FALSE)</f>
        <v>3.7</v>
      </c>
      <c r="Z3431">
        <f t="shared" si="267"/>
        <v>10.199999999999999</v>
      </c>
      <c r="AA3431">
        <f t="shared" si="268"/>
        <v>0</v>
      </c>
    </row>
    <row r="3432" spans="1:27" x14ac:dyDescent="0.3">
      <c r="A3432">
        <v>100067</v>
      </c>
      <c r="B3432">
        <v>230922</v>
      </c>
      <c r="C3432" s="3">
        <v>44130.648611111108</v>
      </c>
      <c r="D3432">
        <v>3</v>
      </c>
      <c r="E3432">
        <v>2</v>
      </c>
      <c r="F3432" t="s">
        <v>26</v>
      </c>
      <c r="G3432">
        <v>1</v>
      </c>
      <c r="H3432">
        <v>70.347660000000005</v>
      </c>
      <c r="I3432">
        <v>15.01172</v>
      </c>
      <c r="J3432">
        <v>0.79296880000000003</v>
      </c>
      <c r="K3432">
        <v>92.039060000000006</v>
      </c>
      <c r="L3432" s="3">
        <v>44130.400694444441</v>
      </c>
      <c r="M3432">
        <v>17.18</v>
      </c>
      <c r="N3432" t="s">
        <v>28</v>
      </c>
      <c r="P3432">
        <f>(C3432-Key!$B$1)*24</f>
        <v>0.5166666666045785</v>
      </c>
      <c r="Q3432">
        <f>(Key!$B$2-'17.1'!C3432)*24</f>
        <v>2.433333333407063</v>
      </c>
      <c r="R3432" s="3">
        <f>C3432-(M3432-Key!$B$5)/(24*Key!$B$6)</f>
        <v>44130.63479629629</v>
      </c>
      <c r="S3432">
        <f>M3432-Key!$B$5</f>
        <v>14.92</v>
      </c>
      <c r="T3432" s="2">
        <f t="shared" si="265"/>
        <v>44129.645833333336</v>
      </c>
      <c r="U3432" t="str">
        <f t="shared" si="266"/>
        <v>10-25-2020 15:30</v>
      </c>
      <c r="V3432">
        <f>IFERROR(IF(W3432=Z3432,VLOOKUP($U3432,[1]C8842!$G$2:$M$145,3,FALSE),0),0)</f>
        <v>0</v>
      </c>
      <c r="W3432">
        <f>VLOOKUP(RIGHT($V$1,5),Key!$A$9:$B$14,2,FALSE)</f>
        <v>10.199999999999999</v>
      </c>
      <c r="X3432">
        <f t="shared" si="269"/>
        <v>0</v>
      </c>
      <c r="Y3432">
        <f>VLOOKUP(RIGHT($X$1,5),Key!$A$9:$B$14,2,FALSE)</f>
        <v>3.7</v>
      </c>
      <c r="Z3432">
        <f t="shared" si="267"/>
        <v>10.199999999999999</v>
      </c>
      <c r="AA3432">
        <f t="shared" si="268"/>
        <v>0</v>
      </c>
    </row>
    <row r="3433" spans="1:27" x14ac:dyDescent="0.3">
      <c r="A3433">
        <v>100067</v>
      </c>
      <c r="B3433">
        <v>230922</v>
      </c>
      <c r="C3433" s="3">
        <v>44130.649305555555</v>
      </c>
      <c r="D3433">
        <v>3</v>
      </c>
      <c r="E3433">
        <v>2</v>
      </c>
      <c r="F3433" t="s">
        <v>26</v>
      </c>
      <c r="G3433">
        <v>1</v>
      </c>
      <c r="H3433">
        <v>73.03125</v>
      </c>
      <c r="I3433">
        <v>18.046880000000002</v>
      </c>
      <c r="J3433">
        <v>0.875</v>
      </c>
      <c r="K3433">
        <v>93.039060000000006</v>
      </c>
      <c r="L3433" s="3">
        <v>44130.400694444441</v>
      </c>
      <c r="M3433">
        <v>17.18</v>
      </c>
      <c r="N3433" t="s">
        <v>28</v>
      </c>
      <c r="P3433">
        <f>(C3433-Key!$B$1)*24</f>
        <v>0.53333333332557231</v>
      </c>
      <c r="Q3433">
        <f>(Key!$B$2-'17.1'!C3433)*24</f>
        <v>2.4166666666860692</v>
      </c>
      <c r="R3433" s="3">
        <f>C3433-(M3433-Key!$B$5)/(24*Key!$B$6)</f>
        <v>44130.635490740737</v>
      </c>
      <c r="S3433">
        <f>M3433-Key!$B$5</f>
        <v>14.92</v>
      </c>
      <c r="T3433" s="2">
        <f t="shared" si="265"/>
        <v>44129.652777777781</v>
      </c>
      <c r="U3433" t="str">
        <f t="shared" si="266"/>
        <v>10-25-2020 15:40</v>
      </c>
      <c r="V3433">
        <f>IFERROR(IF(W3433=Z3433,VLOOKUP($U3433,[1]C8842!$G$2:$M$145,3,FALSE),0),0)</f>
        <v>0</v>
      </c>
      <c r="W3433">
        <f>VLOOKUP(RIGHT($V$1,5),Key!$A$9:$B$14,2,FALSE)</f>
        <v>10.199999999999999</v>
      </c>
      <c r="X3433">
        <f t="shared" si="269"/>
        <v>0</v>
      </c>
      <c r="Y3433">
        <f>VLOOKUP(RIGHT($X$1,5),Key!$A$9:$B$14,2,FALSE)</f>
        <v>3.7</v>
      </c>
      <c r="Z3433">
        <f t="shared" si="267"/>
        <v>10.199999999999999</v>
      </c>
      <c r="AA3433">
        <f t="shared" si="268"/>
        <v>0</v>
      </c>
    </row>
    <row r="3434" spans="1:27" x14ac:dyDescent="0.3">
      <c r="A3434">
        <v>100067</v>
      </c>
      <c r="B3434">
        <v>230922</v>
      </c>
      <c r="C3434" s="3">
        <v>44130.649305555555</v>
      </c>
      <c r="D3434">
        <v>1</v>
      </c>
      <c r="E3434">
        <v>1</v>
      </c>
      <c r="F3434" t="s">
        <v>25</v>
      </c>
      <c r="G3434">
        <v>1</v>
      </c>
      <c r="H3434">
        <v>68.039060000000006</v>
      </c>
      <c r="I3434">
        <v>15.1875</v>
      </c>
      <c r="J3434">
        <v>0.828125</v>
      </c>
      <c r="K3434">
        <v>56.023440000000001</v>
      </c>
      <c r="L3434" s="3">
        <v>44130.400694444441</v>
      </c>
      <c r="M3434">
        <v>17.18</v>
      </c>
      <c r="N3434" t="s">
        <v>28</v>
      </c>
      <c r="P3434">
        <f>(C3434-Key!$B$1)*24</f>
        <v>0.53333333332557231</v>
      </c>
      <c r="Q3434">
        <f>(Key!$B$2-'17.1'!C3434)*24</f>
        <v>2.4166666666860692</v>
      </c>
      <c r="R3434" s="3">
        <f>C3434-(M3434-Key!$B$5)/(24*Key!$B$6)</f>
        <v>44130.635490740737</v>
      </c>
      <c r="S3434">
        <f>M3434-Key!$B$5</f>
        <v>14.92</v>
      </c>
      <c r="T3434" s="2">
        <f t="shared" si="265"/>
        <v>44129.652777777781</v>
      </c>
      <c r="U3434" t="str">
        <f t="shared" si="266"/>
        <v>10-25-2020 15:40</v>
      </c>
      <c r="V3434">
        <f>IFERROR(IF(W3434=Z3434,VLOOKUP($U3434,[1]C8842!$G$2:$M$145,3,FALSE),0),0)</f>
        <v>0</v>
      </c>
      <c r="W3434">
        <f>VLOOKUP(RIGHT($V$1,5),Key!$A$9:$B$14,2,FALSE)</f>
        <v>10.199999999999999</v>
      </c>
      <c r="X3434">
        <f t="shared" si="269"/>
        <v>0</v>
      </c>
      <c r="Y3434">
        <f>VLOOKUP(RIGHT($X$1,5),Key!$A$9:$B$14,2,FALSE)</f>
        <v>3.7</v>
      </c>
      <c r="Z3434">
        <f t="shared" si="267"/>
        <v>10.199999999999999</v>
      </c>
      <c r="AA3434">
        <f t="shared" si="268"/>
        <v>0</v>
      </c>
    </row>
    <row r="3435" spans="1:27" x14ac:dyDescent="0.3">
      <c r="A3435">
        <v>100067</v>
      </c>
      <c r="B3435">
        <v>230922</v>
      </c>
      <c r="C3435" s="3">
        <v>44130.649305555555</v>
      </c>
      <c r="D3435">
        <v>0</v>
      </c>
      <c r="E3435">
        <v>2</v>
      </c>
      <c r="F3435" t="s">
        <v>25</v>
      </c>
      <c r="G3435">
        <v>1</v>
      </c>
      <c r="H3435">
        <v>60.894530000000003</v>
      </c>
      <c r="I3435">
        <v>15.51172</v>
      </c>
      <c r="J3435">
        <v>0.9375</v>
      </c>
      <c r="K3435">
        <v>44.019530000000003</v>
      </c>
      <c r="L3435" s="3">
        <v>44130.400694444441</v>
      </c>
      <c r="M3435">
        <v>17.18</v>
      </c>
      <c r="N3435" t="s">
        <v>28</v>
      </c>
      <c r="P3435">
        <f>(C3435-Key!$B$1)*24</f>
        <v>0.53333333332557231</v>
      </c>
      <c r="Q3435">
        <f>(Key!$B$2-'17.1'!C3435)*24</f>
        <v>2.4166666666860692</v>
      </c>
      <c r="R3435" s="3">
        <f>C3435-(M3435-Key!$B$5)/(24*Key!$B$6)</f>
        <v>44130.635490740737</v>
      </c>
      <c r="S3435">
        <f>M3435-Key!$B$5</f>
        <v>14.92</v>
      </c>
      <c r="T3435" s="2">
        <f t="shared" si="265"/>
        <v>44129.652777777781</v>
      </c>
      <c r="U3435" t="str">
        <f t="shared" si="266"/>
        <v>10-25-2020 15:40</v>
      </c>
      <c r="V3435">
        <f>IFERROR(IF(W3435=Z3435,VLOOKUP($U3435,[1]C8842!$G$2:$M$145,3,FALSE),0),0)</f>
        <v>0</v>
      </c>
      <c r="W3435">
        <f>VLOOKUP(RIGHT($V$1,5),Key!$A$9:$B$14,2,FALSE)</f>
        <v>10.199999999999999</v>
      </c>
      <c r="X3435">
        <f t="shared" si="269"/>
        <v>0</v>
      </c>
      <c r="Y3435">
        <f>VLOOKUP(RIGHT($X$1,5),Key!$A$9:$B$14,2,FALSE)</f>
        <v>3.7</v>
      </c>
      <c r="Z3435">
        <f t="shared" si="267"/>
        <v>10.199999999999999</v>
      </c>
      <c r="AA3435">
        <f t="shared" si="268"/>
        <v>0</v>
      </c>
    </row>
    <row r="3436" spans="1:27" x14ac:dyDescent="0.3">
      <c r="A3436">
        <v>100067</v>
      </c>
      <c r="B3436">
        <v>230922</v>
      </c>
      <c r="C3436" s="3">
        <v>44130.649305555555</v>
      </c>
      <c r="D3436">
        <v>1</v>
      </c>
      <c r="E3436">
        <v>1</v>
      </c>
      <c r="F3436" t="s">
        <v>25</v>
      </c>
      <c r="G3436">
        <v>1</v>
      </c>
      <c r="H3436">
        <v>68.203130000000002</v>
      </c>
      <c r="I3436">
        <v>16.035160000000001</v>
      </c>
      <c r="J3436">
        <v>0.859375</v>
      </c>
      <c r="K3436">
        <v>58.023440000000001</v>
      </c>
      <c r="L3436" s="3">
        <v>44130.400694444441</v>
      </c>
      <c r="M3436">
        <v>17.18</v>
      </c>
      <c r="N3436" t="s">
        <v>28</v>
      </c>
      <c r="P3436">
        <f>(C3436-Key!$B$1)*24</f>
        <v>0.53333333332557231</v>
      </c>
      <c r="Q3436">
        <f>(Key!$B$2-'17.1'!C3436)*24</f>
        <v>2.4166666666860692</v>
      </c>
      <c r="R3436" s="3">
        <f>C3436-(M3436-Key!$B$5)/(24*Key!$B$6)</f>
        <v>44130.635490740737</v>
      </c>
      <c r="S3436">
        <f>M3436-Key!$B$5</f>
        <v>14.92</v>
      </c>
      <c r="T3436" s="2">
        <f t="shared" si="265"/>
        <v>44129.652777777781</v>
      </c>
      <c r="U3436" t="str">
        <f t="shared" si="266"/>
        <v>10-25-2020 15:40</v>
      </c>
      <c r="V3436">
        <f>IFERROR(IF(W3436=Z3436,VLOOKUP($U3436,[1]C8842!$G$2:$M$145,3,FALSE),0),0)</f>
        <v>0</v>
      </c>
      <c r="W3436">
        <f>VLOOKUP(RIGHT($V$1,5),Key!$A$9:$B$14,2,FALSE)</f>
        <v>10.199999999999999</v>
      </c>
      <c r="X3436">
        <f t="shared" si="269"/>
        <v>0</v>
      </c>
      <c r="Y3436">
        <f>VLOOKUP(RIGHT($X$1,5),Key!$A$9:$B$14,2,FALSE)</f>
        <v>3.7</v>
      </c>
      <c r="Z3436">
        <f t="shared" si="267"/>
        <v>10.199999999999999</v>
      </c>
      <c r="AA3436">
        <f t="shared" si="268"/>
        <v>0</v>
      </c>
    </row>
    <row r="3437" spans="1:27" x14ac:dyDescent="0.3">
      <c r="A3437">
        <v>100067</v>
      </c>
      <c r="B3437">
        <v>230922</v>
      </c>
      <c r="C3437" s="3">
        <v>44130.649305555555</v>
      </c>
      <c r="D3437">
        <v>3</v>
      </c>
      <c r="E3437">
        <v>2</v>
      </c>
      <c r="F3437" t="s">
        <v>26</v>
      </c>
      <c r="G3437">
        <v>1</v>
      </c>
      <c r="H3437">
        <v>73.808589999999995</v>
      </c>
      <c r="I3437">
        <v>15.90625</v>
      </c>
      <c r="J3437">
        <v>0.7890625</v>
      </c>
      <c r="K3437">
        <v>96.039060000000006</v>
      </c>
      <c r="L3437" s="3">
        <v>44130.400694444441</v>
      </c>
      <c r="M3437">
        <v>17.18</v>
      </c>
      <c r="N3437" t="s">
        <v>28</v>
      </c>
      <c r="P3437">
        <f>(C3437-Key!$B$1)*24</f>
        <v>0.53333333332557231</v>
      </c>
      <c r="Q3437">
        <f>(Key!$B$2-'17.1'!C3437)*24</f>
        <v>2.4166666666860692</v>
      </c>
      <c r="R3437" s="3">
        <f>C3437-(M3437-Key!$B$5)/(24*Key!$B$6)</f>
        <v>44130.635490740737</v>
      </c>
      <c r="S3437">
        <f>M3437-Key!$B$5</f>
        <v>14.92</v>
      </c>
      <c r="T3437" s="2">
        <f t="shared" si="265"/>
        <v>44129.652777777781</v>
      </c>
      <c r="U3437" t="str">
        <f t="shared" si="266"/>
        <v>10-25-2020 15:40</v>
      </c>
      <c r="V3437">
        <f>IFERROR(IF(W3437=Z3437,VLOOKUP($U3437,[1]C8842!$G$2:$M$145,3,FALSE),0),0)</f>
        <v>0</v>
      </c>
      <c r="W3437">
        <f>VLOOKUP(RIGHT($V$1,5),Key!$A$9:$B$14,2,FALSE)</f>
        <v>10.199999999999999</v>
      </c>
      <c r="X3437">
        <f t="shared" si="269"/>
        <v>0</v>
      </c>
      <c r="Y3437">
        <f>VLOOKUP(RIGHT($X$1,5),Key!$A$9:$B$14,2,FALSE)</f>
        <v>3.7</v>
      </c>
      <c r="Z3437">
        <f t="shared" si="267"/>
        <v>10.199999999999999</v>
      </c>
      <c r="AA3437">
        <f t="shared" si="268"/>
        <v>0</v>
      </c>
    </row>
    <row r="3438" spans="1:27" x14ac:dyDescent="0.3">
      <c r="A3438">
        <v>100067</v>
      </c>
      <c r="B3438">
        <v>230922</v>
      </c>
      <c r="C3438" s="3">
        <v>44130.649305555555</v>
      </c>
      <c r="D3438">
        <v>0</v>
      </c>
      <c r="E3438">
        <v>2</v>
      </c>
      <c r="F3438" t="s">
        <v>25</v>
      </c>
      <c r="G3438">
        <v>1</v>
      </c>
      <c r="H3438">
        <v>59.972659999999998</v>
      </c>
      <c r="I3438">
        <v>15.601559999999999</v>
      </c>
      <c r="J3438">
        <v>0.95703130000000003</v>
      </c>
      <c r="K3438">
        <v>46.019530000000003</v>
      </c>
      <c r="L3438" s="3">
        <v>44130.400694444441</v>
      </c>
      <c r="M3438">
        <v>17.18</v>
      </c>
      <c r="N3438" t="s">
        <v>28</v>
      </c>
      <c r="P3438">
        <f>(C3438-Key!$B$1)*24</f>
        <v>0.53333333332557231</v>
      </c>
      <c r="Q3438">
        <f>(Key!$B$2-'17.1'!C3438)*24</f>
        <v>2.4166666666860692</v>
      </c>
      <c r="R3438" s="3">
        <f>C3438-(M3438-Key!$B$5)/(24*Key!$B$6)</f>
        <v>44130.635490740737</v>
      </c>
      <c r="S3438">
        <f>M3438-Key!$B$5</f>
        <v>14.92</v>
      </c>
      <c r="T3438" s="2">
        <f t="shared" si="265"/>
        <v>44129.652777777781</v>
      </c>
      <c r="U3438" t="str">
        <f t="shared" si="266"/>
        <v>10-25-2020 15:40</v>
      </c>
      <c r="V3438">
        <f>IFERROR(IF(W3438=Z3438,VLOOKUP($U3438,[1]C8842!$G$2:$M$145,3,FALSE),0),0)</f>
        <v>0</v>
      </c>
      <c r="W3438">
        <f>VLOOKUP(RIGHT($V$1,5),Key!$A$9:$B$14,2,FALSE)</f>
        <v>10.199999999999999</v>
      </c>
      <c r="X3438">
        <f t="shared" si="269"/>
        <v>0</v>
      </c>
      <c r="Y3438">
        <f>VLOOKUP(RIGHT($X$1,5),Key!$A$9:$B$14,2,FALSE)</f>
        <v>3.7</v>
      </c>
      <c r="Z3438">
        <f t="shared" si="267"/>
        <v>10.199999999999999</v>
      </c>
      <c r="AA3438">
        <f t="shared" si="268"/>
        <v>0</v>
      </c>
    </row>
    <row r="3439" spans="1:27" x14ac:dyDescent="0.3">
      <c r="A3439">
        <v>100067</v>
      </c>
      <c r="B3439">
        <v>230922</v>
      </c>
      <c r="C3439" s="3">
        <v>44130.649305555555</v>
      </c>
      <c r="D3439">
        <v>1</v>
      </c>
      <c r="E3439">
        <v>1</v>
      </c>
      <c r="F3439" t="s">
        <v>25</v>
      </c>
      <c r="G3439">
        <v>1</v>
      </c>
      <c r="H3439">
        <v>72.789060000000006</v>
      </c>
      <c r="I3439">
        <v>16.69922</v>
      </c>
      <c r="J3439">
        <v>0.828125</v>
      </c>
      <c r="K3439">
        <v>58.023440000000001</v>
      </c>
      <c r="L3439" s="3">
        <v>44130.400694444441</v>
      </c>
      <c r="M3439">
        <v>17.18</v>
      </c>
      <c r="N3439" t="s">
        <v>28</v>
      </c>
      <c r="P3439">
        <f>(C3439-Key!$B$1)*24</f>
        <v>0.53333333332557231</v>
      </c>
      <c r="Q3439">
        <f>(Key!$B$2-'17.1'!C3439)*24</f>
        <v>2.4166666666860692</v>
      </c>
      <c r="R3439" s="3">
        <f>C3439-(M3439-Key!$B$5)/(24*Key!$B$6)</f>
        <v>44130.635490740737</v>
      </c>
      <c r="S3439">
        <f>M3439-Key!$B$5</f>
        <v>14.92</v>
      </c>
      <c r="T3439" s="2">
        <f t="shared" si="265"/>
        <v>44129.652777777781</v>
      </c>
      <c r="U3439" t="str">
        <f t="shared" si="266"/>
        <v>10-25-2020 15:40</v>
      </c>
      <c r="V3439">
        <f>IFERROR(IF(W3439=Z3439,VLOOKUP($U3439,[1]C8842!$G$2:$M$145,3,FALSE),0),0)</f>
        <v>0</v>
      </c>
      <c r="W3439">
        <f>VLOOKUP(RIGHT($V$1,5),Key!$A$9:$B$14,2,FALSE)</f>
        <v>10.199999999999999</v>
      </c>
      <c r="X3439">
        <f t="shared" si="269"/>
        <v>0</v>
      </c>
      <c r="Y3439">
        <f>VLOOKUP(RIGHT($X$1,5),Key!$A$9:$B$14,2,FALSE)</f>
        <v>3.7</v>
      </c>
      <c r="Z3439">
        <f t="shared" si="267"/>
        <v>10.199999999999999</v>
      </c>
      <c r="AA3439">
        <f t="shared" si="268"/>
        <v>0</v>
      </c>
    </row>
    <row r="3440" spans="1:27" x14ac:dyDescent="0.3">
      <c r="A3440">
        <v>100067</v>
      </c>
      <c r="B3440">
        <v>230922</v>
      </c>
      <c r="C3440" s="3">
        <v>44130.649305555555</v>
      </c>
      <c r="D3440">
        <v>0</v>
      </c>
      <c r="E3440">
        <v>2</v>
      </c>
      <c r="F3440" t="s">
        <v>25</v>
      </c>
      <c r="G3440">
        <v>1</v>
      </c>
      <c r="H3440">
        <v>65.71875</v>
      </c>
      <c r="I3440">
        <v>14.195309999999999</v>
      </c>
      <c r="J3440">
        <v>0.81640630000000003</v>
      </c>
      <c r="K3440">
        <v>46.019530000000003</v>
      </c>
      <c r="L3440" s="3">
        <v>44130.400694444441</v>
      </c>
      <c r="M3440">
        <v>17.18</v>
      </c>
      <c r="N3440" t="s">
        <v>28</v>
      </c>
      <c r="P3440">
        <f>(C3440-Key!$B$1)*24</f>
        <v>0.53333333332557231</v>
      </c>
      <c r="Q3440">
        <f>(Key!$B$2-'17.1'!C3440)*24</f>
        <v>2.4166666666860692</v>
      </c>
      <c r="R3440" s="3">
        <f>C3440-(M3440-Key!$B$5)/(24*Key!$B$6)</f>
        <v>44130.635490740737</v>
      </c>
      <c r="S3440">
        <f>M3440-Key!$B$5</f>
        <v>14.92</v>
      </c>
      <c r="T3440" s="2">
        <f t="shared" si="265"/>
        <v>44129.652777777781</v>
      </c>
      <c r="U3440" t="str">
        <f t="shared" si="266"/>
        <v>10-25-2020 15:40</v>
      </c>
      <c r="V3440">
        <f>IFERROR(IF(W3440=Z3440,VLOOKUP($U3440,[1]C8842!$G$2:$M$145,3,FALSE),0),0)</f>
        <v>0</v>
      </c>
      <c r="W3440">
        <f>VLOOKUP(RIGHT($V$1,5),Key!$A$9:$B$14,2,FALSE)</f>
        <v>10.199999999999999</v>
      </c>
      <c r="X3440">
        <f t="shared" si="269"/>
        <v>0</v>
      </c>
      <c r="Y3440">
        <f>VLOOKUP(RIGHT($X$1,5),Key!$A$9:$B$14,2,FALSE)</f>
        <v>3.7</v>
      </c>
      <c r="Z3440">
        <f t="shared" si="267"/>
        <v>10.199999999999999</v>
      </c>
      <c r="AA3440">
        <f t="shared" si="268"/>
        <v>0</v>
      </c>
    </row>
    <row r="3441" spans="1:27" x14ac:dyDescent="0.3">
      <c r="A3441">
        <v>100067</v>
      </c>
      <c r="B3441">
        <v>230922</v>
      </c>
      <c r="C3441" s="3">
        <v>44130.649305555555</v>
      </c>
      <c r="D3441">
        <v>0</v>
      </c>
      <c r="E3441">
        <v>2</v>
      </c>
      <c r="F3441" t="s">
        <v>25</v>
      </c>
      <c r="G3441">
        <v>1</v>
      </c>
      <c r="H3441">
        <v>62.300780000000003</v>
      </c>
      <c r="I3441">
        <v>15.773440000000001</v>
      </c>
      <c r="J3441">
        <v>0.9296875</v>
      </c>
      <c r="K3441">
        <v>46.019530000000003</v>
      </c>
      <c r="L3441" s="3">
        <v>44130.400694444441</v>
      </c>
      <c r="M3441">
        <v>17.18</v>
      </c>
      <c r="N3441" t="s">
        <v>28</v>
      </c>
      <c r="P3441">
        <f>(C3441-Key!$B$1)*24</f>
        <v>0.53333333332557231</v>
      </c>
      <c r="Q3441">
        <f>(Key!$B$2-'17.1'!C3441)*24</f>
        <v>2.4166666666860692</v>
      </c>
      <c r="R3441" s="3">
        <f>C3441-(M3441-Key!$B$5)/(24*Key!$B$6)</f>
        <v>44130.635490740737</v>
      </c>
      <c r="S3441">
        <f>M3441-Key!$B$5</f>
        <v>14.92</v>
      </c>
      <c r="T3441" s="2">
        <f t="shared" si="265"/>
        <v>44129.652777777781</v>
      </c>
      <c r="U3441" t="str">
        <f t="shared" si="266"/>
        <v>10-25-2020 15:40</v>
      </c>
      <c r="V3441">
        <f>IFERROR(IF(W3441=Z3441,VLOOKUP($U3441,[1]C8842!$G$2:$M$145,3,FALSE),0),0)</f>
        <v>0</v>
      </c>
      <c r="W3441">
        <f>VLOOKUP(RIGHT($V$1,5),Key!$A$9:$B$14,2,FALSE)</f>
        <v>10.199999999999999</v>
      </c>
      <c r="X3441">
        <f t="shared" si="269"/>
        <v>0</v>
      </c>
      <c r="Y3441">
        <f>VLOOKUP(RIGHT($X$1,5),Key!$A$9:$B$14,2,FALSE)</f>
        <v>3.7</v>
      </c>
      <c r="Z3441">
        <f t="shared" si="267"/>
        <v>10.199999999999999</v>
      </c>
      <c r="AA3441">
        <f t="shared" si="268"/>
        <v>0</v>
      </c>
    </row>
    <row r="3442" spans="1:27" x14ac:dyDescent="0.3">
      <c r="A3442">
        <v>100067</v>
      </c>
      <c r="B3442">
        <v>230922</v>
      </c>
      <c r="C3442" s="3">
        <v>44130.649305555555</v>
      </c>
      <c r="D3442">
        <v>3</v>
      </c>
      <c r="E3442">
        <v>2</v>
      </c>
      <c r="F3442" t="s">
        <v>26</v>
      </c>
      <c r="G3442">
        <v>3</v>
      </c>
      <c r="H3442">
        <v>53.148440000000001</v>
      </c>
      <c r="I3442">
        <v>35.316409999999998</v>
      </c>
      <c r="J3442">
        <v>2.0664060000000002</v>
      </c>
      <c r="K3442">
        <v>94.039060000000006</v>
      </c>
      <c r="L3442" s="3">
        <v>44130.400694444441</v>
      </c>
      <c r="M3442">
        <v>17.18</v>
      </c>
      <c r="N3442" t="s">
        <v>28</v>
      </c>
      <c r="P3442">
        <f>(C3442-Key!$B$1)*24</f>
        <v>0.53333333332557231</v>
      </c>
      <c r="Q3442">
        <f>(Key!$B$2-'17.1'!C3442)*24</f>
        <v>2.4166666666860692</v>
      </c>
      <c r="R3442" s="3">
        <f>C3442-(M3442-Key!$B$5)/(24*Key!$B$6)</f>
        <v>44130.635490740737</v>
      </c>
      <c r="S3442">
        <f>M3442-Key!$B$5</f>
        <v>14.92</v>
      </c>
      <c r="T3442" s="2">
        <f t="shared" si="265"/>
        <v>44129.652777777781</v>
      </c>
      <c r="U3442" t="str">
        <f t="shared" si="266"/>
        <v>10-25-2020 15:40</v>
      </c>
      <c r="V3442">
        <f>IFERROR(IF(W3442=Z3442,VLOOKUP($U3442,[1]C8842!$G$2:$M$145,3,FALSE),0),0)</f>
        <v>0</v>
      </c>
      <c r="W3442">
        <f>VLOOKUP(RIGHT($V$1,5),Key!$A$9:$B$14,2,FALSE)</f>
        <v>10.199999999999999</v>
      </c>
      <c r="X3442">
        <f t="shared" si="269"/>
        <v>0</v>
      </c>
      <c r="Y3442">
        <f>VLOOKUP(RIGHT($X$1,5),Key!$A$9:$B$14,2,FALSE)</f>
        <v>3.7</v>
      </c>
      <c r="Z3442">
        <f t="shared" si="267"/>
        <v>10.199999999999999</v>
      </c>
      <c r="AA3442">
        <f t="shared" si="268"/>
        <v>0</v>
      </c>
    </row>
    <row r="3443" spans="1:27" x14ac:dyDescent="0.3">
      <c r="A3443">
        <v>100067</v>
      </c>
      <c r="B3443">
        <v>230922</v>
      </c>
      <c r="C3443" s="3">
        <v>44130.649305555555</v>
      </c>
      <c r="D3443">
        <v>2</v>
      </c>
      <c r="E3443">
        <v>1</v>
      </c>
      <c r="F3443" t="s">
        <v>26</v>
      </c>
      <c r="G3443">
        <v>2</v>
      </c>
      <c r="H3443">
        <v>65.226560000000006</v>
      </c>
      <c r="I3443">
        <v>21.5625</v>
      </c>
      <c r="J3443">
        <v>1.121094</v>
      </c>
      <c r="K3443">
        <v>81.035160000000005</v>
      </c>
      <c r="L3443" s="3">
        <v>44130.400694444441</v>
      </c>
      <c r="M3443">
        <v>17.18</v>
      </c>
      <c r="N3443" t="s">
        <v>28</v>
      </c>
      <c r="P3443">
        <f>(C3443-Key!$B$1)*24</f>
        <v>0.53333333332557231</v>
      </c>
      <c r="Q3443">
        <f>(Key!$B$2-'17.1'!C3443)*24</f>
        <v>2.4166666666860692</v>
      </c>
      <c r="R3443" s="3">
        <f>C3443-(M3443-Key!$B$5)/(24*Key!$B$6)</f>
        <v>44130.635490740737</v>
      </c>
      <c r="S3443">
        <f>M3443-Key!$B$5</f>
        <v>14.92</v>
      </c>
      <c r="T3443" s="2">
        <f t="shared" si="265"/>
        <v>44129.652777777781</v>
      </c>
      <c r="U3443" t="str">
        <f t="shared" si="266"/>
        <v>10-25-2020 15:40</v>
      </c>
      <c r="V3443">
        <f>IFERROR(IF(W3443=Z3443,VLOOKUP($U3443,[1]C8842!$G$2:$M$145,3,FALSE),0),0)</f>
        <v>0</v>
      </c>
      <c r="W3443">
        <f>VLOOKUP(RIGHT($V$1,5),Key!$A$9:$B$14,2,FALSE)</f>
        <v>10.199999999999999</v>
      </c>
      <c r="X3443">
        <f t="shared" si="269"/>
        <v>0</v>
      </c>
      <c r="Y3443">
        <f>VLOOKUP(RIGHT($X$1,5),Key!$A$9:$B$14,2,FALSE)</f>
        <v>3.7</v>
      </c>
      <c r="Z3443">
        <f t="shared" si="267"/>
        <v>10.199999999999999</v>
      </c>
      <c r="AA3443">
        <f t="shared" si="268"/>
        <v>0</v>
      </c>
    </row>
    <row r="3444" spans="1:27" x14ac:dyDescent="0.3">
      <c r="A3444">
        <v>100067</v>
      </c>
      <c r="B3444">
        <v>230922</v>
      </c>
      <c r="C3444" s="3">
        <v>44130.649305555555</v>
      </c>
      <c r="D3444">
        <v>3</v>
      </c>
      <c r="E3444">
        <v>2</v>
      </c>
      <c r="F3444" t="s">
        <v>26</v>
      </c>
      <c r="G3444">
        <v>4</v>
      </c>
      <c r="H3444">
        <v>54.410159999999998</v>
      </c>
      <c r="I3444">
        <v>78.527339999999995</v>
      </c>
      <c r="J3444">
        <v>4.1367190000000003</v>
      </c>
      <c r="K3444">
        <v>94.039060000000006</v>
      </c>
      <c r="L3444" s="3">
        <v>44130.400694444441</v>
      </c>
      <c r="M3444">
        <v>17.18</v>
      </c>
      <c r="N3444" t="s">
        <v>28</v>
      </c>
      <c r="P3444">
        <f>(C3444-Key!$B$1)*24</f>
        <v>0.53333333332557231</v>
      </c>
      <c r="Q3444">
        <f>(Key!$B$2-'17.1'!C3444)*24</f>
        <v>2.4166666666860692</v>
      </c>
      <c r="R3444" s="3">
        <f>C3444-(M3444-Key!$B$5)/(24*Key!$B$6)</f>
        <v>44130.635490740737</v>
      </c>
      <c r="S3444">
        <f>M3444-Key!$B$5</f>
        <v>14.92</v>
      </c>
      <c r="T3444" s="2">
        <f t="shared" si="265"/>
        <v>44129.652777777781</v>
      </c>
      <c r="U3444" t="str">
        <f t="shared" si="266"/>
        <v>10-25-2020 15:40</v>
      </c>
      <c r="V3444">
        <f>IFERROR(IF(W3444=Z3444,VLOOKUP($U3444,[1]C8842!$G$2:$M$145,3,FALSE),0),0)</f>
        <v>0</v>
      </c>
      <c r="W3444">
        <f>VLOOKUP(RIGHT($V$1,5),Key!$A$9:$B$14,2,FALSE)</f>
        <v>10.199999999999999</v>
      </c>
      <c r="X3444">
        <f t="shared" si="269"/>
        <v>0</v>
      </c>
      <c r="Y3444">
        <f>VLOOKUP(RIGHT($X$1,5),Key!$A$9:$B$14,2,FALSE)</f>
        <v>3.7</v>
      </c>
      <c r="Z3444">
        <f t="shared" si="267"/>
        <v>10.199999999999999</v>
      </c>
      <c r="AA3444">
        <f t="shared" si="268"/>
        <v>0</v>
      </c>
    </row>
    <row r="3445" spans="1:27" x14ac:dyDescent="0.3">
      <c r="A3445">
        <v>100067</v>
      </c>
      <c r="B3445">
        <v>230922</v>
      </c>
      <c r="C3445" s="3">
        <v>44130.649305555555</v>
      </c>
      <c r="D3445">
        <v>0</v>
      </c>
      <c r="E3445">
        <v>2</v>
      </c>
      <c r="F3445" t="s">
        <v>25</v>
      </c>
      <c r="G3445">
        <v>1</v>
      </c>
      <c r="H3445">
        <v>62.664059999999999</v>
      </c>
      <c r="I3445">
        <v>16.79297</v>
      </c>
      <c r="J3445">
        <v>0.96484380000000003</v>
      </c>
      <c r="K3445">
        <v>47.019530000000003</v>
      </c>
      <c r="L3445" s="3">
        <v>44130.400694444441</v>
      </c>
      <c r="M3445">
        <v>17.18</v>
      </c>
      <c r="N3445" t="s">
        <v>28</v>
      </c>
      <c r="P3445">
        <f>(C3445-Key!$B$1)*24</f>
        <v>0.53333333332557231</v>
      </c>
      <c r="Q3445">
        <f>(Key!$B$2-'17.1'!C3445)*24</f>
        <v>2.4166666666860692</v>
      </c>
      <c r="R3445" s="3">
        <f>C3445-(M3445-Key!$B$5)/(24*Key!$B$6)</f>
        <v>44130.635490740737</v>
      </c>
      <c r="S3445">
        <f>M3445-Key!$B$5</f>
        <v>14.92</v>
      </c>
      <c r="T3445" s="2">
        <f t="shared" si="265"/>
        <v>44129.652777777781</v>
      </c>
      <c r="U3445" t="str">
        <f t="shared" si="266"/>
        <v>10-25-2020 15:40</v>
      </c>
      <c r="V3445">
        <f>IFERROR(IF(W3445=Z3445,VLOOKUP($U3445,[1]C8842!$G$2:$M$145,3,FALSE),0),0)</f>
        <v>0</v>
      </c>
      <c r="W3445">
        <f>VLOOKUP(RIGHT($V$1,5),Key!$A$9:$B$14,2,FALSE)</f>
        <v>10.199999999999999</v>
      </c>
      <c r="X3445">
        <f t="shared" si="269"/>
        <v>0</v>
      </c>
      <c r="Y3445">
        <f>VLOOKUP(RIGHT($X$1,5),Key!$A$9:$B$14,2,FALSE)</f>
        <v>3.7</v>
      </c>
      <c r="Z3445">
        <f t="shared" si="267"/>
        <v>10.199999999999999</v>
      </c>
      <c r="AA3445">
        <f t="shared" si="268"/>
        <v>0</v>
      </c>
    </row>
    <row r="3446" spans="1:27" x14ac:dyDescent="0.3">
      <c r="A3446">
        <v>100067</v>
      </c>
      <c r="B3446">
        <v>230922</v>
      </c>
      <c r="C3446" s="3">
        <v>44130.649305555555</v>
      </c>
      <c r="D3446">
        <v>0</v>
      </c>
      <c r="E3446">
        <v>2</v>
      </c>
      <c r="F3446" t="s">
        <v>25</v>
      </c>
      <c r="G3446">
        <v>1</v>
      </c>
      <c r="H3446">
        <v>63.996090000000002</v>
      </c>
      <c r="I3446">
        <v>15.88672</v>
      </c>
      <c r="J3446">
        <v>0.90625</v>
      </c>
      <c r="K3446">
        <v>46.019530000000003</v>
      </c>
      <c r="L3446" s="3">
        <v>44130.400694444441</v>
      </c>
      <c r="M3446">
        <v>17.18</v>
      </c>
      <c r="N3446" t="s">
        <v>28</v>
      </c>
      <c r="P3446">
        <f>(C3446-Key!$B$1)*24</f>
        <v>0.53333333332557231</v>
      </c>
      <c r="Q3446">
        <f>(Key!$B$2-'17.1'!C3446)*24</f>
        <v>2.4166666666860692</v>
      </c>
      <c r="R3446" s="3">
        <f>C3446-(M3446-Key!$B$5)/(24*Key!$B$6)</f>
        <v>44130.635490740737</v>
      </c>
      <c r="S3446">
        <f>M3446-Key!$B$5</f>
        <v>14.92</v>
      </c>
      <c r="T3446" s="2">
        <f t="shared" si="265"/>
        <v>44129.652777777781</v>
      </c>
      <c r="U3446" t="str">
        <f t="shared" si="266"/>
        <v>10-25-2020 15:40</v>
      </c>
      <c r="V3446">
        <f>IFERROR(IF(W3446=Z3446,VLOOKUP($U3446,[1]C8842!$G$2:$M$145,3,FALSE),0),0)</f>
        <v>0</v>
      </c>
      <c r="W3446">
        <f>VLOOKUP(RIGHT($V$1,5),Key!$A$9:$B$14,2,FALSE)</f>
        <v>10.199999999999999</v>
      </c>
      <c r="X3446">
        <f t="shared" si="269"/>
        <v>0</v>
      </c>
      <c r="Y3446">
        <f>VLOOKUP(RIGHT($X$1,5),Key!$A$9:$B$14,2,FALSE)</f>
        <v>3.7</v>
      </c>
      <c r="Z3446">
        <f t="shared" si="267"/>
        <v>10.199999999999999</v>
      </c>
      <c r="AA3446">
        <f t="shared" si="268"/>
        <v>0</v>
      </c>
    </row>
    <row r="3447" spans="1:27" x14ac:dyDescent="0.3">
      <c r="A3447">
        <v>100067</v>
      </c>
      <c r="B3447">
        <v>230922</v>
      </c>
      <c r="C3447" s="3">
        <v>44130.649305555555</v>
      </c>
      <c r="D3447">
        <v>3</v>
      </c>
      <c r="E3447">
        <v>2</v>
      </c>
      <c r="F3447" t="s">
        <v>26</v>
      </c>
      <c r="G3447">
        <v>1</v>
      </c>
      <c r="H3447">
        <v>68.503910000000005</v>
      </c>
      <c r="I3447">
        <v>17.14453</v>
      </c>
      <c r="J3447">
        <v>0.8984375</v>
      </c>
      <c r="K3447">
        <v>91.039060000000006</v>
      </c>
      <c r="L3447" s="3">
        <v>44130.400694444441</v>
      </c>
      <c r="M3447">
        <v>17.18</v>
      </c>
      <c r="N3447" t="s">
        <v>28</v>
      </c>
      <c r="P3447">
        <f>(C3447-Key!$B$1)*24</f>
        <v>0.53333333332557231</v>
      </c>
      <c r="Q3447">
        <f>(Key!$B$2-'17.1'!C3447)*24</f>
        <v>2.4166666666860692</v>
      </c>
      <c r="R3447" s="3">
        <f>C3447-(M3447-Key!$B$5)/(24*Key!$B$6)</f>
        <v>44130.635490740737</v>
      </c>
      <c r="S3447">
        <f>M3447-Key!$B$5</f>
        <v>14.92</v>
      </c>
      <c r="T3447" s="2">
        <f t="shared" si="265"/>
        <v>44129.652777777781</v>
      </c>
      <c r="U3447" t="str">
        <f t="shared" si="266"/>
        <v>10-25-2020 15:40</v>
      </c>
      <c r="V3447">
        <f>IFERROR(IF(W3447=Z3447,VLOOKUP($U3447,[1]C8842!$G$2:$M$145,3,FALSE),0),0)</f>
        <v>0</v>
      </c>
      <c r="W3447">
        <f>VLOOKUP(RIGHT($V$1,5),Key!$A$9:$B$14,2,FALSE)</f>
        <v>10.199999999999999</v>
      </c>
      <c r="X3447">
        <f t="shared" si="269"/>
        <v>0</v>
      </c>
      <c r="Y3447">
        <f>VLOOKUP(RIGHT($X$1,5),Key!$A$9:$B$14,2,FALSE)</f>
        <v>3.7</v>
      </c>
      <c r="Z3447">
        <f t="shared" si="267"/>
        <v>10.199999999999999</v>
      </c>
      <c r="AA3447">
        <f t="shared" si="268"/>
        <v>0</v>
      </c>
    </row>
    <row r="3448" spans="1:27" x14ac:dyDescent="0.3">
      <c r="A3448">
        <v>100067</v>
      </c>
      <c r="B3448">
        <v>230922</v>
      </c>
      <c r="C3448" s="3">
        <v>44130.649305555555</v>
      </c>
      <c r="D3448">
        <v>2</v>
      </c>
      <c r="E3448">
        <v>1</v>
      </c>
      <c r="F3448" t="s">
        <v>26</v>
      </c>
      <c r="G3448">
        <v>1</v>
      </c>
      <c r="H3448">
        <v>63.335940000000001</v>
      </c>
      <c r="I3448">
        <v>15.42188</v>
      </c>
      <c r="J3448">
        <v>0.8984375</v>
      </c>
      <c r="K3448">
        <v>79.03125</v>
      </c>
      <c r="L3448" s="3">
        <v>44130.400694444441</v>
      </c>
      <c r="M3448">
        <v>17.18</v>
      </c>
      <c r="N3448" t="s">
        <v>28</v>
      </c>
      <c r="P3448">
        <f>(C3448-Key!$B$1)*24</f>
        <v>0.53333333332557231</v>
      </c>
      <c r="Q3448">
        <f>(Key!$B$2-'17.1'!C3448)*24</f>
        <v>2.4166666666860692</v>
      </c>
      <c r="R3448" s="3">
        <f>C3448-(M3448-Key!$B$5)/(24*Key!$B$6)</f>
        <v>44130.635490740737</v>
      </c>
      <c r="S3448">
        <f>M3448-Key!$B$5</f>
        <v>14.92</v>
      </c>
      <c r="T3448" s="2">
        <f t="shared" si="265"/>
        <v>44129.652777777781</v>
      </c>
      <c r="U3448" t="str">
        <f t="shared" si="266"/>
        <v>10-25-2020 15:40</v>
      </c>
      <c r="V3448">
        <f>IFERROR(IF(W3448=Z3448,VLOOKUP($U3448,[1]C8842!$G$2:$M$145,3,FALSE),0),0)</f>
        <v>0</v>
      </c>
      <c r="W3448">
        <f>VLOOKUP(RIGHT($V$1,5),Key!$A$9:$B$14,2,FALSE)</f>
        <v>10.199999999999999</v>
      </c>
      <c r="X3448">
        <f t="shared" si="269"/>
        <v>0</v>
      </c>
      <c r="Y3448">
        <f>VLOOKUP(RIGHT($X$1,5),Key!$A$9:$B$14,2,FALSE)</f>
        <v>3.7</v>
      </c>
      <c r="Z3448">
        <f t="shared" si="267"/>
        <v>10.199999999999999</v>
      </c>
      <c r="AA3448">
        <f t="shared" si="268"/>
        <v>0</v>
      </c>
    </row>
    <row r="3449" spans="1:27" x14ac:dyDescent="0.3">
      <c r="A3449">
        <v>100067</v>
      </c>
      <c r="B3449">
        <v>230922</v>
      </c>
      <c r="C3449" s="3">
        <v>44130.649305555555</v>
      </c>
      <c r="D3449">
        <v>3</v>
      </c>
      <c r="E3449">
        <v>2</v>
      </c>
      <c r="F3449" t="s">
        <v>26</v>
      </c>
      <c r="G3449">
        <v>2</v>
      </c>
      <c r="H3449">
        <v>66.929689999999994</v>
      </c>
      <c r="I3449">
        <v>23.003910000000001</v>
      </c>
      <c r="J3449">
        <v>1.152344</v>
      </c>
      <c r="K3449">
        <v>94.039060000000006</v>
      </c>
      <c r="L3449" s="3">
        <v>44130.400694444441</v>
      </c>
      <c r="M3449">
        <v>17.18</v>
      </c>
      <c r="N3449" t="s">
        <v>28</v>
      </c>
      <c r="P3449">
        <f>(C3449-Key!$B$1)*24</f>
        <v>0.53333333332557231</v>
      </c>
      <c r="Q3449">
        <f>(Key!$B$2-'17.1'!C3449)*24</f>
        <v>2.4166666666860692</v>
      </c>
      <c r="R3449" s="3">
        <f>C3449-(M3449-Key!$B$5)/(24*Key!$B$6)</f>
        <v>44130.635490740737</v>
      </c>
      <c r="S3449">
        <f>M3449-Key!$B$5</f>
        <v>14.92</v>
      </c>
      <c r="T3449" s="2">
        <f t="shared" si="265"/>
        <v>44129.652777777781</v>
      </c>
      <c r="U3449" t="str">
        <f t="shared" si="266"/>
        <v>10-25-2020 15:40</v>
      </c>
      <c r="V3449">
        <f>IFERROR(IF(W3449=Z3449,VLOOKUP($U3449,[1]C8842!$G$2:$M$145,3,FALSE),0),0)</f>
        <v>0</v>
      </c>
      <c r="W3449">
        <f>VLOOKUP(RIGHT($V$1,5),Key!$A$9:$B$14,2,FALSE)</f>
        <v>10.199999999999999</v>
      </c>
      <c r="X3449">
        <f t="shared" si="269"/>
        <v>0</v>
      </c>
      <c r="Y3449">
        <f>VLOOKUP(RIGHT($X$1,5),Key!$A$9:$B$14,2,FALSE)</f>
        <v>3.7</v>
      </c>
      <c r="Z3449">
        <f t="shared" si="267"/>
        <v>10.199999999999999</v>
      </c>
      <c r="AA3449">
        <f t="shared" si="268"/>
        <v>0</v>
      </c>
    </row>
    <row r="3450" spans="1:27" x14ac:dyDescent="0.3">
      <c r="A3450">
        <v>100067</v>
      </c>
      <c r="B3450">
        <v>230922</v>
      </c>
      <c r="C3450" s="3">
        <v>44130.649305555555</v>
      </c>
      <c r="D3450">
        <v>0</v>
      </c>
      <c r="E3450">
        <v>2</v>
      </c>
      <c r="F3450" t="s">
        <v>25</v>
      </c>
      <c r="G3450">
        <v>1</v>
      </c>
      <c r="H3450">
        <v>62.660159999999998</v>
      </c>
      <c r="I3450">
        <v>12.86328</v>
      </c>
      <c r="J3450">
        <v>0.80078130000000003</v>
      </c>
      <c r="K3450">
        <v>46.019530000000003</v>
      </c>
      <c r="L3450" s="3">
        <v>44130.400694444441</v>
      </c>
      <c r="M3450">
        <v>17.18</v>
      </c>
      <c r="N3450" t="s">
        <v>28</v>
      </c>
      <c r="P3450">
        <f>(C3450-Key!$B$1)*24</f>
        <v>0.53333333332557231</v>
      </c>
      <c r="Q3450">
        <f>(Key!$B$2-'17.1'!C3450)*24</f>
        <v>2.4166666666860692</v>
      </c>
      <c r="R3450" s="3">
        <f>C3450-(M3450-Key!$B$5)/(24*Key!$B$6)</f>
        <v>44130.635490740737</v>
      </c>
      <c r="S3450">
        <f>M3450-Key!$B$5</f>
        <v>14.92</v>
      </c>
      <c r="T3450" s="2">
        <f t="shared" si="265"/>
        <v>44129.652777777781</v>
      </c>
      <c r="U3450" t="str">
        <f t="shared" si="266"/>
        <v>10-25-2020 15:40</v>
      </c>
      <c r="V3450">
        <f>IFERROR(IF(W3450=Z3450,VLOOKUP($U3450,[1]C8842!$G$2:$M$145,3,FALSE),0),0)</f>
        <v>0</v>
      </c>
      <c r="W3450">
        <f>VLOOKUP(RIGHT($V$1,5),Key!$A$9:$B$14,2,FALSE)</f>
        <v>10.199999999999999</v>
      </c>
      <c r="X3450">
        <f t="shared" si="269"/>
        <v>0</v>
      </c>
      <c r="Y3450">
        <f>VLOOKUP(RIGHT($X$1,5),Key!$A$9:$B$14,2,FALSE)</f>
        <v>3.7</v>
      </c>
      <c r="Z3450">
        <f t="shared" si="267"/>
        <v>10.199999999999999</v>
      </c>
      <c r="AA3450">
        <f t="shared" si="268"/>
        <v>0</v>
      </c>
    </row>
    <row r="3451" spans="1:27" x14ac:dyDescent="0.3">
      <c r="A3451">
        <v>100067</v>
      </c>
      <c r="B3451">
        <v>230922</v>
      </c>
      <c r="C3451" s="3">
        <v>44130.649305555555</v>
      </c>
      <c r="D3451">
        <v>3</v>
      </c>
      <c r="E3451">
        <v>2</v>
      </c>
      <c r="F3451" t="s">
        <v>26</v>
      </c>
      <c r="G3451">
        <v>1</v>
      </c>
      <c r="H3451">
        <v>67.511719999999997</v>
      </c>
      <c r="I3451">
        <v>17.339839999999999</v>
      </c>
      <c r="J3451">
        <v>0.91796880000000003</v>
      </c>
      <c r="K3451">
        <v>94.039060000000006</v>
      </c>
      <c r="L3451" s="3">
        <v>44130.400694444441</v>
      </c>
      <c r="M3451">
        <v>17.18</v>
      </c>
      <c r="N3451" t="s">
        <v>28</v>
      </c>
      <c r="P3451">
        <f>(C3451-Key!$B$1)*24</f>
        <v>0.53333333332557231</v>
      </c>
      <c r="Q3451">
        <f>(Key!$B$2-'17.1'!C3451)*24</f>
        <v>2.4166666666860692</v>
      </c>
      <c r="R3451" s="3">
        <f>C3451-(M3451-Key!$B$5)/(24*Key!$B$6)</f>
        <v>44130.635490740737</v>
      </c>
      <c r="S3451">
        <f>M3451-Key!$B$5</f>
        <v>14.92</v>
      </c>
      <c r="T3451" s="2">
        <f t="shared" si="265"/>
        <v>44129.652777777781</v>
      </c>
      <c r="U3451" t="str">
        <f t="shared" si="266"/>
        <v>10-25-2020 15:40</v>
      </c>
      <c r="V3451">
        <f>IFERROR(IF(W3451=Z3451,VLOOKUP($U3451,[1]C8842!$G$2:$M$145,3,FALSE),0),0)</f>
        <v>0</v>
      </c>
      <c r="W3451">
        <f>VLOOKUP(RIGHT($V$1,5),Key!$A$9:$B$14,2,FALSE)</f>
        <v>10.199999999999999</v>
      </c>
      <c r="X3451">
        <f t="shared" si="269"/>
        <v>0</v>
      </c>
      <c r="Y3451">
        <f>VLOOKUP(RIGHT($X$1,5),Key!$A$9:$B$14,2,FALSE)</f>
        <v>3.7</v>
      </c>
      <c r="Z3451">
        <f t="shared" si="267"/>
        <v>10.199999999999999</v>
      </c>
      <c r="AA3451">
        <f t="shared" si="268"/>
        <v>0</v>
      </c>
    </row>
    <row r="3452" spans="1:27" x14ac:dyDescent="0.3">
      <c r="A3452">
        <v>100067</v>
      </c>
      <c r="B3452">
        <v>230922</v>
      </c>
      <c r="C3452" s="3">
        <v>44130.649305555555</v>
      </c>
      <c r="D3452">
        <v>2</v>
      </c>
      <c r="E3452">
        <v>1</v>
      </c>
      <c r="F3452" t="s">
        <v>26</v>
      </c>
      <c r="G3452">
        <v>1</v>
      </c>
      <c r="H3452">
        <v>70.320310000000006</v>
      </c>
      <c r="I3452">
        <v>16.898440000000001</v>
      </c>
      <c r="J3452">
        <v>0.86328130000000003</v>
      </c>
      <c r="K3452">
        <v>81.035160000000005</v>
      </c>
      <c r="L3452" s="3">
        <v>44130.400694444441</v>
      </c>
      <c r="M3452">
        <v>17.18</v>
      </c>
      <c r="N3452" t="s">
        <v>28</v>
      </c>
      <c r="P3452">
        <f>(C3452-Key!$B$1)*24</f>
        <v>0.53333333332557231</v>
      </c>
      <c r="Q3452">
        <f>(Key!$B$2-'17.1'!C3452)*24</f>
        <v>2.4166666666860692</v>
      </c>
      <c r="R3452" s="3">
        <f>C3452-(M3452-Key!$B$5)/(24*Key!$B$6)</f>
        <v>44130.635490740737</v>
      </c>
      <c r="S3452">
        <f>M3452-Key!$B$5</f>
        <v>14.92</v>
      </c>
      <c r="T3452" s="2">
        <f t="shared" si="265"/>
        <v>44129.652777777781</v>
      </c>
      <c r="U3452" t="str">
        <f t="shared" si="266"/>
        <v>10-25-2020 15:40</v>
      </c>
      <c r="V3452">
        <f>IFERROR(IF(W3452=Z3452,VLOOKUP($U3452,[1]C8842!$G$2:$M$145,3,FALSE),0),0)</f>
        <v>0</v>
      </c>
      <c r="W3452">
        <f>VLOOKUP(RIGHT($V$1,5),Key!$A$9:$B$14,2,FALSE)</f>
        <v>10.199999999999999</v>
      </c>
      <c r="X3452">
        <f t="shared" si="269"/>
        <v>0</v>
      </c>
      <c r="Y3452">
        <f>VLOOKUP(RIGHT($X$1,5),Key!$A$9:$B$14,2,FALSE)</f>
        <v>3.7</v>
      </c>
      <c r="Z3452">
        <f t="shared" si="267"/>
        <v>10.199999999999999</v>
      </c>
      <c r="AA3452">
        <f t="shared" si="268"/>
        <v>0</v>
      </c>
    </row>
    <row r="3453" spans="1:27" x14ac:dyDescent="0.3">
      <c r="A3453">
        <v>100067</v>
      </c>
      <c r="B3453">
        <v>230922</v>
      </c>
      <c r="C3453" s="3">
        <v>44130.649305555555</v>
      </c>
      <c r="D3453">
        <v>2</v>
      </c>
      <c r="E3453">
        <v>1</v>
      </c>
      <c r="F3453" t="s">
        <v>26</v>
      </c>
      <c r="G3453">
        <v>1</v>
      </c>
      <c r="H3453">
        <v>72.652339999999995</v>
      </c>
      <c r="I3453">
        <v>18.5</v>
      </c>
      <c r="J3453">
        <v>0.89453130000000003</v>
      </c>
      <c r="K3453">
        <v>81.035160000000005</v>
      </c>
      <c r="L3453" s="3">
        <v>44130.400694444441</v>
      </c>
      <c r="M3453">
        <v>17.18</v>
      </c>
      <c r="N3453" t="s">
        <v>28</v>
      </c>
      <c r="P3453">
        <f>(C3453-Key!$B$1)*24</f>
        <v>0.53333333332557231</v>
      </c>
      <c r="Q3453">
        <f>(Key!$B$2-'17.1'!C3453)*24</f>
        <v>2.4166666666860692</v>
      </c>
      <c r="R3453" s="3">
        <f>C3453-(M3453-Key!$B$5)/(24*Key!$B$6)</f>
        <v>44130.635490740737</v>
      </c>
      <c r="S3453">
        <f>M3453-Key!$B$5</f>
        <v>14.92</v>
      </c>
      <c r="T3453" s="2">
        <f t="shared" si="265"/>
        <v>44129.652777777781</v>
      </c>
      <c r="U3453" t="str">
        <f t="shared" si="266"/>
        <v>10-25-2020 15:40</v>
      </c>
      <c r="V3453">
        <f>IFERROR(IF(W3453=Z3453,VLOOKUP($U3453,[1]C8842!$G$2:$M$145,3,FALSE),0),0)</f>
        <v>0</v>
      </c>
      <c r="W3453">
        <f>VLOOKUP(RIGHT($V$1,5),Key!$A$9:$B$14,2,FALSE)</f>
        <v>10.199999999999999</v>
      </c>
      <c r="X3453">
        <f t="shared" si="269"/>
        <v>0</v>
      </c>
      <c r="Y3453">
        <f>VLOOKUP(RIGHT($X$1,5),Key!$A$9:$B$14,2,FALSE)</f>
        <v>3.7</v>
      </c>
      <c r="Z3453">
        <f t="shared" si="267"/>
        <v>10.199999999999999</v>
      </c>
      <c r="AA3453">
        <f t="shared" si="268"/>
        <v>0</v>
      </c>
    </row>
    <row r="3454" spans="1:27" x14ac:dyDescent="0.3">
      <c r="A3454">
        <v>100067</v>
      </c>
      <c r="B3454">
        <v>230922</v>
      </c>
      <c r="C3454" s="3">
        <v>44130.65</v>
      </c>
      <c r="D3454">
        <v>3</v>
      </c>
      <c r="E3454">
        <v>2</v>
      </c>
      <c r="F3454" t="s">
        <v>26</v>
      </c>
      <c r="G3454">
        <v>2</v>
      </c>
      <c r="H3454">
        <v>71.222660000000005</v>
      </c>
      <c r="I3454">
        <v>22.453130000000002</v>
      </c>
      <c r="J3454">
        <v>1.0625</v>
      </c>
      <c r="K3454">
        <v>94.039060000000006</v>
      </c>
      <c r="L3454" s="3">
        <v>44130.400694444441</v>
      </c>
      <c r="M3454">
        <v>17.18</v>
      </c>
      <c r="N3454" t="s">
        <v>28</v>
      </c>
      <c r="P3454">
        <f>(C3454-Key!$B$1)*24</f>
        <v>0.55000000004656613</v>
      </c>
      <c r="Q3454">
        <f>(Key!$B$2-'17.1'!C3454)*24</f>
        <v>2.3999999999650754</v>
      </c>
      <c r="R3454" s="3">
        <f>C3454-(M3454-Key!$B$5)/(24*Key!$B$6)</f>
        <v>44130.636185185183</v>
      </c>
      <c r="S3454">
        <f>M3454-Key!$B$5</f>
        <v>14.92</v>
      </c>
      <c r="T3454" s="2">
        <f t="shared" si="265"/>
        <v>44129.652777777781</v>
      </c>
      <c r="U3454" t="str">
        <f t="shared" si="266"/>
        <v>10-25-2020 15:40</v>
      </c>
      <c r="V3454">
        <f>IFERROR(IF(W3454=Z3454,VLOOKUP($U3454,[1]C8842!$G$2:$M$145,3,FALSE),0),0)</f>
        <v>0</v>
      </c>
      <c r="W3454">
        <f>VLOOKUP(RIGHT($V$1,5),Key!$A$9:$B$14,2,FALSE)</f>
        <v>10.199999999999999</v>
      </c>
      <c r="X3454">
        <f t="shared" si="269"/>
        <v>0</v>
      </c>
      <c r="Y3454">
        <f>VLOOKUP(RIGHT($X$1,5),Key!$A$9:$B$14,2,FALSE)</f>
        <v>3.7</v>
      </c>
      <c r="Z3454">
        <f t="shared" si="267"/>
        <v>10.199999999999999</v>
      </c>
      <c r="AA3454">
        <f t="shared" si="268"/>
        <v>0</v>
      </c>
    </row>
    <row r="3455" spans="1:27" x14ac:dyDescent="0.3">
      <c r="A3455">
        <v>100067</v>
      </c>
      <c r="B3455">
        <v>230922</v>
      </c>
      <c r="C3455" s="3">
        <v>44130.65</v>
      </c>
      <c r="D3455">
        <v>3</v>
      </c>
      <c r="E3455">
        <v>2</v>
      </c>
      <c r="F3455" t="s">
        <v>26</v>
      </c>
      <c r="G3455">
        <v>1</v>
      </c>
      <c r="H3455">
        <v>65.808589999999995</v>
      </c>
      <c r="I3455">
        <v>13.83203</v>
      </c>
      <c r="J3455">
        <v>0.80078130000000003</v>
      </c>
      <c r="K3455">
        <v>95.039060000000006</v>
      </c>
      <c r="L3455" s="3">
        <v>44130.400694444441</v>
      </c>
      <c r="M3455">
        <v>17.18</v>
      </c>
      <c r="N3455" t="s">
        <v>28</v>
      </c>
      <c r="P3455">
        <f>(C3455-Key!$B$1)*24</f>
        <v>0.55000000004656613</v>
      </c>
      <c r="Q3455">
        <f>(Key!$B$2-'17.1'!C3455)*24</f>
        <v>2.3999999999650754</v>
      </c>
      <c r="R3455" s="3">
        <f>C3455-(M3455-Key!$B$5)/(24*Key!$B$6)</f>
        <v>44130.636185185183</v>
      </c>
      <c r="S3455">
        <f>M3455-Key!$B$5</f>
        <v>14.92</v>
      </c>
      <c r="T3455" s="2">
        <f t="shared" si="265"/>
        <v>44129.652777777781</v>
      </c>
      <c r="U3455" t="str">
        <f t="shared" si="266"/>
        <v>10-25-2020 15:40</v>
      </c>
      <c r="V3455">
        <f>IFERROR(IF(W3455=Z3455,VLOOKUP($U3455,[1]C8842!$G$2:$M$145,3,FALSE),0),0)</f>
        <v>0</v>
      </c>
      <c r="W3455">
        <f>VLOOKUP(RIGHT($V$1,5),Key!$A$9:$B$14,2,FALSE)</f>
        <v>10.199999999999999</v>
      </c>
      <c r="X3455">
        <f t="shared" si="269"/>
        <v>0</v>
      </c>
      <c r="Y3455">
        <f>VLOOKUP(RIGHT($X$1,5),Key!$A$9:$B$14,2,FALSE)</f>
        <v>3.7</v>
      </c>
      <c r="Z3455">
        <f t="shared" si="267"/>
        <v>10.199999999999999</v>
      </c>
      <c r="AA3455">
        <f t="shared" si="268"/>
        <v>0</v>
      </c>
    </row>
    <row r="3456" spans="1:27" x14ac:dyDescent="0.3">
      <c r="A3456">
        <v>100067</v>
      </c>
      <c r="B3456">
        <v>230922</v>
      </c>
      <c r="C3456" s="3">
        <v>44130.65</v>
      </c>
      <c r="D3456">
        <v>3</v>
      </c>
      <c r="E3456">
        <v>2</v>
      </c>
      <c r="F3456" t="s">
        <v>26</v>
      </c>
      <c r="G3456">
        <v>1</v>
      </c>
      <c r="H3456">
        <v>66.0625</v>
      </c>
      <c r="I3456">
        <v>15.44922</v>
      </c>
      <c r="J3456">
        <v>0.86328130000000003</v>
      </c>
      <c r="K3456">
        <v>95.039060000000006</v>
      </c>
      <c r="L3456" s="3">
        <v>44130.404166666667</v>
      </c>
      <c r="M3456">
        <v>17.18</v>
      </c>
      <c r="N3456" t="s">
        <v>28</v>
      </c>
      <c r="P3456">
        <f>(C3456-Key!$B$1)*24</f>
        <v>0.55000000004656613</v>
      </c>
      <c r="Q3456">
        <f>(Key!$B$2-'17.1'!C3456)*24</f>
        <v>2.3999999999650754</v>
      </c>
      <c r="R3456" s="3">
        <f>C3456-(M3456-Key!$B$5)/(24*Key!$B$6)</f>
        <v>44130.636185185183</v>
      </c>
      <c r="S3456">
        <f>M3456-Key!$B$5</f>
        <v>14.92</v>
      </c>
      <c r="T3456" s="2">
        <f t="shared" si="265"/>
        <v>44129.652777777781</v>
      </c>
      <c r="U3456" t="str">
        <f t="shared" si="266"/>
        <v>10-25-2020 15:40</v>
      </c>
      <c r="V3456">
        <f>IFERROR(IF(W3456=Z3456,VLOOKUP($U3456,[1]C8842!$G$2:$M$145,3,FALSE),0),0)</f>
        <v>0</v>
      </c>
      <c r="W3456">
        <f>VLOOKUP(RIGHT($V$1,5),Key!$A$9:$B$14,2,FALSE)</f>
        <v>10.199999999999999</v>
      </c>
      <c r="X3456">
        <f t="shared" si="269"/>
        <v>0</v>
      </c>
      <c r="Y3456">
        <f>VLOOKUP(RIGHT($X$1,5),Key!$A$9:$B$14,2,FALSE)</f>
        <v>3.7</v>
      </c>
      <c r="Z3456">
        <f t="shared" si="267"/>
        <v>10.199999999999999</v>
      </c>
      <c r="AA3456">
        <f t="shared" si="268"/>
        <v>0</v>
      </c>
    </row>
    <row r="3457" spans="1:27" x14ac:dyDescent="0.3">
      <c r="A3457">
        <v>100067</v>
      </c>
      <c r="B3457">
        <v>230922</v>
      </c>
      <c r="C3457" s="3">
        <v>44130.65</v>
      </c>
      <c r="D3457">
        <v>1</v>
      </c>
      <c r="E3457">
        <v>1</v>
      </c>
      <c r="F3457" t="s">
        <v>25</v>
      </c>
      <c r="G3457">
        <v>1</v>
      </c>
      <c r="H3457">
        <v>63.902340000000002</v>
      </c>
      <c r="I3457">
        <v>15.07422</v>
      </c>
      <c r="J3457">
        <v>0.875</v>
      </c>
      <c r="K3457">
        <v>58.023440000000001</v>
      </c>
      <c r="L3457" s="3">
        <v>44130.404166666667</v>
      </c>
      <c r="M3457">
        <v>17.18</v>
      </c>
      <c r="N3457" t="s">
        <v>28</v>
      </c>
      <c r="P3457">
        <f>(C3457-Key!$B$1)*24</f>
        <v>0.55000000004656613</v>
      </c>
      <c r="Q3457">
        <f>(Key!$B$2-'17.1'!C3457)*24</f>
        <v>2.3999999999650754</v>
      </c>
      <c r="R3457" s="3">
        <f>C3457-(M3457-Key!$B$5)/(24*Key!$B$6)</f>
        <v>44130.636185185183</v>
      </c>
      <c r="S3457">
        <f>M3457-Key!$B$5</f>
        <v>14.92</v>
      </c>
      <c r="T3457" s="2">
        <f t="shared" si="265"/>
        <v>44129.652777777781</v>
      </c>
      <c r="U3457" t="str">
        <f t="shared" si="266"/>
        <v>10-25-2020 15:40</v>
      </c>
      <c r="V3457">
        <f>IFERROR(IF(W3457=Z3457,VLOOKUP($U3457,[1]C8842!$G$2:$M$145,3,FALSE),0),0)</f>
        <v>0</v>
      </c>
      <c r="W3457">
        <f>VLOOKUP(RIGHT($V$1,5),Key!$A$9:$B$14,2,FALSE)</f>
        <v>10.199999999999999</v>
      </c>
      <c r="X3457">
        <f t="shared" si="269"/>
        <v>0</v>
      </c>
      <c r="Y3457">
        <f>VLOOKUP(RIGHT($X$1,5),Key!$A$9:$B$14,2,FALSE)</f>
        <v>3.7</v>
      </c>
      <c r="Z3457">
        <f t="shared" si="267"/>
        <v>10.199999999999999</v>
      </c>
      <c r="AA3457">
        <f t="shared" si="268"/>
        <v>0</v>
      </c>
    </row>
    <row r="3458" spans="1:27" x14ac:dyDescent="0.3">
      <c r="A3458">
        <v>100067</v>
      </c>
      <c r="B3458">
        <v>230922</v>
      </c>
      <c r="C3458" s="3">
        <v>44130.65</v>
      </c>
      <c r="D3458">
        <v>2</v>
      </c>
      <c r="E3458">
        <v>1</v>
      </c>
      <c r="F3458" t="s">
        <v>26</v>
      </c>
      <c r="G3458">
        <v>1</v>
      </c>
      <c r="H3458">
        <v>68.777339999999995</v>
      </c>
      <c r="I3458">
        <v>17.58203</v>
      </c>
      <c r="J3458">
        <v>0.91015630000000003</v>
      </c>
      <c r="K3458">
        <v>80.03125</v>
      </c>
      <c r="L3458" s="3">
        <v>44130.404166666667</v>
      </c>
      <c r="M3458">
        <v>17.18</v>
      </c>
      <c r="N3458" t="s">
        <v>28</v>
      </c>
      <c r="P3458">
        <f>(C3458-Key!$B$1)*24</f>
        <v>0.55000000004656613</v>
      </c>
      <c r="Q3458">
        <f>(Key!$B$2-'17.1'!C3458)*24</f>
        <v>2.3999999999650754</v>
      </c>
      <c r="R3458" s="3">
        <f>C3458-(M3458-Key!$B$5)/(24*Key!$B$6)</f>
        <v>44130.636185185183</v>
      </c>
      <c r="S3458">
        <f>M3458-Key!$B$5</f>
        <v>14.92</v>
      </c>
      <c r="T3458" s="2">
        <f t="shared" si="265"/>
        <v>44129.652777777781</v>
      </c>
      <c r="U3458" t="str">
        <f t="shared" si="266"/>
        <v>10-25-2020 15:40</v>
      </c>
      <c r="V3458">
        <f>IFERROR(IF(W3458=Z3458,VLOOKUP($U3458,[1]C8842!$G$2:$M$145,3,FALSE),0),0)</f>
        <v>0</v>
      </c>
      <c r="W3458">
        <f>VLOOKUP(RIGHT($V$1,5),Key!$A$9:$B$14,2,FALSE)</f>
        <v>10.199999999999999</v>
      </c>
      <c r="X3458">
        <f t="shared" si="269"/>
        <v>0</v>
      </c>
      <c r="Y3458">
        <f>VLOOKUP(RIGHT($X$1,5),Key!$A$9:$B$14,2,FALSE)</f>
        <v>3.7</v>
      </c>
      <c r="Z3458">
        <f t="shared" si="267"/>
        <v>10.199999999999999</v>
      </c>
      <c r="AA3458">
        <f t="shared" si="268"/>
        <v>0</v>
      </c>
    </row>
    <row r="3459" spans="1:27" x14ac:dyDescent="0.3">
      <c r="A3459">
        <v>100067</v>
      </c>
      <c r="B3459">
        <v>230922</v>
      </c>
      <c r="C3459" s="3">
        <v>44130.65</v>
      </c>
      <c r="D3459">
        <v>0</v>
      </c>
      <c r="E3459">
        <v>2</v>
      </c>
      <c r="F3459" t="s">
        <v>25</v>
      </c>
      <c r="G3459">
        <v>1</v>
      </c>
      <c r="H3459">
        <v>64.734380000000002</v>
      </c>
      <c r="I3459">
        <v>17.40625</v>
      </c>
      <c r="J3459">
        <v>0.9609375</v>
      </c>
      <c r="K3459">
        <v>48.019530000000003</v>
      </c>
      <c r="L3459" s="3">
        <v>44130.404166666667</v>
      </c>
      <c r="M3459">
        <v>17.18</v>
      </c>
      <c r="N3459" t="s">
        <v>28</v>
      </c>
      <c r="P3459">
        <f>(C3459-Key!$B$1)*24</f>
        <v>0.55000000004656613</v>
      </c>
      <c r="Q3459">
        <f>(Key!$B$2-'17.1'!C3459)*24</f>
        <v>2.3999999999650754</v>
      </c>
      <c r="R3459" s="3">
        <f>C3459-(M3459-Key!$B$5)/(24*Key!$B$6)</f>
        <v>44130.636185185183</v>
      </c>
      <c r="S3459">
        <f>M3459-Key!$B$5</f>
        <v>14.92</v>
      </c>
      <c r="T3459" s="2">
        <f t="shared" ref="T3459:T3522" si="270">ROUND(C3459*24*60/10,0)/(24*6)-1</f>
        <v>44129.652777777781</v>
      </c>
      <c r="U3459" t="str">
        <f t="shared" ref="U3459:U3522" si="271">TEXT(T3459,"mm-dd-yyyy hh:mm")</f>
        <v>10-25-2020 15:40</v>
      </c>
      <c r="V3459">
        <f>IFERROR(IF(W3459=Z3459,VLOOKUP($U3459,[1]C8842!$G$2:$M$145,3,FALSE),0),0)</f>
        <v>0</v>
      </c>
      <c r="W3459">
        <f>VLOOKUP(RIGHT($V$1,5),Key!$A$9:$B$14,2,FALSE)</f>
        <v>10.199999999999999</v>
      </c>
      <c r="X3459">
        <f t="shared" si="269"/>
        <v>0</v>
      </c>
      <c r="Y3459">
        <f>VLOOKUP(RIGHT($X$1,5),Key!$A$9:$B$14,2,FALSE)</f>
        <v>3.7</v>
      </c>
      <c r="Z3459">
        <f t="shared" ref="Z3459:Z3522" si="272">M3459-MIN(ABS(Y3459-M3459),ABS(W3459-M3459))</f>
        <v>10.199999999999999</v>
      </c>
      <c r="AA3459">
        <f t="shared" ref="AA3459:AA3522" si="273">SUM(V3459,X3459)</f>
        <v>0</v>
      </c>
    </row>
    <row r="3460" spans="1:27" x14ac:dyDescent="0.3">
      <c r="A3460">
        <v>100067</v>
      </c>
      <c r="B3460">
        <v>230922</v>
      </c>
      <c r="C3460" s="3">
        <v>44130.65</v>
      </c>
      <c r="D3460">
        <v>3</v>
      </c>
      <c r="E3460">
        <v>2</v>
      </c>
      <c r="F3460" t="s">
        <v>26</v>
      </c>
      <c r="G3460">
        <v>1</v>
      </c>
      <c r="H3460">
        <v>67.886719999999997</v>
      </c>
      <c r="I3460">
        <v>13.0625</v>
      </c>
      <c r="J3460">
        <v>0.74609380000000003</v>
      </c>
      <c r="K3460">
        <v>94.039060000000006</v>
      </c>
      <c r="L3460" s="3">
        <v>44130.404166666667</v>
      </c>
      <c r="M3460">
        <v>17.18</v>
      </c>
      <c r="N3460" t="s">
        <v>28</v>
      </c>
      <c r="P3460">
        <f>(C3460-Key!$B$1)*24</f>
        <v>0.55000000004656613</v>
      </c>
      <c r="Q3460">
        <f>(Key!$B$2-'17.1'!C3460)*24</f>
        <v>2.3999999999650754</v>
      </c>
      <c r="R3460" s="3">
        <f>C3460-(M3460-Key!$B$5)/(24*Key!$B$6)</f>
        <v>44130.636185185183</v>
      </c>
      <c r="S3460">
        <f>M3460-Key!$B$5</f>
        <v>14.92</v>
      </c>
      <c r="T3460" s="2">
        <f t="shared" si="270"/>
        <v>44129.652777777781</v>
      </c>
      <c r="U3460" t="str">
        <f t="shared" si="271"/>
        <v>10-25-2020 15:40</v>
      </c>
      <c r="V3460">
        <f>IFERROR(IF(W3460=Z3460,VLOOKUP($U3460,[1]C8842!$G$2:$M$145,3,FALSE),0),0)</f>
        <v>0</v>
      </c>
      <c r="W3460">
        <f>VLOOKUP(RIGHT($V$1,5),Key!$A$9:$B$14,2,FALSE)</f>
        <v>10.199999999999999</v>
      </c>
      <c r="X3460">
        <f t="shared" ref="X3460:X3523" si="274">$X$2</f>
        <v>0</v>
      </c>
      <c r="Y3460">
        <f>VLOOKUP(RIGHT($X$1,5),Key!$A$9:$B$14,2,FALSE)</f>
        <v>3.7</v>
      </c>
      <c r="Z3460">
        <f t="shared" si="272"/>
        <v>10.199999999999999</v>
      </c>
      <c r="AA3460">
        <f t="shared" si="273"/>
        <v>0</v>
      </c>
    </row>
    <row r="3461" spans="1:27" x14ac:dyDescent="0.3">
      <c r="A3461">
        <v>100067</v>
      </c>
      <c r="B3461">
        <v>230922</v>
      </c>
      <c r="C3461" s="3">
        <v>44130.65</v>
      </c>
      <c r="D3461">
        <v>0</v>
      </c>
      <c r="E3461">
        <v>2</v>
      </c>
      <c r="F3461" t="s">
        <v>25</v>
      </c>
      <c r="G3461">
        <v>1</v>
      </c>
      <c r="H3461">
        <v>63.796880000000002</v>
      </c>
      <c r="I3461">
        <v>14.35938</v>
      </c>
      <c r="J3461">
        <v>0.84765630000000003</v>
      </c>
      <c r="K3461">
        <v>46.019530000000003</v>
      </c>
      <c r="L3461" s="3">
        <v>44130.404166666667</v>
      </c>
      <c r="M3461">
        <v>17.18</v>
      </c>
      <c r="N3461" t="s">
        <v>28</v>
      </c>
      <c r="P3461">
        <f>(C3461-Key!$B$1)*24</f>
        <v>0.55000000004656613</v>
      </c>
      <c r="Q3461">
        <f>(Key!$B$2-'17.1'!C3461)*24</f>
        <v>2.3999999999650754</v>
      </c>
      <c r="R3461" s="3">
        <f>C3461-(M3461-Key!$B$5)/(24*Key!$B$6)</f>
        <v>44130.636185185183</v>
      </c>
      <c r="S3461">
        <f>M3461-Key!$B$5</f>
        <v>14.92</v>
      </c>
      <c r="T3461" s="2">
        <f t="shared" si="270"/>
        <v>44129.652777777781</v>
      </c>
      <c r="U3461" t="str">
        <f t="shared" si="271"/>
        <v>10-25-2020 15:40</v>
      </c>
      <c r="V3461">
        <f>IFERROR(IF(W3461=Z3461,VLOOKUP($U3461,[1]C8842!$G$2:$M$145,3,FALSE),0),0)</f>
        <v>0</v>
      </c>
      <c r="W3461">
        <f>VLOOKUP(RIGHT($V$1,5),Key!$A$9:$B$14,2,FALSE)</f>
        <v>10.199999999999999</v>
      </c>
      <c r="X3461">
        <f t="shared" si="274"/>
        <v>0</v>
      </c>
      <c r="Y3461">
        <f>VLOOKUP(RIGHT($X$1,5),Key!$A$9:$B$14,2,FALSE)</f>
        <v>3.7</v>
      </c>
      <c r="Z3461">
        <f t="shared" si="272"/>
        <v>10.199999999999999</v>
      </c>
      <c r="AA3461">
        <f t="shared" si="273"/>
        <v>0</v>
      </c>
    </row>
    <row r="3462" spans="1:27" x14ac:dyDescent="0.3">
      <c r="A3462">
        <v>100067</v>
      </c>
      <c r="B3462">
        <v>230922</v>
      </c>
      <c r="C3462" s="3">
        <v>44130.65</v>
      </c>
      <c r="D3462">
        <v>1</v>
      </c>
      <c r="E3462">
        <v>1</v>
      </c>
      <c r="F3462" t="s">
        <v>25</v>
      </c>
      <c r="G3462">
        <v>4</v>
      </c>
      <c r="H3462">
        <v>68.308589999999995</v>
      </c>
      <c r="I3462">
        <v>72.105469999999997</v>
      </c>
      <c r="J3462">
        <v>3.0429689999999998</v>
      </c>
      <c r="K3462">
        <v>58.023440000000001</v>
      </c>
      <c r="L3462" s="3">
        <v>44130.404166666667</v>
      </c>
      <c r="M3462">
        <v>17.18</v>
      </c>
      <c r="N3462" t="s">
        <v>28</v>
      </c>
      <c r="P3462">
        <f>(C3462-Key!$B$1)*24</f>
        <v>0.55000000004656613</v>
      </c>
      <c r="Q3462">
        <f>(Key!$B$2-'17.1'!C3462)*24</f>
        <v>2.3999999999650754</v>
      </c>
      <c r="R3462" s="3">
        <f>C3462-(M3462-Key!$B$5)/(24*Key!$B$6)</f>
        <v>44130.636185185183</v>
      </c>
      <c r="S3462">
        <f>M3462-Key!$B$5</f>
        <v>14.92</v>
      </c>
      <c r="T3462" s="2">
        <f t="shared" si="270"/>
        <v>44129.652777777781</v>
      </c>
      <c r="U3462" t="str">
        <f t="shared" si="271"/>
        <v>10-25-2020 15:40</v>
      </c>
      <c r="V3462">
        <f>IFERROR(IF(W3462=Z3462,VLOOKUP($U3462,[1]C8842!$G$2:$M$145,3,FALSE),0),0)</f>
        <v>0</v>
      </c>
      <c r="W3462">
        <f>VLOOKUP(RIGHT($V$1,5),Key!$A$9:$B$14,2,FALSE)</f>
        <v>10.199999999999999</v>
      </c>
      <c r="X3462">
        <f t="shared" si="274"/>
        <v>0</v>
      </c>
      <c r="Y3462">
        <f>VLOOKUP(RIGHT($X$1,5),Key!$A$9:$B$14,2,FALSE)</f>
        <v>3.7</v>
      </c>
      <c r="Z3462">
        <f t="shared" si="272"/>
        <v>10.199999999999999</v>
      </c>
      <c r="AA3462">
        <f t="shared" si="273"/>
        <v>0</v>
      </c>
    </row>
    <row r="3463" spans="1:27" x14ac:dyDescent="0.3">
      <c r="A3463">
        <v>100067</v>
      </c>
      <c r="B3463">
        <v>230922</v>
      </c>
      <c r="C3463" s="3">
        <v>44130.65</v>
      </c>
      <c r="D3463">
        <v>1</v>
      </c>
      <c r="E3463">
        <v>1</v>
      </c>
      <c r="F3463" t="s">
        <v>25</v>
      </c>
      <c r="G3463">
        <v>1</v>
      </c>
      <c r="H3463">
        <v>70.011719999999997</v>
      </c>
      <c r="I3463">
        <v>17.960940000000001</v>
      </c>
      <c r="J3463">
        <v>0.91015630000000003</v>
      </c>
      <c r="K3463">
        <v>58.023440000000001</v>
      </c>
      <c r="L3463" s="3">
        <v>44130.404166666667</v>
      </c>
      <c r="M3463">
        <v>17.18</v>
      </c>
      <c r="N3463" t="s">
        <v>28</v>
      </c>
      <c r="P3463">
        <f>(C3463-Key!$B$1)*24</f>
        <v>0.55000000004656613</v>
      </c>
      <c r="Q3463">
        <f>(Key!$B$2-'17.1'!C3463)*24</f>
        <v>2.3999999999650754</v>
      </c>
      <c r="R3463" s="3">
        <f>C3463-(M3463-Key!$B$5)/(24*Key!$B$6)</f>
        <v>44130.636185185183</v>
      </c>
      <c r="S3463">
        <f>M3463-Key!$B$5</f>
        <v>14.92</v>
      </c>
      <c r="T3463" s="2">
        <f t="shared" si="270"/>
        <v>44129.652777777781</v>
      </c>
      <c r="U3463" t="str">
        <f t="shared" si="271"/>
        <v>10-25-2020 15:40</v>
      </c>
      <c r="V3463">
        <f>IFERROR(IF(W3463=Z3463,VLOOKUP($U3463,[1]C8842!$G$2:$M$145,3,FALSE),0),0)</f>
        <v>0</v>
      </c>
      <c r="W3463">
        <f>VLOOKUP(RIGHT($V$1,5),Key!$A$9:$B$14,2,FALSE)</f>
        <v>10.199999999999999</v>
      </c>
      <c r="X3463">
        <f t="shared" si="274"/>
        <v>0</v>
      </c>
      <c r="Y3463">
        <f>VLOOKUP(RIGHT($X$1,5),Key!$A$9:$B$14,2,FALSE)</f>
        <v>3.7</v>
      </c>
      <c r="Z3463">
        <f t="shared" si="272"/>
        <v>10.199999999999999</v>
      </c>
      <c r="AA3463">
        <f t="shared" si="273"/>
        <v>0</v>
      </c>
    </row>
    <row r="3464" spans="1:27" x14ac:dyDescent="0.3">
      <c r="A3464">
        <v>100067</v>
      </c>
      <c r="B3464">
        <v>230922</v>
      </c>
      <c r="C3464" s="3">
        <v>44130.65</v>
      </c>
      <c r="D3464">
        <v>2</v>
      </c>
      <c r="E3464">
        <v>1</v>
      </c>
      <c r="F3464" t="s">
        <v>26</v>
      </c>
      <c r="G3464">
        <v>1</v>
      </c>
      <c r="H3464">
        <v>71.328130000000002</v>
      </c>
      <c r="I3464">
        <v>17.82422</v>
      </c>
      <c r="J3464">
        <v>0.88671880000000003</v>
      </c>
      <c r="K3464">
        <v>82.035160000000005</v>
      </c>
      <c r="L3464" s="3">
        <v>44130.404166666667</v>
      </c>
      <c r="M3464">
        <v>17.18</v>
      </c>
      <c r="N3464" t="s">
        <v>28</v>
      </c>
      <c r="P3464">
        <f>(C3464-Key!$B$1)*24</f>
        <v>0.55000000004656613</v>
      </c>
      <c r="Q3464">
        <f>(Key!$B$2-'17.1'!C3464)*24</f>
        <v>2.3999999999650754</v>
      </c>
      <c r="R3464" s="3">
        <f>C3464-(M3464-Key!$B$5)/(24*Key!$B$6)</f>
        <v>44130.636185185183</v>
      </c>
      <c r="S3464">
        <f>M3464-Key!$B$5</f>
        <v>14.92</v>
      </c>
      <c r="T3464" s="2">
        <f t="shared" si="270"/>
        <v>44129.652777777781</v>
      </c>
      <c r="U3464" t="str">
        <f t="shared" si="271"/>
        <v>10-25-2020 15:40</v>
      </c>
      <c r="V3464">
        <f>IFERROR(IF(W3464=Z3464,VLOOKUP($U3464,[1]C8842!$G$2:$M$145,3,FALSE),0),0)</f>
        <v>0</v>
      </c>
      <c r="W3464">
        <f>VLOOKUP(RIGHT($V$1,5),Key!$A$9:$B$14,2,FALSE)</f>
        <v>10.199999999999999</v>
      </c>
      <c r="X3464">
        <f t="shared" si="274"/>
        <v>0</v>
      </c>
      <c r="Y3464">
        <f>VLOOKUP(RIGHT($X$1,5),Key!$A$9:$B$14,2,FALSE)</f>
        <v>3.7</v>
      </c>
      <c r="Z3464">
        <f t="shared" si="272"/>
        <v>10.199999999999999</v>
      </c>
      <c r="AA3464">
        <f t="shared" si="273"/>
        <v>0</v>
      </c>
    </row>
    <row r="3465" spans="1:27" x14ac:dyDescent="0.3">
      <c r="A3465">
        <v>100067</v>
      </c>
      <c r="B3465">
        <v>230922</v>
      </c>
      <c r="C3465" s="3">
        <v>44130.65</v>
      </c>
      <c r="D3465">
        <v>1</v>
      </c>
      <c r="E3465">
        <v>1</v>
      </c>
      <c r="F3465" t="s">
        <v>25</v>
      </c>
      <c r="G3465">
        <v>1</v>
      </c>
      <c r="H3465">
        <v>64.414060000000006</v>
      </c>
      <c r="I3465">
        <v>17.65625</v>
      </c>
      <c r="J3465">
        <v>0.9765625</v>
      </c>
      <c r="K3465">
        <v>56.023440000000001</v>
      </c>
      <c r="L3465" s="3">
        <v>44130.404166666667</v>
      </c>
      <c r="M3465">
        <v>17.18</v>
      </c>
      <c r="N3465" t="s">
        <v>28</v>
      </c>
      <c r="P3465">
        <f>(C3465-Key!$B$1)*24</f>
        <v>0.55000000004656613</v>
      </c>
      <c r="Q3465">
        <f>(Key!$B$2-'17.1'!C3465)*24</f>
        <v>2.3999999999650754</v>
      </c>
      <c r="R3465" s="3">
        <f>C3465-(M3465-Key!$B$5)/(24*Key!$B$6)</f>
        <v>44130.636185185183</v>
      </c>
      <c r="S3465">
        <f>M3465-Key!$B$5</f>
        <v>14.92</v>
      </c>
      <c r="T3465" s="2">
        <f t="shared" si="270"/>
        <v>44129.652777777781</v>
      </c>
      <c r="U3465" t="str">
        <f t="shared" si="271"/>
        <v>10-25-2020 15:40</v>
      </c>
      <c r="V3465">
        <f>IFERROR(IF(W3465=Z3465,VLOOKUP($U3465,[1]C8842!$G$2:$M$145,3,FALSE),0),0)</f>
        <v>0</v>
      </c>
      <c r="W3465">
        <f>VLOOKUP(RIGHT($V$1,5),Key!$A$9:$B$14,2,FALSE)</f>
        <v>10.199999999999999</v>
      </c>
      <c r="X3465">
        <f t="shared" si="274"/>
        <v>0</v>
      </c>
      <c r="Y3465">
        <f>VLOOKUP(RIGHT($X$1,5),Key!$A$9:$B$14,2,FALSE)</f>
        <v>3.7</v>
      </c>
      <c r="Z3465">
        <f t="shared" si="272"/>
        <v>10.199999999999999</v>
      </c>
      <c r="AA3465">
        <f t="shared" si="273"/>
        <v>0</v>
      </c>
    </row>
    <row r="3466" spans="1:27" x14ac:dyDescent="0.3">
      <c r="A3466">
        <v>100067</v>
      </c>
      <c r="B3466">
        <v>230922</v>
      </c>
      <c r="C3466" s="3">
        <v>44130.65</v>
      </c>
      <c r="D3466">
        <v>0</v>
      </c>
      <c r="E3466">
        <v>2</v>
      </c>
      <c r="F3466" t="s">
        <v>25</v>
      </c>
      <c r="G3466">
        <v>4</v>
      </c>
      <c r="H3466">
        <v>60.308590000000002</v>
      </c>
      <c r="I3466">
        <v>70.882810000000006</v>
      </c>
      <c r="J3466">
        <v>3.3945310000000002</v>
      </c>
      <c r="K3466">
        <v>45.019530000000003</v>
      </c>
      <c r="L3466" s="3">
        <v>44130.404166666667</v>
      </c>
      <c r="M3466">
        <v>17.18</v>
      </c>
      <c r="N3466" t="s">
        <v>28</v>
      </c>
      <c r="P3466">
        <f>(C3466-Key!$B$1)*24</f>
        <v>0.55000000004656613</v>
      </c>
      <c r="Q3466">
        <f>(Key!$B$2-'17.1'!C3466)*24</f>
        <v>2.3999999999650754</v>
      </c>
      <c r="R3466" s="3">
        <f>C3466-(M3466-Key!$B$5)/(24*Key!$B$6)</f>
        <v>44130.636185185183</v>
      </c>
      <c r="S3466">
        <f>M3466-Key!$B$5</f>
        <v>14.92</v>
      </c>
      <c r="T3466" s="2">
        <f t="shared" si="270"/>
        <v>44129.652777777781</v>
      </c>
      <c r="U3466" t="str">
        <f t="shared" si="271"/>
        <v>10-25-2020 15:40</v>
      </c>
      <c r="V3466">
        <f>IFERROR(IF(W3466=Z3466,VLOOKUP($U3466,[1]C8842!$G$2:$M$145,3,FALSE),0),0)</f>
        <v>0</v>
      </c>
      <c r="W3466">
        <f>VLOOKUP(RIGHT($V$1,5),Key!$A$9:$B$14,2,FALSE)</f>
        <v>10.199999999999999</v>
      </c>
      <c r="X3466">
        <f t="shared" si="274"/>
        <v>0</v>
      </c>
      <c r="Y3466">
        <f>VLOOKUP(RIGHT($X$1,5),Key!$A$9:$B$14,2,FALSE)</f>
        <v>3.7</v>
      </c>
      <c r="Z3466">
        <f t="shared" si="272"/>
        <v>10.199999999999999</v>
      </c>
      <c r="AA3466">
        <f t="shared" si="273"/>
        <v>0</v>
      </c>
    </row>
    <row r="3467" spans="1:27" x14ac:dyDescent="0.3">
      <c r="A3467">
        <v>100067</v>
      </c>
      <c r="B3467">
        <v>230922</v>
      </c>
      <c r="C3467" s="3">
        <v>44130.65</v>
      </c>
      <c r="D3467">
        <v>1</v>
      </c>
      <c r="E3467">
        <v>1</v>
      </c>
      <c r="F3467" t="s">
        <v>25</v>
      </c>
      <c r="G3467">
        <v>1</v>
      </c>
      <c r="H3467">
        <v>71.097660000000005</v>
      </c>
      <c r="I3467">
        <v>14.226559999999999</v>
      </c>
      <c r="J3467">
        <v>0.75390630000000003</v>
      </c>
      <c r="K3467">
        <v>59.023440000000001</v>
      </c>
      <c r="L3467" s="3">
        <v>44130.404166666667</v>
      </c>
      <c r="M3467">
        <v>17.18</v>
      </c>
      <c r="N3467" t="s">
        <v>28</v>
      </c>
      <c r="P3467">
        <f>(C3467-Key!$B$1)*24</f>
        <v>0.55000000004656613</v>
      </c>
      <c r="Q3467">
        <f>(Key!$B$2-'17.1'!C3467)*24</f>
        <v>2.3999999999650754</v>
      </c>
      <c r="R3467" s="3">
        <f>C3467-(M3467-Key!$B$5)/(24*Key!$B$6)</f>
        <v>44130.636185185183</v>
      </c>
      <c r="S3467">
        <f>M3467-Key!$B$5</f>
        <v>14.92</v>
      </c>
      <c r="T3467" s="2">
        <f t="shared" si="270"/>
        <v>44129.652777777781</v>
      </c>
      <c r="U3467" t="str">
        <f t="shared" si="271"/>
        <v>10-25-2020 15:40</v>
      </c>
      <c r="V3467">
        <f>IFERROR(IF(W3467=Z3467,VLOOKUP($U3467,[1]C8842!$G$2:$M$145,3,FALSE),0),0)</f>
        <v>0</v>
      </c>
      <c r="W3467">
        <f>VLOOKUP(RIGHT($V$1,5),Key!$A$9:$B$14,2,FALSE)</f>
        <v>10.199999999999999</v>
      </c>
      <c r="X3467">
        <f t="shared" si="274"/>
        <v>0</v>
      </c>
      <c r="Y3467">
        <f>VLOOKUP(RIGHT($X$1,5),Key!$A$9:$B$14,2,FALSE)</f>
        <v>3.7</v>
      </c>
      <c r="Z3467">
        <f t="shared" si="272"/>
        <v>10.199999999999999</v>
      </c>
      <c r="AA3467">
        <f t="shared" si="273"/>
        <v>0</v>
      </c>
    </row>
    <row r="3468" spans="1:27" x14ac:dyDescent="0.3">
      <c r="A3468">
        <v>100067</v>
      </c>
      <c r="B3468">
        <v>230922</v>
      </c>
      <c r="C3468" s="3">
        <v>44130.65</v>
      </c>
      <c r="D3468">
        <v>1</v>
      </c>
      <c r="E3468">
        <v>1</v>
      </c>
      <c r="F3468" t="s">
        <v>25</v>
      </c>
      <c r="G3468">
        <v>1</v>
      </c>
      <c r="H3468">
        <v>71.082030000000003</v>
      </c>
      <c r="I3468">
        <v>17.83203</v>
      </c>
      <c r="J3468">
        <v>0.890625</v>
      </c>
      <c r="K3468">
        <v>58.023440000000001</v>
      </c>
      <c r="L3468" s="3">
        <v>44130.404166666667</v>
      </c>
      <c r="M3468">
        <v>17.18</v>
      </c>
      <c r="N3468" t="s">
        <v>28</v>
      </c>
      <c r="P3468">
        <f>(C3468-Key!$B$1)*24</f>
        <v>0.55000000004656613</v>
      </c>
      <c r="Q3468">
        <f>(Key!$B$2-'17.1'!C3468)*24</f>
        <v>2.3999999999650754</v>
      </c>
      <c r="R3468" s="3">
        <f>C3468-(M3468-Key!$B$5)/(24*Key!$B$6)</f>
        <v>44130.636185185183</v>
      </c>
      <c r="S3468">
        <f>M3468-Key!$B$5</f>
        <v>14.92</v>
      </c>
      <c r="T3468" s="2">
        <f t="shared" si="270"/>
        <v>44129.652777777781</v>
      </c>
      <c r="U3468" t="str">
        <f t="shared" si="271"/>
        <v>10-25-2020 15:40</v>
      </c>
      <c r="V3468">
        <f>IFERROR(IF(W3468=Z3468,VLOOKUP($U3468,[1]C8842!$G$2:$M$145,3,FALSE),0),0)</f>
        <v>0</v>
      </c>
      <c r="W3468">
        <f>VLOOKUP(RIGHT($V$1,5),Key!$A$9:$B$14,2,FALSE)</f>
        <v>10.199999999999999</v>
      </c>
      <c r="X3468">
        <f t="shared" si="274"/>
        <v>0</v>
      </c>
      <c r="Y3468">
        <f>VLOOKUP(RIGHT($X$1,5),Key!$A$9:$B$14,2,FALSE)</f>
        <v>3.7</v>
      </c>
      <c r="Z3468">
        <f t="shared" si="272"/>
        <v>10.199999999999999</v>
      </c>
      <c r="AA3468">
        <f t="shared" si="273"/>
        <v>0</v>
      </c>
    </row>
    <row r="3469" spans="1:27" x14ac:dyDescent="0.3">
      <c r="A3469">
        <v>100067</v>
      </c>
      <c r="B3469">
        <v>230922</v>
      </c>
      <c r="C3469" s="3">
        <v>44130.65</v>
      </c>
      <c r="D3469">
        <v>3</v>
      </c>
      <c r="E3469">
        <v>2</v>
      </c>
      <c r="F3469" t="s">
        <v>26</v>
      </c>
      <c r="G3469">
        <v>3</v>
      </c>
      <c r="H3469">
        <v>60.621090000000002</v>
      </c>
      <c r="I3469">
        <v>45.160159999999998</v>
      </c>
      <c r="J3469">
        <v>2.2460939999999998</v>
      </c>
      <c r="K3469">
        <v>94.039060000000006</v>
      </c>
      <c r="L3469" s="3">
        <v>44130.404166666667</v>
      </c>
      <c r="M3469">
        <v>17.18</v>
      </c>
      <c r="N3469" t="s">
        <v>28</v>
      </c>
      <c r="P3469">
        <f>(C3469-Key!$B$1)*24</f>
        <v>0.55000000004656613</v>
      </c>
      <c r="Q3469">
        <f>(Key!$B$2-'17.1'!C3469)*24</f>
        <v>2.3999999999650754</v>
      </c>
      <c r="R3469" s="3">
        <f>C3469-(M3469-Key!$B$5)/(24*Key!$B$6)</f>
        <v>44130.636185185183</v>
      </c>
      <c r="S3469">
        <f>M3469-Key!$B$5</f>
        <v>14.92</v>
      </c>
      <c r="T3469" s="2">
        <f t="shared" si="270"/>
        <v>44129.652777777781</v>
      </c>
      <c r="U3469" t="str">
        <f t="shared" si="271"/>
        <v>10-25-2020 15:40</v>
      </c>
      <c r="V3469">
        <f>IFERROR(IF(W3469=Z3469,VLOOKUP($U3469,[1]C8842!$G$2:$M$145,3,FALSE),0),0)</f>
        <v>0</v>
      </c>
      <c r="W3469">
        <f>VLOOKUP(RIGHT($V$1,5),Key!$A$9:$B$14,2,FALSE)</f>
        <v>10.199999999999999</v>
      </c>
      <c r="X3469">
        <f t="shared" si="274"/>
        <v>0</v>
      </c>
      <c r="Y3469">
        <f>VLOOKUP(RIGHT($X$1,5),Key!$A$9:$B$14,2,FALSE)</f>
        <v>3.7</v>
      </c>
      <c r="Z3469">
        <f t="shared" si="272"/>
        <v>10.199999999999999</v>
      </c>
      <c r="AA3469">
        <f t="shared" si="273"/>
        <v>0</v>
      </c>
    </row>
    <row r="3470" spans="1:27" x14ac:dyDescent="0.3">
      <c r="A3470">
        <v>100067</v>
      </c>
      <c r="B3470">
        <v>230922</v>
      </c>
      <c r="C3470" s="3">
        <v>44130.65</v>
      </c>
      <c r="D3470">
        <v>1</v>
      </c>
      <c r="E3470">
        <v>1</v>
      </c>
      <c r="F3470" t="s">
        <v>25</v>
      </c>
      <c r="G3470">
        <v>1</v>
      </c>
      <c r="H3470">
        <v>69.84375</v>
      </c>
      <c r="I3470">
        <v>16.9375</v>
      </c>
      <c r="J3470">
        <v>0.87109380000000003</v>
      </c>
      <c r="K3470">
        <v>58.023440000000001</v>
      </c>
      <c r="L3470" s="3">
        <v>44130.404166666667</v>
      </c>
      <c r="M3470">
        <v>17.18</v>
      </c>
      <c r="N3470" t="s">
        <v>28</v>
      </c>
      <c r="P3470">
        <f>(C3470-Key!$B$1)*24</f>
        <v>0.55000000004656613</v>
      </c>
      <c r="Q3470">
        <f>(Key!$B$2-'17.1'!C3470)*24</f>
        <v>2.3999999999650754</v>
      </c>
      <c r="R3470" s="3">
        <f>C3470-(M3470-Key!$B$5)/(24*Key!$B$6)</f>
        <v>44130.636185185183</v>
      </c>
      <c r="S3470">
        <f>M3470-Key!$B$5</f>
        <v>14.92</v>
      </c>
      <c r="T3470" s="2">
        <f t="shared" si="270"/>
        <v>44129.652777777781</v>
      </c>
      <c r="U3470" t="str">
        <f t="shared" si="271"/>
        <v>10-25-2020 15:40</v>
      </c>
      <c r="V3470">
        <f>IFERROR(IF(W3470=Z3470,VLOOKUP($U3470,[1]C8842!$G$2:$M$145,3,FALSE),0),0)</f>
        <v>0</v>
      </c>
      <c r="W3470">
        <f>VLOOKUP(RIGHT($V$1,5),Key!$A$9:$B$14,2,FALSE)</f>
        <v>10.199999999999999</v>
      </c>
      <c r="X3470">
        <f t="shared" si="274"/>
        <v>0</v>
      </c>
      <c r="Y3470">
        <f>VLOOKUP(RIGHT($X$1,5),Key!$A$9:$B$14,2,FALSE)</f>
        <v>3.7</v>
      </c>
      <c r="Z3470">
        <f t="shared" si="272"/>
        <v>10.199999999999999</v>
      </c>
      <c r="AA3470">
        <f t="shared" si="273"/>
        <v>0</v>
      </c>
    </row>
    <row r="3471" spans="1:27" x14ac:dyDescent="0.3">
      <c r="A3471">
        <v>100067</v>
      </c>
      <c r="B3471">
        <v>230922</v>
      </c>
      <c r="C3471" s="3">
        <v>44130.65</v>
      </c>
      <c r="D3471">
        <v>0</v>
      </c>
      <c r="E3471">
        <v>2</v>
      </c>
      <c r="F3471" t="s">
        <v>25</v>
      </c>
      <c r="G3471">
        <v>1</v>
      </c>
      <c r="H3471">
        <v>70.085939999999994</v>
      </c>
      <c r="I3471">
        <v>16.066410000000001</v>
      </c>
      <c r="J3471">
        <v>0.8359375</v>
      </c>
      <c r="K3471">
        <v>48.019530000000003</v>
      </c>
      <c r="L3471" s="3">
        <v>44130.404166666667</v>
      </c>
      <c r="M3471">
        <v>17.18</v>
      </c>
      <c r="N3471" t="s">
        <v>28</v>
      </c>
      <c r="P3471">
        <f>(C3471-Key!$B$1)*24</f>
        <v>0.55000000004656613</v>
      </c>
      <c r="Q3471">
        <f>(Key!$B$2-'17.1'!C3471)*24</f>
        <v>2.3999999999650754</v>
      </c>
      <c r="R3471" s="3">
        <f>C3471-(M3471-Key!$B$5)/(24*Key!$B$6)</f>
        <v>44130.636185185183</v>
      </c>
      <c r="S3471">
        <f>M3471-Key!$B$5</f>
        <v>14.92</v>
      </c>
      <c r="T3471" s="2">
        <f t="shared" si="270"/>
        <v>44129.652777777781</v>
      </c>
      <c r="U3471" t="str">
        <f t="shared" si="271"/>
        <v>10-25-2020 15:40</v>
      </c>
      <c r="V3471">
        <f>IFERROR(IF(W3471=Z3471,VLOOKUP($U3471,[1]C8842!$G$2:$M$145,3,FALSE),0),0)</f>
        <v>0</v>
      </c>
      <c r="W3471">
        <f>VLOOKUP(RIGHT($V$1,5),Key!$A$9:$B$14,2,FALSE)</f>
        <v>10.199999999999999</v>
      </c>
      <c r="X3471">
        <f t="shared" si="274"/>
        <v>0</v>
      </c>
      <c r="Y3471">
        <f>VLOOKUP(RIGHT($X$1,5),Key!$A$9:$B$14,2,FALSE)</f>
        <v>3.7</v>
      </c>
      <c r="Z3471">
        <f t="shared" si="272"/>
        <v>10.199999999999999</v>
      </c>
      <c r="AA3471">
        <f t="shared" si="273"/>
        <v>0</v>
      </c>
    </row>
    <row r="3472" spans="1:27" x14ac:dyDescent="0.3">
      <c r="A3472">
        <v>100067</v>
      </c>
      <c r="B3472">
        <v>230922</v>
      </c>
      <c r="C3472" s="3">
        <v>44130.65</v>
      </c>
      <c r="D3472">
        <v>1</v>
      </c>
      <c r="E3472">
        <v>1</v>
      </c>
      <c r="F3472" t="s">
        <v>25</v>
      </c>
      <c r="G3472">
        <v>1</v>
      </c>
      <c r="H3472">
        <v>75.375</v>
      </c>
      <c r="I3472">
        <v>14.253909999999999</v>
      </c>
      <c r="J3472">
        <v>0.71484380000000003</v>
      </c>
      <c r="K3472">
        <v>58.023440000000001</v>
      </c>
      <c r="L3472" s="3">
        <v>44130.404166666667</v>
      </c>
      <c r="M3472">
        <v>17.18</v>
      </c>
      <c r="N3472" t="s">
        <v>28</v>
      </c>
      <c r="P3472">
        <f>(C3472-Key!$B$1)*24</f>
        <v>0.55000000004656613</v>
      </c>
      <c r="Q3472">
        <f>(Key!$B$2-'17.1'!C3472)*24</f>
        <v>2.3999999999650754</v>
      </c>
      <c r="R3472" s="3">
        <f>C3472-(M3472-Key!$B$5)/(24*Key!$B$6)</f>
        <v>44130.636185185183</v>
      </c>
      <c r="S3472">
        <f>M3472-Key!$B$5</f>
        <v>14.92</v>
      </c>
      <c r="T3472" s="2">
        <f t="shared" si="270"/>
        <v>44129.652777777781</v>
      </c>
      <c r="U3472" t="str">
        <f t="shared" si="271"/>
        <v>10-25-2020 15:40</v>
      </c>
      <c r="V3472">
        <f>IFERROR(IF(W3472=Z3472,VLOOKUP($U3472,[1]C8842!$G$2:$M$145,3,FALSE),0),0)</f>
        <v>0</v>
      </c>
      <c r="W3472">
        <f>VLOOKUP(RIGHT($V$1,5),Key!$A$9:$B$14,2,FALSE)</f>
        <v>10.199999999999999</v>
      </c>
      <c r="X3472">
        <f t="shared" si="274"/>
        <v>0</v>
      </c>
      <c r="Y3472">
        <f>VLOOKUP(RIGHT($X$1,5),Key!$A$9:$B$14,2,FALSE)</f>
        <v>3.7</v>
      </c>
      <c r="Z3472">
        <f t="shared" si="272"/>
        <v>10.199999999999999</v>
      </c>
      <c r="AA3472">
        <f t="shared" si="273"/>
        <v>0</v>
      </c>
    </row>
    <row r="3473" spans="1:27" x14ac:dyDescent="0.3">
      <c r="A3473">
        <v>100067</v>
      </c>
      <c r="B3473">
        <v>230922</v>
      </c>
      <c r="C3473" s="3">
        <v>44130.65</v>
      </c>
      <c r="D3473">
        <v>1</v>
      </c>
      <c r="E3473">
        <v>1</v>
      </c>
      <c r="F3473" t="s">
        <v>25</v>
      </c>
      <c r="G3473">
        <v>1</v>
      </c>
      <c r="H3473">
        <v>72.859380000000002</v>
      </c>
      <c r="I3473">
        <v>19.070309999999999</v>
      </c>
      <c r="J3473">
        <v>0.9140625</v>
      </c>
      <c r="K3473">
        <v>58.023440000000001</v>
      </c>
      <c r="L3473" s="3">
        <v>44130.404166666667</v>
      </c>
      <c r="M3473">
        <v>17.18</v>
      </c>
      <c r="N3473" t="s">
        <v>28</v>
      </c>
      <c r="P3473">
        <f>(C3473-Key!$B$1)*24</f>
        <v>0.55000000004656613</v>
      </c>
      <c r="Q3473">
        <f>(Key!$B$2-'17.1'!C3473)*24</f>
        <v>2.3999999999650754</v>
      </c>
      <c r="R3473" s="3">
        <f>C3473-(M3473-Key!$B$5)/(24*Key!$B$6)</f>
        <v>44130.636185185183</v>
      </c>
      <c r="S3473">
        <f>M3473-Key!$B$5</f>
        <v>14.92</v>
      </c>
      <c r="T3473" s="2">
        <f t="shared" si="270"/>
        <v>44129.652777777781</v>
      </c>
      <c r="U3473" t="str">
        <f t="shared" si="271"/>
        <v>10-25-2020 15:40</v>
      </c>
      <c r="V3473">
        <f>IFERROR(IF(W3473=Z3473,VLOOKUP($U3473,[1]C8842!$G$2:$M$145,3,FALSE),0),0)</f>
        <v>0</v>
      </c>
      <c r="W3473">
        <f>VLOOKUP(RIGHT($V$1,5),Key!$A$9:$B$14,2,FALSE)</f>
        <v>10.199999999999999</v>
      </c>
      <c r="X3473">
        <f t="shared" si="274"/>
        <v>0</v>
      </c>
      <c r="Y3473">
        <f>VLOOKUP(RIGHT($X$1,5),Key!$A$9:$B$14,2,FALSE)</f>
        <v>3.7</v>
      </c>
      <c r="Z3473">
        <f t="shared" si="272"/>
        <v>10.199999999999999</v>
      </c>
      <c r="AA3473">
        <f t="shared" si="273"/>
        <v>0</v>
      </c>
    </row>
    <row r="3474" spans="1:27" x14ac:dyDescent="0.3">
      <c r="A3474">
        <v>100067</v>
      </c>
      <c r="B3474">
        <v>230922</v>
      </c>
      <c r="C3474" s="3">
        <v>44130.65</v>
      </c>
      <c r="D3474">
        <v>2</v>
      </c>
      <c r="E3474">
        <v>1</v>
      </c>
      <c r="F3474" t="s">
        <v>26</v>
      </c>
      <c r="G3474">
        <v>1</v>
      </c>
      <c r="H3474">
        <v>67.175780000000003</v>
      </c>
      <c r="I3474">
        <v>12.976559999999999</v>
      </c>
      <c r="J3474">
        <v>0.75</v>
      </c>
      <c r="K3474">
        <v>82.035160000000005</v>
      </c>
      <c r="L3474" s="3">
        <v>44130.404166666667</v>
      </c>
      <c r="M3474">
        <v>17.18</v>
      </c>
      <c r="N3474" t="s">
        <v>28</v>
      </c>
      <c r="P3474">
        <f>(C3474-Key!$B$1)*24</f>
        <v>0.55000000004656613</v>
      </c>
      <c r="Q3474">
        <f>(Key!$B$2-'17.1'!C3474)*24</f>
        <v>2.3999999999650754</v>
      </c>
      <c r="R3474" s="3">
        <f>C3474-(M3474-Key!$B$5)/(24*Key!$B$6)</f>
        <v>44130.636185185183</v>
      </c>
      <c r="S3474">
        <f>M3474-Key!$B$5</f>
        <v>14.92</v>
      </c>
      <c r="T3474" s="2">
        <f t="shared" si="270"/>
        <v>44129.652777777781</v>
      </c>
      <c r="U3474" t="str">
        <f t="shared" si="271"/>
        <v>10-25-2020 15:40</v>
      </c>
      <c r="V3474">
        <f>IFERROR(IF(W3474=Z3474,VLOOKUP($U3474,[1]C8842!$G$2:$M$145,3,FALSE),0),0)</f>
        <v>0</v>
      </c>
      <c r="W3474">
        <f>VLOOKUP(RIGHT($V$1,5),Key!$A$9:$B$14,2,FALSE)</f>
        <v>10.199999999999999</v>
      </c>
      <c r="X3474">
        <f t="shared" si="274"/>
        <v>0</v>
      </c>
      <c r="Y3474">
        <f>VLOOKUP(RIGHT($X$1,5),Key!$A$9:$B$14,2,FALSE)</f>
        <v>3.7</v>
      </c>
      <c r="Z3474">
        <f t="shared" si="272"/>
        <v>10.199999999999999</v>
      </c>
      <c r="AA3474">
        <f t="shared" si="273"/>
        <v>0</v>
      </c>
    </row>
    <row r="3475" spans="1:27" x14ac:dyDescent="0.3">
      <c r="A3475">
        <v>100067</v>
      </c>
      <c r="B3475">
        <v>230922</v>
      </c>
      <c r="C3475" s="3">
        <v>44130.65</v>
      </c>
      <c r="D3475">
        <v>2</v>
      </c>
      <c r="E3475">
        <v>1</v>
      </c>
      <c r="F3475" t="s">
        <v>26</v>
      </c>
      <c r="G3475">
        <v>1</v>
      </c>
      <c r="H3475">
        <v>69.550780000000003</v>
      </c>
      <c r="I3475">
        <v>16.195309999999999</v>
      </c>
      <c r="J3475">
        <v>0.84765630000000003</v>
      </c>
      <c r="K3475">
        <v>82.035160000000005</v>
      </c>
      <c r="L3475" s="3">
        <v>44130.404166666667</v>
      </c>
      <c r="M3475">
        <v>17.18</v>
      </c>
      <c r="N3475" t="s">
        <v>28</v>
      </c>
      <c r="P3475">
        <f>(C3475-Key!$B$1)*24</f>
        <v>0.55000000004656613</v>
      </c>
      <c r="Q3475">
        <f>(Key!$B$2-'17.1'!C3475)*24</f>
        <v>2.3999999999650754</v>
      </c>
      <c r="R3475" s="3">
        <f>C3475-(M3475-Key!$B$5)/(24*Key!$B$6)</f>
        <v>44130.636185185183</v>
      </c>
      <c r="S3475">
        <f>M3475-Key!$B$5</f>
        <v>14.92</v>
      </c>
      <c r="T3475" s="2">
        <f t="shared" si="270"/>
        <v>44129.652777777781</v>
      </c>
      <c r="U3475" t="str">
        <f t="shared" si="271"/>
        <v>10-25-2020 15:40</v>
      </c>
      <c r="V3475">
        <f>IFERROR(IF(W3475=Z3475,VLOOKUP($U3475,[1]C8842!$G$2:$M$145,3,FALSE),0),0)</f>
        <v>0</v>
      </c>
      <c r="W3475">
        <f>VLOOKUP(RIGHT($V$1,5),Key!$A$9:$B$14,2,FALSE)</f>
        <v>10.199999999999999</v>
      </c>
      <c r="X3475">
        <f t="shared" si="274"/>
        <v>0</v>
      </c>
      <c r="Y3475">
        <f>VLOOKUP(RIGHT($X$1,5),Key!$A$9:$B$14,2,FALSE)</f>
        <v>3.7</v>
      </c>
      <c r="Z3475">
        <f t="shared" si="272"/>
        <v>10.199999999999999</v>
      </c>
      <c r="AA3475">
        <f t="shared" si="273"/>
        <v>0</v>
      </c>
    </row>
    <row r="3476" spans="1:27" x14ac:dyDescent="0.3">
      <c r="A3476">
        <v>100067</v>
      </c>
      <c r="B3476">
        <v>230922</v>
      </c>
      <c r="C3476" s="3">
        <v>44130.65</v>
      </c>
      <c r="D3476">
        <v>3</v>
      </c>
      <c r="E3476">
        <v>2</v>
      </c>
      <c r="F3476" t="s">
        <v>26</v>
      </c>
      <c r="G3476">
        <v>1</v>
      </c>
      <c r="H3476">
        <v>66.707030000000003</v>
      </c>
      <c r="I3476">
        <v>18.73828</v>
      </c>
      <c r="J3476">
        <v>0.984375</v>
      </c>
      <c r="K3476">
        <v>94.039060000000006</v>
      </c>
      <c r="L3476" s="3">
        <v>44130.404166666667</v>
      </c>
      <c r="M3476">
        <v>17.18</v>
      </c>
      <c r="N3476" t="s">
        <v>28</v>
      </c>
      <c r="P3476">
        <f>(C3476-Key!$B$1)*24</f>
        <v>0.55000000004656613</v>
      </c>
      <c r="Q3476">
        <f>(Key!$B$2-'17.1'!C3476)*24</f>
        <v>2.3999999999650754</v>
      </c>
      <c r="R3476" s="3">
        <f>C3476-(M3476-Key!$B$5)/(24*Key!$B$6)</f>
        <v>44130.636185185183</v>
      </c>
      <c r="S3476">
        <f>M3476-Key!$B$5</f>
        <v>14.92</v>
      </c>
      <c r="T3476" s="2">
        <f t="shared" si="270"/>
        <v>44129.652777777781</v>
      </c>
      <c r="U3476" t="str">
        <f t="shared" si="271"/>
        <v>10-25-2020 15:40</v>
      </c>
      <c r="V3476">
        <f>IFERROR(IF(W3476=Z3476,VLOOKUP($U3476,[1]C8842!$G$2:$M$145,3,FALSE),0),0)</f>
        <v>0</v>
      </c>
      <c r="W3476">
        <f>VLOOKUP(RIGHT($V$1,5),Key!$A$9:$B$14,2,FALSE)</f>
        <v>10.199999999999999</v>
      </c>
      <c r="X3476">
        <f t="shared" si="274"/>
        <v>0</v>
      </c>
      <c r="Y3476">
        <f>VLOOKUP(RIGHT($X$1,5),Key!$A$9:$B$14,2,FALSE)</f>
        <v>3.7</v>
      </c>
      <c r="Z3476">
        <f t="shared" si="272"/>
        <v>10.199999999999999</v>
      </c>
      <c r="AA3476">
        <f t="shared" si="273"/>
        <v>0</v>
      </c>
    </row>
    <row r="3477" spans="1:27" x14ac:dyDescent="0.3">
      <c r="A3477">
        <v>100067</v>
      </c>
      <c r="B3477">
        <v>230922</v>
      </c>
      <c r="C3477" s="3">
        <v>44130.65</v>
      </c>
      <c r="D3477">
        <v>2</v>
      </c>
      <c r="E3477">
        <v>1</v>
      </c>
      <c r="F3477" t="s">
        <v>26</v>
      </c>
      <c r="G3477">
        <v>1</v>
      </c>
      <c r="H3477">
        <v>68.289060000000006</v>
      </c>
      <c r="I3477">
        <v>15.695309999999999</v>
      </c>
      <c r="J3477">
        <v>0.84375</v>
      </c>
      <c r="K3477">
        <v>82.035160000000005</v>
      </c>
      <c r="L3477" s="3">
        <v>44130.404166666667</v>
      </c>
      <c r="M3477">
        <v>17.18</v>
      </c>
      <c r="N3477" t="s">
        <v>28</v>
      </c>
      <c r="P3477">
        <f>(C3477-Key!$B$1)*24</f>
        <v>0.55000000004656613</v>
      </c>
      <c r="Q3477">
        <f>(Key!$B$2-'17.1'!C3477)*24</f>
        <v>2.3999999999650754</v>
      </c>
      <c r="R3477" s="3">
        <f>C3477-(M3477-Key!$B$5)/(24*Key!$B$6)</f>
        <v>44130.636185185183</v>
      </c>
      <c r="S3477">
        <f>M3477-Key!$B$5</f>
        <v>14.92</v>
      </c>
      <c r="T3477" s="2">
        <f t="shared" si="270"/>
        <v>44129.652777777781</v>
      </c>
      <c r="U3477" t="str">
        <f t="shared" si="271"/>
        <v>10-25-2020 15:40</v>
      </c>
      <c r="V3477">
        <f>IFERROR(IF(W3477=Z3477,VLOOKUP($U3477,[1]C8842!$G$2:$M$145,3,FALSE),0),0)</f>
        <v>0</v>
      </c>
      <c r="W3477">
        <f>VLOOKUP(RIGHT($V$1,5),Key!$A$9:$B$14,2,FALSE)</f>
        <v>10.199999999999999</v>
      </c>
      <c r="X3477">
        <f t="shared" si="274"/>
        <v>0</v>
      </c>
      <c r="Y3477">
        <f>VLOOKUP(RIGHT($X$1,5),Key!$A$9:$B$14,2,FALSE)</f>
        <v>3.7</v>
      </c>
      <c r="Z3477">
        <f t="shared" si="272"/>
        <v>10.199999999999999</v>
      </c>
      <c r="AA3477">
        <f t="shared" si="273"/>
        <v>0</v>
      </c>
    </row>
    <row r="3478" spans="1:27" x14ac:dyDescent="0.3">
      <c r="A3478">
        <v>100067</v>
      </c>
      <c r="B3478">
        <v>230922</v>
      </c>
      <c r="C3478" s="3">
        <v>44130.65</v>
      </c>
      <c r="D3478">
        <v>0</v>
      </c>
      <c r="E3478">
        <v>2</v>
      </c>
      <c r="F3478" t="s">
        <v>25</v>
      </c>
      <c r="G3478">
        <v>1</v>
      </c>
      <c r="H3478">
        <v>64.128910000000005</v>
      </c>
      <c r="I3478">
        <v>16.234380000000002</v>
      </c>
      <c r="J3478">
        <v>0.921875</v>
      </c>
      <c r="K3478">
        <v>46.019530000000003</v>
      </c>
      <c r="L3478" s="3">
        <v>44130.404166666667</v>
      </c>
      <c r="M3478">
        <v>17.18</v>
      </c>
      <c r="N3478" t="s">
        <v>28</v>
      </c>
      <c r="P3478">
        <f>(C3478-Key!$B$1)*24</f>
        <v>0.55000000004656613</v>
      </c>
      <c r="Q3478">
        <f>(Key!$B$2-'17.1'!C3478)*24</f>
        <v>2.3999999999650754</v>
      </c>
      <c r="R3478" s="3">
        <f>C3478-(M3478-Key!$B$5)/(24*Key!$B$6)</f>
        <v>44130.636185185183</v>
      </c>
      <c r="S3478">
        <f>M3478-Key!$B$5</f>
        <v>14.92</v>
      </c>
      <c r="T3478" s="2">
        <f t="shared" si="270"/>
        <v>44129.652777777781</v>
      </c>
      <c r="U3478" t="str">
        <f t="shared" si="271"/>
        <v>10-25-2020 15:40</v>
      </c>
      <c r="V3478">
        <f>IFERROR(IF(W3478=Z3478,VLOOKUP($U3478,[1]C8842!$G$2:$M$145,3,FALSE),0),0)</f>
        <v>0</v>
      </c>
      <c r="W3478">
        <f>VLOOKUP(RIGHT($V$1,5),Key!$A$9:$B$14,2,FALSE)</f>
        <v>10.199999999999999</v>
      </c>
      <c r="X3478">
        <f t="shared" si="274"/>
        <v>0</v>
      </c>
      <c r="Y3478">
        <f>VLOOKUP(RIGHT($X$1,5),Key!$A$9:$B$14,2,FALSE)</f>
        <v>3.7</v>
      </c>
      <c r="Z3478">
        <f t="shared" si="272"/>
        <v>10.199999999999999</v>
      </c>
      <c r="AA3478">
        <f t="shared" si="273"/>
        <v>0</v>
      </c>
    </row>
    <row r="3479" spans="1:27" x14ac:dyDescent="0.3">
      <c r="A3479">
        <v>100067</v>
      </c>
      <c r="B3479">
        <v>230922</v>
      </c>
      <c r="C3479" s="3">
        <v>44130.650694444441</v>
      </c>
      <c r="D3479">
        <v>3</v>
      </c>
      <c r="E3479">
        <v>2</v>
      </c>
      <c r="F3479" t="s">
        <v>26</v>
      </c>
      <c r="G3479">
        <v>2</v>
      </c>
      <c r="H3479">
        <v>58.75</v>
      </c>
      <c r="I3479">
        <v>26.710940000000001</v>
      </c>
      <c r="J3479">
        <v>1.480469</v>
      </c>
      <c r="K3479">
        <v>94.039060000000006</v>
      </c>
      <c r="L3479" s="3">
        <v>44130.404166666667</v>
      </c>
      <c r="M3479">
        <v>17.18</v>
      </c>
      <c r="N3479" t="s">
        <v>28</v>
      </c>
      <c r="P3479">
        <f>(C3479-Key!$B$1)*24</f>
        <v>0.56666666659293696</v>
      </c>
      <c r="Q3479">
        <f>(Key!$B$2-'17.1'!C3479)*24</f>
        <v>2.3833333334187046</v>
      </c>
      <c r="R3479" s="3">
        <f>C3479-(M3479-Key!$B$5)/(24*Key!$B$6)</f>
        <v>44130.636879629623</v>
      </c>
      <c r="S3479">
        <f>M3479-Key!$B$5</f>
        <v>14.92</v>
      </c>
      <c r="T3479" s="2">
        <f t="shared" si="270"/>
        <v>44129.652777777781</v>
      </c>
      <c r="U3479" t="str">
        <f t="shared" si="271"/>
        <v>10-25-2020 15:40</v>
      </c>
      <c r="V3479">
        <f>IFERROR(IF(W3479=Z3479,VLOOKUP($U3479,[1]C8842!$G$2:$M$145,3,FALSE),0),0)</f>
        <v>0</v>
      </c>
      <c r="W3479">
        <f>VLOOKUP(RIGHT($V$1,5),Key!$A$9:$B$14,2,FALSE)</f>
        <v>10.199999999999999</v>
      </c>
      <c r="X3479">
        <f t="shared" si="274"/>
        <v>0</v>
      </c>
      <c r="Y3479">
        <f>VLOOKUP(RIGHT($X$1,5),Key!$A$9:$B$14,2,FALSE)</f>
        <v>3.7</v>
      </c>
      <c r="Z3479">
        <f t="shared" si="272"/>
        <v>10.199999999999999</v>
      </c>
      <c r="AA3479">
        <f t="shared" si="273"/>
        <v>0</v>
      </c>
    </row>
    <row r="3480" spans="1:27" x14ac:dyDescent="0.3">
      <c r="A3480">
        <v>100067</v>
      </c>
      <c r="B3480">
        <v>230922</v>
      </c>
      <c r="C3480" s="3">
        <v>44130.650694444441</v>
      </c>
      <c r="D3480">
        <v>3</v>
      </c>
      <c r="E3480">
        <v>2</v>
      </c>
      <c r="F3480" t="s">
        <v>26</v>
      </c>
      <c r="G3480">
        <v>4</v>
      </c>
      <c r="H3480">
        <v>62.070309999999999</v>
      </c>
      <c r="I3480">
        <v>59.734380000000002</v>
      </c>
      <c r="J3480">
        <v>2.8203130000000001</v>
      </c>
      <c r="K3480">
        <v>93.039060000000006</v>
      </c>
      <c r="L3480" s="3">
        <v>44130.404166666667</v>
      </c>
      <c r="M3480">
        <v>17.18</v>
      </c>
      <c r="N3480" t="s">
        <v>28</v>
      </c>
      <c r="P3480">
        <f>(C3480-Key!$B$1)*24</f>
        <v>0.56666666659293696</v>
      </c>
      <c r="Q3480">
        <f>(Key!$B$2-'17.1'!C3480)*24</f>
        <v>2.3833333334187046</v>
      </c>
      <c r="R3480" s="3">
        <f>C3480-(M3480-Key!$B$5)/(24*Key!$B$6)</f>
        <v>44130.636879629623</v>
      </c>
      <c r="S3480">
        <f>M3480-Key!$B$5</f>
        <v>14.92</v>
      </c>
      <c r="T3480" s="2">
        <f t="shared" si="270"/>
        <v>44129.652777777781</v>
      </c>
      <c r="U3480" t="str">
        <f t="shared" si="271"/>
        <v>10-25-2020 15:40</v>
      </c>
      <c r="V3480">
        <f>IFERROR(IF(W3480=Z3480,VLOOKUP($U3480,[1]C8842!$G$2:$M$145,3,FALSE),0),0)</f>
        <v>0</v>
      </c>
      <c r="W3480">
        <f>VLOOKUP(RIGHT($V$1,5),Key!$A$9:$B$14,2,FALSE)</f>
        <v>10.199999999999999</v>
      </c>
      <c r="X3480">
        <f t="shared" si="274"/>
        <v>0</v>
      </c>
      <c r="Y3480">
        <f>VLOOKUP(RIGHT($X$1,5),Key!$A$9:$B$14,2,FALSE)</f>
        <v>3.7</v>
      </c>
      <c r="Z3480">
        <f t="shared" si="272"/>
        <v>10.199999999999999</v>
      </c>
      <c r="AA3480">
        <f t="shared" si="273"/>
        <v>0</v>
      </c>
    </row>
    <row r="3481" spans="1:27" x14ac:dyDescent="0.3">
      <c r="A3481">
        <v>100067</v>
      </c>
      <c r="B3481">
        <v>230922</v>
      </c>
      <c r="C3481" s="3">
        <v>44130.650694444441</v>
      </c>
      <c r="D3481">
        <v>3</v>
      </c>
      <c r="E3481">
        <v>2</v>
      </c>
      <c r="F3481" t="s">
        <v>26</v>
      </c>
      <c r="G3481">
        <v>1</v>
      </c>
      <c r="H3481">
        <v>65.84375</v>
      </c>
      <c r="I3481">
        <v>19.35547</v>
      </c>
      <c r="J3481">
        <v>1.0234380000000001</v>
      </c>
      <c r="K3481">
        <v>93.039060000000006</v>
      </c>
      <c r="L3481" s="3">
        <v>44130.404166666667</v>
      </c>
      <c r="M3481">
        <v>17.18</v>
      </c>
      <c r="N3481" t="s">
        <v>28</v>
      </c>
      <c r="P3481">
        <f>(C3481-Key!$B$1)*24</f>
        <v>0.56666666659293696</v>
      </c>
      <c r="Q3481">
        <f>(Key!$B$2-'17.1'!C3481)*24</f>
        <v>2.3833333334187046</v>
      </c>
      <c r="R3481" s="3">
        <f>C3481-(M3481-Key!$B$5)/(24*Key!$B$6)</f>
        <v>44130.636879629623</v>
      </c>
      <c r="S3481">
        <f>M3481-Key!$B$5</f>
        <v>14.92</v>
      </c>
      <c r="T3481" s="2">
        <f t="shared" si="270"/>
        <v>44129.652777777781</v>
      </c>
      <c r="U3481" t="str">
        <f t="shared" si="271"/>
        <v>10-25-2020 15:40</v>
      </c>
      <c r="V3481">
        <f>IFERROR(IF(W3481=Z3481,VLOOKUP($U3481,[1]C8842!$G$2:$M$145,3,FALSE),0),0)</f>
        <v>0</v>
      </c>
      <c r="W3481">
        <f>VLOOKUP(RIGHT($V$1,5),Key!$A$9:$B$14,2,FALSE)</f>
        <v>10.199999999999999</v>
      </c>
      <c r="X3481">
        <f t="shared" si="274"/>
        <v>0</v>
      </c>
      <c r="Y3481">
        <f>VLOOKUP(RIGHT($X$1,5),Key!$A$9:$B$14,2,FALSE)</f>
        <v>3.7</v>
      </c>
      <c r="Z3481">
        <f t="shared" si="272"/>
        <v>10.199999999999999</v>
      </c>
      <c r="AA3481">
        <f t="shared" si="273"/>
        <v>0</v>
      </c>
    </row>
    <row r="3482" spans="1:27" x14ac:dyDescent="0.3">
      <c r="A3482">
        <v>100067</v>
      </c>
      <c r="B3482">
        <v>230922</v>
      </c>
      <c r="C3482" s="3">
        <v>44130.650694444441</v>
      </c>
      <c r="D3482">
        <v>1</v>
      </c>
      <c r="E3482">
        <v>1</v>
      </c>
      <c r="F3482" t="s">
        <v>25</v>
      </c>
      <c r="G3482">
        <v>1</v>
      </c>
      <c r="H3482">
        <v>69.472660000000005</v>
      </c>
      <c r="I3482">
        <v>15.398440000000001</v>
      </c>
      <c r="J3482">
        <v>0.81640630000000003</v>
      </c>
      <c r="K3482">
        <v>58.023440000000001</v>
      </c>
      <c r="L3482" s="3">
        <v>44130.404166666667</v>
      </c>
      <c r="M3482">
        <v>17.18</v>
      </c>
      <c r="N3482" t="s">
        <v>28</v>
      </c>
      <c r="P3482">
        <f>(C3482-Key!$B$1)*24</f>
        <v>0.56666666659293696</v>
      </c>
      <c r="Q3482">
        <f>(Key!$B$2-'17.1'!C3482)*24</f>
        <v>2.3833333334187046</v>
      </c>
      <c r="R3482" s="3">
        <f>C3482-(M3482-Key!$B$5)/(24*Key!$B$6)</f>
        <v>44130.636879629623</v>
      </c>
      <c r="S3482">
        <f>M3482-Key!$B$5</f>
        <v>14.92</v>
      </c>
      <c r="T3482" s="2">
        <f t="shared" si="270"/>
        <v>44129.652777777781</v>
      </c>
      <c r="U3482" t="str">
        <f t="shared" si="271"/>
        <v>10-25-2020 15:40</v>
      </c>
      <c r="V3482">
        <f>IFERROR(IF(W3482=Z3482,VLOOKUP($U3482,[1]C8842!$G$2:$M$145,3,FALSE),0),0)</f>
        <v>0</v>
      </c>
      <c r="W3482">
        <f>VLOOKUP(RIGHT($V$1,5),Key!$A$9:$B$14,2,FALSE)</f>
        <v>10.199999999999999</v>
      </c>
      <c r="X3482">
        <f t="shared" si="274"/>
        <v>0</v>
      </c>
      <c r="Y3482">
        <f>VLOOKUP(RIGHT($X$1,5),Key!$A$9:$B$14,2,FALSE)</f>
        <v>3.7</v>
      </c>
      <c r="Z3482">
        <f t="shared" si="272"/>
        <v>10.199999999999999</v>
      </c>
      <c r="AA3482">
        <f t="shared" si="273"/>
        <v>0</v>
      </c>
    </row>
    <row r="3483" spans="1:27" x14ac:dyDescent="0.3">
      <c r="A3483">
        <v>100067</v>
      </c>
      <c r="B3483">
        <v>230922</v>
      </c>
      <c r="C3483" s="3">
        <v>44130.650694444441</v>
      </c>
      <c r="D3483">
        <v>3</v>
      </c>
      <c r="E3483">
        <v>2</v>
      </c>
      <c r="F3483" t="s">
        <v>26</v>
      </c>
      <c r="G3483">
        <v>1</v>
      </c>
      <c r="H3483">
        <v>71.078130000000002</v>
      </c>
      <c r="I3483">
        <v>19.515630000000002</v>
      </c>
      <c r="J3483">
        <v>0.953125</v>
      </c>
      <c r="K3483">
        <v>96.039060000000006</v>
      </c>
      <c r="L3483" s="3">
        <v>44130.404166666667</v>
      </c>
      <c r="M3483">
        <v>17.18</v>
      </c>
      <c r="N3483" t="s">
        <v>28</v>
      </c>
      <c r="P3483">
        <f>(C3483-Key!$B$1)*24</f>
        <v>0.56666666659293696</v>
      </c>
      <c r="Q3483">
        <f>(Key!$B$2-'17.1'!C3483)*24</f>
        <v>2.3833333334187046</v>
      </c>
      <c r="R3483" s="3">
        <f>C3483-(M3483-Key!$B$5)/(24*Key!$B$6)</f>
        <v>44130.636879629623</v>
      </c>
      <c r="S3483">
        <f>M3483-Key!$B$5</f>
        <v>14.92</v>
      </c>
      <c r="T3483" s="2">
        <f t="shared" si="270"/>
        <v>44129.652777777781</v>
      </c>
      <c r="U3483" t="str">
        <f t="shared" si="271"/>
        <v>10-25-2020 15:40</v>
      </c>
      <c r="V3483">
        <f>IFERROR(IF(W3483=Z3483,VLOOKUP($U3483,[1]C8842!$G$2:$M$145,3,FALSE),0),0)</f>
        <v>0</v>
      </c>
      <c r="W3483">
        <f>VLOOKUP(RIGHT($V$1,5),Key!$A$9:$B$14,2,FALSE)</f>
        <v>10.199999999999999</v>
      </c>
      <c r="X3483">
        <f t="shared" si="274"/>
        <v>0</v>
      </c>
      <c r="Y3483">
        <f>VLOOKUP(RIGHT($X$1,5),Key!$A$9:$B$14,2,FALSE)</f>
        <v>3.7</v>
      </c>
      <c r="Z3483">
        <f t="shared" si="272"/>
        <v>10.199999999999999</v>
      </c>
      <c r="AA3483">
        <f t="shared" si="273"/>
        <v>0</v>
      </c>
    </row>
    <row r="3484" spans="1:27" x14ac:dyDescent="0.3">
      <c r="A3484">
        <v>100067</v>
      </c>
      <c r="B3484">
        <v>230922</v>
      </c>
      <c r="C3484" s="3">
        <v>44130.650694444441</v>
      </c>
      <c r="D3484">
        <v>3</v>
      </c>
      <c r="E3484">
        <v>2</v>
      </c>
      <c r="F3484" t="s">
        <v>26</v>
      </c>
      <c r="G3484">
        <v>2</v>
      </c>
      <c r="H3484">
        <v>66.648439999999994</v>
      </c>
      <c r="I3484">
        <v>20.664059999999999</v>
      </c>
      <c r="J3484">
        <v>1.0625</v>
      </c>
      <c r="K3484">
        <v>94.039060000000006</v>
      </c>
      <c r="L3484" s="3">
        <v>44130.404166666667</v>
      </c>
      <c r="M3484">
        <v>17.18</v>
      </c>
      <c r="N3484" t="s">
        <v>28</v>
      </c>
      <c r="P3484">
        <f>(C3484-Key!$B$1)*24</f>
        <v>0.56666666659293696</v>
      </c>
      <c r="Q3484">
        <f>(Key!$B$2-'17.1'!C3484)*24</f>
        <v>2.3833333334187046</v>
      </c>
      <c r="R3484" s="3">
        <f>C3484-(M3484-Key!$B$5)/(24*Key!$B$6)</f>
        <v>44130.636879629623</v>
      </c>
      <c r="S3484">
        <f>M3484-Key!$B$5</f>
        <v>14.92</v>
      </c>
      <c r="T3484" s="2">
        <f t="shared" si="270"/>
        <v>44129.652777777781</v>
      </c>
      <c r="U3484" t="str">
        <f t="shared" si="271"/>
        <v>10-25-2020 15:40</v>
      </c>
      <c r="V3484">
        <f>IFERROR(IF(W3484=Z3484,VLOOKUP($U3484,[1]C8842!$G$2:$M$145,3,FALSE),0),0)</f>
        <v>0</v>
      </c>
      <c r="W3484">
        <f>VLOOKUP(RIGHT($V$1,5),Key!$A$9:$B$14,2,FALSE)</f>
        <v>10.199999999999999</v>
      </c>
      <c r="X3484">
        <f t="shared" si="274"/>
        <v>0</v>
      </c>
      <c r="Y3484">
        <f>VLOOKUP(RIGHT($X$1,5),Key!$A$9:$B$14,2,FALSE)</f>
        <v>3.7</v>
      </c>
      <c r="Z3484">
        <f t="shared" si="272"/>
        <v>10.199999999999999</v>
      </c>
      <c r="AA3484">
        <f t="shared" si="273"/>
        <v>0</v>
      </c>
    </row>
    <row r="3485" spans="1:27" x14ac:dyDescent="0.3">
      <c r="A3485">
        <v>100067</v>
      </c>
      <c r="B3485">
        <v>230922</v>
      </c>
      <c r="C3485" s="3">
        <v>44130.650694444441</v>
      </c>
      <c r="D3485">
        <v>2</v>
      </c>
      <c r="E3485">
        <v>1</v>
      </c>
      <c r="F3485" t="s">
        <v>26</v>
      </c>
      <c r="G3485">
        <v>1</v>
      </c>
      <c r="H3485">
        <v>64.984380000000002</v>
      </c>
      <c r="I3485">
        <v>19.597660000000001</v>
      </c>
      <c r="J3485">
        <v>1.046875</v>
      </c>
      <c r="K3485">
        <v>81.035160000000005</v>
      </c>
      <c r="L3485" s="3">
        <v>44130.404166666667</v>
      </c>
      <c r="M3485">
        <v>17.18</v>
      </c>
      <c r="N3485" t="s">
        <v>28</v>
      </c>
      <c r="P3485">
        <f>(C3485-Key!$B$1)*24</f>
        <v>0.56666666659293696</v>
      </c>
      <c r="Q3485">
        <f>(Key!$B$2-'17.1'!C3485)*24</f>
        <v>2.3833333334187046</v>
      </c>
      <c r="R3485" s="3">
        <f>C3485-(M3485-Key!$B$5)/(24*Key!$B$6)</f>
        <v>44130.636879629623</v>
      </c>
      <c r="S3485">
        <f>M3485-Key!$B$5</f>
        <v>14.92</v>
      </c>
      <c r="T3485" s="2">
        <f t="shared" si="270"/>
        <v>44129.652777777781</v>
      </c>
      <c r="U3485" t="str">
        <f t="shared" si="271"/>
        <v>10-25-2020 15:40</v>
      </c>
      <c r="V3485">
        <f>IFERROR(IF(W3485=Z3485,VLOOKUP($U3485,[1]C8842!$G$2:$M$145,3,FALSE),0),0)</f>
        <v>0</v>
      </c>
      <c r="W3485">
        <f>VLOOKUP(RIGHT($V$1,5),Key!$A$9:$B$14,2,FALSE)</f>
        <v>10.199999999999999</v>
      </c>
      <c r="X3485">
        <f t="shared" si="274"/>
        <v>0</v>
      </c>
      <c r="Y3485">
        <f>VLOOKUP(RIGHT($X$1,5),Key!$A$9:$B$14,2,FALSE)</f>
        <v>3.7</v>
      </c>
      <c r="Z3485">
        <f t="shared" si="272"/>
        <v>10.199999999999999</v>
      </c>
      <c r="AA3485">
        <f t="shared" si="273"/>
        <v>0</v>
      </c>
    </row>
    <row r="3486" spans="1:27" x14ac:dyDescent="0.3">
      <c r="A3486">
        <v>100067</v>
      </c>
      <c r="B3486">
        <v>230922</v>
      </c>
      <c r="C3486" s="3">
        <v>44130.650694444441</v>
      </c>
      <c r="D3486">
        <v>3</v>
      </c>
      <c r="E3486">
        <v>2</v>
      </c>
      <c r="F3486" t="s">
        <v>26</v>
      </c>
      <c r="G3486">
        <v>1</v>
      </c>
      <c r="H3486">
        <v>62.953130000000002</v>
      </c>
      <c r="I3486">
        <v>13.75</v>
      </c>
      <c r="J3486">
        <v>0.83203130000000003</v>
      </c>
      <c r="K3486">
        <v>92.039060000000006</v>
      </c>
      <c r="L3486" s="3">
        <v>44130.404166666667</v>
      </c>
      <c r="M3486">
        <v>17.18</v>
      </c>
      <c r="N3486" t="s">
        <v>28</v>
      </c>
      <c r="P3486">
        <f>(C3486-Key!$B$1)*24</f>
        <v>0.56666666659293696</v>
      </c>
      <c r="Q3486">
        <f>(Key!$B$2-'17.1'!C3486)*24</f>
        <v>2.3833333334187046</v>
      </c>
      <c r="R3486" s="3">
        <f>C3486-(M3486-Key!$B$5)/(24*Key!$B$6)</f>
        <v>44130.636879629623</v>
      </c>
      <c r="S3486">
        <f>M3486-Key!$B$5</f>
        <v>14.92</v>
      </c>
      <c r="T3486" s="2">
        <f t="shared" si="270"/>
        <v>44129.652777777781</v>
      </c>
      <c r="U3486" t="str">
        <f t="shared" si="271"/>
        <v>10-25-2020 15:40</v>
      </c>
      <c r="V3486">
        <f>IFERROR(IF(W3486=Z3486,VLOOKUP($U3486,[1]C8842!$G$2:$M$145,3,FALSE),0),0)</f>
        <v>0</v>
      </c>
      <c r="W3486">
        <f>VLOOKUP(RIGHT($V$1,5),Key!$A$9:$B$14,2,FALSE)</f>
        <v>10.199999999999999</v>
      </c>
      <c r="X3486">
        <f t="shared" si="274"/>
        <v>0</v>
      </c>
      <c r="Y3486">
        <f>VLOOKUP(RIGHT($X$1,5),Key!$A$9:$B$14,2,FALSE)</f>
        <v>3.7</v>
      </c>
      <c r="Z3486">
        <f t="shared" si="272"/>
        <v>10.199999999999999</v>
      </c>
      <c r="AA3486">
        <f t="shared" si="273"/>
        <v>0</v>
      </c>
    </row>
    <row r="3487" spans="1:27" x14ac:dyDescent="0.3">
      <c r="A3487">
        <v>100067</v>
      </c>
      <c r="B3487">
        <v>230922</v>
      </c>
      <c r="C3487" s="3">
        <v>44130.650694444441</v>
      </c>
      <c r="D3487">
        <v>3</v>
      </c>
      <c r="E3487">
        <v>2</v>
      </c>
      <c r="F3487" t="s">
        <v>26</v>
      </c>
      <c r="G3487">
        <v>1</v>
      </c>
      <c r="H3487">
        <v>62.71875</v>
      </c>
      <c r="I3487">
        <v>17.203130000000002</v>
      </c>
      <c r="J3487">
        <v>0.984375</v>
      </c>
      <c r="K3487">
        <v>96.039060000000006</v>
      </c>
      <c r="L3487" s="3">
        <v>44130.404166666667</v>
      </c>
      <c r="M3487">
        <v>17.18</v>
      </c>
      <c r="N3487" t="s">
        <v>28</v>
      </c>
      <c r="P3487">
        <f>(C3487-Key!$B$1)*24</f>
        <v>0.56666666659293696</v>
      </c>
      <c r="Q3487">
        <f>(Key!$B$2-'17.1'!C3487)*24</f>
        <v>2.3833333334187046</v>
      </c>
      <c r="R3487" s="3">
        <f>C3487-(M3487-Key!$B$5)/(24*Key!$B$6)</f>
        <v>44130.636879629623</v>
      </c>
      <c r="S3487">
        <f>M3487-Key!$B$5</f>
        <v>14.92</v>
      </c>
      <c r="T3487" s="2">
        <f t="shared" si="270"/>
        <v>44129.652777777781</v>
      </c>
      <c r="U3487" t="str">
        <f t="shared" si="271"/>
        <v>10-25-2020 15:40</v>
      </c>
      <c r="V3487">
        <f>IFERROR(IF(W3487=Z3487,VLOOKUP($U3487,[1]C8842!$G$2:$M$145,3,FALSE),0),0)</f>
        <v>0</v>
      </c>
      <c r="W3487">
        <f>VLOOKUP(RIGHT($V$1,5),Key!$A$9:$B$14,2,FALSE)</f>
        <v>10.199999999999999</v>
      </c>
      <c r="X3487">
        <f t="shared" si="274"/>
        <v>0</v>
      </c>
      <c r="Y3487">
        <f>VLOOKUP(RIGHT($X$1,5),Key!$A$9:$B$14,2,FALSE)</f>
        <v>3.7</v>
      </c>
      <c r="Z3487">
        <f t="shared" si="272"/>
        <v>10.199999999999999</v>
      </c>
      <c r="AA3487">
        <f t="shared" si="273"/>
        <v>0</v>
      </c>
    </row>
    <row r="3488" spans="1:27" x14ac:dyDescent="0.3">
      <c r="A3488">
        <v>100067</v>
      </c>
      <c r="B3488">
        <v>230922</v>
      </c>
      <c r="C3488" s="3">
        <v>44130.650694444441</v>
      </c>
      <c r="D3488">
        <v>3</v>
      </c>
      <c r="E3488">
        <v>2</v>
      </c>
      <c r="F3488" t="s">
        <v>26</v>
      </c>
      <c r="G3488">
        <v>2</v>
      </c>
      <c r="H3488">
        <v>65.09375</v>
      </c>
      <c r="I3488">
        <v>21.32422</v>
      </c>
      <c r="J3488">
        <v>1.113281</v>
      </c>
      <c r="K3488">
        <v>93.039060000000006</v>
      </c>
      <c r="L3488" s="3">
        <v>44130.404166666667</v>
      </c>
      <c r="M3488">
        <v>17.18</v>
      </c>
      <c r="N3488" t="s">
        <v>28</v>
      </c>
      <c r="P3488">
        <f>(C3488-Key!$B$1)*24</f>
        <v>0.56666666659293696</v>
      </c>
      <c r="Q3488">
        <f>(Key!$B$2-'17.1'!C3488)*24</f>
        <v>2.3833333334187046</v>
      </c>
      <c r="R3488" s="3">
        <f>C3488-(M3488-Key!$B$5)/(24*Key!$B$6)</f>
        <v>44130.636879629623</v>
      </c>
      <c r="S3488">
        <f>M3488-Key!$B$5</f>
        <v>14.92</v>
      </c>
      <c r="T3488" s="2">
        <f t="shared" si="270"/>
        <v>44129.652777777781</v>
      </c>
      <c r="U3488" t="str">
        <f t="shared" si="271"/>
        <v>10-25-2020 15:40</v>
      </c>
      <c r="V3488">
        <f>IFERROR(IF(W3488=Z3488,VLOOKUP($U3488,[1]C8842!$G$2:$M$145,3,FALSE),0),0)</f>
        <v>0</v>
      </c>
      <c r="W3488">
        <f>VLOOKUP(RIGHT($V$1,5),Key!$A$9:$B$14,2,FALSE)</f>
        <v>10.199999999999999</v>
      </c>
      <c r="X3488">
        <f t="shared" si="274"/>
        <v>0</v>
      </c>
      <c r="Y3488">
        <f>VLOOKUP(RIGHT($X$1,5),Key!$A$9:$B$14,2,FALSE)</f>
        <v>3.7</v>
      </c>
      <c r="Z3488">
        <f t="shared" si="272"/>
        <v>10.199999999999999</v>
      </c>
      <c r="AA3488">
        <f t="shared" si="273"/>
        <v>0</v>
      </c>
    </row>
    <row r="3489" spans="1:27" x14ac:dyDescent="0.3">
      <c r="A3489">
        <v>100067</v>
      </c>
      <c r="B3489">
        <v>230922</v>
      </c>
      <c r="C3489" s="3">
        <v>44130.650694444441</v>
      </c>
      <c r="D3489">
        <v>3</v>
      </c>
      <c r="E3489">
        <v>2</v>
      </c>
      <c r="F3489" t="s">
        <v>26</v>
      </c>
      <c r="G3489">
        <v>3</v>
      </c>
      <c r="H3489">
        <v>67.761719999999997</v>
      </c>
      <c r="I3489">
        <v>44.796880000000002</v>
      </c>
      <c r="J3489">
        <v>1.9921880000000001</v>
      </c>
      <c r="K3489">
        <v>95.039060000000006</v>
      </c>
      <c r="L3489" s="3">
        <v>44130.404166666667</v>
      </c>
      <c r="M3489">
        <v>17.18</v>
      </c>
      <c r="N3489" t="s">
        <v>28</v>
      </c>
      <c r="P3489">
        <f>(C3489-Key!$B$1)*24</f>
        <v>0.56666666659293696</v>
      </c>
      <c r="Q3489">
        <f>(Key!$B$2-'17.1'!C3489)*24</f>
        <v>2.3833333334187046</v>
      </c>
      <c r="R3489" s="3">
        <f>C3489-(M3489-Key!$B$5)/(24*Key!$B$6)</f>
        <v>44130.636879629623</v>
      </c>
      <c r="S3489">
        <f>M3489-Key!$B$5</f>
        <v>14.92</v>
      </c>
      <c r="T3489" s="2">
        <f t="shared" si="270"/>
        <v>44129.652777777781</v>
      </c>
      <c r="U3489" t="str">
        <f t="shared" si="271"/>
        <v>10-25-2020 15:40</v>
      </c>
      <c r="V3489">
        <f>IFERROR(IF(W3489=Z3489,VLOOKUP($U3489,[1]C8842!$G$2:$M$145,3,FALSE),0),0)</f>
        <v>0</v>
      </c>
      <c r="W3489">
        <f>VLOOKUP(RIGHT($V$1,5),Key!$A$9:$B$14,2,FALSE)</f>
        <v>10.199999999999999</v>
      </c>
      <c r="X3489">
        <f t="shared" si="274"/>
        <v>0</v>
      </c>
      <c r="Y3489">
        <f>VLOOKUP(RIGHT($X$1,5),Key!$A$9:$B$14,2,FALSE)</f>
        <v>3.7</v>
      </c>
      <c r="Z3489">
        <f t="shared" si="272"/>
        <v>10.199999999999999</v>
      </c>
      <c r="AA3489">
        <f t="shared" si="273"/>
        <v>0</v>
      </c>
    </row>
    <row r="3490" spans="1:27" x14ac:dyDescent="0.3">
      <c r="A3490">
        <v>100067</v>
      </c>
      <c r="B3490">
        <v>230922</v>
      </c>
      <c r="C3490" s="3">
        <v>44130.650694444441</v>
      </c>
      <c r="D3490">
        <v>0</v>
      </c>
      <c r="E3490">
        <v>2</v>
      </c>
      <c r="F3490" t="s">
        <v>25</v>
      </c>
      <c r="G3490">
        <v>1</v>
      </c>
      <c r="H3490">
        <v>59.25</v>
      </c>
      <c r="I3490">
        <v>17.226559999999999</v>
      </c>
      <c r="J3490">
        <v>1.042969</v>
      </c>
      <c r="K3490">
        <v>46.019530000000003</v>
      </c>
      <c r="L3490" s="3">
        <v>44130.404166666667</v>
      </c>
      <c r="M3490">
        <v>17.18</v>
      </c>
      <c r="N3490" t="s">
        <v>28</v>
      </c>
      <c r="P3490">
        <f>(C3490-Key!$B$1)*24</f>
        <v>0.56666666659293696</v>
      </c>
      <c r="Q3490">
        <f>(Key!$B$2-'17.1'!C3490)*24</f>
        <v>2.3833333334187046</v>
      </c>
      <c r="R3490" s="3">
        <f>C3490-(M3490-Key!$B$5)/(24*Key!$B$6)</f>
        <v>44130.636879629623</v>
      </c>
      <c r="S3490">
        <f>M3490-Key!$B$5</f>
        <v>14.92</v>
      </c>
      <c r="T3490" s="2">
        <f t="shared" si="270"/>
        <v>44129.652777777781</v>
      </c>
      <c r="U3490" t="str">
        <f t="shared" si="271"/>
        <v>10-25-2020 15:40</v>
      </c>
      <c r="V3490">
        <f>IFERROR(IF(W3490=Z3490,VLOOKUP($U3490,[1]C8842!$G$2:$M$145,3,FALSE),0),0)</f>
        <v>0</v>
      </c>
      <c r="W3490">
        <f>VLOOKUP(RIGHT($V$1,5),Key!$A$9:$B$14,2,FALSE)</f>
        <v>10.199999999999999</v>
      </c>
      <c r="X3490">
        <f t="shared" si="274"/>
        <v>0</v>
      </c>
      <c r="Y3490">
        <f>VLOOKUP(RIGHT($X$1,5),Key!$A$9:$B$14,2,FALSE)</f>
        <v>3.7</v>
      </c>
      <c r="Z3490">
        <f t="shared" si="272"/>
        <v>10.199999999999999</v>
      </c>
      <c r="AA3490">
        <f t="shared" si="273"/>
        <v>0</v>
      </c>
    </row>
    <row r="3491" spans="1:27" x14ac:dyDescent="0.3">
      <c r="A3491">
        <v>100067</v>
      </c>
      <c r="B3491">
        <v>230922</v>
      </c>
      <c r="C3491" s="3">
        <v>44130.650694444441</v>
      </c>
      <c r="D3491">
        <v>1</v>
      </c>
      <c r="E3491">
        <v>1</v>
      </c>
      <c r="F3491" t="s">
        <v>25</v>
      </c>
      <c r="G3491">
        <v>1</v>
      </c>
      <c r="H3491">
        <v>61.542969999999997</v>
      </c>
      <c r="I3491">
        <v>19.308589999999999</v>
      </c>
      <c r="J3491">
        <v>1.09375</v>
      </c>
      <c r="K3491">
        <v>58.023440000000001</v>
      </c>
      <c r="L3491" s="3">
        <v>44130.404166666667</v>
      </c>
      <c r="M3491">
        <v>17.18</v>
      </c>
      <c r="N3491" t="s">
        <v>28</v>
      </c>
      <c r="P3491">
        <f>(C3491-Key!$B$1)*24</f>
        <v>0.56666666659293696</v>
      </c>
      <c r="Q3491">
        <f>(Key!$B$2-'17.1'!C3491)*24</f>
        <v>2.3833333334187046</v>
      </c>
      <c r="R3491" s="3">
        <f>C3491-(M3491-Key!$B$5)/(24*Key!$B$6)</f>
        <v>44130.636879629623</v>
      </c>
      <c r="S3491">
        <f>M3491-Key!$B$5</f>
        <v>14.92</v>
      </c>
      <c r="T3491" s="2">
        <f t="shared" si="270"/>
        <v>44129.652777777781</v>
      </c>
      <c r="U3491" t="str">
        <f t="shared" si="271"/>
        <v>10-25-2020 15:40</v>
      </c>
      <c r="V3491">
        <f>IFERROR(IF(W3491=Z3491,VLOOKUP($U3491,[1]C8842!$G$2:$M$145,3,FALSE),0),0)</f>
        <v>0</v>
      </c>
      <c r="W3491">
        <f>VLOOKUP(RIGHT($V$1,5),Key!$A$9:$B$14,2,FALSE)</f>
        <v>10.199999999999999</v>
      </c>
      <c r="X3491">
        <f t="shared" si="274"/>
        <v>0</v>
      </c>
      <c r="Y3491">
        <f>VLOOKUP(RIGHT($X$1,5),Key!$A$9:$B$14,2,FALSE)</f>
        <v>3.7</v>
      </c>
      <c r="Z3491">
        <f t="shared" si="272"/>
        <v>10.199999999999999</v>
      </c>
      <c r="AA3491">
        <f t="shared" si="273"/>
        <v>0</v>
      </c>
    </row>
    <row r="3492" spans="1:27" x14ac:dyDescent="0.3">
      <c r="A3492">
        <v>100067</v>
      </c>
      <c r="B3492">
        <v>230922</v>
      </c>
      <c r="C3492" s="3">
        <v>44130.651388888888</v>
      </c>
      <c r="D3492">
        <v>3</v>
      </c>
      <c r="E3492">
        <v>2</v>
      </c>
      <c r="F3492" t="s">
        <v>26</v>
      </c>
      <c r="G3492">
        <v>1</v>
      </c>
      <c r="H3492">
        <v>65.667969999999997</v>
      </c>
      <c r="I3492">
        <v>15.679690000000001</v>
      </c>
      <c r="J3492">
        <v>0.875</v>
      </c>
      <c r="K3492">
        <v>94.039060000000006</v>
      </c>
      <c r="L3492" s="3">
        <v>44130.404166666667</v>
      </c>
      <c r="M3492">
        <v>17.18</v>
      </c>
      <c r="N3492" t="s">
        <v>28</v>
      </c>
      <c r="P3492">
        <f>(C3492-Key!$B$1)*24</f>
        <v>0.58333333331393078</v>
      </c>
      <c r="Q3492">
        <f>(Key!$B$2-'17.1'!C3492)*24</f>
        <v>2.3666666666977108</v>
      </c>
      <c r="R3492" s="3">
        <f>C3492-(M3492-Key!$B$5)/(24*Key!$B$6)</f>
        <v>44130.63757407407</v>
      </c>
      <c r="S3492">
        <f>M3492-Key!$B$5</f>
        <v>14.92</v>
      </c>
      <c r="T3492" s="2">
        <f t="shared" si="270"/>
        <v>44129.652777777781</v>
      </c>
      <c r="U3492" t="str">
        <f t="shared" si="271"/>
        <v>10-25-2020 15:40</v>
      </c>
      <c r="V3492">
        <f>IFERROR(IF(W3492=Z3492,VLOOKUP($U3492,[1]C8842!$G$2:$M$145,3,FALSE),0),0)</f>
        <v>0</v>
      </c>
      <c r="W3492">
        <f>VLOOKUP(RIGHT($V$1,5),Key!$A$9:$B$14,2,FALSE)</f>
        <v>10.199999999999999</v>
      </c>
      <c r="X3492">
        <f t="shared" si="274"/>
        <v>0</v>
      </c>
      <c r="Y3492">
        <f>VLOOKUP(RIGHT($X$1,5),Key!$A$9:$B$14,2,FALSE)</f>
        <v>3.7</v>
      </c>
      <c r="Z3492">
        <f t="shared" si="272"/>
        <v>10.199999999999999</v>
      </c>
      <c r="AA3492">
        <f t="shared" si="273"/>
        <v>0</v>
      </c>
    </row>
    <row r="3493" spans="1:27" x14ac:dyDescent="0.3">
      <c r="A3493">
        <v>100067</v>
      </c>
      <c r="B3493">
        <v>230922</v>
      </c>
      <c r="C3493" s="3">
        <v>44130.651388888888</v>
      </c>
      <c r="D3493">
        <v>3</v>
      </c>
      <c r="E3493">
        <v>2</v>
      </c>
      <c r="F3493" t="s">
        <v>26</v>
      </c>
      <c r="G3493">
        <v>1</v>
      </c>
      <c r="H3493">
        <v>69.800780000000003</v>
      </c>
      <c r="I3493">
        <v>17.42578</v>
      </c>
      <c r="J3493">
        <v>0.890625</v>
      </c>
      <c r="K3493">
        <v>94.039060000000006</v>
      </c>
      <c r="L3493" s="3">
        <v>44130.404166666667</v>
      </c>
      <c r="M3493">
        <v>17.18</v>
      </c>
      <c r="N3493" t="s">
        <v>28</v>
      </c>
      <c r="P3493">
        <f>(C3493-Key!$B$1)*24</f>
        <v>0.58333333331393078</v>
      </c>
      <c r="Q3493">
        <f>(Key!$B$2-'17.1'!C3493)*24</f>
        <v>2.3666666666977108</v>
      </c>
      <c r="R3493" s="3">
        <f>C3493-(M3493-Key!$B$5)/(24*Key!$B$6)</f>
        <v>44130.63757407407</v>
      </c>
      <c r="S3493">
        <f>M3493-Key!$B$5</f>
        <v>14.92</v>
      </c>
      <c r="T3493" s="2">
        <f t="shared" si="270"/>
        <v>44129.652777777781</v>
      </c>
      <c r="U3493" t="str">
        <f t="shared" si="271"/>
        <v>10-25-2020 15:40</v>
      </c>
      <c r="V3493">
        <f>IFERROR(IF(W3493=Z3493,VLOOKUP($U3493,[1]C8842!$G$2:$M$145,3,FALSE),0),0)</f>
        <v>0</v>
      </c>
      <c r="W3493">
        <f>VLOOKUP(RIGHT($V$1,5),Key!$A$9:$B$14,2,FALSE)</f>
        <v>10.199999999999999</v>
      </c>
      <c r="X3493">
        <f t="shared" si="274"/>
        <v>0</v>
      </c>
      <c r="Y3493">
        <f>VLOOKUP(RIGHT($X$1,5),Key!$A$9:$B$14,2,FALSE)</f>
        <v>3.7</v>
      </c>
      <c r="Z3493">
        <f t="shared" si="272"/>
        <v>10.199999999999999</v>
      </c>
      <c r="AA3493">
        <f t="shared" si="273"/>
        <v>0</v>
      </c>
    </row>
    <row r="3494" spans="1:27" x14ac:dyDescent="0.3">
      <c r="A3494">
        <v>100067</v>
      </c>
      <c r="B3494">
        <v>230922</v>
      </c>
      <c r="C3494" s="3">
        <v>44130.651388888888</v>
      </c>
      <c r="D3494">
        <v>2</v>
      </c>
      <c r="E3494">
        <v>1</v>
      </c>
      <c r="F3494" t="s">
        <v>26</v>
      </c>
      <c r="G3494">
        <v>1</v>
      </c>
      <c r="H3494">
        <v>71.75</v>
      </c>
      <c r="I3494">
        <v>17.17578</v>
      </c>
      <c r="J3494">
        <v>0.859375</v>
      </c>
      <c r="K3494">
        <v>82.035160000000005</v>
      </c>
      <c r="L3494" s="3">
        <v>44130.404166666667</v>
      </c>
      <c r="M3494">
        <v>17.18</v>
      </c>
      <c r="N3494" t="s">
        <v>28</v>
      </c>
      <c r="P3494">
        <f>(C3494-Key!$B$1)*24</f>
        <v>0.58333333331393078</v>
      </c>
      <c r="Q3494">
        <f>(Key!$B$2-'17.1'!C3494)*24</f>
        <v>2.3666666666977108</v>
      </c>
      <c r="R3494" s="3">
        <f>C3494-(M3494-Key!$B$5)/(24*Key!$B$6)</f>
        <v>44130.63757407407</v>
      </c>
      <c r="S3494">
        <f>M3494-Key!$B$5</f>
        <v>14.92</v>
      </c>
      <c r="T3494" s="2">
        <f t="shared" si="270"/>
        <v>44129.652777777781</v>
      </c>
      <c r="U3494" t="str">
        <f t="shared" si="271"/>
        <v>10-25-2020 15:40</v>
      </c>
      <c r="V3494">
        <f>IFERROR(IF(W3494=Z3494,VLOOKUP($U3494,[1]C8842!$G$2:$M$145,3,FALSE),0),0)</f>
        <v>0</v>
      </c>
      <c r="W3494">
        <f>VLOOKUP(RIGHT($V$1,5),Key!$A$9:$B$14,2,FALSE)</f>
        <v>10.199999999999999</v>
      </c>
      <c r="X3494">
        <f t="shared" si="274"/>
        <v>0</v>
      </c>
      <c r="Y3494">
        <f>VLOOKUP(RIGHT($X$1,5),Key!$A$9:$B$14,2,FALSE)</f>
        <v>3.7</v>
      </c>
      <c r="Z3494">
        <f t="shared" si="272"/>
        <v>10.199999999999999</v>
      </c>
      <c r="AA3494">
        <f t="shared" si="273"/>
        <v>0</v>
      </c>
    </row>
    <row r="3495" spans="1:27" x14ac:dyDescent="0.3">
      <c r="A3495">
        <v>100067</v>
      </c>
      <c r="B3495">
        <v>230922</v>
      </c>
      <c r="C3495" s="3">
        <v>44130.651388888888</v>
      </c>
      <c r="D3495">
        <v>3</v>
      </c>
      <c r="E3495">
        <v>2</v>
      </c>
      <c r="F3495" t="s">
        <v>26</v>
      </c>
      <c r="G3495">
        <v>1</v>
      </c>
      <c r="H3495">
        <v>67.195310000000006</v>
      </c>
      <c r="I3495">
        <v>17.13672</v>
      </c>
      <c r="J3495">
        <v>0.9140625</v>
      </c>
      <c r="K3495">
        <v>93.039060000000006</v>
      </c>
      <c r="L3495" s="3">
        <v>44130.404166666667</v>
      </c>
      <c r="M3495">
        <v>17.18</v>
      </c>
      <c r="N3495" t="s">
        <v>28</v>
      </c>
      <c r="P3495">
        <f>(C3495-Key!$B$1)*24</f>
        <v>0.58333333331393078</v>
      </c>
      <c r="Q3495">
        <f>(Key!$B$2-'17.1'!C3495)*24</f>
        <v>2.3666666666977108</v>
      </c>
      <c r="R3495" s="3">
        <f>C3495-(M3495-Key!$B$5)/(24*Key!$B$6)</f>
        <v>44130.63757407407</v>
      </c>
      <c r="S3495">
        <f>M3495-Key!$B$5</f>
        <v>14.92</v>
      </c>
      <c r="T3495" s="2">
        <f t="shared" si="270"/>
        <v>44129.652777777781</v>
      </c>
      <c r="U3495" t="str">
        <f t="shared" si="271"/>
        <v>10-25-2020 15:40</v>
      </c>
      <c r="V3495">
        <f>IFERROR(IF(W3495=Z3495,VLOOKUP($U3495,[1]C8842!$G$2:$M$145,3,FALSE),0),0)</f>
        <v>0</v>
      </c>
      <c r="W3495">
        <f>VLOOKUP(RIGHT($V$1,5),Key!$A$9:$B$14,2,FALSE)</f>
        <v>10.199999999999999</v>
      </c>
      <c r="X3495">
        <f t="shared" si="274"/>
        <v>0</v>
      </c>
      <c r="Y3495">
        <f>VLOOKUP(RIGHT($X$1,5),Key!$A$9:$B$14,2,FALSE)</f>
        <v>3.7</v>
      </c>
      <c r="Z3495">
        <f t="shared" si="272"/>
        <v>10.199999999999999</v>
      </c>
      <c r="AA3495">
        <f t="shared" si="273"/>
        <v>0</v>
      </c>
    </row>
    <row r="3496" spans="1:27" x14ac:dyDescent="0.3">
      <c r="A3496">
        <v>100067</v>
      </c>
      <c r="B3496">
        <v>230922</v>
      </c>
      <c r="C3496" s="3">
        <v>44130.651388888888</v>
      </c>
      <c r="D3496">
        <v>3</v>
      </c>
      <c r="E3496">
        <v>2</v>
      </c>
      <c r="F3496" t="s">
        <v>26</v>
      </c>
      <c r="G3496">
        <v>3</v>
      </c>
      <c r="H3496">
        <v>69.066410000000005</v>
      </c>
      <c r="I3496">
        <v>35.695309999999999</v>
      </c>
      <c r="J3496">
        <v>1.605469</v>
      </c>
      <c r="K3496">
        <v>94.039060000000006</v>
      </c>
      <c r="L3496" s="3">
        <v>44130.404166666667</v>
      </c>
      <c r="M3496">
        <v>17.18</v>
      </c>
      <c r="N3496" t="s">
        <v>28</v>
      </c>
      <c r="P3496">
        <f>(C3496-Key!$B$1)*24</f>
        <v>0.58333333331393078</v>
      </c>
      <c r="Q3496">
        <f>(Key!$B$2-'17.1'!C3496)*24</f>
        <v>2.3666666666977108</v>
      </c>
      <c r="R3496" s="3">
        <f>C3496-(M3496-Key!$B$5)/(24*Key!$B$6)</f>
        <v>44130.63757407407</v>
      </c>
      <c r="S3496">
        <f>M3496-Key!$B$5</f>
        <v>14.92</v>
      </c>
      <c r="T3496" s="2">
        <f t="shared" si="270"/>
        <v>44129.652777777781</v>
      </c>
      <c r="U3496" t="str">
        <f t="shared" si="271"/>
        <v>10-25-2020 15:40</v>
      </c>
      <c r="V3496">
        <f>IFERROR(IF(W3496=Z3496,VLOOKUP($U3496,[1]C8842!$G$2:$M$145,3,FALSE),0),0)</f>
        <v>0</v>
      </c>
      <c r="W3496">
        <f>VLOOKUP(RIGHT($V$1,5),Key!$A$9:$B$14,2,FALSE)</f>
        <v>10.199999999999999</v>
      </c>
      <c r="X3496">
        <f t="shared" si="274"/>
        <v>0</v>
      </c>
      <c r="Y3496">
        <f>VLOOKUP(RIGHT($X$1,5),Key!$A$9:$B$14,2,FALSE)</f>
        <v>3.7</v>
      </c>
      <c r="Z3496">
        <f t="shared" si="272"/>
        <v>10.199999999999999</v>
      </c>
      <c r="AA3496">
        <f t="shared" si="273"/>
        <v>0</v>
      </c>
    </row>
    <row r="3497" spans="1:27" x14ac:dyDescent="0.3">
      <c r="A3497">
        <v>100067</v>
      </c>
      <c r="B3497">
        <v>230922</v>
      </c>
      <c r="C3497" s="3">
        <v>44130.651388888888</v>
      </c>
      <c r="D3497">
        <v>2</v>
      </c>
      <c r="E3497">
        <v>1</v>
      </c>
      <c r="F3497" t="s">
        <v>26</v>
      </c>
      <c r="G3497">
        <v>1</v>
      </c>
      <c r="H3497">
        <v>70.5</v>
      </c>
      <c r="I3497">
        <v>15.695309999999999</v>
      </c>
      <c r="J3497">
        <v>0.81640630000000003</v>
      </c>
      <c r="K3497">
        <v>81.035160000000005</v>
      </c>
      <c r="L3497" s="3">
        <v>44130.404166666667</v>
      </c>
      <c r="M3497">
        <v>17.18</v>
      </c>
      <c r="N3497" t="s">
        <v>28</v>
      </c>
      <c r="P3497">
        <f>(C3497-Key!$B$1)*24</f>
        <v>0.58333333331393078</v>
      </c>
      <c r="Q3497">
        <f>(Key!$B$2-'17.1'!C3497)*24</f>
        <v>2.3666666666977108</v>
      </c>
      <c r="R3497" s="3">
        <f>C3497-(M3497-Key!$B$5)/(24*Key!$B$6)</f>
        <v>44130.63757407407</v>
      </c>
      <c r="S3497">
        <f>M3497-Key!$B$5</f>
        <v>14.92</v>
      </c>
      <c r="T3497" s="2">
        <f t="shared" si="270"/>
        <v>44129.652777777781</v>
      </c>
      <c r="U3497" t="str">
        <f t="shared" si="271"/>
        <v>10-25-2020 15:40</v>
      </c>
      <c r="V3497">
        <f>IFERROR(IF(W3497=Z3497,VLOOKUP($U3497,[1]C8842!$G$2:$M$145,3,FALSE),0),0)</f>
        <v>0</v>
      </c>
      <c r="W3497">
        <f>VLOOKUP(RIGHT($V$1,5),Key!$A$9:$B$14,2,FALSE)</f>
        <v>10.199999999999999</v>
      </c>
      <c r="X3497">
        <f t="shared" si="274"/>
        <v>0</v>
      </c>
      <c r="Y3497">
        <f>VLOOKUP(RIGHT($X$1,5),Key!$A$9:$B$14,2,FALSE)</f>
        <v>3.7</v>
      </c>
      <c r="Z3497">
        <f t="shared" si="272"/>
        <v>10.199999999999999</v>
      </c>
      <c r="AA3497">
        <f t="shared" si="273"/>
        <v>0</v>
      </c>
    </row>
    <row r="3498" spans="1:27" x14ac:dyDescent="0.3">
      <c r="A3498">
        <v>100067</v>
      </c>
      <c r="B3498">
        <v>230922</v>
      </c>
      <c r="C3498" s="3">
        <v>44130.651388888888</v>
      </c>
      <c r="D3498">
        <v>0</v>
      </c>
      <c r="E3498">
        <v>2</v>
      </c>
      <c r="F3498" t="s">
        <v>25</v>
      </c>
      <c r="G3498">
        <v>1</v>
      </c>
      <c r="H3498">
        <v>57.722659999999998</v>
      </c>
      <c r="I3498">
        <v>14.945309999999999</v>
      </c>
      <c r="J3498">
        <v>0.96484380000000003</v>
      </c>
      <c r="K3498">
        <v>46.019530000000003</v>
      </c>
      <c r="L3498" s="3">
        <v>44130.404166666667</v>
      </c>
      <c r="M3498">
        <v>17.18</v>
      </c>
      <c r="N3498" t="s">
        <v>28</v>
      </c>
      <c r="P3498">
        <f>(C3498-Key!$B$1)*24</f>
        <v>0.58333333331393078</v>
      </c>
      <c r="Q3498">
        <f>(Key!$B$2-'17.1'!C3498)*24</f>
        <v>2.3666666666977108</v>
      </c>
      <c r="R3498" s="3">
        <f>C3498-(M3498-Key!$B$5)/(24*Key!$B$6)</f>
        <v>44130.63757407407</v>
      </c>
      <c r="S3498">
        <f>M3498-Key!$B$5</f>
        <v>14.92</v>
      </c>
      <c r="T3498" s="2">
        <f t="shared" si="270"/>
        <v>44129.652777777781</v>
      </c>
      <c r="U3498" t="str">
        <f t="shared" si="271"/>
        <v>10-25-2020 15:40</v>
      </c>
      <c r="V3498">
        <f>IFERROR(IF(W3498=Z3498,VLOOKUP($U3498,[1]C8842!$G$2:$M$145,3,FALSE),0),0)</f>
        <v>0</v>
      </c>
      <c r="W3498">
        <f>VLOOKUP(RIGHT($V$1,5),Key!$A$9:$B$14,2,FALSE)</f>
        <v>10.199999999999999</v>
      </c>
      <c r="X3498">
        <f t="shared" si="274"/>
        <v>0</v>
      </c>
      <c r="Y3498">
        <f>VLOOKUP(RIGHT($X$1,5),Key!$A$9:$B$14,2,FALSE)</f>
        <v>3.7</v>
      </c>
      <c r="Z3498">
        <f t="shared" si="272"/>
        <v>10.199999999999999</v>
      </c>
      <c r="AA3498">
        <f t="shared" si="273"/>
        <v>0</v>
      </c>
    </row>
    <row r="3499" spans="1:27" x14ac:dyDescent="0.3">
      <c r="A3499">
        <v>100067</v>
      </c>
      <c r="B3499">
        <v>230922</v>
      </c>
      <c r="C3499" s="3">
        <v>44130.651388888888</v>
      </c>
      <c r="D3499">
        <v>2</v>
      </c>
      <c r="E3499">
        <v>1</v>
      </c>
      <c r="F3499" t="s">
        <v>26</v>
      </c>
      <c r="G3499">
        <v>1</v>
      </c>
      <c r="H3499">
        <v>66.96875</v>
      </c>
      <c r="I3499">
        <v>16.55078</v>
      </c>
      <c r="J3499">
        <v>0.89453130000000003</v>
      </c>
      <c r="K3499">
        <v>82.035160000000005</v>
      </c>
      <c r="L3499" s="3">
        <v>44130.404166666667</v>
      </c>
      <c r="M3499">
        <v>17.18</v>
      </c>
      <c r="N3499" t="s">
        <v>28</v>
      </c>
      <c r="P3499">
        <f>(C3499-Key!$B$1)*24</f>
        <v>0.58333333331393078</v>
      </c>
      <c r="Q3499">
        <f>(Key!$B$2-'17.1'!C3499)*24</f>
        <v>2.3666666666977108</v>
      </c>
      <c r="R3499" s="3">
        <f>C3499-(M3499-Key!$B$5)/(24*Key!$B$6)</f>
        <v>44130.63757407407</v>
      </c>
      <c r="S3499">
        <f>M3499-Key!$B$5</f>
        <v>14.92</v>
      </c>
      <c r="T3499" s="2">
        <f t="shared" si="270"/>
        <v>44129.652777777781</v>
      </c>
      <c r="U3499" t="str">
        <f t="shared" si="271"/>
        <v>10-25-2020 15:40</v>
      </c>
      <c r="V3499">
        <f>IFERROR(IF(W3499=Z3499,VLOOKUP($U3499,[1]C8842!$G$2:$M$145,3,FALSE),0),0)</f>
        <v>0</v>
      </c>
      <c r="W3499">
        <f>VLOOKUP(RIGHT($V$1,5),Key!$A$9:$B$14,2,FALSE)</f>
        <v>10.199999999999999</v>
      </c>
      <c r="X3499">
        <f t="shared" si="274"/>
        <v>0</v>
      </c>
      <c r="Y3499">
        <f>VLOOKUP(RIGHT($X$1,5),Key!$A$9:$B$14,2,FALSE)</f>
        <v>3.7</v>
      </c>
      <c r="Z3499">
        <f t="shared" si="272"/>
        <v>10.199999999999999</v>
      </c>
      <c r="AA3499">
        <f t="shared" si="273"/>
        <v>0</v>
      </c>
    </row>
    <row r="3500" spans="1:27" x14ac:dyDescent="0.3">
      <c r="A3500">
        <v>100067</v>
      </c>
      <c r="B3500">
        <v>230922</v>
      </c>
      <c r="C3500" s="3">
        <v>44130.651388888888</v>
      </c>
      <c r="D3500">
        <v>3</v>
      </c>
      <c r="E3500">
        <v>2</v>
      </c>
      <c r="F3500" t="s">
        <v>26</v>
      </c>
      <c r="G3500">
        <v>3</v>
      </c>
      <c r="H3500">
        <v>63.816409999999998</v>
      </c>
      <c r="I3500">
        <v>33.703130000000002</v>
      </c>
      <c r="J3500">
        <v>1.65625</v>
      </c>
      <c r="K3500">
        <v>93.039060000000006</v>
      </c>
      <c r="L3500" s="3">
        <v>44130.404166666667</v>
      </c>
      <c r="M3500">
        <v>17.18</v>
      </c>
      <c r="N3500" t="s">
        <v>28</v>
      </c>
      <c r="P3500">
        <f>(C3500-Key!$B$1)*24</f>
        <v>0.58333333331393078</v>
      </c>
      <c r="Q3500">
        <f>(Key!$B$2-'17.1'!C3500)*24</f>
        <v>2.3666666666977108</v>
      </c>
      <c r="R3500" s="3">
        <f>C3500-(M3500-Key!$B$5)/(24*Key!$B$6)</f>
        <v>44130.63757407407</v>
      </c>
      <c r="S3500">
        <f>M3500-Key!$B$5</f>
        <v>14.92</v>
      </c>
      <c r="T3500" s="2">
        <f t="shared" si="270"/>
        <v>44129.652777777781</v>
      </c>
      <c r="U3500" t="str">
        <f t="shared" si="271"/>
        <v>10-25-2020 15:40</v>
      </c>
      <c r="V3500">
        <f>IFERROR(IF(W3500=Z3500,VLOOKUP($U3500,[1]C8842!$G$2:$M$145,3,FALSE),0),0)</f>
        <v>0</v>
      </c>
      <c r="W3500">
        <f>VLOOKUP(RIGHT($V$1,5),Key!$A$9:$B$14,2,FALSE)</f>
        <v>10.199999999999999</v>
      </c>
      <c r="X3500">
        <f t="shared" si="274"/>
        <v>0</v>
      </c>
      <c r="Y3500">
        <f>VLOOKUP(RIGHT($X$1,5),Key!$A$9:$B$14,2,FALSE)</f>
        <v>3.7</v>
      </c>
      <c r="Z3500">
        <f t="shared" si="272"/>
        <v>10.199999999999999</v>
      </c>
      <c r="AA3500">
        <f t="shared" si="273"/>
        <v>0</v>
      </c>
    </row>
    <row r="3501" spans="1:27" x14ac:dyDescent="0.3">
      <c r="A3501">
        <v>100067</v>
      </c>
      <c r="B3501">
        <v>230922</v>
      </c>
      <c r="C3501" s="3">
        <v>44130.652083333334</v>
      </c>
      <c r="D3501">
        <v>2</v>
      </c>
      <c r="E3501">
        <v>1</v>
      </c>
      <c r="F3501" t="s">
        <v>26</v>
      </c>
      <c r="G3501">
        <v>1</v>
      </c>
      <c r="H3501">
        <v>64.339839999999995</v>
      </c>
      <c r="I3501">
        <v>18.125</v>
      </c>
      <c r="J3501">
        <v>0.99609380000000003</v>
      </c>
      <c r="K3501">
        <v>81.035160000000005</v>
      </c>
      <c r="L3501" s="3">
        <v>44130.404166666667</v>
      </c>
      <c r="M3501">
        <v>17.18</v>
      </c>
      <c r="N3501" t="s">
        <v>28</v>
      </c>
      <c r="P3501">
        <f>(C3501-Key!$B$1)*24</f>
        <v>0.6000000000349246</v>
      </c>
      <c r="Q3501">
        <f>(Key!$B$2-'17.1'!C3501)*24</f>
        <v>2.3499999999767169</v>
      </c>
      <c r="R3501" s="3">
        <f>C3501-(M3501-Key!$B$5)/(24*Key!$B$6)</f>
        <v>44130.638268518516</v>
      </c>
      <c r="S3501">
        <f>M3501-Key!$B$5</f>
        <v>14.92</v>
      </c>
      <c r="T3501" s="2">
        <f t="shared" si="270"/>
        <v>44129.652777777781</v>
      </c>
      <c r="U3501" t="str">
        <f t="shared" si="271"/>
        <v>10-25-2020 15:40</v>
      </c>
      <c r="V3501">
        <f>IFERROR(IF(W3501=Z3501,VLOOKUP($U3501,[1]C8842!$G$2:$M$145,3,FALSE),0),0)</f>
        <v>0</v>
      </c>
      <c r="W3501">
        <f>VLOOKUP(RIGHT($V$1,5),Key!$A$9:$B$14,2,FALSE)</f>
        <v>10.199999999999999</v>
      </c>
      <c r="X3501">
        <f t="shared" si="274"/>
        <v>0</v>
      </c>
      <c r="Y3501">
        <f>VLOOKUP(RIGHT($X$1,5),Key!$A$9:$B$14,2,FALSE)</f>
        <v>3.7</v>
      </c>
      <c r="Z3501">
        <f t="shared" si="272"/>
        <v>10.199999999999999</v>
      </c>
      <c r="AA3501">
        <f t="shared" si="273"/>
        <v>0</v>
      </c>
    </row>
    <row r="3502" spans="1:27" x14ac:dyDescent="0.3">
      <c r="A3502">
        <v>100067</v>
      </c>
      <c r="B3502">
        <v>230922</v>
      </c>
      <c r="C3502" s="3">
        <v>44130.652083333334</v>
      </c>
      <c r="D3502">
        <v>3</v>
      </c>
      <c r="E3502">
        <v>2</v>
      </c>
      <c r="F3502" t="s">
        <v>26</v>
      </c>
      <c r="G3502">
        <v>2</v>
      </c>
      <c r="H3502">
        <v>68.289060000000006</v>
      </c>
      <c r="I3502">
        <v>20.726559999999999</v>
      </c>
      <c r="J3502">
        <v>1.0390630000000001</v>
      </c>
      <c r="K3502">
        <v>93.039060000000006</v>
      </c>
      <c r="L3502" s="3">
        <v>44130.404166666667</v>
      </c>
      <c r="M3502">
        <v>17.18</v>
      </c>
      <c r="N3502" t="s">
        <v>28</v>
      </c>
      <c r="P3502">
        <f>(C3502-Key!$B$1)*24</f>
        <v>0.6000000000349246</v>
      </c>
      <c r="Q3502">
        <f>(Key!$B$2-'17.1'!C3502)*24</f>
        <v>2.3499999999767169</v>
      </c>
      <c r="R3502" s="3">
        <f>C3502-(M3502-Key!$B$5)/(24*Key!$B$6)</f>
        <v>44130.638268518516</v>
      </c>
      <c r="S3502">
        <f>M3502-Key!$B$5</f>
        <v>14.92</v>
      </c>
      <c r="T3502" s="2">
        <f t="shared" si="270"/>
        <v>44129.652777777781</v>
      </c>
      <c r="U3502" t="str">
        <f t="shared" si="271"/>
        <v>10-25-2020 15:40</v>
      </c>
      <c r="V3502">
        <f>IFERROR(IF(W3502=Z3502,VLOOKUP($U3502,[1]C8842!$G$2:$M$145,3,FALSE),0),0)</f>
        <v>0</v>
      </c>
      <c r="W3502">
        <f>VLOOKUP(RIGHT($V$1,5),Key!$A$9:$B$14,2,FALSE)</f>
        <v>10.199999999999999</v>
      </c>
      <c r="X3502">
        <f t="shared" si="274"/>
        <v>0</v>
      </c>
      <c r="Y3502">
        <f>VLOOKUP(RIGHT($X$1,5),Key!$A$9:$B$14,2,FALSE)</f>
        <v>3.7</v>
      </c>
      <c r="Z3502">
        <f t="shared" si="272"/>
        <v>10.199999999999999</v>
      </c>
      <c r="AA3502">
        <f t="shared" si="273"/>
        <v>0</v>
      </c>
    </row>
    <row r="3503" spans="1:27" x14ac:dyDescent="0.3">
      <c r="A3503">
        <v>100067</v>
      </c>
      <c r="B3503">
        <v>230922</v>
      </c>
      <c r="C3503" s="3">
        <v>44130.652083333334</v>
      </c>
      <c r="D3503">
        <v>1</v>
      </c>
      <c r="E3503">
        <v>1</v>
      </c>
      <c r="F3503" t="s">
        <v>25</v>
      </c>
      <c r="G3503">
        <v>2</v>
      </c>
      <c r="H3503">
        <v>67.558589999999995</v>
      </c>
      <c r="I3503">
        <v>20.3125</v>
      </c>
      <c r="J3503">
        <v>1.035156</v>
      </c>
      <c r="K3503">
        <v>58.023440000000001</v>
      </c>
      <c r="L3503" s="3">
        <v>44130.404166666667</v>
      </c>
      <c r="M3503">
        <v>17.18</v>
      </c>
      <c r="N3503" t="s">
        <v>28</v>
      </c>
      <c r="P3503">
        <f>(C3503-Key!$B$1)*24</f>
        <v>0.6000000000349246</v>
      </c>
      <c r="Q3503">
        <f>(Key!$B$2-'17.1'!C3503)*24</f>
        <v>2.3499999999767169</v>
      </c>
      <c r="R3503" s="3">
        <f>C3503-(M3503-Key!$B$5)/(24*Key!$B$6)</f>
        <v>44130.638268518516</v>
      </c>
      <c r="S3503">
        <f>M3503-Key!$B$5</f>
        <v>14.92</v>
      </c>
      <c r="T3503" s="2">
        <f t="shared" si="270"/>
        <v>44129.652777777781</v>
      </c>
      <c r="U3503" t="str">
        <f t="shared" si="271"/>
        <v>10-25-2020 15:40</v>
      </c>
      <c r="V3503">
        <f>IFERROR(IF(W3503=Z3503,VLOOKUP($U3503,[1]C8842!$G$2:$M$145,3,FALSE),0),0)</f>
        <v>0</v>
      </c>
      <c r="W3503">
        <f>VLOOKUP(RIGHT($V$1,5),Key!$A$9:$B$14,2,FALSE)</f>
        <v>10.199999999999999</v>
      </c>
      <c r="X3503">
        <f t="shared" si="274"/>
        <v>0</v>
      </c>
      <c r="Y3503">
        <f>VLOOKUP(RIGHT($X$1,5),Key!$A$9:$B$14,2,FALSE)</f>
        <v>3.7</v>
      </c>
      <c r="Z3503">
        <f t="shared" si="272"/>
        <v>10.199999999999999</v>
      </c>
      <c r="AA3503">
        <f t="shared" si="273"/>
        <v>0</v>
      </c>
    </row>
    <row r="3504" spans="1:27" x14ac:dyDescent="0.3">
      <c r="A3504">
        <v>100067</v>
      </c>
      <c r="B3504">
        <v>230922</v>
      </c>
      <c r="C3504" s="3">
        <v>44130.652083333334</v>
      </c>
      <c r="D3504">
        <v>3</v>
      </c>
      <c r="E3504">
        <v>2</v>
      </c>
      <c r="F3504" t="s">
        <v>26</v>
      </c>
      <c r="G3504">
        <v>1</v>
      </c>
      <c r="H3504">
        <v>71.46875</v>
      </c>
      <c r="I3504">
        <v>16.382809999999999</v>
      </c>
      <c r="J3504">
        <v>0.83203130000000003</v>
      </c>
      <c r="K3504">
        <v>92.039060000000006</v>
      </c>
      <c r="L3504" s="3">
        <v>44130.404166666667</v>
      </c>
      <c r="M3504">
        <v>17.18</v>
      </c>
      <c r="N3504" t="s">
        <v>28</v>
      </c>
      <c r="P3504">
        <f>(C3504-Key!$B$1)*24</f>
        <v>0.6000000000349246</v>
      </c>
      <c r="Q3504">
        <f>(Key!$B$2-'17.1'!C3504)*24</f>
        <v>2.3499999999767169</v>
      </c>
      <c r="R3504" s="3">
        <f>C3504-(M3504-Key!$B$5)/(24*Key!$B$6)</f>
        <v>44130.638268518516</v>
      </c>
      <c r="S3504">
        <f>M3504-Key!$B$5</f>
        <v>14.92</v>
      </c>
      <c r="T3504" s="2">
        <f t="shared" si="270"/>
        <v>44129.652777777781</v>
      </c>
      <c r="U3504" t="str">
        <f t="shared" si="271"/>
        <v>10-25-2020 15:40</v>
      </c>
      <c r="V3504">
        <f>IFERROR(IF(W3504=Z3504,VLOOKUP($U3504,[1]C8842!$G$2:$M$145,3,FALSE),0),0)</f>
        <v>0</v>
      </c>
      <c r="W3504">
        <f>VLOOKUP(RIGHT($V$1,5),Key!$A$9:$B$14,2,FALSE)</f>
        <v>10.199999999999999</v>
      </c>
      <c r="X3504">
        <f t="shared" si="274"/>
        <v>0</v>
      </c>
      <c r="Y3504">
        <f>VLOOKUP(RIGHT($X$1,5),Key!$A$9:$B$14,2,FALSE)</f>
        <v>3.7</v>
      </c>
      <c r="Z3504">
        <f t="shared" si="272"/>
        <v>10.199999999999999</v>
      </c>
      <c r="AA3504">
        <f t="shared" si="273"/>
        <v>0</v>
      </c>
    </row>
    <row r="3505" spans="1:27" x14ac:dyDescent="0.3">
      <c r="A3505">
        <v>100067</v>
      </c>
      <c r="B3505">
        <v>230922</v>
      </c>
      <c r="C3505" s="3">
        <v>44130.652083333334</v>
      </c>
      <c r="D3505">
        <v>0</v>
      </c>
      <c r="E3505">
        <v>2</v>
      </c>
      <c r="F3505" t="s">
        <v>25</v>
      </c>
      <c r="G3505">
        <v>1</v>
      </c>
      <c r="H3505">
        <v>60.789059999999999</v>
      </c>
      <c r="I3505">
        <v>14.95313</v>
      </c>
      <c r="J3505">
        <v>0.9140625</v>
      </c>
      <c r="K3505">
        <v>46.019530000000003</v>
      </c>
      <c r="L3505" s="3">
        <v>44130.404166666667</v>
      </c>
      <c r="M3505">
        <v>17.18</v>
      </c>
      <c r="N3505" t="s">
        <v>28</v>
      </c>
      <c r="P3505">
        <f>(C3505-Key!$B$1)*24</f>
        <v>0.6000000000349246</v>
      </c>
      <c r="Q3505">
        <f>(Key!$B$2-'17.1'!C3505)*24</f>
        <v>2.3499999999767169</v>
      </c>
      <c r="R3505" s="3">
        <f>C3505-(M3505-Key!$B$5)/(24*Key!$B$6)</f>
        <v>44130.638268518516</v>
      </c>
      <c r="S3505">
        <f>M3505-Key!$B$5</f>
        <v>14.92</v>
      </c>
      <c r="T3505" s="2">
        <f t="shared" si="270"/>
        <v>44129.652777777781</v>
      </c>
      <c r="U3505" t="str">
        <f t="shared" si="271"/>
        <v>10-25-2020 15:40</v>
      </c>
      <c r="V3505">
        <f>IFERROR(IF(W3505=Z3505,VLOOKUP($U3505,[1]C8842!$G$2:$M$145,3,FALSE),0),0)</f>
        <v>0</v>
      </c>
      <c r="W3505">
        <f>VLOOKUP(RIGHT($V$1,5),Key!$A$9:$B$14,2,FALSE)</f>
        <v>10.199999999999999</v>
      </c>
      <c r="X3505">
        <f t="shared" si="274"/>
        <v>0</v>
      </c>
      <c r="Y3505">
        <f>VLOOKUP(RIGHT($X$1,5),Key!$A$9:$B$14,2,FALSE)</f>
        <v>3.7</v>
      </c>
      <c r="Z3505">
        <f t="shared" si="272"/>
        <v>10.199999999999999</v>
      </c>
      <c r="AA3505">
        <f t="shared" si="273"/>
        <v>0</v>
      </c>
    </row>
    <row r="3506" spans="1:27" x14ac:dyDescent="0.3">
      <c r="A3506">
        <v>100067</v>
      </c>
      <c r="B3506">
        <v>230922</v>
      </c>
      <c r="C3506" s="3">
        <v>44130.652083333334</v>
      </c>
      <c r="D3506">
        <v>1</v>
      </c>
      <c r="E3506">
        <v>1</v>
      </c>
      <c r="F3506" t="s">
        <v>25</v>
      </c>
      <c r="G3506">
        <v>1</v>
      </c>
      <c r="H3506">
        <v>68.324219999999997</v>
      </c>
      <c r="I3506">
        <v>16.820309999999999</v>
      </c>
      <c r="J3506">
        <v>0.88671880000000003</v>
      </c>
      <c r="K3506">
        <v>58.023440000000001</v>
      </c>
      <c r="L3506" s="3">
        <v>44130.404166666667</v>
      </c>
      <c r="M3506">
        <v>17.18</v>
      </c>
      <c r="N3506" t="s">
        <v>28</v>
      </c>
      <c r="P3506">
        <f>(C3506-Key!$B$1)*24</f>
        <v>0.6000000000349246</v>
      </c>
      <c r="Q3506">
        <f>(Key!$B$2-'17.1'!C3506)*24</f>
        <v>2.3499999999767169</v>
      </c>
      <c r="R3506" s="3">
        <f>C3506-(M3506-Key!$B$5)/(24*Key!$B$6)</f>
        <v>44130.638268518516</v>
      </c>
      <c r="S3506">
        <f>M3506-Key!$B$5</f>
        <v>14.92</v>
      </c>
      <c r="T3506" s="2">
        <f t="shared" si="270"/>
        <v>44129.652777777781</v>
      </c>
      <c r="U3506" t="str">
        <f t="shared" si="271"/>
        <v>10-25-2020 15:40</v>
      </c>
      <c r="V3506">
        <f>IFERROR(IF(W3506=Z3506,VLOOKUP($U3506,[1]C8842!$G$2:$M$145,3,FALSE),0),0)</f>
        <v>0</v>
      </c>
      <c r="W3506">
        <f>VLOOKUP(RIGHT($V$1,5),Key!$A$9:$B$14,2,FALSE)</f>
        <v>10.199999999999999</v>
      </c>
      <c r="X3506">
        <f t="shared" si="274"/>
        <v>0</v>
      </c>
      <c r="Y3506">
        <f>VLOOKUP(RIGHT($X$1,5),Key!$A$9:$B$14,2,FALSE)</f>
        <v>3.7</v>
      </c>
      <c r="Z3506">
        <f t="shared" si="272"/>
        <v>10.199999999999999</v>
      </c>
      <c r="AA3506">
        <f t="shared" si="273"/>
        <v>0</v>
      </c>
    </row>
    <row r="3507" spans="1:27" x14ac:dyDescent="0.3">
      <c r="A3507">
        <v>100067</v>
      </c>
      <c r="B3507">
        <v>230922</v>
      </c>
      <c r="C3507" s="3">
        <v>44130.652083333334</v>
      </c>
      <c r="D3507">
        <v>0</v>
      </c>
      <c r="E3507">
        <v>2</v>
      </c>
      <c r="F3507" t="s">
        <v>25</v>
      </c>
      <c r="G3507">
        <v>1</v>
      </c>
      <c r="H3507">
        <v>60.746090000000002</v>
      </c>
      <c r="I3507">
        <v>14.8125</v>
      </c>
      <c r="J3507">
        <v>0.91015630000000003</v>
      </c>
      <c r="K3507">
        <v>46.019530000000003</v>
      </c>
      <c r="L3507" s="3">
        <v>44130.404166666667</v>
      </c>
      <c r="M3507">
        <v>17.18</v>
      </c>
      <c r="N3507" t="s">
        <v>28</v>
      </c>
      <c r="P3507">
        <f>(C3507-Key!$B$1)*24</f>
        <v>0.6000000000349246</v>
      </c>
      <c r="Q3507">
        <f>(Key!$B$2-'17.1'!C3507)*24</f>
        <v>2.3499999999767169</v>
      </c>
      <c r="R3507" s="3">
        <f>C3507-(M3507-Key!$B$5)/(24*Key!$B$6)</f>
        <v>44130.638268518516</v>
      </c>
      <c r="S3507">
        <f>M3507-Key!$B$5</f>
        <v>14.92</v>
      </c>
      <c r="T3507" s="2">
        <f t="shared" si="270"/>
        <v>44129.652777777781</v>
      </c>
      <c r="U3507" t="str">
        <f t="shared" si="271"/>
        <v>10-25-2020 15:40</v>
      </c>
      <c r="V3507">
        <f>IFERROR(IF(W3507=Z3507,VLOOKUP($U3507,[1]C8842!$G$2:$M$145,3,FALSE),0),0)</f>
        <v>0</v>
      </c>
      <c r="W3507">
        <f>VLOOKUP(RIGHT($V$1,5),Key!$A$9:$B$14,2,FALSE)</f>
        <v>10.199999999999999</v>
      </c>
      <c r="X3507">
        <f t="shared" si="274"/>
        <v>0</v>
      </c>
      <c r="Y3507">
        <f>VLOOKUP(RIGHT($X$1,5),Key!$A$9:$B$14,2,FALSE)</f>
        <v>3.7</v>
      </c>
      <c r="Z3507">
        <f t="shared" si="272"/>
        <v>10.199999999999999</v>
      </c>
      <c r="AA3507">
        <f t="shared" si="273"/>
        <v>0</v>
      </c>
    </row>
    <row r="3508" spans="1:27" x14ac:dyDescent="0.3">
      <c r="A3508">
        <v>100067</v>
      </c>
      <c r="B3508">
        <v>230922</v>
      </c>
      <c r="C3508" s="3">
        <v>44130.652083333334</v>
      </c>
      <c r="D3508">
        <v>3</v>
      </c>
      <c r="E3508">
        <v>2</v>
      </c>
      <c r="F3508" t="s">
        <v>26</v>
      </c>
      <c r="G3508">
        <v>1</v>
      </c>
      <c r="H3508">
        <v>62.90625</v>
      </c>
      <c r="I3508">
        <v>15.90625</v>
      </c>
      <c r="J3508">
        <v>0.92578130000000003</v>
      </c>
      <c r="K3508">
        <v>94.039060000000006</v>
      </c>
      <c r="L3508" s="3">
        <v>44130.404166666667</v>
      </c>
      <c r="M3508">
        <v>17.18</v>
      </c>
      <c r="N3508" t="s">
        <v>28</v>
      </c>
      <c r="P3508">
        <f>(C3508-Key!$B$1)*24</f>
        <v>0.6000000000349246</v>
      </c>
      <c r="Q3508">
        <f>(Key!$B$2-'17.1'!C3508)*24</f>
        <v>2.3499999999767169</v>
      </c>
      <c r="R3508" s="3">
        <f>C3508-(M3508-Key!$B$5)/(24*Key!$B$6)</f>
        <v>44130.638268518516</v>
      </c>
      <c r="S3508">
        <f>M3508-Key!$B$5</f>
        <v>14.92</v>
      </c>
      <c r="T3508" s="2">
        <f t="shared" si="270"/>
        <v>44129.652777777781</v>
      </c>
      <c r="U3508" t="str">
        <f t="shared" si="271"/>
        <v>10-25-2020 15:40</v>
      </c>
      <c r="V3508">
        <f>IFERROR(IF(W3508=Z3508,VLOOKUP($U3508,[1]C8842!$G$2:$M$145,3,FALSE),0),0)</f>
        <v>0</v>
      </c>
      <c r="W3508">
        <f>VLOOKUP(RIGHT($V$1,5),Key!$A$9:$B$14,2,FALSE)</f>
        <v>10.199999999999999</v>
      </c>
      <c r="X3508">
        <f t="shared" si="274"/>
        <v>0</v>
      </c>
      <c r="Y3508">
        <f>VLOOKUP(RIGHT($X$1,5),Key!$A$9:$B$14,2,FALSE)</f>
        <v>3.7</v>
      </c>
      <c r="Z3508">
        <f t="shared" si="272"/>
        <v>10.199999999999999</v>
      </c>
      <c r="AA3508">
        <f t="shared" si="273"/>
        <v>0</v>
      </c>
    </row>
    <row r="3509" spans="1:27" x14ac:dyDescent="0.3">
      <c r="A3509">
        <v>100067</v>
      </c>
      <c r="B3509">
        <v>230922</v>
      </c>
      <c r="C3509" s="3">
        <v>44130.652083333334</v>
      </c>
      <c r="D3509">
        <v>3</v>
      </c>
      <c r="E3509">
        <v>2</v>
      </c>
      <c r="F3509" t="s">
        <v>26</v>
      </c>
      <c r="G3509">
        <v>2</v>
      </c>
      <c r="H3509">
        <v>62.246090000000002</v>
      </c>
      <c r="I3509">
        <v>20.453130000000002</v>
      </c>
      <c r="J3509">
        <v>1.128906</v>
      </c>
      <c r="K3509">
        <v>92.039060000000006</v>
      </c>
      <c r="L3509" s="3">
        <v>44130.404166666667</v>
      </c>
      <c r="M3509">
        <v>17.18</v>
      </c>
      <c r="N3509" t="s">
        <v>28</v>
      </c>
      <c r="P3509">
        <f>(C3509-Key!$B$1)*24</f>
        <v>0.6000000000349246</v>
      </c>
      <c r="Q3509">
        <f>(Key!$B$2-'17.1'!C3509)*24</f>
        <v>2.3499999999767169</v>
      </c>
      <c r="R3509" s="3">
        <f>C3509-(M3509-Key!$B$5)/(24*Key!$B$6)</f>
        <v>44130.638268518516</v>
      </c>
      <c r="S3509">
        <f>M3509-Key!$B$5</f>
        <v>14.92</v>
      </c>
      <c r="T3509" s="2">
        <f t="shared" si="270"/>
        <v>44129.652777777781</v>
      </c>
      <c r="U3509" t="str">
        <f t="shared" si="271"/>
        <v>10-25-2020 15:40</v>
      </c>
      <c r="V3509">
        <f>IFERROR(IF(W3509=Z3509,VLOOKUP($U3509,[1]C8842!$G$2:$M$145,3,FALSE),0),0)</f>
        <v>0</v>
      </c>
      <c r="W3509">
        <f>VLOOKUP(RIGHT($V$1,5),Key!$A$9:$B$14,2,FALSE)</f>
        <v>10.199999999999999</v>
      </c>
      <c r="X3509">
        <f t="shared" si="274"/>
        <v>0</v>
      </c>
      <c r="Y3509">
        <f>VLOOKUP(RIGHT($X$1,5),Key!$A$9:$B$14,2,FALSE)</f>
        <v>3.7</v>
      </c>
      <c r="Z3509">
        <f t="shared" si="272"/>
        <v>10.199999999999999</v>
      </c>
      <c r="AA3509">
        <f t="shared" si="273"/>
        <v>0</v>
      </c>
    </row>
    <row r="3510" spans="1:27" x14ac:dyDescent="0.3">
      <c r="A3510">
        <v>100067</v>
      </c>
      <c r="B3510">
        <v>230922</v>
      </c>
      <c r="C3510" s="3">
        <v>44130.652083333334</v>
      </c>
      <c r="D3510">
        <v>3</v>
      </c>
      <c r="E3510">
        <v>2</v>
      </c>
      <c r="F3510" t="s">
        <v>26</v>
      </c>
      <c r="G3510">
        <v>1</v>
      </c>
      <c r="H3510">
        <v>64.695310000000006</v>
      </c>
      <c r="I3510">
        <v>14.84375</v>
      </c>
      <c r="J3510">
        <v>0.85546880000000003</v>
      </c>
      <c r="K3510">
        <v>94.039060000000006</v>
      </c>
      <c r="L3510" s="3">
        <v>44130.404166666667</v>
      </c>
      <c r="M3510">
        <v>17.18</v>
      </c>
      <c r="N3510" t="s">
        <v>28</v>
      </c>
      <c r="P3510">
        <f>(C3510-Key!$B$1)*24</f>
        <v>0.6000000000349246</v>
      </c>
      <c r="Q3510">
        <f>(Key!$B$2-'17.1'!C3510)*24</f>
        <v>2.3499999999767169</v>
      </c>
      <c r="R3510" s="3">
        <f>C3510-(M3510-Key!$B$5)/(24*Key!$B$6)</f>
        <v>44130.638268518516</v>
      </c>
      <c r="S3510">
        <f>M3510-Key!$B$5</f>
        <v>14.92</v>
      </c>
      <c r="T3510" s="2">
        <f t="shared" si="270"/>
        <v>44129.652777777781</v>
      </c>
      <c r="U3510" t="str">
        <f t="shared" si="271"/>
        <v>10-25-2020 15:40</v>
      </c>
      <c r="V3510">
        <f>IFERROR(IF(W3510=Z3510,VLOOKUP($U3510,[1]C8842!$G$2:$M$145,3,FALSE),0),0)</f>
        <v>0</v>
      </c>
      <c r="W3510">
        <f>VLOOKUP(RIGHT($V$1,5),Key!$A$9:$B$14,2,FALSE)</f>
        <v>10.199999999999999</v>
      </c>
      <c r="X3510">
        <f t="shared" si="274"/>
        <v>0</v>
      </c>
      <c r="Y3510">
        <f>VLOOKUP(RIGHT($X$1,5),Key!$A$9:$B$14,2,FALSE)</f>
        <v>3.7</v>
      </c>
      <c r="Z3510">
        <f t="shared" si="272"/>
        <v>10.199999999999999</v>
      </c>
      <c r="AA3510">
        <f t="shared" si="273"/>
        <v>0</v>
      </c>
    </row>
    <row r="3511" spans="1:27" x14ac:dyDescent="0.3">
      <c r="A3511">
        <v>100067</v>
      </c>
      <c r="B3511">
        <v>230922</v>
      </c>
      <c r="C3511" s="3">
        <v>44130.652083333334</v>
      </c>
      <c r="D3511">
        <v>1</v>
      </c>
      <c r="E3511">
        <v>1</v>
      </c>
      <c r="F3511" t="s">
        <v>25</v>
      </c>
      <c r="G3511">
        <v>1</v>
      </c>
      <c r="H3511">
        <v>63.855469999999997</v>
      </c>
      <c r="I3511">
        <v>17.35547</v>
      </c>
      <c r="J3511">
        <v>0.97265630000000003</v>
      </c>
      <c r="K3511">
        <v>56.023440000000001</v>
      </c>
      <c r="L3511" s="3">
        <v>44130.404166666667</v>
      </c>
      <c r="M3511">
        <v>17.18</v>
      </c>
      <c r="N3511" t="s">
        <v>28</v>
      </c>
      <c r="P3511">
        <f>(C3511-Key!$B$1)*24</f>
        <v>0.6000000000349246</v>
      </c>
      <c r="Q3511">
        <f>(Key!$B$2-'17.1'!C3511)*24</f>
        <v>2.3499999999767169</v>
      </c>
      <c r="R3511" s="3">
        <f>C3511-(M3511-Key!$B$5)/(24*Key!$B$6)</f>
        <v>44130.638268518516</v>
      </c>
      <c r="S3511">
        <f>M3511-Key!$B$5</f>
        <v>14.92</v>
      </c>
      <c r="T3511" s="2">
        <f t="shared" si="270"/>
        <v>44129.652777777781</v>
      </c>
      <c r="U3511" t="str">
        <f t="shared" si="271"/>
        <v>10-25-2020 15:40</v>
      </c>
      <c r="V3511">
        <f>IFERROR(IF(W3511=Z3511,VLOOKUP($U3511,[1]C8842!$G$2:$M$145,3,FALSE),0),0)</f>
        <v>0</v>
      </c>
      <c r="W3511">
        <f>VLOOKUP(RIGHT($V$1,5),Key!$A$9:$B$14,2,FALSE)</f>
        <v>10.199999999999999</v>
      </c>
      <c r="X3511">
        <f t="shared" si="274"/>
        <v>0</v>
      </c>
      <c r="Y3511">
        <f>VLOOKUP(RIGHT($X$1,5),Key!$A$9:$B$14,2,FALSE)</f>
        <v>3.7</v>
      </c>
      <c r="Z3511">
        <f t="shared" si="272"/>
        <v>10.199999999999999</v>
      </c>
      <c r="AA3511">
        <f t="shared" si="273"/>
        <v>0</v>
      </c>
    </row>
    <row r="3512" spans="1:27" x14ac:dyDescent="0.3">
      <c r="A3512">
        <v>100067</v>
      </c>
      <c r="B3512">
        <v>230922</v>
      </c>
      <c r="C3512" s="3">
        <v>44130.652083333334</v>
      </c>
      <c r="D3512">
        <v>0</v>
      </c>
      <c r="E3512">
        <v>2</v>
      </c>
      <c r="F3512" t="s">
        <v>25</v>
      </c>
      <c r="G3512">
        <v>1</v>
      </c>
      <c r="H3512">
        <v>61.566409999999998</v>
      </c>
      <c r="I3512">
        <v>13.42578</v>
      </c>
      <c r="J3512">
        <v>0.83984380000000003</v>
      </c>
      <c r="K3512">
        <v>46.019530000000003</v>
      </c>
      <c r="L3512" s="3">
        <v>44130.404166666667</v>
      </c>
      <c r="M3512">
        <v>17.18</v>
      </c>
      <c r="N3512" t="s">
        <v>28</v>
      </c>
      <c r="P3512">
        <f>(C3512-Key!$B$1)*24</f>
        <v>0.6000000000349246</v>
      </c>
      <c r="Q3512">
        <f>(Key!$B$2-'17.1'!C3512)*24</f>
        <v>2.3499999999767169</v>
      </c>
      <c r="R3512" s="3">
        <f>C3512-(M3512-Key!$B$5)/(24*Key!$B$6)</f>
        <v>44130.638268518516</v>
      </c>
      <c r="S3512">
        <f>M3512-Key!$B$5</f>
        <v>14.92</v>
      </c>
      <c r="T3512" s="2">
        <f t="shared" si="270"/>
        <v>44129.652777777781</v>
      </c>
      <c r="U3512" t="str">
        <f t="shared" si="271"/>
        <v>10-25-2020 15:40</v>
      </c>
      <c r="V3512">
        <f>IFERROR(IF(W3512=Z3512,VLOOKUP($U3512,[1]C8842!$G$2:$M$145,3,FALSE),0),0)</f>
        <v>0</v>
      </c>
      <c r="W3512">
        <f>VLOOKUP(RIGHT($V$1,5),Key!$A$9:$B$14,2,FALSE)</f>
        <v>10.199999999999999</v>
      </c>
      <c r="X3512">
        <f t="shared" si="274"/>
        <v>0</v>
      </c>
      <c r="Y3512">
        <f>VLOOKUP(RIGHT($X$1,5),Key!$A$9:$B$14,2,FALSE)</f>
        <v>3.7</v>
      </c>
      <c r="Z3512">
        <f t="shared" si="272"/>
        <v>10.199999999999999</v>
      </c>
      <c r="AA3512">
        <f t="shared" si="273"/>
        <v>0</v>
      </c>
    </row>
    <row r="3513" spans="1:27" x14ac:dyDescent="0.3">
      <c r="A3513">
        <v>100067</v>
      </c>
      <c r="B3513">
        <v>230922</v>
      </c>
      <c r="C3513" s="3">
        <v>44130.652083333334</v>
      </c>
      <c r="D3513">
        <v>1</v>
      </c>
      <c r="E3513">
        <v>1</v>
      </c>
      <c r="F3513" t="s">
        <v>25</v>
      </c>
      <c r="G3513">
        <v>1</v>
      </c>
      <c r="H3513">
        <v>62.242190000000001</v>
      </c>
      <c r="I3513">
        <v>18.371089999999999</v>
      </c>
      <c r="J3513">
        <v>1.0390630000000001</v>
      </c>
      <c r="K3513">
        <v>58.023440000000001</v>
      </c>
      <c r="L3513" s="3">
        <v>44130.404166666667</v>
      </c>
      <c r="M3513">
        <v>17.18</v>
      </c>
      <c r="N3513" t="s">
        <v>28</v>
      </c>
      <c r="P3513">
        <f>(C3513-Key!$B$1)*24</f>
        <v>0.6000000000349246</v>
      </c>
      <c r="Q3513">
        <f>(Key!$B$2-'17.1'!C3513)*24</f>
        <v>2.3499999999767169</v>
      </c>
      <c r="R3513" s="3">
        <f>C3513-(M3513-Key!$B$5)/(24*Key!$B$6)</f>
        <v>44130.638268518516</v>
      </c>
      <c r="S3513">
        <f>M3513-Key!$B$5</f>
        <v>14.92</v>
      </c>
      <c r="T3513" s="2">
        <f t="shared" si="270"/>
        <v>44129.652777777781</v>
      </c>
      <c r="U3513" t="str">
        <f t="shared" si="271"/>
        <v>10-25-2020 15:40</v>
      </c>
      <c r="V3513">
        <f>IFERROR(IF(W3513=Z3513,VLOOKUP($U3513,[1]C8842!$G$2:$M$145,3,FALSE),0),0)</f>
        <v>0</v>
      </c>
      <c r="W3513">
        <f>VLOOKUP(RIGHT($V$1,5),Key!$A$9:$B$14,2,FALSE)</f>
        <v>10.199999999999999</v>
      </c>
      <c r="X3513">
        <f t="shared" si="274"/>
        <v>0</v>
      </c>
      <c r="Y3513">
        <f>VLOOKUP(RIGHT($X$1,5),Key!$A$9:$B$14,2,FALSE)</f>
        <v>3.7</v>
      </c>
      <c r="Z3513">
        <f t="shared" si="272"/>
        <v>10.199999999999999</v>
      </c>
      <c r="AA3513">
        <f t="shared" si="273"/>
        <v>0</v>
      </c>
    </row>
    <row r="3514" spans="1:27" x14ac:dyDescent="0.3">
      <c r="A3514">
        <v>100067</v>
      </c>
      <c r="B3514">
        <v>230922</v>
      </c>
      <c r="C3514" s="3">
        <v>44130.652083333334</v>
      </c>
      <c r="D3514">
        <v>0</v>
      </c>
      <c r="E3514">
        <v>2</v>
      </c>
      <c r="F3514" t="s">
        <v>25</v>
      </c>
      <c r="G3514">
        <v>1</v>
      </c>
      <c r="H3514">
        <v>60.761719999999997</v>
      </c>
      <c r="I3514">
        <v>14.132809999999999</v>
      </c>
      <c r="J3514">
        <v>0.87890630000000003</v>
      </c>
      <c r="K3514">
        <v>43.019530000000003</v>
      </c>
      <c r="L3514" s="3">
        <v>44130.404166666667</v>
      </c>
      <c r="M3514">
        <v>17.18</v>
      </c>
      <c r="N3514" t="s">
        <v>28</v>
      </c>
      <c r="P3514">
        <f>(C3514-Key!$B$1)*24</f>
        <v>0.6000000000349246</v>
      </c>
      <c r="Q3514">
        <f>(Key!$B$2-'17.1'!C3514)*24</f>
        <v>2.3499999999767169</v>
      </c>
      <c r="R3514" s="3">
        <f>C3514-(M3514-Key!$B$5)/(24*Key!$B$6)</f>
        <v>44130.638268518516</v>
      </c>
      <c r="S3514">
        <f>M3514-Key!$B$5</f>
        <v>14.92</v>
      </c>
      <c r="T3514" s="2">
        <f t="shared" si="270"/>
        <v>44129.652777777781</v>
      </c>
      <c r="U3514" t="str">
        <f t="shared" si="271"/>
        <v>10-25-2020 15:40</v>
      </c>
      <c r="V3514">
        <f>IFERROR(IF(W3514=Z3514,VLOOKUP($U3514,[1]C8842!$G$2:$M$145,3,FALSE),0),0)</f>
        <v>0</v>
      </c>
      <c r="W3514">
        <f>VLOOKUP(RIGHT($V$1,5),Key!$A$9:$B$14,2,FALSE)</f>
        <v>10.199999999999999</v>
      </c>
      <c r="X3514">
        <f t="shared" si="274"/>
        <v>0</v>
      </c>
      <c r="Y3514">
        <f>VLOOKUP(RIGHT($X$1,5),Key!$A$9:$B$14,2,FALSE)</f>
        <v>3.7</v>
      </c>
      <c r="Z3514">
        <f t="shared" si="272"/>
        <v>10.199999999999999</v>
      </c>
      <c r="AA3514">
        <f t="shared" si="273"/>
        <v>0</v>
      </c>
    </row>
    <row r="3515" spans="1:27" x14ac:dyDescent="0.3">
      <c r="A3515">
        <v>100067</v>
      </c>
      <c r="B3515">
        <v>230922</v>
      </c>
      <c r="C3515" s="3">
        <v>44130.652083333334</v>
      </c>
      <c r="D3515">
        <v>0</v>
      </c>
      <c r="E3515">
        <v>2</v>
      </c>
      <c r="F3515" t="s">
        <v>25</v>
      </c>
      <c r="G3515">
        <v>2</v>
      </c>
      <c r="H3515">
        <v>60.542969999999997</v>
      </c>
      <c r="I3515">
        <v>20.16797</v>
      </c>
      <c r="J3515">
        <v>1.1484380000000001</v>
      </c>
      <c r="K3515">
        <v>46.019530000000003</v>
      </c>
      <c r="L3515" s="3">
        <v>44130.404166666667</v>
      </c>
      <c r="M3515">
        <v>17.18</v>
      </c>
      <c r="N3515" t="s">
        <v>28</v>
      </c>
      <c r="P3515">
        <f>(C3515-Key!$B$1)*24</f>
        <v>0.6000000000349246</v>
      </c>
      <c r="Q3515">
        <f>(Key!$B$2-'17.1'!C3515)*24</f>
        <v>2.3499999999767169</v>
      </c>
      <c r="R3515" s="3">
        <f>C3515-(M3515-Key!$B$5)/(24*Key!$B$6)</f>
        <v>44130.638268518516</v>
      </c>
      <c r="S3515">
        <f>M3515-Key!$B$5</f>
        <v>14.92</v>
      </c>
      <c r="T3515" s="2">
        <f t="shared" si="270"/>
        <v>44129.652777777781</v>
      </c>
      <c r="U3515" t="str">
        <f t="shared" si="271"/>
        <v>10-25-2020 15:40</v>
      </c>
      <c r="V3515">
        <f>IFERROR(IF(W3515=Z3515,VLOOKUP($U3515,[1]C8842!$G$2:$M$145,3,FALSE),0),0)</f>
        <v>0</v>
      </c>
      <c r="W3515">
        <f>VLOOKUP(RIGHT($V$1,5),Key!$A$9:$B$14,2,FALSE)</f>
        <v>10.199999999999999</v>
      </c>
      <c r="X3515">
        <f t="shared" si="274"/>
        <v>0</v>
      </c>
      <c r="Y3515">
        <f>VLOOKUP(RIGHT($X$1,5),Key!$A$9:$B$14,2,FALSE)</f>
        <v>3.7</v>
      </c>
      <c r="Z3515">
        <f t="shared" si="272"/>
        <v>10.199999999999999</v>
      </c>
      <c r="AA3515">
        <f t="shared" si="273"/>
        <v>0</v>
      </c>
    </row>
    <row r="3516" spans="1:27" x14ac:dyDescent="0.3">
      <c r="A3516">
        <v>100067</v>
      </c>
      <c r="B3516">
        <v>230922</v>
      </c>
      <c r="C3516" s="3">
        <v>44130.652777777781</v>
      </c>
      <c r="D3516">
        <v>2</v>
      </c>
      <c r="E3516">
        <v>1</v>
      </c>
      <c r="F3516" t="s">
        <v>26</v>
      </c>
      <c r="G3516">
        <v>2</v>
      </c>
      <c r="H3516">
        <v>65.550780000000003</v>
      </c>
      <c r="I3516">
        <v>20.34375</v>
      </c>
      <c r="J3516">
        <v>1.066406</v>
      </c>
      <c r="K3516">
        <v>84.035160000000005</v>
      </c>
      <c r="L3516" s="3">
        <v>44130.404166666667</v>
      </c>
      <c r="M3516">
        <v>17.18</v>
      </c>
      <c r="N3516" t="s">
        <v>28</v>
      </c>
      <c r="P3516">
        <f>(C3516-Key!$B$1)*24</f>
        <v>0.61666666675591841</v>
      </c>
      <c r="Q3516">
        <f>(Key!$B$2-'17.1'!C3516)*24</f>
        <v>2.3333333332557231</v>
      </c>
      <c r="R3516" s="3">
        <f>C3516-(M3516-Key!$B$5)/(24*Key!$B$6)</f>
        <v>44130.638962962963</v>
      </c>
      <c r="S3516">
        <f>M3516-Key!$B$5</f>
        <v>14.92</v>
      </c>
      <c r="T3516" s="2">
        <f t="shared" si="270"/>
        <v>44129.652777777781</v>
      </c>
      <c r="U3516" t="str">
        <f t="shared" si="271"/>
        <v>10-25-2020 15:40</v>
      </c>
      <c r="V3516">
        <f>IFERROR(IF(W3516=Z3516,VLOOKUP($U3516,[1]C8842!$G$2:$M$145,3,FALSE),0),0)</f>
        <v>0</v>
      </c>
      <c r="W3516">
        <f>VLOOKUP(RIGHT($V$1,5),Key!$A$9:$B$14,2,FALSE)</f>
        <v>10.199999999999999</v>
      </c>
      <c r="X3516">
        <f t="shared" si="274"/>
        <v>0</v>
      </c>
      <c r="Y3516">
        <f>VLOOKUP(RIGHT($X$1,5),Key!$A$9:$B$14,2,FALSE)</f>
        <v>3.7</v>
      </c>
      <c r="Z3516">
        <f t="shared" si="272"/>
        <v>10.199999999999999</v>
      </c>
      <c r="AA3516">
        <f t="shared" si="273"/>
        <v>0</v>
      </c>
    </row>
    <row r="3517" spans="1:27" x14ac:dyDescent="0.3">
      <c r="A3517">
        <v>100067</v>
      </c>
      <c r="B3517">
        <v>230922</v>
      </c>
      <c r="C3517" s="3">
        <v>44130.652777777781</v>
      </c>
      <c r="D3517">
        <v>3</v>
      </c>
      <c r="E3517">
        <v>2</v>
      </c>
      <c r="F3517" t="s">
        <v>26</v>
      </c>
      <c r="G3517">
        <v>2</v>
      </c>
      <c r="H3517">
        <v>57.011719999999997</v>
      </c>
      <c r="I3517">
        <v>20.003910000000001</v>
      </c>
      <c r="J3517">
        <v>1.2109380000000001</v>
      </c>
      <c r="K3517">
        <v>94.039060000000006</v>
      </c>
      <c r="L3517" s="3">
        <v>44130.404166666667</v>
      </c>
      <c r="M3517">
        <v>17.18</v>
      </c>
      <c r="N3517" t="s">
        <v>28</v>
      </c>
      <c r="P3517">
        <f>(C3517-Key!$B$1)*24</f>
        <v>0.61666666675591841</v>
      </c>
      <c r="Q3517">
        <f>(Key!$B$2-'17.1'!C3517)*24</f>
        <v>2.3333333332557231</v>
      </c>
      <c r="R3517" s="3">
        <f>C3517-(M3517-Key!$B$5)/(24*Key!$B$6)</f>
        <v>44130.638962962963</v>
      </c>
      <c r="S3517">
        <f>M3517-Key!$B$5</f>
        <v>14.92</v>
      </c>
      <c r="T3517" s="2">
        <f t="shared" si="270"/>
        <v>44129.652777777781</v>
      </c>
      <c r="U3517" t="str">
        <f t="shared" si="271"/>
        <v>10-25-2020 15:40</v>
      </c>
      <c r="V3517">
        <f>IFERROR(IF(W3517=Z3517,VLOOKUP($U3517,[1]C8842!$G$2:$M$145,3,FALSE),0),0)</f>
        <v>0</v>
      </c>
      <c r="W3517">
        <f>VLOOKUP(RIGHT($V$1,5),Key!$A$9:$B$14,2,FALSE)</f>
        <v>10.199999999999999</v>
      </c>
      <c r="X3517">
        <f t="shared" si="274"/>
        <v>0</v>
      </c>
      <c r="Y3517">
        <f>VLOOKUP(RIGHT($X$1,5),Key!$A$9:$B$14,2,FALSE)</f>
        <v>3.7</v>
      </c>
      <c r="Z3517">
        <f t="shared" si="272"/>
        <v>10.199999999999999</v>
      </c>
      <c r="AA3517">
        <f t="shared" si="273"/>
        <v>0</v>
      </c>
    </row>
    <row r="3518" spans="1:27" x14ac:dyDescent="0.3">
      <c r="A3518">
        <v>100067</v>
      </c>
      <c r="B3518">
        <v>230922</v>
      </c>
      <c r="C3518" s="3">
        <v>44130.652777777781</v>
      </c>
      <c r="D3518">
        <v>2</v>
      </c>
      <c r="E3518">
        <v>1</v>
      </c>
      <c r="F3518" t="s">
        <v>26</v>
      </c>
      <c r="G3518">
        <v>1</v>
      </c>
      <c r="H3518">
        <v>72.226560000000006</v>
      </c>
      <c r="I3518">
        <v>15.601559999999999</v>
      </c>
      <c r="J3518">
        <v>0.79296880000000003</v>
      </c>
      <c r="K3518">
        <v>82.035160000000005</v>
      </c>
      <c r="L3518" s="3">
        <v>44130.404166666667</v>
      </c>
      <c r="M3518">
        <v>17.18</v>
      </c>
      <c r="N3518" t="s">
        <v>28</v>
      </c>
      <c r="P3518">
        <f>(C3518-Key!$B$1)*24</f>
        <v>0.61666666675591841</v>
      </c>
      <c r="Q3518">
        <f>(Key!$B$2-'17.1'!C3518)*24</f>
        <v>2.3333333332557231</v>
      </c>
      <c r="R3518" s="3">
        <f>C3518-(M3518-Key!$B$5)/(24*Key!$B$6)</f>
        <v>44130.638962962963</v>
      </c>
      <c r="S3518">
        <f>M3518-Key!$B$5</f>
        <v>14.92</v>
      </c>
      <c r="T3518" s="2">
        <f t="shared" si="270"/>
        <v>44129.652777777781</v>
      </c>
      <c r="U3518" t="str">
        <f t="shared" si="271"/>
        <v>10-25-2020 15:40</v>
      </c>
      <c r="V3518">
        <f>IFERROR(IF(W3518=Z3518,VLOOKUP($U3518,[1]C8842!$G$2:$M$145,3,FALSE),0),0)</f>
        <v>0</v>
      </c>
      <c r="W3518">
        <f>VLOOKUP(RIGHT($V$1,5),Key!$A$9:$B$14,2,FALSE)</f>
        <v>10.199999999999999</v>
      </c>
      <c r="X3518">
        <f t="shared" si="274"/>
        <v>0</v>
      </c>
      <c r="Y3518">
        <f>VLOOKUP(RIGHT($X$1,5),Key!$A$9:$B$14,2,FALSE)</f>
        <v>3.7</v>
      </c>
      <c r="Z3518">
        <f t="shared" si="272"/>
        <v>10.199999999999999</v>
      </c>
      <c r="AA3518">
        <f t="shared" si="273"/>
        <v>0</v>
      </c>
    </row>
    <row r="3519" spans="1:27" x14ac:dyDescent="0.3">
      <c r="A3519">
        <v>100067</v>
      </c>
      <c r="B3519">
        <v>230922</v>
      </c>
      <c r="C3519" s="3">
        <v>44130.652777777781</v>
      </c>
      <c r="D3519">
        <v>3</v>
      </c>
      <c r="E3519">
        <v>2</v>
      </c>
      <c r="F3519" t="s">
        <v>26</v>
      </c>
      <c r="G3519">
        <v>1</v>
      </c>
      <c r="H3519">
        <v>68.160160000000005</v>
      </c>
      <c r="I3519">
        <v>14.63672</v>
      </c>
      <c r="J3519">
        <v>0.8046875</v>
      </c>
      <c r="K3519">
        <v>96.039060000000006</v>
      </c>
      <c r="L3519" s="3">
        <v>44130.404166666667</v>
      </c>
      <c r="M3519">
        <v>17.18</v>
      </c>
      <c r="N3519" t="s">
        <v>28</v>
      </c>
      <c r="P3519">
        <f>(C3519-Key!$B$1)*24</f>
        <v>0.61666666675591841</v>
      </c>
      <c r="Q3519">
        <f>(Key!$B$2-'17.1'!C3519)*24</f>
        <v>2.3333333332557231</v>
      </c>
      <c r="R3519" s="3">
        <f>C3519-(M3519-Key!$B$5)/(24*Key!$B$6)</f>
        <v>44130.638962962963</v>
      </c>
      <c r="S3519">
        <f>M3519-Key!$B$5</f>
        <v>14.92</v>
      </c>
      <c r="T3519" s="2">
        <f t="shared" si="270"/>
        <v>44129.652777777781</v>
      </c>
      <c r="U3519" t="str">
        <f t="shared" si="271"/>
        <v>10-25-2020 15:40</v>
      </c>
      <c r="V3519">
        <f>IFERROR(IF(W3519=Z3519,VLOOKUP($U3519,[1]C8842!$G$2:$M$145,3,FALSE),0),0)</f>
        <v>0</v>
      </c>
      <c r="W3519">
        <f>VLOOKUP(RIGHT($V$1,5),Key!$A$9:$B$14,2,FALSE)</f>
        <v>10.199999999999999</v>
      </c>
      <c r="X3519">
        <f t="shared" si="274"/>
        <v>0</v>
      </c>
      <c r="Y3519">
        <f>VLOOKUP(RIGHT($X$1,5),Key!$A$9:$B$14,2,FALSE)</f>
        <v>3.7</v>
      </c>
      <c r="Z3519">
        <f t="shared" si="272"/>
        <v>10.199999999999999</v>
      </c>
      <c r="AA3519">
        <f t="shared" si="273"/>
        <v>0</v>
      </c>
    </row>
    <row r="3520" spans="1:27" x14ac:dyDescent="0.3">
      <c r="A3520">
        <v>100067</v>
      </c>
      <c r="B3520">
        <v>230922</v>
      </c>
      <c r="C3520" s="3">
        <v>44130.652777777781</v>
      </c>
      <c r="D3520">
        <v>3</v>
      </c>
      <c r="E3520">
        <v>2</v>
      </c>
      <c r="F3520" t="s">
        <v>26</v>
      </c>
      <c r="G3520">
        <v>1</v>
      </c>
      <c r="H3520">
        <v>66.875</v>
      </c>
      <c r="I3520">
        <v>18.3125</v>
      </c>
      <c r="J3520">
        <v>0.96484380000000003</v>
      </c>
      <c r="K3520">
        <v>93.039060000000006</v>
      </c>
      <c r="L3520" s="3">
        <v>44130.404166666667</v>
      </c>
      <c r="M3520">
        <v>17.18</v>
      </c>
      <c r="N3520" t="s">
        <v>28</v>
      </c>
      <c r="P3520">
        <f>(C3520-Key!$B$1)*24</f>
        <v>0.61666666675591841</v>
      </c>
      <c r="Q3520">
        <f>(Key!$B$2-'17.1'!C3520)*24</f>
        <v>2.3333333332557231</v>
      </c>
      <c r="R3520" s="3">
        <f>C3520-(M3520-Key!$B$5)/(24*Key!$B$6)</f>
        <v>44130.638962962963</v>
      </c>
      <c r="S3520">
        <f>M3520-Key!$B$5</f>
        <v>14.92</v>
      </c>
      <c r="T3520" s="2">
        <f t="shared" si="270"/>
        <v>44129.652777777781</v>
      </c>
      <c r="U3520" t="str">
        <f t="shared" si="271"/>
        <v>10-25-2020 15:40</v>
      </c>
      <c r="V3520">
        <f>IFERROR(IF(W3520=Z3520,VLOOKUP($U3520,[1]C8842!$G$2:$M$145,3,FALSE),0),0)</f>
        <v>0</v>
      </c>
      <c r="W3520">
        <f>VLOOKUP(RIGHT($V$1,5),Key!$A$9:$B$14,2,FALSE)</f>
        <v>10.199999999999999</v>
      </c>
      <c r="X3520">
        <f t="shared" si="274"/>
        <v>0</v>
      </c>
      <c r="Y3520">
        <f>VLOOKUP(RIGHT($X$1,5),Key!$A$9:$B$14,2,FALSE)</f>
        <v>3.7</v>
      </c>
      <c r="Z3520">
        <f t="shared" si="272"/>
        <v>10.199999999999999</v>
      </c>
      <c r="AA3520">
        <f t="shared" si="273"/>
        <v>0</v>
      </c>
    </row>
    <row r="3521" spans="1:27" x14ac:dyDescent="0.3">
      <c r="A3521">
        <v>100067</v>
      </c>
      <c r="B3521">
        <v>230922</v>
      </c>
      <c r="C3521" s="3">
        <v>44130.652777777781</v>
      </c>
      <c r="D3521">
        <v>2</v>
      </c>
      <c r="E3521">
        <v>1</v>
      </c>
      <c r="F3521" t="s">
        <v>26</v>
      </c>
      <c r="G3521">
        <v>1</v>
      </c>
      <c r="H3521">
        <v>66.867189999999994</v>
      </c>
      <c r="I3521">
        <v>16.523440000000001</v>
      </c>
      <c r="J3521">
        <v>0.89453130000000003</v>
      </c>
      <c r="K3521">
        <v>82.035160000000005</v>
      </c>
      <c r="L3521" s="3">
        <v>44130.404166666667</v>
      </c>
      <c r="M3521">
        <v>17.18</v>
      </c>
      <c r="N3521" t="s">
        <v>28</v>
      </c>
      <c r="P3521">
        <f>(C3521-Key!$B$1)*24</f>
        <v>0.61666666675591841</v>
      </c>
      <c r="Q3521">
        <f>(Key!$B$2-'17.1'!C3521)*24</f>
        <v>2.3333333332557231</v>
      </c>
      <c r="R3521" s="3">
        <f>C3521-(M3521-Key!$B$5)/(24*Key!$B$6)</f>
        <v>44130.638962962963</v>
      </c>
      <c r="S3521">
        <f>M3521-Key!$B$5</f>
        <v>14.92</v>
      </c>
      <c r="T3521" s="2">
        <f t="shared" si="270"/>
        <v>44129.652777777781</v>
      </c>
      <c r="U3521" t="str">
        <f t="shared" si="271"/>
        <v>10-25-2020 15:40</v>
      </c>
      <c r="V3521">
        <f>IFERROR(IF(W3521=Z3521,VLOOKUP($U3521,[1]C8842!$G$2:$M$145,3,FALSE),0),0)</f>
        <v>0</v>
      </c>
      <c r="W3521">
        <f>VLOOKUP(RIGHT($V$1,5),Key!$A$9:$B$14,2,FALSE)</f>
        <v>10.199999999999999</v>
      </c>
      <c r="X3521">
        <f t="shared" si="274"/>
        <v>0</v>
      </c>
      <c r="Y3521">
        <f>VLOOKUP(RIGHT($X$1,5),Key!$A$9:$B$14,2,FALSE)</f>
        <v>3.7</v>
      </c>
      <c r="Z3521">
        <f t="shared" si="272"/>
        <v>10.199999999999999</v>
      </c>
      <c r="AA3521">
        <f t="shared" si="273"/>
        <v>0</v>
      </c>
    </row>
    <row r="3522" spans="1:27" x14ac:dyDescent="0.3">
      <c r="A3522">
        <v>100067</v>
      </c>
      <c r="B3522">
        <v>230922</v>
      </c>
      <c r="C3522" s="3">
        <v>44130.652777777781</v>
      </c>
      <c r="D3522">
        <v>1</v>
      </c>
      <c r="E3522">
        <v>1</v>
      </c>
      <c r="F3522" t="s">
        <v>25</v>
      </c>
      <c r="G3522">
        <v>1</v>
      </c>
      <c r="H3522">
        <v>64.707030000000003</v>
      </c>
      <c r="I3522">
        <v>18.9375</v>
      </c>
      <c r="J3522">
        <v>1.0234380000000001</v>
      </c>
      <c r="K3522">
        <v>56.023440000000001</v>
      </c>
      <c r="L3522" s="3">
        <v>44130.404166666667</v>
      </c>
      <c r="M3522">
        <v>17.18</v>
      </c>
      <c r="N3522" t="s">
        <v>28</v>
      </c>
      <c r="P3522">
        <f>(C3522-Key!$B$1)*24</f>
        <v>0.61666666675591841</v>
      </c>
      <c r="Q3522">
        <f>(Key!$B$2-'17.1'!C3522)*24</f>
        <v>2.3333333332557231</v>
      </c>
      <c r="R3522" s="3">
        <f>C3522-(M3522-Key!$B$5)/(24*Key!$B$6)</f>
        <v>44130.638962962963</v>
      </c>
      <c r="S3522">
        <f>M3522-Key!$B$5</f>
        <v>14.92</v>
      </c>
      <c r="T3522" s="2">
        <f t="shared" si="270"/>
        <v>44129.652777777781</v>
      </c>
      <c r="U3522" t="str">
        <f t="shared" si="271"/>
        <v>10-25-2020 15:40</v>
      </c>
      <c r="V3522">
        <f>IFERROR(IF(W3522=Z3522,VLOOKUP($U3522,[1]C8842!$G$2:$M$145,3,FALSE),0),0)</f>
        <v>0</v>
      </c>
      <c r="W3522">
        <f>VLOOKUP(RIGHT($V$1,5),Key!$A$9:$B$14,2,FALSE)</f>
        <v>10.199999999999999</v>
      </c>
      <c r="X3522">
        <f t="shared" si="274"/>
        <v>0</v>
      </c>
      <c r="Y3522">
        <f>VLOOKUP(RIGHT($X$1,5),Key!$A$9:$B$14,2,FALSE)</f>
        <v>3.7</v>
      </c>
      <c r="Z3522">
        <f t="shared" si="272"/>
        <v>10.199999999999999</v>
      </c>
      <c r="AA3522">
        <f t="shared" si="273"/>
        <v>0</v>
      </c>
    </row>
    <row r="3523" spans="1:27" x14ac:dyDescent="0.3">
      <c r="A3523">
        <v>100067</v>
      </c>
      <c r="B3523">
        <v>230922</v>
      </c>
      <c r="C3523" s="3">
        <v>44130.652777777781</v>
      </c>
      <c r="D3523">
        <v>1</v>
      </c>
      <c r="E3523">
        <v>1</v>
      </c>
      <c r="F3523" t="s">
        <v>25</v>
      </c>
      <c r="G3523">
        <v>3</v>
      </c>
      <c r="H3523">
        <v>68.152339999999995</v>
      </c>
      <c r="I3523">
        <v>40.390630000000002</v>
      </c>
      <c r="J3523">
        <v>1.808594</v>
      </c>
      <c r="K3523">
        <v>53.023440000000001</v>
      </c>
      <c r="L3523" s="3">
        <v>44130.404166666667</v>
      </c>
      <c r="M3523">
        <v>17.18</v>
      </c>
      <c r="N3523" t="s">
        <v>28</v>
      </c>
      <c r="P3523">
        <f>(C3523-Key!$B$1)*24</f>
        <v>0.61666666675591841</v>
      </c>
      <c r="Q3523">
        <f>(Key!$B$2-'17.1'!C3523)*24</f>
        <v>2.3333333332557231</v>
      </c>
      <c r="R3523" s="3">
        <f>C3523-(M3523-Key!$B$5)/(24*Key!$B$6)</f>
        <v>44130.638962962963</v>
      </c>
      <c r="S3523">
        <f>M3523-Key!$B$5</f>
        <v>14.92</v>
      </c>
      <c r="T3523" s="2">
        <f t="shared" ref="T3523:T3586" si="275">ROUND(C3523*24*60/10,0)/(24*6)-1</f>
        <v>44129.652777777781</v>
      </c>
      <c r="U3523" t="str">
        <f t="shared" ref="U3523:U3586" si="276">TEXT(T3523,"mm-dd-yyyy hh:mm")</f>
        <v>10-25-2020 15:40</v>
      </c>
      <c r="V3523">
        <f>IFERROR(IF(W3523=Z3523,VLOOKUP($U3523,[1]C8842!$G$2:$M$145,3,FALSE),0),0)</f>
        <v>0</v>
      </c>
      <c r="W3523">
        <f>VLOOKUP(RIGHT($V$1,5),Key!$A$9:$B$14,2,FALSE)</f>
        <v>10.199999999999999</v>
      </c>
      <c r="X3523">
        <f t="shared" si="274"/>
        <v>0</v>
      </c>
      <c r="Y3523">
        <f>VLOOKUP(RIGHT($X$1,5),Key!$A$9:$B$14,2,FALSE)</f>
        <v>3.7</v>
      </c>
      <c r="Z3523">
        <f t="shared" ref="Z3523:Z3586" si="277">M3523-MIN(ABS(Y3523-M3523),ABS(W3523-M3523))</f>
        <v>10.199999999999999</v>
      </c>
      <c r="AA3523">
        <f t="shared" ref="AA3523:AA3586" si="278">SUM(V3523,X3523)</f>
        <v>0</v>
      </c>
    </row>
    <row r="3524" spans="1:27" x14ac:dyDescent="0.3">
      <c r="A3524">
        <v>100067</v>
      </c>
      <c r="B3524">
        <v>230922</v>
      </c>
      <c r="C3524" s="3">
        <v>44130.652777777781</v>
      </c>
      <c r="D3524">
        <v>0</v>
      </c>
      <c r="E3524">
        <v>2</v>
      </c>
      <c r="F3524" t="s">
        <v>25</v>
      </c>
      <c r="G3524">
        <v>1</v>
      </c>
      <c r="H3524">
        <v>57.777340000000002</v>
      </c>
      <c r="I3524">
        <v>17.57422</v>
      </c>
      <c r="J3524">
        <v>1.0859380000000001</v>
      </c>
      <c r="K3524">
        <v>48.019530000000003</v>
      </c>
      <c r="L3524" s="3">
        <v>44130.404166666667</v>
      </c>
      <c r="M3524">
        <v>17.18</v>
      </c>
      <c r="N3524" t="s">
        <v>28</v>
      </c>
      <c r="P3524">
        <f>(C3524-Key!$B$1)*24</f>
        <v>0.61666666675591841</v>
      </c>
      <c r="Q3524">
        <f>(Key!$B$2-'17.1'!C3524)*24</f>
        <v>2.3333333332557231</v>
      </c>
      <c r="R3524" s="3">
        <f>C3524-(M3524-Key!$B$5)/(24*Key!$B$6)</f>
        <v>44130.638962962963</v>
      </c>
      <c r="S3524">
        <f>M3524-Key!$B$5</f>
        <v>14.92</v>
      </c>
      <c r="T3524" s="2">
        <f t="shared" si="275"/>
        <v>44129.652777777781</v>
      </c>
      <c r="U3524" t="str">
        <f t="shared" si="276"/>
        <v>10-25-2020 15:40</v>
      </c>
      <c r="V3524">
        <f>IFERROR(IF(W3524=Z3524,VLOOKUP($U3524,[1]C8842!$G$2:$M$145,3,FALSE),0),0)</f>
        <v>0</v>
      </c>
      <c r="W3524">
        <f>VLOOKUP(RIGHT($V$1,5),Key!$A$9:$B$14,2,FALSE)</f>
        <v>10.199999999999999</v>
      </c>
      <c r="X3524">
        <f t="shared" ref="X3524:X3587" si="279">$X$2</f>
        <v>0</v>
      </c>
      <c r="Y3524">
        <f>VLOOKUP(RIGHT($X$1,5),Key!$A$9:$B$14,2,FALSE)</f>
        <v>3.7</v>
      </c>
      <c r="Z3524">
        <f t="shared" si="277"/>
        <v>10.199999999999999</v>
      </c>
      <c r="AA3524">
        <f t="shared" si="278"/>
        <v>0</v>
      </c>
    </row>
    <row r="3525" spans="1:27" x14ac:dyDescent="0.3">
      <c r="A3525">
        <v>100067</v>
      </c>
      <c r="B3525">
        <v>230922</v>
      </c>
      <c r="C3525" s="3">
        <v>44130.652777777781</v>
      </c>
      <c r="D3525">
        <v>3</v>
      </c>
      <c r="E3525">
        <v>2</v>
      </c>
      <c r="F3525" t="s">
        <v>26</v>
      </c>
      <c r="G3525">
        <v>3</v>
      </c>
      <c r="H3525">
        <v>65.226560000000006</v>
      </c>
      <c r="I3525">
        <v>41.632809999999999</v>
      </c>
      <c r="J3525">
        <v>1.941406</v>
      </c>
      <c r="K3525">
        <v>93.039060000000006</v>
      </c>
      <c r="L3525" s="3">
        <v>44130.404166666667</v>
      </c>
      <c r="M3525">
        <v>17.18</v>
      </c>
      <c r="N3525" t="s">
        <v>28</v>
      </c>
      <c r="P3525">
        <f>(C3525-Key!$B$1)*24</f>
        <v>0.61666666675591841</v>
      </c>
      <c r="Q3525">
        <f>(Key!$B$2-'17.1'!C3525)*24</f>
        <v>2.3333333332557231</v>
      </c>
      <c r="R3525" s="3">
        <f>C3525-(M3525-Key!$B$5)/(24*Key!$B$6)</f>
        <v>44130.638962962963</v>
      </c>
      <c r="S3525">
        <f>M3525-Key!$B$5</f>
        <v>14.92</v>
      </c>
      <c r="T3525" s="2">
        <f t="shared" si="275"/>
        <v>44129.652777777781</v>
      </c>
      <c r="U3525" t="str">
        <f t="shared" si="276"/>
        <v>10-25-2020 15:40</v>
      </c>
      <c r="V3525">
        <f>IFERROR(IF(W3525=Z3525,VLOOKUP($U3525,[1]C8842!$G$2:$M$145,3,FALSE),0),0)</f>
        <v>0</v>
      </c>
      <c r="W3525">
        <f>VLOOKUP(RIGHT($V$1,5),Key!$A$9:$B$14,2,FALSE)</f>
        <v>10.199999999999999</v>
      </c>
      <c r="X3525">
        <f t="shared" si="279"/>
        <v>0</v>
      </c>
      <c r="Y3525">
        <f>VLOOKUP(RIGHT($X$1,5),Key!$A$9:$B$14,2,FALSE)</f>
        <v>3.7</v>
      </c>
      <c r="Z3525">
        <f t="shared" si="277"/>
        <v>10.199999999999999</v>
      </c>
      <c r="AA3525">
        <f t="shared" si="278"/>
        <v>0</v>
      </c>
    </row>
    <row r="3526" spans="1:27" x14ac:dyDescent="0.3">
      <c r="A3526">
        <v>100067</v>
      </c>
      <c r="B3526">
        <v>230922</v>
      </c>
      <c r="C3526" s="3">
        <v>44130.652777777781</v>
      </c>
      <c r="D3526">
        <v>2</v>
      </c>
      <c r="E3526">
        <v>1</v>
      </c>
      <c r="F3526" t="s">
        <v>26</v>
      </c>
      <c r="G3526">
        <v>2</v>
      </c>
      <c r="H3526">
        <v>73.285160000000005</v>
      </c>
      <c r="I3526">
        <v>24.25</v>
      </c>
      <c r="J3526">
        <v>1.097656</v>
      </c>
      <c r="K3526">
        <v>82.035160000000005</v>
      </c>
      <c r="L3526" s="3">
        <v>44130.404166666667</v>
      </c>
      <c r="M3526">
        <v>17.18</v>
      </c>
      <c r="N3526" t="s">
        <v>28</v>
      </c>
      <c r="P3526">
        <f>(C3526-Key!$B$1)*24</f>
        <v>0.61666666675591841</v>
      </c>
      <c r="Q3526">
        <f>(Key!$B$2-'17.1'!C3526)*24</f>
        <v>2.3333333332557231</v>
      </c>
      <c r="R3526" s="3">
        <f>C3526-(M3526-Key!$B$5)/(24*Key!$B$6)</f>
        <v>44130.638962962963</v>
      </c>
      <c r="S3526">
        <f>M3526-Key!$B$5</f>
        <v>14.92</v>
      </c>
      <c r="T3526" s="2">
        <f t="shared" si="275"/>
        <v>44129.652777777781</v>
      </c>
      <c r="U3526" t="str">
        <f t="shared" si="276"/>
        <v>10-25-2020 15:40</v>
      </c>
      <c r="V3526">
        <f>IFERROR(IF(W3526=Z3526,VLOOKUP($U3526,[1]C8842!$G$2:$M$145,3,FALSE),0),0)</f>
        <v>0</v>
      </c>
      <c r="W3526">
        <f>VLOOKUP(RIGHT($V$1,5),Key!$A$9:$B$14,2,FALSE)</f>
        <v>10.199999999999999</v>
      </c>
      <c r="X3526">
        <f t="shared" si="279"/>
        <v>0</v>
      </c>
      <c r="Y3526">
        <f>VLOOKUP(RIGHT($X$1,5),Key!$A$9:$B$14,2,FALSE)</f>
        <v>3.7</v>
      </c>
      <c r="Z3526">
        <f t="shared" si="277"/>
        <v>10.199999999999999</v>
      </c>
      <c r="AA3526">
        <f t="shared" si="278"/>
        <v>0</v>
      </c>
    </row>
    <row r="3527" spans="1:27" x14ac:dyDescent="0.3">
      <c r="A3527">
        <v>100067</v>
      </c>
      <c r="B3527">
        <v>230922</v>
      </c>
      <c r="C3527" s="3">
        <v>44130.652777777781</v>
      </c>
      <c r="D3527">
        <v>2</v>
      </c>
      <c r="E3527">
        <v>1</v>
      </c>
      <c r="F3527" t="s">
        <v>26</v>
      </c>
      <c r="G3527">
        <v>3</v>
      </c>
      <c r="H3527">
        <v>73.464839999999995</v>
      </c>
      <c r="I3527">
        <v>33.03125</v>
      </c>
      <c r="J3527">
        <v>1.4140630000000001</v>
      </c>
      <c r="K3527">
        <v>80.03125</v>
      </c>
      <c r="L3527" s="3">
        <v>44130.404166666667</v>
      </c>
      <c r="M3527">
        <v>17.18</v>
      </c>
      <c r="N3527" t="s">
        <v>28</v>
      </c>
      <c r="P3527">
        <f>(C3527-Key!$B$1)*24</f>
        <v>0.61666666675591841</v>
      </c>
      <c r="Q3527">
        <f>(Key!$B$2-'17.1'!C3527)*24</f>
        <v>2.3333333332557231</v>
      </c>
      <c r="R3527" s="3">
        <f>C3527-(M3527-Key!$B$5)/(24*Key!$B$6)</f>
        <v>44130.638962962963</v>
      </c>
      <c r="S3527">
        <f>M3527-Key!$B$5</f>
        <v>14.92</v>
      </c>
      <c r="T3527" s="2">
        <f t="shared" si="275"/>
        <v>44129.652777777781</v>
      </c>
      <c r="U3527" t="str">
        <f t="shared" si="276"/>
        <v>10-25-2020 15:40</v>
      </c>
      <c r="V3527">
        <f>IFERROR(IF(W3527=Z3527,VLOOKUP($U3527,[1]C8842!$G$2:$M$145,3,FALSE),0),0)</f>
        <v>0</v>
      </c>
      <c r="W3527">
        <f>VLOOKUP(RIGHT($V$1,5),Key!$A$9:$B$14,2,FALSE)</f>
        <v>10.199999999999999</v>
      </c>
      <c r="X3527">
        <f t="shared" si="279"/>
        <v>0</v>
      </c>
      <c r="Y3527">
        <f>VLOOKUP(RIGHT($X$1,5),Key!$A$9:$B$14,2,FALSE)</f>
        <v>3.7</v>
      </c>
      <c r="Z3527">
        <f t="shared" si="277"/>
        <v>10.199999999999999</v>
      </c>
      <c r="AA3527">
        <f t="shared" si="278"/>
        <v>0</v>
      </c>
    </row>
    <row r="3528" spans="1:27" x14ac:dyDescent="0.3">
      <c r="A3528">
        <v>100067</v>
      </c>
      <c r="B3528">
        <v>230922</v>
      </c>
      <c r="C3528" s="3">
        <v>44130.652777777781</v>
      </c>
      <c r="D3528">
        <v>3</v>
      </c>
      <c r="E3528">
        <v>2</v>
      </c>
      <c r="F3528" t="s">
        <v>26</v>
      </c>
      <c r="G3528">
        <v>4</v>
      </c>
      <c r="H3528">
        <v>66.507810000000006</v>
      </c>
      <c r="I3528">
        <v>69.300780000000003</v>
      </c>
      <c r="J3528">
        <v>3.0117189999999998</v>
      </c>
      <c r="K3528">
        <v>94.039060000000006</v>
      </c>
      <c r="L3528" s="3">
        <v>44130.404166666667</v>
      </c>
      <c r="M3528">
        <v>17.18</v>
      </c>
      <c r="N3528" t="s">
        <v>28</v>
      </c>
      <c r="P3528">
        <f>(C3528-Key!$B$1)*24</f>
        <v>0.61666666675591841</v>
      </c>
      <c r="Q3528">
        <f>(Key!$B$2-'17.1'!C3528)*24</f>
        <v>2.3333333332557231</v>
      </c>
      <c r="R3528" s="3">
        <f>C3528-(M3528-Key!$B$5)/(24*Key!$B$6)</f>
        <v>44130.638962962963</v>
      </c>
      <c r="S3528">
        <f>M3528-Key!$B$5</f>
        <v>14.92</v>
      </c>
      <c r="T3528" s="2">
        <f t="shared" si="275"/>
        <v>44129.652777777781</v>
      </c>
      <c r="U3528" t="str">
        <f t="shared" si="276"/>
        <v>10-25-2020 15:40</v>
      </c>
      <c r="V3528">
        <f>IFERROR(IF(W3528=Z3528,VLOOKUP($U3528,[1]C8842!$G$2:$M$145,3,FALSE),0),0)</f>
        <v>0</v>
      </c>
      <c r="W3528">
        <f>VLOOKUP(RIGHT($V$1,5),Key!$A$9:$B$14,2,FALSE)</f>
        <v>10.199999999999999</v>
      </c>
      <c r="X3528">
        <f t="shared" si="279"/>
        <v>0</v>
      </c>
      <c r="Y3528">
        <f>VLOOKUP(RIGHT($X$1,5),Key!$A$9:$B$14,2,FALSE)</f>
        <v>3.7</v>
      </c>
      <c r="Z3528">
        <f t="shared" si="277"/>
        <v>10.199999999999999</v>
      </c>
      <c r="AA3528">
        <f t="shared" si="278"/>
        <v>0</v>
      </c>
    </row>
    <row r="3529" spans="1:27" x14ac:dyDescent="0.3">
      <c r="A3529">
        <v>100067</v>
      </c>
      <c r="B3529">
        <v>230922</v>
      </c>
      <c r="C3529" s="3">
        <v>44130.652777777781</v>
      </c>
      <c r="D3529">
        <v>0</v>
      </c>
      <c r="E3529">
        <v>2</v>
      </c>
      <c r="F3529" t="s">
        <v>25</v>
      </c>
      <c r="G3529">
        <v>3</v>
      </c>
      <c r="H3529">
        <v>64.242189999999994</v>
      </c>
      <c r="I3529">
        <v>33.632809999999999</v>
      </c>
      <c r="J3529">
        <v>1.640625</v>
      </c>
      <c r="K3529">
        <v>48.019530000000003</v>
      </c>
      <c r="L3529" s="3">
        <v>44130.404166666667</v>
      </c>
      <c r="M3529">
        <v>17.18</v>
      </c>
      <c r="N3529" t="s">
        <v>28</v>
      </c>
      <c r="P3529">
        <f>(C3529-Key!$B$1)*24</f>
        <v>0.61666666675591841</v>
      </c>
      <c r="Q3529">
        <f>(Key!$B$2-'17.1'!C3529)*24</f>
        <v>2.3333333332557231</v>
      </c>
      <c r="R3529" s="3">
        <f>C3529-(M3529-Key!$B$5)/(24*Key!$B$6)</f>
        <v>44130.638962962963</v>
      </c>
      <c r="S3529">
        <f>M3529-Key!$B$5</f>
        <v>14.92</v>
      </c>
      <c r="T3529" s="2">
        <f t="shared" si="275"/>
        <v>44129.652777777781</v>
      </c>
      <c r="U3529" t="str">
        <f t="shared" si="276"/>
        <v>10-25-2020 15:40</v>
      </c>
      <c r="V3529">
        <f>IFERROR(IF(W3529=Z3529,VLOOKUP($U3529,[1]C8842!$G$2:$M$145,3,FALSE),0),0)</f>
        <v>0</v>
      </c>
      <c r="W3529">
        <f>VLOOKUP(RIGHT($V$1,5),Key!$A$9:$B$14,2,FALSE)</f>
        <v>10.199999999999999</v>
      </c>
      <c r="X3529">
        <f t="shared" si="279"/>
        <v>0</v>
      </c>
      <c r="Y3529">
        <f>VLOOKUP(RIGHT($X$1,5),Key!$A$9:$B$14,2,FALSE)</f>
        <v>3.7</v>
      </c>
      <c r="Z3529">
        <f t="shared" si="277"/>
        <v>10.199999999999999</v>
      </c>
      <c r="AA3529">
        <f t="shared" si="278"/>
        <v>0</v>
      </c>
    </row>
    <row r="3530" spans="1:27" x14ac:dyDescent="0.3">
      <c r="A3530">
        <v>100067</v>
      </c>
      <c r="B3530">
        <v>230922</v>
      </c>
      <c r="C3530" s="3">
        <v>44130.652777777781</v>
      </c>
      <c r="D3530">
        <v>3</v>
      </c>
      <c r="E3530">
        <v>2</v>
      </c>
      <c r="F3530" t="s">
        <v>26</v>
      </c>
      <c r="G3530">
        <v>4</v>
      </c>
      <c r="H3530">
        <v>61.285159999999998</v>
      </c>
      <c r="I3530">
        <v>76.339839999999995</v>
      </c>
      <c r="J3530">
        <v>3.5742189999999998</v>
      </c>
      <c r="K3530">
        <v>92.039060000000006</v>
      </c>
      <c r="L3530" s="3">
        <v>44130.404166666667</v>
      </c>
      <c r="M3530">
        <v>17.18</v>
      </c>
      <c r="N3530" t="s">
        <v>28</v>
      </c>
      <c r="P3530">
        <f>(C3530-Key!$B$1)*24</f>
        <v>0.61666666675591841</v>
      </c>
      <c r="Q3530">
        <f>(Key!$B$2-'17.1'!C3530)*24</f>
        <v>2.3333333332557231</v>
      </c>
      <c r="R3530" s="3">
        <f>C3530-(M3530-Key!$B$5)/(24*Key!$B$6)</f>
        <v>44130.638962962963</v>
      </c>
      <c r="S3530">
        <f>M3530-Key!$B$5</f>
        <v>14.92</v>
      </c>
      <c r="T3530" s="2">
        <f t="shared" si="275"/>
        <v>44129.652777777781</v>
      </c>
      <c r="U3530" t="str">
        <f t="shared" si="276"/>
        <v>10-25-2020 15:40</v>
      </c>
      <c r="V3530">
        <f>IFERROR(IF(W3530=Z3530,VLOOKUP($U3530,[1]C8842!$G$2:$M$145,3,FALSE),0),0)</f>
        <v>0</v>
      </c>
      <c r="W3530">
        <f>VLOOKUP(RIGHT($V$1,5),Key!$A$9:$B$14,2,FALSE)</f>
        <v>10.199999999999999</v>
      </c>
      <c r="X3530">
        <f t="shared" si="279"/>
        <v>0</v>
      </c>
      <c r="Y3530">
        <f>VLOOKUP(RIGHT($X$1,5),Key!$A$9:$B$14,2,FALSE)</f>
        <v>3.7</v>
      </c>
      <c r="Z3530">
        <f t="shared" si="277"/>
        <v>10.199999999999999</v>
      </c>
      <c r="AA3530">
        <f t="shared" si="278"/>
        <v>0</v>
      </c>
    </row>
    <row r="3531" spans="1:27" x14ac:dyDescent="0.3">
      <c r="A3531">
        <v>100067</v>
      </c>
      <c r="B3531">
        <v>230922</v>
      </c>
      <c r="C3531" s="3">
        <v>44130.652777777781</v>
      </c>
      <c r="D3531">
        <v>2</v>
      </c>
      <c r="E3531">
        <v>1</v>
      </c>
      <c r="F3531" t="s">
        <v>26</v>
      </c>
      <c r="G3531">
        <v>1</v>
      </c>
      <c r="H3531">
        <v>64.71875</v>
      </c>
      <c r="I3531">
        <v>16.808589999999999</v>
      </c>
      <c r="J3531">
        <v>0.9375</v>
      </c>
      <c r="K3531">
        <v>80.03125</v>
      </c>
      <c r="L3531" s="3">
        <v>44130.404166666667</v>
      </c>
      <c r="M3531">
        <v>17.18</v>
      </c>
      <c r="N3531" t="s">
        <v>28</v>
      </c>
      <c r="P3531">
        <f>(C3531-Key!$B$1)*24</f>
        <v>0.61666666675591841</v>
      </c>
      <c r="Q3531">
        <f>(Key!$B$2-'17.1'!C3531)*24</f>
        <v>2.3333333332557231</v>
      </c>
      <c r="R3531" s="3">
        <f>C3531-(M3531-Key!$B$5)/(24*Key!$B$6)</f>
        <v>44130.638962962963</v>
      </c>
      <c r="S3531">
        <f>M3531-Key!$B$5</f>
        <v>14.92</v>
      </c>
      <c r="T3531" s="2">
        <f t="shared" si="275"/>
        <v>44129.652777777781</v>
      </c>
      <c r="U3531" t="str">
        <f t="shared" si="276"/>
        <v>10-25-2020 15:40</v>
      </c>
      <c r="V3531">
        <f>IFERROR(IF(W3531=Z3531,VLOOKUP($U3531,[1]C8842!$G$2:$M$145,3,FALSE),0),0)</f>
        <v>0</v>
      </c>
      <c r="W3531">
        <f>VLOOKUP(RIGHT($V$1,5),Key!$A$9:$B$14,2,FALSE)</f>
        <v>10.199999999999999</v>
      </c>
      <c r="X3531">
        <f t="shared" si="279"/>
        <v>0</v>
      </c>
      <c r="Y3531">
        <f>VLOOKUP(RIGHT($X$1,5),Key!$A$9:$B$14,2,FALSE)</f>
        <v>3.7</v>
      </c>
      <c r="Z3531">
        <f t="shared" si="277"/>
        <v>10.199999999999999</v>
      </c>
      <c r="AA3531">
        <f t="shared" si="278"/>
        <v>0</v>
      </c>
    </row>
    <row r="3532" spans="1:27" x14ac:dyDescent="0.3">
      <c r="A3532">
        <v>100067</v>
      </c>
      <c r="B3532">
        <v>230922</v>
      </c>
      <c r="C3532" s="3">
        <v>44130.65347222222</v>
      </c>
      <c r="D3532">
        <v>2</v>
      </c>
      <c r="E3532">
        <v>1</v>
      </c>
      <c r="F3532" t="s">
        <v>26</v>
      </c>
      <c r="G3532">
        <v>2</v>
      </c>
      <c r="H3532">
        <v>63.761719999999997</v>
      </c>
      <c r="I3532">
        <v>20.91797</v>
      </c>
      <c r="J3532">
        <v>1.121094</v>
      </c>
      <c r="K3532">
        <v>80.03125</v>
      </c>
      <c r="L3532" s="3">
        <v>44130.404166666667</v>
      </c>
      <c r="M3532">
        <v>17.18</v>
      </c>
      <c r="N3532" t="s">
        <v>28</v>
      </c>
      <c r="P3532">
        <f>(C3532-Key!$B$1)*24</f>
        <v>0.63333333330228925</v>
      </c>
      <c r="Q3532">
        <f>(Key!$B$2-'17.1'!C3532)*24</f>
        <v>2.3166666667093523</v>
      </c>
      <c r="R3532" s="3">
        <f>C3532-(M3532-Key!$B$5)/(24*Key!$B$6)</f>
        <v>44130.639657407402</v>
      </c>
      <c r="S3532">
        <f>M3532-Key!$B$5</f>
        <v>14.92</v>
      </c>
      <c r="T3532" s="2">
        <f t="shared" si="275"/>
        <v>44129.652777777781</v>
      </c>
      <c r="U3532" t="str">
        <f t="shared" si="276"/>
        <v>10-25-2020 15:40</v>
      </c>
      <c r="V3532">
        <f>IFERROR(IF(W3532=Z3532,VLOOKUP($U3532,[1]C8842!$G$2:$M$145,3,FALSE),0),0)</f>
        <v>0</v>
      </c>
      <c r="W3532">
        <f>VLOOKUP(RIGHT($V$1,5),Key!$A$9:$B$14,2,FALSE)</f>
        <v>10.199999999999999</v>
      </c>
      <c r="X3532">
        <f t="shared" si="279"/>
        <v>0</v>
      </c>
      <c r="Y3532">
        <f>VLOOKUP(RIGHT($X$1,5),Key!$A$9:$B$14,2,FALSE)</f>
        <v>3.7</v>
      </c>
      <c r="Z3532">
        <f t="shared" si="277"/>
        <v>10.199999999999999</v>
      </c>
      <c r="AA3532">
        <f t="shared" si="278"/>
        <v>0</v>
      </c>
    </row>
    <row r="3533" spans="1:27" x14ac:dyDescent="0.3">
      <c r="A3533">
        <v>100067</v>
      </c>
      <c r="B3533">
        <v>230922</v>
      </c>
      <c r="C3533" s="3">
        <v>44130.65347222222</v>
      </c>
      <c r="D3533">
        <v>3</v>
      </c>
      <c r="E3533">
        <v>2</v>
      </c>
      <c r="F3533" t="s">
        <v>26</v>
      </c>
      <c r="G3533">
        <v>3</v>
      </c>
      <c r="H3533">
        <v>58.957030000000003</v>
      </c>
      <c r="I3533">
        <v>48.550780000000003</v>
      </c>
      <c r="J3533">
        <v>2.4609380000000001</v>
      </c>
      <c r="K3533">
        <v>94.039060000000006</v>
      </c>
      <c r="L3533" s="3">
        <v>44130.404166666667</v>
      </c>
      <c r="M3533">
        <v>17.18</v>
      </c>
      <c r="N3533" t="s">
        <v>28</v>
      </c>
      <c r="P3533">
        <f>(C3533-Key!$B$1)*24</f>
        <v>0.63333333330228925</v>
      </c>
      <c r="Q3533">
        <f>(Key!$B$2-'17.1'!C3533)*24</f>
        <v>2.3166666667093523</v>
      </c>
      <c r="R3533" s="3">
        <f>C3533-(M3533-Key!$B$5)/(24*Key!$B$6)</f>
        <v>44130.639657407402</v>
      </c>
      <c r="S3533">
        <f>M3533-Key!$B$5</f>
        <v>14.92</v>
      </c>
      <c r="T3533" s="2">
        <f t="shared" si="275"/>
        <v>44129.652777777781</v>
      </c>
      <c r="U3533" t="str">
        <f t="shared" si="276"/>
        <v>10-25-2020 15:40</v>
      </c>
      <c r="V3533">
        <f>IFERROR(IF(W3533=Z3533,VLOOKUP($U3533,[1]C8842!$G$2:$M$145,3,FALSE),0),0)</f>
        <v>0</v>
      </c>
      <c r="W3533">
        <f>VLOOKUP(RIGHT($V$1,5),Key!$A$9:$B$14,2,FALSE)</f>
        <v>10.199999999999999</v>
      </c>
      <c r="X3533">
        <f t="shared" si="279"/>
        <v>0</v>
      </c>
      <c r="Y3533">
        <f>VLOOKUP(RIGHT($X$1,5),Key!$A$9:$B$14,2,FALSE)</f>
        <v>3.7</v>
      </c>
      <c r="Z3533">
        <f t="shared" si="277"/>
        <v>10.199999999999999</v>
      </c>
      <c r="AA3533">
        <f t="shared" si="278"/>
        <v>0</v>
      </c>
    </row>
    <row r="3534" spans="1:27" x14ac:dyDescent="0.3">
      <c r="A3534">
        <v>100067</v>
      </c>
      <c r="B3534">
        <v>230922</v>
      </c>
      <c r="C3534" s="3">
        <v>44130.65347222222</v>
      </c>
      <c r="D3534">
        <v>2</v>
      </c>
      <c r="E3534">
        <v>1</v>
      </c>
      <c r="F3534" t="s">
        <v>26</v>
      </c>
      <c r="G3534">
        <v>2</v>
      </c>
      <c r="H3534">
        <v>67.574219999999997</v>
      </c>
      <c r="I3534">
        <v>22.08203</v>
      </c>
      <c r="J3534">
        <v>1.105469</v>
      </c>
      <c r="K3534">
        <v>84.035160000000005</v>
      </c>
      <c r="L3534" s="3">
        <v>44130.404166666667</v>
      </c>
      <c r="M3534">
        <v>17.18</v>
      </c>
      <c r="N3534" t="s">
        <v>28</v>
      </c>
      <c r="P3534">
        <f>(C3534-Key!$B$1)*24</f>
        <v>0.63333333330228925</v>
      </c>
      <c r="Q3534">
        <f>(Key!$B$2-'17.1'!C3534)*24</f>
        <v>2.3166666667093523</v>
      </c>
      <c r="R3534" s="3">
        <f>C3534-(M3534-Key!$B$5)/(24*Key!$B$6)</f>
        <v>44130.639657407402</v>
      </c>
      <c r="S3534">
        <f>M3534-Key!$B$5</f>
        <v>14.92</v>
      </c>
      <c r="T3534" s="2">
        <f t="shared" si="275"/>
        <v>44129.652777777781</v>
      </c>
      <c r="U3534" t="str">
        <f t="shared" si="276"/>
        <v>10-25-2020 15:40</v>
      </c>
      <c r="V3534">
        <f>IFERROR(IF(W3534=Z3534,VLOOKUP($U3534,[1]C8842!$G$2:$M$145,3,FALSE),0),0)</f>
        <v>0</v>
      </c>
      <c r="W3534">
        <f>VLOOKUP(RIGHT($V$1,5),Key!$A$9:$B$14,2,FALSE)</f>
        <v>10.199999999999999</v>
      </c>
      <c r="X3534">
        <f t="shared" si="279"/>
        <v>0</v>
      </c>
      <c r="Y3534">
        <f>VLOOKUP(RIGHT($X$1,5),Key!$A$9:$B$14,2,FALSE)</f>
        <v>3.7</v>
      </c>
      <c r="Z3534">
        <f t="shared" si="277"/>
        <v>10.199999999999999</v>
      </c>
      <c r="AA3534">
        <f t="shared" si="278"/>
        <v>0</v>
      </c>
    </row>
    <row r="3535" spans="1:27" x14ac:dyDescent="0.3">
      <c r="A3535">
        <v>100067</v>
      </c>
      <c r="B3535">
        <v>230922</v>
      </c>
      <c r="C3535" s="3">
        <v>44130.65347222222</v>
      </c>
      <c r="D3535">
        <v>2</v>
      </c>
      <c r="E3535">
        <v>1</v>
      </c>
      <c r="F3535" t="s">
        <v>26</v>
      </c>
      <c r="G3535">
        <v>2</v>
      </c>
      <c r="H3535">
        <v>70.941410000000005</v>
      </c>
      <c r="I3535">
        <v>21.41797</v>
      </c>
      <c r="J3535">
        <v>1.027344</v>
      </c>
      <c r="K3535">
        <v>81.035160000000005</v>
      </c>
      <c r="L3535" s="3">
        <v>44130.404166666667</v>
      </c>
      <c r="M3535">
        <v>17.18</v>
      </c>
      <c r="N3535" t="s">
        <v>28</v>
      </c>
      <c r="P3535">
        <f>(C3535-Key!$B$1)*24</f>
        <v>0.63333333330228925</v>
      </c>
      <c r="Q3535">
        <f>(Key!$B$2-'17.1'!C3535)*24</f>
        <v>2.3166666667093523</v>
      </c>
      <c r="R3535" s="3">
        <f>C3535-(M3535-Key!$B$5)/(24*Key!$B$6)</f>
        <v>44130.639657407402</v>
      </c>
      <c r="S3535">
        <f>M3535-Key!$B$5</f>
        <v>14.92</v>
      </c>
      <c r="T3535" s="2">
        <f t="shared" si="275"/>
        <v>44129.652777777781</v>
      </c>
      <c r="U3535" t="str">
        <f t="shared" si="276"/>
        <v>10-25-2020 15:40</v>
      </c>
      <c r="V3535">
        <f>IFERROR(IF(W3535=Z3535,VLOOKUP($U3535,[1]C8842!$G$2:$M$145,3,FALSE),0),0)</f>
        <v>0</v>
      </c>
      <c r="W3535">
        <f>VLOOKUP(RIGHT($V$1,5),Key!$A$9:$B$14,2,FALSE)</f>
        <v>10.199999999999999</v>
      </c>
      <c r="X3535">
        <f t="shared" si="279"/>
        <v>0</v>
      </c>
      <c r="Y3535">
        <f>VLOOKUP(RIGHT($X$1,5),Key!$A$9:$B$14,2,FALSE)</f>
        <v>3.7</v>
      </c>
      <c r="Z3535">
        <f t="shared" si="277"/>
        <v>10.199999999999999</v>
      </c>
      <c r="AA3535">
        <f t="shared" si="278"/>
        <v>0</v>
      </c>
    </row>
    <row r="3536" spans="1:27" x14ac:dyDescent="0.3">
      <c r="A3536">
        <v>100067</v>
      </c>
      <c r="B3536">
        <v>230922</v>
      </c>
      <c r="C3536" s="3">
        <v>44130.65347222222</v>
      </c>
      <c r="D3536">
        <v>1</v>
      </c>
      <c r="E3536">
        <v>1</v>
      </c>
      <c r="F3536" t="s">
        <v>25</v>
      </c>
      <c r="G3536">
        <v>1</v>
      </c>
      <c r="H3536">
        <v>65.089839999999995</v>
      </c>
      <c r="I3536">
        <v>19.277339999999999</v>
      </c>
      <c r="J3536">
        <v>1.03125</v>
      </c>
      <c r="K3536">
        <v>56.023440000000001</v>
      </c>
      <c r="L3536" s="3">
        <v>44130.404166666667</v>
      </c>
      <c r="M3536">
        <v>17.18</v>
      </c>
      <c r="N3536" t="s">
        <v>28</v>
      </c>
      <c r="P3536">
        <f>(C3536-Key!$B$1)*24</f>
        <v>0.63333333330228925</v>
      </c>
      <c r="Q3536">
        <f>(Key!$B$2-'17.1'!C3536)*24</f>
        <v>2.3166666667093523</v>
      </c>
      <c r="R3536" s="3">
        <f>C3536-(M3536-Key!$B$5)/(24*Key!$B$6)</f>
        <v>44130.639657407402</v>
      </c>
      <c r="S3536">
        <f>M3536-Key!$B$5</f>
        <v>14.92</v>
      </c>
      <c r="T3536" s="2">
        <f t="shared" si="275"/>
        <v>44129.652777777781</v>
      </c>
      <c r="U3536" t="str">
        <f t="shared" si="276"/>
        <v>10-25-2020 15:40</v>
      </c>
      <c r="V3536">
        <f>IFERROR(IF(W3536=Z3536,VLOOKUP($U3536,[1]C8842!$G$2:$M$145,3,FALSE),0),0)</f>
        <v>0</v>
      </c>
      <c r="W3536">
        <f>VLOOKUP(RIGHT($V$1,5),Key!$A$9:$B$14,2,FALSE)</f>
        <v>10.199999999999999</v>
      </c>
      <c r="X3536">
        <f t="shared" si="279"/>
        <v>0</v>
      </c>
      <c r="Y3536">
        <f>VLOOKUP(RIGHT($X$1,5),Key!$A$9:$B$14,2,FALSE)</f>
        <v>3.7</v>
      </c>
      <c r="Z3536">
        <f t="shared" si="277"/>
        <v>10.199999999999999</v>
      </c>
      <c r="AA3536">
        <f t="shared" si="278"/>
        <v>0</v>
      </c>
    </row>
    <row r="3537" spans="1:27" x14ac:dyDescent="0.3">
      <c r="A3537">
        <v>100067</v>
      </c>
      <c r="B3537">
        <v>230922</v>
      </c>
      <c r="C3537" s="3">
        <v>44130.65347222222</v>
      </c>
      <c r="D3537">
        <v>0</v>
      </c>
      <c r="E3537">
        <v>2</v>
      </c>
      <c r="F3537" t="s">
        <v>25</v>
      </c>
      <c r="G3537">
        <v>1</v>
      </c>
      <c r="H3537">
        <v>60.175780000000003</v>
      </c>
      <c r="I3537">
        <v>15.804690000000001</v>
      </c>
      <c r="J3537">
        <v>0.9609375</v>
      </c>
      <c r="K3537">
        <v>46.019530000000003</v>
      </c>
      <c r="L3537" s="3">
        <v>44130.404166666667</v>
      </c>
      <c r="M3537">
        <v>17.18</v>
      </c>
      <c r="N3537" t="s">
        <v>28</v>
      </c>
      <c r="P3537">
        <f>(C3537-Key!$B$1)*24</f>
        <v>0.63333333330228925</v>
      </c>
      <c r="Q3537">
        <f>(Key!$B$2-'17.1'!C3537)*24</f>
        <v>2.3166666667093523</v>
      </c>
      <c r="R3537" s="3">
        <f>C3537-(M3537-Key!$B$5)/(24*Key!$B$6)</f>
        <v>44130.639657407402</v>
      </c>
      <c r="S3537">
        <f>M3537-Key!$B$5</f>
        <v>14.92</v>
      </c>
      <c r="T3537" s="2">
        <f t="shared" si="275"/>
        <v>44129.652777777781</v>
      </c>
      <c r="U3537" t="str">
        <f t="shared" si="276"/>
        <v>10-25-2020 15:40</v>
      </c>
      <c r="V3537">
        <f>IFERROR(IF(W3537=Z3537,VLOOKUP($U3537,[1]C8842!$G$2:$M$145,3,FALSE),0),0)</f>
        <v>0</v>
      </c>
      <c r="W3537">
        <f>VLOOKUP(RIGHT($V$1,5),Key!$A$9:$B$14,2,FALSE)</f>
        <v>10.199999999999999</v>
      </c>
      <c r="X3537">
        <f t="shared" si="279"/>
        <v>0</v>
      </c>
      <c r="Y3537">
        <f>VLOOKUP(RIGHT($X$1,5),Key!$A$9:$B$14,2,FALSE)</f>
        <v>3.7</v>
      </c>
      <c r="Z3537">
        <f t="shared" si="277"/>
        <v>10.199999999999999</v>
      </c>
      <c r="AA3537">
        <f t="shared" si="278"/>
        <v>0</v>
      </c>
    </row>
    <row r="3538" spans="1:27" x14ac:dyDescent="0.3">
      <c r="A3538">
        <v>100067</v>
      </c>
      <c r="B3538">
        <v>230922</v>
      </c>
      <c r="C3538" s="3">
        <v>44130.65347222222</v>
      </c>
      <c r="D3538">
        <v>1</v>
      </c>
      <c r="E3538">
        <v>1</v>
      </c>
      <c r="F3538" t="s">
        <v>25</v>
      </c>
      <c r="G3538">
        <v>1</v>
      </c>
      <c r="H3538">
        <v>77.40625</v>
      </c>
      <c r="I3538">
        <v>16.20703</v>
      </c>
      <c r="J3538">
        <v>0.76171880000000003</v>
      </c>
      <c r="K3538">
        <v>58.023440000000001</v>
      </c>
      <c r="L3538" s="3">
        <v>44130.404166666667</v>
      </c>
      <c r="M3538">
        <v>17.18</v>
      </c>
      <c r="N3538" t="s">
        <v>28</v>
      </c>
      <c r="P3538">
        <f>(C3538-Key!$B$1)*24</f>
        <v>0.63333333330228925</v>
      </c>
      <c r="Q3538">
        <f>(Key!$B$2-'17.1'!C3538)*24</f>
        <v>2.3166666667093523</v>
      </c>
      <c r="R3538" s="3">
        <f>C3538-(M3538-Key!$B$5)/(24*Key!$B$6)</f>
        <v>44130.639657407402</v>
      </c>
      <c r="S3538">
        <f>M3538-Key!$B$5</f>
        <v>14.92</v>
      </c>
      <c r="T3538" s="2">
        <f t="shared" si="275"/>
        <v>44129.652777777781</v>
      </c>
      <c r="U3538" t="str">
        <f t="shared" si="276"/>
        <v>10-25-2020 15:40</v>
      </c>
      <c r="V3538">
        <f>IFERROR(IF(W3538=Z3538,VLOOKUP($U3538,[1]C8842!$G$2:$M$145,3,FALSE),0),0)</f>
        <v>0</v>
      </c>
      <c r="W3538">
        <f>VLOOKUP(RIGHT($V$1,5),Key!$A$9:$B$14,2,FALSE)</f>
        <v>10.199999999999999</v>
      </c>
      <c r="X3538">
        <f t="shared" si="279"/>
        <v>0</v>
      </c>
      <c r="Y3538">
        <f>VLOOKUP(RIGHT($X$1,5),Key!$A$9:$B$14,2,FALSE)</f>
        <v>3.7</v>
      </c>
      <c r="Z3538">
        <f t="shared" si="277"/>
        <v>10.199999999999999</v>
      </c>
      <c r="AA3538">
        <f t="shared" si="278"/>
        <v>0</v>
      </c>
    </row>
    <row r="3539" spans="1:27" x14ac:dyDescent="0.3">
      <c r="A3539">
        <v>100067</v>
      </c>
      <c r="B3539">
        <v>230922</v>
      </c>
      <c r="C3539" s="3">
        <v>44130.65347222222</v>
      </c>
      <c r="D3539">
        <v>1</v>
      </c>
      <c r="E3539">
        <v>1</v>
      </c>
      <c r="F3539" t="s">
        <v>25</v>
      </c>
      <c r="G3539">
        <v>2</v>
      </c>
      <c r="H3539">
        <v>74.59375</v>
      </c>
      <c r="I3539">
        <v>20.375</v>
      </c>
      <c r="J3539">
        <v>0.94140630000000003</v>
      </c>
      <c r="K3539">
        <v>58.023440000000001</v>
      </c>
      <c r="L3539" s="3">
        <v>44130.404166666667</v>
      </c>
      <c r="M3539">
        <v>17.18</v>
      </c>
      <c r="N3539" t="s">
        <v>28</v>
      </c>
      <c r="P3539">
        <f>(C3539-Key!$B$1)*24</f>
        <v>0.63333333330228925</v>
      </c>
      <c r="Q3539">
        <f>(Key!$B$2-'17.1'!C3539)*24</f>
        <v>2.3166666667093523</v>
      </c>
      <c r="R3539" s="3">
        <f>C3539-(M3539-Key!$B$5)/(24*Key!$B$6)</f>
        <v>44130.639657407402</v>
      </c>
      <c r="S3539">
        <f>M3539-Key!$B$5</f>
        <v>14.92</v>
      </c>
      <c r="T3539" s="2">
        <f t="shared" si="275"/>
        <v>44129.652777777781</v>
      </c>
      <c r="U3539" t="str">
        <f t="shared" si="276"/>
        <v>10-25-2020 15:40</v>
      </c>
      <c r="V3539">
        <f>IFERROR(IF(W3539=Z3539,VLOOKUP($U3539,[1]C8842!$G$2:$M$145,3,FALSE),0),0)</f>
        <v>0</v>
      </c>
      <c r="W3539">
        <f>VLOOKUP(RIGHT($V$1,5),Key!$A$9:$B$14,2,FALSE)</f>
        <v>10.199999999999999</v>
      </c>
      <c r="X3539">
        <f t="shared" si="279"/>
        <v>0</v>
      </c>
      <c r="Y3539">
        <f>VLOOKUP(RIGHT($X$1,5),Key!$A$9:$B$14,2,FALSE)</f>
        <v>3.7</v>
      </c>
      <c r="Z3539">
        <f t="shared" si="277"/>
        <v>10.199999999999999</v>
      </c>
      <c r="AA3539">
        <f t="shared" si="278"/>
        <v>0</v>
      </c>
    </row>
    <row r="3540" spans="1:27" x14ac:dyDescent="0.3">
      <c r="A3540">
        <v>100067</v>
      </c>
      <c r="B3540">
        <v>230922</v>
      </c>
      <c r="C3540" s="3">
        <v>44130.65347222222</v>
      </c>
      <c r="D3540">
        <v>0</v>
      </c>
      <c r="E3540">
        <v>2</v>
      </c>
      <c r="F3540" t="s">
        <v>25</v>
      </c>
      <c r="G3540">
        <v>1</v>
      </c>
      <c r="H3540">
        <v>65.160160000000005</v>
      </c>
      <c r="I3540">
        <v>16.058589999999999</v>
      </c>
      <c r="J3540">
        <v>0.8984375</v>
      </c>
      <c r="K3540">
        <v>46.019530000000003</v>
      </c>
      <c r="L3540" s="3">
        <v>44130.404166666667</v>
      </c>
      <c r="M3540">
        <v>17.18</v>
      </c>
      <c r="N3540" t="s">
        <v>28</v>
      </c>
      <c r="P3540">
        <f>(C3540-Key!$B$1)*24</f>
        <v>0.63333333330228925</v>
      </c>
      <c r="Q3540">
        <f>(Key!$B$2-'17.1'!C3540)*24</f>
        <v>2.3166666667093523</v>
      </c>
      <c r="R3540" s="3">
        <f>C3540-(M3540-Key!$B$5)/(24*Key!$B$6)</f>
        <v>44130.639657407402</v>
      </c>
      <c r="S3540">
        <f>M3540-Key!$B$5</f>
        <v>14.92</v>
      </c>
      <c r="T3540" s="2">
        <f t="shared" si="275"/>
        <v>44129.652777777781</v>
      </c>
      <c r="U3540" t="str">
        <f t="shared" si="276"/>
        <v>10-25-2020 15:40</v>
      </c>
      <c r="V3540">
        <f>IFERROR(IF(W3540=Z3540,VLOOKUP($U3540,[1]C8842!$G$2:$M$145,3,FALSE),0),0)</f>
        <v>0</v>
      </c>
      <c r="W3540">
        <f>VLOOKUP(RIGHT($V$1,5),Key!$A$9:$B$14,2,FALSE)</f>
        <v>10.199999999999999</v>
      </c>
      <c r="X3540">
        <f t="shared" si="279"/>
        <v>0</v>
      </c>
      <c r="Y3540">
        <f>VLOOKUP(RIGHT($X$1,5),Key!$A$9:$B$14,2,FALSE)</f>
        <v>3.7</v>
      </c>
      <c r="Z3540">
        <f t="shared" si="277"/>
        <v>10.199999999999999</v>
      </c>
      <c r="AA3540">
        <f t="shared" si="278"/>
        <v>0</v>
      </c>
    </row>
    <row r="3541" spans="1:27" x14ac:dyDescent="0.3">
      <c r="A3541">
        <v>100067</v>
      </c>
      <c r="B3541">
        <v>230922</v>
      </c>
      <c r="C3541" s="3">
        <v>44130.65347222222</v>
      </c>
      <c r="D3541">
        <v>3</v>
      </c>
      <c r="E3541">
        <v>2</v>
      </c>
      <c r="F3541" t="s">
        <v>26</v>
      </c>
      <c r="G3541">
        <v>2</v>
      </c>
      <c r="H3541">
        <v>65.371089999999995</v>
      </c>
      <c r="I3541">
        <v>24.089839999999999</v>
      </c>
      <c r="J3541">
        <v>1.222656</v>
      </c>
      <c r="K3541">
        <v>94.039060000000006</v>
      </c>
      <c r="L3541" s="3">
        <v>44130.404166666667</v>
      </c>
      <c r="M3541">
        <v>17.18</v>
      </c>
      <c r="N3541" t="s">
        <v>28</v>
      </c>
      <c r="P3541">
        <f>(C3541-Key!$B$1)*24</f>
        <v>0.63333333330228925</v>
      </c>
      <c r="Q3541">
        <f>(Key!$B$2-'17.1'!C3541)*24</f>
        <v>2.3166666667093523</v>
      </c>
      <c r="R3541" s="3">
        <f>C3541-(M3541-Key!$B$5)/(24*Key!$B$6)</f>
        <v>44130.639657407402</v>
      </c>
      <c r="S3541">
        <f>M3541-Key!$B$5</f>
        <v>14.92</v>
      </c>
      <c r="T3541" s="2">
        <f t="shared" si="275"/>
        <v>44129.652777777781</v>
      </c>
      <c r="U3541" t="str">
        <f t="shared" si="276"/>
        <v>10-25-2020 15:40</v>
      </c>
      <c r="V3541">
        <f>IFERROR(IF(W3541=Z3541,VLOOKUP($U3541,[1]C8842!$G$2:$M$145,3,FALSE),0),0)</f>
        <v>0</v>
      </c>
      <c r="W3541">
        <f>VLOOKUP(RIGHT($V$1,5),Key!$A$9:$B$14,2,FALSE)</f>
        <v>10.199999999999999</v>
      </c>
      <c r="X3541">
        <f t="shared" si="279"/>
        <v>0</v>
      </c>
      <c r="Y3541">
        <f>VLOOKUP(RIGHT($X$1,5),Key!$A$9:$B$14,2,FALSE)</f>
        <v>3.7</v>
      </c>
      <c r="Z3541">
        <f t="shared" si="277"/>
        <v>10.199999999999999</v>
      </c>
      <c r="AA3541">
        <f t="shared" si="278"/>
        <v>0</v>
      </c>
    </row>
    <row r="3542" spans="1:27" x14ac:dyDescent="0.3">
      <c r="A3542">
        <v>100067</v>
      </c>
      <c r="B3542">
        <v>230922</v>
      </c>
      <c r="C3542" s="3">
        <v>44130.65347222222</v>
      </c>
      <c r="D3542">
        <v>0</v>
      </c>
      <c r="E3542">
        <v>2</v>
      </c>
      <c r="F3542" t="s">
        <v>25</v>
      </c>
      <c r="G3542">
        <v>2</v>
      </c>
      <c r="H3542">
        <v>63.359380000000002</v>
      </c>
      <c r="I3542">
        <v>21.73047</v>
      </c>
      <c r="J3542">
        <v>1.1640630000000001</v>
      </c>
      <c r="K3542">
        <v>47.019530000000003</v>
      </c>
      <c r="L3542" s="3">
        <v>44130.404166666667</v>
      </c>
      <c r="M3542">
        <v>17.18</v>
      </c>
      <c r="N3542" t="s">
        <v>28</v>
      </c>
      <c r="P3542">
        <f>(C3542-Key!$B$1)*24</f>
        <v>0.63333333330228925</v>
      </c>
      <c r="Q3542">
        <f>(Key!$B$2-'17.1'!C3542)*24</f>
        <v>2.3166666667093523</v>
      </c>
      <c r="R3542" s="3">
        <f>C3542-(M3542-Key!$B$5)/(24*Key!$B$6)</f>
        <v>44130.639657407402</v>
      </c>
      <c r="S3542">
        <f>M3542-Key!$B$5</f>
        <v>14.92</v>
      </c>
      <c r="T3542" s="2">
        <f t="shared" si="275"/>
        <v>44129.652777777781</v>
      </c>
      <c r="U3542" t="str">
        <f t="shared" si="276"/>
        <v>10-25-2020 15:40</v>
      </c>
      <c r="V3542">
        <f>IFERROR(IF(W3542=Z3542,VLOOKUP($U3542,[1]C8842!$G$2:$M$145,3,FALSE),0),0)</f>
        <v>0</v>
      </c>
      <c r="W3542">
        <f>VLOOKUP(RIGHT($V$1,5),Key!$A$9:$B$14,2,FALSE)</f>
        <v>10.199999999999999</v>
      </c>
      <c r="X3542">
        <f t="shared" si="279"/>
        <v>0</v>
      </c>
      <c r="Y3542">
        <f>VLOOKUP(RIGHT($X$1,5),Key!$A$9:$B$14,2,FALSE)</f>
        <v>3.7</v>
      </c>
      <c r="Z3542">
        <f t="shared" si="277"/>
        <v>10.199999999999999</v>
      </c>
      <c r="AA3542">
        <f t="shared" si="278"/>
        <v>0</v>
      </c>
    </row>
    <row r="3543" spans="1:27" x14ac:dyDescent="0.3">
      <c r="A3543">
        <v>100067</v>
      </c>
      <c r="B3543">
        <v>230922</v>
      </c>
      <c r="C3543" s="3">
        <v>44130.65347222222</v>
      </c>
      <c r="D3543">
        <v>1</v>
      </c>
      <c r="E3543">
        <v>1</v>
      </c>
      <c r="F3543" t="s">
        <v>25</v>
      </c>
      <c r="G3543">
        <v>1</v>
      </c>
      <c r="H3543">
        <v>66.527339999999995</v>
      </c>
      <c r="I3543">
        <v>10.929690000000001</v>
      </c>
      <c r="J3543">
        <v>0.67578130000000003</v>
      </c>
      <c r="K3543">
        <v>60.023440000000001</v>
      </c>
      <c r="L3543" s="3">
        <v>44130.404166666667</v>
      </c>
      <c r="M3543">
        <v>17.18</v>
      </c>
      <c r="N3543" t="s">
        <v>28</v>
      </c>
      <c r="P3543">
        <f>(C3543-Key!$B$1)*24</f>
        <v>0.63333333330228925</v>
      </c>
      <c r="Q3543">
        <f>(Key!$B$2-'17.1'!C3543)*24</f>
        <v>2.3166666667093523</v>
      </c>
      <c r="R3543" s="3">
        <f>C3543-(M3543-Key!$B$5)/(24*Key!$B$6)</f>
        <v>44130.639657407402</v>
      </c>
      <c r="S3543">
        <f>M3543-Key!$B$5</f>
        <v>14.92</v>
      </c>
      <c r="T3543" s="2">
        <f t="shared" si="275"/>
        <v>44129.652777777781</v>
      </c>
      <c r="U3543" t="str">
        <f t="shared" si="276"/>
        <v>10-25-2020 15:40</v>
      </c>
      <c r="V3543">
        <f>IFERROR(IF(W3543=Z3543,VLOOKUP($U3543,[1]C8842!$G$2:$M$145,3,FALSE),0),0)</f>
        <v>0</v>
      </c>
      <c r="W3543">
        <f>VLOOKUP(RIGHT($V$1,5),Key!$A$9:$B$14,2,FALSE)</f>
        <v>10.199999999999999</v>
      </c>
      <c r="X3543">
        <f t="shared" si="279"/>
        <v>0</v>
      </c>
      <c r="Y3543">
        <f>VLOOKUP(RIGHT($X$1,5),Key!$A$9:$B$14,2,FALSE)</f>
        <v>3.7</v>
      </c>
      <c r="Z3543">
        <f t="shared" si="277"/>
        <v>10.199999999999999</v>
      </c>
      <c r="AA3543">
        <f t="shared" si="278"/>
        <v>0</v>
      </c>
    </row>
    <row r="3544" spans="1:27" x14ac:dyDescent="0.3">
      <c r="A3544">
        <v>100067</v>
      </c>
      <c r="B3544">
        <v>230922</v>
      </c>
      <c r="C3544" s="3">
        <v>44130.65347222222</v>
      </c>
      <c r="D3544">
        <v>2</v>
      </c>
      <c r="E3544">
        <v>1</v>
      </c>
      <c r="F3544" t="s">
        <v>26</v>
      </c>
      <c r="G3544">
        <v>1</v>
      </c>
      <c r="H3544">
        <v>65.929689999999994</v>
      </c>
      <c r="I3544">
        <v>15.933590000000001</v>
      </c>
      <c r="J3544">
        <v>0.8828125</v>
      </c>
      <c r="K3544">
        <v>81.035160000000005</v>
      </c>
      <c r="L3544" s="3">
        <v>44130.404166666667</v>
      </c>
      <c r="M3544">
        <v>17.18</v>
      </c>
      <c r="N3544" t="s">
        <v>28</v>
      </c>
      <c r="P3544">
        <f>(C3544-Key!$B$1)*24</f>
        <v>0.63333333330228925</v>
      </c>
      <c r="Q3544">
        <f>(Key!$B$2-'17.1'!C3544)*24</f>
        <v>2.3166666667093523</v>
      </c>
      <c r="R3544" s="3">
        <f>C3544-(M3544-Key!$B$5)/(24*Key!$B$6)</f>
        <v>44130.639657407402</v>
      </c>
      <c r="S3544">
        <f>M3544-Key!$B$5</f>
        <v>14.92</v>
      </c>
      <c r="T3544" s="2">
        <f t="shared" si="275"/>
        <v>44129.652777777781</v>
      </c>
      <c r="U3544" t="str">
        <f t="shared" si="276"/>
        <v>10-25-2020 15:40</v>
      </c>
      <c r="V3544">
        <f>IFERROR(IF(W3544=Z3544,VLOOKUP($U3544,[1]C8842!$G$2:$M$145,3,FALSE),0),0)</f>
        <v>0</v>
      </c>
      <c r="W3544">
        <f>VLOOKUP(RIGHT($V$1,5),Key!$A$9:$B$14,2,FALSE)</f>
        <v>10.199999999999999</v>
      </c>
      <c r="X3544">
        <f t="shared" si="279"/>
        <v>0</v>
      </c>
      <c r="Y3544">
        <f>VLOOKUP(RIGHT($X$1,5),Key!$A$9:$B$14,2,FALSE)</f>
        <v>3.7</v>
      </c>
      <c r="Z3544">
        <f t="shared" si="277"/>
        <v>10.199999999999999</v>
      </c>
      <c r="AA3544">
        <f t="shared" si="278"/>
        <v>0</v>
      </c>
    </row>
    <row r="3545" spans="1:27" x14ac:dyDescent="0.3">
      <c r="A3545">
        <v>100067</v>
      </c>
      <c r="B3545">
        <v>230922</v>
      </c>
      <c r="C3545" s="3">
        <v>44130.65347222222</v>
      </c>
      <c r="D3545">
        <v>0</v>
      </c>
      <c r="E3545">
        <v>2</v>
      </c>
      <c r="F3545" t="s">
        <v>25</v>
      </c>
      <c r="G3545">
        <v>3</v>
      </c>
      <c r="H3545">
        <v>69.898439999999994</v>
      </c>
      <c r="I3545">
        <v>49.683590000000002</v>
      </c>
      <c r="J3545">
        <v>2.1171880000000001</v>
      </c>
      <c r="K3545">
        <v>46.019530000000003</v>
      </c>
      <c r="L3545" s="3">
        <v>44130.404166666667</v>
      </c>
      <c r="M3545">
        <v>17.18</v>
      </c>
      <c r="N3545" t="s">
        <v>28</v>
      </c>
      <c r="P3545">
        <f>(C3545-Key!$B$1)*24</f>
        <v>0.63333333330228925</v>
      </c>
      <c r="Q3545">
        <f>(Key!$B$2-'17.1'!C3545)*24</f>
        <v>2.3166666667093523</v>
      </c>
      <c r="R3545" s="3">
        <f>C3545-(M3545-Key!$B$5)/(24*Key!$B$6)</f>
        <v>44130.639657407402</v>
      </c>
      <c r="S3545">
        <f>M3545-Key!$B$5</f>
        <v>14.92</v>
      </c>
      <c r="T3545" s="2">
        <f t="shared" si="275"/>
        <v>44129.652777777781</v>
      </c>
      <c r="U3545" t="str">
        <f t="shared" si="276"/>
        <v>10-25-2020 15:40</v>
      </c>
      <c r="V3545">
        <f>IFERROR(IF(W3545=Z3545,VLOOKUP($U3545,[1]C8842!$G$2:$M$145,3,FALSE),0),0)</f>
        <v>0</v>
      </c>
      <c r="W3545">
        <f>VLOOKUP(RIGHT($V$1,5),Key!$A$9:$B$14,2,FALSE)</f>
        <v>10.199999999999999</v>
      </c>
      <c r="X3545">
        <f t="shared" si="279"/>
        <v>0</v>
      </c>
      <c r="Y3545">
        <f>VLOOKUP(RIGHT($X$1,5),Key!$A$9:$B$14,2,FALSE)</f>
        <v>3.7</v>
      </c>
      <c r="Z3545">
        <f t="shared" si="277"/>
        <v>10.199999999999999</v>
      </c>
      <c r="AA3545">
        <f t="shared" si="278"/>
        <v>0</v>
      </c>
    </row>
    <row r="3546" spans="1:27" x14ac:dyDescent="0.3">
      <c r="A3546">
        <v>100067</v>
      </c>
      <c r="B3546">
        <v>230922</v>
      </c>
      <c r="C3546" s="3">
        <v>44130.65347222222</v>
      </c>
      <c r="D3546">
        <v>1</v>
      </c>
      <c r="E3546">
        <v>1</v>
      </c>
      <c r="F3546" t="s">
        <v>25</v>
      </c>
      <c r="G3546">
        <v>2</v>
      </c>
      <c r="H3546">
        <v>67.480469999999997</v>
      </c>
      <c r="I3546">
        <v>20.820309999999999</v>
      </c>
      <c r="J3546">
        <v>1.0546880000000001</v>
      </c>
      <c r="K3546">
        <v>58.023440000000001</v>
      </c>
      <c r="L3546" s="3">
        <v>44130.404166666667</v>
      </c>
      <c r="M3546">
        <v>17.18</v>
      </c>
      <c r="N3546" t="s">
        <v>28</v>
      </c>
      <c r="P3546">
        <f>(C3546-Key!$B$1)*24</f>
        <v>0.63333333330228925</v>
      </c>
      <c r="Q3546">
        <f>(Key!$B$2-'17.1'!C3546)*24</f>
        <v>2.3166666667093523</v>
      </c>
      <c r="R3546" s="3">
        <f>C3546-(M3546-Key!$B$5)/(24*Key!$B$6)</f>
        <v>44130.639657407402</v>
      </c>
      <c r="S3546">
        <f>M3546-Key!$B$5</f>
        <v>14.92</v>
      </c>
      <c r="T3546" s="2">
        <f t="shared" si="275"/>
        <v>44129.652777777781</v>
      </c>
      <c r="U3546" t="str">
        <f t="shared" si="276"/>
        <v>10-25-2020 15:40</v>
      </c>
      <c r="V3546">
        <f>IFERROR(IF(W3546=Z3546,VLOOKUP($U3546,[1]C8842!$G$2:$M$145,3,FALSE),0),0)</f>
        <v>0</v>
      </c>
      <c r="W3546">
        <f>VLOOKUP(RIGHT($V$1,5),Key!$A$9:$B$14,2,FALSE)</f>
        <v>10.199999999999999</v>
      </c>
      <c r="X3546">
        <f t="shared" si="279"/>
        <v>0</v>
      </c>
      <c r="Y3546">
        <f>VLOOKUP(RIGHT($X$1,5),Key!$A$9:$B$14,2,FALSE)</f>
        <v>3.7</v>
      </c>
      <c r="Z3546">
        <f t="shared" si="277"/>
        <v>10.199999999999999</v>
      </c>
      <c r="AA3546">
        <f t="shared" si="278"/>
        <v>0</v>
      </c>
    </row>
    <row r="3547" spans="1:27" x14ac:dyDescent="0.3">
      <c r="A3547">
        <v>100067</v>
      </c>
      <c r="B3547">
        <v>230922</v>
      </c>
      <c r="C3547" s="3">
        <v>44130.65347222222</v>
      </c>
      <c r="D3547">
        <v>1</v>
      </c>
      <c r="E3547">
        <v>1</v>
      </c>
      <c r="F3547" t="s">
        <v>25</v>
      </c>
      <c r="G3547">
        <v>1</v>
      </c>
      <c r="H3547">
        <v>68.195310000000006</v>
      </c>
      <c r="I3547">
        <v>13.773440000000001</v>
      </c>
      <c r="J3547">
        <v>0.76953130000000003</v>
      </c>
      <c r="K3547">
        <v>60.023440000000001</v>
      </c>
      <c r="L3547" s="3">
        <v>44130.404166666667</v>
      </c>
      <c r="M3547">
        <v>17.18</v>
      </c>
      <c r="N3547" t="s">
        <v>28</v>
      </c>
      <c r="P3547">
        <f>(C3547-Key!$B$1)*24</f>
        <v>0.63333333330228925</v>
      </c>
      <c r="Q3547">
        <f>(Key!$B$2-'17.1'!C3547)*24</f>
        <v>2.3166666667093523</v>
      </c>
      <c r="R3547" s="3">
        <f>C3547-(M3547-Key!$B$5)/(24*Key!$B$6)</f>
        <v>44130.639657407402</v>
      </c>
      <c r="S3547">
        <f>M3547-Key!$B$5</f>
        <v>14.92</v>
      </c>
      <c r="T3547" s="2">
        <f t="shared" si="275"/>
        <v>44129.652777777781</v>
      </c>
      <c r="U3547" t="str">
        <f t="shared" si="276"/>
        <v>10-25-2020 15:40</v>
      </c>
      <c r="V3547">
        <f>IFERROR(IF(W3547=Z3547,VLOOKUP($U3547,[1]C8842!$G$2:$M$145,3,FALSE),0),0)</f>
        <v>0</v>
      </c>
      <c r="W3547">
        <f>VLOOKUP(RIGHT($V$1,5),Key!$A$9:$B$14,2,FALSE)</f>
        <v>10.199999999999999</v>
      </c>
      <c r="X3547">
        <f t="shared" si="279"/>
        <v>0</v>
      </c>
      <c r="Y3547">
        <f>VLOOKUP(RIGHT($X$1,5),Key!$A$9:$B$14,2,FALSE)</f>
        <v>3.7</v>
      </c>
      <c r="Z3547">
        <f t="shared" si="277"/>
        <v>10.199999999999999</v>
      </c>
      <c r="AA3547">
        <f t="shared" si="278"/>
        <v>0</v>
      </c>
    </row>
    <row r="3548" spans="1:27" x14ac:dyDescent="0.3">
      <c r="A3548">
        <v>100067</v>
      </c>
      <c r="B3548">
        <v>230922</v>
      </c>
      <c r="C3548" s="3">
        <v>44130.65347222222</v>
      </c>
      <c r="D3548">
        <v>0</v>
      </c>
      <c r="E3548">
        <v>2</v>
      </c>
      <c r="F3548" t="s">
        <v>25</v>
      </c>
      <c r="G3548">
        <v>1</v>
      </c>
      <c r="H3548">
        <v>61.617190000000001</v>
      </c>
      <c r="I3548">
        <v>17.320309999999999</v>
      </c>
      <c r="J3548">
        <v>1.003906</v>
      </c>
      <c r="K3548">
        <v>46.019530000000003</v>
      </c>
      <c r="L3548" s="3">
        <v>44130.404166666667</v>
      </c>
      <c r="M3548">
        <v>17.18</v>
      </c>
      <c r="N3548" t="s">
        <v>28</v>
      </c>
      <c r="P3548">
        <f>(C3548-Key!$B$1)*24</f>
        <v>0.63333333330228925</v>
      </c>
      <c r="Q3548">
        <f>(Key!$B$2-'17.1'!C3548)*24</f>
        <v>2.3166666667093523</v>
      </c>
      <c r="R3548" s="3">
        <f>C3548-(M3548-Key!$B$5)/(24*Key!$B$6)</f>
        <v>44130.639657407402</v>
      </c>
      <c r="S3548">
        <f>M3548-Key!$B$5</f>
        <v>14.92</v>
      </c>
      <c r="T3548" s="2">
        <f t="shared" si="275"/>
        <v>44129.652777777781</v>
      </c>
      <c r="U3548" t="str">
        <f t="shared" si="276"/>
        <v>10-25-2020 15:40</v>
      </c>
      <c r="V3548">
        <f>IFERROR(IF(W3548=Z3548,VLOOKUP($U3548,[1]C8842!$G$2:$M$145,3,FALSE),0),0)</f>
        <v>0</v>
      </c>
      <c r="W3548">
        <f>VLOOKUP(RIGHT($V$1,5),Key!$A$9:$B$14,2,FALSE)</f>
        <v>10.199999999999999</v>
      </c>
      <c r="X3548">
        <f t="shared" si="279"/>
        <v>0</v>
      </c>
      <c r="Y3548">
        <f>VLOOKUP(RIGHT($X$1,5),Key!$A$9:$B$14,2,FALSE)</f>
        <v>3.7</v>
      </c>
      <c r="Z3548">
        <f t="shared" si="277"/>
        <v>10.199999999999999</v>
      </c>
      <c r="AA3548">
        <f t="shared" si="278"/>
        <v>0</v>
      </c>
    </row>
    <row r="3549" spans="1:27" x14ac:dyDescent="0.3">
      <c r="A3549">
        <v>100067</v>
      </c>
      <c r="B3549">
        <v>230922</v>
      </c>
      <c r="C3549" s="3">
        <v>44130.65347222222</v>
      </c>
      <c r="D3549">
        <v>3</v>
      </c>
      <c r="E3549">
        <v>2</v>
      </c>
      <c r="F3549" t="s">
        <v>26</v>
      </c>
      <c r="G3549">
        <v>4</v>
      </c>
      <c r="H3549">
        <v>59.921880000000002</v>
      </c>
      <c r="I3549">
        <v>70.15625</v>
      </c>
      <c r="J3549">
        <v>3.3828130000000001</v>
      </c>
      <c r="K3549">
        <v>94.039060000000006</v>
      </c>
      <c r="L3549" s="3">
        <v>44130.404166666667</v>
      </c>
      <c r="M3549">
        <v>17.18</v>
      </c>
      <c r="N3549" t="s">
        <v>28</v>
      </c>
      <c r="P3549">
        <f>(C3549-Key!$B$1)*24</f>
        <v>0.63333333330228925</v>
      </c>
      <c r="Q3549">
        <f>(Key!$B$2-'17.1'!C3549)*24</f>
        <v>2.3166666667093523</v>
      </c>
      <c r="R3549" s="3">
        <f>C3549-(M3549-Key!$B$5)/(24*Key!$B$6)</f>
        <v>44130.639657407402</v>
      </c>
      <c r="S3549">
        <f>M3549-Key!$B$5</f>
        <v>14.92</v>
      </c>
      <c r="T3549" s="2">
        <f t="shared" si="275"/>
        <v>44129.652777777781</v>
      </c>
      <c r="U3549" t="str">
        <f t="shared" si="276"/>
        <v>10-25-2020 15:40</v>
      </c>
      <c r="V3549">
        <f>IFERROR(IF(W3549=Z3549,VLOOKUP($U3549,[1]C8842!$G$2:$M$145,3,FALSE),0),0)</f>
        <v>0</v>
      </c>
      <c r="W3549">
        <f>VLOOKUP(RIGHT($V$1,5),Key!$A$9:$B$14,2,FALSE)</f>
        <v>10.199999999999999</v>
      </c>
      <c r="X3549">
        <f t="shared" si="279"/>
        <v>0</v>
      </c>
      <c r="Y3549">
        <f>VLOOKUP(RIGHT($X$1,5),Key!$A$9:$B$14,2,FALSE)</f>
        <v>3.7</v>
      </c>
      <c r="Z3549">
        <f t="shared" si="277"/>
        <v>10.199999999999999</v>
      </c>
      <c r="AA3549">
        <f t="shared" si="278"/>
        <v>0</v>
      </c>
    </row>
    <row r="3550" spans="1:27" x14ac:dyDescent="0.3">
      <c r="A3550">
        <v>100067</v>
      </c>
      <c r="B3550">
        <v>230922</v>
      </c>
      <c r="C3550" s="3">
        <v>44130.65347222222</v>
      </c>
      <c r="D3550">
        <v>0</v>
      </c>
      <c r="E3550">
        <v>2</v>
      </c>
      <c r="F3550" t="s">
        <v>25</v>
      </c>
      <c r="G3550">
        <v>3</v>
      </c>
      <c r="H3550">
        <v>59.800780000000003</v>
      </c>
      <c r="I3550">
        <v>42.71875</v>
      </c>
      <c r="J3550">
        <v>2.1679689999999998</v>
      </c>
      <c r="K3550">
        <v>47.019530000000003</v>
      </c>
      <c r="L3550" s="3">
        <v>44130.404166666667</v>
      </c>
      <c r="M3550">
        <v>17.18</v>
      </c>
      <c r="N3550" t="s">
        <v>28</v>
      </c>
      <c r="P3550">
        <f>(C3550-Key!$B$1)*24</f>
        <v>0.63333333330228925</v>
      </c>
      <c r="Q3550">
        <f>(Key!$B$2-'17.1'!C3550)*24</f>
        <v>2.3166666667093523</v>
      </c>
      <c r="R3550" s="3">
        <f>C3550-(M3550-Key!$B$5)/(24*Key!$B$6)</f>
        <v>44130.639657407402</v>
      </c>
      <c r="S3550">
        <f>M3550-Key!$B$5</f>
        <v>14.92</v>
      </c>
      <c r="T3550" s="2">
        <f t="shared" si="275"/>
        <v>44129.652777777781</v>
      </c>
      <c r="U3550" t="str">
        <f t="shared" si="276"/>
        <v>10-25-2020 15:40</v>
      </c>
      <c r="V3550">
        <f>IFERROR(IF(W3550=Z3550,VLOOKUP($U3550,[1]C8842!$G$2:$M$145,3,FALSE),0),0)</f>
        <v>0</v>
      </c>
      <c r="W3550">
        <f>VLOOKUP(RIGHT($V$1,5),Key!$A$9:$B$14,2,FALSE)</f>
        <v>10.199999999999999</v>
      </c>
      <c r="X3550">
        <f t="shared" si="279"/>
        <v>0</v>
      </c>
      <c r="Y3550">
        <f>VLOOKUP(RIGHT($X$1,5),Key!$A$9:$B$14,2,FALSE)</f>
        <v>3.7</v>
      </c>
      <c r="Z3550">
        <f t="shared" si="277"/>
        <v>10.199999999999999</v>
      </c>
      <c r="AA3550">
        <f t="shared" si="278"/>
        <v>0</v>
      </c>
    </row>
    <row r="3551" spans="1:27" x14ac:dyDescent="0.3">
      <c r="A3551">
        <v>100067</v>
      </c>
      <c r="B3551">
        <v>230922</v>
      </c>
      <c r="C3551" s="3">
        <v>44130.65347222222</v>
      </c>
      <c r="D3551">
        <v>3</v>
      </c>
      <c r="E3551">
        <v>2</v>
      </c>
      <c r="F3551" t="s">
        <v>26</v>
      </c>
      <c r="G3551">
        <v>4</v>
      </c>
      <c r="H3551">
        <v>68.277339999999995</v>
      </c>
      <c r="I3551">
        <v>57.140630000000002</v>
      </c>
      <c r="J3551">
        <v>2.4609380000000001</v>
      </c>
      <c r="K3551">
        <v>92.039060000000006</v>
      </c>
      <c r="L3551" s="3">
        <v>44130.404166666667</v>
      </c>
      <c r="M3551">
        <v>17.18</v>
      </c>
      <c r="N3551" t="s">
        <v>28</v>
      </c>
      <c r="P3551">
        <f>(C3551-Key!$B$1)*24</f>
        <v>0.63333333330228925</v>
      </c>
      <c r="Q3551">
        <f>(Key!$B$2-'17.1'!C3551)*24</f>
        <v>2.3166666667093523</v>
      </c>
      <c r="R3551" s="3">
        <f>C3551-(M3551-Key!$B$5)/(24*Key!$B$6)</f>
        <v>44130.639657407402</v>
      </c>
      <c r="S3551">
        <f>M3551-Key!$B$5</f>
        <v>14.92</v>
      </c>
      <c r="T3551" s="2">
        <f t="shared" si="275"/>
        <v>44129.652777777781</v>
      </c>
      <c r="U3551" t="str">
        <f t="shared" si="276"/>
        <v>10-25-2020 15:40</v>
      </c>
      <c r="V3551">
        <f>IFERROR(IF(W3551=Z3551,VLOOKUP($U3551,[1]C8842!$G$2:$M$145,3,FALSE),0),0)</f>
        <v>0</v>
      </c>
      <c r="W3551">
        <f>VLOOKUP(RIGHT($V$1,5),Key!$A$9:$B$14,2,FALSE)</f>
        <v>10.199999999999999</v>
      </c>
      <c r="X3551">
        <f t="shared" si="279"/>
        <v>0</v>
      </c>
      <c r="Y3551">
        <f>VLOOKUP(RIGHT($X$1,5),Key!$A$9:$B$14,2,FALSE)</f>
        <v>3.7</v>
      </c>
      <c r="Z3551">
        <f t="shared" si="277"/>
        <v>10.199999999999999</v>
      </c>
      <c r="AA3551">
        <f t="shared" si="278"/>
        <v>0</v>
      </c>
    </row>
    <row r="3552" spans="1:27" x14ac:dyDescent="0.3">
      <c r="A3552">
        <v>100067</v>
      </c>
      <c r="B3552">
        <v>230922</v>
      </c>
      <c r="C3552" s="3">
        <v>44130.654166666667</v>
      </c>
      <c r="D3552">
        <v>3</v>
      </c>
      <c r="E3552">
        <v>2</v>
      </c>
      <c r="F3552" t="s">
        <v>26</v>
      </c>
      <c r="G3552">
        <v>4</v>
      </c>
      <c r="H3552">
        <v>66.324219999999997</v>
      </c>
      <c r="I3552">
        <v>77.769530000000003</v>
      </c>
      <c r="J3552">
        <v>3.359375</v>
      </c>
      <c r="K3552">
        <v>93.039060000000006</v>
      </c>
      <c r="L3552" s="3">
        <v>44130.404166666667</v>
      </c>
      <c r="M3552">
        <v>17.18</v>
      </c>
      <c r="N3552" t="s">
        <v>28</v>
      </c>
      <c r="P3552">
        <f>(C3552-Key!$B$1)*24</f>
        <v>0.65000000002328306</v>
      </c>
      <c r="Q3552">
        <f>(Key!$B$2-'17.1'!C3552)*24</f>
        <v>2.2999999999883585</v>
      </c>
      <c r="R3552" s="3">
        <f>C3552-(M3552-Key!$B$5)/(24*Key!$B$6)</f>
        <v>44130.640351851849</v>
      </c>
      <c r="S3552">
        <f>M3552-Key!$B$5</f>
        <v>14.92</v>
      </c>
      <c r="T3552" s="2">
        <f t="shared" si="275"/>
        <v>44129.652777777781</v>
      </c>
      <c r="U3552" t="str">
        <f t="shared" si="276"/>
        <v>10-25-2020 15:40</v>
      </c>
      <c r="V3552">
        <f>IFERROR(IF(W3552=Z3552,VLOOKUP($U3552,[1]C8842!$G$2:$M$145,3,FALSE),0),0)</f>
        <v>0</v>
      </c>
      <c r="W3552">
        <f>VLOOKUP(RIGHT($V$1,5),Key!$A$9:$B$14,2,FALSE)</f>
        <v>10.199999999999999</v>
      </c>
      <c r="X3552">
        <f t="shared" si="279"/>
        <v>0</v>
      </c>
      <c r="Y3552">
        <f>VLOOKUP(RIGHT($X$1,5),Key!$A$9:$B$14,2,FALSE)</f>
        <v>3.7</v>
      </c>
      <c r="Z3552">
        <f t="shared" si="277"/>
        <v>10.199999999999999</v>
      </c>
      <c r="AA3552">
        <f t="shared" si="278"/>
        <v>0</v>
      </c>
    </row>
    <row r="3553" spans="1:27" x14ac:dyDescent="0.3">
      <c r="A3553">
        <v>100067</v>
      </c>
      <c r="B3553">
        <v>230922</v>
      </c>
      <c r="C3553" s="3">
        <v>44130.654166666667</v>
      </c>
      <c r="D3553">
        <v>1</v>
      </c>
      <c r="E3553">
        <v>1</v>
      </c>
      <c r="F3553" t="s">
        <v>25</v>
      </c>
      <c r="G3553">
        <v>1</v>
      </c>
      <c r="H3553">
        <v>59.605469999999997</v>
      </c>
      <c r="I3553">
        <v>16.097660000000001</v>
      </c>
      <c r="J3553">
        <v>0.984375</v>
      </c>
      <c r="K3553">
        <v>58.023440000000001</v>
      </c>
      <c r="L3553" s="3">
        <v>44130.408333333333</v>
      </c>
      <c r="M3553">
        <v>17.18</v>
      </c>
      <c r="N3553" t="s">
        <v>28</v>
      </c>
      <c r="P3553">
        <f>(C3553-Key!$B$1)*24</f>
        <v>0.65000000002328306</v>
      </c>
      <c r="Q3553">
        <f>(Key!$B$2-'17.1'!C3553)*24</f>
        <v>2.2999999999883585</v>
      </c>
      <c r="R3553" s="3">
        <f>C3553-(M3553-Key!$B$5)/(24*Key!$B$6)</f>
        <v>44130.640351851849</v>
      </c>
      <c r="S3553">
        <f>M3553-Key!$B$5</f>
        <v>14.92</v>
      </c>
      <c r="T3553" s="2">
        <f t="shared" si="275"/>
        <v>44129.652777777781</v>
      </c>
      <c r="U3553" t="str">
        <f t="shared" si="276"/>
        <v>10-25-2020 15:40</v>
      </c>
      <c r="V3553">
        <f>IFERROR(IF(W3553=Z3553,VLOOKUP($U3553,[1]C8842!$G$2:$M$145,3,FALSE),0),0)</f>
        <v>0</v>
      </c>
      <c r="W3553">
        <f>VLOOKUP(RIGHT($V$1,5),Key!$A$9:$B$14,2,FALSE)</f>
        <v>10.199999999999999</v>
      </c>
      <c r="X3553">
        <f t="shared" si="279"/>
        <v>0</v>
      </c>
      <c r="Y3553">
        <f>VLOOKUP(RIGHT($X$1,5),Key!$A$9:$B$14,2,FALSE)</f>
        <v>3.7</v>
      </c>
      <c r="Z3553">
        <f t="shared" si="277"/>
        <v>10.199999999999999</v>
      </c>
      <c r="AA3553">
        <f t="shared" si="278"/>
        <v>0</v>
      </c>
    </row>
    <row r="3554" spans="1:27" x14ac:dyDescent="0.3">
      <c r="A3554">
        <v>100067</v>
      </c>
      <c r="B3554">
        <v>230922</v>
      </c>
      <c r="C3554" s="3">
        <v>44130.654166666667</v>
      </c>
      <c r="D3554">
        <v>0</v>
      </c>
      <c r="E3554">
        <v>2</v>
      </c>
      <c r="F3554" t="s">
        <v>25</v>
      </c>
      <c r="G3554">
        <v>1</v>
      </c>
      <c r="H3554">
        <v>67.613280000000003</v>
      </c>
      <c r="I3554">
        <v>14.871090000000001</v>
      </c>
      <c r="J3554">
        <v>0.8203125</v>
      </c>
      <c r="K3554">
        <v>46.019530000000003</v>
      </c>
      <c r="L3554" s="3">
        <v>44130.408333333333</v>
      </c>
      <c r="M3554">
        <v>17.18</v>
      </c>
      <c r="N3554" t="s">
        <v>28</v>
      </c>
      <c r="P3554">
        <f>(C3554-Key!$B$1)*24</f>
        <v>0.65000000002328306</v>
      </c>
      <c r="Q3554">
        <f>(Key!$B$2-'17.1'!C3554)*24</f>
        <v>2.2999999999883585</v>
      </c>
      <c r="R3554" s="3">
        <f>C3554-(M3554-Key!$B$5)/(24*Key!$B$6)</f>
        <v>44130.640351851849</v>
      </c>
      <c r="S3554">
        <f>M3554-Key!$B$5</f>
        <v>14.92</v>
      </c>
      <c r="T3554" s="2">
        <f t="shared" si="275"/>
        <v>44129.652777777781</v>
      </c>
      <c r="U3554" t="str">
        <f t="shared" si="276"/>
        <v>10-25-2020 15:40</v>
      </c>
      <c r="V3554">
        <f>IFERROR(IF(W3554=Z3554,VLOOKUP($U3554,[1]C8842!$G$2:$M$145,3,FALSE),0),0)</f>
        <v>0</v>
      </c>
      <c r="W3554">
        <f>VLOOKUP(RIGHT($V$1,5),Key!$A$9:$B$14,2,FALSE)</f>
        <v>10.199999999999999</v>
      </c>
      <c r="X3554">
        <f t="shared" si="279"/>
        <v>0</v>
      </c>
      <c r="Y3554">
        <f>VLOOKUP(RIGHT($X$1,5),Key!$A$9:$B$14,2,FALSE)</f>
        <v>3.7</v>
      </c>
      <c r="Z3554">
        <f t="shared" si="277"/>
        <v>10.199999999999999</v>
      </c>
      <c r="AA3554">
        <f t="shared" si="278"/>
        <v>0</v>
      </c>
    </row>
    <row r="3555" spans="1:27" x14ac:dyDescent="0.3">
      <c r="A3555">
        <v>100067</v>
      </c>
      <c r="B3555">
        <v>230922</v>
      </c>
      <c r="C3555" s="3">
        <v>44130.654166666667</v>
      </c>
      <c r="D3555">
        <v>1</v>
      </c>
      <c r="E3555">
        <v>1</v>
      </c>
      <c r="F3555" t="s">
        <v>25</v>
      </c>
      <c r="G3555">
        <v>2</v>
      </c>
      <c r="H3555">
        <v>73.066410000000005</v>
      </c>
      <c r="I3555">
        <v>20.617190000000001</v>
      </c>
      <c r="J3555">
        <v>0.96875</v>
      </c>
      <c r="K3555">
        <v>58.023440000000001</v>
      </c>
      <c r="L3555" s="3">
        <v>44130.408333333333</v>
      </c>
      <c r="M3555">
        <v>17.18</v>
      </c>
      <c r="N3555" t="s">
        <v>28</v>
      </c>
      <c r="P3555">
        <f>(C3555-Key!$B$1)*24</f>
        <v>0.65000000002328306</v>
      </c>
      <c r="Q3555">
        <f>(Key!$B$2-'17.1'!C3555)*24</f>
        <v>2.2999999999883585</v>
      </c>
      <c r="R3555" s="3">
        <f>C3555-(M3555-Key!$B$5)/(24*Key!$B$6)</f>
        <v>44130.640351851849</v>
      </c>
      <c r="S3555">
        <f>M3555-Key!$B$5</f>
        <v>14.92</v>
      </c>
      <c r="T3555" s="2">
        <f t="shared" si="275"/>
        <v>44129.652777777781</v>
      </c>
      <c r="U3555" t="str">
        <f t="shared" si="276"/>
        <v>10-25-2020 15:40</v>
      </c>
      <c r="V3555">
        <f>IFERROR(IF(W3555=Z3555,VLOOKUP($U3555,[1]C8842!$G$2:$M$145,3,FALSE),0),0)</f>
        <v>0</v>
      </c>
      <c r="W3555">
        <f>VLOOKUP(RIGHT($V$1,5),Key!$A$9:$B$14,2,FALSE)</f>
        <v>10.199999999999999</v>
      </c>
      <c r="X3555">
        <f t="shared" si="279"/>
        <v>0</v>
      </c>
      <c r="Y3555">
        <f>VLOOKUP(RIGHT($X$1,5),Key!$A$9:$B$14,2,FALSE)</f>
        <v>3.7</v>
      </c>
      <c r="Z3555">
        <f t="shared" si="277"/>
        <v>10.199999999999999</v>
      </c>
      <c r="AA3555">
        <f t="shared" si="278"/>
        <v>0</v>
      </c>
    </row>
    <row r="3556" spans="1:27" x14ac:dyDescent="0.3">
      <c r="A3556">
        <v>100067</v>
      </c>
      <c r="B3556">
        <v>230922</v>
      </c>
      <c r="C3556" s="3">
        <v>44130.654166666667</v>
      </c>
      <c r="D3556">
        <v>3</v>
      </c>
      <c r="E3556">
        <v>2</v>
      </c>
      <c r="F3556" t="s">
        <v>26</v>
      </c>
      <c r="G3556">
        <v>2</v>
      </c>
      <c r="H3556">
        <v>73.277339999999995</v>
      </c>
      <c r="I3556">
        <v>21.0625</v>
      </c>
      <c r="J3556">
        <v>0.98046880000000003</v>
      </c>
      <c r="K3556">
        <v>96.039060000000006</v>
      </c>
      <c r="L3556" s="3">
        <v>44130.408333333333</v>
      </c>
      <c r="M3556">
        <v>17.18</v>
      </c>
      <c r="N3556" t="s">
        <v>28</v>
      </c>
      <c r="P3556">
        <f>(C3556-Key!$B$1)*24</f>
        <v>0.65000000002328306</v>
      </c>
      <c r="Q3556">
        <f>(Key!$B$2-'17.1'!C3556)*24</f>
        <v>2.2999999999883585</v>
      </c>
      <c r="R3556" s="3">
        <f>C3556-(M3556-Key!$B$5)/(24*Key!$B$6)</f>
        <v>44130.640351851849</v>
      </c>
      <c r="S3556">
        <f>M3556-Key!$B$5</f>
        <v>14.92</v>
      </c>
      <c r="T3556" s="2">
        <f t="shared" si="275"/>
        <v>44129.652777777781</v>
      </c>
      <c r="U3556" t="str">
        <f t="shared" si="276"/>
        <v>10-25-2020 15:40</v>
      </c>
      <c r="V3556">
        <f>IFERROR(IF(W3556=Z3556,VLOOKUP($U3556,[1]C8842!$G$2:$M$145,3,FALSE),0),0)</f>
        <v>0</v>
      </c>
      <c r="W3556">
        <f>VLOOKUP(RIGHT($V$1,5),Key!$A$9:$B$14,2,FALSE)</f>
        <v>10.199999999999999</v>
      </c>
      <c r="X3556">
        <f t="shared" si="279"/>
        <v>0</v>
      </c>
      <c r="Y3556">
        <f>VLOOKUP(RIGHT($X$1,5),Key!$A$9:$B$14,2,FALSE)</f>
        <v>3.7</v>
      </c>
      <c r="Z3556">
        <f t="shared" si="277"/>
        <v>10.199999999999999</v>
      </c>
      <c r="AA3556">
        <f t="shared" si="278"/>
        <v>0</v>
      </c>
    </row>
    <row r="3557" spans="1:27" x14ac:dyDescent="0.3">
      <c r="A3557">
        <v>100067</v>
      </c>
      <c r="B3557">
        <v>230922</v>
      </c>
      <c r="C3557" s="3">
        <v>44130.654166666667</v>
      </c>
      <c r="D3557">
        <v>2</v>
      </c>
      <c r="E3557">
        <v>1</v>
      </c>
      <c r="F3557" t="s">
        <v>26</v>
      </c>
      <c r="G3557">
        <v>2</v>
      </c>
      <c r="H3557">
        <v>75.796880000000002</v>
      </c>
      <c r="I3557">
        <v>20.453130000000002</v>
      </c>
      <c r="J3557">
        <v>0.92578130000000003</v>
      </c>
      <c r="K3557">
        <v>80.03125</v>
      </c>
      <c r="L3557" s="3">
        <v>44130.408333333333</v>
      </c>
      <c r="M3557">
        <v>17.18</v>
      </c>
      <c r="N3557" t="s">
        <v>28</v>
      </c>
      <c r="P3557">
        <f>(C3557-Key!$B$1)*24</f>
        <v>0.65000000002328306</v>
      </c>
      <c r="Q3557">
        <f>(Key!$B$2-'17.1'!C3557)*24</f>
        <v>2.2999999999883585</v>
      </c>
      <c r="R3557" s="3">
        <f>C3557-(M3557-Key!$B$5)/(24*Key!$B$6)</f>
        <v>44130.640351851849</v>
      </c>
      <c r="S3557">
        <f>M3557-Key!$B$5</f>
        <v>14.92</v>
      </c>
      <c r="T3557" s="2">
        <f t="shared" si="275"/>
        <v>44129.652777777781</v>
      </c>
      <c r="U3557" t="str">
        <f t="shared" si="276"/>
        <v>10-25-2020 15:40</v>
      </c>
      <c r="V3557">
        <f>IFERROR(IF(W3557=Z3557,VLOOKUP($U3557,[1]C8842!$G$2:$M$145,3,FALSE),0),0)</f>
        <v>0</v>
      </c>
      <c r="W3557">
        <f>VLOOKUP(RIGHT($V$1,5),Key!$A$9:$B$14,2,FALSE)</f>
        <v>10.199999999999999</v>
      </c>
      <c r="X3557">
        <f t="shared" si="279"/>
        <v>0</v>
      </c>
      <c r="Y3557">
        <f>VLOOKUP(RIGHT($X$1,5),Key!$A$9:$B$14,2,FALSE)</f>
        <v>3.7</v>
      </c>
      <c r="Z3557">
        <f t="shared" si="277"/>
        <v>10.199999999999999</v>
      </c>
      <c r="AA3557">
        <f t="shared" si="278"/>
        <v>0</v>
      </c>
    </row>
    <row r="3558" spans="1:27" x14ac:dyDescent="0.3">
      <c r="A3558">
        <v>100067</v>
      </c>
      <c r="B3558">
        <v>230922</v>
      </c>
      <c r="C3558" s="3">
        <v>44130.654166666667</v>
      </c>
      <c r="D3558">
        <v>1</v>
      </c>
      <c r="E3558">
        <v>1</v>
      </c>
      <c r="F3558" t="s">
        <v>25</v>
      </c>
      <c r="G3558">
        <v>1</v>
      </c>
      <c r="H3558">
        <v>66.871089999999995</v>
      </c>
      <c r="I3558">
        <v>13.04297</v>
      </c>
      <c r="J3558">
        <v>0.75390630000000003</v>
      </c>
      <c r="K3558">
        <v>56.023440000000001</v>
      </c>
      <c r="L3558" s="3">
        <v>44130.408333333333</v>
      </c>
      <c r="M3558">
        <v>17.18</v>
      </c>
      <c r="N3558" t="s">
        <v>28</v>
      </c>
      <c r="P3558">
        <f>(C3558-Key!$B$1)*24</f>
        <v>0.65000000002328306</v>
      </c>
      <c r="Q3558">
        <f>(Key!$B$2-'17.1'!C3558)*24</f>
        <v>2.2999999999883585</v>
      </c>
      <c r="R3558" s="3">
        <f>C3558-(M3558-Key!$B$5)/(24*Key!$B$6)</f>
        <v>44130.640351851849</v>
      </c>
      <c r="S3558">
        <f>M3558-Key!$B$5</f>
        <v>14.92</v>
      </c>
      <c r="T3558" s="2">
        <f t="shared" si="275"/>
        <v>44129.652777777781</v>
      </c>
      <c r="U3558" t="str">
        <f t="shared" si="276"/>
        <v>10-25-2020 15:40</v>
      </c>
      <c r="V3558">
        <f>IFERROR(IF(W3558=Z3558,VLOOKUP($U3558,[1]C8842!$G$2:$M$145,3,FALSE),0),0)</f>
        <v>0</v>
      </c>
      <c r="W3558">
        <f>VLOOKUP(RIGHT($V$1,5),Key!$A$9:$B$14,2,FALSE)</f>
        <v>10.199999999999999</v>
      </c>
      <c r="X3558">
        <f t="shared" si="279"/>
        <v>0</v>
      </c>
      <c r="Y3558">
        <f>VLOOKUP(RIGHT($X$1,5),Key!$A$9:$B$14,2,FALSE)</f>
        <v>3.7</v>
      </c>
      <c r="Z3558">
        <f t="shared" si="277"/>
        <v>10.199999999999999</v>
      </c>
      <c r="AA3558">
        <f t="shared" si="278"/>
        <v>0</v>
      </c>
    </row>
    <row r="3559" spans="1:27" x14ac:dyDescent="0.3">
      <c r="A3559">
        <v>100067</v>
      </c>
      <c r="B3559">
        <v>230922</v>
      </c>
      <c r="C3559" s="3">
        <v>44130.654166666667</v>
      </c>
      <c r="D3559">
        <v>1</v>
      </c>
      <c r="E3559">
        <v>1</v>
      </c>
      <c r="F3559" t="s">
        <v>25</v>
      </c>
      <c r="G3559">
        <v>2</v>
      </c>
      <c r="H3559">
        <v>66.1875</v>
      </c>
      <c r="I3559">
        <v>20.652339999999999</v>
      </c>
      <c r="J3559">
        <v>1.0703130000000001</v>
      </c>
      <c r="K3559">
        <v>58.023440000000001</v>
      </c>
      <c r="L3559" s="3">
        <v>44130.408333333333</v>
      </c>
      <c r="M3559">
        <v>17.18</v>
      </c>
      <c r="N3559" t="s">
        <v>28</v>
      </c>
      <c r="P3559">
        <f>(C3559-Key!$B$1)*24</f>
        <v>0.65000000002328306</v>
      </c>
      <c r="Q3559">
        <f>(Key!$B$2-'17.1'!C3559)*24</f>
        <v>2.2999999999883585</v>
      </c>
      <c r="R3559" s="3">
        <f>C3559-(M3559-Key!$B$5)/(24*Key!$B$6)</f>
        <v>44130.640351851849</v>
      </c>
      <c r="S3559">
        <f>M3559-Key!$B$5</f>
        <v>14.92</v>
      </c>
      <c r="T3559" s="2">
        <f t="shared" si="275"/>
        <v>44129.652777777781</v>
      </c>
      <c r="U3559" t="str">
        <f t="shared" si="276"/>
        <v>10-25-2020 15:40</v>
      </c>
      <c r="V3559">
        <f>IFERROR(IF(W3559=Z3559,VLOOKUP($U3559,[1]C8842!$G$2:$M$145,3,FALSE),0),0)</f>
        <v>0</v>
      </c>
      <c r="W3559">
        <f>VLOOKUP(RIGHT($V$1,5),Key!$A$9:$B$14,2,FALSE)</f>
        <v>10.199999999999999</v>
      </c>
      <c r="X3559">
        <f t="shared" si="279"/>
        <v>0</v>
      </c>
      <c r="Y3559">
        <f>VLOOKUP(RIGHT($X$1,5),Key!$A$9:$B$14,2,FALSE)</f>
        <v>3.7</v>
      </c>
      <c r="Z3559">
        <f t="shared" si="277"/>
        <v>10.199999999999999</v>
      </c>
      <c r="AA3559">
        <f t="shared" si="278"/>
        <v>0</v>
      </c>
    </row>
    <row r="3560" spans="1:27" x14ac:dyDescent="0.3">
      <c r="A3560">
        <v>100067</v>
      </c>
      <c r="B3560">
        <v>230922</v>
      </c>
      <c r="C3560" s="3">
        <v>44130.654166666667</v>
      </c>
      <c r="D3560">
        <v>2</v>
      </c>
      <c r="E3560">
        <v>1</v>
      </c>
      <c r="F3560" t="s">
        <v>26</v>
      </c>
      <c r="G3560">
        <v>1</v>
      </c>
      <c r="H3560">
        <v>75.832030000000003</v>
      </c>
      <c r="I3560">
        <v>15.625</v>
      </c>
      <c r="J3560">
        <v>0.7578125</v>
      </c>
      <c r="K3560">
        <v>81.035160000000005</v>
      </c>
      <c r="L3560" s="3">
        <v>44130.408333333333</v>
      </c>
      <c r="M3560">
        <v>17.18</v>
      </c>
      <c r="N3560" t="s">
        <v>28</v>
      </c>
      <c r="P3560">
        <f>(C3560-Key!$B$1)*24</f>
        <v>0.65000000002328306</v>
      </c>
      <c r="Q3560">
        <f>(Key!$B$2-'17.1'!C3560)*24</f>
        <v>2.2999999999883585</v>
      </c>
      <c r="R3560" s="3">
        <f>C3560-(M3560-Key!$B$5)/(24*Key!$B$6)</f>
        <v>44130.640351851849</v>
      </c>
      <c r="S3560">
        <f>M3560-Key!$B$5</f>
        <v>14.92</v>
      </c>
      <c r="T3560" s="2">
        <f t="shared" si="275"/>
        <v>44129.652777777781</v>
      </c>
      <c r="U3560" t="str">
        <f t="shared" si="276"/>
        <v>10-25-2020 15:40</v>
      </c>
      <c r="V3560">
        <f>IFERROR(IF(W3560=Z3560,VLOOKUP($U3560,[1]C8842!$G$2:$M$145,3,FALSE),0),0)</f>
        <v>0</v>
      </c>
      <c r="W3560">
        <f>VLOOKUP(RIGHT($V$1,5),Key!$A$9:$B$14,2,FALSE)</f>
        <v>10.199999999999999</v>
      </c>
      <c r="X3560">
        <f t="shared" si="279"/>
        <v>0</v>
      </c>
      <c r="Y3560">
        <f>VLOOKUP(RIGHT($X$1,5),Key!$A$9:$B$14,2,FALSE)</f>
        <v>3.7</v>
      </c>
      <c r="Z3560">
        <f t="shared" si="277"/>
        <v>10.199999999999999</v>
      </c>
      <c r="AA3560">
        <f t="shared" si="278"/>
        <v>0</v>
      </c>
    </row>
    <row r="3561" spans="1:27" x14ac:dyDescent="0.3">
      <c r="A3561">
        <v>100067</v>
      </c>
      <c r="B3561">
        <v>230922</v>
      </c>
      <c r="C3561" s="3">
        <v>44130.654166666667</v>
      </c>
      <c r="D3561">
        <v>0</v>
      </c>
      <c r="E3561">
        <v>2</v>
      </c>
      <c r="F3561" t="s">
        <v>25</v>
      </c>
      <c r="G3561">
        <v>4</v>
      </c>
      <c r="H3561">
        <v>72.960939999999994</v>
      </c>
      <c r="I3561">
        <v>71.550780000000003</v>
      </c>
      <c r="J3561">
        <v>2.828125</v>
      </c>
      <c r="K3561">
        <v>46.019530000000003</v>
      </c>
      <c r="L3561" s="3">
        <v>44130.408333333333</v>
      </c>
      <c r="M3561">
        <v>17.18</v>
      </c>
      <c r="N3561" t="s">
        <v>28</v>
      </c>
      <c r="P3561">
        <f>(C3561-Key!$B$1)*24</f>
        <v>0.65000000002328306</v>
      </c>
      <c r="Q3561">
        <f>(Key!$B$2-'17.1'!C3561)*24</f>
        <v>2.2999999999883585</v>
      </c>
      <c r="R3561" s="3">
        <f>C3561-(M3561-Key!$B$5)/(24*Key!$B$6)</f>
        <v>44130.640351851849</v>
      </c>
      <c r="S3561">
        <f>M3561-Key!$B$5</f>
        <v>14.92</v>
      </c>
      <c r="T3561" s="2">
        <f t="shared" si="275"/>
        <v>44129.652777777781</v>
      </c>
      <c r="U3561" t="str">
        <f t="shared" si="276"/>
        <v>10-25-2020 15:40</v>
      </c>
      <c r="V3561">
        <f>IFERROR(IF(W3561=Z3561,VLOOKUP($U3561,[1]C8842!$G$2:$M$145,3,FALSE),0),0)</f>
        <v>0</v>
      </c>
      <c r="W3561">
        <f>VLOOKUP(RIGHT($V$1,5),Key!$A$9:$B$14,2,FALSE)</f>
        <v>10.199999999999999</v>
      </c>
      <c r="X3561">
        <f t="shared" si="279"/>
        <v>0</v>
      </c>
      <c r="Y3561">
        <f>VLOOKUP(RIGHT($X$1,5),Key!$A$9:$B$14,2,FALSE)</f>
        <v>3.7</v>
      </c>
      <c r="Z3561">
        <f t="shared" si="277"/>
        <v>10.199999999999999</v>
      </c>
      <c r="AA3561">
        <f t="shared" si="278"/>
        <v>0</v>
      </c>
    </row>
    <row r="3562" spans="1:27" x14ac:dyDescent="0.3">
      <c r="A3562">
        <v>100067</v>
      </c>
      <c r="B3562">
        <v>230922</v>
      </c>
      <c r="C3562" s="3">
        <v>44130.654166666667</v>
      </c>
      <c r="D3562">
        <v>3</v>
      </c>
      <c r="E3562">
        <v>2</v>
      </c>
      <c r="F3562" t="s">
        <v>26</v>
      </c>
      <c r="G3562">
        <v>2</v>
      </c>
      <c r="H3562">
        <v>70.390630000000002</v>
      </c>
      <c r="I3562">
        <v>25.5625</v>
      </c>
      <c r="J3562">
        <v>1.191406</v>
      </c>
      <c r="K3562">
        <v>94.039060000000006</v>
      </c>
      <c r="L3562" s="3">
        <v>44130.408333333333</v>
      </c>
      <c r="M3562">
        <v>17.18</v>
      </c>
      <c r="N3562" t="s">
        <v>28</v>
      </c>
      <c r="P3562">
        <f>(C3562-Key!$B$1)*24</f>
        <v>0.65000000002328306</v>
      </c>
      <c r="Q3562">
        <f>(Key!$B$2-'17.1'!C3562)*24</f>
        <v>2.2999999999883585</v>
      </c>
      <c r="R3562" s="3">
        <f>C3562-(M3562-Key!$B$5)/(24*Key!$B$6)</f>
        <v>44130.640351851849</v>
      </c>
      <c r="S3562">
        <f>M3562-Key!$B$5</f>
        <v>14.92</v>
      </c>
      <c r="T3562" s="2">
        <f t="shared" si="275"/>
        <v>44129.652777777781</v>
      </c>
      <c r="U3562" t="str">
        <f t="shared" si="276"/>
        <v>10-25-2020 15:40</v>
      </c>
      <c r="V3562">
        <f>IFERROR(IF(W3562=Z3562,VLOOKUP($U3562,[1]C8842!$G$2:$M$145,3,FALSE),0),0)</f>
        <v>0</v>
      </c>
      <c r="W3562">
        <f>VLOOKUP(RIGHT($V$1,5),Key!$A$9:$B$14,2,FALSE)</f>
        <v>10.199999999999999</v>
      </c>
      <c r="X3562">
        <f t="shared" si="279"/>
        <v>0</v>
      </c>
      <c r="Y3562">
        <f>VLOOKUP(RIGHT($X$1,5),Key!$A$9:$B$14,2,FALSE)</f>
        <v>3.7</v>
      </c>
      <c r="Z3562">
        <f t="shared" si="277"/>
        <v>10.199999999999999</v>
      </c>
      <c r="AA3562">
        <f t="shared" si="278"/>
        <v>0</v>
      </c>
    </row>
    <row r="3563" spans="1:27" x14ac:dyDescent="0.3">
      <c r="A3563">
        <v>100067</v>
      </c>
      <c r="B3563">
        <v>230922</v>
      </c>
      <c r="C3563" s="3">
        <v>44130.654166666667</v>
      </c>
      <c r="D3563">
        <v>0</v>
      </c>
      <c r="E3563">
        <v>2</v>
      </c>
      <c r="F3563" t="s">
        <v>25</v>
      </c>
      <c r="G3563">
        <v>4</v>
      </c>
      <c r="H3563">
        <v>63.484380000000002</v>
      </c>
      <c r="I3563">
        <v>65.339839999999995</v>
      </c>
      <c r="J3563">
        <v>2.9921880000000001</v>
      </c>
      <c r="K3563">
        <v>48.019530000000003</v>
      </c>
      <c r="L3563" s="3">
        <v>44130.408333333333</v>
      </c>
      <c r="M3563">
        <v>17.18</v>
      </c>
      <c r="N3563" t="s">
        <v>28</v>
      </c>
      <c r="P3563">
        <f>(C3563-Key!$B$1)*24</f>
        <v>0.65000000002328306</v>
      </c>
      <c r="Q3563">
        <f>(Key!$B$2-'17.1'!C3563)*24</f>
        <v>2.2999999999883585</v>
      </c>
      <c r="R3563" s="3">
        <f>C3563-(M3563-Key!$B$5)/(24*Key!$B$6)</f>
        <v>44130.640351851849</v>
      </c>
      <c r="S3563">
        <f>M3563-Key!$B$5</f>
        <v>14.92</v>
      </c>
      <c r="T3563" s="2">
        <f t="shared" si="275"/>
        <v>44129.652777777781</v>
      </c>
      <c r="U3563" t="str">
        <f t="shared" si="276"/>
        <v>10-25-2020 15:40</v>
      </c>
      <c r="V3563">
        <f>IFERROR(IF(W3563=Z3563,VLOOKUP($U3563,[1]C8842!$G$2:$M$145,3,FALSE),0),0)</f>
        <v>0</v>
      </c>
      <c r="W3563">
        <f>VLOOKUP(RIGHT($V$1,5),Key!$A$9:$B$14,2,FALSE)</f>
        <v>10.199999999999999</v>
      </c>
      <c r="X3563">
        <f t="shared" si="279"/>
        <v>0</v>
      </c>
      <c r="Y3563">
        <f>VLOOKUP(RIGHT($X$1,5),Key!$A$9:$B$14,2,FALSE)</f>
        <v>3.7</v>
      </c>
      <c r="Z3563">
        <f t="shared" si="277"/>
        <v>10.199999999999999</v>
      </c>
      <c r="AA3563">
        <f t="shared" si="278"/>
        <v>0</v>
      </c>
    </row>
    <row r="3564" spans="1:27" x14ac:dyDescent="0.3">
      <c r="A3564">
        <v>100067</v>
      </c>
      <c r="B3564">
        <v>230922</v>
      </c>
      <c r="C3564" s="3">
        <v>44130.654166666667</v>
      </c>
      <c r="D3564">
        <v>1</v>
      </c>
      <c r="E3564">
        <v>1</v>
      </c>
      <c r="F3564" t="s">
        <v>25</v>
      </c>
      <c r="G3564">
        <v>1</v>
      </c>
      <c r="H3564">
        <v>61.664059999999999</v>
      </c>
      <c r="I3564">
        <v>18.117190000000001</v>
      </c>
      <c r="J3564">
        <v>1.0390630000000001</v>
      </c>
      <c r="K3564">
        <v>56.023440000000001</v>
      </c>
      <c r="L3564" s="3">
        <v>44130.408333333333</v>
      </c>
      <c r="M3564">
        <v>17.18</v>
      </c>
      <c r="N3564" t="s">
        <v>28</v>
      </c>
      <c r="P3564">
        <f>(C3564-Key!$B$1)*24</f>
        <v>0.65000000002328306</v>
      </c>
      <c r="Q3564">
        <f>(Key!$B$2-'17.1'!C3564)*24</f>
        <v>2.2999999999883585</v>
      </c>
      <c r="R3564" s="3">
        <f>C3564-(M3564-Key!$B$5)/(24*Key!$B$6)</f>
        <v>44130.640351851849</v>
      </c>
      <c r="S3564">
        <f>M3564-Key!$B$5</f>
        <v>14.92</v>
      </c>
      <c r="T3564" s="2">
        <f t="shared" si="275"/>
        <v>44129.652777777781</v>
      </c>
      <c r="U3564" t="str">
        <f t="shared" si="276"/>
        <v>10-25-2020 15:40</v>
      </c>
      <c r="V3564">
        <f>IFERROR(IF(W3564=Z3564,VLOOKUP($U3564,[1]C8842!$G$2:$M$145,3,FALSE),0),0)</f>
        <v>0</v>
      </c>
      <c r="W3564">
        <f>VLOOKUP(RIGHT($V$1,5),Key!$A$9:$B$14,2,FALSE)</f>
        <v>10.199999999999999</v>
      </c>
      <c r="X3564">
        <f t="shared" si="279"/>
        <v>0</v>
      </c>
      <c r="Y3564">
        <f>VLOOKUP(RIGHT($X$1,5),Key!$A$9:$B$14,2,FALSE)</f>
        <v>3.7</v>
      </c>
      <c r="Z3564">
        <f t="shared" si="277"/>
        <v>10.199999999999999</v>
      </c>
      <c r="AA3564">
        <f t="shared" si="278"/>
        <v>0</v>
      </c>
    </row>
    <row r="3565" spans="1:27" x14ac:dyDescent="0.3">
      <c r="A3565">
        <v>100067</v>
      </c>
      <c r="B3565">
        <v>230922</v>
      </c>
      <c r="C3565" s="3">
        <v>44130.654166666667</v>
      </c>
      <c r="D3565">
        <v>3</v>
      </c>
      <c r="E3565">
        <v>2</v>
      </c>
      <c r="F3565" t="s">
        <v>26</v>
      </c>
      <c r="G3565">
        <v>2</v>
      </c>
      <c r="H3565">
        <v>73.488280000000003</v>
      </c>
      <c r="I3565">
        <v>21.214839999999999</v>
      </c>
      <c r="J3565">
        <v>0.984375</v>
      </c>
      <c r="K3565">
        <v>92.039060000000006</v>
      </c>
      <c r="L3565" s="3">
        <v>44130.408333333333</v>
      </c>
      <c r="M3565">
        <v>17.18</v>
      </c>
      <c r="N3565" t="s">
        <v>28</v>
      </c>
      <c r="P3565">
        <f>(C3565-Key!$B$1)*24</f>
        <v>0.65000000002328306</v>
      </c>
      <c r="Q3565">
        <f>(Key!$B$2-'17.1'!C3565)*24</f>
        <v>2.2999999999883585</v>
      </c>
      <c r="R3565" s="3">
        <f>C3565-(M3565-Key!$B$5)/(24*Key!$B$6)</f>
        <v>44130.640351851849</v>
      </c>
      <c r="S3565">
        <f>M3565-Key!$B$5</f>
        <v>14.92</v>
      </c>
      <c r="T3565" s="2">
        <f t="shared" si="275"/>
        <v>44129.652777777781</v>
      </c>
      <c r="U3565" t="str">
        <f t="shared" si="276"/>
        <v>10-25-2020 15:40</v>
      </c>
      <c r="V3565">
        <f>IFERROR(IF(W3565=Z3565,VLOOKUP($U3565,[1]C8842!$G$2:$M$145,3,FALSE),0),0)</f>
        <v>0</v>
      </c>
      <c r="W3565">
        <f>VLOOKUP(RIGHT($V$1,5),Key!$A$9:$B$14,2,FALSE)</f>
        <v>10.199999999999999</v>
      </c>
      <c r="X3565">
        <f t="shared" si="279"/>
        <v>0</v>
      </c>
      <c r="Y3565">
        <f>VLOOKUP(RIGHT($X$1,5),Key!$A$9:$B$14,2,FALSE)</f>
        <v>3.7</v>
      </c>
      <c r="Z3565">
        <f t="shared" si="277"/>
        <v>10.199999999999999</v>
      </c>
      <c r="AA3565">
        <f t="shared" si="278"/>
        <v>0</v>
      </c>
    </row>
    <row r="3566" spans="1:27" x14ac:dyDescent="0.3">
      <c r="A3566">
        <v>100067</v>
      </c>
      <c r="B3566">
        <v>230922</v>
      </c>
      <c r="C3566" s="3">
        <v>44130.654166666667</v>
      </c>
      <c r="D3566">
        <v>0</v>
      </c>
      <c r="E3566">
        <v>2</v>
      </c>
      <c r="F3566" t="s">
        <v>25</v>
      </c>
      <c r="G3566">
        <v>4</v>
      </c>
      <c r="H3566">
        <v>60.929690000000001</v>
      </c>
      <c r="I3566">
        <v>73.859380000000002</v>
      </c>
      <c r="J3566">
        <v>3.4882810000000002</v>
      </c>
      <c r="K3566">
        <v>47.019530000000003</v>
      </c>
      <c r="L3566" s="3">
        <v>44130.408333333333</v>
      </c>
      <c r="M3566">
        <v>17.18</v>
      </c>
      <c r="N3566" t="s">
        <v>28</v>
      </c>
      <c r="P3566">
        <f>(C3566-Key!$B$1)*24</f>
        <v>0.65000000002328306</v>
      </c>
      <c r="Q3566">
        <f>(Key!$B$2-'17.1'!C3566)*24</f>
        <v>2.2999999999883585</v>
      </c>
      <c r="R3566" s="3">
        <f>C3566-(M3566-Key!$B$5)/(24*Key!$B$6)</f>
        <v>44130.640351851849</v>
      </c>
      <c r="S3566">
        <f>M3566-Key!$B$5</f>
        <v>14.92</v>
      </c>
      <c r="T3566" s="2">
        <f t="shared" si="275"/>
        <v>44129.652777777781</v>
      </c>
      <c r="U3566" t="str">
        <f t="shared" si="276"/>
        <v>10-25-2020 15:40</v>
      </c>
      <c r="V3566">
        <f>IFERROR(IF(W3566=Z3566,VLOOKUP($U3566,[1]C8842!$G$2:$M$145,3,FALSE),0),0)</f>
        <v>0</v>
      </c>
      <c r="W3566">
        <f>VLOOKUP(RIGHT($V$1,5),Key!$A$9:$B$14,2,FALSE)</f>
        <v>10.199999999999999</v>
      </c>
      <c r="X3566">
        <f t="shared" si="279"/>
        <v>0</v>
      </c>
      <c r="Y3566">
        <f>VLOOKUP(RIGHT($X$1,5),Key!$A$9:$B$14,2,FALSE)</f>
        <v>3.7</v>
      </c>
      <c r="Z3566">
        <f t="shared" si="277"/>
        <v>10.199999999999999</v>
      </c>
      <c r="AA3566">
        <f t="shared" si="278"/>
        <v>0</v>
      </c>
    </row>
    <row r="3567" spans="1:27" x14ac:dyDescent="0.3">
      <c r="A3567">
        <v>100067</v>
      </c>
      <c r="B3567">
        <v>230922</v>
      </c>
      <c r="C3567" s="3">
        <v>44130.654166666667</v>
      </c>
      <c r="D3567">
        <v>3</v>
      </c>
      <c r="E3567">
        <v>2</v>
      </c>
      <c r="F3567" t="s">
        <v>26</v>
      </c>
      <c r="G3567">
        <v>1</v>
      </c>
      <c r="H3567">
        <v>67.457030000000003</v>
      </c>
      <c r="I3567">
        <v>9.9765630000000005</v>
      </c>
      <c r="J3567">
        <v>0.62890630000000003</v>
      </c>
      <c r="K3567">
        <v>94.039060000000006</v>
      </c>
      <c r="L3567" s="3">
        <v>44130.408333333333</v>
      </c>
      <c r="M3567">
        <v>17.18</v>
      </c>
      <c r="N3567" t="s">
        <v>28</v>
      </c>
      <c r="P3567">
        <f>(C3567-Key!$B$1)*24</f>
        <v>0.65000000002328306</v>
      </c>
      <c r="Q3567">
        <f>(Key!$B$2-'17.1'!C3567)*24</f>
        <v>2.2999999999883585</v>
      </c>
      <c r="R3567" s="3">
        <f>C3567-(M3567-Key!$B$5)/(24*Key!$B$6)</f>
        <v>44130.640351851849</v>
      </c>
      <c r="S3567">
        <f>M3567-Key!$B$5</f>
        <v>14.92</v>
      </c>
      <c r="T3567" s="2">
        <f t="shared" si="275"/>
        <v>44129.652777777781</v>
      </c>
      <c r="U3567" t="str">
        <f t="shared" si="276"/>
        <v>10-25-2020 15:40</v>
      </c>
      <c r="V3567">
        <f>IFERROR(IF(W3567=Z3567,VLOOKUP($U3567,[1]C8842!$G$2:$M$145,3,FALSE),0),0)</f>
        <v>0</v>
      </c>
      <c r="W3567">
        <f>VLOOKUP(RIGHT($V$1,5),Key!$A$9:$B$14,2,FALSE)</f>
        <v>10.199999999999999</v>
      </c>
      <c r="X3567">
        <f t="shared" si="279"/>
        <v>0</v>
      </c>
      <c r="Y3567">
        <f>VLOOKUP(RIGHT($X$1,5),Key!$A$9:$B$14,2,FALSE)</f>
        <v>3.7</v>
      </c>
      <c r="Z3567">
        <f t="shared" si="277"/>
        <v>10.199999999999999</v>
      </c>
      <c r="AA3567">
        <f t="shared" si="278"/>
        <v>0</v>
      </c>
    </row>
    <row r="3568" spans="1:27" x14ac:dyDescent="0.3">
      <c r="A3568">
        <v>100067</v>
      </c>
      <c r="B3568">
        <v>230922</v>
      </c>
      <c r="C3568" s="3">
        <v>44130.654166666667</v>
      </c>
      <c r="D3568">
        <v>0</v>
      </c>
      <c r="E3568">
        <v>2</v>
      </c>
      <c r="F3568" t="s">
        <v>25</v>
      </c>
      <c r="G3568">
        <v>1</v>
      </c>
      <c r="H3568">
        <v>64.707030000000003</v>
      </c>
      <c r="I3568">
        <v>13.382809999999999</v>
      </c>
      <c r="J3568">
        <v>0.796875</v>
      </c>
      <c r="K3568">
        <v>46.019530000000003</v>
      </c>
      <c r="L3568" s="3">
        <v>44130.408333333333</v>
      </c>
      <c r="M3568">
        <v>17.18</v>
      </c>
      <c r="N3568" t="s">
        <v>28</v>
      </c>
      <c r="P3568">
        <f>(C3568-Key!$B$1)*24</f>
        <v>0.65000000002328306</v>
      </c>
      <c r="Q3568">
        <f>(Key!$B$2-'17.1'!C3568)*24</f>
        <v>2.2999999999883585</v>
      </c>
      <c r="R3568" s="3">
        <f>C3568-(M3568-Key!$B$5)/(24*Key!$B$6)</f>
        <v>44130.640351851849</v>
      </c>
      <c r="S3568">
        <f>M3568-Key!$B$5</f>
        <v>14.92</v>
      </c>
      <c r="T3568" s="2">
        <f t="shared" si="275"/>
        <v>44129.652777777781</v>
      </c>
      <c r="U3568" t="str">
        <f t="shared" si="276"/>
        <v>10-25-2020 15:40</v>
      </c>
      <c r="V3568">
        <f>IFERROR(IF(W3568=Z3568,VLOOKUP($U3568,[1]C8842!$G$2:$M$145,3,FALSE),0),0)</f>
        <v>0</v>
      </c>
      <c r="W3568">
        <f>VLOOKUP(RIGHT($V$1,5),Key!$A$9:$B$14,2,FALSE)</f>
        <v>10.199999999999999</v>
      </c>
      <c r="X3568">
        <f t="shared" si="279"/>
        <v>0</v>
      </c>
      <c r="Y3568">
        <f>VLOOKUP(RIGHT($X$1,5),Key!$A$9:$B$14,2,FALSE)</f>
        <v>3.7</v>
      </c>
      <c r="Z3568">
        <f t="shared" si="277"/>
        <v>10.199999999999999</v>
      </c>
      <c r="AA3568">
        <f t="shared" si="278"/>
        <v>0</v>
      </c>
    </row>
    <row r="3569" spans="1:27" x14ac:dyDescent="0.3">
      <c r="A3569">
        <v>100067</v>
      </c>
      <c r="B3569">
        <v>230922</v>
      </c>
      <c r="C3569" s="3">
        <v>44130.654166666667</v>
      </c>
      <c r="D3569">
        <v>3</v>
      </c>
      <c r="E3569">
        <v>2</v>
      </c>
      <c r="F3569" t="s">
        <v>26</v>
      </c>
      <c r="G3569">
        <v>1</v>
      </c>
      <c r="H3569">
        <v>66.882810000000006</v>
      </c>
      <c r="I3569">
        <v>18.535160000000001</v>
      </c>
      <c r="J3569">
        <v>0.97265630000000003</v>
      </c>
      <c r="K3569">
        <v>93.039060000000006</v>
      </c>
      <c r="L3569" s="3">
        <v>44130.408333333333</v>
      </c>
      <c r="M3569">
        <v>17.18</v>
      </c>
      <c r="N3569" t="s">
        <v>28</v>
      </c>
      <c r="P3569">
        <f>(C3569-Key!$B$1)*24</f>
        <v>0.65000000002328306</v>
      </c>
      <c r="Q3569">
        <f>(Key!$B$2-'17.1'!C3569)*24</f>
        <v>2.2999999999883585</v>
      </c>
      <c r="R3569" s="3">
        <f>C3569-(M3569-Key!$B$5)/(24*Key!$B$6)</f>
        <v>44130.640351851849</v>
      </c>
      <c r="S3569">
        <f>M3569-Key!$B$5</f>
        <v>14.92</v>
      </c>
      <c r="T3569" s="2">
        <f t="shared" si="275"/>
        <v>44129.652777777781</v>
      </c>
      <c r="U3569" t="str">
        <f t="shared" si="276"/>
        <v>10-25-2020 15:40</v>
      </c>
      <c r="V3569">
        <f>IFERROR(IF(W3569=Z3569,VLOOKUP($U3569,[1]C8842!$G$2:$M$145,3,FALSE),0),0)</f>
        <v>0</v>
      </c>
      <c r="W3569">
        <f>VLOOKUP(RIGHT($V$1,5),Key!$A$9:$B$14,2,FALSE)</f>
        <v>10.199999999999999</v>
      </c>
      <c r="X3569">
        <f t="shared" si="279"/>
        <v>0</v>
      </c>
      <c r="Y3569">
        <f>VLOOKUP(RIGHT($X$1,5),Key!$A$9:$B$14,2,FALSE)</f>
        <v>3.7</v>
      </c>
      <c r="Z3569">
        <f t="shared" si="277"/>
        <v>10.199999999999999</v>
      </c>
      <c r="AA3569">
        <f t="shared" si="278"/>
        <v>0</v>
      </c>
    </row>
    <row r="3570" spans="1:27" x14ac:dyDescent="0.3">
      <c r="A3570">
        <v>100067</v>
      </c>
      <c r="B3570">
        <v>230922</v>
      </c>
      <c r="C3570" s="3">
        <v>44130.654166666667</v>
      </c>
      <c r="D3570">
        <v>2</v>
      </c>
      <c r="E3570">
        <v>1</v>
      </c>
      <c r="F3570" t="s">
        <v>26</v>
      </c>
      <c r="G3570">
        <v>1</v>
      </c>
      <c r="H3570">
        <v>69.671880000000002</v>
      </c>
      <c r="I3570">
        <v>19.773440000000001</v>
      </c>
      <c r="J3570">
        <v>0.984375</v>
      </c>
      <c r="K3570">
        <v>80.03125</v>
      </c>
      <c r="L3570" s="3">
        <v>44130.408333333333</v>
      </c>
      <c r="M3570">
        <v>17.18</v>
      </c>
      <c r="N3570" t="s">
        <v>28</v>
      </c>
      <c r="P3570">
        <f>(C3570-Key!$B$1)*24</f>
        <v>0.65000000002328306</v>
      </c>
      <c r="Q3570">
        <f>(Key!$B$2-'17.1'!C3570)*24</f>
        <v>2.2999999999883585</v>
      </c>
      <c r="R3570" s="3">
        <f>C3570-(M3570-Key!$B$5)/(24*Key!$B$6)</f>
        <v>44130.640351851849</v>
      </c>
      <c r="S3570">
        <f>M3570-Key!$B$5</f>
        <v>14.92</v>
      </c>
      <c r="T3570" s="2">
        <f t="shared" si="275"/>
        <v>44129.652777777781</v>
      </c>
      <c r="U3570" t="str">
        <f t="shared" si="276"/>
        <v>10-25-2020 15:40</v>
      </c>
      <c r="V3570">
        <f>IFERROR(IF(W3570=Z3570,VLOOKUP($U3570,[1]C8842!$G$2:$M$145,3,FALSE),0),0)</f>
        <v>0</v>
      </c>
      <c r="W3570">
        <f>VLOOKUP(RIGHT($V$1,5),Key!$A$9:$B$14,2,FALSE)</f>
        <v>10.199999999999999</v>
      </c>
      <c r="X3570">
        <f t="shared" si="279"/>
        <v>0</v>
      </c>
      <c r="Y3570">
        <f>VLOOKUP(RIGHT($X$1,5),Key!$A$9:$B$14,2,FALSE)</f>
        <v>3.7</v>
      </c>
      <c r="Z3570">
        <f t="shared" si="277"/>
        <v>10.199999999999999</v>
      </c>
      <c r="AA3570">
        <f t="shared" si="278"/>
        <v>0</v>
      </c>
    </row>
    <row r="3571" spans="1:27" x14ac:dyDescent="0.3">
      <c r="A3571">
        <v>100067</v>
      </c>
      <c r="B3571">
        <v>230922</v>
      </c>
      <c r="C3571" s="3">
        <v>44130.654861111114</v>
      </c>
      <c r="D3571">
        <v>3</v>
      </c>
      <c r="E3571">
        <v>2</v>
      </c>
      <c r="F3571" t="s">
        <v>26</v>
      </c>
      <c r="G3571">
        <v>4</v>
      </c>
      <c r="H3571">
        <v>67.679689999999994</v>
      </c>
      <c r="I3571">
        <v>65.335939999999994</v>
      </c>
      <c r="J3571">
        <v>2.8046880000000001</v>
      </c>
      <c r="K3571">
        <v>93.039060000000006</v>
      </c>
      <c r="L3571" s="3">
        <v>44130.408333333333</v>
      </c>
      <c r="M3571">
        <v>17.18</v>
      </c>
      <c r="N3571" t="s">
        <v>28</v>
      </c>
      <c r="P3571">
        <f>(C3571-Key!$B$1)*24</f>
        <v>0.66666666674427688</v>
      </c>
      <c r="Q3571">
        <f>(Key!$B$2-'17.1'!C3571)*24</f>
        <v>2.2833333332673647</v>
      </c>
      <c r="R3571" s="3">
        <f>C3571-(M3571-Key!$B$5)/(24*Key!$B$6)</f>
        <v>44130.641046296296</v>
      </c>
      <c r="S3571">
        <f>M3571-Key!$B$5</f>
        <v>14.92</v>
      </c>
      <c r="T3571" s="2">
        <f t="shared" si="275"/>
        <v>44129.652777777781</v>
      </c>
      <c r="U3571" t="str">
        <f t="shared" si="276"/>
        <v>10-25-2020 15:40</v>
      </c>
      <c r="V3571">
        <f>IFERROR(IF(W3571=Z3571,VLOOKUP($U3571,[1]C8842!$G$2:$M$145,3,FALSE),0),0)</f>
        <v>0</v>
      </c>
      <c r="W3571">
        <f>VLOOKUP(RIGHT($V$1,5),Key!$A$9:$B$14,2,FALSE)</f>
        <v>10.199999999999999</v>
      </c>
      <c r="X3571">
        <f t="shared" si="279"/>
        <v>0</v>
      </c>
      <c r="Y3571">
        <f>VLOOKUP(RIGHT($X$1,5),Key!$A$9:$B$14,2,FALSE)</f>
        <v>3.7</v>
      </c>
      <c r="Z3571">
        <f t="shared" si="277"/>
        <v>10.199999999999999</v>
      </c>
      <c r="AA3571">
        <f t="shared" si="278"/>
        <v>0</v>
      </c>
    </row>
    <row r="3572" spans="1:27" x14ac:dyDescent="0.3">
      <c r="A3572">
        <v>100067</v>
      </c>
      <c r="B3572">
        <v>230922</v>
      </c>
      <c r="C3572" s="3">
        <v>44130.654861111114</v>
      </c>
      <c r="D3572">
        <v>3</v>
      </c>
      <c r="E3572">
        <v>2</v>
      </c>
      <c r="F3572" t="s">
        <v>26</v>
      </c>
      <c r="G3572">
        <v>2</v>
      </c>
      <c r="H3572">
        <v>71.664060000000006</v>
      </c>
      <c r="I3572">
        <v>25.757809999999999</v>
      </c>
      <c r="J3572">
        <v>1.175781</v>
      </c>
      <c r="K3572">
        <v>94.039060000000006</v>
      </c>
      <c r="L3572" s="3">
        <v>44130.408333333333</v>
      </c>
      <c r="M3572">
        <v>17.18</v>
      </c>
      <c r="N3572" t="s">
        <v>28</v>
      </c>
      <c r="P3572">
        <f>(C3572-Key!$B$1)*24</f>
        <v>0.66666666674427688</v>
      </c>
      <c r="Q3572">
        <f>(Key!$B$2-'17.1'!C3572)*24</f>
        <v>2.2833333332673647</v>
      </c>
      <c r="R3572" s="3">
        <f>C3572-(M3572-Key!$B$5)/(24*Key!$B$6)</f>
        <v>44130.641046296296</v>
      </c>
      <c r="S3572">
        <f>M3572-Key!$B$5</f>
        <v>14.92</v>
      </c>
      <c r="T3572" s="2">
        <f t="shared" si="275"/>
        <v>44129.652777777781</v>
      </c>
      <c r="U3572" t="str">
        <f t="shared" si="276"/>
        <v>10-25-2020 15:40</v>
      </c>
      <c r="V3572">
        <f>IFERROR(IF(W3572=Z3572,VLOOKUP($U3572,[1]C8842!$G$2:$M$145,3,FALSE),0),0)</f>
        <v>0</v>
      </c>
      <c r="W3572">
        <f>VLOOKUP(RIGHT($V$1,5),Key!$A$9:$B$14,2,FALSE)</f>
        <v>10.199999999999999</v>
      </c>
      <c r="X3572">
        <f t="shared" si="279"/>
        <v>0</v>
      </c>
      <c r="Y3572">
        <f>VLOOKUP(RIGHT($X$1,5),Key!$A$9:$B$14,2,FALSE)</f>
        <v>3.7</v>
      </c>
      <c r="Z3572">
        <f t="shared" si="277"/>
        <v>10.199999999999999</v>
      </c>
      <c r="AA3572">
        <f t="shared" si="278"/>
        <v>0</v>
      </c>
    </row>
    <row r="3573" spans="1:27" x14ac:dyDescent="0.3">
      <c r="A3573">
        <v>100067</v>
      </c>
      <c r="B3573">
        <v>230922</v>
      </c>
      <c r="C3573" s="3">
        <v>44130.654861111114</v>
      </c>
      <c r="D3573">
        <v>3</v>
      </c>
      <c r="E3573">
        <v>2</v>
      </c>
      <c r="F3573" t="s">
        <v>26</v>
      </c>
      <c r="G3573">
        <v>4</v>
      </c>
      <c r="H3573">
        <v>67.777339999999995</v>
      </c>
      <c r="I3573">
        <v>76.140630000000002</v>
      </c>
      <c r="J3573">
        <v>3.2265630000000001</v>
      </c>
      <c r="K3573">
        <v>94.039060000000006</v>
      </c>
      <c r="L3573" s="3">
        <v>44130.408333333333</v>
      </c>
      <c r="M3573">
        <v>17.18</v>
      </c>
      <c r="N3573" t="s">
        <v>28</v>
      </c>
      <c r="P3573">
        <f>(C3573-Key!$B$1)*24</f>
        <v>0.66666666674427688</v>
      </c>
      <c r="Q3573">
        <f>(Key!$B$2-'17.1'!C3573)*24</f>
        <v>2.2833333332673647</v>
      </c>
      <c r="R3573" s="3">
        <f>C3573-(M3573-Key!$B$5)/(24*Key!$B$6)</f>
        <v>44130.641046296296</v>
      </c>
      <c r="S3573">
        <f>M3573-Key!$B$5</f>
        <v>14.92</v>
      </c>
      <c r="T3573" s="2">
        <f t="shared" si="275"/>
        <v>44129.652777777781</v>
      </c>
      <c r="U3573" t="str">
        <f t="shared" si="276"/>
        <v>10-25-2020 15:40</v>
      </c>
      <c r="V3573">
        <f>IFERROR(IF(W3573=Z3573,VLOOKUP($U3573,[1]C8842!$G$2:$M$145,3,FALSE),0),0)</f>
        <v>0</v>
      </c>
      <c r="W3573">
        <f>VLOOKUP(RIGHT($V$1,5),Key!$A$9:$B$14,2,FALSE)</f>
        <v>10.199999999999999</v>
      </c>
      <c r="X3573">
        <f t="shared" si="279"/>
        <v>0</v>
      </c>
      <c r="Y3573">
        <f>VLOOKUP(RIGHT($X$1,5),Key!$A$9:$B$14,2,FALSE)</f>
        <v>3.7</v>
      </c>
      <c r="Z3573">
        <f t="shared" si="277"/>
        <v>10.199999999999999</v>
      </c>
      <c r="AA3573">
        <f t="shared" si="278"/>
        <v>0</v>
      </c>
    </row>
    <row r="3574" spans="1:27" x14ac:dyDescent="0.3">
      <c r="A3574">
        <v>100067</v>
      </c>
      <c r="B3574">
        <v>230922</v>
      </c>
      <c r="C3574" s="3">
        <v>44130.654861111114</v>
      </c>
      <c r="D3574">
        <v>3</v>
      </c>
      <c r="E3574">
        <v>2</v>
      </c>
      <c r="F3574" t="s">
        <v>26</v>
      </c>
      <c r="G3574">
        <v>2</v>
      </c>
      <c r="H3574">
        <v>69.019530000000003</v>
      </c>
      <c r="I3574">
        <v>29.097660000000001</v>
      </c>
      <c r="J3574">
        <v>1.3515630000000001</v>
      </c>
      <c r="K3574">
        <v>94.039060000000006</v>
      </c>
      <c r="L3574" s="3">
        <v>44130.408333333333</v>
      </c>
      <c r="M3574">
        <v>17.18</v>
      </c>
      <c r="N3574" t="s">
        <v>28</v>
      </c>
      <c r="P3574">
        <f>(C3574-Key!$B$1)*24</f>
        <v>0.66666666674427688</v>
      </c>
      <c r="Q3574">
        <f>(Key!$B$2-'17.1'!C3574)*24</f>
        <v>2.2833333332673647</v>
      </c>
      <c r="R3574" s="3">
        <f>C3574-(M3574-Key!$B$5)/(24*Key!$B$6)</f>
        <v>44130.641046296296</v>
      </c>
      <c r="S3574">
        <f>M3574-Key!$B$5</f>
        <v>14.92</v>
      </c>
      <c r="T3574" s="2">
        <f t="shared" si="275"/>
        <v>44129.652777777781</v>
      </c>
      <c r="U3574" t="str">
        <f t="shared" si="276"/>
        <v>10-25-2020 15:40</v>
      </c>
      <c r="V3574">
        <f>IFERROR(IF(W3574=Z3574,VLOOKUP($U3574,[1]C8842!$G$2:$M$145,3,FALSE),0),0)</f>
        <v>0</v>
      </c>
      <c r="W3574">
        <f>VLOOKUP(RIGHT($V$1,5),Key!$A$9:$B$14,2,FALSE)</f>
        <v>10.199999999999999</v>
      </c>
      <c r="X3574">
        <f t="shared" si="279"/>
        <v>0</v>
      </c>
      <c r="Y3574">
        <f>VLOOKUP(RIGHT($X$1,5),Key!$A$9:$B$14,2,FALSE)</f>
        <v>3.7</v>
      </c>
      <c r="Z3574">
        <f t="shared" si="277"/>
        <v>10.199999999999999</v>
      </c>
      <c r="AA3574">
        <f t="shared" si="278"/>
        <v>0</v>
      </c>
    </row>
    <row r="3575" spans="1:27" x14ac:dyDescent="0.3">
      <c r="A3575">
        <v>100067</v>
      </c>
      <c r="B3575">
        <v>230922</v>
      </c>
      <c r="C3575" s="3">
        <v>44130.654861111114</v>
      </c>
      <c r="D3575">
        <v>2</v>
      </c>
      <c r="E3575">
        <v>1</v>
      </c>
      <c r="F3575" t="s">
        <v>26</v>
      </c>
      <c r="G3575">
        <v>1</v>
      </c>
      <c r="H3575">
        <v>70.746089999999995</v>
      </c>
      <c r="I3575">
        <v>16.414059999999999</v>
      </c>
      <c r="J3575">
        <v>0.83984380000000003</v>
      </c>
      <c r="K3575">
        <v>80.03125</v>
      </c>
      <c r="L3575" s="3">
        <v>44130.408333333333</v>
      </c>
      <c r="M3575">
        <v>17.18</v>
      </c>
      <c r="N3575" t="s">
        <v>28</v>
      </c>
      <c r="P3575">
        <f>(C3575-Key!$B$1)*24</f>
        <v>0.66666666674427688</v>
      </c>
      <c r="Q3575">
        <f>(Key!$B$2-'17.1'!C3575)*24</f>
        <v>2.2833333332673647</v>
      </c>
      <c r="R3575" s="3">
        <f>C3575-(M3575-Key!$B$5)/(24*Key!$B$6)</f>
        <v>44130.641046296296</v>
      </c>
      <c r="S3575">
        <f>M3575-Key!$B$5</f>
        <v>14.92</v>
      </c>
      <c r="T3575" s="2">
        <f t="shared" si="275"/>
        <v>44129.652777777781</v>
      </c>
      <c r="U3575" t="str">
        <f t="shared" si="276"/>
        <v>10-25-2020 15:40</v>
      </c>
      <c r="V3575">
        <f>IFERROR(IF(W3575=Z3575,VLOOKUP($U3575,[1]C8842!$G$2:$M$145,3,FALSE),0),0)</f>
        <v>0</v>
      </c>
      <c r="W3575">
        <f>VLOOKUP(RIGHT($V$1,5),Key!$A$9:$B$14,2,FALSE)</f>
        <v>10.199999999999999</v>
      </c>
      <c r="X3575">
        <f t="shared" si="279"/>
        <v>0</v>
      </c>
      <c r="Y3575">
        <f>VLOOKUP(RIGHT($X$1,5),Key!$A$9:$B$14,2,FALSE)</f>
        <v>3.7</v>
      </c>
      <c r="Z3575">
        <f t="shared" si="277"/>
        <v>10.199999999999999</v>
      </c>
      <c r="AA3575">
        <f t="shared" si="278"/>
        <v>0</v>
      </c>
    </row>
    <row r="3576" spans="1:27" x14ac:dyDescent="0.3">
      <c r="A3576">
        <v>100067</v>
      </c>
      <c r="B3576">
        <v>230922</v>
      </c>
      <c r="C3576" s="3">
        <v>44130.654861111114</v>
      </c>
      <c r="D3576">
        <v>2</v>
      </c>
      <c r="E3576">
        <v>1</v>
      </c>
      <c r="F3576" t="s">
        <v>26</v>
      </c>
      <c r="G3576">
        <v>1</v>
      </c>
      <c r="H3576">
        <v>79.183589999999995</v>
      </c>
      <c r="I3576">
        <v>15.92578</v>
      </c>
      <c r="J3576">
        <v>0.734375</v>
      </c>
      <c r="K3576">
        <v>82.035160000000005</v>
      </c>
      <c r="L3576" s="3">
        <v>44130.408333333333</v>
      </c>
      <c r="M3576">
        <v>17.18</v>
      </c>
      <c r="N3576" t="s">
        <v>28</v>
      </c>
      <c r="P3576">
        <f>(C3576-Key!$B$1)*24</f>
        <v>0.66666666674427688</v>
      </c>
      <c r="Q3576">
        <f>(Key!$B$2-'17.1'!C3576)*24</f>
        <v>2.2833333332673647</v>
      </c>
      <c r="R3576" s="3">
        <f>C3576-(M3576-Key!$B$5)/(24*Key!$B$6)</f>
        <v>44130.641046296296</v>
      </c>
      <c r="S3576">
        <f>M3576-Key!$B$5</f>
        <v>14.92</v>
      </c>
      <c r="T3576" s="2">
        <f t="shared" si="275"/>
        <v>44129.652777777781</v>
      </c>
      <c r="U3576" t="str">
        <f t="shared" si="276"/>
        <v>10-25-2020 15:40</v>
      </c>
      <c r="V3576">
        <f>IFERROR(IF(W3576=Z3576,VLOOKUP($U3576,[1]C8842!$G$2:$M$145,3,FALSE),0),0)</f>
        <v>0</v>
      </c>
      <c r="W3576">
        <f>VLOOKUP(RIGHT($V$1,5),Key!$A$9:$B$14,2,FALSE)</f>
        <v>10.199999999999999</v>
      </c>
      <c r="X3576">
        <f t="shared" si="279"/>
        <v>0</v>
      </c>
      <c r="Y3576">
        <f>VLOOKUP(RIGHT($X$1,5),Key!$A$9:$B$14,2,FALSE)</f>
        <v>3.7</v>
      </c>
      <c r="Z3576">
        <f t="shared" si="277"/>
        <v>10.199999999999999</v>
      </c>
      <c r="AA3576">
        <f t="shared" si="278"/>
        <v>0</v>
      </c>
    </row>
    <row r="3577" spans="1:27" x14ac:dyDescent="0.3">
      <c r="A3577">
        <v>100067</v>
      </c>
      <c r="B3577">
        <v>230922</v>
      </c>
      <c r="C3577" s="3">
        <v>44130.654861111114</v>
      </c>
      <c r="D3577">
        <v>3</v>
      </c>
      <c r="E3577">
        <v>2</v>
      </c>
      <c r="F3577" t="s">
        <v>26</v>
      </c>
      <c r="G3577">
        <v>1</v>
      </c>
      <c r="H3577">
        <v>61.347659999999998</v>
      </c>
      <c r="I3577">
        <v>19.23047</v>
      </c>
      <c r="J3577">
        <v>1.09375</v>
      </c>
      <c r="K3577">
        <v>93.039060000000006</v>
      </c>
      <c r="L3577" s="3">
        <v>44130.408333333333</v>
      </c>
      <c r="M3577">
        <v>17.18</v>
      </c>
      <c r="N3577" t="s">
        <v>28</v>
      </c>
      <c r="P3577">
        <f>(C3577-Key!$B$1)*24</f>
        <v>0.66666666674427688</v>
      </c>
      <c r="Q3577">
        <f>(Key!$B$2-'17.1'!C3577)*24</f>
        <v>2.2833333332673647</v>
      </c>
      <c r="R3577" s="3">
        <f>C3577-(M3577-Key!$B$5)/(24*Key!$B$6)</f>
        <v>44130.641046296296</v>
      </c>
      <c r="S3577">
        <f>M3577-Key!$B$5</f>
        <v>14.92</v>
      </c>
      <c r="T3577" s="2">
        <f t="shared" si="275"/>
        <v>44129.652777777781</v>
      </c>
      <c r="U3577" t="str">
        <f t="shared" si="276"/>
        <v>10-25-2020 15:40</v>
      </c>
      <c r="V3577">
        <f>IFERROR(IF(W3577=Z3577,VLOOKUP($U3577,[1]C8842!$G$2:$M$145,3,FALSE),0),0)</f>
        <v>0</v>
      </c>
      <c r="W3577">
        <f>VLOOKUP(RIGHT($V$1,5),Key!$A$9:$B$14,2,FALSE)</f>
        <v>10.199999999999999</v>
      </c>
      <c r="X3577">
        <f t="shared" si="279"/>
        <v>0</v>
      </c>
      <c r="Y3577">
        <f>VLOOKUP(RIGHT($X$1,5),Key!$A$9:$B$14,2,FALSE)</f>
        <v>3.7</v>
      </c>
      <c r="Z3577">
        <f t="shared" si="277"/>
        <v>10.199999999999999</v>
      </c>
      <c r="AA3577">
        <f t="shared" si="278"/>
        <v>0</v>
      </c>
    </row>
    <row r="3578" spans="1:27" x14ac:dyDescent="0.3">
      <c r="A3578">
        <v>100067</v>
      </c>
      <c r="B3578">
        <v>230922</v>
      </c>
      <c r="C3578" s="3">
        <v>44130.654861111114</v>
      </c>
      <c r="D3578">
        <v>2</v>
      </c>
      <c r="E3578">
        <v>1</v>
      </c>
      <c r="F3578" t="s">
        <v>26</v>
      </c>
      <c r="G3578">
        <v>1</v>
      </c>
      <c r="H3578">
        <v>73.914060000000006</v>
      </c>
      <c r="I3578">
        <v>15.01953</v>
      </c>
      <c r="J3578">
        <v>0.75390630000000003</v>
      </c>
      <c r="K3578">
        <v>82.035160000000005</v>
      </c>
      <c r="L3578" s="3">
        <v>44130.408333333333</v>
      </c>
      <c r="M3578">
        <v>17.18</v>
      </c>
      <c r="N3578" t="s">
        <v>28</v>
      </c>
      <c r="P3578">
        <f>(C3578-Key!$B$1)*24</f>
        <v>0.66666666674427688</v>
      </c>
      <c r="Q3578">
        <f>(Key!$B$2-'17.1'!C3578)*24</f>
        <v>2.2833333332673647</v>
      </c>
      <c r="R3578" s="3">
        <f>C3578-(M3578-Key!$B$5)/(24*Key!$B$6)</f>
        <v>44130.641046296296</v>
      </c>
      <c r="S3578">
        <f>M3578-Key!$B$5</f>
        <v>14.92</v>
      </c>
      <c r="T3578" s="2">
        <f t="shared" si="275"/>
        <v>44129.652777777781</v>
      </c>
      <c r="U3578" t="str">
        <f t="shared" si="276"/>
        <v>10-25-2020 15:40</v>
      </c>
      <c r="V3578">
        <f>IFERROR(IF(W3578=Z3578,VLOOKUP($U3578,[1]C8842!$G$2:$M$145,3,FALSE),0),0)</f>
        <v>0</v>
      </c>
      <c r="W3578">
        <f>VLOOKUP(RIGHT($V$1,5),Key!$A$9:$B$14,2,FALSE)</f>
        <v>10.199999999999999</v>
      </c>
      <c r="X3578">
        <f t="shared" si="279"/>
        <v>0</v>
      </c>
      <c r="Y3578">
        <f>VLOOKUP(RIGHT($X$1,5),Key!$A$9:$B$14,2,FALSE)</f>
        <v>3.7</v>
      </c>
      <c r="Z3578">
        <f t="shared" si="277"/>
        <v>10.199999999999999</v>
      </c>
      <c r="AA3578">
        <f t="shared" si="278"/>
        <v>0</v>
      </c>
    </row>
    <row r="3579" spans="1:27" x14ac:dyDescent="0.3">
      <c r="A3579">
        <v>100067</v>
      </c>
      <c r="B3579">
        <v>230922</v>
      </c>
      <c r="C3579" s="3">
        <v>44130.654861111114</v>
      </c>
      <c r="D3579">
        <v>2</v>
      </c>
      <c r="E3579">
        <v>1</v>
      </c>
      <c r="F3579" t="s">
        <v>26</v>
      </c>
      <c r="G3579">
        <v>1</v>
      </c>
      <c r="H3579">
        <v>73.332030000000003</v>
      </c>
      <c r="I3579">
        <v>12.820309999999999</v>
      </c>
      <c r="J3579">
        <v>0.6796875</v>
      </c>
      <c r="K3579">
        <v>81.035160000000005</v>
      </c>
      <c r="L3579" s="3">
        <v>44130.408333333333</v>
      </c>
      <c r="M3579">
        <v>17.18</v>
      </c>
      <c r="N3579" t="s">
        <v>28</v>
      </c>
      <c r="P3579">
        <f>(C3579-Key!$B$1)*24</f>
        <v>0.66666666674427688</v>
      </c>
      <c r="Q3579">
        <f>(Key!$B$2-'17.1'!C3579)*24</f>
        <v>2.2833333332673647</v>
      </c>
      <c r="R3579" s="3">
        <f>C3579-(M3579-Key!$B$5)/(24*Key!$B$6)</f>
        <v>44130.641046296296</v>
      </c>
      <c r="S3579">
        <f>M3579-Key!$B$5</f>
        <v>14.92</v>
      </c>
      <c r="T3579" s="2">
        <f t="shared" si="275"/>
        <v>44129.652777777781</v>
      </c>
      <c r="U3579" t="str">
        <f t="shared" si="276"/>
        <v>10-25-2020 15:40</v>
      </c>
      <c r="V3579">
        <f>IFERROR(IF(W3579=Z3579,VLOOKUP($U3579,[1]C8842!$G$2:$M$145,3,FALSE),0),0)</f>
        <v>0</v>
      </c>
      <c r="W3579">
        <f>VLOOKUP(RIGHT($V$1,5),Key!$A$9:$B$14,2,FALSE)</f>
        <v>10.199999999999999</v>
      </c>
      <c r="X3579">
        <f t="shared" si="279"/>
        <v>0</v>
      </c>
      <c r="Y3579">
        <f>VLOOKUP(RIGHT($X$1,5),Key!$A$9:$B$14,2,FALSE)</f>
        <v>3.7</v>
      </c>
      <c r="Z3579">
        <f t="shared" si="277"/>
        <v>10.199999999999999</v>
      </c>
      <c r="AA3579">
        <f t="shared" si="278"/>
        <v>0</v>
      </c>
    </row>
    <row r="3580" spans="1:27" x14ac:dyDescent="0.3">
      <c r="A3580">
        <v>100067</v>
      </c>
      <c r="B3580">
        <v>230922</v>
      </c>
      <c r="C3580" s="3">
        <v>44130.654861111114</v>
      </c>
      <c r="D3580">
        <v>3</v>
      </c>
      <c r="E3580">
        <v>2</v>
      </c>
      <c r="F3580" t="s">
        <v>26</v>
      </c>
      <c r="G3580">
        <v>5</v>
      </c>
      <c r="H3580">
        <v>66.96875</v>
      </c>
      <c r="I3580">
        <v>82.152339999999995</v>
      </c>
      <c r="J3580">
        <v>3.5039060000000002</v>
      </c>
      <c r="K3580">
        <v>94.039060000000006</v>
      </c>
      <c r="L3580" s="3">
        <v>44130.408333333333</v>
      </c>
      <c r="M3580">
        <v>17.18</v>
      </c>
      <c r="N3580" t="s">
        <v>28</v>
      </c>
      <c r="P3580">
        <f>(C3580-Key!$B$1)*24</f>
        <v>0.66666666674427688</v>
      </c>
      <c r="Q3580">
        <f>(Key!$B$2-'17.1'!C3580)*24</f>
        <v>2.2833333332673647</v>
      </c>
      <c r="R3580" s="3">
        <f>C3580-(M3580-Key!$B$5)/(24*Key!$B$6)</f>
        <v>44130.641046296296</v>
      </c>
      <c r="S3580">
        <f>M3580-Key!$B$5</f>
        <v>14.92</v>
      </c>
      <c r="T3580" s="2">
        <f t="shared" si="275"/>
        <v>44129.652777777781</v>
      </c>
      <c r="U3580" t="str">
        <f t="shared" si="276"/>
        <v>10-25-2020 15:40</v>
      </c>
      <c r="V3580">
        <f>IFERROR(IF(W3580=Z3580,VLOOKUP($U3580,[1]C8842!$G$2:$M$145,3,FALSE),0),0)</f>
        <v>0</v>
      </c>
      <c r="W3580">
        <f>VLOOKUP(RIGHT($V$1,5),Key!$A$9:$B$14,2,FALSE)</f>
        <v>10.199999999999999</v>
      </c>
      <c r="X3580">
        <f t="shared" si="279"/>
        <v>0</v>
      </c>
      <c r="Y3580">
        <f>VLOOKUP(RIGHT($X$1,5),Key!$A$9:$B$14,2,FALSE)</f>
        <v>3.7</v>
      </c>
      <c r="Z3580">
        <f t="shared" si="277"/>
        <v>10.199999999999999</v>
      </c>
      <c r="AA3580">
        <f t="shared" si="278"/>
        <v>0</v>
      </c>
    </row>
    <row r="3581" spans="1:27" x14ac:dyDescent="0.3">
      <c r="A3581">
        <v>100067</v>
      </c>
      <c r="B3581">
        <v>230922</v>
      </c>
      <c r="C3581" s="3">
        <v>44130.654861111114</v>
      </c>
      <c r="D3581">
        <v>1</v>
      </c>
      <c r="E3581">
        <v>1</v>
      </c>
      <c r="F3581" t="s">
        <v>25</v>
      </c>
      <c r="G3581">
        <v>1</v>
      </c>
      <c r="H3581">
        <v>65.027339999999995</v>
      </c>
      <c r="I3581">
        <v>16.753910000000001</v>
      </c>
      <c r="J3581">
        <v>0.9296875</v>
      </c>
      <c r="K3581">
        <v>58.023440000000001</v>
      </c>
      <c r="L3581" s="3">
        <v>44130.408333333333</v>
      </c>
      <c r="M3581">
        <v>17.18</v>
      </c>
      <c r="N3581" t="s">
        <v>28</v>
      </c>
      <c r="P3581">
        <f>(C3581-Key!$B$1)*24</f>
        <v>0.66666666674427688</v>
      </c>
      <c r="Q3581">
        <f>(Key!$B$2-'17.1'!C3581)*24</f>
        <v>2.2833333332673647</v>
      </c>
      <c r="R3581" s="3">
        <f>C3581-(M3581-Key!$B$5)/(24*Key!$B$6)</f>
        <v>44130.641046296296</v>
      </c>
      <c r="S3581">
        <f>M3581-Key!$B$5</f>
        <v>14.92</v>
      </c>
      <c r="T3581" s="2">
        <f t="shared" si="275"/>
        <v>44129.652777777781</v>
      </c>
      <c r="U3581" t="str">
        <f t="shared" si="276"/>
        <v>10-25-2020 15:40</v>
      </c>
      <c r="V3581">
        <f>IFERROR(IF(W3581=Z3581,VLOOKUP($U3581,[1]C8842!$G$2:$M$145,3,FALSE),0),0)</f>
        <v>0</v>
      </c>
      <c r="W3581">
        <f>VLOOKUP(RIGHT($V$1,5),Key!$A$9:$B$14,2,FALSE)</f>
        <v>10.199999999999999</v>
      </c>
      <c r="X3581">
        <f t="shared" si="279"/>
        <v>0</v>
      </c>
      <c r="Y3581">
        <f>VLOOKUP(RIGHT($X$1,5),Key!$A$9:$B$14,2,FALSE)</f>
        <v>3.7</v>
      </c>
      <c r="Z3581">
        <f t="shared" si="277"/>
        <v>10.199999999999999</v>
      </c>
      <c r="AA3581">
        <f t="shared" si="278"/>
        <v>0</v>
      </c>
    </row>
    <row r="3582" spans="1:27" x14ac:dyDescent="0.3">
      <c r="A3582">
        <v>100067</v>
      </c>
      <c r="B3582">
        <v>230922</v>
      </c>
      <c r="C3582" s="3">
        <v>44130.654861111114</v>
      </c>
      <c r="D3582">
        <v>0</v>
      </c>
      <c r="E3582">
        <v>2</v>
      </c>
      <c r="F3582" t="s">
        <v>25</v>
      </c>
      <c r="G3582">
        <v>1</v>
      </c>
      <c r="H3582">
        <v>62.621090000000002</v>
      </c>
      <c r="I3582">
        <v>16.953130000000002</v>
      </c>
      <c r="J3582">
        <v>0.97265630000000003</v>
      </c>
      <c r="K3582">
        <v>46.019530000000003</v>
      </c>
      <c r="L3582" s="3">
        <v>44130.408333333333</v>
      </c>
      <c r="M3582">
        <v>17.18</v>
      </c>
      <c r="N3582" t="s">
        <v>28</v>
      </c>
      <c r="P3582">
        <f>(C3582-Key!$B$1)*24</f>
        <v>0.66666666674427688</v>
      </c>
      <c r="Q3582">
        <f>(Key!$B$2-'17.1'!C3582)*24</f>
        <v>2.2833333332673647</v>
      </c>
      <c r="R3582" s="3">
        <f>C3582-(M3582-Key!$B$5)/(24*Key!$B$6)</f>
        <v>44130.641046296296</v>
      </c>
      <c r="S3582">
        <f>M3582-Key!$B$5</f>
        <v>14.92</v>
      </c>
      <c r="T3582" s="2">
        <f t="shared" si="275"/>
        <v>44129.652777777781</v>
      </c>
      <c r="U3582" t="str">
        <f t="shared" si="276"/>
        <v>10-25-2020 15:40</v>
      </c>
      <c r="V3582">
        <f>IFERROR(IF(W3582=Z3582,VLOOKUP($U3582,[1]C8842!$G$2:$M$145,3,FALSE),0),0)</f>
        <v>0</v>
      </c>
      <c r="W3582">
        <f>VLOOKUP(RIGHT($V$1,5),Key!$A$9:$B$14,2,FALSE)</f>
        <v>10.199999999999999</v>
      </c>
      <c r="X3582">
        <f t="shared" si="279"/>
        <v>0</v>
      </c>
      <c r="Y3582">
        <f>VLOOKUP(RIGHT($X$1,5),Key!$A$9:$B$14,2,FALSE)</f>
        <v>3.7</v>
      </c>
      <c r="Z3582">
        <f t="shared" si="277"/>
        <v>10.199999999999999</v>
      </c>
      <c r="AA3582">
        <f t="shared" si="278"/>
        <v>0</v>
      </c>
    </row>
    <row r="3583" spans="1:27" x14ac:dyDescent="0.3">
      <c r="A3583">
        <v>100067</v>
      </c>
      <c r="B3583">
        <v>230922</v>
      </c>
      <c r="C3583" s="3">
        <v>44130.654861111114</v>
      </c>
      <c r="D3583">
        <v>2</v>
      </c>
      <c r="E3583">
        <v>1</v>
      </c>
      <c r="F3583" t="s">
        <v>26</v>
      </c>
      <c r="G3583">
        <v>1</v>
      </c>
      <c r="H3583">
        <v>67.359380000000002</v>
      </c>
      <c r="I3583">
        <v>12.89063</v>
      </c>
      <c r="J3583">
        <v>0.74609380000000003</v>
      </c>
      <c r="K3583">
        <v>81.035160000000005</v>
      </c>
      <c r="L3583" s="3">
        <v>44130.408333333333</v>
      </c>
      <c r="M3583">
        <v>17.18</v>
      </c>
      <c r="N3583" t="s">
        <v>28</v>
      </c>
      <c r="P3583">
        <f>(C3583-Key!$B$1)*24</f>
        <v>0.66666666674427688</v>
      </c>
      <c r="Q3583">
        <f>(Key!$B$2-'17.1'!C3583)*24</f>
        <v>2.2833333332673647</v>
      </c>
      <c r="R3583" s="3">
        <f>C3583-(M3583-Key!$B$5)/(24*Key!$B$6)</f>
        <v>44130.641046296296</v>
      </c>
      <c r="S3583">
        <f>M3583-Key!$B$5</f>
        <v>14.92</v>
      </c>
      <c r="T3583" s="2">
        <f t="shared" si="275"/>
        <v>44129.652777777781</v>
      </c>
      <c r="U3583" t="str">
        <f t="shared" si="276"/>
        <v>10-25-2020 15:40</v>
      </c>
      <c r="V3583">
        <f>IFERROR(IF(W3583=Z3583,VLOOKUP($U3583,[1]C8842!$G$2:$M$145,3,FALSE),0),0)</f>
        <v>0</v>
      </c>
      <c r="W3583">
        <f>VLOOKUP(RIGHT($V$1,5),Key!$A$9:$B$14,2,FALSE)</f>
        <v>10.199999999999999</v>
      </c>
      <c r="X3583">
        <f t="shared" si="279"/>
        <v>0</v>
      </c>
      <c r="Y3583">
        <f>VLOOKUP(RIGHT($X$1,5),Key!$A$9:$B$14,2,FALSE)</f>
        <v>3.7</v>
      </c>
      <c r="Z3583">
        <f t="shared" si="277"/>
        <v>10.199999999999999</v>
      </c>
      <c r="AA3583">
        <f t="shared" si="278"/>
        <v>0</v>
      </c>
    </row>
    <row r="3584" spans="1:27" x14ac:dyDescent="0.3">
      <c r="A3584">
        <v>100067</v>
      </c>
      <c r="B3584">
        <v>230922</v>
      </c>
      <c r="C3584" s="3">
        <v>44130.654861111114</v>
      </c>
      <c r="D3584">
        <v>3</v>
      </c>
      <c r="E3584">
        <v>2</v>
      </c>
      <c r="F3584" t="s">
        <v>26</v>
      </c>
      <c r="G3584">
        <v>3</v>
      </c>
      <c r="H3584">
        <v>65.371089999999995</v>
      </c>
      <c r="I3584">
        <v>32.660159999999998</v>
      </c>
      <c r="J3584">
        <v>1.574219</v>
      </c>
      <c r="K3584">
        <v>94.039060000000006</v>
      </c>
      <c r="L3584" s="3">
        <v>44130.408333333333</v>
      </c>
      <c r="M3584">
        <v>17.18</v>
      </c>
      <c r="N3584" t="s">
        <v>28</v>
      </c>
      <c r="P3584">
        <f>(C3584-Key!$B$1)*24</f>
        <v>0.66666666674427688</v>
      </c>
      <c r="Q3584">
        <f>(Key!$B$2-'17.1'!C3584)*24</f>
        <v>2.2833333332673647</v>
      </c>
      <c r="R3584" s="3">
        <f>C3584-(M3584-Key!$B$5)/(24*Key!$B$6)</f>
        <v>44130.641046296296</v>
      </c>
      <c r="S3584">
        <f>M3584-Key!$B$5</f>
        <v>14.92</v>
      </c>
      <c r="T3584" s="2">
        <f t="shared" si="275"/>
        <v>44129.652777777781</v>
      </c>
      <c r="U3584" t="str">
        <f t="shared" si="276"/>
        <v>10-25-2020 15:40</v>
      </c>
      <c r="V3584">
        <f>IFERROR(IF(W3584=Z3584,VLOOKUP($U3584,[1]C8842!$G$2:$M$145,3,FALSE),0),0)</f>
        <v>0</v>
      </c>
      <c r="W3584">
        <f>VLOOKUP(RIGHT($V$1,5),Key!$A$9:$B$14,2,FALSE)</f>
        <v>10.199999999999999</v>
      </c>
      <c r="X3584">
        <f t="shared" si="279"/>
        <v>0</v>
      </c>
      <c r="Y3584">
        <f>VLOOKUP(RIGHT($X$1,5),Key!$A$9:$B$14,2,FALSE)</f>
        <v>3.7</v>
      </c>
      <c r="Z3584">
        <f t="shared" si="277"/>
        <v>10.199999999999999</v>
      </c>
      <c r="AA3584">
        <f t="shared" si="278"/>
        <v>0</v>
      </c>
    </row>
    <row r="3585" spans="1:27" x14ac:dyDescent="0.3">
      <c r="A3585">
        <v>100067</v>
      </c>
      <c r="B3585">
        <v>230922</v>
      </c>
      <c r="C3585" s="3">
        <v>44130.654861111114</v>
      </c>
      <c r="D3585">
        <v>2</v>
      </c>
      <c r="E3585">
        <v>1</v>
      </c>
      <c r="F3585" t="s">
        <v>26</v>
      </c>
      <c r="G3585">
        <v>1</v>
      </c>
      <c r="H3585">
        <v>71.320310000000006</v>
      </c>
      <c r="I3585">
        <v>18.3125</v>
      </c>
      <c r="J3585">
        <v>0.90625</v>
      </c>
      <c r="K3585">
        <v>79.03125</v>
      </c>
      <c r="L3585" s="3">
        <v>44130.408333333333</v>
      </c>
      <c r="M3585">
        <v>17.18</v>
      </c>
      <c r="N3585" t="s">
        <v>28</v>
      </c>
      <c r="P3585">
        <f>(C3585-Key!$B$1)*24</f>
        <v>0.66666666674427688</v>
      </c>
      <c r="Q3585">
        <f>(Key!$B$2-'17.1'!C3585)*24</f>
        <v>2.2833333332673647</v>
      </c>
      <c r="R3585" s="3">
        <f>C3585-(M3585-Key!$B$5)/(24*Key!$B$6)</f>
        <v>44130.641046296296</v>
      </c>
      <c r="S3585">
        <f>M3585-Key!$B$5</f>
        <v>14.92</v>
      </c>
      <c r="T3585" s="2">
        <f t="shared" si="275"/>
        <v>44129.652777777781</v>
      </c>
      <c r="U3585" t="str">
        <f t="shared" si="276"/>
        <v>10-25-2020 15:40</v>
      </c>
      <c r="V3585">
        <f>IFERROR(IF(W3585=Z3585,VLOOKUP($U3585,[1]C8842!$G$2:$M$145,3,FALSE),0),0)</f>
        <v>0</v>
      </c>
      <c r="W3585">
        <f>VLOOKUP(RIGHT($V$1,5),Key!$A$9:$B$14,2,FALSE)</f>
        <v>10.199999999999999</v>
      </c>
      <c r="X3585">
        <f t="shared" si="279"/>
        <v>0</v>
      </c>
      <c r="Y3585">
        <f>VLOOKUP(RIGHT($X$1,5),Key!$A$9:$B$14,2,FALSE)</f>
        <v>3.7</v>
      </c>
      <c r="Z3585">
        <f t="shared" si="277"/>
        <v>10.199999999999999</v>
      </c>
      <c r="AA3585">
        <f t="shared" si="278"/>
        <v>0</v>
      </c>
    </row>
    <row r="3586" spans="1:27" x14ac:dyDescent="0.3">
      <c r="A3586">
        <v>100067</v>
      </c>
      <c r="B3586">
        <v>230922</v>
      </c>
      <c r="C3586" s="3">
        <v>44130.654861111114</v>
      </c>
      <c r="D3586">
        <v>2</v>
      </c>
      <c r="E3586">
        <v>1</v>
      </c>
      <c r="F3586" t="s">
        <v>26</v>
      </c>
      <c r="G3586">
        <v>1</v>
      </c>
      <c r="H3586">
        <v>65.140630000000002</v>
      </c>
      <c r="I3586">
        <v>15.726559999999999</v>
      </c>
      <c r="J3586">
        <v>0.88671880000000003</v>
      </c>
      <c r="K3586">
        <v>82.035160000000005</v>
      </c>
      <c r="L3586" s="3">
        <v>44130.408333333333</v>
      </c>
      <c r="M3586">
        <v>17.18</v>
      </c>
      <c r="N3586" t="s">
        <v>28</v>
      </c>
      <c r="P3586">
        <f>(C3586-Key!$B$1)*24</f>
        <v>0.66666666674427688</v>
      </c>
      <c r="Q3586">
        <f>(Key!$B$2-'17.1'!C3586)*24</f>
        <v>2.2833333332673647</v>
      </c>
      <c r="R3586" s="3">
        <f>C3586-(M3586-Key!$B$5)/(24*Key!$B$6)</f>
        <v>44130.641046296296</v>
      </c>
      <c r="S3586">
        <f>M3586-Key!$B$5</f>
        <v>14.92</v>
      </c>
      <c r="T3586" s="2">
        <f t="shared" si="275"/>
        <v>44129.652777777781</v>
      </c>
      <c r="U3586" t="str">
        <f t="shared" si="276"/>
        <v>10-25-2020 15:40</v>
      </c>
      <c r="V3586">
        <f>IFERROR(IF(W3586=Z3586,VLOOKUP($U3586,[1]C8842!$G$2:$M$145,3,FALSE),0),0)</f>
        <v>0</v>
      </c>
      <c r="W3586">
        <f>VLOOKUP(RIGHT($V$1,5),Key!$A$9:$B$14,2,FALSE)</f>
        <v>10.199999999999999</v>
      </c>
      <c r="X3586">
        <f t="shared" si="279"/>
        <v>0</v>
      </c>
      <c r="Y3586">
        <f>VLOOKUP(RIGHT($X$1,5),Key!$A$9:$B$14,2,FALSE)</f>
        <v>3.7</v>
      </c>
      <c r="Z3586">
        <f t="shared" si="277"/>
        <v>10.199999999999999</v>
      </c>
      <c r="AA3586">
        <f t="shared" si="278"/>
        <v>0</v>
      </c>
    </row>
    <row r="3587" spans="1:27" x14ac:dyDescent="0.3">
      <c r="A3587">
        <v>100067</v>
      </c>
      <c r="B3587">
        <v>230922</v>
      </c>
      <c r="C3587" s="3">
        <v>44130.654861111114</v>
      </c>
      <c r="D3587">
        <v>1</v>
      </c>
      <c r="E3587">
        <v>1</v>
      </c>
      <c r="F3587" t="s">
        <v>25</v>
      </c>
      <c r="G3587">
        <v>1</v>
      </c>
      <c r="H3587">
        <v>66.484380000000002</v>
      </c>
      <c r="I3587">
        <v>14.246090000000001</v>
      </c>
      <c r="J3587">
        <v>0.80859380000000003</v>
      </c>
      <c r="K3587">
        <v>58.023440000000001</v>
      </c>
      <c r="L3587" s="3">
        <v>44130.408333333333</v>
      </c>
      <c r="M3587">
        <v>17.18</v>
      </c>
      <c r="N3587" t="s">
        <v>28</v>
      </c>
      <c r="P3587">
        <f>(C3587-Key!$B$1)*24</f>
        <v>0.66666666674427688</v>
      </c>
      <c r="Q3587">
        <f>(Key!$B$2-'17.1'!C3587)*24</f>
        <v>2.2833333332673647</v>
      </c>
      <c r="R3587" s="3">
        <f>C3587-(M3587-Key!$B$5)/(24*Key!$B$6)</f>
        <v>44130.641046296296</v>
      </c>
      <c r="S3587">
        <f>M3587-Key!$B$5</f>
        <v>14.92</v>
      </c>
      <c r="T3587" s="2">
        <f t="shared" ref="T3587:T3650" si="280">ROUND(C3587*24*60/10,0)/(24*6)-1</f>
        <v>44129.652777777781</v>
      </c>
      <c r="U3587" t="str">
        <f t="shared" ref="U3587:U3650" si="281">TEXT(T3587,"mm-dd-yyyy hh:mm")</f>
        <v>10-25-2020 15:40</v>
      </c>
      <c r="V3587">
        <f>IFERROR(IF(W3587=Z3587,VLOOKUP($U3587,[1]C8842!$G$2:$M$145,3,FALSE),0),0)</f>
        <v>0</v>
      </c>
      <c r="W3587">
        <f>VLOOKUP(RIGHT($V$1,5),Key!$A$9:$B$14,2,FALSE)</f>
        <v>10.199999999999999</v>
      </c>
      <c r="X3587">
        <f t="shared" si="279"/>
        <v>0</v>
      </c>
      <c r="Y3587">
        <f>VLOOKUP(RIGHT($X$1,5),Key!$A$9:$B$14,2,FALSE)</f>
        <v>3.7</v>
      </c>
      <c r="Z3587">
        <f t="shared" ref="Z3587:Z3650" si="282">M3587-MIN(ABS(Y3587-M3587),ABS(W3587-M3587))</f>
        <v>10.199999999999999</v>
      </c>
      <c r="AA3587">
        <f t="shared" ref="AA3587:AA3650" si="283">SUM(V3587,X3587)</f>
        <v>0</v>
      </c>
    </row>
    <row r="3588" spans="1:27" x14ac:dyDescent="0.3">
      <c r="A3588">
        <v>100067</v>
      </c>
      <c r="B3588">
        <v>230922</v>
      </c>
      <c r="C3588" s="3">
        <v>44130.654861111114</v>
      </c>
      <c r="D3588">
        <v>0</v>
      </c>
      <c r="E3588">
        <v>2</v>
      </c>
      <c r="F3588" t="s">
        <v>25</v>
      </c>
      <c r="G3588">
        <v>4</v>
      </c>
      <c r="H3588">
        <v>60.757809999999999</v>
      </c>
      <c r="I3588">
        <v>70.308589999999995</v>
      </c>
      <c r="J3588">
        <v>3.34375</v>
      </c>
      <c r="K3588">
        <v>46.019530000000003</v>
      </c>
      <c r="L3588" s="3">
        <v>44130.408333333333</v>
      </c>
      <c r="M3588">
        <v>17.18</v>
      </c>
      <c r="N3588" t="s">
        <v>28</v>
      </c>
      <c r="P3588">
        <f>(C3588-Key!$B$1)*24</f>
        <v>0.66666666674427688</v>
      </c>
      <c r="Q3588">
        <f>(Key!$B$2-'17.1'!C3588)*24</f>
        <v>2.2833333332673647</v>
      </c>
      <c r="R3588" s="3">
        <f>C3588-(M3588-Key!$B$5)/(24*Key!$B$6)</f>
        <v>44130.641046296296</v>
      </c>
      <c r="S3588">
        <f>M3588-Key!$B$5</f>
        <v>14.92</v>
      </c>
      <c r="T3588" s="2">
        <f t="shared" si="280"/>
        <v>44129.652777777781</v>
      </c>
      <c r="U3588" t="str">
        <f t="shared" si="281"/>
        <v>10-25-2020 15:40</v>
      </c>
      <c r="V3588">
        <f>IFERROR(IF(W3588=Z3588,VLOOKUP($U3588,[1]C8842!$G$2:$M$145,3,FALSE),0),0)</f>
        <v>0</v>
      </c>
      <c r="W3588">
        <f>VLOOKUP(RIGHT($V$1,5),Key!$A$9:$B$14,2,FALSE)</f>
        <v>10.199999999999999</v>
      </c>
      <c r="X3588">
        <f t="shared" ref="X3588:X3651" si="284">$X$2</f>
        <v>0</v>
      </c>
      <c r="Y3588">
        <f>VLOOKUP(RIGHT($X$1,5),Key!$A$9:$B$14,2,FALSE)</f>
        <v>3.7</v>
      </c>
      <c r="Z3588">
        <f t="shared" si="282"/>
        <v>10.199999999999999</v>
      </c>
      <c r="AA3588">
        <f t="shared" si="283"/>
        <v>0</v>
      </c>
    </row>
    <row r="3589" spans="1:27" x14ac:dyDescent="0.3">
      <c r="A3589">
        <v>100067</v>
      </c>
      <c r="B3589">
        <v>230922</v>
      </c>
      <c r="C3589" s="3">
        <v>44130.655555555553</v>
      </c>
      <c r="D3589">
        <v>3</v>
      </c>
      <c r="E3589">
        <v>2</v>
      </c>
      <c r="F3589" t="s">
        <v>26</v>
      </c>
      <c r="G3589">
        <v>5</v>
      </c>
      <c r="H3589">
        <v>65.480469999999997</v>
      </c>
      <c r="I3589">
        <v>80.742189999999994</v>
      </c>
      <c r="J3589">
        <v>3.5273439999999998</v>
      </c>
      <c r="K3589">
        <v>93.039060000000006</v>
      </c>
      <c r="L3589" s="3">
        <v>44130.408333333333</v>
      </c>
      <c r="M3589">
        <v>17.18</v>
      </c>
      <c r="N3589" t="s">
        <v>28</v>
      </c>
      <c r="P3589">
        <f>(C3589-Key!$B$1)*24</f>
        <v>0.68333333329064772</v>
      </c>
      <c r="Q3589">
        <f>(Key!$B$2-'17.1'!C3589)*24</f>
        <v>2.2666666667209938</v>
      </c>
      <c r="R3589" s="3">
        <f>C3589-(M3589-Key!$B$5)/(24*Key!$B$6)</f>
        <v>44130.641740740735</v>
      </c>
      <c r="S3589">
        <f>M3589-Key!$B$5</f>
        <v>14.92</v>
      </c>
      <c r="T3589" s="2">
        <f t="shared" si="280"/>
        <v>44129.652777777781</v>
      </c>
      <c r="U3589" t="str">
        <f t="shared" si="281"/>
        <v>10-25-2020 15:40</v>
      </c>
      <c r="V3589">
        <f>IFERROR(IF(W3589=Z3589,VLOOKUP($U3589,[1]C8842!$G$2:$M$145,3,FALSE),0),0)</f>
        <v>0</v>
      </c>
      <c r="W3589">
        <f>VLOOKUP(RIGHT($V$1,5),Key!$A$9:$B$14,2,FALSE)</f>
        <v>10.199999999999999</v>
      </c>
      <c r="X3589">
        <f t="shared" si="284"/>
        <v>0</v>
      </c>
      <c r="Y3589">
        <f>VLOOKUP(RIGHT($X$1,5),Key!$A$9:$B$14,2,FALSE)</f>
        <v>3.7</v>
      </c>
      <c r="Z3589">
        <f t="shared" si="282"/>
        <v>10.199999999999999</v>
      </c>
      <c r="AA3589">
        <f t="shared" si="283"/>
        <v>0</v>
      </c>
    </row>
    <row r="3590" spans="1:27" x14ac:dyDescent="0.3">
      <c r="A3590">
        <v>100067</v>
      </c>
      <c r="B3590">
        <v>230922</v>
      </c>
      <c r="C3590" s="3">
        <v>44130.655555555553</v>
      </c>
      <c r="D3590">
        <v>1</v>
      </c>
      <c r="E3590">
        <v>1</v>
      </c>
      <c r="F3590" t="s">
        <v>25</v>
      </c>
      <c r="G3590">
        <v>2</v>
      </c>
      <c r="H3590">
        <v>68.980469999999997</v>
      </c>
      <c r="I3590">
        <v>22.933589999999999</v>
      </c>
      <c r="J3590">
        <v>1.113281</v>
      </c>
      <c r="K3590">
        <v>60.023440000000001</v>
      </c>
      <c r="L3590" s="3">
        <v>44130.408333333333</v>
      </c>
      <c r="M3590">
        <v>17.18</v>
      </c>
      <c r="N3590" t="s">
        <v>28</v>
      </c>
      <c r="P3590">
        <f>(C3590-Key!$B$1)*24</f>
        <v>0.68333333329064772</v>
      </c>
      <c r="Q3590">
        <f>(Key!$B$2-'17.1'!C3590)*24</f>
        <v>2.2666666667209938</v>
      </c>
      <c r="R3590" s="3">
        <f>C3590-(M3590-Key!$B$5)/(24*Key!$B$6)</f>
        <v>44130.641740740735</v>
      </c>
      <c r="S3590">
        <f>M3590-Key!$B$5</f>
        <v>14.92</v>
      </c>
      <c r="T3590" s="2">
        <f t="shared" si="280"/>
        <v>44129.652777777781</v>
      </c>
      <c r="U3590" t="str">
        <f t="shared" si="281"/>
        <v>10-25-2020 15:40</v>
      </c>
      <c r="V3590">
        <f>IFERROR(IF(W3590=Z3590,VLOOKUP($U3590,[1]C8842!$G$2:$M$145,3,FALSE),0),0)</f>
        <v>0</v>
      </c>
      <c r="W3590">
        <f>VLOOKUP(RIGHT($V$1,5),Key!$A$9:$B$14,2,FALSE)</f>
        <v>10.199999999999999</v>
      </c>
      <c r="X3590">
        <f t="shared" si="284"/>
        <v>0</v>
      </c>
      <c r="Y3590">
        <f>VLOOKUP(RIGHT($X$1,5),Key!$A$9:$B$14,2,FALSE)</f>
        <v>3.7</v>
      </c>
      <c r="Z3590">
        <f t="shared" si="282"/>
        <v>10.199999999999999</v>
      </c>
      <c r="AA3590">
        <f t="shared" si="283"/>
        <v>0</v>
      </c>
    </row>
    <row r="3591" spans="1:27" x14ac:dyDescent="0.3">
      <c r="A3591">
        <v>100067</v>
      </c>
      <c r="B3591">
        <v>230922</v>
      </c>
      <c r="C3591" s="3">
        <v>44130.655555555553</v>
      </c>
      <c r="D3591">
        <v>0</v>
      </c>
      <c r="E3591">
        <v>2</v>
      </c>
      <c r="F3591" t="s">
        <v>25</v>
      </c>
      <c r="G3591">
        <v>4</v>
      </c>
      <c r="H3591">
        <v>59.140630000000002</v>
      </c>
      <c r="I3591">
        <v>75.980469999999997</v>
      </c>
      <c r="J3591">
        <v>3.6875</v>
      </c>
      <c r="K3591">
        <v>46.019530000000003</v>
      </c>
      <c r="L3591" s="3">
        <v>44130.408333333333</v>
      </c>
      <c r="M3591">
        <v>17.18</v>
      </c>
      <c r="N3591" t="s">
        <v>28</v>
      </c>
      <c r="P3591">
        <f>(C3591-Key!$B$1)*24</f>
        <v>0.68333333329064772</v>
      </c>
      <c r="Q3591">
        <f>(Key!$B$2-'17.1'!C3591)*24</f>
        <v>2.2666666667209938</v>
      </c>
      <c r="R3591" s="3">
        <f>C3591-(M3591-Key!$B$5)/(24*Key!$B$6)</f>
        <v>44130.641740740735</v>
      </c>
      <c r="S3591">
        <f>M3591-Key!$B$5</f>
        <v>14.92</v>
      </c>
      <c r="T3591" s="2">
        <f t="shared" si="280"/>
        <v>44129.652777777781</v>
      </c>
      <c r="U3591" t="str">
        <f t="shared" si="281"/>
        <v>10-25-2020 15:40</v>
      </c>
      <c r="V3591">
        <f>IFERROR(IF(W3591=Z3591,VLOOKUP($U3591,[1]C8842!$G$2:$M$145,3,FALSE),0),0)</f>
        <v>0</v>
      </c>
      <c r="W3591">
        <f>VLOOKUP(RIGHT($V$1,5),Key!$A$9:$B$14,2,FALSE)</f>
        <v>10.199999999999999</v>
      </c>
      <c r="X3591">
        <f t="shared" si="284"/>
        <v>0</v>
      </c>
      <c r="Y3591">
        <f>VLOOKUP(RIGHT($X$1,5),Key!$A$9:$B$14,2,FALSE)</f>
        <v>3.7</v>
      </c>
      <c r="Z3591">
        <f t="shared" si="282"/>
        <v>10.199999999999999</v>
      </c>
      <c r="AA3591">
        <f t="shared" si="283"/>
        <v>0</v>
      </c>
    </row>
    <row r="3592" spans="1:27" x14ac:dyDescent="0.3">
      <c r="A3592">
        <v>100067</v>
      </c>
      <c r="B3592">
        <v>230922</v>
      </c>
      <c r="C3592" s="3">
        <v>44130.655555555553</v>
      </c>
      <c r="D3592">
        <v>3</v>
      </c>
      <c r="E3592">
        <v>2</v>
      </c>
      <c r="F3592" t="s">
        <v>26</v>
      </c>
      <c r="G3592">
        <v>2</v>
      </c>
      <c r="H3592">
        <v>60.855469999999997</v>
      </c>
      <c r="I3592">
        <v>24.734380000000002</v>
      </c>
      <c r="J3592">
        <v>1.34375</v>
      </c>
      <c r="K3592">
        <v>94.039060000000006</v>
      </c>
      <c r="L3592" s="3">
        <v>44130.408333333333</v>
      </c>
      <c r="M3592">
        <v>17.18</v>
      </c>
      <c r="N3592" t="s">
        <v>28</v>
      </c>
      <c r="P3592">
        <f>(C3592-Key!$B$1)*24</f>
        <v>0.68333333329064772</v>
      </c>
      <c r="Q3592">
        <f>(Key!$B$2-'17.1'!C3592)*24</f>
        <v>2.2666666667209938</v>
      </c>
      <c r="R3592" s="3">
        <f>C3592-(M3592-Key!$B$5)/(24*Key!$B$6)</f>
        <v>44130.641740740735</v>
      </c>
      <c r="S3592">
        <f>M3592-Key!$B$5</f>
        <v>14.92</v>
      </c>
      <c r="T3592" s="2">
        <f t="shared" si="280"/>
        <v>44129.652777777781</v>
      </c>
      <c r="U3592" t="str">
        <f t="shared" si="281"/>
        <v>10-25-2020 15:40</v>
      </c>
      <c r="V3592">
        <f>IFERROR(IF(W3592=Z3592,VLOOKUP($U3592,[1]C8842!$G$2:$M$145,3,FALSE),0),0)</f>
        <v>0</v>
      </c>
      <c r="W3592">
        <f>VLOOKUP(RIGHT($V$1,5),Key!$A$9:$B$14,2,FALSE)</f>
        <v>10.199999999999999</v>
      </c>
      <c r="X3592">
        <f t="shared" si="284"/>
        <v>0</v>
      </c>
      <c r="Y3592">
        <f>VLOOKUP(RIGHT($X$1,5),Key!$A$9:$B$14,2,FALSE)</f>
        <v>3.7</v>
      </c>
      <c r="Z3592">
        <f t="shared" si="282"/>
        <v>10.199999999999999</v>
      </c>
      <c r="AA3592">
        <f t="shared" si="283"/>
        <v>0</v>
      </c>
    </row>
    <row r="3593" spans="1:27" x14ac:dyDescent="0.3">
      <c r="A3593">
        <v>100067</v>
      </c>
      <c r="B3593">
        <v>230922</v>
      </c>
      <c r="C3593" s="3">
        <v>44130.655555555553</v>
      </c>
      <c r="D3593">
        <v>0</v>
      </c>
      <c r="E3593">
        <v>2</v>
      </c>
      <c r="F3593" t="s">
        <v>25</v>
      </c>
      <c r="G3593">
        <v>4</v>
      </c>
      <c r="H3593">
        <v>51.839840000000002</v>
      </c>
      <c r="I3593">
        <v>75</v>
      </c>
      <c r="J3593">
        <v>4.1601559999999997</v>
      </c>
      <c r="K3593">
        <v>46.019530000000003</v>
      </c>
      <c r="L3593" s="3">
        <v>44130.408333333333</v>
      </c>
      <c r="M3593">
        <v>17.18</v>
      </c>
      <c r="N3593" t="s">
        <v>28</v>
      </c>
      <c r="P3593">
        <f>(C3593-Key!$B$1)*24</f>
        <v>0.68333333329064772</v>
      </c>
      <c r="Q3593">
        <f>(Key!$B$2-'17.1'!C3593)*24</f>
        <v>2.2666666667209938</v>
      </c>
      <c r="R3593" s="3">
        <f>C3593-(M3593-Key!$B$5)/(24*Key!$B$6)</f>
        <v>44130.641740740735</v>
      </c>
      <c r="S3593">
        <f>M3593-Key!$B$5</f>
        <v>14.92</v>
      </c>
      <c r="T3593" s="2">
        <f t="shared" si="280"/>
        <v>44129.652777777781</v>
      </c>
      <c r="U3593" t="str">
        <f t="shared" si="281"/>
        <v>10-25-2020 15:40</v>
      </c>
      <c r="V3593">
        <f>IFERROR(IF(W3593=Z3593,VLOOKUP($U3593,[1]C8842!$G$2:$M$145,3,FALSE),0),0)</f>
        <v>0</v>
      </c>
      <c r="W3593">
        <f>VLOOKUP(RIGHT($V$1,5),Key!$A$9:$B$14,2,FALSE)</f>
        <v>10.199999999999999</v>
      </c>
      <c r="X3593">
        <f t="shared" si="284"/>
        <v>0</v>
      </c>
      <c r="Y3593">
        <f>VLOOKUP(RIGHT($X$1,5),Key!$A$9:$B$14,2,FALSE)</f>
        <v>3.7</v>
      </c>
      <c r="Z3593">
        <f t="shared" si="282"/>
        <v>10.199999999999999</v>
      </c>
      <c r="AA3593">
        <f t="shared" si="283"/>
        <v>0</v>
      </c>
    </row>
    <row r="3594" spans="1:27" x14ac:dyDescent="0.3">
      <c r="A3594">
        <v>100067</v>
      </c>
      <c r="B3594">
        <v>230922</v>
      </c>
      <c r="C3594" s="3">
        <v>44130.655555555553</v>
      </c>
      <c r="D3594">
        <v>0</v>
      </c>
      <c r="E3594">
        <v>2</v>
      </c>
      <c r="F3594" t="s">
        <v>25</v>
      </c>
      <c r="G3594">
        <v>4</v>
      </c>
      <c r="H3594">
        <v>57.132809999999999</v>
      </c>
      <c r="I3594">
        <v>72.300780000000003</v>
      </c>
      <c r="J3594">
        <v>3.6484380000000001</v>
      </c>
      <c r="K3594">
        <v>50.019530000000003</v>
      </c>
      <c r="L3594" s="3">
        <v>44130.408333333333</v>
      </c>
      <c r="M3594">
        <v>17.18</v>
      </c>
      <c r="N3594" t="s">
        <v>28</v>
      </c>
      <c r="P3594">
        <f>(C3594-Key!$B$1)*24</f>
        <v>0.68333333329064772</v>
      </c>
      <c r="Q3594">
        <f>(Key!$B$2-'17.1'!C3594)*24</f>
        <v>2.2666666667209938</v>
      </c>
      <c r="R3594" s="3">
        <f>C3594-(M3594-Key!$B$5)/(24*Key!$B$6)</f>
        <v>44130.641740740735</v>
      </c>
      <c r="S3594">
        <f>M3594-Key!$B$5</f>
        <v>14.92</v>
      </c>
      <c r="T3594" s="2">
        <f t="shared" si="280"/>
        <v>44129.652777777781</v>
      </c>
      <c r="U3594" t="str">
        <f t="shared" si="281"/>
        <v>10-25-2020 15:40</v>
      </c>
      <c r="V3594">
        <f>IFERROR(IF(W3594=Z3594,VLOOKUP($U3594,[1]C8842!$G$2:$M$145,3,FALSE),0),0)</f>
        <v>0</v>
      </c>
      <c r="W3594">
        <f>VLOOKUP(RIGHT($V$1,5),Key!$A$9:$B$14,2,FALSE)</f>
        <v>10.199999999999999</v>
      </c>
      <c r="X3594">
        <f t="shared" si="284"/>
        <v>0</v>
      </c>
      <c r="Y3594">
        <f>VLOOKUP(RIGHT($X$1,5),Key!$A$9:$B$14,2,FALSE)</f>
        <v>3.7</v>
      </c>
      <c r="Z3594">
        <f t="shared" si="282"/>
        <v>10.199999999999999</v>
      </c>
      <c r="AA3594">
        <f t="shared" si="283"/>
        <v>0</v>
      </c>
    </row>
    <row r="3595" spans="1:27" x14ac:dyDescent="0.3">
      <c r="A3595">
        <v>100067</v>
      </c>
      <c r="B3595">
        <v>230922</v>
      </c>
      <c r="C3595" s="3">
        <v>44130.655555555553</v>
      </c>
      <c r="D3595">
        <v>1</v>
      </c>
      <c r="E3595">
        <v>1</v>
      </c>
      <c r="F3595" t="s">
        <v>25</v>
      </c>
      <c r="G3595">
        <v>2</v>
      </c>
      <c r="H3595">
        <v>60.703130000000002</v>
      </c>
      <c r="I3595">
        <v>29.496089999999999</v>
      </c>
      <c r="J3595">
        <v>1.5546880000000001</v>
      </c>
      <c r="K3595">
        <v>54.023440000000001</v>
      </c>
      <c r="L3595" s="3">
        <v>44130.408333333333</v>
      </c>
      <c r="M3595">
        <v>17.18</v>
      </c>
      <c r="N3595" t="s">
        <v>28</v>
      </c>
      <c r="P3595">
        <f>(C3595-Key!$B$1)*24</f>
        <v>0.68333333329064772</v>
      </c>
      <c r="Q3595">
        <f>(Key!$B$2-'17.1'!C3595)*24</f>
        <v>2.2666666667209938</v>
      </c>
      <c r="R3595" s="3">
        <f>C3595-(M3595-Key!$B$5)/(24*Key!$B$6)</f>
        <v>44130.641740740735</v>
      </c>
      <c r="S3595">
        <f>M3595-Key!$B$5</f>
        <v>14.92</v>
      </c>
      <c r="T3595" s="2">
        <f t="shared" si="280"/>
        <v>44129.652777777781</v>
      </c>
      <c r="U3595" t="str">
        <f t="shared" si="281"/>
        <v>10-25-2020 15:40</v>
      </c>
      <c r="V3595">
        <f>IFERROR(IF(W3595=Z3595,VLOOKUP($U3595,[1]C8842!$G$2:$M$145,3,FALSE),0),0)</f>
        <v>0</v>
      </c>
      <c r="W3595">
        <f>VLOOKUP(RIGHT($V$1,5),Key!$A$9:$B$14,2,FALSE)</f>
        <v>10.199999999999999</v>
      </c>
      <c r="X3595">
        <f t="shared" si="284"/>
        <v>0</v>
      </c>
      <c r="Y3595">
        <f>VLOOKUP(RIGHT($X$1,5),Key!$A$9:$B$14,2,FALSE)</f>
        <v>3.7</v>
      </c>
      <c r="Z3595">
        <f t="shared" si="282"/>
        <v>10.199999999999999</v>
      </c>
      <c r="AA3595">
        <f t="shared" si="283"/>
        <v>0</v>
      </c>
    </row>
    <row r="3596" spans="1:27" x14ac:dyDescent="0.3">
      <c r="A3596">
        <v>100067</v>
      </c>
      <c r="B3596">
        <v>230922</v>
      </c>
      <c r="C3596" s="3">
        <v>44130.655555555553</v>
      </c>
      <c r="D3596">
        <v>3</v>
      </c>
      <c r="E3596">
        <v>2</v>
      </c>
      <c r="F3596" t="s">
        <v>26</v>
      </c>
      <c r="G3596">
        <v>1</v>
      </c>
      <c r="H3596">
        <v>61.203130000000002</v>
      </c>
      <c r="I3596">
        <v>16.796880000000002</v>
      </c>
      <c r="J3596">
        <v>0.98828130000000003</v>
      </c>
      <c r="K3596">
        <v>94.039060000000006</v>
      </c>
      <c r="L3596" s="3">
        <v>44130.408333333333</v>
      </c>
      <c r="M3596">
        <v>17.18</v>
      </c>
      <c r="N3596" t="s">
        <v>28</v>
      </c>
      <c r="P3596">
        <f>(C3596-Key!$B$1)*24</f>
        <v>0.68333333329064772</v>
      </c>
      <c r="Q3596">
        <f>(Key!$B$2-'17.1'!C3596)*24</f>
        <v>2.2666666667209938</v>
      </c>
      <c r="R3596" s="3">
        <f>C3596-(M3596-Key!$B$5)/(24*Key!$B$6)</f>
        <v>44130.641740740735</v>
      </c>
      <c r="S3596">
        <f>M3596-Key!$B$5</f>
        <v>14.92</v>
      </c>
      <c r="T3596" s="2">
        <f t="shared" si="280"/>
        <v>44129.652777777781</v>
      </c>
      <c r="U3596" t="str">
        <f t="shared" si="281"/>
        <v>10-25-2020 15:40</v>
      </c>
      <c r="V3596">
        <f>IFERROR(IF(W3596=Z3596,VLOOKUP($U3596,[1]C8842!$G$2:$M$145,3,FALSE),0),0)</f>
        <v>0</v>
      </c>
      <c r="W3596">
        <f>VLOOKUP(RIGHT($V$1,5),Key!$A$9:$B$14,2,FALSE)</f>
        <v>10.199999999999999</v>
      </c>
      <c r="X3596">
        <f t="shared" si="284"/>
        <v>0</v>
      </c>
      <c r="Y3596">
        <f>VLOOKUP(RIGHT($X$1,5),Key!$A$9:$B$14,2,FALSE)</f>
        <v>3.7</v>
      </c>
      <c r="Z3596">
        <f t="shared" si="282"/>
        <v>10.199999999999999</v>
      </c>
      <c r="AA3596">
        <f t="shared" si="283"/>
        <v>0</v>
      </c>
    </row>
    <row r="3597" spans="1:27" x14ac:dyDescent="0.3">
      <c r="A3597">
        <v>100067</v>
      </c>
      <c r="B3597">
        <v>230922</v>
      </c>
      <c r="C3597" s="3">
        <v>44130.655555555553</v>
      </c>
      <c r="D3597">
        <v>3</v>
      </c>
      <c r="E3597">
        <v>2</v>
      </c>
      <c r="F3597" t="s">
        <v>26</v>
      </c>
      <c r="G3597">
        <v>1</v>
      </c>
      <c r="H3597">
        <v>71.375</v>
      </c>
      <c r="I3597">
        <v>14.76172</v>
      </c>
      <c r="J3597">
        <v>0.7734375</v>
      </c>
      <c r="K3597">
        <v>92.039060000000006</v>
      </c>
      <c r="L3597" s="3">
        <v>44130.408333333333</v>
      </c>
      <c r="M3597">
        <v>17.18</v>
      </c>
      <c r="N3597" t="s">
        <v>28</v>
      </c>
      <c r="P3597">
        <f>(C3597-Key!$B$1)*24</f>
        <v>0.68333333329064772</v>
      </c>
      <c r="Q3597">
        <f>(Key!$B$2-'17.1'!C3597)*24</f>
        <v>2.2666666667209938</v>
      </c>
      <c r="R3597" s="3">
        <f>C3597-(M3597-Key!$B$5)/(24*Key!$B$6)</f>
        <v>44130.641740740735</v>
      </c>
      <c r="S3597">
        <f>M3597-Key!$B$5</f>
        <v>14.92</v>
      </c>
      <c r="T3597" s="2">
        <f t="shared" si="280"/>
        <v>44129.652777777781</v>
      </c>
      <c r="U3597" t="str">
        <f t="shared" si="281"/>
        <v>10-25-2020 15:40</v>
      </c>
      <c r="V3597">
        <f>IFERROR(IF(W3597=Z3597,VLOOKUP($U3597,[1]C8842!$G$2:$M$145,3,FALSE),0),0)</f>
        <v>0</v>
      </c>
      <c r="W3597">
        <f>VLOOKUP(RIGHT($V$1,5),Key!$A$9:$B$14,2,FALSE)</f>
        <v>10.199999999999999</v>
      </c>
      <c r="X3597">
        <f t="shared" si="284"/>
        <v>0</v>
      </c>
      <c r="Y3597">
        <f>VLOOKUP(RIGHT($X$1,5),Key!$A$9:$B$14,2,FALSE)</f>
        <v>3.7</v>
      </c>
      <c r="Z3597">
        <f t="shared" si="282"/>
        <v>10.199999999999999</v>
      </c>
      <c r="AA3597">
        <f t="shared" si="283"/>
        <v>0</v>
      </c>
    </row>
    <row r="3598" spans="1:27" x14ac:dyDescent="0.3">
      <c r="A3598">
        <v>100067</v>
      </c>
      <c r="B3598">
        <v>230922</v>
      </c>
      <c r="C3598" s="3">
        <v>44130.655555555553</v>
      </c>
      <c r="D3598">
        <v>0</v>
      </c>
      <c r="E3598">
        <v>2</v>
      </c>
      <c r="F3598" t="s">
        <v>25</v>
      </c>
      <c r="G3598">
        <v>1</v>
      </c>
      <c r="H3598">
        <v>71.773439999999994</v>
      </c>
      <c r="I3598">
        <v>14.60938</v>
      </c>
      <c r="J3598">
        <v>0.76171880000000003</v>
      </c>
      <c r="K3598">
        <v>46.019530000000003</v>
      </c>
      <c r="L3598" s="3">
        <v>44130.408333333333</v>
      </c>
      <c r="M3598">
        <v>17.18</v>
      </c>
      <c r="N3598" t="s">
        <v>28</v>
      </c>
      <c r="P3598">
        <f>(C3598-Key!$B$1)*24</f>
        <v>0.68333333329064772</v>
      </c>
      <c r="Q3598">
        <f>(Key!$B$2-'17.1'!C3598)*24</f>
        <v>2.2666666667209938</v>
      </c>
      <c r="R3598" s="3">
        <f>C3598-(M3598-Key!$B$5)/(24*Key!$B$6)</f>
        <v>44130.641740740735</v>
      </c>
      <c r="S3598">
        <f>M3598-Key!$B$5</f>
        <v>14.92</v>
      </c>
      <c r="T3598" s="2">
        <f t="shared" si="280"/>
        <v>44129.652777777781</v>
      </c>
      <c r="U3598" t="str">
        <f t="shared" si="281"/>
        <v>10-25-2020 15:40</v>
      </c>
      <c r="V3598">
        <f>IFERROR(IF(W3598=Z3598,VLOOKUP($U3598,[1]C8842!$G$2:$M$145,3,FALSE),0),0)</f>
        <v>0</v>
      </c>
      <c r="W3598">
        <f>VLOOKUP(RIGHT($V$1,5),Key!$A$9:$B$14,2,FALSE)</f>
        <v>10.199999999999999</v>
      </c>
      <c r="X3598">
        <f t="shared" si="284"/>
        <v>0</v>
      </c>
      <c r="Y3598">
        <f>VLOOKUP(RIGHT($X$1,5),Key!$A$9:$B$14,2,FALSE)</f>
        <v>3.7</v>
      </c>
      <c r="Z3598">
        <f t="shared" si="282"/>
        <v>10.199999999999999</v>
      </c>
      <c r="AA3598">
        <f t="shared" si="283"/>
        <v>0</v>
      </c>
    </row>
    <row r="3599" spans="1:27" x14ac:dyDescent="0.3">
      <c r="A3599">
        <v>100067</v>
      </c>
      <c r="B3599">
        <v>230922</v>
      </c>
      <c r="C3599" s="3">
        <v>44130.655555555553</v>
      </c>
      <c r="D3599">
        <v>1</v>
      </c>
      <c r="E3599">
        <v>1</v>
      </c>
      <c r="F3599" t="s">
        <v>25</v>
      </c>
      <c r="G3599">
        <v>1</v>
      </c>
      <c r="H3599">
        <v>73.828130000000002</v>
      </c>
      <c r="I3599">
        <v>14.86328</v>
      </c>
      <c r="J3599">
        <v>0.75</v>
      </c>
      <c r="K3599">
        <v>57.023440000000001</v>
      </c>
      <c r="L3599" s="3">
        <v>44130.408333333333</v>
      </c>
      <c r="M3599">
        <v>17.18</v>
      </c>
      <c r="N3599" t="s">
        <v>28</v>
      </c>
      <c r="P3599">
        <f>(C3599-Key!$B$1)*24</f>
        <v>0.68333333329064772</v>
      </c>
      <c r="Q3599">
        <f>(Key!$B$2-'17.1'!C3599)*24</f>
        <v>2.2666666667209938</v>
      </c>
      <c r="R3599" s="3">
        <f>C3599-(M3599-Key!$B$5)/(24*Key!$B$6)</f>
        <v>44130.641740740735</v>
      </c>
      <c r="S3599">
        <f>M3599-Key!$B$5</f>
        <v>14.92</v>
      </c>
      <c r="T3599" s="2">
        <f t="shared" si="280"/>
        <v>44129.652777777781</v>
      </c>
      <c r="U3599" t="str">
        <f t="shared" si="281"/>
        <v>10-25-2020 15:40</v>
      </c>
      <c r="V3599">
        <f>IFERROR(IF(W3599=Z3599,VLOOKUP($U3599,[1]C8842!$G$2:$M$145,3,FALSE),0),0)</f>
        <v>0</v>
      </c>
      <c r="W3599">
        <f>VLOOKUP(RIGHT($V$1,5),Key!$A$9:$B$14,2,FALSE)</f>
        <v>10.199999999999999</v>
      </c>
      <c r="X3599">
        <f t="shared" si="284"/>
        <v>0</v>
      </c>
      <c r="Y3599">
        <f>VLOOKUP(RIGHT($X$1,5),Key!$A$9:$B$14,2,FALSE)</f>
        <v>3.7</v>
      </c>
      <c r="Z3599">
        <f t="shared" si="282"/>
        <v>10.199999999999999</v>
      </c>
      <c r="AA3599">
        <f t="shared" si="283"/>
        <v>0</v>
      </c>
    </row>
    <row r="3600" spans="1:27" x14ac:dyDescent="0.3">
      <c r="A3600">
        <v>100067</v>
      </c>
      <c r="B3600">
        <v>230922</v>
      </c>
      <c r="C3600" s="3">
        <v>44130.655555555553</v>
      </c>
      <c r="D3600">
        <v>1</v>
      </c>
      <c r="E3600">
        <v>1</v>
      </c>
      <c r="F3600" t="s">
        <v>25</v>
      </c>
      <c r="G3600">
        <v>1</v>
      </c>
      <c r="H3600">
        <v>66.003910000000005</v>
      </c>
      <c r="I3600">
        <v>14.910159999999999</v>
      </c>
      <c r="J3600">
        <v>0.83984380000000003</v>
      </c>
      <c r="K3600">
        <v>58.023440000000001</v>
      </c>
      <c r="L3600" s="3">
        <v>44130.408333333333</v>
      </c>
      <c r="M3600">
        <v>17.18</v>
      </c>
      <c r="N3600" t="s">
        <v>28</v>
      </c>
      <c r="P3600">
        <f>(C3600-Key!$B$1)*24</f>
        <v>0.68333333329064772</v>
      </c>
      <c r="Q3600">
        <f>(Key!$B$2-'17.1'!C3600)*24</f>
        <v>2.2666666667209938</v>
      </c>
      <c r="R3600" s="3">
        <f>C3600-(M3600-Key!$B$5)/(24*Key!$B$6)</f>
        <v>44130.641740740735</v>
      </c>
      <c r="S3600">
        <f>M3600-Key!$B$5</f>
        <v>14.92</v>
      </c>
      <c r="T3600" s="2">
        <f t="shared" si="280"/>
        <v>44129.652777777781</v>
      </c>
      <c r="U3600" t="str">
        <f t="shared" si="281"/>
        <v>10-25-2020 15:40</v>
      </c>
      <c r="V3600">
        <f>IFERROR(IF(W3600=Z3600,VLOOKUP($U3600,[1]C8842!$G$2:$M$145,3,FALSE),0),0)</f>
        <v>0</v>
      </c>
      <c r="W3600">
        <f>VLOOKUP(RIGHT($V$1,5),Key!$A$9:$B$14,2,FALSE)</f>
        <v>10.199999999999999</v>
      </c>
      <c r="X3600">
        <f t="shared" si="284"/>
        <v>0</v>
      </c>
      <c r="Y3600">
        <f>VLOOKUP(RIGHT($X$1,5),Key!$A$9:$B$14,2,FALSE)</f>
        <v>3.7</v>
      </c>
      <c r="Z3600">
        <f t="shared" si="282"/>
        <v>10.199999999999999</v>
      </c>
      <c r="AA3600">
        <f t="shared" si="283"/>
        <v>0</v>
      </c>
    </row>
    <row r="3601" spans="1:27" x14ac:dyDescent="0.3">
      <c r="A3601">
        <v>100067</v>
      </c>
      <c r="B3601">
        <v>230922</v>
      </c>
      <c r="C3601" s="3">
        <v>44130.655555555553</v>
      </c>
      <c r="D3601">
        <v>3</v>
      </c>
      <c r="E3601">
        <v>2</v>
      </c>
      <c r="F3601" t="s">
        <v>26</v>
      </c>
      <c r="G3601">
        <v>1</v>
      </c>
      <c r="H3601">
        <v>78.277339999999995</v>
      </c>
      <c r="I3601">
        <v>15.29688</v>
      </c>
      <c r="J3601">
        <v>0.72265630000000003</v>
      </c>
      <c r="K3601">
        <v>93.039060000000006</v>
      </c>
      <c r="L3601" s="3">
        <v>44130.408333333333</v>
      </c>
      <c r="M3601">
        <v>17.18</v>
      </c>
      <c r="N3601" t="s">
        <v>28</v>
      </c>
      <c r="P3601">
        <f>(C3601-Key!$B$1)*24</f>
        <v>0.68333333329064772</v>
      </c>
      <c r="Q3601">
        <f>(Key!$B$2-'17.1'!C3601)*24</f>
        <v>2.2666666667209938</v>
      </c>
      <c r="R3601" s="3">
        <f>C3601-(M3601-Key!$B$5)/(24*Key!$B$6)</f>
        <v>44130.641740740735</v>
      </c>
      <c r="S3601">
        <f>M3601-Key!$B$5</f>
        <v>14.92</v>
      </c>
      <c r="T3601" s="2">
        <f t="shared" si="280"/>
        <v>44129.652777777781</v>
      </c>
      <c r="U3601" t="str">
        <f t="shared" si="281"/>
        <v>10-25-2020 15:40</v>
      </c>
      <c r="V3601">
        <f>IFERROR(IF(W3601=Z3601,VLOOKUP($U3601,[1]C8842!$G$2:$M$145,3,FALSE),0),0)</f>
        <v>0</v>
      </c>
      <c r="W3601">
        <f>VLOOKUP(RIGHT($V$1,5),Key!$A$9:$B$14,2,FALSE)</f>
        <v>10.199999999999999</v>
      </c>
      <c r="X3601">
        <f t="shared" si="284"/>
        <v>0</v>
      </c>
      <c r="Y3601">
        <f>VLOOKUP(RIGHT($X$1,5),Key!$A$9:$B$14,2,FALSE)</f>
        <v>3.7</v>
      </c>
      <c r="Z3601">
        <f t="shared" si="282"/>
        <v>10.199999999999999</v>
      </c>
      <c r="AA3601">
        <f t="shared" si="283"/>
        <v>0</v>
      </c>
    </row>
    <row r="3602" spans="1:27" x14ac:dyDescent="0.3">
      <c r="A3602">
        <v>100067</v>
      </c>
      <c r="B3602">
        <v>230922</v>
      </c>
      <c r="C3602" s="3">
        <v>44130.655555555553</v>
      </c>
      <c r="D3602">
        <v>3</v>
      </c>
      <c r="E3602">
        <v>2</v>
      </c>
      <c r="F3602" t="s">
        <v>26</v>
      </c>
      <c r="G3602">
        <v>1</v>
      </c>
      <c r="H3602">
        <v>77.945310000000006</v>
      </c>
      <c r="I3602">
        <v>16.882809999999999</v>
      </c>
      <c r="J3602">
        <v>0.78125</v>
      </c>
      <c r="K3602">
        <v>94.039060000000006</v>
      </c>
      <c r="L3602" s="3">
        <v>44130.408333333333</v>
      </c>
      <c r="M3602">
        <v>17.18</v>
      </c>
      <c r="N3602" t="s">
        <v>28</v>
      </c>
      <c r="P3602">
        <f>(C3602-Key!$B$1)*24</f>
        <v>0.68333333329064772</v>
      </c>
      <c r="Q3602">
        <f>(Key!$B$2-'17.1'!C3602)*24</f>
        <v>2.2666666667209938</v>
      </c>
      <c r="R3602" s="3">
        <f>C3602-(M3602-Key!$B$5)/(24*Key!$B$6)</f>
        <v>44130.641740740735</v>
      </c>
      <c r="S3602">
        <f>M3602-Key!$B$5</f>
        <v>14.92</v>
      </c>
      <c r="T3602" s="2">
        <f t="shared" si="280"/>
        <v>44129.652777777781</v>
      </c>
      <c r="U3602" t="str">
        <f t="shared" si="281"/>
        <v>10-25-2020 15:40</v>
      </c>
      <c r="V3602">
        <f>IFERROR(IF(W3602=Z3602,VLOOKUP($U3602,[1]C8842!$G$2:$M$145,3,FALSE),0),0)</f>
        <v>0</v>
      </c>
      <c r="W3602">
        <f>VLOOKUP(RIGHT($V$1,5),Key!$A$9:$B$14,2,FALSE)</f>
        <v>10.199999999999999</v>
      </c>
      <c r="X3602">
        <f t="shared" si="284"/>
        <v>0</v>
      </c>
      <c r="Y3602">
        <f>VLOOKUP(RIGHT($X$1,5),Key!$A$9:$B$14,2,FALSE)</f>
        <v>3.7</v>
      </c>
      <c r="Z3602">
        <f t="shared" si="282"/>
        <v>10.199999999999999</v>
      </c>
      <c r="AA3602">
        <f t="shared" si="283"/>
        <v>0</v>
      </c>
    </row>
    <row r="3603" spans="1:27" x14ac:dyDescent="0.3">
      <c r="A3603">
        <v>100067</v>
      </c>
      <c r="B3603">
        <v>230922</v>
      </c>
      <c r="C3603" s="3">
        <v>44130.655555555553</v>
      </c>
      <c r="D3603">
        <v>3</v>
      </c>
      <c r="E3603">
        <v>2</v>
      </c>
      <c r="F3603" t="s">
        <v>26</v>
      </c>
      <c r="G3603">
        <v>2</v>
      </c>
      <c r="H3603">
        <v>62.308590000000002</v>
      </c>
      <c r="I3603">
        <v>20.73828</v>
      </c>
      <c r="J3603">
        <v>1.140625</v>
      </c>
      <c r="K3603">
        <v>93.039060000000006</v>
      </c>
      <c r="L3603" s="3">
        <v>44130.408333333333</v>
      </c>
      <c r="M3603">
        <v>17.18</v>
      </c>
      <c r="N3603" t="s">
        <v>28</v>
      </c>
      <c r="P3603">
        <f>(C3603-Key!$B$1)*24</f>
        <v>0.68333333329064772</v>
      </c>
      <c r="Q3603">
        <f>(Key!$B$2-'17.1'!C3603)*24</f>
        <v>2.2666666667209938</v>
      </c>
      <c r="R3603" s="3">
        <f>C3603-(M3603-Key!$B$5)/(24*Key!$B$6)</f>
        <v>44130.641740740735</v>
      </c>
      <c r="S3603">
        <f>M3603-Key!$B$5</f>
        <v>14.92</v>
      </c>
      <c r="T3603" s="2">
        <f t="shared" si="280"/>
        <v>44129.652777777781</v>
      </c>
      <c r="U3603" t="str">
        <f t="shared" si="281"/>
        <v>10-25-2020 15:40</v>
      </c>
      <c r="V3603">
        <f>IFERROR(IF(W3603=Z3603,VLOOKUP($U3603,[1]C8842!$G$2:$M$145,3,FALSE),0),0)</f>
        <v>0</v>
      </c>
      <c r="W3603">
        <f>VLOOKUP(RIGHT($V$1,5),Key!$A$9:$B$14,2,FALSE)</f>
        <v>10.199999999999999</v>
      </c>
      <c r="X3603">
        <f t="shared" si="284"/>
        <v>0</v>
      </c>
      <c r="Y3603">
        <f>VLOOKUP(RIGHT($X$1,5),Key!$A$9:$B$14,2,FALSE)</f>
        <v>3.7</v>
      </c>
      <c r="Z3603">
        <f t="shared" si="282"/>
        <v>10.199999999999999</v>
      </c>
      <c r="AA3603">
        <f t="shared" si="283"/>
        <v>0</v>
      </c>
    </row>
    <row r="3604" spans="1:27" x14ac:dyDescent="0.3">
      <c r="A3604">
        <v>100067</v>
      </c>
      <c r="B3604">
        <v>230922</v>
      </c>
      <c r="C3604" s="3">
        <v>44130.655555555553</v>
      </c>
      <c r="D3604">
        <v>0</v>
      </c>
      <c r="E3604">
        <v>2</v>
      </c>
      <c r="F3604" t="s">
        <v>25</v>
      </c>
      <c r="G3604">
        <v>4</v>
      </c>
      <c r="H3604">
        <v>60.574219999999997</v>
      </c>
      <c r="I3604">
        <v>73.65625</v>
      </c>
      <c r="J3604">
        <v>3.5</v>
      </c>
      <c r="K3604">
        <v>46.019530000000003</v>
      </c>
      <c r="L3604" s="3">
        <v>44130.408333333333</v>
      </c>
      <c r="M3604">
        <v>17.18</v>
      </c>
      <c r="N3604" t="s">
        <v>28</v>
      </c>
      <c r="P3604">
        <f>(C3604-Key!$B$1)*24</f>
        <v>0.68333333329064772</v>
      </c>
      <c r="Q3604">
        <f>(Key!$B$2-'17.1'!C3604)*24</f>
        <v>2.2666666667209938</v>
      </c>
      <c r="R3604" s="3">
        <f>C3604-(M3604-Key!$B$5)/(24*Key!$B$6)</f>
        <v>44130.641740740735</v>
      </c>
      <c r="S3604">
        <f>M3604-Key!$B$5</f>
        <v>14.92</v>
      </c>
      <c r="T3604" s="2">
        <f t="shared" si="280"/>
        <v>44129.652777777781</v>
      </c>
      <c r="U3604" t="str">
        <f t="shared" si="281"/>
        <v>10-25-2020 15:40</v>
      </c>
      <c r="V3604">
        <f>IFERROR(IF(W3604=Z3604,VLOOKUP($U3604,[1]C8842!$G$2:$M$145,3,FALSE),0),0)</f>
        <v>0</v>
      </c>
      <c r="W3604">
        <f>VLOOKUP(RIGHT($V$1,5),Key!$A$9:$B$14,2,FALSE)</f>
        <v>10.199999999999999</v>
      </c>
      <c r="X3604">
        <f t="shared" si="284"/>
        <v>0</v>
      </c>
      <c r="Y3604">
        <f>VLOOKUP(RIGHT($X$1,5),Key!$A$9:$B$14,2,FALSE)</f>
        <v>3.7</v>
      </c>
      <c r="Z3604">
        <f t="shared" si="282"/>
        <v>10.199999999999999</v>
      </c>
      <c r="AA3604">
        <f t="shared" si="283"/>
        <v>0</v>
      </c>
    </row>
    <row r="3605" spans="1:27" x14ac:dyDescent="0.3">
      <c r="A3605">
        <v>100067</v>
      </c>
      <c r="B3605">
        <v>230922</v>
      </c>
      <c r="C3605" s="3">
        <v>44130.655555555553</v>
      </c>
      <c r="D3605">
        <v>3</v>
      </c>
      <c r="E3605">
        <v>2</v>
      </c>
      <c r="F3605" t="s">
        <v>26</v>
      </c>
      <c r="G3605">
        <v>1</v>
      </c>
      <c r="H3605">
        <v>65.652339999999995</v>
      </c>
      <c r="I3605">
        <v>18.210940000000001</v>
      </c>
      <c r="J3605">
        <v>0.98046880000000003</v>
      </c>
      <c r="K3605">
        <v>94.039060000000006</v>
      </c>
      <c r="L3605" s="3">
        <v>44130.408333333333</v>
      </c>
      <c r="M3605">
        <v>17.18</v>
      </c>
      <c r="N3605" t="s">
        <v>28</v>
      </c>
      <c r="P3605">
        <f>(C3605-Key!$B$1)*24</f>
        <v>0.68333333329064772</v>
      </c>
      <c r="Q3605">
        <f>(Key!$B$2-'17.1'!C3605)*24</f>
        <v>2.2666666667209938</v>
      </c>
      <c r="R3605" s="3">
        <f>C3605-(M3605-Key!$B$5)/(24*Key!$B$6)</f>
        <v>44130.641740740735</v>
      </c>
      <c r="S3605">
        <f>M3605-Key!$B$5</f>
        <v>14.92</v>
      </c>
      <c r="T3605" s="2">
        <f t="shared" si="280"/>
        <v>44129.652777777781</v>
      </c>
      <c r="U3605" t="str">
        <f t="shared" si="281"/>
        <v>10-25-2020 15:40</v>
      </c>
      <c r="V3605">
        <f>IFERROR(IF(W3605=Z3605,VLOOKUP($U3605,[1]C8842!$G$2:$M$145,3,FALSE),0),0)</f>
        <v>0</v>
      </c>
      <c r="W3605">
        <f>VLOOKUP(RIGHT($V$1,5),Key!$A$9:$B$14,2,FALSE)</f>
        <v>10.199999999999999</v>
      </c>
      <c r="X3605">
        <f t="shared" si="284"/>
        <v>0</v>
      </c>
      <c r="Y3605">
        <f>VLOOKUP(RIGHT($X$1,5),Key!$A$9:$B$14,2,FALSE)</f>
        <v>3.7</v>
      </c>
      <c r="Z3605">
        <f t="shared" si="282"/>
        <v>10.199999999999999</v>
      </c>
      <c r="AA3605">
        <f t="shared" si="283"/>
        <v>0</v>
      </c>
    </row>
    <row r="3606" spans="1:27" x14ac:dyDescent="0.3">
      <c r="A3606">
        <v>100067</v>
      </c>
      <c r="B3606">
        <v>230922</v>
      </c>
      <c r="C3606" s="3">
        <v>44130.655555555553</v>
      </c>
      <c r="D3606">
        <v>1</v>
      </c>
      <c r="E3606">
        <v>1</v>
      </c>
      <c r="F3606" t="s">
        <v>25</v>
      </c>
      <c r="G3606">
        <v>4</v>
      </c>
      <c r="H3606">
        <v>50.378909999999998</v>
      </c>
      <c r="I3606">
        <v>68.402339999999995</v>
      </c>
      <c r="J3606">
        <v>3.9296880000000001</v>
      </c>
      <c r="K3606">
        <v>58.023440000000001</v>
      </c>
      <c r="L3606" s="3">
        <v>44130.408333333333</v>
      </c>
      <c r="M3606">
        <v>17.18</v>
      </c>
      <c r="N3606" t="s">
        <v>28</v>
      </c>
      <c r="P3606">
        <f>(C3606-Key!$B$1)*24</f>
        <v>0.68333333329064772</v>
      </c>
      <c r="Q3606">
        <f>(Key!$B$2-'17.1'!C3606)*24</f>
        <v>2.2666666667209938</v>
      </c>
      <c r="R3606" s="3">
        <f>C3606-(M3606-Key!$B$5)/(24*Key!$B$6)</f>
        <v>44130.641740740735</v>
      </c>
      <c r="S3606">
        <f>M3606-Key!$B$5</f>
        <v>14.92</v>
      </c>
      <c r="T3606" s="2">
        <f t="shared" si="280"/>
        <v>44129.652777777781</v>
      </c>
      <c r="U3606" t="str">
        <f t="shared" si="281"/>
        <v>10-25-2020 15:40</v>
      </c>
      <c r="V3606">
        <f>IFERROR(IF(W3606=Z3606,VLOOKUP($U3606,[1]C8842!$G$2:$M$145,3,FALSE),0),0)</f>
        <v>0</v>
      </c>
      <c r="W3606">
        <f>VLOOKUP(RIGHT($V$1,5),Key!$A$9:$B$14,2,FALSE)</f>
        <v>10.199999999999999</v>
      </c>
      <c r="X3606">
        <f t="shared" si="284"/>
        <v>0</v>
      </c>
      <c r="Y3606">
        <f>VLOOKUP(RIGHT($X$1,5),Key!$A$9:$B$14,2,FALSE)</f>
        <v>3.7</v>
      </c>
      <c r="Z3606">
        <f t="shared" si="282"/>
        <v>10.199999999999999</v>
      </c>
      <c r="AA3606">
        <f t="shared" si="283"/>
        <v>0</v>
      </c>
    </row>
    <row r="3607" spans="1:27" x14ac:dyDescent="0.3">
      <c r="A3607">
        <v>100067</v>
      </c>
      <c r="B3607">
        <v>230922</v>
      </c>
      <c r="C3607" s="3">
        <v>44130.655555555553</v>
      </c>
      <c r="D3607">
        <v>0</v>
      </c>
      <c r="E3607">
        <v>2</v>
      </c>
      <c r="F3607" t="s">
        <v>25</v>
      </c>
      <c r="G3607">
        <v>1</v>
      </c>
      <c r="H3607">
        <v>67.164060000000006</v>
      </c>
      <c r="I3607">
        <v>15.617190000000001</v>
      </c>
      <c r="J3607">
        <v>0.85546880000000003</v>
      </c>
      <c r="K3607">
        <v>46.019530000000003</v>
      </c>
      <c r="L3607" s="3">
        <v>44130.408333333333</v>
      </c>
      <c r="M3607">
        <v>17.18</v>
      </c>
      <c r="N3607" t="s">
        <v>28</v>
      </c>
      <c r="P3607">
        <f>(C3607-Key!$B$1)*24</f>
        <v>0.68333333329064772</v>
      </c>
      <c r="Q3607">
        <f>(Key!$B$2-'17.1'!C3607)*24</f>
        <v>2.2666666667209938</v>
      </c>
      <c r="R3607" s="3">
        <f>C3607-(M3607-Key!$B$5)/(24*Key!$B$6)</f>
        <v>44130.641740740735</v>
      </c>
      <c r="S3607">
        <f>M3607-Key!$B$5</f>
        <v>14.92</v>
      </c>
      <c r="T3607" s="2">
        <f t="shared" si="280"/>
        <v>44129.652777777781</v>
      </c>
      <c r="U3607" t="str">
        <f t="shared" si="281"/>
        <v>10-25-2020 15:40</v>
      </c>
      <c r="V3607">
        <f>IFERROR(IF(W3607=Z3607,VLOOKUP($U3607,[1]C8842!$G$2:$M$145,3,FALSE),0),0)</f>
        <v>0</v>
      </c>
      <c r="W3607">
        <f>VLOOKUP(RIGHT($V$1,5),Key!$A$9:$B$14,2,FALSE)</f>
        <v>10.199999999999999</v>
      </c>
      <c r="X3607">
        <f t="shared" si="284"/>
        <v>0</v>
      </c>
      <c r="Y3607">
        <f>VLOOKUP(RIGHT($X$1,5),Key!$A$9:$B$14,2,FALSE)</f>
        <v>3.7</v>
      </c>
      <c r="Z3607">
        <f t="shared" si="282"/>
        <v>10.199999999999999</v>
      </c>
      <c r="AA3607">
        <f t="shared" si="283"/>
        <v>0</v>
      </c>
    </row>
    <row r="3608" spans="1:27" x14ac:dyDescent="0.3">
      <c r="A3608">
        <v>100067</v>
      </c>
      <c r="B3608">
        <v>230922</v>
      </c>
      <c r="C3608" s="3">
        <v>44130.655555555553</v>
      </c>
      <c r="D3608">
        <v>1</v>
      </c>
      <c r="E3608">
        <v>1</v>
      </c>
      <c r="F3608" t="s">
        <v>25</v>
      </c>
      <c r="G3608">
        <v>2</v>
      </c>
      <c r="H3608">
        <v>70.070310000000006</v>
      </c>
      <c r="I3608">
        <v>20.32422</v>
      </c>
      <c r="J3608">
        <v>1</v>
      </c>
      <c r="K3608">
        <v>58.023440000000001</v>
      </c>
      <c r="L3608" s="3">
        <v>44130.408333333333</v>
      </c>
      <c r="M3608">
        <v>17.18</v>
      </c>
      <c r="N3608" t="s">
        <v>28</v>
      </c>
      <c r="P3608">
        <f>(C3608-Key!$B$1)*24</f>
        <v>0.68333333329064772</v>
      </c>
      <c r="Q3608">
        <f>(Key!$B$2-'17.1'!C3608)*24</f>
        <v>2.2666666667209938</v>
      </c>
      <c r="R3608" s="3">
        <f>C3608-(M3608-Key!$B$5)/(24*Key!$B$6)</f>
        <v>44130.641740740735</v>
      </c>
      <c r="S3608">
        <f>M3608-Key!$B$5</f>
        <v>14.92</v>
      </c>
      <c r="T3608" s="2">
        <f t="shared" si="280"/>
        <v>44129.652777777781</v>
      </c>
      <c r="U3608" t="str">
        <f t="shared" si="281"/>
        <v>10-25-2020 15:40</v>
      </c>
      <c r="V3608">
        <f>IFERROR(IF(W3608=Z3608,VLOOKUP($U3608,[1]C8842!$G$2:$M$145,3,FALSE),0),0)</f>
        <v>0</v>
      </c>
      <c r="W3608">
        <f>VLOOKUP(RIGHT($V$1,5),Key!$A$9:$B$14,2,FALSE)</f>
        <v>10.199999999999999</v>
      </c>
      <c r="X3608">
        <f t="shared" si="284"/>
        <v>0</v>
      </c>
      <c r="Y3608">
        <f>VLOOKUP(RIGHT($X$1,5),Key!$A$9:$B$14,2,FALSE)</f>
        <v>3.7</v>
      </c>
      <c r="Z3608">
        <f t="shared" si="282"/>
        <v>10.199999999999999</v>
      </c>
      <c r="AA3608">
        <f t="shared" si="283"/>
        <v>0</v>
      </c>
    </row>
    <row r="3609" spans="1:27" x14ac:dyDescent="0.3">
      <c r="A3609">
        <v>100067</v>
      </c>
      <c r="B3609">
        <v>230922</v>
      </c>
      <c r="C3609" s="3">
        <v>44130.655555555553</v>
      </c>
      <c r="D3609">
        <v>0</v>
      </c>
      <c r="E3609">
        <v>2</v>
      </c>
      <c r="F3609" t="s">
        <v>25</v>
      </c>
      <c r="G3609">
        <v>1</v>
      </c>
      <c r="H3609">
        <v>64.078130000000002</v>
      </c>
      <c r="I3609">
        <v>15.117190000000001</v>
      </c>
      <c r="J3609">
        <v>0.875</v>
      </c>
      <c r="K3609">
        <v>47.019530000000003</v>
      </c>
      <c r="L3609" s="3">
        <v>44130.408333333333</v>
      </c>
      <c r="M3609">
        <v>17.18</v>
      </c>
      <c r="N3609" t="s">
        <v>28</v>
      </c>
      <c r="P3609">
        <f>(C3609-Key!$B$1)*24</f>
        <v>0.68333333329064772</v>
      </c>
      <c r="Q3609">
        <f>(Key!$B$2-'17.1'!C3609)*24</f>
        <v>2.2666666667209938</v>
      </c>
      <c r="R3609" s="3">
        <f>C3609-(M3609-Key!$B$5)/(24*Key!$B$6)</f>
        <v>44130.641740740735</v>
      </c>
      <c r="S3609">
        <f>M3609-Key!$B$5</f>
        <v>14.92</v>
      </c>
      <c r="T3609" s="2">
        <f t="shared" si="280"/>
        <v>44129.652777777781</v>
      </c>
      <c r="U3609" t="str">
        <f t="shared" si="281"/>
        <v>10-25-2020 15:40</v>
      </c>
      <c r="V3609">
        <f>IFERROR(IF(W3609=Z3609,VLOOKUP($U3609,[1]C8842!$G$2:$M$145,3,FALSE),0),0)</f>
        <v>0</v>
      </c>
      <c r="W3609">
        <f>VLOOKUP(RIGHT($V$1,5),Key!$A$9:$B$14,2,FALSE)</f>
        <v>10.199999999999999</v>
      </c>
      <c r="X3609">
        <f t="shared" si="284"/>
        <v>0</v>
      </c>
      <c r="Y3609">
        <f>VLOOKUP(RIGHT($X$1,5),Key!$A$9:$B$14,2,FALSE)</f>
        <v>3.7</v>
      </c>
      <c r="Z3609">
        <f t="shared" si="282"/>
        <v>10.199999999999999</v>
      </c>
      <c r="AA3609">
        <f t="shared" si="283"/>
        <v>0</v>
      </c>
    </row>
    <row r="3610" spans="1:27" x14ac:dyDescent="0.3">
      <c r="A3610">
        <v>100067</v>
      </c>
      <c r="B3610">
        <v>230922</v>
      </c>
      <c r="C3610" s="3">
        <v>44130.65625</v>
      </c>
      <c r="D3610">
        <v>1</v>
      </c>
      <c r="E3610">
        <v>1</v>
      </c>
      <c r="F3610" t="s">
        <v>25</v>
      </c>
      <c r="G3610">
        <v>1</v>
      </c>
      <c r="H3610">
        <v>73.808589999999995</v>
      </c>
      <c r="I3610">
        <v>14.929690000000001</v>
      </c>
      <c r="J3610">
        <v>0.75390630000000003</v>
      </c>
      <c r="K3610">
        <v>58.023440000000001</v>
      </c>
      <c r="L3610" s="3">
        <v>44130.408333333333</v>
      </c>
      <c r="M3610">
        <v>17.18</v>
      </c>
      <c r="N3610" t="s">
        <v>28</v>
      </c>
      <c r="P3610">
        <f>(C3610-Key!$B$1)*24</f>
        <v>0.70000000001164153</v>
      </c>
      <c r="Q3610">
        <f>(Key!$B$2-'17.1'!C3610)*24</f>
        <v>2.25</v>
      </c>
      <c r="R3610" s="3">
        <f>C3610-(M3610-Key!$B$5)/(24*Key!$B$6)</f>
        <v>44130.642435185182</v>
      </c>
      <c r="S3610">
        <f>M3610-Key!$B$5</f>
        <v>14.92</v>
      </c>
      <c r="T3610" s="2">
        <f t="shared" si="280"/>
        <v>44129.659722222219</v>
      </c>
      <c r="U3610" t="str">
        <f t="shared" si="281"/>
        <v>10-25-2020 15:50</v>
      </c>
      <c r="V3610">
        <f>IFERROR(IF(W3610=Z3610,VLOOKUP($U3610,[1]C8842!$G$2:$M$145,3,FALSE),0),0)</f>
        <v>0</v>
      </c>
      <c r="W3610">
        <f>VLOOKUP(RIGHT($V$1,5),Key!$A$9:$B$14,2,FALSE)</f>
        <v>10.199999999999999</v>
      </c>
      <c r="X3610">
        <f t="shared" si="284"/>
        <v>0</v>
      </c>
      <c r="Y3610">
        <f>VLOOKUP(RIGHT($X$1,5),Key!$A$9:$B$14,2,FALSE)</f>
        <v>3.7</v>
      </c>
      <c r="Z3610">
        <f t="shared" si="282"/>
        <v>10.199999999999999</v>
      </c>
      <c r="AA3610">
        <f t="shared" si="283"/>
        <v>0</v>
      </c>
    </row>
    <row r="3611" spans="1:27" x14ac:dyDescent="0.3">
      <c r="A3611">
        <v>100067</v>
      </c>
      <c r="B3611">
        <v>230922</v>
      </c>
      <c r="C3611" s="3">
        <v>44130.65625</v>
      </c>
      <c r="D3611">
        <v>0</v>
      </c>
      <c r="E3611">
        <v>2</v>
      </c>
      <c r="F3611" t="s">
        <v>25</v>
      </c>
      <c r="G3611">
        <v>1</v>
      </c>
      <c r="H3611">
        <v>61.679690000000001</v>
      </c>
      <c r="I3611">
        <v>17.375</v>
      </c>
      <c r="J3611">
        <v>1.0078130000000001</v>
      </c>
      <c r="K3611">
        <v>47.019530000000003</v>
      </c>
      <c r="L3611" s="3">
        <v>44130.408333333333</v>
      </c>
      <c r="M3611">
        <v>17.18</v>
      </c>
      <c r="N3611" t="s">
        <v>28</v>
      </c>
      <c r="P3611">
        <f>(C3611-Key!$B$1)*24</f>
        <v>0.70000000001164153</v>
      </c>
      <c r="Q3611">
        <f>(Key!$B$2-'17.1'!C3611)*24</f>
        <v>2.25</v>
      </c>
      <c r="R3611" s="3">
        <f>C3611-(M3611-Key!$B$5)/(24*Key!$B$6)</f>
        <v>44130.642435185182</v>
      </c>
      <c r="S3611">
        <f>M3611-Key!$B$5</f>
        <v>14.92</v>
      </c>
      <c r="T3611" s="2">
        <f t="shared" si="280"/>
        <v>44129.659722222219</v>
      </c>
      <c r="U3611" t="str">
        <f t="shared" si="281"/>
        <v>10-25-2020 15:50</v>
      </c>
      <c r="V3611">
        <f>IFERROR(IF(W3611=Z3611,VLOOKUP($U3611,[1]C8842!$G$2:$M$145,3,FALSE),0),0)</f>
        <v>0</v>
      </c>
      <c r="W3611">
        <f>VLOOKUP(RIGHT($V$1,5),Key!$A$9:$B$14,2,FALSE)</f>
        <v>10.199999999999999</v>
      </c>
      <c r="X3611">
        <f t="shared" si="284"/>
        <v>0</v>
      </c>
      <c r="Y3611">
        <f>VLOOKUP(RIGHT($X$1,5),Key!$A$9:$B$14,2,FALSE)</f>
        <v>3.7</v>
      </c>
      <c r="Z3611">
        <f t="shared" si="282"/>
        <v>10.199999999999999</v>
      </c>
      <c r="AA3611">
        <f t="shared" si="283"/>
        <v>0</v>
      </c>
    </row>
    <row r="3612" spans="1:27" x14ac:dyDescent="0.3">
      <c r="A3612">
        <v>100067</v>
      </c>
      <c r="B3612">
        <v>230922</v>
      </c>
      <c r="C3612" s="3">
        <v>44130.65625</v>
      </c>
      <c r="D3612">
        <v>3</v>
      </c>
      <c r="E3612">
        <v>2</v>
      </c>
      <c r="F3612" t="s">
        <v>26</v>
      </c>
      <c r="G3612">
        <v>1</v>
      </c>
      <c r="H3612">
        <v>67.511719999999997</v>
      </c>
      <c r="I3612">
        <v>15.85938</v>
      </c>
      <c r="J3612">
        <v>0.859375</v>
      </c>
      <c r="K3612">
        <v>95.039060000000006</v>
      </c>
      <c r="L3612" s="3">
        <v>44130.408333333333</v>
      </c>
      <c r="M3612">
        <v>17.18</v>
      </c>
      <c r="N3612" t="s">
        <v>28</v>
      </c>
      <c r="P3612">
        <f>(C3612-Key!$B$1)*24</f>
        <v>0.70000000001164153</v>
      </c>
      <c r="Q3612">
        <f>(Key!$B$2-'17.1'!C3612)*24</f>
        <v>2.25</v>
      </c>
      <c r="R3612" s="3">
        <f>C3612-(M3612-Key!$B$5)/(24*Key!$B$6)</f>
        <v>44130.642435185182</v>
      </c>
      <c r="S3612">
        <f>M3612-Key!$B$5</f>
        <v>14.92</v>
      </c>
      <c r="T3612" s="2">
        <f t="shared" si="280"/>
        <v>44129.659722222219</v>
      </c>
      <c r="U3612" t="str">
        <f t="shared" si="281"/>
        <v>10-25-2020 15:50</v>
      </c>
      <c r="V3612">
        <f>IFERROR(IF(W3612=Z3612,VLOOKUP($U3612,[1]C8842!$G$2:$M$145,3,FALSE),0),0)</f>
        <v>0</v>
      </c>
      <c r="W3612">
        <f>VLOOKUP(RIGHT($V$1,5),Key!$A$9:$B$14,2,FALSE)</f>
        <v>10.199999999999999</v>
      </c>
      <c r="X3612">
        <f t="shared" si="284"/>
        <v>0</v>
      </c>
      <c r="Y3612">
        <f>VLOOKUP(RIGHT($X$1,5),Key!$A$9:$B$14,2,FALSE)</f>
        <v>3.7</v>
      </c>
      <c r="Z3612">
        <f t="shared" si="282"/>
        <v>10.199999999999999</v>
      </c>
      <c r="AA3612">
        <f t="shared" si="283"/>
        <v>0</v>
      </c>
    </row>
    <row r="3613" spans="1:27" x14ac:dyDescent="0.3">
      <c r="A3613">
        <v>100067</v>
      </c>
      <c r="B3613">
        <v>230922</v>
      </c>
      <c r="C3613" s="3">
        <v>44130.65625</v>
      </c>
      <c r="D3613">
        <v>2</v>
      </c>
      <c r="E3613">
        <v>1</v>
      </c>
      <c r="F3613" t="s">
        <v>26</v>
      </c>
      <c r="G3613">
        <v>1</v>
      </c>
      <c r="H3613">
        <v>70.296880000000002</v>
      </c>
      <c r="I3613">
        <v>16.808589999999999</v>
      </c>
      <c r="J3613">
        <v>0.859375</v>
      </c>
      <c r="K3613">
        <v>80.03125</v>
      </c>
      <c r="L3613" s="3">
        <v>44130.408333333333</v>
      </c>
      <c r="M3613">
        <v>17.18</v>
      </c>
      <c r="N3613" t="s">
        <v>28</v>
      </c>
      <c r="P3613">
        <f>(C3613-Key!$B$1)*24</f>
        <v>0.70000000001164153</v>
      </c>
      <c r="Q3613">
        <f>(Key!$B$2-'17.1'!C3613)*24</f>
        <v>2.25</v>
      </c>
      <c r="R3613" s="3">
        <f>C3613-(M3613-Key!$B$5)/(24*Key!$B$6)</f>
        <v>44130.642435185182</v>
      </c>
      <c r="S3613">
        <f>M3613-Key!$B$5</f>
        <v>14.92</v>
      </c>
      <c r="T3613" s="2">
        <f t="shared" si="280"/>
        <v>44129.659722222219</v>
      </c>
      <c r="U3613" t="str">
        <f t="shared" si="281"/>
        <v>10-25-2020 15:50</v>
      </c>
      <c r="V3613">
        <f>IFERROR(IF(W3613=Z3613,VLOOKUP($U3613,[1]C8842!$G$2:$M$145,3,FALSE),0),0)</f>
        <v>0</v>
      </c>
      <c r="W3613">
        <f>VLOOKUP(RIGHT($V$1,5),Key!$A$9:$B$14,2,FALSE)</f>
        <v>10.199999999999999</v>
      </c>
      <c r="X3613">
        <f t="shared" si="284"/>
        <v>0</v>
      </c>
      <c r="Y3613">
        <f>VLOOKUP(RIGHT($X$1,5),Key!$A$9:$B$14,2,FALSE)</f>
        <v>3.7</v>
      </c>
      <c r="Z3613">
        <f t="shared" si="282"/>
        <v>10.199999999999999</v>
      </c>
      <c r="AA3613">
        <f t="shared" si="283"/>
        <v>0</v>
      </c>
    </row>
    <row r="3614" spans="1:27" x14ac:dyDescent="0.3">
      <c r="A3614">
        <v>100067</v>
      </c>
      <c r="B3614">
        <v>230922</v>
      </c>
      <c r="C3614" s="3">
        <v>44130.65625</v>
      </c>
      <c r="D3614">
        <v>2</v>
      </c>
      <c r="E3614">
        <v>1</v>
      </c>
      <c r="F3614" t="s">
        <v>26</v>
      </c>
      <c r="G3614">
        <v>2</v>
      </c>
      <c r="H3614">
        <v>70.835939999999994</v>
      </c>
      <c r="I3614">
        <v>21.347660000000001</v>
      </c>
      <c r="J3614">
        <v>1.027344</v>
      </c>
      <c r="K3614">
        <v>80.03125</v>
      </c>
      <c r="L3614" s="3">
        <v>44130.408333333333</v>
      </c>
      <c r="M3614">
        <v>17.18</v>
      </c>
      <c r="N3614" t="s">
        <v>28</v>
      </c>
      <c r="P3614">
        <f>(C3614-Key!$B$1)*24</f>
        <v>0.70000000001164153</v>
      </c>
      <c r="Q3614">
        <f>(Key!$B$2-'17.1'!C3614)*24</f>
        <v>2.25</v>
      </c>
      <c r="R3614" s="3">
        <f>C3614-(M3614-Key!$B$5)/(24*Key!$B$6)</f>
        <v>44130.642435185182</v>
      </c>
      <c r="S3614">
        <f>M3614-Key!$B$5</f>
        <v>14.92</v>
      </c>
      <c r="T3614" s="2">
        <f t="shared" si="280"/>
        <v>44129.659722222219</v>
      </c>
      <c r="U3614" t="str">
        <f t="shared" si="281"/>
        <v>10-25-2020 15:50</v>
      </c>
      <c r="V3614">
        <f>IFERROR(IF(W3614=Z3614,VLOOKUP($U3614,[1]C8842!$G$2:$M$145,3,FALSE),0),0)</f>
        <v>0</v>
      </c>
      <c r="W3614">
        <f>VLOOKUP(RIGHT($V$1,5),Key!$A$9:$B$14,2,FALSE)</f>
        <v>10.199999999999999</v>
      </c>
      <c r="X3614">
        <f t="shared" si="284"/>
        <v>0</v>
      </c>
      <c r="Y3614">
        <f>VLOOKUP(RIGHT($X$1,5),Key!$A$9:$B$14,2,FALSE)</f>
        <v>3.7</v>
      </c>
      <c r="Z3614">
        <f t="shared" si="282"/>
        <v>10.199999999999999</v>
      </c>
      <c r="AA3614">
        <f t="shared" si="283"/>
        <v>0</v>
      </c>
    </row>
    <row r="3615" spans="1:27" x14ac:dyDescent="0.3">
      <c r="A3615">
        <v>100067</v>
      </c>
      <c r="B3615">
        <v>230922</v>
      </c>
      <c r="C3615" s="3">
        <v>44130.65625</v>
      </c>
      <c r="D3615">
        <v>3</v>
      </c>
      <c r="E3615">
        <v>2</v>
      </c>
      <c r="F3615" t="s">
        <v>26</v>
      </c>
      <c r="G3615">
        <v>1</v>
      </c>
      <c r="H3615">
        <v>67.730469999999997</v>
      </c>
      <c r="I3615">
        <v>16.10547</v>
      </c>
      <c r="J3615">
        <v>0.8671875</v>
      </c>
      <c r="K3615">
        <v>94.039060000000006</v>
      </c>
      <c r="L3615" s="3">
        <v>44130.408333333333</v>
      </c>
      <c r="M3615">
        <v>17.18</v>
      </c>
      <c r="N3615" t="s">
        <v>28</v>
      </c>
      <c r="P3615">
        <f>(C3615-Key!$B$1)*24</f>
        <v>0.70000000001164153</v>
      </c>
      <c r="Q3615">
        <f>(Key!$B$2-'17.1'!C3615)*24</f>
        <v>2.25</v>
      </c>
      <c r="R3615" s="3">
        <f>C3615-(M3615-Key!$B$5)/(24*Key!$B$6)</f>
        <v>44130.642435185182</v>
      </c>
      <c r="S3615">
        <f>M3615-Key!$B$5</f>
        <v>14.92</v>
      </c>
      <c r="T3615" s="2">
        <f t="shared" si="280"/>
        <v>44129.659722222219</v>
      </c>
      <c r="U3615" t="str">
        <f t="shared" si="281"/>
        <v>10-25-2020 15:50</v>
      </c>
      <c r="V3615">
        <f>IFERROR(IF(W3615=Z3615,VLOOKUP($U3615,[1]C8842!$G$2:$M$145,3,FALSE),0),0)</f>
        <v>0</v>
      </c>
      <c r="W3615">
        <f>VLOOKUP(RIGHT($V$1,5),Key!$A$9:$B$14,2,FALSE)</f>
        <v>10.199999999999999</v>
      </c>
      <c r="X3615">
        <f t="shared" si="284"/>
        <v>0</v>
      </c>
      <c r="Y3615">
        <f>VLOOKUP(RIGHT($X$1,5),Key!$A$9:$B$14,2,FALSE)</f>
        <v>3.7</v>
      </c>
      <c r="Z3615">
        <f t="shared" si="282"/>
        <v>10.199999999999999</v>
      </c>
      <c r="AA3615">
        <f t="shared" si="283"/>
        <v>0</v>
      </c>
    </row>
    <row r="3616" spans="1:27" x14ac:dyDescent="0.3">
      <c r="A3616">
        <v>100067</v>
      </c>
      <c r="B3616">
        <v>230922</v>
      </c>
      <c r="C3616" s="3">
        <v>44130.65625</v>
      </c>
      <c r="D3616">
        <v>2</v>
      </c>
      <c r="E3616">
        <v>1</v>
      </c>
      <c r="F3616" t="s">
        <v>26</v>
      </c>
      <c r="G3616">
        <v>1</v>
      </c>
      <c r="H3616">
        <v>64.308589999999995</v>
      </c>
      <c r="I3616">
        <v>15.59375</v>
      </c>
      <c r="J3616">
        <v>0.890625</v>
      </c>
      <c r="K3616">
        <v>82.035160000000005</v>
      </c>
      <c r="L3616" s="3">
        <v>44130.408333333333</v>
      </c>
      <c r="M3616">
        <v>17.18</v>
      </c>
      <c r="N3616" t="s">
        <v>28</v>
      </c>
      <c r="P3616">
        <f>(C3616-Key!$B$1)*24</f>
        <v>0.70000000001164153</v>
      </c>
      <c r="Q3616">
        <f>(Key!$B$2-'17.1'!C3616)*24</f>
        <v>2.25</v>
      </c>
      <c r="R3616" s="3">
        <f>C3616-(M3616-Key!$B$5)/(24*Key!$B$6)</f>
        <v>44130.642435185182</v>
      </c>
      <c r="S3616">
        <f>M3616-Key!$B$5</f>
        <v>14.92</v>
      </c>
      <c r="T3616" s="2">
        <f t="shared" si="280"/>
        <v>44129.659722222219</v>
      </c>
      <c r="U3616" t="str">
        <f t="shared" si="281"/>
        <v>10-25-2020 15:50</v>
      </c>
      <c r="V3616">
        <f>IFERROR(IF(W3616=Z3616,VLOOKUP($U3616,[1]C8842!$G$2:$M$145,3,FALSE),0),0)</f>
        <v>0</v>
      </c>
      <c r="W3616">
        <f>VLOOKUP(RIGHT($V$1,5),Key!$A$9:$B$14,2,FALSE)</f>
        <v>10.199999999999999</v>
      </c>
      <c r="X3616">
        <f t="shared" si="284"/>
        <v>0</v>
      </c>
      <c r="Y3616">
        <f>VLOOKUP(RIGHT($X$1,5),Key!$A$9:$B$14,2,FALSE)</f>
        <v>3.7</v>
      </c>
      <c r="Z3616">
        <f t="shared" si="282"/>
        <v>10.199999999999999</v>
      </c>
      <c r="AA3616">
        <f t="shared" si="283"/>
        <v>0</v>
      </c>
    </row>
    <row r="3617" spans="1:27" x14ac:dyDescent="0.3">
      <c r="A3617">
        <v>100067</v>
      </c>
      <c r="B3617">
        <v>230922</v>
      </c>
      <c r="C3617" s="3">
        <v>44130.65625</v>
      </c>
      <c r="D3617">
        <v>3</v>
      </c>
      <c r="E3617">
        <v>2</v>
      </c>
      <c r="F3617" t="s">
        <v>26</v>
      </c>
      <c r="G3617">
        <v>1</v>
      </c>
      <c r="H3617">
        <v>68.515630000000002</v>
      </c>
      <c r="I3617">
        <v>15.17188</v>
      </c>
      <c r="J3617">
        <v>0.8203125</v>
      </c>
      <c r="K3617">
        <v>92.039060000000006</v>
      </c>
      <c r="L3617" s="3">
        <v>44130.408333333333</v>
      </c>
      <c r="M3617">
        <v>17.18</v>
      </c>
      <c r="N3617" t="s">
        <v>28</v>
      </c>
      <c r="P3617">
        <f>(C3617-Key!$B$1)*24</f>
        <v>0.70000000001164153</v>
      </c>
      <c r="Q3617">
        <f>(Key!$B$2-'17.1'!C3617)*24</f>
        <v>2.25</v>
      </c>
      <c r="R3617" s="3">
        <f>C3617-(M3617-Key!$B$5)/(24*Key!$B$6)</f>
        <v>44130.642435185182</v>
      </c>
      <c r="S3617">
        <f>M3617-Key!$B$5</f>
        <v>14.92</v>
      </c>
      <c r="T3617" s="2">
        <f t="shared" si="280"/>
        <v>44129.659722222219</v>
      </c>
      <c r="U3617" t="str">
        <f t="shared" si="281"/>
        <v>10-25-2020 15:50</v>
      </c>
      <c r="V3617">
        <f>IFERROR(IF(W3617=Z3617,VLOOKUP($U3617,[1]C8842!$G$2:$M$145,3,FALSE),0),0)</f>
        <v>0</v>
      </c>
      <c r="W3617">
        <f>VLOOKUP(RIGHT($V$1,5),Key!$A$9:$B$14,2,FALSE)</f>
        <v>10.199999999999999</v>
      </c>
      <c r="X3617">
        <f t="shared" si="284"/>
        <v>0</v>
      </c>
      <c r="Y3617">
        <f>VLOOKUP(RIGHT($X$1,5),Key!$A$9:$B$14,2,FALSE)</f>
        <v>3.7</v>
      </c>
      <c r="Z3617">
        <f t="shared" si="282"/>
        <v>10.199999999999999</v>
      </c>
      <c r="AA3617">
        <f t="shared" si="283"/>
        <v>0</v>
      </c>
    </row>
    <row r="3618" spans="1:27" x14ac:dyDescent="0.3">
      <c r="A3618">
        <v>100067</v>
      </c>
      <c r="B3618">
        <v>230922</v>
      </c>
      <c r="C3618" s="3">
        <v>44130.65625</v>
      </c>
      <c r="D3618">
        <v>3</v>
      </c>
      <c r="E3618">
        <v>2</v>
      </c>
      <c r="F3618" t="s">
        <v>26</v>
      </c>
      <c r="G3618">
        <v>1</v>
      </c>
      <c r="H3618">
        <v>65.992189999999994</v>
      </c>
      <c r="I3618">
        <v>17.26172</v>
      </c>
      <c r="J3618">
        <v>0.9375</v>
      </c>
      <c r="K3618">
        <v>96.039060000000006</v>
      </c>
      <c r="L3618" s="3">
        <v>44130.408333333333</v>
      </c>
      <c r="M3618">
        <v>17.18</v>
      </c>
      <c r="N3618" t="s">
        <v>28</v>
      </c>
      <c r="P3618">
        <f>(C3618-Key!$B$1)*24</f>
        <v>0.70000000001164153</v>
      </c>
      <c r="Q3618">
        <f>(Key!$B$2-'17.1'!C3618)*24</f>
        <v>2.25</v>
      </c>
      <c r="R3618" s="3">
        <f>C3618-(M3618-Key!$B$5)/(24*Key!$B$6)</f>
        <v>44130.642435185182</v>
      </c>
      <c r="S3618">
        <f>M3618-Key!$B$5</f>
        <v>14.92</v>
      </c>
      <c r="T3618" s="2">
        <f t="shared" si="280"/>
        <v>44129.659722222219</v>
      </c>
      <c r="U3618" t="str">
        <f t="shared" si="281"/>
        <v>10-25-2020 15:50</v>
      </c>
      <c r="V3618">
        <f>IFERROR(IF(W3618=Z3618,VLOOKUP($U3618,[1]C8842!$G$2:$M$145,3,FALSE),0),0)</f>
        <v>0</v>
      </c>
      <c r="W3618">
        <f>VLOOKUP(RIGHT($V$1,5),Key!$A$9:$B$14,2,FALSE)</f>
        <v>10.199999999999999</v>
      </c>
      <c r="X3618">
        <f t="shared" si="284"/>
        <v>0</v>
      </c>
      <c r="Y3618">
        <f>VLOOKUP(RIGHT($X$1,5),Key!$A$9:$B$14,2,FALSE)</f>
        <v>3.7</v>
      </c>
      <c r="Z3618">
        <f t="shared" si="282"/>
        <v>10.199999999999999</v>
      </c>
      <c r="AA3618">
        <f t="shared" si="283"/>
        <v>0</v>
      </c>
    </row>
    <row r="3619" spans="1:27" x14ac:dyDescent="0.3">
      <c r="A3619">
        <v>100067</v>
      </c>
      <c r="B3619">
        <v>230922</v>
      </c>
      <c r="C3619" s="3">
        <v>44130.65625</v>
      </c>
      <c r="D3619">
        <v>2</v>
      </c>
      <c r="E3619">
        <v>1</v>
      </c>
      <c r="F3619" t="s">
        <v>26</v>
      </c>
      <c r="G3619">
        <v>1</v>
      </c>
      <c r="H3619">
        <v>62.089840000000002</v>
      </c>
      <c r="I3619">
        <v>16.015630000000002</v>
      </c>
      <c r="J3619">
        <v>0.94140630000000003</v>
      </c>
      <c r="K3619">
        <v>81.035160000000005</v>
      </c>
      <c r="L3619" s="3">
        <v>44130.408333333333</v>
      </c>
      <c r="M3619">
        <v>17.18</v>
      </c>
      <c r="N3619" t="s">
        <v>28</v>
      </c>
      <c r="P3619">
        <f>(C3619-Key!$B$1)*24</f>
        <v>0.70000000001164153</v>
      </c>
      <c r="Q3619">
        <f>(Key!$B$2-'17.1'!C3619)*24</f>
        <v>2.25</v>
      </c>
      <c r="R3619" s="3">
        <f>C3619-(M3619-Key!$B$5)/(24*Key!$B$6)</f>
        <v>44130.642435185182</v>
      </c>
      <c r="S3619">
        <f>M3619-Key!$B$5</f>
        <v>14.92</v>
      </c>
      <c r="T3619" s="2">
        <f t="shared" si="280"/>
        <v>44129.659722222219</v>
      </c>
      <c r="U3619" t="str">
        <f t="shared" si="281"/>
        <v>10-25-2020 15:50</v>
      </c>
      <c r="V3619">
        <f>IFERROR(IF(W3619=Z3619,VLOOKUP($U3619,[1]C8842!$G$2:$M$145,3,FALSE),0),0)</f>
        <v>0</v>
      </c>
      <c r="W3619">
        <f>VLOOKUP(RIGHT($V$1,5),Key!$A$9:$B$14,2,FALSE)</f>
        <v>10.199999999999999</v>
      </c>
      <c r="X3619">
        <f t="shared" si="284"/>
        <v>0</v>
      </c>
      <c r="Y3619">
        <f>VLOOKUP(RIGHT($X$1,5),Key!$A$9:$B$14,2,FALSE)</f>
        <v>3.7</v>
      </c>
      <c r="Z3619">
        <f t="shared" si="282"/>
        <v>10.199999999999999</v>
      </c>
      <c r="AA3619">
        <f t="shared" si="283"/>
        <v>0</v>
      </c>
    </row>
    <row r="3620" spans="1:27" x14ac:dyDescent="0.3">
      <c r="A3620">
        <v>100067</v>
      </c>
      <c r="B3620">
        <v>230922</v>
      </c>
      <c r="C3620" s="3">
        <v>44130.65625</v>
      </c>
      <c r="D3620">
        <v>1</v>
      </c>
      <c r="E3620">
        <v>1</v>
      </c>
      <c r="F3620" t="s">
        <v>25</v>
      </c>
      <c r="G3620">
        <v>1</v>
      </c>
      <c r="H3620">
        <v>59.960940000000001</v>
      </c>
      <c r="I3620">
        <v>13.882809999999999</v>
      </c>
      <c r="J3620">
        <v>0.87890630000000003</v>
      </c>
      <c r="K3620">
        <v>58.023440000000001</v>
      </c>
      <c r="L3620" s="3">
        <v>44130.408333333333</v>
      </c>
      <c r="M3620">
        <v>17.18</v>
      </c>
      <c r="N3620" t="s">
        <v>28</v>
      </c>
      <c r="P3620">
        <f>(C3620-Key!$B$1)*24</f>
        <v>0.70000000001164153</v>
      </c>
      <c r="Q3620">
        <f>(Key!$B$2-'17.1'!C3620)*24</f>
        <v>2.25</v>
      </c>
      <c r="R3620" s="3">
        <f>C3620-(M3620-Key!$B$5)/(24*Key!$B$6)</f>
        <v>44130.642435185182</v>
      </c>
      <c r="S3620">
        <f>M3620-Key!$B$5</f>
        <v>14.92</v>
      </c>
      <c r="T3620" s="2">
        <f t="shared" si="280"/>
        <v>44129.659722222219</v>
      </c>
      <c r="U3620" t="str">
        <f t="shared" si="281"/>
        <v>10-25-2020 15:50</v>
      </c>
      <c r="V3620">
        <f>IFERROR(IF(W3620=Z3620,VLOOKUP($U3620,[1]C8842!$G$2:$M$145,3,FALSE),0),0)</f>
        <v>0</v>
      </c>
      <c r="W3620">
        <f>VLOOKUP(RIGHT($V$1,5),Key!$A$9:$B$14,2,FALSE)</f>
        <v>10.199999999999999</v>
      </c>
      <c r="X3620">
        <f t="shared" si="284"/>
        <v>0</v>
      </c>
      <c r="Y3620">
        <f>VLOOKUP(RIGHT($X$1,5),Key!$A$9:$B$14,2,FALSE)</f>
        <v>3.7</v>
      </c>
      <c r="Z3620">
        <f t="shared" si="282"/>
        <v>10.199999999999999</v>
      </c>
      <c r="AA3620">
        <f t="shared" si="283"/>
        <v>0</v>
      </c>
    </row>
    <row r="3621" spans="1:27" x14ac:dyDescent="0.3">
      <c r="A3621">
        <v>100067</v>
      </c>
      <c r="B3621">
        <v>230922</v>
      </c>
      <c r="C3621" s="3">
        <v>44130.65625</v>
      </c>
      <c r="D3621">
        <v>0</v>
      </c>
      <c r="E3621">
        <v>2</v>
      </c>
      <c r="F3621" t="s">
        <v>25</v>
      </c>
      <c r="G3621">
        <v>2</v>
      </c>
      <c r="H3621">
        <v>54.707030000000003</v>
      </c>
      <c r="I3621">
        <v>23.203130000000002</v>
      </c>
      <c r="J3621">
        <v>1.417969</v>
      </c>
      <c r="K3621">
        <v>46.019530000000003</v>
      </c>
      <c r="L3621" s="3">
        <v>44130.408333333333</v>
      </c>
      <c r="M3621">
        <v>17.18</v>
      </c>
      <c r="N3621" t="s">
        <v>28</v>
      </c>
      <c r="P3621">
        <f>(C3621-Key!$B$1)*24</f>
        <v>0.70000000001164153</v>
      </c>
      <c r="Q3621">
        <f>(Key!$B$2-'17.1'!C3621)*24</f>
        <v>2.25</v>
      </c>
      <c r="R3621" s="3">
        <f>C3621-(M3621-Key!$B$5)/(24*Key!$B$6)</f>
        <v>44130.642435185182</v>
      </c>
      <c r="S3621">
        <f>M3621-Key!$B$5</f>
        <v>14.92</v>
      </c>
      <c r="T3621" s="2">
        <f t="shared" si="280"/>
        <v>44129.659722222219</v>
      </c>
      <c r="U3621" t="str">
        <f t="shared" si="281"/>
        <v>10-25-2020 15:50</v>
      </c>
      <c r="V3621">
        <f>IFERROR(IF(W3621=Z3621,VLOOKUP($U3621,[1]C8842!$G$2:$M$145,3,FALSE),0),0)</f>
        <v>0</v>
      </c>
      <c r="W3621">
        <f>VLOOKUP(RIGHT($V$1,5),Key!$A$9:$B$14,2,FALSE)</f>
        <v>10.199999999999999</v>
      </c>
      <c r="X3621">
        <f t="shared" si="284"/>
        <v>0</v>
      </c>
      <c r="Y3621">
        <f>VLOOKUP(RIGHT($X$1,5),Key!$A$9:$B$14,2,FALSE)</f>
        <v>3.7</v>
      </c>
      <c r="Z3621">
        <f t="shared" si="282"/>
        <v>10.199999999999999</v>
      </c>
      <c r="AA3621">
        <f t="shared" si="283"/>
        <v>0</v>
      </c>
    </row>
    <row r="3622" spans="1:27" x14ac:dyDescent="0.3">
      <c r="A3622">
        <v>100067</v>
      </c>
      <c r="B3622">
        <v>230922</v>
      </c>
      <c r="C3622" s="3">
        <v>44130.656944444447</v>
      </c>
      <c r="D3622">
        <v>1</v>
      </c>
      <c r="E3622">
        <v>1</v>
      </c>
      <c r="F3622" t="s">
        <v>25</v>
      </c>
      <c r="G3622">
        <v>2</v>
      </c>
      <c r="H3622">
        <v>53.949219999999997</v>
      </c>
      <c r="I3622">
        <v>20.73047</v>
      </c>
      <c r="J3622">
        <v>1.316406</v>
      </c>
      <c r="K3622">
        <v>60.023440000000001</v>
      </c>
      <c r="L3622" s="3">
        <v>44130.408333333333</v>
      </c>
      <c r="M3622">
        <v>17.18</v>
      </c>
      <c r="N3622" t="s">
        <v>28</v>
      </c>
      <c r="P3622">
        <f>(C3622-Key!$B$1)*24</f>
        <v>0.71666666673263535</v>
      </c>
      <c r="Q3622">
        <f>(Key!$B$2-'17.1'!C3622)*24</f>
        <v>2.2333333332790062</v>
      </c>
      <c r="R3622" s="3">
        <f>C3622-(M3622-Key!$B$5)/(24*Key!$B$6)</f>
        <v>44130.643129629629</v>
      </c>
      <c r="S3622">
        <f>M3622-Key!$B$5</f>
        <v>14.92</v>
      </c>
      <c r="T3622" s="2">
        <f t="shared" si="280"/>
        <v>44129.659722222219</v>
      </c>
      <c r="U3622" t="str">
        <f t="shared" si="281"/>
        <v>10-25-2020 15:50</v>
      </c>
      <c r="V3622">
        <f>IFERROR(IF(W3622=Z3622,VLOOKUP($U3622,[1]C8842!$G$2:$M$145,3,FALSE),0),0)</f>
        <v>0</v>
      </c>
      <c r="W3622">
        <f>VLOOKUP(RIGHT($V$1,5),Key!$A$9:$B$14,2,FALSE)</f>
        <v>10.199999999999999</v>
      </c>
      <c r="X3622">
        <f t="shared" si="284"/>
        <v>0</v>
      </c>
      <c r="Y3622">
        <f>VLOOKUP(RIGHT($X$1,5),Key!$A$9:$B$14,2,FALSE)</f>
        <v>3.7</v>
      </c>
      <c r="Z3622">
        <f t="shared" si="282"/>
        <v>10.199999999999999</v>
      </c>
      <c r="AA3622">
        <f t="shared" si="283"/>
        <v>0</v>
      </c>
    </row>
    <row r="3623" spans="1:27" x14ac:dyDescent="0.3">
      <c r="A3623">
        <v>100067</v>
      </c>
      <c r="B3623">
        <v>230922</v>
      </c>
      <c r="C3623" s="3">
        <v>44130.656944444447</v>
      </c>
      <c r="D3623">
        <v>0</v>
      </c>
      <c r="E3623">
        <v>2</v>
      </c>
      <c r="F3623" t="s">
        <v>25</v>
      </c>
      <c r="G3623">
        <v>3</v>
      </c>
      <c r="H3623">
        <v>54.648440000000001</v>
      </c>
      <c r="I3623">
        <v>41.855469999999997</v>
      </c>
      <c r="J3623">
        <v>2.328125</v>
      </c>
      <c r="K3623">
        <v>48.019530000000003</v>
      </c>
      <c r="L3623" s="3">
        <v>44130.408333333333</v>
      </c>
      <c r="M3623">
        <v>17.18</v>
      </c>
      <c r="N3623" t="s">
        <v>28</v>
      </c>
      <c r="P3623">
        <f>(C3623-Key!$B$1)*24</f>
        <v>0.71666666673263535</v>
      </c>
      <c r="Q3623">
        <f>(Key!$B$2-'17.1'!C3623)*24</f>
        <v>2.2333333332790062</v>
      </c>
      <c r="R3623" s="3">
        <f>C3623-(M3623-Key!$B$5)/(24*Key!$B$6)</f>
        <v>44130.643129629629</v>
      </c>
      <c r="S3623">
        <f>M3623-Key!$B$5</f>
        <v>14.92</v>
      </c>
      <c r="T3623" s="2">
        <f t="shared" si="280"/>
        <v>44129.659722222219</v>
      </c>
      <c r="U3623" t="str">
        <f t="shared" si="281"/>
        <v>10-25-2020 15:50</v>
      </c>
      <c r="V3623">
        <f>IFERROR(IF(W3623=Z3623,VLOOKUP($U3623,[1]C8842!$G$2:$M$145,3,FALSE),0),0)</f>
        <v>0</v>
      </c>
      <c r="W3623">
        <f>VLOOKUP(RIGHT($V$1,5),Key!$A$9:$B$14,2,FALSE)</f>
        <v>10.199999999999999</v>
      </c>
      <c r="X3623">
        <f t="shared" si="284"/>
        <v>0</v>
      </c>
      <c r="Y3623">
        <f>VLOOKUP(RIGHT($X$1,5),Key!$A$9:$B$14,2,FALSE)</f>
        <v>3.7</v>
      </c>
      <c r="Z3623">
        <f t="shared" si="282"/>
        <v>10.199999999999999</v>
      </c>
      <c r="AA3623">
        <f t="shared" si="283"/>
        <v>0</v>
      </c>
    </row>
    <row r="3624" spans="1:27" x14ac:dyDescent="0.3">
      <c r="A3624">
        <v>100067</v>
      </c>
      <c r="B3624">
        <v>230922</v>
      </c>
      <c r="C3624" s="3">
        <v>44130.656944444447</v>
      </c>
      <c r="D3624">
        <v>1</v>
      </c>
      <c r="E3624">
        <v>1</v>
      </c>
      <c r="F3624" t="s">
        <v>25</v>
      </c>
      <c r="G3624">
        <v>1</v>
      </c>
      <c r="H3624">
        <v>60.476559999999999</v>
      </c>
      <c r="I3624">
        <v>15.64063</v>
      </c>
      <c r="J3624">
        <v>0.94921880000000003</v>
      </c>
      <c r="K3624">
        <v>58.023440000000001</v>
      </c>
      <c r="L3624" s="3">
        <v>44130.408333333333</v>
      </c>
      <c r="M3624">
        <v>17.18</v>
      </c>
      <c r="N3624" t="s">
        <v>28</v>
      </c>
      <c r="P3624">
        <f>(C3624-Key!$B$1)*24</f>
        <v>0.71666666673263535</v>
      </c>
      <c r="Q3624">
        <f>(Key!$B$2-'17.1'!C3624)*24</f>
        <v>2.2333333332790062</v>
      </c>
      <c r="R3624" s="3">
        <f>C3624-(M3624-Key!$B$5)/(24*Key!$B$6)</f>
        <v>44130.643129629629</v>
      </c>
      <c r="S3624">
        <f>M3624-Key!$B$5</f>
        <v>14.92</v>
      </c>
      <c r="T3624" s="2">
        <f t="shared" si="280"/>
        <v>44129.659722222219</v>
      </c>
      <c r="U3624" t="str">
        <f t="shared" si="281"/>
        <v>10-25-2020 15:50</v>
      </c>
      <c r="V3624">
        <f>IFERROR(IF(W3624=Z3624,VLOOKUP($U3624,[1]C8842!$G$2:$M$145,3,FALSE),0),0)</f>
        <v>0</v>
      </c>
      <c r="W3624">
        <f>VLOOKUP(RIGHT($V$1,5),Key!$A$9:$B$14,2,FALSE)</f>
        <v>10.199999999999999</v>
      </c>
      <c r="X3624">
        <f t="shared" si="284"/>
        <v>0</v>
      </c>
      <c r="Y3624">
        <f>VLOOKUP(RIGHT($X$1,5),Key!$A$9:$B$14,2,FALSE)</f>
        <v>3.7</v>
      </c>
      <c r="Z3624">
        <f t="shared" si="282"/>
        <v>10.199999999999999</v>
      </c>
      <c r="AA3624">
        <f t="shared" si="283"/>
        <v>0</v>
      </c>
    </row>
    <row r="3625" spans="1:27" x14ac:dyDescent="0.3">
      <c r="A3625">
        <v>100067</v>
      </c>
      <c r="B3625">
        <v>230922</v>
      </c>
      <c r="C3625" s="3">
        <v>44130.656944444447</v>
      </c>
      <c r="D3625">
        <v>3</v>
      </c>
      <c r="E3625">
        <v>2</v>
      </c>
      <c r="F3625" t="s">
        <v>26</v>
      </c>
      <c r="G3625">
        <v>1</v>
      </c>
      <c r="H3625">
        <v>62.324219999999997</v>
      </c>
      <c r="I3625">
        <v>17.992190000000001</v>
      </c>
      <c r="J3625">
        <v>1.0234380000000001</v>
      </c>
      <c r="K3625">
        <v>94.039060000000006</v>
      </c>
      <c r="L3625" s="3">
        <v>44130.408333333333</v>
      </c>
      <c r="M3625">
        <v>17.18</v>
      </c>
      <c r="N3625" t="s">
        <v>28</v>
      </c>
      <c r="P3625">
        <f>(C3625-Key!$B$1)*24</f>
        <v>0.71666666673263535</v>
      </c>
      <c r="Q3625">
        <f>(Key!$B$2-'17.1'!C3625)*24</f>
        <v>2.2333333332790062</v>
      </c>
      <c r="R3625" s="3">
        <f>C3625-(M3625-Key!$B$5)/(24*Key!$B$6)</f>
        <v>44130.643129629629</v>
      </c>
      <c r="S3625">
        <f>M3625-Key!$B$5</f>
        <v>14.92</v>
      </c>
      <c r="T3625" s="2">
        <f t="shared" si="280"/>
        <v>44129.659722222219</v>
      </c>
      <c r="U3625" t="str">
        <f t="shared" si="281"/>
        <v>10-25-2020 15:50</v>
      </c>
      <c r="V3625">
        <f>IFERROR(IF(W3625=Z3625,VLOOKUP($U3625,[1]C8842!$G$2:$M$145,3,FALSE),0),0)</f>
        <v>0</v>
      </c>
      <c r="W3625">
        <f>VLOOKUP(RIGHT($V$1,5),Key!$A$9:$B$14,2,FALSE)</f>
        <v>10.199999999999999</v>
      </c>
      <c r="X3625">
        <f t="shared" si="284"/>
        <v>0</v>
      </c>
      <c r="Y3625">
        <f>VLOOKUP(RIGHT($X$1,5),Key!$A$9:$B$14,2,FALSE)</f>
        <v>3.7</v>
      </c>
      <c r="Z3625">
        <f t="shared" si="282"/>
        <v>10.199999999999999</v>
      </c>
      <c r="AA3625">
        <f t="shared" si="283"/>
        <v>0</v>
      </c>
    </row>
    <row r="3626" spans="1:27" x14ac:dyDescent="0.3">
      <c r="A3626">
        <v>100067</v>
      </c>
      <c r="B3626">
        <v>230922</v>
      </c>
      <c r="C3626" s="3">
        <v>44130.656944444447</v>
      </c>
      <c r="D3626">
        <v>0</v>
      </c>
      <c r="E3626">
        <v>2</v>
      </c>
      <c r="F3626" t="s">
        <v>25</v>
      </c>
      <c r="G3626">
        <v>4</v>
      </c>
      <c r="H3626">
        <v>54.804690000000001</v>
      </c>
      <c r="I3626">
        <v>67.746089999999995</v>
      </c>
      <c r="J3626">
        <v>3.5820310000000002</v>
      </c>
      <c r="K3626">
        <v>46.019530000000003</v>
      </c>
      <c r="L3626" s="3">
        <v>44130.408333333333</v>
      </c>
      <c r="M3626">
        <v>17.18</v>
      </c>
      <c r="N3626" t="s">
        <v>28</v>
      </c>
      <c r="P3626">
        <f>(C3626-Key!$B$1)*24</f>
        <v>0.71666666673263535</v>
      </c>
      <c r="Q3626">
        <f>(Key!$B$2-'17.1'!C3626)*24</f>
        <v>2.2333333332790062</v>
      </c>
      <c r="R3626" s="3">
        <f>C3626-(M3626-Key!$B$5)/(24*Key!$B$6)</f>
        <v>44130.643129629629</v>
      </c>
      <c r="S3626">
        <f>M3626-Key!$B$5</f>
        <v>14.92</v>
      </c>
      <c r="T3626" s="2">
        <f t="shared" si="280"/>
        <v>44129.659722222219</v>
      </c>
      <c r="U3626" t="str">
        <f t="shared" si="281"/>
        <v>10-25-2020 15:50</v>
      </c>
      <c r="V3626">
        <f>IFERROR(IF(W3626=Z3626,VLOOKUP($U3626,[1]C8842!$G$2:$M$145,3,FALSE),0),0)</f>
        <v>0</v>
      </c>
      <c r="W3626">
        <f>VLOOKUP(RIGHT($V$1,5),Key!$A$9:$B$14,2,FALSE)</f>
        <v>10.199999999999999</v>
      </c>
      <c r="X3626">
        <f t="shared" si="284"/>
        <v>0</v>
      </c>
      <c r="Y3626">
        <f>VLOOKUP(RIGHT($X$1,5),Key!$A$9:$B$14,2,FALSE)</f>
        <v>3.7</v>
      </c>
      <c r="Z3626">
        <f t="shared" si="282"/>
        <v>10.199999999999999</v>
      </c>
      <c r="AA3626">
        <f t="shared" si="283"/>
        <v>0</v>
      </c>
    </row>
    <row r="3627" spans="1:27" x14ac:dyDescent="0.3">
      <c r="A3627">
        <v>100067</v>
      </c>
      <c r="B3627">
        <v>230922</v>
      </c>
      <c r="C3627" s="3">
        <v>44130.656944444447</v>
      </c>
      <c r="D3627">
        <v>1</v>
      </c>
      <c r="E3627">
        <v>1</v>
      </c>
      <c r="F3627" t="s">
        <v>25</v>
      </c>
      <c r="G3627">
        <v>2</v>
      </c>
      <c r="H3627">
        <v>56.757809999999999</v>
      </c>
      <c r="I3627">
        <v>26.26953</v>
      </c>
      <c r="J3627">
        <v>1.511719</v>
      </c>
      <c r="K3627">
        <v>55.023440000000001</v>
      </c>
      <c r="L3627" s="3">
        <v>44130.408333333333</v>
      </c>
      <c r="M3627">
        <v>17.18</v>
      </c>
      <c r="N3627" t="s">
        <v>28</v>
      </c>
      <c r="P3627">
        <f>(C3627-Key!$B$1)*24</f>
        <v>0.71666666673263535</v>
      </c>
      <c r="Q3627">
        <f>(Key!$B$2-'17.1'!C3627)*24</f>
        <v>2.2333333332790062</v>
      </c>
      <c r="R3627" s="3">
        <f>C3627-(M3627-Key!$B$5)/(24*Key!$B$6)</f>
        <v>44130.643129629629</v>
      </c>
      <c r="S3627">
        <f>M3627-Key!$B$5</f>
        <v>14.92</v>
      </c>
      <c r="T3627" s="2">
        <f t="shared" si="280"/>
        <v>44129.659722222219</v>
      </c>
      <c r="U3627" t="str">
        <f t="shared" si="281"/>
        <v>10-25-2020 15:50</v>
      </c>
      <c r="V3627">
        <f>IFERROR(IF(W3627=Z3627,VLOOKUP($U3627,[1]C8842!$G$2:$M$145,3,FALSE),0),0)</f>
        <v>0</v>
      </c>
      <c r="W3627">
        <f>VLOOKUP(RIGHT($V$1,5),Key!$A$9:$B$14,2,FALSE)</f>
        <v>10.199999999999999</v>
      </c>
      <c r="X3627">
        <f t="shared" si="284"/>
        <v>0</v>
      </c>
      <c r="Y3627">
        <f>VLOOKUP(RIGHT($X$1,5),Key!$A$9:$B$14,2,FALSE)</f>
        <v>3.7</v>
      </c>
      <c r="Z3627">
        <f t="shared" si="282"/>
        <v>10.199999999999999</v>
      </c>
      <c r="AA3627">
        <f t="shared" si="283"/>
        <v>0</v>
      </c>
    </row>
    <row r="3628" spans="1:27" x14ac:dyDescent="0.3">
      <c r="A3628">
        <v>100067</v>
      </c>
      <c r="B3628">
        <v>230922</v>
      </c>
      <c r="C3628" s="3">
        <v>44130.656944444447</v>
      </c>
      <c r="D3628">
        <v>1</v>
      </c>
      <c r="E3628">
        <v>1</v>
      </c>
      <c r="F3628" t="s">
        <v>25</v>
      </c>
      <c r="G3628">
        <v>1</v>
      </c>
      <c r="H3628">
        <v>59.722659999999998</v>
      </c>
      <c r="I3628">
        <v>14.097659999999999</v>
      </c>
      <c r="J3628">
        <v>0.89453130000000003</v>
      </c>
      <c r="K3628">
        <v>64.027339999999995</v>
      </c>
      <c r="L3628" s="3">
        <v>44130.408333333333</v>
      </c>
      <c r="M3628">
        <v>17.18</v>
      </c>
      <c r="N3628" t="s">
        <v>28</v>
      </c>
      <c r="P3628">
        <f>(C3628-Key!$B$1)*24</f>
        <v>0.71666666673263535</v>
      </c>
      <c r="Q3628">
        <f>(Key!$B$2-'17.1'!C3628)*24</f>
        <v>2.2333333332790062</v>
      </c>
      <c r="R3628" s="3">
        <f>C3628-(M3628-Key!$B$5)/(24*Key!$B$6)</f>
        <v>44130.643129629629</v>
      </c>
      <c r="S3628">
        <f>M3628-Key!$B$5</f>
        <v>14.92</v>
      </c>
      <c r="T3628" s="2">
        <f t="shared" si="280"/>
        <v>44129.659722222219</v>
      </c>
      <c r="U3628" t="str">
        <f t="shared" si="281"/>
        <v>10-25-2020 15:50</v>
      </c>
      <c r="V3628">
        <f>IFERROR(IF(W3628=Z3628,VLOOKUP($U3628,[1]C8842!$G$2:$M$145,3,FALSE),0),0)</f>
        <v>0</v>
      </c>
      <c r="W3628">
        <f>VLOOKUP(RIGHT($V$1,5),Key!$A$9:$B$14,2,FALSE)</f>
        <v>10.199999999999999</v>
      </c>
      <c r="X3628">
        <f t="shared" si="284"/>
        <v>0</v>
      </c>
      <c r="Y3628">
        <f>VLOOKUP(RIGHT($X$1,5),Key!$A$9:$B$14,2,FALSE)</f>
        <v>3.7</v>
      </c>
      <c r="Z3628">
        <f t="shared" si="282"/>
        <v>10.199999999999999</v>
      </c>
      <c r="AA3628">
        <f t="shared" si="283"/>
        <v>0</v>
      </c>
    </row>
    <row r="3629" spans="1:27" x14ac:dyDescent="0.3">
      <c r="A3629">
        <v>100067</v>
      </c>
      <c r="B3629">
        <v>230922</v>
      </c>
      <c r="C3629" s="3">
        <v>44130.656944444447</v>
      </c>
      <c r="D3629">
        <v>1</v>
      </c>
      <c r="E3629">
        <v>1</v>
      </c>
      <c r="F3629" t="s">
        <v>25</v>
      </c>
      <c r="G3629">
        <v>1</v>
      </c>
      <c r="H3629">
        <v>63.117190000000001</v>
      </c>
      <c r="I3629">
        <v>13.57422</v>
      </c>
      <c r="J3629">
        <v>0.82421880000000003</v>
      </c>
      <c r="K3629">
        <v>58.023440000000001</v>
      </c>
      <c r="L3629" s="3">
        <v>44130.408333333333</v>
      </c>
      <c r="M3629">
        <v>17.18</v>
      </c>
      <c r="N3629" t="s">
        <v>28</v>
      </c>
      <c r="P3629">
        <f>(C3629-Key!$B$1)*24</f>
        <v>0.71666666673263535</v>
      </c>
      <c r="Q3629">
        <f>(Key!$B$2-'17.1'!C3629)*24</f>
        <v>2.2333333332790062</v>
      </c>
      <c r="R3629" s="3">
        <f>C3629-(M3629-Key!$B$5)/(24*Key!$B$6)</f>
        <v>44130.643129629629</v>
      </c>
      <c r="S3629">
        <f>M3629-Key!$B$5</f>
        <v>14.92</v>
      </c>
      <c r="T3629" s="2">
        <f t="shared" si="280"/>
        <v>44129.659722222219</v>
      </c>
      <c r="U3629" t="str">
        <f t="shared" si="281"/>
        <v>10-25-2020 15:50</v>
      </c>
      <c r="V3629">
        <f>IFERROR(IF(W3629=Z3629,VLOOKUP($U3629,[1]C8842!$G$2:$M$145,3,FALSE),0),0)</f>
        <v>0</v>
      </c>
      <c r="W3629">
        <f>VLOOKUP(RIGHT($V$1,5),Key!$A$9:$B$14,2,FALSE)</f>
        <v>10.199999999999999</v>
      </c>
      <c r="X3629">
        <f t="shared" si="284"/>
        <v>0</v>
      </c>
      <c r="Y3629">
        <f>VLOOKUP(RIGHT($X$1,5),Key!$A$9:$B$14,2,FALSE)</f>
        <v>3.7</v>
      </c>
      <c r="Z3629">
        <f t="shared" si="282"/>
        <v>10.199999999999999</v>
      </c>
      <c r="AA3629">
        <f t="shared" si="283"/>
        <v>0</v>
      </c>
    </row>
    <row r="3630" spans="1:27" x14ac:dyDescent="0.3">
      <c r="A3630">
        <v>100067</v>
      </c>
      <c r="B3630">
        <v>230922</v>
      </c>
      <c r="C3630" s="3">
        <v>44130.656944444447</v>
      </c>
      <c r="D3630">
        <v>0</v>
      </c>
      <c r="E3630">
        <v>2</v>
      </c>
      <c r="F3630" t="s">
        <v>25</v>
      </c>
      <c r="G3630">
        <v>1</v>
      </c>
      <c r="H3630">
        <v>58.105469999999997</v>
      </c>
      <c r="I3630">
        <v>16.101559999999999</v>
      </c>
      <c r="J3630">
        <v>1.011719</v>
      </c>
      <c r="K3630">
        <v>47.019530000000003</v>
      </c>
      <c r="L3630" s="3">
        <v>44130.408333333333</v>
      </c>
      <c r="M3630">
        <v>17.18</v>
      </c>
      <c r="N3630" t="s">
        <v>28</v>
      </c>
      <c r="P3630">
        <f>(C3630-Key!$B$1)*24</f>
        <v>0.71666666673263535</v>
      </c>
      <c r="Q3630">
        <f>(Key!$B$2-'17.1'!C3630)*24</f>
        <v>2.2333333332790062</v>
      </c>
      <c r="R3630" s="3">
        <f>C3630-(M3630-Key!$B$5)/(24*Key!$B$6)</f>
        <v>44130.643129629629</v>
      </c>
      <c r="S3630">
        <f>M3630-Key!$B$5</f>
        <v>14.92</v>
      </c>
      <c r="T3630" s="2">
        <f t="shared" si="280"/>
        <v>44129.659722222219</v>
      </c>
      <c r="U3630" t="str">
        <f t="shared" si="281"/>
        <v>10-25-2020 15:50</v>
      </c>
      <c r="V3630">
        <f>IFERROR(IF(W3630=Z3630,VLOOKUP($U3630,[1]C8842!$G$2:$M$145,3,FALSE),0),0)</f>
        <v>0</v>
      </c>
      <c r="W3630">
        <f>VLOOKUP(RIGHT($V$1,5),Key!$A$9:$B$14,2,FALSE)</f>
        <v>10.199999999999999</v>
      </c>
      <c r="X3630">
        <f t="shared" si="284"/>
        <v>0</v>
      </c>
      <c r="Y3630">
        <f>VLOOKUP(RIGHT($X$1,5),Key!$A$9:$B$14,2,FALSE)</f>
        <v>3.7</v>
      </c>
      <c r="Z3630">
        <f t="shared" si="282"/>
        <v>10.199999999999999</v>
      </c>
      <c r="AA3630">
        <f t="shared" si="283"/>
        <v>0</v>
      </c>
    </row>
    <row r="3631" spans="1:27" x14ac:dyDescent="0.3">
      <c r="A3631">
        <v>100067</v>
      </c>
      <c r="B3631">
        <v>230922</v>
      </c>
      <c r="C3631" s="3">
        <v>44130.656944444447</v>
      </c>
      <c r="D3631">
        <v>3</v>
      </c>
      <c r="E3631">
        <v>2</v>
      </c>
      <c r="F3631" t="s">
        <v>26</v>
      </c>
      <c r="G3631">
        <v>2</v>
      </c>
      <c r="H3631">
        <v>59.605469999999997</v>
      </c>
      <c r="I3631">
        <v>20.07422</v>
      </c>
      <c r="J3631">
        <v>1.160156</v>
      </c>
      <c r="K3631">
        <v>95.039060000000006</v>
      </c>
      <c r="L3631" s="3">
        <v>44130.408333333333</v>
      </c>
      <c r="M3631">
        <v>17.18</v>
      </c>
      <c r="N3631" t="s">
        <v>28</v>
      </c>
      <c r="P3631">
        <f>(C3631-Key!$B$1)*24</f>
        <v>0.71666666673263535</v>
      </c>
      <c r="Q3631">
        <f>(Key!$B$2-'17.1'!C3631)*24</f>
        <v>2.2333333332790062</v>
      </c>
      <c r="R3631" s="3">
        <f>C3631-(M3631-Key!$B$5)/(24*Key!$B$6)</f>
        <v>44130.643129629629</v>
      </c>
      <c r="S3631">
        <f>M3631-Key!$B$5</f>
        <v>14.92</v>
      </c>
      <c r="T3631" s="2">
        <f t="shared" si="280"/>
        <v>44129.659722222219</v>
      </c>
      <c r="U3631" t="str">
        <f t="shared" si="281"/>
        <v>10-25-2020 15:50</v>
      </c>
      <c r="V3631">
        <f>IFERROR(IF(W3631=Z3631,VLOOKUP($U3631,[1]C8842!$G$2:$M$145,3,FALSE),0),0)</f>
        <v>0</v>
      </c>
      <c r="W3631">
        <f>VLOOKUP(RIGHT($V$1,5),Key!$A$9:$B$14,2,FALSE)</f>
        <v>10.199999999999999</v>
      </c>
      <c r="X3631">
        <f t="shared" si="284"/>
        <v>0</v>
      </c>
      <c r="Y3631">
        <f>VLOOKUP(RIGHT($X$1,5),Key!$A$9:$B$14,2,FALSE)</f>
        <v>3.7</v>
      </c>
      <c r="Z3631">
        <f t="shared" si="282"/>
        <v>10.199999999999999</v>
      </c>
      <c r="AA3631">
        <f t="shared" si="283"/>
        <v>0</v>
      </c>
    </row>
    <row r="3632" spans="1:27" x14ac:dyDescent="0.3">
      <c r="A3632">
        <v>100067</v>
      </c>
      <c r="B3632">
        <v>230922</v>
      </c>
      <c r="C3632" s="3">
        <v>44130.656944444447</v>
      </c>
      <c r="D3632">
        <v>0</v>
      </c>
      <c r="E3632">
        <v>2</v>
      </c>
      <c r="F3632" t="s">
        <v>25</v>
      </c>
      <c r="G3632">
        <v>2</v>
      </c>
      <c r="H3632">
        <v>59.035159999999998</v>
      </c>
      <c r="I3632">
        <v>26.453130000000002</v>
      </c>
      <c r="J3632">
        <v>1.4609380000000001</v>
      </c>
      <c r="K3632">
        <v>46.019530000000003</v>
      </c>
      <c r="L3632" s="3">
        <v>44130.408333333333</v>
      </c>
      <c r="M3632">
        <v>17.18</v>
      </c>
      <c r="N3632" t="s">
        <v>28</v>
      </c>
      <c r="P3632">
        <f>(C3632-Key!$B$1)*24</f>
        <v>0.71666666673263535</v>
      </c>
      <c r="Q3632">
        <f>(Key!$B$2-'17.1'!C3632)*24</f>
        <v>2.2333333332790062</v>
      </c>
      <c r="R3632" s="3">
        <f>C3632-(M3632-Key!$B$5)/(24*Key!$B$6)</f>
        <v>44130.643129629629</v>
      </c>
      <c r="S3632">
        <f>M3632-Key!$B$5</f>
        <v>14.92</v>
      </c>
      <c r="T3632" s="2">
        <f t="shared" si="280"/>
        <v>44129.659722222219</v>
      </c>
      <c r="U3632" t="str">
        <f t="shared" si="281"/>
        <v>10-25-2020 15:50</v>
      </c>
      <c r="V3632">
        <f>IFERROR(IF(W3632=Z3632,VLOOKUP($U3632,[1]C8842!$G$2:$M$145,3,FALSE),0),0)</f>
        <v>0</v>
      </c>
      <c r="W3632">
        <f>VLOOKUP(RIGHT($V$1,5),Key!$A$9:$B$14,2,FALSE)</f>
        <v>10.199999999999999</v>
      </c>
      <c r="X3632">
        <f t="shared" si="284"/>
        <v>0</v>
      </c>
      <c r="Y3632">
        <f>VLOOKUP(RIGHT($X$1,5),Key!$A$9:$B$14,2,FALSE)</f>
        <v>3.7</v>
      </c>
      <c r="Z3632">
        <f t="shared" si="282"/>
        <v>10.199999999999999</v>
      </c>
      <c r="AA3632">
        <f t="shared" si="283"/>
        <v>0</v>
      </c>
    </row>
    <row r="3633" spans="1:27" x14ac:dyDescent="0.3">
      <c r="A3633">
        <v>100067</v>
      </c>
      <c r="B3633">
        <v>230922</v>
      </c>
      <c r="C3633" s="3">
        <v>44130.656944444447</v>
      </c>
      <c r="D3633">
        <v>3</v>
      </c>
      <c r="E3633">
        <v>2</v>
      </c>
      <c r="F3633" t="s">
        <v>26</v>
      </c>
      <c r="G3633">
        <v>1</v>
      </c>
      <c r="H3633">
        <v>65.761719999999997</v>
      </c>
      <c r="I3633">
        <v>19.339839999999999</v>
      </c>
      <c r="J3633">
        <v>1.0234380000000001</v>
      </c>
      <c r="K3633">
        <v>94.039060000000006</v>
      </c>
      <c r="L3633" s="3">
        <v>44130.408333333333</v>
      </c>
      <c r="M3633">
        <v>17.18</v>
      </c>
      <c r="N3633" t="s">
        <v>28</v>
      </c>
      <c r="P3633">
        <f>(C3633-Key!$B$1)*24</f>
        <v>0.71666666673263535</v>
      </c>
      <c r="Q3633">
        <f>(Key!$B$2-'17.1'!C3633)*24</f>
        <v>2.2333333332790062</v>
      </c>
      <c r="R3633" s="3">
        <f>C3633-(M3633-Key!$B$5)/(24*Key!$B$6)</f>
        <v>44130.643129629629</v>
      </c>
      <c r="S3633">
        <f>M3633-Key!$B$5</f>
        <v>14.92</v>
      </c>
      <c r="T3633" s="2">
        <f t="shared" si="280"/>
        <v>44129.659722222219</v>
      </c>
      <c r="U3633" t="str">
        <f t="shared" si="281"/>
        <v>10-25-2020 15:50</v>
      </c>
      <c r="V3633">
        <f>IFERROR(IF(W3633=Z3633,VLOOKUP($U3633,[1]C8842!$G$2:$M$145,3,FALSE),0),0)</f>
        <v>0</v>
      </c>
      <c r="W3633">
        <f>VLOOKUP(RIGHT($V$1,5),Key!$A$9:$B$14,2,FALSE)</f>
        <v>10.199999999999999</v>
      </c>
      <c r="X3633">
        <f t="shared" si="284"/>
        <v>0</v>
      </c>
      <c r="Y3633">
        <f>VLOOKUP(RIGHT($X$1,5),Key!$A$9:$B$14,2,FALSE)</f>
        <v>3.7</v>
      </c>
      <c r="Z3633">
        <f t="shared" si="282"/>
        <v>10.199999999999999</v>
      </c>
      <c r="AA3633">
        <f t="shared" si="283"/>
        <v>0</v>
      </c>
    </row>
    <row r="3634" spans="1:27" x14ac:dyDescent="0.3">
      <c r="A3634">
        <v>100067</v>
      </c>
      <c r="B3634">
        <v>230922</v>
      </c>
      <c r="C3634" s="3">
        <v>44130.656944444447</v>
      </c>
      <c r="D3634">
        <v>3</v>
      </c>
      <c r="E3634">
        <v>2</v>
      </c>
      <c r="F3634" t="s">
        <v>26</v>
      </c>
      <c r="G3634">
        <v>4</v>
      </c>
      <c r="H3634">
        <v>66.816410000000005</v>
      </c>
      <c r="I3634">
        <v>74.714839999999995</v>
      </c>
      <c r="J3634">
        <v>3.2148439999999998</v>
      </c>
      <c r="K3634">
        <v>93.039060000000006</v>
      </c>
      <c r="L3634" s="3">
        <v>44130.408333333333</v>
      </c>
      <c r="M3634">
        <v>17.18</v>
      </c>
      <c r="N3634" t="s">
        <v>28</v>
      </c>
      <c r="P3634">
        <f>(C3634-Key!$B$1)*24</f>
        <v>0.71666666673263535</v>
      </c>
      <c r="Q3634">
        <f>(Key!$B$2-'17.1'!C3634)*24</f>
        <v>2.2333333332790062</v>
      </c>
      <c r="R3634" s="3">
        <f>C3634-(M3634-Key!$B$5)/(24*Key!$B$6)</f>
        <v>44130.643129629629</v>
      </c>
      <c r="S3634">
        <f>M3634-Key!$B$5</f>
        <v>14.92</v>
      </c>
      <c r="T3634" s="2">
        <f t="shared" si="280"/>
        <v>44129.659722222219</v>
      </c>
      <c r="U3634" t="str">
        <f t="shared" si="281"/>
        <v>10-25-2020 15:50</v>
      </c>
      <c r="V3634">
        <f>IFERROR(IF(W3634=Z3634,VLOOKUP($U3634,[1]C8842!$G$2:$M$145,3,FALSE),0),0)</f>
        <v>0</v>
      </c>
      <c r="W3634">
        <f>VLOOKUP(RIGHT($V$1,5),Key!$A$9:$B$14,2,FALSE)</f>
        <v>10.199999999999999</v>
      </c>
      <c r="X3634">
        <f t="shared" si="284"/>
        <v>0</v>
      </c>
      <c r="Y3634">
        <f>VLOOKUP(RIGHT($X$1,5),Key!$A$9:$B$14,2,FALSE)</f>
        <v>3.7</v>
      </c>
      <c r="Z3634">
        <f t="shared" si="282"/>
        <v>10.199999999999999</v>
      </c>
      <c r="AA3634">
        <f t="shared" si="283"/>
        <v>0</v>
      </c>
    </row>
    <row r="3635" spans="1:27" x14ac:dyDescent="0.3">
      <c r="A3635">
        <v>100067</v>
      </c>
      <c r="B3635">
        <v>230922</v>
      </c>
      <c r="C3635" s="3">
        <v>44130.656944444447</v>
      </c>
      <c r="D3635">
        <v>0</v>
      </c>
      <c r="E3635">
        <v>2</v>
      </c>
      <c r="F3635" t="s">
        <v>25</v>
      </c>
      <c r="G3635">
        <v>1</v>
      </c>
      <c r="H3635">
        <v>68.636719999999997</v>
      </c>
      <c r="I3635">
        <v>19.554690000000001</v>
      </c>
      <c r="J3635">
        <v>0.98828130000000003</v>
      </c>
      <c r="K3635">
        <v>48.019530000000003</v>
      </c>
      <c r="L3635" s="3">
        <v>44130.408333333333</v>
      </c>
      <c r="M3635">
        <v>17.18</v>
      </c>
      <c r="N3635" t="s">
        <v>28</v>
      </c>
      <c r="P3635">
        <f>(C3635-Key!$B$1)*24</f>
        <v>0.71666666673263535</v>
      </c>
      <c r="Q3635">
        <f>(Key!$B$2-'17.1'!C3635)*24</f>
        <v>2.2333333332790062</v>
      </c>
      <c r="R3635" s="3">
        <f>C3635-(M3635-Key!$B$5)/(24*Key!$B$6)</f>
        <v>44130.643129629629</v>
      </c>
      <c r="S3635">
        <f>M3635-Key!$B$5</f>
        <v>14.92</v>
      </c>
      <c r="T3635" s="2">
        <f t="shared" si="280"/>
        <v>44129.659722222219</v>
      </c>
      <c r="U3635" t="str">
        <f t="shared" si="281"/>
        <v>10-25-2020 15:50</v>
      </c>
      <c r="V3635">
        <f>IFERROR(IF(W3635=Z3635,VLOOKUP($U3635,[1]C8842!$G$2:$M$145,3,FALSE),0),0)</f>
        <v>0</v>
      </c>
      <c r="W3635">
        <f>VLOOKUP(RIGHT($V$1,5),Key!$A$9:$B$14,2,FALSE)</f>
        <v>10.199999999999999</v>
      </c>
      <c r="X3635">
        <f t="shared" si="284"/>
        <v>0</v>
      </c>
      <c r="Y3635">
        <f>VLOOKUP(RIGHT($X$1,5),Key!$A$9:$B$14,2,FALSE)</f>
        <v>3.7</v>
      </c>
      <c r="Z3635">
        <f t="shared" si="282"/>
        <v>10.199999999999999</v>
      </c>
      <c r="AA3635">
        <f t="shared" si="283"/>
        <v>0</v>
      </c>
    </row>
    <row r="3636" spans="1:27" x14ac:dyDescent="0.3">
      <c r="A3636">
        <v>100067</v>
      </c>
      <c r="B3636">
        <v>230922</v>
      </c>
      <c r="C3636" s="3">
        <v>44130.656944444447</v>
      </c>
      <c r="D3636">
        <v>1</v>
      </c>
      <c r="E3636">
        <v>1</v>
      </c>
      <c r="F3636" t="s">
        <v>25</v>
      </c>
      <c r="G3636">
        <v>1</v>
      </c>
      <c r="H3636">
        <v>75.164060000000006</v>
      </c>
      <c r="I3636">
        <v>14.51953</v>
      </c>
      <c r="J3636">
        <v>0.7265625</v>
      </c>
      <c r="K3636">
        <v>58.023440000000001</v>
      </c>
      <c r="L3636" s="3">
        <v>44130.408333333333</v>
      </c>
      <c r="M3636">
        <v>17.18</v>
      </c>
      <c r="N3636" t="s">
        <v>28</v>
      </c>
      <c r="P3636">
        <f>(C3636-Key!$B$1)*24</f>
        <v>0.71666666673263535</v>
      </c>
      <c r="Q3636">
        <f>(Key!$B$2-'17.1'!C3636)*24</f>
        <v>2.2333333332790062</v>
      </c>
      <c r="R3636" s="3">
        <f>C3636-(M3636-Key!$B$5)/(24*Key!$B$6)</f>
        <v>44130.643129629629</v>
      </c>
      <c r="S3636">
        <f>M3636-Key!$B$5</f>
        <v>14.92</v>
      </c>
      <c r="T3636" s="2">
        <f t="shared" si="280"/>
        <v>44129.659722222219</v>
      </c>
      <c r="U3636" t="str">
        <f t="shared" si="281"/>
        <v>10-25-2020 15:50</v>
      </c>
      <c r="V3636">
        <f>IFERROR(IF(W3636=Z3636,VLOOKUP($U3636,[1]C8842!$G$2:$M$145,3,FALSE),0),0)</f>
        <v>0</v>
      </c>
      <c r="W3636">
        <f>VLOOKUP(RIGHT($V$1,5),Key!$A$9:$B$14,2,FALSE)</f>
        <v>10.199999999999999</v>
      </c>
      <c r="X3636">
        <f t="shared" si="284"/>
        <v>0</v>
      </c>
      <c r="Y3636">
        <f>VLOOKUP(RIGHT($X$1,5),Key!$A$9:$B$14,2,FALSE)</f>
        <v>3.7</v>
      </c>
      <c r="Z3636">
        <f t="shared" si="282"/>
        <v>10.199999999999999</v>
      </c>
      <c r="AA3636">
        <f t="shared" si="283"/>
        <v>0</v>
      </c>
    </row>
    <row r="3637" spans="1:27" x14ac:dyDescent="0.3">
      <c r="A3637">
        <v>100067</v>
      </c>
      <c r="B3637">
        <v>230922</v>
      </c>
      <c r="C3637" s="3">
        <v>44130.656944444447</v>
      </c>
      <c r="D3637">
        <v>3</v>
      </c>
      <c r="E3637">
        <v>2</v>
      </c>
      <c r="F3637" t="s">
        <v>26</v>
      </c>
      <c r="G3637">
        <v>1</v>
      </c>
      <c r="H3637">
        <v>56.726559999999999</v>
      </c>
      <c r="I3637">
        <v>14.79297</v>
      </c>
      <c r="J3637">
        <v>0.97265630000000003</v>
      </c>
      <c r="K3637">
        <v>94.039060000000006</v>
      </c>
      <c r="L3637" s="3">
        <v>44130.408333333333</v>
      </c>
      <c r="M3637">
        <v>17.18</v>
      </c>
      <c r="N3637" t="s">
        <v>28</v>
      </c>
      <c r="P3637">
        <f>(C3637-Key!$B$1)*24</f>
        <v>0.71666666673263535</v>
      </c>
      <c r="Q3637">
        <f>(Key!$B$2-'17.1'!C3637)*24</f>
        <v>2.2333333332790062</v>
      </c>
      <c r="R3637" s="3">
        <f>C3637-(M3637-Key!$B$5)/(24*Key!$B$6)</f>
        <v>44130.643129629629</v>
      </c>
      <c r="S3637">
        <f>M3637-Key!$B$5</f>
        <v>14.92</v>
      </c>
      <c r="T3637" s="2">
        <f t="shared" si="280"/>
        <v>44129.659722222219</v>
      </c>
      <c r="U3637" t="str">
        <f t="shared" si="281"/>
        <v>10-25-2020 15:50</v>
      </c>
      <c r="V3637">
        <f>IFERROR(IF(W3637=Z3637,VLOOKUP($U3637,[1]C8842!$G$2:$M$145,3,FALSE),0),0)</f>
        <v>0</v>
      </c>
      <c r="W3637">
        <f>VLOOKUP(RIGHT($V$1,5),Key!$A$9:$B$14,2,FALSE)</f>
        <v>10.199999999999999</v>
      </c>
      <c r="X3637">
        <f t="shared" si="284"/>
        <v>0</v>
      </c>
      <c r="Y3637">
        <f>VLOOKUP(RIGHT($X$1,5),Key!$A$9:$B$14,2,FALSE)</f>
        <v>3.7</v>
      </c>
      <c r="Z3637">
        <f t="shared" si="282"/>
        <v>10.199999999999999</v>
      </c>
      <c r="AA3637">
        <f t="shared" si="283"/>
        <v>0</v>
      </c>
    </row>
    <row r="3638" spans="1:27" x14ac:dyDescent="0.3">
      <c r="A3638">
        <v>100067</v>
      </c>
      <c r="B3638">
        <v>230922</v>
      </c>
      <c r="C3638" s="3">
        <v>44130.656944444447</v>
      </c>
      <c r="D3638">
        <v>1</v>
      </c>
      <c r="E3638">
        <v>1</v>
      </c>
      <c r="F3638" t="s">
        <v>25</v>
      </c>
      <c r="G3638">
        <v>1</v>
      </c>
      <c r="H3638">
        <v>75.089839999999995</v>
      </c>
      <c r="I3638">
        <v>16.21875</v>
      </c>
      <c r="J3638">
        <v>0.78515630000000003</v>
      </c>
      <c r="K3638">
        <v>58.023440000000001</v>
      </c>
      <c r="L3638" s="3">
        <v>44130.408333333333</v>
      </c>
      <c r="M3638">
        <v>17.18</v>
      </c>
      <c r="N3638" t="s">
        <v>28</v>
      </c>
      <c r="P3638">
        <f>(C3638-Key!$B$1)*24</f>
        <v>0.71666666673263535</v>
      </c>
      <c r="Q3638">
        <f>(Key!$B$2-'17.1'!C3638)*24</f>
        <v>2.2333333332790062</v>
      </c>
      <c r="R3638" s="3">
        <f>C3638-(M3638-Key!$B$5)/(24*Key!$B$6)</f>
        <v>44130.643129629629</v>
      </c>
      <c r="S3638">
        <f>M3638-Key!$B$5</f>
        <v>14.92</v>
      </c>
      <c r="T3638" s="2">
        <f t="shared" si="280"/>
        <v>44129.659722222219</v>
      </c>
      <c r="U3638" t="str">
        <f t="shared" si="281"/>
        <v>10-25-2020 15:50</v>
      </c>
      <c r="V3638">
        <f>IFERROR(IF(W3638=Z3638,VLOOKUP($U3638,[1]C8842!$G$2:$M$145,3,FALSE),0),0)</f>
        <v>0</v>
      </c>
      <c r="W3638">
        <f>VLOOKUP(RIGHT($V$1,5),Key!$A$9:$B$14,2,FALSE)</f>
        <v>10.199999999999999</v>
      </c>
      <c r="X3638">
        <f t="shared" si="284"/>
        <v>0</v>
      </c>
      <c r="Y3638">
        <f>VLOOKUP(RIGHT($X$1,5),Key!$A$9:$B$14,2,FALSE)</f>
        <v>3.7</v>
      </c>
      <c r="Z3638">
        <f t="shared" si="282"/>
        <v>10.199999999999999</v>
      </c>
      <c r="AA3638">
        <f t="shared" si="283"/>
        <v>0</v>
      </c>
    </row>
    <row r="3639" spans="1:27" x14ac:dyDescent="0.3">
      <c r="A3639">
        <v>100067</v>
      </c>
      <c r="B3639">
        <v>230922</v>
      </c>
      <c r="C3639" s="3">
        <v>44130.656944444447</v>
      </c>
      <c r="D3639">
        <v>0</v>
      </c>
      <c r="E3639">
        <v>2</v>
      </c>
      <c r="F3639" t="s">
        <v>25</v>
      </c>
      <c r="G3639">
        <v>1</v>
      </c>
      <c r="H3639">
        <v>65.28125</v>
      </c>
      <c r="I3639">
        <v>16.3125</v>
      </c>
      <c r="J3639">
        <v>0.90625</v>
      </c>
      <c r="K3639">
        <v>46.019530000000003</v>
      </c>
      <c r="L3639" s="3">
        <v>44130.408333333333</v>
      </c>
      <c r="M3639">
        <v>17.18</v>
      </c>
      <c r="N3639" t="s">
        <v>28</v>
      </c>
      <c r="P3639">
        <f>(C3639-Key!$B$1)*24</f>
        <v>0.71666666673263535</v>
      </c>
      <c r="Q3639">
        <f>(Key!$B$2-'17.1'!C3639)*24</f>
        <v>2.2333333332790062</v>
      </c>
      <c r="R3639" s="3">
        <f>C3639-(M3639-Key!$B$5)/(24*Key!$B$6)</f>
        <v>44130.643129629629</v>
      </c>
      <c r="S3639">
        <f>M3639-Key!$B$5</f>
        <v>14.92</v>
      </c>
      <c r="T3639" s="2">
        <f t="shared" si="280"/>
        <v>44129.659722222219</v>
      </c>
      <c r="U3639" t="str">
        <f t="shared" si="281"/>
        <v>10-25-2020 15:50</v>
      </c>
      <c r="V3639">
        <f>IFERROR(IF(W3639=Z3639,VLOOKUP($U3639,[1]C8842!$G$2:$M$145,3,FALSE),0),0)</f>
        <v>0</v>
      </c>
      <c r="W3639">
        <f>VLOOKUP(RIGHT($V$1,5),Key!$A$9:$B$14,2,FALSE)</f>
        <v>10.199999999999999</v>
      </c>
      <c r="X3639">
        <f t="shared" si="284"/>
        <v>0</v>
      </c>
      <c r="Y3639">
        <f>VLOOKUP(RIGHT($X$1,5),Key!$A$9:$B$14,2,FALSE)</f>
        <v>3.7</v>
      </c>
      <c r="Z3639">
        <f t="shared" si="282"/>
        <v>10.199999999999999</v>
      </c>
      <c r="AA3639">
        <f t="shared" si="283"/>
        <v>0</v>
      </c>
    </row>
    <row r="3640" spans="1:27" x14ac:dyDescent="0.3">
      <c r="A3640">
        <v>100067</v>
      </c>
      <c r="B3640">
        <v>230922</v>
      </c>
      <c r="C3640" s="3">
        <v>44130.656944444447</v>
      </c>
      <c r="D3640">
        <v>3</v>
      </c>
      <c r="E3640">
        <v>2</v>
      </c>
      <c r="F3640" t="s">
        <v>26</v>
      </c>
      <c r="G3640">
        <v>3</v>
      </c>
      <c r="H3640">
        <v>61.390630000000002</v>
      </c>
      <c r="I3640">
        <v>39.257809999999999</v>
      </c>
      <c r="J3640">
        <v>1.9609380000000001</v>
      </c>
      <c r="K3640">
        <v>92.039060000000006</v>
      </c>
      <c r="L3640" s="3">
        <v>44130.408333333333</v>
      </c>
      <c r="M3640">
        <v>17.18</v>
      </c>
      <c r="N3640" t="s">
        <v>28</v>
      </c>
      <c r="P3640">
        <f>(C3640-Key!$B$1)*24</f>
        <v>0.71666666673263535</v>
      </c>
      <c r="Q3640">
        <f>(Key!$B$2-'17.1'!C3640)*24</f>
        <v>2.2333333332790062</v>
      </c>
      <c r="R3640" s="3">
        <f>C3640-(M3640-Key!$B$5)/(24*Key!$B$6)</f>
        <v>44130.643129629629</v>
      </c>
      <c r="S3640">
        <f>M3640-Key!$B$5</f>
        <v>14.92</v>
      </c>
      <c r="T3640" s="2">
        <f t="shared" si="280"/>
        <v>44129.659722222219</v>
      </c>
      <c r="U3640" t="str">
        <f t="shared" si="281"/>
        <v>10-25-2020 15:50</v>
      </c>
      <c r="V3640">
        <f>IFERROR(IF(W3640=Z3640,VLOOKUP($U3640,[1]C8842!$G$2:$M$145,3,FALSE),0),0)</f>
        <v>0</v>
      </c>
      <c r="W3640">
        <f>VLOOKUP(RIGHT($V$1,5),Key!$A$9:$B$14,2,FALSE)</f>
        <v>10.199999999999999</v>
      </c>
      <c r="X3640">
        <f t="shared" si="284"/>
        <v>0</v>
      </c>
      <c r="Y3640">
        <f>VLOOKUP(RIGHT($X$1,5),Key!$A$9:$B$14,2,FALSE)</f>
        <v>3.7</v>
      </c>
      <c r="Z3640">
        <f t="shared" si="282"/>
        <v>10.199999999999999</v>
      </c>
      <c r="AA3640">
        <f t="shared" si="283"/>
        <v>0</v>
      </c>
    </row>
    <row r="3641" spans="1:27" x14ac:dyDescent="0.3">
      <c r="A3641">
        <v>100067</v>
      </c>
      <c r="B3641">
        <v>230922</v>
      </c>
      <c r="C3641" s="3">
        <v>44130.656944444447</v>
      </c>
      <c r="D3641">
        <v>2</v>
      </c>
      <c r="E3641">
        <v>1</v>
      </c>
      <c r="F3641" t="s">
        <v>26</v>
      </c>
      <c r="G3641">
        <v>1</v>
      </c>
      <c r="H3641">
        <v>58.847659999999998</v>
      </c>
      <c r="I3641">
        <v>19.996089999999999</v>
      </c>
      <c r="J3641">
        <v>1.175781</v>
      </c>
      <c r="K3641">
        <v>88.035160000000005</v>
      </c>
      <c r="L3641" s="3">
        <v>44130.408333333333</v>
      </c>
      <c r="M3641">
        <v>17.18</v>
      </c>
      <c r="N3641" t="s">
        <v>28</v>
      </c>
      <c r="P3641">
        <f>(C3641-Key!$B$1)*24</f>
        <v>0.71666666673263535</v>
      </c>
      <c r="Q3641">
        <f>(Key!$B$2-'17.1'!C3641)*24</f>
        <v>2.2333333332790062</v>
      </c>
      <c r="R3641" s="3">
        <f>C3641-(M3641-Key!$B$5)/(24*Key!$B$6)</f>
        <v>44130.643129629629</v>
      </c>
      <c r="S3641">
        <f>M3641-Key!$B$5</f>
        <v>14.92</v>
      </c>
      <c r="T3641" s="2">
        <f t="shared" si="280"/>
        <v>44129.659722222219</v>
      </c>
      <c r="U3641" t="str">
        <f t="shared" si="281"/>
        <v>10-25-2020 15:50</v>
      </c>
      <c r="V3641">
        <f>IFERROR(IF(W3641=Z3641,VLOOKUP($U3641,[1]C8842!$G$2:$M$145,3,FALSE),0),0)</f>
        <v>0</v>
      </c>
      <c r="W3641">
        <f>VLOOKUP(RIGHT($V$1,5),Key!$A$9:$B$14,2,FALSE)</f>
        <v>10.199999999999999</v>
      </c>
      <c r="X3641">
        <f t="shared" si="284"/>
        <v>0</v>
      </c>
      <c r="Y3641">
        <f>VLOOKUP(RIGHT($X$1,5),Key!$A$9:$B$14,2,FALSE)</f>
        <v>3.7</v>
      </c>
      <c r="Z3641">
        <f t="shared" si="282"/>
        <v>10.199999999999999</v>
      </c>
      <c r="AA3641">
        <f t="shared" si="283"/>
        <v>0</v>
      </c>
    </row>
    <row r="3642" spans="1:27" x14ac:dyDescent="0.3">
      <c r="A3642">
        <v>100067</v>
      </c>
      <c r="B3642">
        <v>230922</v>
      </c>
      <c r="C3642" s="3">
        <v>44130.656944444447</v>
      </c>
      <c r="D3642">
        <v>0</v>
      </c>
      <c r="E3642">
        <v>2</v>
      </c>
      <c r="F3642" t="s">
        <v>25</v>
      </c>
      <c r="G3642">
        <v>1</v>
      </c>
      <c r="H3642">
        <v>62.605469999999997</v>
      </c>
      <c r="I3642">
        <v>15.910159999999999</v>
      </c>
      <c r="J3642">
        <v>0.9296875</v>
      </c>
      <c r="K3642">
        <v>48.019530000000003</v>
      </c>
      <c r="L3642" s="3">
        <v>44130.408333333333</v>
      </c>
      <c r="M3642">
        <v>17.18</v>
      </c>
      <c r="N3642" t="s">
        <v>28</v>
      </c>
      <c r="P3642">
        <f>(C3642-Key!$B$1)*24</f>
        <v>0.71666666673263535</v>
      </c>
      <c r="Q3642">
        <f>(Key!$B$2-'17.1'!C3642)*24</f>
        <v>2.2333333332790062</v>
      </c>
      <c r="R3642" s="3">
        <f>C3642-(M3642-Key!$B$5)/(24*Key!$B$6)</f>
        <v>44130.643129629629</v>
      </c>
      <c r="S3642">
        <f>M3642-Key!$B$5</f>
        <v>14.92</v>
      </c>
      <c r="T3642" s="2">
        <f t="shared" si="280"/>
        <v>44129.659722222219</v>
      </c>
      <c r="U3642" t="str">
        <f t="shared" si="281"/>
        <v>10-25-2020 15:50</v>
      </c>
      <c r="V3642">
        <f>IFERROR(IF(W3642=Z3642,VLOOKUP($U3642,[1]C8842!$G$2:$M$145,3,FALSE),0),0)</f>
        <v>0</v>
      </c>
      <c r="W3642">
        <f>VLOOKUP(RIGHT($V$1,5),Key!$A$9:$B$14,2,FALSE)</f>
        <v>10.199999999999999</v>
      </c>
      <c r="X3642">
        <f t="shared" si="284"/>
        <v>0</v>
      </c>
      <c r="Y3642">
        <f>VLOOKUP(RIGHT($X$1,5),Key!$A$9:$B$14,2,FALSE)</f>
        <v>3.7</v>
      </c>
      <c r="Z3642">
        <f t="shared" si="282"/>
        <v>10.199999999999999</v>
      </c>
      <c r="AA3642">
        <f t="shared" si="283"/>
        <v>0</v>
      </c>
    </row>
    <row r="3643" spans="1:27" x14ac:dyDescent="0.3">
      <c r="A3643">
        <v>100067</v>
      </c>
      <c r="B3643">
        <v>230922</v>
      </c>
      <c r="C3643" s="3">
        <v>44130.656944444447</v>
      </c>
      <c r="D3643">
        <v>2</v>
      </c>
      <c r="E3643">
        <v>1</v>
      </c>
      <c r="F3643" t="s">
        <v>26</v>
      </c>
      <c r="G3643">
        <v>4</v>
      </c>
      <c r="H3643">
        <v>60.46875</v>
      </c>
      <c r="I3643">
        <v>56.355469999999997</v>
      </c>
      <c r="J3643">
        <v>2.7460939999999998</v>
      </c>
      <c r="K3643">
        <v>80.03125</v>
      </c>
      <c r="L3643" s="3">
        <v>44130.408333333333</v>
      </c>
      <c r="M3643">
        <v>17.18</v>
      </c>
      <c r="N3643" t="s">
        <v>28</v>
      </c>
      <c r="P3643">
        <f>(C3643-Key!$B$1)*24</f>
        <v>0.71666666673263535</v>
      </c>
      <c r="Q3643">
        <f>(Key!$B$2-'17.1'!C3643)*24</f>
        <v>2.2333333332790062</v>
      </c>
      <c r="R3643" s="3">
        <f>C3643-(M3643-Key!$B$5)/(24*Key!$B$6)</f>
        <v>44130.643129629629</v>
      </c>
      <c r="S3643">
        <f>M3643-Key!$B$5</f>
        <v>14.92</v>
      </c>
      <c r="T3643" s="2">
        <f t="shared" si="280"/>
        <v>44129.659722222219</v>
      </c>
      <c r="U3643" t="str">
        <f t="shared" si="281"/>
        <v>10-25-2020 15:50</v>
      </c>
      <c r="V3643">
        <f>IFERROR(IF(W3643=Z3643,VLOOKUP($U3643,[1]C8842!$G$2:$M$145,3,FALSE),0),0)</f>
        <v>0</v>
      </c>
      <c r="W3643">
        <f>VLOOKUP(RIGHT($V$1,5),Key!$A$9:$B$14,2,FALSE)</f>
        <v>10.199999999999999</v>
      </c>
      <c r="X3643">
        <f t="shared" si="284"/>
        <v>0</v>
      </c>
      <c r="Y3643">
        <f>VLOOKUP(RIGHT($X$1,5),Key!$A$9:$B$14,2,FALSE)</f>
        <v>3.7</v>
      </c>
      <c r="Z3643">
        <f t="shared" si="282"/>
        <v>10.199999999999999</v>
      </c>
      <c r="AA3643">
        <f t="shared" si="283"/>
        <v>0</v>
      </c>
    </row>
    <row r="3644" spans="1:27" x14ac:dyDescent="0.3">
      <c r="A3644">
        <v>100067</v>
      </c>
      <c r="B3644">
        <v>230922</v>
      </c>
      <c r="C3644" s="3">
        <v>44130.657638888886</v>
      </c>
      <c r="D3644">
        <v>0</v>
      </c>
      <c r="E3644">
        <v>2</v>
      </c>
      <c r="F3644" t="s">
        <v>25</v>
      </c>
      <c r="G3644">
        <v>1</v>
      </c>
      <c r="H3644">
        <v>68.316410000000005</v>
      </c>
      <c r="I3644">
        <v>18.433589999999999</v>
      </c>
      <c r="J3644">
        <v>0.94921880000000003</v>
      </c>
      <c r="K3644">
        <v>46.019530000000003</v>
      </c>
      <c r="L3644" s="3">
        <v>44130.408333333333</v>
      </c>
      <c r="M3644">
        <v>17.18</v>
      </c>
      <c r="N3644" t="s">
        <v>28</v>
      </c>
      <c r="P3644">
        <f>(C3644-Key!$B$1)*24</f>
        <v>0.73333333327900618</v>
      </c>
      <c r="Q3644">
        <f>(Key!$B$2-'17.1'!C3644)*24</f>
        <v>2.2166666667326353</v>
      </c>
      <c r="R3644" s="3">
        <f>C3644-(M3644-Key!$B$5)/(24*Key!$B$6)</f>
        <v>44130.643824074068</v>
      </c>
      <c r="S3644">
        <f>M3644-Key!$B$5</f>
        <v>14.92</v>
      </c>
      <c r="T3644" s="2">
        <f t="shared" si="280"/>
        <v>44129.659722222219</v>
      </c>
      <c r="U3644" t="str">
        <f t="shared" si="281"/>
        <v>10-25-2020 15:50</v>
      </c>
      <c r="V3644">
        <f>IFERROR(IF(W3644=Z3644,VLOOKUP($U3644,[1]C8842!$G$2:$M$145,3,FALSE),0),0)</f>
        <v>0</v>
      </c>
      <c r="W3644">
        <f>VLOOKUP(RIGHT($V$1,5),Key!$A$9:$B$14,2,FALSE)</f>
        <v>10.199999999999999</v>
      </c>
      <c r="X3644">
        <f t="shared" si="284"/>
        <v>0</v>
      </c>
      <c r="Y3644">
        <f>VLOOKUP(RIGHT($X$1,5),Key!$A$9:$B$14,2,FALSE)</f>
        <v>3.7</v>
      </c>
      <c r="Z3644">
        <f t="shared" si="282"/>
        <v>10.199999999999999</v>
      </c>
      <c r="AA3644">
        <f t="shared" si="283"/>
        <v>0</v>
      </c>
    </row>
    <row r="3645" spans="1:27" x14ac:dyDescent="0.3">
      <c r="A3645">
        <v>100067</v>
      </c>
      <c r="B3645">
        <v>230922</v>
      </c>
      <c r="C3645" s="3">
        <v>44130.657638888886</v>
      </c>
      <c r="D3645">
        <v>1</v>
      </c>
      <c r="E3645">
        <v>1</v>
      </c>
      <c r="F3645" t="s">
        <v>25</v>
      </c>
      <c r="G3645">
        <v>1</v>
      </c>
      <c r="H3645">
        <v>65.164060000000006</v>
      </c>
      <c r="I3645">
        <v>16.36328</v>
      </c>
      <c r="J3645">
        <v>0.91015630000000003</v>
      </c>
      <c r="K3645">
        <v>58.023440000000001</v>
      </c>
      <c r="L3645" s="3">
        <v>44130.408333333333</v>
      </c>
      <c r="M3645">
        <v>17.18</v>
      </c>
      <c r="N3645" t="s">
        <v>28</v>
      </c>
      <c r="P3645">
        <f>(C3645-Key!$B$1)*24</f>
        <v>0.73333333327900618</v>
      </c>
      <c r="Q3645">
        <f>(Key!$B$2-'17.1'!C3645)*24</f>
        <v>2.2166666667326353</v>
      </c>
      <c r="R3645" s="3">
        <f>C3645-(M3645-Key!$B$5)/(24*Key!$B$6)</f>
        <v>44130.643824074068</v>
      </c>
      <c r="S3645">
        <f>M3645-Key!$B$5</f>
        <v>14.92</v>
      </c>
      <c r="T3645" s="2">
        <f t="shared" si="280"/>
        <v>44129.659722222219</v>
      </c>
      <c r="U3645" t="str">
        <f t="shared" si="281"/>
        <v>10-25-2020 15:50</v>
      </c>
      <c r="V3645">
        <f>IFERROR(IF(W3645=Z3645,VLOOKUP($U3645,[1]C8842!$G$2:$M$145,3,FALSE),0),0)</f>
        <v>0</v>
      </c>
      <c r="W3645">
        <f>VLOOKUP(RIGHT($V$1,5),Key!$A$9:$B$14,2,FALSE)</f>
        <v>10.199999999999999</v>
      </c>
      <c r="X3645">
        <f t="shared" si="284"/>
        <v>0</v>
      </c>
      <c r="Y3645">
        <f>VLOOKUP(RIGHT($X$1,5),Key!$A$9:$B$14,2,FALSE)</f>
        <v>3.7</v>
      </c>
      <c r="Z3645">
        <f t="shared" si="282"/>
        <v>10.199999999999999</v>
      </c>
      <c r="AA3645">
        <f t="shared" si="283"/>
        <v>0</v>
      </c>
    </row>
    <row r="3646" spans="1:27" x14ac:dyDescent="0.3">
      <c r="A3646">
        <v>100067</v>
      </c>
      <c r="B3646">
        <v>230922</v>
      </c>
      <c r="C3646" s="3">
        <v>44130.657638888886</v>
      </c>
      <c r="D3646">
        <v>0</v>
      </c>
      <c r="E3646">
        <v>2</v>
      </c>
      <c r="F3646" t="s">
        <v>25</v>
      </c>
      <c r="G3646">
        <v>1</v>
      </c>
      <c r="H3646">
        <v>66.902339999999995</v>
      </c>
      <c r="I3646">
        <v>16.960940000000001</v>
      </c>
      <c r="J3646">
        <v>0.91015630000000003</v>
      </c>
      <c r="K3646">
        <v>46.019530000000003</v>
      </c>
      <c r="L3646" s="3">
        <v>44130.408333333333</v>
      </c>
      <c r="M3646">
        <v>17.18</v>
      </c>
      <c r="N3646" t="s">
        <v>28</v>
      </c>
      <c r="P3646">
        <f>(C3646-Key!$B$1)*24</f>
        <v>0.73333333327900618</v>
      </c>
      <c r="Q3646">
        <f>(Key!$B$2-'17.1'!C3646)*24</f>
        <v>2.2166666667326353</v>
      </c>
      <c r="R3646" s="3">
        <f>C3646-(M3646-Key!$B$5)/(24*Key!$B$6)</f>
        <v>44130.643824074068</v>
      </c>
      <c r="S3646">
        <f>M3646-Key!$B$5</f>
        <v>14.92</v>
      </c>
      <c r="T3646" s="2">
        <f t="shared" si="280"/>
        <v>44129.659722222219</v>
      </c>
      <c r="U3646" t="str">
        <f t="shared" si="281"/>
        <v>10-25-2020 15:50</v>
      </c>
      <c r="V3646">
        <f>IFERROR(IF(W3646=Z3646,VLOOKUP($U3646,[1]C8842!$G$2:$M$145,3,FALSE),0),0)</f>
        <v>0</v>
      </c>
      <c r="W3646">
        <f>VLOOKUP(RIGHT($V$1,5),Key!$A$9:$B$14,2,FALSE)</f>
        <v>10.199999999999999</v>
      </c>
      <c r="X3646">
        <f t="shared" si="284"/>
        <v>0</v>
      </c>
      <c r="Y3646">
        <f>VLOOKUP(RIGHT($X$1,5),Key!$A$9:$B$14,2,FALSE)</f>
        <v>3.7</v>
      </c>
      <c r="Z3646">
        <f t="shared" si="282"/>
        <v>10.199999999999999</v>
      </c>
      <c r="AA3646">
        <f t="shared" si="283"/>
        <v>0</v>
      </c>
    </row>
    <row r="3647" spans="1:27" x14ac:dyDescent="0.3">
      <c r="A3647">
        <v>100067</v>
      </c>
      <c r="B3647">
        <v>230922</v>
      </c>
      <c r="C3647" s="3">
        <v>44130.657638888886</v>
      </c>
      <c r="D3647">
        <v>1</v>
      </c>
      <c r="E3647">
        <v>1</v>
      </c>
      <c r="F3647" t="s">
        <v>25</v>
      </c>
      <c r="G3647">
        <v>1</v>
      </c>
      <c r="H3647">
        <v>64.726560000000006</v>
      </c>
      <c r="I3647">
        <v>15.8125</v>
      </c>
      <c r="J3647">
        <v>0.89453130000000003</v>
      </c>
      <c r="K3647">
        <v>58.023440000000001</v>
      </c>
      <c r="L3647" s="3">
        <v>44130.408333333333</v>
      </c>
      <c r="M3647">
        <v>17.18</v>
      </c>
      <c r="N3647" t="s">
        <v>28</v>
      </c>
      <c r="P3647">
        <f>(C3647-Key!$B$1)*24</f>
        <v>0.73333333327900618</v>
      </c>
      <c r="Q3647">
        <f>(Key!$B$2-'17.1'!C3647)*24</f>
        <v>2.2166666667326353</v>
      </c>
      <c r="R3647" s="3">
        <f>C3647-(M3647-Key!$B$5)/(24*Key!$B$6)</f>
        <v>44130.643824074068</v>
      </c>
      <c r="S3647">
        <f>M3647-Key!$B$5</f>
        <v>14.92</v>
      </c>
      <c r="T3647" s="2">
        <f t="shared" si="280"/>
        <v>44129.659722222219</v>
      </c>
      <c r="U3647" t="str">
        <f t="shared" si="281"/>
        <v>10-25-2020 15:50</v>
      </c>
      <c r="V3647">
        <f>IFERROR(IF(W3647=Z3647,VLOOKUP($U3647,[1]C8842!$G$2:$M$145,3,FALSE),0),0)</f>
        <v>0</v>
      </c>
      <c r="W3647">
        <f>VLOOKUP(RIGHT($V$1,5),Key!$A$9:$B$14,2,FALSE)</f>
        <v>10.199999999999999</v>
      </c>
      <c r="X3647">
        <f t="shared" si="284"/>
        <v>0</v>
      </c>
      <c r="Y3647">
        <f>VLOOKUP(RIGHT($X$1,5),Key!$A$9:$B$14,2,FALSE)</f>
        <v>3.7</v>
      </c>
      <c r="Z3647">
        <f t="shared" si="282"/>
        <v>10.199999999999999</v>
      </c>
      <c r="AA3647">
        <f t="shared" si="283"/>
        <v>0</v>
      </c>
    </row>
    <row r="3648" spans="1:27" x14ac:dyDescent="0.3">
      <c r="A3648">
        <v>100067</v>
      </c>
      <c r="B3648">
        <v>230922</v>
      </c>
      <c r="C3648" s="3">
        <v>44130.657638888886</v>
      </c>
      <c r="D3648">
        <v>3</v>
      </c>
      <c r="E3648">
        <v>2</v>
      </c>
      <c r="F3648" t="s">
        <v>26</v>
      </c>
      <c r="G3648">
        <v>4</v>
      </c>
      <c r="H3648">
        <v>62.660159999999998</v>
      </c>
      <c r="I3648">
        <v>67.535160000000005</v>
      </c>
      <c r="J3648">
        <v>3.1210939999999998</v>
      </c>
      <c r="K3648">
        <v>92.039060000000006</v>
      </c>
      <c r="L3648" s="3">
        <v>44130.408333333333</v>
      </c>
      <c r="M3648">
        <v>17.18</v>
      </c>
      <c r="N3648" t="s">
        <v>28</v>
      </c>
      <c r="P3648">
        <f>(C3648-Key!$B$1)*24</f>
        <v>0.73333333327900618</v>
      </c>
      <c r="Q3648">
        <f>(Key!$B$2-'17.1'!C3648)*24</f>
        <v>2.2166666667326353</v>
      </c>
      <c r="R3648" s="3">
        <f>C3648-(M3648-Key!$B$5)/(24*Key!$B$6)</f>
        <v>44130.643824074068</v>
      </c>
      <c r="S3648">
        <f>M3648-Key!$B$5</f>
        <v>14.92</v>
      </c>
      <c r="T3648" s="2">
        <f t="shared" si="280"/>
        <v>44129.659722222219</v>
      </c>
      <c r="U3648" t="str">
        <f t="shared" si="281"/>
        <v>10-25-2020 15:50</v>
      </c>
      <c r="V3648">
        <f>IFERROR(IF(W3648=Z3648,VLOOKUP($U3648,[1]C8842!$G$2:$M$145,3,FALSE),0),0)</f>
        <v>0</v>
      </c>
      <c r="W3648">
        <f>VLOOKUP(RIGHT($V$1,5),Key!$A$9:$B$14,2,FALSE)</f>
        <v>10.199999999999999</v>
      </c>
      <c r="X3648">
        <f t="shared" si="284"/>
        <v>0</v>
      </c>
      <c r="Y3648">
        <f>VLOOKUP(RIGHT($X$1,5),Key!$A$9:$B$14,2,FALSE)</f>
        <v>3.7</v>
      </c>
      <c r="Z3648">
        <f t="shared" si="282"/>
        <v>10.199999999999999</v>
      </c>
      <c r="AA3648">
        <f t="shared" si="283"/>
        <v>0</v>
      </c>
    </row>
    <row r="3649" spans="1:27" x14ac:dyDescent="0.3">
      <c r="A3649">
        <v>100067</v>
      </c>
      <c r="B3649">
        <v>230922</v>
      </c>
      <c r="C3649" s="3">
        <v>44130.657638888886</v>
      </c>
      <c r="D3649">
        <v>3</v>
      </c>
      <c r="E3649">
        <v>2</v>
      </c>
      <c r="F3649" t="s">
        <v>26</v>
      </c>
      <c r="G3649">
        <v>0</v>
      </c>
      <c r="H3649">
        <v>62.925780000000003</v>
      </c>
      <c r="I3649">
        <v>6</v>
      </c>
      <c r="J3649">
        <v>0.5078125</v>
      </c>
      <c r="K3649">
        <v>92.039060000000006</v>
      </c>
      <c r="L3649" s="3">
        <v>44130.408333333333</v>
      </c>
      <c r="M3649">
        <v>17.18</v>
      </c>
      <c r="N3649" t="s">
        <v>28</v>
      </c>
      <c r="P3649">
        <f>(C3649-Key!$B$1)*24</f>
        <v>0.73333333327900618</v>
      </c>
      <c r="Q3649">
        <f>(Key!$B$2-'17.1'!C3649)*24</f>
        <v>2.2166666667326353</v>
      </c>
      <c r="R3649" s="3">
        <f>C3649-(M3649-Key!$B$5)/(24*Key!$B$6)</f>
        <v>44130.643824074068</v>
      </c>
      <c r="S3649">
        <f>M3649-Key!$B$5</f>
        <v>14.92</v>
      </c>
      <c r="T3649" s="2">
        <f t="shared" si="280"/>
        <v>44129.659722222219</v>
      </c>
      <c r="U3649" t="str">
        <f t="shared" si="281"/>
        <v>10-25-2020 15:50</v>
      </c>
      <c r="V3649">
        <f>IFERROR(IF(W3649=Z3649,VLOOKUP($U3649,[1]C8842!$G$2:$M$145,3,FALSE),0),0)</f>
        <v>0</v>
      </c>
      <c r="W3649">
        <f>VLOOKUP(RIGHT($V$1,5),Key!$A$9:$B$14,2,FALSE)</f>
        <v>10.199999999999999</v>
      </c>
      <c r="X3649">
        <f t="shared" si="284"/>
        <v>0</v>
      </c>
      <c r="Y3649">
        <f>VLOOKUP(RIGHT($X$1,5),Key!$A$9:$B$14,2,FALSE)</f>
        <v>3.7</v>
      </c>
      <c r="Z3649">
        <f t="shared" si="282"/>
        <v>10.199999999999999</v>
      </c>
      <c r="AA3649">
        <f t="shared" si="283"/>
        <v>0</v>
      </c>
    </row>
    <row r="3650" spans="1:27" x14ac:dyDescent="0.3">
      <c r="A3650">
        <v>100067</v>
      </c>
      <c r="B3650">
        <v>230922</v>
      </c>
      <c r="C3650" s="3">
        <v>44130.657638888886</v>
      </c>
      <c r="D3650">
        <v>3</v>
      </c>
      <c r="E3650">
        <v>2</v>
      </c>
      <c r="F3650" t="s">
        <v>26</v>
      </c>
      <c r="G3650">
        <v>1</v>
      </c>
      <c r="H3650">
        <v>62.417969999999997</v>
      </c>
      <c r="I3650">
        <v>17.265630000000002</v>
      </c>
      <c r="J3650">
        <v>0.98828130000000003</v>
      </c>
      <c r="K3650">
        <v>94.039060000000006</v>
      </c>
      <c r="L3650" s="3">
        <v>44130.408333333333</v>
      </c>
      <c r="M3650">
        <v>17.18</v>
      </c>
      <c r="N3650" t="s">
        <v>28</v>
      </c>
      <c r="P3650">
        <f>(C3650-Key!$B$1)*24</f>
        <v>0.73333333327900618</v>
      </c>
      <c r="Q3650">
        <f>(Key!$B$2-'17.1'!C3650)*24</f>
        <v>2.2166666667326353</v>
      </c>
      <c r="R3650" s="3">
        <f>C3650-(M3650-Key!$B$5)/(24*Key!$B$6)</f>
        <v>44130.643824074068</v>
      </c>
      <c r="S3650">
        <f>M3650-Key!$B$5</f>
        <v>14.92</v>
      </c>
      <c r="T3650" s="2">
        <f t="shared" si="280"/>
        <v>44129.659722222219</v>
      </c>
      <c r="U3650" t="str">
        <f t="shared" si="281"/>
        <v>10-25-2020 15:50</v>
      </c>
      <c r="V3650">
        <f>IFERROR(IF(W3650=Z3650,VLOOKUP($U3650,[1]C8842!$G$2:$M$145,3,FALSE),0),0)</f>
        <v>0</v>
      </c>
      <c r="W3650">
        <f>VLOOKUP(RIGHT($V$1,5),Key!$A$9:$B$14,2,FALSE)</f>
        <v>10.199999999999999</v>
      </c>
      <c r="X3650">
        <f t="shared" si="284"/>
        <v>0</v>
      </c>
      <c r="Y3650">
        <f>VLOOKUP(RIGHT($X$1,5),Key!$A$9:$B$14,2,FALSE)</f>
        <v>3.7</v>
      </c>
      <c r="Z3650">
        <f t="shared" si="282"/>
        <v>10.199999999999999</v>
      </c>
      <c r="AA3650">
        <f t="shared" si="283"/>
        <v>0</v>
      </c>
    </row>
    <row r="3651" spans="1:27" x14ac:dyDescent="0.3">
      <c r="A3651">
        <v>100067</v>
      </c>
      <c r="B3651">
        <v>230922</v>
      </c>
      <c r="C3651" s="3">
        <v>44130.657638888886</v>
      </c>
      <c r="D3651">
        <v>2</v>
      </c>
      <c r="E3651">
        <v>1</v>
      </c>
      <c r="F3651" t="s">
        <v>26</v>
      </c>
      <c r="G3651">
        <v>1</v>
      </c>
      <c r="H3651">
        <v>71.054689999999994</v>
      </c>
      <c r="I3651">
        <v>17.13672</v>
      </c>
      <c r="J3651">
        <v>0.86328130000000003</v>
      </c>
      <c r="K3651">
        <v>82.035160000000005</v>
      </c>
      <c r="L3651" s="3">
        <v>44130.408333333333</v>
      </c>
      <c r="M3651">
        <v>17.18</v>
      </c>
      <c r="N3651" t="s">
        <v>28</v>
      </c>
      <c r="P3651">
        <f>(C3651-Key!$B$1)*24</f>
        <v>0.73333333327900618</v>
      </c>
      <c r="Q3651">
        <f>(Key!$B$2-'17.1'!C3651)*24</f>
        <v>2.2166666667326353</v>
      </c>
      <c r="R3651" s="3">
        <f>C3651-(M3651-Key!$B$5)/(24*Key!$B$6)</f>
        <v>44130.643824074068</v>
      </c>
      <c r="S3651">
        <f>M3651-Key!$B$5</f>
        <v>14.92</v>
      </c>
      <c r="T3651" s="2">
        <f t="shared" ref="T3651:T3714" si="285">ROUND(C3651*24*60/10,0)/(24*6)-1</f>
        <v>44129.659722222219</v>
      </c>
      <c r="U3651" t="str">
        <f t="shared" ref="U3651:U3714" si="286">TEXT(T3651,"mm-dd-yyyy hh:mm")</f>
        <v>10-25-2020 15:50</v>
      </c>
      <c r="V3651">
        <f>IFERROR(IF(W3651=Z3651,VLOOKUP($U3651,[1]C8842!$G$2:$M$145,3,FALSE),0),0)</f>
        <v>0</v>
      </c>
      <c r="W3651">
        <f>VLOOKUP(RIGHT($V$1,5),Key!$A$9:$B$14,2,FALSE)</f>
        <v>10.199999999999999</v>
      </c>
      <c r="X3651">
        <f t="shared" si="284"/>
        <v>0</v>
      </c>
      <c r="Y3651">
        <f>VLOOKUP(RIGHT($X$1,5),Key!$A$9:$B$14,2,FALSE)</f>
        <v>3.7</v>
      </c>
      <c r="Z3651">
        <f t="shared" ref="Z3651:Z3714" si="287">M3651-MIN(ABS(Y3651-M3651),ABS(W3651-M3651))</f>
        <v>10.199999999999999</v>
      </c>
      <c r="AA3651">
        <f t="shared" ref="AA3651:AA3714" si="288">SUM(V3651,X3651)</f>
        <v>0</v>
      </c>
    </row>
    <row r="3652" spans="1:27" x14ac:dyDescent="0.3">
      <c r="A3652">
        <v>100067</v>
      </c>
      <c r="B3652">
        <v>230922</v>
      </c>
      <c r="C3652" s="3">
        <v>44130.657638888886</v>
      </c>
      <c r="D3652">
        <v>2</v>
      </c>
      <c r="E3652">
        <v>1</v>
      </c>
      <c r="F3652" t="s">
        <v>26</v>
      </c>
      <c r="G3652">
        <v>1</v>
      </c>
      <c r="H3652">
        <v>66.886719999999997</v>
      </c>
      <c r="I3652">
        <v>15.695309999999999</v>
      </c>
      <c r="J3652">
        <v>0.859375</v>
      </c>
      <c r="K3652">
        <v>80.03125</v>
      </c>
      <c r="L3652" s="3">
        <v>44130.408333333333</v>
      </c>
      <c r="M3652">
        <v>17.18</v>
      </c>
      <c r="N3652" t="s">
        <v>28</v>
      </c>
      <c r="P3652">
        <f>(C3652-Key!$B$1)*24</f>
        <v>0.73333333327900618</v>
      </c>
      <c r="Q3652">
        <f>(Key!$B$2-'17.1'!C3652)*24</f>
        <v>2.2166666667326353</v>
      </c>
      <c r="R3652" s="3">
        <f>C3652-(M3652-Key!$B$5)/(24*Key!$B$6)</f>
        <v>44130.643824074068</v>
      </c>
      <c r="S3652">
        <f>M3652-Key!$B$5</f>
        <v>14.92</v>
      </c>
      <c r="T3652" s="2">
        <f t="shared" si="285"/>
        <v>44129.659722222219</v>
      </c>
      <c r="U3652" t="str">
        <f t="shared" si="286"/>
        <v>10-25-2020 15:50</v>
      </c>
      <c r="V3652">
        <f>IFERROR(IF(W3652=Z3652,VLOOKUP($U3652,[1]C8842!$G$2:$M$145,3,FALSE),0),0)</f>
        <v>0</v>
      </c>
      <c r="W3652">
        <f>VLOOKUP(RIGHT($V$1,5),Key!$A$9:$B$14,2,FALSE)</f>
        <v>10.199999999999999</v>
      </c>
      <c r="X3652">
        <f t="shared" ref="X3652:X3715" si="289">$X$2</f>
        <v>0</v>
      </c>
      <c r="Y3652">
        <f>VLOOKUP(RIGHT($X$1,5),Key!$A$9:$B$14,2,FALSE)</f>
        <v>3.7</v>
      </c>
      <c r="Z3652">
        <f t="shared" si="287"/>
        <v>10.199999999999999</v>
      </c>
      <c r="AA3652">
        <f t="shared" si="288"/>
        <v>0</v>
      </c>
    </row>
    <row r="3653" spans="1:27" x14ac:dyDescent="0.3">
      <c r="A3653">
        <v>100067</v>
      </c>
      <c r="B3653">
        <v>230922</v>
      </c>
      <c r="C3653" s="3">
        <v>44130.657638888886</v>
      </c>
      <c r="D3653">
        <v>0</v>
      </c>
      <c r="E3653">
        <v>2</v>
      </c>
      <c r="F3653" t="s">
        <v>25</v>
      </c>
      <c r="G3653">
        <v>1</v>
      </c>
      <c r="H3653">
        <v>60.53125</v>
      </c>
      <c r="I3653">
        <v>16.851559999999999</v>
      </c>
      <c r="J3653">
        <v>1.003906</v>
      </c>
      <c r="K3653">
        <v>46.019530000000003</v>
      </c>
      <c r="L3653" s="3">
        <v>44130.408333333333</v>
      </c>
      <c r="M3653">
        <v>17.18</v>
      </c>
      <c r="N3653" t="s">
        <v>28</v>
      </c>
      <c r="P3653">
        <f>(C3653-Key!$B$1)*24</f>
        <v>0.73333333327900618</v>
      </c>
      <c r="Q3653">
        <f>(Key!$B$2-'17.1'!C3653)*24</f>
        <v>2.2166666667326353</v>
      </c>
      <c r="R3653" s="3">
        <f>C3653-(M3653-Key!$B$5)/(24*Key!$B$6)</f>
        <v>44130.643824074068</v>
      </c>
      <c r="S3653">
        <f>M3653-Key!$B$5</f>
        <v>14.92</v>
      </c>
      <c r="T3653" s="2">
        <f t="shared" si="285"/>
        <v>44129.659722222219</v>
      </c>
      <c r="U3653" t="str">
        <f t="shared" si="286"/>
        <v>10-25-2020 15:50</v>
      </c>
      <c r="V3653">
        <f>IFERROR(IF(W3653=Z3653,VLOOKUP($U3653,[1]C8842!$G$2:$M$145,3,FALSE),0),0)</f>
        <v>0</v>
      </c>
      <c r="W3653">
        <f>VLOOKUP(RIGHT($V$1,5),Key!$A$9:$B$14,2,FALSE)</f>
        <v>10.199999999999999</v>
      </c>
      <c r="X3653">
        <f t="shared" si="289"/>
        <v>0</v>
      </c>
      <c r="Y3653">
        <f>VLOOKUP(RIGHT($X$1,5),Key!$A$9:$B$14,2,FALSE)</f>
        <v>3.7</v>
      </c>
      <c r="Z3653">
        <f t="shared" si="287"/>
        <v>10.199999999999999</v>
      </c>
      <c r="AA3653">
        <f t="shared" si="288"/>
        <v>0</v>
      </c>
    </row>
    <row r="3654" spans="1:27" x14ac:dyDescent="0.3">
      <c r="A3654">
        <v>100067</v>
      </c>
      <c r="B3654">
        <v>230922</v>
      </c>
      <c r="C3654" s="3">
        <v>44130.657638888886</v>
      </c>
      <c r="D3654">
        <v>1</v>
      </c>
      <c r="E3654">
        <v>1</v>
      </c>
      <c r="F3654" t="s">
        <v>25</v>
      </c>
      <c r="G3654">
        <v>1</v>
      </c>
      <c r="H3654">
        <v>67.601560000000006</v>
      </c>
      <c r="I3654">
        <v>18.847660000000001</v>
      </c>
      <c r="J3654">
        <v>0.9765625</v>
      </c>
      <c r="K3654">
        <v>58.023440000000001</v>
      </c>
      <c r="L3654" s="3">
        <v>44130.408333333333</v>
      </c>
      <c r="M3654">
        <v>17.18</v>
      </c>
      <c r="N3654" t="s">
        <v>28</v>
      </c>
      <c r="P3654">
        <f>(C3654-Key!$B$1)*24</f>
        <v>0.73333333327900618</v>
      </c>
      <c r="Q3654">
        <f>(Key!$B$2-'17.1'!C3654)*24</f>
        <v>2.2166666667326353</v>
      </c>
      <c r="R3654" s="3">
        <f>C3654-(M3654-Key!$B$5)/(24*Key!$B$6)</f>
        <v>44130.643824074068</v>
      </c>
      <c r="S3654">
        <f>M3654-Key!$B$5</f>
        <v>14.92</v>
      </c>
      <c r="T3654" s="2">
        <f t="shared" si="285"/>
        <v>44129.659722222219</v>
      </c>
      <c r="U3654" t="str">
        <f t="shared" si="286"/>
        <v>10-25-2020 15:50</v>
      </c>
      <c r="V3654">
        <f>IFERROR(IF(W3654=Z3654,VLOOKUP($U3654,[1]C8842!$G$2:$M$145,3,FALSE),0),0)</f>
        <v>0</v>
      </c>
      <c r="W3654">
        <f>VLOOKUP(RIGHT($V$1,5),Key!$A$9:$B$14,2,FALSE)</f>
        <v>10.199999999999999</v>
      </c>
      <c r="X3654">
        <f t="shared" si="289"/>
        <v>0</v>
      </c>
      <c r="Y3654">
        <f>VLOOKUP(RIGHT($X$1,5),Key!$A$9:$B$14,2,FALSE)</f>
        <v>3.7</v>
      </c>
      <c r="Z3654">
        <f t="shared" si="287"/>
        <v>10.199999999999999</v>
      </c>
      <c r="AA3654">
        <f t="shared" si="288"/>
        <v>0</v>
      </c>
    </row>
    <row r="3655" spans="1:27" x14ac:dyDescent="0.3">
      <c r="A3655">
        <v>100067</v>
      </c>
      <c r="B3655">
        <v>230922</v>
      </c>
      <c r="C3655" s="3">
        <v>44130.657638888886</v>
      </c>
      <c r="D3655">
        <v>3</v>
      </c>
      <c r="E3655">
        <v>2</v>
      </c>
      <c r="F3655" t="s">
        <v>26</v>
      </c>
      <c r="G3655">
        <v>1</v>
      </c>
      <c r="H3655">
        <v>72.863280000000003</v>
      </c>
      <c r="I3655">
        <v>18.375</v>
      </c>
      <c r="J3655">
        <v>0.88671880000000003</v>
      </c>
      <c r="K3655">
        <v>91.039060000000006</v>
      </c>
      <c r="L3655" s="3">
        <v>44130.408333333333</v>
      </c>
      <c r="M3655">
        <v>17.18</v>
      </c>
      <c r="N3655" t="s">
        <v>28</v>
      </c>
      <c r="P3655">
        <f>(C3655-Key!$B$1)*24</f>
        <v>0.73333333327900618</v>
      </c>
      <c r="Q3655">
        <f>(Key!$B$2-'17.1'!C3655)*24</f>
        <v>2.2166666667326353</v>
      </c>
      <c r="R3655" s="3">
        <f>C3655-(M3655-Key!$B$5)/(24*Key!$B$6)</f>
        <v>44130.643824074068</v>
      </c>
      <c r="S3655">
        <f>M3655-Key!$B$5</f>
        <v>14.92</v>
      </c>
      <c r="T3655" s="2">
        <f t="shared" si="285"/>
        <v>44129.659722222219</v>
      </c>
      <c r="U3655" t="str">
        <f t="shared" si="286"/>
        <v>10-25-2020 15:50</v>
      </c>
      <c r="V3655">
        <f>IFERROR(IF(W3655=Z3655,VLOOKUP($U3655,[1]C8842!$G$2:$M$145,3,FALSE),0),0)</f>
        <v>0</v>
      </c>
      <c r="W3655">
        <f>VLOOKUP(RIGHT($V$1,5),Key!$A$9:$B$14,2,FALSE)</f>
        <v>10.199999999999999</v>
      </c>
      <c r="X3655">
        <f t="shared" si="289"/>
        <v>0</v>
      </c>
      <c r="Y3655">
        <f>VLOOKUP(RIGHT($X$1,5),Key!$A$9:$B$14,2,FALSE)</f>
        <v>3.7</v>
      </c>
      <c r="Z3655">
        <f t="shared" si="287"/>
        <v>10.199999999999999</v>
      </c>
      <c r="AA3655">
        <f t="shared" si="288"/>
        <v>0</v>
      </c>
    </row>
    <row r="3656" spans="1:27" x14ac:dyDescent="0.3">
      <c r="A3656">
        <v>100067</v>
      </c>
      <c r="B3656">
        <v>230922</v>
      </c>
      <c r="C3656" s="3">
        <v>44130.657638888886</v>
      </c>
      <c r="D3656">
        <v>3</v>
      </c>
      <c r="E3656">
        <v>2</v>
      </c>
      <c r="F3656" t="s">
        <v>26</v>
      </c>
      <c r="G3656">
        <v>1</v>
      </c>
      <c r="H3656">
        <v>61.898440000000001</v>
      </c>
      <c r="I3656">
        <v>15.398440000000001</v>
      </c>
      <c r="J3656">
        <v>0.91796880000000003</v>
      </c>
      <c r="K3656">
        <v>96.039060000000006</v>
      </c>
      <c r="L3656" s="3">
        <v>44130.408333333333</v>
      </c>
      <c r="M3656">
        <v>17.18</v>
      </c>
      <c r="N3656" t="s">
        <v>28</v>
      </c>
      <c r="P3656">
        <f>(C3656-Key!$B$1)*24</f>
        <v>0.73333333327900618</v>
      </c>
      <c r="Q3656">
        <f>(Key!$B$2-'17.1'!C3656)*24</f>
        <v>2.2166666667326353</v>
      </c>
      <c r="R3656" s="3">
        <f>C3656-(M3656-Key!$B$5)/(24*Key!$B$6)</f>
        <v>44130.643824074068</v>
      </c>
      <c r="S3656">
        <f>M3656-Key!$B$5</f>
        <v>14.92</v>
      </c>
      <c r="T3656" s="2">
        <f t="shared" si="285"/>
        <v>44129.659722222219</v>
      </c>
      <c r="U3656" t="str">
        <f t="shared" si="286"/>
        <v>10-25-2020 15:50</v>
      </c>
      <c r="V3656">
        <f>IFERROR(IF(W3656=Z3656,VLOOKUP($U3656,[1]C8842!$G$2:$M$145,3,FALSE),0),0)</f>
        <v>0</v>
      </c>
      <c r="W3656">
        <f>VLOOKUP(RIGHT($V$1,5),Key!$A$9:$B$14,2,FALSE)</f>
        <v>10.199999999999999</v>
      </c>
      <c r="X3656">
        <f t="shared" si="289"/>
        <v>0</v>
      </c>
      <c r="Y3656">
        <f>VLOOKUP(RIGHT($X$1,5),Key!$A$9:$B$14,2,FALSE)</f>
        <v>3.7</v>
      </c>
      <c r="Z3656">
        <f t="shared" si="287"/>
        <v>10.199999999999999</v>
      </c>
      <c r="AA3656">
        <f t="shared" si="288"/>
        <v>0</v>
      </c>
    </row>
    <row r="3657" spans="1:27" x14ac:dyDescent="0.3">
      <c r="A3657">
        <v>100067</v>
      </c>
      <c r="B3657">
        <v>230922</v>
      </c>
      <c r="C3657" s="3">
        <v>44130.657638888886</v>
      </c>
      <c r="D3657">
        <v>0</v>
      </c>
      <c r="E3657">
        <v>2</v>
      </c>
      <c r="F3657" t="s">
        <v>25</v>
      </c>
      <c r="G3657">
        <v>4</v>
      </c>
      <c r="H3657">
        <v>57.566409999999998</v>
      </c>
      <c r="I3657">
        <v>72.253910000000005</v>
      </c>
      <c r="J3657">
        <v>3.6171880000000001</v>
      </c>
      <c r="K3657">
        <v>47.019530000000003</v>
      </c>
      <c r="L3657" s="3">
        <v>44130.412499999999</v>
      </c>
      <c r="M3657">
        <v>17.18</v>
      </c>
      <c r="N3657" t="s">
        <v>28</v>
      </c>
      <c r="P3657">
        <f>(C3657-Key!$B$1)*24</f>
        <v>0.73333333327900618</v>
      </c>
      <c r="Q3657">
        <f>(Key!$B$2-'17.1'!C3657)*24</f>
        <v>2.2166666667326353</v>
      </c>
      <c r="R3657" s="3">
        <f>C3657-(M3657-Key!$B$5)/(24*Key!$B$6)</f>
        <v>44130.643824074068</v>
      </c>
      <c r="S3657">
        <f>M3657-Key!$B$5</f>
        <v>14.92</v>
      </c>
      <c r="T3657" s="2">
        <f t="shared" si="285"/>
        <v>44129.659722222219</v>
      </c>
      <c r="U3657" t="str">
        <f t="shared" si="286"/>
        <v>10-25-2020 15:50</v>
      </c>
      <c r="V3657">
        <f>IFERROR(IF(W3657=Z3657,VLOOKUP($U3657,[1]C8842!$G$2:$M$145,3,FALSE),0),0)</f>
        <v>0</v>
      </c>
      <c r="W3657">
        <f>VLOOKUP(RIGHT($V$1,5),Key!$A$9:$B$14,2,FALSE)</f>
        <v>10.199999999999999</v>
      </c>
      <c r="X3657">
        <f t="shared" si="289"/>
        <v>0</v>
      </c>
      <c r="Y3657">
        <f>VLOOKUP(RIGHT($X$1,5),Key!$A$9:$B$14,2,FALSE)</f>
        <v>3.7</v>
      </c>
      <c r="Z3657">
        <f t="shared" si="287"/>
        <v>10.199999999999999</v>
      </c>
      <c r="AA3657">
        <f t="shared" si="288"/>
        <v>0</v>
      </c>
    </row>
    <row r="3658" spans="1:27" x14ac:dyDescent="0.3">
      <c r="A3658">
        <v>100067</v>
      </c>
      <c r="B3658">
        <v>230922</v>
      </c>
      <c r="C3658" s="3">
        <v>44130.657638888886</v>
      </c>
      <c r="D3658">
        <v>2</v>
      </c>
      <c r="E3658">
        <v>1</v>
      </c>
      <c r="F3658" t="s">
        <v>26</v>
      </c>
      <c r="G3658">
        <v>1</v>
      </c>
      <c r="H3658">
        <v>65.777339999999995</v>
      </c>
      <c r="I3658">
        <v>17.367190000000001</v>
      </c>
      <c r="J3658">
        <v>0.9453125</v>
      </c>
      <c r="K3658">
        <v>82.035160000000005</v>
      </c>
      <c r="L3658" s="3">
        <v>44130.412499999999</v>
      </c>
      <c r="M3658">
        <v>17.18</v>
      </c>
      <c r="N3658" t="s">
        <v>28</v>
      </c>
      <c r="P3658">
        <f>(C3658-Key!$B$1)*24</f>
        <v>0.73333333327900618</v>
      </c>
      <c r="Q3658">
        <f>(Key!$B$2-'17.1'!C3658)*24</f>
        <v>2.2166666667326353</v>
      </c>
      <c r="R3658" s="3">
        <f>C3658-(M3658-Key!$B$5)/(24*Key!$B$6)</f>
        <v>44130.643824074068</v>
      </c>
      <c r="S3658">
        <f>M3658-Key!$B$5</f>
        <v>14.92</v>
      </c>
      <c r="T3658" s="2">
        <f t="shared" si="285"/>
        <v>44129.659722222219</v>
      </c>
      <c r="U3658" t="str">
        <f t="shared" si="286"/>
        <v>10-25-2020 15:50</v>
      </c>
      <c r="V3658">
        <f>IFERROR(IF(W3658=Z3658,VLOOKUP($U3658,[1]C8842!$G$2:$M$145,3,FALSE),0),0)</f>
        <v>0</v>
      </c>
      <c r="W3658">
        <f>VLOOKUP(RIGHT($V$1,5),Key!$A$9:$B$14,2,FALSE)</f>
        <v>10.199999999999999</v>
      </c>
      <c r="X3658">
        <f t="shared" si="289"/>
        <v>0</v>
      </c>
      <c r="Y3658">
        <f>VLOOKUP(RIGHT($X$1,5),Key!$A$9:$B$14,2,FALSE)</f>
        <v>3.7</v>
      </c>
      <c r="Z3658">
        <f t="shared" si="287"/>
        <v>10.199999999999999</v>
      </c>
      <c r="AA3658">
        <f t="shared" si="288"/>
        <v>0</v>
      </c>
    </row>
    <row r="3659" spans="1:27" x14ac:dyDescent="0.3">
      <c r="A3659">
        <v>100067</v>
      </c>
      <c r="B3659">
        <v>230922</v>
      </c>
      <c r="C3659" s="3">
        <v>44130.657638888886</v>
      </c>
      <c r="D3659">
        <v>3</v>
      </c>
      <c r="E3659">
        <v>2</v>
      </c>
      <c r="F3659" t="s">
        <v>26</v>
      </c>
      <c r="G3659">
        <v>3</v>
      </c>
      <c r="H3659">
        <v>60.953130000000002</v>
      </c>
      <c r="I3659">
        <v>43.859380000000002</v>
      </c>
      <c r="J3659">
        <v>2.1757810000000002</v>
      </c>
      <c r="K3659">
        <v>95.039060000000006</v>
      </c>
      <c r="L3659" s="3">
        <v>44130.412499999999</v>
      </c>
      <c r="M3659">
        <v>17.18</v>
      </c>
      <c r="N3659" t="s">
        <v>28</v>
      </c>
      <c r="P3659">
        <f>(C3659-Key!$B$1)*24</f>
        <v>0.73333333327900618</v>
      </c>
      <c r="Q3659">
        <f>(Key!$B$2-'17.1'!C3659)*24</f>
        <v>2.2166666667326353</v>
      </c>
      <c r="R3659" s="3">
        <f>C3659-(M3659-Key!$B$5)/(24*Key!$B$6)</f>
        <v>44130.643824074068</v>
      </c>
      <c r="S3659">
        <f>M3659-Key!$B$5</f>
        <v>14.92</v>
      </c>
      <c r="T3659" s="2">
        <f t="shared" si="285"/>
        <v>44129.659722222219</v>
      </c>
      <c r="U3659" t="str">
        <f t="shared" si="286"/>
        <v>10-25-2020 15:50</v>
      </c>
      <c r="V3659">
        <f>IFERROR(IF(W3659=Z3659,VLOOKUP($U3659,[1]C8842!$G$2:$M$145,3,FALSE),0),0)</f>
        <v>0</v>
      </c>
      <c r="W3659">
        <f>VLOOKUP(RIGHT($V$1,5),Key!$A$9:$B$14,2,FALSE)</f>
        <v>10.199999999999999</v>
      </c>
      <c r="X3659">
        <f t="shared" si="289"/>
        <v>0</v>
      </c>
      <c r="Y3659">
        <f>VLOOKUP(RIGHT($X$1,5),Key!$A$9:$B$14,2,FALSE)</f>
        <v>3.7</v>
      </c>
      <c r="Z3659">
        <f t="shared" si="287"/>
        <v>10.199999999999999</v>
      </c>
      <c r="AA3659">
        <f t="shared" si="288"/>
        <v>0</v>
      </c>
    </row>
    <row r="3660" spans="1:27" x14ac:dyDescent="0.3">
      <c r="A3660">
        <v>100067</v>
      </c>
      <c r="B3660">
        <v>230922</v>
      </c>
      <c r="C3660" s="3">
        <v>44130.658333333333</v>
      </c>
      <c r="D3660">
        <v>0</v>
      </c>
      <c r="E3660">
        <v>2</v>
      </c>
      <c r="F3660" t="s">
        <v>25</v>
      </c>
      <c r="G3660">
        <v>2</v>
      </c>
      <c r="H3660">
        <v>56.148440000000001</v>
      </c>
      <c r="I3660">
        <v>21.195309999999999</v>
      </c>
      <c r="J3660">
        <v>1.2890630000000001</v>
      </c>
      <c r="K3660">
        <v>46.019530000000003</v>
      </c>
      <c r="L3660" s="3">
        <v>44130.412499999999</v>
      </c>
      <c r="M3660">
        <v>17.18</v>
      </c>
      <c r="N3660" t="s">
        <v>28</v>
      </c>
      <c r="P3660">
        <f>(C3660-Key!$B$1)*24</f>
        <v>0.75</v>
      </c>
      <c r="Q3660">
        <f>(Key!$B$2-'17.1'!C3660)*24</f>
        <v>2.2000000000116415</v>
      </c>
      <c r="R3660" s="3">
        <f>C3660-(M3660-Key!$B$5)/(24*Key!$B$6)</f>
        <v>44130.644518518515</v>
      </c>
      <c r="S3660">
        <f>M3660-Key!$B$5</f>
        <v>14.92</v>
      </c>
      <c r="T3660" s="2">
        <f t="shared" si="285"/>
        <v>44129.659722222219</v>
      </c>
      <c r="U3660" t="str">
        <f t="shared" si="286"/>
        <v>10-25-2020 15:50</v>
      </c>
      <c r="V3660">
        <f>IFERROR(IF(W3660=Z3660,VLOOKUP($U3660,[1]C8842!$G$2:$M$145,3,FALSE),0),0)</f>
        <v>0</v>
      </c>
      <c r="W3660">
        <f>VLOOKUP(RIGHT($V$1,5),Key!$A$9:$B$14,2,FALSE)</f>
        <v>10.199999999999999</v>
      </c>
      <c r="X3660">
        <f t="shared" si="289"/>
        <v>0</v>
      </c>
      <c r="Y3660">
        <f>VLOOKUP(RIGHT($X$1,5),Key!$A$9:$B$14,2,FALSE)</f>
        <v>3.7</v>
      </c>
      <c r="Z3660">
        <f t="shared" si="287"/>
        <v>10.199999999999999</v>
      </c>
      <c r="AA3660">
        <f t="shared" si="288"/>
        <v>0</v>
      </c>
    </row>
    <row r="3661" spans="1:27" x14ac:dyDescent="0.3">
      <c r="A3661">
        <v>100067</v>
      </c>
      <c r="B3661">
        <v>230922</v>
      </c>
      <c r="C3661" s="3">
        <v>44130.658333333333</v>
      </c>
      <c r="D3661">
        <v>2</v>
      </c>
      <c r="E3661">
        <v>1</v>
      </c>
      <c r="F3661" t="s">
        <v>26</v>
      </c>
      <c r="G3661">
        <v>2</v>
      </c>
      <c r="H3661">
        <v>73.148439999999994</v>
      </c>
      <c r="I3661">
        <v>22.960940000000001</v>
      </c>
      <c r="J3661">
        <v>1.050781</v>
      </c>
      <c r="K3661">
        <v>83.035160000000005</v>
      </c>
      <c r="L3661" s="3">
        <v>44130.412499999999</v>
      </c>
      <c r="M3661">
        <v>17.18</v>
      </c>
      <c r="N3661" t="s">
        <v>28</v>
      </c>
      <c r="P3661">
        <f>(C3661-Key!$B$1)*24</f>
        <v>0.75</v>
      </c>
      <c r="Q3661">
        <f>(Key!$B$2-'17.1'!C3661)*24</f>
        <v>2.2000000000116415</v>
      </c>
      <c r="R3661" s="3">
        <f>C3661-(M3661-Key!$B$5)/(24*Key!$B$6)</f>
        <v>44130.644518518515</v>
      </c>
      <c r="S3661">
        <f>M3661-Key!$B$5</f>
        <v>14.92</v>
      </c>
      <c r="T3661" s="2">
        <f t="shared" si="285"/>
        <v>44129.659722222219</v>
      </c>
      <c r="U3661" t="str">
        <f t="shared" si="286"/>
        <v>10-25-2020 15:50</v>
      </c>
      <c r="V3661">
        <f>IFERROR(IF(W3661=Z3661,VLOOKUP($U3661,[1]C8842!$G$2:$M$145,3,FALSE),0),0)</f>
        <v>0</v>
      </c>
      <c r="W3661">
        <f>VLOOKUP(RIGHT($V$1,5),Key!$A$9:$B$14,2,FALSE)</f>
        <v>10.199999999999999</v>
      </c>
      <c r="X3661">
        <f t="shared" si="289"/>
        <v>0</v>
      </c>
      <c r="Y3661">
        <f>VLOOKUP(RIGHT($X$1,5),Key!$A$9:$B$14,2,FALSE)</f>
        <v>3.7</v>
      </c>
      <c r="Z3661">
        <f t="shared" si="287"/>
        <v>10.199999999999999</v>
      </c>
      <c r="AA3661">
        <f t="shared" si="288"/>
        <v>0</v>
      </c>
    </row>
    <row r="3662" spans="1:27" x14ac:dyDescent="0.3">
      <c r="A3662">
        <v>100067</v>
      </c>
      <c r="B3662">
        <v>230922</v>
      </c>
      <c r="C3662" s="3">
        <v>44130.658333333333</v>
      </c>
      <c r="D3662">
        <v>0</v>
      </c>
      <c r="E3662">
        <v>2</v>
      </c>
      <c r="F3662" t="s">
        <v>25</v>
      </c>
      <c r="G3662">
        <v>1</v>
      </c>
      <c r="H3662">
        <v>57.929690000000001</v>
      </c>
      <c r="I3662">
        <v>15.941409999999999</v>
      </c>
      <c r="J3662">
        <v>1.0078130000000001</v>
      </c>
      <c r="K3662">
        <v>47.019530000000003</v>
      </c>
      <c r="L3662" s="3">
        <v>44130.412499999999</v>
      </c>
      <c r="M3662">
        <v>17.18</v>
      </c>
      <c r="N3662" t="s">
        <v>28</v>
      </c>
      <c r="P3662">
        <f>(C3662-Key!$B$1)*24</f>
        <v>0.75</v>
      </c>
      <c r="Q3662">
        <f>(Key!$B$2-'17.1'!C3662)*24</f>
        <v>2.2000000000116415</v>
      </c>
      <c r="R3662" s="3">
        <f>C3662-(M3662-Key!$B$5)/(24*Key!$B$6)</f>
        <v>44130.644518518515</v>
      </c>
      <c r="S3662">
        <f>M3662-Key!$B$5</f>
        <v>14.92</v>
      </c>
      <c r="T3662" s="2">
        <f t="shared" si="285"/>
        <v>44129.659722222219</v>
      </c>
      <c r="U3662" t="str">
        <f t="shared" si="286"/>
        <v>10-25-2020 15:50</v>
      </c>
      <c r="V3662">
        <f>IFERROR(IF(W3662=Z3662,VLOOKUP($U3662,[1]C8842!$G$2:$M$145,3,FALSE),0),0)</f>
        <v>0</v>
      </c>
      <c r="W3662">
        <f>VLOOKUP(RIGHT($V$1,5),Key!$A$9:$B$14,2,FALSE)</f>
        <v>10.199999999999999</v>
      </c>
      <c r="X3662">
        <f t="shared" si="289"/>
        <v>0</v>
      </c>
      <c r="Y3662">
        <f>VLOOKUP(RIGHT($X$1,5),Key!$A$9:$B$14,2,FALSE)</f>
        <v>3.7</v>
      </c>
      <c r="Z3662">
        <f t="shared" si="287"/>
        <v>10.199999999999999</v>
      </c>
      <c r="AA3662">
        <f t="shared" si="288"/>
        <v>0</v>
      </c>
    </row>
    <row r="3663" spans="1:27" x14ac:dyDescent="0.3">
      <c r="A3663">
        <v>100067</v>
      </c>
      <c r="B3663">
        <v>230922</v>
      </c>
      <c r="C3663" s="3">
        <v>44130.658333333333</v>
      </c>
      <c r="D3663">
        <v>3</v>
      </c>
      <c r="E3663">
        <v>2</v>
      </c>
      <c r="F3663" t="s">
        <v>26</v>
      </c>
      <c r="G3663">
        <v>1</v>
      </c>
      <c r="H3663">
        <v>69.550780000000003</v>
      </c>
      <c r="I3663">
        <v>17.21875</v>
      </c>
      <c r="J3663">
        <v>0.88671880000000003</v>
      </c>
      <c r="K3663">
        <v>93.039060000000006</v>
      </c>
      <c r="L3663" s="3">
        <v>44130.412499999999</v>
      </c>
      <c r="M3663">
        <v>17.18</v>
      </c>
      <c r="N3663" t="s">
        <v>28</v>
      </c>
      <c r="P3663">
        <f>(C3663-Key!$B$1)*24</f>
        <v>0.75</v>
      </c>
      <c r="Q3663">
        <f>(Key!$B$2-'17.1'!C3663)*24</f>
        <v>2.2000000000116415</v>
      </c>
      <c r="R3663" s="3">
        <f>C3663-(M3663-Key!$B$5)/(24*Key!$B$6)</f>
        <v>44130.644518518515</v>
      </c>
      <c r="S3663">
        <f>M3663-Key!$B$5</f>
        <v>14.92</v>
      </c>
      <c r="T3663" s="2">
        <f t="shared" si="285"/>
        <v>44129.659722222219</v>
      </c>
      <c r="U3663" t="str">
        <f t="shared" si="286"/>
        <v>10-25-2020 15:50</v>
      </c>
      <c r="V3663">
        <f>IFERROR(IF(W3663=Z3663,VLOOKUP($U3663,[1]C8842!$G$2:$M$145,3,FALSE),0),0)</f>
        <v>0</v>
      </c>
      <c r="W3663">
        <f>VLOOKUP(RIGHT($V$1,5),Key!$A$9:$B$14,2,FALSE)</f>
        <v>10.199999999999999</v>
      </c>
      <c r="X3663">
        <f t="shared" si="289"/>
        <v>0</v>
      </c>
      <c r="Y3663">
        <f>VLOOKUP(RIGHT($X$1,5),Key!$A$9:$B$14,2,FALSE)</f>
        <v>3.7</v>
      </c>
      <c r="Z3663">
        <f t="shared" si="287"/>
        <v>10.199999999999999</v>
      </c>
      <c r="AA3663">
        <f t="shared" si="288"/>
        <v>0</v>
      </c>
    </row>
    <row r="3664" spans="1:27" x14ac:dyDescent="0.3">
      <c r="A3664">
        <v>100067</v>
      </c>
      <c r="B3664">
        <v>230922</v>
      </c>
      <c r="C3664" s="3">
        <v>44130.658333333333</v>
      </c>
      <c r="D3664">
        <v>3</v>
      </c>
      <c r="E3664">
        <v>2</v>
      </c>
      <c r="F3664" t="s">
        <v>26</v>
      </c>
      <c r="G3664">
        <v>2</v>
      </c>
      <c r="H3664">
        <v>63.914059999999999</v>
      </c>
      <c r="I3664">
        <v>20.796880000000002</v>
      </c>
      <c r="J3664">
        <v>1.113281</v>
      </c>
      <c r="K3664">
        <v>94.039060000000006</v>
      </c>
      <c r="L3664" s="3">
        <v>44130.412499999999</v>
      </c>
      <c r="M3664">
        <v>17.18</v>
      </c>
      <c r="N3664" t="s">
        <v>28</v>
      </c>
      <c r="P3664">
        <f>(C3664-Key!$B$1)*24</f>
        <v>0.75</v>
      </c>
      <c r="Q3664">
        <f>(Key!$B$2-'17.1'!C3664)*24</f>
        <v>2.2000000000116415</v>
      </c>
      <c r="R3664" s="3">
        <f>C3664-(M3664-Key!$B$5)/(24*Key!$B$6)</f>
        <v>44130.644518518515</v>
      </c>
      <c r="S3664">
        <f>M3664-Key!$B$5</f>
        <v>14.92</v>
      </c>
      <c r="T3664" s="2">
        <f t="shared" si="285"/>
        <v>44129.659722222219</v>
      </c>
      <c r="U3664" t="str">
        <f t="shared" si="286"/>
        <v>10-25-2020 15:50</v>
      </c>
      <c r="V3664">
        <f>IFERROR(IF(W3664=Z3664,VLOOKUP($U3664,[1]C8842!$G$2:$M$145,3,FALSE),0),0)</f>
        <v>0</v>
      </c>
      <c r="W3664">
        <f>VLOOKUP(RIGHT($V$1,5),Key!$A$9:$B$14,2,FALSE)</f>
        <v>10.199999999999999</v>
      </c>
      <c r="X3664">
        <f t="shared" si="289"/>
        <v>0</v>
      </c>
      <c r="Y3664">
        <f>VLOOKUP(RIGHT($X$1,5),Key!$A$9:$B$14,2,FALSE)</f>
        <v>3.7</v>
      </c>
      <c r="Z3664">
        <f t="shared" si="287"/>
        <v>10.199999999999999</v>
      </c>
      <c r="AA3664">
        <f t="shared" si="288"/>
        <v>0</v>
      </c>
    </row>
    <row r="3665" spans="1:27" x14ac:dyDescent="0.3">
      <c r="A3665">
        <v>100067</v>
      </c>
      <c r="B3665">
        <v>230922</v>
      </c>
      <c r="C3665" s="3">
        <v>44130.658333333333</v>
      </c>
      <c r="D3665">
        <v>3</v>
      </c>
      <c r="E3665">
        <v>2</v>
      </c>
      <c r="F3665" t="s">
        <v>26</v>
      </c>
      <c r="G3665">
        <v>4</v>
      </c>
      <c r="H3665">
        <v>56.277340000000002</v>
      </c>
      <c r="I3665">
        <v>76.042969999999997</v>
      </c>
      <c r="J3665">
        <v>3.8789060000000002</v>
      </c>
      <c r="K3665">
        <v>94.039060000000006</v>
      </c>
      <c r="L3665" s="3">
        <v>44130.412499999999</v>
      </c>
      <c r="M3665">
        <v>17.18</v>
      </c>
      <c r="N3665" t="s">
        <v>28</v>
      </c>
      <c r="P3665">
        <f>(C3665-Key!$B$1)*24</f>
        <v>0.75</v>
      </c>
      <c r="Q3665">
        <f>(Key!$B$2-'17.1'!C3665)*24</f>
        <v>2.2000000000116415</v>
      </c>
      <c r="R3665" s="3">
        <f>C3665-(M3665-Key!$B$5)/(24*Key!$B$6)</f>
        <v>44130.644518518515</v>
      </c>
      <c r="S3665">
        <f>M3665-Key!$B$5</f>
        <v>14.92</v>
      </c>
      <c r="T3665" s="2">
        <f t="shared" si="285"/>
        <v>44129.659722222219</v>
      </c>
      <c r="U3665" t="str">
        <f t="shared" si="286"/>
        <v>10-25-2020 15:50</v>
      </c>
      <c r="V3665">
        <f>IFERROR(IF(W3665=Z3665,VLOOKUP($U3665,[1]C8842!$G$2:$M$145,3,FALSE),0),0)</f>
        <v>0</v>
      </c>
      <c r="W3665">
        <f>VLOOKUP(RIGHT($V$1,5),Key!$A$9:$B$14,2,FALSE)</f>
        <v>10.199999999999999</v>
      </c>
      <c r="X3665">
        <f t="shared" si="289"/>
        <v>0</v>
      </c>
      <c r="Y3665">
        <f>VLOOKUP(RIGHT($X$1,5),Key!$A$9:$B$14,2,FALSE)</f>
        <v>3.7</v>
      </c>
      <c r="Z3665">
        <f t="shared" si="287"/>
        <v>10.199999999999999</v>
      </c>
      <c r="AA3665">
        <f t="shared" si="288"/>
        <v>0</v>
      </c>
    </row>
    <row r="3666" spans="1:27" x14ac:dyDescent="0.3">
      <c r="A3666">
        <v>100067</v>
      </c>
      <c r="B3666">
        <v>230922</v>
      </c>
      <c r="C3666" s="3">
        <v>44130.658333333333</v>
      </c>
      <c r="D3666">
        <v>0</v>
      </c>
      <c r="E3666">
        <v>2</v>
      </c>
      <c r="F3666" t="s">
        <v>25</v>
      </c>
      <c r="G3666">
        <v>2</v>
      </c>
      <c r="H3666">
        <v>67.613280000000003</v>
      </c>
      <c r="I3666">
        <v>21.1875</v>
      </c>
      <c r="J3666">
        <v>1.066406</v>
      </c>
      <c r="K3666">
        <v>46.019530000000003</v>
      </c>
      <c r="L3666" s="3">
        <v>44130.412499999999</v>
      </c>
      <c r="M3666">
        <v>17.18</v>
      </c>
      <c r="N3666" t="s">
        <v>28</v>
      </c>
      <c r="P3666">
        <f>(C3666-Key!$B$1)*24</f>
        <v>0.75</v>
      </c>
      <c r="Q3666">
        <f>(Key!$B$2-'17.1'!C3666)*24</f>
        <v>2.2000000000116415</v>
      </c>
      <c r="R3666" s="3">
        <f>C3666-(M3666-Key!$B$5)/(24*Key!$B$6)</f>
        <v>44130.644518518515</v>
      </c>
      <c r="S3666">
        <f>M3666-Key!$B$5</f>
        <v>14.92</v>
      </c>
      <c r="T3666" s="2">
        <f t="shared" si="285"/>
        <v>44129.659722222219</v>
      </c>
      <c r="U3666" t="str">
        <f t="shared" si="286"/>
        <v>10-25-2020 15:50</v>
      </c>
      <c r="V3666">
        <f>IFERROR(IF(W3666=Z3666,VLOOKUP($U3666,[1]C8842!$G$2:$M$145,3,FALSE),0),0)</f>
        <v>0</v>
      </c>
      <c r="W3666">
        <f>VLOOKUP(RIGHT($V$1,5),Key!$A$9:$B$14,2,FALSE)</f>
        <v>10.199999999999999</v>
      </c>
      <c r="X3666">
        <f t="shared" si="289"/>
        <v>0</v>
      </c>
      <c r="Y3666">
        <f>VLOOKUP(RIGHT($X$1,5),Key!$A$9:$B$14,2,FALSE)</f>
        <v>3.7</v>
      </c>
      <c r="Z3666">
        <f t="shared" si="287"/>
        <v>10.199999999999999</v>
      </c>
      <c r="AA3666">
        <f t="shared" si="288"/>
        <v>0</v>
      </c>
    </row>
    <row r="3667" spans="1:27" x14ac:dyDescent="0.3">
      <c r="A3667">
        <v>100067</v>
      </c>
      <c r="B3667">
        <v>230922</v>
      </c>
      <c r="C3667" s="3">
        <v>44130.658333333333</v>
      </c>
      <c r="D3667">
        <v>3</v>
      </c>
      <c r="E3667">
        <v>2</v>
      </c>
      <c r="F3667" t="s">
        <v>26</v>
      </c>
      <c r="G3667">
        <v>3</v>
      </c>
      <c r="H3667">
        <v>55.371090000000002</v>
      </c>
      <c r="I3667">
        <v>33.871090000000002</v>
      </c>
      <c r="J3667">
        <v>1.9140630000000001</v>
      </c>
      <c r="K3667">
        <v>94.039060000000006</v>
      </c>
      <c r="L3667" s="3">
        <v>44130.412499999999</v>
      </c>
      <c r="M3667">
        <v>17.18</v>
      </c>
      <c r="N3667" t="s">
        <v>28</v>
      </c>
      <c r="P3667">
        <f>(C3667-Key!$B$1)*24</f>
        <v>0.75</v>
      </c>
      <c r="Q3667">
        <f>(Key!$B$2-'17.1'!C3667)*24</f>
        <v>2.2000000000116415</v>
      </c>
      <c r="R3667" s="3">
        <f>C3667-(M3667-Key!$B$5)/(24*Key!$B$6)</f>
        <v>44130.644518518515</v>
      </c>
      <c r="S3667">
        <f>M3667-Key!$B$5</f>
        <v>14.92</v>
      </c>
      <c r="T3667" s="2">
        <f t="shared" si="285"/>
        <v>44129.659722222219</v>
      </c>
      <c r="U3667" t="str">
        <f t="shared" si="286"/>
        <v>10-25-2020 15:50</v>
      </c>
      <c r="V3667">
        <f>IFERROR(IF(W3667=Z3667,VLOOKUP($U3667,[1]C8842!$G$2:$M$145,3,FALSE),0),0)</f>
        <v>0</v>
      </c>
      <c r="W3667">
        <f>VLOOKUP(RIGHT($V$1,5),Key!$A$9:$B$14,2,FALSE)</f>
        <v>10.199999999999999</v>
      </c>
      <c r="X3667">
        <f t="shared" si="289"/>
        <v>0</v>
      </c>
      <c r="Y3667">
        <f>VLOOKUP(RIGHT($X$1,5),Key!$A$9:$B$14,2,FALSE)</f>
        <v>3.7</v>
      </c>
      <c r="Z3667">
        <f t="shared" si="287"/>
        <v>10.199999999999999</v>
      </c>
      <c r="AA3667">
        <f t="shared" si="288"/>
        <v>0</v>
      </c>
    </row>
    <row r="3668" spans="1:27" x14ac:dyDescent="0.3">
      <c r="A3668">
        <v>100067</v>
      </c>
      <c r="B3668">
        <v>230922</v>
      </c>
      <c r="C3668" s="3">
        <v>44130.658333333333</v>
      </c>
      <c r="D3668">
        <v>3</v>
      </c>
      <c r="E3668">
        <v>2</v>
      </c>
      <c r="F3668" t="s">
        <v>26</v>
      </c>
      <c r="G3668">
        <v>5</v>
      </c>
      <c r="H3668">
        <v>53.90625</v>
      </c>
      <c r="I3668">
        <v>98.304689999999994</v>
      </c>
      <c r="J3668">
        <v>5.1523440000000003</v>
      </c>
      <c r="K3668">
        <v>92.039060000000006</v>
      </c>
      <c r="L3668" s="3">
        <v>44130.412499999999</v>
      </c>
      <c r="M3668">
        <v>17.18</v>
      </c>
      <c r="N3668" t="s">
        <v>28</v>
      </c>
      <c r="P3668">
        <f>(C3668-Key!$B$1)*24</f>
        <v>0.75</v>
      </c>
      <c r="Q3668">
        <f>(Key!$B$2-'17.1'!C3668)*24</f>
        <v>2.2000000000116415</v>
      </c>
      <c r="R3668" s="3">
        <f>C3668-(M3668-Key!$B$5)/(24*Key!$B$6)</f>
        <v>44130.644518518515</v>
      </c>
      <c r="S3668">
        <f>M3668-Key!$B$5</f>
        <v>14.92</v>
      </c>
      <c r="T3668" s="2">
        <f t="shared" si="285"/>
        <v>44129.659722222219</v>
      </c>
      <c r="U3668" t="str">
        <f t="shared" si="286"/>
        <v>10-25-2020 15:50</v>
      </c>
      <c r="V3668">
        <f>IFERROR(IF(W3668=Z3668,VLOOKUP($U3668,[1]C8842!$G$2:$M$145,3,FALSE),0),0)</f>
        <v>0</v>
      </c>
      <c r="W3668">
        <f>VLOOKUP(RIGHT($V$1,5),Key!$A$9:$B$14,2,FALSE)</f>
        <v>10.199999999999999</v>
      </c>
      <c r="X3668">
        <f t="shared" si="289"/>
        <v>0</v>
      </c>
      <c r="Y3668">
        <f>VLOOKUP(RIGHT($X$1,5),Key!$A$9:$B$14,2,FALSE)</f>
        <v>3.7</v>
      </c>
      <c r="Z3668">
        <f t="shared" si="287"/>
        <v>10.199999999999999</v>
      </c>
      <c r="AA3668">
        <f t="shared" si="288"/>
        <v>0</v>
      </c>
    </row>
    <row r="3669" spans="1:27" x14ac:dyDescent="0.3">
      <c r="A3669">
        <v>100067</v>
      </c>
      <c r="B3669">
        <v>230922</v>
      </c>
      <c r="C3669" s="3">
        <v>44130.658333333333</v>
      </c>
      <c r="D3669">
        <v>1</v>
      </c>
      <c r="E3669">
        <v>1</v>
      </c>
      <c r="F3669" t="s">
        <v>25</v>
      </c>
      <c r="G3669">
        <v>2</v>
      </c>
      <c r="H3669">
        <v>69.253910000000005</v>
      </c>
      <c r="I3669">
        <v>23.21875</v>
      </c>
      <c r="J3669">
        <v>1.121094</v>
      </c>
      <c r="K3669">
        <v>54.023440000000001</v>
      </c>
      <c r="L3669" s="3">
        <v>44130.412499999999</v>
      </c>
      <c r="M3669">
        <v>17.18</v>
      </c>
      <c r="N3669" t="s">
        <v>28</v>
      </c>
      <c r="P3669">
        <f>(C3669-Key!$B$1)*24</f>
        <v>0.75</v>
      </c>
      <c r="Q3669">
        <f>(Key!$B$2-'17.1'!C3669)*24</f>
        <v>2.2000000000116415</v>
      </c>
      <c r="R3669" s="3">
        <f>C3669-(M3669-Key!$B$5)/(24*Key!$B$6)</f>
        <v>44130.644518518515</v>
      </c>
      <c r="S3669">
        <f>M3669-Key!$B$5</f>
        <v>14.92</v>
      </c>
      <c r="T3669" s="2">
        <f t="shared" si="285"/>
        <v>44129.659722222219</v>
      </c>
      <c r="U3669" t="str">
        <f t="shared" si="286"/>
        <v>10-25-2020 15:50</v>
      </c>
      <c r="V3669">
        <f>IFERROR(IF(W3669=Z3669,VLOOKUP($U3669,[1]C8842!$G$2:$M$145,3,FALSE),0),0)</f>
        <v>0</v>
      </c>
      <c r="W3669">
        <f>VLOOKUP(RIGHT($V$1,5),Key!$A$9:$B$14,2,FALSE)</f>
        <v>10.199999999999999</v>
      </c>
      <c r="X3669">
        <f t="shared" si="289"/>
        <v>0</v>
      </c>
      <c r="Y3669">
        <f>VLOOKUP(RIGHT($X$1,5),Key!$A$9:$B$14,2,FALSE)</f>
        <v>3.7</v>
      </c>
      <c r="Z3669">
        <f t="shared" si="287"/>
        <v>10.199999999999999</v>
      </c>
      <c r="AA3669">
        <f t="shared" si="288"/>
        <v>0</v>
      </c>
    </row>
    <row r="3670" spans="1:27" x14ac:dyDescent="0.3">
      <c r="A3670">
        <v>100067</v>
      </c>
      <c r="B3670">
        <v>230922</v>
      </c>
      <c r="C3670" s="3">
        <v>44130.658333333333</v>
      </c>
      <c r="D3670">
        <v>3</v>
      </c>
      <c r="E3670">
        <v>2</v>
      </c>
      <c r="F3670" t="s">
        <v>26</v>
      </c>
      <c r="G3670">
        <v>1</v>
      </c>
      <c r="H3670">
        <v>65.828130000000002</v>
      </c>
      <c r="I3670">
        <v>18.63672</v>
      </c>
      <c r="J3670">
        <v>0.99609380000000003</v>
      </c>
      <c r="K3670">
        <v>92.039060000000006</v>
      </c>
      <c r="L3670" s="3">
        <v>44130.412499999999</v>
      </c>
      <c r="M3670">
        <v>17.18</v>
      </c>
      <c r="N3670" t="s">
        <v>28</v>
      </c>
      <c r="P3670">
        <f>(C3670-Key!$B$1)*24</f>
        <v>0.75</v>
      </c>
      <c r="Q3670">
        <f>(Key!$B$2-'17.1'!C3670)*24</f>
        <v>2.2000000000116415</v>
      </c>
      <c r="R3670" s="3">
        <f>C3670-(M3670-Key!$B$5)/(24*Key!$B$6)</f>
        <v>44130.644518518515</v>
      </c>
      <c r="S3670">
        <f>M3670-Key!$B$5</f>
        <v>14.92</v>
      </c>
      <c r="T3670" s="2">
        <f t="shared" si="285"/>
        <v>44129.659722222219</v>
      </c>
      <c r="U3670" t="str">
        <f t="shared" si="286"/>
        <v>10-25-2020 15:50</v>
      </c>
      <c r="V3670">
        <f>IFERROR(IF(W3670=Z3670,VLOOKUP($U3670,[1]C8842!$G$2:$M$145,3,FALSE),0),0)</f>
        <v>0</v>
      </c>
      <c r="W3670">
        <f>VLOOKUP(RIGHT($V$1,5),Key!$A$9:$B$14,2,FALSE)</f>
        <v>10.199999999999999</v>
      </c>
      <c r="X3670">
        <f t="shared" si="289"/>
        <v>0</v>
      </c>
      <c r="Y3670">
        <f>VLOOKUP(RIGHT($X$1,5),Key!$A$9:$B$14,2,FALSE)</f>
        <v>3.7</v>
      </c>
      <c r="Z3670">
        <f t="shared" si="287"/>
        <v>10.199999999999999</v>
      </c>
      <c r="AA3670">
        <f t="shared" si="288"/>
        <v>0</v>
      </c>
    </row>
    <row r="3671" spans="1:27" x14ac:dyDescent="0.3">
      <c r="A3671">
        <v>100067</v>
      </c>
      <c r="B3671">
        <v>230922</v>
      </c>
      <c r="C3671" s="3">
        <v>44130.658333333333</v>
      </c>
      <c r="D3671">
        <v>0</v>
      </c>
      <c r="E3671">
        <v>2</v>
      </c>
      <c r="F3671" t="s">
        <v>25</v>
      </c>
      <c r="G3671">
        <v>1</v>
      </c>
      <c r="H3671">
        <v>61.777340000000002</v>
      </c>
      <c r="I3671">
        <v>16.972660000000001</v>
      </c>
      <c r="J3671">
        <v>0.98828130000000003</v>
      </c>
      <c r="K3671">
        <v>46.019530000000003</v>
      </c>
      <c r="L3671" s="3">
        <v>44130.412499999999</v>
      </c>
      <c r="M3671">
        <v>17.18</v>
      </c>
      <c r="N3671" t="s">
        <v>28</v>
      </c>
      <c r="P3671">
        <f>(C3671-Key!$B$1)*24</f>
        <v>0.75</v>
      </c>
      <c r="Q3671">
        <f>(Key!$B$2-'17.1'!C3671)*24</f>
        <v>2.2000000000116415</v>
      </c>
      <c r="R3671" s="3">
        <f>C3671-(M3671-Key!$B$5)/(24*Key!$B$6)</f>
        <v>44130.644518518515</v>
      </c>
      <c r="S3671">
        <f>M3671-Key!$B$5</f>
        <v>14.92</v>
      </c>
      <c r="T3671" s="2">
        <f t="shared" si="285"/>
        <v>44129.659722222219</v>
      </c>
      <c r="U3671" t="str">
        <f t="shared" si="286"/>
        <v>10-25-2020 15:50</v>
      </c>
      <c r="V3671">
        <f>IFERROR(IF(W3671=Z3671,VLOOKUP($U3671,[1]C8842!$G$2:$M$145,3,FALSE),0),0)</f>
        <v>0</v>
      </c>
      <c r="W3671">
        <f>VLOOKUP(RIGHT($V$1,5),Key!$A$9:$B$14,2,FALSE)</f>
        <v>10.199999999999999</v>
      </c>
      <c r="X3671">
        <f t="shared" si="289"/>
        <v>0</v>
      </c>
      <c r="Y3671">
        <f>VLOOKUP(RIGHT($X$1,5),Key!$A$9:$B$14,2,FALSE)</f>
        <v>3.7</v>
      </c>
      <c r="Z3671">
        <f t="shared" si="287"/>
        <v>10.199999999999999</v>
      </c>
      <c r="AA3671">
        <f t="shared" si="288"/>
        <v>0</v>
      </c>
    </row>
    <row r="3672" spans="1:27" x14ac:dyDescent="0.3">
      <c r="A3672">
        <v>100067</v>
      </c>
      <c r="B3672">
        <v>230922</v>
      </c>
      <c r="C3672" s="3">
        <v>44130.658333333333</v>
      </c>
      <c r="D3672">
        <v>1</v>
      </c>
      <c r="E3672">
        <v>1</v>
      </c>
      <c r="F3672" t="s">
        <v>25</v>
      </c>
      <c r="G3672">
        <v>1</v>
      </c>
      <c r="H3672">
        <v>72.042969999999997</v>
      </c>
      <c r="I3672">
        <v>15.10547</v>
      </c>
      <c r="J3672">
        <v>0.77734380000000003</v>
      </c>
      <c r="K3672">
        <v>58.023440000000001</v>
      </c>
      <c r="L3672" s="3">
        <v>44130.412499999999</v>
      </c>
      <c r="M3672">
        <v>17.18</v>
      </c>
      <c r="N3672" t="s">
        <v>28</v>
      </c>
      <c r="P3672">
        <f>(C3672-Key!$B$1)*24</f>
        <v>0.75</v>
      </c>
      <c r="Q3672">
        <f>(Key!$B$2-'17.1'!C3672)*24</f>
        <v>2.2000000000116415</v>
      </c>
      <c r="R3672" s="3">
        <f>C3672-(M3672-Key!$B$5)/(24*Key!$B$6)</f>
        <v>44130.644518518515</v>
      </c>
      <c r="S3672">
        <f>M3672-Key!$B$5</f>
        <v>14.92</v>
      </c>
      <c r="T3672" s="2">
        <f t="shared" si="285"/>
        <v>44129.659722222219</v>
      </c>
      <c r="U3672" t="str">
        <f t="shared" si="286"/>
        <v>10-25-2020 15:50</v>
      </c>
      <c r="V3672">
        <f>IFERROR(IF(W3672=Z3672,VLOOKUP($U3672,[1]C8842!$G$2:$M$145,3,FALSE),0),0)</f>
        <v>0</v>
      </c>
      <c r="W3672">
        <f>VLOOKUP(RIGHT($V$1,5),Key!$A$9:$B$14,2,FALSE)</f>
        <v>10.199999999999999</v>
      </c>
      <c r="X3672">
        <f t="shared" si="289"/>
        <v>0</v>
      </c>
      <c r="Y3672">
        <f>VLOOKUP(RIGHT($X$1,5),Key!$A$9:$B$14,2,FALSE)</f>
        <v>3.7</v>
      </c>
      <c r="Z3672">
        <f t="shared" si="287"/>
        <v>10.199999999999999</v>
      </c>
      <c r="AA3672">
        <f t="shared" si="288"/>
        <v>0</v>
      </c>
    </row>
    <row r="3673" spans="1:27" x14ac:dyDescent="0.3">
      <c r="A3673">
        <v>100067</v>
      </c>
      <c r="B3673">
        <v>230922</v>
      </c>
      <c r="C3673" s="3">
        <v>44130.658333333333</v>
      </c>
      <c r="D3673">
        <v>3</v>
      </c>
      <c r="E3673">
        <v>2</v>
      </c>
      <c r="F3673" t="s">
        <v>26</v>
      </c>
      <c r="G3673">
        <v>2</v>
      </c>
      <c r="H3673">
        <v>69.84375</v>
      </c>
      <c r="I3673">
        <v>21.023440000000001</v>
      </c>
      <c r="J3673">
        <v>1.027344</v>
      </c>
      <c r="K3673">
        <v>92.039060000000006</v>
      </c>
      <c r="L3673" s="3">
        <v>44130.412499999999</v>
      </c>
      <c r="M3673">
        <v>17.18</v>
      </c>
      <c r="N3673" t="s">
        <v>28</v>
      </c>
      <c r="P3673">
        <f>(C3673-Key!$B$1)*24</f>
        <v>0.75</v>
      </c>
      <c r="Q3673">
        <f>(Key!$B$2-'17.1'!C3673)*24</f>
        <v>2.2000000000116415</v>
      </c>
      <c r="R3673" s="3">
        <f>C3673-(M3673-Key!$B$5)/(24*Key!$B$6)</f>
        <v>44130.644518518515</v>
      </c>
      <c r="S3673">
        <f>M3673-Key!$B$5</f>
        <v>14.92</v>
      </c>
      <c r="T3673" s="2">
        <f t="shared" si="285"/>
        <v>44129.659722222219</v>
      </c>
      <c r="U3673" t="str">
        <f t="shared" si="286"/>
        <v>10-25-2020 15:50</v>
      </c>
      <c r="V3673">
        <f>IFERROR(IF(W3673=Z3673,VLOOKUP($U3673,[1]C8842!$G$2:$M$145,3,FALSE),0),0)</f>
        <v>0</v>
      </c>
      <c r="W3673">
        <f>VLOOKUP(RIGHT($V$1,5),Key!$A$9:$B$14,2,FALSE)</f>
        <v>10.199999999999999</v>
      </c>
      <c r="X3673">
        <f t="shared" si="289"/>
        <v>0</v>
      </c>
      <c r="Y3673">
        <f>VLOOKUP(RIGHT($X$1,5),Key!$A$9:$B$14,2,FALSE)</f>
        <v>3.7</v>
      </c>
      <c r="Z3673">
        <f t="shared" si="287"/>
        <v>10.199999999999999</v>
      </c>
      <c r="AA3673">
        <f t="shared" si="288"/>
        <v>0</v>
      </c>
    </row>
    <row r="3674" spans="1:27" x14ac:dyDescent="0.3">
      <c r="A3674">
        <v>100067</v>
      </c>
      <c r="B3674">
        <v>230922</v>
      </c>
      <c r="C3674" s="3">
        <v>44130.65902777778</v>
      </c>
      <c r="D3674">
        <v>2</v>
      </c>
      <c r="E3674">
        <v>1</v>
      </c>
      <c r="F3674" t="s">
        <v>26</v>
      </c>
      <c r="G3674">
        <v>2</v>
      </c>
      <c r="H3674">
        <v>72.09375</v>
      </c>
      <c r="I3674">
        <v>22.13672</v>
      </c>
      <c r="J3674">
        <v>1.035156</v>
      </c>
      <c r="K3674">
        <v>82.035160000000005</v>
      </c>
      <c r="L3674" s="3">
        <v>44130.412499999999</v>
      </c>
      <c r="M3674">
        <v>17.18</v>
      </c>
      <c r="N3674" t="s">
        <v>28</v>
      </c>
      <c r="P3674">
        <f>(C3674-Key!$B$1)*24</f>
        <v>0.76666666672099382</v>
      </c>
      <c r="Q3674">
        <f>(Key!$B$2-'17.1'!C3674)*24</f>
        <v>2.1833333332906477</v>
      </c>
      <c r="R3674" s="3">
        <f>C3674-(M3674-Key!$B$5)/(24*Key!$B$6)</f>
        <v>44130.645212962962</v>
      </c>
      <c r="S3674">
        <f>M3674-Key!$B$5</f>
        <v>14.92</v>
      </c>
      <c r="T3674" s="2">
        <f t="shared" si="285"/>
        <v>44129.659722222219</v>
      </c>
      <c r="U3674" t="str">
        <f t="shared" si="286"/>
        <v>10-25-2020 15:50</v>
      </c>
      <c r="V3674">
        <f>IFERROR(IF(W3674=Z3674,VLOOKUP($U3674,[1]C8842!$G$2:$M$145,3,FALSE),0),0)</f>
        <v>0</v>
      </c>
      <c r="W3674">
        <f>VLOOKUP(RIGHT($V$1,5),Key!$A$9:$B$14,2,FALSE)</f>
        <v>10.199999999999999</v>
      </c>
      <c r="X3674">
        <f t="shared" si="289"/>
        <v>0</v>
      </c>
      <c r="Y3674">
        <f>VLOOKUP(RIGHT($X$1,5),Key!$A$9:$B$14,2,FALSE)</f>
        <v>3.7</v>
      </c>
      <c r="Z3674">
        <f t="shared" si="287"/>
        <v>10.199999999999999</v>
      </c>
      <c r="AA3674">
        <f t="shared" si="288"/>
        <v>0</v>
      </c>
    </row>
    <row r="3675" spans="1:27" x14ac:dyDescent="0.3">
      <c r="A3675">
        <v>100067</v>
      </c>
      <c r="B3675">
        <v>230922</v>
      </c>
      <c r="C3675" s="3">
        <v>44130.65902777778</v>
      </c>
      <c r="D3675">
        <v>3</v>
      </c>
      <c r="E3675">
        <v>2</v>
      </c>
      <c r="F3675" t="s">
        <v>26</v>
      </c>
      <c r="G3675">
        <v>1</v>
      </c>
      <c r="H3675">
        <v>69.957030000000003</v>
      </c>
      <c r="I3675">
        <v>17.695309999999999</v>
      </c>
      <c r="J3675">
        <v>0.8984375</v>
      </c>
      <c r="K3675">
        <v>94.039060000000006</v>
      </c>
      <c r="L3675" s="3">
        <v>44130.412499999999</v>
      </c>
      <c r="M3675">
        <v>17.18</v>
      </c>
      <c r="N3675" t="s">
        <v>28</v>
      </c>
      <c r="P3675">
        <f>(C3675-Key!$B$1)*24</f>
        <v>0.76666666672099382</v>
      </c>
      <c r="Q3675">
        <f>(Key!$B$2-'17.1'!C3675)*24</f>
        <v>2.1833333332906477</v>
      </c>
      <c r="R3675" s="3">
        <f>C3675-(M3675-Key!$B$5)/(24*Key!$B$6)</f>
        <v>44130.645212962962</v>
      </c>
      <c r="S3675">
        <f>M3675-Key!$B$5</f>
        <v>14.92</v>
      </c>
      <c r="T3675" s="2">
        <f t="shared" si="285"/>
        <v>44129.659722222219</v>
      </c>
      <c r="U3675" t="str">
        <f t="shared" si="286"/>
        <v>10-25-2020 15:50</v>
      </c>
      <c r="V3675">
        <f>IFERROR(IF(W3675=Z3675,VLOOKUP($U3675,[1]C8842!$G$2:$M$145,3,FALSE),0),0)</f>
        <v>0</v>
      </c>
      <c r="W3675">
        <f>VLOOKUP(RIGHT($V$1,5),Key!$A$9:$B$14,2,FALSE)</f>
        <v>10.199999999999999</v>
      </c>
      <c r="X3675">
        <f t="shared" si="289"/>
        <v>0</v>
      </c>
      <c r="Y3675">
        <f>VLOOKUP(RIGHT($X$1,5),Key!$A$9:$B$14,2,FALSE)</f>
        <v>3.7</v>
      </c>
      <c r="Z3675">
        <f t="shared" si="287"/>
        <v>10.199999999999999</v>
      </c>
      <c r="AA3675">
        <f t="shared" si="288"/>
        <v>0</v>
      </c>
    </row>
    <row r="3676" spans="1:27" x14ac:dyDescent="0.3">
      <c r="A3676">
        <v>100067</v>
      </c>
      <c r="B3676">
        <v>230922</v>
      </c>
      <c r="C3676" s="3">
        <v>44130.65902777778</v>
      </c>
      <c r="D3676">
        <v>0</v>
      </c>
      <c r="E3676">
        <v>2</v>
      </c>
      <c r="F3676" t="s">
        <v>25</v>
      </c>
      <c r="G3676">
        <v>1</v>
      </c>
      <c r="H3676">
        <v>60.082030000000003</v>
      </c>
      <c r="I3676">
        <v>14.226559999999999</v>
      </c>
      <c r="J3676">
        <v>0.89453130000000003</v>
      </c>
      <c r="K3676">
        <v>44.019530000000003</v>
      </c>
      <c r="L3676" s="3">
        <v>44130.412499999999</v>
      </c>
      <c r="M3676">
        <v>17.18</v>
      </c>
      <c r="N3676" t="s">
        <v>28</v>
      </c>
      <c r="P3676">
        <f>(C3676-Key!$B$1)*24</f>
        <v>0.76666666672099382</v>
      </c>
      <c r="Q3676">
        <f>(Key!$B$2-'17.1'!C3676)*24</f>
        <v>2.1833333332906477</v>
      </c>
      <c r="R3676" s="3">
        <f>C3676-(M3676-Key!$B$5)/(24*Key!$B$6)</f>
        <v>44130.645212962962</v>
      </c>
      <c r="S3676">
        <f>M3676-Key!$B$5</f>
        <v>14.92</v>
      </c>
      <c r="T3676" s="2">
        <f t="shared" si="285"/>
        <v>44129.659722222219</v>
      </c>
      <c r="U3676" t="str">
        <f t="shared" si="286"/>
        <v>10-25-2020 15:50</v>
      </c>
      <c r="V3676">
        <f>IFERROR(IF(W3676=Z3676,VLOOKUP($U3676,[1]C8842!$G$2:$M$145,3,FALSE),0),0)</f>
        <v>0</v>
      </c>
      <c r="W3676">
        <f>VLOOKUP(RIGHT($V$1,5),Key!$A$9:$B$14,2,FALSE)</f>
        <v>10.199999999999999</v>
      </c>
      <c r="X3676">
        <f t="shared" si="289"/>
        <v>0</v>
      </c>
      <c r="Y3676">
        <f>VLOOKUP(RIGHT($X$1,5),Key!$A$9:$B$14,2,FALSE)</f>
        <v>3.7</v>
      </c>
      <c r="Z3676">
        <f t="shared" si="287"/>
        <v>10.199999999999999</v>
      </c>
      <c r="AA3676">
        <f t="shared" si="288"/>
        <v>0</v>
      </c>
    </row>
    <row r="3677" spans="1:27" x14ac:dyDescent="0.3">
      <c r="A3677">
        <v>100067</v>
      </c>
      <c r="B3677">
        <v>230922</v>
      </c>
      <c r="C3677" s="3">
        <v>44130.65902777778</v>
      </c>
      <c r="D3677">
        <v>1</v>
      </c>
      <c r="E3677">
        <v>1</v>
      </c>
      <c r="F3677" t="s">
        <v>25</v>
      </c>
      <c r="G3677">
        <v>1</v>
      </c>
      <c r="H3677">
        <v>63.46875</v>
      </c>
      <c r="I3677">
        <v>15.773440000000001</v>
      </c>
      <c r="J3677">
        <v>0.91015630000000003</v>
      </c>
      <c r="K3677">
        <v>58.023440000000001</v>
      </c>
      <c r="L3677" s="3">
        <v>44130.412499999999</v>
      </c>
      <c r="M3677">
        <v>17.18</v>
      </c>
      <c r="N3677" t="s">
        <v>28</v>
      </c>
      <c r="P3677">
        <f>(C3677-Key!$B$1)*24</f>
        <v>0.76666666672099382</v>
      </c>
      <c r="Q3677">
        <f>(Key!$B$2-'17.1'!C3677)*24</f>
        <v>2.1833333332906477</v>
      </c>
      <c r="R3677" s="3">
        <f>C3677-(M3677-Key!$B$5)/(24*Key!$B$6)</f>
        <v>44130.645212962962</v>
      </c>
      <c r="S3677">
        <f>M3677-Key!$B$5</f>
        <v>14.92</v>
      </c>
      <c r="T3677" s="2">
        <f t="shared" si="285"/>
        <v>44129.659722222219</v>
      </c>
      <c r="U3677" t="str">
        <f t="shared" si="286"/>
        <v>10-25-2020 15:50</v>
      </c>
      <c r="V3677">
        <f>IFERROR(IF(W3677=Z3677,VLOOKUP($U3677,[1]C8842!$G$2:$M$145,3,FALSE),0),0)</f>
        <v>0</v>
      </c>
      <c r="W3677">
        <f>VLOOKUP(RIGHT($V$1,5),Key!$A$9:$B$14,2,FALSE)</f>
        <v>10.199999999999999</v>
      </c>
      <c r="X3677">
        <f t="shared" si="289"/>
        <v>0</v>
      </c>
      <c r="Y3677">
        <f>VLOOKUP(RIGHT($X$1,5),Key!$A$9:$B$14,2,FALSE)</f>
        <v>3.7</v>
      </c>
      <c r="Z3677">
        <f t="shared" si="287"/>
        <v>10.199999999999999</v>
      </c>
      <c r="AA3677">
        <f t="shared" si="288"/>
        <v>0</v>
      </c>
    </row>
    <row r="3678" spans="1:27" x14ac:dyDescent="0.3">
      <c r="A3678">
        <v>100067</v>
      </c>
      <c r="B3678">
        <v>230922</v>
      </c>
      <c r="C3678" s="3">
        <v>44130.65902777778</v>
      </c>
      <c r="D3678">
        <v>0</v>
      </c>
      <c r="E3678">
        <v>2</v>
      </c>
      <c r="F3678" t="s">
        <v>25</v>
      </c>
      <c r="G3678">
        <v>4</v>
      </c>
      <c r="H3678">
        <v>56.265630000000002</v>
      </c>
      <c r="I3678">
        <v>73.703130000000002</v>
      </c>
      <c r="J3678">
        <v>3.7695310000000002</v>
      </c>
      <c r="K3678">
        <v>46.019530000000003</v>
      </c>
      <c r="L3678" s="3">
        <v>44130.412499999999</v>
      </c>
      <c r="M3678">
        <v>17.18</v>
      </c>
      <c r="N3678" t="s">
        <v>28</v>
      </c>
      <c r="P3678">
        <f>(C3678-Key!$B$1)*24</f>
        <v>0.76666666672099382</v>
      </c>
      <c r="Q3678">
        <f>(Key!$B$2-'17.1'!C3678)*24</f>
        <v>2.1833333332906477</v>
      </c>
      <c r="R3678" s="3">
        <f>C3678-(M3678-Key!$B$5)/(24*Key!$B$6)</f>
        <v>44130.645212962962</v>
      </c>
      <c r="S3678">
        <f>M3678-Key!$B$5</f>
        <v>14.92</v>
      </c>
      <c r="T3678" s="2">
        <f t="shared" si="285"/>
        <v>44129.659722222219</v>
      </c>
      <c r="U3678" t="str">
        <f t="shared" si="286"/>
        <v>10-25-2020 15:50</v>
      </c>
      <c r="V3678">
        <f>IFERROR(IF(W3678=Z3678,VLOOKUP($U3678,[1]C8842!$G$2:$M$145,3,FALSE),0),0)</f>
        <v>0</v>
      </c>
      <c r="W3678">
        <f>VLOOKUP(RIGHT($V$1,5),Key!$A$9:$B$14,2,FALSE)</f>
        <v>10.199999999999999</v>
      </c>
      <c r="X3678">
        <f t="shared" si="289"/>
        <v>0</v>
      </c>
      <c r="Y3678">
        <f>VLOOKUP(RIGHT($X$1,5),Key!$A$9:$B$14,2,FALSE)</f>
        <v>3.7</v>
      </c>
      <c r="Z3678">
        <f t="shared" si="287"/>
        <v>10.199999999999999</v>
      </c>
      <c r="AA3678">
        <f t="shared" si="288"/>
        <v>0</v>
      </c>
    </row>
    <row r="3679" spans="1:27" x14ac:dyDescent="0.3">
      <c r="A3679">
        <v>100067</v>
      </c>
      <c r="B3679">
        <v>230922</v>
      </c>
      <c r="C3679" s="3">
        <v>44130.65902777778</v>
      </c>
      <c r="D3679">
        <v>1</v>
      </c>
      <c r="E3679">
        <v>1</v>
      </c>
      <c r="F3679" t="s">
        <v>25</v>
      </c>
      <c r="G3679">
        <v>1</v>
      </c>
      <c r="H3679">
        <v>69.21875</v>
      </c>
      <c r="I3679">
        <v>16.039059999999999</v>
      </c>
      <c r="J3679">
        <v>0.84765630000000003</v>
      </c>
      <c r="K3679">
        <v>58.023440000000001</v>
      </c>
      <c r="L3679" s="3">
        <v>44130.412499999999</v>
      </c>
      <c r="M3679">
        <v>17.18</v>
      </c>
      <c r="N3679" t="s">
        <v>28</v>
      </c>
      <c r="P3679">
        <f>(C3679-Key!$B$1)*24</f>
        <v>0.76666666672099382</v>
      </c>
      <c r="Q3679">
        <f>(Key!$B$2-'17.1'!C3679)*24</f>
        <v>2.1833333332906477</v>
      </c>
      <c r="R3679" s="3">
        <f>C3679-(M3679-Key!$B$5)/(24*Key!$B$6)</f>
        <v>44130.645212962962</v>
      </c>
      <c r="S3679">
        <f>M3679-Key!$B$5</f>
        <v>14.92</v>
      </c>
      <c r="T3679" s="2">
        <f t="shared" si="285"/>
        <v>44129.659722222219</v>
      </c>
      <c r="U3679" t="str">
        <f t="shared" si="286"/>
        <v>10-25-2020 15:50</v>
      </c>
      <c r="V3679">
        <f>IFERROR(IF(W3679=Z3679,VLOOKUP($U3679,[1]C8842!$G$2:$M$145,3,FALSE),0),0)</f>
        <v>0</v>
      </c>
      <c r="W3679">
        <f>VLOOKUP(RIGHT($V$1,5),Key!$A$9:$B$14,2,FALSE)</f>
        <v>10.199999999999999</v>
      </c>
      <c r="X3679">
        <f t="shared" si="289"/>
        <v>0</v>
      </c>
      <c r="Y3679">
        <f>VLOOKUP(RIGHT($X$1,5),Key!$A$9:$B$14,2,FALSE)</f>
        <v>3.7</v>
      </c>
      <c r="Z3679">
        <f t="shared" si="287"/>
        <v>10.199999999999999</v>
      </c>
      <c r="AA3679">
        <f t="shared" si="288"/>
        <v>0</v>
      </c>
    </row>
    <row r="3680" spans="1:27" x14ac:dyDescent="0.3">
      <c r="A3680">
        <v>100067</v>
      </c>
      <c r="B3680">
        <v>230922</v>
      </c>
      <c r="C3680" s="3">
        <v>44130.65902777778</v>
      </c>
      <c r="D3680">
        <v>3</v>
      </c>
      <c r="E3680">
        <v>2</v>
      </c>
      <c r="F3680" t="s">
        <v>26</v>
      </c>
      <c r="G3680">
        <v>1</v>
      </c>
      <c r="H3680">
        <v>59.605469999999997</v>
      </c>
      <c r="I3680">
        <v>16.82422</v>
      </c>
      <c r="J3680">
        <v>1.015625</v>
      </c>
      <c r="K3680">
        <v>94.039060000000006</v>
      </c>
      <c r="L3680" s="3">
        <v>44130.412499999999</v>
      </c>
      <c r="M3680">
        <v>17.18</v>
      </c>
      <c r="N3680" t="s">
        <v>28</v>
      </c>
      <c r="P3680">
        <f>(C3680-Key!$B$1)*24</f>
        <v>0.76666666672099382</v>
      </c>
      <c r="Q3680">
        <f>(Key!$B$2-'17.1'!C3680)*24</f>
        <v>2.1833333332906477</v>
      </c>
      <c r="R3680" s="3">
        <f>C3680-(M3680-Key!$B$5)/(24*Key!$B$6)</f>
        <v>44130.645212962962</v>
      </c>
      <c r="S3680">
        <f>M3680-Key!$B$5</f>
        <v>14.92</v>
      </c>
      <c r="T3680" s="2">
        <f t="shared" si="285"/>
        <v>44129.659722222219</v>
      </c>
      <c r="U3680" t="str">
        <f t="shared" si="286"/>
        <v>10-25-2020 15:50</v>
      </c>
      <c r="V3680">
        <f>IFERROR(IF(W3680=Z3680,VLOOKUP($U3680,[1]C8842!$G$2:$M$145,3,FALSE),0),0)</f>
        <v>0</v>
      </c>
      <c r="W3680">
        <f>VLOOKUP(RIGHT($V$1,5),Key!$A$9:$B$14,2,FALSE)</f>
        <v>10.199999999999999</v>
      </c>
      <c r="X3680">
        <f t="shared" si="289"/>
        <v>0</v>
      </c>
      <c r="Y3680">
        <f>VLOOKUP(RIGHT($X$1,5),Key!$A$9:$B$14,2,FALSE)</f>
        <v>3.7</v>
      </c>
      <c r="Z3680">
        <f t="shared" si="287"/>
        <v>10.199999999999999</v>
      </c>
      <c r="AA3680">
        <f t="shared" si="288"/>
        <v>0</v>
      </c>
    </row>
    <row r="3681" spans="1:27" x14ac:dyDescent="0.3">
      <c r="A3681">
        <v>100067</v>
      </c>
      <c r="B3681">
        <v>230922</v>
      </c>
      <c r="C3681" s="3">
        <v>44130.65902777778</v>
      </c>
      <c r="D3681">
        <v>2</v>
      </c>
      <c r="E3681">
        <v>1</v>
      </c>
      <c r="F3681" t="s">
        <v>26</v>
      </c>
      <c r="G3681">
        <v>1</v>
      </c>
      <c r="H3681">
        <v>74.253910000000005</v>
      </c>
      <c r="I3681">
        <v>15.558590000000001</v>
      </c>
      <c r="J3681">
        <v>0.76953130000000003</v>
      </c>
      <c r="K3681">
        <v>80.03125</v>
      </c>
      <c r="L3681" s="3">
        <v>44130.412499999999</v>
      </c>
      <c r="M3681">
        <v>17.18</v>
      </c>
      <c r="N3681" t="s">
        <v>28</v>
      </c>
      <c r="P3681">
        <f>(C3681-Key!$B$1)*24</f>
        <v>0.76666666672099382</v>
      </c>
      <c r="Q3681">
        <f>(Key!$B$2-'17.1'!C3681)*24</f>
        <v>2.1833333332906477</v>
      </c>
      <c r="R3681" s="3">
        <f>C3681-(M3681-Key!$B$5)/(24*Key!$B$6)</f>
        <v>44130.645212962962</v>
      </c>
      <c r="S3681">
        <f>M3681-Key!$B$5</f>
        <v>14.92</v>
      </c>
      <c r="T3681" s="2">
        <f t="shared" si="285"/>
        <v>44129.659722222219</v>
      </c>
      <c r="U3681" t="str">
        <f t="shared" si="286"/>
        <v>10-25-2020 15:50</v>
      </c>
      <c r="V3681">
        <f>IFERROR(IF(W3681=Z3681,VLOOKUP($U3681,[1]C8842!$G$2:$M$145,3,FALSE),0),0)</f>
        <v>0</v>
      </c>
      <c r="W3681">
        <f>VLOOKUP(RIGHT($V$1,5),Key!$A$9:$B$14,2,FALSE)</f>
        <v>10.199999999999999</v>
      </c>
      <c r="X3681">
        <f t="shared" si="289"/>
        <v>0</v>
      </c>
      <c r="Y3681">
        <f>VLOOKUP(RIGHT($X$1,5),Key!$A$9:$B$14,2,FALSE)</f>
        <v>3.7</v>
      </c>
      <c r="Z3681">
        <f t="shared" si="287"/>
        <v>10.199999999999999</v>
      </c>
      <c r="AA3681">
        <f t="shared" si="288"/>
        <v>0</v>
      </c>
    </row>
    <row r="3682" spans="1:27" x14ac:dyDescent="0.3">
      <c r="A3682">
        <v>100067</v>
      </c>
      <c r="B3682">
        <v>230922</v>
      </c>
      <c r="C3682" s="3">
        <v>44130.65902777778</v>
      </c>
      <c r="D3682">
        <v>3</v>
      </c>
      <c r="E3682">
        <v>2</v>
      </c>
      <c r="F3682" t="s">
        <v>26</v>
      </c>
      <c r="G3682">
        <v>1</v>
      </c>
      <c r="H3682">
        <v>70.027339999999995</v>
      </c>
      <c r="I3682">
        <v>17.75</v>
      </c>
      <c r="J3682">
        <v>0.90234380000000003</v>
      </c>
      <c r="K3682">
        <v>94.039060000000006</v>
      </c>
      <c r="L3682" s="3">
        <v>44130.412499999999</v>
      </c>
      <c r="M3682">
        <v>17.18</v>
      </c>
      <c r="N3682" t="s">
        <v>28</v>
      </c>
      <c r="P3682">
        <f>(C3682-Key!$B$1)*24</f>
        <v>0.76666666672099382</v>
      </c>
      <c r="Q3682">
        <f>(Key!$B$2-'17.1'!C3682)*24</f>
        <v>2.1833333332906477</v>
      </c>
      <c r="R3682" s="3">
        <f>C3682-(M3682-Key!$B$5)/(24*Key!$B$6)</f>
        <v>44130.645212962962</v>
      </c>
      <c r="S3682">
        <f>M3682-Key!$B$5</f>
        <v>14.92</v>
      </c>
      <c r="T3682" s="2">
        <f t="shared" si="285"/>
        <v>44129.659722222219</v>
      </c>
      <c r="U3682" t="str">
        <f t="shared" si="286"/>
        <v>10-25-2020 15:50</v>
      </c>
      <c r="V3682">
        <f>IFERROR(IF(W3682=Z3682,VLOOKUP($U3682,[1]C8842!$G$2:$M$145,3,FALSE),0),0)</f>
        <v>0</v>
      </c>
      <c r="W3682">
        <f>VLOOKUP(RIGHT($V$1,5),Key!$A$9:$B$14,2,FALSE)</f>
        <v>10.199999999999999</v>
      </c>
      <c r="X3682">
        <f t="shared" si="289"/>
        <v>0</v>
      </c>
      <c r="Y3682">
        <f>VLOOKUP(RIGHT($X$1,5),Key!$A$9:$B$14,2,FALSE)</f>
        <v>3.7</v>
      </c>
      <c r="Z3682">
        <f t="shared" si="287"/>
        <v>10.199999999999999</v>
      </c>
      <c r="AA3682">
        <f t="shared" si="288"/>
        <v>0</v>
      </c>
    </row>
    <row r="3683" spans="1:27" x14ac:dyDescent="0.3">
      <c r="A3683">
        <v>100067</v>
      </c>
      <c r="B3683">
        <v>230922</v>
      </c>
      <c r="C3683" s="3">
        <v>44130.65902777778</v>
      </c>
      <c r="D3683">
        <v>2</v>
      </c>
      <c r="E3683">
        <v>1</v>
      </c>
      <c r="F3683" t="s">
        <v>26</v>
      </c>
      <c r="G3683">
        <v>1</v>
      </c>
      <c r="H3683">
        <v>68.808589999999995</v>
      </c>
      <c r="I3683">
        <v>16.640630000000002</v>
      </c>
      <c r="J3683">
        <v>0.875</v>
      </c>
      <c r="K3683">
        <v>81.035160000000005</v>
      </c>
      <c r="L3683" s="3">
        <v>44130.412499999999</v>
      </c>
      <c r="M3683">
        <v>17.18</v>
      </c>
      <c r="N3683" t="s">
        <v>28</v>
      </c>
      <c r="P3683">
        <f>(C3683-Key!$B$1)*24</f>
        <v>0.76666666672099382</v>
      </c>
      <c r="Q3683">
        <f>(Key!$B$2-'17.1'!C3683)*24</f>
        <v>2.1833333332906477</v>
      </c>
      <c r="R3683" s="3">
        <f>C3683-(M3683-Key!$B$5)/(24*Key!$B$6)</f>
        <v>44130.645212962962</v>
      </c>
      <c r="S3683">
        <f>M3683-Key!$B$5</f>
        <v>14.92</v>
      </c>
      <c r="T3683" s="2">
        <f t="shared" si="285"/>
        <v>44129.659722222219</v>
      </c>
      <c r="U3683" t="str">
        <f t="shared" si="286"/>
        <v>10-25-2020 15:50</v>
      </c>
      <c r="V3683">
        <f>IFERROR(IF(W3683=Z3683,VLOOKUP($U3683,[1]C8842!$G$2:$M$145,3,FALSE),0),0)</f>
        <v>0</v>
      </c>
      <c r="W3683">
        <f>VLOOKUP(RIGHT($V$1,5),Key!$A$9:$B$14,2,FALSE)</f>
        <v>10.199999999999999</v>
      </c>
      <c r="X3683">
        <f t="shared" si="289"/>
        <v>0</v>
      </c>
      <c r="Y3683">
        <f>VLOOKUP(RIGHT($X$1,5),Key!$A$9:$B$14,2,FALSE)</f>
        <v>3.7</v>
      </c>
      <c r="Z3683">
        <f t="shared" si="287"/>
        <v>10.199999999999999</v>
      </c>
      <c r="AA3683">
        <f t="shared" si="288"/>
        <v>0</v>
      </c>
    </row>
    <row r="3684" spans="1:27" x14ac:dyDescent="0.3">
      <c r="A3684">
        <v>100067</v>
      </c>
      <c r="B3684">
        <v>230922</v>
      </c>
      <c r="C3684" s="3">
        <v>44130.65902777778</v>
      </c>
      <c r="D3684">
        <v>3</v>
      </c>
      <c r="E3684">
        <v>2</v>
      </c>
      <c r="F3684" t="s">
        <v>26</v>
      </c>
      <c r="G3684">
        <v>1</v>
      </c>
      <c r="H3684">
        <v>63.171880000000002</v>
      </c>
      <c r="I3684">
        <v>16.1875</v>
      </c>
      <c r="J3684">
        <v>0.93359380000000003</v>
      </c>
      <c r="K3684">
        <v>93.039060000000006</v>
      </c>
      <c r="L3684" s="3">
        <v>44130.412499999999</v>
      </c>
      <c r="M3684">
        <v>17.18</v>
      </c>
      <c r="N3684" t="s">
        <v>28</v>
      </c>
      <c r="P3684">
        <f>(C3684-Key!$B$1)*24</f>
        <v>0.76666666672099382</v>
      </c>
      <c r="Q3684">
        <f>(Key!$B$2-'17.1'!C3684)*24</f>
        <v>2.1833333332906477</v>
      </c>
      <c r="R3684" s="3">
        <f>C3684-(M3684-Key!$B$5)/(24*Key!$B$6)</f>
        <v>44130.645212962962</v>
      </c>
      <c r="S3684">
        <f>M3684-Key!$B$5</f>
        <v>14.92</v>
      </c>
      <c r="T3684" s="2">
        <f t="shared" si="285"/>
        <v>44129.659722222219</v>
      </c>
      <c r="U3684" t="str">
        <f t="shared" si="286"/>
        <v>10-25-2020 15:50</v>
      </c>
      <c r="V3684">
        <f>IFERROR(IF(W3684=Z3684,VLOOKUP($U3684,[1]C8842!$G$2:$M$145,3,FALSE),0),0)</f>
        <v>0</v>
      </c>
      <c r="W3684">
        <f>VLOOKUP(RIGHT($V$1,5),Key!$A$9:$B$14,2,FALSE)</f>
        <v>10.199999999999999</v>
      </c>
      <c r="X3684">
        <f t="shared" si="289"/>
        <v>0</v>
      </c>
      <c r="Y3684">
        <f>VLOOKUP(RIGHT($X$1,5),Key!$A$9:$B$14,2,FALSE)</f>
        <v>3.7</v>
      </c>
      <c r="Z3684">
        <f t="shared" si="287"/>
        <v>10.199999999999999</v>
      </c>
      <c r="AA3684">
        <f t="shared" si="288"/>
        <v>0</v>
      </c>
    </row>
    <row r="3685" spans="1:27" x14ac:dyDescent="0.3">
      <c r="A3685">
        <v>100067</v>
      </c>
      <c r="B3685">
        <v>230922</v>
      </c>
      <c r="C3685" s="3">
        <v>44130.65902777778</v>
      </c>
      <c r="D3685">
        <v>3</v>
      </c>
      <c r="E3685">
        <v>2</v>
      </c>
      <c r="F3685" t="s">
        <v>26</v>
      </c>
      <c r="G3685">
        <v>3</v>
      </c>
      <c r="H3685">
        <v>62.742190000000001</v>
      </c>
      <c r="I3685">
        <v>34.8125</v>
      </c>
      <c r="J3685">
        <v>1.730469</v>
      </c>
      <c r="K3685">
        <v>92.039060000000006</v>
      </c>
      <c r="L3685" s="3">
        <v>44130.412499999999</v>
      </c>
      <c r="M3685">
        <v>17.18</v>
      </c>
      <c r="N3685" t="s">
        <v>28</v>
      </c>
      <c r="P3685">
        <f>(C3685-Key!$B$1)*24</f>
        <v>0.76666666672099382</v>
      </c>
      <c r="Q3685">
        <f>(Key!$B$2-'17.1'!C3685)*24</f>
        <v>2.1833333332906477</v>
      </c>
      <c r="R3685" s="3">
        <f>C3685-(M3685-Key!$B$5)/(24*Key!$B$6)</f>
        <v>44130.645212962962</v>
      </c>
      <c r="S3685">
        <f>M3685-Key!$B$5</f>
        <v>14.92</v>
      </c>
      <c r="T3685" s="2">
        <f t="shared" si="285"/>
        <v>44129.659722222219</v>
      </c>
      <c r="U3685" t="str">
        <f t="shared" si="286"/>
        <v>10-25-2020 15:50</v>
      </c>
      <c r="V3685">
        <f>IFERROR(IF(W3685=Z3685,VLOOKUP($U3685,[1]C8842!$G$2:$M$145,3,FALSE),0),0)</f>
        <v>0</v>
      </c>
      <c r="W3685">
        <f>VLOOKUP(RIGHT($V$1,5),Key!$A$9:$B$14,2,FALSE)</f>
        <v>10.199999999999999</v>
      </c>
      <c r="X3685">
        <f t="shared" si="289"/>
        <v>0</v>
      </c>
      <c r="Y3685">
        <f>VLOOKUP(RIGHT($X$1,5),Key!$A$9:$B$14,2,FALSE)</f>
        <v>3.7</v>
      </c>
      <c r="Z3685">
        <f t="shared" si="287"/>
        <v>10.199999999999999</v>
      </c>
      <c r="AA3685">
        <f t="shared" si="288"/>
        <v>0</v>
      </c>
    </row>
    <row r="3686" spans="1:27" x14ac:dyDescent="0.3">
      <c r="A3686">
        <v>100067</v>
      </c>
      <c r="B3686">
        <v>230922</v>
      </c>
      <c r="C3686" s="3">
        <v>44130.65902777778</v>
      </c>
      <c r="D3686">
        <v>3</v>
      </c>
      <c r="E3686">
        <v>2</v>
      </c>
      <c r="F3686" t="s">
        <v>26</v>
      </c>
      <c r="G3686">
        <v>1</v>
      </c>
      <c r="H3686">
        <v>64.1875</v>
      </c>
      <c r="I3686">
        <v>16.285160000000001</v>
      </c>
      <c r="J3686">
        <v>0.921875</v>
      </c>
      <c r="K3686">
        <v>93.039060000000006</v>
      </c>
      <c r="L3686" s="3">
        <v>44130.412499999999</v>
      </c>
      <c r="M3686">
        <v>17.18</v>
      </c>
      <c r="N3686" t="s">
        <v>28</v>
      </c>
      <c r="P3686">
        <f>(C3686-Key!$B$1)*24</f>
        <v>0.76666666672099382</v>
      </c>
      <c r="Q3686">
        <f>(Key!$B$2-'17.1'!C3686)*24</f>
        <v>2.1833333332906477</v>
      </c>
      <c r="R3686" s="3">
        <f>C3686-(M3686-Key!$B$5)/(24*Key!$B$6)</f>
        <v>44130.645212962962</v>
      </c>
      <c r="S3686">
        <f>M3686-Key!$B$5</f>
        <v>14.92</v>
      </c>
      <c r="T3686" s="2">
        <f t="shared" si="285"/>
        <v>44129.659722222219</v>
      </c>
      <c r="U3686" t="str">
        <f t="shared" si="286"/>
        <v>10-25-2020 15:50</v>
      </c>
      <c r="V3686">
        <f>IFERROR(IF(W3686=Z3686,VLOOKUP($U3686,[1]C8842!$G$2:$M$145,3,FALSE),0),0)</f>
        <v>0</v>
      </c>
      <c r="W3686">
        <f>VLOOKUP(RIGHT($V$1,5),Key!$A$9:$B$14,2,FALSE)</f>
        <v>10.199999999999999</v>
      </c>
      <c r="X3686">
        <f t="shared" si="289"/>
        <v>0</v>
      </c>
      <c r="Y3686">
        <f>VLOOKUP(RIGHT($X$1,5),Key!$A$9:$B$14,2,FALSE)</f>
        <v>3.7</v>
      </c>
      <c r="Z3686">
        <f t="shared" si="287"/>
        <v>10.199999999999999</v>
      </c>
      <c r="AA3686">
        <f t="shared" si="288"/>
        <v>0</v>
      </c>
    </row>
    <row r="3687" spans="1:27" x14ac:dyDescent="0.3">
      <c r="A3687">
        <v>100067</v>
      </c>
      <c r="B3687">
        <v>230922</v>
      </c>
      <c r="C3687" s="3">
        <v>44130.65902777778</v>
      </c>
      <c r="D3687">
        <v>0</v>
      </c>
      <c r="E3687">
        <v>2</v>
      </c>
      <c r="F3687" t="s">
        <v>25</v>
      </c>
      <c r="G3687">
        <v>1</v>
      </c>
      <c r="H3687">
        <v>64.28125</v>
      </c>
      <c r="I3687">
        <v>14.04297</v>
      </c>
      <c r="J3687">
        <v>0.828125</v>
      </c>
      <c r="K3687">
        <v>48.019530000000003</v>
      </c>
      <c r="L3687" s="3">
        <v>44130.412499999999</v>
      </c>
      <c r="M3687">
        <v>17.18</v>
      </c>
      <c r="N3687" t="s">
        <v>28</v>
      </c>
      <c r="P3687">
        <f>(C3687-Key!$B$1)*24</f>
        <v>0.76666666672099382</v>
      </c>
      <c r="Q3687">
        <f>(Key!$B$2-'17.1'!C3687)*24</f>
        <v>2.1833333332906477</v>
      </c>
      <c r="R3687" s="3">
        <f>C3687-(M3687-Key!$B$5)/(24*Key!$B$6)</f>
        <v>44130.645212962962</v>
      </c>
      <c r="S3687">
        <f>M3687-Key!$B$5</f>
        <v>14.92</v>
      </c>
      <c r="T3687" s="2">
        <f t="shared" si="285"/>
        <v>44129.659722222219</v>
      </c>
      <c r="U3687" t="str">
        <f t="shared" si="286"/>
        <v>10-25-2020 15:50</v>
      </c>
      <c r="V3687">
        <f>IFERROR(IF(W3687=Z3687,VLOOKUP($U3687,[1]C8842!$G$2:$M$145,3,FALSE),0),0)</f>
        <v>0</v>
      </c>
      <c r="W3687">
        <f>VLOOKUP(RIGHT($V$1,5),Key!$A$9:$B$14,2,FALSE)</f>
        <v>10.199999999999999</v>
      </c>
      <c r="X3687">
        <f t="shared" si="289"/>
        <v>0</v>
      </c>
      <c r="Y3687">
        <f>VLOOKUP(RIGHT($X$1,5),Key!$A$9:$B$14,2,FALSE)</f>
        <v>3.7</v>
      </c>
      <c r="Z3687">
        <f t="shared" si="287"/>
        <v>10.199999999999999</v>
      </c>
      <c r="AA3687">
        <f t="shared" si="288"/>
        <v>0</v>
      </c>
    </row>
    <row r="3688" spans="1:27" x14ac:dyDescent="0.3">
      <c r="A3688">
        <v>100067</v>
      </c>
      <c r="B3688">
        <v>230922</v>
      </c>
      <c r="C3688" s="3">
        <v>44130.65902777778</v>
      </c>
      <c r="D3688">
        <v>3</v>
      </c>
      <c r="E3688">
        <v>2</v>
      </c>
      <c r="F3688" t="s">
        <v>26</v>
      </c>
      <c r="G3688">
        <v>1</v>
      </c>
      <c r="H3688">
        <v>68.324219999999997</v>
      </c>
      <c r="I3688">
        <v>19.48828</v>
      </c>
      <c r="J3688">
        <v>0.9921875</v>
      </c>
      <c r="K3688">
        <v>94.039060000000006</v>
      </c>
      <c r="L3688" s="3">
        <v>44130.412499999999</v>
      </c>
      <c r="M3688">
        <v>17.18</v>
      </c>
      <c r="N3688" t="s">
        <v>28</v>
      </c>
      <c r="P3688">
        <f>(C3688-Key!$B$1)*24</f>
        <v>0.76666666672099382</v>
      </c>
      <c r="Q3688">
        <f>(Key!$B$2-'17.1'!C3688)*24</f>
        <v>2.1833333332906477</v>
      </c>
      <c r="R3688" s="3">
        <f>C3688-(M3688-Key!$B$5)/(24*Key!$B$6)</f>
        <v>44130.645212962962</v>
      </c>
      <c r="S3688">
        <f>M3688-Key!$B$5</f>
        <v>14.92</v>
      </c>
      <c r="T3688" s="2">
        <f t="shared" si="285"/>
        <v>44129.659722222219</v>
      </c>
      <c r="U3688" t="str">
        <f t="shared" si="286"/>
        <v>10-25-2020 15:50</v>
      </c>
      <c r="V3688">
        <f>IFERROR(IF(W3688=Z3688,VLOOKUP($U3688,[1]C8842!$G$2:$M$145,3,FALSE),0),0)</f>
        <v>0</v>
      </c>
      <c r="W3688">
        <f>VLOOKUP(RIGHT($V$1,5),Key!$A$9:$B$14,2,FALSE)</f>
        <v>10.199999999999999</v>
      </c>
      <c r="X3688">
        <f t="shared" si="289"/>
        <v>0</v>
      </c>
      <c r="Y3688">
        <f>VLOOKUP(RIGHT($X$1,5),Key!$A$9:$B$14,2,FALSE)</f>
        <v>3.7</v>
      </c>
      <c r="Z3688">
        <f t="shared" si="287"/>
        <v>10.199999999999999</v>
      </c>
      <c r="AA3688">
        <f t="shared" si="288"/>
        <v>0</v>
      </c>
    </row>
    <row r="3689" spans="1:27" x14ac:dyDescent="0.3">
      <c r="A3689">
        <v>100067</v>
      </c>
      <c r="B3689">
        <v>230922</v>
      </c>
      <c r="C3689" s="3">
        <v>44130.65902777778</v>
      </c>
      <c r="D3689">
        <v>0</v>
      </c>
      <c r="E3689">
        <v>2</v>
      </c>
      <c r="F3689" t="s">
        <v>25</v>
      </c>
      <c r="G3689">
        <v>3</v>
      </c>
      <c r="H3689">
        <v>62.285159999999998</v>
      </c>
      <c r="I3689">
        <v>33.757809999999999</v>
      </c>
      <c r="J3689">
        <v>1.6953130000000001</v>
      </c>
      <c r="K3689">
        <v>47.019530000000003</v>
      </c>
      <c r="L3689" s="3">
        <v>44130.412499999999</v>
      </c>
      <c r="M3689">
        <v>17.18</v>
      </c>
      <c r="N3689" t="s">
        <v>28</v>
      </c>
      <c r="P3689">
        <f>(C3689-Key!$B$1)*24</f>
        <v>0.76666666672099382</v>
      </c>
      <c r="Q3689">
        <f>(Key!$B$2-'17.1'!C3689)*24</f>
        <v>2.1833333332906477</v>
      </c>
      <c r="R3689" s="3">
        <f>C3689-(M3689-Key!$B$5)/(24*Key!$B$6)</f>
        <v>44130.645212962962</v>
      </c>
      <c r="S3689">
        <f>M3689-Key!$B$5</f>
        <v>14.92</v>
      </c>
      <c r="T3689" s="2">
        <f t="shared" si="285"/>
        <v>44129.659722222219</v>
      </c>
      <c r="U3689" t="str">
        <f t="shared" si="286"/>
        <v>10-25-2020 15:50</v>
      </c>
      <c r="V3689">
        <f>IFERROR(IF(W3689=Z3689,VLOOKUP($U3689,[1]C8842!$G$2:$M$145,3,FALSE),0),0)</f>
        <v>0</v>
      </c>
      <c r="W3689">
        <f>VLOOKUP(RIGHT($V$1,5),Key!$A$9:$B$14,2,FALSE)</f>
        <v>10.199999999999999</v>
      </c>
      <c r="X3689">
        <f t="shared" si="289"/>
        <v>0</v>
      </c>
      <c r="Y3689">
        <f>VLOOKUP(RIGHT($X$1,5),Key!$A$9:$B$14,2,FALSE)</f>
        <v>3.7</v>
      </c>
      <c r="Z3689">
        <f t="shared" si="287"/>
        <v>10.199999999999999</v>
      </c>
      <c r="AA3689">
        <f t="shared" si="288"/>
        <v>0</v>
      </c>
    </row>
    <row r="3690" spans="1:27" x14ac:dyDescent="0.3">
      <c r="A3690">
        <v>100067</v>
      </c>
      <c r="B3690">
        <v>230922</v>
      </c>
      <c r="C3690" s="3">
        <v>44130.65902777778</v>
      </c>
      <c r="D3690">
        <v>3</v>
      </c>
      <c r="E3690">
        <v>2</v>
      </c>
      <c r="F3690" t="s">
        <v>26</v>
      </c>
      <c r="G3690">
        <v>1</v>
      </c>
      <c r="H3690">
        <v>66.339839999999995</v>
      </c>
      <c r="I3690">
        <v>15.94922</v>
      </c>
      <c r="J3690">
        <v>0.87890630000000003</v>
      </c>
      <c r="K3690">
        <v>94.039060000000006</v>
      </c>
      <c r="L3690" s="3">
        <v>44130.412499999999</v>
      </c>
      <c r="M3690">
        <v>17.18</v>
      </c>
      <c r="N3690" t="s">
        <v>28</v>
      </c>
      <c r="P3690">
        <f>(C3690-Key!$B$1)*24</f>
        <v>0.76666666672099382</v>
      </c>
      <c r="Q3690">
        <f>(Key!$B$2-'17.1'!C3690)*24</f>
        <v>2.1833333332906477</v>
      </c>
      <c r="R3690" s="3">
        <f>C3690-(M3690-Key!$B$5)/(24*Key!$B$6)</f>
        <v>44130.645212962962</v>
      </c>
      <c r="S3690">
        <f>M3690-Key!$B$5</f>
        <v>14.92</v>
      </c>
      <c r="T3690" s="2">
        <f t="shared" si="285"/>
        <v>44129.659722222219</v>
      </c>
      <c r="U3690" t="str">
        <f t="shared" si="286"/>
        <v>10-25-2020 15:50</v>
      </c>
      <c r="V3690">
        <f>IFERROR(IF(W3690=Z3690,VLOOKUP($U3690,[1]C8842!$G$2:$M$145,3,FALSE),0),0)</f>
        <v>0</v>
      </c>
      <c r="W3690">
        <f>VLOOKUP(RIGHT($V$1,5),Key!$A$9:$B$14,2,FALSE)</f>
        <v>10.199999999999999</v>
      </c>
      <c r="X3690">
        <f t="shared" si="289"/>
        <v>0</v>
      </c>
      <c r="Y3690">
        <f>VLOOKUP(RIGHT($X$1,5),Key!$A$9:$B$14,2,FALSE)</f>
        <v>3.7</v>
      </c>
      <c r="Z3690">
        <f t="shared" si="287"/>
        <v>10.199999999999999</v>
      </c>
      <c r="AA3690">
        <f t="shared" si="288"/>
        <v>0</v>
      </c>
    </row>
    <row r="3691" spans="1:27" x14ac:dyDescent="0.3">
      <c r="A3691">
        <v>100067</v>
      </c>
      <c r="B3691">
        <v>230922</v>
      </c>
      <c r="C3691" s="3">
        <v>44130.659722222219</v>
      </c>
      <c r="D3691">
        <v>0</v>
      </c>
      <c r="E3691">
        <v>2</v>
      </c>
      <c r="F3691" t="s">
        <v>25</v>
      </c>
      <c r="G3691">
        <v>1</v>
      </c>
      <c r="H3691">
        <v>63.011719999999997</v>
      </c>
      <c r="I3691">
        <v>14.70703</v>
      </c>
      <c r="J3691">
        <v>0.875</v>
      </c>
      <c r="K3691">
        <v>46.019530000000003</v>
      </c>
      <c r="L3691" s="3">
        <v>44130.412499999999</v>
      </c>
      <c r="M3691">
        <v>17.18</v>
      </c>
      <c r="N3691" t="s">
        <v>28</v>
      </c>
      <c r="P3691">
        <f>(C3691-Key!$B$1)*24</f>
        <v>0.78333333326736465</v>
      </c>
      <c r="Q3691">
        <f>(Key!$B$2-'17.1'!C3691)*24</f>
        <v>2.1666666667442769</v>
      </c>
      <c r="R3691" s="3">
        <f>C3691-(M3691-Key!$B$5)/(24*Key!$B$6)</f>
        <v>44130.645907407401</v>
      </c>
      <c r="S3691">
        <f>M3691-Key!$B$5</f>
        <v>14.92</v>
      </c>
      <c r="T3691" s="2">
        <f t="shared" si="285"/>
        <v>44129.659722222219</v>
      </c>
      <c r="U3691" t="str">
        <f t="shared" si="286"/>
        <v>10-25-2020 15:50</v>
      </c>
      <c r="V3691">
        <f>IFERROR(IF(W3691=Z3691,VLOOKUP($U3691,[1]C8842!$G$2:$M$145,3,FALSE),0),0)</f>
        <v>0</v>
      </c>
      <c r="W3691">
        <f>VLOOKUP(RIGHT($V$1,5),Key!$A$9:$B$14,2,FALSE)</f>
        <v>10.199999999999999</v>
      </c>
      <c r="X3691">
        <f t="shared" si="289"/>
        <v>0</v>
      </c>
      <c r="Y3691">
        <f>VLOOKUP(RIGHT($X$1,5),Key!$A$9:$B$14,2,FALSE)</f>
        <v>3.7</v>
      </c>
      <c r="Z3691">
        <f t="shared" si="287"/>
        <v>10.199999999999999</v>
      </c>
      <c r="AA3691">
        <f t="shared" si="288"/>
        <v>0</v>
      </c>
    </row>
    <row r="3692" spans="1:27" x14ac:dyDescent="0.3">
      <c r="A3692">
        <v>100067</v>
      </c>
      <c r="B3692">
        <v>230922</v>
      </c>
      <c r="C3692" s="3">
        <v>44130.659722222219</v>
      </c>
      <c r="D3692">
        <v>1</v>
      </c>
      <c r="E3692">
        <v>1</v>
      </c>
      <c r="F3692" t="s">
        <v>25</v>
      </c>
      <c r="G3692">
        <v>1</v>
      </c>
      <c r="H3692">
        <v>70.398439999999994</v>
      </c>
      <c r="I3692">
        <v>19.203130000000002</v>
      </c>
      <c r="J3692">
        <v>0.94921880000000003</v>
      </c>
      <c r="K3692">
        <v>58.023440000000001</v>
      </c>
      <c r="L3692" s="3">
        <v>44130.412499999999</v>
      </c>
      <c r="M3692">
        <v>17.18</v>
      </c>
      <c r="N3692" t="s">
        <v>28</v>
      </c>
      <c r="P3692">
        <f>(C3692-Key!$B$1)*24</f>
        <v>0.78333333326736465</v>
      </c>
      <c r="Q3692">
        <f>(Key!$B$2-'17.1'!C3692)*24</f>
        <v>2.1666666667442769</v>
      </c>
      <c r="R3692" s="3">
        <f>C3692-(M3692-Key!$B$5)/(24*Key!$B$6)</f>
        <v>44130.645907407401</v>
      </c>
      <c r="S3692">
        <f>M3692-Key!$B$5</f>
        <v>14.92</v>
      </c>
      <c r="T3692" s="2">
        <f t="shared" si="285"/>
        <v>44129.659722222219</v>
      </c>
      <c r="U3692" t="str">
        <f t="shared" si="286"/>
        <v>10-25-2020 15:50</v>
      </c>
      <c r="V3692">
        <f>IFERROR(IF(W3692=Z3692,VLOOKUP($U3692,[1]C8842!$G$2:$M$145,3,FALSE),0),0)</f>
        <v>0</v>
      </c>
      <c r="W3692">
        <f>VLOOKUP(RIGHT($V$1,5),Key!$A$9:$B$14,2,FALSE)</f>
        <v>10.199999999999999</v>
      </c>
      <c r="X3692">
        <f t="shared" si="289"/>
        <v>0</v>
      </c>
      <c r="Y3692">
        <f>VLOOKUP(RIGHT($X$1,5),Key!$A$9:$B$14,2,FALSE)</f>
        <v>3.7</v>
      </c>
      <c r="Z3692">
        <f t="shared" si="287"/>
        <v>10.199999999999999</v>
      </c>
      <c r="AA3692">
        <f t="shared" si="288"/>
        <v>0</v>
      </c>
    </row>
    <row r="3693" spans="1:27" x14ac:dyDescent="0.3">
      <c r="A3693">
        <v>100067</v>
      </c>
      <c r="B3693">
        <v>230922</v>
      </c>
      <c r="C3693" s="3">
        <v>44130.659722222219</v>
      </c>
      <c r="D3693">
        <v>0</v>
      </c>
      <c r="E3693">
        <v>2</v>
      </c>
      <c r="F3693" t="s">
        <v>25</v>
      </c>
      <c r="G3693">
        <v>1</v>
      </c>
      <c r="H3693">
        <v>60.839840000000002</v>
      </c>
      <c r="I3693">
        <v>14.90625</v>
      </c>
      <c r="J3693">
        <v>0.9140625</v>
      </c>
      <c r="K3693">
        <v>48.019530000000003</v>
      </c>
      <c r="L3693" s="3">
        <v>44130.412499999999</v>
      </c>
      <c r="M3693">
        <v>17.18</v>
      </c>
      <c r="N3693" t="s">
        <v>28</v>
      </c>
      <c r="P3693">
        <f>(C3693-Key!$B$1)*24</f>
        <v>0.78333333326736465</v>
      </c>
      <c r="Q3693">
        <f>(Key!$B$2-'17.1'!C3693)*24</f>
        <v>2.1666666667442769</v>
      </c>
      <c r="R3693" s="3">
        <f>C3693-(M3693-Key!$B$5)/(24*Key!$B$6)</f>
        <v>44130.645907407401</v>
      </c>
      <c r="S3693">
        <f>M3693-Key!$B$5</f>
        <v>14.92</v>
      </c>
      <c r="T3693" s="2">
        <f t="shared" si="285"/>
        <v>44129.659722222219</v>
      </c>
      <c r="U3693" t="str">
        <f t="shared" si="286"/>
        <v>10-25-2020 15:50</v>
      </c>
      <c r="V3693">
        <f>IFERROR(IF(W3693=Z3693,VLOOKUP($U3693,[1]C8842!$G$2:$M$145,3,FALSE),0),0)</f>
        <v>0</v>
      </c>
      <c r="W3693">
        <f>VLOOKUP(RIGHT($V$1,5),Key!$A$9:$B$14,2,FALSE)</f>
        <v>10.199999999999999</v>
      </c>
      <c r="X3693">
        <f t="shared" si="289"/>
        <v>0</v>
      </c>
      <c r="Y3693">
        <f>VLOOKUP(RIGHT($X$1,5),Key!$A$9:$B$14,2,FALSE)</f>
        <v>3.7</v>
      </c>
      <c r="Z3693">
        <f t="shared" si="287"/>
        <v>10.199999999999999</v>
      </c>
      <c r="AA3693">
        <f t="shared" si="288"/>
        <v>0</v>
      </c>
    </row>
    <row r="3694" spans="1:27" x14ac:dyDescent="0.3">
      <c r="A3694">
        <v>100067</v>
      </c>
      <c r="B3694">
        <v>230922</v>
      </c>
      <c r="C3694" s="3">
        <v>44130.659722222219</v>
      </c>
      <c r="D3694">
        <v>1</v>
      </c>
      <c r="E3694">
        <v>1</v>
      </c>
      <c r="F3694" t="s">
        <v>25</v>
      </c>
      <c r="G3694">
        <v>1</v>
      </c>
      <c r="H3694">
        <v>53.886719999999997</v>
      </c>
      <c r="I3694">
        <v>18.335940000000001</v>
      </c>
      <c r="J3694">
        <v>1.199219</v>
      </c>
      <c r="K3694">
        <v>58.023440000000001</v>
      </c>
      <c r="L3694" s="3">
        <v>44130.412499999999</v>
      </c>
      <c r="M3694">
        <v>17.18</v>
      </c>
      <c r="N3694" t="s">
        <v>28</v>
      </c>
      <c r="P3694">
        <f>(C3694-Key!$B$1)*24</f>
        <v>0.78333333326736465</v>
      </c>
      <c r="Q3694">
        <f>(Key!$B$2-'17.1'!C3694)*24</f>
        <v>2.1666666667442769</v>
      </c>
      <c r="R3694" s="3">
        <f>C3694-(M3694-Key!$B$5)/(24*Key!$B$6)</f>
        <v>44130.645907407401</v>
      </c>
      <c r="S3694">
        <f>M3694-Key!$B$5</f>
        <v>14.92</v>
      </c>
      <c r="T3694" s="2">
        <f t="shared" si="285"/>
        <v>44129.659722222219</v>
      </c>
      <c r="U3694" t="str">
        <f t="shared" si="286"/>
        <v>10-25-2020 15:50</v>
      </c>
      <c r="V3694">
        <f>IFERROR(IF(W3694=Z3694,VLOOKUP($U3694,[1]C8842!$G$2:$M$145,3,FALSE),0),0)</f>
        <v>0</v>
      </c>
      <c r="W3694">
        <f>VLOOKUP(RIGHT($V$1,5),Key!$A$9:$B$14,2,FALSE)</f>
        <v>10.199999999999999</v>
      </c>
      <c r="X3694">
        <f t="shared" si="289"/>
        <v>0</v>
      </c>
      <c r="Y3694">
        <f>VLOOKUP(RIGHT($X$1,5),Key!$A$9:$B$14,2,FALSE)</f>
        <v>3.7</v>
      </c>
      <c r="Z3694">
        <f t="shared" si="287"/>
        <v>10.199999999999999</v>
      </c>
      <c r="AA3694">
        <f t="shared" si="288"/>
        <v>0</v>
      </c>
    </row>
    <row r="3695" spans="1:27" x14ac:dyDescent="0.3">
      <c r="A3695">
        <v>100067</v>
      </c>
      <c r="B3695">
        <v>230922</v>
      </c>
      <c r="C3695" s="3">
        <v>44130.659722222219</v>
      </c>
      <c r="D3695">
        <v>0</v>
      </c>
      <c r="E3695">
        <v>2</v>
      </c>
      <c r="F3695" t="s">
        <v>25</v>
      </c>
      <c r="G3695">
        <v>1</v>
      </c>
      <c r="H3695">
        <v>59.390630000000002</v>
      </c>
      <c r="I3695">
        <v>15.38672</v>
      </c>
      <c r="J3695">
        <v>0.95703130000000003</v>
      </c>
      <c r="K3695">
        <v>48.019530000000003</v>
      </c>
      <c r="L3695" s="3">
        <v>44130.412499999999</v>
      </c>
      <c r="M3695">
        <v>17.18</v>
      </c>
      <c r="N3695" t="s">
        <v>28</v>
      </c>
      <c r="P3695">
        <f>(C3695-Key!$B$1)*24</f>
        <v>0.78333333326736465</v>
      </c>
      <c r="Q3695">
        <f>(Key!$B$2-'17.1'!C3695)*24</f>
        <v>2.1666666667442769</v>
      </c>
      <c r="R3695" s="3">
        <f>C3695-(M3695-Key!$B$5)/(24*Key!$B$6)</f>
        <v>44130.645907407401</v>
      </c>
      <c r="S3695">
        <f>M3695-Key!$B$5</f>
        <v>14.92</v>
      </c>
      <c r="T3695" s="2">
        <f t="shared" si="285"/>
        <v>44129.659722222219</v>
      </c>
      <c r="U3695" t="str">
        <f t="shared" si="286"/>
        <v>10-25-2020 15:50</v>
      </c>
      <c r="V3695">
        <f>IFERROR(IF(W3695=Z3695,VLOOKUP($U3695,[1]C8842!$G$2:$M$145,3,FALSE),0),0)</f>
        <v>0</v>
      </c>
      <c r="W3695">
        <f>VLOOKUP(RIGHT($V$1,5),Key!$A$9:$B$14,2,FALSE)</f>
        <v>10.199999999999999</v>
      </c>
      <c r="X3695">
        <f t="shared" si="289"/>
        <v>0</v>
      </c>
      <c r="Y3695">
        <f>VLOOKUP(RIGHT($X$1,5),Key!$A$9:$B$14,2,FALSE)</f>
        <v>3.7</v>
      </c>
      <c r="Z3695">
        <f t="shared" si="287"/>
        <v>10.199999999999999</v>
      </c>
      <c r="AA3695">
        <f t="shared" si="288"/>
        <v>0</v>
      </c>
    </row>
    <row r="3696" spans="1:27" x14ac:dyDescent="0.3">
      <c r="A3696">
        <v>100067</v>
      </c>
      <c r="B3696">
        <v>230922</v>
      </c>
      <c r="C3696" s="3">
        <v>44130.659722222219</v>
      </c>
      <c r="D3696">
        <v>3</v>
      </c>
      <c r="E3696">
        <v>2</v>
      </c>
      <c r="F3696" t="s">
        <v>26</v>
      </c>
      <c r="G3696">
        <v>1</v>
      </c>
      <c r="H3696">
        <v>65.085939999999994</v>
      </c>
      <c r="I3696">
        <v>18.898440000000001</v>
      </c>
      <c r="J3696">
        <v>1.015625</v>
      </c>
      <c r="K3696">
        <v>95.039060000000006</v>
      </c>
      <c r="L3696" s="3">
        <v>44130.412499999999</v>
      </c>
      <c r="M3696">
        <v>17.18</v>
      </c>
      <c r="N3696" t="s">
        <v>28</v>
      </c>
      <c r="P3696">
        <f>(C3696-Key!$B$1)*24</f>
        <v>0.78333333326736465</v>
      </c>
      <c r="Q3696">
        <f>(Key!$B$2-'17.1'!C3696)*24</f>
        <v>2.1666666667442769</v>
      </c>
      <c r="R3696" s="3">
        <f>C3696-(M3696-Key!$B$5)/(24*Key!$B$6)</f>
        <v>44130.645907407401</v>
      </c>
      <c r="S3696">
        <f>M3696-Key!$B$5</f>
        <v>14.92</v>
      </c>
      <c r="T3696" s="2">
        <f t="shared" si="285"/>
        <v>44129.659722222219</v>
      </c>
      <c r="U3696" t="str">
        <f t="shared" si="286"/>
        <v>10-25-2020 15:50</v>
      </c>
      <c r="V3696">
        <f>IFERROR(IF(W3696=Z3696,VLOOKUP($U3696,[1]C8842!$G$2:$M$145,3,FALSE),0),0)</f>
        <v>0</v>
      </c>
      <c r="W3696">
        <f>VLOOKUP(RIGHT($V$1,5),Key!$A$9:$B$14,2,FALSE)</f>
        <v>10.199999999999999</v>
      </c>
      <c r="X3696">
        <f t="shared" si="289"/>
        <v>0</v>
      </c>
      <c r="Y3696">
        <f>VLOOKUP(RIGHT($X$1,5),Key!$A$9:$B$14,2,FALSE)</f>
        <v>3.7</v>
      </c>
      <c r="Z3696">
        <f t="shared" si="287"/>
        <v>10.199999999999999</v>
      </c>
      <c r="AA3696">
        <f t="shared" si="288"/>
        <v>0</v>
      </c>
    </row>
    <row r="3697" spans="1:27" x14ac:dyDescent="0.3">
      <c r="A3697">
        <v>100067</v>
      </c>
      <c r="B3697">
        <v>230922</v>
      </c>
      <c r="C3697" s="3">
        <v>44130.659722222219</v>
      </c>
      <c r="D3697">
        <v>0</v>
      </c>
      <c r="E3697">
        <v>2</v>
      </c>
      <c r="F3697" t="s">
        <v>25</v>
      </c>
      <c r="G3697">
        <v>1</v>
      </c>
      <c r="H3697">
        <v>55.121090000000002</v>
      </c>
      <c r="I3697">
        <v>15.625</v>
      </c>
      <c r="J3697">
        <v>1.042969</v>
      </c>
      <c r="K3697">
        <v>46.019530000000003</v>
      </c>
      <c r="L3697" s="3">
        <v>44130.412499999999</v>
      </c>
      <c r="M3697">
        <v>17.18</v>
      </c>
      <c r="N3697" t="s">
        <v>28</v>
      </c>
      <c r="P3697">
        <f>(C3697-Key!$B$1)*24</f>
        <v>0.78333333326736465</v>
      </c>
      <c r="Q3697">
        <f>(Key!$B$2-'17.1'!C3697)*24</f>
        <v>2.1666666667442769</v>
      </c>
      <c r="R3697" s="3">
        <f>C3697-(M3697-Key!$B$5)/(24*Key!$B$6)</f>
        <v>44130.645907407401</v>
      </c>
      <c r="S3697">
        <f>M3697-Key!$B$5</f>
        <v>14.92</v>
      </c>
      <c r="T3697" s="2">
        <f t="shared" si="285"/>
        <v>44129.659722222219</v>
      </c>
      <c r="U3697" t="str">
        <f t="shared" si="286"/>
        <v>10-25-2020 15:50</v>
      </c>
      <c r="V3697">
        <f>IFERROR(IF(W3697=Z3697,VLOOKUP($U3697,[1]C8842!$G$2:$M$145,3,FALSE),0),0)</f>
        <v>0</v>
      </c>
      <c r="W3697">
        <f>VLOOKUP(RIGHT($V$1,5),Key!$A$9:$B$14,2,FALSE)</f>
        <v>10.199999999999999</v>
      </c>
      <c r="X3697">
        <f t="shared" si="289"/>
        <v>0</v>
      </c>
      <c r="Y3697">
        <f>VLOOKUP(RIGHT($X$1,5),Key!$A$9:$B$14,2,FALSE)</f>
        <v>3.7</v>
      </c>
      <c r="Z3697">
        <f t="shared" si="287"/>
        <v>10.199999999999999</v>
      </c>
      <c r="AA3697">
        <f t="shared" si="288"/>
        <v>0</v>
      </c>
    </row>
    <row r="3698" spans="1:27" x14ac:dyDescent="0.3">
      <c r="A3698">
        <v>100067</v>
      </c>
      <c r="B3698">
        <v>230922</v>
      </c>
      <c r="C3698" s="3">
        <v>44130.659722222219</v>
      </c>
      <c r="D3698">
        <v>2</v>
      </c>
      <c r="E3698">
        <v>1</v>
      </c>
      <c r="F3698" t="s">
        <v>26</v>
      </c>
      <c r="G3698">
        <v>4</v>
      </c>
      <c r="H3698">
        <v>73.457030000000003</v>
      </c>
      <c r="I3698">
        <v>56.316409999999998</v>
      </c>
      <c r="J3698">
        <v>2.2578130000000001</v>
      </c>
      <c r="K3698">
        <v>82.035160000000005</v>
      </c>
      <c r="L3698" s="3">
        <v>44130.412499999999</v>
      </c>
      <c r="M3698">
        <v>17.18</v>
      </c>
      <c r="N3698" t="s">
        <v>28</v>
      </c>
      <c r="P3698">
        <f>(C3698-Key!$B$1)*24</f>
        <v>0.78333333326736465</v>
      </c>
      <c r="Q3698">
        <f>(Key!$B$2-'17.1'!C3698)*24</f>
        <v>2.1666666667442769</v>
      </c>
      <c r="R3698" s="3">
        <f>C3698-(M3698-Key!$B$5)/(24*Key!$B$6)</f>
        <v>44130.645907407401</v>
      </c>
      <c r="S3698">
        <f>M3698-Key!$B$5</f>
        <v>14.92</v>
      </c>
      <c r="T3698" s="2">
        <f t="shared" si="285"/>
        <v>44129.659722222219</v>
      </c>
      <c r="U3698" t="str">
        <f t="shared" si="286"/>
        <v>10-25-2020 15:50</v>
      </c>
      <c r="V3698">
        <f>IFERROR(IF(W3698=Z3698,VLOOKUP($U3698,[1]C8842!$G$2:$M$145,3,FALSE),0),0)</f>
        <v>0</v>
      </c>
      <c r="W3698">
        <f>VLOOKUP(RIGHT($V$1,5),Key!$A$9:$B$14,2,FALSE)</f>
        <v>10.199999999999999</v>
      </c>
      <c r="X3698">
        <f t="shared" si="289"/>
        <v>0</v>
      </c>
      <c r="Y3698">
        <f>VLOOKUP(RIGHT($X$1,5),Key!$A$9:$B$14,2,FALSE)</f>
        <v>3.7</v>
      </c>
      <c r="Z3698">
        <f t="shared" si="287"/>
        <v>10.199999999999999</v>
      </c>
      <c r="AA3698">
        <f t="shared" si="288"/>
        <v>0</v>
      </c>
    </row>
    <row r="3699" spans="1:27" x14ac:dyDescent="0.3">
      <c r="A3699">
        <v>100067</v>
      </c>
      <c r="B3699">
        <v>230922</v>
      </c>
      <c r="C3699" s="3">
        <v>44130.659722222219</v>
      </c>
      <c r="D3699">
        <v>3</v>
      </c>
      <c r="E3699">
        <v>2</v>
      </c>
      <c r="F3699" t="s">
        <v>26</v>
      </c>
      <c r="G3699">
        <v>3</v>
      </c>
      <c r="H3699">
        <v>64.566410000000005</v>
      </c>
      <c r="I3699">
        <v>41.148440000000001</v>
      </c>
      <c r="J3699">
        <v>1.941406</v>
      </c>
      <c r="K3699">
        <v>94.039060000000006</v>
      </c>
      <c r="L3699" s="3">
        <v>44130.412499999999</v>
      </c>
      <c r="M3699">
        <v>17.18</v>
      </c>
      <c r="N3699" t="s">
        <v>28</v>
      </c>
      <c r="P3699">
        <f>(C3699-Key!$B$1)*24</f>
        <v>0.78333333326736465</v>
      </c>
      <c r="Q3699">
        <f>(Key!$B$2-'17.1'!C3699)*24</f>
        <v>2.1666666667442769</v>
      </c>
      <c r="R3699" s="3">
        <f>C3699-(M3699-Key!$B$5)/(24*Key!$B$6)</f>
        <v>44130.645907407401</v>
      </c>
      <c r="S3699">
        <f>M3699-Key!$B$5</f>
        <v>14.92</v>
      </c>
      <c r="T3699" s="2">
        <f t="shared" si="285"/>
        <v>44129.659722222219</v>
      </c>
      <c r="U3699" t="str">
        <f t="shared" si="286"/>
        <v>10-25-2020 15:50</v>
      </c>
      <c r="V3699">
        <f>IFERROR(IF(W3699=Z3699,VLOOKUP($U3699,[1]C8842!$G$2:$M$145,3,FALSE),0),0)</f>
        <v>0</v>
      </c>
      <c r="W3699">
        <f>VLOOKUP(RIGHT($V$1,5),Key!$A$9:$B$14,2,FALSE)</f>
        <v>10.199999999999999</v>
      </c>
      <c r="X3699">
        <f t="shared" si="289"/>
        <v>0</v>
      </c>
      <c r="Y3699">
        <f>VLOOKUP(RIGHT($X$1,5),Key!$A$9:$B$14,2,FALSE)</f>
        <v>3.7</v>
      </c>
      <c r="Z3699">
        <f t="shared" si="287"/>
        <v>10.199999999999999</v>
      </c>
      <c r="AA3699">
        <f t="shared" si="288"/>
        <v>0</v>
      </c>
    </row>
    <row r="3700" spans="1:27" x14ac:dyDescent="0.3">
      <c r="A3700">
        <v>100067</v>
      </c>
      <c r="B3700">
        <v>230922</v>
      </c>
      <c r="C3700" s="3">
        <v>44130.659722222219</v>
      </c>
      <c r="D3700">
        <v>0</v>
      </c>
      <c r="E3700">
        <v>2</v>
      </c>
      <c r="F3700" t="s">
        <v>25</v>
      </c>
      <c r="G3700">
        <v>1</v>
      </c>
      <c r="H3700">
        <v>64.183589999999995</v>
      </c>
      <c r="I3700">
        <v>14.76953</v>
      </c>
      <c r="J3700">
        <v>0.859375</v>
      </c>
      <c r="K3700">
        <v>48.019530000000003</v>
      </c>
      <c r="L3700" s="3">
        <v>44130.412499999999</v>
      </c>
      <c r="M3700">
        <v>17.18</v>
      </c>
      <c r="N3700" t="s">
        <v>28</v>
      </c>
      <c r="P3700">
        <f>(C3700-Key!$B$1)*24</f>
        <v>0.78333333326736465</v>
      </c>
      <c r="Q3700">
        <f>(Key!$B$2-'17.1'!C3700)*24</f>
        <v>2.1666666667442769</v>
      </c>
      <c r="R3700" s="3">
        <f>C3700-(M3700-Key!$B$5)/(24*Key!$B$6)</f>
        <v>44130.645907407401</v>
      </c>
      <c r="S3700">
        <f>M3700-Key!$B$5</f>
        <v>14.92</v>
      </c>
      <c r="T3700" s="2">
        <f t="shared" si="285"/>
        <v>44129.659722222219</v>
      </c>
      <c r="U3700" t="str">
        <f t="shared" si="286"/>
        <v>10-25-2020 15:50</v>
      </c>
      <c r="V3700">
        <f>IFERROR(IF(W3700=Z3700,VLOOKUP($U3700,[1]C8842!$G$2:$M$145,3,FALSE),0),0)</f>
        <v>0</v>
      </c>
      <c r="W3700">
        <f>VLOOKUP(RIGHT($V$1,5),Key!$A$9:$B$14,2,FALSE)</f>
        <v>10.199999999999999</v>
      </c>
      <c r="X3700">
        <f t="shared" si="289"/>
        <v>0</v>
      </c>
      <c r="Y3700">
        <f>VLOOKUP(RIGHT($X$1,5),Key!$A$9:$B$14,2,FALSE)</f>
        <v>3.7</v>
      </c>
      <c r="Z3700">
        <f t="shared" si="287"/>
        <v>10.199999999999999</v>
      </c>
      <c r="AA3700">
        <f t="shared" si="288"/>
        <v>0</v>
      </c>
    </row>
    <row r="3701" spans="1:27" x14ac:dyDescent="0.3">
      <c r="A3701">
        <v>100067</v>
      </c>
      <c r="B3701">
        <v>230922</v>
      </c>
      <c r="C3701" s="3">
        <v>44130.659722222219</v>
      </c>
      <c r="D3701">
        <v>0</v>
      </c>
      <c r="E3701">
        <v>2</v>
      </c>
      <c r="F3701" t="s">
        <v>25</v>
      </c>
      <c r="G3701">
        <v>1</v>
      </c>
      <c r="H3701">
        <v>60.28125</v>
      </c>
      <c r="I3701">
        <v>15.871090000000001</v>
      </c>
      <c r="J3701">
        <v>0.96484380000000003</v>
      </c>
      <c r="K3701">
        <v>47.019530000000003</v>
      </c>
      <c r="L3701" s="3">
        <v>44130.412499999999</v>
      </c>
      <c r="M3701">
        <v>17.18</v>
      </c>
      <c r="N3701" t="s">
        <v>28</v>
      </c>
      <c r="P3701">
        <f>(C3701-Key!$B$1)*24</f>
        <v>0.78333333326736465</v>
      </c>
      <c r="Q3701">
        <f>(Key!$B$2-'17.1'!C3701)*24</f>
        <v>2.1666666667442769</v>
      </c>
      <c r="R3701" s="3">
        <f>C3701-(M3701-Key!$B$5)/(24*Key!$B$6)</f>
        <v>44130.645907407401</v>
      </c>
      <c r="S3701">
        <f>M3701-Key!$B$5</f>
        <v>14.92</v>
      </c>
      <c r="T3701" s="2">
        <f t="shared" si="285"/>
        <v>44129.659722222219</v>
      </c>
      <c r="U3701" t="str">
        <f t="shared" si="286"/>
        <v>10-25-2020 15:50</v>
      </c>
      <c r="V3701">
        <f>IFERROR(IF(W3701=Z3701,VLOOKUP($U3701,[1]C8842!$G$2:$M$145,3,FALSE),0),0)</f>
        <v>0</v>
      </c>
      <c r="W3701">
        <f>VLOOKUP(RIGHT($V$1,5),Key!$A$9:$B$14,2,FALSE)</f>
        <v>10.199999999999999</v>
      </c>
      <c r="X3701">
        <f t="shared" si="289"/>
        <v>0</v>
      </c>
      <c r="Y3701">
        <f>VLOOKUP(RIGHT($X$1,5),Key!$A$9:$B$14,2,FALSE)</f>
        <v>3.7</v>
      </c>
      <c r="Z3701">
        <f t="shared" si="287"/>
        <v>10.199999999999999</v>
      </c>
      <c r="AA3701">
        <f t="shared" si="288"/>
        <v>0</v>
      </c>
    </row>
    <row r="3702" spans="1:27" x14ac:dyDescent="0.3">
      <c r="A3702">
        <v>100067</v>
      </c>
      <c r="B3702">
        <v>230922</v>
      </c>
      <c r="C3702" s="3">
        <v>44130.659722222219</v>
      </c>
      <c r="D3702">
        <v>3</v>
      </c>
      <c r="E3702">
        <v>2</v>
      </c>
      <c r="F3702" t="s">
        <v>26</v>
      </c>
      <c r="G3702">
        <v>2</v>
      </c>
      <c r="H3702">
        <v>63.613280000000003</v>
      </c>
      <c r="I3702">
        <v>20.054690000000001</v>
      </c>
      <c r="J3702">
        <v>1.0859380000000001</v>
      </c>
      <c r="K3702">
        <v>94.039060000000006</v>
      </c>
      <c r="L3702" s="3">
        <v>44130.412499999999</v>
      </c>
      <c r="M3702">
        <v>17.18</v>
      </c>
      <c r="N3702" t="s">
        <v>28</v>
      </c>
      <c r="P3702">
        <f>(C3702-Key!$B$1)*24</f>
        <v>0.78333333326736465</v>
      </c>
      <c r="Q3702">
        <f>(Key!$B$2-'17.1'!C3702)*24</f>
        <v>2.1666666667442769</v>
      </c>
      <c r="R3702" s="3">
        <f>C3702-(M3702-Key!$B$5)/(24*Key!$B$6)</f>
        <v>44130.645907407401</v>
      </c>
      <c r="S3702">
        <f>M3702-Key!$B$5</f>
        <v>14.92</v>
      </c>
      <c r="T3702" s="2">
        <f t="shared" si="285"/>
        <v>44129.659722222219</v>
      </c>
      <c r="U3702" t="str">
        <f t="shared" si="286"/>
        <v>10-25-2020 15:50</v>
      </c>
      <c r="V3702">
        <f>IFERROR(IF(W3702=Z3702,VLOOKUP($U3702,[1]C8842!$G$2:$M$145,3,FALSE),0),0)</f>
        <v>0</v>
      </c>
      <c r="W3702">
        <f>VLOOKUP(RIGHT($V$1,5),Key!$A$9:$B$14,2,FALSE)</f>
        <v>10.199999999999999</v>
      </c>
      <c r="X3702">
        <f t="shared" si="289"/>
        <v>0</v>
      </c>
      <c r="Y3702">
        <f>VLOOKUP(RIGHT($X$1,5),Key!$A$9:$B$14,2,FALSE)</f>
        <v>3.7</v>
      </c>
      <c r="Z3702">
        <f t="shared" si="287"/>
        <v>10.199999999999999</v>
      </c>
      <c r="AA3702">
        <f t="shared" si="288"/>
        <v>0</v>
      </c>
    </row>
    <row r="3703" spans="1:27" x14ac:dyDescent="0.3">
      <c r="A3703">
        <v>100067</v>
      </c>
      <c r="B3703">
        <v>230922</v>
      </c>
      <c r="C3703" s="3">
        <v>44130.659722222219</v>
      </c>
      <c r="D3703">
        <v>3</v>
      </c>
      <c r="E3703">
        <v>2</v>
      </c>
      <c r="F3703" t="s">
        <v>26</v>
      </c>
      <c r="G3703">
        <v>1</v>
      </c>
      <c r="H3703">
        <v>62.554690000000001</v>
      </c>
      <c r="I3703">
        <v>18.75</v>
      </c>
      <c r="J3703">
        <v>1.050781</v>
      </c>
      <c r="K3703">
        <v>96.039060000000006</v>
      </c>
      <c r="L3703" s="3">
        <v>44130.412499999999</v>
      </c>
      <c r="M3703">
        <v>17.18</v>
      </c>
      <c r="N3703" t="s">
        <v>28</v>
      </c>
      <c r="P3703">
        <f>(C3703-Key!$B$1)*24</f>
        <v>0.78333333326736465</v>
      </c>
      <c r="Q3703">
        <f>(Key!$B$2-'17.1'!C3703)*24</f>
        <v>2.1666666667442769</v>
      </c>
      <c r="R3703" s="3">
        <f>C3703-(M3703-Key!$B$5)/(24*Key!$B$6)</f>
        <v>44130.645907407401</v>
      </c>
      <c r="S3703">
        <f>M3703-Key!$B$5</f>
        <v>14.92</v>
      </c>
      <c r="T3703" s="2">
        <f t="shared" si="285"/>
        <v>44129.659722222219</v>
      </c>
      <c r="U3703" t="str">
        <f t="shared" si="286"/>
        <v>10-25-2020 15:50</v>
      </c>
      <c r="V3703">
        <f>IFERROR(IF(W3703=Z3703,VLOOKUP($U3703,[1]C8842!$G$2:$M$145,3,FALSE),0),0)</f>
        <v>0</v>
      </c>
      <c r="W3703">
        <f>VLOOKUP(RIGHT($V$1,5),Key!$A$9:$B$14,2,FALSE)</f>
        <v>10.199999999999999</v>
      </c>
      <c r="X3703">
        <f t="shared" si="289"/>
        <v>0</v>
      </c>
      <c r="Y3703">
        <f>VLOOKUP(RIGHT($X$1,5),Key!$A$9:$B$14,2,FALSE)</f>
        <v>3.7</v>
      </c>
      <c r="Z3703">
        <f t="shared" si="287"/>
        <v>10.199999999999999</v>
      </c>
      <c r="AA3703">
        <f t="shared" si="288"/>
        <v>0</v>
      </c>
    </row>
    <row r="3704" spans="1:27" x14ac:dyDescent="0.3">
      <c r="A3704">
        <v>100067</v>
      </c>
      <c r="B3704">
        <v>230922</v>
      </c>
      <c r="C3704" s="3">
        <v>44130.659722222219</v>
      </c>
      <c r="D3704">
        <v>3</v>
      </c>
      <c r="E3704">
        <v>2</v>
      </c>
      <c r="F3704" t="s">
        <v>26</v>
      </c>
      <c r="G3704">
        <v>4</v>
      </c>
      <c r="H3704">
        <v>63.714840000000002</v>
      </c>
      <c r="I3704">
        <v>75.644530000000003</v>
      </c>
      <c r="J3704">
        <v>3.4101560000000002</v>
      </c>
      <c r="K3704">
        <v>94.039060000000006</v>
      </c>
      <c r="L3704" s="3">
        <v>44130.412499999999</v>
      </c>
      <c r="M3704">
        <v>17.18</v>
      </c>
      <c r="N3704" t="s">
        <v>28</v>
      </c>
      <c r="P3704">
        <f>(C3704-Key!$B$1)*24</f>
        <v>0.78333333326736465</v>
      </c>
      <c r="Q3704">
        <f>(Key!$B$2-'17.1'!C3704)*24</f>
        <v>2.1666666667442769</v>
      </c>
      <c r="R3704" s="3">
        <f>C3704-(M3704-Key!$B$5)/(24*Key!$B$6)</f>
        <v>44130.645907407401</v>
      </c>
      <c r="S3704">
        <f>M3704-Key!$B$5</f>
        <v>14.92</v>
      </c>
      <c r="T3704" s="2">
        <f t="shared" si="285"/>
        <v>44129.659722222219</v>
      </c>
      <c r="U3704" t="str">
        <f t="shared" si="286"/>
        <v>10-25-2020 15:50</v>
      </c>
      <c r="V3704">
        <f>IFERROR(IF(W3704=Z3704,VLOOKUP($U3704,[1]C8842!$G$2:$M$145,3,FALSE),0),0)</f>
        <v>0</v>
      </c>
      <c r="W3704">
        <f>VLOOKUP(RIGHT($V$1,5),Key!$A$9:$B$14,2,FALSE)</f>
        <v>10.199999999999999</v>
      </c>
      <c r="X3704">
        <f t="shared" si="289"/>
        <v>0</v>
      </c>
      <c r="Y3704">
        <f>VLOOKUP(RIGHT($X$1,5),Key!$A$9:$B$14,2,FALSE)</f>
        <v>3.7</v>
      </c>
      <c r="Z3704">
        <f t="shared" si="287"/>
        <v>10.199999999999999</v>
      </c>
      <c r="AA3704">
        <f t="shared" si="288"/>
        <v>0</v>
      </c>
    </row>
    <row r="3705" spans="1:27" x14ac:dyDescent="0.3">
      <c r="A3705">
        <v>100067</v>
      </c>
      <c r="B3705">
        <v>230922</v>
      </c>
      <c r="C3705" s="3">
        <v>44130.659722222219</v>
      </c>
      <c r="D3705">
        <v>3</v>
      </c>
      <c r="E3705">
        <v>2</v>
      </c>
      <c r="F3705" t="s">
        <v>26</v>
      </c>
      <c r="G3705">
        <v>2</v>
      </c>
      <c r="H3705">
        <v>64.433589999999995</v>
      </c>
      <c r="I3705">
        <v>24.90625</v>
      </c>
      <c r="J3705">
        <v>1.2734380000000001</v>
      </c>
      <c r="K3705">
        <v>92.039060000000006</v>
      </c>
      <c r="L3705" s="3">
        <v>44130.412499999999</v>
      </c>
      <c r="M3705">
        <v>17.18</v>
      </c>
      <c r="N3705" t="s">
        <v>28</v>
      </c>
      <c r="P3705">
        <f>(C3705-Key!$B$1)*24</f>
        <v>0.78333333326736465</v>
      </c>
      <c r="Q3705">
        <f>(Key!$B$2-'17.1'!C3705)*24</f>
        <v>2.1666666667442769</v>
      </c>
      <c r="R3705" s="3">
        <f>C3705-(M3705-Key!$B$5)/(24*Key!$B$6)</f>
        <v>44130.645907407401</v>
      </c>
      <c r="S3705">
        <f>M3705-Key!$B$5</f>
        <v>14.92</v>
      </c>
      <c r="T3705" s="2">
        <f t="shared" si="285"/>
        <v>44129.659722222219</v>
      </c>
      <c r="U3705" t="str">
        <f t="shared" si="286"/>
        <v>10-25-2020 15:50</v>
      </c>
      <c r="V3705">
        <f>IFERROR(IF(W3705=Z3705,VLOOKUP($U3705,[1]C8842!$G$2:$M$145,3,FALSE),0),0)</f>
        <v>0</v>
      </c>
      <c r="W3705">
        <f>VLOOKUP(RIGHT($V$1,5),Key!$A$9:$B$14,2,FALSE)</f>
        <v>10.199999999999999</v>
      </c>
      <c r="X3705">
        <f t="shared" si="289"/>
        <v>0</v>
      </c>
      <c r="Y3705">
        <f>VLOOKUP(RIGHT($X$1,5),Key!$A$9:$B$14,2,FALSE)</f>
        <v>3.7</v>
      </c>
      <c r="Z3705">
        <f t="shared" si="287"/>
        <v>10.199999999999999</v>
      </c>
      <c r="AA3705">
        <f t="shared" si="288"/>
        <v>0</v>
      </c>
    </row>
    <row r="3706" spans="1:27" x14ac:dyDescent="0.3">
      <c r="A3706">
        <v>100067</v>
      </c>
      <c r="B3706">
        <v>230922</v>
      </c>
      <c r="C3706" s="3">
        <v>44130.660416666666</v>
      </c>
      <c r="D3706">
        <v>3</v>
      </c>
      <c r="E3706">
        <v>2</v>
      </c>
      <c r="F3706" t="s">
        <v>26</v>
      </c>
      <c r="G3706">
        <v>1</v>
      </c>
      <c r="H3706">
        <v>69.726560000000006</v>
      </c>
      <c r="I3706">
        <v>17.929690000000001</v>
      </c>
      <c r="J3706">
        <v>0.91015630000000003</v>
      </c>
      <c r="K3706">
        <v>92.039060000000006</v>
      </c>
      <c r="L3706" s="3">
        <v>44130.412499999999</v>
      </c>
      <c r="M3706">
        <v>17.18</v>
      </c>
      <c r="N3706" t="s">
        <v>28</v>
      </c>
      <c r="P3706">
        <f>(C3706-Key!$B$1)*24</f>
        <v>0.79999999998835847</v>
      </c>
      <c r="Q3706">
        <f>(Key!$B$2-'17.1'!C3706)*24</f>
        <v>2.1500000000232831</v>
      </c>
      <c r="R3706" s="3">
        <f>C3706-(M3706-Key!$B$5)/(24*Key!$B$6)</f>
        <v>44130.646601851848</v>
      </c>
      <c r="S3706">
        <f>M3706-Key!$B$5</f>
        <v>14.92</v>
      </c>
      <c r="T3706" s="2">
        <f t="shared" si="285"/>
        <v>44129.659722222219</v>
      </c>
      <c r="U3706" t="str">
        <f t="shared" si="286"/>
        <v>10-25-2020 15:50</v>
      </c>
      <c r="V3706">
        <f>IFERROR(IF(W3706=Z3706,VLOOKUP($U3706,[1]C8842!$G$2:$M$145,3,FALSE),0),0)</f>
        <v>0</v>
      </c>
      <c r="W3706">
        <f>VLOOKUP(RIGHT($V$1,5),Key!$A$9:$B$14,2,FALSE)</f>
        <v>10.199999999999999</v>
      </c>
      <c r="X3706">
        <f t="shared" si="289"/>
        <v>0</v>
      </c>
      <c r="Y3706">
        <f>VLOOKUP(RIGHT($X$1,5),Key!$A$9:$B$14,2,FALSE)</f>
        <v>3.7</v>
      </c>
      <c r="Z3706">
        <f t="shared" si="287"/>
        <v>10.199999999999999</v>
      </c>
      <c r="AA3706">
        <f t="shared" si="288"/>
        <v>0</v>
      </c>
    </row>
    <row r="3707" spans="1:27" x14ac:dyDescent="0.3">
      <c r="A3707">
        <v>100067</v>
      </c>
      <c r="B3707">
        <v>230922</v>
      </c>
      <c r="C3707" s="3">
        <v>44130.660416666666</v>
      </c>
      <c r="D3707">
        <v>3</v>
      </c>
      <c r="E3707">
        <v>2</v>
      </c>
      <c r="F3707" t="s">
        <v>26</v>
      </c>
      <c r="G3707">
        <v>1</v>
      </c>
      <c r="H3707">
        <v>61.308590000000002</v>
      </c>
      <c r="I3707">
        <v>18.85547</v>
      </c>
      <c r="J3707">
        <v>1.078125</v>
      </c>
      <c r="K3707">
        <v>94.039060000000006</v>
      </c>
      <c r="L3707" s="3">
        <v>44130.412499999999</v>
      </c>
      <c r="M3707">
        <v>17.18</v>
      </c>
      <c r="N3707" t="s">
        <v>28</v>
      </c>
      <c r="P3707">
        <f>(C3707-Key!$B$1)*24</f>
        <v>0.79999999998835847</v>
      </c>
      <c r="Q3707">
        <f>(Key!$B$2-'17.1'!C3707)*24</f>
        <v>2.1500000000232831</v>
      </c>
      <c r="R3707" s="3">
        <f>C3707-(M3707-Key!$B$5)/(24*Key!$B$6)</f>
        <v>44130.646601851848</v>
      </c>
      <c r="S3707">
        <f>M3707-Key!$B$5</f>
        <v>14.92</v>
      </c>
      <c r="T3707" s="2">
        <f t="shared" si="285"/>
        <v>44129.659722222219</v>
      </c>
      <c r="U3707" t="str">
        <f t="shared" si="286"/>
        <v>10-25-2020 15:50</v>
      </c>
      <c r="V3707">
        <f>IFERROR(IF(W3707=Z3707,VLOOKUP($U3707,[1]C8842!$G$2:$M$145,3,FALSE),0),0)</f>
        <v>0</v>
      </c>
      <c r="W3707">
        <f>VLOOKUP(RIGHT($V$1,5),Key!$A$9:$B$14,2,FALSE)</f>
        <v>10.199999999999999</v>
      </c>
      <c r="X3707">
        <f t="shared" si="289"/>
        <v>0</v>
      </c>
      <c r="Y3707">
        <f>VLOOKUP(RIGHT($X$1,5),Key!$A$9:$B$14,2,FALSE)</f>
        <v>3.7</v>
      </c>
      <c r="Z3707">
        <f t="shared" si="287"/>
        <v>10.199999999999999</v>
      </c>
      <c r="AA3707">
        <f t="shared" si="288"/>
        <v>0</v>
      </c>
    </row>
    <row r="3708" spans="1:27" x14ac:dyDescent="0.3">
      <c r="A3708">
        <v>100067</v>
      </c>
      <c r="B3708">
        <v>230922</v>
      </c>
      <c r="C3708" s="3">
        <v>44130.660416666666</v>
      </c>
      <c r="D3708">
        <v>2</v>
      </c>
      <c r="E3708">
        <v>1</v>
      </c>
      <c r="F3708" t="s">
        <v>26</v>
      </c>
      <c r="G3708">
        <v>1</v>
      </c>
      <c r="H3708">
        <v>64.550780000000003</v>
      </c>
      <c r="I3708">
        <v>19.691410000000001</v>
      </c>
      <c r="J3708">
        <v>1.058594</v>
      </c>
      <c r="K3708">
        <v>81.035160000000005</v>
      </c>
      <c r="L3708" s="3">
        <v>44130.412499999999</v>
      </c>
      <c r="M3708">
        <v>17.18</v>
      </c>
      <c r="N3708" t="s">
        <v>28</v>
      </c>
      <c r="P3708">
        <f>(C3708-Key!$B$1)*24</f>
        <v>0.79999999998835847</v>
      </c>
      <c r="Q3708">
        <f>(Key!$B$2-'17.1'!C3708)*24</f>
        <v>2.1500000000232831</v>
      </c>
      <c r="R3708" s="3">
        <f>C3708-(M3708-Key!$B$5)/(24*Key!$B$6)</f>
        <v>44130.646601851848</v>
      </c>
      <c r="S3708">
        <f>M3708-Key!$B$5</f>
        <v>14.92</v>
      </c>
      <c r="T3708" s="2">
        <f t="shared" si="285"/>
        <v>44129.659722222219</v>
      </c>
      <c r="U3708" t="str">
        <f t="shared" si="286"/>
        <v>10-25-2020 15:50</v>
      </c>
      <c r="V3708">
        <f>IFERROR(IF(W3708=Z3708,VLOOKUP($U3708,[1]C8842!$G$2:$M$145,3,FALSE),0),0)</f>
        <v>0</v>
      </c>
      <c r="W3708">
        <f>VLOOKUP(RIGHT($V$1,5),Key!$A$9:$B$14,2,FALSE)</f>
        <v>10.199999999999999</v>
      </c>
      <c r="X3708">
        <f t="shared" si="289"/>
        <v>0</v>
      </c>
      <c r="Y3708">
        <f>VLOOKUP(RIGHT($X$1,5),Key!$A$9:$B$14,2,FALSE)</f>
        <v>3.7</v>
      </c>
      <c r="Z3708">
        <f t="shared" si="287"/>
        <v>10.199999999999999</v>
      </c>
      <c r="AA3708">
        <f t="shared" si="288"/>
        <v>0</v>
      </c>
    </row>
    <row r="3709" spans="1:27" x14ac:dyDescent="0.3">
      <c r="A3709">
        <v>100067</v>
      </c>
      <c r="B3709">
        <v>230922</v>
      </c>
      <c r="C3709" s="3">
        <v>44130.660416666666</v>
      </c>
      <c r="D3709">
        <v>3</v>
      </c>
      <c r="E3709">
        <v>2</v>
      </c>
      <c r="F3709" t="s">
        <v>26</v>
      </c>
      <c r="G3709">
        <v>1</v>
      </c>
      <c r="H3709">
        <v>68.253910000000005</v>
      </c>
      <c r="I3709">
        <v>16.32422</v>
      </c>
      <c r="J3709">
        <v>0.8671875</v>
      </c>
      <c r="K3709">
        <v>94.039060000000006</v>
      </c>
      <c r="L3709" s="3">
        <v>44130.412499999999</v>
      </c>
      <c r="M3709">
        <v>17.18</v>
      </c>
      <c r="N3709" t="s">
        <v>28</v>
      </c>
      <c r="P3709">
        <f>(C3709-Key!$B$1)*24</f>
        <v>0.79999999998835847</v>
      </c>
      <c r="Q3709">
        <f>(Key!$B$2-'17.1'!C3709)*24</f>
        <v>2.1500000000232831</v>
      </c>
      <c r="R3709" s="3">
        <f>C3709-(M3709-Key!$B$5)/(24*Key!$B$6)</f>
        <v>44130.646601851848</v>
      </c>
      <c r="S3709">
        <f>M3709-Key!$B$5</f>
        <v>14.92</v>
      </c>
      <c r="T3709" s="2">
        <f t="shared" si="285"/>
        <v>44129.659722222219</v>
      </c>
      <c r="U3709" t="str">
        <f t="shared" si="286"/>
        <v>10-25-2020 15:50</v>
      </c>
      <c r="V3709">
        <f>IFERROR(IF(W3709=Z3709,VLOOKUP($U3709,[1]C8842!$G$2:$M$145,3,FALSE),0),0)</f>
        <v>0</v>
      </c>
      <c r="W3709">
        <f>VLOOKUP(RIGHT($V$1,5),Key!$A$9:$B$14,2,FALSE)</f>
        <v>10.199999999999999</v>
      </c>
      <c r="X3709">
        <f t="shared" si="289"/>
        <v>0</v>
      </c>
      <c r="Y3709">
        <f>VLOOKUP(RIGHT($X$1,5),Key!$A$9:$B$14,2,FALSE)</f>
        <v>3.7</v>
      </c>
      <c r="Z3709">
        <f t="shared" si="287"/>
        <v>10.199999999999999</v>
      </c>
      <c r="AA3709">
        <f t="shared" si="288"/>
        <v>0</v>
      </c>
    </row>
    <row r="3710" spans="1:27" x14ac:dyDescent="0.3">
      <c r="A3710">
        <v>100067</v>
      </c>
      <c r="B3710">
        <v>230922</v>
      </c>
      <c r="C3710" s="3">
        <v>44130.660416666666</v>
      </c>
      <c r="D3710">
        <v>1</v>
      </c>
      <c r="E3710">
        <v>1</v>
      </c>
      <c r="F3710" t="s">
        <v>25</v>
      </c>
      <c r="G3710">
        <v>1</v>
      </c>
      <c r="H3710">
        <v>70.878910000000005</v>
      </c>
      <c r="I3710">
        <v>17.597660000000001</v>
      </c>
      <c r="J3710">
        <v>0.8828125</v>
      </c>
      <c r="K3710">
        <v>58.023440000000001</v>
      </c>
      <c r="L3710" s="3">
        <v>44130.412499999999</v>
      </c>
      <c r="M3710">
        <v>17.18</v>
      </c>
      <c r="N3710" t="s">
        <v>28</v>
      </c>
      <c r="P3710">
        <f>(C3710-Key!$B$1)*24</f>
        <v>0.79999999998835847</v>
      </c>
      <c r="Q3710">
        <f>(Key!$B$2-'17.1'!C3710)*24</f>
        <v>2.1500000000232831</v>
      </c>
      <c r="R3710" s="3">
        <f>C3710-(M3710-Key!$B$5)/(24*Key!$B$6)</f>
        <v>44130.646601851848</v>
      </c>
      <c r="S3710">
        <f>M3710-Key!$B$5</f>
        <v>14.92</v>
      </c>
      <c r="T3710" s="2">
        <f t="shared" si="285"/>
        <v>44129.659722222219</v>
      </c>
      <c r="U3710" t="str">
        <f t="shared" si="286"/>
        <v>10-25-2020 15:50</v>
      </c>
      <c r="V3710">
        <f>IFERROR(IF(W3710=Z3710,VLOOKUP($U3710,[1]C8842!$G$2:$M$145,3,FALSE),0),0)</f>
        <v>0</v>
      </c>
      <c r="W3710">
        <f>VLOOKUP(RIGHT($V$1,5),Key!$A$9:$B$14,2,FALSE)</f>
        <v>10.199999999999999</v>
      </c>
      <c r="X3710">
        <f t="shared" si="289"/>
        <v>0</v>
      </c>
      <c r="Y3710">
        <f>VLOOKUP(RIGHT($X$1,5),Key!$A$9:$B$14,2,FALSE)</f>
        <v>3.7</v>
      </c>
      <c r="Z3710">
        <f t="shared" si="287"/>
        <v>10.199999999999999</v>
      </c>
      <c r="AA3710">
        <f t="shared" si="288"/>
        <v>0</v>
      </c>
    </row>
    <row r="3711" spans="1:27" x14ac:dyDescent="0.3">
      <c r="A3711">
        <v>100067</v>
      </c>
      <c r="B3711">
        <v>230922</v>
      </c>
      <c r="C3711" s="3">
        <v>44130.660416666666</v>
      </c>
      <c r="D3711">
        <v>0</v>
      </c>
      <c r="E3711">
        <v>2</v>
      </c>
      <c r="F3711" t="s">
        <v>25</v>
      </c>
      <c r="G3711">
        <v>1</v>
      </c>
      <c r="H3711">
        <v>64.324219999999997</v>
      </c>
      <c r="I3711">
        <v>15.36328</v>
      </c>
      <c r="J3711">
        <v>0.8828125</v>
      </c>
      <c r="K3711">
        <v>46.019530000000003</v>
      </c>
      <c r="L3711" s="3">
        <v>44130.412499999999</v>
      </c>
      <c r="M3711">
        <v>17.18</v>
      </c>
      <c r="N3711" t="s">
        <v>28</v>
      </c>
      <c r="P3711">
        <f>(C3711-Key!$B$1)*24</f>
        <v>0.79999999998835847</v>
      </c>
      <c r="Q3711">
        <f>(Key!$B$2-'17.1'!C3711)*24</f>
        <v>2.1500000000232831</v>
      </c>
      <c r="R3711" s="3">
        <f>C3711-(M3711-Key!$B$5)/(24*Key!$B$6)</f>
        <v>44130.646601851848</v>
      </c>
      <c r="S3711">
        <f>M3711-Key!$B$5</f>
        <v>14.92</v>
      </c>
      <c r="T3711" s="2">
        <f t="shared" si="285"/>
        <v>44129.659722222219</v>
      </c>
      <c r="U3711" t="str">
        <f t="shared" si="286"/>
        <v>10-25-2020 15:50</v>
      </c>
      <c r="V3711">
        <f>IFERROR(IF(W3711=Z3711,VLOOKUP($U3711,[1]C8842!$G$2:$M$145,3,FALSE),0),0)</f>
        <v>0</v>
      </c>
      <c r="W3711">
        <f>VLOOKUP(RIGHT($V$1,5),Key!$A$9:$B$14,2,FALSE)</f>
        <v>10.199999999999999</v>
      </c>
      <c r="X3711">
        <f t="shared" si="289"/>
        <v>0</v>
      </c>
      <c r="Y3711">
        <f>VLOOKUP(RIGHT($X$1,5),Key!$A$9:$B$14,2,FALSE)</f>
        <v>3.7</v>
      </c>
      <c r="Z3711">
        <f t="shared" si="287"/>
        <v>10.199999999999999</v>
      </c>
      <c r="AA3711">
        <f t="shared" si="288"/>
        <v>0</v>
      </c>
    </row>
    <row r="3712" spans="1:27" x14ac:dyDescent="0.3">
      <c r="A3712">
        <v>100067</v>
      </c>
      <c r="B3712">
        <v>230922</v>
      </c>
      <c r="C3712" s="3">
        <v>44130.660416666666</v>
      </c>
      <c r="D3712">
        <v>2</v>
      </c>
      <c r="E3712">
        <v>1</v>
      </c>
      <c r="F3712" t="s">
        <v>26</v>
      </c>
      <c r="G3712">
        <v>2</v>
      </c>
      <c r="H3712">
        <v>72.253910000000005</v>
      </c>
      <c r="I3712">
        <v>22.570309999999999</v>
      </c>
      <c r="J3712">
        <v>1.050781</v>
      </c>
      <c r="K3712">
        <v>80.03125</v>
      </c>
      <c r="L3712" s="3">
        <v>44130.412499999999</v>
      </c>
      <c r="M3712">
        <v>17.18</v>
      </c>
      <c r="N3712" t="s">
        <v>28</v>
      </c>
      <c r="P3712">
        <f>(C3712-Key!$B$1)*24</f>
        <v>0.79999999998835847</v>
      </c>
      <c r="Q3712">
        <f>(Key!$B$2-'17.1'!C3712)*24</f>
        <v>2.1500000000232831</v>
      </c>
      <c r="R3712" s="3">
        <f>C3712-(M3712-Key!$B$5)/(24*Key!$B$6)</f>
        <v>44130.646601851848</v>
      </c>
      <c r="S3712">
        <f>M3712-Key!$B$5</f>
        <v>14.92</v>
      </c>
      <c r="T3712" s="2">
        <f t="shared" si="285"/>
        <v>44129.659722222219</v>
      </c>
      <c r="U3712" t="str">
        <f t="shared" si="286"/>
        <v>10-25-2020 15:50</v>
      </c>
      <c r="V3712">
        <f>IFERROR(IF(W3712=Z3712,VLOOKUP($U3712,[1]C8842!$G$2:$M$145,3,FALSE),0),0)</f>
        <v>0</v>
      </c>
      <c r="W3712">
        <f>VLOOKUP(RIGHT($V$1,5),Key!$A$9:$B$14,2,FALSE)</f>
        <v>10.199999999999999</v>
      </c>
      <c r="X3712">
        <f t="shared" si="289"/>
        <v>0</v>
      </c>
      <c r="Y3712">
        <f>VLOOKUP(RIGHT($X$1,5),Key!$A$9:$B$14,2,FALSE)</f>
        <v>3.7</v>
      </c>
      <c r="Z3712">
        <f t="shared" si="287"/>
        <v>10.199999999999999</v>
      </c>
      <c r="AA3712">
        <f t="shared" si="288"/>
        <v>0</v>
      </c>
    </row>
    <row r="3713" spans="1:27" x14ac:dyDescent="0.3">
      <c r="A3713">
        <v>100067</v>
      </c>
      <c r="B3713">
        <v>230922</v>
      </c>
      <c r="C3713" s="3">
        <v>44130.660416666666</v>
      </c>
      <c r="D3713">
        <v>0</v>
      </c>
      <c r="E3713">
        <v>2</v>
      </c>
      <c r="F3713" t="s">
        <v>25</v>
      </c>
      <c r="G3713">
        <v>1</v>
      </c>
      <c r="H3713">
        <v>70.585939999999994</v>
      </c>
      <c r="I3713">
        <v>17.375</v>
      </c>
      <c r="J3713">
        <v>0.87890630000000003</v>
      </c>
      <c r="K3713">
        <v>46.019530000000003</v>
      </c>
      <c r="L3713" s="3">
        <v>44130.412499999999</v>
      </c>
      <c r="M3713">
        <v>17.18</v>
      </c>
      <c r="N3713" t="s">
        <v>28</v>
      </c>
      <c r="P3713">
        <f>(C3713-Key!$B$1)*24</f>
        <v>0.79999999998835847</v>
      </c>
      <c r="Q3713">
        <f>(Key!$B$2-'17.1'!C3713)*24</f>
        <v>2.1500000000232831</v>
      </c>
      <c r="R3713" s="3">
        <f>C3713-(M3713-Key!$B$5)/(24*Key!$B$6)</f>
        <v>44130.646601851848</v>
      </c>
      <c r="S3713">
        <f>M3713-Key!$B$5</f>
        <v>14.92</v>
      </c>
      <c r="T3713" s="2">
        <f t="shared" si="285"/>
        <v>44129.659722222219</v>
      </c>
      <c r="U3713" t="str">
        <f t="shared" si="286"/>
        <v>10-25-2020 15:50</v>
      </c>
      <c r="V3713">
        <f>IFERROR(IF(W3713=Z3713,VLOOKUP($U3713,[1]C8842!$G$2:$M$145,3,FALSE),0),0)</f>
        <v>0</v>
      </c>
      <c r="W3713">
        <f>VLOOKUP(RIGHT($V$1,5),Key!$A$9:$B$14,2,FALSE)</f>
        <v>10.199999999999999</v>
      </c>
      <c r="X3713">
        <f t="shared" si="289"/>
        <v>0</v>
      </c>
      <c r="Y3713">
        <f>VLOOKUP(RIGHT($X$1,5),Key!$A$9:$B$14,2,FALSE)</f>
        <v>3.7</v>
      </c>
      <c r="Z3713">
        <f t="shared" si="287"/>
        <v>10.199999999999999</v>
      </c>
      <c r="AA3713">
        <f t="shared" si="288"/>
        <v>0</v>
      </c>
    </row>
    <row r="3714" spans="1:27" x14ac:dyDescent="0.3">
      <c r="A3714">
        <v>100067</v>
      </c>
      <c r="B3714">
        <v>230922</v>
      </c>
      <c r="C3714" s="3">
        <v>44130.660416666666</v>
      </c>
      <c r="D3714">
        <v>0</v>
      </c>
      <c r="E3714">
        <v>2</v>
      </c>
      <c r="F3714" t="s">
        <v>25</v>
      </c>
      <c r="G3714">
        <v>1</v>
      </c>
      <c r="H3714">
        <v>66.082030000000003</v>
      </c>
      <c r="I3714">
        <v>16.88672</v>
      </c>
      <c r="J3714">
        <v>0.921875</v>
      </c>
      <c r="K3714">
        <v>48.019530000000003</v>
      </c>
      <c r="L3714" s="3">
        <v>44130.412499999999</v>
      </c>
      <c r="M3714">
        <v>17.18</v>
      </c>
      <c r="N3714" t="s">
        <v>28</v>
      </c>
      <c r="P3714">
        <f>(C3714-Key!$B$1)*24</f>
        <v>0.79999999998835847</v>
      </c>
      <c r="Q3714">
        <f>(Key!$B$2-'17.1'!C3714)*24</f>
        <v>2.1500000000232831</v>
      </c>
      <c r="R3714" s="3">
        <f>C3714-(M3714-Key!$B$5)/(24*Key!$B$6)</f>
        <v>44130.646601851848</v>
      </c>
      <c r="S3714">
        <f>M3714-Key!$B$5</f>
        <v>14.92</v>
      </c>
      <c r="T3714" s="2">
        <f t="shared" si="285"/>
        <v>44129.659722222219</v>
      </c>
      <c r="U3714" t="str">
        <f t="shared" si="286"/>
        <v>10-25-2020 15:50</v>
      </c>
      <c r="V3714">
        <f>IFERROR(IF(W3714=Z3714,VLOOKUP($U3714,[1]C8842!$G$2:$M$145,3,FALSE),0),0)</f>
        <v>0</v>
      </c>
      <c r="W3714">
        <f>VLOOKUP(RIGHT($V$1,5),Key!$A$9:$B$14,2,FALSE)</f>
        <v>10.199999999999999</v>
      </c>
      <c r="X3714">
        <f t="shared" si="289"/>
        <v>0</v>
      </c>
      <c r="Y3714">
        <f>VLOOKUP(RIGHT($X$1,5),Key!$A$9:$B$14,2,FALSE)</f>
        <v>3.7</v>
      </c>
      <c r="Z3714">
        <f t="shared" si="287"/>
        <v>10.199999999999999</v>
      </c>
      <c r="AA3714">
        <f t="shared" si="288"/>
        <v>0</v>
      </c>
    </row>
    <row r="3715" spans="1:27" x14ac:dyDescent="0.3">
      <c r="A3715">
        <v>100067</v>
      </c>
      <c r="B3715">
        <v>230922</v>
      </c>
      <c r="C3715" s="3">
        <v>44130.660416666666</v>
      </c>
      <c r="D3715">
        <v>1</v>
      </c>
      <c r="E3715">
        <v>1</v>
      </c>
      <c r="F3715" t="s">
        <v>25</v>
      </c>
      <c r="G3715">
        <v>1</v>
      </c>
      <c r="H3715">
        <v>68.113280000000003</v>
      </c>
      <c r="I3715">
        <v>16.523440000000001</v>
      </c>
      <c r="J3715">
        <v>0.87890630000000003</v>
      </c>
      <c r="K3715">
        <v>58.023440000000001</v>
      </c>
      <c r="L3715" s="3">
        <v>44130.412499999999</v>
      </c>
      <c r="M3715">
        <v>17.18</v>
      </c>
      <c r="N3715" t="s">
        <v>28</v>
      </c>
      <c r="P3715">
        <f>(C3715-Key!$B$1)*24</f>
        <v>0.79999999998835847</v>
      </c>
      <c r="Q3715">
        <f>(Key!$B$2-'17.1'!C3715)*24</f>
        <v>2.1500000000232831</v>
      </c>
      <c r="R3715" s="3">
        <f>C3715-(M3715-Key!$B$5)/(24*Key!$B$6)</f>
        <v>44130.646601851848</v>
      </c>
      <c r="S3715">
        <f>M3715-Key!$B$5</f>
        <v>14.92</v>
      </c>
      <c r="T3715" s="2">
        <f t="shared" ref="T3715:T3778" si="290">ROUND(C3715*24*60/10,0)/(24*6)-1</f>
        <v>44129.659722222219</v>
      </c>
      <c r="U3715" t="str">
        <f t="shared" ref="U3715:U3778" si="291">TEXT(T3715,"mm-dd-yyyy hh:mm")</f>
        <v>10-25-2020 15:50</v>
      </c>
      <c r="V3715">
        <f>IFERROR(IF(W3715=Z3715,VLOOKUP($U3715,[1]C8842!$G$2:$M$145,3,FALSE),0),0)</f>
        <v>0</v>
      </c>
      <c r="W3715">
        <f>VLOOKUP(RIGHT($V$1,5),Key!$A$9:$B$14,2,FALSE)</f>
        <v>10.199999999999999</v>
      </c>
      <c r="X3715">
        <f t="shared" si="289"/>
        <v>0</v>
      </c>
      <c r="Y3715">
        <f>VLOOKUP(RIGHT($X$1,5),Key!$A$9:$B$14,2,FALSE)</f>
        <v>3.7</v>
      </c>
      <c r="Z3715">
        <f t="shared" ref="Z3715:Z3778" si="292">M3715-MIN(ABS(Y3715-M3715),ABS(W3715-M3715))</f>
        <v>10.199999999999999</v>
      </c>
      <c r="AA3715">
        <f t="shared" ref="AA3715:AA3778" si="293">SUM(V3715,X3715)</f>
        <v>0</v>
      </c>
    </row>
    <row r="3716" spans="1:27" x14ac:dyDescent="0.3">
      <c r="A3716">
        <v>100067</v>
      </c>
      <c r="B3716">
        <v>230922</v>
      </c>
      <c r="C3716" s="3">
        <v>44130.660416666666</v>
      </c>
      <c r="D3716">
        <v>0</v>
      </c>
      <c r="E3716">
        <v>2</v>
      </c>
      <c r="F3716" t="s">
        <v>25</v>
      </c>
      <c r="G3716">
        <v>1</v>
      </c>
      <c r="H3716">
        <v>67.667969999999997</v>
      </c>
      <c r="I3716">
        <v>15.32813</v>
      </c>
      <c r="J3716">
        <v>0.8359375</v>
      </c>
      <c r="K3716">
        <v>46.019530000000003</v>
      </c>
      <c r="L3716" s="3">
        <v>44130.412499999999</v>
      </c>
      <c r="M3716">
        <v>17.18</v>
      </c>
      <c r="N3716" t="s">
        <v>28</v>
      </c>
      <c r="P3716">
        <f>(C3716-Key!$B$1)*24</f>
        <v>0.79999999998835847</v>
      </c>
      <c r="Q3716">
        <f>(Key!$B$2-'17.1'!C3716)*24</f>
        <v>2.1500000000232831</v>
      </c>
      <c r="R3716" s="3">
        <f>C3716-(M3716-Key!$B$5)/(24*Key!$B$6)</f>
        <v>44130.646601851848</v>
      </c>
      <c r="S3716">
        <f>M3716-Key!$B$5</f>
        <v>14.92</v>
      </c>
      <c r="T3716" s="2">
        <f t="shared" si="290"/>
        <v>44129.659722222219</v>
      </c>
      <c r="U3716" t="str">
        <f t="shared" si="291"/>
        <v>10-25-2020 15:50</v>
      </c>
      <c r="V3716">
        <f>IFERROR(IF(W3716=Z3716,VLOOKUP($U3716,[1]C8842!$G$2:$M$145,3,FALSE),0),0)</f>
        <v>0</v>
      </c>
      <c r="W3716">
        <f>VLOOKUP(RIGHT($V$1,5),Key!$A$9:$B$14,2,FALSE)</f>
        <v>10.199999999999999</v>
      </c>
      <c r="X3716">
        <f t="shared" ref="X3716:X3779" si="294">$X$2</f>
        <v>0</v>
      </c>
      <c r="Y3716">
        <f>VLOOKUP(RIGHT($X$1,5),Key!$A$9:$B$14,2,FALSE)</f>
        <v>3.7</v>
      </c>
      <c r="Z3716">
        <f t="shared" si="292"/>
        <v>10.199999999999999</v>
      </c>
      <c r="AA3716">
        <f t="shared" si="293"/>
        <v>0</v>
      </c>
    </row>
    <row r="3717" spans="1:27" x14ac:dyDescent="0.3">
      <c r="A3717">
        <v>100067</v>
      </c>
      <c r="B3717">
        <v>230922</v>
      </c>
      <c r="C3717" s="3">
        <v>44130.660416666666</v>
      </c>
      <c r="D3717">
        <v>1</v>
      </c>
      <c r="E3717">
        <v>1</v>
      </c>
      <c r="F3717" t="s">
        <v>25</v>
      </c>
      <c r="G3717">
        <v>1</v>
      </c>
      <c r="H3717">
        <v>68.765630000000002</v>
      </c>
      <c r="I3717">
        <v>18.91797</v>
      </c>
      <c r="J3717">
        <v>0.9609375</v>
      </c>
      <c r="K3717">
        <v>58.023440000000001</v>
      </c>
      <c r="L3717" s="3">
        <v>44130.412499999999</v>
      </c>
      <c r="M3717">
        <v>17.18</v>
      </c>
      <c r="N3717" t="s">
        <v>28</v>
      </c>
      <c r="P3717">
        <f>(C3717-Key!$B$1)*24</f>
        <v>0.79999999998835847</v>
      </c>
      <c r="Q3717">
        <f>(Key!$B$2-'17.1'!C3717)*24</f>
        <v>2.1500000000232831</v>
      </c>
      <c r="R3717" s="3">
        <f>C3717-(M3717-Key!$B$5)/(24*Key!$B$6)</f>
        <v>44130.646601851848</v>
      </c>
      <c r="S3717">
        <f>M3717-Key!$B$5</f>
        <v>14.92</v>
      </c>
      <c r="T3717" s="2">
        <f t="shared" si="290"/>
        <v>44129.659722222219</v>
      </c>
      <c r="U3717" t="str">
        <f t="shared" si="291"/>
        <v>10-25-2020 15:50</v>
      </c>
      <c r="V3717">
        <f>IFERROR(IF(W3717=Z3717,VLOOKUP($U3717,[1]C8842!$G$2:$M$145,3,FALSE),0),0)</f>
        <v>0</v>
      </c>
      <c r="W3717">
        <f>VLOOKUP(RIGHT($V$1,5),Key!$A$9:$B$14,2,FALSE)</f>
        <v>10.199999999999999</v>
      </c>
      <c r="X3717">
        <f t="shared" si="294"/>
        <v>0</v>
      </c>
      <c r="Y3717">
        <f>VLOOKUP(RIGHT($X$1,5),Key!$A$9:$B$14,2,FALSE)</f>
        <v>3.7</v>
      </c>
      <c r="Z3717">
        <f t="shared" si="292"/>
        <v>10.199999999999999</v>
      </c>
      <c r="AA3717">
        <f t="shared" si="293"/>
        <v>0</v>
      </c>
    </row>
    <row r="3718" spans="1:27" x14ac:dyDescent="0.3">
      <c r="A3718">
        <v>100067</v>
      </c>
      <c r="B3718">
        <v>230922</v>
      </c>
      <c r="C3718" s="3">
        <v>44130.660416666666</v>
      </c>
      <c r="D3718">
        <v>1</v>
      </c>
      <c r="E3718">
        <v>1</v>
      </c>
      <c r="F3718" t="s">
        <v>25</v>
      </c>
      <c r="G3718">
        <v>1</v>
      </c>
      <c r="H3718">
        <v>64.734380000000002</v>
      </c>
      <c r="I3718">
        <v>14.964840000000001</v>
      </c>
      <c r="J3718">
        <v>0.859375</v>
      </c>
      <c r="K3718">
        <v>58.023440000000001</v>
      </c>
      <c r="L3718" s="3">
        <v>44130.412499999999</v>
      </c>
      <c r="M3718">
        <v>17.18</v>
      </c>
      <c r="N3718" t="s">
        <v>28</v>
      </c>
      <c r="P3718">
        <f>(C3718-Key!$B$1)*24</f>
        <v>0.79999999998835847</v>
      </c>
      <c r="Q3718">
        <f>(Key!$B$2-'17.1'!C3718)*24</f>
        <v>2.1500000000232831</v>
      </c>
      <c r="R3718" s="3">
        <f>C3718-(M3718-Key!$B$5)/(24*Key!$B$6)</f>
        <v>44130.646601851848</v>
      </c>
      <c r="S3718">
        <f>M3718-Key!$B$5</f>
        <v>14.92</v>
      </c>
      <c r="T3718" s="2">
        <f t="shared" si="290"/>
        <v>44129.659722222219</v>
      </c>
      <c r="U3718" t="str">
        <f t="shared" si="291"/>
        <v>10-25-2020 15:50</v>
      </c>
      <c r="V3718">
        <f>IFERROR(IF(W3718=Z3718,VLOOKUP($U3718,[1]C8842!$G$2:$M$145,3,FALSE),0),0)</f>
        <v>0</v>
      </c>
      <c r="W3718">
        <f>VLOOKUP(RIGHT($V$1,5),Key!$A$9:$B$14,2,FALSE)</f>
        <v>10.199999999999999</v>
      </c>
      <c r="X3718">
        <f t="shared" si="294"/>
        <v>0</v>
      </c>
      <c r="Y3718">
        <f>VLOOKUP(RIGHT($X$1,5),Key!$A$9:$B$14,2,FALSE)</f>
        <v>3.7</v>
      </c>
      <c r="Z3718">
        <f t="shared" si="292"/>
        <v>10.199999999999999</v>
      </c>
      <c r="AA3718">
        <f t="shared" si="293"/>
        <v>0</v>
      </c>
    </row>
    <row r="3719" spans="1:27" x14ac:dyDescent="0.3">
      <c r="A3719">
        <v>100067</v>
      </c>
      <c r="B3719">
        <v>230922</v>
      </c>
      <c r="C3719" s="3">
        <v>44130.661111111112</v>
      </c>
      <c r="D3719">
        <v>2</v>
      </c>
      <c r="E3719">
        <v>1</v>
      </c>
      <c r="F3719" t="s">
        <v>26</v>
      </c>
      <c r="G3719">
        <v>3</v>
      </c>
      <c r="H3719">
        <v>70.214839999999995</v>
      </c>
      <c r="I3719">
        <v>34.089840000000002</v>
      </c>
      <c r="J3719">
        <v>1.519531</v>
      </c>
      <c r="K3719">
        <v>86.035160000000005</v>
      </c>
      <c r="L3719" s="3">
        <v>44130.412499999999</v>
      </c>
      <c r="M3719">
        <v>17.18</v>
      </c>
      <c r="N3719" t="s">
        <v>28</v>
      </c>
      <c r="P3719">
        <f>(C3719-Key!$B$1)*24</f>
        <v>0.81666666670935228</v>
      </c>
      <c r="Q3719">
        <f>(Key!$B$2-'17.1'!C3719)*24</f>
        <v>2.1333333333022892</v>
      </c>
      <c r="R3719" s="3">
        <f>C3719-(M3719-Key!$B$5)/(24*Key!$B$6)</f>
        <v>44130.647296296294</v>
      </c>
      <c r="S3719">
        <f>M3719-Key!$B$5</f>
        <v>14.92</v>
      </c>
      <c r="T3719" s="2">
        <f t="shared" si="290"/>
        <v>44129.659722222219</v>
      </c>
      <c r="U3719" t="str">
        <f t="shared" si="291"/>
        <v>10-25-2020 15:50</v>
      </c>
      <c r="V3719">
        <f>IFERROR(IF(W3719=Z3719,VLOOKUP($U3719,[1]C8842!$G$2:$M$145,3,FALSE),0),0)</f>
        <v>0</v>
      </c>
      <c r="W3719">
        <f>VLOOKUP(RIGHT($V$1,5),Key!$A$9:$B$14,2,FALSE)</f>
        <v>10.199999999999999</v>
      </c>
      <c r="X3719">
        <f t="shared" si="294"/>
        <v>0</v>
      </c>
      <c r="Y3719">
        <f>VLOOKUP(RIGHT($X$1,5),Key!$A$9:$B$14,2,FALSE)</f>
        <v>3.7</v>
      </c>
      <c r="Z3719">
        <f t="shared" si="292"/>
        <v>10.199999999999999</v>
      </c>
      <c r="AA3719">
        <f t="shared" si="293"/>
        <v>0</v>
      </c>
    </row>
    <row r="3720" spans="1:27" x14ac:dyDescent="0.3">
      <c r="A3720">
        <v>100067</v>
      </c>
      <c r="B3720">
        <v>230922</v>
      </c>
      <c r="C3720" s="3">
        <v>44130.661111111112</v>
      </c>
      <c r="D3720">
        <v>0</v>
      </c>
      <c r="E3720">
        <v>2</v>
      </c>
      <c r="F3720" t="s">
        <v>25</v>
      </c>
      <c r="G3720">
        <v>1</v>
      </c>
      <c r="H3720">
        <v>63.199219999999997</v>
      </c>
      <c r="I3720">
        <v>18.523440000000001</v>
      </c>
      <c r="J3720">
        <v>1.03125</v>
      </c>
      <c r="K3720">
        <v>48.019530000000003</v>
      </c>
      <c r="L3720" s="3">
        <v>44130.412499999999</v>
      </c>
      <c r="M3720">
        <v>17.18</v>
      </c>
      <c r="N3720" t="s">
        <v>28</v>
      </c>
      <c r="P3720">
        <f>(C3720-Key!$B$1)*24</f>
        <v>0.81666666670935228</v>
      </c>
      <c r="Q3720">
        <f>(Key!$B$2-'17.1'!C3720)*24</f>
        <v>2.1333333333022892</v>
      </c>
      <c r="R3720" s="3">
        <f>C3720-(M3720-Key!$B$5)/(24*Key!$B$6)</f>
        <v>44130.647296296294</v>
      </c>
      <c r="S3720">
        <f>M3720-Key!$B$5</f>
        <v>14.92</v>
      </c>
      <c r="T3720" s="2">
        <f t="shared" si="290"/>
        <v>44129.659722222219</v>
      </c>
      <c r="U3720" t="str">
        <f t="shared" si="291"/>
        <v>10-25-2020 15:50</v>
      </c>
      <c r="V3720">
        <f>IFERROR(IF(W3720=Z3720,VLOOKUP($U3720,[1]C8842!$G$2:$M$145,3,FALSE),0),0)</f>
        <v>0</v>
      </c>
      <c r="W3720">
        <f>VLOOKUP(RIGHT($V$1,5),Key!$A$9:$B$14,2,FALSE)</f>
        <v>10.199999999999999</v>
      </c>
      <c r="X3720">
        <f t="shared" si="294"/>
        <v>0</v>
      </c>
      <c r="Y3720">
        <f>VLOOKUP(RIGHT($X$1,5),Key!$A$9:$B$14,2,FALSE)</f>
        <v>3.7</v>
      </c>
      <c r="Z3720">
        <f t="shared" si="292"/>
        <v>10.199999999999999</v>
      </c>
      <c r="AA3720">
        <f t="shared" si="293"/>
        <v>0</v>
      </c>
    </row>
    <row r="3721" spans="1:27" x14ac:dyDescent="0.3">
      <c r="A3721">
        <v>100067</v>
      </c>
      <c r="B3721">
        <v>230922</v>
      </c>
      <c r="C3721" s="3">
        <v>44130.661111111112</v>
      </c>
      <c r="D3721">
        <v>1</v>
      </c>
      <c r="E3721">
        <v>1</v>
      </c>
      <c r="F3721" t="s">
        <v>25</v>
      </c>
      <c r="G3721">
        <v>1</v>
      </c>
      <c r="H3721">
        <v>67.339839999999995</v>
      </c>
      <c r="I3721">
        <v>15.246090000000001</v>
      </c>
      <c r="J3721">
        <v>0.83984380000000003</v>
      </c>
      <c r="K3721">
        <v>56.023440000000001</v>
      </c>
      <c r="L3721" s="3">
        <v>44130.412499999999</v>
      </c>
      <c r="M3721">
        <v>17.18</v>
      </c>
      <c r="N3721" t="s">
        <v>28</v>
      </c>
      <c r="P3721">
        <f>(C3721-Key!$B$1)*24</f>
        <v>0.81666666670935228</v>
      </c>
      <c r="Q3721">
        <f>(Key!$B$2-'17.1'!C3721)*24</f>
        <v>2.1333333333022892</v>
      </c>
      <c r="R3721" s="3">
        <f>C3721-(M3721-Key!$B$5)/(24*Key!$B$6)</f>
        <v>44130.647296296294</v>
      </c>
      <c r="S3721">
        <f>M3721-Key!$B$5</f>
        <v>14.92</v>
      </c>
      <c r="T3721" s="2">
        <f t="shared" si="290"/>
        <v>44129.659722222219</v>
      </c>
      <c r="U3721" t="str">
        <f t="shared" si="291"/>
        <v>10-25-2020 15:50</v>
      </c>
      <c r="V3721">
        <f>IFERROR(IF(W3721=Z3721,VLOOKUP($U3721,[1]C8842!$G$2:$M$145,3,FALSE),0),0)</f>
        <v>0</v>
      </c>
      <c r="W3721">
        <f>VLOOKUP(RIGHT($V$1,5),Key!$A$9:$B$14,2,FALSE)</f>
        <v>10.199999999999999</v>
      </c>
      <c r="X3721">
        <f t="shared" si="294"/>
        <v>0</v>
      </c>
      <c r="Y3721">
        <f>VLOOKUP(RIGHT($X$1,5),Key!$A$9:$B$14,2,FALSE)</f>
        <v>3.7</v>
      </c>
      <c r="Z3721">
        <f t="shared" si="292"/>
        <v>10.199999999999999</v>
      </c>
      <c r="AA3721">
        <f t="shared" si="293"/>
        <v>0</v>
      </c>
    </row>
    <row r="3722" spans="1:27" x14ac:dyDescent="0.3">
      <c r="A3722">
        <v>100067</v>
      </c>
      <c r="B3722">
        <v>230922</v>
      </c>
      <c r="C3722" s="3">
        <v>44130.661111111112</v>
      </c>
      <c r="D3722">
        <v>0</v>
      </c>
      <c r="E3722">
        <v>2</v>
      </c>
      <c r="F3722" t="s">
        <v>25</v>
      </c>
      <c r="G3722">
        <v>1</v>
      </c>
      <c r="H3722">
        <v>62.691409999999998</v>
      </c>
      <c r="I3722">
        <v>17.78125</v>
      </c>
      <c r="J3722">
        <v>1.0078130000000001</v>
      </c>
      <c r="K3722">
        <v>46.019530000000003</v>
      </c>
      <c r="L3722" s="3">
        <v>44130.412499999999</v>
      </c>
      <c r="M3722">
        <v>17.18</v>
      </c>
      <c r="N3722" t="s">
        <v>28</v>
      </c>
      <c r="P3722">
        <f>(C3722-Key!$B$1)*24</f>
        <v>0.81666666670935228</v>
      </c>
      <c r="Q3722">
        <f>(Key!$B$2-'17.1'!C3722)*24</f>
        <v>2.1333333333022892</v>
      </c>
      <c r="R3722" s="3">
        <f>C3722-(M3722-Key!$B$5)/(24*Key!$B$6)</f>
        <v>44130.647296296294</v>
      </c>
      <c r="S3722">
        <f>M3722-Key!$B$5</f>
        <v>14.92</v>
      </c>
      <c r="T3722" s="2">
        <f t="shared" si="290"/>
        <v>44129.659722222219</v>
      </c>
      <c r="U3722" t="str">
        <f t="shared" si="291"/>
        <v>10-25-2020 15:50</v>
      </c>
      <c r="V3722">
        <f>IFERROR(IF(W3722=Z3722,VLOOKUP($U3722,[1]C8842!$G$2:$M$145,3,FALSE),0),0)</f>
        <v>0</v>
      </c>
      <c r="W3722">
        <f>VLOOKUP(RIGHT($V$1,5),Key!$A$9:$B$14,2,FALSE)</f>
        <v>10.199999999999999</v>
      </c>
      <c r="X3722">
        <f t="shared" si="294"/>
        <v>0</v>
      </c>
      <c r="Y3722">
        <f>VLOOKUP(RIGHT($X$1,5),Key!$A$9:$B$14,2,FALSE)</f>
        <v>3.7</v>
      </c>
      <c r="Z3722">
        <f t="shared" si="292"/>
        <v>10.199999999999999</v>
      </c>
      <c r="AA3722">
        <f t="shared" si="293"/>
        <v>0</v>
      </c>
    </row>
    <row r="3723" spans="1:27" x14ac:dyDescent="0.3">
      <c r="A3723">
        <v>100067</v>
      </c>
      <c r="B3723">
        <v>230922</v>
      </c>
      <c r="C3723" s="3">
        <v>44130.661111111112</v>
      </c>
      <c r="D3723">
        <v>2</v>
      </c>
      <c r="E3723">
        <v>1</v>
      </c>
      <c r="F3723" t="s">
        <v>26</v>
      </c>
      <c r="G3723">
        <v>4</v>
      </c>
      <c r="H3723">
        <v>59.265630000000002</v>
      </c>
      <c r="I3723">
        <v>79</v>
      </c>
      <c r="J3723">
        <v>3.8164060000000002</v>
      </c>
      <c r="K3723">
        <v>82.035160000000005</v>
      </c>
      <c r="L3723" s="3">
        <v>44130.412499999999</v>
      </c>
      <c r="M3723">
        <v>17.18</v>
      </c>
      <c r="N3723" t="s">
        <v>28</v>
      </c>
      <c r="P3723">
        <f>(C3723-Key!$B$1)*24</f>
        <v>0.81666666670935228</v>
      </c>
      <c r="Q3723">
        <f>(Key!$B$2-'17.1'!C3723)*24</f>
        <v>2.1333333333022892</v>
      </c>
      <c r="R3723" s="3">
        <f>C3723-(M3723-Key!$B$5)/(24*Key!$B$6)</f>
        <v>44130.647296296294</v>
      </c>
      <c r="S3723">
        <f>M3723-Key!$B$5</f>
        <v>14.92</v>
      </c>
      <c r="T3723" s="2">
        <f t="shared" si="290"/>
        <v>44129.659722222219</v>
      </c>
      <c r="U3723" t="str">
        <f t="shared" si="291"/>
        <v>10-25-2020 15:50</v>
      </c>
      <c r="V3723">
        <f>IFERROR(IF(W3723=Z3723,VLOOKUP($U3723,[1]C8842!$G$2:$M$145,3,FALSE),0),0)</f>
        <v>0</v>
      </c>
      <c r="W3723">
        <f>VLOOKUP(RIGHT($V$1,5),Key!$A$9:$B$14,2,FALSE)</f>
        <v>10.199999999999999</v>
      </c>
      <c r="X3723">
        <f t="shared" si="294"/>
        <v>0</v>
      </c>
      <c r="Y3723">
        <f>VLOOKUP(RIGHT($X$1,5),Key!$A$9:$B$14,2,FALSE)</f>
        <v>3.7</v>
      </c>
      <c r="Z3723">
        <f t="shared" si="292"/>
        <v>10.199999999999999</v>
      </c>
      <c r="AA3723">
        <f t="shared" si="293"/>
        <v>0</v>
      </c>
    </row>
    <row r="3724" spans="1:27" x14ac:dyDescent="0.3">
      <c r="A3724">
        <v>100067</v>
      </c>
      <c r="B3724">
        <v>230922</v>
      </c>
      <c r="C3724" s="3">
        <v>44130.661111111112</v>
      </c>
      <c r="D3724">
        <v>3</v>
      </c>
      <c r="E3724">
        <v>2</v>
      </c>
      <c r="F3724" t="s">
        <v>26</v>
      </c>
      <c r="G3724">
        <v>3</v>
      </c>
      <c r="H3724">
        <v>59.277340000000002</v>
      </c>
      <c r="I3724">
        <v>41.425780000000003</v>
      </c>
      <c r="J3724">
        <v>2.1289060000000002</v>
      </c>
      <c r="K3724">
        <v>94.039060000000006</v>
      </c>
      <c r="L3724" s="3">
        <v>44130.412499999999</v>
      </c>
      <c r="M3724">
        <v>17.18</v>
      </c>
      <c r="N3724" t="s">
        <v>28</v>
      </c>
      <c r="P3724">
        <f>(C3724-Key!$B$1)*24</f>
        <v>0.81666666670935228</v>
      </c>
      <c r="Q3724">
        <f>(Key!$B$2-'17.1'!C3724)*24</f>
        <v>2.1333333333022892</v>
      </c>
      <c r="R3724" s="3">
        <f>C3724-(M3724-Key!$B$5)/(24*Key!$B$6)</f>
        <v>44130.647296296294</v>
      </c>
      <c r="S3724">
        <f>M3724-Key!$B$5</f>
        <v>14.92</v>
      </c>
      <c r="T3724" s="2">
        <f t="shared" si="290"/>
        <v>44129.659722222219</v>
      </c>
      <c r="U3724" t="str">
        <f t="shared" si="291"/>
        <v>10-25-2020 15:50</v>
      </c>
      <c r="V3724">
        <f>IFERROR(IF(W3724=Z3724,VLOOKUP($U3724,[1]C8842!$G$2:$M$145,3,FALSE),0),0)</f>
        <v>0</v>
      </c>
      <c r="W3724">
        <f>VLOOKUP(RIGHT($V$1,5),Key!$A$9:$B$14,2,FALSE)</f>
        <v>10.199999999999999</v>
      </c>
      <c r="X3724">
        <f t="shared" si="294"/>
        <v>0</v>
      </c>
      <c r="Y3724">
        <f>VLOOKUP(RIGHT($X$1,5),Key!$A$9:$B$14,2,FALSE)</f>
        <v>3.7</v>
      </c>
      <c r="Z3724">
        <f t="shared" si="292"/>
        <v>10.199999999999999</v>
      </c>
      <c r="AA3724">
        <f t="shared" si="293"/>
        <v>0</v>
      </c>
    </row>
    <row r="3725" spans="1:27" x14ac:dyDescent="0.3">
      <c r="A3725">
        <v>100067</v>
      </c>
      <c r="B3725">
        <v>230922</v>
      </c>
      <c r="C3725" s="3">
        <v>44130.661111111112</v>
      </c>
      <c r="D3725">
        <v>3</v>
      </c>
      <c r="E3725">
        <v>2</v>
      </c>
      <c r="F3725" t="s">
        <v>26</v>
      </c>
      <c r="G3725">
        <v>1</v>
      </c>
      <c r="H3725">
        <v>60.207030000000003</v>
      </c>
      <c r="I3725">
        <v>16.835940000000001</v>
      </c>
      <c r="J3725">
        <v>1.0078130000000001</v>
      </c>
      <c r="K3725">
        <v>92.039060000000006</v>
      </c>
      <c r="L3725" s="3">
        <v>44130.412499999999</v>
      </c>
      <c r="M3725">
        <v>17.18</v>
      </c>
      <c r="N3725" t="s">
        <v>28</v>
      </c>
      <c r="P3725">
        <f>(C3725-Key!$B$1)*24</f>
        <v>0.81666666670935228</v>
      </c>
      <c r="Q3725">
        <f>(Key!$B$2-'17.1'!C3725)*24</f>
        <v>2.1333333333022892</v>
      </c>
      <c r="R3725" s="3">
        <f>C3725-(M3725-Key!$B$5)/(24*Key!$B$6)</f>
        <v>44130.647296296294</v>
      </c>
      <c r="S3725">
        <f>M3725-Key!$B$5</f>
        <v>14.92</v>
      </c>
      <c r="T3725" s="2">
        <f t="shared" si="290"/>
        <v>44129.659722222219</v>
      </c>
      <c r="U3725" t="str">
        <f t="shared" si="291"/>
        <v>10-25-2020 15:50</v>
      </c>
      <c r="V3725">
        <f>IFERROR(IF(W3725=Z3725,VLOOKUP($U3725,[1]C8842!$G$2:$M$145,3,FALSE),0),0)</f>
        <v>0</v>
      </c>
      <c r="W3725">
        <f>VLOOKUP(RIGHT($V$1,5),Key!$A$9:$B$14,2,FALSE)</f>
        <v>10.199999999999999</v>
      </c>
      <c r="X3725">
        <f t="shared" si="294"/>
        <v>0</v>
      </c>
      <c r="Y3725">
        <f>VLOOKUP(RIGHT($X$1,5),Key!$A$9:$B$14,2,FALSE)</f>
        <v>3.7</v>
      </c>
      <c r="Z3725">
        <f t="shared" si="292"/>
        <v>10.199999999999999</v>
      </c>
      <c r="AA3725">
        <f t="shared" si="293"/>
        <v>0</v>
      </c>
    </row>
    <row r="3726" spans="1:27" x14ac:dyDescent="0.3">
      <c r="A3726">
        <v>100067</v>
      </c>
      <c r="B3726">
        <v>230922</v>
      </c>
      <c r="C3726" s="3">
        <v>44130.661111111112</v>
      </c>
      <c r="D3726">
        <v>0</v>
      </c>
      <c r="E3726">
        <v>2</v>
      </c>
      <c r="F3726" t="s">
        <v>25</v>
      </c>
      <c r="G3726">
        <v>4</v>
      </c>
      <c r="H3726">
        <v>59.589840000000002</v>
      </c>
      <c r="I3726">
        <v>73.472660000000005</v>
      </c>
      <c r="J3726">
        <v>3.5507810000000002</v>
      </c>
      <c r="K3726">
        <v>46.019530000000003</v>
      </c>
      <c r="L3726" s="3">
        <v>44130.412499999999</v>
      </c>
      <c r="M3726">
        <v>17.18</v>
      </c>
      <c r="N3726" t="s">
        <v>28</v>
      </c>
      <c r="P3726">
        <f>(C3726-Key!$B$1)*24</f>
        <v>0.81666666670935228</v>
      </c>
      <c r="Q3726">
        <f>(Key!$B$2-'17.1'!C3726)*24</f>
        <v>2.1333333333022892</v>
      </c>
      <c r="R3726" s="3">
        <f>C3726-(M3726-Key!$B$5)/(24*Key!$B$6)</f>
        <v>44130.647296296294</v>
      </c>
      <c r="S3726">
        <f>M3726-Key!$B$5</f>
        <v>14.92</v>
      </c>
      <c r="T3726" s="2">
        <f t="shared" si="290"/>
        <v>44129.659722222219</v>
      </c>
      <c r="U3726" t="str">
        <f t="shared" si="291"/>
        <v>10-25-2020 15:50</v>
      </c>
      <c r="V3726">
        <f>IFERROR(IF(W3726=Z3726,VLOOKUP($U3726,[1]C8842!$G$2:$M$145,3,FALSE),0),0)</f>
        <v>0</v>
      </c>
      <c r="W3726">
        <f>VLOOKUP(RIGHT($V$1,5),Key!$A$9:$B$14,2,FALSE)</f>
        <v>10.199999999999999</v>
      </c>
      <c r="X3726">
        <f t="shared" si="294"/>
        <v>0</v>
      </c>
      <c r="Y3726">
        <f>VLOOKUP(RIGHT($X$1,5),Key!$A$9:$B$14,2,FALSE)</f>
        <v>3.7</v>
      </c>
      <c r="Z3726">
        <f t="shared" si="292"/>
        <v>10.199999999999999</v>
      </c>
      <c r="AA3726">
        <f t="shared" si="293"/>
        <v>0</v>
      </c>
    </row>
    <row r="3727" spans="1:27" x14ac:dyDescent="0.3">
      <c r="A3727">
        <v>100067</v>
      </c>
      <c r="B3727">
        <v>230922</v>
      </c>
      <c r="C3727" s="3">
        <v>44130.661111111112</v>
      </c>
      <c r="D3727">
        <v>2</v>
      </c>
      <c r="E3727">
        <v>1</v>
      </c>
      <c r="F3727" t="s">
        <v>26</v>
      </c>
      <c r="G3727">
        <v>2</v>
      </c>
      <c r="H3727">
        <v>65.789060000000006</v>
      </c>
      <c r="I3727">
        <v>20.38672</v>
      </c>
      <c r="J3727">
        <v>1.066406</v>
      </c>
      <c r="K3727">
        <v>82.035160000000005</v>
      </c>
      <c r="L3727" s="3">
        <v>44130.412499999999</v>
      </c>
      <c r="M3727">
        <v>17.18</v>
      </c>
      <c r="N3727" t="s">
        <v>28</v>
      </c>
      <c r="P3727">
        <f>(C3727-Key!$B$1)*24</f>
        <v>0.81666666670935228</v>
      </c>
      <c r="Q3727">
        <f>(Key!$B$2-'17.1'!C3727)*24</f>
        <v>2.1333333333022892</v>
      </c>
      <c r="R3727" s="3">
        <f>C3727-(M3727-Key!$B$5)/(24*Key!$B$6)</f>
        <v>44130.647296296294</v>
      </c>
      <c r="S3727">
        <f>M3727-Key!$B$5</f>
        <v>14.92</v>
      </c>
      <c r="T3727" s="2">
        <f t="shared" si="290"/>
        <v>44129.659722222219</v>
      </c>
      <c r="U3727" t="str">
        <f t="shared" si="291"/>
        <v>10-25-2020 15:50</v>
      </c>
      <c r="V3727">
        <f>IFERROR(IF(W3727=Z3727,VLOOKUP($U3727,[1]C8842!$G$2:$M$145,3,FALSE),0),0)</f>
        <v>0</v>
      </c>
      <c r="W3727">
        <f>VLOOKUP(RIGHT($V$1,5),Key!$A$9:$B$14,2,FALSE)</f>
        <v>10.199999999999999</v>
      </c>
      <c r="X3727">
        <f t="shared" si="294"/>
        <v>0</v>
      </c>
      <c r="Y3727">
        <f>VLOOKUP(RIGHT($X$1,5),Key!$A$9:$B$14,2,FALSE)</f>
        <v>3.7</v>
      </c>
      <c r="Z3727">
        <f t="shared" si="292"/>
        <v>10.199999999999999</v>
      </c>
      <c r="AA3727">
        <f t="shared" si="293"/>
        <v>0</v>
      </c>
    </row>
    <row r="3728" spans="1:27" x14ac:dyDescent="0.3">
      <c r="A3728">
        <v>100067</v>
      </c>
      <c r="B3728">
        <v>230922</v>
      </c>
      <c r="C3728" s="3">
        <v>44130.661111111112</v>
      </c>
      <c r="D3728">
        <v>2</v>
      </c>
      <c r="E3728">
        <v>1</v>
      </c>
      <c r="F3728" t="s">
        <v>26</v>
      </c>
      <c r="G3728">
        <v>1</v>
      </c>
      <c r="H3728">
        <v>64.351560000000006</v>
      </c>
      <c r="I3728">
        <v>18.664059999999999</v>
      </c>
      <c r="J3728">
        <v>1.019531</v>
      </c>
      <c r="K3728">
        <v>82.035160000000005</v>
      </c>
      <c r="L3728" s="3">
        <v>44130.412499999999</v>
      </c>
      <c r="M3728">
        <v>17.18</v>
      </c>
      <c r="N3728" t="s">
        <v>28</v>
      </c>
      <c r="P3728">
        <f>(C3728-Key!$B$1)*24</f>
        <v>0.81666666670935228</v>
      </c>
      <c r="Q3728">
        <f>(Key!$B$2-'17.1'!C3728)*24</f>
        <v>2.1333333333022892</v>
      </c>
      <c r="R3728" s="3">
        <f>C3728-(M3728-Key!$B$5)/(24*Key!$B$6)</f>
        <v>44130.647296296294</v>
      </c>
      <c r="S3728">
        <f>M3728-Key!$B$5</f>
        <v>14.92</v>
      </c>
      <c r="T3728" s="2">
        <f t="shared" si="290"/>
        <v>44129.659722222219</v>
      </c>
      <c r="U3728" t="str">
        <f t="shared" si="291"/>
        <v>10-25-2020 15:50</v>
      </c>
      <c r="V3728">
        <f>IFERROR(IF(W3728=Z3728,VLOOKUP($U3728,[1]C8842!$G$2:$M$145,3,FALSE),0),0)</f>
        <v>0</v>
      </c>
      <c r="W3728">
        <f>VLOOKUP(RIGHT($V$1,5),Key!$A$9:$B$14,2,FALSE)</f>
        <v>10.199999999999999</v>
      </c>
      <c r="X3728">
        <f t="shared" si="294"/>
        <v>0</v>
      </c>
      <c r="Y3728">
        <f>VLOOKUP(RIGHT($X$1,5),Key!$A$9:$B$14,2,FALSE)</f>
        <v>3.7</v>
      </c>
      <c r="Z3728">
        <f t="shared" si="292"/>
        <v>10.199999999999999</v>
      </c>
      <c r="AA3728">
        <f t="shared" si="293"/>
        <v>0</v>
      </c>
    </row>
    <row r="3729" spans="1:27" x14ac:dyDescent="0.3">
      <c r="A3729">
        <v>100067</v>
      </c>
      <c r="B3729">
        <v>230922</v>
      </c>
      <c r="C3729" s="3">
        <v>44130.661111111112</v>
      </c>
      <c r="D3729">
        <v>3</v>
      </c>
      <c r="E3729">
        <v>2</v>
      </c>
      <c r="F3729" t="s">
        <v>26</v>
      </c>
      <c r="G3729">
        <v>3</v>
      </c>
      <c r="H3729">
        <v>63.660159999999998</v>
      </c>
      <c r="I3729">
        <v>43.757809999999999</v>
      </c>
      <c r="J3729">
        <v>2.078125</v>
      </c>
      <c r="K3729">
        <v>94.039060000000006</v>
      </c>
      <c r="L3729" s="3">
        <v>44130.412499999999</v>
      </c>
      <c r="M3729">
        <v>17.18</v>
      </c>
      <c r="N3729" t="s">
        <v>28</v>
      </c>
      <c r="P3729">
        <f>(C3729-Key!$B$1)*24</f>
        <v>0.81666666670935228</v>
      </c>
      <c r="Q3729">
        <f>(Key!$B$2-'17.1'!C3729)*24</f>
        <v>2.1333333333022892</v>
      </c>
      <c r="R3729" s="3">
        <f>C3729-(M3729-Key!$B$5)/(24*Key!$B$6)</f>
        <v>44130.647296296294</v>
      </c>
      <c r="S3729">
        <f>M3729-Key!$B$5</f>
        <v>14.92</v>
      </c>
      <c r="T3729" s="2">
        <f t="shared" si="290"/>
        <v>44129.659722222219</v>
      </c>
      <c r="U3729" t="str">
        <f t="shared" si="291"/>
        <v>10-25-2020 15:50</v>
      </c>
      <c r="V3729">
        <f>IFERROR(IF(W3729=Z3729,VLOOKUP($U3729,[1]C8842!$G$2:$M$145,3,FALSE),0),0)</f>
        <v>0</v>
      </c>
      <c r="W3729">
        <f>VLOOKUP(RIGHT($V$1,5),Key!$A$9:$B$14,2,FALSE)</f>
        <v>10.199999999999999</v>
      </c>
      <c r="X3729">
        <f t="shared" si="294"/>
        <v>0</v>
      </c>
      <c r="Y3729">
        <f>VLOOKUP(RIGHT($X$1,5),Key!$A$9:$B$14,2,FALSE)</f>
        <v>3.7</v>
      </c>
      <c r="Z3729">
        <f t="shared" si="292"/>
        <v>10.199999999999999</v>
      </c>
      <c r="AA3729">
        <f t="shared" si="293"/>
        <v>0</v>
      </c>
    </row>
    <row r="3730" spans="1:27" x14ac:dyDescent="0.3">
      <c r="A3730">
        <v>100067</v>
      </c>
      <c r="B3730">
        <v>230922</v>
      </c>
      <c r="C3730" s="3">
        <v>44130.661111111112</v>
      </c>
      <c r="D3730">
        <v>2</v>
      </c>
      <c r="E3730">
        <v>1</v>
      </c>
      <c r="F3730" t="s">
        <v>26</v>
      </c>
      <c r="G3730">
        <v>1</v>
      </c>
      <c r="H3730">
        <v>74.085939999999994</v>
      </c>
      <c r="I3730">
        <v>16.632809999999999</v>
      </c>
      <c r="J3730">
        <v>0.8125</v>
      </c>
      <c r="K3730">
        <v>82.035160000000005</v>
      </c>
      <c r="L3730" s="3">
        <v>44130.412499999999</v>
      </c>
      <c r="M3730">
        <v>17.18</v>
      </c>
      <c r="N3730" t="s">
        <v>28</v>
      </c>
      <c r="P3730">
        <f>(C3730-Key!$B$1)*24</f>
        <v>0.81666666670935228</v>
      </c>
      <c r="Q3730">
        <f>(Key!$B$2-'17.1'!C3730)*24</f>
        <v>2.1333333333022892</v>
      </c>
      <c r="R3730" s="3">
        <f>C3730-(M3730-Key!$B$5)/(24*Key!$B$6)</f>
        <v>44130.647296296294</v>
      </c>
      <c r="S3730">
        <f>M3730-Key!$B$5</f>
        <v>14.92</v>
      </c>
      <c r="T3730" s="2">
        <f t="shared" si="290"/>
        <v>44129.659722222219</v>
      </c>
      <c r="U3730" t="str">
        <f t="shared" si="291"/>
        <v>10-25-2020 15:50</v>
      </c>
      <c r="V3730">
        <f>IFERROR(IF(W3730=Z3730,VLOOKUP($U3730,[1]C8842!$G$2:$M$145,3,FALSE),0),0)</f>
        <v>0</v>
      </c>
      <c r="W3730">
        <f>VLOOKUP(RIGHT($V$1,5),Key!$A$9:$B$14,2,FALSE)</f>
        <v>10.199999999999999</v>
      </c>
      <c r="X3730">
        <f t="shared" si="294"/>
        <v>0</v>
      </c>
      <c r="Y3730">
        <f>VLOOKUP(RIGHT($X$1,5),Key!$A$9:$B$14,2,FALSE)</f>
        <v>3.7</v>
      </c>
      <c r="Z3730">
        <f t="shared" si="292"/>
        <v>10.199999999999999</v>
      </c>
      <c r="AA3730">
        <f t="shared" si="293"/>
        <v>0</v>
      </c>
    </row>
    <row r="3731" spans="1:27" x14ac:dyDescent="0.3">
      <c r="A3731">
        <v>100067</v>
      </c>
      <c r="B3731">
        <v>230922</v>
      </c>
      <c r="C3731" s="3">
        <v>44130.661111111112</v>
      </c>
      <c r="D3731">
        <v>3</v>
      </c>
      <c r="E3731">
        <v>2</v>
      </c>
      <c r="F3731" t="s">
        <v>26</v>
      </c>
      <c r="G3731">
        <v>4</v>
      </c>
      <c r="H3731">
        <v>66.105469999999997</v>
      </c>
      <c r="I3731">
        <v>64.175780000000003</v>
      </c>
      <c r="J3731">
        <v>2.8242189999999998</v>
      </c>
      <c r="K3731">
        <v>94.039060000000006</v>
      </c>
      <c r="L3731" s="3">
        <v>44130.412499999999</v>
      </c>
      <c r="M3731">
        <v>17.18</v>
      </c>
      <c r="N3731" t="s">
        <v>28</v>
      </c>
      <c r="P3731">
        <f>(C3731-Key!$B$1)*24</f>
        <v>0.81666666670935228</v>
      </c>
      <c r="Q3731">
        <f>(Key!$B$2-'17.1'!C3731)*24</f>
        <v>2.1333333333022892</v>
      </c>
      <c r="R3731" s="3">
        <f>C3731-(M3731-Key!$B$5)/(24*Key!$B$6)</f>
        <v>44130.647296296294</v>
      </c>
      <c r="S3731">
        <f>M3731-Key!$B$5</f>
        <v>14.92</v>
      </c>
      <c r="T3731" s="2">
        <f t="shared" si="290"/>
        <v>44129.659722222219</v>
      </c>
      <c r="U3731" t="str">
        <f t="shared" si="291"/>
        <v>10-25-2020 15:50</v>
      </c>
      <c r="V3731">
        <f>IFERROR(IF(W3731=Z3731,VLOOKUP($U3731,[1]C8842!$G$2:$M$145,3,FALSE),0),0)</f>
        <v>0</v>
      </c>
      <c r="W3731">
        <f>VLOOKUP(RIGHT($V$1,5),Key!$A$9:$B$14,2,FALSE)</f>
        <v>10.199999999999999</v>
      </c>
      <c r="X3731">
        <f t="shared" si="294"/>
        <v>0</v>
      </c>
      <c r="Y3731">
        <f>VLOOKUP(RIGHT($X$1,5),Key!$A$9:$B$14,2,FALSE)</f>
        <v>3.7</v>
      </c>
      <c r="Z3731">
        <f t="shared" si="292"/>
        <v>10.199999999999999</v>
      </c>
      <c r="AA3731">
        <f t="shared" si="293"/>
        <v>0</v>
      </c>
    </row>
    <row r="3732" spans="1:27" x14ac:dyDescent="0.3">
      <c r="A3732">
        <v>100067</v>
      </c>
      <c r="B3732">
        <v>230922</v>
      </c>
      <c r="C3732" s="3">
        <v>44130.661111111112</v>
      </c>
      <c r="D3732">
        <v>3</v>
      </c>
      <c r="E3732">
        <v>2</v>
      </c>
      <c r="F3732" t="s">
        <v>26</v>
      </c>
      <c r="G3732">
        <v>1</v>
      </c>
      <c r="H3732">
        <v>69.613280000000003</v>
      </c>
      <c r="I3732">
        <v>18.9375</v>
      </c>
      <c r="J3732">
        <v>0.953125</v>
      </c>
      <c r="K3732">
        <v>94.039060000000006</v>
      </c>
      <c r="L3732" s="3">
        <v>44130.412499999999</v>
      </c>
      <c r="M3732">
        <v>17.18</v>
      </c>
      <c r="N3732" t="s">
        <v>28</v>
      </c>
      <c r="P3732">
        <f>(C3732-Key!$B$1)*24</f>
        <v>0.81666666670935228</v>
      </c>
      <c r="Q3732">
        <f>(Key!$B$2-'17.1'!C3732)*24</f>
        <v>2.1333333333022892</v>
      </c>
      <c r="R3732" s="3">
        <f>C3732-(M3732-Key!$B$5)/(24*Key!$B$6)</f>
        <v>44130.647296296294</v>
      </c>
      <c r="S3732">
        <f>M3732-Key!$B$5</f>
        <v>14.92</v>
      </c>
      <c r="T3732" s="2">
        <f t="shared" si="290"/>
        <v>44129.659722222219</v>
      </c>
      <c r="U3732" t="str">
        <f t="shared" si="291"/>
        <v>10-25-2020 15:50</v>
      </c>
      <c r="V3732">
        <f>IFERROR(IF(W3732=Z3732,VLOOKUP($U3732,[1]C8842!$G$2:$M$145,3,FALSE),0),0)</f>
        <v>0</v>
      </c>
      <c r="W3732">
        <f>VLOOKUP(RIGHT($V$1,5),Key!$A$9:$B$14,2,FALSE)</f>
        <v>10.199999999999999</v>
      </c>
      <c r="X3732">
        <f t="shared" si="294"/>
        <v>0</v>
      </c>
      <c r="Y3732">
        <f>VLOOKUP(RIGHT($X$1,5),Key!$A$9:$B$14,2,FALSE)</f>
        <v>3.7</v>
      </c>
      <c r="Z3732">
        <f t="shared" si="292"/>
        <v>10.199999999999999</v>
      </c>
      <c r="AA3732">
        <f t="shared" si="293"/>
        <v>0</v>
      </c>
    </row>
    <row r="3733" spans="1:27" x14ac:dyDescent="0.3">
      <c r="A3733">
        <v>100067</v>
      </c>
      <c r="B3733">
        <v>230922</v>
      </c>
      <c r="C3733" s="3">
        <v>44130.661111111112</v>
      </c>
      <c r="D3733">
        <v>3</v>
      </c>
      <c r="E3733">
        <v>2</v>
      </c>
      <c r="F3733" t="s">
        <v>26</v>
      </c>
      <c r="G3733">
        <v>1</v>
      </c>
      <c r="H3733">
        <v>67.765630000000002</v>
      </c>
      <c r="I3733">
        <v>15.67578</v>
      </c>
      <c r="J3733">
        <v>0.84765630000000003</v>
      </c>
      <c r="K3733">
        <v>94.039060000000006</v>
      </c>
      <c r="L3733" s="3">
        <v>44130.412499999999</v>
      </c>
      <c r="M3733">
        <v>17.18</v>
      </c>
      <c r="N3733" t="s">
        <v>28</v>
      </c>
      <c r="P3733">
        <f>(C3733-Key!$B$1)*24</f>
        <v>0.81666666670935228</v>
      </c>
      <c r="Q3733">
        <f>(Key!$B$2-'17.1'!C3733)*24</f>
        <v>2.1333333333022892</v>
      </c>
      <c r="R3733" s="3">
        <f>C3733-(M3733-Key!$B$5)/(24*Key!$B$6)</f>
        <v>44130.647296296294</v>
      </c>
      <c r="S3733">
        <f>M3733-Key!$B$5</f>
        <v>14.92</v>
      </c>
      <c r="T3733" s="2">
        <f t="shared" si="290"/>
        <v>44129.659722222219</v>
      </c>
      <c r="U3733" t="str">
        <f t="shared" si="291"/>
        <v>10-25-2020 15:50</v>
      </c>
      <c r="V3733">
        <f>IFERROR(IF(W3733=Z3733,VLOOKUP($U3733,[1]C8842!$G$2:$M$145,3,FALSE),0),0)</f>
        <v>0</v>
      </c>
      <c r="W3733">
        <f>VLOOKUP(RIGHT($V$1,5),Key!$A$9:$B$14,2,FALSE)</f>
        <v>10.199999999999999</v>
      </c>
      <c r="X3733">
        <f t="shared" si="294"/>
        <v>0</v>
      </c>
      <c r="Y3733">
        <f>VLOOKUP(RIGHT($X$1,5),Key!$A$9:$B$14,2,FALSE)</f>
        <v>3.7</v>
      </c>
      <c r="Z3733">
        <f t="shared" si="292"/>
        <v>10.199999999999999</v>
      </c>
      <c r="AA3733">
        <f t="shared" si="293"/>
        <v>0</v>
      </c>
    </row>
    <row r="3734" spans="1:27" x14ac:dyDescent="0.3">
      <c r="A3734">
        <v>100067</v>
      </c>
      <c r="B3734">
        <v>230922</v>
      </c>
      <c r="C3734" s="3">
        <v>44130.661111111112</v>
      </c>
      <c r="D3734">
        <v>3</v>
      </c>
      <c r="E3734">
        <v>2</v>
      </c>
      <c r="F3734" t="s">
        <v>26</v>
      </c>
      <c r="G3734">
        <v>1</v>
      </c>
      <c r="H3734">
        <v>64.621089999999995</v>
      </c>
      <c r="I3734">
        <v>17.83203</v>
      </c>
      <c r="J3734">
        <v>0.98046880000000003</v>
      </c>
      <c r="K3734">
        <v>95.039060000000006</v>
      </c>
      <c r="L3734" s="3">
        <v>44130.412499999999</v>
      </c>
      <c r="M3734">
        <v>17.18</v>
      </c>
      <c r="N3734" t="s">
        <v>28</v>
      </c>
      <c r="P3734">
        <f>(C3734-Key!$B$1)*24</f>
        <v>0.81666666670935228</v>
      </c>
      <c r="Q3734">
        <f>(Key!$B$2-'17.1'!C3734)*24</f>
        <v>2.1333333333022892</v>
      </c>
      <c r="R3734" s="3">
        <f>C3734-(M3734-Key!$B$5)/(24*Key!$B$6)</f>
        <v>44130.647296296294</v>
      </c>
      <c r="S3734">
        <f>M3734-Key!$B$5</f>
        <v>14.92</v>
      </c>
      <c r="T3734" s="2">
        <f t="shared" si="290"/>
        <v>44129.659722222219</v>
      </c>
      <c r="U3734" t="str">
        <f t="shared" si="291"/>
        <v>10-25-2020 15:50</v>
      </c>
      <c r="V3734">
        <f>IFERROR(IF(W3734=Z3734,VLOOKUP($U3734,[1]C8842!$G$2:$M$145,3,FALSE),0),0)</f>
        <v>0</v>
      </c>
      <c r="W3734">
        <f>VLOOKUP(RIGHT($V$1,5),Key!$A$9:$B$14,2,FALSE)</f>
        <v>10.199999999999999</v>
      </c>
      <c r="X3734">
        <f t="shared" si="294"/>
        <v>0</v>
      </c>
      <c r="Y3734">
        <f>VLOOKUP(RIGHT($X$1,5),Key!$A$9:$B$14,2,FALSE)</f>
        <v>3.7</v>
      </c>
      <c r="Z3734">
        <f t="shared" si="292"/>
        <v>10.199999999999999</v>
      </c>
      <c r="AA3734">
        <f t="shared" si="293"/>
        <v>0</v>
      </c>
    </row>
    <row r="3735" spans="1:27" x14ac:dyDescent="0.3">
      <c r="A3735">
        <v>100067</v>
      </c>
      <c r="B3735">
        <v>230922</v>
      </c>
      <c r="C3735" s="3">
        <v>44130.661805555559</v>
      </c>
      <c r="D3735">
        <v>0</v>
      </c>
      <c r="E3735">
        <v>2</v>
      </c>
      <c r="F3735" t="s">
        <v>25</v>
      </c>
      <c r="G3735">
        <v>4</v>
      </c>
      <c r="H3735">
        <v>54.988280000000003</v>
      </c>
      <c r="I3735">
        <v>73.355469999999997</v>
      </c>
      <c r="J3735">
        <v>3.8398439999999998</v>
      </c>
      <c r="K3735">
        <v>46.019530000000003</v>
      </c>
      <c r="L3735" s="3">
        <v>44130.412499999999</v>
      </c>
      <c r="M3735">
        <v>17.18</v>
      </c>
      <c r="N3735" t="s">
        <v>28</v>
      </c>
      <c r="P3735">
        <f>(C3735-Key!$B$1)*24</f>
        <v>0.8333333334303461</v>
      </c>
      <c r="Q3735">
        <f>(Key!$B$2-'17.1'!C3735)*24</f>
        <v>2.1166666665812954</v>
      </c>
      <c r="R3735" s="3">
        <f>C3735-(M3735-Key!$B$5)/(24*Key!$B$6)</f>
        <v>44130.647990740741</v>
      </c>
      <c r="S3735">
        <f>M3735-Key!$B$5</f>
        <v>14.92</v>
      </c>
      <c r="T3735" s="2">
        <f t="shared" si="290"/>
        <v>44129.659722222219</v>
      </c>
      <c r="U3735" t="str">
        <f t="shared" si="291"/>
        <v>10-25-2020 15:50</v>
      </c>
      <c r="V3735">
        <f>IFERROR(IF(W3735=Z3735,VLOOKUP($U3735,[1]C8842!$G$2:$M$145,3,FALSE),0),0)</f>
        <v>0</v>
      </c>
      <c r="W3735">
        <f>VLOOKUP(RIGHT($V$1,5),Key!$A$9:$B$14,2,FALSE)</f>
        <v>10.199999999999999</v>
      </c>
      <c r="X3735">
        <f t="shared" si="294"/>
        <v>0</v>
      </c>
      <c r="Y3735">
        <f>VLOOKUP(RIGHT($X$1,5),Key!$A$9:$B$14,2,FALSE)</f>
        <v>3.7</v>
      </c>
      <c r="Z3735">
        <f t="shared" si="292"/>
        <v>10.199999999999999</v>
      </c>
      <c r="AA3735">
        <f t="shared" si="293"/>
        <v>0</v>
      </c>
    </row>
    <row r="3736" spans="1:27" x14ac:dyDescent="0.3">
      <c r="A3736">
        <v>100067</v>
      </c>
      <c r="B3736">
        <v>230922</v>
      </c>
      <c r="C3736" s="3">
        <v>44130.661805555559</v>
      </c>
      <c r="D3736">
        <v>0</v>
      </c>
      <c r="E3736">
        <v>2</v>
      </c>
      <c r="F3736" t="s">
        <v>25</v>
      </c>
      <c r="G3736">
        <v>2</v>
      </c>
      <c r="H3736">
        <v>58.871090000000002</v>
      </c>
      <c r="I3736">
        <v>21.253910000000001</v>
      </c>
      <c r="J3736">
        <v>1.230469</v>
      </c>
      <c r="K3736">
        <v>46.019530000000003</v>
      </c>
      <c r="L3736" s="3">
        <v>44130.412499999999</v>
      </c>
      <c r="M3736">
        <v>17.18</v>
      </c>
      <c r="N3736" t="s">
        <v>28</v>
      </c>
      <c r="P3736">
        <f>(C3736-Key!$B$1)*24</f>
        <v>0.8333333334303461</v>
      </c>
      <c r="Q3736">
        <f>(Key!$B$2-'17.1'!C3736)*24</f>
        <v>2.1166666665812954</v>
      </c>
      <c r="R3736" s="3">
        <f>C3736-(M3736-Key!$B$5)/(24*Key!$B$6)</f>
        <v>44130.647990740741</v>
      </c>
      <c r="S3736">
        <f>M3736-Key!$B$5</f>
        <v>14.92</v>
      </c>
      <c r="T3736" s="2">
        <f t="shared" si="290"/>
        <v>44129.659722222219</v>
      </c>
      <c r="U3736" t="str">
        <f t="shared" si="291"/>
        <v>10-25-2020 15:50</v>
      </c>
      <c r="V3736">
        <f>IFERROR(IF(W3736=Z3736,VLOOKUP($U3736,[1]C8842!$G$2:$M$145,3,FALSE),0),0)</f>
        <v>0</v>
      </c>
      <c r="W3736">
        <f>VLOOKUP(RIGHT($V$1,5),Key!$A$9:$B$14,2,FALSE)</f>
        <v>10.199999999999999</v>
      </c>
      <c r="X3736">
        <f t="shared" si="294"/>
        <v>0</v>
      </c>
      <c r="Y3736">
        <f>VLOOKUP(RIGHT($X$1,5),Key!$A$9:$B$14,2,FALSE)</f>
        <v>3.7</v>
      </c>
      <c r="Z3736">
        <f t="shared" si="292"/>
        <v>10.199999999999999</v>
      </c>
      <c r="AA3736">
        <f t="shared" si="293"/>
        <v>0</v>
      </c>
    </row>
    <row r="3737" spans="1:27" x14ac:dyDescent="0.3">
      <c r="A3737">
        <v>100067</v>
      </c>
      <c r="B3737">
        <v>230922</v>
      </c>
      <c r="C3737" s="3">
        <v>44130.661805555559</v>
      </c>
      <c r="D3737">
        <v>1</v>
      </c>
      <c r="E3737">
        <v>1</v>
      </c>
      <c r="F3737" t="s">
        <v>25</v>
      </c>
      <c r="G3737">
        <v>1</v>
      </c>
      <c r="H3737">
        <v>70.367189999999994</v>
      </c>
      <c r="I3737">
        <v>17.808589999999999</v>
      </c>
      <c r="J3737">
        <v>0.8984375</v>
      </c>
      <c r="K3737">
        <v>58.023440000000001</v>
      </c>
      <c r="L3737" s="3">
        <v>44130.412499999999</v>
      </c>
      <c r="M3737">
        <v>17.18</v>
      </c>
      <c r="N3737" t="s">
        <v>28</v>
      </c>
      <c r="P3737">
        <f>(C3737-Key!$B$1)*24</f>
        <v>0.8333333334303461</v>
      </c>
      <c r="Q3737">
        <f>(Key!$B$2-'17.1'!C3737)*24</f>
        <v>2.1166666665812954</v>
      </c>
      <c r="R3737" s="3">
        <f>C3737-(M3737-Key!$B$5)/(24*Key!$B$6)</f>
        <v>44130.647990740741</v>
      </c>
      <c r="S3737">
        <f>M3737-Key!$B$5</f>
        <v>14.92</v>
      </c>
      <c r="T3737" s="2">
        <f t="shared" si="290"/>
        <v>44129.659722222219</v>
      </c>
      <c r="U3737" t="str">
        <f t="shared" si="291"/>
        <v>10-25-2020 15:50</v>
      </c>
      <c r="V3737">
        <f>IFERROR(IF(W3737=Z3737,VLOOKUP($U3737,[1]C8842!$G$2:$M$145,3,FALSE),0),0)</f>
        <v>0</v>
      </c>
      <c r="W3737">
        <f>VLOOKUP(RIGHT($V$1,5),Key!$A$9:$B$14,2,FALSE)</f>
        <v>10.199999999999999</v>
      </c>
      <c r="X3737">
        <f t="shared" si="294"/>
        <v>0</v>
      </c>
      <c r="Y3737">
        <f>VLOOKUP(RIGHT($X$1,5),Key!$A$9:$B$14,2,FALSE)</f>
        <v>3.7</v>
      </c>
      <c r="Z3737">
        <f t="shared" si="292"/>
        <v>10.199999999999999</v>
      </c>
      <c r="AA3737">
        <f t="shared" si="293"/>
        <v>0</v>
      </c>
    </row>
    <row r="3738" spans="1:27" x14ac:dyDescent="0.3">
      <c r="A3738">
        <v>100067</v>
      </c>
      <c r="B3738">
        <v>230922</v>
      </c>
      <c r="C3738" s="3">
        <v>44130.661805555559</v>
      </c>
      <c r="D3738">
        <v>3</v>
      </c>
      <c r="E3738">
        <v>2</v>
      </c>
      <c r="F3738" t="s">
        <v>26</v>
      </c>
      <c r="G3738">
        <v>1</v>
      </c>
      <c r="H3738">
        <v>70.875</v>
      </c>
      <c r="I3738">
        <v>19.625</v>
      </c>
      <c r="J3738">
        <v>0.9609375</v>
      </c>
      <c r="K3738">
        <v>92.039060000000006</v>
      </c>
      <c r="L3738" s="3">
        <v>44130.412499999999</v>
      </c>
      <c r="M3738">
        <v>17.18</v>
      </c>
      <c r="N3738" t="s">
        <v>28</v>
      </c>
      <c r="P3738">
        <f>(C3738-Key!$B$1)*24</f>
        <v>0.8333333334303461</v>
      </c>
      <c r="Q3738">
        <f>(Key!$B$2-'17.1'!C3738)*24</f>
        <v>2.1166666665812954</v>
      </c>
      <c r="R3738" s="3">
        <f>C3738-(M3738-Key!$B$5)/(24*Key!$B$6)</f>
        <v>44130.647990740741</v>
      </c>
      <c r="S3738">
        <f>M3738-Key!$B$5</f>
        <v>14.92</v>
      </c>
      <c r="T3738" s="2">
        <f t="shared" si="290"/>
        <v>44129.659722222219</v>
      </c>
      <c r="U3738" t="str">
        <f t="shared" si="291"/>
        <v>10-25-2020 15:50</v>
      </c>
      <c r="V3738">
        <f>IFERROR(IF(W3738=Z3738,VLOOKUP($U3738,[1]C8842!$G$2:$M$145,3,FALSE),0),0)</f>
        <v>0</v>
      </c>
      <c r="W3738">
        <f>VLOOKUP(RIGHT($V$1,5),Key!$A$9:$B$14,2,FALSE)</f>
        <v>10.199999999999999</v>
      </c>
      <c r="X3738">
        <f t="shared" si="294"/>
        <v>0</v>
      </c>
      <c r="Y3738">
        <f>VLOOKUP(RIGHT($X$1,5),Key!$A$9:$B$14,2,FALSE)</f>
        <v>3.7</v>
      </c>
      <c r="Z3738">
        <f t="shared" si="292"/>
        <v>10.199999999999999</v>
      </c>
      <c r="AA3738">
        <f t="shared" si="293"/>
        <v>0</v>
      </c>
    </row>
    <row r="3739" spans="1:27" x14ac:dyDescent="0.3">
      <c r="A3739">
        <v>100067</v>
      </c>
      <c r="B3739">
        <v>230922</v>
      </c>
      <c r="C3739" s="3">
        <v>44130.661805555559</v>
      </c>
      <c r="D3739">
        <v>0</v>
      </c>
      <c r="E3739">
        <v>2</v>
      </c>
      <c r="F3739" t="s">
        <v>25</v>
      </c>
      <c r="G3739">
        <v>1</v>
      </c>
      <c r="H3739">
        <v>68.59375</v>
      </c>
      <c r="I3739">
        <v>15.63672</v>
      </c>
      <c r="J3739">
        <v>0.8359375</v>
      </c>
      <c r="K3739">
        <v>46.019530000000003</v>
      </c>
      <c r="L3739" s="3">
        <v>44130.412499999999</v>
      </c>
      <c r="M3739">
        <v>17.18</v>
      </c>
      <c r="N3739" t="s">
        <v>28</v>
      </c>
      <c r="P3739">
        <f>(C3739-Key!$B$1)*24</f>
        <v>0.8333333334303461</v>
      </c>
      <c r="Q3739">
        <f>(Key!$B$2-'17.1'!C3739)*24</f>
        <v>2.1166666665812954</v>
      </c>
      <c r="R3739" s="3">
        <f>C3739-(M3739-Key!$B$5)/(24*Key!$B$6)</f>
        <v>44130.647990740741</v>
      </c>
      <c r="S3739">
        <f>M3739-Key!$B$5</f>
        <v>14.92</v>
      </c>
      <c r="T3739" s="2">
        <f t="shared" si="290"/>
        <v>44129.659722222219</v>
      </c>
      <c r="U3739" t="str">
        <f t="shared" si="291"/>
        <v>10-25-2020 15:50</v>
      </c>
      <c r="V3739">
        <f>IFERROR(IF(W3739=Z3739,VLOOKUP($U3739,[1]C8842!$G$2:$M$145,3,FALSE),0),0)</f>
        <v>0</v>
      </c>
      <c r="W3739">
        <f>VLOOKUP(RIGHT($V$1,5),Key!$A$9:$B$14,2,FALSE)</f>
        <v>10.199999999999999</v>
      </c>
      <c r="X3739">
        <f t="shared" si="294"/>
        <v>0</v>
      </c>
      <c r="Y3739">
        <f>VLOOKUP(RIGHT($X$1,5),Key!$A$9:$B$14,2,FALSE)</f>
        <v>3.7</v>
      </c>
      <c r="Z3739">
        <f t="shared" si="292"/>
        <v>10.199999999999999</v>
      </c>
      <c r="AA3739">
        <f t="shared" si="293"/>
        <v>0</v>
      </c>
    </row>
    <row r="3740" spans="1:27" x14ac:dyDescent="0.3">
      <c r="A3740">
        <v>100067</v>
      </c>
      <c r="B3740">
        <v>230922</v>
      </c>
      <c r="C3740" s="3">
        <v>44130.661805555559</v>
      </c>
      <c r="D3740">
        <v>0</v>
      </c>
      <c r="E3740">
        <v>2</v>
      </c>
      <c r="F3740" t="s">
        <v>25</v>
      </c>
      <c r="G3740">
        <v>1</v>
      </c>
      <c r="H3740">
        <v>60.828130000000002</v>
      </c>
      <c r="I3740">
        <v>14.51563</v>
      </c>
      <c r="J3740">
        <v>0.89453130000000003</v>
      </c>
      <c r="K3740">
        <v>46.019530000000003</v>
      </c>
      <c r="L3740" s="3">
        <v>44130.412499999999</v>
      </c>
      <c r="M3740">
        <v>17.18</v>
      </c>
      <c r="N3740" t="s">
        <v>28</v>
      </c>
      <c r="P3740">
        <f>(C3740-Key!$B$1)*24</f>
        <v>0.8333333334303461</v>
      </c>
      <c r="Q3740">
        <f>(Key!$B$2-'17.1'!C3740)*24</f>
        <v>2.1166666665812954</v>
      </c>
      <c r="R3740" s="3">
        <f>C3740-(M3740-Key!$B$5)/(24*Key!$B$6)</f>
        <v>44130.647990740741</v>
      </c>
      <c r="S3740">
        <f>M3740-Key!$B$5</f>
        <v>14.92</v>
      </c>
      <c r="T3740" s="2">
        <f t="shared" si="290"/>
        <v>44129.659722222219</v>
      </c>
      <c r="U3740" t="str">
        <f t="shared" si="291"/>
        <v>10-25-2020 15:50</v>
      </c>
      <c r="V3740">
        <f>IFERROR(IF(W3740=Z3740,VLOOKUP($U3740,[1]C8842!$G$2:$M$145,3,FALSE),0),0)</f>
        <v>0</v>
      </c>
      <c r="W3740">
        <f>VLOOKUP(RIGHT($V$1,5),Key!$A$9:$B$14,2,FALSE)</f>
        <v>10.199999999999999</v>
      </c>
      <c r="X3740">
        <f t="shared" si="294"/>
        <v>0</v>
      </c>
      <c r="Y3740">
        <f>VLOOKUP(RIGHT($X$1,5),Key!$A$9:$B$14,2,FALSE)</f>
        <v>3.7</v>
      </c>
      <c r="Z3740">
        <f t="shared" si="292"/>
        <v>10.199999999999999</v>
      </c>
      <c r="AA3740">
        <f t="shared" si="293"/>
        <v>0</v>
      </c>
    </row>
    <row r="3741" spans="1:27" x14ac:dyDescent="0.3">
      <c r="A3741">
        <v>100067</v>
      </c>
      <c r="B3741">
        <v>230922</v>
      </c>
      <c r="C3741" s="3">
        <v>44130.661805555559</v>
      </c>
      <c r="D3741">
        <v>1</v>
      </c>
      <c r="E3741">
        <v>1</v>
      </c>
      <c r="F3741" t="s">
        <v>25</v>
      </c>
      <c r="G3741">
        <v>1</v>
      </c>
      <c r="H3741">
        <v>62.332030000000003</v>
      </c>
      <c r="I3741">
        <v>14.941409999999999</v>
      </c>
      <c r="J3741">
        <v>0.89453130000000003</v>
      </c>
      <c r="K3741">
        <v>58.023440000000001</v>
      </c>
      <c r="L3741" s="3">
        <v>44130.412499999999</v>
      </c>
      <c r="M3741">
        <v>17.18</v>
      </c>
      <c r="N3741" t="s">
        <v>28</v>
      </c>
      <c r="P3741">
        <f>(C3741-Key!$B$1)*24</f>
        <v>0.8333333334303461</v>
      </c>
      <c r="Q3741">
        <f>(Key!$B$2-'17.1'!C3741)*24</f>
        <v>2.1166666665812954</v>
      </c>
      <c r="R3741" s="3">
        <f>C3741-(M3741-Key!$B$5)/(24*Key!$B$6)</f>
        <v>44130.647990740741</v>
      </c>
      <c r="S3741">
        <f>M3741-Key!$B$5</f>
        <v>14.92</v>
      </c>
      <c r="T3741" s="2">
        <f t="shared" si="290"/>
        <v>44129.659722222219</v>
      </c>
      <c r="U3741" t="str">
        <f t="shared" si="291"/>
        <v>10-25-2020 15:50</v>
      </c>
      <c r="V3741">
        <f>IFERROR(IF(W3741=Z3741,VLOOKUP($U3741,[1]C8842!$G$2:$M$145,3,FALSE),0),0)</f>
        <v>0</v>
      </c>
      <c r="W3741">
        <f>VLOOKUP(RIGHT($V$1,5),Key!$A$9:$B$14,2,FALSE)</f>
        <v>10.199999999999999</v>
      </c>
      <c r="X3741">
        <f t="shared" si="294"/>
        <v>0</v>
      </c>
      <c r="Y3741">
        <f>VLOOKUP(RIGHT($X$1,5),Key!$A$9:$B$14,2,FALSE)</f>
        <v>3.7</v>
      </c>
      <c r="Z3741">
        <f t="shared" si="292"/>
        <v>10.199999999999999</v>
      </c>
      <c r="AA3741">
        <f t="shared" si="293"/>
        <v>0</v>
      </c>
    </row>
    <row r="3742" spans="1:27" x14ac:dyDescent="0.3">
      <c r="A3742">
        <v>100067</v>
      </c>
      <c r="B3742">
        <v>230922</v>
      </c>
      <c r="C3742" s="3">
        <v>44130.661805555559</v>
      </c>
      <c r="D3742">
        <v>0</v>
      </c>
      <c r="E3742">
        <v>2</v>
      </c>
      <c r="F3742" t="s">
        <v>25</v>
      </c>
      <c r="G3742">
        <v>1</v>
      </c>
      <c r="H3742">
        <v>47.167969999999997</v>
      </c>
      <c r="I3742">
        <v>16.83203</v>
      </c>
      <c r="J3742">
        <v>1.285156</v>
      </c>
      <c r="K3742">
        <v>45.019530000000003</v>
      </c>
      <c r="L3742" s="3">
        <v>44130.412499999999</v>
      </c>
      <c r="M3742">
        <v>17.18</v>
      </c>
      <c r="N3742" t="s">
        <v>28</v>
      </c>
      <c r="P3742">
        <f>(C3742-Key!$B$1)*24</f>
        <v>0.8333333334303461</v>
      </c>
      <c r="Q3742">
        <f>(Key!$B$2-'17.1'!C3742)*24</f>
        <v>2.1166666665812954</v>
      </c>
      <c r="R3742" s="3">
        <f>C3742-(M3742-Key!$B$5)/(24*Key!$B$6)</f>
        <v>44130.647990740741</v>
      </c>
      <c r="S3742">
        <f>M3742-Key!$B$5</f>
        <v>14.92</v>
      </c>
      <c r="T3742" s="2">
        <f t="shared" si="290"/>
        <v>44129.659722222219</v>
      </c>
      <c r="U3742" t="str">
        <f t="shared" si="291"/>
        <v>10-25-2020 15:50</v>
      </c>
      <c r="V3742">
        <f>IFERROR(IF(W3742=Z3742,VLOOKUP($U3742,[1]C8842!$G$2:$M$145,3,FALSE),0),0)</f>
        <v>0</v>
      </c>
      <c r="W3742">
        <f>VLOOKUP(RIGHT($V$1,5),Key!$A$9:$B$14,2,FALSE)</f>
        <v>10.199999999999999</v>
      </c>
      <c r="X3742">
        <f t="shared" si="294"/>
        <v>0</v>
      </c>
      <c r="Y3742">
        <f>VLOOKUP(RIGHT($X$1,5),Key!$A$9:$B$14,2,FALSE)</f>
        <v>3.7</v>
      </c>
      <c r="Z3742">
        <f t="shared" si="292"/>
        <v>10.199999999999999</v>
      </c>
      <c r="AA3742">
        <f t="shared" si="293"/>
        <v>0</v>
      </c>
    </row>
    <row r="3743" spans="1:27" x14ac:dyDescent="0.3">
      <c r="A3743">
        <v>100067</v>
      </c>
      <c r="B3743">
        <v>230922</v>
      </c>
      <c r="C3743" s="3">
        <v>44130.661805555559</v>
      </c>
      <c r="D3743">
        <v>0</v>
      </c>
      <c r="E3743">
        <v>2</v>
      </c>
      <c r="F3743" t="s">
        <v>25</v>
      </c>
      <c r="G3743">
        <v>2</v>
      </c>
      <c r="H3743">
        <v>61.144530000000003</v>
      </c>
      <c r="I3743">
        <v>22.953130000000002</v>
      </c>
      <c r="J3743">
        <v>1.2578130000000001</v>
      </c>
      <c r="K3743">
        <v>46.019530000000003</v>
      </c>
      <c r="L3743" s="3">
        <v>44130.412499999999</v>
      </c>
      <c r="M3743">
        <v>17.18</v>
      </c>
      <c r="N3743" t="s">
        <v>28</v>
      </c>
      <c r="P3743">
        <f>(C3743-Key!$B$1)*24</f>
        <v>0.8333333334303461</v>
      </c>
      <c r="Q3743">
        <f>(Key!$B$2-'17.1'!C3743)*24</f>
        <v>2.1166666665812954</v>
      </c>
      <c r="R3743" s="3">
        <f>C3743-(M3743-Key!$B$5)/(24*Key!$B$6)</f>
        <v>44130.647990740741</v>
      </c>
      <c r="S3743">
        <f>M3743-Key!$B$5</f>
        <v>14.92</v>
      </c>
      <c r="T3743" s="2">
        <f t="shared" si="290"/>
        <v>44129.659722222219</v>
      </c>
      <c r="U3743" t="str">
        <f t="shared" si="291"/>
        <v>10-25-2020 15:50</v>
      </c>
      <c r="V3743">
        <f>IFERROR(IF(W3743=Z3743,VLOOKUP($U3743,[1]C8842!$G$2:$M$145,3,FALSE),0),0)</f>
        <v>0</v>
      </c>
      <c r="W3743">
        <f>VLOOKUP(RIGHT($V$1,5),Key!$A$9:$B$14,2,FALSE)</f>
        <v>10.199999999999999</v>
      </c>
      <c r="X3743">
        <f t="shared" si="294"/>
        <v>0</v>
      </c>
      <c r="Y3743">
        <f>VLOOKUP(RIGHT($X$1,5),Key!$A$9:$B$14,2,FALSE)</f>
        <v>3.7</v>
      </c>
      <c r="Z3743">
        <f t="shared" si="292"/>
        <v>10.199999999999999</v>
      </c>
      <c r="AA3743">
        <f t="shared" si="293"/>
        <v>0</v>
      </c>
    </row>
    <row r="3744" spans="1:27" x14ac:dyDescent="0.3">
      <c r="A3744">
        <v>100067</v>
      </c>
      <c r="B3744">
        <v>230922</v>
      </c>
      <c r="C3744" s="3">
        <v>44130.661805555559</v>
      </c>
      <c r="D3744">
        <v>0</v>
      </c>
      <c r="E3744">
        <v>2</v>
      </c>
      <c r="F3744" t="s">
        <v>25</v>
      </c>
      <c r="G3744">
        <v>1</v>
      </c>
      <c r="H3744">
        <v>59.285159999999998</v>
      </c>
      <c r="I3744">
        <v>18.066410000000001</v>
      </c>
      <c r="J3744">
        <v>1.078125</v>
      </c>
      <c r="K3744">
        <v>46.019530000000003</v>
      </c>
      <c r="L3744" s="3">
        <v>44130.416666666664</v>
      </c>
      <c r="M3744">
        <v>17.18</v>
      </c>
      <c r="N3744" t="s">
        <v>28</v>
      </c>
      <c r="P3744">
        <f>(C3744-Key!$B$1)*24</f>
        <v>0.8333333334303461</v>
      </c>
      <c r="Q3744">
        <f>(Key!$B$2-'17.1'!C3744)*24</f>
        <v>2.1166666665812954</v>
      </c>
      <c r="R3744" s="3">
        <f>C3744-(M3744-Key!$B$5)/(24*Key!$B$6)</f>
        <v>44130.647990740741</v>
      </c>
      <c r="S3744">
        <f>M3744-Key!$B$5</f>
        <v>14.92</v>
      </c>
      <c r="T3744" s="2">
        <f t="shared" si="290"/>
        <v>44129.659722222219</v>
      </c>
      <c r="U3744" t="str">
        <f t="shared" si="291"/>
        <v>10-25-2020 15:50</v>
      </c>
      <c r="V3744">
        <f>IFERROR(IF(W3744=Z3744,VLOOKUP($U3744,[1]C8842!$G$2:$M$145,3,FALSE),0),0)</f>
        <v>0</v>
      </c>
      <c r="W3744">
        <f>VLOOKUP(RIGHT($V$1,5),Key!$A$9:$B$14,2,FALSE)</f>
        <v>10.199999999999999</v>
      </c>
      <c r="X3744">
        <f t="shared" si="294"/>
        <v>0</v>
      </c>
      <c r="Y3744">
        <f>VLOOKUP(RIGHT($X$1,5),Key!$A$9:$B$14,2,FALSE)</f>
        <v>3.7</v>
      </c>
      <c r="Z3744">
        <f t="shared" si="292"/>
        <v>10.199999999999999</v>
      </c>
      <c r="AA3744">
        <f t="shared" si="293"/>
        <v>0</v>
      </c>
    </row>
    <row r="3745" spans="1:27" x14ac:dyDescent="0.3">
      <c r="A3745">
        <v>100067</v>
      </c>
      <c r="B3745">
        <v>230922</v>
      </c>
      <c r="C3745" s="3">
        <v>44130.661805555559</v>
      </c>
      <c r="D3745">
        <v>2</v>
      </c>
      <c r="E3745">
        <v>1</v>
      </c>
      <c r="F3745" t="s">
        <v>26</v>
      </c>
      <c r="G3745">
        <v>2</v>
      </c>
      <c r="H3745">
        <v>64.058589999999995</v>
      </c>
      <c r="I3745">
        <v>22.839839999999999</v>
      </c>
      <c r="J3745">
        <v>1.1953130000000001</v>
      </c>
      <c r="K3745">
        <v>81.035160000000005</v>
      </c>
      <c r="L3745" s="3">
        <v>44130.416666666664</v>
      </c>
      <c r="M3745">
        <v>17.18</v>
      </c>
      <c r="N3745" t="s">
        <v>28</v>
      </c>
      <c r="P3745">
        <f>(C3745-Key!$B$1)*24</f>
        <v>0.8333333334303461</v>
      </c>
      <c r="Q3745">
        <f>(Key!$B$2-'17.1'!C3745)*24</f>
        <v>2.1166666665812954</v>
      </c>
      <c r="R3745" s="3">
        <f>C3745-(M3745-Key!$B$5)/(24*Key!$B$6)</f>
        <v>44130.647990740741</v>
      </c>
      <c r="S3745">
        <f>M3745-Key!$B$5</f>
        <v>14.92</v>
      </c>
      <c r="T3745" s="2">
        <f t="shared" si="290"/>
        <v>44129.659722222219</v>
      </c>
      <c r="U3745" t="str">
        <f t="shared" si="291"/>
        <v>10-25-2020 15:50</v>
      </c>
      <c r="V3745">
        <f>IFERROR(IF(W3745=Z3745,VLOOKUP($U3745,[1]C8842!$G$2:$M$145,3,FALSE),0),0)</f>
        <v>0</v>
      </c>
      <c r="W3745">
        <f>VLOOKUP(RIGHT($V$1,5),Key!$A$9:$B$14,2,FALSE)</f>
        <v>10.199999999999999</v>
      </c>
      <c r="X3745">
        <f t="shared" si="294"/>
        <v>0</v>
      </c>
      <c r="Y3745">
        <f>VLOOKUP(RIGHT($X$1,5),Key!$A$9:$B$14,2,FALSE)</f>
        <v>3.7</v>
      </c>
      <c r="Z3745">
        <f t="shared" si="292"/>
        <v>10.199999999999999</v>
      </c>
      <c r="AA3745">
        <f t="shared" si="293"/>
        <v>0</v>
      </c>
    </row>
    <row r="3746" spans="1:27" x14ac:dyDescent="0.3">
      <c r="A3746">
        <v>100067</v>
      </c>
      <c r="B3746">
        <v>230922</v>
      </c>
      <c r="C3746" s="3">
        <v>44130.661805555559</v>
      </c>
      <c r="D3746">
        <v>3</v>
      </c>
      <c r="E3746">
        <v>2</v>
      </c>
      <c r="F3746" t="s">
        <v>26</v>
      </c>
      <c r="G3746">
        <v>1</v>
      </c>
      <c r="H3746">
        <v>71.035160000000005</v>
      </c>
      <c r="I3746">
        <v>19.140630000000002</v>
      </c>
      <c r="J3746">
        <v>0.94140630000000003</v>
      </c>
      <c r="K3746">
        <v>94.039060000000006</v>
      </c>
      <c r="L3746" s="3">
        <v>44130.416666666664</v>
      </c>
      <c r="M3746">
        <v>17.18</v>
      </c>
      <c r="N3746" t="s">
        <v>28</v>
      </c>
      <c r="P3746">
        <f>(C3746-Key!$B$1)*24</f>
        <v>0.8333333334303461</v>
      </c>
      <c r="Q3746">
        <f>(Key!$B$2-'17.1'!C3746)*24</f>
        <v>2.1166666665812954</v>
      </c>
      <c r="R3746" s="3">
        <f>C3746-(M3746-Key!$B$5)/(24*Key!$B$6)</f>
        <v>44130.647990740741</v>
      </c>
      <c r="S3746">
        <f>M3746-Key!$B$5</f>
        <v>14.92</v>
      </c>
      <c r="T3746" s="2">
        <f t="shared" si="290"/>
        <v>44129.659722222219</v>
      </c>
      <c r="U3746" t="str">
        <f t="shared" si="291"/>
        <v>10-25-2020 15:50</v>
      </c>
      <c r="V3746">
        <f>IFERROR(IF(W3746=Z3746,VLOOKUP($U3746,[1]C8842!$G$2:$M$145,3,FALSE),0),0)</f>
        <v>0</v>
      </c>
      <c r="W3746">
        <f>VLOOKUP(RIGHT($V$1,5),Key!$A$9:$B$14,2,FALSE)</f>
        <v>10.199999999999999</v>
      </c>
      <c r="X3746">
        <f t="shared" si="294"/>
        <v>0</v>
      </c>
      <c r="Y3746">
        <f>VLOOKUP(RIGHT($X$1,5),Key!$A$9:$B$14,2,FALSE)</f>
        <v>3.7</v>
      </c>
      <c r="Z3746">
        <f t="shared" si="292"/>
        <v>10.199999999999999</v>
      </c>
      <c r="AA3746">
        <f t="shared" si="293"/>
        <v>0</v>
      </c>
    </row>
    <row r="3747" spans="1:27" x14ac:dyDescent="0.3">
      <c r="A3747">
        <v>100067</v>
      </c>
      <c r="B3747">
        <v>230922</v>
      </c>
      <c r="C3747" s="3">
        <v>44130.661805555559</v>
      </c>
      <c r="D3747">
        <v>3</v>
      </c>
      <c r="E3747">
        <v>2</v>
      </c>
      <c r="F3747" t="s">
        <v>26</v>
      </c>
      <c r="G3747">
        <v>1</v>
      </c>
      <c r="H3747">
        <v>64.613280000000003</v>
      </c>
      <c r="I3747">
        <v>17.92578</v>
      </c>
      <c r="J3747">
        <v>0.984375</v>
      </c>
      <c r="K3747">
        <v>93.039060000000006</v>
      </c>
      <c r="L3747" s="3">
        <v>44130.416666666664</v>
      </c>
      <c r="M3747">
        <v>17.18</v>
      </c>
      <c r="N3747" t="s">
        <v>28</v>
      </c>
      <c r="P3747">
        <f>(C3747-Key!$B$1)*24</f>
        <v>0.8333333334303461</v>
      </c>
      <c r="Q3747">
        <f>(Key!$B$2-'17.1'!C3747)*24</f>
        <v>2.1166666665812954</v>
      </c>
      <c r="R3747" s="3">
        <f>C3747-(M3747-Key!$B$5)/(24*Key!$B$6)</f>
        <v>44130.647990740741</v>
      </c>
      <c r="S3747">
        <f>M3747-Key!$B$5</f>
        <v>14.92</v>
      </c>
      <c r="T3747" s="2">
        <f t="shared" si="290"/>
        <v>44129.659722222219</v>
      </c>
      <c r="U3747" t="str">
        <f t="shared" si="291"/>
        <v>10-25-2020 15:50</v>
      </c>
      <c r="V3747">
        <f>IFERROR(IF(W3747=Z3747,VLOOKUP($U3747,[1]C8842!$G$2:$M$145,3,FALSE),0),0)</f>
        <v>0</v>
      </c>
      <c r="W3747">
        <f>VLOOKUP(RIGHT($V$1,5),Key!$A$9:$B$14,2,FALSE)</f>
        <v>10.199999999999999</v>
      </c>
      <c r="X3747">
        <f t="shared" si="294"/>
        <v>0</v>
      </c>
      <c r="Y3747">
        <f>VLOOKUP(RIGHT($X$1,5),Key!$A$9:$B$14,2,FALSE)</f>
        <v>3.7</v>
      </c>
      <c r="Z3747">
        <f t="shared" si="292"/>
        <v>10.199999999999999</v>
      </c>
      <c r="AA3747">
        <f t="shared" si="293"/>
        <v>0</v>
      </c>
    </row>
    <row r="3748" spans="1:27" x14ac:dyDescent="0.3">
      <c r="A3748">
        <v>100067</v>
      </c>
      <c r="B3748">
        <v>230922</v>
      </c>
      <c r="C3748" s="3">
        <v>44130.661805555559</v>
      </c>
      <c r="D3748">
        <v>3</v>
      </c>
      <c r="E3748">
        <v>2</v>
      </c>
      <c r="F3748" t="s">
        <v>26</v>
      </c>
      <c r="G3748">
        <v>1</v>
      </c>
      <c r="H3748">
        <v>62.757809999999999</v>
      </c>
      <c r="I3748">
        <v>13.773440000000001</v>
      </c>
      <c r="J3748">
        <v>0.8359375</v>
      </c>
      <c r="K3748">
        <v>95.039060000000006</v>
      </c>
      <c r="L3748" s="3">
        <v>44130.416666666664</v>
      </c>
      <c r="M3748">
        <v>17.18</v>
      </c>
      <c r="N3748" t="s">
        <v>28</v>
      </c>
      <c r="P3748">
        <f>(C3748-Key!$B$1)*24</f>
        <v>0.8333333334303461</v>
      </c>
      <c r="Q3748">
        <f>(Key!$B$2-'17.1'!C3748)*24</f>
        <v>2.1166666665812954</v>
      </c>
      <c r="R3748" s="3">
        <f>C3748-(M3748-Key!$B$5)/(24*Key!$B$6)</f>
        <v>44130.647990740741</v>
      </c>
      <c r="S3748">
        <f>M3748-Key!$B$5</f>
        <v>14.92</v>
      </c>
      <c r="T3748" s="2">
        <f t="shared" si="290"/>
        <v>44129.659722222219</v>
      </c>
      <c r="U3748" t="str">
        <f t="shared" si="291"/>
        <v>10-25-2020 15:50</v>
      </c>
      <c r="V3748">
        <f>IFERROR(IF(W3748=Z3748,VLOOKUP($U3748,[1]C8842!$G$2:$M$145,3,FALSE),0),0)</f>
        <v>0</v>
      </c>
      <c r="W3748">
        <f>VLOOKUP(RIGHT($V$1,5),Key!$A$9:$B$14,2,FALSE)</f>
        <v>10.199999999999999</v>
      </c>
      <c r="X3748">
        <f t="shared" si="294"/>
        <v>0</v>
      </c>
      <c r="Y3748">
        <f>VLOOKUP(RIGHT($X$1,5),Key!$A$9:$B$14,2,FALSE)</f>
        <v>3.7</v>
      </c>
      <c r="Z3748">
        <f t="shared" si="292"/>
        <v>10.199999999999999</v>
      </c>
      <c r="AA3748">
        <f t="shared" si="293"/>
        <v>0</v>
      </c>
    </row>
    <row r="3749" spans="1:27" x14ac:dyDescent="0.3">
      <c r="A3749">
        <v>100067</v>
      </c>
      <c r="B3749">
        <v>230922</v>
      </c>
      <c r="C3749" s="3">
        <v>44130.662499999999</v>
      </c>
      <c r="D3749">
        <v>1</v>
      </c>
      <c r="E3749">
        <v>1</v>
      </c>
      <c r="F3749" t="s">
        <v>25</v>
      </c>
      <c r="G3749">
        <v>2</v>
      </c>
      <c r="H3749">
        <v>65.644530000000003</v>
      </c>
      <c r="I3749">
        <v>22.09375</v>
      </c>
      <c r="J3749">
        <v>1.136719</v>
      </c>
      <c r="K3749">
        <v>57.023440000000001</v>
      </c>
      <c r="L3749" s="3">
        <v>44130.416666666664</v>
      </c>
      <c r="M3749">
        <v>17.18</v>
      </c>
      <c r="N3749" t="s">
        <v>28</v>
      </c>
      <c r="P3749">
        <f>(C3749-Key!$B$1)*24</f>
        <v>0.84999999997671694</v>
      </c>
      <c r="Q3749">
        <f>(Key!$B$2-'17.1'!C3749)*24</f>
        <v>2.1000000000349246</v>
      </c>
      <c r="R3749" s="3">
        <f>C3749-(M3749-Key!$B$5)/(24*Key!$B$6)</f>
        <v>44130.648685185181</v>
      </c>
      <c r="S3749">
        <f>M3749-Key!$B$5</f>
        <v>14.92</v>
      </c>
      <c r="T3749" s="2">
        <f t="shared" si="290"/>
        <v>44129.659722222219</v>
      </c>
      <c r="U3749" t="str">
        <f t="shared" si="291"/>
        <v>10-25-2020 15:50</v>
      </c>
      <c r="V3749">
        <f>IFERROR(IF(W3749=Z3749,VLOOKUP($U3749,[1]C8842!$G$2:$M$145,3,FALSE),0),0)</f>
        <v>0</v>
      </c>
      <c r="W3749">
        <f>VLOOKUP(RIGHT($V$1,5),Key!$A$9:$B$14,2,FALSE)</f>
        <v>10.199999999999999</v>
      </c>
      <c r="X3749">
        <f t="shared" si="294"/>
        <v>0</v>
      </c>
      <c r="Y3749">
        <f>VLOOKUP(RIGHT($X$1,5),Key!$A$9:$B$14,2,FALSE)</f>
        <v>3.7</v>
      </c>
      <c r="Z3749">
        <f t="shared" si="292"/>
        <v>10.199999999999999</v>
      </c>
      <c r="AA3749">
        <f t="shared" si="293"/>
        <v>0</v>
      </c>
    </row>
    <row r="3750" spans="1:27" x14ac:dyDescent="0.3">
      <c r="A3750">
        <v>100067</v>
      </c>
      <c r="B3750">
        <v>230922</v>
      </c>
      <c r="C3750" s="3">
        <v>44130.662499999999</v>
      </c>
      <c r="D3750">
        <v>0</v>
      </c>
      <c r="E3750">
        <v>2</v>
      </c>
      <c r="F3750" t="s">
        <v>25</v>
      </c>
      <c r="G3750">
        <v>2</v>
      </c>
      <c r="H3750">
        <v>63.632809999999999</v>
      </c>
      <c r="I3750">
        <v>27.835940000000001</v>
      </c>
      <c r="J3750">
        <v>1.4140630000000001</v>
      </c>
      <c r="K3750">
        <v>47.019530000000003</v>
      </c>
      <c r="L3750" s="3">
        <v>44130.416666666664</v>
      </c>
      <c r="M3750">
        <v>17.18</v>
      </c>
      <c r="N3750" t="s">
        <v>28</v>
      </c>
      <c r="P3750">
        <f>(C3750-Key!$B$1)*24</f>
        <v>0.84999999997671694</v>
      </c>
      <c r="Q3750">
        <f>(Key!$B$2-'17.1'!C3750)*24</f>
        <v>2.1000000000349246</v>
      </c>
      <c r="R3750" s="3">
        <f>C3750-(M3750-Key!$B$5)/(24*Key!$B$6)</f>
        <v>44130.648685185181</v>
      </c>
      <c r="S3750">
        <f>M3750-Key!$B$5</f>
        <v>14.92</v>
      </c>
      <c r="T3750" s="2">
        <f t="shared" si="290"/>
        <v>44129.659722222219</v>
      </c>
      <c r="U3750" t="str">
        <f t="shared" si="291"/>
        <v>10-25-2020 15:50</v>
      </c>
      <c r="V3750">
        <f>IFERROR(IF(W3750=Z3750,VLOOKUP($U3750,[1]C8842!$G$2:$M$145,3,FALSE),0),0)</f>
        <v>0</v>
      </c>
      <c r="W3750">
        <f>VLOOKUP(RIGHT($V$1,5),Key!$A$9:$B$14,2,FALSE)</f>
        <v>10.199999999999999</v>
      </c>
      <c r="X3750">
        <f t="shared" si="294"/>
        <v>0</v>
      </c>
      <c r="Y3750">
        <f>VLOOKUP(RIGHT($X$1,5),Key!$A$9:$B$14,2,FALSE)</f>
        <v>3.7</v>
      </c>
      <c r="Z3750">
        <f t="shared" si="292"/>
        <v>10.199999999999999</v>
      </c>
      <c r="AA3750">
        <f t="shared" si="293"/>
        <v>0</v>
      </c>
    </row>
    <row r="3751" spans="1:27" x14ac:dyDescent="0.3">
      <c r="A3751">
        <v>100067</v>
      </c>
      <c r="B3751">
        <v>230922</v>
      </c>
      <c r="C3751" s="3">
        <v>44130.662499999999</v>
      </c>
      <c r="D3751">
        <v>0</v>
      </c>
      <c r="E3751">
        <v>2</v>
      </c>
      <c r="F3751" t="s">
        <v>25</v>
      </c>
      <c r="G3751">
        <v>3</v>
      </c>
      <c r="H3751">
        <v>60.28125</v>
      </c>
      <c r="I3751">
        <v>38.503909999999998</v>
      </c>
      <c r="J3751">
        <v>1.964844</v>
      </c>
      <c r="K3751">
        <v>47.019530000000003</v>
      </c>
      <c r="L3751" s="3">
        <v>44130.416666666664</v>
      </c>
      <c r="M3751">
        <v>17.18</v>
      </c>
      <c r="N3751" t="s">
        <v>28</v>
      </c>
      <c r="P3751">
        <f>(C3751-Key!$B$1)*24</f>
        <v>0.84999999997671694</v>
      </c>
      <c r="Q3751">
        <f>(Key!$B$2-'17.1'!C3751)*24</f>
        <v>2.1000000000349246</v>
      </c>
      <c r="R3751" s="3">
        <f>C3751-(M3751-Key!$B$5)/(24*Key!$B$6)</f>
        <v>44130.648685185181</v>
      </c>
      <c r="S3751">
        <f>M3751-Key!$B$5</f>
        <v>14.92</v>
      </c>
      <c r="T3751" s="2">
        <f t="shared" si="290"/>
        <v>44129.659722222219</v>
      </c>
      <c r="U3751" t="str">
        <f t="shared" si="291"/>
        <v>10-25-2020 15:50</v>
      </c>
      <c r="V3751">
        <f>IFERROR(IF(W3751=Z3751,VLOOKUP($U3751,[1]C8842!$G$2:$M$145,3,FALSE),0),0)</f>
        <v>0</v>
      </c>
      <c r="W3751">
        <f>VLOOKUP(RIGHT($V$1,5),Key!$A$9:$B$14,2,FALSE)</f>
        <v>10.199999999999999</v>
      </c>
      <c r="X3751">
        <f t="shared" si="294"/>
        <v>0</v>
      </c>
      <c r="Y3751">
        <f>VLOOKUP(RIGHT($X$1,5),Key!$A$9:$B$14,2,FALSE)</f>
        <v>3.7</v>
      </c>
      <c r="Z3751">
        <f t="shared" si="292"/>
        <v>10.199999999999999</v>
      </c>
      <c r="AA3751">
        <f t="shared" si="293"/>
        <v>0</v>
      </c>
    </row>
    <row r="3752" spans="1:27" x14ac:dyDescent="0.3">
      <c r="A3752">
        <v>100067</v>
      </c>
      <c r="B3752">
        <v>230922</v>
      </c>
      <c r="C3752" s="3">
        <v>44130.662499999999</v>
      </c>
      <c r="D3752">
        <v>1</v>
      </c>
      <c r="E3752">
        <v>1</v>
      </c>
      <c r="F3752" t="s">
        <v>25</v>
      </c>
      <c r="G3752">
        <v>2</v>
      </c>
      <c r="H3752">
        <v>72.488280000000003</v>
      </c>
      <c r="I3752">
        <v>20.054690000000001</v>
      </c>
      <c r="J3752">
        <v>0.953125</v>
      </c>
      <c r="K3752">
        <v>58.023440000000001</v>
      </c>
      <c r="L3752" s="3">
        <v>44130.416666666664</v>
      </c>
      <c r="M3752">
        <v>17.18</v>
      </c>
      <c r="N3752" t="s">
        <v>28</v>
      </c>
      <c r="P3752">
        <f>(C3752-Key!$B$1)*24</f>
        <v>0.84999999997671694</v>
      </c>
      <c r="Q3752">
        <f>(Key!$B$2-'17.1'!C3752)*24</f>
        <v>2.1000000000349246</v>
      </c>
      <c r="R3752" s="3">
        <f>C3752-(M3752-Key!$B$5)/(24*Key!$B$6)</f>
        <v>44130.648685185181</v>
      </c>
      <c r="S3752">
        <f>M3752-Key!$B$5</f>
        <v>14.92</v>
      </c>
      <c r="T3752" s="2">
        <f t="shared" si="290"/>
        <v>44129.659722222219</v>
      </c>
      <c r="U3752" t="str">
        <f t="shared" si="291"/>
        <v>10-25-2020 15:50</v>
      </c>
      <c r="V3752">
        <f>IFERROR(IF(W3752=Z3752,VLOOKUP($U3752,[1]C8842!$G$2:$M$145,3,FALSE),0),0)</f>
        <v>0</v>
      </c>
      <c r="W3752">
        <f>VLOOKUP(RIGHT($V$1,5),Key!$A$9:$B$14,2,FALSE)</f>
        <v>10.199999999999999</v>
      </c>
      <c r="X3752">
        <f t="shared" si="294"/>
        <v>0</v>
      </c>
      <c r="Y3752">
        <f>VLOOKUP(RIGHT($X$1,5),Key!$A$9:$B$14,2,FALSE)</f>
        <v>3.7</v>
      </c>
      <c r="Z3752">
        <f t="shared" si="292"/>
        <v>10.199999999999999</v>
      </c>
      <c r="AA3752">
        <f t="shared" si="293"/>
        <v>0</v>
      </c>
    </row>
    <row r="3753" spans="1:27" x14ac:dyDescent="0.3">
      <c r="A3753">
        <v>100067</v>
      </c>
      <c r="B3753">
        <v>230922</v>
      </c>
      <c r="C3753" s="3">
        <v>44130.662499999999</v>
      </c>
      <c r="D3753">
        <v>1</v>
      </c>
      <c r="E3753">
        <v>1</v>
      </c>
      <c r="F3753" t="s">
        <v>25</v>
      </c>
      <c r="G3753">
        <v>1</v>
      </c>
      <c r="H3753">
        <v>69.308589999999995</v>
      </c>
      <c r="I3753">
        <v>14.710940000000001</v>
      </c>
      <c r="J3753">
        <v>0.79296880000000003</v>
      </c>
      <c r="K3753">
        <v>56.023440000000001</v>
      </c>
      <c r="L3753" s="3">
        <v>44130.416666666664</v>
      </c>
      <c r="M3753">
        <v>17.18</v>
      </c>
      <c r="N3753" t="s">
        <v>28</v>
      </c>
      <c r="P3753">
        <f>(C3753-Key!$B$1)*24</f>
        <v>0.84999999997671694</v>
      </c>
      <c r="Q3753">
        <f>(Key!$B$2-'17.1'!C3753)*24</f>
        <v>2.1000000000349246</v>
      </c>
      <c r="R3753" s="3">
        <f>C3753-(M3753-Key!$B$5)/(24*Key!$B$6)</f>
        <v>44130.648685185181</v>
      </c>
      <c r="S3753">
        <f>M3753-Key!$B$5</f>
        <v>14.92</v>
      </c>
      <c r="T3753" s="2">
        <f t="shared" si="290"/>
        <v>44129.659722222219</v>
      </c>
      <c r="U3753" t="str">
        <f t="shared" si="291"/>
        <v>10-25-2020 15:50</v>
      </c>
      <c r="V3753">
        <f>IFERROR(IF(W3753=Z3753,VLOOKUP($U3753,[1]C8842!$G$2:$M$145,3,FALSE),0),0)</f>
        <v>0</v>
      </c>
      <c r="W3753">
        <f>VLOOKUP(RIGHT($V$1,5),Key!$A$9:$B$14,2,FALSE)</f>
        <v>10.199999999999999</v>
      </c>
      <c r="X3753">
        <f t="shared" si="294"/>
        <v>0</v>
      </c>
      <c r="Y3753">
        <f>VLOOKUP(RIGHT($X$1,5),Key!$A$9:$B$14,2,FALSE)</f>
        <v>3.7</v>
      </c>
      <c r="Z3753">
        <f t="shared" si="292"/>
        <v>10.199999999999999</v>
      </c>
      <c r="AA3753">
        <f t="shared" si="293"/>
        <v>0</v>
      </c>
    </row>
    <row r="3754" spans="1:27" x14ac:dyDescent="0.3">
      <c r="A3754">
        <v>100067</v>
      </c>
      <c r="B3754">
        <v>230922</v>
      </c>
      <c r="C3754" s="3">
        <v>44130.662499999999</v>
      </c>
      <c r="D3754">
        <v>1</v>
      </c>
      <c r="E3754">
        <v>1</v>
      </c>
      <c r="F3754" t="s">
        <v>25</v>
      </c>
      <c r="G3754">
        <v>1</v>
      </c>
      <c r="H3754">
        <v>71.070310000000006</v>
      </c>
      <c r="I3754">
        <v>14.10547</v>
      </c>
      <c r="J3754">
        <v>0.75</v>
      </c>
      <c r="K3754">
        <v>58.023440000000001</v>
      </c>
      <c r="L3754" s="3">
        <v>44130.416666666664</v>
      </c>
      <c r="M3754">
        <v>17.18</v>
      </c>
      <c r="N3754" t="s">
        <v>28</v>
      </c>
      <c r="P3754">
        <f>(C3754-Key!$B$1)*24</f>
        <v>0.84999999997671694</v>
      </c>
      <c r="Q3754">
        <f>(Key!$B$2-'17.1'!C3754)*24</f>
        <v>2.1000000000349246</v>
      </c>
      <c r="R3754" s="3">
        <f>C3754-(M3754-Key!$B$5)/(24*Key!$B$6)</f>
        <v>44130.648685185181</v>
      </c>
      <c r="S3754">
        <f>M3754-Key!$B$5</f>
        <v>14.92</v>
      </c>
      <c r="T3754" s="2">
        <f t="shared" si="290"/>
        <v>44129.659722222219</v>
      </c>
      <c r="U3754" t="str">
        <f t="shared" si="291"/>
        <v>10-25-2020 15:50</v>
      </c>
      <c r="V3754">
        <f>IFERROR(IF(W3754=Z3754,VLOOKUP($U3754,[1]C8842!$G$2:$M$145,3,FALSE),0),0)</f>
        <v>0</v>
      </c>
      <c r="W3754">
        <f>VLOOKUP(RIGHT($V$1,5),Key!$A$9:$B$14,2,FALSE)</f>
        <v>10.199999999999999</v>
      </c>
      <c r="X3754">
        <f t="shared" si="294"/>
        <v>0</v>
      </c>
      <c r="Y3754">
        <f>VLOOKUP(RIGHT($X$1,5),Key!$A$9:$B$14,2,FALSE)</f>
        <v>3.7</v>
      </c>
      <c r="Z3754">
        <f t="shared" si="292"/>
        <v>10.199999999999999</v>
      </c>
      <c r="AA3754">
        <f t="shared" si="293"/>
        <v>0</v>
      </c>
    </row>
    <row r="3755" spans="1:27" x14ac:dyDescent="0.3">
      <c r="A3755">
        <v>100067</v>
      </c>
      <c r="B3755">
        <v>230922</v>
      </c>
      <c r="C3755" s="3">
        <v>44130.662499999999</v>
      </c>
      <c r="D3755">
        <v>3</v>
      </c>
      <c r="E3755">
        <v>2</v>
      </c>
      <c r="F3755" t="s">
        <v>26</v>
      </c>
      <c r="G3755">
        <v>2</v>
      </c>
      <c r="H3755">
        <v>65.886719999999997</v>
      </c>
      <c r="I3755">
        <v>20.23047</v>
      </c>
      <c r="J3755">
        <v>1.058594</v>
      </c>
      <c r="K3755">
        <v>93.039060000000006</v>
      </c>
      <c r="L3755" s="3">
        <v>44130.416666666664</v>
      </c>
      <c r="M3755">
        <v>17.18</v>
      </c>
      <c r="N3755" t="s">
        <v>28</v>
      </c>
      <c r="P3755">
        <f>(C3755-Key!$B$1)*24</f>
        <v>0.84999999997671694</v>
      </c>
      <c r="Q3755">
        <f>(Key!$B$2-'17.1'!C3755)*24</f>
        <v>2.1000000000349246</v>
      </c>
      <c r="R3755" s="3">
        <f>C3755-(M3755-Key!$B$5)/(24*Key!$B$6)</f>
        <v>44130.648685185181</v>
      </c>
      <c r="S3755">
        <f>M3755-Key!$B$5</f>
        <v>14.92</v>
      </c>
      <c r="T3755" s="2">
        <f t="shared" si="290"/>
        <v>44129.659722222219</v>
      </c>
      <c r="U3755" t="str">
        <f t="shared" si="291"/>
        <v>10-25-2020 15:50</v>
      </c>
      <c r="V3755">
        <f>IFERROR(IF(W3755=Z3755,VLOOKUP($U3755,[1]C8842!$G$2:$M$145,3,FALSE),0),0)</f>
        <v>0</v>
      </c>
      <c r="W3755">
        <f>VLOOKUP(RIGHT($V$1,5),Key!$A$9:$B$14,2,FALSE)</f>
        <v>10.199999999999999</v>
      </c>
      <c r="X3755">
        <f t="shared" si="294"/>
        <v>0</v>
      </c>
      <c r="Y3755">
        <f>VLOOKUP(RIGHT($X$1,5),Key!$A$9:$B$14,2,FALSE)</f>
        <v>3.7</v>
      </c>
      <c r="Z3755">
        <f t="shared" si="292"/>
        <v>10.199999999999999</v>
      </c>
      <c r="AA3755">
        <f t="shared" si="293"/>
        <v>0</v>
      </c>
    </row>
    <row r="3756" spans="1:27" x14ac:dyDescent="0.3">
      <c r="A3756">
        <v>100067</v>
      </c>
      <c r="B3756">
        <v>230922</v>
      </c>
      <c r="C3756" s="3">
        <v>44130.662499999999</v>
      </c>
      <c r="D3756">
        <v>0</v>
      </c>
      <c r="E3756">
        <v>2</v>
      </c>
      <c r="F3756" t="s">
        <v>25</v>
      </c>
      <c r="G3756">
        <v>1</v>
      </c>
      <c r="H3756">
        <v>65.191410000000005</v>
      </c>
      <c r="I3756">
        <v>16.496089999999999</v>
      </c>
      <c r="J3756">
        <v>0.91796880000000003</v>
      </c>
      <c r="K3756">
        <v>48.019530000000003</v>
      </c>
      <c r="L3756" s="3">
        <v>44130.416666666664</v>
      </c>
      <c r="M3756">
        <v>17.18</v>
      </c>
      <c r="N3756" t="s">
        <v>28</v>
      </c>
      <c r="P3756">
        <f>(C3756-Key!$B$1)*24</f>
        <v>0.84999999997671694</v>
      </c>
      <c r="Q3756">
        <f>(Key!$B$2-'17.1'!C3756)*24</f>
        <v>2.1000000000349246</v>
      </c>
      <c r="R3756" s="3">
        <f>C3756-(M3756-Key!$B$5)/(24*Key!$B$6)</f>
        <v>44130.648685185181</v>
      </c>
      <c r="S3756">
        <f>M3756-Key!$B$5</f>
        <v>14.92</v>
      </c>
      <c r="T3756" s="2">
        <f t="shared" si="290"/>
        <v>44129.659722222219</v>
      </c>
      <c r="U3756" t="str">
        <f t="shared" si="291"/>
        <v>10-25-2020 15:50</v>
      </c>
      <c r="V3756">
        <f>IFERROR(IF(W3756=Z3756,VLOOKUP($U3756,[1]C8842!$G$2:$M$145,3,FALSE),0),0)</f>
        <v>0</v>
      </c>
      <c r="W3756">
        <f>VLOOKUP(RIGHT($V$1,5),Key!$A$9:$B$14,2,FALSE)</f>
        <v>10.199999999999999</v>
      </c>
      <c r="X3756">
        <f t="shared" si="294"/>
        <v>0</v>
      </c>
      <c r="Y3756">
        <f>VLOOKUP(RIGHT($X$1,5),Key!$A$9:$B$14,2,FALSE)</f>
        <v>3.7</v>
      </c>
      <c r="Z3756">
        <f t="shared" si="292"/>
        <v>10.199999999999999</v>
      </c>
      <c r="AA3756">
        <f t="shared" si="293"/>
        <v>0</v>
      </c>
    </row>
    <row r="3757" spans="1:27" x14ac:dyDescent="0.3">
      <c r="A3757">
        <v>100067</v>
      </c>
      <c r="B3757">
        <v>230922</v>
      </c>
      <c r="C3757" s="3">
        <v>44130.662499999999</v>
      </c>
      <c r="D3757">
        <v>1</v>
      </c>
      <c r="E3757">
        <v>1</v>
      </c>
      <c r="F3757" t="s">
        <v>25</v>
      </c>
      <c r="G3757">
        <v>1</v>
      </c>
      <c r="H3757">
        <v>73.792969999999997</v>
      </c>
      <c r="I3757">
        <v>13.83203</v>
      </c>
      <c r="J3757">
        <v>0.71484380000000003</v>
      </c>
      <c r="K3757">
        <v>59.023440000000001</v>
      </c>
      <c r="L3757" s="3">
        <v>44130.416666666664</v>
      </c>
      <c r="M3757">
        <v>17.18</v>
      </c>
      <c r="N3757" t="s">
        <v>28</v>
      </c>
      <c r="P3757">
        <f>(C3757-Key!$B$1)*24</f>
        <v>0.84999999997671694</v>
      </c>
      <c r="Q3757">
        <f>(Key!$B$2-'17.1'!C3757)*24</f>
        <v>2.1000000000349246</v>
      </c>
      <c r="R3757" s="3">
        <f>C3757-(M3757-Key!$B$5)/(24*Key!$B$6)</f>
        <v>44130.648685185181</v>
      </c>
      <c r="S3757">
        <f>M3757-Key!$B$5</f>
        <v>14.92</v>
      </c>
      <c r="T3757" s="2">
        <f t="shared" si="290"/>
        <v>44129.659722222219</v>
      </c>
      <c r="U3757" t="str">
        <f t="shared" si="291"/>
        <v>10-25-2020 15:50</v>
      </c>
      <c r="V3757">
        <f>IFERROR(IF(W3757=Z3757,VLOOKUP($U3757,[1]C8842!$G$2:$M$145,3,FALSE),0),0)</f>
        <v>0</v>
      </c>
      <c r="W3757">
        <f>VLOOKUP(RIGHT($V$1,5),Key!$A$9:$B$14,2,FALSE)</f>
        <v>10.199999999999999</v>
      </c>
      <c r="X3757">
        <f t="shared" si="294"/>
        <v>0</v>
      </c>
      <c r="Y3757">
        <f>VLOOKUP(RIGHT($X$1,5),Key!$A$9:$B$14,2,FALSE)</f>
        <v>3.7</v>
      </c>
      <c r="Z3757">
        <f t="shared" si="292"/>
        <v>10.199999999999999</v>
      </c>
      <c r="AA3757">
        <f t="shared" si="293"/>
        <v>0</v>
      </c>
    </row>
    <row r="3758" spans="1:27" x14ac:dyDescent="0.3">
      <c r="A3758">
        <v>100067</v>
      </c>
      <c r="B3758">
        <v>230922</v>
      </c>
      <c r="C3758" s="3">
        <v>44130.662499999999</v>
      </c>
      <c r="D3758">
        <v>0</v>
      </c>
      <c r="E3758">
        <v>2</v>
      </c>
      <c r="F3758" t="s">
        <v>25</v>
      </c>
      <c r="G3758">
        <v>3</v>
      </c>
      <c r="H3758">
        <v>57</v>
      </c>
      <c r="I3758">
        <v>31.070309999999999</v>
      </c>
      <c r="J3758">
        <v>1.730469</v>
      </c>
      <c r="K3758">
        <v>46.019530000000003</v>
      </c>
      <c r="L3758" s="3">
        <v>44130.416666666664</v>
      </c>
      <c r="M3758">
        <v>17.18</v>
      </c>
      <c r="N3758" t="s">
        <v>28</v>
      </c>
      <c r="P3758">
        <f>(C3758-Key!$B$1)*24</f>
        <v>0.84999999997671694</v>
      </c>
      <c r="Q3758">
        <f>(Key!$B$2-'17.1'!C3758)*24</f>
        <v>2.1000000000349246</v>
      </c>
      <c r="R3758" s="3">
        <f>C3758-(M3758-Key!$B$5)/(24*Key!$B$6)</f>
        <v>44130.648685185181</v>
      </c>
      <c r="S3758">
        <f>M3758-Key!$B$5</f>
        <v>14.92</v>
      </c>
      <c r="T3758" s="2">
        <f t="shared" si="290"/>
        <v>44129.659722222219</v>
      </c>
      <c r="U3758" t="str">
        <f t="shared" si="291"/>
        <v>10-25-2020 15:50</v>
      </c>
      <c r="V3758">
        <f>IFERROR(IF(W3758=Z3758,VLOOKUP($U3758,[1]C8842!$G$2:$M$145,3,FALSE),0),0)</f>
        <v>0</v>
      </c>
      <c r="W3758">
        <f>VLOOKUP(RIGHT($V$1,5),Key!$A$9:$B$14,2,FALSE)</f>
        <v>10.199999999999999</v>
      </c>
      <c r="X3758">
        <f t="shared" si="294"/>
        <v>0</v>
      </c>
      <c r="Y3758">
        <f>VLOOKUP(RIGHT($X$1,5),Key!$A$9:$B$14,2,FALSE)</f>
        <v>3.7</v>
      </c>
      <c r="Z3758">
        <f t="shared" si="292"/>
        <v>10.199999999999999</v>
      </c>
      <c r="AA3758">
        <f t="shared" si="293"/>
        <v>0</v>
      </c>
    </row>
    <row r="3759" spans="1:27" x14ac:dyDescent="0.3">
      <c r="A3759">
        <v>100067</v>
      </c>
      <c r="B3759">
        <v>230922</v>
      </c>
      <c r="C3759" s="3">
        <v>44130.662499999999</v>
      </c>
      <c r="D3759">
        <v>1</v>
      </c>
      <c r="E3759">
        <v>1</v>
      </c>
      <c r="F3759" t="s">
        <v>25</v>
      </c>
      <c r="G3759">
        <v>1</v>
      </c>
      <c r="H3759">
        <v>58.054690000000001</v>
      </c>
      <c r="I3759">
        <v>15.10938</v>
      </c>
      <c r="J3759">
        <v>0.96484380000000003</v>
      </c>
      <c r="K3759">
        <v>54.023440000000001</v>
      </c>
      <c r="L3759" s="3">
        <v>44130.416666666664</v>
      </c>
      <c r="M3759">
        <v>17.18</v>
      </c>
      <c r="N3759" t="s">
        <v>28</v>
      </c>
      <c r="P3759">
        <f>(C3759-Key!$B$1)*24</f>
        <v>0.84999999997671694</v>
      </c>
      <c r="Q3759">
        <f>(Key!$B$2-'17.1'!C3759)*24</f>
        <v>2.1000000000349246</v>
      </c>
      <c r="R3759" s="3">
        <f>C3759-(M3759-Key!$B$5)/(24*Key!$B$6)</f>
        <v>44130.648685185181</v>
      </c>
      <c r="S3759">
        <f>M3759-Key!$B$5</f>
        <v>14.92</v>
      </c>
      <c r="T3759" s="2">
        <f t="shared" si="290"/>
        <v>44129.659722222219</v>
      </c>
      <c r="U3759" t="str">
        <f t="shared" si="291"/>
        <v>10-25-2020 15:50</v>
      </c>
      <c r="V3759">
        <f>IFERROR(IF(W3759=Z3759,VLOOKUP($U3759,[1]C8842!$G$2:$M$145,3,FALSE),0),0)</f>
        <v>0</v>
      </c>
      <c r="W3759">
        <f>VLOOKUP(RIGHT($V$1,5),Key!$A$9:$B$14,2,FALSE)</f>
        <v>10.199999999999999</v>
      </c>
      <c r="X3759">
        <f t="shared" si="294"/>
        <v>0</v>
      </c>
      <c r="Y3759">
        <f>VLOOKUP(RIGHT($X$1,5),Key!$A$9:$B$14,2,FALSE)</f>
        <v>3.7</v>
      </c>
      <c r="Z3759">
        <f t="shared" si="292"/>
        <v>10.199999999999999</v>
      </c>
      <c r="AA3759">
        <f t="shared" si="293"/>
        <v>0</v>
      </c>
    </row>
    <row r="3760" spans="1:27" x14ac:dyDescent="0.3">
      <c r="A3760">
        <v>100067</v>
      </c>
      <c r="B3760">
        <v>230922</v>
      </c>
      <c r="C3760" s="3">
        <v>44130.662499999999</v>
      </c>
      <c r="D3760">
        <v>2</v>
      </c>
      <c r="E3760">
        <v>1</v>
      </c>
      <c r="F3760" t="s">
        <v>26</v>
      </c>
      <c r="G3760">
        <v>2</v>
      </c>
      <c r="H3760">
        <v>72.617189999999994</v>
      </c>
      <c r="I3760">
        <v>20.34375</v>
      </c>
      <c r="J3760">
        <v>0.96484380000000003</v>
      </c>
      <c r="K3760">
        <v>81.035160000000005</v>
      </c>
      <c r="L3760" s="3">
        <v>44130.416666666664</v>
      </c>
      <c r="M3760">
        <v>17.18</v>
      </c>
      <c r="N3760" t="s">
        <v>28</v>
      </c>
      <c r="P3760">
        <f>(C3760-Key!$B$1)*24</f>
        <v>0.84999999997671694</v>
      </c>
      <c r="Q3760">
        <f>(Key!$B$2-'17.1'!C3760)*24</f>
        <v>2.1000000000349246</v>
      </c>
      <c r="R3760" s="3">
        <f>C3760-(M3760-Key!$B$5)/(24*Key!$B$6)</f>
        <v>44130.648685185181</v>
      </c>
      <c r="S3760">
        <f>M3760-Key!$B$5</f>
        <v>14.92</v>
      </c>
      <c r="T3760" s="2">
        <f t="shared" si="290"/>
        <v>44129.659722222219</v>
      </c>
      <c r="U3760" t="str">
        <f t="shared" si="291"/>
        <v>10-25-2020 15:50</v>
      </c>
      <c r="V3760">
        <f>IFERROR(IF(W3760=Z3760,VLOOKUP($U3760,[1]C8842!$G$2:$M$145,3,FALSE),0),0)</f>
        <v>0</v>
      </c>
      <c r="W3760">
        <f>VLOOKUP(RIGHT($V$1,5),Key!$A$9:$B$14,2,FALSE)</f>
        <v>10.199999999999999</v>
      </c>
      <c r="X3760">
        <f t="shared" si="294"/>
        <v>0</v>
      </c>
      <c r="Y3760">
        <f>VLOOKUP(RIGHT($X$1,5),Key!$A$9:$B$14,2,FALSE)</f>
        <v>3.7</v>
      </c>
      <c r="Z3760">
        <f t="shared" si="292"/>
        <v>10.199999999999999</v>
      </c>
      <c r="AA3760">
        <f t="shared" si="293"/>
        <v>0</v>
      </c>
    </row>
    <row r="3761" spans="1:27" x14ac:dyDescent="0.3">
      <c r="A3761">
        <v>100067</v>
      </c>
      <c r="B3761">
        <v>230922</v>
      </c>
      <c r="C3761" s="3">
        <v>44130.662499999999</v>
      </c>
      <c r="D3761">
        <v>3</v>
      </c>
      <c r="E3761">
        <v>2</v>
      </c>
      <c r="F3761" t="s">
        <v>26</v>
      </c>
      <c r="G3761">
        <v>4</v>
      </c>
      <c r="H3761">
        <v>67.910160000000005</v>
      </c>
      <c r="I3761">
        <v>73.878910000000005</v>
      </c>
      <c r="J3761">
        <v>3.1289060000000002</v>
      </c>
      <c r="K3761">
        <v>94.039060000000006</v>
      </c>
      <c r="L3761" s="3">
        <v>44130.416666666664</v>
      </c>
      <c r="M3761">
        <v>17.18</v>
      </c>
      <c r="N3761" t="s">
        <v>28</v>
      </c>
      <c r="P3761">
        <f>(C3761-Key!$B$1)*24</f>
        <v>0.84999999997671694</v>
      </c>
      <c r="Q3761">
        <f>(Key!$B$2-'17.1'!C3761)*24</f>
        <v>2.1000000000349246</v>
      </c>
      <c r="R3761" s="3">
        <f>C3761-(M3761-Key!$B$5)/(24*Key!$B$6)</f>
        <v>44130.648685185181</v>
      </c>
      <c r="S3761">
        <f>M3761-Key!$B$5</f>
        <v>14.92</v>
      </c>
      <c r="T3761" s="2">
        <f t="shared" si="290"/>
        <v>44129.659722222219</v>
      </c>
      <c r="U3761" t="str">
        <f t="shared" si="291"/>
        <v>10-25-2020 15:50</v>
      </c>
      <c r="V3761">
        <f>IFERROR(IF(W3761=Z3761,VLOOKUP($U3761,[1]C8842!$G$2:$M$145,3,FALSE),0),0)</f>
        <v>0</v>
      </c>
      <c r="W3761">
        <f>VLOOKUP(RIGHT($V$1,5),Key!$A$9:$B$14,2,FALSE)</f>
        <v>10.199999999999999</v>
      </c>
      <c r="X3761">
        <f t="shared" si="294"/>
        <v>0</v>
      </c>
      <c r="Y3761">
        <f>VLOOKUP(RIGHT($X$1,5),Key!$A$9:$B$14,2,FALSE)</f>
        <v>3.7</v>
      </c>
      <c r="Z3761">
        <f t="shared" si="292"/>
        <v>10.199999999999999</v>
      </c>
      <c r="AA3761">
        <f t="shared" si="293"/>
        <v>0</v>
      </c>
    </row>
    <row r="3762" spans="1:27" x14ac:dyDescent="0.3">
      <c r="A3762">
        <v>100067</v>
      </c>
      <c r="B3762">
        <v>230922</v>
      </c>
      <c r="C3762" s="3">
        <v>44130.662499999999</v>
      </c>
      <c r="D3762">
        <v>2</v>
      </c>
      <c r="E3762">
        <v>1</v>
      </c>
      <c r="F3762" t="s">
        <v>26</v>
      </c>
      <c r="G3762">
        <v>1</v>
      </c>
      <c r="H3762">
        <v>66.210939999999994</v>
      </c>
      <c r="I3762">
        <v>17.121089999999999</v>
      </c>
      <c r="J3762">
        <v>0.92578130000000003</v>
      </c>
      <c r="K3762">
        <v>80.03125</v>
      </c>
      <c r="L3762" s="3">
        <v>44130.416666666664</v>
      </c>
      <c r="M3762">
        <v>17.18</v>
      </c>
      <c r="N3762" t="s">
        <v>28</v>
      </c>
      <c r="P3762">
        <f>(C3762-Key!$B$1)*24</f>
        <v>0.84999999997671694</v>
      </c>
      <c r="Q3762">
        <f>(Key!$B$2-'17.1'!C3762)*24</f>
        <v>2.1000000000349246</v>
      </c>
      <c r="R3762" s="3">
        <f>C3762-(M3762-Key!$B$5)/(24*Key!$B$6)</f>
        <v>44130.648685185181</v>
      </c>
      <c r="S3762">
        <f>M3762-Key!$B$5</f>
        <v>14.92</v>
      </c>
      <c r="T3762" s="2">
        <f t="shared" si="290"/>
        <v>44129.659722222219</v>
      </c>
      <c r="U3762" t="str">
        <f t="shared" si="291"/>
        <v>10-25-2020 15:50</v>
      </c>
      <c r="V3762">
        <f>IFERROR(IF(W3762=Z3762,VLOOKUP($U3762,[1]C8842!$G$2:$M$145,3,FALSE),0),0)</f>
        <v>0</v>
      </c>
      <c r="W3762">
        <f>VLOOKUP(RIGHT($V$1,5),Key!$A$9:$B$14,2,FALSE)</f>
        <v>10.199999999999999</v>
      </c>
      <c r="X3762">
        <f t="shared" si="294"/>
        <v>0</v>
      </c>
      <c r="Y3762">
        <f>VLOOKUP(RIGHT($X$1,5),Key!$A$9:$B$14,2,FALSE)</f>
        <v>3.7</v>
      </c>
      <c r="Z3762">
        <f t="shared" si="292"/>
        <v>10.199999999999999</v>
      </c>
      <c r="AA3762">
        <f t="shared" si="293"/>
        <v>0</v>
      </c>
    </row>
    <row r="3763" spans="1:27" x14ac:dyDescent="0.3">
      <c r="A3763">
        <v>100067</v>
      </c>
      <c r="B3763">
        <v>230922</v>
      </c>
      <c r="C3763" s="3">
        <v>44130.662499999999</v>
      </c>
      <c r="D3763">
        <v>1</v>
      </c>
      <c r="E3763">
        <v>1</v>
      </c>
      <c r="F3763" t="s">
        <v>25</v>
      </c>
      <c r="G3763">
        <v>1</v>
      </c>
      <c r="H3763">
        <v>74.140630000000002</v>
      </c>
      <c r="I3763">
        <v>15.76563</v>
      </c>
      <c r="J3763">
        <v>0.78125</v>
      </c>
      <c r="K3763">
        <v>57.023440000000001</v>
      </c>
      <c r="L3763" s="3">
        <v>44130.416666666664</v>
      </c>
      <c r="M3763">
        <v>17.18</v>
      </c>
      <c r="N3763" t="s">
        <v>28</v>
      </c>
      <c r="P3763">
        <f>(C3763-Key!$B$1)*24</f>
        <v>0.84999999997671694</v>
      </c>
      <c r="Q3763">
        <f>(Key!$B$2-'17.1'!C3763)*24</f>
        <v>2.1000000000349246</v>
      </c>
      <c r="R3763" s="3">
        <f>C3763-(M3763-Key!$B$5)/(24*Key!$B$6)</f>
        <v>44130.648685185181</v>
      </c>
      <c r="S3763">
        <f>M3763-Key!$B$5</f>
        <v>14.92</v>
      </c>
      <c r="T3763" s="2">
        <f t="shared" si="290"/>
        <v>44129.659722222219</v>
      </c>
      <c r="U3763" t="str">
        <f t="shared" si="291"/>
        <v>10-25-2020 15:50</v>
      </c>
      <c r="V3763">
        <f>IFERROR(IF(W3763=Z3763,VLOOKUP($U3763,[1]C8842!$G$2:$M$145,3,FALSE),0),0)</f>
        <v>0</v>
      </c>
      <c r="W3763">
        <f>VLOOKUP(RIGHT($V$1,5),Key!$A$9:$B$14,2,FALSE)</f>
        <v>10.199999999999999</v>
      </c>
      <c r="X3763">
        <f t="shared" si="294"/>
        <v>0</v>
      </c>
      <c r="Y3763">
        <f>VLOOKUP(RIGHT($X$1,5),Key!$A$9:$B$14,2,FALSE)</f>
        <v>3.7</v>
      </c>
      <c r="Z3763">
        <f t="shared" si="292"/>
        <v>10.199999999999999</v>
      </c>
      <c r="AA3763">
        <f t="shared" si="293"/>
        <v>0</v>
      </c>
    </row>
    <row r="3764" spans="1:27" x14ac:dyDescent="0.3">
      <c r="A3764">
        <v>100067</v>
      </c>
      <c r="B3764">
        <v>230922</v>
      </c>
      <c r="C3764" s="3">
        <v>44130.662499999999</v>
      </c>
      <c r="D3764">
        <v>0</v>
      </c>
      <c r="E3764">
        <v>2</v>
      </c>
      <c r="F3764" t="s">
        <v>25</v>
      </c>
      <c r="G3764">
        <v>1</v>
      </c>
      <c r="H3764">
        <v>67.421880000000002</v>
      </c>
      <c r="I3764">
        <v>18.460940000000001</v>
      </c>
      <c r="J3764">
        <v>0.96484380000000003</v>
      </c>
      <c r="K3764">
        <v>46.019530000000003</v>
      </c>
      <c r="L3764" s="3">
        <v>44130.416666666664</v>
      </c>
      <c r="M3764">
        <v>17.18</v>
      </c>
      <c r="N3764" t="s">
        <v>28</v>
      </c>
      <c r="P3764">
        <f>(C3764-Key!$B$1)*24</f>
        <v>0.84999999997671694</v>
      </c>
      <c r="Q3764">
        <f>(Key!$B$2-'17.1'!C3764)*24</f>
        <v>2.1000000000349246</v>
      </c>
      <c r="R3764" s="3">
        <f>C3764-(M3764-Key!$B$5)/(24*Key!$B$6)</f>
        <v>44130.648685185181</v>
      </c>
      <c r="S3764">
        <f>M3764-Key!$B$5</f>
        <v>14.92</v>
      </c>
      <c r="T3764" s="2">
        <f t="shared" si="290"/>
        <v>44129.659722222219</v>
      </c>
      <c r="U3764" t="str">
        <f t="shared" si="291"/>
        <v>10-25-2020 15:50</v>
      </c>
      <c r="V3764">
        <f>IFERROR(IF(W3764=Z3764,VLOOKUP($U3764,[1]C8842!$G$2:$M$145,3,FALSE),0),0)</f>
        <v>0</v>
      </c>
      <c r="W3764">
        <f>VLOOKUP(RIGHT($V$1,5),Key!$A$9:$B$14,2,FALSE)</f>
        <v>10.199999999999999</v>
      </c>
      <c r="X3764">
        <f t="shared" si="294"/>
        <v>0</v>
      </c>
      <c r="Y3764">
        <f>VLOOKUP(RIGHT($X$1,5),Key!$A$9:$B$14,2,FALSE)</f>
        <v>3.7</v>
      </c>
      <c r="Z3764">
        <f t="shared" si="292"/>
        <v>10.199999999999999</v>
      </c>
      <c r="AA3764">
        <f t="shared" si="293"/>
        <v>0</v>
      </c>
    </row>
    <row r="3765" spans="1:27" x14ac:dyDescent="0.3">
      <c r="A3765">
        <v>100067</v>
      </c>
      <c r="B3765">
        <v>230922</v>
      </c>
      <c r="C3765" s="3">
        <v>44130.662499999999</v>
      </c>
      <c r="D3765">
        <v>2</v>
      </c>
      <c r="E3765">
        <v>1</v>
      </c>
      <c r="F3765" t="s">
        <v>26</v>
      </c>
      <c r="G3765">
        <v>1</v>
      </c>
      <c r="H3765">
        <v>67.757810000000006</v>
      </c>
      <c r="I3765">
        <v>19.59375</v>
      </c>
      <c r="J3765">
        <v>1.003906</v>
      </c>
      <c r="K3765">
        <v>80.03125</v>
      </c>
      <c r="L3765" s="3">
        <v>44130.416666666664</v>
      </c>
      <c r="M3765">
        <v>17.18</v>
      </c>
      <c r="N3765" t="s">
        <v>28</v>
      </c>
      <c r="P3765">
        <f>(C3765-Key!$B$1)*24</f>
        <v>0.84999999997671694</v>
      </c>
      <c r="Q3765">
        <f>(Key!$B$2-'17.1'!C3765)*24</f>
        <v>2.1000000000349246</v>
      </c>
      <c r="R3765" s="3">
        <f>C3765-(M3765-Key!$B$5)/(24*Key!$B$6)</f>
        <v>44130.648685185181</v>
      </c>
      <c r="S3765">
        <f>M3765-Key!$B$5</f>
        <v>14.92</v>
      </c>
      <c r="T3765" s="2">
        <f t="shared" si="290"/>
        <v>44129.659722222219</v>
      </c>
      <c r="U3765" t="str">
        <f t="shared" si="291"/>
        <v>10-25-2020 15:50</v>
      </c>
      <c r="V3765">
        <f>IFERROR(IF(W3765=Z3765,VLOOKUP($U3765,[1]C8842!$G$2:$M$145,3,FALSE),0),0)</f>
        <v>0</v>
      </c>
      <c r="W3765">
        <f>VLOOKUP(RIGHT($V$1,5),Key!$A$9:$B$14,2,FALSE)</f>
        <v>10.199999999999999</v>
      </c>
      <c r="X3765">
        <f t="shared" si="294"/>
        <v>0</v>
      </c>
      <c r="Y3765">
        <f>VLOOKUP(RIGHT($X$1,5),Key!$A$9:$B$14,2,FALSE)</f>
        <v>3.7</v>
      </c>
      <c r="Z3765">
        <f t="shared" si="292"/>
        <v>10.199999999999999</v>
      </c>
      <c r="AA3765">
        <f t="shared" si="293"/>
        <v>0</v>
      </c>
    </row>
    <row r="3766" spans="1:27" x14ac:dyDescent="0.3">
      <c r="A3766">
        <v>100067</v>
      </c>
      <c r="B3766">
        <v>230922</v>
      </c>
      <c r="C3766" s="3">
        <v>44130.662499999999</v>
      </c>
      <c r="D3766">
        <v>3</v>
      </c>
      <c r="E3766">
        <v>2</v>
      </c>
      <c r="F3766" t="s">
        <v>26</v>
      </c>
      <c r="G3766">
        <v>1</v>
      </c>
      <c r="H3766">
        <v>66.8125</v>
      </c>
      <c r="I3766">
        <v>18.003910000000001</v>
      </c>
      <c r="J3766">
        <v>0.953125</v>
      </c>
      <c r="K3766">
        <v>92.039060000000006</v>
      </c>
      <c r="L3766" s="3">
        <v>44130.416666666664</v>
      </c>
      <c r="M3766">
        <v>17.18</v>
      </c>
      <c r="N3766" t="s">
        <v>28</v>
      </c>
      <c r="P3766">
        <f>(C3766-Key!$B$1)*24</f>
        <v>0.84999999997671694</v>
      </c>
      <c r="Q3766">
        <f>(Key!$B$2-'17.1'!C3766)*24</f>
        <v>2.1000000000349246</v>
      </c>
      <c r="R3766" s="3">
        <f>C3766-(M3766-Key!$B$5)/(24*Key!$B$6)</f>
        <v>44130.648685185181</v>
      </c>
      <c r="S3766">
        <f>M3766-Key!$B$5</f>
        <v>14.92</v>
      </c>
      <c r="T3766" s="2">
        <f t="shared" si="290"/>
        <v>44129.659722222219</v>
      </c>
      <c r="U3766" t="str">
        <f t="shared" si="291"/>
        <v>10-25-2020 15:50</v>
      </c>
      <c r="V3766">
        <f>IFERROR(IF(W3766=Z3766,VLOOKUP($U3766,[1]C8842!$G$2:$M$145,3,FALSE),0),0)</f>
        <v>0</v>
      </c>
      <c r="W3766">
        <f>VLOOKUP(RIGHT($V$1,5),Key!$A$9:$B$14,2,FALSE)</f>
        <v>10.199999999999999</v>
      </c>
      <c r="X3766">
        <f t="shared" si="294"/>
        <v>0</v>
      </c>
      <c r="Y3766">
        <f>VLOOKUP(RIGHT($X$1,5),Key!$A$9:$B$14,2,FALSE)</f>
        <v>3.7</v>
      </c>
      <c r="Z3766">
        <f t="shared" si="292"/>
        <v>10.199999999999999</v>
      </c>
      <c r="AA3766">
        <f t="shared" si="293"/>
        <v>0</v>
      </c>
    </row>
    <row r="3767" spans="1:27" x14ac:dyDescent="0.3">
      <c r="A3767">
        <v>100067</v>
      </c>
      <c r="B3767">
        <v>230922</v>
      </c>
      <c r="C3767" s="3">
        <v>44130.662499999999</v>
      </c>
      <c r="D3767">
        <v>2</v>
      </c>
      <c r="E3767">
        <v>1</v>
      </c>
      <c r="F3767" t="s">
        <v>26</v>
      </c>
      <c r="G3767">
        <v>5</v>
      </c>
      <c r="H3767">
        <v>66.808589999999995</v>
      </c>
      <c r="I3767">
        <v>80.347660000000005</v>
      </c>
      <c r="J3767">
        <v>3.4414060000000002</v>
      </c>
      <c r="K3767">
        <v>80.03125</v>
      </c>
      <c r="L3767" s="3">
        <v>44130.416666666664</v>
      </c>
      <c r="M3767">
        <v>17.18</v>
      </c>
      <c r="N3767" t="s">
        <v>28</v>
      </c>
      <c r="P3767">
        <f>(C3767-Key!$B$1)*24</f>
        <v>0.84999999997671694</v>
      </c>
      <c r="Q3767">
        <f>(Key!$B$2-'17.1'!C3767)*24</f>
        <v>2.1000000000349246</v>
      </c>
      <c r="R3767" s="3">
        <f>C3767-(M3767-Key!$B$5)/(24*Key!$B$6)</f>
        <v>44130.648685185181</v>
      </c>
      <c r="S3767">
        <f>M3767-Key!$B$5</f>
        <v>14.92</v>
      </c>
      <c r="T3767" s="2">
        <f t="shared" si="290"/>
        <v>44129.659722222219</v>
      </c>
      <c r="U3767" t="str">
        <f t="shared" si="291"/>
        <v>10-25-2020 15:50</v>
      </c>
      <c r="V3767">
        <f>IFERROR(IF(W3767=Z3767,VLOOKUP($U3767,[1]C8842!$G$2:$M$145,3,FALSE),0),0)</f>
        <v>0</v>
      </c>
      <c r="W3767">
        <f>VLOOKUP(RIGHT($V$1,5),Key!$A$9:$B$14,2,FALSE)</f>
        <v>10.199999999999999</v>
      </c>
      <c r="X3767">
        <f t="shared" si="294"/>
        <v>0</v>
      </c>
      <c r="Y3767">
        <f>VLOOKUP(RIGHT($X$1,5),Key!$A$9:$B$14,2,FALSE)</f>
        <v>3.7</v>
      </c>
      <c r="Z3767">
        <f t="shared" si="292"/>
        <v>10.199999999999999</v>
      </c>
      <c r="AA3767">
        <f t="shared" si="293"/>
        <v>0</v>
      </c>
    </row>
    <row r="3768" spans="1:27" x14ac:dyDescent="0.3">
      <c r="A3768">
        <v>100067</v>
      </c>
      <c r="B3768">
        <v>230922</v>
      </c>
      <c r="C3768" s="3">
        <v>44130.663194444445</v>
      </c>
      <c r="D3768">
        <v>3</v>
      </c>
      <c r="E3768">
        <v>2</v>
      </c>
      <c r="F3768" t="s">
        <v>26</v>
      </c>
      <c r="G3768">
        <v>2</v>
      </c>
      <c r="H3768">
        <v>59.125</v>
      </c>
      <c r="I3768">
        <v>23.86328</v>
      </c>
      <c r="J3768">
        <v>1.34375</v>
      </c>
      <c r="K3768">
        <v>94.039060000000006</v>
      </c>
      <c r="L3768" s="3">
        <v>44130.416666666664</v>
      </c>
      <c r="M3768">
        <v>17.18</v>
      </c>
      <c r="N3768" t="s">
        <v>28</v>
      </c>
      <c r="P3768">
        <f>(C3768-Key!$B$1)*24</f>
        <v>0.86666666669771075</v>
      </c>
      <c r="Q3768">
        <f>(Key!$B$2-'17.1'!C3768)*24</f>
        <v>2.0833333333139308</v>
      </c>
      <c r="R3768" s="3">
        <f>C3768-(M3768-Key!$B$5)/(24*Key!$B$6)</f>
        <v>44130.649379629627</v>
      </c>
      <c r="S3768">
        <f>M3768-Key!$B$5</f>
        <v>14.92</v>
      </c>
      <c r="T3768" s="2">
        <f t="shared" si="290"/>
        <v>44129.666666666664</v>
      </c>
      <c r="U3768" t="str">
        <f t="shared" si="291"/>
        <v>10-25-2020 16:00</v>
      </c>
      <c r="V3768">
        <f>IFERROR(IF(W3768=Z3768,VLOOKUP($U3768,[1]C8842!$G$2:$M$145,3,FALSE),0),0)</f>
        <v>0</v>
      </c>
      <c r="W3768">
        <f>VLOOKUP(RIGHT($V$1,5),Key!$A$9:$B$14,2,FALSE)</f>
        <v>10.199999999999999</v>
      </c>
      <c r="X3768">
        <f t="shared" si="294"/>
        <v>0</v>
      </c>
      <c r="Y3768">
        <f>VLOOKUP(RIGHT($X$1,5),Key!$A$9:$B$14,2,FALSE)</f>
        <v>3.7</v>
      </c>
      <c r="Z3768">
        <f t="shared" si="292"/>
        <v>10.199999999999999</v>
      </c>
      <c r="AA3768">
        <f t="shared" si="293"/>
        <v>0</v>
      </c>
    </row>
    <row r="3769" spans="1:27" x14ac:dyDescent="0.3">
      <c r="A3769">
        <v>100067</v>
      </c>
      <c r="B3769">
        <v>230922</v>
      </c>
      <c r="C3769" s="3">
        <v>44130.663194444445</v>
      </c>
      <c r="D3769">
        <v>1</v>
      </c>
      <c r="E3769">
        <v>1</v>
      </c>
      <c r="F3769" t="s">
        <v>25</v>
      </c>
      <c r="G3769">
        <v>2</v>
      </c>
      <c r="H3769">
        <v>74.710939999999994</v>
      </c>
      <c r="I3769">
        <v>20.58203</v>
      </c>
      <c r="J3769">
        <v>0.9453125</v>
      </c>
      <c r="K3769">
        <v>58.023440000000001</v>
      </c>
      <c r="L3769" s="3">
        <v>44130.416666666664</v>
      </c>
      <c r="M3769">
        <v>17.18</v>
      </c>
      <c r="N3769" t="s">
        <v>28</v>
      </c>
      <c r="P3769">
        <f>(C3769-Key!$B$1)*24</f>
        <v>0.86666666669771075</v>
      </c>
      <c r="Q3769">
        <f>(Key!$B$2-'17.1'!C3769)*24</f>
        <v>2.0833333333139308</v>
      </c>
      <c r="R3769" s="3">
        <f>C3769-(M3769-Key!$B$5)/(24*Key!$B$6)</f>
        <v>44130.649379629627</v>
      </c>
      <c r="S3769">
        <f>M3769-Key!$B$5</f>
        <v>14.92</v>
      </c>
      <c r="T3769" s="2">
        <f t="shared" si="290"/>
        <v>44129.666666666664</v>
      </c>
      <c r="U3769" t="str">
        <f t="shared" si="291"/>
        <v>10-25-2020 16:00</v>
      </c>
      <c r="V3769">
        <f>IFERROR(IF(W3769=Z3769,VLOOKUP($U3769,[1]C8842!$G$2:$M$145,3,FALSE),0),0)</f>
        <v>0</v>
      </c>
      <c r="W3769">
        <f>VLOOKUP(RIGHT($V$1,5),Key!$A$9:$B$14,2,FALSE)</f>
        <v>10.199999999999999</v>
      </c>
      <c r="X3769">
        <f t="shared" si="294"/>
        <v>0</v>
      </c>
      <c r="Y3769">
        <f>VLOOKUP(RIGHT($X$1,5),Key!$A$9:$B$14,2,FALSE)</f>
        <v>3.7</v>
      </c>
      <c r="Z3769">
        <f t="shared" si="292"/>
        <v>10.199999999999999</v>
      </c>
      <c r="AA3769">
        <f t="shared" si="293"/>
        <v>0</v>
      </c>
    </row>
    <row r="3770" spans="1:27" x14ac:dyDescent="0.3">
      <c r="A3770">
        <v>100067</v>
      </c>
      <c r="B3770">
        <v>230922</v>
      </c>
      <c r="C3770" s="3">
        <v>44130.663194444445</v>
      </c>
      <c r="D3770">
        <v>3</v>
      </c>
      <c r="E3770">
        <v>2</v>
      </c>
      <c r="F3770" t="s">
        <v>26</v>
      </c>
      <c r="G3770">
        <v>4</v>
      </c>
      <c r="H3770">
        <v>64.972660000000005</v>
      </c>
      <c r="I3770">
        <v>76.382810000000006</v>
      </c>
      <c r="J3770">
        <v>3.375</v>
      </c>
      <c r="K3770">
        <v>92.039060000000006</v>
      </c>
      <c r="L3770" s="3">
        <v>44130.416666666664</v>
      </c>
      <c r="M3770">
        <v>17.18</v>
      </c>
      <c r="N3770" t="s">
        <v>28</v>
      </c>
      <c r="P3770">
        <f>(C3770-Key!$B$1)*24</f>
        <v>0.86666666669771075</v>
      </c>
      <c r="Q3770">
        <f>(Key!$B$2-'17.1'!C3770)*24</f>
        <v>2.0833333333139308</v>
      </c>
      <c r="R3770" s="3">
        <f>C3770-(M3770-Key!$B$5)/(24*Key!$B$6)</f>
        <v>44130.649379629627</v>
      </c>
      <c r="S3770">
        <f>M3770-Key!$B$5</f>
        <v>14.92</v>
      </c>
      <c r="T3770" s="2">
        <f t="shared" si="290"/>
        <v>44129.666666666664</v>
      </c>
      <c r="U3770" t="str">
        <f t="shared" si="291"/>
        <v>10-25-2020 16:00</v>
      </c>
      <c r="V3770">
        <f>IFERROR(IF(W3770=Z3770,VLOOKUP($U3770,[1]C8842!$G$2:$M$145,3,FALSE),0),0)</f>
        <v>0</v>
      </c>
      <c r="W3770">
        <f>VLOOKUP(RIGHT($V$1,5),Key!$A$9:$B$14,2,FALSE)</f>
        <v>10.199999999999999</v>
      </c>
      <c r="X3770">
        <f t="shared" si="294"/>
        <v>0</v>
      </c>
      <c r="Y3770">
        <f>VLOOKUP(RIGHT($X$1,5),Key!$A$9:$B$14,2,FALSE)</f>
        <v>3.7</v>
      </c>
      <c r="Z3770">
        <f t="shared" si="292"/>
        <v>10.199999999999999</v>
      </c>
      <c r="AA3770">
        <f t="shared" si="293"/>
        <v>0</v>
      </c>
    </row>
    <row r="3771" spans="1:27" x14ac:dyDescent="0.3">
      <c r="A3771">
        <v>100067</v>
      </c>
      <c r="B3771">
        <v>230922</v>
      </c>
      <c r="C3771" s="3">
        <v>44130.663194444445</v>
      </c>
      <c r="D3771">
        <v>2</v>
      </c>
      <c r="E3771">
        <v>1</v>
      </c>
      <c r="F3771" t="s">
        <v>26</v>
      </c>
      <c r="G3771">
        <v>1</v>
      </c>
      <c r="H3771">
        <v>73.429689999999994</v>
      </c>
      <c r="I3771">
        <v>15.35547</v>
      </c>
      <c r="J3771">
        <v>0.7734375</v>
      </c>
      <c r="K3771">
        <v>79.03125</v>
      </c>
      <c r="L3771" s="3">
        <v>44130.416666666664</v>
      </c>
      <c r="M3771">
        <v>17.18</v>
      </c>
      <c r="N3771" t="s">
        <v>28</v>
      </c>
      <c r="P3771">
        <f>(C3771-Key!$B$1)*24</f>
        <v>0.86666666669771075</v>
      </c>
      <c r="Q3771">
        <f>(Key!$B$2-'17.1'!C3771)*24</f>
        <v>2.0833333333139308</v>
      </c>
      <c r="R3771" s="3">
        <f>C3771-(M3771-Key!$B$5)/(24*Key!$B$6)</f>
        <v>44130.649379629627</v>
      </c>
      <c r="S3771">
        <f>M3771-Key!$B$5</f>
        <v>14.92</v>
      </c>
      <c r="T3771" s="2">
        <f t="shared" si="290"/>
        <v>44129.666666666664</v>
      </c>
      <c r="U3771" t="str">
        <f t="shared" si="291"/>
        <v>10-25-2020 16:00</v>
      </c>
      <c r="V3771">
        <f>IFERROR(IF(W3771=Z3771,VLOOKUP($U3771,[1]C8842!$G$2:$M$145,3,FALSE),0),0)</f>
        <v>0</v>
      </c>
      <c r="W3771">
        <f>VLOOKUP(RIGHT($V$1,5),Key!$A$9:$B$14,2,FALSE)</f>
        <v>10.199999999999999</v>
      </c>
      <c r="X3771">
        <f t="shared" si="294"/>
        <v>0</v>
      </c>
      <c r="Y3771">
        <f>VLOOKUP(RIGHT($X$1,5),Key!$A$9:$B$14,2,FALSE)</f>
        <v>3.7</v>
      </c>
      <c r="Z3771">
        <f t="shared" si="292"/>
        <v>10.199999999999999</v>
      </c>
      <c r="AA3771">
        <f t="shared" si="293"/>
        <v>0</v>
      </c>
    </row>
    <row r="3772" spans="1:27" x14ac:dyDescent="0.3">
      <c r="A3772">
        <v>100067</v>
      </c>
      <c r="B3772">
        <v>230922</v>
      </c>
      <c r="C3772" s="3">
        <v>44130.663194444445</v>
      </c>
      <c r="D3772">
        <v>3</v>
      </c>
      <c r="E3772">
        <v>2</v>
      </c>
      <c r="F3772" t="s">
        <v>26</v>
      </c>
      <c r="G3772">
        <v>4</v>
      </c>
      <c r="H3772">
        <v>62.15625</v>
      </c>
      <c r="I3772">
        <v>75.835939999999994</v>
      </c>
      <c r="J3772">
        <v>3.5039060000000002</v>
      </c>
      <c r="K3772">
        <v>94.039060000000006</v>
      </c>
      <c r="L3772" s="3">
        <v>44130.416666666664</v>
      </c>
      <c r="M3772">
        <v>17.18</v>
      </c>
      <c r="N3772" t="s">
        <v>28</v>
      </c>
      <c r="P3772">
        <f>(C3772-Key!$B$1)*24</f>
        <v>0.86666666669771075</v>
      </c>
      <c r="Q3772">
        <f>(Key!$B$2-'17.1'!C3772)*24</f>
        <v>2.0833333333139308</v>
      </c>
      <c r="R3772" s="3">
        <f>C3772-(M3772-Key!$B$5)/(24*Key!$B$6)</f>
        <v>44130.649379629627</v>
      </c>
      <c r="S3772">
        <f>M3772-Key!$B$5</f>
        <v>14.92</v>
      </c>
      <c r="T3772" s="2">
        <f t="shared" si="290"/>
        <v>44129.666666666664</v>
      </c>
      <c r="U3772" t="str">
        <f t="shared" si="291"/>
        <v>10-25-2020 16:00</v>
      </c>
      <c r="V3772">
        <f>IFERROR(IF(W3772=Z3772,VLOOKUP($U3772,[1]C8842!$G$2:$M$145,3,FALSE),0),0)</f>
        <v>0</v>
      </c>
      <c r="W3772">
        <f>VLOOKUP(RIGHT($V$1,5),Key!$A$9:$B$14,2,FALSE)</f>
        <v>10.199999999999999</v>
      </c>
      <c r="X3772">
        <f t="shared" si="294"/>
        <v>0</v>
      </c>
      <c r="Y3772">
        <f>VLOOKUP(RIGHT($X$1,5),Key!$A$9:$B$14,2,FALSE)</f>
        <v>3.7</v>
      </c>
      <c r="Z3772">
        <f t="shared" si="292"/>
        <v>10.199999999999999</v>
      </c>
      <c r="AA3772">
        <f t="shared" si="293"/>
        <v>0</v>
      </c>
    </row>
    <row r="3773" spans="1:27" x14ac:dyDescent="0.3">
      <c r="A3773">
        <v>100067</v>
      </c>
      <c r="B3773">
        <v>230922</v>
      </c>
      <c r="C3773" s="3">
        <v>44130.663194444445</v>
      </c>
      <c r="D3773">
        <v>0</v>
      </c>
      <c r="E3773">
        <v>2</v>
      </c>
      <c r="F3773" t="s">
        <v>25</v>
      </c>
      <c r="G3773">
        <v>1</v>
      </c>
      <c r="H3773">
        <v>62.953130000000002</v>
      </c>
      <c r="I3773">
        <v>15.570309999999999</v>
      </c>
      <c r="J3773">
        <v>0.91015630000000003</v>
      </c>
      <c r="K3773">
        <v>44.019530000000003</v>
      </c>
      <c r="L3773" s="3">
        <v>44130.416666666664</v>
      </c>
      <c r="M3773">
        <v>17.18</v>
      </c>
      <c r="N3773" t="s">
        <v>28</v>
      </c>
      <c r="P3773">
        <f>(C3773-Key!$B$1)*24</f>
        <v>0.86666666669771075</v>
      </c>
      <c r="Q3773">
        <f>(Key!$B$2-'17.1'!C3773)*24</f>
        <v>2.0833333333139308</v>
      </c>
      <c r="R3773" s="3">
        <f>C3773-(M3773-Key!$B$5)/(24*Key!$B$6)</f>
        <v>44130.649379629627</v>
      </c>
      <c r="S3773">
        <f>M3773-Key!$B$5</f>
        <v>14.92</v>
      </c>
      <c r="T3773" s="2">
        <f t="shared" si="290"/>
        <v>44129.666666666664</v>
      </c>
      <c r="U3773" t="str">
        <f t="shared" si="291"/>
        <v>10-25-2020 16:00</v>
      </c>
      <c r="V3773">
        <f>IFERROR(IF(W3773=Z3773,VLOOKUP($U3773,[1]C8842!$G$2:$M$145,3,FALSE),0),0)</f>
        <v>0</v>
      </c>
      <c r="W3773">
        <f>VLOOKUP(RIGHT($V$1,5),Key!$A$9:$B$14,2,FALSE)</f>
        <v>10.199999999999999</v>
      </c>
      <c r="X3773">
        <f t="shared" si="294"/>
        <v>0</v>
      </c>
      <c r="Y3773">
        <f>VLOOKUP(RIGHT($X$1,5),Key!$A$9:$B$14,2,FALSE)</f>
        <v>3.7</v>
      </c>
      <c r="Z3773">
        <f t="shared" si="292"/>
        <v>10.199999999999999</v>
      </c>
      <c r="AA3773">
        <f t="shared" si="293"/>
        <v>0</v>
      </c>
    </row>
    <row r="3774" spans="1:27" x14ac:dyDescent="0.3">
      <c r="A3774">
        <v>100067</v>
      </c>
      <c r="B3774">
        <v>230922</v>
      </c>
      <c r="C3774" s="3">
        <v>44130.663194444445</v>
      </c>
      <c r="D3774">
        <v>0</v>
      </c>
      <c r="E3774">
        <v>2</v>
      </c>
      <c r="F3774" t="s">
        <v>25</v>
      </c>
      <c r="G3774">
        <v>1</v>
      </c>
      <c r="H3774">
        <v>62.394530000000003</v>
      </c>
      <c r="I3774">
        <v>15.39453</v>
      </c>
      <c r="J3774">
        <v>0.91015630000000003</v>
      </c>
      <c r="K3774">
        <v>44.019530000000003</v>
      </c>
      <c r="L3774" s="3">
        <v>44130.416666666664</v>
      </c>
      <c r="M3774">
        <v>17.18</v>
      </c>
      <c r="N3774" t="s">
        <v>28</v>
      </c>
      <c r="P3774">
        <f>(C3774-Key!$B$1)*24</f>
        <v>0.86666666669771075</v>
      </c>
      <c r="Q3774">
        <f>(Key!$B$2-'17.1'!C3774)*24</f>
        <v>2.0833333333139308</v>
      </c>
      <c r="R3774" s="3">
        <f>C3774-(M3774-Key!$B$5)/(24*Key!$B$6)</f>
        <v>44130.649379629627</v>
      </c>
      <c r="S3774">
        <f>M3774-Key!$B$5</f>
        <v>14.92</v>
      </c>
      <c r="T3774" s="2">
        <f t="shared" si="290"/>
        <v>44129.666666666664</v>
      </c>
      <c r="U3774" t="str">
        <f t="shared" si="291"/>
        <v>10-25-2020 16:00</v>
      </c>
      <c r="V3774">
        <f>IFERROR(IF(W3774=Z3774,VLOOKUP($U3774,[1]C8842!$G$2:$M$145,3,FALSE),0),0)</f>
        <v>0</v>
      </c>
      <c r="W3774">
        <f>VLOOKUP(RIGHT($V$1,5),Key!$A$9:$B$14,2,FALSE)</f>
        <v>10.199999999999999</v>
      </c>
      <c r="X3774">
        <f t="shared" si="294"/>
        <v>0</v>
      </c>
      <c r="Y3774">
        <f>VLOOKUP(RIGHT($X$1,5),Key!$A$9:$B$14,2,FALSE)</f>
        <v>3.7</v>
      </c>
      <c r="Z3774">
        <f t="shared" si="292"/>
        <v>10.199999999999999</v>
      </c>
      <c r="AA3774">
        <f t="shared" si="293"/>
        <v>0</v>
      </c>
    </row>
    <row r="3775" spans="1:27" x14ac:dyDescent="0.3">
      <c r="A3775">
        <v>100067</v>
      </c>
      <c r="B3775">
        <v>230922</v>
      </c>
      <c r="C3775" s="3">
        <v>44130.663194444445</v>
      </c>
      <c r="D3775">
        <v>2</v>
      </c>
      <c r="E3775">
        <v>1</v>
      </c>
      <c r="F3775" t="s">
        <v>26</v>
      </c>
      <c r="G3775">
        <v>1</v>
      </c>
      <c r="H3775">
        <v>75.15625</v>
      </c>
      <c r="I3775">
        <v>17.20703</v>
      </c>
      <c r="J3775">
        <v>0.8203125</v>
      </c>
      <c r="K3775">
        <v>83.035160000000005</v>
      </c>
      <c r="L3775" s="3">
        <v>44130.416666666664</v>
      </c>
      <c r="M3775">
        <v>17.18</v>
      </c>
      <c r="N3775" t="s">
        <v>28</v>
      </c>
      <c r="P3775">
        <f>(C3775-Key!$B$1)*24</f>
        <v>0.86666666669771075</v>
      </c>
      <c r="Q3775">
        <f>(Key!$B$2-'17.1'!C3775)*24</f>
        <v>2.0833333333139308</v>
      </c>
      <c r="R3775" s="3">
        <f>C3775-(M3775-Key!$B$5)/(24*Key!$B$6)</f>
        <v>44130.649379629627</v>
      </c>
      <c r="S3775">
        <f>M3775-Key!$B$5</f>
        <v>14.92</v>
      </c>
      <c r="T3775" s="2">
        <f t="shared" si="290"/>
        <v>44129.666666666664</v>
      </c>
      <c r="U3775" t="str">
        <f t="shared" si="291"/>
        <v>10-25-2020 16:00</v>
      </c>
      <c r="V3775">
        <f>IFERROR(IF(W3775=Z3775,VLOOKUP($U3775,[1]C8842!$G$2:$M$145,3,FALSE),0),0)</f>
        <v>0</v>
      </c>
      <c r="W3775">
        <f>VLOOKUP(RIGHT($V$1,5),Key!$A$9:$B$14,2,FALSE)</f>
        <v>10.199999999999999</v>
      </c>
      <c r="X3775">
        <f t="shared" si="294"/>
        <v>0</v>
      </c>
      <c r="Y3775">
        <f>VLOOKUP(RIGHT($X$1,5),Key!$A$9:$B$14,2,FALSE)</f>
        <v>3.7</v>
      </c>
      <c r="Z3775">
        <f t="shared" si="292"/>
        <v>10.199999999999999</v>
      </c>
      <c r="AA3775">
        <f t="shared" si="293"/>
        <v>0</v>
      </c>
    </row>
    <row r="3776" spans="1:27" x14ac:dyDescent="0.3">
      <c r="A3776">
        <v>100067</v>
      </c>
      <c r="B3776">
        <v>230922</v>
      </c>
      <c r="C3776" s="3">
        <v>44130.663194444445</v>
      </c>
      <c r="D3776">
        <v>0</v>
      </c>
      <c r="E3776">
        <v>2</v>
      </c>
      <c r="F3776" t="s">
        <v>25</v>
      </c>
      <c r="G3776">
        <v>1</v>
      </c>
      <c r="H3776">
        <v>61.9375</v>
      </c>
      <c r="I3776">
        <v>14.35547</v>
      </c>
      <c r="J3776">
        <v>0.875</v>
      </c>
      <c r="K3776">
        <v>46.019530000000003</v>
      </c>
      <c r="L3776" s="3">
        <v>44130.416666666664</v>
      </c>
      <c r="M3776">
        <v>17.18</v>
      </c>
      <c r="N3776" t="s">
        <v>28</v>
      </c>
      <c r="P3776">
        <f>(C3776-Key!$B$1)*24</f>
        <v>0.86666666669771075</v>
      </c>
      <c r="Q3776">
        <f>(Key!$B$2-'17.1'!C3776)*24</f>
        <v>2.0833333333139308</v>
      </c>
      <c r="R3776" s="3">
        <f>C3776-(M3776-Key!$B$5)/(24*Key!$B$6)</f>
        <v>44130.649379629627</v>
      </c>
      <c r="S3776">
        <f>M3776-Key!$B$5</f>
        <v>14.92</v>
      </c>
      <c r="T3776" s="2">
        <f t="shared" si="290"/>
        <v>44129.666666666664</v>
      </c>
      <c r="U3776" t="str">
        <f t="shared" si="291"/>
        <v>10-25-2020 16:00</v>
      </c>
      <c r="V3776">
        <f>IFERROR(IF(W3776=Z3776,VLOOKUP($U3776,[1]C8842!$G$2:$M$145,3,FALSE),0),0)</f>
        <v>0</v>
      </c>
      <c r="W3776">
        <f>VLOOKUP(RIGHT($V$1,5),Key!$A$9:$B$14,2,FALSE)</f>
        <v>10.199999999999999</v>
      </c>
      <c r="X3776">
        <f t="shared" si="294"/>
        <v>0</v>
      </c>
      <c r="Y3776">
        <f>VLOOKUP(RIGHT($X$1,5),Key!$A$9:$B$14,2,FALSE)</f>
        <v>3.7</v>
      </c>
      <c r="Z3776">
        <f t="shared" si="292"/>
        <v>10.199999999999999</v>
      </c>
      <c r="AA3776">
        <f t="shared" si="293"/>
        <v>0</v>
      </c>
    </row>
    <row r="3777" spans="1:27" x14ac:dyDescent="0.3">
      <c r="A3777">
        <v>100067</v>
      </c>
      <c r="B3777">
        <v>230922</v>
      </c>
      <c r="C3777" s="3">
        <v>44130.663194444445</v>
      </c>
      <c r="D3777">
        <v>0</v>
      </c>
      <c r="E3777">
        <v>2</v>
      </c>
      <c r="F3777" t="s">
        <v>25</v>
      </c>
      <c r="G3777">
        <v>2</v>
      </c>
      <c r="H3777">
        <v>59.496090000000002</v>
      </c>
      <c r="I3777">
        <v>20.95703</v>
      </c>
      <c r="J3777">
        <v>1.203125</v>
      </c>
      <c r="K3777">
        <v>46.019530000000003</v>
      </c>
      <c r="L3777" s="3">
        <v>44130.416666666664</v>
      </c>
      <c r="M3777">
        <v>17.18</v>
      </c>
      <c r="N3777" t="s">
        <v>28</v>
      </c>
      <c r="P3777">
        <f>(C3777-Key!$B$1)*24</f>
        <v>0.86666666669771075</v>
      </c>
      <c r="Q3777">
        <f>(Key!$B$2-'17.1'!C3777)*24</f>
        <v>2.0833333333139308</v>
      </c>
      <c r="R3777" s="3">
        <f>C3777-(M3777-Key!$B$5)/(24*Key!$B$6)</f>
        <v>44130.649379629627</v>
      </c>
      <c r="S3777">
        <f>M3777-Key!$B$5</f>
        <v>14.92</v>
      </c>
      <c r="T3777" s="2">
        <f t="shared" si="290"/>
        <v>44129.666666666664</v>
      </c>
      <c r="U3777" t="str">
        <f t="shared" si="291"/>
        <v>10-25-2020 16:00</v>
      </c>
      <c r="V3777">
        <f>IFERROR(IF(W3777=Z3777,VLOOKUP($U3777,[1]C8842!$G$2:$M$145,3,FALSE),0),0)</f>
        <v>0</v>
      </c>
      <c r="W3777">
        <f>VLOOKUP(RIGHT($V$1,5),Key!$A$9:$B$14,2,FALSE)</f>
        <v>10.199999999999999</v>
      </c>
      <c r="X3777">
        <f t="shared" si="294"/>
        <v>0</v>
      </c>
      <c r="Y3777">
        <f>VLOOKUP(RIGHT($X$1,5),Key!$A$9:$B$14,2,FALSE)</f>
        <v>3.7</v>
      </c>
      <c r="Z3777">
        <f t="shared" si="292"/>
        <v>10.199999999999999</v>
      </c>
      <c r="AA3777">
        <f t="shared" si="293"/>
        <v>0</v>
      </c>
    </row>
    <row r="3778" spans="1:27" x14ac:dyDescent="0.3">
      <c r="A3778">
        <v>100067</v>
      </c>
      <c r="B3778">
        <v>230922</v>
      </c>
      <c r="C3778" s="3">
        <v>44130.663194444445</v>
      </c>
      <c r="D3778">
        <v>3</v>
      </c>
      <c r="E3778">
        <v>2</v>
      </c>
      <c r="F3778" t="s">
        <v>26</v>
      </c>
      <c r="G3778">
        <v>2</v>
      </c>
      <c r="H3778">
        <v>61.128909999999998</v>
      </c>
      <c r="I3778">
        <v>23.26953</v>
      </c>
      <c r="J3778">
        <v>1.2734380000000001</v>
      </c>
      <c r="K3778">
        <v>95.039060000000006</v>
      </c>
      <c r="L3778" s="3">
        <v>44130.416666666664</v>
      </c>
      <c r="M3778">
        <v>17.18</v>
      </c>
      <c r="N3778" t="s">
        <v>28</v>
      </c>
      <c r="P3778">
        <f>(C3778-Key!$B$1)*24</f>
        <v>0.86666666669771075</v>
      </c>
      <c r="Q3778">
        <f>(Key!$B$2-'17.1'!C3778)*24</f>
        <v>2.0833333333139308</v>
      </c>
      <c r="R3778" s="3">
        <f>C3778-(M3778-Key!$B$5)/(24*Key!$B$6)</f>
        <v>44130.649379629627</v>
      </c>
      <c r="S3778">
        <f>M3778-Key!$B$5</f>
        <v>14.92</v>
      </c>
      <c r="T3778" s="2">
        <f t="shared" si="290"/>
        <v>44129.666666666664</v>
      </c>
      <c r="U3778" t="str">
        <f t="shared" si="291"/>
        <v>10-25-2020 16:00</v>
      </c>
      <c r="V3778">
        <f>IFERROR(IF(W3778=Z3778,VLOOKUP($U3778,[1]C8842!$G$2:$M$145,3,FALSE),0),0)</f>
        <v>0</v>
      </c>
      <c r="W3778">
        <f>VLOOKUP(RIGHT($V$1,5),Key!$A$9:$B$14,2,FALSE)</f>
        <v>10.199999999999999</v>
      </c>
      <c r="X3778">
        <f t="shared" si="294"/>
        <v>0</v>
      </c>
      <c r="Y3778">
        <f>VLOOKUP(RIGHT($X$1,5),Key!$A$9:$B$14,2,FALSE)</f>
        <v>3.7</v>
      </c>
      <c r="Z3778">
        <f t="shared" si="292"/>
        <v>10.199999999999999</v>
      </c>
      <c r="AA3778">
        <f t="shared" si="293"/>
        <v>0</v>
      </c>
    </row>
    <row r="3779" spans="1:27" x14ac:dyDescent="0.3">
      <c r="A3779">
        <v>100067</v>
      </c>
      <c r="B3779">
        <v>230922</v>
      </c>
      <c r="C3779" s="3">
        <v>44130.663194444445</v>
      </c>
      <c r="D3779">
        <v>0</v>
      </c>
      <c r="E3779">
        <v>2</v>
      </c>
      <c r="F3779" t="s">
        <v>25</v>
      </c>
      <c r="G3779">
        <v>1</v>
      </c>
      <c r="H3779">
        <v>57.785159999999998</v>
      </c>
      <c r="I3779">
        <v>14.347659999999999</v>
      </c>
      <c r="J3779">
        <v>0.93359380000000003</v>
      </c>
      <c r="K3779">
        <v>46.019530000000003</v>
      </c>
      <c r="L3779" s="3">
        <v>44130.416666666664</v>
      </c>
      <c r="M3779">
        <v>17.18</v>
      </c>
      <c r="N3779" t="s">
        <v>28</v>
      </c>
      <c r="P3779">
        <f>(C3779-Key!$B$1)*24</f>
        <v>0.86666666669771075</v>
      </c>
      <c r="Q3779">
        <f>(Key!$B$2-'17.1'!C3779)*24</f>
        <v>2.0833333333139308</v>
      </c>
      <c r="R3779" s="3">
        <f>C3779-(M3779-Key!$B$5)/(24*Key!$B$6)</f>
        <v>44130.649379629627</v>
      </c>
      <c r="S3779">
        <f>M3779-Key!$B$5</f>
        <v>14.92</v>
      </c>
      <c r="T3779" s="2">
        <f t="shared" ref="T3779:T3842" si="295">ROUND(C3779*24*60/10,0)/(24*6)-1</f>
        <v>44129.666666666664</v>
      </c>
      <c r="U3779" t="str">
        <f t="shared" ref="U3779:U3842" si="296">TEXT(T3779,"mm-dd-yyyy hh:mm")</f>
        <v>10-25-2020 16:00</v>
      </c>
      <c r="V3779">
        <f>IFERROR(IF(W3779=Z3779,VLOOKUP($U3779,[1]C8842!$G$2:$M$145,3,FALSE),0),0)</f>
        <v>0</v>
      </c>
      <c r="W3779">
        <f>VLOOKUP(RIGHT($V$1,5),Key!$A$9:$B$14,2,FALSE)</f>
        <v>10.199999999999999</v>
      </c>
      <c r="X3779">
        <f t="shared" si="294"/>
        <v>0</v>
      </c>
      <c r="Y3779">
        <f>VLOOKUP(RIGHT($X$1,5),Key!$A$9:$B$14,2,FALSE)</f>
        <v>3.7</v>
      </c>
      <c r="Z3779">
        <f t="shared" ref="Z3779:Z3842" si="297">M3779-MIN(ABS(Y3779-M3779),ABS(W3779-M3779))</f>
        <v>10.199999999999999</v>
      </c>
      <c r="AA3779">
        <f t="shared" ref="AA3779:AA3842" si="298">SUM(V3779,X3779)</f>
        <v>0</v>
      </c>
    </row>
    <row r="3780" spans="1:27" x14ac:dyDescent="0.3">
      <c r="A3780">
        <v>100067</v>
      </c>
      <c r="B3780">
        <v>230922</v>
      </c>
      <c r="C3780" s="3">
        <v>44130.663194444445</v>
      </c>
      <c r="D3780">
        <v>2</v>
      </c>
      <c r="E3780">
        <v>1</v>
      </c>
      <c r="F3780" t="s">
        <v>26</v>
      </c>
      <c r="G3780">
        <v>2</v>
      </c>
      <c r="H3780">
        <v>70.996089999999995</v>
      </c>
      <c r="I3780">
        <v>21.753910000000001</v>
      </c>
      <c r="J3780">
        <v>1.0390630000000001</v>
      </c>
      <c r="K3780">
        <v>80.03125</v>
      </c>
      <c r="L3780" s="3">
        <v>44130.416666666664</v>
      </c>
      <c r="M3780">
        <v>17.18</v>
      </c>
      <c r="N3780" t="s">
        <v>28</v>
      </c>
      <c r="P3780">
        <f>(C3780-Key!$B$1)*24</f>
        <v>0.86666666669771075</v>
      </c>
      <c r="Q3780">
        <f>(Key!$B$2-'17.1'!C3780)*24</f>
        <v>2.0833333333139308</v>
      </c>
      <c r="R3780" s="3">
        <f>C3780-(M3780-Key!$B$5)/(24*Key!$B$6)</f>
        <v>44130.649379629627</v>
      </c>
      <c r="S3780">
        <f>M3780-Key!$B$5</f>
        <v>14.92</v>
      </c>
      <c r="T3780" s="2">
        <f t="shared" si="295"/>
        <v>44129.666666666664</v>
      </c>
      <c r="U3780" t="str">
        <f t="shared" si="296"/>
        <v>10-25-2020 16:00</v>
      </c>
      <c r="V3780">
        <f>IFERROR(IF(W3780=Z3780,VLOOKUP($U3780,[1]C8842!$G$2:$M$145,3,FALSE),0),0)</f>
        <v>0</v>
      </c>
      <c r="W3780">
        <f>VLOOKUP(RIGHT($V$1,5),Key!$A$9:$B$14,2,FALSE)</f>
        <v>10.199999999999999</v>
      </c>
      <c r="X3780">
        <f t="shared" ref="X3780:X3843" si="299">$X$2</f>
        <v>0</v>
      </c>
      <c r="Y3780">
        <f>VLOOKUP(RIGHT($X$1,5),Key!$A$9:$B$14,2,FALSE)</f>
        <v>3.7</v>
      </c>
      <c r="Z3780">
        <f t="shared" si="297"/>
        <v>10.199999999999999</v>
      </c>
      <c r="AA3780">
        <f t="shared" si="298"/>
        <v>0</v>
      </c>
    </row>
    <row r="3781" spans="1:27" x14ac:dyDescent="0.3">
      <c r="A3781">
        <v>100067</v>
      </c>
      <c r="B3781">
        <v>230922</v>
      </c>
      <c r="C3781" s="3">
        <v>44130.663194444445</v>
      </c>
      <c r="D3781">
        <v>3</v>
      </c>
      <c r="E3781">
        <v>2</v>
      </c>
      <c r="F3781" t="s">
        <v>26</v>
      </c>
      <c r="G3781">
        <v>1</v>
      </c>
      <c r="H3781">
        <v>69.679689999999994</v>
      </c>
      <c r="I3781">
        <v>17.578130000000002</v>
      </c>
      <c r="J3781">
        <v>0.8984375</v>
      </c>
      <c r="K3781">
        <v>94.039060000000006</v>
      </c>
      <c r="L3781" s="3">
        <v>44130.416666666664</v>
      </c>
      <c r="M3781">
        <v>17.18</v>
      </c>
      <c r="N3781" t="s">
        <v>28</v>
      </c>
      <c r="P3781">
        <f>(C3781-Key!$B$1)*24</f>
        <v>0.86666666669771075</v>
      </c>
      <c r="Q3781">
        <f>(Key!$B$2-'17.1'!C3781)*24</f>
        <v>2.0833333333139308</v>
      </c>
      <c r="R3781" s="3">
        <f>C3781-(M3781-Key!$B$5)/(24*Key!$B$6)</f>
        <v>44130.649379629627</v>
      </c>
      <c r="S3781">
        <f>M3781-Key!$B$5</f>
        <v>14.92</v>
      </c>
      <c r="T3781" s="2">
        <f t="shared" si="295"/>
        <v>44129.666666666664</v>
      </c>
      <c r="U3781" t="str">
        <f t="shared" si="296"/>
        <v>10-25-2020 16:00</v>
      </c>
      <c r="V3781">
        <f>IFERROR(IF(W3781=Z3781,VLOOKUP($U3781,[1]C8842!$G$2:$M$145,3,FALSE),0),0)</f>
        <v>0</v>
      </c>
      <c r="W3781">
        <f>VLOOKUP(RIGHT($V$1,5),Key!$A$9:$B$14,2,FALSE)</f>
        <v>10.199999999999999</v>
      </c>
      <c r="X3781">
        <f t="shared" si="299"/>
        <v>0</v>
      </c>
      <c r="Y3781">
        <f>VLOOKUP(RIGHT($X$1,5),Key!$A$9:$B$14,2,FALSE)</f>
        <v>3.7</v>
      </c>
      <c r="Z3781">
        <f t="shared" si="297"/>
        <v>10.199999999999999</v>
      </c>
      <c r="AA3781">
        <f t="shared" si="298"/>
        <v>0</v>
      </c>
    </row>
    <row r="3782" spans="1:27" x14ac:dyDescent="0.3">
      <c r="A3782">
        <v>100067</v>
      </c>
      <c r="B3782">
        <v>230922</v>
      </c>
      <c r="C3782" s="3">
        <v>44130.663888888892</v>
      </c>
      <c r="D3782">
        <v>2</v>
      </c>
      <c r="E3782">
        <v>1</v>
      </c>
      <c r="F3782" t="s">
        <v>26</v>
      </c>
      <c r="G3782">
        <v>2</v>
      </c>
      <c r="H3782">
        <v>71.785160000000005</v>
      </c>
      <c r="I3782">
        <v>22.835940000000001</v>
      </c>
      <c r="J3782">
        <v>1.066406</v>
      </c>
      <c r="K3782">
        <v>82.035160000000005</v>
      </c>
      <c r="L3782" s="3">
        <v>44130.416666666664</v>
      </c>
      <c r="M3782">
        <v>17.18</v>
      </c>
      <c r="N3782" t="s">
        <v>28</v>
      </c>
      <c r="P3782">
        <f>(C3782-Key!$B$1)*24</f>
        <v>0.88333333341870457</v>
      </c>
      <c r="Q3782">
        <f>(Key!$B$2-'17.1'!C3782)*24</f>
        <v>2.066666666592937</v>
      </c>
      <c r="R3782" s="3">
        <f>C3782-(M3782-Key!$B$5)/(24*Key!$B$6)</f>
        <v>44130.650074074074</v>
      </c>
      <c r="S3782">
        <f>M3782-Key!$B$5</f>
        <v>14.92</v>
      </c>
      <c r="T3782" s="2">
        <f t="shared" si="295"/>
        <v>44129.666666666664</v>
      </c>
      <c r="U3782" t="str">
        <f t="shared" si="296"/>
        <v>10-25-2020 16:00</v>
      </c>
      <c r="V3782">
        <f>IFERROR(IF(W3782=Z3782,VLOOKUP($U3782,[1]C8842!$G$2:$M$145,3,FALSE),0),0)</f>
        <v>0</v>
      </c>
      <c r="W3782">
        <f>VLOOKUP(RIGHT($V$1,5),Key!$A$9:$B$14,2,FALSE)</f>
        <v>10.199999999999999</v>
      </c>
      <c r="X3782">
        <f t="shared" si="299"/>
        <v>0</v>
      </c>
      <c r="Y3782">
        <f>VLOOKUP(RIGHT($X$1,5),Key!$A$9:$B$14,2,FALSE)</f>
        <v>3.7</v>
      </c>
      <c r="Z3782">
        <f t="shared" si="297"/>
        <v>10.199999999999999</v>
      </c>
      <c r="AA3782">
        <f t="shared" si="298"/>
        <v>0</v>
      </c>
    </row>
    <row r="3783" spans="1:27" x14ac:dyDescent="0.3">
      <c r="A3783">
        <v>100067</v>
      </c>
      <c r="B3783">
        <v>230922</v>
      </c>
      <c r="C3783" s="3">
        <v>44130.663888888892</v>
      </c>
      <c r="D3783">
        <v>2</v>
      </c>
      <c r="E3783">
        <v>1</v>
      </c>
      <c r="F3783" t="s">
        <v>26</v>
      </c>
      <c r="G3783">
        <v>3</v>
      </c>
      <c r="H3783">
        <v>79.75</v>
      </c>
      <c r="I3783">
        <v>31.109380000000002</v>
      </c>
      <c r="J3783">
        <v>1.238281</v>
      </c>
      <c r="K3783">
        <v>81.035160000000005</v>
      </c>
      <c r="L3783" s="3">
        <v>44130.416666666664</v>
      </c>
      <c r="M3783">
        <v>17.18</v>
      </c>
      <c r="N3783" t="s">
        <v>28</v>
      </c>
      <c r="P3783">
        <f>(C3783-Key!$B$1)*24</f>
        <v>0.88333333341870457</v>
      </c>
      <c r="Q3783">
        <f>(Key!$B$2-'17.1'!C3783)*24</f>
        <v>2.066666666592937</v>
      </c>
      <c r="R3783" s="3">
        <f>C3783-(M3783-Key!$B$5)/(24*Key!$B$6)</f>
        <v>44130.650074074074</v>
      </c>
      <c r="S3783">
        <f>M3783-Key!$B$5</f>
        <v>14.92</v>
      </c>
      <c r="T3783" s="2">
        <f t="shared" si="295"/>
        <v>44129.666666666664</v>
      </c>
      <c r="U3783" t="str">
        <f t="shared" si="296"/>
        <v>10-25-2020 16:00</v>
      </c>
      <c r="V3783">
        <f>IFERROR(IF(W3783=Z3783,VLOOKUP($U3783,[1]C8842!$G$2:$M$145,3,FALSE),0),0)</f>
        <v>0</v>
      </c>
      <c r="W3783">
        <f>VLOOKUP(RIGHT($V$1,5),Key!$A$9:$B$14,2,FALSE)</f>
        <v>10.199999999999999</v>
      </c>
      <c r="X3783">
        <f t="shared" si="299"/>
        <v>0</v>
      </c>
      <c r="Y3783">
        <f>VLOOKUP(RIGHT($X$1,5),Key!$A$9:$B$14,2,FALSE)</f>
        <v>3.7</v>
      </c>
      <c r="Z3783">
        <f t="shared" si="297"/>
        <v>10.199999999999999</v>
      </c>
      <c r="AA3783">
        <f t="shared" si="298"/>
        <v>0</v>
      </c>
    </row>
    <row r="3784" spans="1:27" x14ac:dyDescent="0.3">
      <c r="A3784">
        <v>100067</v>
      </c>
      <c r="B3784">
        <v>230922</v>
      </c>
      <c r="C3784" s="3">
        <v>44130.663888888892</v>
      </c>
      <c r="D3784">
        <v>0</v>
      </c>
      <c r="E3784">
        <v>2</v>
      </c>
      <c r="F3784" t="s">
        <v>25</v>
      </c>
      <c r="G3784">
        <v>3</v>
      </c>
      <c r="H3784">
        <v>57.957030000000003</v>
      </c>
      <c r="I3784">
        <v>35.140630000000002</v>
      </c>
      <c r="J3784">
        <v>1.886719</v>
      </c>
      <c r="K3784">
        <v>46.019530000000003</v>
      </c>
      <c r="L3784" s="3">
        <v>44130.416666666664</v>
      </c>
      <c r="M3784">
        <v>17.18</v>
      </c>
      <c r="N3784" t="s">
        <v>28</v>
      </c>
      <c r="P3784">
        <f>(C3784-Key!$B$1)*24</f>
        <v>0.88333333341870457</v>
      </c>
      <c r="Q3784">
        <f>(Key!$B$2-'17.1'!C3784)*24</f>
        <v>2.066666666592937</v>
      </c>
      <c r="R3784" s="3">
        <f>C3784-(M3784-Key!$B$5)/(24*Key!$B$6)</f>
        <v>44130.650074074074</v>
      </c>
      <c r="S3784">
        <f>M3784-Key!$B$5</f>
        <v>14.92</v>
      </c>
      <c r="T3784" s="2">
        <f t="shared" si="295"/>
        <v>44129.666666666664</v>
      </c>
      <c r="U3784" t="str">
        <f t="shared" si="296"/>
        <v>10-25-2020 16:00</v>
      </c>
      <c r="V3784">
        <f>IFERROR(IF(W3784=Z3784,VLOOKUP($U3784,[1]C8842!$G$2:$M$145,3,FALSE),0),0)</f>
        <v>0</v>
      </c>
      <c r="W3784">
        <f>VLOOKUP(RIGHT($V$1,5),Key!$A$9:$B$14,2,FALSE)</f>
        <v>10.199999999999999</v>
      </c>
      <c r="X3784">
        <f t="shared" si="299"/>
        <v>0</v>
      </c>
      <c r="Y3784">
        <f>VLOOKUP(RIGHT($X$1,5),Key!$A$9:$B$14,2,FALSE)</f>
        <v>3.7</v>
      </c>
      <c r="Z3784">
        <f t="shared" si="297"/>
        <v>10.199999999999999</v>
      </c>
      <c r="AA3784">
        <f t="shared" si="298"/>
        <v>0</v>
      </c>
    </row>
    <row r="3785" spans="1:27" x14ac:dyDescent="0.3">
      <c r="A3785">
        <v>100067</v>
      </c>
      <c r="B3785">
        <v>230922</v>
      </c>
      <c r="C3785" s="3">
        <v>44130.663888888892</v>
      </c>
      <c r="D3785">
        <v>2</v>
      </c>
      <c r="E3785">
        <v>1</v>
      </c>
      <c r="F3785" t="s">
        <v>26</v>
      </c>
      <c r="G3785">
        <v>1</v>
      </c>
      <c r="H3785">
        <v>79.65625</v>
      </c>
      <c r="I3785">
        <v>19.671880000000002</v>
      </c>
      <c r="J3785">
        <v>0.85546880000000003</v>
      </c>
      <c r="K3785">
        <v>84.035160000000005</v>
      </c>
      <c r="L3785" s="3">
        <v>44130.416666666664</v>
      </c>
      <c r="M3785">
        <v>17.18</v>
      </c>
      <c r="N3785" t="s">
        <v>28</v>
      </c>
      <c r="P3785">
        <f>(C3785-Key!$B$1)*24</f>
        <v>0.88333333341870457</v>
      </c>
      <c r="Q3785">
        <f>(Key!$B$2-'17.1'!C3785)*24</f>
        <v>2.066666666592937</v>
      </c>
      <c r="R3785" s="3">
        <f>C3785-(M3785-Key!$B$5)/(24*Key!$B$6)</f>
        <v>44130.650074074074</v>
      </c>
      <c r="S3785">
        <f>M3785-Key!$B$5</f>
        <v>14.92</v>
      </c>
      <c r="T3785" s="2">
        <f t="shared" si="295"/>
        <v>44129.666666666664</v>
      </c>
      <c r="U3785" t="str">
        <f t="shared" si="296"/>
        <v>10-25-2020 16:00</v>
      </c>
      <c r="V3785">
        <f>IFERROR(IF(W3785=Z3785,VLOOKUP($U3785,[1]C8842!$G$2:$M$145,3,FALSE),0),0)</f>
        <v>0</v>
      </c>
      <c r="W3785">
        <f>VLOOKUP(RIGHT($V$1,5),Key!$A$9:$B$14,2,FALSE)</f>
        <v>10.199999999999999</v>
      </c>
      <c r="X3785">
        <f t="shared" si="299"/>
        <v>0</v>
      </c>
      <c r="Y3785">
        <f>VLOOKUP(RIGHT($X$1,5),Key!$A$9:$B$14,2,FALSE)</f>
        <v>3.7</v>
      </c>
      <c r="Z3785">
        <f t="shared" si="297"/>
        <v>10.199999999999999</v>
      </c>
      <c r="AA3785">
        <f t="shared" si="298"/>
        <v>0</v>
      </c>
    </row>
    <row r="3786" spans="1:27" x14ac:dyDescent="0.3">
      <c r="A3786">
        <v>100067</v>
      </c>
      <c r="B3786">
        <v>230922</v>
      </c>
      <c r="C3786" s="3">
        <v>44130.663888888892</v>
      </c>
      <c r="D3786">
        <v>2</v>
      </c>
      <c r="E3786">
        <v>1</v>
      </c>
      <c r="F3786" t="s">
        <v>26</v>
      </c>
      <c r="G3786">
        <v>1</v>
      </c>
      <c r="H3786">
        <v>74.390630000000002</v>
      </c>
      <c r="I3786">
        <v>18.20703</v>
      </c>
      <c r="J3786">
        <v>0.86328130000000003</v>
      </c>
      <c r="K3786">
        <v>81.035160000000005</v>
      </c>
      <c r="L3786" s="3">
        <v>44130.416666666664</v>
      </c>
      <c r="M3786">
        <v>17.18</v>
      </c>
      <c r="N3786" t="s">
        <v>28</v>
      </c>
      <c r="P3786">
        <f>(C3786-Key!$B$1)*24</f>
        <v>0.88333333341870457</v>
      </c>
      <c r="Q3786">
        <f>(Key!$B$2-'17.1'!C3786)*24</f>
        <v>2.066666666592937</v>
      </c>
      <c r="R3786" s="3">
        <f>C3786-(M3786-Key!$B$5)/(24*Key!$B$6)</f>
        <v>44130.650074074074</v>
      </c>
      <c r="S3786">
        <f>M3786-Key!$B$5</f>
        <v>14.92</v>
      </c>
      <c r="T3786" s="2">
        <f t="shared" si="295"/>
        <v>44129.666666666664</v>
      </c>
      <c r="U3786" t="str">
        <f t="shared" si="296"/>
        <v>10-25-2020 16:00</v>
      </c>
      <c r="V3786">
        <f>IFERROR(IF(W3786=Z3786,VLOOKUP($U3786,[1]C8842!$G$2:$M$145,3,FALSE),0),0)</f>
        <v>0</v>
      </c>
      <c r="W3786">
        <f>VLOOKUP(RIGHT($V$1,5),Key!$A$9:$B$14,2,FALSE)</f>
        <v>10.199999999999999</v>
      </c>
      <c r="X3786">
        <f t="shared" si="299"/>
        <v>0</v>
      </c>
      <c r="Y3786">
        <f>VLOOKUP(RIGHT($X$1,5),Key!$A$9:$B$14,2,FALSE)</f>
        <v>3.7</v>
      </c>
      <c r="Z3786">
        <f t="shared" si="297"/>
        <v>10.199999999999999</v>
      </c>
      <c r="AA3786">
        <f t="shared" si="298"/>
        <v>0</v>
      </c>
    </row>
    <row r="3787" spans="1:27" x14ac:dyDescent="0.3">
      <c r="A3787">
        <v>100067</v>
      </c>
      <c r="B3787">
        <v>230922</v>
      </c>
      <c r="C3787" s="3">
        <v>44130.663888888892</v>
      </c>
      <c r="D3787">
        <v>2</v>
      </c>
      <c r="E3787">
        <v>1</v>
      </c>
      <c r="F3787" t="s">
        <v>26</v>
      </c>
      <c r="G3787">
        <v>1</v>
      </c>
      <c r="H3787">
        <v>72.910160000000005</v>
      </c>
      <c r="I3787">
        <v>16.367190000000001</v>
      </c>
      <c r="J3787">
        <v>0.8125</v>
      </c>
      <c r="K3787">
        <v>80.03125</v>
      </c>
      <c r="L3787" s="3">
        <v>44130.416666666664</v>
      </c>
      <c r="M3787">
        <v>17.18</v>
      </c>
      <c r="N3787" t="s">
        <v>28</v>
      </c>
      <c r="P3787">
        <f>(C3787-Key!$B$1)*24</f>
        <v>0.88333333341870457</v>
      </c>
      <c r="Q3787">
        <f>(Key!$B$2-'17.1'!C3787)*24</f>
        <v>2.066666666592937</v>
      </c>
      <c r="R3787" s="3">
        <f>C3787-(M3787-Key!$B$5)/(24*Key!$B$6)</f>
        <v>44130.650074074074</v>
      </c>
      <c r="S3787">
        <f>M3787-Key!$B$5</f>
        <v>14.92</v>
      </c>
      <c r="T3787" s="2">
        <f t="shared" si="295"/>
        <v>44129.666666666664</v>
      </c>
      <c r="U3787" t="str">
        <f t="shared" si="296"/>
        <v>10-25-2020 16:00</v>
      </c>
      <c r="V3787">
        <f>IFERROR(IF(W3787=Z3787,VLOOKUP($U3787,[1]C8842!$G$2:$M$145,3,FALSE),0),0)</f>
        <v>0</v>
      </c>
      <c r="W3787">
        <f>VLOOKUP(RIGHT($V$1,5),Key!$A$9:$B$14,2,FALSE)</f>
        <v>10.199999999999999</v>
      </c>
      <c r="X3787">
        <f t="shared" si="299"/>
        <v>0</v>
      </c>
      <c r="Y3787">
        <f>VLOOKUP(RIGHT($X$1,5),Key!$A$9:$B$14,2,FALSE)</f>
        <v>3.7</v>
      </c>
      <c r="Z3787">
        <f t="shared" si="297"/>
        <v>10.199999999999999</v>
      </c>
      <c r="AA3787">
        <f t="shared" si="298"/>
        <v>0</v>
      </c>
    </row>
    <row r="3788" spans="1:27" x14ac:dyDescent="0.3">
      <c r="A3788">
        <v>100067</v>
      </c>
      <c r="B3788">
        <v>230922</v>
      </c>
      <c r="C3788" s="3">
        <v>44130.663888888892</v>
      </c>
      <c r="D3788">
        <v>3</v>
      </c>
      <c r="E3788">
        <v>2</v>
      </c>
      <c r="F3788" t="s">
        <v>26</v>
      </c>
      <c r="G3788">
        <v>1</v>
      </c>
      <c r="H3788">
        <v>70.53125</v>
      </c>
      <c r="I3788">
        <v>17.703130000000002</v>
      </c>
      <c r="J3788">
        <v>0.89453130000000003</v>
      </c>
      <c r="K3788">
        <v>94.039060000000006</v>
      </c>
      <c r="L3788" s="3">
        <v>44130.416666666664</v>
      </c>
      <c r="M3788">
        <v>17.18</v>
      </c>
      <c r="N3788" t="s">
        <v>28</v>
      </c>
      <c r="P3788">
        <f>(C3788-Key!$B$1)*24</f>
        <v>0.88333333341870457</v>
      </c>
      <c r="Q3788">
        <f>(Key!$B$2-'17.1'!C3788)*24</f>
        <v>2.066666666592937</v>
      </c>
      <c r="R3788" s="3">
        <f>C3788-(M3788-Key!$B$5)/(24*Key!$B$6)</f>
        <v>44130.650074074074</v>
      </c>
      <c r="S3788">
        <f>M3788-Key!$B$5</f>
        <v>14.92</v>
      </c>
      <c r="T3788" s="2">
        <f t="shared" si="295"/>
        <v>44129.666666666664</v>
      </c>
      <c r="U3788" t="str">
        <f t="shared" si="296"/>
        <v>10-25-2020 16:00</v>
      </c>
      <c r="V3788">
        <f>IFERROR(IF(W3788=Z3788,VLOOKUP($U3788,[1]C8842!$G$2:$M$145,3,FALSE),0),0)</f>
        <v>0</v>
      </c>
      <c r="W3788">
        <f>VLOOKUP(RIGHT($V$1,5),Key!$A$9:$B$14,2,FALSE)</f>
        <v>10.199999999999999</v>
      </c>
      <c r="X3788">
        <f t="shared" si="299"/>
        <v>0</v>
      </c>
      <c r="Y3788">
        <f>VLOOKUP(RIGHT($X$1,5),Key!$A$9:$B$14,2,FALSE)</f>
        <v>3.7</v>
      </c>
      <c r="Z3788">
        <f t="shared" si="297"/>
        <v>10.199999999999999</v>
      </c>
      <c r="AA3788">
        <f t="shared" si="298"/>
        <v>0</v>
      </c>
    </row>
    <row r="3789" spans="1:27" x14ac:dyDescent="0.3">
      <c r="A3789">
        <v>100067</v>
      </c>
      <c r="B3789">
        <v>230922</v>
      </c>
      <c r="C3789" s="3">
        <v>44130.663888888892</v>
      </c>
      <c r="D3789">
        <v>3</v>
      </c>
      <c r="E3789">
        <v>2</v>
      </c>
      <c r="F3789" t="s">
        <v>26</v>
      </c>
      <c r="G3789">
        <v>1</v>
      </c>
      <c r="H3789">
        <v>67.234380000000002</v>
      </c>
      <c r="I3789">
        <v>16.78125</v>
      </c>
      <c r="J3789">
        <v>0.90234380000000003</v>
      </c>
      <c r="K3789">
        <v>94.039060000000006</v>
      </c>
      <c r="L3789" s="3">
        <v>44130.416666666664</v>
      </c>
      <c r="M3789">
        <v>17.18</v>
      </c>
      <c r="N3789" t="s">
        <v>28</v>
      </c>
      <c r="P3789">
        <f>(C3789-Key!$B$1)*24</f>
        <v>0.88333333341870457</v>
      </c>
      <c r="Q3789">
        <f>(Key!$B$2-'17.1'!C3789)*24</f>
        <v>2.066666666592937</v>
      </c>
      <c r="R3789" s="3">
        <f>C3789-(M3789-Key!$B$5)/(24*Key!$B$6)</f>
        <v>44130.650074074074</v>
      </c>
      <c r="S3789">
        <f>M3789-Key!$B$5</f>
        <v>14.92</v>
      </c>
      <c r="T3789" s="2">
        <f t="shared" si="295"/>
        <v>44129.666666666664</v>
      </c>
      <c r="U3789" t="str">
        <f t="shared" si="296"/>
        <v>10-25-2020 16:00</v>
      </c>
      <c r="V3789">
        <f>IFERROR(IF(W3789=Z3789,VLOOKUP($U3789,[1]C8842!$G$2:$M$145,3,FALSE),0),0)</f>
        <v>0</v>
      </c>
      <c r="W3789">
        <f>VLOOKUP(RIGHT($V$1,5),Key!$A$9:$B$14,2,FALSE)</f>
        <v>10.199999999999999</v>
      </c>
      <c r="X3789">
        <f t="shared" si="299"/>
        <v>0</v>
      </c>
      <c r="Y3789">
        <f>VLOOKUP(RIGHT($X$1,5),Key!$A$9:$B$14,2,FALSE)</f>
        <v>3.7</v>
      </c>
      <c r="Z3789">
        <f t="shared" si="297"/>
        <v>10.199999999999999</v>
      </c>
      <c r="AA3789">
        <f t="shared" si="298"/>
        <v>0</v>
      </c>
    </row>
    <row r="3790" spans="1:27" x14ac:dyDescent="0.3">
      <c r="A3790">
        <v>100067</v>
      </c>
      <c r="B3790">
        <v>230922</v>
      </c>
      <c r="C3790" s="3">
        <v>44130.663888888892</v>
      </c>
      <c r="D3790">
        <v>3</v>
      </c>
      <c r="E3790">
        <v>2</v>
      </c>
      <c r="F3790" t="s">
        <v>26</v>
      </c>
      <c r="G3790">
        <v>1</v>
      </c>
      <c r="H3790">
        <v>60.542969999999997</v>
      </c>
      <c r="I3790">
        <v>14.039059999999999</v>
      </c>
      <c r="J3790">
        <v>0.87890630000000003</v>
      </c>
      <c r="K3790">
        <v>94.039060000000006</v>
      </c>
      <c r="L3790" s="3">
        <v>44130.416666666664</v>
      </c>
      <c r="M3790">
        <v>17.18</v>
      </c>
      <c r="N3790" t="s">
        <v>28</v>
      </c>
      <c r="P3790">
        <f>(C3790-Key!$B$1)*24</f>
        <v>0.88333333341870457</v>
      </c>
      <c r="Q3790">
        <f>(Key!$B$2-'17.1'!C3790)*24</f>
        <v>2.066666666592937</v>
      </c>
      <c r="R3790" s="3">
        <f>C3790-(M3790-Key!$B$5)/(24*Key!$B$6)</f>
        <v>44130.650074074074</v>
      </c>
      <c r="S3790">
        <f>M3790-Key!$B$5</f>
        <v>14.92</v>
      </c>
      <c r="T3790" s="2">
        <f t="shared" si="295"/>
        <v>44129.666666666664</v>
      </c>
      <c r="U3790" t="str">
        <f t="shared" si="296"/>
        <v>10-25-2020 16:00</v>
      </c>
      <c r="V3790">
        <f>IFERROR(IF(W3790=Z3790,VLOOKUP($U3790,[1]C8842!$G$2:$M$145,3,FALSE),0),0)</f>
        <v>0</v>
      </c>
      <c r="W3790">
        <f>VLOOKUP(RIGHT($V$1,5),Key!$A$9:$B$14,2,FALSE)</f>
        <v>10.199999999999999</v>
      </c>
      <c r="X3790">
        <f t="shared" si="299"/>
        <v>0</v>
      </c>
      <c r="Y3790">
        <f>VLOOKUP(RIGHT($X$1,5),Key!$A$9:$B$14,2,FALSE)</f>
        <v>3.7</v>
      </c>
      <c r="Z3790">
        <f t="shared" si="297"/>
        <v>10.199999999999999</v>
      </c>
      <c r="AA3790">
        <f t="shared" si="298"/>
        <v>0</v>
      </c>
    </row>
    <row r="3791" spans="1:27" x14ac:dyDescent="0.3">
      <c r="A3791">
        <v>100067</v>
      </c>
      <c r="B3791">
        <v>230922</v>
      </c>
      <c r="C3791" s="3">
        <v>44130.663888888892</v>
      </c>
      <c r="D3791">
        <v>0</v>
      </c>
      <c r="E3791">
        <v>2</v>
      </c>
      <c r="F3791" t="s">
        <v>25</v>
      </c>
      <c r="G3791">
        <v>5</v>
      </c>
      <c r="H3791">
        <v>58.152340000000002</v>
      </c>
      <c r="I3791">
        <v>108.7578</v>
      </c>
      <c r="J3791">
        <v>5.2539059999999997</v>
      </c>
      <c r="K3791">
        <v>46.019530000000003</v>
      </c>
      <c r="L3791" s="3">
        <v>44130.416666666664</v>
      </c>
      <c r="M3791">
        <v>17.18</v>
      </c>
      <c r="N3791" t="s">
        <v>28</v>
      </c>
      <c r="P3791">
        <f>(C3791-Key!$B$1)*24</f>
        <v>0.88333333341870457</v>
      </c>
      <c r="Q3791">
        <f>(Key!$B$2-'17.1'!C3791)*24</f>
        <v>2.066666666592937</v>
      </c>
      <c r="R3791" s="3">
        <f>C3791-(M3791-Key!$B$5)/(24*Key!$B$6)</f>
        <v>44130.650074074074</v>
      </c>
      <c r="S3791">
        <f>M3791-Key!$B$5</f>
        <v>14.92</v>
      </c>
      <c r="T3791" s="2">
        <f t="shared" si="295"/>
        <v>44129.666666666664</v>
      </c>
      <c r="U3791" t="str">
        <f t="shared" si="296"/>
        <v>10-25-2020 16:00</v>
      </c>
      <c r="V3791">
        <f>IFERROR(IF(W3791=Z3791,VLOOKUP($U3791,[1]C8842!$G$2:$M$145,3,FALSE),0),0)</f>
        <v>0</v>
      </c>
      <c r="W3791">
        <f>VLOOKUP(RIGHT($V$1,5),Key!$A$9:$B$14,2,FALSE)</f>
        <v>10.199999999999999</v>
      </c>
      <c r="X3791">
        <f t="shared" si="299"/>
        <v>0</v>
      </c>
      <c r="Y3791">
        <f>VLOOKUP(RIGHT($X$1,5),Key!$A$9:$B$14,2,FALSE)</f>
        <v>3.7</v>
      </c>
      <c r="Z3791">
        <f t="shared" si="297"/>
        <v>10.199999999999999</v>
      </c>
      <c r="AA3791">
        <f t="shared" si="298"/>
        <v>0</v>
      </c>
    </row>
    <row r="3792" spans="1:27" x14ac:dyDescent="0.3">
      <c r="A3792">
        <v>100067</v>
      </c>
      <c r="B3792">
        <v>230922</v>
      </c>
      <c r="C3792" s="3">
        <v>44130.663888888892</v>
      </c>
      <c r="D3792">
        <v>3</v>
      </c>
      <c r="E3792">
        <v>2</v>
      </c>
      <c r="F3792" t="s">
        <v>26</v>
      </c>
      <c r="G3792">
        <v>1</v>
      </c>
      <c r="H3792">
        <v>62.257809999999999</v>
      </c>
      <c r="I3792">
        <v>15.410159999999999</v>
      </c>
      <c r="J3792">
        <v>0.9140625</v>
      </c>
      <c r="K3792">
        <v>94.039060000000006</v>
      </c>
      <c r="L3792" s="3">
        <v>44130.416666666664</v>
      </c>
      <c r="M3792">
        <v>17.18</v>
      </c>
      <c r="N3792" t="s">
        <v>28</v>
      </c>
      <c r="P3792">
        <f>(C3792-Key!$B$1)*24</f>
        <v>0.88333333341870457</v>
      </c>
      <c r="Q3792">
        <f>(Key!$B$2-'17.1'!C3792)*24</f>
        <v>2.066666666592937</v>
      </c>
      <c r="R3792" s="3">
        <f>C3792-(M3792-Key!$B$5)/(24*Key!$B$6)</f>
        <v>44130.650074074074</v>
      </c>
      <c r="S3792">
        <f>M3792-Key!$B$5</f>
        <v>14.92</v>
      </c>
      <c r="T3792" s="2">
        <f t="shared" si="295"/>
        <v>44129.666666666664</v>
      </c>
      <c r="U3792" t="str">
        <f t="shared" si="296"/>
        <v>10-25-2020 16:00</v>
      </c>
      <c r="V3792">
        <f>IFERROR(IF(W3792=Z3792,VLOOKUP($U3792,[1]C8842!$G$2:$M$145,3,FALSE),0),0)</f>
        <v>0</v>
      </c>
      <c r="W3792">
        <f>VLOOKUP(RIGHT($V$1,5),Key!$A$9:$B$14,2,FALSE)</f>
        <v>10.199999999999999</v>
      </c>
      <c r="X3792">
        <f t="shared" si="299"/>
        <v>0</v>
      </c>
      <c r="Y3792">
        <f>VLOOKUP(RIGHT($X$1,5),Key!$A$9:$B$14,2,FALSE)</f>
        <v>3.7</v>
      </c>
      <c r="Z3792">
        <f t="shared" si="297"/>
        <v>10.199999999999999</v>
      </c>
      <c r="AA3792">
        <f t="shared" si="298"/>
        <v>0</v>
      </c>
    </row>
    <row r="3793" spans="1:27" x14ac:dyDescent="0.3">
      <c r="A3793">
        <v>100067</v>
      </c>
      <c r="B3793">
        <v>230922</v>
      </c>
      <c r="C3793" s="3">
        <v>44130.663888888892</v>
      </c>
      <c r="D3793">
        <v>0</v>
      </c>
      <c r="E3793">
        <v>2</v>
      </c>
      <c r="F3793" t="s">
        <v>25</v>
      </c>
      <c r="G3793">
        <v>1</v>
      </c>
      <c r="H3793">
        <v>65.628910000000005</v>
      </c>
      <c r="I3793">
        <v>15.566409999999999</v>
      </c>
      <c r="J3793">
        <v>0.875</v>
      </c>
      <c r="K3793">
        <v>46.019530000000003</v>
      </c>
      <c r="L3793" s="3">
        <v>44130.416666666664</v>
      </c>
      <c r="M3793">
        <v>17.18</v>
      </c>
      <c r="N3793" t="s">
        <v>28</v>
      </c>
      <c r="P3793">
        <f>(C3793-Key!$B$1)*24</f>
        <v>0.88333333341870457</v>
      </c>
      <c r="Q3793">
        <f>(Key!$B$2-'17.1'!C3793)*24</f>
        <v>2.066666666592937</v>
      </c>
      <c r="R3793" s="3">
        <f>C3793-(M3793-Key!$B$5)/(24*Key!$B$6)</f>
        <v>44130.650074074074</v>
      </c>
      <c r="S3793">
        <f>M3793-Key!$B$5</f>
        <v>14.92</v>
      </c>
      <c r="T3793" s="2">
        <f t="shared" si="295"/>
        <v>44129.666666666664</v>
      </c>
      <c r="U3793" t="str">
        <f t="shared" si="296"/>
        <v>10-25-2020 16:00</v>
      </c>
      <c r="V3793">
        <f>IFERROR(IF(W3793=Z3793,VLOOKUP($U3793,[1]C8842!$G$2:$M$145,3,FALSE),0),0)</f>
        <v>0</v>
      </c>
      <c r="W3793">
        <f>VLOOKUP(RIGHT($V$1,5),Key!$A$9:$B$14,2,FALSE)</f>
        <v>10.199999999999999</v>
      </c>
      <c r="X3793">
        <f t="shared" si="299"/>
        <v>0</v>
      </c>
      <c r="Y3793">
        <f>VLOOKUP(RIGHT($X$1,5),Key!$A$9:$B$14,2,FALSE)</f>
        <v>3.7</v>
      </c>
      <c r="Z3793">
        <f t="shared" si="297"/>
        <v>10.199999999999999</v>
      </c>
      <c r="AA3793">
        <f t="shared" si="298"/>
        <v>0</v>
      </c>
    </row>
    <row r="3794" spans="1:27" x14ac:dyDescent="0.3">
      <c r="A3794">
        <v>100067</v>
      </c>
      <c r="B3794">
        <v>230922</v>
      </c>
      <c r="C3794" s="3">
        <v>44130.663888888892</v>
      </c>
      <c r="D3794">
        <v>1</v>
      </c>
      <c r="E3794">
        <v>1</v>
      </c>
      <c r="F3794" t="s">
        <v>25</v>
      </c>
      <c r="G3794">
        <v>2</v>
      </c>
      <c r="H3794">
        <v>76.625</v>
      </c>
      <c r="I3794">
        <v>25.308589999999999</v>
      </c>
      <c r="J3794">
        <v>1.0859380000000001</v>
      </c>
      <c r="K3794">
        <v>58.023440000000001</v>
      </c>
      <c r="L3794" s="3">
        <v>44130.416666666664</v>
      </c>
      <c r="M3794">
        <v>17.18</v>
      </c>
      <c r="N3794" t="s">
        <v>28</v>
      </c>
      <c r="P3794">
        <f>(C3794-Key!$B$1)*24</f>
        <v>0.88333333341870457</v>
      </c>
      <c r="Q3794">
        <f>(Key!$B$2-'17.1'!C3794)*24</f>
        <v>2.066666666592937</v>
      </c>
      <c r="R3794" s="3">
        <f>C3794-(M3794-Key!$B$5)/(24*Key!$B$6)</f>
        <v>44130.650074074074</v>
      </c>
      <c r="S3794">
        <f>M3794-Key!$B$5</f>
        <v>14.92</v>
      </c>
      <c r="T3794" s="2">
        <f t="shared" si="295"/>
        <v>44129.666666666664</v>
      </c>
      <c r="U3794" t="str">
        <f t="shared" si="296"/>
        <v>10-25-2020 16:00</v>
      </c>
      <c r="V3794">
        <f>IFERROR(IF(W3794=Z3794,VLOOKUP($U3794,[1]C8842!$G$2:$M$145,3,FALSE),0),0)</f>
        <v>0</v>
      </c>
      <c r="W3794">
        <f>VLOOKUP(RIGHT($V$1,5),Key!$A$9:$B$14,2,FALSE)</f>
        <v>10.199999999999999</v>
      </c>
      <c r="X3794">
        <f t="shared" si="299"/>
        <v>0</v>
      </c>
      <c r="Y3794">
        <f>VLOOKUP(RIGHT($X$1,5),Key!$A$9:$B$14,2,FALSE)</f>
        <v>3.7</v>
      </c>
      <c r="Z3794">
        <f t="shared" si="297"/>
        <v>10.199999999999999</v>
      </c>
      <c r="AA3794">
        <f t="shared" si="298"/>
        <v>0</v>
      </c>
    </row>
    <row r="3795" spans="1:27" x14ac:dyDescent="0.3">
      <c r="A3795">
        <v>100067</v>
      </c>
      <c r="B3795">
        <v>230922</v>
      </c>
      <c r="C3795" s="3">
        <v>44130.663888888892</v>
      </c>
      <c r="D3795">
        <v>0</v>
      </c>
      <c r="E3795">
        <v>2</v>
      </c>
      <c r="F3795" t="s">
        <v>25</v>
      </c>
      <c r="G3795">
        <v>2</v>
      </c>
      <c r="H3795">
        <v>63.789059999999999</v>
      </c>
      <c r="I3795">
        <v>22.523440000000001</v>
      </c>
      <c r="J3795">
        <v>1.1875</v>
      </c>
      <c r="K3795">
        <v>46.019530000000003</v>
      </c>
      <c r="L3795" s="3">
        <v>44130.416666666664</v>
      </c>
      <c r="M3795">
        <v>17.18</v>
      </c>
      <c r="N3795" t="s">
        <v>28</v>
      </c>
      <c r="P3795">
        <f>(C3795-Key!$B$1)*24</f>
        <v>0.88333333341870457</v>
      </c>
      <c r="Q3795">
        <f>(Key!$B$2-'17.1'!C3795)*24</f>
        <v>2.066666666592937</v>
      </c>
      <c r="R3795" s="3">
        <f>C3795-(M3795-Key!$B$5)/(24*Key!$B$6)</f>
        <v>44130.650074074074</v>
      </c>
      <c r="S3795">
        <f>M3795-Key!$B$5</f>
        <v>14.92</v>
      </c>
      <c r="T3795" s="2">
        <f t="shared" si="295"/>
        <v>44129.666666666664</v>
      </c>
      <c r="U3795" t="str">
        <f t="shared" si="296"/>
        <v>10-25-2020 16:00</v>
      </c>
      <c r="V3795">
        <f>IFERROR(IF(W3795=Z3795,VLOOKUP($U3795,[1]C8842!$G$2:$M$145,3,FALSE),0),0)</f>
        <v>0</v>
      </c>
      <c r="W3795">
        <f>VLOOKUP(RIGHT($V$1,5),Key!$A$9:$B$14,2,FALSE)</f>
        <v>10.199999999999999</v>
      </c>
      <c r="X3795">
        <f t="shared" si="299"/>
        <v>0</v>
      </c>
      <c r="Y3795">
        <f>VLOOKUP(RIGHT($X$1,5),Key!$A$9:$B$14,2,FALSE)</f>
        <v>3.7</v>
      </c>
      <c r="Z3795">
        <f t="shared" si="297"/>
        <v>10.199999999999999</v>
      </c>
      <c r="AA3795">
        <f t="shared" si="298"/>
        <v>0</v>
      </c>
    </row>
    <row r="3796" spans="1:27" x14ac:dyDescent="0.3">
      <c r="A3796">
        <v>100067</v>
      </c>
      <c r="B3796">
        <v>230922</v>
      </c>
      <c r="C3796" s="3">
        <v>44130.663888888892</v>
      </c>
      <c r="D3796">
        <v>2</v>
      </c>
      <c r="E3796">
        <v>1</v>
      </c>
      <c r="F3796" t="s">
        <v>26</v>
      </c>
      <c r="G3796">
        <v>2</v>
      </c>
      <c r="H3796">
        <v>64.117189999999994</v>
      </c>
      <c r="I3796">
        <v>22.765630000000002</v>
      </c>
      <c r="J3796">
        <v>1.191406</v>
      </c>
      <c r="K3796">
        <v>80.03125</v>
      </c>
      <c r="L3796" s="3">
        <v>44130.416666666664</v>
      </c>
      <c r="M3796">
        <v>17.18</v>
      </c>
      <c r="N3796" t="s">
        <v>28</v>
      </c>
      <c r="P3796">
        <f>(C3796-Key!$B$1)*24</f>
        <v>0.88333333341870457</v>
      </c>
      <c r="Q3796">
        <f>(Key!$B$2-'17.1'!C3796)*24</f>
        <v>2.066666666592937</v>
      </c>
      <c r="R3796" s="3">
        <f>C3796-(M3796-Key!$B$5)/(24*Key!$B$6)</f>
        <v>44130.650074074074</v>
      </c>
      <c r="S3796">
        <f>M3796-Key!$B$5</f>
        <v>14.92</v>
      </c>
      <c r="T3796" s="2">
        <f t="shared" si="295"/>
        <v>44129.666666666664</v>
      </c>
      <c r="U3796" t="str">
        <f t="shared" si="296"/>
        <v>10-25-2020 16:00</v>
      </c>
      <c r="V3796">
        <f>IFERROR(IF(W3796=Z3796,VLOOKUP($U3796,[1]C8842!$G$2:$M$145,3,FALSE),0),0)</f>
        <v>0</v>
      </c>
      <c r="W3796">
        <f>VLOOKUP(RIGHT($V$1,5),Key!$A$9:$B$14,2,FALSE)</f>
        <v>10.199999999999999</v>
      </c>
      <c r="X3796">
        <f t="shared" si="299"/>
        <v>0</v>
      </c>
      <c r="Y3796">
        <f>VLOOKUP(RIGHT($X$1,5),Key!$A$9:$B$14,2,FALSE)</f>
        <v>3.7</v>
      </c>
      <c r="Z3796">
        <f t="shared" si="297"/>
        <v>10.199999999999999</v>
      </c>
      <c r="AA3796">
        <f t="shared" si="298"/>
        <v>0</v>
      </c>
    </row>
    <row r="3797" spans="1:27" x14ac:dyDescent="0.3">
      <c r="A3797">
        <v>100067</v>
      </c>
      <c r="B3797">
        <v>230922</v>
      </c>
      <c r="C3797" s="3">
        <v>44130.663888888892</v>
      </c>
      <c r="D3797">
        <v>3</v>
      </c>
      <c r="E3797">
        <v>2</v>
      </c>
      <c r="F3797" t="s">
        <v>26</v>
      </c>
      <c r="G3797">
        <v>4</v>
      </c>
      <c r="H3797">
        <v>51.472659999999998</v>
      </c>
      <c r="I3797">
        <v>69.171880000000002</v>
      </c>
      <c r="J3797">
        <v>3.8867189999999998</v>
      </c>
      <c r="K3797">
        <v>92.039060000000006</v>
      </c>
      <c r="L3797" s="3">
        <v>44130.416666666664</v>
      </c>
      <c r="M3797">
        <v>17.18</v>
      </c>
      <c r="N3797" t="s">
        <v>28</v>
      </c>
      <c r="P3797">
        <f>(C3797-Key!$B$1)*24</f>
        <v>0.88333333341870457</v>
      </c>
      <c r="Q3797">
        <f>(Key!$B$2-'17.1'!C3797)*24</f>
        <v>2.066666666592937</v>
      </c>
      <c r="R3797" s="3">
        <f>C3797-(M3797-Key!$B$5)/(24*Key!$B$6)</f>
        <v>44130.650074074074</v>
      </c>
      <c r="S3797">
        <f>M3797-Key!$B$5</f>
        <v>14.92</v>
      </c>
      <c r="T3797" s="2">
        <f t="shared" si="295"/>
        <v>44129.666666666664</v>
      </c>
      <c r="U3797" t="str">
        <f t="shared" si="296"/>
        <v>10-25-2020 16:00</v>
      </c>
      <c r="V3797">
        <f>IFERROR(IF(W3797=Z3797,VLOOKUP($U3797,[1]C8842!$G$2:$M$145,3,FALSE),0),0)</f>
        <v>0</v>
      </c>
      <c r="W3797">
        <f>VLOOKUP(RIGHT($V$1,5),Key!$A$9:$B$14,2,FALSE)</f>
        <v>10.199999999999999</v>
      </c>
      <c r="X3797">
        <f t="shared" si="299"/>
        <v>0</v>
      </c>
      <c r="Y3797">
        <f>VLOOKUP(RIGHT($X$1,5),Key!$A$9:$B$14,2,FALSE)</f>
        <v>3.7</v>
      </c>
      <c r="Z3797">
        <f t="shared" si="297"/>
        <v>10.199999999999999</v>
      </c>
      <c r="AA3797">
        <f t="shared" si="298"/>
        <v>0</v>
      </c>
    </row>
    <row r="3798" spans="1:27" x14ac:dyDescent="0.3">
      <c r="A3798">
        <v>100067</v>
      </c>
      <c r="B3798">
        <v>230922</v>
      </c>
      <c r="C3798" s="3">
        <v>44130.663888888892</v>
      </c>
      <c r="D3798">
        <v>1</v>
      </c>
      <c r="E3798">
        <v>1</v>
      </c>
      <c r="F3798" t="s">
        <v>25</v>
      </c>
      <c r="G3798">
        <v>1</v>
      </c>
      <c r="H3798">
        <v>67.644530000000003</v>
      </c>
      <c r="I3798">
        <v>13.679690000000001</v>
      </c>
      <c r="J3798">
        <v>0.7734375</v>
      </c>
      <c r="K3798">
        <v>56.023440000000001</v>
      </c>
      <c r="L3798" s="3">
        <v>44130.416666666664</v>
      </c>
      <c r="M3798">
        <v>17.18</v>
      </c>
      <c r="N3798" t="s">
        <v>28</v>
      </c>
      <c r="P3798">
        <f>(C3798-Key!$B$1)*24</f>
        <v>0.88333333341870457</v>
      </c>
      <c r="Q3798">
        <f>(Key!$B$2-'17.1'!C3798)*24</f>
        <v>2.066666666592937</v>
      </c>
      <c r="R3798" s="3">
        <f>C3798-(M3798-Key!$B$5)/(24*Key!$B$6)</f>
        <v>44130.650074074074</v>
      </c>
      <c r="S3798">
        <f>M3798-Key!$B$5</f>
        <v>14.92</v>
      </c>
      <c r="T3798" s="2">
        <f t="shared" si="295"/>
        <v>44129.666666666664</v>
      </c>
      <c r="U3798" t="str">
        <f t="shared" si="296"/>
        <v>10-25-2020 16:00</v>
      </c>
      <c r="V3798">
        <f>IFERROR(IF(W3798=Z3798,VLOOKUP($U3798,[1]C8842!$G$2:$M$145,3,FALSE),0),0)</f>
        <v>0</v>
      </c>
      <c r="W3798">
        <f>VLOOKUP(RIGHT($V$1,5),Key!$A$9:$B$14,2,FALSE)</f>
        <v>10.199999999999999</v>
      </c>
      <c r="X3798">
        <f t="shared" si="299"/>
        <v>0</v>
      </c>
      <c r="Y3798">
        <f>VLOOKUP(RIGHT($X$1,5),Key!$A$9:$B$14,2,FALSE)</f>
        <v>3.7</v>
      </c>
      <c r="Z3798">
        <f t="shared" si="297"/>
        <v>10.199999999999999</v>
      </c>
      <c r="AA3798">
        <f t="shared" si="298"/>
        <v>0</v>
      </c>
    </row>
    <row r="3799" spans="1:27" x14ac:dyDescent="0.3">
      <c r="A3799">
        <v>100067</v>
      </c>
      <c r="B3799">
        <v>230922</v>
      </c>
      <c r="C3799" s="3">
        <v>44130.663888888892</v>
      </c>
      <c r="D3799">
        <v>3</v>
      </c>
      <c r="E3799">
        <v>2</v>
      </c>
      <c r="F3799" t="s">
        <v>26</v>
      </c>
      <c r="G3799">
        <v>4</v>
      </c>
      <c r="H3799">
        <v>56.789059999999999</v>
      </c>
      <c r="I3799">
        <v>76.121089999999995</v>
      </c>
      <c r="J3799">
        <v>3.8476560000000002</v>
      </c>
      <c r="K3799">
        <v>94.039060000000006</v>
      </c>
      <c r="L3799" s="3">
        <v>44130.416666666664</v>
      </c>
      <c r="M3799">
        <v>17.18</v>
      </c>
      <c r="N3799" t="s">
        <v>28</v>
      </c>
      <c r="P3799">
        <f>(C3799-Key!$B$1)*24</f>
        <v>0.88333333341870457</v>
      </c>
      <c r="Q3799">
        <f>(Key!$B$2-'17.1'!C3799)*24</f>
        <v>2.066666666592937</v>
      </c>
      <c r="R3799" s="3">
        <f>C3799-(M3799-Key!$B$5)/(24*Key!$B$6)</f>
        <v>44130.650074074074</v>
      </c>
      <c r="S3799">
        <f>M3799-Key!$B$5</f>
        <v>14.92</v>
      </c>
      <c r="T3799" s="2">
        <f t="shared" si="295"/>
        <v>44129.666666666664</v>
      </c>
      <c r="U3799" t="str">
        <f t="shared" si="296"/>
        <v>10-25-2020 16:00</v>
      </c>
      <c r="V3799">
        <f>IFERROR(IF(W3799=Z3799,VLOOKUP($U3799,[1]C8842!$G$2:$M$145,3,FALSE),0),0)</f>
        <v>0</v>
      </c>
      <c r="W3799">
        <f>VLOOKUP(RIGHT($V$1,5),Key!$A$9:$B$14,2,FALSE)</f>
        <v>10.199999999999999</v>
      </c>
      <c r="X3799">
        <f t="shared" si="299"/>
        <v>0</v>
      </c>
      <c r="Y3799">
        <f>VLOOKUP(RIGHT($X$1,5),Key!$A$9:$B$14,2,FALSE)</f>
        <v>3.7</v>
      </c>
      <c r="Z3799">
        <f t="shared" si="297"/>
        <v>10.199999999999999</v>
      </c>
      <c r="AA3799">
        <f t="shared" si="298"/>
        <v>0</v>
      </c>
    </row>
    <row r="3800" spans="1:27" x14ac:dyDescent="0.3">
      <c r="A3800">
        <v>100067</v>
      </c>
      <c r="B3800">
        <v>230922</v>
      </c>
      <c r="C3800" s="3">
        <v>44130.663888888892</v>
      </c>
      <c r="D3800">
        <v>2</v>
      </c>
      <c r="E3800">
        <v>1</v>
      </c>
      <c r="F3800" t="s">
        <v>26</v>
      </c>
      <c r="G3800">
        <v>1</v>
      </c>
      <c r="H3800">
        <v>65.65625</v>
      </c>
      <c r="I3800">
        <v>15.90625</v>
      </c>
      <c r="J3800">
        <v>0.88671880000000003</v>
      </c>
      <c r="K3800">
        <v>80.03125</v>
      </c>
      <c r="L3800" s="3">
        <v>44130.416666666664</v>
      </c>
      <c r="M3800">
        <v>17.18</v>
      </c>
      <c r="N3800" t="s">
        <v>28</v>
      </c>
      <c r="P3800">
        <f>(C3800-Key!$B$1)*24</f>
        <v>0.88333333341870457</v>
      </c>
      <c r="Q3800">
        <f>(Key!$B$2-'17.1'!C3800)*24</f>
        <v>2.066666666592937</v>
      </c>
      <c r="R3800" s="3">
        <f>C3800-(M3800-Key!$B$5)/(24*Key!$B$6)</f>
        <v>44130.650074074074</v>
      </c>
      <c r="S3800">
        <f>M3800-Key!$B$5</f>
        <v>14.92</v>
      </c>
      <c r="T3800" s="2">
        <f t="shared" si="295"/>
        <v>44129.666666666664</v>
      </c>
      <c r="U3800" t="str">
        <f t="shared" si="296"/>
        <v>10-25-2020 16:00</v>
      </c>
      <c r="V3800">
        <f>IFERROR(IF(W3800=Z3800,VLOOKUP($U3800,[1]C8842!$G$2:$M$145,3,FALSE),0),0)</f>
        <v>0</v>
      </c>
      <c r="W3800">
        <f>VLOOKUP(RIGHT($V$1,5),Key!$A$9:$B$14,2,FALSE)</f>
        <v>10.199999999999999</v>
      </c>
      <c r="X3800">
        <f t="shared" si="299"/>
        <v>0</v>
      </c>
      <c r="Y3800">
        <f>VLOOKUP(RIGHT($X$1,5),Key!$A$9:$B$14,2,FALSE)</f>
        <v>3.7</v>
      </c>
      <c r="Z3800">
        <f t="shared" si="297"/>
        <v>10.199999999999999</v>
      </c>
      <c r="AA3800">
        <f t="shared" si="298"/>
        <v>0</v>
      </c>
    </row>
    <row r="3801" spans="1:27" x14ac:dyDescent="0.3">
      <c r="A3801">
        <v>100067</v>
      </c>
      <c r="B3801">
        <v>230922</v>
      </c>
      <c r="C3801" s="3">
        <v>44130.664583333331</v>
      </c>
      <c r="D3801">
        <v>3</v>
      </c>
      <c r="E3801">
        <v>2</v>
      </c>
      <c r="F3801" t="s">
        <v>26</v>
      </c>
      <c r="G3801">
        <v>4</v>
      </c>
      <c r="H3801">
        <v>56.921880000000002</v>
      </c>
      <c r="I3801">
        <v>76.097660000000005</v>
      </c>
      <c r="J3801">
        <v>3.8398439999999998</v>
      </c>
      <c r="K3801">
        <v>94.039060000000006</v>
      </c>
      <c r="L3801" s="3">
        <v>44130.416666666664</v>
      </c>
      <c r="M3801">
        <v>17.18</v>
      </c>
      <c r="N3801" t="s">
        <v>28</v>
      </c>
      <c r="P3801">
        <f>(C3801-Key!$B$1)*24</f>
        <v>0.8999999999650754</v>
      </c>
      <c r="Q3801">
        <f>(Key!$B$2-'17.1'!C3801)*24</f>
        <v>2.0500000000465661</v>
      </c>
      <c r="R3801" s="3">
        <f>C3801-(M3801-Key!$B$5)/(24*Key!$B$6)</f>
        <v>44130.650768518513</v>
      </c>
      <c r="S3801">
        <f>M3801-Key!$B$5</f>
        <v>14.92</v>
      </c>
      <c r="T3801" s="2">
        <f t="shared" si="295"/>
        <v>44129.666666666664</v>
      </c>
      <c r="U3801" t="str">
        <f t="shared" si="296"/>
        <v>10-25-2020 16:00</v>
      </c>
      <c r="V3801">
        <f>IFERROR(IF(W3801=Z3801,VLOOKUP($U3801,[1]C8842!$G$2:$M$145,3,FALSE),0),0)</f>
        <v>0</v>
      </c>
      <c r="W3801">
        <f>VLOOKUP(RIGHT($V$1,5),Key!$A$9:$B$14,2,FALSE)</f>
        <v>10.199999999999999</v>
      </c>
      <c r="X3801">
        <f t="shared" si="299"/>
        <v>0</v>
      </c>
      <c r="Y3801">
        <f>VLOOKUP(RIGHT($X$1,5),Key!$A$9:$B$14,2,FALSE)</f>
        <v>3.7</v>
      </c>
      <c r="Z3801">
        <f t="shared" si="297"/>
        <v>10.199999999999999</v>
      </c>
      <c r="AA3801">
        <f t="shared" si="298"/>
        <v>0</v>
      </c>
    </row>
    <row r="3802" spans="1:27" x14ac:dyDescent="0.3">
      <c r="A3802">
        <v>100067</v>
      </c>
      <c r="B3802">
        <v>230922</v>
      </c>
      <c r="C3802" s="3">
        <v>44130.664583333331</v>
      </c>
      <c r="D3802">
        <v>2</v>
      </c>
      <c r="E3802">
        <v>1</v>
      </c>
      <c r="F3802" t="s">
        <v>26</v>
      </c>
      <c r="G3802">
        <v>2</v>
      </c>
      <c r="H3802">
        <v>73.347660000000005</v>
      </c>
      <c r="I3802">
        <v>20.4375</v>
      </c>
      <c r="J3802">
        <v>0.95703130000000003</v>
      </c>
      <c r="K3802">
        <v>80.03125</v>
      </c>
      <c r="L3802" s="3">
        <v>44130.416666666664</v>
      </c>
      <c r="M3802">
        <v>17.18</v>
      </c>
      <c r="N3802" t="s">
        <v>28</v>
      </c>
      <c r="P3802">
        <f>(C3802-Key!$B$1)*24</f>
        <v>0.8999999999650754</v>
      </c>
      <c r="Q3802">
        <f>(Key!$B$2-'17.1'!C3802)*24</f>
        <v>2.0500000000465661</v>
      </c>
      <c r="R3802" s="3">
        <f>C3802-(M3802-Key!$B$5)/(24*Key!$B$6)</f>
        <v>44130.650768518513</v>
      </c>
      <c r="S3802">
        <f>M3802-Key!$B$5</f>
        <v>14.92</v>
      </c>
      <c r="T3802" s="2">
        <f t="shared" si="295"/>
        <v>44129.666666666664</v>
      </c>
      <c r="U3802" t="str">
        <f t="shared" si="296"/>
        <v>10-25-2020 16:00</v>
      </c>
      <c r="V3802">
        <f>IFERROR(IF(W3802=Z3802,VLOOKUP($U3802,[1]C8842!$G$2:$M$145,3,FALSE),0),0)</f>
        <v>0</v>
      </c>
      <c r="W3802">
        <f>VLOOKUP(RIGHT($V$1,5),Key!$A$9:$B$14,2,FALSE)</f>
        <v>10.199999999999999</v>
      </c>
      <c r="X3802">
        <f t="shared" si="299"/>
        <v>0</v>
      </c>
      <c r="Y3802">
        <f>VLOOKUP(RIGHT($X$1,5),Key!$A$9:$B$14,2,FALSE)</f>
        <v>3.7</v>
      </c>
      <c r="Z3802">
        <f t="shared" si="297"/>
        <v>10.199999999999999</v>
      </c>
      <c r="AA3802">
        <f t="shared" si="298"/>
        <v>0</v>
      </c>
    </row>
    <row r="3803" spans="1:27" x14ac:dyDescent="0.3">
      <c r="A3803">
        <v>100067</v>
      </c>
      <c r="B3803">
        <v>230922</v>
      </c>
      <c r="C3803" s="3">
        <v>44130.664583333331</v>
      </c>
      <c r="D3803">
        <v>2</v>
      </c>
      <c r="E3803">
        <v>1</v>
      </c>
      <c r="F3803" t="s">
        <v>26</v>
      </c>
      <c r="G3803">
        <v>1</v>
      </c>
      <c r="H3803">
        <v>75.566410000000005</v>
      </c>
      <c r="I3803">
        <v>19.515630000000002</v>
      </c>
      <c r="J3803">
        <v>0.8984375</v>
      </c>
      <c r="K3803">
        <v>80.03125</v>
      </c>
      <c r="L3803" s="3">
        <v>44130.416666666664</v>
      </c>
      <c r="M3803">
        <v>17.18</v>
      </c>
      <c r="N3803" t="s">
        <v>28</v>
      </c>
      <c r="P3803">
        <f>(C3803-Key!$B$1)*24</f>
        <v>0.8999999999650754</v>
      </c>
      <c r="Q3803">
        <f>(Key!$B$2-'17.1'!C3803)*24</f>
        <v>2.0500000000465661</v>
      </c>
      <c r="R3803" s="3">
        <f>C3803-(M3803-Key!$B$5)/(24*Key!$B$6)</f>
        <v>44130.650768518513</v>
      </c>
      <c r="S3803">
        <f>M3803-Key!$B$5</f>
        <v>14.92</v>
      </c>
      <c r="T3803" s="2">
        <f t="shared" si="295"/>
        <v>44129.666666666664</v>
      </c>
      <c r="U3803" t="str">
        <f t="shared" si="296"/>
        <v>10-25-2020 16:00</v>
      </c>
      <c r="V3803">
        <f>IFERROR(IF(W3803=Z3803,VLOOKUP($U3803,[1]C8842!$G$2:$M$145,3,FALSE),0),0)</f>
        <v>0</v>
      </c>
      <c r="W3803">
        <f>VLOOKUP(RIGHT($V$1,5),Key!$A$9:$B$14,2,FALSE)</f>
        <v>10.199999999999999</v>
      </c>
      <c r="X3803">
        <f t="shared" si="299"/>
        <v>0</v>
      </c>
      <c r="Y3803">
        <f>VLOOKUP(RIGHT($X$1,5),Key!$A$9:$B$14,2,FALSE)</f>
        <v>3.7</v>
      </c>
      <c r="Z3803">
        <f t="shared" si="297"/>
        <v>10.199999999999999</v>
      </c>
      <c r="AA3803">
        <f t="shared" si="298"/>
        <v>0</v>
      </c>
    </row>
    <row r="3804" spans="1:27" x14ac:dyDescent="0.3">
      <c r="A3804">
        <v>100067</v>
      </c>
      <c r="B3804">
        <v>230922</v>
      </c>
      <c r="C3804" s="3">
        <v>44130.664583333331</v>
      </c>
      <c r="D3804">
        <v>3</v>
      </c>
      <c r="E3804">
        <v>2</v>
      </c>
      <c r="F3804" t="s">
        <v>26</v>
      </c>
      <c r="G3804">
        <v>2</v>
      </c>
      <c r="H3804">
        <v>66.609380000000002</v>
      </c>
      <c r="I3804">
        <v>23.26953</v>
      </c>
      <c r="J3804">
        <v>1.167969</v>
      </c>
      <c r="K3804">
        <v>94.039060000000006</v>
      </c>
      <c r="L3804" s="3">
        <v>44130.416666666664</v>
      </c>
      <c r="M3804">
        <v>17.18</v>
      </c>
      <c r="N3804" t="s">
        <v>28</v>
      </c>
      <c r="P3804">
        <f>(C3804-Key!$B$1)*24</f>
        <v>0.8999999999650754</v>
      </c>
      <c r="Q3804">
        <f>(Key!$B$2-'17.1'!C3804)*24</f>
        <v>2.0500000000465661</v>
      </c>
      <c r="R3804" s="3">
        <f>C3804-(M3804-Key!$B$5)/(24*Key!$B$6)</f>
        <v>44130.650768518513</v>
      </c>
      <c r="S3804">
        <f>M3804-Key!$B$5</f>
        <v>14.92</v>
      </c>
      <c r="T3804" s="2">
        <f t="shared" si="295"/>
        <v>44129.666666666664</v>
      </c>
      <c r="U3804" t="str">
        <f t="shared" si="296"/>
        <v>10-25-2020 16:00</v>
      </c>
      <c r="V3804">
        <f>IFERROR(IF(W3804=Z3804,VLOOKUP($U3804,[1]C8842!$G$2:$M$145,3,FALSE),0),0)</f>
        <v>0</v>
      </c>
      <c r="W3804">
        <f>VLOOKUP(RIGHT($V$1,5),Key!$A$9:$B$14,2,FALSE)</f>
        <v>10.199999999999999</v>
      </c>
      <c r="X3804">
        <f t="shared" si="299"/>
        <v>0</v>
      </c>
      <c r="Y3804">
        <f>VLOOKUP(RIGHT($X$1,5),Key!$A$9:$B$14,2,FALSE)</f>
        <v>3.7</v>
      </c>
      <c r="Z3804">
        <f t="shared" si="297"/>
        <v>10.199999999999999</v>
      </c>
      <c r="AA3804">
        <f t="shared" si="298"/>
        <v>0</v>
      </c>
    </row>
    <row r="3805" spans="1:27" x14ac:dyDescent="0.3">
      <c r="A3805">
        <v>100067</v>
      </c>
      <c r="B3805">
        <v>230922</v>
      </c>
      <c r="C3805" s="3">
        <v>44130.664583333331</v>
      </c>
      <c r="D3805">
        <v>0</v>
      </c>
      <c r="E3805">
        <v>2</v>
      </c>
      <c r="F3805" t="s">
        <v>25</v>
      </c>
      <c r="G3805">
        <v>1</v>
      </c>
      <c r="H3805">
        <v>65.683589999999995</v>
      </c>
      <c r="I3805">
        <v>15.80078</v>
      </c>
      <c r="J3805">
        <v>0.8828125</v>
      </c>
      <c r="K3805">
        <v>46.019530000000003</v>
      </c>
      <c r="L3805" s="3">
        <v>44130.416666666664</v>
      </c>
      <c r="M3805">
        <v>17.18</v>
      </c>
      <c r="N3805" t="s">
        <v>28</v>
      </c>
      <c r="P3805">
        <f>(C3805-Key!$B$1)*24</f>
        <v>0.8999999999650754</v>
      </c>
      <c r="Q3805">
        <f>(Key!$B$2-'17.1'!C3805)*24</f>
        <v>2.0500000000465661</v>
      </c>
      <c r="R3805" s="3">
        <f>C3805-(M3805-Key!$B$5)/(24*Key!$B$6)</f>
        <v>44130.650768518513</v>
      </c>
      <c r="S3805">
        <f>M3805-Key!$B$5</f>
        <v>14.92</v>
      </c>
      <c r="T3805" s="2">
        <f t="shared" si="295"/>
        <v>44129.666666666664</v>
      </c>
      <c r="U3805" t="str">
        <f t="shared" si="296"/>
        <v>10-25-2020 16:00</v>
      </c>
      <c r="V3805">
        <f>IFERROR(IF(W3805=Z3805,VLOOKUP($U3805,[1]C8842!$G$2:$M$145,3,FALSE),0),0)</f>
        <v>0</v>
      </c>
      <c r="W3805">
        <f>VLOOKUP(RIGHT($V$1,5),Key!$A$9:$B$14,2,FALSE)</f>
        <v>10.199999999999999</v>
      </c>
      <c r="X3805">
        <f t="shared" si="299"/>
        <v>0</v>
      </c>
      <c r="Y3805">
        <f>VLOOKUP(RIGHT($X$1,5),Key!$A$9:$B$14,2,FALSE)</f>
        <v>3.7</v>
      </c>
      <c r="Z3805">
        <f t="shared" si="297"/>
        <v>10.199999999999999</v>
      </c>
      <c r="AA3805">
        <f t="shared" si="298"/>
        <v>0</v>
      </c>
    </row>
    <row r="3806" spans="1:27" x14ac:dyDescent="0.3">
      <c r="A3806">
        <v>100067</v>
      </c>
      <c r="B3806">
        <v>230922</v>
      </c>
      <c r="C3806" s="3">
        <v>44130.664583333331</v>
      </c>
      <c r="D3806">
        <v>2</v>
      </c>
      <c r="E3806">
        <v>1</v>
      </c>
      <c r="F3806" t="s">
        <v>26</v>
      </c>
      <c r="G3806">
        <v>1</v>
      </c>
      <c r="H3806">
        <v>68.882810000000006</v>
      </c>
      <c r="I3806">
        <v>15.59375</v>
      </c>
      <c r="J3806">
        <v>0.83203130000000003</v>
      </c>
      <c r="K3806">
        <v>80.03125</v>
      </c>
      <c r="L3806" s="3">
        <v>44130.416666666664</v>
      </c>
      <c r="M3806">
        <v>17.18</v>
      </c>
      <c r="N3806" t="s">
        <v>28</v>
      </c>
      <c r="P3806">
        <f>(C3806-Key!$B$1)*24</f>
        <v>0.8999999999650754</v>
      </c>
      <c r="Q3806">
        <f>(Key!$B$2-'17.1'!C3806)*24</f>
        <v>2.0500000000465661</v>
      </c>
      <c r="R3806" s="3">
        <f>C3806-(M3806-Key!$B$5)/(24*Key!$B$6)</f>
        <v>44130.650768518513</v>
      </c>
      <c r="S3806">
        <f>M3806-Key!$B$5</f>
        <v>14.92</v>
      </c>
      <c r="T3806" s="2">
        <f t="shared" si="295"/>
        <v>44129.666666666664</v>
      </c>
      <c r="U3806" t="str">
        <f t="shared" si="296"/>
        <v>10-25-2020 16:00</v>
      </c>
      <c r="V3806">
        <f>IFERROR(IF(W3806=Z3806,VLOOKUP($U3806,[1]C8842!$G$2:$M$145,3,FALSE),0),0)</f>
        <v>0</v>
      </c>
      <c r="W3806">
        <f>VLOOKUP(RIGHT($V$1,5),Key!$A$9:$B$14,2,FALSE)</f>
        <v>10.199999999999999</v>
      </c>
      <c r="X3806">
        <f t="shared" si="299"/>
        <v>0</v>
      </c>
      <c r="Y3806">
        <f>VLOOKUP(RIGHT($X$1,5),Key!$A$9:$B$14,2,FALSE)</f>
        <v>3.7</v>
      </c>
      <c r="Z3806">
        <f t="shared" si="297"/>
        <v>10.199999999999999</v>
      </c>
      <c r="AA3806">
        <f t="shared" si="298"/>
        <v>0</v>
      </c>
    </row>
    <row r="3807" spans="1:27" x14ac:dyDescent="0.3">
      <c r="A3807">
        <v>100067</v>
      </c>
      <c r="B3807">
        <v>230922</v>
      </c>
      <c r="C3807" s="3">
        <v>44130.664583333331</v>
      </c>
      <c r="D3807">
        <v>3</v>
      </c>
      <c r="E3807">
        <v>2</v>
      </c>
      <c r="F3807" t="s">
        <v>26</v>
      </c>
      <c r="G3807">
        <v>2</v>
      </c>
      <c r="H3807">
        <v>62.570309999999999</v>
      </c>
      <c r="I3807">
        <v>22.71875</v>
      </c>
      <c r="J3807">
        <v>1.21875</v>
      </c>
      <c r="K3807">
        <v>94.039060000000006</v>
      </c>
      <c r="L3807" s="3">
        <v>44130.416666666664</v>
      </c>
      <c r="M3807">
        <v>17.18</v>
      </c>
      <c r="N3807" t="s">
        <v>28</v>
      </c>
      <c r="P3807">
        <f>(C3807-Key!$B$1)*24</f>
        <v>0.8999999999650754</v>
      </c>
      <c r="Q3807">
        <f>(Key!$B$2-'17.1'!C3807)*24</f>
        <v>2.0500000000465661</v>
      </c>
      <c r="R3807" s="3">
        <f>C3807-(M3807-Key!$B$5)/(24*Key!$B$6)</f>
        <v>44130.650768518513</v>
      </c>
      <c r="S3807">
        <f>M3807-Key!$B$5</f>
        <v>14.92</v>
      </c>
      <c r="T3807" s="2">
        <f t="shared" si="295"/>
        <v>44129.666666666664</v>
      </c>
      <c r="U3807" t="str">
        <f t="shared" si="296"/>
        <v>10-25-2020 16:00</v>
      </c>
      <c r="V3807">
        <f>IFERROR(IF(W3807=Z3807,VLOOKUP($U3807,[1]C8842!$G$2:$M$145,3,FALSE),0),0)</f>
        <v>0</v>
      </c>
      <c r="W3807">
        <f>VLOOKUP(RIGHT($V$1,5),Key!$A$9:$B$14,2,FALSE)</f>
        <v>10.199999999999999</v>
      </c>
      <c r="X3807">
        <f t="shared" si="299"/>
        <v>0</v>
      </c>
      <c r="Y3807">
        <f>VLOOKUP(RIGHT($X$1,5),Key!$A$9:$B$14,2,FALSE)</f>
        <v>3.7</v>
      </c>
      <c r="Z3807">
        <f t="shared" si="297"/>
        <v>10.199999999999999</v>
      </c>
      <c r="AA3807">
        <f t="shared" si="298"/>
        <v>0</v>
      </c>
    </row>
    <row r="3808" spans="1:27" x14ac:dyDescent="0.3">
      <c r="A3808">
        <v>100067</v>
      </c>
      <c r="B3808">
        <v>230922</v>
      </c>
      <c r="C3808" s="3">
        <v>44130.664583333331</v>
      </c>
      <c r="D3808">
        <v>2</v>
      </c>
      <c r="E3808">
        <v>1</v>
      </c>
      <c r="F3808" t="s">
        <v>26</v>
      </c>
      <c r="G3808">
        <v>1</v>
      </c>
      <c r="H3808">
        <v>71.847660000000005</v>
      </c>
      <c r="I3808">
        <v>17.410160000000001</v>
      </c>
      <c r="J3808">
        <v>0.8671875</v>
      </c>
      <c r="K3808">
        <v>81.035160000000005</v>
      </c>
      <c r="L3808" s="3">
        <v>44130.416666666664</v>
      </c>
      <c r="M3808">
        <v>17.18</v>
      </c>
      <c r="N3808" t="s">
        <v>28</v>
      </c>
      <c r="P3808">
        <f>(C3808-Key!$B$1)*24</f>
        <v>0.8999999999650754</v>
      </c>
      <c r="Q3808">
        <f>(Key!$B$2-'17.1'!C3808)*24</f>
        <v>2.0500000000465661</v>
      </c>
      <c r="R3808" s="3">
        <f>C3808-(M3808-Key!$B$5)/(24*Key!$B$6)</f>
        <v>44130.650768518513</v>
      </c>
      <c r="S3808">
        <f>M3808-Key!$B$5</f>
        <v>14.92</v>
      </c>
      <c r="T3808" s="2">
        <f t="shared" si="295"/>
        <v>44129.666666666664</v>
      </c>
      <c r="U3808" t="str">
        <f t="shared" si="296"/>
        <v>10-25-2020 16:00</v>
      </c>
      <c r="V3808">
        <f>IFERROR(IF(W3808=Z3808,VLOOKUP($U3808,[1]C8842!$G$2:$M$145,3,FALSE),0),0)</f>
        <v>0</v>
      </c>
      <c r="W3808">
        <f>VLOOKUP(RIGHT($V$1,5),Key!$A$9:$B$14,2,FALSE)</f>
        <v>10.199999999999999</v>
      </c>
      <c r="X3808">
        <f t="shared" si="299"/>
        <v>0</v>
      </c>
      <c r="Y3808">
        <f>VLOOKUP(RIGHT($X$1,5),Key!$A$9:$B$14,2,FALSE)</f>
        <v>3.7</v>
      </c>
      <c r="Z3808">
        <f t="shared" si="297"/>
        <v>10.199999999999999</v>
      </c>
      <c r="AA3808">
        <f t="shared" si="298"/>
        <v>0</v>
      </c>
    </row>
    <row r="3809" spans="1:27" x14ac:dyDescent="0.3">
      <c r="A3809">
        <v>100067</v>
      </c>
      <c r="B3809">
        <v>230922</v>
      </c>
      <c r="C3809" s="3">
        <v>44130.664583333331</v>
      </c>
      <c r="D3809">
        <v>3</v>
      </c>
      <c r="E3809">
        <v>2</v>
      </c>
      <c r="F3809" t="s">
        <v>26</v>
      </c>
      <c r="G3809">
        <v>4</v>
      </c>
      <c r="H3809">
        <v>67.585939999999994</v>
      </c>
      <c r="I3809">
        <v>68.789060000000006</v>
      </c>
      <c r="J3809">
        <v>2.9453130000000001</v>
      </c>
      <c r="K3809">
        <v>92.039060000000006</v>
      </c>
      <c r="L3809" s="3">
        <v>44130.416666666664</v>
      </c>
      <c r="M3809">
        <v>17.18</v>
      </c>
      <c r="N3809" t="s">
        <v>28</v>
      </c>
      <c r="P3809">
        <f>(C3809-Key!$B$1)*24</f>
        <v>0.8999999999650754</v>
      </c>
      <c r="Q3809">
        <f>(Key!$B$2-'17.1'!C3809)*24</f>
        <v>2.0500000000465661</v>
      </c>
      <c r="R3809" s="3">
        <f>C3809-(M3809-Key!$B$5)/(24*Key!$B$6)</f>
        <v>44130.650768518513</v>
      </c>
      <c r="S3809">
        <f>M3809-Key!$B$5</f>
        <v>14.92</v>
      </c>
      <c r="T3809" s="2">
        <f t="shared" si="295"/>
        <v>44129.666666666664</v>
      </c>
      <c r="U3809" t="str">
        <f t="shared" si="296"/>
        <v>10-25-2020 16:00</v>
      </c>
      <c r="V3809">
        <f>IFERROR(IF(W3809=Z3809,VLOOKUP($U3809,[1]C8842!$G$2:$M$145,3,FALSE),0),0)</f>
        <v>0</v>
      </c>
      <c r="W3809">
        <f>VLOOKUP(RIGHT($V$1,5),Key!$A$9:$B$14,2,FALSE)</f>
        <v>10.199999999999999</v>
      </c>
      <c r="X3809">
        <f t="shared" si="299"/>
        <v>0</v>
      </c>
      <c r="Y3809">
        <f>VLOOKUP(RIGHT($X$1,5),Key!$A$9:$B$14,2,FALSE)</f>
        <v>3.7</v>
      </c>
      <c r="Z3809">
        <f t="shared" si="297"/>
        <v>10.199999999999999</v>
      </c>
      <c r="AA3809">
        <f t="shared" si="298"/>
        <v>0</v>
      </c>
    </row>
    <row r="3810" spans="1:27" x14ac:dyDescent="0.3">
      <c r="A3810">
        <v>100067</v>
      </c>
      <c r="B3810">
        <v>230922</v>
      </c>
      <c r="C3810" s="3">
        <v>44130.664583333331</v>
      </c>
      <c r="D3810">
        <v>0</v>
      </c>
      <c r="E3810">
        <v>2</v>
      </c>
      <c r="F3810" t="s">
        <v>25</v>
      </c>
      <c r="G3810">
        <v>3</v>
      </c>
      <c r="H3810">
        <v>54.523440000000001</v>
      </c>
      <c r="I3810">
        <v>36.835940000000001</v>
      </c>
      <c r="J3810">
        <v>2.0898439999999998</v>
      </c>
      <c r="K3810">
        <v>47.019530000000003</v>
      </c>
      <c r="L3810" s="3">
        <v>44130.416666666664</v>
      </c>
      <c r="M3810">
        <v>17.18</v>
      </c>
      <c r="N3810" t="s">
        <v>28</v>
      </c>
      <c r="P3810">
        <f>(C3810-Key!$B$1)*24</f>
        <v>0.8999999999650754</v>
      </c>
      <c r="Q3810">
        <f>(Key!$B$2-'17.1'!C3810)*24</f>
        <v>2.0500000000465661</v>
      </c>
      <c r="R3810" s="3">
        <f>C3810-(M3810-Key!$B$5)/(24*Key!$B$6)</f>
        <v>44130.650768518513</v>
      </c>
      <c r="S3810">
        <f>M3810-Key!$B$5</f>
        <v>14.92</v>
      </c>
      <c r="T3810" s="2">
        <f t="shared" si="295"/>
        <v>44129.666666666664</v>
      </c>
      <c r="U3810" t="str">
        <f t="shared" si="296"/>
        <v>10-25-2020 16:00</v>
      </c>
      <c r="V3810">
        <f>IFERROR(IF(W3810=Z3810,VLOOKUP($U3810,[1]C8842!$G$2:$M$145,3,FALSE),0),0)</f>
        <v>0</v>
      </c>
      <c r="W3810">
        <f>VLOOKUP(RIGHT($V$1,5),Key!$A$9:$B$14,2,FALSE)</f>
        <v>10.199999999999999</v>
      </c>
      <c r="X3810">
        <f t="shared" si="299"/>
        <v>0</v>
      </c>
      <c r="Y3810">
        <f>VLOOKUP(RIGHT($X$1,5),Key!$A$9:$B$14,2,FALSE)</f>
        <v>3.7</v>
      </c>
      <c r="Z3810">
        <f t="shared" si="297"/>
        <v>10.199999999999999</v>
      </c>
      <c r="AA3810">
        <f t="shared" si="298"/>
        <v>0</v>
      </c>
    </row>
    <row r="3811" spans="1:27" x14ac:dyDescent="0.3">
      <c r="A3811">
        <v>100067</v>
      </c>
      <c r="B3811">
        <v>230922</v>
      </c>
      <c r="C3811" s="3">
        <v>44130.664583333331</v>
      </c>
      <c r="D3811">
        <v>2</v>
      </c>
      <c r="E3811">
        <v>1</v>
      </c>
      <c r="F3811" t="s">
        <v>26</v>
      </c>
      <c r="G3811">
        <v>2</v>
      </c>
      <c r="H3811">
        <v>78.886719999999997</v>
      </c>
      <c r="I3811">
        <v>22.23828</v>
      </c>
      <c r="J3811">
        <v>0.94921880000000003</v>
      </c>
      <c r="K3811">
        <v>81.035160000000005</v>
      </c>
      <c r="L3811" s="3">
        <v>44130.416666666664</v>
      </c>
      <c r="M3811">
        <v>17.18</v>
      </c>
      <c r="N3811" t="s">
        <v>28</v>
      </c>
      <c r="P3811">
        <f>(C3811-Key!$B$1)*24</f>
        <v>0.8999999999650754</v>
      </c>
      <c r="Q3811">
        <f>(Key!$B$2-'17.1'!C3811)*24</f>
        <v>2.0500000000465661</v>
      </c>
      <c r="R3811" s="3">
        <f>C3811-(M3811-Key!$B$5)/(24*Key!$B$6)</f>
        <v>44130.650768518513</v>
      </c>
      <c r="S3811">
        <f>M3811-Key!$B$5</f>
        <v>14.92</v>
      </c>
      <c r="T3811" s="2">
        <f t="shared" si="295"/>
        <v>44129.666666666664</v>
      </c>
      <c r="U3811" t="str">
        <f t="shared" si="296"/>
        <v>10-25-2020 16:00</v>
      </c>
      <c r="V3811">
        <f>IFERROR(IF(W3811=Z3811,VLOOKUP($U3811,[1]C8842!$G$2:$M$145,3,FALSE),0),0)</f>
        <v>0</v>
      </c>
      <c r="W3811">
        <f>VLOOKUP(RIGHT($V$1,5),Key!$A$9:$B$14,2,FALSE)</f>
        <v>10.199999999999999</v>
      </c>
      <c r="X3811">
        <f t="shared" si="299"/>
        <v>0</v>
      </c>
      <c r="Y3811">
        <f>VLOOKUP(RIGHT($X$1,5),Key!$A$9:$B$14,2,FALSE)</f>
        <v>3.7</v>
      </c>
      <c r="Z3811">
        <f t="shared" si="297"/>
        <v>10.199999999999999</v>
      </c>
      <c r="AA3811">
        <f t="shared" si="298"/>
        <v>0</v>
      </c>
    </row>
    <row r="3812" spans="1:27" x14ac:dyDescent="0.3">
      <c r="A3812">
        <v>100067</v>
      </c>
      <c r="B3812">
        <v>230922</v>
      </c>
      <c r="C3812" s="3">
        <v>44130.664583333331</v>
      </c>
      <c r="D3812">
        <v>3</v>
      </c>
      <c r="E3812">
        <v>2</v>
      </c>
      <c r="F3812" t="s">
        <v>26</v>
      </c>
      <c r="G3812">
        <v>1</v>
      </c>
      <c r="H3812">
        <v>69.132810000000006</v>
      </c>
      <c r="I3812">
        <v>19.535160000000001</v>
      </c>
      <c r="J3812">
        <v>0.98046880000000003</v>
      </c>
      <c r="K3812">
        <v>93.039060000000006</v>
      </c>
      <c r="L3812" s="3">
        <v>44130.416666666664</v>
      </c>
      <c r="M3812">
        <v>17.18</v>
      </c>
      <c r="N3812" t="s">
        <v>28</v>
      </c>
      <c r="P3812">
        <f>(C3812-Key!$B$1)*24</f>
        <v>0.8999999999650754</v>
      </c>
      <c r="Q3812">
        <f>(Key!$B$2-'17.1'!C3812)*24</f>
        <v>2.0500000000465661</v>
      </c>
      <c r="R3812" s="3">
        <f>C3812-(M3812-Key!$B$5)/(24*Key!$B$6)</f>
        <v>44130.650768518513</v>
      </c>
      <c r="S3812">
        <f>M3812-Key!$B$5</f>
        <v>14.92</v>
      </c>
      <c r="T3812" s="2">
        <f t="shared" si="295"/>
        <v>44129.666666666664</v>
      </c>
      <c r="U3812" t="str">
        <f t="shared" si="296"/>
        <v>10-25-2020 16:00</v>
      </c>
      <c r="V3812">
        <f>IFERROR(IF(W3812=Z3812,VLOOKUP($U3812,[1]C8842!$G$2:$M$145,3,FALSE),0),0)</f>
        <v>0</v>
      </c>
      <c r="W3812">
        <f>VLOOKUP(RIGHT($V$1,5),Key!$A$9:$B$14,2,FALSE)</f>
        <v>10.199999999999999</v>
      </c>
      <c r="X3812">
        <f t="shared" si="299"/>
        <v>0</v>
      </c>
      <c r="Y3812">
        <f>VLOOKUP(RIGHT($X$1,5),Key!$A$9:$B$14,2,FALSE)</f>
        <v>3.7</v>
      </c>
      <c r="Z3812">
        <f t="shared" si="297"/>
        <v>10.199999999999999</v>
      </c>
      <c r="AA3812">
        <f t="shared" si="298"/>
        <v>0</v>
      </c>
    </row>
    <row r="3813" spans="1:27" x14ac:dyDescent="0.3">
      <c r="A3813">
        <v>100067</v>
      </c>
      <c r="B3813">
        <v>230922</v>
      </c>
      <c r="C3813" s="3">
        <v>44130.664583333331</v>
      </c>
      <c r="D3813">
        <v>3</v>
      </c>
      <c r="E3813">
        <v>2</v>
      </c>
      <c r="F3813" t="s">
        <v>26</v>
      </c>
      <c r="G3813">
        <v>1</v>
      </c>
      <c r="H3813">
        <v>72.550780000000003</v>
      </c>
      <c r="I3813">
        <v>18.960940000000001</v>
      </c>
      <c r="J3813">
        <v>0.9140625</v>
      </c>
      <c r="K3813">
        <v>94.039060000000006</v>
      </c>
      <c r="L3813" s="3">
        <v>44130.416666666664</v>
      </c>
      <c r="M3813">
        <v>17.18</v>
      </c>
      <c r="N3813" t="s">
        <v>28</v>
      </c>
      <c r="P3813">
        <f>(C3813-Key!$B$1)*24</f>
        <v>0.8999999999650754</v>
      </c>
      <c r="Q3813">
        <f>(Key!$B$2-'17.1'!C3813)*24</f>
        <v>2.0500000000465661</v>
      </c>
      <c r="R3813" s="3">
        <f>C3813-(M3813-Key!$B$5)/(24*Key!$B$6)</f>
        <v>44130.650768518513</v>
      </c>
      <c r="S3813">
        <f>M3813-Key!$B$5</f>
        <v>14.92</v>
      </c>
      <c r="T3813" s="2">
        <f t="shared" si="295"/>
        <v>44129.666666666664</v>
      </c>
      <c r="U3813" t="str">
        <f t="shared" si="296"/>
        <v>10-25-2020 16:00</v>
      </c>
      <c r="V3813">
        <f>IFERROR(IF(W3813=Z3813,VLOOKUP($U3813,[1]C8842!$G$2:$M$145,3,FALSE),0),0)</f>
        <v>0</v>
      </c>
      <c r="W3813">
        <f>VLOOKUP(RIGHT($V$1,5),Key!$A$9:$B$14,2,FALSE)</f>
        <v>10.199999999999999</v>
      </c>
      <c r="X3813">
        <f t="shared" si="299"/>
        <v>0</v>
      </c>
      <c r="Y3813">
        <f>VLOOKUP(RIGHT($X$1,5),Key!$A$9:$B$14,2,FALSE)</f>
        <v>3.7</v>
      </c>
      <c r="Z3813">
        <f t="shared" si="297"/>
        <v>10.199999999999999</v>
      </c>
      <c r="AA3813">
        <f t="shared" si="298"/>
        <v>0</v>
      </c>
    </row>
    <row r="3814" spans="1:27" x14ac:dyDescent="0.3">
      <c r="A3814">
        <v>100067</v>
      </c>
      <c r="B3814">
        <v>230922</v>
      </c>
      <c r="C3814" s="3">
        <v>44130.664583333331</v>
      </c>
      <c r="D3814">
        <v>0</v>
      </c>
      <c r="E3814">
        <v>2</v>
      </c>
      <c r="F3814" t="s">
        <v>25</v>
      </c>
      <c r="G3814">
        <v>1</v>
      </c>
      <c r="H3814">
        <v>60.96875</v>
      </c>
      <c r="I3814">
        <v>13.121090000000001</v>
      </c>
      <c r="J3814">
        <v>0.83203130000000003</v>
      </c>
      <c r="K3814">
        <v>47.019530000000003</v>
      </c>
      <c r="L3814" s="3">
        <v>44130.416666666664</v>
      </c>
      <c r="M3814">
        <v>17.18</v>
      </c>
      <c r="N3814" t="s">
        <v>28</v>
      </c>
      <c r="P3814">
        <f>(C3814-Key!$B$1)*24</f>
        <v>0.8999999999650754</v>
      </c>
      <c r="Q3814">
        <f>(Key!$B$2-'17.1'!C3814)*24</f>
        <v>2.0500000000465661</v>
      </c>
      <c r="R3814" s="3">
        <f>C3814-(M3814-Key!$B$5)/(24*Key!$B$6)</f>
        <v>44130.650768518513</v>
      </c>
      <c r="S3814">
        <f>M3814-Key!$B$5</f>
        <v>14.92</v>
      </c>
      <c r="T3814" s="2">
        <f t="shared" si="295"/>
        <v>44129.666666666664</v>
      </c>
      <c r="U3814" t="str">
        <f t="shared" si="296"/>
        <v>10-25-2020 16:00</v>
      </c>
      <c r="V3814">
        <f>IFERROR(IF(W3814=Z3814,VLOOKUP($U3814,[1]C8842!$G$2:$M$145,3,FALSE),0),0)</f>
        <v>0</v>
      </c>
      <c r="W3814">
        <f>VLOOKUP(RIGHT($V$1,5),Key!$A$9:$B$14,2,FALSE)</f>
        <v>10.199999999999999</v>
      </c>
      <c r="X3814">
        <f t="shared" si="299"/>
        <v>0</v>
      </c>
      <c r="Y3814">
        <f>VLOOKUP(RIGHT($X$1,5),Key!$A$9:$B$14,2,FALSE)</f>
        <v>3.7</v>
      </c>
      <c r="Z3814">
        <f t="shared" si="297"/>
        <v>10.199999999999999</v>
      </c>
      <c r="AA3814">
        <f t="shared" si="298"/>
        <v>0</v>
      </c>
    </row>
    <row r="3815" spans="1:27" x14ac:dyDescent="0.3">
      <c r="A3815">
        <v>100067</v>
      </c>
      <c r="B3815">
        <v>230922</v>
      </c>
      <c r="C3815" s="3">
        <v>44130.664583333331</v>
      </c>
      <c r="D3815">
        <v>2</v>
      </c>
      <c r="E3815">
        <v>1</v>
      </c>
      <c r="F3815" t="s">
        <v>26</v>
      </c>
      <c r="G3815">
        <v>1</v>
      </c>
      <c r="H3815">
        <v>67.570310000000006</v>
      </c>
      <c r="I3815">
        <v>17.035160000000001</v>
      </c>
      <c r="J3815">
        <v>0.90625</v>
      </c>
      <c r="K3815">
        <v>81.035160000000005</v>
      </c>
      <c r="L3815" s="3">
        <v>44130.416666666664</v>
      </c>
      <c r="M3815">
        <v>17.18</v>
      </c>
      <c r="N3815" t="s">
        <v>28</v>
      </c>
      <c r="P3815">
        <f>(C3815-Key!$B$1)*24</f>
        <v>0.8999999999650754</v>
      </c>
      <c r="Q3815">
        <f>(Key!$B$2-'17.1'!C3815)*24</f>
        <v>2.0500000000465661</v>
      </c>
      <c r="R3815" s="3">
        <f>C3815-(M3815-Key!$B$5)/(24*Key!$B$6)</f>
        <v>44130.650768518513</v>
      </c>
      <c r="S3815">
        <f>M3815-Key!$B$5</f>
        <v>14.92</v>
      </c>
      <c r="T3815" s="2">
        <f t="shared" si="295"/>
        <v>44129.666666666664</v>
      </c>
      <c r="U3815" t="str">
        <f t="shared" si="296"/>
        <v>10-25-2020 16:00</v>
      </c>
      <c r="V3815">
        <f>IFERROR(IF(W3815=Z3815,VLOOKUP($U3815,[1]C8842!$G$2:$M$145,3,FALSE),0),0)</f>
        <v>0</v>
      </c>
      <c r="W3815">
        <f>VLOOKUP(RIGHT($V$1,5),Key!$A$9:$B$14,2,FALSE)</f>
        <v>10.199999999999999</v>
      </c>
      <c r="X3815">
        <f t="shared" si="299"/>
        <v>0</v>
      </c>
      <c r="Y3815">
        <f>VLOOKUP(RIGHT($X$1,5),Key!$A$9:$B$14,2,FALSE)</f>
        <v>3.7</v>
      </c>
      <c r="Z3815">
        <f t="shared" si="297"/>
        <v>10.199999999999999</v>
      </c>
      <c r="AA3815">
        <f t="shared" si="298"/>
        <v>0</v>
      </c>
    </row>
    <row r="3816" spans="1:27" x14ac:dyDescent="0.3">
      <c r="A3816">
        <v>100067</v>
      </c>
      <c r="B3816">
        <v>230922</v>
      </c>
      <c r="C3816" s="3">
        <v>44130.664583333331</v>
      </c>
      <c r="D3816">
        <v>3</v>
      </c>
      <c r="E3816">
        <v>2</v>
      </c>
      <c r="F3816" t="s">
        <v>26</v>
      </c>
      <c r="G3816">
        <v>2</v>
      </c>
      <c r="H3816">
        <v>68.242189999999994</v>
      </c>
      <c r="I3816">
        <v>21.60547</v>
      </c>
      <c r="J3816">
        <v>1.074219</v>
      </c>
      <c r="K3816">
        <v>92.039060000000006</v>
      </c>
      <c r="L3816" s="3">
        <v>44130.416666666664</v>
      </c>
      <c r="M3816">
        <v>17.18</v>
      </c>
      <c r="N3816" t="s">
        <v>28</v>
      </c>
      <c r="P3816">
        <f>(C3816-Key!$B$1)*24</f>
        <v>0.8999999999650754</v>
      </c>
      <c r="Q3816">
        <f>(Key!$B$2-'17.1'!C3816)*24</f>
        <v>2.0500000000465661</v>
      </c>
      <c r="R3816" s="3">
        <f>C3816-(M3816-Key!$B$5)/(24*Key!$B$6)</f>
        <v>44130.650768518513</v>
      </c>
      <c r="S3816">
        <f>M3816-Key!$B$5</f>
        <v>14.92</v>
      </c>
      <c r="T3816" s="2">
        <f t="shared" si="295"/>
        <v>44129.666666666664</v>
      </c>
      <c r="U3816" t="str">
        <f t="shared" si="296"/>
        <v>10-25-2020 16:00</v>
      </c>
      <c r="V3816">
        <f>IFERROR(IF(W3816=Z3816,VLOOKUP($U3816,[1]C8842!$G$2:$M$145,3,FALSE),0),0)</f>
        <v>0</v>
      </c>
      <c r="W3816">
        <f>VLOOKUP(RIGHT($V$1,5),Key!$A$9:$B$14,2,FALSE)</f>
        <v>10.199999999999999</v>
      </c>
      <c r="X3816">
        <f t="shared" si="299"/>
        <v>0</v>
      </c>
      <c r="Y3816">
        <f>VLOOKUP(RIGHT($X$1,5),Key!$A$9:$B$14,2,FALSE)</f>
        <v>3.7</v>
      </c>
      <c r="Z3816">
        <f t="shared" si="297"/>
        <v>10.199999999999999</v>
      </c>
      <c r="AA3816">
        <f t="shared" si="298"/>
        <v>0</v>
      </c>
    </row>
    <row r="3817" spans="1:27" x14ac:dyDescent="0.3">
      <c r="A3817">
        <v>100067</v>
      </c>
      <c r="B3817">
        <v>230922</v>
      </c>
      <c r="C3817" s="3">
        <v>44130.664583333331</v>
      </c>
      <c r="D3817">
        <v>0</v>
      </c>
      <c r="E3817">
        <v>2</v>
      </c>
      <c r="F3817" t="s">
        <v>25</v>
      </c>
      <c r="G3817">
        <v>1</v>
      </c>
      <c r="H3817">
        <v>66.78125</v>
      </c>
      <c r="I3817">
        <v>15.82813</v>
      </c>
      <c r="J3817">
        <v>0.8671875</v>
      </c>
      <c r="K3817">
        <v>46.019530000000003</v>
      </c>
      <c r="L3817" s="3">
        <v>44130.416666666664</v>
      </c>
      <c r="M3817">
        <v>17.18</v>
      </c>
      <c r="N3817" t="s">
        <v>28</v>
      </c>
      <c r="P3817">
        <f>(C3817-Key!$B$1)*24</f>
        <v>0.8999999999650754</v>
      </c>
      <c r="Q3817">
        <f>(Key!$B$2-'17.1'!C3817)*24</f>
        <v>2.0500000000465661</v>
      </c>
      <c r="R3817" s="3">
        <f>C3817-(M3817-Key!$B$5)/(24*Key!$B$6)</f>
        <v>44130.650768518513</v>
      </c>
      <c r="S3817">
        <f>M3817-Key!$B$5</f>
        <v>14.92</v>
      </c>
      <c r="T3817" s="2">
        <f t="shared" si="295"/>
        <v>44129.666666666664</v>
      </c>
      <c r="U3817" t="str">
        <f t="shared" si="296"/>
        <v>10-25-2020 16:00</v>
      </c>
      <c r="V3817">
        <f>IFERROR(IF(W3817=Z3817,VLOOKUP($U3817,[1]C8842!$G$2:$M$145,3,FALSE),0),0)</f>
        <v>0</v>
      </c>
      <c r="W3817">
        <f>VLOOKUP(RIGHT($V$1,5),Key!$A$9:$B$14,2,FALSE)</f>
        <v>10.199999999999999</v>
      </c>
      <c r="X3817">
        <f t="shared" si="299"/>
        <v>0</v>
      </c>
      <c r="Y3817">
        <f>VLOOKUP(RIGHT($X$1,5),Key!$A$9:$B$14,2,FALSE)</f>
        <v>3.7</v>
      </c>
      <c r="Z3817">
        <f t="shared" si="297"/>
        <v>10.199999999999999</v>
      </c>
      <c r="AA3817">
        <f t="shared" si="298"/>
        <v>0</v>
      </c>
    </row>
    <row r="3818" spans="1:27" x14ac:dyDescent="0.3">
      <c r="A3818">
        <v>100067</v>
      </c>
      <c r="B3818">
        <v>230922</v>
      </c>
      <c r="C3818" s="3">
        <v>44130.664583333331</v>
      </c>
      <c r="D3818">
        <v>3</v>
      </c>
      <c r="E3818">
        <v>2</v>
      </c>
      <c r="F3818" t="s">
        <v>26</v>
      </c>
      <c r="G3818">
        <v>2</v>
      </c>
      <c r="H3818">
        <v>66.128910000000005</v>
      </c>
      <c r="I3818">
        <v>20.390630000000002</v>
      </c>
      <c r="J3818">
        <v>1.0625</v>
      </c>
      <c r="K3818">
        <v>94.039060000000006</v>
      </c>
      <c r="L3818" s="3">
        <v>44130.416666666664</v>
      </c>
      <c r="M3818">
        <v>17.18</v>
      </c>
      <c r="N3818" t="s">
        <v>28</v>
      </c>
      <c r="P3818">
        <f>(C3818-Key!$B$1)*24</f>
        <v>0.8999999999650754</v>
      </c>
      <c r="Q3818">
        <f>(Key!$B$2-'17.1'!C3818)*24</f>
        <v>2.0500000000465661</v>
      </c>
      <c r="R3818" s="3">
        <f>C3818-(M3818-Key!$B$5)/(24*Key!$B$6)</f>
        <v>44130.650768518513</v>
      </c>
      <c r="S3818">
        <f>M3818-Key!$B$5</f>
        <v>14.92</v>
      </c>
      <c r="T3818" s="2">
        <f t="shared" si="295"/>
        <v>44129.666666666664</v>
      </c>
      <c r="U3818" t="str">
        <f t="shared" si="296"/>
        <v>10-25-2020 16:00</v>
      </c>
      <c r="V3818">
        <f>IFERROR(IF(W3818=Z3818,VLOOKUP($U3818,[1]C8842!$G$2:$M$145,3,FALSE),0),0)</f>
        <v>0</v>
      </c>
      <c r="W3818">
        <f>VLOOKUP(RIGHT($V$1,5),Key!$A$9:$B$14,2,FALSE)</f>
        <v>10.199999999999999</v>
      </c>
      <c r="X3818">
        <f t="shared" si="299"/>
        <v>0</v>
      </c>
      <c r="Y3818">
        <f>VLOOKUP(RIGHT($X$1,5),Key!$A$9:$B$14,2,FALSE)</f>
        <v>3.7</v>
      </c>
      <c r="Z3818">
        <f t="shared" si="297"/>
        <v>10.199999999999999</v>
      </c>
      <c r="AA3818">
        <f t="shared" si="298"/>
        <v>0</v>
      </c>
    </row>
    <row r="3819" spans="1:27" x14ac:dyDescent="0.3">
      <c r="A3819">
        <v>100067</v>
      </c>
      <c r="B3819">
        <v>230922</v>
      </c>
      <c r="C3819" s="3">
        <v>44130.665277777778</v>
      </c>
      <c r="D3819">
        <v>3</v>
      </c>
      <c r="E3819">
        <v>2</v>
      </c>
      <c r="F3819" t="s">
        <v>26</v>
      </c>
      <c r="G3819">
        <v>4</v>
      </c>
      <c r="H3819">
        <v>59.445309999999999</v>
      </c>
      <c r="I3819">
        <v>77.027339999999995</v>
      </c>
      <c r="J3819">
        <v>3.71875</v>
      </c>
      <c r="K3819">
        <v>94.039060000000006</v>
      </c>
      <c r="L3819" s="3">
        <v>44130.416666666664</v>
      </c>
      <c r="M3819">
        <v>17.18</v>
      </c>
      <c r="N3819" t="s">
        <v>28</v>
      </c>
      <c r="P3819">
        <f>(C3819-Key!$B$1)*24</f>
        <v>0.91666666668606922</v>
      </c>
      <c r="Q3819">
        <f>(Key!$B$2-'17.1'!C3819)*24</f>
        <v>2.0333333333255723</v>
      </c>
      <c r="R3819" s="3">
        <f>C3819-(M3819-Key!$B$5)/(24*Key!$B$6)</f>
        <v>44130.65146296296</v>
      </c>
      <c r="S3819">
        <f>M3819-Key!$B$5</f>
        <v>14.92</v>
      </c>
      <c r="T3819" s="2">
        <f t="shared" si="295"/>
        <v>44129.666666666664</v>
      </c>
      <c r="U3819" t="str">
        <f t="shared" si="296"/>
        <v>10-25-2020 16:00</v>
      </c>
      <c r="V3819">
        <f>IFERROR(IF(W3819=Z3819,VLOOKUP($U3819,[1]C8842!$G$2:$M$145,3,FALSE),0),0)</f>
        <v>0</v>
      </c>
      <c r="W3819">
        <f>VLOOKUP(RIGHT($V$1,5),Key!$A$9:$B$14,2,FALSE)</f>
        <v>10.199999999999999</v>
      </c>
      <c r="X3819">
        <f t="shared" si="299"/>
        <v>0</v>
      </c>
      <c r="Y3819">
        <f>VLOOKUP(RIGHT($X$1,5),Key!$A$9:$B$14,2,FALSE)</f>
        <v>3.7</v>
      </c>
      <c r="Z3819">
        <f t="shared" si="297"/>
        <v>10.199999999999999</v>
      </c>
      <c r="AA3819">
        <f t="shared" si="298"/>
        <v>0</v>
      </c>
    </row>
    <row r="3820" spans="1:27" x14ac:dyDescent="0.3">
      <c r="A3820">
        <v>100067</v>
      </c>
      <c r="B3820">
        <v>230922</v>
      </c>
      <c r="C3820" s="3">
        <v>44130.665277777778</v>
      </c>
      <c r="D3820">
        <v>3</v>
      </c>
      <c r="E3820">
        <v>2</v>
      </c>
      <c r="F3820" t="s">
        <v>26</v>
      </c>
      <c r="G3820">
        <v>2</v>
      </c>
      <c r="H3820">
        <v>61.121090000000002</v>
      </c>
      <c r="I3820">
        <v>20.871089999999999</v>
      </c>
      <c r="J3820">
        <v>1.167969</v>
      </c>
      <c r="K3820">
        <v>92.039060000000006</v>
      </c>
      <c r="L3820" s="3">
        <v>44130.416666666664</v>
      </c>
      <c r="M3820">
        <v>17.18</v>
      </c>
      <c r="N3820" t="s">
        <v>28</v>
      </c>
      <c r="P3820">
        <f>(C3820-Key!$B$1)*24</f>
        <v>0.91666666668606922</v>
      </c>
      <c r="Q3820">
        <f>(Key!$B$2-'17.1'!C3820)*24</f>
        <v>2.0333333333255723</v>
      </c>
      <c r="R3820" s="3">
        <f>C3820-(M3820-Key!$B$5)/(24*Key!$B$6)</f>
        <v>44130.65146296296</v>
      </c>
      <c r="S3820">
        <f>M3820-Key!$B$5</f>
        <v>14.92</v>
      </c>
      <c r="T3820" s="2">
        <f t="shared" si="295"/>
        <v>44129.666666666664</v>
      </c>
      <c r="U3820" t="str">
        <f t="shared" si="296"/>
        <v>10-25-2020 16:00</v>
      </c>
      <c r="V3820">
        <f>IFERROR(IF(W3820=Z3820,VLOOKUP($U3820,[1]C8842!$G$2:$M$145,3,FALSE),0),0)</f>
        <v>0</v>
      </c>
      <c r="W3820">
        <f>VLOOKUP(RIGHT($V$1,5),Key!$A$9:$B$14,2,FALSE)</f>
        <v>10.199999999999999</v>
      </c>
      <c r="X3820">
        <f t="shared" si="299"/>
        <v>0</v>
      </c>
      <c r="Y3820">
        <f>VLOOKUP(RIGHT($X$1,5),Key!$A$9:$B$14,2,FALSE)</f>
        <v>3.7</v>
      </c>
      <c r="Z3820">
        <f t="shared" si="297"/>
        <v>10.199999999999999</v>
      </c>
      <c r="AA3820">
        <f t="shared" si="298"/>
        <v>0</v>
      </c>
    </row>
    <row r="3821" spans="1:27" x14ac:dyDescent="0.3">
      <c r="A3821">
        <v>100067</v>
      </c>
      <c r="B3821">
        <v>230922</v>
      </c>
      <c r="C3821" s="3">
        <v>44130.665277777778</v>
      </c>
      <c r="D3821">
        <v>0</v>
      </c>
      <c r="E3821">
        <v>2</v>
      </c>
      <c r="F3821" t="s">
        <v>25</v>
      </c>
      <c r="G3821">
        <v>1</v>
      </c>
      <c r="H3821">
        <v>61.363280000000003</v>
      </c>
      <c r="I3821">
        <v>16.6875</v>
      </c>
      <c r="J3821">
        <v>0.98046880000000003</v>
      </c>
      <c r="K3821">
        <v>48.019530000000003</v>
      </c>
      <c r="L3821" s="3">
        <v>44130.416666666664</v>
      </c>
      <c r="M3821">
        <v>17.18</v>
      </c>
      <c r="N3821" t="s">
        <v>28</v>
      </c>
      <c r="P3821">
        <f>(C3821-Key!$B$1)*24</f>
        <v>0.91666666668606922</v>
      </c>
      <c r="Q3821">
        <f>(Key!$B$2-'17.1'!C3821)*24</f>
        <v>2.0333333333255723</v>
      </c>
      <c r="R3821" s="3">
        <f>C3821-(M3821-Key!$B$5)/(24*Key!$B$6)</f>
        <v>44130.65146296296</v>
      </c>
      <c r="S3821">
        <f>M3821-Key!$B$5</f>
        <v>14.92</v>
      </c>
      <c r="T3821" s="2">
        <f t="shared" si="295"/>
        <v>44129.666666666664</v>
      </c>
      <c r="U3821" t="str">
        <f t="shared" si="296"/>
        <v>10-25-2020 16:00</v>
      </c>
      <c r="V3821">
        <f>IFERROR(IF(W3821=Z3821,VLOOKUP($U3821,[1]C8842!$G$2:$M$145,3,FALSE),0),0)</f>
        <v>0</v>
      </c>
      <c r="W3821">
        <f>VLOOKUP(RIGHT($V$1,5),Key!$A$9:$B$14,2,FALSE)</f>
        <v>10.199999999999999</v>
      </c>
      <c r="X3821">
        <f t="shared" si="299"/>
        <v>0</v>
      </c>
      <c r="Y3821">
        <f>VLOOKUP(RIGHT($X$1,5),Key!$A$9:$B$14,2,FALSE)</f>
        <v>3.7</v>
      </c>
      <c r="Z3821">
        <f t="shared" si="297"/>
        <v>10.199999999999999</v>
      </c>
      <c r="AA3821">
        <f t="shared" si="298"/>
        <v>0</v>
      </c>
    </row>
    <row r="3822" spans="1:27" x14ac:dyDescent="0.3">
      <c r="A3822">
        <v>100067</v>
      </c>
      <c r="B3822">
        <v>230922</v>
      </c>
      <c r="C3822" s="3">
        <v>44130.665277777778</v>
      </c>
      <c r="D3822">
        <v>3</v>
      </c>
      <c r="E3822">
        <v>2</v>
      </c>
      <c r="F3822" t="s">
        <v>26</v>
      </c>
      <c r="G3822">
        <v>1</v>
      </c>
      <c r="H3822">
        <v>61.710940000000001</v>
      </c>
      <c r="I3822">
        <v>17.039059999999999</v>
      </c>
      <c r="J3822">
        <v>0.9921875</v>
      </c>
      <c r="K3822">
        <v>94.039060000000006</v>
      </c>
      <c r="L3822" s="3">
        <v>44130.416666666664</v>
      </c>
      <c r="M3822">
        <v>17.18</v>
      </c>
      <c r="N3822" t="s">
        <v>28</v>
      </c>
      <c r="P3822">
        <f>(C3822-Key!$B$1)*24</f>
        <v>0.91666666668606922</v>
      </c>
      <c r="Q3822">
        <f>(Key!$B$2-'17.1'!C3822)*24</f>
        <v>2.0333333333255723</v>
      </c>
      <c r="R3822" s="3">
        <f>C3822-(M3822-Key!$B$5)/(24*Key!$B$6)</f>
        <v>44130.65146296296</v>
      </c>
      <c r="S3822">
        <f>M3822-Key!$B$5</f>
        <v>14.92</v>
      </c>
      <c r="T3822" s="2">
        <f t="shared" si="295"/>
        <v>44129.666666666664</v>
      </c>
      <c r="U3822" t="str">
        <f t="shared" si="296"/>
        <v>10-25-2020 16:00</v>
      </c>
      <c r="V3822">
        <f>IFERROR(IF(W3822=Z3822,VLOOKUP($U3822,[1]C8842!$G$2:$M$145,3,FALSE),0),0)</f>
        <v>0</v>
      </c>
      <c r="W3822">
        <f>VLOOKUP(RIGHT($V$1,5),Key!$A$9:$B$14,2,FALSE)</f>
        <v>10.199999999999999</v>
      </c>
      <c r="X3822">
        <f t="shared" si="299"/>
        <v>0</v>
      </c>
      <c r="Y3822">
        <f>VLOOKUP(RIGHT($X$1,5),Key!$A$9:$B$14,2,FALSE)</f>
        <v>3.7</v>
      </c>
      <c r="Z3822">
        <f t="shared" si="297"/>
        <v>10.199999999999999</v>
      </c>
      <c r="AA3822">
        <f t="shared" si="298"/>
        <v>0</v>
      </c>
    </row>
    <row r="3823" spans="1:27" x14ac:dyDescent="0.3">
      <c r="A3823">
        <v>100067</v>
      </c>
      <c r="B3823">
        <v>230922</v>
      </c>
      <c r="C3823" s="3">
        <v>44130.665277777778</v>
      </c>
      <c r="D3823">
        <v>3</v>
      </c>
      <c r="E3823">
        <v>2</v>
      </c>
      <c r="F3823" t="s">
        <v>26</v>
      </c>
      <c r="G3823">
        <v>1</v>
      </c>
      <c r="H3823">
        <v>64.265630000000002</v>
      </c>
      <c r="I3823">
        <v>15.472659999999999</v>
      </c>
      <c r="J3823">
        <v>0.88671880000000003</v>
      </c>
      <c r="K3823">
        <v>94.039060000000006</v>
      </c>
      <c r="L3823" s="3">
        <v>44130.416666666664</v>
      </c>
      <c r="M3823">
        <v>17.18</v>
      </c>
      <c r="N3823" t="s">
        <v>28</v>
      </c>
      <c r="P3823">
        <f>(C3823-Key!$B$1)*24</f>
        <v>0.91666666668606922</v>
      </c>
      <c r="Q3823">
        <f>(Key!$B$2-'17.1'!C3823)*24</f>
        <v>2.0333333333255723</v>
      </c>
      <c r="R3823" s="3">
        <f>C3823-(M3823-Key!$B$5)/(24*Key!$B$6)</f>
        <v>44130.65146296296</v>
      </c>
      <c r="S3823">
        <f>M3823-Key!$B$5</f>
        <v>14.92</v>
      </c>
      <c r="T3823" s="2">
        <f t="shared" si="295"/>
        <v>44129.666666666664</v>
      </c>
      <c r="U3823" t="str">
        <f t="shared" si="296"/>
        <v>10-25-2020 16:00</v>
      </c>
      <c r="V3823">
        <f>IFERROR(IF(W3823=Z3823,VLOOKUP($U3823,[1]C8842!$G$2:$M$145,3,FALSE),0),0)</f>
        <v>0</v>
      </c>
      <c r="W3823">
        <f>VLOOKUP(RIGHT($V$1,5),Key!$A$9:$B$14,2,FALSE)</f>
        <v>10.199999999999999</v>
      </c>
      <c r="X3823">
        <f t="shared" si="299"/>
        <v>0</v>
      </c>
      <c r="Y3823">
        <f>VLOOKUP(RIGHT($X$1,5),Key!$A$9:$B$14,2,FALSE)</f>
        <v>3.7</v>
      </c>
      <c r="Z3823">
        <f t="shared" si="297"/>
        <v>10.199999999999999</v>
      </c>
      <c r="AA3823">
        <f t="shared" si="298"/>
        <v>0</v>
      </c>
    </row>
    <row r="3824" spans="1:27" x14ac:dyDescent="0.3">
      <c r="A3824">
        <v>100067</v>
      </c>
      <c r="B3824">
        <v>230922</v>
      </c>
      <c r="C3824" s="3">
        <v>44130.665277777778</v>
      </c>
      <c r="D3824">
        <v>3</v>
      </c>
      <c r="E3824">
        <v>2</v>
      </c>
      <c r="F3824" t="s">
        <v>26</v>
      </c>
      <c r="G3824">
        <v>4</v>
      </c>
      <c r="H3824">
        <v>66.792969999999997</v>
      </c>
      <c r="I3824">
        <v>68.152339999999995</v>
      </c>
      <c r="J3824">
        <v>2.953125</v>
      </c>
      <c r="K3824">
        <v>94.039060000000006</v>
      </c>
      <c r="L3824" s="3">
        <v>44130.416666666664</v>
      </c>
      <c r="M3824">
        <v>17.18</v>
      </c>
      <c r="N3824" t="s">
        <v>28</v>
      </c>
      <c r="P3824">
        <f>(C3824-Key!$B$1)*24</f>
        <v>0.91666666668606922</v>
      </c>
      <c r="Q3824">
        <f>(Key!$B$2-'17.1'!C3824)*24</f>
        <v>2.0333333333255723</v>
      </c>
      <c r="R3824" s="3">
        <f>C3824-(M3824-Key!$B$5)/(24*Key!$B$6)</f>
        <v>44130.65146296296</v>
      </c>
      <c r="S3824">
        <f>M3824-Key!$B$5</f>
        <v>14.92</v>
      </c>
      <c r="T3824" s="2">
        <f t="shared" si="295"/>
        <v>44129.666666666664</v>
      </c>
      <c r="U3824" t="str">
        <f t="shared" si="296"/>
        <v>10-25-2020 16:00</v>
      </c>
      <c r="V3824">
        <f>IFERROR(IF(W3824=Z3824,VLOOKUP($U3824,[1]C8842!$G$2:$M$145,3,FALSE),0),0)</f>
        <v>0</v>
      </c>
      <c r="W3824">
        <f>VLOOKUP(RIGHT($V$1,5),Key!$A$9:$B$14,2,FALSE)</f>
        <v>10.199999999999999</v>
      </c>
      <c r="X3824">
        <f t="shared" si="299"/>
        <v>0</v>
      </c>
      <c r="Y3824">
        <f>VLOOKUP(RIGHT($X$1,5),Key!$A$9:$B$14,2,FALSE)</f>
        <v>3.7</v>
      </c>
      <c r="Z3824">
        <f t="shared" si="297"/>
        <v>10.199999999999999</v>
      </c>
      <c r="AA3824">
        <f t="shared" si="298"/>
        <v>0</v>
      </c>
    </row>
    <row r="3825" spans="1:27" x14ac:dyDescent="0.3">
      <c r="A3825">
        <v>100067</v>
      </c>
      <c r="B3825">
        <v>230922</v>
      </c>
      <c r="C3825" s="3">
        <v>44130.665277777778</v>
      </c>
      <c r="D3825">
        <v>0</v>
      </c>
      <c r="E3825">
        <v>2</v>
      </c>
      <c r="F3825" t="s">
        <v>25</v>
      </c>
      <c r="G3825">
        <v>1</v>
      </c>
      <c r="H3825">
        <v>64.363280000000003</v>
      </c>
      <c r="I3825">
        <v>14.632809999999999</v>
      </c>
      <c r="J3825">
        <v>0.8515625</v>
      </c>
      <c r="K3825">
        <v>46.019530000000003</v>
      </c>
      <c r="L3825" s="3">
        <v>44130.416666666664</v>
      </c>
      <c r="M3825">
        <v>17.18</v>
      </c>
      <c r="N3825" t="s">
        <v>28</v>
      </c>
      <c r="P3825">
        <f>(C3825-Key!$B$1)*24</f>
        <v>0.91666666668606922</v>
      </c>
      <c r="Q3825">
        <f>(Key!$B$2-'17.1'!C3825)*24</f>
        <v>2.0333333333255723</v>
      </c>
      <c r="R3825" s="3">
        <f>C3825-(M3825-Key!$B$5)/(24*Key!$B$6)</f>
        <v>44130.65146296296</v>
      </c>
      <c r="S3825">
        <f>M3825-Key!$B$5</f>
        <v>14.92</v>
      </c>
      <c r="T3825" s="2">
        <f t="shared" si="295"/>
        <v>44129.666666666664</v>
      </c>
      <c r="U3825" t="str">
        <f t="shared" si="296"/>
        <v>10-25-2020 16:00</v>
      </c>
      <c r="V3825">
        <f>IFERROR(IF(W3825=Z3825,VLOOKUP($U3825,[1]C8842!$G$2:$M$145,3,FALSE),0),0)</f>
        <v>0</v>
      </c>
      <c r="W3825">
        <f>VLOOKUP(RIGHT($V$1,5),Key!$A$9:$B$14,2,FALSE)</f>
        <v>10.199999999999999</v>
      </c>
      <c r="X3825">
        <f t="shared" si="299"/>
        <v>0</v>
      </c>
      <c r="Y3825">
        <f>VLOOKUP(RIGHT($X$1,5),Key!$A$9:$B$14,2,FALSE)</f>
        <v>3.7</v>
      </c>
      <c r="Z3825">
        <f t="shared" si="297"/>
        <v>10.199999999999999</v>
      </c>
      <c r="AA3825">
        <f t="shared" si="298"/>
        <v>0</v>
      </c>
    </row>
    <row r="3826" spans="1:27" x14ac:dyDescent="0.3">
      <c r="A3826">
        <v>100067</v>
      </c>
      <c r="B3826">
        <v>230922</v>
      </c>
      <c r="C3826" s="3">
        <v>44130.665277777778</v>
      </c>
      <c r="D3826">
        <v>3</v>
      </c>
      <c r="E3826">
        <v>2</v>
      </c>
      <c r="F3826" t="s">
        <v>26</v>
      </c>
      <c r="G3826">
        <v>5</v>
      </c>
      <c r="H3826">
        <v>63.320309999999999</v>
      </c>
      <c r="I3826">
        <v>101.92189999999999</v>
      </c>
      <c r="J3826">
        <v>4.5390629999999996</v>
      </c>
      <c r="K3826">
        <v>92.039060000000006</v>
      </c>
      <c r="L3826" s="3">
        <v>44130.416666666664</v>
      </c>
      <c r="M3826">
        <v>17.18</v>
      </c>
      <c r="N3826" t="s">
        <v>28</v>
      </c>
      <c r="P3826">
        <f>(C3826-Key!$B$1)*24</f>
        <v>0.91666666668606922</v>
      </c>
      <c r="Q3826">
        <f>(Key!$B$2-'17.1'!C3826)*24</f>
        <v>2.0333333333255723</v>
      </c>
      <c r="R3826" s="3">
        <f>C3826-(M3826-Key!$B$5)/(24*Key!$B$6)</f>
        <v>44130.65146296296</v>
      </c>
      <c r="S3826">
        <f>M3826-Key!$B$5</f>
        <v>14.92</v>
      </c>
      <c r="T3826" s="2">
        <f t="shared" si="295"/>
        <v>44129.666666666664</v>
      </c>
      <c r="U3826" t="str">
        <f t="shared" si="296"/>
        <v>10-25-2020 16:00</v>
      </c>
      <c r="V3826">
        <f>IFERROR(IF(W3826=Z3826,VLOOKUP($U3826,[1]C8842!$G$2:$M$145,3,FALSE),0),0)</f>
        <v>0</v>
      </c>
      <c r="W3826">
        <f>VLOOKUP(RIGHT($V$1,5),Key!$A$9:$B$14,2,FALSE)</f>
        <v>10.199999999999999</v>
      </c>
      <c r="X3826">
        <f t="shared" si="299"/>
        <v>0</v>
      </c>
      <c r="Y3826">
        <f>VLOOKUP(RIGHT($X$1,5),Key!$A$9:$B$14,2,FALSE)</f>
        <v>3.7</v>
      </c>
      <c r="Z3826">
        <f t="shared" si="297"/>
        <v>10.199999999999999</v>
      </c>
      <c r="AA3826">
        <f t="shared" si="298"/>
        <v>0</v>
      </c>
    </row>
    <row r="3827" spans="1:27" x14ac:dyDescent="0.3">
      <c r="A3827">
        <v>100067</v>
      </c>
      <c r="B3827">
        <v>230922</v>
      </c>
      <c r="C3827" s="3">
        <v>44130.665277777778</v>
      </c>
      <c r="D3827">
        <v>3</v>
      </c>
      <c r="E3827">
        <v>2</v>
      </c>
      <c r="F3827" t="s">
        <v>26</v>
      </c>
      <c r="G3827">
        <v>1</v>
      </c>
      <c r="H3827">
        <v>58.613280000000003</v>
      </c>
      <c r="I3827">
        <v>17.464839999999999</v>
      </c>
      <c r="J3827">
        <v>1.0625</v>
      </c>
      <c r="K3827">
        <v>96.039060000000006</v>
      </c>
      <c r="L3827" s="3">
        <v>44130.416666666664</v>
      </c>
      <c r="M3827">
        <v>17.18</v>
      </c>
      <c r="N3827" t="s">
        <v>28</v>
      </c>
      <c r="P3827">
        <f>(C3827-Key!$B$1)*24</f>
        <v>0.91666666668606922</v>
      </c>
      <c r="Q3827">
        <f>(Key!$B$2-'17.1'!C3827)*24</f>
        <v>2.0333333333255723</v>
      </c>
      <c r="R3827" s="3">
        <f>C3827-(M3827-Key!$B$5)/(24*Key!$B$6)</f>
        <v>44130.65146296296</v>
      </c>
      <c r="S3827">
        <f>M3827-Key!$B$5</f>
        <v>14.92</v>
      </c>
      <c r="T3827" s="2">
        <f t="shared" si="295"/>
        <v>44129.666666666664</v>
      </c>
      <c r="U3827" t="str">
        <f t="shared" si="296"/>
        <v>10-25-2020 16:00</v>
      </c>
      <c r="V3827">
        <f>IFERROR(IF(W3827=Z3827,VLOOKUP($U3827,[1]C8842!$G$2:$M$145,3,FALSE),0),0)</f>
        <v>0</v>
      </c>
      <c r="W3827">
        <f>VLOOKUP(RIGHT($V$1,5),Key!$A$9:$B$14,2,FALSE)</f>
        <v>10.199999999999999</v>
      </c>
      <c r="X3827">
        <f t="shared" si="299"/>
        <v>0</v>
      </c>
      <c r="Y3827">
        <f>VLOOKUP(RIGHT($X$1,5),Key!$A$9:$B$14,2,FALSE)</f>
        <v>3.7</v>
      </c>
      <c r="Z3827">
        <f t="shared" si="297"/>
        <v>10.199999999999999</v>
      </c>
      <c r="AA3827">
        <f t="shared" si="298"/>
        <v>0</v>
      </c>
    </row>
    <row r="3828" spans="1:27" x14ac:dyDescent="0.3">
      <c r="A3828">
        <v>100067</v>
      </c>
      <c r="B3828">
        <v>230922</v>
      </c>
      <c r="C3828" s="3">
        <v>44130.665277777778</v>
      </c>
      <c r="D3828">
        <v>3</v>
      </c>
      <c r="E3828">
        <v>2</v>
      </c>
      <c r="F3828" t="s">
        <v>26</v>
      </c>
      <c r="G3828">
        <v>1</v>
      </c>
      <c r="H3828">
        <v>61</v>
      </c>
      <c r="I3828">
        <v>18.60547</v>
      </c>
      <c r="J3828">
        <v>1.0703130000000001</v>
      </c>
      <c r="K3828">
        <v>92.039060000000006</v>
      </c>
      <c r="L3828" s="3">
        <v>44130.416666666664</v>
      </c>
      <c r="M3828">
        <v>17.18</v>
      </c>
      <c r="N3828" t="s">
        <v>28</v>
      </c>
      <c r="P3828">
        <f>(C3828-Key!$B$1)*24</f>
        <v>0.91666666668606922</v>
      </c>
      <c r="Q3828">
        <f>(Key!$B$2-'17.1'!C3828)*24</f>
        <v>2.0333333333255723</v>
      </c>
      <c r="R3828" s="3">
        <f>C3828-(M3828-Key!$B$5)/(24*Key!$B$6)</f>
        <v>44130.65146296296</v>
      </c>
      <c r="S3828">
        <f>M3828-Key!$B$5</f>
        <v>14.92</v>
      </c>
      <c r="T3828" s="2">
        <f t="shared" si="295"/>
        <v>44129.666666666664</v>
      </c>
      <c r="U3828" t="str">
        <f t="shared" si="296"/>
        <v>10-25-2020 16:00</v>
      </c>
      <c r="V3828">
        <f>IFERROR(IF(W3828=Z3828,VLOOKUP($U3828,[1]C8842!$G$2:$M$145,3,FALSE),0),0)</f>
        <v>0</v>
      </c>
      <c r="W3828">
        <f>VLOOKUP(RIGHT($V$1,5),Key!$A$9:$B$14,2,FALSE)</f>
        <v>10.199999999999999</v>
      </c>
      <c r="X3828">
        <f t="shared" si="299"/>
        <v>0</v>
      </c>
      <c r="Y3828">
        <f>VLOOKUP(RIGHT($X$1,5),Key!$A$9:$B$14,2,FALSE)</f>
        <v>3.7</v>
      </c>
      <c r="Z3828">
        <f t="shared" si="297"/>
        <v>10.199999999999999</v>
      </c>
      <c r="AA3828">
        <f t="shared" si="298"/>
        <v>0</v>
      </c>
    </row>
    <row r="3829" spans="1:27" x14ac:dyDescent="0.3">
      <c r="A3829">
        <v>100067</v>
      </c>
      <c r="B3829">
        <v>230922</v>
      </c>
      <c r="C3829" s="3">
        <v>44130.665277777778</v>
      </c>
      <c r="D3829">
        <v>1</v>
      </c>
      <c r="E3829">
        <v>1</v>
      </c>
      <c r="F3829" t="s">
        <v>25</v>
      </c>
      <c r="G3829">
        <v>1</v>
      </c>
      <c r="H3829">
        <v>64.257810000000006</v>
      </c>
      <c r="I3829">
        <v>14.378909999999999</v>
      </c>
      <c r="J3829">
        <v>0.84375</v>
      </c>
      <c r="K3829">
        <v>58.023440000000001</v>
      </c>
      <c r="L3829" s="3">
        <v>44130.416666666664</v>
      </c>
      <c r="M3829">
        <v>17.18</v>
      </c>
      <c r="N3829" t="s">
        <v>28</v>
      </c>
      <c r="P3829">
        <f>(C3829-Key!$B$1)*24</f>
        <v>0.91666666668606922</v>
      </c>
      <c r="Q3829">
        <f>(Key!$B$2-'17.1'!C3829)*24</f>
        <v>2.0333333333255723</v>
      </c>
      <c r="R3829" s="3">
        <f>C3829-(M3829-Key!$B$5)/(24*Key!$B$6)</f>
        <v>44130.65146296296</v>
      </c>
      <c r="S3829">
        <f>M3829-Key!$B$5</f>
        <v>14.92</v>
      </c>
      <c r="T3829" s="2">
        <f t="shared" si="295"/>
        <v>44129.666666666664</v>
      </c>
      <c r="U3829" t="str">
        <f t="shared" si="296"/>
        <v>10-25-2020 16:00</v>
      </c>
      <c r="V3829">
        <f>IFERROR(IF(W3829=Z3829,VLOOKUP($U3829,[1]C8842!$G$2:$M$145,3,FALSE),0),0)</f>
        <v>0</v>
      </c>
      <c r="W3829">
        <f>VLOOKUP(RIGHT($V$1,5),Key!$A$9:$B$14,2,FALSE)</f>
        <v>10.199999999999999</v>
      </c>
      <c r="X3829">
        <f t="shared" si="299"/>
        <v>0</v>
      </c>
      <c r="Y3829">
        <f>VLOOKUP(RIGHT($X$1,5),Key!$A$9:$B$14,2,FALSE)</f>
        <v>3.7</v>
      </c>
      <c r="Z3829">
        <f t="shared" si="297"/>
        <v>10.199999999999999</v>
      </c>
      <c r="AA3829">
        <f t="shared" si="298"/>
        <v>0</v>
      </c>
    </row>
    <row r="3830" spans="1:27" x14ac:dyDescent="0.3">
      <c r="A3830">
        <v>100067</v>
      </c>
      <c r="B3830">
        <v>230922</v>
      </c>
      <c r="C3830" s="3">
        <v>44130.665972222225</v>
      </c>
      <c r="D3830">
        <v>3</v>
      </c>
      <c r="E3830">
        <v>2</v>
      </c>
      <c r="F3830" t="s">
        <v>26</v>
      </c>
      <c r="G3830">
        <v>1</v>
      </c>
      <c r="H3830">
        <v>67.878910000000005</v>
      </c>
      <c r="I3830">
        <v>19.953130000000002</v>
      </c>
      <c r="J3830">
        <v>1.015625</v>
      </c>
      <c r="K3830">
        <v>94.039060000000006</v>
      </c>
      <c r="L3830" s="3">
        <v>44130.416666666664</v>
      </c>
      <c r="M3830">
        <v>17.18</v>
      </c>
      <c r="N3830" t="s">
        <v>28</v>
      </c>
      <c r="P3830">
        <f>(C3830-Key!$B$1)*24</f>
        <v>0.93333333340706304</v>
      </c>
      <c r="Q3830">
        <f>(Key!$B$2-'17.1'!C3830)*24</f>
        <v>2.0166666666045785</v>
      </c>
      <c r="R3830" s="3">
        <f>C3830-(M3830-Key!$B$5)/(24*Key!$B$6)</f>
        <v>44130.652157407407</v>
      </c>
      <c r="S3830">
        <f>M3830-Key!$B$5</f>
        <v>14.92</v>
      </c>
      <c r="T3830" s="2">
        <f t="shared" si="295"/>
        <v>44129.666666666664</v>
      </c>
      <c r="U3830" t="str">
        <f t="shared" si="296"/>
        <v>10-25-2020 16:00</v>
      </c>
      <c r="V3830">
        <f>IFERROR(IF(W3830=Z3830,VLOOKUP($U3830,[1]C8842!$G$2:$M$145,3,FALSE),0),0)</f>
        <v>0</v>
      </c>
      <c r="W3830">
        <f>VLOOKUP(RIGHT($V$1,5),Key!$A$9:$B$14,2,FALSE)</f>
        <v>10.199999999999999</v>
      </c>
      <c r="X3830">
        <f t="shared" si="299"/>
        <v>0</v>
      </c>
      <c r="Y3830">
        <f>VLOOKUP(RIGHT($X$1,5),Key!$A$9:$B$14,2,FALSE)</f>
        <v>3.7</v>
      </c>
      <c r="Z3830">
        <f t="shared" si="297"/>
        <v>10.199999999999999</v>
      </c>
      <c r="AA3830">
        <f t="shared" si="298"/>
        <v>0</v>
      </c>
    </row>
    <row r="3831" spans="1:27" x14ac:dyDescent="0.3">
      <c r="A3831">
        <v>100067</v>
      </c>
      <c r="B3831">
        <v>230922</v>
      </c>
      <c r="C3831" s="3">
        <v>44130.665972222225</v>
      </c>
      <c r="D3831">
        <v>2</v>
      </c>
      <c r="E3831">
        <v>1</v>
      </c>
      <c r="F3831" t="s">
        <v>26</v>
      </c>
      <c r="G3831">
        <v>1</v>
      </c>
      <c r="H3831">
        <v>67.082030000000003</v>
      </c>
      <c r="I3831">
        <v>19.51953</v>
      </c>
      <c r="J3831">
        <v>1.011719</v>
      </c>
      <c r="K3831">
        <v>81.035160000000005</v>
      </c>
      <c r="L3831" s="3">
        <v>44130.416666666664</v>
      </c>
      <c r="M3831">
        <v>17.18</v>
      </c>
      <c r="N3831" t="s">
        <v>28</v>
      </c>
      <c r="P3831">
        <f>(C3831-Key!$B$1)*24</f>
        <v>0.93333333340706304</v>
      </c>
      <c r="Q3831">
        <f>(Key!$B$2-'17.1'!C3831)*24</f>
        <v>2.0166666666045785</v>
      </c>
      <c r="R3831" s="3">
        <f>C3831-(M3831-Key!$B$5)/(24*Key!$B$6)</f>
        <v>44130.652157407407</v>
      </c>
      <c r="S3831">
        <f>M3831-Key!$B$5</f>
        <v>14.92</v>
      </c>
      <c r="T3831" s="2">
        <f t="shared" si="295"/>
        <v>44129.666666666664</v>
      </c>
      <c r="U3831" t="str">
        <f t="shared" si="296"/>
        <v>10-25-2020 16:00</v>
      </c>
      <c r="V3831">
        <f>IFERROR(IF(W3831=Z3831,VLOOKUP($U3831,[1]C8842!$G$2:$M$145,3,FALSE),0),0)</f>
        <v>0</v>
      </c>
      <c r="W3831">
        <f>VLOOKUP(RIGHT($V$1,5),Key!$A$9:$B$14,2,FALSE)</f>
        <v>10.199999999999999</v>
      </c>
      <c r="X3831">
        <f t="shared" si="299"/>
        <v>0</v>
      </c>
      <c r="Y3831">
        <f>VLOOKUP(RIGHT($X$1,5),Key!$A$9:$B$14,2,FALSE)</f>
        <v>3.7</v>
      </c>
      <c r="Z3831">
        <f t="shared" si="297"/>
        <v>10.199999999999999</v>
      </c>
      <c r="AA3831">
        <f t="shared" si="298"/>
        <v>0</v>
      </c>
    </row>
    <row r="3832" spans="1:27" x14ac:dyDescent="0.3">
      <c r="A3832">
        <v>100067</v>
      </c>
      <c r="B3832">
        <v>230922</v>
      </c>
      <c r="C3832" s="3">
        <v>44130.665972222225</v>
      </c>
      <c r="D3832">
        <v>3</v>
      </c>
      <c r="E3832">
        <v>2</v>
      </c>
      <c r="F3832" t="s">
        <v>26</v>
      </c>
      <c r="G3832">
        <v>2</v>
      </c>
      <c r="H3832">
        <v>70.148439999999994</v>
      </c>
      <c r="I3832">
        <v>22.210940000000001</v>
      </c>
      <c r="J3832">
        <v>1.066406</v>
      </c>
      <c r="K3832">
        <v>94.039060000000006</v>
      </c>
      <c r="L3832" s="3">
        <v>44130.416666666664</v>
      </c>
      <c r="M3832">
        <v>17.18</v>
      </c>
      <c r="N3832" t="s">
        <v>28</v>
      </c>
      <c r="P3832">
        <f>(C3832-Key!$B$1)*24</f>
        <v>0.93333333340706304</v>
      </c>
      <c r="Q3832">
        <f>(Key!$B$2-'17.1'!C3832)*24</f>
        <v>2.0166666666045785</v>
      </c>
      <c r="R3832" s="3">
        <f>C3832-(M3832-Key!$B$5)/(24*Key!$B$6)</f>
        <v>44130.652157407407</v>
      </c>
      <c r="S3832">
        <f>M3832-Key!$B$5</f>
        <v>14.92</v>
      </c>
      <c r="T3832" s="2">
        <f t="shared" si="295"/>
        <v>44129.666666666664</v>
      </c>
      <c r="U3832" t="str">
        <f t="shared" si="296"/>
        <v>10-25-2020 16:00</v>
      </c>
      <c r="V3832">
        <f>IFERROR(IF(W3832=Z3832,VLOOKUP($U3832,[1]C8842!$G$2:$M$145,3,FALSE),0),0)</f>
        <v>0</v>
      </c>
      <c r="W3832">
        <f>VLOOKUP(RIGHT($V$1,5),Key!$A$9:$B$14,2,FALSE)</f>
        <v>10.199999999999999</v>
      </c>
      <c r="X3832">
        <f t="shared" si="299"/>
        <v>0</v>
      </c>
      <c r="Y3832">
        <f>VLOOKUP(RIGHT($X$1,5),Key!$A$9:$B$14,2,FALSE)</f>
        <v>3.7</v>
      </c>
      <c r="Z3832">
        <f t="shared" si="297"/>
        <v>10.199999999999999</v>
      </c>
      <c r="AA3832">
        <f t="shared" si="298"/>
        <v>0</v>
      </c>
    </row>
    <row r="3833" spans="1:27" x14ac:dyDescent="0.3">
      <c r="A3833">
        <v>100067</v>
      </c>
      <c r="B3833">
        <v>230922</v>
      </c>
      <c r="C3833" s="3">
        <v>44130.665972222225</v>
      </c>
      <c r="D3833">
        <v>0</v>
      </c>
      <c r="E3833">
        <v>2</v>
      </c>
      <c r="F3833" t="s">
        <v>25</v>
      </c>
      <c r="G3833">
        <v>1</v>
      </c>
      <c r="H3833">
        <v>62.007809999999999</v>
      </c>
      <c r="I3833">
        <v>15.39453</v>
      </c>
      <c r="J3833">
        <v>0.91796880000000003</v>
      </c>
      <c r="K3833">
        <v>47.019530000000003</v>
      </c>
      <c r="L3833" s="3">
        <v>44130.42083333333</v>
      </c>
      <c r="M3833">
        <v>17.18</v>
      </c>
      <c r="N3833" t="s">
        <v>28</v>
      </c>
      <c r="P3833">
        <f>(C3833-Key!$B$1)*24</f>
        <v>0.93333333340706304</v>
      </c>
      <c r="Q3833">
        <f>(Key!$B$2-'17.1'!C3833)*24</f>
        <v>2.0166666666045785</v>
      </c>
      <c r="R3833" s="3">
        <f>C3833-(M3833-Key!$B$5)/(24*Key!$B$6)</f>
        <v>44130.652157407407</v>
      </c>
      <c r="S3833">
        <f>M3833-Key!$B$5</f>
        <v>14.92</v>
      </c>
      <c r="T3833" s="2">
        <f t="shared" si="295"/>
        <v>44129.666666666664</v>
      </c>
      <c r="U3833" t="str">
        <f t="shared" si="296"/>
        <v>10-25-2020 16:00</v>
      </c>
      <c r="V3833">
        <f>IFERROR(IF(W3833=Z3833,VLOOKUP($U3833,[1]C8842!$G$2:$M$145,3,FALSE),0),0)</f>
        <v>0</v>
      </c>
      <c r="W3833">
        <f>VLOOKUP(RIGHT($V$1,5),Key!$A$9:$B$14,2,FALSE)</f>
        <v>10.199999999999999</v>
      </c>
      <c r="X3833">
        <f t="shared" si="299"/>
        <v>0</v>
      </c>
      <c r="Y3833">
        <f>VLOOKUP(RIGHT($X$1,5),Key!$A$9:$B$14,2,FALSE)</f>
        <v>3.7</v>
      </c>
      <c r="Z3833">
        <f t="shared" si="297"/>
        <v>10.199999999999999</v>
      </c>
      <c r="AA3833">
        <f t="shared" si="298"/>
        <v>0</v>
      </c>
    </row>
    <row r="3834" spans="1:27" x14ac:dyDescent="0.3">
      <c r="A3834">
        <v>100067</v>
      </c>
      <c r="B3834">
        <v>230922</v>
      </c>
      <c r="C3834" s="3">
        <v>44130.665972222225</v>
      </c>
      <c r="D3834">
        <v>2</v>
      </c>
      <c r="E3834">
        <v>1</v>
      </c>
      <c r="F3834" t="s">
        <v>26</v>
      </c>
      <c r="G3834">
        <v>1</v>
      </c>
      <c r="H3834">
        <v>69.433589999999995</v>
      </c>
      <c r="I3834">
        <v>16.726559999999999</v>
      </c>
      <c r="J3834">
        <v>0.8671875</v>
      </c>
      <c r="K3834">
        <v>82.035160000000005</v>
      </c>
      <c r="L3834" s="3">
        <v>44130.42083333333</v>
      </c>
      <c r="M3834">
        <v>17.18</v>
      </c>
      <c r="N3834" t="s">
        <v>28</v>
      </c>
      <c r="P3834">
        <f>(C3834-Key!$B$1)*24</f>
        <v>0.93333333340706304</v>
      </c>
      <c r="Q3834">
        <f>(Key!$B$2-'17.1'!C3834)*24</f>
        <v>2.0166666666045785</v>
      </c>
      <c r="R3834" s="3">
        <f>C3834-(M3834-Key!$B$5)/(24*Key!$B$6)</f>
        <v>44130.652157407407</v>
      </c>
      <c r="S3834">
        <f>M3834-Key!$B$5</f>
        <v>14.92</v>
      </c>
      <c r="T3834" s="2">
        <f t="shared" si="295"/>
        <v>44129.666666666664</v>
      </c>
      <c r="U3834" t="str">
        <f t="shared" si="296"/>
        <v>10-25-2020 16:00</v>
      </c>
      <c r="V3834">
        <f>IFERROR(IF(W3834=Z3834,VLOOKUP($U3834,[1]C8842!$G$2:$M$145,3,FALSE),0),0)</f>
        <v>0</v>
      </c>
      <c r="W3834">
        <f>VLOOKUP(RIGHT($V$1,5),Key!$A$9:$B$14,2,FALSE)</f>
        <v>10.199999999999999</v>
      </c>
      <c r="X3834">
        <f t="shared" si="299"/>
        <v>0</v>
      </c>
      <c r="Y3834">
        <f>VLOOKUP(RIGHT($X$1,5),Key!$A$9:$B$14,2,FALSE)</f>
        <v>3.7</v>
      </c>
      <c r="Z3834">
        <f t="shared" si="297"/>
        <v>10.199999999999999</v>
      </c>
      <c r="AA3834">
        <f t="shared" si="298"/>
        <v>0</v>
      </c>
    </row>
    <row r="3835" spans="1:27" x14ac:dyDescent="0.3">
      <c r="A3835">
        <v>100067</v>
      </c>
      <c r="B3835">
        <v>230922</v>
      </c>
      <c r="C3835" s="3">
        <v>44130.665972222225</v>
      </c>
      <c r="D3835">
        <v>3</v>
      </c>
      <c r="E3835">
        <v>2</v>
      </c>
      <c r="F3835" t="s">
        <v>26</v>
      </c>
      <c r="G3835">
        <v>3</v>
      </c>
      <c r="H3835">
        <v>56.691409999999998</v>
      </c>
      <c r="I3835">
        <v>31.421880000000002</v>
      </c>
      <c r="J3835">
        <v>1.7578130000000001</v>
      </c>
      <c r="K3835">
        <v>94.039060000000006</v>
      </c>
      <c r="L3835" s="3">
        <v>44130.42083333333</v>
      </c>
      <c r="M3835">
        <v>17.18</v>
      </c>
      <c r="N3835" t="s">
        <v>28</v>
      </c>
      <c r="P3835">
        <f>(C3835-Key!$B$1)*24</f>
        <v>0.93333333340706304</v>
      </c>
      <c r="Q3835">
        <f>(Key!$B$2-'17.1'!C3835)*24</f>
        <v>2.0166666666045785</v>
      </c>
      <c r="R3835" s="3">
        <f>C3835-(M3835-Key!$B$5)/(24*Key!$B$6)</f>
        <v>44130.652157407407</v>
      </c>
      <c r="S3835">
        <f>M3835-Key!$B$5</f>
        <v>14.92</v>
      </c>
      <c r="T3835" s="2">
        <f t="shared" si="295"/>
        <v>44129.666666666664</v>
      </c>
      <c r="U3835" t="str">
        <f t="shared" si="296"/>
        <v>10-25-2020 16:00</v>
      </c>
      <c r="V3835">
        <f>IFERROR(IF(W3835=Z3835,VLOOKUP($U3835,[1]C8842!$G$2:$M$145,3,FALSE),0),0)</f>
        <v>0</v>
      </c>
      <c r="W3835">
        <f>VLOOKUP(RIGHT($V$1,5),Key!$A$9:$B$14,2,FALSE)</f>
        <v>10.199999999999999</v>
      </c>
      <c r="X3835">
        <f t="shared" si="299"/>
        <v>0</v>
      </c>
      <c r="Y3835">
        <f>VLOOKUP(RIGHT($X$1,5),Key!$A$9:$B$14,2,FALSE)</f>
        <v>3.7</v>
      </c>
      <c r="Z3835">
        <f t="shared" si="297"/>
        <v>10.199999999999999</v>
      </c>
      <c r="AA3835">
        <f t="shared" si="298"/>
        <v>0</v>
      </c>
    </row>
    <row r="3836" spans="1:27" x14ac:dyDescent="0.3">
      <c r="A3836">
        <v>100067</v>
      </c>
      <c r="B3836">
        <v>230922</v>
      </c>
      <c r="C3836" s="3">
        <v>44130.665972222225</v>
      </c>
      <c r="D3836">
        <v>3</v>
      </c>
      <c r="E3836">
        <v>2</v>
      </c>
      <c r="F3836" t="s">
        <v>26</v>
      </c>
      <c r="G3836">
        <v>2</v>
      </c>
      <c r="H3836">
        <v>63.375</v>
      </c>
      <c r="I3836">
        <v>23.421880000000002</v>
      </c>
      <c r="J3836">
        <v>1.234375</v>
      </c>
      <c r="K3836">
        <v>94.039060000000006</v>
      </c>
      <c r="L3836" s="3">
        <v>44130.42083333333</v>
      </c>
      <c r="M3836">
        <v>17.18</v>
      </c>
      <c r="N3836" t="s">
        <v>28</v>
      </c>
      <c r="P3836">
        <f>(C3836-Key!$B$1)*24</f>
        <v>0.93333333340706304</v>
      </c>
      <c r="Q3836">
        <f>(Key!$B$2-'17.1'!C3836)*24</f>
        <v>2.0166666666045785</v>
      </c>
      <c r="R3836" s="3">
        <f>C3836-(M3836-Key!$B$5)/(24*Key!$B$6)</f>
        <v>44130.652157407407</v>
      </c>
      <c r="S3836">
        <f>M3836-Key!$B$5</f>
        <v>14.92</v>
      </c>
      <c r="T3836" s="2">
        <f t="shared" si="295"/>
        <v>44129.666666666664</v>
      </c>
      <c r="U3836" t="str">
        <f t="shared" si="296"/>
        <v>10-25-2020 16:00</v>
      </c>
      <c r="V3836">
        <f>IFERROR(IF(W3836=Z3836,VLOOKUP($U3836,[1]C8842!$G$2:$M$145,3,FALSE),0),0)</f>
        <v>0</v>
      </c>
      <c r="W3836">
        <f>VLOOKUP(RIGHT($V$1,5),Key!$A$9:$B$14,2,FALSE)</f>
        <v>10.199999999999999</v>
      </c>
      <c r="X3836">
        <f t="shared" si="299"/>
        <v>0</v>
      </c>
      <c r="Y3836">
        <f>VLOOKUP(RIGHT($X$1,5),Key!$A$9:$B$14,2,FALSE)</f>
        <v>3.7</v>
      </c>
      <c r="Z3836">
        <f t="shared" si="297"/>
        <v>10.199999999999999</v>
      </c>
      <c r="AA3836">
        <f t="shared" si="298"/>
        <v>0</v>
      </c>
    </row>
    <row r="3837" spans="1:27" x14ac:dyDescent="0.3">
      <c r="A3837">
        <v>100067</v>
      </c>
      <c r="B3837">
        <v>230922</v>
      </c>
      <c r="C3837" s="3">
        <v>44130.665972222225</v>
      </c>
      <c r="D3837">
        <v>3</v>
      </c>
      <c r="E3837">
        <v>2</v>
      </c>
      <c r="F3837" t="s">
        <v>26</v>
      </c>
      <c r="G3837">
        <v>2</v>
      </c>
      <c r="H3837">
        <v>66.207030000000003</v>
      </c>
      <c r="I3837">
        <v>23.03125</v>
      </c>
      <c r="J3837">
        <v>1.1640630000000001</v>
      </c>
      <c r="K3837">
        <v>94.039060000000006</v>
      </c>
      <c r="L3837" s="3">
        <v>44130.42083333333</v>
      </c>
      <c r="M3837">
        <v>17.18</v>
      </c>
      <c r="N3837" t="s">
        <v>28</v>
      </c>
      <c r="P3837">
        <f>(C3837-Key!$B$1)*24</f>
        <v>0.93333333340706304</v>
      </c>
      <c r="Q3837">
        <f>(Key!$B$2-'17.1'!C3837)*24</f>
        <v>2.0166666666045785</v>
      </c>
      <c r="R3837" s="3">
        <f>C3837-(M3837-Key!$B$5)/(24*Key!$B$6)</f>
        <v>44130.652157407407</v>
      </c>
      <c r="S3837">
        <f>M3837-Key!$B$5</f>
        <v>14.92</v>
      </c>
      <c r="T3837" s="2">
        <f t="shared" si="295"/>
        <v>44129.666666666664</v>
      </c>
      <c r="U3837" t="str">
        <f t="shared" si="296"/>
        <v>10-25-2020 16:00</v>
      </c>
      <c r="V3837">
        <f>IFERROR(IF(W3837=Z3837,VLOOKUP($U3837,[1]C8842!$G$2:$M$145,3,FALSE),0),0)</f>
        <v>0</v>
      </c>
      <c r="W3837">
        <f>VLOOKUP(RIGHT($V$1,5),Key!$A$9:$B$14,2,FALSE)</f>
        <v>10.199999999999999</v>
      </c>
      <c r="X3837">
        <f t="shared" si="299"/>
        <v>0</v>
      </c>
      <c r="Y3837">
        <f>VLOOKUP(RIGHT($X$1,5),Key!$A$9:$B$14,2,FALSE)</f>
        <v>3.7</v>
      </c>
      <c r="Z3837">
        <f t="shared" si="297"/>
        <v>10.199999999999999</v>
      </c>
      <c r="AA3837">
        <f t="shared" si="298"/>
        <v>0</v>
      </c>
    </row>
    <row r="3838" spans="1:27" x14ac:dyDescent="0.3">
      <c r="A3838">
        <v>100067</v>
      </c>
      <c r="B3838">
        <v>230922</v>
      </c>
      <c r="C3838" s="3">
        <v>44130.666666666664</v>
      </c>
      <c r="D3838">
        <v>0</v>
      </c>
      <c r="E3838">
        <v>2</v>
      </c>
      <c r="F3838" t="s">
        <v>25</v>
      </c>
      <c r="G3838">
        <v>1</v>
      </c>
      <c r="H3838">
        <v>66.832030000000003</v>
      </c>
      <c r="I3838">
        <v>14.746090000000001</v>
      </c>
      <c r="J3838">
        <v>0.82421880000000003</v>
      </c>
      <c r="K3838">
        <v>48.019530000000003</v>
      </c>
      <c r="L3838" s="3">
        <v>44130.42083333333</v>
      </c>
      <c r="M3838">
        <v>17.18</v>
      </c>
      <c r="N3838" t="s">
        <v>28</v>
      </c>
      <c r="P3838">
        <f>(C3838-Key!$B$1)*24</f>
        <v>0.94999999995343387</v>
      </c>
      <c r="Q3838">
        <f>(Key!$B$2-'17.1'!C3838)*24</f>
        <v>2.0000000000582077</v>
      </c>
      <c r="R3838" s="3">
        <f>C3838-(M3838-Key!$B$5)/(24*Key!$B$6)</f>
        <v>44130.652851851846</v>
      </c>
      <c r="S3838">
        <f>M3838-Key!$B$5</f>
        <v>14.92</v>
      </c>
      <c r="T3838" s="2">
        <f t="shared" si="295"/>
        <v>44129.666666666664</v>
      </c>
      <c r="U3838" t="str">
        <f t="shared" si="296"/>
        <v>10-25-2020 16:00</v>
      </c>
      <c r="V3838">
        <f>IFERROR(IF(W3838=Z3838,VLOOKUP($U3838,[1]C8842!$G$2:$M$145,3,FALSE),0),0)</f>
        <v>0</v>
      </c>
      <c r="W3838">
        <f>VLOOKUP(RIGHT($V$1,5),Key!$A$9:$B$14,2,FALSE)</f>
        <v>10.199999999999999</v>
      </c>
      <c r="X3838">
        <f t="shared" si="299"/>
        <v>0</v>
      </c>
      <c r="Y3838">
        <f>VLOOKUP(RIGHT($X$1,5),Key!$A$9:$B$14,2,FALSE)</f>
        <v>3.7</v>
      </c>
      <c r="Z3838">
        <f t="shared" si="297"/>
        <v>10.199999999999999</v>
      </c>
      <c r="AA3838">
        <f t="shared" si="298"/>
        <v>0</v>
      </c>
    </row>
    <row r="3839" spans="1:27" x14ac:dyDescent="0.3">
      <c r="A3839">
        <v>100067</v>
      </c>
      <c r="B3839">
        <v>230922</v>
      </c>
      <c r="C3839" s="3">
        <v>44130.666666666664</v>
      </c>
      <c r="D3839">
        <v>0</v>
      </c>
      <c r="E3839">
        <v>2</v>
      </c>
      <c r="F3839" t="s">
        <v>25</v>
      </c>
      <c r="G3839">
        <v>1</v>
      </c>
      <c r="H3839">
        <v>57.535159999999998</v>
      </c>
      <c r="I3839">
        <v>17.70703</v>
      </c>
      <c r="J3839">
        <v>1.09375</v>
      </c>
      <c r="K3839">
        <v>46.019530000000003</v>
      </c>
      <c r="L3839" s="3">
        <v>44130.42083333333</v>
      </c>
      <c r="M3839">
        <v>17.18</v>
      </c>
      <c r="N3839" t="s">
        <v>28</v>
      </c>
      <c r="P3839">
        <f>(C3839-Key!$B$1)*24</f>
        <v>0.94999999995343387</v>
      </c>
      <c r="Q3839">
        <f>(Key!$B$2-'17.1'!C3839)*24</f>
        <v>2.0000000000582077</v>
      </c>
      <c r="R3839" s="3">
        <f>C3839-(M3839-Key!$B$5)/(24*Key!$B$6)</f>
        <v>44130.652851851846</v>
      </c>
      <c r="S3839">
        <f>M3839-Key!$B$5</f>
        <v>14.92</v>
      </c>
      <c r="T3839" s="2">
        <f t="shared" si="295"/>
        <v>44129.666666666664</v>
      </c>
      <c r="U3839" t="str">
        <f t="shared" si="296"/>
        <v>10-25-2020 16:00</v>
      </c>
      <c r="V3839">
        <f>IFERROR(IF(W3839=Z3839,VLOOKUP($U3839,[1]C8842!$G$2:$M$145,3,FALSE),0),0)</f>
        <v>0</v>
      </c>
      <c r="W3839">
        <f>VLOOKUP(RIGHT($V$1,5),Key!$A$9:$B$14,2,FALSE)</f>
        <v>10.199999999999999</v>
      </c>
      <c r="X3839">
        <f t="shared" si="299"/>
        <v>0</v>
      </c>
      <c r="Y3839">
        <f>VLOOKUP(RIGHT($X$1,5),Key!$A$9:$B$14,2,FALSE)</f>
        <v>3.7</v>
      </c>
      <c r="Z3839">
        <f t="shared" si="297"/>
        <v>10.199999999999999</v>
      </c>
      <c r="AA3839">
        <f t="shared" si="298"/>
        <v>0</v>
      </c>
    </row>
    <row r="3840" spans="1:27" x14ac:dyDescent="0.3">
      <c r="A3840">
        <v>100067</v>
      </c>
      <c r="B3840">
        <v>230922</v>
      </c>
      <c r="C3840" s="3">
        <v>44130.666666666664</v>
      </c>
      <c r="D3840">
        <v>2</v>
      </c>
      <c r="E3840">
        <v>1</v>
      </c>
      <c r="F3840" t="s">
        <v>26</v>
      </c>
      <c r="G3840">
        <v>1</v>
      </c>
      <c r="H3840">
        <v>69.339839999999995</v>
      </c>
      <c r="I3840">
        <v>17.26953</v>
      </c>
      <c r="J3840">
        <v>0.890625</v>
      </c>
      <c r="K3840">
        <v>82.035160000000005</v>
      </c>
      <c r="L3840" s="3">
        <v>44130.42083333333</v>
      </c>
      <c r="M3840">
        <v>17.18</v>
      </c>
      <c r="N3840" t="s">
        <v>28</v>
      </c>
      <c r="P3840">
        <f>(C3840-Key!$B$1)*24</f>
        <v>0.94999999995343387</v>
      </c>
      <c r="Q3840">
        <f>(Key!$B$2-'17.1'!C3840)*24</f>
        <v>2.0000000000582077</v>
      </c>
      <c r="R3840" s="3">
        <f>C3840-(M3840-Key!$B$5)/(24*Key!$B$6)</f>
        <v>44130.652851851846</v>
      </c>
      <c r="S3840">
        <f>M3840-Key!$B$5</f>
        <v>14.92</v>
      </c>
      <c r="T3840" s="2">
        <f t="shared" si="295"/>
        <v>44129.666666666664</v>
      </c>
      <c r="U3840" t="str">
        <f t="shared" si="296"/>
        <v>10-25-2020 16:00</v>
      </c>
      <c r="V3840">
        <f>IFERROR(IF(W3840=Z3840,VLOOKUP($U3840,[1]C8842!$G$2:$M$145,3,FALSE),0),0)</f>
        <v>0</v>
      </c>
      <c r="W3840">
        <f>VLOOKUP(RIGHT($V$1,5),Key!$A$9:$B$14,2,FALSE)</f>
        <v>10.199999999999999</v>
      </c>
      <c r="X3840">
        <f t="shared" si="299"/>
        <v>0</v>
      </c>
      <c r="Y3840">
        <f>VLOOKUP(RIGHT($X$1,5),Key!$A$9:$B$14,2,FALSE)</f>
        <v>3.7</v>
      </c>
      <c r="Z3840">
        <f t="shared" si="297"/>
        <v>10.199999999999999</v>
      </c>
      <c r="AA3840">
        <f t="shared" si="298"/>
        <v>0</v>
      </c>
    </row>
    <row r="3841" spans="1:27" x14ac:dyDescent="0.3">
      <c r="A3841">
        <v>100067</v>
      </c>
      <c r="B3841">
        <v>230922</v>
      </c>
      <c r="C3841" s="3">
        <v>44130.666666666664</v>
      </c>
      <c r="D3841">
        <v>3</v>
      </c>
      <c r="E3841">
        <v>2</v>
      </c>
      <c r="F3841" t="s">
        <v>26</v>
      </c>
      <c r="G3841">
        <v>4</v>
      </c>
      <c r="H3841">
        <v>64.25</v>
      </c>
      <c r="I3841">
        <v>50.964840000000002</v>
      </c>
      <c r="J3841">
        <v>2.359375</v>
      </c>
      <c r="K3841">
        <v>93.039060000000006</v>
      </c>
      <c r="L3841" s="3">
        <v>44130.42083333333</v>
      </c>
      <c r="M3841">
        <v>17.18</v>
      </c>
      <c r="N3841" t="s">
        <v>28</v>
      </c>
      <c r="P3841">
        <f>(C3841-Key!$B$1)*24</f>
        <v>0.94999999995343387</v>
      </c>
      <c r="Q3841">
        <f>(Key!$B$2-'17.1'!C3841)*24</f>
        <v>2.0000000000582077</v>
      </c>
      <c r="R3841" s="3">
        <f>C3841-(M3841-Key!$B$5)/(24*Key!$B$6)</f>
        <v>44130.652851851846</v>
      </c>
      <c r="S3841">
        <f>M3841-Key!$B$5</f>
        <v>14.92</v>
      </c>
      <c r="T3841" s="2">
        <f t="shared" si="295"/>
        <v>44129.666666666664</v>
      </c>
      <c r="U3841" t="str">
        <f t="shared" si="296"/>
        <v>10-25-2020 16:00</v>
      </c>
      <c r="V3841">
        <f>IFERROR(IF(W3841=Z3841,VLOOKUP($U3841,[1]C8842!$G$2:$M$145,3,FALSE),0),0)</f>
        <v>0</v>
      </c>
      <c r="W3841">
        <f>VLOOKUP(RIGHT($V$1,5),Key!$A$9:$B$14,2,FALSE)</f>
        <v>10.199999999999999</v>
      </c>
      <c r="X3841">
        <f t="shared" si="299"/>
        <v>0</v>
      </c>
      <c r="Y3841">
        <f>VLOOKUP(RIGHT($X$1,5),Key!$A$9:$B$14,2,FALSE)</f>
        <v>3.7</v>
      </c>
      <c r="Z3841">
        <f t="shared" si="297"/>
        <v>10.199999999999999</v>
      </c>
      <c r="AA3841">
        <f t="shared" si="298"/>
        <v>0</v>
      </c>
    </row>
    <row r="3842" spans="1:27" x14ac:dyDescent="0.3">
      <c r="A3842">
        <v>100067</v>
      </c>
      <c r="B3842">
        <v>230922</v>
      </c>
      <c r="C3842" s="3">
        <v>44130.666666666664</v>
      </c>
      <c r="D3842">
        <v>0</v>
      </c>
      <c r="E3842">
        <v>2</v>
      </c>
      <c r="F3842" t="s">
        <v>25</v>
      </c>
      <c r="G3842">
        <v>4</v>
      </c>
      <c r="H3842">
        <v>61.890630000000002</v>
      </c>
      <c r="I3842">
        <v>54.984380000000002</v>
      </c>
      <c r="J3842">
        <v>2.6210939999999998</v>
      </c>
      <c r="K3842">
        <v>45.019530000000003</v>
      </c>
      <c r="L3842" s="3">
        <v>44130.42083333333</v>
      </c>
      <c r="M3842">
        <v>17.18</v>
      </c>
      <c r="N3842" t="s">
        <v>28</v>
      </c>
      <c r="P3842">
        <f>(C3842-Key!$B$1)*24</f>
        <v>0.94999999995343387</v>
      </c>
      <c r="Q3842">
        <f>(Key!$B$2-'17.1'!C3842)*24</f>
        <v>2.0000000000582077</v>
      </c>
      <c r="R3842" s="3">
        <f>C3842-(M3842-Key!$B$5)/(24*Key!$B$6)</f>
        <v>44130.652851851846</v>
      </c>
      <c r="S3842">
        <f>M3842-Key!$B$5</f>
        <v>14.92</v>
      </c>
      <c r="T3842" s="2">
        <f t="shared" si="295"/>
        <v>44129.666666666664</v>
      </c>
      <c r="U3842" t="str">
        <f t="shared" si="296"/>
        <v>10-25-2020 16:00</v>
      </c>
      <c r="V3842">
        <f>IFERROR(IF(W3842=Z3842,VLOOKUP($U3842,[1]C8842!$G$2:$M$145,3,FALSE),0),0)</f>
        <v>0</v>
      </c>
      <c r="W3842">
        <f>VLOOKUP(RIGHT($V$1,5),Key!$A$9:$B$14,2,FALSE)</f>
        <v>10.199999999999999</v>
      </c>
      <c r="X3842">
        <f t="shared" si="299"/>
        <v>0</v>
      </c>
      <c r="Y3842">
        <f>VLOOKUP(RIGHT($X$1,5),Key!$A$9:$B$14,2,FALSE)</f>
        <v>3.7</v>
      </c>
      <c r="Z3842">
        <f t="shared" si="297"/>
        <v>10.199999999999999</v>
      </c>
      <c r="AA3842">
        <f t="shared" si="298"/>
        <v>0</v>
      </c>
    </row>
    <row r="3843" spans="1:27" x14ac:dyDescent="0.3">
      <c r="A3843">
        <v>100067</v>
      </c>
      <c r="B3843">
        <v>230922</v>
      </c>
      <c r="C3843" s="3">
        <v>44130.666666666664</v>
      </c>
      <c r="D3843">
        <v>1</v>
      </c>
      <c r="E3843">
        <v>1</v>
      </c>
      <c r="F3843" t="s">
        <v>25</v>
      </c>
      <c r="G3843">
        <v>2</v>
      </c>
      <c r="H3843">
        <v>60.082030000000003</v>
      </c>
      <c r="I3843">
        <v>27.414059999999999</v>
      </c>
      <c r="J3843">
        <v>1.480469</v>
      </c>
      <c r="K3843">
        <v>56.023440000000001</v>
      </c>
      <c r="L3843" s="3">
        <v>44130.42083333333</v>
      </c>
      <c r="M3843">
        <v>17.18</v>
      </c>
      <c r="N3843" t="s">
        <v>28</v>
      </c>
      <c r="P3843">
        <f>(C3843-Key!$B$1)*24</f>
        <v>0.94999999995343387</v>
      </c>
      <c r="Q3843">
        <f>(Key!$B$2-'17.1'!C3843)*24</f>
        <v>2.0000000000582077</v>
      </c>
      <c r="R3843" s="3">
        <f>C3843-(M3843-Key!$B$5)/(24*Key!$B$6)</f>
        <v>44130.652851851846</v>
      </c>
      <c r="S3843">
        <f>M3843-Key!$B$5</f>
        <v>14.92</v>
      </c>
      <c r="T3843" s="2">
        <f t="shared" ref="T3843:T3906" si="300">ROUND(C3843*24*60/10,0)/(24*6)-1</f>
        <v>44129.666666666664</v>
      </c>
      <c r="U3843" t="str">
        <f t="shared" ref="U3843:U3906" si="301">TEXT(T3843,"mm-dd-yyyy hh:mm")</f>
        <v>10-25-2020 16:00</v>
      </c>
      <c r="V3843">
        <f>IFERROR(IF(W3843=Z3843,VLOOKUP($U3843,[1]C8842!$G$2:$M$145,3,FALSE),0),0)</f>
        <v>0</v>
      </c>
      <c r="W3843">
        <f>VLOOKUP(RIGHT($V$1,5),Key!$A$9:$B$14,2,FALSE)</f>
        <v>10.199999999999999</v>
      </c>
      <c r="X3843">
        <f t="shared" si="299"/>
        <v>0</v>
      </c>
      <c r="Y3843">
        <f>VLOOKUP(RIGHT($X$1,5),Key!$A$9:$B$14,2,FALSE)</f>
        <v>3.7</v>
      </c>
      <c r="Z3843">
        <f t="shared" ref="Z3843:Z3906" si="302">M3843-MIN(ABS(Y3843-M3843),ABS(W3843-M3843))</f>
        <v>10.199999999999999</v>
      </c>
      <c r="AA3843">
        <f t="shared" ref="AA3843:AA3906" si="303">SUM(V3843,X3843)</f>
        <v>0</v>
      </c>
    </row>
    <row r="3844" spans="1:27" x14ac:dyDescent="0.3">
      <c r="A3844">
        <v>100067</v>
      </c>
      <c r="B3844">
        <v>230922</v>
      </c>
      <c r="C3844" s="3">
        <v>44130.666666666664</v>
      </c>
      <c r="D3844">
        <v>2</v>
      </c>
      <c r="E3844">
        <v>1</v>
      </c>
      <c r="F3844" t="s">
        <v>26</v>
      </c>
      <c r="G3844">
        <v>2</v>
      </c>
      <c r="H3844">
        <v>73.328130000000002</v>
      </c>
      <c r="I3844">
        <v>21.628910000000001</v>
      </c>
      <c r="J3844">
        <v>1</v>
      </c>
      <c r="K3844">
        <v>82.035160000000005</v>
      </c>
      <c r="L3844" s="3">
        <v>44130.42083333333</v>
      </c>
      <c r="M3844">
        <v>17.18</v>
      </c>
      <c r="N3844" t="s">
        <v>28</v>
      </c>
      <c r="P3844">
        <f>(C3844-Key!$B$1)*24</f>
        <v>0.94999999995343387</v>
      </c>
      <c r="Q3844">
        <f>(Key!$B$2-'17.1'!C3844)*24</f>
        <v>2.0000000000582077</v>
      </c>
      <c r="R3844" s="3">
        <f>C3844-(M3844-Key!$B$5)/(24*Key!$B$6)</f>
        <v>44130.652851851846</v>
      </c>
      <c r="S3844">
        <f>M3844-Key!$B$5</f>
        <v>14.92</v>
      </c>
      <c r="T3844" s="2">
        <f t="shared" si="300"/>
        <v>44129.666666666664</v>
      </c>
      <c r="U3844" t="str">
        <f t="shared" si="301"/>
        <v>10-25-2020 16:00</v>
      </c>
      <c r="V3844">
        <f>IFERROR(IF(W3844=Z3844,VLOOKUP($U3844,[1]C8842!$G$2:$M$145,3,FALSE),0),0)</f>
        <v>0</v>
      </c>
      <c r="W3844">
        <f>VLOOKUP(RIGHT($V$1,5),Key!$A$9:$B$14,2,FALSE)</f>
        <v>10.199999999999999</v>
      </c>
      <c r="X3844">
        <f t="shared" ref="X3844:X3907" si="304">$X$2</f>
        <v>0</v>
      </c>
      <c r="Y3844">
        <f>VLOOKUP(RIGHT($X$1,5),Key!$A$9:$B$14,2,FALSE)</f>
        <v>3.7</v>
      </c>
      <c r="Z3844">
        <f t="shared" si="302"/>
        <v>10.199999999999999</v>
      </c>
      <c r="AA3844">
        <f t="shared" si="303"/>
        <v>0</v>
      </c>
    </row>
    <row r="3845" spans="1:27" x14ac:dyDescent="0.3">
      <c r="A3845">
        <v>100067</v>
      </c>
      <c r="B3845">
        <v>230922</v>
      </c>
      <c r="C3845" s="3">
        <v>44130.666666666664</v>
      </c>
      <c r="D3845">
        <v>3</v>
      </c>
      <c r="E3845">
        <v>2</v>
      </c>
      <c r="F3845" t="s">
        <v>26</v>
      </c>
      <c r="G3845">
        <v>1</v>
      </c>
      <c r="H3845">
        <v>61.625</v>
      </c>
      <c r="I3845">
        <v>15.160159999999999</v>
      </c>
      <c r="J3845">
        <v>0.9140625</v>
      </c>
      <c r="K3845">
        <v>95.039060000000006</v>
      </c>
      <c r="L3845" s="3">
        <v>44130.42083333333</v>
      </c>
      <c r="M3845">
        <v>17.18</v>
      </c>
      <c r="N3845" t="s">
        <v>28</v>
      </c>
      <c r="P3845">
        <f>(C3845-Key!$B$1)*24</f>
        <v>0.94999999995343387</v>
      </c>
      <c r="Q3845">
        <f>(Key!$B$2-'17.1'!C3845)*24</f>
        <v>2.0000000000582077</v>
      </c>
      <c r="R3845" s="3">
        <f>C3845-(M3845-Key!$B$5)/(24*Key!$B$6)</f>
        <v>44130.652851851846</v>
      </c>
      <c r="S3845">
        <f>M3845-Key!$B$5</f>
        <v>14.92</v>
      </c>
      <c r="T3845" s="2">
        <f t="shared" si="300"/>
        <v>44129.666666666664</v>
      </c>
      <c r="U3845" t="str">
        <f t="shared" si="301"/>
        <v>10-25-2020 16:00</v>
      </c>
      <c r="V3845">
        <f>IFERROR(IF(W3845=Z3845,VLOOKUP($U3845,[1]C8842!$G$2:$M$145,3,FALSE),0),0)</f>
        <v>0</v>
      </c>
      <c r="W3845">
        <f>VLOOKUP(RIGHT($V$1,5),Key!$A$9:$B$14,2,FALSE)</f>
        <v>10.199999999999999</v>
      </c>
      <c r="X3845">
        <f t="shared" si="304"/>
        <v>0</v>
      </c>
      <c r="Y3845">
        <f>VLOOKUP(RIGHT($X$1,5),Key!$A$9:$B$14,2,FALSE)</f>
        <v>3.7</v>
      </c>
      <c r="Z3845">
        <f t="shared" si="302"/>
        <v>10.199999999999999</v>
      </c>
      <c r="AA3845">
        <f t="shared" si="303"/>
        <v>0</v>
      </c>
    </row>
    <row r="3846" spans="1:27" x14ac:dyDescent="0.3">
      <c r="A3846">
        <v>100067</v>
      </c>
      <c r="B3846">
        <v>230922</v>
      </c>
      <c r="C3846" s="3">
        <v>44130.666666666664</v>
      </c>
      <c r="D3846">
        <v>0</v>
      </c>
      <c r="E3846">
        <v>2</v>
      </c>
      <c r="F3846" t="s">
        <v>25</v>
      </c>
      <c r="G3846">
        <v>4</v>
      </c>
      <c r="H3846">
        <v>59.085940000000001</v>
      </c>
      <c r="I3846">
        <v>75.222660000000005</v>
      </c>
      <c r="J3846">
        <v>3.6601560000000002</v>
      </c>
      <c r="K3846">
        <v>46.019530000000003</v>
      </c>
      <c r="L3846" s="3">
        <v>44130.42083333333</v>
      </c>
      <c r="M3846">
        <v>17.18</v>
      </c>
      <c r="N3846" t="s">
        <v>28</v>
      </c>
      <c r="P3846">
        <f>(C3846-Key!$B$1)*24</f>
        <v>0.94999999995343387</v>
      </c>
      <c r="Q3846">
        <f>(Key!$B$2-'17.1'!C3846)*24</f>
        <v>2.0000000000582077</v>
      </c>
      <c r="R3846" s="3">
        <f>C3846-(M3846-Key!$B$5)/(24*Key!$B$6)</f>
        <v>44130.652851851846</v>
      </c>
      <c r="S3846">
        <f>M3846-Key!$B$5</f>
        <v>14.92</v>
      </c>
      <c r="T3846" s="2">
        <f t="shared" si="300"/>
        <v>44129.666666666664</v>
      </c>
      <c r="U3846" t="str">
        <f t="shared" si="301"/>
        <v>10-25-2020 16:00</v>
      </c>
      <c r="V3846">
        <f>IFERROR(IF(W3846=Z3846,VLOOKUP($U3846,[1]C8842!$G$2:$M$145,3,FALSE),0),0)</f>
        <v>0</v>
      </c>
      <c r="W3846">
        <f>VLOOKUP(RIGHT($V$1,5),Key!$A$9:$B$14,2,FALSE)</f>
        <v>10.199999999999999</v>
      </c>
      <c r="X3846">
        <f t="shared" si="304"/>
        <v>0</v>
      </c>
      <c r="Y3846">
        <f>VLOOKUP(RIGHT($X$1,5),Key!$A$9:$B$14,2,FALSE)</f>
        <v>3.7</v>
      </c>
      <c r="Z3846">
        <f t="shared" si="302"/>
        <v>10.199999999999999</v>
      </c>
      <c r="AA3846">
        <f t="shared" si="303"/>
        <v>0</v>
      </c>
    </row>
    <row r="3847" spans="1:27" x14ac:dyDescent="0.3">
      <c r="A3847">
        <v>100067</v>
      </c>
      <c r="B3847">
        <v>230922</v>
      </c>
      <c r="C3847" s="3">
        <v>44130.666666666664</v>
      </c>
      <c r="D3847">
        <v>3</v>
      </c>
      <c r="E3847">
        <v>2</v>
      </c>
      <c r="F3847" t="s">
        <v>26</v>
      </c>
      <c r="G3847">
        <v>1</v>
      </c>
      <c r="H3847">
        <v>65.71875</v>
      </c>
      <c r="I3847">
        <v>16.40625</v>
      </c>
      <c r="J3847">
        <v>0.90625</v>
      </c>
      <c r="K3847">
        <v>95.039060000000006</v>
      </c>
      <c r="L3847" s="3">
        <v>44130.42083333333</v>
      </c>
      <c r="M3847">
        <v>17.18</v>
      </c>
      <c r="N3847" t="s">
        <v>28</v>
      </c>
      <c r="P3847">
        <f>(C3847-Key!$B$1)*24</f>
        <v>0.94999999995343387</v>
      </c>
      <c r="Q3847">
        <f>(Key!$B$2-'17.1'!C3847)*24</f>
        <v>2.0000000000582077</v>
      </c>
      <c r="R3847" s="3">
        <f>C3847-(M3847-Key!$B$5)/(24*Key!$B$6)</f>
        <v>44130.652851851846</v>
      </c>
      <c r="S3847">
        <f>M3847-Key!$B$5</f>
        <v>14.92</v>
      </c>
      <c r="T3847" s="2">
        <f t="shared" si="300"/>
        <v>44129.666666666664</v>
      </c>
      <c r="U3847" t="str">
        <f t="shared" si="301"/>
        <v>10-25-2020 16:00</v>
      </c>
      <c r="V3847">
        <f>IFERROR(IF(W3847=Z3847,VLOOKUP($U3847,[1]C8842!$G$2:$M$145,3,FALSE),0),0)</f>
        <v>0</v>
      </c>
      <c r="W3847">
        <f>VLOOKUP(RIGHT($V$1,5),Key!$A$9:$B$14,2,FALSE)</f>
        <v>10.199999999999999</v>
      </c>
      <c r="X3847">
        <f t="shared" si="304"/>
        <v>0</v>
      </c>
      <c r="Y3847">
        <f>VLOOKUP(RIGHT($X$1,5),Key!$A$9:$B$14,2,FALSE)</f>
        <v>3.7</v>
      </c>
      <c r="Z3847">
        <f t="shared" si="302"/>
        <v>10.199999999999999</v>
      </c>
      <c r="AA3847">
        <f t="shared" si="303"/>
        <v>0</v>
      </c>
    </row>
    <row r="3848" spans="1:27" x14ac:dyDescent="0.3">
      <c r="A3848">
        <v>100067</v>
      </c>
      <c r="B3848">
        <v>230922</v>
      </c>
      <c r="C3848" s="3">
        <v>44130.666666666664</v>
      </c>
      <c r="D3848">
        <v>2</v>
      </c>
      <c r="E3848">
        <v>1</v>
      </c>
      <c r="F3848" t="s">
        <v>26</v>
      </c>
      <c r="G3848">
        <v>2</v>
      </c>
      <c r="H3848">
        <v>67.109380000000002</v>
      </c>
      <c r="I3848">
        <v>20.44922</v>
      </c>
      <c r="J3848">
        <v>1.046875</v>
      </c>
      <c r="K3848">
        <v>81.035160000000005</v>
      </c>
      <c r="L3848" s="3">
        <v>44130.42083333333</v>
      </c>
      <c r="M3848">
        <v>17.18</v>
      </c>
      <c r="N3848" t="s">
        <v>28</v>
      </c>
      <c r="P3848">
        <f>(C3848-Key!$B$1)*24</f>
        <v>0.94999999995343387</v>
      </c>
      <c r="Q3848">
        <f>(Key!$B$2-'17.1'!C3848)*24</f>
        <v>2.0000000000582077</v>
      </c>
      <c r="R3848" s="3">
        <f>C3848-(M3848-Key!$B$5)/(24*Key!$B$6)</f>
        <v>44130.652851851846</v>
      </c>
      <c r="S3848">
        <f>M3848-Key!$B$5</f>
        <v>14.92</v>
      </c>
      <c r="T3848" s="2">
        <f t="shared" si="300"/>
        <v>44129.666666666664</v>
      </c>
      <c r="U3848" t="str">
        <f t="shared" si="301"/>
        <v>10-25-2020 16:00</v>
      </c>
      <c r="V3848">
        <f>IFERROR(IF(W3848=Z3848,VLOOKUP($U3848,[1]C8842!$G$2:$M$145,3,FALSE),0),0)</f>
        <v>0</v>
      </c>
      <c r="W3848">
        <f>VLOOKUP(RIGHT($V$1,5),Key!$A$9:$B$14,2,FALSE)</f>
        <v>10.199999999999999</v>
      </c>
      <c r="X3848">
        <f t="shared" si="304"/>
        <v>0</v>
      </c>
      <c r="Y3848">
        <f>VLOOKUP(RIGHT($X$1,5),Key!$A$9:$B$14,2,FALSE)</f>
        <v>3.7</v>
      </c>
      <c r="Z3848">
        <f t="shared" si="302"/>
        <v>10.199999999999999</v>
      </c>
      <c r="AA3848">
        <f t="shared" si="303"/>
        <v>0</v>
      </c>
    </row>
    <row r="3849" spans="1:27" x14ac:dyDescent="0.3">
      <c r="A3849">
        <v>100067</v>
      </c>
      <c r="B3849">
        <v>230922</v>
      </c>
      <c r="C3849" s="3">
        <v>44130.666666666664</v>
      </c>
      <c r="D3849">
        <v>0</v>
      </c>
      <c r="E3849">
        <v>2</v>
      </c>
      <c r="F3849" t="s">
        <v>25</v>
      </c>
      <c r="G3849">
        <v>1</v>
      </c>
      <c r="H3849">
        <v>67.179689999999994</v>
      </c>
      <c r="I3849">
        <v>15.179690000000001</v>
      </c>
      <c r="J3849">
        <v>0.8359375</v>
      </c>
      <c r="K3849">
        <v>46.019530000000003</v>
      </c>
      <c r="L3849" s="3">
        <v>44130.42083333333</v>
      </c>
      <c r="M3849">
        <v>17.18</v>
      </c>
      <c r="N3849" t="s">
        <v>28</v>
      </c>
      <c r="P3849">
        <f>(C3849-Key!$B$1)*24</f>
        <v>0.94999999995343387</v>
      </c>
      <c r="Q3849">
        <f>(Key!$B$2-'17.1'!C3849)*24</f>
        <v>2.0000000000582077</v>
      </c>
      <c r="R3849" s="3">
        <f>C3849-(M3849-Key!$B$5)/(24*Key!$B$6)</f>
        <v>44130.652851851846</v>
      </c>
      <c r="S3849">
        <f>M3849-Key!$B$5</f>
        <v>14.92</v>
      </c>
      <c r="T3849" s="2">
        <f t="shared" si="300"/>
        <v>44129.666666666664</v>
      </c>
      <c r="U3849" t="str">
        <f t="shared" si="301"/>
        <v>10-25-2020 16:00</v>
      </c>
      <c r="V3849">
        <f>IFERROR(IF(W3849=Z3849,VLOOKUP($U3849,[1]C8842!$G$2:$M$145,3,FALSE),0),0)</f>
        <v>0</v>
      </c>
      <c r="W3849">
        <f>VLOOKUP(RIGHT($V$1,5),Key!$A$9:$B$14,2,FALSE)</f>
        <v>10.199999999999999</v>
      </c>
      <c r="X3849">
        <f t="shared" si="304"/>
        <v>0</v>
      </c>
      <c r="Y3849">
        <f>VLOOKUP(RIGHT($X$1,5),Key!$A$9:$B$14,2,FALSE)</f>
        <v>3.7</v>
      </c>
      <c r="Z3849">
        <f t="shared" si="302"/>
        <v>10.199999999999999</v>
      </c>
      <c r="AA3849">
        <f t="shared" si="303"/>
        <v>0</v>
      </c>
    </row>
    <row r="3850" spans="1:27" x14ac:dyDescent="0.3">
      <c r="A3850">
        <v>100067</v>
      </c>
      <c r="B3850">
        <v>230922</v>
      </c>
      <c r="C3850" s="3">
        <v>44130.666666666664</v>
      </c>
      <c r="D3850">
        <v>3</v>
      </c>
      <c r="E3850">
        <v>2</v>
      </c>
      <c r="F3850" t="s">
        <v>26</v>
      </c>
      <c r="G3850">
        <v>1</v>
      </c>
      <c r="H3850">
        <v>63.226559999999999</v>
      </c>
      <c r="I3850">
        <v>15.476559999999999</v>
      </c>
      <c r="J3850">
        <v>0.90234380000000003</v>
      </c>
      <c r="K3850">
        <v>94.039060000000006</v>
      </c>
      <c r="L3850" s="3">
        <v>44130.42083333333</v>
      </c>
      <c r="M3850">
        <v>17.18</v>
      </c>
      <c r="N3850" t="s">
        <v>28</v>
      </c>
      <c r="P3850">
        <f>(C3850-Key!$B$1)*24</f>
        <v>0.94999999995343387</v>
      </c>
      <c r="Q3850">
        <f>(Key!$B$2-'17.1'!C3850)*24</f>
        <v>2.0000000000582077</v>
      </c>
      <c r="R3850" s="3">
        <f>C3850-(M3850-Key!$B$5)/(24*Key!$B$6)</f>
        <v>44130.652851851846</v>
      </c>
      <c r="S3850">
        <f>M3850-Key!$B$5</f>
        <v>14.92</v>
      </c>
      <c r="T3850" s="2">
        <f t="shared" si="300"/>
        <v>44129.666666666664</v>
      </c>
      <c r="U3850" t="str">
        <f t="shared" si="301"/>
        <v>10-25-2020 16:00</v>
      </c>
      <c r="V3850">
        <f>IFERROR(IF(W3850=Z3850,VLOOKUP($U3850,[1]C8842!$G$2:$M$145,3,FALSE),0),0)</f>
        <v>0</v>
      </c>
      <c r="W3850">
        <f>VLOOKUP(RIGHT($V$1,5),Key!$A$9:$B$14,2,FALSE)</f>
        <v>10.199999999999999</v>
      </c>
      <c r="X3850">
        <f t="shared" si="304"/>
        <v>0</v>
      </c>
      <c r="Y3850">
        <f>VLOOKUP(RIGHT($X$1,5),Key!$A$9:$B$14,2,FALSE)</f>
        <v>3.7</v>
      </c>
      <c r="Z3850">
        <f t="shared" si="302"/>
        <v>10.199999999999999</v>
      </c>
      <c r="AA3850">
        <f t="shared" si="303"/>
        <v>0</v>
      </c>
    </row>
    <row r="3851" spans="1:27" x14ac:dyDescent="0.3">
      <c r="A3851">
        <v>100067</v>
      </c>
      <c r="B3851">
        <v>230922</v>
      </c>
      <c r="C3851" s="3">
        <v>44130.666666666664</v>
      </c>
      <c r="D3851">
        <v>0</v>
      </c>
      <c r="E3851">
        <v>2</v>
      </c>
      <c r="F3851" t="s">
        <v>25</v>
      </c>
      <c r="G3851">
        <v>1</v>
      </c>
      <c r="H3851">
        <v>65.550780000000003</v>
      </c>
      <c r="I3851">
        <v>16.214839999999999</v>
      </c>
      <c r="J3851">
        <v>0.90234380000000003</v>
      </c>
      <c r="K3851">
        <v>44.019530000000003</v>
      </c>
      <c r="L3851" s="3">
        <v>44130.42083333333</v>
      </c>
      <c r="M3851">
        <v>17.18</v>
      </c>
      <c r="N3851" t="s">
        <v>28</v>
      </c>
      <c r="P3851">
        <f>(C3851-Key!$B$1)*24</f>
        <v>0.94999999995343387</v>
      </c>
      <c r="Q3851">
        <f>(Key!$B$2-'17.1'!C3851)*24</f>
        <v>2.0000000000582077</v>
      </c>
      <c r="R3851" s="3">
        <f>C3851-(M3851-Key!$B$5)/(24*Key!$B$6)</f>
        <v>44130.652851851846</v>
      </c>
      <c r="S3851">
        <f>M3851-Key!$B$5</f>
        <v>14.92</v>
      </c>
      <c r="T3851" s="2">
        <f t="shared" si="300"/>
        <v>44129.666666666664</v>
      </c>
      <c r="U3851" t="str">
        <f t="shared" si="301"/>
        <v>10-25-2020 16:00</v>
      </c>
      <c r="V3851">
        <f>IFERROR(IF(W3851=Z3851,VLOOKUP($U3851,[1]C8842!$G$2:$M$145,3,FALSE),0),0)</f>
        <v>0</v>
      </c>
      <c r="W3851">
        <f>VLOOKUP(RIGHT($V$1,5),Key!$A$9:$B$14,2,FALSE)</f>
        <v>10.199999999999999</v>
      </c>
      <c r="X3851">
        <f t="shared" si="304"/>
        <v>0</v>
      </c>
      <c r="Y3851">
        <f>VLOOKUP(RIGHT($X$1,5),Key!$A$9:$B$14,2,FALSE)</f>
        <v>3.7</v>
      </c>
      <c r="Z3851">
        <f t="shared" si="302"/>
        <v>10.199999999999999</v>
      </c>
      <c r="AA3851">
        <f t="shared" si="303"/>
        <v>0</v>
      </c>
    </row>
    <row r="3852" spans="1:27" x14ac:dyDescent="0.3">
      <c r="A3852">
        <v>100067</v>
      </c>
      <c r="B3852">
        <v>230922</v>
      </c>
      <c r="C3852" s="3">
        <v>44130.666666666664</v>
      </c>
      <c r="D3852">
        <v>3</v>
      </c>
      <c r="E3852">
        <v>2</v>
      </c>
      <c r="F3852" t="s">
        <v>26</v>
      </c>
      <c r="G3852">
        <v>3</v>
      </c>
      <c r="H3852">
        <v>63.816409999999998</v>
      </c>
      <c r="I3852">
        <v>37.765630000000002</v>
      </c>
      <c r="J3852">
        <v>1.824219</v>
      </c>
      <c r="K3852">
        <v>94.039060000000006</v>
      </c>
      <c r="L3852" s="3">
        <v>44130.42083333333</v>
      </c>
      <c r="M3852">
        <v>17.18</v>
      </c>
      <c r="N3852" t="s">
        <v>28</v>
      </c>
      <c r="P3852">
        <f>(C3852-Key!$B$1)*24</f>
        <v>0.94999999995343387</v>
      </c>
      <c r="Q3852">
        <f>(Key!$B$2-'17.1'!C3852)*24</f>
        <v>2.0000000000582077</v>
      </c>
      <c r="R3852" s="3">
        <f>C3852-(M3852-Key!$B$5)/(24*Key!$B$6)</f>
        <v>44130.652851851846</v>
      </c>
      <c r="S3852">
        <f>M3852-Key!$B$5</f>
        <v>14.92</v>
      </c>
      <c r="T3852" s="2">
        <f t="shared" si="300"/>
        <v>44129.666666666664</v>
      </c>
      <c r="U3852" t="str">
        <f t="shared" si="301"/>
        <v>10-25-2020 16:00</v>
      </c>
      <c r="V3852">
        <f>IFERROR(IF(W3852=Z3852,VLOOKUP($U3852,[1]C8842!$G$2:$M$145,3,FALSE),0),0)</f>
        <v>0</v>
      </c>
      <c r="W3852">
        <f>VLOOKUP(RIGHT($V$1,5),Key!$A$9:$B$14,2,FALSE)</f>
        <v>10.199999999999999</v>
      </c>
      <c r="X3852">
        <f t="shared" si="304"/>
        <v>0</v>
      </c>
      <c r="Y3852">
        <f>VLOOKUP(RIGHT($X$1,5),Key!$A$9:$B$14,2,FALSE)</f>
        <v>3.7</v>
      </c>
      <c r="Z3852">
        <f t="shared" si="302"/>
        <v>10.199999999999999</v>
      </c>
      <c r="AA3852">
        <f t="shared" si="303"/>
        <v>0</v>
      </c>
    </row>
    <row r="3853" spans="1:27" x14ac:dyDescent="0.3">
      <c r="A3853">
        <v>100067</v>
      </c>
      <c r="B3853">
        <v>230922</v>
      </c>
      <c r="C3853" s="3">
        <v>44130.666666666664</v>
      </c>
      <c r="D3853">
        <v>0</v>
      </c>
      <c r="E3853">
        <v>2</v>
      </c>
      <c r="F3853" t="s">
        <v>25</v>
      </c>
      <c r="G3853">
        <v>2</v>
      </c>
      <c r="H3853">
        <v>56.777340000000002</v>
      </c>
      <c r="I3853">
        <v>25.30078</v>
      </c>
      <c r="J3853">
        <v>1.464844</v>
      </c>
      <c r="K3853">
        <v>46.019530000000003</v>
      </c>
      <c r="L3853" s="3">
        <v>44130.42083333333</v>
      </c>
      <c r="M3853">
        <v>17.18</v>
      </c>
      <c r="N3853" t="s">
        <v>28</v>
      </c>
      <c r="P3853">
        <f>(C3853-Key!$B$1)*24</f>
        <v>0.94999999995343387</v>
      </c>
      <c r="Q3853">
        <f>(Key!$B$2-'17.1'!C3853)*24</f>
        <v>2.0000000000582077</v>
      </c>
      <c r="R3853" s="3">
        <f>C3853-(M3853-Key!$B$5)/(24*Key!$B$6)</f>
        <v>44130.652851851846</v>
      </c>
      <c r="S3853">
        <f>M3853-Key!$B$5</f>
        <v>14.92</v>
      </c>
      <c r="T3853" s="2">
        <f t="shared" si="300"/>
        <v>44129.666666666664</v>
      </c>
      <c r="U3853" t="str">
        <f t="shared" si="301"/>
        <v>10-25-2020 16:00</v>
      </c>
      <c r="V3853">
        <f>IFERROR(IF(W3853=Z3853,VLOOKUP($U3853,[1]C8842!$G$2:$M$145,3,FALSE),0),0)</f>
        <v>0</v>
      </c>
      <c r="W3853">
        <f>VLOOKUP(RIGHT($V$1,5),Key!$A$9:$B$14,2,FALSE)</f>
        <v>10.199999999999999</v>
      </c>
      <c r="X3853">
        <f t="shared" si="304"/>
        <v>0</v>
      </c>
      <c r="Y3853">
        <f>VLOOKUP(RIGHT($X$1,5),Key!$A$9:$B$14,2,FALSE)</f>
        <v>3.7</v>
      </c>
      <c r="Z3853">
        <f t="shared" si="302"/>
        <v>10.199999999999999</v>
      </c>
      <c r="AA3853">
        <f t="shared" si="303"/>
        <v>0</v>
      </c>
    </row>
    <row r="3854" spans="1:27" x14ac:dyDescent="0.3">
      <c r="A3854">
        <v>100067</v>
      </c>
      <c r="B3854">
        <v>230922</v>
      </c>
      <c r="C3854" s="3">
        <v>44130.666666666664</v>
      </c>
      <c r="D3854">
        <v>0</v>
      </c>
      <c r="E3854">
        <v>2</v>
      </c>
      <c r="F3854" t="s">
        <v>25</v>
      </c>
      <c r="G3854">
        <v>1</v>
      </c>
      <c r="H3854">
        <v>59.300780000000003</v>
      </c>
      <c r="I3854">
        <v>17.410160000000001</v>
      </c>
      <c r="J3854">
        <v>1.046875</v>
      </c>
      <c r="K3854">
        <v>47.019530000000003</v>
      </c>
      <c r="L3854" s="3">
        <v>44130.42083333333</v>
      </c>
      <c r="M3854">
        <v>17.18</v>
      </c>
      <c r="N3854" t="s">
        <v>28</v>
      </c>
      <c r="P3854">
        <f>(C3854-Key!$B$1)*24</f>
        <v>0.94999999995343387</v>
      </c>
      <c r="Q3854">
        <f>(Key!$B$2-'17.1'!C3854)*24</f>
        <v>2.0000000000582077</v>
      </c>
      <c r="R3854" s="3">
        <f>C3854-(M3854-Key!$B$5)/(24*Key!$B$6)</f>
        <v>44130.652851851846</v>
      </c>
      <c r="S3854">
        <f>M3854-Key!$B$5</f>
        <v>14.92</v>
      </c>
      <c r="T3854" s="2">
        <f t="shared" si="300"/>
        <v>44129.666666666664</v>
      </c>
      <c r="U3854" t="str">
        <f t="shared" si="301"/>
        <v>10-25-2020 16:00</v>
      </c>
      <c r="V3854">
        <f>IFERROR(IF(W3854=Z3854,VLOOKUP($U3854,[1]C8842!$G$2:$M$145,3,FALSE),0),0)</f>
        <v>0</v>
      </c>
      <c r="W3854">
        <f>VLOOKUP(RIGHT($V$1,5),Key!$A$9:$B$14,2,FALSE)</f>
        <v>10.199999999999999</v>
      </c>
      <c r="X3854">
        <f t="shared" si="304"/>
        <v>0</v>
      </c>
      <c r="Y3854">
        <f>VLOOKUP(RIGHT($X$1,5),Key!$A$9:$B$14,2,FALSE)</f>
        <v>3.7</v>
      </c>
      <c r="Z3854">
        <f t="shared" si="302"/>
        <v>10.199999999999999</v>
      </c>
      <c r="AA3854">
        <f t="shared" si="303"/>
        <v>0</v>
      </c>
    </row>
    <row r="3855" spans="1:27" x14ac:dyDescent="0.3">
      <c r="A3855">
        <v>100067</v>
      </c>
      <c r="B3855">
        <v>230922</v>
      </c>
      <c r="C3855" s="3">
        <v>44130.667361111111</v>
      </c>
      <c r="D3855">
        <v>2</v>
      </c>
      <c r="E3855">
        <v>1</v>
      </c>
      <c r="F3855" t="s">
        <v>26</v>
      </c>
      <c r="G3855">
        <v>1</v>
      </c>
      <c r="H3855">
        <v>72.972660000000005</v>
      </c>
      <c r="I3855">
        <v>15.82813</v>
      </c>
      <c r="J3855">
        <v>0.79296880000000003</v>
      </c>
      <c r="K3855">
        <v>80.03125</v>
      </c>
      <c r="L3855" s="3">
        <v>44130.42083333333</v>
      </c>
      <c r="M3855">
        <v>17.18</v>
      </c>
      <c r="N3855" t="s">
        <v>28</v>
      </c>
      <c r="P3855">
        <f>(C3855-Key!$B$1)*24</f>
        <v>0.96666666667442769</v>
      </c>
      <c r="Q3855">
        <f>(Key!$B$2-'17.1'!C3855)*24</f>
        <v>1.9833333333372138</v>
      </c>
      <c r="R3855" s="3">
        <f>C3855-(M3855-Key!$B$5)/(24*Key!$B$6)</f>
        <v>44130.653546296293</v>
      </c>
      <c r="S3855">
        <f>M3855-Key!$B$5</f>
        <v>14.92</v>
      </c>
      <c r="T3855" s="2">
        <f t="shared" si="300"/>
        <v>44129.666666666664</v>
      </c>
      <c r="U3855" t="str">
        <f t="shared" si="301"/>
        <v>10-25-2020 16:00</v>
      </c>
      <c r="V3855">
        <f>IFERROR(IF(W3855=Z3855,VLOOKUP($U3855,[1]C8842!$G$2:$M$145,3,FALSE),0),0)</f>
        <v>0</v>
      </c>
      <c r="W3855">
        <f>VLOOKUP(RIGHT($V$1,5),Key!$A$9:$B$14,2,FALSE)</f>
        <v>10.199999999999999</v>
      </c>
      <c r="X3855">
        <f t="shared" si="304"/>
        <v>0</v>
      </c>
      <c r="Y3855">
        <f>VLOOKUP(RIGHT($X$1,5),Key!$A$9:$B$14,2,FALSE)</f>
        <v>3.7</v>
      </c>
      <c r="Z3855">
        <f t="shared" si="302"/>
        <v>10.199999999999999</v>
      </c>
      <c r="AA3855">
        <f t="shared" si="303"/>
        <v>0</v>
      </c>
    </row>
    <row r="3856" spans="1:27" x14ac:dyDescent="0.3">
      <c r="A3856">
        <v>100067</v>
      </c>
      <c r="B3856">
        <v>230922</v>
      </c>
      <c r="C3856" s="3">
        <v>44130.667361111111</v>
      </c>
      <c r="D3856">
        <v>1</v>
      </c>
      <c r="E3856">
        <v>1</v>
      </c>
      <c r="F3856" t="s">
        <v>25</v>
      </c>
      <c r="G3856">
        <v>1</v>
      </c>
      <c r="H3856">
        <v>70.941410000000005</v>
      </c>
      <c r="I3856">
        <v>15.51563</v>
      </c>
      <c r="J3856">
        <v>0.8046875</v>
      </c>
      <c r="K3856">
        <v>58.023440000000001</v>
      </c>
      <c r="L3856" s="3">
        <v>44130.42083333333</v>
      </c>
      <c r="M3856">
        <v>17.18</v>
      </c>
      <c r="N3856" t="s">
        <v>28</v>
      </c>
      <c r="P3856">
        <f>(C3856-Key!$B$1)*24</f>
        <v>0.96666666667442769</v>
      </c>
      <c r="Q3856">
        <f>(Key!$B$2-'17.1'!C3856)*24</f>
        <v>1.9833333333372138</v>
      </c>
      <c r="R3856" s="3">
        <f>C3856-(M3856-Key!$B$5)/(24*Key!$B$6)</f>
        <v>44130.653546296293</v>
      </c>
      <c r="S3856">
        <f>M3856-Key!$B$5</f>
        <v>14.92</v>
      </c>
      <c r="T3856" s="2">
        <f t="shared" si="300"/>
        <v>44129.666666666664</v>
      </c>
      <c r="U3856" t="str">
        <f t="shared" si="301"/>
        <v>10-25-2020 16:00</v>
      </c>
      <c r="V3856">
        <f>IFERROR(IF(W3856=Z3856,VLOOKUP($U3856,[1]C8842!$G$2:$M$145,3,FALSE),0),0)</f>
        <v>0</v>
      </c>
      <c r="W3856">
        <f>VLOOKUP(RIGHT($V$1,5),Key!$A$9:$B$14,2,FALSE)</f>
        <v>10.199999999999999</v>
      </c>
      <c r="X3856">
        <f t="shared" si="304"/>
        <v>0</v>
      </c>
      <c r="Y3856">
        <f>VLOOKUP(RIGHT($X$1,5),Key!$A$9:$B$14,2,FALSE)</f>
        <v>3.7</v>
      </c>
      <c r="Z3856">
        <f t="shared" si="302"/>
        <v>10.199999999999999</v>
      </c>
      <c r="AA3856">
        <f t="shared" si="303"/>
        <v>0</v>
      </c>
    </row>
    <row r="3857" spans="1:27" x14ac:dyDescent="0.3">
      <c r="A3857">
        <v>100067</v>
      </c>
      <c r="B3857">
        <v>230922</v>
      </c>
      <c r="C3857" s="3">
        <v>44130.667361111111</v>
      </c>
      <c r="D3857">
        <v>3</v>
      </c>
      <c r="E3857">
        <v>2</v>
      </c>
      <c r="F3857" t="s">
        <v>26</v>
      </c>
      <c r="G3857">
        <v>1</v>
      </c>
      <c r="H3857">
        <v>62.75</v>
      </c>
      <c r="I3857">
        <v>18.460940000000001</v>
      </c>
      <c r="J3857">
        <v>1.035156</v>
      </c>
      <c r="K3857">
        <v>93.039060000000006</v>
      </c>
      <c r="L3857" s="3">
        <v>44130.42083333333</v>
      </c>
      <c r="M3857">
        <v>17.18</v>
      </c>
      <c r="N3857" t="s">
        <v>28</v>
      </c>
      <c r="P3857">
        <f>(C3857-Key!$B$1)*24</f>
        <v>0.96666666667442769</v>
      </c>
      <c r="Q3857">
        <f>(Key!$B$2-'17.1'!C3857)*24</f>
        <v>1.9833333333372138</v>
      </c>
      <c r="R3857" s="3">
        <f>C3857-(M3857-Key!$B$5)/(24*Key!$B$6)</f>
        <v>44130.653546296293</v>
      </c>
      <c r="S3857">
        <f>M3857-Key!$B$5</f>
        <v>14.92</v>
      </c>
      <c r="T3857" s="2">
        <f t="shared" si="300"/>
        <v>44129.666666666664</v>
      </c>
      <c r="U3857" t="str">
        <f t="shared" si="301"/>
        <v>10-25-2020 16:00</v>
      </c>
      <c r="V3857">
        <f>IFERROR(IF(W3857=Z3857,VLOOKUP($U3857,[1]C8842!$G$2:$M$145,3,FALSE),0),0)</f>
        <v>0</v>
      </c>
      <c r="W3857">
        <f>VLOOKUP(RIGHT($V$1,5),Key!$A$9:$B$14,2,FALSE)</f>
        <v>10.199999999999999</v>
      </c>
      <c r="X3857">
        <f t="shared" si="304"/>
        <v>0</v>
      </c>
      <c r="Y3857">
        <f>VLOOKUP(RIGHT($X$1,5),Key!$A$9:$B$14,2,FALSE)</f>
        <v>3.7</v>
      </c>
      <c r="Z3857">
        <f t="shared" si="302"/>
        <v>10.199999999999999</v>
      </c>
      <c r="AA3857">
        <f t="shared" si="303"/>
        <v>0</v>
      </c>
    </row>
    <row r="3858" spans="1:27" x14ac:dyDescent="0.3">
      <c r="A3858">
        <v>100067</v>
      </c>
      <c r="B3858">
        <v>230922</v>
      </c>
      <c r="C3858" s="3">
        <v>44130.667361111111</v>
      </c>
      <c r="D3858">
        <v>3</v>
      </c>
      <c r="E3858">
        <v>2</v>
      </c>
      <c r="F3858" t="s">
        <v>26</v>
      </c>
      <c r="G3858">
        <v>1</v>
      </c>
      <c r="H3858">
        <v>60.664059999999999</v>
      </c>
      <c r="I3858">
        <v>17.535160000000001</v>
      </c>
      <c r="J3858">
        <v>1.03125</v>
      </c>
      <c r="K3858">
        <v>94.039060000000006</v>
      </c>
      <c r="L3858" s="3">
        <v>44130.42083333333</v>
      </c>
      <c r="M3858">
        <v>17.18</v>
      </c>
      <c r="N3858" t="s">
        <v>28</v>
      </c>
      <c r="P3858">
        <f>(C3858-Key!$B$1)*24</f>
        <v>0.96666666667442769</v>
      </c>
      <c r="Q3858">
        <f>(Key!$B$2-'17.1'!C3858)*24</f>
        <v>1.9833333333372138</v>
      </c>
      <c r="R3858" s="3">
        <f>C3858-(M3858-Key!$B$5)/(24*Key!$B$6)</f>
        <v>44130.653546296293</v>
      </c>
      <c r="S3858">
        <f>M3858-Key!$B$5</f>
        <v>14.92</v>
      </c>
      <c r="T3858" s="2">
        <f t="shared" si="300"/>
        <v>44129.666666666664</v>
      </c>
      <c r="U3858" t="str">
        <f t="shared" si="301"/>
        <v>10-25-2020 16:00</v>
      </c>
      <c r="V3858">
        <f>IFERROR(IF(W3858=Z3858,VLOOKUP($U3858,[1]C8842!$G$2:$M$145,3,FALSE),0),0)</f>
        <v>0</v>
      </c>
      <c r="W3858">
        <f>VLOOKUP(RIGHT($V$1,5),Key!$A$9:$B$14,2,FALSE)</f>
        <v>10.199999999999999</v>
      </c>
      <c r="X3858">
        <f t="shared" si="304"/>
        <v>0</v>
      </c>
      <c r="Y3858">
        <f>VLOOKUP(RIGHT($X$1,5),Key!$A$9:$B$14,2,FALSE)</f>
        <v>3.7</v>
      </c>
      <c r="Z3858">
        <f t="shared" si="302"/>
        <v>10.199999999999999</v>
      </c>
      <c r="AA3858">
        <f t="shared" si="303"/>
        <v>0</v>
      </c>
    </row>
    <row r="3859" spans="1:27" x14ac:dyDescent="0.3">
      <c r="A3859">
        <v>100067</v>
      </c>
      <c r="B3859">
        <v>230922</v>
      </c>
      <c r="C3859" s="3">
        <v>44130.667361111111</v>
      </c>
      <c r="D3859">
        <v>3</v>
      </c>
      <c r="E3859">
        <v>2</v>
      </c>
      <c r="F3859" t="s">
        <v>26</v>
      </c>
      <c r="G3859">
        <v>1</v>
      </c>
      <c r="H3859">
        <v>62.617190000000001</v>
      </c>
      <c r="I3859">
        <v>15.875</v>
      </c>
      <c r="J3859">
        <v>0.92578130000000003</v>
      </c>
      <c r="K3859">
        <v>94.039060000000006</v>
      </c>
      <c r="L3859" s="3">
        <v>44130.42083333333</v>
      </c>
      <c r="M3859">
        <v>17.18</v>
      </c>
      <c r="N3859" t="s">
        <v>28</v>
      </c>
      <c r="P3859">
        <f>(C3859-Key!$B$1)*24</f>
        <v>0.96666666667442769</v>
      </c>
      <c r="Q3859">
        <f>(Key!$B$2-'17.1'!C3859)*24</f>
        <v>1.9833333333372138</v>
      </c>
      <c r="R3859" s="3">
        <f>C3859-(M3859-Key!$B$5)/(24*Key!$B$6)</f>
        <v>44130.653546296293</v>
      </c>
      <c r="S3859">
        <f>M3859-Key!$B$5</f>
        <v>14.92</v>
      </c>
      <c r="T3859" s="2">
        <f t="shared" si="300"/>
        <v>44129.666666666664</v>
      </c>
      <c r="U3859" t="str">
        <f t="shared" si="301"/>
        <v>10-25-2020 16:00</v>
      </c>
      <c r="V3859">
        <f>IFERROR(IF(W3859=Z3859,VLOOKUP($U3859,[1]C8842!$G$2:$M$145,3,FALSE),0),0)</f>
        <v>0</v>
      </c>
      <c r="W3859">
        <f>VLOOKUP(RIGHT($V$1,5),Key!$A$9:$B$14,2,FALSE)</f>
        <v>10.199999999999999</v>
      </c>
      <c r="X3859">
        <f t="shared" si="304"/>
        <v>0</v>
      </c>
      <c r="Y3859">
        <f>VLOOKUP(RIGHT($X$1,5),Key!$A$9:$B$14,2,FALSE)</f>
        <v>3.7</v>
      </c>
      <c r="Z3859">
        <f t="shared" si="302"/>
        <v>10.199999999999999</v>
      </c>
      <c r="AA3859">
        <f t="shared" si="303"/>
        <v>0</v>
      </c>
    </row>
    <row r="3860" spans="1:27" x14ac:dyDescent="0.3">
      <c r="A3860">
        <v>100067</v>
      </c>
      <c r="B3860">
        <v>230922</v>
      </c>
      <c r="C3860" s="3">
        <v>44130.667361111111</v>
      </c>
      <c r="D3860">
        <v>3</v>
      </c>
      <c r="E3860">
        <v>2</v>
      </c>
      <c r="F3860" t="s">
        <v>26</v>
      </c>
      <c r="G3860">
        <v>1</v>
      </c>
      <c r="H3860">
        <v>63.792969999999997</v>
      </c>
      <c r="I3860">
        <v>16.32422</v>
      </c>
      <c r="J3860">
        <v>0.9296875</v>
      </c>
      <c r="K3860">
        <v>93.039060000000006</v>
      </c>
      <c r="L3860" s="3">
        <v>44130.42083333333</v>
      </c>
      <c r="M3860">
        <v>17.18</v>
      </c>
      <c r="N3860" t="s">
        <v>28</v>
      </c>
      <c r="P3860">
        <f>(C3860-Key!$B$1)*24</f>
        <v>0.96666666667442769</v>
      </c>
      <c r="Q3860">
        <f>(Key!$B$2-'17.1'!C3860)*24</f>
        <v>1.9833333333372138</v>
      </c>
      <c r="R3860" s="3">
        <f>C3860-(M3860-Key!$B$5)/(24*Key!$B$6)</f>
        <v>44130.653546296293</v>
      </c>
      <c r="S3860">
        <f>M3860-Key!$B$5</f>
        <v>14.92</v>
      </c>
      <c r="T3860" s="2">
        <f t="shared" si="300"/>
        <v>44129.666666666664</v>
      </c>
      <c r="U3860" t="str">
        <f t="shared" si="301"/>
        <v>10-25-2020 16:00</v>
      </c>
      <c r="V3860">
        <f>IFERROR(IF(W3860=Z3860,VLOOKUP($U3860,[1]C8842!$G$2:$M$145,3,FALSE),0),0)</f>
        <v>0</v>
      </c>
      <c r="W3860">
        <f>VLOOKUP(RIGHT($V$1,5),Key!$A$9:$B$14,2,FALSE)</f>
        <v>10.199999999999999</v>
      </c>
      <c r="X3860">
        <f t="shared" si="304"/>
        <v>0</v>
      </c>
      <c r="Y3860">
        <f>VLOOKUP(RIGHT($X$1,5),Key!$A$9:$B$14,2,FALSE)</f>
        <v>3.7</v>
      </c>
      <c r="Z3860">
        <f t="shared" si="302"/>
        <v>10.199999999999999</v>
      </c>
      <c r="AA3860">
        <f t="shared" si="303"/>
        <v>0</v>
      </c>
    </row>
    <row r="3861" spans="1:27" x14ac:dyDescent="0.3">
      <c r="A3861">
        <v>100067</v>
      </c>
      <c r="B3861">
        <v>230922</v>
      </c>
      <c r="C3861" s="3">
        <v>44130.667361111111</v>
      </c>
      <c r="D3861">
        <v>3</v>
      </c>
      <c r="E3861">
        <v>2</v>
      </c>
      <c r="F3861" t="s">
        <v>26</v>
      </c>
      <c r="G3861">
        <v>1</v>
      </c>
      <c r="H3861">
        <v>65.113280000000003</v>
      </c>
      <c r="I3861">
        <v>17.148440000000001</v>
      </c>
      <c r="J3861">
        <v>0.9453125</v>
      </c>
      <c r="K3861">
        <v>94.039060000000006</v>
      </c>
      <c r="L3861" s="3">
        <v>44130.42083333333</v>
      </c>
      <c r="M3861">
        <v>17.18</v>
      </c>
      <c r="N3861" t="s">
        <v>28</v>
      </c>
      <c r="P3861">
        <f>(C3861-Key!$B$1)*24</f>
        <v>0.96666666667442769</v>
      </c>
      <c r="Q3861">
        <f>(Key!$B$2-'17.1'!C3861)*24</f>
        <v>1.9833333333372138</v>
      </c>
      <c r="R3861" s="3">
        <f>C3861-(M3861-Key!$B$5)/(24*Key!$B$6)</f>
        <v>44130.653546296293</v>
      </c>
      <c r="S3861">
        <f>M3861-Key!$B$5</f>
        <v>14.92</v>
      </c>
      <c r="T3861" s="2">
        <f t="shared" si="300"/>
        <v>44129.666666666664</v>
      </c>
      <c r="U3861" t="str">
        <f t="shared" si="301"/>
        <v>10-25-2020 16:00</v>
      </c>
      <c r="V3861">
        <f>IFERROR(IF(W3861=Z3861,VLOOKUP($U3861,[1]C8842!$G$2:$M$145,3,FALSE),0),0)</f>
        <v>0</v>
      </c>
      <c r="W3861">
        <f>VLOOKUP(RIGHT($V$1,5),Key!$A$9:$B$14,2,FALSE)</f>
        <v>10.199999999999999</v>
      </c>
      <c r="X3861">
        <f t="shared" si="304"/>
        <v>0</v>
      </c>
      <c r="Y3861">
        <f>VLOOKUP(RIGHT($X$1,5),Key!$A$9:$B$14,2,FALSE)</f>
        <v>3.7</v>
      </c>
      <c r="Z3861">
        <f t="shared" si="302"/>
        <v>10.199999999999999</v>
      </c>
      <c r="AA3861">
        <f t="shared" si="303"/>
        <v>0</v>
      </c>
    </row>
    <row r="3862" spans="1:27" x14ac:dyDescent="0.3">
      <c r="A3862">
        <v>100067</v>
      </c>
      <c r="B3862">
        <v>230922</v>
      </c>
      <c r="C3862" s="3">
        <v>44130.667361111111</v>
      </c>
      <c r="D3862">
        <v>1</v>
      </c>
      <c r="E3862">
        <v>1</v>
      </c>
      <c r="F3862" t="s">
        <v>25</v>
      </c>
      <c r="G3862">
        <v>1</v>
      </c>
      <c r="H3862">
        <v>67.425780000000003</v>
      </c>
      <c r="I3862">
        <v>15.4375</v>
      </c>
      <c r="J3862">
        <v>0.84375</v>
      </c>
      <c r="K3862">
        <v>58.023440000000001</v>
      </c>
      <c r="L3862" s="3">
        <v>44130.42083333333</v>
      </c>
      <c r="M3862">
        <v>17.18</v>
      </c>
      <c r="N3862" t="s">
        <v>28</v>
      </c>
      <c r="P3862">
        <f>(C3862-Key!$B$1)*24</f>
        <v>0.96666666667442769</v>
      </c>
      <c r="Q3862">
        <f>(Key!$B$2-'17.1'!C3862)*24</f>
        <v>1.9833333333372138</v>
      </c>
      <c r="R3862" s="3">
        <f>C3862-(M3862-Key!$B$5)/(24*Key!$B$6)</f>
        <v>44130.653546296293</v>
      </c>
      <c r="S3862">
        <f>M3862-Key!$B$5</f>
        <v>14.92</v>
      </c>
      <c r="T3862" s="2">
        <f t="shared" si="300"/>
        <v>44129.666666666664</v>
      </c>
      <c r="U3862" t="str">
        <f t="shared" si="301"/>
        <v>10-25-2020 16:00</v>
      </c>
      <c r="V3862">
        <f>IFERROR(IF(W3862=Z3862,VLOOKUP($U3862,[1]C8842!$G$2:$M$145,3,FALSE),0),0)</f>
        <v>0</v>
      </c>
      <c r="W3862">
        <f>VLOOKUP(RIGHT($V$1,5),Key!$A$9:$B$14,2,FALSE)</f>
        <v>10.199999999999999</v>
      </c>
      <c r="X3862">
        <f t="shared" si="304"/>
        <v>0</v>
      </c>
      <c r="Y3862">
        <f>VLOOKUP(RIGHT($X$1,5),Key!$A$9:$B$14,2,FALSE)</f>
        <v>3.7</v>
      </c>
      <c r="Z3862">
        <f t="shared" si="302"/>
        <v>10.199999999999999</v>
      </c>
      <c r="AA3862">
        <f t="shared" si="303"/>
        <v>0</v>
      </c>
    </row>
    <row r="3863" spans="1:27" x14ac:dyDescent="0.3">
      <c r="A3863">
        <v>100067</v>
      </c>
      <c r="B3863">
        <v>230922</v>
      </c>
      <c r="C3863" s="3">
        <v>44130.667361111111</v>
      </c>
      <c r="D3863">
        <v>0</v>
      </c>
      <c r="E3863">
        <v>2</v>
      </c>
      <c r="F3863" t="s">
        <v>25</v>
      </c>
      <c r="G3863">
        <v>1</v>
      </c>
      <c r="H3863">
        <v>62.734380000000002</v>
      </c>
      <c r="I3863">
        <v>19.98828</v>
      </c>
      <c r="J3863">
        <v>1.1015630000000001</v>
      </c>
      <c r="K3863">
        <v>46.019530000000003</v>
      </c>
      <c r="L3863" s="3">
        <v>44130.42083333333</v>
      </c>
      <c r="M3863">
        <v>17.18</v>
      </c>
      <c r="N3863" t="s">
        <v>28</v>
      </c>
      <c r="P3863">
        <f>(C3863-Key!$B$1)*24</f>
        <v>0.96666666667442769</v>
      </c>
      <c r="Q3863">
        <f>(Key!$B$2-'17.1'!C3863)*24</f>
        <v>1.9833333333372138</v>
      </c>
      <c r="R3863" s="3">
        <f>C3863-(M3863-Key!$B$5)/(24*Key!$B$6)</f>
        <v>44130.653546296293</v>
      </c>
      <c r="S3863">
        <f>M3863-Key!$B$5</f>
        <v>14.92</v>
      </c>
      <c r="T3863" s="2">
        <f t="shared" si="300"/>
        <v>44129.666666666664</v>
      </c>
      <c r="U3863" t="str">
        <f t="shared" si="301"/>
        <v>10-25-2020 16:00</v>
      </c>
      <c r="V3863">
        <f>IFERROR(IF(W3863=Z3863,VLOOKUP($U3863,[1]C8842!$G$2:$M$145,3,FALSE),0),0)</f>
        <v>0</v>
      </c>
      <c r="W3863">
        <f>VLOOKUP(RIGHT($V$1,5),Key!$A$9:$B$14,2,FALSE)</f>
        <v>10.199999999999999</v>
      </c>
      <c r="X3863">
        <f t="shared" si="304"/>
        <v>0</v>
      </c>
      <c r="Y3863">
        <f>VLOOKUP(RIGHT($X$1,5),Key!$A$9:$B$14,2,FALSE)</f>
        <v>3.7</v>
      </c>
      <c r="Z3863">
        <f t="shared" si="302"/>
        <v>10.199999999999999</v>
      </c>
      <c r="AA3863">
        <f t="shared" si="303"/>
        <v>0</v>
      </c>
    </row>
    <row r="3864" spans="1:27" x14ac:dyDescent="0.3">
      <c r="A3864">
        <v>100067</v>
      </c>
      <c r="B3864">
        <v>230922</v>
      </c>
      <c r="C3864" s="3">
        <v>44130.667361111111</v>
      </c>
      <c r="D3864">
        <v>3</v>
      </c>
      <c r="E3864">
        <v>2</v>
      </c>
      <c r="F3864" t="s">
        <v>26</v>
      </c>
      <c r="G3864">
        <v>4</v>
      </c>
      <c r="H3864">
        <v>61.742190000000001</v>
      </c>
      <c r="I3864">
        <v>74.832030000000003</v>
      </c>
      <c r="J3864">
        <v>3.484375</v>
      </c>
      <c r="K3864">
        <v>94.039060000000006</v>
      </c>
      <c r="L3864" s="3">
        <v>44130.42083333333</v>
      </c>
      <c r="M3864">
        <v>17.18</v>
      </c>
      <c r="N3864" t="s">
        <v>28</v>
      </c>
      <c r="P3864">
        <f>(C3864-Key!$B$1)*24</f>
        <v>0.96666666667442769</v>
      </c>
      <c r="Q3864">
        <f>(Key!$B$2-'17.1'!C3864)*24</f>
        <v>1.9833333333372138</v>
      </c>
      <c r="R3864" s="3">
        <f>C3864-(M3864-Key!$B$5)/(24*Key!$B$6)</f>
        <v>44130.653546296293</v>
      </c>
      <c r="S3864">
        <f>M3864-Key!$B$5</f>
        <v>14.92</v>
      </c>
      <c r="T3864" s="2">
        <f t="shared" si="300"/>
        <v>44129.666666666664</v>
      </c>
      <c r="U3864" t="str">
        <f t="shared" si="301"/>
        <v>10-25-2020 16:00</v>
      </c>
      <c r="V3864">
        <f>IFERROR(IF(W3864=Z3864,VLOOKUP($U3864,[1]C8842!$G$2:$M$145,3,FALSE),0),0)</f>
        <v>0</v>
      </c>
      <c r="W3864">
        <f>VLOOKUP(RIGHT($V$1,5),Key!$A$9:$B$14,2,FALSE)</f>
        <v>10.199999999999999</v>
      </c>
      <c r="X3864">
        <f t="shared" si="304"/>
        <v>0</v>
      </c>
      <c r="Y3864">
        <f>VLOOKUP(RIGHT($X$1,5),Key!$A$9:$B$14,2,FALSE)</f>
        <v>3.7</v>
      </c>
      <c r="Z3864">
        <f t="shared" si="302"/>
        <v>10.199999999999999</v>
      </c>
      <c r="AA3864">
        <f t="shared" si="303"/>
        <v>0</v>
      </c>
    </row>
    <row r="3865" spans="1:27" x14ac:dyDescent="0.3">
      <c r="A3865">
        <v>100067</v>
      </c>
      <c r="B3865">
        <v>230922</v>
      </c>
      <c r="C3865" s="3">
        <v>44130.667361111111</v>
      </c>
      <c r="D3865">
        <v>0</v>
      </c>
      <c r="E3865">
        <v>2</v>
      </c>
      <c r="F3865" t="s">
        <v>25</v>
      </c>
      <c r="G3865">
        <v>2</v>
      </c>
      <c r="H3865">
        <v>57.894530000000003</v>
      </c>
      <c r="I3865">
        <v>20.773440000000001</v>
      </c>
      <c r="J3865">
        <v>1.230469</v>
      </c>
      <c r="K3865">
        <v>46.019530000000003</v>
      </c>
      <c r="L3865" s="3">
        <v>44130.42083333333</v>
      </c>
      <c r="M3865">
        <v>17.18</v>
      </c>
      <c r="N3865" t="s">
        <v>28</v>
      </c>
      <c r="P3865">
        <f>(C3865-Key!$B$1)*24</f>
        <v>0.96666666667442769</v>
      </c>
      <c r="Q3865">
        <f>(Key!$B$2-'17.1'!C3865)*24</f>
        <v>1.9833333333372138</v>
      </c>
      <c r="R3865" s="3">
        <f>C3865-(M3865-Key!$B$5)/(24*Key!$B$6)</f>
        <v>44130.653546296293</v>
      </c>
      <c r="S3865">
        <f>M3865-Key!$B$5</f>
        <v>14.92</v>
      </c>
      <c r="T3865" s="2">
        <f t="shared" si="300"/>
        <v>44129.666666666664</v>
      </c>
      <c r="U3865" t="str">
        <f t="shared" si="301"/>
        <v>10-25-2020 16:00</v>
      </c>
      <c r="V3865">
        <f>IFERROR(IF(W3865=Z3865,VLOOKUP($U3865,[1]C8842!$G$2:$M$145,3,FALSE),0),0)</f>
        <v>0</v>
      </c>
      <c r="W3865">
        <f>VLOOKUP(RIGHT($V$1,5),Key!$A$9:$B$14,2,FALSE)</f>
        <v>10.199999999999999</v>
      </c>
      <c r="X3865">
        <f t="shared" si="304"/>
        <v>0</v>
      </c>
      <c r="Y3865">
        <f>VLOOKUP(RIGHT($X$1,5),Key!$A$9:$B$14,2,FALSE)</f>
        <v>3.7</v>
      </c>
      <c r="Z3865">
        <f t="shared" si="302"/>
        <v>10.199999999999999</v>
      </c>
      <c r="AA3865">
        <f t="shared" si="303"/>
        <v>0</v>
      </c>
    </row>
    <row r="3866" spans="1:27" x14ac:dyDescent="0.3">
      <c r="A3866">
        <v>100067</v>
      </c>
      <c r="B3866">
        <v>230922</v>
      </c>
      <c r="C3866" s="3">
        <v>44130.667361111111</v>
      </c>
      <c r="D3866">
        <v>2</v>
      </c>
      <c r="E3866">
        <v>1</v>
      </c>
      <c r="F3866" t="s">
        <v>26</v>
      </c>
      <c r="G3866">
        <v>1</v>
      </c>
      <c r="H3866">
        <v>60.292969999999997</v>
      </c>
      <c r="I3866">
        <v>17.472660000000001</v>
      </c>
      <c r="J3866">
        <v>1.035156</v>
      </c>
      <c r="K3866">
        <v>81.035160000000005</v>
      </c>
      <c r="L3866" s="3">
        <v>44130.42083333333</v>
      </c>
      <c r="M3866">
        <v>17.18</v>
      </c>
      <c r="N3866" t="s">
        <v>28</v>
      </c>
      <c r="P3866">
        <f>(C3866-Key!$B$1)*24</f>
        <v>0.96666666667442769</v>
      </c>
      <c r="Q3866">
        <f>(Key!$B$2-'17.1'!C3866)*24</f>
        <v>1.9833333333372138</v>
      </c>
      <c r="R3866" s="3">
        <f>C3866-(M3866-Key!$B$5)/(24*Key!$B$6)</f>
        <v>44130.653546296293</v>
      </c>
      <c r="S3866">
        <f>M3866-Key!$B$5</f>
        <v>14.92</v>
      </c>
      <c r="T3866" s="2">
        <f t="shared" si="300"/>
        <v>44129.666666666664</v>
      </c>
      <c r="U3866" t="str">
        <f t="shared" si="301"/>
        <v>10-25-2020 16:00</v>
      </c>
      <c r="V3866">
        <f>IFERROR(IF(W3866=Z3866,VLOOKUP($U3866,[1]C8842!$G$2:$M$145,3,FALSE),0),0)</f>
        <v>0</v>
      </c>
      <c r="W3866">
        <f>VLOOKUP(RIGHT($V$1,5),Key!$A$9:$B$14,2,FALSE)</f>
        <v>10.199999999999999</v>
      </c>
      <c r="X3866">
        <f t="shared" si="304"/>
        <v>0</v>
      </c>
      <c r="Y3866">
        <f>VLOOKUP(RIGHT($X$1,5),Key!$A$9:$B$14,2,FALSE)</f>
        <v>3.7</v>
      </c>
      <c r="Z3866">
        <f t="shared" si="302"/>
        <v>10.199999999999999</v>
      </c>
      <c r="AA3866">
        <f t="shared" si="303"/>
        <v>0</v>
      </c>
    </row>
    <row r="3867" spans="1:27" x14ac:dyDescent="0.3">
      <c r="A3867">
        <v>100067</v>
      </c>
      <c r="B3867">
        <v>230922</v>
      </c>
      <c r="C3867" s="3">
        <v>44130.667361111111</v>
      </c>
      <c r="D3867">
        <v>3</v>
      </c>
      <c r="E3867">
        <v>2</v>
      </c>
      <c r="F3867" t="s">
        <v>26</v>
      </c>
      <c r="G3867">
        <v>1</v>
      </c>
      <c r="H3867">
        <v>65.164060000000006</v>
      </c>
      <c r="I3867">
        <v>14.1875</v>
      </c>
      <c r="J3867">
        <v>0.8203125</v>
      </c>
      <c r="K3867">
        <v>94.039060000000006</v>
      </c>
      <c r="L3867" s="3">
        <v>44130.42083333333</v>
      </c>
      <c r="M3867">
        <v>17.18</v>
      </c>
      <c r="N3867" t="s">
        <v>28</v>
      </c>
      <c r="P3867">
        <f>(C3867-Key!$B$1)*24</f>
        <v>0.96666666667442769</v>
      </c>
      <c r="Q3867">
        <f>(Key!$B$2-'17.1'!C3867)*24</f>
        <v>1.9833333333372138</v>
      </c>
      <c r="R3867" s="3">
        <f>C3867-(M3867-Key!$B$5)/(24*Key!$B$6)</f>
        <v>44130.653546296293</v>
      </c>
      <c r="S3867">
        <f>M3867-Key!$B$5</f>
        <v>14.92</v>
      </c>
      <c r="T3867" s="2">
        <f t="shared" si="300"/>
        <v>44129.666666666664</v>
      </c>
      <c r="U3867" t="str">
        <f t="shared" si="301"/>
        <v>10-25-2020 16:00</v>
      </c>
      <c r="V3867">
        <f>IFERROR(IF(W3867=Z3867,VLOOKUP($U3867,[1]C8842!$G$2:$M$145,3,FALSE),0),0)</f>
        <v>0</v>
      </c>
      <c r="W3867">
        <f>VLOOKUP(RIGHT($V$1,5),Key!$A$9:$B$14,2,FALSE)</f>
        <v>10.199999999999999</v>
      </c>
      <c r="X3867">
        <f t="shared" si="304"/>
        <v>0</v>
      </c>
      <c r="Y3867">
        <f>VLOOKUP(RIGHT($X$1,5),Key!$A$9:$B$14,2,FALSE)</f>
        <v>3.7</v>
      </c>
      <c r="Z3867">
        <f t="shared" si="302"/>
        <v>10.199999999999999</v>
      </c>
      <c r="AA3867">
        <f t="shared" si="303"/>
        <v>0</v>
      </c>
    </row>
    <row r="3868" spans="1:27" x14ac:dyDescent="0.3">
      <c r="A3868">
        <v>100067</v>
      </c>
      <c r="B3868">
        <v>230922</v>
      </c>
      <c r="C3868" s="3">
        <v>44130.667361111111</v>
      </c>
      <c r="D3868">
        <v>2</v>
      </c>
      <c r="E3868">
        <v>1</v>
      </c>
      <c r="F3868" t="s">
        <v>26</v>
      </c>
      <c r="G3868">
        <v>2</v>
      </c>
      <c r="H3868">
        <v>65.410160000000005</v>
      </c>
      <c r="I3868">
        <v>21.316410000000001</v>
      </c>
      <c r="J3868">
        <v>1.109375</v>
      </c>
      <c r="K3868">
        <v>80.03125</v>
      </c>
      <c r="L3868" s="3">
        <v>44130.42083333333</v>
      </c>
      <c r="M3868">
        <v>17.18</v>
      </c>
      <c r="N3868" t="s">
        <v>28</v>
      </c>
      <c r="P3868">
        <f>(C3868-Key!$B$1)*24</f>
        <v>0.96666666667442769</v>
      </c>
      <c r="Q3868">
        <f>(Key!$B$2-'17.1'!C3868)*24</f>
        <v>1.9833333333372138</v>
      </c>
      <c r="R3868" s="3">
        <f>C3868-(M3868-Key!$B$5)/(24*Key!$B$6)</f>
        <v>44130.653546296293</v>
      </c>
      <c r="S3868">
        <f>M3868-Key!$B$5</f>
        <v>14.92</v>
      </c>
      <c r="T3868" s="2">
        <f t="shared" si="300"/>
        <v>44129.666666666664</v>
      </c>
      <c r="U3868" t="str">
        <f t="shared" si="301"/>
        <v>10-25-2020 16:00</v>
      </c>
      <c r="V3868">
        <f>IFERROR(IF(W3868=Z3868,VLOOKUP($U3868,[1]C8842!$G$2:$M$145,3,FALSE),0),0)</f>
        <v>0</v>
      </c>
      <c r="W3868">
        <f>VLOOKUP(RIGHT($V$1,5),Key!$A$9:$B$14,2,FALSE)</f>
        <v>10.199999999999999</v>
      </c>
      <c r="X3868">
        <f t="shared" si="304"/>
        <v>0</v>
      </c>
      <c r="Y3868">
        <f>VLOOKUP(RIGHT($X$1,5),Key!$A$9:$B$14,2,FALSE)</f>
        <v>3.7</v>
      </c>
      <c r="Z3868">
        <f t="shared" si="302"/>
        <v>10.199999999999999</v>
      </c>
      <c r="AA3868">
        <f t="shared" si="303"/>
        <v>0</v>
      </c>
    </row>
    <row r="3869" spans="1:27" x14ac:dyDescent="0.3">
      <c r="A3869">
        <v>100067</v>
      </c>
      <c r="B3869">
        <v>230922</v>
      </c>
      <c r="C3869" s="3">
        <v>44130.667361111111</v>
      </c>
      <c r="D3869">
        <v>0</v>
      </c>
      <c r="E3869">
        <v>2</v>
      </c>
      <c r="F3869" t="s">
        <v>25</v>
      </c>
      <c r="G3869">
        <v>1</v>
      </c>
      <c r="H3869">
        <v>63.664059999999999</v>
      </c>
      <c r="I3869">
        <v>15.246090000000001</v>
      </c>
      <c r="J3869">
        <v>0.88671880000000003</v>
      </c>
      <c r="K3869">
        <v>46.019530000000003</v>
      </c>
      <c r="L3869" s="3">
        <v>44130.42083333333</v>
      </c>
      <c r="M3869">
        <v>17.18</v>
      </c>
      <c r="N3869" t="s">
        <v>28</v>
      </c>
      <c r="P3869">
        <f>(C3869-Key!$B$1)*24</f>
        <v>0.96666666667442769</v>
      </c>
      <c r="Q3869">
        <f>(Key!$B$2-'17.1'!C3869)*24</f>
        <v>1.9833333333372138</v>
      </c>
      <c r="R3869" s="3">
        <f>C3869-(M3869-Key!$B$5)/(24*Key!$B$6)</f>
        <v>44130.653546296293</v>
      </c>
      <c r="S3869">
        <f>M3869-Key!$B$5</f>
        <v>14.92</v>
      </c>
      <c r="T3869" s="2">
        <f t="shared" si="300"/>
        <v>44129.666666666664</v>
      </c>
      <c r="U3869" t="str">
        <f t="shared" si="301"/>
        <v>10-25-2020 16:00</v>
      </c>
      <c r="V3869">
        <f>IFERROR(IF(W3869=Z3869,VLOOKUP($U3869,[1]C8842!$G$2:$M$145,3,FALSE),0),0)</f>
        <v>0</v>
      </c>
      <c r="W3869">
        <f>VLOOKUP(RIGHT($V$1,5),Key!$A$9:$B$14,2,FALSE)</f>
        <v>10.199999999999999</v>
      </c>
      <c r="X3869">
        <f t="shared" si="304"/>
        <v>0</v>
      </c>
      <c r="Y3869">
        <f>VLOOKUP(RIGHT($X$1,5),Key!$A$9:$B$14,2,FALSE)</f>
        <v>3.7</v>
      </c>
      <c r="Z3869">
        <f t="shared" si="302"/>
        <v>10.199999999999999</v>
      </c>
      <c r="AA3869">
        <f t="shared" si="303"/>
        <v>0</v>
      </c>
    </row>
    <row r="3870" spans="1:27" x14ac:dyDescent="0.3">
      <c r="A3870">
        <v>100067</v>
      </c>
      <c r="B3870">
        <v>230922</v>
      </c>
      <c r="C3870" s="3">
        <v>44130.667361111111</v>
      </c>
      <c r="D3870">
        <v>3</v>
      </c>
      <c r="E3870">
        <v>2</v>
      </c>
      <c r="F3870" t="s">
        <v>26</v>
      </c>
      <c r="G3870">
        <v>2</v>
      </c>
      <c r="H3870">
        <v>67.984380000000002</v>
      </c>
      <c r="I3870">
        <v>21.11328</v>
      </c>
      <c r="J3870">
        <v>1.058594</v>
      </c>
      <c r="K3870">
        <v>94.039060000000006</v>
      </c>
      <c r="L3870" s="3">
        <v>44130.42083333333</v>
      </c>
      <c r="M3870">
        <v>17.18</v>
      </c>
      <c r="N3870" t="s">
        <v>28</v>
      </c>
      <c r="P3870">
        <f>(C3870-Key!$B$1)*24</f>
        <v>0.96666666667442769</v>
      </c>
      <c r="Q3870">
        <f>(Key!$B$2-'17.1'!C3870)*24</f>
        <v>1.9833333333372138</v>
      </c>
      <c r="R3870" s="3">
        <f>C3870-(M3870-Key!$B$5)/(24*Key!$B$6)</f>
        <v>44130.653546296293</v>
      </c>
      <c r="S3870">
        <f>M3870-Key!$B$5</f>
        <v>14.92</v>
      </c>
      <c r="T3870" s="2">
        <f t="shared" si="300"/>
        <v>44129.666666666664</v>
      </c>
      <c r="U3870" t="str">
        <f t="shared" si="301"/>
        <v>10-25-2020 16:00</v>
      </c>
      <c r="V3870">
        <f>IFERROR(IF(W3870=Z3870,VLOOKUP($U3870,[1]C8842!$G$2:$M$145,3,FALSE),0),0)</f>
        <v>0</v>
      </c>
      <c r="W3870">
        <f>VLOOKUP(RIGHT($V$1,5),Key!$A$9:$B$14,2,FALSE)</f>
        <v>10.199999999999999</v>
      </c>
      <c r="X3870">
        <f t="shared" si="304"/>
        <v>0</v>
      </c>
      <c r="Y3870">
        <f>VLOOKUP(RIGHT($X$1,5),Key!$A$9:$B$14,2,FALSE)</f>
        <v>3.7</v>
      </c>
      <c r="Z3870">
        <f t="shared" si="302"/>
        <v>10.199999999999999</v>
      </c>
      <c r="AA3870">
        <f t="shared" si="303"/>
        <v>0</v>
      </c>
    </row>
    <row r="3871" spans="1:27" x14ac:dyDescent="0.3">
      <c r="A3871">
        <v>100067</v>
      </c>
      <c r="B3871">
        <v>230922</v>
      </c>
      <c r="C3871" s="3">
        <v>44130.667361111111</v>
      </c>
      <c r="D3871">
        <v>0</v>
      </c>
      <c r="E3871">
        <v>2</v>
      </c>
      <c r="F3871" t="s">
        <v>25</v>
      </c>
      <c r="G3871">
        <v>2</v>
      </c>
      <c r="H3871">
        <v>54.871090000000002</v>
      </c>
      <c r="I3871">
        <v>25.867190000000001</v>
      </c>
      <c r="J3871">
        <v>1.542969</v>
      </c>
      <c r="K3871">
        <v>47.019530000000003</v>
      </c>
      <c r="L3871" s="3">
        <v>44130.42083333333</v>
      </c>
      <c r="M3871">
        <v>17.18</v>
      </c>
      <c r="N3871" t="s">
        <v>28</v>
      </c>
      <c r="P3871">
        <f>(C3871-Key!$B$1)*24</f>
        <v>0.96666666667442769</v>
      </c>
      <c r="Q3871">
        <f>(Key!$B$2-'17.1'!C3871)*24</f>
        <v>1.9833333333372138</v>
      </c>
      <c r="R3871" s="3">
        <f>C3871-(M3871-Key!$B$5)/(24*Key!$B$6)</f>
        <v>44130.653546296293</v>
      </c>
      <c r="S3871">
        <f>M3871-Key!$B$5</f>
        <v>14.92</v>
      </c>
      <c r="T3871" s="2">
        <f t="shared" si="300"/>
        <v>44129.666666666664</v>
      </c>
      <c r="U3871" t="str">
        <f t="shared" si="301"/>
        <v>10-25-2020 16:00</v>
      </c>
      <c r="V3871">
        <f>IFERROR(IF(W3871=Z3871,VLOOKUP($U3871,[1]C8842!$G$2:$M$145,3,FALSE),0),0)</f>
        <v>0</v>
      </c>
      <c r="W3871">
        <f>VLOOKUP(RIGHT($V$1,5),Key!$A$9:$B$14,2,FALSE)</f>
        <v>10.199999999999999</v>
      </c>
      <c r="X3871">
        <f t="shared" si="304"/>
        <v>0</v>
      </c>
      <c r="Y3871">
        <f>VLOOKUP(RIGHT($X$1,5),Key!$A$9:$B$14,2,FALSE)</f>
        <v>3.7</v>
      </c>
      <c r="Z3871">
        <f t="shared" si="302"/>
        <v>10.199999999999999</v>
      </c>
      <c r="AA3871">
        <f t="shared" si="303"/>
        <v>0</v>
      </c>
    </row>
    <row r="3872" spans="1:27" x14ac:dyDescent="0.3">
      <c r="A3872">
        <v>100067</v>
      </c>
      <c r="B3872">
        <v>230922</v>
      </c>
      <c r="C3872" s="3">
        <v>44130.667361111111</v>
      </c>
      <c r="D3872">
        <v>1</v>
      </c>
      <c r="E3872">
        <v>1</v>
      </c>
      <c r="F3872" t="s">
        <v>25</v>
      </c>
      <c r="G3872">
        <v>1</v>
      </c>
      <c r="H3872">
        <v>55.992190000000001</v>
      </c>
      <c r="I3872">
        <v>19.41797</v>
      </c>
      <c r="J3872">
        <v>1.207031</v>
      </c>
      <c r="K3872">
        <v>58.023440000000001</v>
      </c>
      <c r="L3872" s="3">
        <v>44130.42083333333</v>
      </c>
      <c r="M3872">
        <v>17.18</v>
      </c>
      <c r="N3872" t="s">
        <v>28</v>
      </c>
      <c r="P3872">
        <f>(C3872-Key!$B$1)*24</f>
        <v>0.96666666667442769</v>
      </c>
      <c r="Q3872">
        <f>(Key!$B$2-'17.1'!C3872)*24</f>
        <v>1.9833333333372138</v>
      </c>
      <c r="R3872" s="3">
        <f>C3872-(M3872-Key!$B$5)/(24*Key!$B$6)</f>
        <v>44130.653546296293</v>
      </c>
      <c r="S3872">
        <f>M3872-Key!$B$5</f>
        <v>14.92</v>
      </c>
      <c r="T3872" s="2">
        <f t="shared" si="300"/>
        <v>44129.666666666664</v>
      </c>
      <c r="U3872" t="str">
        <f t="shared" si="301"/>
        <v>10-25-2020 16:00</v>
      </c>
      <c r="V3872">
        <f>IFERROR(IF(W3872=Z3872,VLOOKUP($U3872,[1]C8842!$G$2:$M$145,3,FALSE),0),0)</f>
        <v>0</v>
      </c>
      <c r="W3872">
        <f>VLOOKUP(RIGHT($V$1,5),Key!$A$9:$B$14,2,FALSE)</f>
        <v>10.199999999999999</v>
      </c>
      <c r="X3872">
        <f t="shared" si="304"/>
        <v>0</v>
      </c>
      <c r="Y3872">
        <f>VLOOKUP(RIGHT($X$1,5),Key!$A$9:$B$14,2,FALSE)</f>
        <v>3.7</v>
      </c>
      <c r="Z3872">
        <f t="shared" si="302"/>
        <v>10.199999999999999</v>
      </c>
      <c r="AA3872">
        <f t="shared" si="303"/>
        <v>0</v>
      </c>
    </row>
    <row r="3873" spans="1:27" x14ac:dyDescent="0.3">
      <c r="A3873">
        <v>100067</v>
      </c>
      <c r="B3873">
        <v>230922</v>
      </c>
      <c r="C3873" s="3">
        <v>44130.667361111111</v>
      </c>
      <c r="D3873">
        <v>1</v>
      </c>
      <c r="E3873">
        <v>1</v>
      </c>
      <c r="F3873" t="s">
        <v>25</v>
      </c>
      <c r="G3873">
        <v>1</v>
      </c>
      <c r="H3873">
        <v>61.925780000000003</v>
      </c>
      <c r="I3873">
        <v>12.32813</v>
      </c>
      <c r="J3873">
        <v>0.78515630000000003</v>
      </c>
      <c r="K3873">
        <v>56.023440000000001</v>
      </c>
      <c r="L3873" s="3">
        <v>44130.42083333333</v>
      </c>
      <c r="M3873">
        <v>17.18</v>
      </c>
      <c r="N3873" t="s">
        <v>28</v>
      </c>
      <c r="P3873">
        <f>(C3873-Key!$B$1)*24</f>
        <v>0.96666666667442769</v>
      </c>
      <c r="Q3873">
        <f>(Key!$B$2-'17.1'!C3873)*24</f>
        <v>1.9833333333372138</v>
      </c>
      <c r="R3873" s="3">
        <f>C3873-(M3873-Key!$B$5)/(24*Key!$B$6)</f>
        <v>44130.653546296293</v>
      </c>
      <c r="S3873">
        <f>M3873-Key!$B$5</f>
        <v>14.92</v>
      </c>
      <c r="T3873" s="2">
        <f t="shared" si="300"/>
        <v>44129.666666666664</v>
      </c>
      <c r="U3873" t="str">
        <f t="shared" si="301"/>
        <v>10-25-2020 16:00</v>
      </c>
      <c r="V3873">
        <f>IFERROR(IF(W3873=Z3873,VLOOKUP($U3873,[1]C8842!$G$2:$M$145,3,FALSE),0),0)</f>
        <v>0</v>
      </c>
      <c r="W3873">
        <f>VLOOKUP(RIGHT($V$1,5),Key!$A$9:$B$14,2,FALSE)</f>
        <v>10.199999999999999</v>
      </c>
      <c r="X3873">
        <f t="shared" si="304"/>
        <v>0</v>
      </c>
      <c r="Y3873">
        <f>VLOOKUP(RIGHT($X$1,5),Key!$A$9:$B$14,2,FALSE)</f>
        <v>3.7</v>
      </c>
      <c r="Z3873">
        <f t="shared" si="302"/>
        <v>10.199999999999999</v>
      </c>
      <c r="AA3873">
        <f t="shared" si="303"/>
        <v>0</v>
      </c>
    </row>
    <row r="3874" spans="1:27" x14ac:dyDescent="0.3">
      <c r="A3874">
        <v>100067</v>
      </c>
      <c r="B3874">
        <v>230922</v>
      </c>
      <c r="C3874" s="3">
        <v>44130.667361111111</v>
      </c>
      <c r="D3874">
        <v>1</v>
      </c>
      <c r="E3874">
        <v>1</v>
      </c>
      <c r="F3874" t="s">
        <v>25</v>
      </c>
      <c r="G3874">
        <v>2</v>
      </c>
      <c r="H3874">
        <v>62.394530000000003</v>
      </c>
      <c r="I3874">
        <v>20.070309999999999</v>
      </c>
      <c r="J3874">
        <v>1.109375</v>
      </c>
      <c r="K3874">
        <v>58.023440000000001</v>
      </c>
      <c r="L3874" s="3">
        <v>44130.42083333333</v>
      </c>
      <c r="M3874">
        <v>17.18</v>
      </c>
      <c r="N3874" t="s">
        <v>28</v>
      </c>
      <c r="P3874">
        <f>(C3874-Key!$B$1)*24</f>
        <v>0.96666666667442769</v>
      </c>
      <c r="Q3874">
        <f>(Key!$B$2-'17.1'!C3874)*24</f>
        <v>1.9833333333372138</v>
      </c>
      <c r="R3874" s="3">
        <f>C3874-(M3874-Key!$B$5)/(24*Key!$B$6)</f>
        <v>44130.653546296293</v>
      </c>
      <c r="S3874">
        <f>M3874-Key!$B$5</f>
        <v>14.92</v>
      </c>
      <c r="T3874" s="2">
        <f t="shared" si="300"/>
        <v>44129.666666666664</v>
      </c>
      <c r="U3874" t="str">
        <f t="shared" si="301"/>
        <v>10-25-2020 16:00</v>
      </c>
      <c r="V3874">
        <f>IFERROR(IF(W3874=Z3874,VLOOKUP($U3874,[1]C8842!$G$2:$M$145,3,FALSE),0),0)</f>
        <v>0</v>
      </c>
      <c r="W3874">
        <f>VLOOKUP(RIGHT($V$1,5),Key!$A$9:$B$14,2,FALSE)</f>
        <v>10.199999999999999</v>
      </c>
      <c r="X3874">
        <f t="shared" si="304"/>
        <v>0</v>
      </c>
      <c r="Y3874">
        <f>VLOOKUP(RIGHT($X$1,5),Key!$A$9:$B$14,2,FALSE)</f>
        <v>3.7</v>
      </c>
      <c r="Z3874">
        <f t="shared" si="302"/>
        <v>10.199999999999999</v>
      </c>
      <c r="AA3874">
        <f t="shared" si="303"/>
        <v>0</v>
      </c>
    </row>
    <row r="3875" spans="1:27" x14ac:dyDescent="0.3">
      <c r="A3875">
        <v>100067</v>
      </c>
      <c r="B3875">
        <v>230922</v>
      </c>
      <c r="C3875" s="3">
        <v>44130.667361111111</v>
      </c>
      <c r="D3875">
        <v>3</v>
      </c>
      <c r="E3875">
        <v>2</v>
      </c>
      <c r="F3875" t="s">
        <v>26</v>
      </c>
      <c r="G3875">
        <v>2</v>
      </c>
      <c r="H3875">
        <v>73.527339999999995</v>
      </c>
      <c r="I3875">
        <v>22.609380000000002</v>
      </c>
      <c r="J3875">
        <v>1.035156</v>
      </c>
      <c r="K3875">
        <v>94.039060000000006</v>
      </c>
      <c r="L3875" s="3">
        <v>44130.42083333333</v>
      </c>
      <c r="M3875">
        <v>17.18</v>
      </c>
      <c r="N3875" t="s">
        <v>28</v>
      </c>
      <c r="P3875">
        <f>(C3875-Key!$B$1)*24</f>
        <v>0.96666666667442769</v>
      </c>
      <c r="Q3875">
        <f>(Key!$B$2-'17.1'!C3875)*24</f>
        <v>1.9833333333372138</v>
      </c>
      <c r="R3875" s="3">
        <f>C3875-(M3875-Key!$B$5)/(24*Key!$B$6)</f>
        <v>44130.653546296293</v>
      </c>
      <c r="S3875">
        <f>M3875-Key!$B$5</f>
        <v>14.92</v>
      </c>
      <c r="T3875" s="2">
        <f t="shared" si="300"/>
        <v>44129.666666666664</v>
      </c>
      <c r="U3875" t="str">
        <f t="shared" si="301"/>
        <v>10-25-2020 16:00</v>
      </c>
      <c r="V3875">
        <f>IFERROR(IF(W3875=Z3875,VLOOKUP($U3875,[1]C8842!$G$2:$M$145,3,FALSE),0),0)</f>
        <v>0</v>
      </c>
      <c r="W3875">
        <f>VLOOKUP(RIGHT($V$1,5),Key!$A$9:$B$14,2,FALSE)</f>
        <v>10.199999999999999</v>
      </c>
      <c r="X3875">
        <f t="shared" si="304"/>
        <v>0</v>
      </c>
      <c r="Y3875">
        <f>VLOOKUP(RIGHT($X$1,5),Key!$A$9:$B$14,2,FALSE)</f>
        <v>3.7</v>
      </c>
      <c r="Z3875">
        <f t="shared" si="302"/>
        <v>10.199999999999999</v>
      </c>
      <c r="AA3875">
        <f t="shared" si="303"/>
        <v>0</v>
      </c>
    </row>
    <row r="3876" spans="1:27" x14ac:dyDescent="0.3">
      <c r="A3876">
        <v>100067</v>
      </c>
      <c r="B3876">
        <v>230922</v>
      </c>
      <c r="C3876" s="3">
        <v>44130.667361111111</v>
      </c>
      <c r="D3876">
        <v>3</v>
      </c>
      <c r="E3876">
        <v>2</v>
      </c>
      <c r="F3876" t="s">
        <v>26</v>
      </c>
      <c r="G3876">
        <v>1</v>
      </c>
      <c r="H3876">
        <v>70.386719999999997</v>
      </c>
      <c r="I3876">
        <v>17.578130000000002</v>
      </c>
      <c r="J3876">
        <v>0.890625</v>
      </c>
      <c r="K3876">
        <v>96.039060000000006</v>
      </c>
      <c r="L3876" s="3">
        <v>44130.42083333333</v>
      </c>
      <c r="M3876">
        <v>17.18</v>
      </c>
      <c r="N3876" t="s">
        <v>28</v>
      </c>
      <c r="P3876">
        <f>(C3876-Key!$B$1)*24</f>
        <v>0.96666666667442769</v>
      </c>
      <c r="Q3876">
        <f>(Key!$B$2-'17.1'!C3876)*24</f>
        <v>1.9833333333372138</v>
      </c>
      <c r="R3876" s="3">
        <f>C3876-(M3876-Key!$B$5)/(24*Key!$B$6)</f>
        <v>44130.653546296293</v>
      </c>
      <c r="S3876">
        <f>M3876-Key!$B$5</f>
        <v>14.92</v>
      </c>
      <c r="T3876" s="2">
        <f t="shared" si="300"/>
        <v>44129.666666666664</v>
      </c>
      <c r="U3876" t="str">
        <f t="shared" si="301"/>
        <v>10-25-2020 16:00</v>
      </c>
      <c r="V3876">
        <f>IFERROR(IF(W3876=Z3876,VLOOKUP($U3876,[1]C8842!$G$2:$M$145,3,FALSE),0),0)</f>
        <v>0</v>
      </c>
      <c r="W3876">
        <f>VLOOKUP(RIGHT($V$1,5),Key!$A$9:$B$14,2,FALSE)</f>
        <v>10.199999999999999</v>
      </c>
      <c r="X3876">
        <f t="shared" si="304"/>
        <v>0</v>
      </c>
      <c r="Y3876">
        <f>VLOOKUP(RIGHT($X$1,5),Key!$A$9:$B$14,2,FALSE)</f>
        <v>3.7</v>
      </c>
      <c r="Z3876">
        <f t="shared" si="302"/>
        <v>10.199999999999999</v>
      </c>
      <c r="AA3876">
        <f t="shared" si="303"/>
        <v>0</v>
      </c>
    </row>
    <row r="3877" spans="1:27" x14ac:dyDescent="0.3">
      <c r="A3877">
        <v>100067</v>
      </c>
      <c r="B3877">
        <v>230922</v>
      </c>
      <c r="C3877" s="3">
        <v>44130.668055555558</v>
      </c>
      <c r="D3877">
        <v>2</v>
      </c>
      <c r="E3877">
        <v>1</v>
      </c>
      <c r="F3877" t="s">
        <v>26</v>
      </c>
      <c r="G3877">
        <v>1</v>
      </c>
      <c r="H3877">
        <v>85.585939999999994</v>
      </c>
      <c r="I3877">
        <v>18.64453</v>
      </c>
      <c r="J3877">
        <v>0.765625</v>
      </c>
      <c r="K3877">
        <v>82.035160000000005</v>
      </c>
      <c r="L3877" s="3">
        <v>44130.42083333333</v>
      </c>
      <c r="M3877">
        <v>17.18</v>
      </c>
      <c r="N3877" t="s">
        <v>28</v>
      </c>
      <c r="P3877">
        <f>(C3877-Key!$B$1)*24</f>
        <v>0.9833333333954215</v>
      </c>
      <c r="Q3877">
        <f>(Key!$B$2-'17.1'!C3877)*24</f>
        <v>1.96666666661622</v>
      </c>
      <c r="R3877" s="3">
        <f>C3877-(M3877-Key!$B$5)/(24*Key!$B$6)</f>
        <v>44130.65424074074</v>
      </c>
      <c r="S3877">
        <f>M3877-Key!$B$5</f>
        <v>14.92</v>
      </c>
      <c r="T3877" s="2">
        <f t="shared" si="300"/>
        <v>44129.666666666664</v>
      </c>
      <c r="U3877" t="str">
        <f t="shared" si="301"/>
        <v>10-25-2020 16:00</v>
      </c>
      <c r="V3877">
        <f>IFERROR(IF(W3877=Z3877,VLOOKUP($U3877,[1]C8842!$G$2:$M$145,3,FALSE),0),0)</f>
        <v>0</v>
      </c>
      <c r="W3877">
        <f>VLOOKUP(RIGHT($V$1,5),Key!$A$9:$B$14,2,FALSE)</f>
        <v>10.199999999999999</v>
      </c>
      <c r="X3877">
        <f t="shared" si="304"/>
        <v>0</v>
      </c>
      <c r="Y3877">
        <f>VLOOKUP(RIGHT($X$1,5),Key!$A$9:$B$14,2,FALSE)</f>
        <v>3.7</v>
      </c>
      <c r="Z3877">
        <f t="shared" si="302"/>
        <v>10.199999999999999</v>
      </c>
      <c r="AA3877">
        <f t="shared" si="303"/>
        <v>0</v>
      </c>
    </row>
    <row r="3878" spans="1:27" x14ac:dyDescent="0.3">
      <c r="A3878">
        <v>100067</v>
      </c>
      <c r="B3878">
        <v>230922</v>
      </c>
      <c r="C3878" s="3">
        <v>44130.668055555558</v>
      </c>
      <c r="D3878">
        <v>3</v>
      </c>
      <c r="E3878">
        <v>2</v>
      </c>
      <c r="F3878" t="s">
        <v>26</v>
      </c>
      <c r="G3878">
        <v>1</v>
      </c>
      <c r="H3878">
        <v>66.464839999999995</v>
      </c>
      <c r="I3878">
        <v>12.46875</v>
      </c>
      <c r="J3878">
        <v>0.73828130000000003</v>
      </c>
      <c r="K3878">
        <v>93.039060000000006</v>
      </c>
      <c r="L3878" s="3">
        <v>44130.42083333333</v>
      </c>
      <c r="M3878">
        <v>17.18</v>
      </c>
      <c r="N3878" t="s">
        <v>28</v>
      </c>
      <c r="P3878">
        <f>(C3878-Key!$B$1)*24</f>
        <v>0.9833333333954215</v>
      </c>
      <c r="Q3878">
        <f>(Key!$B$2-'17.1'!C3878)*24</f>
        <v>1.96666666661622</v>
      </c>
      <c r="R3878" s="3">
        <f>C3878-(M3878-Key!$B$5)/(24*Key!$B$6)</f>
        <v>44130.65424074074</v>
      </c>
      <c r="S3878">
        <f>M3878-Key!$B$5</f>
        <v>14.92</v>
      </c>
      <c r="T3878" s="2">
        <f t="shared" si="300"/>
        <v>44129.666666666664</v>
      </c>
      <c r="U3878" t="str">
        <f t="shared" si="301"/>
        <v>10-25-2020 16:00</v>
      </c>
      <c r="V3878">
        <f>IFERROR(IF(W3878=Z3878,VLOOKUP($U3878,[1]C8842!$G$2:$M$145,3,FALSE),0),0)</f>
        <v>0</v>
      </c>
      <c r="W3878">
        <f>VLOOKUP(RIGHT($V$1,5),Key!$A$9:$B$14,2,FALSE)</f>
        <v>10.199999999999999</v>
      </c>
      <c r="X3878">
        <f t="shared" si="304"/>
        <v>0</v>
      </c>
      <c r="Y3878">
        <f>VLOOKUP(RIGHT($X$1,5),Key!$A$9:$B$14,2,FALSE)</f>
        <v>3.7</v>
      </c>
      <c r="Z3878">
        <f t="shared" si="302"/>
        <v>10.199999999999999</v>
      </c>
      <c r="AA3878">
        <f t="shared" si="303"/>
        <v>0</v>
      </c>
    </row>
    <row r="3879" spans="1:27" x14ac:dyDescent="0.3">
      <c r="A3879">
        <v>100067</v>
      </c>
      <c r="B3879">
        <v>230922</v>
      </c>
      <c r="C3879" s="3">
        <v>44130.668055555558</v>
      </c>
      <c r="D3879">
        <v>2</v>
      </c>
      <c r="E3879">
        <v>1</v>
      </c>
      <c r="F3879" t="s">
        <v>26</v>
      </c>
      <c r="G3879">
        <v>1</v>
      </c>
      <c r="H3879">
        <v>78.171880000000002</v>
      </c>
      <c r="I3879">
        <v>16.726559999999999</v>
      </c>
      <c r="J3879">
        <v>0.7734375</v>
      </c>
      <c r="K3879">
        <v>80.03125</v>
      </c>
      <c r="L3879" s="3">
        <v>44130.42083333333</v>
      </c>
      <c r="M3879">
        <v>17.18</v>
      </c>
      <c r="N3879" t="s">
        <v>28</v>
      </c>
      <c r="P3879">
        <f>(C3879-Key!$B$1)*24</f>
        <v>0.9833333333954215</v>
      </c>
      <c r="Q3879">
        <f>(Key!$B$2-'17.1'!C3879)*24</f>
        <v>1.96666666661622</v>
      </c>
      <c r="R3879" s="3">
        <f>C3879-(M3879-Key!$B$5)/(24*Key!$B$6)</f>
        <v>44130.65424074074</v>
      </c>
      <c r="S3879">
        <f>M3879-Key!$B$5</f>
        <v>14.92</v>
      </c>
      <c r="T3879" s="2">
        <f t="shared" si="300"/>
        <v>44129.666666666664</v>
      </c>
      <c r="U3879" t="str">
        <f t="shared" si="301"/>
        <v>10-25-2020 16:00</v>
      </c>
      <c r="V3879">
        <f>IFERROR(IF(W3879=Z3879,VLOOKUP($U3879,[1]C8842!$G$2:$M$145,3,FALSE),0),0)</f>
        <v>0</v>
      </c>
      <c r="W3879">
        <f>VLOOKUP(RIGHT($V$1,5),Key!$A$9:$B$14,2,FALSE)</f>
        <v>10.199999999999999</v>
      </c>
      <c r="X3879">
        <f t="shared" si="304"/>
        <v>0</v>
      </c>
      <c r="Y3879">
        <f>VLOOKUP(RIGHT($X$1,5),Key!$A$9:$B$14,2,FALSE)</f>
        <v>3.7</v>
      </c>
      <c r="Z3879">
        <f t="shared" si="302"/>
        <v>10.199999999999999</v>
      </c>
      <c r="AA3879">
        <f t="shared" si="303"/>
        <v>0</v>
      </c>
    </row>
    <row r="3880" spans="1:27" x14ac:dyDescent="0.3">
      <c r="A3880">
        <v>100067</v>
      </c>
      <c r="B3880">
        <v>230922</v>
      </c>
      <c r="C3880" s="3">
        <v>44130.668055555558</v>
      </c>
      <c r="D3880">
        <v>3</v>
      </c>
      <c r="E3880">
        <v>2</v>
      </c>
      <c r="F3880" t="s">
        <v>26</v>
      </c>
      <c r="G3880">
        <v>1</v>
      </c>
      <c r="H3880">
        <v>66.792969999999997</v>
      </c>
      <c r="I3880">
        <v>14.402340000000001</v>
      </c>
      <c r="J3880">
        <v>0.8125</v>
      </c>
      <c r="K3880">
        <v>94.039060000000006</v>
      </c>
      <c r="L3880" s="3">
        <v>44130.42083333333</v>
      </c>
      <c r="M3880">
        <v>17.18</v>
      </c>
      <c r="N3880" t="s">
        <v>28</v>
      </c>
      <c r="P3880">
        <f>(C3880-Key!$B$1)*24</f>
        <v>0.9833333333954215</v>
      </c>
      <c r="Q3880">
        <f>(Key!$B$2-'17.1'!C3880)*24</f>
        <v>1.96666666661622</v>
      </c>
      <c r="R3880" s="3">
        <f>C3880-(M3880-Key!$B$5)/(24*Key!$B$6)</f>
        <v>44130.65424074074</v>
      </c>
      <c r="S3880">
        <f>M3880-Key!$B$5</f>
        <v>14.92</v>
      </c>
      <c r="T3880" s="2">
        <f t="shared" si="300"/>
        <v>44129.666666666664</v>
      </c>
      <c r="U3880" t="str">
        <f t="shared" si="301"/>
        <v>10-25-2020 16:00</v>
      </c>
      <c r="V3880">
        <f>IFERROR(IF(W3880=Z3880,VLOOKUP($U3880,[1]C8842!$G$2:$M$145,3,FALSE),0),0)</f>
        <v>0</v>
      </c>
      <c r="W3880">
        <f>VLOOKUP(RIGHT($V$1,5),Key!$A$9:$B$14,2,FALSE)</f>
        <v>10.199999999999999</v>
      </c>
      <c r="X3880">
        <f t="shared" si="304"/>
        <v>0</v>
      </c>
      <c r="Y3880">
        <f>VLOOKUP(RIGHT($X$1,5),Key!$A$9:$B$14,2,FALSE)</f>
        <v>3.7</v>
      </c>
      <c r="Z3880">
        <f t="shared" si="302"/>
        <v>10.199999999999999</v>
      </c>
      <c r="AA3880">
        <f t="shared" si="303"/>
        <v>0</v>
      </c>
    </row>
    <row r="3881" spans="1:27" x14ac:dyDescent="0.3">
      <c r="A3881">
        <v>100067</v>
      </c>
      <c r="B3881">
        <v>230922</v>
      </c>
      <c r="C3881" s="3">
        <v>44130.668055555558</v>
      </c>
      <c r="D3881">
        <v>2</v>
      </c>
      <c r="E3881">
        <v>1</v>
      </c>
      <c r="F3881" t="s">
        <v>26</v>
      </c>
      <c r="G3881">
        <v>2</v>
      </c>
      <c r="H3881">
        <v>73.621089999999995</v>
      </c>
      <c r="I3881">
        <v>20.63672</v>
      </c>
      <c r="J3881">
        <v>0.9609375</v>
      </c>
      <c r="K3881">
        <v>80.03125</v>
      </c>
      <c r="L3881" s="3">
        <v>44130.42083333333</v>
      </c>
      <c r="M3881">
        <v>17.18</v>
      </c>
      <c r="N3881" t="s">
        <v>28</v>
      </c>
      <c r="P3881">
        <f>(C3881-Key!$B$1)*24</f>
        <v>0.9833333333954215</v>
      </c>
      <c r="Q3881">
        <f>(Key!$B$2-'17.1'!C3881)*24</f>
        <v>1.96666666661622</v>
      </c>
      <c r="R3881" s="3">
        <f>C3881-(M3881-Key!$B$5)/(24*Key!$B$6)</f>
        <v>44130.65424074074</v>
      </c>
      <c r="S3881">
        <f>M3881-Key!$B$5</f>
        <v>14.92</v>
      </c>
      <c r="T3881" s="2">
        <f t="shared" si="300"/>
        <v>44129.666666666664</v>
      </c>
      <c r="U3881" t="str">
        <f t="shared" si="301"/>
        <v>10-25-2020 16:00</v>
      </c>
      <c r="V3881">
        <f>IFERROR(IF(W3881=Z3881,VLOOKUP($U3881,[1]C8842!$G$2:$M$145,3,FALSE),0),0)</f>
        <v>0</v>
      </c>
      <c r="W3881">
        <f>VLOOKUP(RIGHT($V$1,5),Key!$A$9:$B$14,2,FALSE)</f>
        <v>10.199999999999999</v>
      </c>
      <c r="X3881">
        <f t="shared" si="304"/>
        <v>0</v>
      </c>
      <c r="Y3881">
        <f>VLOOKUP(RIGHT($X$1,5),Key!$A$9:$B$14,2,FALSE)</f>
        <v>3.7</v>
      </c>
      <c r="Z3881">
        <f t="shared" si="302"/>
        <v>10.199999999999999</v>
      </c>
      <c r="AA3881">
        <f t="shared" si="303"/>
        <v>0</v>
      </c>
    </row>
    <row r="3882" spans="1:27" x14ac:dyDescent="0.3">
      <c r="A3882">
        <v>100067</v>
      </c>
      <c r="B3882">
        <v>230922</v>
      </c>
      <c r="C3882" s="3">
        <v>44130.668055555558</v>
      </c>
      <c r="D3882">
        <v>3</v>
      </c>
      <c r="E3882">
        <v>2</v>
      </c>
      <c r="F3882" t="s">
        <v>26</v>
      </c>
      <c r="G3882">
        <v>3</v>
      </c>
      <c r="H3882">
        <v>59.730469999999997</v>
      </c>
      <c r="I3882">
        <v>30.78125</v>
      </c>
      <c r="J3882">
        <v>1.636719</v>
      </c>
      <c r="K3882">
        <v>93.039060000000006</v>
      </c>
      <c r="L3882" s="3">
        <v>44130.42083333333</v>
      </c>
      <c r="M3882">
        <v>17.18</v>
      </c>
      <c r="N3882" t="s">
        <v>28</v>
      </c>
      <c r="P3882">
        <f>(C3882-Key!$B$1)*24</f>
        <v>0.9833333333954215</v>
      </c>
      <c r="Q3882">
        <f>(Key!$B$2-'17.1'!C3882)*24</f>
        <v>1.96666666661622</v>
      </c>
      <c r="R3882" s="3">
        <f>C3882-(M3882-Key!$B$5)/(24*Key!$B$6)</f>
        <v>44130.65424074074</v>
      </c>
      <c r="S3882">
        <f>M3882-Key!$B$5</f>
        <v>14.92</v>
      </c>
      <c r="T3882" s="2">
        <f t="shared" si="300"/>
        <v>44129.666666666664</v>
      </c>
      <c r="U3882" t="str">
        <f t="shared" si="301"/>
        <v>10-25-2020 16:00</v>
      </c>
      <c r="V3882">
        <f>IFERROR(IF(W3882=Z3882,VLOOKUP($U3882,[1]C8842!$G$2:$M$145,3,FALSE),0),0)</f>
        <v>0</v>
      </c>
      <c r="W3882">
        <f>VLOOKUP(RIGHT($V$1,5),Key!$A$9:$B$14,2,FALSE)</f>
        <v>10.199999999999999</v>
      </c>
      <c r="X3882">
        <f t="shared" si="304"/>
        <v>0</v>
      </c>
      <c r="Y3882">
        <f>VLOOKUP(RIGHT($X$1,5),Key!$A$9:$B$14,2,FALSE)</f>
        <v>3.7</v>
      </c>
      <c r="Z3882">
        <f t="shared" si="302"/>
        <v>10.199999999999999</v>
      </c>
      <c r="AA3882">
        <f t="shared" si="303"/>
        <v>0</v>
      </c>
    </row>
    <row r="3883" spans="1:27" x14ac:dyDescent="0.3">
      <c r="A3883">
        <v>100067</v>
      </c>
      <c r="B3883">
        <v>230922</v>
      </c>
      <c r="C3883" s="3">
        <v>44130.668055555558</v>
      </c>
      <c r="D3883">
        <v>2</v>
      </c>
      <c r="E3883">
        <v>1</v>
      </c>
      <c r="F3883" t="s">
        <v>26</v>
      </c>
      <c r="G3883">
        <v>2</v>
      </c>
      <c r="H3883">
        <v>64.558589999999995</v>
      </c>
      <c r="I3883">
        <v>23.57422</v>
      </c>
      <c r="J3883">
        <v>1.21875</v>
      </c>
      <c r="K3883">
        <v>80.03125</v>
      </c>
      <c r="L3883" s="3">
        <v>44130.42083333333</v>
      </c>
      <c r="M3883">
        <v>17.18</v>
      </c>
      <c r="N3883" t="s">
        <v>28</v>
      </c>
      <c r="P3883">
        <f>(C3883-Key!$B$1)*24</f>
        <v>0.9833333333954215</v>
      </c>
      <c r="Q3883">
        <f>(Key!$B$2-'17.1'!C3883)*24</f>
        <v>1.96666666661622</v>
      </c>
      <c r="R3883" s="3">
        <f>C3883-(M3883-Key!$B$5)/(24*Key!$B$6)</f>
        <v>44130.65424074074</v>
      </c>
      <c r="S3883">
        <f>M3883-Key!$B$5</f>
        <v>14.92</v>
      </c>
      <c r="T3883" s="2">
        <f t="shared" si="300"/>
        <v>44129.666666666664</v>
      </c>
      <c r="U3883" t="str">
        <f t="shared" si="301"/>
        <v>10-25-2020 16:00</v>
      </c>
      <c r="V3883">
        <f>IFERROR(IF(W3883=Z3883,VLOOKUP($U3883,[1]C8842!$G$2:$M$145,3,FALSE),0),0)</f>
        <v>0</v>
      </c>
      <c r="W3883">
        <f>VLOOKUP(RIGHT($V$1,5),Key!$A$9:$B$14,2,FALSE)</f>
        <v>10.199999999999999</v>
      </c>
      <c r="X3883">
        <f t="shared" si="304"/>
        <v>0</v>
      </c>
      <c r="Y3883">
        <f>VLOOKUP(RIGHT($X$1,5),Key!$A$9:$B$14,2,FALSE)</f>
        <v>3.7</v>
      </c>
      <c r="Z3883">
        <f t="shared" si="302"/>
        <v>10.199999999999999</v>
      </c>
      <c r="AA3883">
        <f t="shared" si="303"/>
        <v>0</v>
      </c>
    </row>
    <row r="3884" spans="1:27" x14ac:dyDescent="0.3">
      <c r="A3884">
        <v>100067</v>
      </c>
      <c r="B3884">
        <v>230922</v>
      </c>
      <c r="C3884" s="3">
        <v>44130.668055555558</v>
      </c>
      <c r="D3884">
        <v>3</v>
      </c>
      <c r="E3884">
        <v>2</v>
      </c>
      <c r="F3884" t="s">
        <v>26</v>
      </c>
      <c r="G3884">
        <v>5</v>
      </c>
      <c r="H3884">
        <v>67.535160000000005</v>
      </c>
      <c r="I3884">
        <v>80.253910000000005</v>
      </c>
      <c r="J3884">
        <v>3.3984380000000001</v>
      </c>
      <c r="K3884">
        <v>92.039060000000006</v>
      </c>
      <c r="L3884" s="3">
        <v>44130.42083333333</v>
      </c>
      <c r="M3884">
        <v>17.18</v>
      </c>
      <c r="N3884" t="s">
        <v>28</v>
      </c>
      <c r="P3884">
        <f>(C3884-Key!$B$1)*24</f>
        <v>0.9833333333954215</v>
      </c>
      <c r="Q3884">
        <f>(Key!$B$2-'17.1'!C3884)*24</f>
        <v>1.96666666661622</v>
      </c>
      <c r="R3884" s="3">
        <f>C3884-(M3884-Key!$B$5)/(24*Key!$B$6)</f>
        <v>44130.65424074074</v>
      </c>
      <c r="S3884">
        <f>M3884-Key!$B$5</f>
        <v>14.92</v>
      </c>
      <c r="T3884" s="2">
        <f t="shared" si="300"/>
        <v>44129.666666666664</v>
      </c>
      <c r="U3884" t="str">
        <f t="shared" si="301"/>
        <v>10-25-2020 16:00</v>
      </c>
      <c r="V3884">
        <f>IFERROR(IF(W3884=Z3884,VLOOKUP($U3884,[1]C8842!$G$2:$M$145,3,FALSE),0),0)</f>
        <v>0</v>
      </c>
      <c r="W3884">
        <f>VLOOKUP(RIGHT($V$1,5),Key!$A$9:$B$14,2,FALSE)</f>
        <v>10.199999999999999</v>
      </c>
      <c r="X3884">
        <f t="shared" si="304"/>
        <v>0</v>
      </c>
      <c r="Y3884">
        <f>VLOOKUP(RIGHT($X$1,5),Key!$A$9:$B$14,2,FALSE)</f>
        <v>3.7</v>
      </c>
      <c r="Z3884">
        <f t="shared" si="302"/>
        <v>10.199999999999999</v>
      </c>
      <c r="AA3884">
        <f t="shared" si="303"/>
        <v>0</v>
      </c>
    </row>
    <row r="3885" spans="1:27" x14ac:dyDescent="0.3">
      <c r="A3885">
        <v>100067</v>
      </c>
      <c r="B3885">
        <v>230922</v>
      </c>
      <c r="C3885" s="3">
        <v>44130.668055555558</v>
      </c>
      <c r="D3885">
        <v>3</v>
      </c>
      <c r="E3885">
        <v>2</v>
      </c>
      <c r="F3885" t="s">
        <v>26</v>
      </c>
      <c r="G3885">
        <v>2</v>
      </c>
      <c r="H3885">
        <v>74.917969999999997</v>
      </c>
      <c r="I3885">
        <v>22.347660000000001</v>
      </c>
      <c r="J3885">
        <v>1.003906</v>
      </c>
      <c r="K3885">
        <v>93.039060000000006</v>
      </c>
      <c r="L3885" s="3">
        <v>44130.42083333333</v>
      </c>
      <c r="M3885">
        <v>17.18</v>
      </c>
      <c r="N3885" t="s">
        <v>28</v>
      </c>
      <c r="P3885">
        <f>(C3885-Key!$B$1)*24</f>
        <v>0.9833333333954215</v>
      </c>
      <c r="Q3885">
        <f>(Key!$B$2-'17.1'!C3885)*24</f>
        <v>1.96666666661622</v>
      </c>
      <c r="R3885" s="3">
        <f>C3885-(M3885-Key!$B$5)/(24*Key!$B$6)</f>
        <v>44130.65424074074</v>
      </c>
      <c r="S3885">
        <f>M3885-Key!$B$5</f>
        <v>14.92</v>
      </c>
      <c r="T3885" s="2">
        <f t="shared" si="300"/>
        <v>44129.666666666664</v>
      </c>
      <c r="U3885" t="str">
        <f t="shared" si="301"/>
        <v>10-25-2020 16:00</v>
      </c>
      <c r="V3885">
        <f>IFERROR(IF(W3885=Z3885,VLOOKUP($U3885,[1]C8842!$G$2:$M$145,3,FALSE),0),0)</f>
        <v>0</v>
      </c>
      <c r="W3885">
        <f>VLOOKUP(RIGHT($V$1,5),Key!$A$9:$B$14,2,FALSE)</f>
        <v>10.199999999999999</v>
      </c>
      <c r="X3885">
        <f t="shared" si="304"/>
        <v>0</v>
      </c>
      <c r="Y3885">
        <f>VLOOKUP(RIGHT($X$1,5),Key!$A$9:$B$14,2,FALSE)</f>
        <v>3.7</v>
      </c>
      <c r="Z3885">
        <f t="shared" si="302"/>
        <v>10.199999999999999</v>
      </c>
      <c r="AA3885">
        <f t="shared" si="303"/>
        <v>0</v>
      </c>
    </row>
    <row r="3886" spans="1:27" x14ac:dyDescent="0.3">
      <c r="A3886">
        <v>100067</v>
      </c>
      <c r="B3886">
        <v>230922</v>
      </c>
      <c r="C3886" s="3">
        <v>44130.668055555558</v>
      </c>
      <c r="D3886">
        <v>1</v>
      </c>
      <c r="E3886">
        <v>1</v>
      </c>
      <c r="F3886" t="s">
        <v>25</v>
      </c>
      <c r="G3886">
        <v>1</v>
      </c>
      <c r="H3886">
        <v>76.746089999999995</v>
      </c>
      <c r="I3886">
        <v>15.816409999999999</v>
      </c>
      <c r="J3886">
        <v>0.75390630000000003</v>
      </c>
      <c r="K3886">
        <v>58.023440000000001</v>
      </c>
      <c r="L3886" s="3">
        <v>44130.42083333333</v>
      </c>
      <c r="M3886">
        <v>17.18</v>
      </c>
      <c r="N3886" t="s">
        <v>28</v>
      </c>
      <c r="P3886">
        <f>(C3886-Key!$B$1)*24</f>
        <v>0.9833333333954215</v>
      </c>
      <c r="Q3886">
        <f>(Key!$B$2-'17.1'!C3886)*24</f>
        <v>1.96666666661622</v>
      </c>
      <c r="R3886" s="3">
        <f>C3886-(M3886-Key!$B$5)/(24*Key!$B$6)</f>
        <v>44130.65424074074</v>
      </c>
      <c r="S3886">
        <f>M3886-Key!$B$5</f>
        <v>14.92</v>
      </c>
      <c r="T3886" s="2">
        <f t="shared" si="300"/>
        <v>44129.666666666664</v>
      </c>
      <c r="U3886" t="str">
        <f t="shared" si="301"/>
        <v>10-25-2020 16:00</v>
      </c>
      <c r="V3886">
        <f>IFERROR(IF(W3886=Z3886,VLOOKUP($U3886,[1]C8842!$G$2:$M$145,3,FALSE),0),0)</f>
        <v>0</v>
      </c>
      <c r="W3886">
        <f>VLOOKUP(RIGHT($V$1,5),Key!$A$9:$B$14,2,FALSE)</f>
        <v>10.199999999999999</v>
      </c>
      <c r="X3886">
        <f t="shared" si="304"/>
        <v>0</v>
      </c>
      <c r="Y3886">
        <f>VLOOKUP(RIGHT($X$1,5),Key!$A$9:$B$14,2,FALSE)</f>
        <v>3.7</v>
      </c>
      <c r="Z3886">
        <f t="shared" si="302"/>
        <v>10.199999999999999</v>
      </c>
      <c r="AA3886">
        <f t="shared" si="303"/>
        <v>0</v>
      </c>
    </row>
    <row r="3887" spans="1:27" x14ac:dyDescent="0.3">
      <c r="A3887">
        <v>100067</v>
      </c>
      <c r="B3887">
        <v>230922</v>
      </c>
      <c r="C3887" s="3">
        <v>44130.668055555558</v>
      </c>
      <c r="D3887">
        <v>0</v>
      </c>
      <c r="E3887">
        <v>2</v>
      </c>
      <c r="F3887" t="s">
        <v>25</v>
      </c>
      <c r="G3887">
        <v>1</v>
      </c>
      <c r="H3887">
        <v>64.453130000000002</v>
      </c>
      <c r="I3887">
        <v>18.570309999999999</v>
      </c>
      <c r="J3887">
        <v>1.011719</v>
      </c>
      <c r="K3887">
        <v>46.019530000000003</v>
      </c>
      <c r="L3887" s="3">
        <v>44130.42083333333</v>
      </c>
      <c r="M3887">
        <v>17.18</v>
      </c>
      <c r="N3887" t="s">
        <v>28</v>
      </c>
      <c r="P3887">
        <f>(C3887-Key!$B$1)*24</f>
        <v>0.9833333333954215</v>
      </c>
      <c r="Q3887">
        <f>(Key!$B$2-'17.1'!C3887)*24</f>
        <v>1.96666666661622</v>
      </c>
      <c r="R3887" s="3">
        <f>C3887-(M3887-Key!$B$5)/(24*Key!$B$6)</f>
        <v>44130.65424074074</v>
      </c>
      <c r="S3887">
        <f>M3887-Key!$B$5</f>
        <v>14.92</v>
      </c>
      <c r="T3887" s="2">
        <f t="shared" si="300"/>
        <v>44129.666666666664</v>
      </c>
      <c r="U3887" t="str">
        <f t="shared" si="301"/>
        <v>10-25-2020 16:00</v>
      </c>
      <c r="V3887">
        <f>IFERROR(IF(W3887=Z3887,VLOOKUP($U3887,[1]C8842!$G$2:$M$145,3,FALSE),0),0)</f>
        <v>0</v>
      </c>
      <c r="W3887">
        <f>VLOOKUP(RIGHT($V$1,5),Key!$A$9:$B$14,2,FALSE)</f>
        <v>10.199999999999999</v>
      </c>
      <c r="X3887">
        <f t="shared" si="304"/>
        <v>0</v>
      </c>
      <c r="Y3887">
        <f>VLOOKUP(RIGHT($X$1,5),Key!$A$9:$B$14,2,FALSE)</f>
        <v>3.7</v>
      </c>
      <c r="Z3887">
        <f t="shared" si="302"/>
        <v>10.199999999999999</v>
      </c>
      <c r="AA3887">
        <f t="shared" si="303"/>
        <v>0</v>
      </c>
    </row>
    <row r="3888" spans="1:27" x14ac:dyDescent="0.3">
      <c r="A3888">
        <v>100067</v>
      </c>
      <c r="B3888">
        <v>230922</v>
      </c>
      <c r="C3888" s="3">
        <v>44130.668055555558</v>
      </c>
      <c r="D3888">
        <v>3</v>
      </c>
      <c r="E3888">
        <v>2</v>
      </c>
      <c r="F3888" t="s">
        <v>26</v>
      </c>
      <c r="G3888">
        <v>2</v>
      </c>
      <c r="H3888">
        <v>67.859380000000002</v>
      </c>
      <c r="I3888">
        <v>20.382809999999999</v>
      </c>
      <c r="J3888">
        <v>1.035156</v>
      </c>
      <c r="K3888">
        <v>94.039060000000006</v>
      </c>
      <c r="L3888" s="3">
        <v>44130.42083333333</v>
      </c>
      <c r="M3888">
        <v>17.18</v>
      </c>
      <c r="N3888" t="s">
        <v>28</v>
      </c>
      <c r="P3888">
        <f>(C3888-Key!$B$1)*24</f>
        <v>0.9833333333954215</v>
      </c>
      <c r="Q3888">
        <f>(Key!$B$2-'17.1'!C3888)*24</f>
        <v>1.96666666661622</v>
      </c>
      <c r="R3888" s="3">
        <f>C3888-(M3888-Key!$B$5)/(24*Key!$B$6)</f>
        <v>44130.65424074074</v>
      </c>
      <c r="S3888">
        <f>M3888-Key!$B$5</f>
        <v>14.92</v>
      </c>
      <c r="T3888" s="2">
        <f t="shared" si="300"/>
        <v>44129.666666666664</v>
      </c>
      <c r="U3888" t="str">
        <f t="shared" si="301"/>
        <v>10-25-2020 16:00</v>
      </c>
      <c r="V3888">
        <f>IFERROR(IF(W3888=Z3888,VLOOKUP($U3888,[1]C8842!$G$2:$M$145,3,FALSE),0),0)</f>
        <v>0</v>
      </c>
      <c r="W3888">
        <f>VLOOKUP(RIGHT($V$1,5),Key!$A$9:$B$14,2,FALSE)</f>
        <v>10.199999999999999</v>
      </c>
      <c r="X3888">
        <f t="shared" si="304"/>
        <v>0</v>
      </c>
      <c r="Y3888">
        <f>VLOOKUP(RIGHT($X$1,5),Key!$A$9:$B$14,2,FALSE)</f>
        <v>3.7</v>
      </c>
      <c r="Z3888">
        <f t="shared" si="302"/>
        <v>10.199999999999999</v>
      </c>
      <c r="AA3888">
        <f t="shared" si="303"/>
        <v>0</v>
      </c>
    </row>
    <row r="3889" spans="1:27" x14ac:dyDescent="0.3">
      <c r="A3889">
        <v>100067</v>
      </c>
      <c r="B3889">
        <v>230922</v>
      </c>
      <c r="C3889" s="3">
        <v>44130.668055555558</v>
      </c>
      <c r="D3889">
        <v>1</v>
      </c>
      <c r="E3889">
        <v>1</v>
      </c>
      <c r="F3889" t="s">
        <v>25</v>
      </c>
      <c r="G3889">
        <v>1</v>
      </c>
      <c r="H3889">
        <v>65.191410000000005</v>
      </c>
      <c r="I3889">
        <v>19.164059999999999</v>
      </c>
      <c r="J3889">
        <v>1.027344</v>
      </c>
      <c r="K3889">
        <v>58.023440000000001</v>
      </c>
      <c r="L3889" s="3">
        <v>44130.42083333333</v>
      </c>
      <c r="M3889">
        <v>17.18</v>
      </c>
      <c r="N3889" t="s">
        <v>28</v>
      </c>
      <c r="P3889">
        <f>(C3889-Key!$B$1)*24</f>
        <v>0.9833333333954215</v>
      </c>
      <c r="Q3889">
        <f>(Key!$B$2-'17.1'!C3889)*24</f>
        <v>1.96666666661622</v>
      </c>
      <c r="R3889" s="3">
        <f>C3889-(M3889-Key!$B$5)/(24*Key!$B$6)</f>
        <v>44130.65424074074</v>
      </c>
      <c r="S3889">
        <f>M3889-Key!$B$5</f>
        <v>14.92</v>
      </c>
      <c r="T3889" s="2">
        <f t="shared" si="300"/>
        <v>44129.666666666664</v>
      </c>
      <c r="U3889" t="str">
        <f t="shared" si="301"/>
        <v>10-25-2020 16:00</v>
      </c>
      <c r="V3889">
        <f>IFERROR(IF(W3889=Z3889,VLOOKUP($U3889,[1]C8842!$G$2:$M$145,3,FALSE),0),0)</f>
        <v>0</v>
      </c>
      <c r="W3889">
        <f>VLOOKUP(RIGHT($V$1,5),Key!$A$9:$B$14,2,FALSE)</f>
        <v>10.199999999999999</v>
      </c>
      <c r="X3889">
        <f t="shared" si="304"/>
        <v>0</v>
      </c>
      <c r="Y3889">
        <f>VLOOKUP(RIGHT($X$1,5),Key!$A$9:$B$14,2,FALSE)</f>
        <v>3.7</v>
      </c>
      <c r="Z3889">
        <f t="shared" si="302"/>
        <v>10.199999999999999</v>
      </c>
      <c r="AA3889">
        <f t="shared" si="303"/>
        <v>0</v>
      </c>
    </row>
    <row r="3890" spans="1:27" x14ac:dyDescent="0.3">
      <c r="A3890">
        <v>100067</v>
      </c>
      <c r="B3890">
        <v>230922</v>
      </c>
      <c r="C3890" s="3">
        <v>44130.668055555558</v>
      </c>
      <c r="D3890">
        <v>2</v>
      </c>
      <c r="E3890">
        <v>1</v>
      </c>
      <c r="F3890" t="s">
        <v>26</v>
      </c>
      <c r="G3890">
        <v>1</v>
      </c>
      <c r="H3890">
        <v>72.257810000000006</v>
      </c>
      <c r="I3890">
        <v>15.660159999999999</v>
      </c>
      <c r="J3890">
        <v>0.796875</v>
      </c>
      <c r="K3890">
        <v>80.03125</v>
      </c>
      <c r="L3890" s="3">
        <v>44130.42083333333</v>
      </c>
      <c r="M3890">
        <v>17.18</v>
      </c>
      <c r="N3890" t="s">
        <v>28</v>
      </c>
      <c r="P3890">
        <f>(C3890-Key!$B$1)*24</f>
        <v>0.9833333333954215</v>
      </c>
      <c r="Q3890">
        <f>(Key!$B$2-'17.1'!C3890)*24</f>
        <v>1.96666666661622</v>
      </c>
      <c r="R3890" s="3">
        <f>C3890-(M3890-Key!$B$5)/(24*Key!$B$6)</f>
        <v>44130.65424074074</v>
      </c>
      <c r="S3890">
        <f>M3890-Key!$B$5</f>
        <v>14.92</v>
      </c>
      <c r="T3890" s="2">
        <f t="shared" si="300"/>
        <v>44129.666666666664</v>
      </c>
      <c r="U3890" t="str">
        <f t="shared" si="301"/>
        <v>10-25-2020 16:00</v>
      </c>
      <c r="V3890">
        <f>IFERROR(IF(W3890=Z3890,VLOOKUP($U3890,[1]C8842!$G$2:$M$145,3,FALSE),0),0)</f>
        <v>0</v>
      </c>
      <c r="W3890">
        <f>VLOOKUP(RIGHT($V$1,5),Key!$A$9:$B$14,2,FALSE)</f>
        <v>10.199999999999999</v>
      </c>
      <c r="X3890">
        <f t="shared" si="304"/>
        <v>0</v>
      </c>
      <c r="Y3890">
        <f>VLOOKUP(RIGHT($X$1,5),Key!$A$9:$B$14,2,FALSE)</f>
        <v>3.7</v>
      </c>
      <c r="Z3890">
        <f t="shared" si="302"/>
        <v>10.199999999999999</v>
      </c>
      <c r="AA3890">
        <f t="shared" si="303"/>
        <v>0</v>
      </c>
    </row>
    <row r="3891" spans="1:27" x14ac:dyDescent="0.3">
      <c r="A3891">
        <v>100067</v>
      </c>
      <c r="B3891">
        <v>230922</v>
      </c>
      <c r="C3891" s="3">
        <v>44130.668055555558</v>
      </c>
      <c r="D3891">
        <v>3</v>
      </c>
      <c r="E3891">
        <v>2</v>
      </c>
      <c r="F3891" t="s">
        <v>26</v>
      </c>
      <c r="G3891">
        <v>2</v>
      </c>
      <c r="H3891">
        <v>64.027339999999995</v>
      </c>
      <c r="I3891">
        <v>20.36328</v>
      </c>
      <c r="J3891">
        <v>1.09375</v>
      </c>
      <c r="K3891">
        <v>94.039060000000006</v>
      </c>
      <c r="L3891" s="3">
        <v>44130.42083333333</v>
      </c>
      <c r="M3891">
        <v>17.18</v>
      </c>
      <c r="N3891" t="s">
        <v>28</v>
      </c>
      <c r="P3891">
        <f>(C3891-Key!$B$1)*24</f>
        <v>0.9833333333954215</v>
      </c>
      <c r="Q3891">
        <f>(Key!$B$2-'17.1'!C3891)*24</f>
        <v>1.96666666661622</v>
      </c>
      <c r="R3891" s="3">
        <f>C3891-(M3891-Key!$B$5)/(24*Key!$B$6)</f>
        <v>44130.65424074074</v>
      </c>
      <c r="S3891">
        <f>M3891-Key!$B$5</f>
        <v>14.92</v>
      </c>
      <c r="T3891" s="2">
        <f t="shared" si="300"/>
        <v>44129.666666666664</v>
      </c>
      <c r="U3891" t="str">
        <f t="shared" si="301"/>
        <v>10-25-2020 16:00</v>
      </c>
      <c r="V3891">
        <f>IFERROR(IF(W3891=Z3891,VLOOKUP($U3891,[1]C8842!$G$2:$M$145,3,FALSE),0),0)</f>
        <v>0</v>
      </c>
      <c r="W3891">
        <f>VLOOKUP(RIGHT($V$1,5),Key!$A$9:$B$14,2,FALSE)</f>
        <v>10.199999999999999</v>
      </c>
      <c r="X3891">
        <f t="shared" si="304"/>
        <v>0</v>
      </c>
      <c r="Y3891">
        <f>VLOOKUP(RIGHT($X$1,5),Key!$A$9:$B$14,2,FALSE)</f>
        <v>3.7</v>
      </c>
      <c r="Z3891">
        <f t="shared" si="302"/>
        <v>10.199999999999999</v>
      </c>
      <c r="AA3891">
        <f t="shared" si="303"/>
        <v>0</v>
      </c>
    </row>
    <row r="3892" spans="1:27" x14ac:dyDescent="0.3">
      <c r="A3892">
        <v>100067</v>
      </c>
      <c r="B3892">
        <v>230922</v>
      </c>
      <c r="C3892" s="3">
        <v>44130.668055555558</v>
      </c>
      <c r="D3892">
        <v>3</v>
      </c>
      <c r="E3892">
        <v>2</v>
      </c>
      <c r="F3892" t="s">
        <v>26</v>
      </c>
      <c r="G3892">
        <v>1</v>
      </c>
      <c r="H3892">
        <v>65.707030000000003</v>
      </c>
      <c r="I3892">
        <v>18.226559999999999</v>
      </c>
      <c r="J3892">
        <v>0.98046880000000003</v>
      </c>
      <c r="K3892">
        <v>93.039060000000006</v>
      </c>
      <c r="L3892" s="3">
        <v>44130.42083333333</v>
      </c>
      <c r="M3892">
        <v>17.18</v>
      </c>
      <c r="N3892" t="s">
        <v>28</v>
      </c>
      <c r="P3892">
        <f>(C3892-Key!$B$1)*24</f>
        <v>0.9833333333954215</v>
      </c>
      <c r="Q3892">
        <f>(Key!$B$2-'17.1'!C3892)*24</f>
        <v>1.96666666661622</v>
      </c>
      <c r="R3892" s="3">
        <f>C3892-(M3892-Key!$B$5)/(24*Key!$B$6)</f>
        <v>44130.65424074074</v>
      </c>
      <c r="S3892">
        <f>M3892-Key!$B$5</f>
        <v>14.92</v>
      </c>
      <c r="T3892" s="2">
        <f t="shared" si="300"/>
        <v>44129.666666666664</v>
      </c>
      <c r="U3892" t="str">
        <f t="shared" si="301"/>
        <v>10-25-2020 16:00</v>
      </c>
      <c r="V3892">
        <f>IFERROR(IF(W3892=Z3892,VLOOKUP($U3892,[1]C8842!$G$2:$M$145,3,FALSE),0),0)</f>
        <v>0</v>
      </c>
      <c r="W3892">
        <f>VLOOKUP(RIGHT($V$1,5),Key!$A$9:$B$14,2,FALSE)</f>
        <v>10.199999999999999</v>
      </c>
      <c r="X3892">
        <f t="shared" si="304"/>
        <v>0</v>
      </c>
      <c r="Y3892">
        <f>VLOOKUP(RIGHT($X$1,5),Key!$A$9:$B$14,2,FALSE)</f>
        <v>3.7</v>
      </c>
      <c r="Z3892">
        <f t="shared" si="302"/>
        <v>10.199999999999999</v>
      </c>
      <c r="AA3892">
        <f t="shared" si="303"/>
        <v>0</v>
      </c>
    </row>
    <row r="3893" spans="1:27" x14ac:dyDescent="0.3">
      <c r="A3893">
        <v>100067</v>
      </c>
      <c r="B3893">
        <v>230922</v>
      </c>
      <c r="C3893" s="3">
        <v>44130.668055555558</v>
      </c>
      <c r="D3893">
        <v>0</v>
      </c>
      <c r="E3893">
        <v>2</v>
      </c>
      <c r="F3893" t="s">
        <v>25</v>
      </c>
      <c r="G3893">
        <v>1</v>
      </c>
      <c r="H3893">
        <v>63.082030000000003</v>
      </c>
      <c r="I3893">
        <v>14.023440000000001</v>
      </c>
      <c r="J3893">
        <v>0.84375</v>
      </c>
      <c r="K3893">
        <v>46.019530000000003</v>
      </c>
      <c r="L3893" s="3">
        <v>44130.42083333333</v>
      </c>
      <c r="M3893">
        <v>17.18</v>
      </c>
      <c r="N3893" t="s">
        <v>28</v>
      </c>
      <c r="P3893">
        <f>(C3893-Key!$B$1)*24</f>
        <v>0.9833333333954215</v>
      </c>
      <c r="Q3893">
        <f>(Key!$B$2-'17.1'!C3893)*24</f>
        <v>1.96666666661622</v>
      </c>
      <c r="R3893" s="3">
        <f>C3893-(M3893-Key!$B$5)/(24*Key!$B$6)</f>
        <v>44130.65424074074</v>
      </c>
      <c r="S3893">
        <f>M3893-Key!$B$5</f>
        <v>14.92</v>
      </c>
      <c r="T3893" s="2">
        <f t="shared" si="300"/>
        <v>44129.666666666664</v>
      </c>
      <c r="U3893" t="str">
        <f t="shared" si="301"/>
        <v>10-25-2020 16:00</v>
      </c>
      <c r="V3893">
        <f>IFERROR(IF(W3893=Z3893,VLOOKUP($U3893,[1]C8842!$G$2:$M$145,3,FALSE),0),0)</f>
        <v>0</v>
      </c>
      <c r="W3893">
        <f>VLOOKUP(RIGHT($V$1,5),Key!$A$9:$B$14,2,FALSE)</f>
        <v>10.199999999999999</v>
      </c>
      <c r="X3893">
        <f t="shared" si="304"/>
        <v>0</v>
      </c>
      <c r="Y3893">
        <f>VLOOKUP(RIGHT($X$1,5),Key!$A$9:$B$14,2,FALSE)</f>
        <v>3.7</v>
      </c>
      <c r="Z3893">
        <f t="shared" si="302"/>
        <v>10.199999999999999</v>
      </c>
      <c r="AA3893">
        <f t="shared" si="303"/>
        <v>0</v>
      </c>
    </row>
    <row r="3894" spans="1:27" x14ac:dyDescent="0.3">
      <c r="A3894">
        <v>100067</v>
      </c>
      <c r="B3894">
        <v>230922</v>
      </c>
      <c r="C3894" s="3">
        <v>44130.668055555558</v>
      </c>
      <c r="D3894">
        <v>1</v>
      </c>
      <c r="E3894">
        <v>1</v>
      </c>
      <c r="F3894" t="s">
        <v>25</v>
      </c>
      <c r="G3894">
        <v>1</v>
      </c>
      <c r="H3894">
        <v>64.511719999999997</v>
      </c>
      <c r="I3894">
        <v>17.535160000000001</v>
      </c>
      <c r="J3894">
        <v>0.96875</v>
      </c>
      <c r="K3894">
        <v>56.023440000000001</v>
      </c>
      <c r="L3894" s="3">
        <v>44130.42083333333</v>
      </c>
      <c r="M3894">
        <v>17.18</v>
      </c>
      <c r="N3894" t="s">
        <v>28</v>
      </c>
      <c r="P3894">
        <f>(C3894-Key!$B$1)*24</f>
        <v>0.9833333333954215</v>
      </c>
      <c r="Q3894">
        <f>(Key!$B$2-'17.1'!C3894)*24</f>
        <v>1.96666666661622</v>
      </c>
      <c r="R3894" s="3">
        <f>C3894-(M3894-Key!$B$5)/(24*Key!$B$6)</f>
        <v>44130.65424074074</v>
      </c>
      <c r="S3894">
        <f>M3894-Key!$B$5</f>
        <v>14.92</v>
      </c>
      <c r="T3894" s="2">
        <f t="shared" si="300"/>
        <v>44129.666666666664</v>
      </c>
      <c r="U3894" t="str">
        <f t="shared" si="301"/>
        <v>10-25-2020 16:00</v>
      </c>
      <c r="V3894">
        <f>IFERROR(IF(W3894=Z3894,VLOOKUP($U3894,[1]C8842!$G$2:$M$145,3,FALSE),0),0)</f>
        <v>0</v>
      </c>
      <c r="W3894">
        <f>VLOOKUP(RIGHT($V$1,5),Key!$A$9:$B$14,2,FALSE)</f>
        <v>10.199999999999999</v>
      </c>
      <c r="X3894">
        <f t="shared" si="304"/>
        <v>0</v>
      </c>
      <c r="Y3894">
        <f>VLOOKUP(RIGHT($X$1,5),Key!$A$9:$B$14,2,FALSE)</f>
        <v>3.7</v>
      </c>
      <c r="Z3894">
        <f t="shared" si="302"/>
        <v>10.199999999999999</v>
      </c>
      <c r="AA3894">
        <f t="shared" si="303"/>
        <v>0</v>
      </c>
    </row>
    <row r="3895" spans="1:27" x14ac:dyDescent="0.3">
      <c r="A3895">
        <v>100067</v>
      </c>
      <c r="B3895">
        <v>230922</v>
      </c>
      <c r="C3895" s="3">
        <v>44130.668055555558</v>
      </c>
      <c r="D3895">
        <v>0</v>
      </c>
      <c r="E3895">
        <v>2</v>
      </c>
      <c r="F3895" t="s">
        <v>25</v>
      </c>
      <c r="G3895">
        <v>1</v>
      </c>
      <c r="H3895">
        <v>60.625</v>
      </c>
      <c r="I3895">
        <v>14.402340000000001</v>
      </c>
      <c r="J3895">
        <v>0.89453130000000003</v>
      </c>
      <c r="K3895">
        <v>44.019530000000003</v>
      </c>
      <c r="L3895" s="3">
        <v>44130.42083333333</v>
      </c>
      <c r="M3895">
        <v>17.18</v>
      </c>
      <c r="N3895" t="s">
        <v>28</v>
      </c>
      <c r="P3895">
        <f>(C3895-Key!$B$1)*24</f>
        <v>0.9833333333954215</v>
      </c>
      <c r="Q3895">
        <f>(Key!$B$2-'17.1'!C3895)*24</f>
        <v>1.96666666661622</v>
      </c>
      <c r="R3895" s="3">
        <f>C3895-(M3895-Key!$B$5)/(24*Key!$B$6)</f>
        <v>44130.65424074074</v>
      </c>
      <c r="S3895">
        <f>M3895-Key!$B$5</f>
        <v>14.92</v>
      </c>
      <c r="T3895" s="2">
        <f t="shared" si="300"/>
        <v>44129.666666666664</v>
      </c>
      <c r="U3895" t="str">
        <f t="shared" si="301"/>
        <v>10-25-2020 16:00</v>
      </c>
      <c r="V3895">
        <f>IFERROR(IF(W3895=Z3895,VLOOKUP($U3895,[1]C8842!$G$2:$M$145,3,FALSE),0),0)</f>
        <v>0</v>
      </c>
      <c r="W3895">
        <f>VLOOKUP(RIGHT($V$1,5),Key!$A$9:$B$14,2,FALSE)</f>
        <v>10.199999999999999</v>
      </c>
      <c r="X3895">
        <f t="shared" si="304"/>
        <v>0</v>
      </c>
      <c r="Y3895">
        <f>VLOOKUP(RIGHT($X$1,5),Key!$A$9:$B$14,2,FALSE)</f>
        <v>3.7</v>
      </c>
      <c r="Z3895">
        <f t="shared" si="302"/>
        <v>10.199999999999999</v>
      </c>
      <c r="AA3895">
        <f t="shared" si="303"/>
        <v>0</v>
      </c>
    </row>
    <row r="3896" spans="1:27" x14ac:dyDescent="0.3">
      <c r="A3896">
        <v>100067</v>
      </c>
      <c r="B3896">
        <v>230922</v>
      </c>
      <c r="C3896" s="3">
        <v>44130.668055555558</v>
      </c>
      <c r="D3896">
        <v>0</v>
      </c>
      <c r="E3896">
        <v>2</v>
      </c>
      <c r="F3896" t="s">
        <v>25</v>
      </c>
      <c r="G3896">
        <v>1</v>
      </c>
      <c r="H3896">
        <v>65.160160000000005</v>
      </c>
      <c r="I3896">
        <v>16.597660000000001</v>
      </c>
      <c r="J3896">
        <v>0.921875</v>
      </c>
      <c r="K3896">
        <v>46.019530000000003</v>
      </c>
      <c r="L3896" s="3">
        <v>44130.42083333333</v>
      </c>
      <c r="M3896">
        <v>17.18</v>
      </c>
      <c r="N3896" t="s">
        <v>28</v>
      </c>
      <c r="P3896">
        <f>(C3896-Key!$B$1)*24</f>
        <v>0.9833333333954215</v>
      </c>
      <c r="Q3896">
        <f>(Key!$B$2-'17.1'!C3896)*24</f>
        <v>1.96666666661622</v>
      </c>
      <c r="R3896" s="3">
        <f>C3896-(M3896-Key!$B$5)/(24*Key!$B$6)</f>
        <v>44130.65424074074</v>
      </c>
      <c r="S3896">
        <f>M3896-Key!$B$5</f>
        <v>14.92</v>
      </c>
      <c r="T3896" s="2">
        <f t="shared" si="300"/>
        <v>44129.666666666664</v>
      </c>
      <c r="U3896" t="str">
        <f t="shared" si="301"/>
        <v>10-25-2020 16:00</v>
      </c>
      <c r="V3896">
        <f>IFERROR(IF(W3896=Z3896,VLOOKUP($U3896,[1]C8842!$G$2:$M$145,3,FALSE),0),0)</f>
        <v>0</v>
      </c>
      <c r="W3896">
        <f>VLOOKUP(RIGHT($V$1,5),Key!$A$9:$B$14,2,FALSE)</f>
        <v>10.199999999999999</v>
      </c>
      <c r="X3896">
        <f t="shared" si="304"/>
        <v>0</v>
      </c>
      <c r="Y3896">
        <f>VLOOKUP(RIGHT($X$1,5),Key!$A$9:$B$14,2,FALSE)</f>
        <v>3.7</v>
      </c>
      <c r="Z3896">
        <f t="shared" si="302"/>
        <v>10.199999999999999</v>
      </c>
      <c r="AA3896">
        <f t="shared" si="303"/>
        <v>0</v>
      </c>
    </row>
    <row r="3897" spans="1:27" x14ac:dyDescent="0.3">
      <c r="A3897">
        <v>100067</v>
      </c>
      <c r="B3897">
        <v>230922</v>
      </c>
      <c r="C3897" s="3">
        <v>44130.668749999997</v>
      </c>
      <c r="D3897">
        <v>3</v>
      </c>
      <c r="E3897">
        <v>2</v>
      </c>
      <c r="F3897" t="s">
        <v>26</v>
      </c>
      <c r="G3897">
        <v>4</v>
      </c>
      <c r="H3897">
        <v>60.300780000000003</v>
      </c>
      <c r="I3897">
        <v>68.9375</v>
      </c>
      <c r="J3897">
        <v>3.3085939999999998</v>
      </c>
      <c r="K3897">
        <v>94.039060000000006</v>
      </c>
      <c r="L3897" s="3">
        <v>44130.42083333333</v>
      </c>
      <c r="M3897">
        <v>17.18</v>
      </c>
      <c r="N3897" t="s">
        <v>28</v>
      </c>
      <c r="P3897">
        <f>(C3897-Key!$B$1)*24</f>
        <v>0.99999999994179234</v>
      </c>
      <c r="Q3897">
        <f>(Key!$B$2-'17.1'!C3897)*24</f>
        <v>1.9500000000698492</v>
      </c>
      <c r="R3897" s="3">
        <f>C3897-(M3897-Key!$B$5)/(24*Key!$B$6)</f>
        <v>44130.654935185179</v>
      </c>
      <c r="S3897">
        <f>M3897-Key!$B$5</f>
        <v>14.92</v>
      </c>
      <c r="T3897" s="2">
        <f t="shared" si="300"/>
        <v>44129.666666666664</v>
      </c>
      <c r="U3897" t="str">
        <f t="shared" si="301"/>
        <v>10-25-2020 16:00</v>
      </c>
      <c r="V3897">
        <f>IFERROR(IF(W3897=Z3897,VLOOKUP($U3897,[1]C8842!$G$2:$M$145,3,FALSE),0),0)</f>
        <v>0</v>
      </c>
      <c r="W3897">
        <f>VLOOKUP(RIGHT($V$1,5),Key!$A$9:$B$14,2,FALSE)</f>
        <v>10.199999999999999</v>
      </c>
      <c r="X3897">
        <f t="shared" si="304"/>
        <v>0</v>
      </c>
      <c r="Y3897">
        <f>VLOOKUP(RIGHT($X$1,5),Key!$A$9:$B$14,2,FALSE)</f>
        <v>3.7</v>
      </c>
      <c r="Z3897">
        <f t="shared" si="302"/>
        <v>10.199999999999999</v>
      </c>
      <c r="AA3897">
        <f t="shared" si="303"/>
        <v>0</v>
      </c>
    </row>
    <row r="3898" spans="1:27" x14ac:dyDescent="0.3">
      <c r="A3898">
        <v>100067</v>
      </c>
      <c r="B3898">
        <v>230922</v>
      </c>
      <c r="C3898" s="3">
        <v>44130.668749999997</v>
      </c>
      <c r="D3898">
        <v>2</v>
      </c>
      <c r="E3898">
        <v>1</v>
      </c>
      <c r="F3898" t="s">
        <v>26</v>
      </c>
      <c r="G3898">
        <v>1</v>
      </c>
      <c r="H3898">
        <v>63.289059999999999</v>
      </c>
      <c r="I3898">
        <v>15.753909999999999</v>
      </c>
      <c r="J3898">
        <v>0.9140625</v>
      </c>
      <c r="K3898">
        <v>83.035160000000005</v>
      </c>
      <c r="L3898" s="3">
        <v>44130.42083333333</v>
      </c>
      <c r="M3898">
        <v>17.18</v>
      </c>
      <c r="N3898" t="s">
        <v>28</v>
      </c>
      <c r="P3898">
        <f>(C3898-Key!$B$1)*24</f>
        <v>0.99999999994179234</v>
      </c>
      <c r="Q3898">
        <f>(Key!$B$2-'17.1'!C3898)*24</f>
        <v>1.9500000000698492</v>
      </c>
      <c r="R3898" s="3">
        <f>C3898-(M3898-Key!$B$5)/(24*Key!$B$6)</f>
        <v>44130.654935185179</v>
      </c>
      <c r="S3898">
        <f>M3898-Key!$B$5</f>
        <v>14.92</v>
      </c>
      <c r="T3898" s="2">
        <f t="shared" si="300"/>
        <v>44129.666666666664</v>
      </c>
      <c r="U3898" t="str">
        <f t="shared" si="301"/>
        <v>10-25-2020 16:00</v>
      </c>
      <c r="V3898">
        <f>IFERROR(IF(W3898=Z3898,VLOOKUP($U3898,[1]C8842!$G$2:$M$145,3,FALSE),0),0)</f>
        <v>0</v>
      </c>
      <c r="W3898">
        <f>VLOOKUP(RIGHT($V$1,5),Key!$A$9:$B$14,2,FALSE)</f>
        <v>10.199999999999999</v>
      </c>
      <c r="X3898">
        <f t="shared" si="304"/>
        <v>0</v>
      </c>
      <c r="Y3898">
        <f>VLOOKUP(RIGHT($X$1,5),Key!$A$9:$B$14,2,FALSE)</f>
        <v>3.7</v>
      </c>
      <c r="Z3898">
        <f t="shared" si="302"/>
        <v>10.199999999999999</v>
      </c>
      <c r="AA3898">
        <f t="shared" si="303"/>
        <v>0</v>
      </c>
    </row>
    <row r="3899" spans="1:27" x14ac:dyDescent="0.3">
      <c r="A3899">
        <v>100067</v>
      </c>
      <c r="B3899">
        <v>230922</v>
      </c>
      <c r="C3899" s="3">
        <v>44130.668749999997</v>
      </c>
      <c r="D3899">
        <v>2</v>
      </c>
      <c r="E3899">
        <v>1</v>
      </c>
      <c r="F3899" t="s">
        <v>26</v>
      </c>
      <c r="G3899">
        <v>2</v>
      </c>
      <c r="H3899">
        <v>77.59375</v>
      </c>
      <c r="I3899">
        <v>20.46875</v>
      </c>
      <c r="J3899">
        <v>0.90625</v>
      </c>
      <c r="K3899">
        <v>82.035160000000005</v>
      </c>
      <c r="L3899" s="3">
        <v>44130.42083333333</v>
      </c>
      <c r="M3899">
        <v>17.18</v>
      </c>
      <c r="N3899" t="s">
        <v>28</v>
      </c>
      <c r="P3899">
        <f>(C3899-Key!$B$1)*24</f>
        <v>0.99999999994179234</v>
      </c>
      <c r="Q3899">
        <f>(Key!$B$2-'17.1'!C3899)*24</f>
        <v>1.9500000000698492</v>
      </c>
      <c r="R3899" s="3">
        <f>C3899-(M3899-Key!$B$5)/(24*Key!$B$6)</f>
        <v>44130.654935185179</v>
      </c>
      <c r="S3899">
        <f>M3899-Key!$B$5</f>
        <v>14.92</v>
      </c>
      <c r="T3899" s="2">
        <f t="shared" si="300"/>
        <v>44129.666666666664</v>
      </c>
      <c r="U3899" t="str">
        <f t="shared" si="301"/>
        <v>10-25-2020 16:00</v>
      </c>
      <c r="V3899">
        <f>IFERROR(IF(W3899=Z3899,VLOOKUP($U3899,[1]C8842!$G$2:$M$145,3,FALSE),0),0)</f>
        <v>0</v>
      </c>
      <c r="W3899">
        <f>VLOOKUP(RIGHT($V$1,5),Key!$A$9:$B$14,2,FALSE)</f>
        <v>10.199999999999999</v>
      </c>
      <c r="X3899">
        <f t="shared" si="304"/>
        <v>0</v>
      </c>
      <c r="Y3899">
        <f>VLOOKUP(RIGHT($X$1,5),Key!$A$9:$B$14,2,FALSE)</f>
        <v>3.7</v>
      </c>
      <c r="Z3899">
        <f t="shared" si="302"/>
        <v>10.199999999999999</v>
      </c>
      <c r="AA3899">
        <f t="shared" si="303"/>
        <v>0</v>
      </c>
    </row>
    <row r="3900" spans="1:27" x14ac:dyDescent="0.3">
      <c r="A3900">
        <v>100067</v>
      </c>
      <c r="B3900">
        <v>230922</v>
      </c>
      <c r="C3900" s="3">
        <v>44130.668749999997</v>
      </c>
      <c r="D3900">
        <v>1</v>
      </c>
      <c r="E3900">
        <v>1</v>
      </c>
      <c r="F3900" t="s">
        <v>25</v>
      </c>
      <c r="G3900">
        <v>1</v>
      </c>
      <c r="H3900">
        <v>66.324219999999997</v>
      </c>
      <c r="I3900">
        <v>15.95703</v>
      </c>
      <c r="J3900">
        <v>0.87890630000000003</v>
      </c>
      <c r="K3900">
        <v>58.023440000000001</v>
      </c>
      <c r="L3900" s="3">
        <v>44130.42083333333</v>
      </c>
      <c r="M3900">
        <v>17.18</v>
      </c>
      <c r="N3900" t="s">
        <v>28</v>
      </c>
      <c r="P3900">
        <f>(C3900-Key!$B$1)*24</f>
        <v>0.99999999994179234</v>
      </c>
      <c r="Q3900">
        <f>(Key!$B$2-'17.1'!C3900)*24</f>
        <v>1.9500000000698492</v>
      </c>
      <c r="R3900" s="3">
        <f>C3900-(M3900-Key!$B$5)/(24*Key!$B$6)</f>
        <v>44130.654935185179</v>
      </c>
      <c r="S3900">
        <f>M3900-Key!$B$5</f>
        <v>14.92</v>
      </c>
      <c r="T3900" s="2">
        <f t="shared" si="300"/>
        <v>44129.666666666664</v>
      </c>
      <c r="U3900" t="str">
        <f t="shared" si="301"/>
        <v>10-25-2020 16:00</v>
      </c>
      <c r="V3900">
        <f>IFERROR(IF(W3900=Z3900,VLOOKUP($U3900,[1]C8842!$G$2:$M$145,3,FALSE),0),0)</f>
        <v>0</v>
      </c>
      <c r="W3900">
        <f>VLOOKUP(RIGHT($V$1,5),Key!$A$9:$B$14,2,FALSE)</f>
        <v>10.199999999999999</v>
      </c>
      <c r="X3900">
        <f t="shared" si="304"/>
        <v>0</v>
      </c>
      <c r="Y3900">
        <f>VLOOKUP(RIGHT($X$1,5),Key!$A$9:$B$14,2,FALSE)</f>
        <v>3.7</v>
      </c>
      <c r="Z3900">
        <f t="shared" si="302"/>
        <v>10.199999999999999</v>
      </c>
      <c r="AA3900">
        <f t="shared" si="303"/>
        <v>0</v>
      </c>
    </row>
    <row r="3901" spans="1:27" x14ac:dyDescent="0.3">
      <c r="A3901">
        <v>100067</v>
      </c>
      <c r="B3901">
        <v>230922</v>
      </c>
      <c r="C3901" s="3">
        <v>44130.668749999997</v>
      </c>
      <c r="D3901">
        <v>3</v>
      </c>
      <c r="E3901">
        <v>2</v>
      </c>
      <c r="F3901" t="s">
        <v>26</v>
      </c>
      <c r="G3901">
        <v>5</v>
      </c>
      <c r="H3901">
        <v>65.496089999999995</v>
      </c>
      <c r="I3901">
        <v>84.945310000000006</v>
      </c>
      <c r="J3901">
        <v>3.6953130000000001</v>
      </c>
      <c r="K3901">
        <v>94.039060000000006</v>
      </c>
      <c r="L3901" s="3">
        <v>44130.42083333333</v>
      </c>
      <c r="M3901">
        <v>17.18</v>
      </c>
      <c r="N3901" t="s">
        <v>28</v>
      </c>
      <c r="P3901">
        <f>(C3901-Key!$B$1)*24</f>
        <v>0.99999999994179234</v>
      </c>
      <c r="Q3901">
        <f>(Key!$B$2-'17.1'!C3901)*24</f>
        <v>1.9500000000698492</v>
      </c>
      <c r="R3901" s="3">
        <f>C3901-(M3901-Key!$B$5)/(24*Key!$B$6)</f>
        <v>44130.654935185179</v>
      </c>
      <c r="S3901">
        <f>M3901-Key!$B$5</f>
        <v>14.92</v>
      </c>
      <c r="T3901" s="2">
        <f t="shared" si="300"/>
        <v>44129.666666666664</v>
      </c>
      <c r="U3901" t="str">
        <f t="shared" si="301"/>
        <v>10-25-2020 16:00</v>
      </c>
      <c r="V3901">
        <f>IFERROR(IF(W3901=Z3901,VLOOKUP($U3901,[1]C8842!$G$2:$M$145,3,FALSE),0),0)</f>
        <v>0</v>
      </c>
      <c r="W3901">
        <f>VLOOKUP(RIGHT($V$1,5),Key!$A$9:$B$14,2,FALSE)</f>
        <v>10.199999999999999</v>
      </c>
      <c r="X3901">
        <f t="shared" si="304"/>
        <v>0</v>
      </c>
      <c r="Y3901">
        <f>VLOOKUP(RIGHT($X$1,5),Key!$A$9:$B$14,2,FALSE)</f>
        <v>3.7</v>
      </c>
      <c r="Z3901">
        <f t="shared" si="302"/>
        <v>10.199999999999999</v>
      </c>
      <c r="AA3901">
        <f t="shared" si="303"/>
        <v>0</v>
      </c>
    </row>
    <row r="3902" spans="1:27" x14ac:dyDescent="0.3">
      <c r="A3902">
        <v>100067</v>
      </c>
      <c r="B3902">
        <v>230922</v>
      </c>
      <c r="C3902" s="3">
        <v>44130.668749999997</v>
      </c>
      <c r="D3902">
        <v>2</v>
      </c>
      <c r="E3902">
        <v>1</v>
      </c>
      <c r="F3902" t="s">
        <v>26</v>
      </c>
      <c r="G3902">
        <v>1</v>
      </c>
      <c r="H3902">
        <v>73.273439999999994</v>
      </c>
      <c r="I3902">
        <v>16.8125</v>
      </c>
      <c r="J3902">
        <v>0.828125</v>
      </c>
      <c r="K3902">
        <v>82.035160000000005</v>
      </c>
      <c r="L3902" s="3">
        <v>44130.42083333333</v>
      </c>
      <c r="M3902">
        <v>17.18</v>
      </c>
      <c r="N3902" t="s">
        <v>28</v>
      </c>
      <c r="P3902">
        <f>(C3902-Key!$B$1)*24</f>
        <v>0.99999999994179234</v>
      </c>
      <c r="Q3902">
        <f>(Key!$B$2-'17.1'!C3902)*24</f>
        <v>1.9500000000698492</v>
      </c>
      <c r="R3902" s="3">
        <f>C3902-(M3902-Key!$B$5)/(24*Key!$B$6)</f>
        <v>44130.654935185179</v>
      </c>
      <c r="S3902">
        <f>M3902-Key!$B$5</f>
        <v>14.92</v>
      </c>
      <c r="T3902" s="2">
        <f t="shared" si="300"/>
        <v>44129.666666666664</v>
      </c>
      <c r="U3902" t="str">
        <f t="shared" si="301"/>
        <v>10-25-2020 16:00</v>
      </c>
      <c r="V3902">
        <f>IFERROR(IF(W3902=Z3902,VLOOKUP($U3902,[1]C8842!$G$2:$M$145,3,FALSE),0),0)</f>
        <v>0</v>
      </c>
      <c r="W3902">
        <f>VLOOKUP(RIGHT($V$1,5),Key!$A$9:$B$14,2,FALSE)</f>
        <v>10.199999999999999</v>
      </c>
      <c r="X3902">
        <f t="shared" si="304"/>
        <v>0</v>
      </c>
      <c r="Y3902">
        <f>VLOOKUP(RIGHT($X$1,5),Key!$A$9:$B$14,2,FALSE)</f>
        <v>3.7</v>
      </c>
      <c r="Z3902">
        <f t="shared" si="302"/>
        <v>10.199999999999999</v>
      </c>
      <c r="AA3902">
        <f t="shared" si="303"/>
        <v>0</v>
      </c>
    </row>
    <row r="3903" spans="1:27" x14ac:dyDescent="0.3">
      <c r="A3903">
        <v>100067</v>
      </c>
      <c r="B3903">
        <v>230922</v>
      </c>
      <c r="C3903" s="3">
        <v>44130.668749999997</v>
      </c>
      <c r="D3903">
        <v>3</v>
      </c>
      <c r="E3903">
        <v>2</v>
      </c>
      <c r="F3903" t="s">
        <v>26</v>
      </c>
      <c r="G3903">
        <v>4</v>
      </c>
      <c r="H3903">
        <v>72.75</v>
      </c>
      <c r="I3903">
        <v>73.882810000000006</v>
      </c>
      <c r="J3903">
        <v>2.921875</v>
      </c>
      <c r="K3903">
        <v>94.039060000000006</v>
      </c>
      <c r="L3903" s="3">
        <v>44130.42083333333</v>
      </c>
      <c r="M3903">
        <v>17.18</v>
      </c>
      <c r="N3903" t="s">
        <v>28</v>
      </c>
      <c r="P3903">
        <f>(C3903-Key!$B$1)*24</f>
        <v>0.99999999994179234</v>
      </c>
      <c r="Q3903">
        <f>(Key!$B$2-'17.1'!C3903)*24</f>
        <v>1.9500000000698492</v>
      </c>
      <c r="R3903" s="3">
        <f>C3903-(M3903-Key!$B$5)/(24*Key!$B$6)</f>
        <v>44130.654935185179</v>
      </c>
      <c r="S3903">
        <f>M3903-Key!$B$5</f>
        <v>14.92</v>
      </c>
      <c r="T3903" s="2">
        <f t="shared" si="300"/>
        <v>44129.666666666664</v>
      </c>
      <c r="U3903" t="str">
        <f t="shared" si="301"/>
        <v>10-25-2020 16:00</v>
      </c>
      <c r="V3903">
        <f>IFERROR(IF(W3903=Z3903,VLOOKUP($U3903,[1]C8842!$G$2:$M$145,3,FALSE),0),0)</f>
        <v>0</v>
      </c>
      <c r="W3903">
        <f>VLOOKUP(RIGHT($V$1,5),Key!$A$9:$B$14,2,FALSE)</f>
        <v>10.199999999999999</v>
      </c>
      <c r="X3903">
        <f t="shared" si="304"/>
        <v>0</v>
      </c>
      <c r="Y3903">
        <f>VLOOKUP(RIGHT($X$1,5),Key!$A$9:$B$14,2,FALSE)</f>
        <v>3.7</v>
      </c>
      <c r="Z3903">
        <f t="shared" si="302"/>
        <v>10.199999999999999</v>
      </c>
      <c r="AA3903">
        <f t="shared" si="303"/>
        <v>0</v>
      </c>
    </row>
    <row r="3904" spans="1:27" x14ac:dyDescent="0.3">
      <c r="A3904">
        <v>100067</v>
      </c>
      <c r="B3904">
        <v>230922</v>
      </c>
      <c r="C3904" s="3">
        <v>44130.668749999997</v>
      </c>
      <c r="D3904">
        <v>2</v>
      </c>
      <c r="E3904">
        <v>1</v>
      </c>
      <c r="F3904" t="s">
        <v>26</v>
      </c>
      <c r="G3904">
        <v>4</v>
      </c>
      <c r="H3904">
        <v>71.042969999999997</v>
      </c>
      <c r="I3904">
        <v>65.507810000000006</v>
      </c>
      <c r="J3904">
        <v>2.6796880000000001</v>
      </c>
      <c r="K3904">
        <v>82.035160000000005</v>
      </c>
      <c r="L3904" s="3">
        <v>44130.42083333333</v>
      </c>
      <c r="M3904">
        <v>17.18</v>
      </c>
      <c r="N3904" t="s">
        <v>28</v>
      </c>
      <c r="P3904">
        <f>(C3904-Key!$B$1)*24</f>
        <v>0.99999999994179234</v>
      </c>
      <c r="Q3904">
        <f>(Key!$B$2-'17.1'!C3904)*24</f>
        <v>1.9500000000698492</v>
      </c>
      <c r="R3904" s="3">
        <f>C3904-(M3904-Key!$B$5)/(24*Key!$B$6)</f>
        <v>44130.654935185179</v>
      </c>
      <c r="S3904">
        <f>M3904-Key!$B$5</f>
        <v>14.92</v>
      </c>
      <c r="T3904" s="2">
        <f t="shared" si="300"/>
        <v>44129.666666666664</v>
      </c>
      <c r="U3904" t="str">
        <f t="shared" si="301"/>
        <v>10-25-2020 16:00</v>
      </c>
      <c r="V3904">
        <f>IFERROR(IF(W3904=Z3904,VLOOKUP($U3904,[1]C8842!$G$2:$M$145,3,FALSE),0),0)</f>
        <v>0</v>
      </c>
      <c r="W3904">
        <f>VLOOKUP(RIGHT($V$1,5),Key!$A$9:$B$14,2,FALSE)</f>
        <v>10.199999999999999</v>
      </c>
      <c r="X3904">
        <f t="shared" si="304"/>
        <v>0</v>
      </c>
      <c r="Y3904">
        <f>VLOOKUP(RIGHT($X$1,5),Key!$A$9:$B$14,2,FALSE)</f>
        <v>3.7</v>
      </c>
      <c r="Z3904">
        <f t="shared" si="302"/>
        <v>10.199999999999999</v>
      </c>
      <c r="AA3904">
        <f t="shared" si="303"/>
        <v>0</v>
      </c>
    </row>
    <row r="3905" spans="1:27" x14ac:dyDescent="0.3">
      <c r="A3905">
        <v>100067</v>
      </c>
      <c r="B3905">
        <v>230922</v>
      </c>
      <c r="C3905" s="3">
        <v>44130.668749999997</v>
      </c>
      <c r="D3905">
        <v>0</v>
      </c>
      <c r="E3905">
        <v>2</v>
      </c>
      <c r="F3905" t="s">
        <v>25</v>
      </c>
      <c r="G3905">
        <v>1</v>
      </c>
      <c r="H3905">
        <v>64.875</v>
      </c>
      <c r="I3905">
        <v>15.003909999999999</v>
      </c>
      <c r="J3905">
        <v>0.859375</v>
      </c>
      <c r="K3905">
        <v>46.019530000000003</v>
      </c>
      <c r="L3905" s="3">
        <v>44130.42083333333</v>
      </c>
      <c r="M3905">
        <v>17.18</v>
      </c>
      <c r="N3905" t="s">
        <v>28</v>
      </c>
      <c r="P3905">
        <f>(C3905-Key!$B$1)*24</f>
        <v>0.99999999994179234</v>
      </c>
      <c r="Q3905">
        <f>(Key!$B$2-'17.1'!C3905)*24</f>
        <v>1.9500000000698492</v>
      </c>
      <c r="R3905" s="3">
        <f>C3905-(M3905-Key!$B$5)/(24*Key!$B$6)</f>
        <v>44130.654935185179</v>
      </c>
      <c r="S3905">
        <f>M3905-Key!$B$5</f>
        <v>14.92</v>
      </c>
      <c r="T3905" s="2">
        <f t="shared" si="300"/>
        <v>44129.666666666664</v>
      </c>
      <c r="U3905" t="str">
        <f t="shared" si="301"/>
        <v>10-25-2020 16:00</v>
      </c>
      <c r="V3905">
        <f>IFERROR(IF(W3905=Z3905,VLOOKUP($U3905,[1]C8842!$G$2:$M$145,3,FALSE),0),0)</f>
        <v>0</v>
      </c>
      <c r="W3905">
        <f>VLOOKUP(RIGHT($V$1,5),Key!$A$9:$B$14,2,FALSE)</f>
        <v>10.199999999999999</v>
      </c>
      <c r="X3905">
        <f t="shared" si="304"/>
        <v>0</v>
      </c>
      <c r="Y3905">
        <f>VLOOKUP(RIGHT($X$1,5),Key!$A$9:$B$14,2,FALSE)</f>
        <v>3.7</v>
      </c>
      <c r="Z3905">
        <f t="shared" si="302"/>
        <v>10.199999999999999</v>
      </c>
      <c r="AA3905">
        <f t="shared" si="303"/>
        <v>0</v>
      </c>
    </row>
    <row r="3906" spans="1:27" x14ac:dyDescent="0.3">
      <c r="A3906">
        <v>100067</v>
      </c>
      <c r="B3906">
        <v>230922</v>
      </c>
      <c r="C3906" s="3">
        <v>44130.668749999997</v>
      </c>
      <c r="D3906">
        <v>3</v>
      </c>
      <c r="E3906">
        <v>2</v>
      </c>
      <c r="F3906" t="s">
        <v>26</v>
      </c>
      <c r="G3906">
        <v>3</v>
      </c>
      <c r="H3906">
        <v>63.289059999999999</v>
      </c>
      <c r="I3906">
        <v>36.746090000000002</v>
      </c>
      <c r="J3906">
        <v>1.796875</v>
      </c>
      <c r="K3906">
        <v>95.039060000000006</v>
      </c>
      <c r="L3906" s="3">
        <v>44130.42083333333</v>
      </c>
      <c r="M3906">
        <v>17.18</v>
      </c>
      <c r="N3906" t="s">
        <v>28</v>
      </c>
      <c r="P3906">
        <f>(C3906-Key!$B$1)*24</f>
        <v>0.99999999994179234</v>
      </c>
      <c r="Q3906">
        <f>(Key!$B$2-'17.1'!C3906)*24</f>
        <v>1.9500000000698492</v>
      </c>
      <c r="R3906" s="3">
        <f>C3906-(M3906-Key!$B$5)/(24*Key!$B$6)</f>
        <v>44130.654935185179</v>
      </c>
      <c r="S3906">
        <f>M3906-Key!$B$5</f>
        <v>14.92</v>
      </c>
      <c r="T3906" s="2">
        <f t="shared" si="300"/>
        <v>44129.666666666664</v>
      </c>
      <c r="U3906" t="str">
        <f t="shared" si="301"/>
        <v>10-25-2020 16:00</v>
      </c>
      <c r="V3906">
        <f>IFERROR(IF(W3906=Z3906,VLOOKUP($U3906,[1]C8842!$G$2:$M$145,3,FALSE),0),0)</f>
        <v>0</v>
      </c>
      <c r="W3906">
        <f>VLOOKUP(RIGHT($V$1,5),Key!$A$9:$B$14,2,FALSE)</f>
        <v>10.199999999999999</v>
      </c>
      <c r="X3906">
        <f t="shared" si="304"/>
        <v>0</v>
      </c>
      <c r="Y3906">
        <f>VLOOKUP(RIGHT($X$1,5),Key!$A$9:$B$14,2,FALSE)</f>
        <v>3.7</v>
      </c>
      <c r="Z3906">
        <f t="shared" si="302"/>
        <v>10.199999999999999</v>
      </c>
      <c r="AA3906">
        <f t="shared" si="303"/>
        <v>0</v>
      </c>
    </row>
    <row r="3907" spans="1:27" x14ac:dyDescent="0.3">
      <c r="A3907">
        <v>100067</v>
      </c>
      <c r="B3907">
        <v>230922</v>
      </c>
      <c r="C3907" s="3">
        <v>44130.668749999997</v>
      </c>
      <c r="D3907">
        <v>1</v>
      </c>
      <c r="E3907">
        <v>1</v>
      </c>
      <c r="F3907" t="s">
        <v>25</v>
      </c>
      <c r="G3907">
        <v>1</v>
      </c>
      <c r="H3907">
        <v>69.058589999999995</v>
      </c>
      <c r="I3907">
        <v>14.496090000000001</v>
      </c>
      <c r="J3907">
        <v>0.7890625</v>
      </c>
      <c r="K3907">
        <v>59.023440000000001</v>
      </c>
      <c r="L3907" s="3">
        <v>44130.42083333333</v>
      </c>
      <c r="M3907">
        <v>17.18</v>
      </c>
      <c r="N3907" t="s">
        <v>28</v>
      </c>
      <c r="P3907">
        <f>(C3907-Key!$B$1)*24</f>
        <v>0.99999999994179234</v>
      </c>
      <c r="Q3907">
        <f>(Key!$B$2-'17.1'!C3907)*24</f>
        <v>1.9500000000698492</v>
      </c>
      <c r="R3907" s="3">
        <f>C3907-(M3907-Key!$B$5)/(24*Key!$B$6)</f>
        <v>44130.654935185179</v>
      </c>
      <c r="S3907">
        <f>M3907-Key!$B$5</f>
        <v>14.92</v>
      </c>
      <c r="T3907" s="2">
        <f t="shared" ref="T3907:T3970" si="305">ROUND(C3907*24*60/10,0)/(24*6)-1</f>
        <v>44129.666666666664</v>
      </c>
      <c r="U3907" t="str">
        <f t="shared" ref="U3907:U3970" si="306">TEXT(T3907,"mm-dd-yyyy hh:mm")</f>
        <v>10-25-2020 16:00</v>
      </c>
      <c r="V3907">
        <f>IFERROR(IF(W3907=Z3907,VLOOKUP($U3907,[1]C8842!$G$2:$M$145,3,FALSE),0),0)</f>
        <v>0</v>
      </c>
      <c r="W3907">
        <f>VLOOKUP(RIGHT($V$1,5),Key!$A$9:$B$14,2,FALSE)</f>
        <v>10.199999999999999</v>
      </c>
      <c r="X3907">
        <f t="shared" si="304"/>
        <v>0</v>
      </c>
      <c r="Y3907">
        <f>VLOOKUP(RIGHT($X$1,5),Key!$A$9:$B$14,2,FALSE)</f>
        <v>3.7</v>
      </c>
      <c r="Z3907">
        <f t="shared" ref="Z3907:Z3970" si="307">M3907-MIN(ABS(Y3907-M3907),ABS(W3907-M3907))</f>
        <v>10.199999999999999</v>
      </c>
      <c r="AA3907">
        <f t="shared" ref="AA3907:AA3970" si="308">SUM(V3907,X3907)</f>
        <v>0</v>
      </c>
    </row>
    <row r="3908" spans="1:27" x14ac:dyDescent="0.3">
      <c r="A3908">
        <v>100067</v>
      </c>
      <c r="B3908">
        <v>230922</v>
      </c>
      <c r="C3908" s="3">
        <v>44130.668749999997</v>
      </c>
      <c r="D3908">
        <v>3</v>
      </c>
      <c r="E3908">
        <v>2</v>
      </c>
      <c r="F3908" t="s">
        <v>26</v>
      </c>
      <c r="G3908">
        <v>1</v>
      </c>
      <c r="H3908">
        <v>67.054689999999994</v>
      </c>
      <c r="I3908">
        <v>17.01172</v>
      </c>
      <c r="J3908">
        <v>0.91015630000000003</v>
      </c>
      <c r="K3908">
        <v>92.039060000000006</v>
      </c>
      <c r="L3908" s="3">
        <v>44130.42083333333</v>
      </c>
      <c r="M3908">
        <v>17.18</v>
      </c>
      <c r="N3908" t="s">
        <v>28</v>
      </c>
      <c r="P3908">
        <f>(C3908-Key!$B$1)*24</f>
        <v>0.99999999994179234</v>
      </c>
      <c r="Q3908">
        <f>(Key!$B$2-'17.1'!C3908)*24</f>
        <v>1.9500000000698492</v>
      </c>
      <c r="R3908" s="3">
        <f>C3908-(M3908-Key!$B$5)/(24*Key!$B$6)</f>
        <v>44130.654935185179</v>
      </c>
      <c r="S3908">
        <f>M3908-Key!$B$5</f>
        <v>14.92</v>
      </c>
      <c r="T3908" s="2">
        <f t="shared" si="305"/>
        <v>44129.666666666664</v>
      </c>
      <c r="U3908" t="str">
        <f t="shared" si="306"/>
        <v>10-25-2020 16:00</v>
      </c>
      <c r="V3908">
        <f>IFERROR(IF(W3908=Z3908,VLOOKUP($U3908,[1]C8842!$G$2:$M$145,3,FALSE),0),0)</f>
        <v>0</v>
      </c>
      <c r="W3908">
        <f>VLOOKUP(RIGHT($V$1,5),Key!$A$9:$B$14,2,FALSE)</f>
        <v>10.199999999999999</v>
      </c>
      <c r="X3908">
        <f t="shared" ref="X3908:X3971" si="309">$X$2</f>
        <v>0</v>
      </c>
      <c r="Y3908">
        <f>VLOOKUP(RIGHT($X$1,5),Key!$A$9:$B$14,2,FALSE)</f>
        <v>3.7</v>
      </c>
      <c r="Z3908">
        <f t="shared" si="307"/>
        <v>10.199999999999999</v>
      </c>
      <c r="AA3908">
        <f t="shared" si="308"/>
        <v>0</v>
      </c>
    </row>
    <row r="3909" spans="1:27" x14ac:dyDescent="0.3">
      <c r="A3909">
        <v>100067</v>
      </c>
      <c r="B3909">
        <v>230922</v>
      </c>
      <c r="C3909" s="3">
        <v>44130.668749999997</v>
      </c>
      <c r="D3909">
        <v>3</v>
      </c>
      <c r="E3909">
        <v>2</v>
      </c>
      <c r="F3909" t="s">
        <v>26</v>
      </c>
      <c r="G3909">
        <v>2</v>
      </c>
      <c r="H3909">
        <v>67.898439999999994</v>
      </c>
      <c r="I3909">
        <v>21.289059999999999</v>
      </c>
      <c r="J3909">
        <v>1.066406</v>
      </c>
      <c r="K3909">
        <v>94.039060000000006</v>
      </c>
      <c r="L3909" s="3">
        <v>44130.42083333333</v>
      </c>
      <c r="M3909">
        <v>17.18</v>
      </c>
      <c r="N3909" t="s">
        <v>28</v>
      </c>
      <c r="P3909">
        <f>(C3909-Key!$B$1)*24</f>
        <v>0.99999999994179234</v>
      </c>
      <c r="Q3909">
        <f>(Key!$B$2-'17.1'!C3909)*24</f>
        <v>1.9500000000698492</v>
      </c>
      <c r="R3909" s="3">
        <f>C3909-(M3909-Key!$B$5)/(24*Key!$B$6)</f>
        <v>44130.654935185179</v>
      </c>
      <c r="S3909">
        <f>M3909-Key!$B$5</f>
        <v>14.92</v>
      </c>
      <c r="T3909" s="2">
        <f t="shared" si="305"/>
        <v>44129.666666666664</v>
      </c>
      <c r="U3909" t="str">
        <f t="shared" si="306"/>
        <v>10-25-2020 16:00</v>
      </c>
      <c r="V3909">
        <f>IFERROR(IF(W3909=Z3909,VLOOKUP($U3909,[1]C8842!$G$2:$M$145,3,FALSE),0),0)</f>
        <v>0</v>
      </c>
      <c r="W3909">
        <f>VLOOKUP(RIGHT($V$1,5),Key!$A$9:$B$14,2,FALSE)</f>
        <v>10.199999999999999</v>
      </c>
      <c r="X3909">
        <f t="shared" si="309"/>
        <v>0</v>
      </c>
      <c r="Y3909">
        <f>VLOOKUP(RIGHT($X$1,5),Key!$A$9:$B$14,2,FALSE)</f>
        <v>3.7</v>
      </c>
      <c r="Z3909">
        <f t="shared" si="307"/>
        <v>10.199999999999999</v>
      </c>
      <c r="AA3909">
        <f t="shared" si="308"/>
        <v>0</v>
      </c>
    </row>
    <row r="3910" spans="1:27" x14ac:dyDescent="0.3">
      <c r="A3910">
        <v>100067</v>
      </c>
      <c r="B3910">
        <v>230922</v>
      </c>
      <c r="C3910" s="3">
        <v>44130.668749999997</v>
      </c>
      <c r="D3910">
        <v>3</v>
      </c>
      <c r="E3910">
        <v>2</v>
      </c>
      <c r="F3910" t="s">
        <v>26</v>
      </c>
      <c r="G3910">
        <v>2</v>
      </c>
      <c r="H3910">
        <v>69.4375</v>
      </c>
      <c r="I3910">
        <v>20.242190000000001</v>
      </c>
      <c r="J3910">
        <v>1.003906</v>
      </c>
      <c r="K3910">
        <v>94.039060000000006</v>
      </c>
      <c r="L3910" s="3">
        <v>44130.42083333333</v>
      </c>
      <c r="M3910">
        <v>17.18</v>
      </c>
      <c r="N3910" t="s">
        <v>28</v>
      </c>
      <c r="P3910">
        <f>(C3910-Key!$B$1)*24</f>
        <v>0.99999999994179234</v>
      </c>
      <c r="Q3910">
        <f>(Key!$B$2-'17.1'!C3910)*24</f>
        <v>1.9500000000698492</v>
      </c>
      <c r="R3910" s="3">
        <f>C3910-(M3910-Key!$B$5)/(24*Key!$B$6)</f>
        <v>44130.654935185179</v>
      </c>
      <c r="S3910">
        <f>M3910-Key!$B$5</f>
        <v>14.92</v>
      </c>
      <c r="T3910" s="2">
        <f t="shared" si="305"/>
        <v>44129.666666666664</v>
      </c>
      <c r="U3910" t="str">
        <f t="shared" si="306"/>
        <v>10-25-2020 16:00</v>
      </c>
      <c r="V3910">
        <f>IFERROR(IF(W3910=Z3910,VLOOKUP($U3910,[1]C8842!$G$2:$M$145,3,FALSE),0),0)</f>
        <v>0</v>
      </c>
      <c r="W3910">
        <f>VLOOKUP(RIGHT($V$1,5),Key!$A$9:$B$14,2,FALSE)</f>
        <v>10.199999999999999</v>
      </c>
      <c r="X3910">
        <f t="shared" si="309"/>
        <v>0</v>
      </c>
      <c r="Y3910">
        <f>VLOOKUP(RIGHT($X$1,5),Key!$A$9:$B$14,2,FALSE)</f>
        <v>3.7</v>
      </c>
      <c r="Z3910">
        <f t="shared" si="307"/>
        <v>10.199999999999999</v>
      </c>
      <c r="AA3910">
        <f t="shared" si="308"/>
        <v>0</v>
      </c>
    </row>
    <row r="3911" spans="1:27" x14ac:dyDescent="0.3">
      <c r="A3911">
        <v>100067</v>
      </c>
      <c r="B3911">
        <v>230922</v>
      </c>
      <c r="C3911" s="3">
        <v>44130.669444444444</v>
      </c>
      <c r="D3911">
        <v>0</v>
      </c>
      <c r="E3911">
        <v>2</v>
      </c>
      <c r="F3911" t="s">
        <v>25</v>
      </c>
      <c r="G3911">
        <v>3</v>
      </c>
      <c r="H3911">
        <v>61.082030000000003</v>
      </c>
      <c r="I3911">
        <v>41.890630000000002</v>
      </c>
      <c r="J3911">
        <v>2.0859380000000001</v>
      </c>
      <c r="K3911">
        <v>46.019530000000003</v>
      </c>
      <c r="L3911" s="3">
        <v>44130.42083333333</v>
      </c>
      <c r="M3911">
        <v>17.18</v>
      </c>
      <c r="N3911" t="s">
        <v>28</v>
      </c>
      <c r="P3911">
        <f>(C3911-Key!$B$1)*24</f>
        <v>1.0166666666627862</v>
      </c>
      <c r="Q3911">
        <f>(Key!$B$2-'17.1'!C3911)*24</f>
        <v>1.9333333333488554</v>
      </c>
      <c r="R3911" s="3">
        <f>C3911-(M3911-Key!$B$5)/(24*Key!$B$6)</f>
        <v>44130.655629629626</v>
      </c>
      <c r="S3911">
        <f>M3911-Key!$B$5</f>
        <v>14.92</v>
      </c>
      <c r="T3911" s="2">
        <f t="shared" si="305"/>
        <v>44129.666666666664</v>
      </c>
      <c r="U3911" t="str">
        <f t="shared" si="306"/>
        <v>10-25-2020 16:00</v>
      </c>
      <c r="V3911">
        <f>IFERROR(IF(W3911=Z3911,VLOOKUP($U3911,[1]C8842!$G$2:$M$145,3,FALSE),0),0)</f>
        <v>0</v>
      </c>
      <c r="W3911">
        <f>VLOOKUP(RIGHT($V$1,5),Key!$A$9:$B$14,2,FALSE)</f>
        <v>10.199999999999999</v>
      </c>
      <c r="X3911">
        <f t="shared" si="309"/>
        <v>0</v>
      </c>
      <c r="Y3911">
        <f>VLOOKUP(RIGHT($X$1,5),Key!$A$9:$B$14,2,FALSE)</f>
        <v>3.7</v>
      </c>
      <c r="Z3911">
        <f t="shared" si="307"/>
        <v>10.199999999999999</v>
      </c>
      <c r="AA3911">
        <f t="shared" si="308"/>
        <v>0</v>
      </c>
    </row>
    <row r="3912" spans="1:27" x14ac:dyDescent="0.3">
      <c r="A3912">
        <v>100067</v>
      </c>
      <c r="B3912">
        <v>230922</v>
      </c>
      <c r="C3912" s="3">
        <v>44130.669444444444</v>
      </c>
      <c r="D3912">
        <v>0</v>
      </c>
      <c r="E3912">
        <v>2</v>
      </c>
      <c r="F3912" t="s">
        <v>25</v>
      </c>
      <c r="G3912">
        <v>2</v>
      </c>
      <c r="H3912">
        <v>62.144530000000003</v>
      </c>
      <c r="I3912">
        <v>26.871089999999999</v>
      </c>
      <c r="J3912">
        <v>1.40625</v>
      </c>
      <c r="K3912">
        <v>46.019530000000003</v>
      </c>
      <c r="L3912" s="3">
        <v>44130.42083333333</v>
      </c>
      <c r="M3912">
        <v>17.18</v>
      </c>
      <c r="N3912" t="s">
        <v>28</v>
      </c>
      <c r="P3912">
        <f>(C3912-Key!$B$1)*24</f>
        <v>1.0166666666627862</v>
      </c>
      <c r="Q3912">
        <f>(Key!$B$2-'17.1'!C3912)*24</f>
        <v>1.9333333333488554</v>
      </c>
      <c r="R3912" s="3">
        <f>C3912-(M3912-Key!$B$5)/(24*Key!$B$6)</f>
        <v>44130.655629629626</v>
      </c>
      <c r="S3912">
        <f>M3912-Key!$B$5</f>
        <v>14.92</v>
      </c>
      <c r="T3912" s="2">
        <f t="shared" si="305"/>
        <v>44129.666666666664</v>
      </c>
      <c r="U3912" t="str">
        <f t="shared" si="306"/>
        <v>10-25-2020 16:00</v>
      </c>
      <c r="V3912">
        <f>IFERROR(IF(W3912=Z3912,VLOOKUP($U3912,[1]C8842!$G$2:$M$145,3,FALSE),0),0)</f>
        <v>0</v>
      </c>
      <c r="W3912">
        <f>VLOOKUP(RIGHT($V$1,5),Key!$A$9:$B$14,2,FALSE)</f>
        <v>10.199999999999999</v>
      </c>
      <c r="X3912">
        <f t="shared" si="309"/>
        <v>0</v>
      </c>
      <c r="Y3912">
        <f>VLOOKUP(RIGHT($X$1,5),Key!$A$9:$B$14,2,FALSE)</f>
        <v>3.7</v>
      </c>
      <c r="Z3912">
        <f t="shared" si="307"/>
        <v>10.199999999999999</v>
      </c>
      <c r="AA3912">
        <f t="shared" si="308"/>
        <v>0</v>
      </c>
    </row>
    <row r="3913" spans="1:27" x14ac:dyDescent="0.3">
      <c r="A3913">
        <v>100067</v>
      </c>
      <c r="B3913">
        <v>230922</v>
      </c>
      <c r="C3913" s="3">
        <v>44130.669444444444</v>
      </c>
      <c r="D3913">
        <v>3</v>
      </c>
      <c r="E3913">
        <v>2</v>
      </c>
      <c r="F3913" t="s">
        <v>26</v>
      </c>
      <c r="G3913">
        <v>1</v>
      </c>
      <c r="H3913">
        <v>66.621089999999995</v>
      </c>
      <c r="I3913">
        <v>17.171880000000002</v>
      </c>
      <c r="J3913">
        <v>0.921875</v>
      </c>
      <c r="K3913">
        <v>94.039060000000006</v>
      </c>
      <c r="L3913" s="3">
        <v>44130.42083333333</v>
      </c>
      <c r="M3913">
        <v>17.18</v>
      </c>
      <c r="N3913" t="s">
        <v>28</v>
      </c>
      <c r="P3913">
        <f>(C3913-Key!$B$1)*24</f>
        <v>1.0166666666627862</v>
      </c>
      <c r="Q3913">
        <f>(Key!$B$2-'17.1'!C3913)*24</f>
        <v>1.9333333333488554</v>
      </c>
      <c r="R3913" s="3">
        <f>C3913-(M3913-Key!$B$5)/(24*Key!$B$6)</f>
        <v>44130.655629629626</v>
      </c>
      <c r="S3913">
        <f>M3913-Key!$B$5</f>
        <v>14.92</v>
      </c>
      <c r="T3913" s="2">
        <f t="shared" si="305"/>
        <v>44129.666666666664</v>
      </c>
      <c r="U3913" t="str">
        <f t="shared" si="306"/>
        <v>10-25-2020 16:00</v>
      </c>
      <c r="V3913">
        <f>IFERROR(IF(W3913=Z3913,VLOOKUP($U3913,[1]C8842!$G$2:$M$145,3,FALSE),0),0)</f>
        <v>0</v>
      </c>
      <c r="W3913">
        <f>VLOOKUP(RIGHT($V$1,5),Key!$A$9:$B$14,2,FALSE)</f>
        <v>10.199999999999999</v>
      </c>
      <c r="X3913">
        <f t="shared" si="309"/>
        <v>0</v>
      </c>
      <c r="Y3913">
        <f>VLOOKUP(RIGHT($X$1,5),Key!$A$9:$B$14,2,FALSE)</f>
        <v>3.7</v>
      </c>
      <c r="Z3913">
        <f t="shared" si="307"/>
        <v>10.199999999999999</v>
      </c>
      <c r="AA3913">
        <f t="shared" si="308"/>
        <v>0</v>
      </c>
    </row>
    <row r="3914" spans="1:27" x14ac:dyDescent="0.3">
      <c r="A3914">
        <v>100067</v>
      </c>
      <c r="B3914">
        <v>230922</v>
      </c>
      <c r="C3914" s="3">
        <v>44130.669444444444</v>
      </c>
      <c r="D3914">
        <v>0</v>
      </c>
      <c r="E3914">
        <v>2</v>
      </c>
      <c r="F3914" t="s">
        <v>25</v>
      </c>
      <c r="G3914">
        <v>1</v>
      </c>
      <c r="H3914">
        <v>58.976559999999999</v>
      </c>
      <c r="I3914">
        <v>18.414059999999999</v>
      </c>
      <c r="J3914">
        <v>1.1015630000000001</v>
      </c>
      <c r="K3914">
        <v>46.019530000000003</v>
      </c>
      <c r="L3914" s="3">
        <v>44130.42083333333</v>
      </c>
      <c r="M3914">
        <v>17.18</v>
      </c>
      <c r="N3914" t="s">
        <v>28</v>
      </c>
      <c r="P3914">
        <f>(C3914-Key!$B$1)*24</f>
        <v>1.0166666666627862</v>
      </c>
      <c r="Q3914">
        <f>(Key!$B$2-'17.1'!C3914)*24</f>
        <v>1.9333333333488554</v>
      </c>
      <c r="R3914" s="3">
        <f>C3914-(M3914-Key!$B$5)/(24*Key!$B$6)</f>
        <v>44130.655629629626</v>
      </c>
      <c r="S3914">
        <f>M3914-Key!$B$5</f>
        <v>14.92</v>
      </c>
      <c r="T3914" s="2">
        <f t="shared" si="305"/>
        <v>44129.666666666664</v>
      </c>
      <c r="U3914" t="str">
        <f t="shared" si="306"/>
        <v>10-25-2020 16:00</v>
      </c>
      <c r="V3914">
        <f>IFERROR(IF(W3914=Z3914,VLOOKUP($U3914,[1]C8842!$G$2:$M$145,3,FALSE),0),0)</f>
        <v>0</v>
      </c>
      <c r="W3914">
        <f>VLOOKUP(RIGHT($V$1,5),Key!$A$9:$B$14,2,FALSE)</f>
        <v>10.199999999999999</v>
      </c>
      <c r="X3914">
        <f t="shared" si="309"/>
        <v>0</v>
      </c>
      <c r="Y3914">
        <f>VLOOKUP(RIGHT($X$1,5),Key!$A$9:$B$14,2,FALSE)</f>
        <v>3.7</v>
      </c>
      <c r="Z3914">
        <f t="shared" si="307"/>
        <v>10.199999999999999</v>
      </c>
      <c r="AA3914">
        <f t="shared" si="308"/>
        <v>0</v>
      </c>
    </row>
    <row r="3915" spans="1:27" x14ac:dyDescent="0.3">
      <c r="A3915">
        <v>100067</v>
      </c>
      <c r="B3915">
        <v>230922</v>
      </c>
      <c r="C3915" s="3">
        <v>44130.669444444444</v>
      </c>
      <c r="D3915">
        <v>0</v>
      </c>
      <c r="E3915">
        <v>2</v>
      </c>
      <c r="F3915" t="s">
        <v>25</v>
      </c>
      <c r="G3915">
        <v>1</v>
      </c>
      <c r="H3915">
        <v>55.453130000000002</v>
      </c>
      <c r="I3915">
        <v>15.875</v>
      </c>
      <c r="J3915">
        <v>1.046875</v>
      </c>
      <c r="K3915">
        <v>49.019530000000003</v>
      </c>
      <c r="L3915" s="3">
        <v>44130.42083333333</v>
      </c>
      <c r="M3915">
        <v>17.18</v>
      </c>
      <c r="N3915" t="s">
        <v>28</v>
      </c>
      <c r="P3915">
        <f>(C3915-Key!$B$1)*24</f>
        <v>1.0166666666627862</v>
      </c>
      <c r="Q3915">
        <f>(Key!$B$2-'17.1'!C3915)*24</f>
        <v>1.9333333333488554</v>
      </c>
      <c r="R3915" s="3">
        <f>C3915-(M3915-Key!$B$5)/(24*Key!$B$6)</f>
        <v>44130.655629629626</v>
      </c>
      <c r="S3915">
        <f>M3915-Key!$B$5</f>
        <v>14.92</v>
      </c>
      <c r="T3915" s="2">
        <f t="shared" si="305"/>
        <v>44129.666666666664</v>
      </c>
      <c r="U3915" t="str">
        <f t="shared" si="306"/>
        <v>10-25-2020 16:00</v>
      </c>
      <c r="V3915">
        <f>IFERROR(IF(W3915=Z3915,VLOOKUP($U3915,[1]C8842!$G$2:$M$145,3,FALSE),0),0)</f>
        <v>0</v>
      </c>
      <c r="W3915">
        <f>VLOOKUP(RIGHT($V$1,5),Key!$A$9:$B$14,2,FALSE)</f>
        <v>10.199999999999999</v>
      </c>
      <c r="X3915">
        <f t="shared" si="309"/>
        <v>0</v>
      </c>
      <c r="Y3915">
        <f>VLOOKUP(RIGHT($X$1,5),Key!$A$9:$B$14,2,FALSE)</f>
        <v>3.7</v>
      </c>
      <c r="Z3915">
        <f t="shared" si="307"/>
        <v>10.199999999999999</v>
      </c>
      <c r="AA3915">
        <f t="shared" si="308"/>
        <v>0</v>
      </c>
    </row>
    <row r="3916" spans="1:27" x14ac:dyDescent="0.3">
      <c r="A3916">
        <v>100067</v>
      </c>
      <c r="B3916">
        <v>230922</v>
      </c>
      <c r="C3916" s="3">
        <v>44130.669444444444</v>
      </c>
      <c r="D3916">
        <v>3</v>
      </c>
      <c r="E3916">
        <v>2</v>
      </c>
      <c r="F3916" t="s">
        <v>26</v>
      </c>
      <c r="G3916">
        <v>2</v>
      </c>
      <c r="H3916">
        <v>67.175780000000003</v>
      </c>
      <c r="I3916">
        <v>23.566410000000001</v>
      </c>
      <c r="J3916">
        <v>1.167969</v>
      </c>
      <c r="K3916">
        <v>94.039060000000006</v>
      </c>
      <c r="L3916" s="3">
        <v>44130.42083333333</v>
      </c>
      <c r="M3916">
        <v>17.18</v>
      </c>
      <c r="N3916" t="s">
        <v>28</v>
      </c>
      <c r="P3916">
        <f>(C3916-Key!$B$1)*24</f>
        <v>1.0166666666627862</v>
      </c>
      <c r="Q3916">
        <f>(Key!$B$2-'17.1'!C3916)*24</f>
        <v>1.9333333333488554</v>
      </c>
      <c r="R3916" s="3">
        <f>C3916-(M3916-Key!$B$5)/(24*Key!$B$6)</f>
        <v>44130.655629629626</v>
      </c>
      <c r="S3916">
        <f>M3916-Key!$B$5</f>
        <v>14.92</v>
      </c>
      <c r="T3916" s="2">
        <f t="shared" si="305"/>
        <v>44129.666666666664</v>
      </c>
      <c r="U3916" t="str">
        <f t="shared" si="306"/>
        <v>10-25-2020 16:00</v>
      </c>
      <c r="V3916">
        <f>IFERROR(IF(W3916=Z3916,VLOOKUP($U3916,[1]C8842!$G$2:$M$145,3,FALSE),0),0)</f>
        <v>0</v>
      </c>
      <c r="W3916">
        <f>VLOOKUP(RIGHT($V$1,5),Key!$A$9:$B$14,2,FALSE)</f>
        <v>10.199999999999999</v>
      </c>
      <c r="X3916">
        <f t="shared" si="309"/>
        <v>0</v>
      </c>
      <c r="Y3916">
        <f>VLOOKUP(RIGHT($X$1,5),Key!$A$9:$B$14,2,FALSE)</f>
        <v>3.7</v>
      </c>
      <c r="Z3916">
        <f t="shared" si="307"/>
        <v>10.199999999999999</v>
      </c>
      <c r="AA3916">
        <f t="shared" si="308"/>
        <v>0</v>
      </c>
    </row>
    <row r="3917" spans="1:27" x14ac:dyDescent="0.3">
      <c r="A3917">
        <v>100067</v>
      </c>
      <c r="B3917">
        <v>230922</v>
      </c>
      <c r="C3917" s="3">
        <v>44130.669444444444</v>
      </c>
      <c r="D3917">
        <v>2</v>
      </c>
      <c r="E3917">
        <v>1</v>
      </c>
      <c r="F3917" t="s">
        <v>26</v>
      </c>
      <c r="G3917">
        <v>1</v>
      </c>
      <c r="H3917">
        <v>66.070310000000006</v>
      </c>
      <c r="I3917">
        <v>18.53125</v>
      </c>
      <c r="J3917">
        <v>0.98828130000000003</v>
      </c>
      <c r="K3917">
        <v>80.03125</v>
      </c>
      <c r="L3917" s="3">
        <v>44130.42083333333</v>
      </c>
      <c r="M3917">
        <v>17.18</v>
      </c>
      <c r="N3917" t="s">
        <v>28</v>
      </c>
      <c r="P3917">
        <f>(C3917-Key!$B$1)*24</f>
        <v>1.0166666666627862</v>
      </c>
      <c r="Q3917">
        <f>(Key!$B$2-'17.1'!C3917)*24</f>
        <v>1.9333333333488554</v>
      </c>
      <c r="R3917" s="3">
        <f>C3917-(M3917-Key!$B$5)/(24*Key!$B$6)</f>
        <v>44130.655629629626</v>
      </c>
      <c r="S3917">
        <f>M3917-Key!$B$5</f>
        <v>14.92</v>
      </c>
      <c r="T3917" s="2">
        <f t="shared" si="305"/>
        <v>44129.666666666664</v>
      </c>
      <c r="U3917" t="str">
        <f t="shared" si="306"/>
        <v>10-25-2020 16:00</v>
      </c>
      <c r="V3917">
        <f>IFERROR(IF(W3917=Z3917,VLOOKUP($U3917,[1]C8842!$G$2:$M$145,3,FALSE),0),0)</f>
        <v>0</v>
      </c>
      <c r="W3917">
        <f>VLOOKUP(RIGHT($V$1,5),Key!$A$9:$B$14,2,FALSE)</f>
        <v>10.199999999999999</v>
      </c>
      <c r="X3917">
        <f t="shared" si="309"/>
        <v>0</v>
      </c>
      <c r="Y3917">
        <f>VLOOKUP(RIGHT($X$1,5),Key!$A$9:$B$14,2,FALSE)</f>
        <v>3.7</v>
      </c>
      <c r="Z3917">
        <f t="shared" si="307"/>
        <v>10.199999999999999</v>
      </c>
      <c r="AA3917">
        <f t="shared" si="308"/>
        <v>0</v>
      </c>
    </row>
    <row r="3918" spans="1:27" x14ac:dyDescent="0.3">
      <c r="A3918">
        <v>100067</v>
      </c>
      <c r="B3918">
        <v>230922</v>
      </c>
      <c r="C3918" s="3">
        <v>44130.669444444444</v>
      </c>
      <c r="D3918">
        <v>3</v>
      </c>
      <c r="E3918">
        <v>2</v>
      </c>
      <c r="F3918" t="s">
        <v>26</v>
      </c>
      <c r="G3918">
        <v>3</v>
      </c>
      <c r="H3918">
        <v>68.960939999999994</v>
      </c>
      <c r="I3918">
        <v>36.453130000000002</v>
      </c>
      <c r="J3918">
        <v>1.636719</v>
      </c>
      <c r="K3918">
        <v>93.039060000000006</v>
      </c>
      <c r="L3918" s="3">
        <v>44130.42083333333</v>
      </c>
      <c r="M3918">
        <v>17.18</v>
      </c>
      <c r="N3918" t="s">
        <v>28</v>
      </c>
      <c r="P3918">
        <f>(C3918-Key!$B$1)*24</f>
        <v>1.0166666666627862</v>
      </c>
      <c r="Q3918">
        <f>(Key!$B$2-'17.1'!C3918)*24</f>
        <v>1.9333333333488554</v>
      </c>
      <c r="R3918" s="3">
        <f>C3918-(M3918-Key!$B$5)/(24*Key!$B$6)</f>
        <v>44130.655629629626</v>
      </c>
      <c r="S3918">
        <f>M3918-Key!$B$5</f>
        <v>14.92</v>
      </c>
      <c r="T3918" s="2">
        <f t="shared" si="305"/>
        <v>44129.666666666664</v>
      </c>
      <c r="U3918" t="str">
        <f t="shared" si="306"/>
        <v>10-25-2020 16:00</v>
      </c>
      <c r="V3918">
        <f>IFERROR(IF(W3918=Z3918,VLOOKUP($U3918,[1]C8842!$G$2:$M$145,3,FALSE),0),0)</f>
        <v>0</v>
      </c>
      <c r="W3918">
        <f>VLOOKUP(RIGHT($V$1,5),Key!$A$9:$B$14,2,FALSE)</f>
        <v>10.199999999999999</v>
      </c>
      <c r="X3918">
        <f t="shared" si="309"/>
        <v>0</v>
      </c>
      <c r="Y3918">
        <f>VLOOKUP(RIGHT($X$1,5),Key!$A$9:$B$14,2,FALSE)</f>
        <v>3.7</v>
      </c>
      <c r="Z3918">
        <f t="shared" si="307"/>
        <v>10.199999999999999</v>
      </c>
      <c r="AA3918">
        <f t="shared" si="308"/>
        <v>0</v>
      </c>
    </row>
    <row r="3919" spans="1:27" x14ac:dyDescent="0.3">
      <c r="A3919">
        <v>100067</v>
      </c>
      <c r="B3919">
        <v>230922</v>
      </c>
      <c r="C3919" s="3">
        <v>44130.669444444444</v>
      </c>
      <c r="D3919">
        <v>3</v>
      </c>
      <c r="E3919">
        <v>2</v>
      </c>
      <c r="F3919" t="s">
        <v>26</v>
      </c>
      <c r="G3919">
        <v>4</v>
      </c>
      <c r="H3919">
        <v>61.816409999999998</v>
      </c>
      <c r="I3919">
        <v>64.671880000000002</v>
      </c>
      <c r="J3919">
        <v>3.0429689999999998</v>
      </c>
      <c r="K3919">
        <v>94.039060000000006</v>
      </c>
      <c r="L3919" s="3">
        <v>44130.42083333333</v>
      </c>
      <c r="M3919">
        <v>17.18</v>
      </c>
      <c r="N3919" t="s">
        <v>28</v>
      </c>
      <c r="P3919">
        <f>(C3919-Key!$B$1)*24</f>
        <v>1.0166666666627862</v>
      </c>
      <c r="Q3919">
        <f>(Key!$B$2-'17.1'!C3919)*24</f>
        <v>1.9333333333488554</v>
      </c>
      <c r="R3919" s="3">
        <f>C3919-(M3919-Key!$B$5)/(24*Key!$B$6)</f>
        <v>44130.655629629626</v>
      </c>
      <c r="S3919">
        <f>M3919-Key!$B$5</f>
        <v>14.92</v>
      </c>
      <c r="T3919" s="2">
        <f t="shared" si="305"/>
        <v>44129.666666666664</v>
      </c>
      <c r="U3919" t="str">
        <f t="shared" si="306"/>
        <v>10-25-2020 16:00</v>
      </c>
      <c r="V3919">
        <f>IFERROR(IF(W3919=Z3919,VLOOKUP($U3919,[1]C8842!$G$2:$M$145,3,FALSE),0),0)</f>
        <v>0</v>
      </c>
      <c r="W3919">
        <f>VLOOKUP(RIGHT($V$1,5),Key!$A$9:$B$14,2,FALSE)</f>
        <v>10.199999999999999</v>
      </c>
      <c r="X3919">
        <f t="shared" si="309"/>
        <v>0</v>
      </c>
      <c r="Y3919">
        <f>VLOOKUP(RIGHT($X$1,5),Key!$A$9:$B$14,2,FALSE)</f>
        <v>3.7</v>
      </c>
      <c r="Z3919">
        <f t="shared" si="307"/>
        <v>10.199999999999999</v>
      </c>
      <c r="AA3919">
        <f t="shared" si="308"/>
        <v>0</v>
      </c>
    </row>
    <row r="3920" spans="1:27" x14ac:dyDescent="0.3">
      <c r="A3920">
        <v>100067</v>
      </c>
      <c r="B3920">
        <v>230922</v>
      </c>
      <c r="C3920" s="3">
        <v>44130.669444444444</v>
      </c>
      <c r="D3920">
        <v>0</v>
      </c>
      <c r="E3920">
        <v>2</v>
      </c>
      <c r="F3920" t="s">
        <v>25</v>
      </c>
      <c r="G3920">
        <v>1</v>
      </c>
      <c r="H3920">
        <v>63.085940000000001</v>
      </c>
      <c r="I3920">
        <v>15.53125</v>
      </c>
      <c r="J3920">
        <v>0.90625</v>
      </c>
      <c r="K3920">
        <v>48.019530000000003</v>
      </c>
      <c r="L3920" s="3">
        <v>44130.42083333333</v>
      </c>
      <c r="M3920">
        <v>17.18</v>
      </c>
      <c r="N3920" t="s">
        <v>28</v>
      </c>
      <c r="P3920">
        <f>(C3920-Key!$B$1)*24</f>
        <v>1.0166666666627862</v>
      </c>
      <c r="Q3920">
        <f>(Key!$B$2-'17.1'!C3920)*24</f>
        <v>1.9333333333488554</v>
      </c>
      <c r="R3920" s="3">
        <f>C3920-(M3920-Key!$B$5)/(24*Key!$B$6)</f>
        <v>44130.655629629626</v>
      </c>
      <c r="S3920">
        <f>M3920-Key!$B$5</f>
        <v>14.92</v>
      </c>
      <c r="T3920" s="2">
        <f t="shared" si="305"/>
        <v>44129.666666666664</v>
      </c>
      <c r="U3920" t="str">
        <f t="shared" si="306"/>
        <v>10-25-2020 16:00</v>
      </c>
      <c r="V3920">
        <f>IFERROR(IF(W3920=Z3920,VLOOKUP($U3920,[1]C8842!$G$2:$M$145,3,FALSE),0),0)</f>
        <v>0</v>
      </c>
      <c r="W3920">
        <f>VLOOKUP(RIGHT($V$1,5),Key!$A$9:$B$14,2,FALSE)</f>
        <v>10.199999999999999</v>
      </c>
      <c r="X3920">
        <f t="shared" si="309"/>
        <v>0</v>
      </c>
      <c r="Y3920">
        <f>VLOOKUP(RIGHT($X$1,5),Key!$A$9:$B$14,2,FALSE)</f>
        <v>3.7</v>
      </c>
      <c r="Z3920">
        <f t="shared" si="307"/>
        <v>10.199999999999999</v>
      </c>
      <c r="AA3920">
        <f t="shared" si="308"/>
        <v>0</v>
      </c>
    </row>
    <row r="3921" spans="1:27" x14ac:dyDescent="0.3">
      <c r="A3921">
        <v>100067</v>
      </c>
      <c r="B3921">
        <v>230922</v>
      </c>
      <c r="C3921" s="3">
        <v>44130.669444444444</v>
      </c>
      <c r="D3921">
        <v>1</v>
      </c>
      <c r="E3921">
        <v>1</v>
      </c>
      <c r="F3921" t="s">
        <v>25</v>
      </c>
      <c r="G3921">
        <v>1</v>
      </c>
      <c r="H3921">
        <v>61.289059999999999</v>
      </c>
      <c r="I3921">
        <v>14.570309999999999</v>
      </c>
      <c r="J3921">
        <v>0.890625</v>
      </c>
      <c r="K3921">
        <v>58.023440000000001</v>
      </c>
      <c r="L3921" s="3">
        <v>44130.42083333333</v>
      </c>
      <c r="M3921">
        <v>17.18</v>
      </c>
      <c r="N3921" t="s">
        <v>28</v>
      </c>
      <c r="P3921">
        <f>(C3921-Key!$B$1)*24</f>
        <v>1.0166666666627862</v>
      </c>
      <c r="Q3921">
        <f>(Key!$B$2-'17.1'!C3921)*24</f>
        <v>1.9333333333488554</v>
      </c>
      <c r="R3921" s="3">
        <f>C3921-(M3921-Key!$B$5)/(24*Key!$B$6)</f>
        <v>44130.655629629626</v>
      </c>
      <c r="S3921">
        <f>M3921-Key!$B$5</f>
        <v>14.92</v>
      </c>
      <c r="T3921" s="2">
        <f t="shared" si="305"/>
        <v>44129.666666666664</v>
      </c>
      <c r="U3921" t="str">
        <f t="shared" si="306"/>
        <v>10-25-2020 16:00</v>
      </c>
      <c r="V3921">
        <f>IFERROR(IF(W3921=Z3921,VLOOKUP($U3921,[1]C8842!$G$2:$M$145,3,FALSE),0),0)</f>
        <v>0</v>
      </c>
      <c r="W3921">
        <f>VLOOKUP(RIGHT($V$1,5),Key!$A$9:$B$14,2,FALSE)</f>
        <v>10.199999999999999</v>
      </c>
      <c r="X3921">
        <f t="shared" si="309"/>
        <v>0</v>
      </c>
      <c r="Y3921">
        <f>VLOOKUP(RIGHT($X$1,5),Key!$A$9:$B$14,2,FALSE)</f>
        <v>3.7</v>
      </c>
      <c r="Z3921">
        <f t="shared" si="307"/>
        <v>10.199999999999999</v>
      </c>
      <c r="AA3921">
        <f t="shared" si="308"/>
        <v>0</v>
      </c>
    </row>
    <row r="3922" spans="1:27" x14ac:dyDescent="0.3">
      <c r="A3922">
        <v>100067</v>
      </c>
      <c r="B3922">
        <v>230922</v>
      </c>
      <c r="C3922" s="3">
        <v>44130.669444444444</v>
      </c>
      <c r="D3922">
        <v>0</v>
      </c>
      <c r="E3922">
        <v>2</v>
      </c>
      <c r="F3922" t="s">
        <v>25</v>
      </c>
      <c r="G3922">
        <v>1</v>
      </c>
      <c r="H3922">
        <v>59.820309999999999</v>
      </c>
      <c r="I3922">
        <v>15.476559999999999</v>
      </c>
      <c r="J3922">
        <v>0.953125</v>
      </c>
      <c r="K3922">
        <v>50.019530000000003</v>
      </c>
      <c r="L3922" s="3">
        <v>44130.42083333333</v>
      </c>
      <c r="M3922">
        <v>17.18</v>
      </c>
      <c r="N3922" t="s">
        <v>28</v>
      </c>
      <c r="P3922">
        <f>(C3922-Key!$B$1)*24</f>
        <v>1.0166666666627862</v>
      </c>
      <c r="Q3922">
        <f>(Key!$B$2-'17.1'!C3922)*24</f>
        <v>1.9333333333488554</v>
      </c>
      <c r="R3922" s="3">
        <f>C3922-(M3922-Key!$B$5)/(24*Key!$B$6)</f>
        <v>44130.655629629626</v>
      </c>
      <c r="S3922">
        <f>M3922-Key!$B$5</f>
        <v>14.92</v>
      </c>
      <c r="T3922" s="2">
        <f t="shared" si="305"/>
        <v>44129.666666666664</v>
      </c>
      <c r="U3922" t="str">
        <f t="shared" si="306"/>
        <v>10-25-2020 16:00</v>
      </c>
      <c r="V3922">
        <f>IFERROR(IF(W3922=Z3922,VLOOKUP($U3922,[1]C8842!$G$2:$M$145,3,FALSE),0),0)</f>
        <v>0</v>
      </c>
      <c r="W3922">
        <f>VLOOKUP(RIGHT($V$1,5),Key!$A$9:$B$14,2,FALSE)</f>
        <v>10.199999999999999</v>
      </c>
      <c r="X3922">
        <f t="shared" si="309"/>
        <v>0</v>
      </c>
      <c r="Y3922">
        <f>VLOOKUP(RIGHT($X$1,5),Key!$A$9:$B$14,2,FALSE)</f>
        <v>3.7</v>
      </c>
      <c r="Z3922">
        <f t="shared" si="307"/>
        <v>10.199999999999999</v>
      </c>
      <c r="AA3922">
        <f t="shared" si="308"/>
        <v>0</v>
      </c>
    </row>
    <row r="3923" spans="1:27" x14ac:dyDescent="0.3">
      <c r="A3923">
        <v>100067</v>
      </c>
      <c r="B3923">
        <v>230922</v>
      </c>
      <c r="C3923" s="3">
        <v>44130.670138888891</v>
      </c>
      <c r="D3923">
        <v>0</v>
      </c>
      <c r="E3923">
        <v>2</v>
      </c>
      <c r="F3923" t="s">
        <v>25</v>
      </c>
      <c r="G3923">
        <v>1</v>
      </c>
      <c r="H3923">
        <v>60.773440000000001</v>
      </c>
      <c r="I3923">
        <v>17.01172</v>
      </c>
      <c r="J3923">
        <v>1.0078130000000001</v>
      </c>
      <c r="K3923">
        <v>46.019530000000003</v>
      </c>
      <c r="L3923" s="3">
        <v>44130.42083333333</v>
      </c>
      <c r="M3923">
        <v>17.18</v>
      </c>
      <c r="N3923" t="s">
        <v>28</v>
      </c>
      <c r="P3923">
        <f>(C3923-Key!$B$1)*24</f>
        <v>1.03333333338378</v>
      </c>
      <c r="Q3923">
        <f>(Key!$B$2-'17.1'!C3923)*24</f>
        <v>1.9166666666278616</v>
      </c>
      <c r="R3923" s="3">
        <f>C3923-(M3923-Key!$B$5)/(24*Key!$B$6)</f>
        <v>44130.656324074072</v>
      </c>
      <c r="S3923">
        <f>M3923-Key!$B$5</f>
        <v>14.92</v>
      </c>
      <c r="T3923" s="2">
        <f t="shared" si="305"/>
        <v>44129.673611111109</v>
      </c>
      <c r="U3923" t="str">
        <f t="shared" si="306"/>
        <v>10-25-2020 16:10</v>
      </c>
      <c r="V3923">
        <f>IFERROR(IF(W3923=Z3923,VLOOKUP($U3923,[1]C8842!$G$2:$M$145,3,FALSE),0),0)</f>
        <v>0</v>
      </c>
      <c r="W3923">
        <f>VLOOKUP(RIGHT($V$1,5),Key!$A$9:$B$14,2,FALSE)</f>
        <v>10.199999999999999</v>
      </c>
      <c r="X3923">
        <f t="shared" si="309"/>
        <v>0</v>
      </c>
      <c r="Y3923">
        <f>VLOOKUP(RIGHT($X$1,5),Key!$A$9:$B$14,2,FALSE)</f>
        <v>3.7</v>
      </c>
      <c r="Z3923">
        <f t="shared" si="307"/>
        <v>10.199999999999999</v>
      </c>
      <c r="AA3923">
        <f t="shared" si="308"/>
        <v>0</v>
      </c>
    </row>
    <row r="3924" spans="1:27" x14ac:dyDescent="0.3">
      <c r="A3924">
        <v>100067</v>
      </c>
      <c r="B3924">
        <v>230922</v>
      </c>
      <c r="C3924" s="3">
        <v>44130.670138888891</v>
      </c>
      <c r="D3924">
        <v>1</v>
      </c>
      <c r="E3924">
        <v>1</v>
      </c>
      <c r="F3924" t="s">
        <v>25</v>
      </c>
      <c r="G3924">
        <v>1</v>
      </c>
      <c r="H3924">
        <v>71.617189999999994</v>
      </c>
      <c r="I3924">
        <v>16.160160000000001</v>
      </c>
      <c r="J3924">
        <v>0.8203125</v>
      </c>
      <c r="K3924">
        <v>59.023440000000001</v>
      </c>
      <c r="L3924" s="3">
        <v>44130.42083333333</v>
      </c>
      <c r="M3924">
        <v>17.18</v>
      </c>
      <c r="N3924" t="s">
        <v>28</v>
      </c>
      <c r="P3924">
        <f>(C3924-Key!$B$1)*24</f>
        <v>1.03333333338378</v>
      </c>
      <c r="Q3924">
        <f>(Key!$B$2-'17.1'!C3924)*24</f>
        <v>1.9166666666278616</v>
      </c>
      <c r="R3924" s="3">
        <f>C3924-(M3924-Key!$B$5)/(24*Key!$B$6)</f>
        <v>44130.656324074072</v>
      </c>
      <c r="S3924">
        <f>M3924-Key!$B$5</f>
        <v>14.92</v>
      </c>
      <c r="T3924" s="2">
        <f t="shared" si="305"/>
        <v>44129.673611111109</v>
      </c>
      <c r="U3924" t="str">
        <f t="shared" si="306"/>
        <v>10-25-2020 16:10</v>
      </c>
      <c r="V3924">
        <f>IFERROR(IF(W3924=Z3924,VLOOKUP($U3924,[1]C8842!$G$2:$M$145,3,FALSE),0),0)</f>
        <v>0</v>
      </c>
      <c r="W3924">
        <f>VLOOKUP(RIGHT($V$1,5),Key!$A$9:$B$14,2,FALSE)</f>
        <v>10.199999999999999</v>
      </c>
      <c r="X3924">
        <f t="shared" si="309"/>
        <v>0</v>
      </c>
      <c r="Y3924">
        <f>VLOOKUP(RIGHT($X$1,5),Key!$A$9:$B$14,2,FALSE)</f>
        <v>3.7</v>
      </c>
      <c r="Z3924">
        <f t="shared" si="307"/>
        <v>10.199999999999999</v>
      </c>
      <c r="AA3924">
        <f t="shared" si="308"/>
        <v>0</v>
      </c>
    </row>
    <row r="3925" spans="1:27" x14ac:dyDescent="0.3">
      <c r="A3925">
        <v>100067</v>
      </c>
      <c r="B3925">
        <v>230922</v>
      </c>
      <c r="C3925" s="3">
        <v>44130.670138888891</v>
      </c>
      <c r="D3925">
        <v>0</v>
      </c>
      <c r="E3925">
        <v>2</v>
      </c>
      <c r="F3925" t="s">
        <v>25</v>
      </c>
      <c r="G3925">
        <v>1</v>
      </c>
      <c r="H3925">
        <v>71.320310000000006</v>
      </c>
      <c r="I3925">
        <v>17.164059999999999</v>
      </c>
      <c r="J3925">
        <v>0.86328130000000003</v>
      </c>
      <c r="K3925">
        <v>48.019530000000003</v>
      </c>
      <c r="L3925" s="3">
        <v>44130.42083333333</v>
      </c>
      <c r="M3925">
        <v>17.18</v>
      </c>
      <c r="N3925" t="s">
        <v>28</v>
      </c>
      <c r="P3925">
        <f>(C3925-Key!$B$1)*24</f>
        <v>1.03333333338378</v>
      </c>
      <c r="Q3925">
        <f>(Key!$B$2-'17.1'!C3925)*24</f>
        <v>1.9166666666278616</v>
      </c>
      <c r="R3925" s="3">
        <f>C3925-(M3925-Key!$B$5)/(24*Key!$B$6)</f>
        <v>44130.656324074072</v>
      </c>
      <c r="S3925">
        <f>M3925-Key!$B$5</f>
        <v>14.92</v>
      </c>
      <c r="T3925" s="2">
        <f t="shared" si="305"/>
        <v>44129.673611111109</v>
      </c>
      <c r="U3925" t="str">
        <f t="shared" si="306"/>
        <v>10-25-2020 16:10</v>
      </c>
      <c r="V3925">
        <f>IFERROR(IF(W3925=Z3925,VLOOKUP($U3925,[1]C8842!$G$2:$M$145,3,FALSE),0),0)</f>
        <v>0</v>
      </c>
      <c r="W3925">
        <f>VLOOKUP(RIGHT($V$1,5),Key!$A$9:$B$14,2,FALSE)</f>
        <v>10.199999999999999</v>
      </c>
      <c r="X3925">
        <f t="shared" si="309"/>
        <v>0</v>
      </c>
      <c r="Y3925">
        <f>VLOOKUP(RIGHT($X$1,5),Key!$A$9:$B$14,2,FALSE)</f>
        <v>3.7</v>
      </c>
      <c r="Z3925">
        <f t="shared" si="307"/>
        <v>10.199999999999999</v>
      </c>
      <c r="AA3925">
        <f t="shared" si="308"/>
        <v>0</v>
      </c>
    </row>
    <row r="3926" spans="1:27" x14ac:dyDescent="0.3">
      <c r="A3926">
        <v>100067</v>
      </c>
      <c r="B3926">
        <v>230922</v>
      </c>
      <c r="C3926" s="3">
        <v>44130.670138888891</v>
      </c>
      <c r="D3926">
        <v>0</v>
      </c>
      <c r="E3926">
        <v>2</v>
      </c>
      <c r="F3926" t="s">
        <v>25</v>
      </c>
      <c r="G3926">
        <v>1</v>
      </c>
      <c r="H3926">
        <v>70.570310000000006</v>
      </c>
      <c r="I3926">
        <v>17.03125</v>
      </c>
      <c r="J3926">
        <v>0.8671875</v>
      </c>
      <c r="K3926">
        <v>48.019530000000003</v>
      </c>
      <c r="L3926" s="3">
        <v>44130.42083333333</v>
      </c>
      <c r="M3926">
        <v>17.18</v>
      </c>
      <c r="N3926" t="s">
        <v>28</v>
      </c>
      <c r="P3926">
        <f>(C3926-Key!$B$1)*24</f>
        <v>1.03333333338378</v>
      </c>
      <c r="Q3926">
        <f>(Key!$B$2-'17.1'!C3926)*24</f>
        <v>1.9166666666278616</v>
      </c>
      <c r="R3926" s="3">
        <f>C3926-(M3926-Key!$B$5)/(24*Key!$B$6)</f>
        <v>44130.656324074072</v>
      </c>
      <c r="S3926">
        <f>M3926-Key!$B$5</f>
        <v>14.92</v>
      </c>
      <c r="T3926" s="2">
        <f t="shared" si="305"/>
        <v>44129.673611111109</v>
      </c>
      <c r="U3926" t="str">
        <f t="shared" si="306"/>
        <v>10-25-2020 16:10</v>
      </c>
      <c r="V3926">
        <f>IFERROR(IF(W3926=Z3926,VLOOKUP($U3926,[1]C8842!$G$2:$M$145,3,FALSE),0),0)</f>
        <v>0</v>
      </c>
      <c r="W3926">
        <f>VLOOKUP(RIGHT($V$1,5),Key!$A$9:$B$14,2,FALSE)</f>
        <v>10.199999999999999</v>
      </c>
      <c r="X3926">
        <f t="shared" si="309"/>
        <v>0</v>
      </c>
      <c r="Y3926">
        <f>VLOOKUP(RIGHT($X$1,5),Key!$A$9:$B$14,2,FALSE)</f>
        <v>3.7</v>
      </c>
      <c r="Z3926">
        <f t="shared" si="307"/>
        <v>10.199999999999999</v>
      </c>
      <c r="AA3926">
        <f t="shared" si="308"/>
        <v>0</v>
      </c>
    </row>
    <row r="3927" spans="1:27" x14ac:dyDescent="0.3">
      <c r="A3927">
        <v>100067</v>
      </c>
      <c r="B3927">
        <v>230922</v>
      </c>
      <c r="C3927" s="3">
        <v>44130.670138888891</v>
      </c>
      <c r="D3927">
        <v>1</v>
      </c>
      <c r="E3927">
        <v>1</v>
      </c>
      <c r="F3927" t="s">
        <v>25</v>
      </c>
      <c r="G3927">
        <v>1</v>
      </c>
      <c r="H3927">
        <v>67.210939999999994</v>
      </c>
      <c r="I3927">
        <v>14.101559999999999</v>
      </c>
      <c r="J3927">
        <v>0.79296880000000003</v>
      </c>
      <c r="K3927">
        <v>58.023440000000001</v>
      </c>
      <c r="L3927" s="3">
        <v>44130.42083333333</v>
      </c>
      <c r="M3927">
        <v>17.18</v>
      </c>
      <c r="N3927" t="s">
        <v>28</v>
      </c>
      <c r="P3927">
        <f>(C3927-Key!$B$1)*24</f>
        <v>1.03333333338378</v>
      </c>
      <c r="Q3927">
        <f>(Key!$B$2-'17.1'!C3927)*24</f>
        <v>1.9166666666278616</v>
      </c>
      <c r="R3927" s="3">
        <f>C3927-(M3927-Key!$B$5)/(24*Key!$B$6)</f>
        <v>44130.656324074072</v>
      </c>
      <c r="S3927">
        <f>M3927-Key!$B$5</f>
        <v>14.92</v>
      </c>
      <c r="T3927" s="2">
        <f t="shared" si="305"/>
        <v>44129.673611111109</v>
      </c>
      <c r="U3927" t="str">
        <f t="shared" si="306"/>
        <v>10-25-2020 16:10</v>
      </c>
      <c r="V3927">
        <f>IFERROR(IF(W3927=Z3927,VLOOKUP($U3927,[1]C8842!$G$2:$M$145,3,FALSE),0),0)</f>
        <v>0</v>
      </c>
      <c r="W3927">
        <f>VLOOKUP(RIGHT($V$1,5),Key!$A$9:$B$14,2,FALSE)</f>
        <v>10.199999999999999</v>
      </c>
      <c r="X3927">
        <f t="shared" si="309"/>
        <v>0</v>
      </c>
      <c r="Y3927">
        <f>VLOOKUP(RIGHT($X$1,5),Key!$A$9:$B$14,2,FALSE)</f>
        <v>3.7</v>
      </c>
      <c r="Z3927">
        <f t="shared" si="307"/>
        <v>10.199999999999999</v>
      </c>
      <c r="AA3927">
        <f t="shared" si="308"/>
        <v>0</v>
      </c>
    </row>
    <row r="3928" spans="1:27" x14ac:dyDescent="0.3">
      <c r="A3928">
        <v>100067</v>
      </c>
      <c r="B3928">
        <v>230922</v>
      </c>
      <c r="C3928" s="3">
        <v>44130.670138888891</v>
      </c>
      <c r="D3928">
        <v>0</v>
      </c>
      <c r="E3928">
        <v>2</v>
      </c>
      <c r="F3928" t="s">
        <v>25</v>
      </c>
      <c r="G3928">
        <v>1</v>
      </c>
      <c r="H3928">
        <v>70.535160000000005</v>
      </c>
      <c r="I3928">
        <v>15.972659999999999</v>
      </c>
      <c r="J3928">
        <v>0.828125</v>
      </c>
      <c r="K3928">
        <v>46.019530000000003</v>
      </c>
      <c r="L3928" s="3">
        <v>44130.42083333333</v>
      </c>
      <c r="M3928">
        <v>17.18</v>
      </c>
      <c r="N3928" t="s">
        <v>28</v>
      </c>
      <c r="P3928">
        <f>(C3928-Key!$B$1)*24</f>
        <v>1.03333333338378</v>
      </c>
      <c r="Q3928">
        <f>(Key!$B$2-'17.1'!C3928)*24</f>
        <v>1.9166666666278616</v>
      </c>
      <c r="R3928" s="3">
        <f>C3928-(M3928-Key!$B$5)/(24*Key!$B$6)</f>
        <v>44130.656324074072</v>
      </c>
      <c r="S3928">
        <f>M3928-Key!$B$5</f>
        <v>14.92</v>
      </c>
      <c r="T3928" s="2">
        <f t="shared" si="305"/>
        <v>44129.673611111109</v>
      </c>
      <c r="U3928" t="str">
        <f t="shared" si="306"/>
        <v>10-25-2020 16:10</v>
      </c>
      <c r="V3928">
        <f>IFERROR(IF(W3928=Z3928,VLOOKUP($U3928,[1]C8842!$G$2:$M$145,3,FALSE),0),0)</f>
        <v>0</v>
      </c>
      <c r="W3928">
        <f>VLOOKUP(RIGHT($V$1,5),Key!$A$9:$B$14,2,FALSE)</f>
        <v>10.199999999999999</v>
      </c>
      <c r="X3928">
        <f t="shared" si="309"/>
        <v>0</v>
      </c>
      <c r="Y3928">
        <f>VLOOKUP(RIGHT($X$1,5),Key!$A$9:$B$14,2,FALSE)</f>
        <v>3.7</v>
      </c>
      <c r="Z3928">
        <f t="shared" si="307"/>
        <v>10.199999999999999</v>
      </c>
      <c r="AA3928">
        <f t="shared" si="308"/>
        <v>0</v>
      </c>
    </row>
    <row r="3929" spans="1:27" x14ac:dyDescent="0.3">
      <c r="A3929">
        <v>100067</v>
      </c>
      <c r="B3929">
        <v>230922</v>
      </c>
      <c r="C3929" s="3">
        <v>44130.670138888891</v>
      </c>
      <c r="D3929">
        <v>0</v>
      </c>
      <c r="E3929">
        <v>2</v>
      </c>
      <c r="F3929" t="s">
        <v>25</v>
      </c>
      <c r="G3929">
        <v>1</v>
      </c>
      <c r="H3929">
        <v>70.910160000000005</v>
      </c>
      <c r="I3929">
        <v>16.67578</v>
      </c>
      <c r="J3929">
        <v>0.84765630000000003</v>
      </c>
      <c r="K3929">
        <v>48.019530000000003</v>
      </c>
      <c r="L3929" s="3">
        <v>44130.42083333333</v>
      </c>
      <c r="M3929">
        <v>17.18</v>
      </c>
      <c r="N3929" t="s">
        <v>28</v>
      </c>
      <c r="P3929">
        <f>(C3929-Key!$B$1)*24</f>
        <v>1.03333333338378</v>
      </c>
      <c r="Q3929">
        <f>(Key!$B$2-'17.1'!C3929)*24</f>
        <v>1.9166666666278616</v>
      </c>
      <c r="R3929" s="3">
        <f>C3929-(M3929-Key!$B$5)/(24*Key!$B$6)</f>
        <v>44130.656324074072</v>
      </c>
      <c r="S3929">
        <f>M3929-Key!$B$5</f>
        <v>14.92</v>
      </c>
      <c r="T3929" s="2">
        <f t="shared" si="305"/>
        <v>44129.673611111109</v>
      </c>
      <c r="U3929" t="str">
        <f t="shared" si="306"/>
        <v>10-25-2020 16:10</v>
      </c>
      <c r="V3929">
        <f>IFERROR(IF(W3929=Z3929,VLOOKUP($U3929,[1]C8842!$G$2:$M$145,3,FALSE),0),0)</f>
        <v>0</v>
      </c>
      <c r="W3929">
        <f>VLOOKUP(RIGHT($V$1,5),Key!$A$9:$B$14,2,FALSE)</f>
        <v>10.199999999999999</v>
      </c>
      <c r="X3929">
        <f t="shared" si="309"/>
        <v>0</v>
      </c>
      <c r="Y3929">
        <f>VLOOKUP(RIGHT($X$1,5),Key!$A$9:$B$14,2,FALSE)</f>
        <v>3.7</v>
      </c>
      <c r="Z3929">
        <f t="shared" si="307"/>
        <v>10.199999999999999</v>
      </c>
      <c r="AA3929">
        <f t="shared" si="308"/>
        <v>0</v>
      </c>
    </row>
    <row r="3930" spans="1:27" x14ac:dyDescent="0.3">
      <c r="A3930">
        <v>100067</v>
      </c>
      <c r="B3930">
        <v>230922</v>
      </c>
      <c r="C3930" s="3">
        <v>44130.670138888891</v>
      </c>
      <c r="D3930">
        <v>0</v>
      </c>
      <c r="E3930">
        <v>2</v>
      </c>
      <c r="F3930" t="s">
        <v>25</v>
      </c>
      <c r="G3930">
        <v>1</v>
      </c>
      <c r="H3930">
        <v>72.34375</v>
      </c>
      <c r="I3930">
        <v>14.35547</v>
      </c>
      <c r="J3930">
        <v>0.74609380000000003</v>
      </c>
      <c r="K3930">
        <v>47.019530000000003</v>
      </c>
      <c r="L3930" s="3">
        <v>44130.42083333333</v>
      </c>
      <c r="M3930">
        <v>17.18</v>
      </c>
      <c r="N3930" t="s">
        <v>28</v>
      </c>
      <c r="P3930">
        <f>(C3930-Key!$B$1)*24</f>
        <v>1.03333333338378</v>
      </c>
      <c r="Q3930">
        <f>(Key!$B$2-'17.1'!C3930)*24</f>
        <v>1.9166666666278616</v>
      </c>
      <c r="R3930" s="3">
        <f>C3930-(M3930-Key!$B$5)/(24*Key!$B$6)</f>
        <v>44130.656324074072</v>
      </c>
      <c r="S3930">
        <f>M3930-Key!$B$5</f>
        <v>14.92</v>
      </c>
      <c r="T3930" s="2">
        <f t="shared" si="305"/>
        <v>44129.673611111109</v>
      </c>
      <c r="U3930" t="str">
        <f t="shared" si="306"/>
        <v>10-25-2020 16:10</v>
      </c>
      <c r="V3930">
        <f>IFERROR(IF(W3930=Z3930,VLOOKUP($U3930,[1]C8842!$G$2:$M$145,3,FALSE),0),0)</f>
        <v>0</v>
      </c>
      <c r="W3930">
        <f>VLOOKUP(RIGHT($V$1,5),Key!$A$9:$B$14,2,FALSE)</f>
        <v>10.199999999999999</v>
      </c>
      <c r="X3930">
        <f t="shared" si="309"/>
        <v>0</v>
      </c>
      <c r="Y3930">
        <f>VLOOKUP(RIGHT($X$1,5),Key!$A$9:$B$14,2,FALSE)</f>
        <v>3.7</v>
      </c>
      <c r="Z3930">
        <f t="shared" si="307"/>
        <v>10.199999999999999</v>
      </c>
      <c r="AA3930">
        <f t="shared" si="308"/>
        <v>0</v>
      </c>
    </row>
    <row r="3931" spans="1:27" x14ac:dyDescent="0.3">
      <c r="A3931">
        <v>100067</v>
      </c>
      <c r="B3931">
        <v>230922</v>
      </c>
      <c r="C3931" s="3">
        <v>44130.670138888891</v>
      </c>
      <c r="D3931">
        <v>3</v>
      </c>
      <c r="E3931">
        <v>2</v>
      </c>
      <c r="F3931" t="s">
        <v>26</v>
      </c>
      <c r="G3931">
        <v>5</v>
      </c>
      <c r="H3931">
        <v>59.855469999999997</v>
      </c>
      <c r="I3931">
        <v>103.8164</v>
      </c>
      <c r="J3931">
        <v>4.8828129999999996</v>
      </c>
      <c r="K3931">
        <v>94.039060000000006</v>
      </c>
      <c r="L3931" s="3">
        <v>44130.42083333333</v>
      </c>
      <c r="M3931">
        <v>17.18</v>
      </c>
      <c r="N3931" t="s">
        <v>28</v>
      </c>
      <c r="P3931">
        <f>(C3931-Key!$B$1)*24</f>
        <v>1.03333333338378</v>
      </c>
      <c r="Q3931">
        <f>(Key!$B$2-'17.1'!C3931)*24</f>
        <v>1.9166666666278616</v>
      </c>
      <c r="R3931" s="3">
        <f>C3931-(M3931-Key!$B$5)/(24*Key!$B$6)</f>
        <v>44130.656324074072</v>
      </c>
      <c r="S3931">
        <f>M3931-Key!$B$5</f>
        <v>14.92</v>
      </c>
      <c r="T3931" s="2">
        <f t="shared" si="305"/>
        <v>44129.673611111109</v>
      </c>
      <c r="U3931" t="str">
        <f t="shared" si="306"/>
        <v>10-25-2020 16:10</v>
      </c>
      <c r="V3931">
        <f>IFERROR(IF(W3931=Z3931,VLOOKUP($U3931,[1]C8842!$G$2:$M$145,3,FALSE),0),0)</f>
        <v>0</v>
      </c>
      <c r="W3931">
        <f>VLOOKUP(RIGHT($V$1,5),Key!$A$9:$B$14,2,FALSE)</f>
        <v>10.199999999999999</v>
      </c>
      <c r="X3931">
        <f t="shared" si="309"/>
        <v>0</v>
      </c>
      <c r="Y3931">
        <f>VLOOKUP(RIGHT($X$1,5),Key!$A$9:$B$14,2,FALSE)</f>
        <v>3.7</v>
      </c>
      <c r="Z3931">
        <f t="shared" si="307"/>
        <v>10.199999999999999</v>
      </c>
      <c r="AA3931">
        <f t="shared" si="308"/>
        <v>0</v>
      </c>
    </row>
    <row r="3932" spans="1:27" x14ac:dyDescent="0.3">
      <c r="A3932">
        <v>100067</v>
      </c>
      <c r="B3932">
        <v>230922</v>
      </c>
      <c r="C3932" s="3">
        <v>44130.670138888891</v>
      </c>
      <c r="D3932">
        <v>3</v>
      </c>
      <c r="E3932">
        <v>2</v>
      </c>
      <c r="F3932" t="s">
        <v>26</v>
      </c>
      <c r="G3932">
        <v>1</v>
      </c>
      <c r="H3932">
        <v>77.210939999999994</v>
      </c>
      <c r="I3932">
        <v>15.402340000000001</v>
      </c>
      <c r="J3932">
        <v>0.734375</v>
      </c>
      <c r="K3932">
        <v>94.039060000000006</v>
      </c>
      <c r="L3932" s="3">
        <v>44130.42083333333</v>
      </c>
      <c r="M3932">
        <v>17.18</v>
      </c>
      <c r="N3932" t="s">
        <v>28</v>
      </c>
      <c r="P3932">
        <f>(C3932-Key!$B$1)*24</f>
        <v>1.03333333338378</v>
      </c>
      <c r="Q3932">
        <f>(Key!$B$2-'17.1'!C3932)*24</f>
        <v>1.9166666666278616</v>
      </c>
      <c r="R3932" s="3">
        <f>C3932-(M3932-Key!$B$5)/(24*Key!$B$6)</f>
        <v>44130.656324074072</v>
      </c>
      <c r="S3932">
        <f>M3932-Key!$B$5</f>
        <v>14.92</v>
      </c>
      <c r="T3932" s="2">
        <f t="shared" si="305"/>
        <v>44129.673611111109</v>
      </c>
      <c r="U3932" t="str">
        <f t="shared" si="306"/>
        <v>10-25-2020 16:10</v>
      </c>
      <c r="V3932">
        <f>IFERROR(IF(W3932=Z3932,VLOOKUP($U3932,[1]C8842!$G$2:$M$145,3,FALSE),0),0)</f>
        <v>0</v>
      </c>
      <c r="W3932">
        <f>VLOOKUP(RIGHT($V$1,5),Key!$A$9:$B$14,2,FALSE)</f>
        <v>10.199999999999999</v>
      </c>
      <c r="X3932">
        <f t="shared" si="309"/>
        <v>0</v>
      </c>
      <c r="Y3932">
        <f>VLOOKUP(RIGHT($X$1,5),Key!$A$9:$B$14,2,FALSE)</f>
        <v>3.7</v>
      </c>
      <c r="Z3932">
        <f t="shared" si="307"/>
        <v>10.199999999999999</v>
      </c>
      <c r="AA3932">
        <f t="shared" si="308"/>
        <v>0</v>
      </c>
    </row>
    <row r="3933" spans="1:27" x14ac:dyDescent="0.3">
      <c r="A3933">
        <v>100067</v>
      </c>
      <c r="B3933">
        <v>230922</v>
      </c>
      <c r="C3933" s="3">
        <v>44130.670138888891</v>
      </c>
      <c r="D3933">
        <v>0</v>
      </c>
      <c r="E3933">
        <v>2</v>
      </c>
      <c r="F3933" t="s">
        <v>25</v>
      </c>
      <c r="G3933">
        <v>1</v>
      </c>
      <c r="H3933">
        <v>71.242189999999994</v>
      </c>
      <c r="I3933">
        <v>14.121090000000001</v>
      </c>
      <c r="J3933">
        <v>0.75</v>
      </c>
      <c r="K3933">
        <v>46.019530000000003</v>
      </c>
      <c r="L3933" s="3">
        <v>44130.425000000003</v>
      </c>
      <c r="M3933">
        <v>17.18</v>
      </c>
      <c r="N3933" t="s">
        <v>28</v>
      </c>
      <c r="P3933">
        <f>(C3933-Key!$B$1)*24</f>
        <v>1.03333333338378</v>
      </c>
      <c r="Q3933">
        <f>(Key!$B$2-'17.1'!C3933)*24</f>
        <v>1.9166666666278616</v>
      </c>
      <c r="R3933" s="3">
        <f>C3933-(M3933-Key!$B$5)/(24*Key!$B$6)</f>
        <v>44130.656324074072</v>
      </c>
      <c r="S3933">
        <f>M3933-Key!$B$5</f>
        <v>14.92</v>
      </c>
      <c r="T3933" s="2">
        <f t="shared" si="305"/>
        <v>44129.673611111109</v>
      </c>
      <c r="U3933" t="str">
        <f t="shared" si="306"/>
        <v>10-25-2020 16:10</v>
      </c>
      <c r="V3933">
        <f>IFERROR(IF(W3933=Z3933,VLOOKUP($U3933,[1]C8842!$G$2:$M$145,3,FALSE),0),0)</f>
        <v>0</v>
      </c>
      <c r="W3933">
        <f>VLOOKUP(RIGHT($V$1,5),Key!$A$9:$B$14,2,FALSE)</f>
        <v>10.199999999999999</v>
      </c>
      <c r="X3933">
        <f t="shared" si="309"/>
        <v>0</v>
      </c>
      <c r="Y3933">
        <f>VLOOKUP(RIGHT($X$1,5),Key!$A$9:$B$14,2,FALSE)</f>
        <v>3.7</v>
      </c>
      <c r="Z3933">
        <f t="shared" si="307"/>
        <v>10.199999999999999</v>
      </c>
      <c r="AA3933">
        <f t="shared" si="308"/>
        <v>0</v>
      </c>
    </row>
    <row r="3934" spans="1:27" x14ac:dyDescent="0.3">
      <c r="A3934">
        <v>100067</v>
      </c>
      <c r="B3934">
        <v>230922</v>
      </c>
      <c r="C3934" s="3">
        <v>44130.670138888891</v>
      </c>
      <c r="D3934">
        <v>3</v>
      </c>
      <c r="E3934">
        <v>2</v>
      </c>
      <c r="F3934" t="s">
        <v>26</v>
      </c>
      <c r="G3934">
        <v>4</v>
      </c>
      <c r="H3934">
        <v>65.273439999999994</v>
      </c>
      <c r="I3934">
        <v>71.761719999999997</v>
      </c>
      <c r="J3934">
        <v>3.171875</v>
      </c>
      <c r="K3934">
        <v>93.039060000000006</v>
      </c>
      <c r="L3934" s="3">
        <v>44130.425000000003</v>
      </c>
      <c r="M3934">
        <v>17.18</v>
      </c>
      <c r="N3934" t="s">
        <v>28</v>
      </c>
      <c r="P3934">
        <f>(C3934-Key!$B$1)*24</f>
        <v>1.03333333338378</v>
      </c>
      <c r="Q3934">
        <f>(Key!$B$2-'17.1'!C3934)*24</f>
        <v>1.9166666666278616</v>
      </c>
      <c r="R3934" s="3">
        <f>C3934-(M3934-Key!$B$5)/(24*Key!$B$6)</f>
        <v>44130.656324074072</v>
      </c>
      <c r="S3934">
        <f>M3934-Key!$B$5</f>
        <v>14.92</v>
      </c>
      <c r="T3934" s="2">
        <f t="shared" si="305"/>
        <v>44129.673611111109</v>
      </c>
      <c r="U3934" t="str">
        <f t="shared" si="306"/>
        <v>10-25-2020 16:10</v>
      </c>
      <c r="V3934">
        <f>IFERROR(IF(W3934=Z3934,VLOOKUP($U3934,[1]C8842!$G$2:$M$145,3,FALSE),0),0)</f>
        <v>0</v>
      </c>
      <c r="W3934">
        <f>VLOOKUP(RIGHT($V$1,5),Key!$A$9:$B$14,2,FALSE)</f>
        <v>10.199999999999999</v>
      </c>
      <c r="X3934">
        <f t="shared" si="309"/>
        <v>0</v>
      </c>
      <c r="Y3934">
        <f>VLOOKUP(RIGHT($X$1,5),Key!$A$9:$B$14,2,FALSE)</f>
        <v>3.7</v>
      </c>
      <c r="Z3934">
        <f t="shared" si="307"/>
        <v>10.199999999999999</v>
      </c>
      <c r="AA3934">
        <f t="shared" si="308"/>
        <v>0</v>
      </c>
    </row>
    <row r="3935" spans="1:27" x14ac:dyDescent="0.3">
      <c r="A3935">
        <v>100067</v>
      </c>
      <c r="B3935">
        <v>230922</v>
      </c>
      <c r="C3935" s="3">
        <v>44130.670138888891</v>
      </c>
      <c r="D3935">
        <v>3</v>
      </c>
      <c r="E3935">
        <v>2</v>
      </c>
      <c r="F3935" t="s">
        <v>26</v>
      </c>
      <c r="G3935">
        <v>3</v>
      </c>
      <c r="H3935">
        <v>62.550780000000003</v>
      </c>
      <c r="I3935">
        <v>35.613280000000003</v>
      </c>
      <c r="J3935">
        <v>1.769531</v>
      </c>
      <c r="K3935">
        <v>94.039060000000006</v>
      </c>
      <c r="L3935" s="3">
        <v>44130.425000000003</v>
      </c>
      <c r="M3935">
        <v>17.18</v>
      </c>
      <c r="N3935" t="s">
        <v>28</v>
      </c>
      <c r="P3935">
        <f>(C3935-Key!$B$1)*24</f>
        <v>1.03333333338378</v>
      </c>
      <c r="Q3935">
        <f>(Key!$B$2-'17.1'!C3935)*24</f>
        <v>1.9166666666278616</v>
      </c>
      <c r="R3935" s="3">
        <f>C3935-(M3935-Key!$B$5)/(24*Key!$B$6)</f>
        <v>44130.656324074072</v>
      </c>
      <c r="S3935">
        <f>M3935-Key!$B$5</f>
        <v>14.92</v>
      </c>
      <c r="T3935" s="2">
        <f t="shared" si="305"/>
        <v>44129.673611111109</v>
      </c>
      <c r="U3935" t="str">
        <f t="shared" si="306"/>
        <v>10-25-2020 16:10</v>
      </c>
      <c r="V3935">
        <f>IFERROR(IF(W3935=Z3935,VLOOKUP($U3935,[1]C8842!$G$2:$M$145,3,FALSE),0),0)</f>
        <v>0</v>
      </c>
      <c r="W3935">
        <f>VLOOKUP(RIGHT($V$1,5),Key!$A$9:$B$14,2,FALSE)</f>
        <v>10.199999999999999</v>
      </c>
      <c r="X3935">
        <f t="shared" si="309"/>
        <v>0</v>
      </c>
      <c r="Y3935">
        <f>VLOOKUP(RIGHT($X$1,5),Key!$A$9:$B$14,2,FALSE)</f>
        <v>3.7</v>
      </c>
      <c r="Z3935">
        <f t="shared" si="307"/>
        <v>10.199999999999999</v>
      </c>
      <c r="AA3935">
        <f t="shared" si="308"/>
        <v>0</v>
      </c>
    </row>
    <row r="3936" spans="1:27" x14ac:dyDescent="0.3">
      <c r="A3936">
        <v>100067</v>
      </c>
      <c r="B3936">
        <v>230922</v>
      </c>
      <c r="C3936" s="3">
        <v>44130.670138888891</v>
      </c>
      <c r="D3936">
        <v>2</v>
      </c>
      <c r="E3936">
        <v>1</v>
      </c>
      <c r="F3936" t="s">
        <v>26</v>
      </c>
      <c r="G3936">
        <v>1</v>
      </c>
      <c r="H3936">
        <v>69.359380000000002</v>
      </c>
      <c r="I3936">
        <v>14.945309999999999</v>
      </c>
      <c r="J3936">
        <v>0.80078130000000003</v>
      </c>
      <c r="K3936">
        <v>78.03125</v>
      </c>
      <c r="L3936" s="3">
        <v>44130.425000000003</v>
      </c>
      <c r="M3936">
        <v>17.18</v>
      </c>
      <c r="N3936" t="s">
        <v>28</v>
      </c>
      <c r="P3936">
        <f>(C3936-Key!$B$1)*24</f>
        <v>1.03333333338378</v>
      </c>
      <c r="Q3936">
        <f>(Key!$B$2-'17.1'!C3936)*24</f>
        <v>1.9166666666278616</v>
      </c>
      <c r="R3936" s="3">
        <f>C3936-(M3936-Key!$B$5)/(24*Key!$B$6)</f>
        <v>44130.656324074072</v>
      </c>
      <c r="S3936">
        <f>M3936-Key!$B$5</f>
        <v>14.92</v>
      </c>
      <c r="T3936" s="2">
        <f t="shared" si="305"/>
        <v>44129.673611111109</v>
      </c>
      <c r="U3936" t="str">
        <f t="shared" si="306"/>
        <v>10-25-2020 16:10</v>
      </c>
      <c r="V3936">
        <f>IFERROR(IF(W3936=Z3936,VLOOKUP($U3936,[1]C8842!$G$2:$M$145,3,FALSE),0),0)</f>
        <v>0</v>
      </c>
      <c r="W3936">
        <f>VLOOKUP(RIGHT($V$1,5),Key!$A$9:$B$14,2,FALSE)</f>
        <v>10.199999999999999</v>
      </c>
      <c r="X3936">
        <f t="shared" si="309"/>
        <v>0</v>
      </c>
      <c r="Y3936">
        <f>VLOOKUP(RIGHT($X$1,5),Key!$A$9:$B$14,2,FALSE)</f>
        <v>3.7</v>
      </c>
      <c r="Z3936">
        <f t="shared" si="307"/>
        <v>10.199999999999999</v>
      </c>
      <c r="AA3936">
        <f t="shared" si="308"/>
        <v>0</v>
      </c>
    </row>
    <row r="3937" spans="1:27" x14ac:dyDescent="0.3">
      <c r="A3937">
        <v>100067</v>
      </c>
      <c r="B3937">
        <v>230922</v>
      </c>
      <c r="C3937" s="3">
        <v>44130.670138888891</v>
      </c>
      <c r="D3937">
        <v>3</v>
      </c>
      <c r="E3937">
        <v>2</v>
      </c>
      <c r="F3937" t="s">
        <v>26</v>
      </c>
      <c r="G3937">
        <v>2</v>
      </c>
      <c r="H3937">
        <v>79.4375</v>
      </c>
      <c r="I3937">
        <v>24.585940000000001</v>
      </c>
      <c r="J3937">
        <v>1.0234380000000001</v>
      </c>
      <c r="K3937">
        <v>94.039060000000006</v>
      </c>
      <c r="L3937" s="3">
        <v>44130.425000000003</v>
      </c>
      <c r="M3937">
        <v>17.18</v>
      </c>
      <c r="N3937" t="s">
        <v>28</v>
      </c>
      <c r="P3937">
        <f>(C3937-Key!$B$1)*24</f>
        <v>1.03333333338378</v>
      </c>
      <c r="Q3937">
        <f>(Key!$B$2-'17.1'!C3937)*24</f>
        <v>1.9166666666278616</v>
      </c>
      <c r="R3937" s="3">
        <f>C3937-(M3937-Key!$B$5)/(24*Key!$B$6)</f>
        <v>44130.656324074072</v>
      </c>
      <c r="S3937">
        <f>M3937-Key!$B$5</f>
        <v>14.92</v>
      </c>
      <c r="T3937" s="2">
        <f t="shared" si="305"/>
        <v>44129.673611111109</v>
      </c>
      <c r="U3937" t="str">
        <f t="shared" si="306"/>
        <v>10-25-2020 16:10</v>
      </c>
      <c r="V3937">
        <f>IFERROR(IF(W3937=Z3937,VLOOKUP($U3937,[1]C8842!$G$2:$M$145,3,FALSE),0),0)</f>
        <v>0</v>
      </c>
      <c r="W3937">
        <f>VLOOKUP(RIGHT($V$1,5),Key!$A$9:$B$14,2,FALSE)</f>
        <v>10.199999999999999</v>
      </c>
      <c r="X3937">
        <f t="shared" si="309"/>
        <v>0</v>
      </c>
      <c r="Y3937">
        <f>VLOOKUP(RIGHT($X$1,5),Key!$A$9:$B$14,2,FALSE)</f>
        <v>3.7</v>
      </c>
      <c r="Z3937">
        <f t="shared" si="307"/>
        <v>10.199999999999999</v>
      </c>
      <c r="AA3937">
        <f t="shared" si="308"/>
        <v>0</v>
      </c>
    </row>
    <row r="3938" spans="1:27" x14ac:dyDescent="0.3">
      <c r="A3938">
        <v>100067</v>
      </c>
      <c r="B3938">
        <v>230922</v>
      </c>
      <c r="C3938" s="3">
        <v>44130.67083333333</v>
      </c>
      <c r="D3938">
        <v>3</v>
      </c>
      <c r="E3938">
        <v>2</v>
      </c>
      <c r="F3938" t="s">
        <v>26</v>
      </c>
      <c r="G3938">
        <v>1</v>
      </c>
      <c r="H3938">
        <v>64.339839999999995</v>
      </c>
      <c r="I3938">
        <v>16.695309999999999</v>
      </c>
      <c r="J3938">
        <v>0.9375</v>
      </c>
      <c r="K3938">
        <v>93.039060000000006</v>
      </c>
      <c r="L3938" s="3">
        <v>44130.425000000003</v>
      </c>
      <c r="M3938">
        <v>17.18</v>
      </c>
      <c r="N3938" t="s">
        <v>28</v>
      </c>
      <c r="P3938">
        <f>(C3938-Key!$B$1)*24</f>
        <v>1.0499999999301508</v>
      </c>
      <c r="Q3938">
        <f>(Key!$B$2-'17.1'!C3938)*24</f>
        <v>1.9000000000814907</v>
      </c>
      <c r="R3938" s="3">
        <f>C3938-(M3938-Key!$B$5)/(24*Key!$B$6)</f>
        <v>44130.657018518512</v>
      </c>
      <c r="S3938">
        <f>M3938-Key!$B$5</f>
        <v>14.92</v>
      </c>
      <c r="T3938" s="2">
        <f t="shared" si="305"/>
        <v>44129.673611111109</v>
      </c>
      <c r="U3938" t="str">
        <f t="shared" si="306"/>
        <v>10-25-2020 16:10</v>
      </c>
      <c r="V3938">
        <f>IFERROR(IF(W3938=Z3938,VLOOKUP($U3938,[1]C8842!$G$2:$M$145,3,FALSE),0),0)</f>
        <v>0</v>
      </c>
      <c r="W3938">
        <f>VLOOKUP(RIGHT($V$1,5),Key!$A$9:$B$14,2,FALSE)</f>
        <v>10.199999999999999</v>
      </c>
      <c r="X3938">
        <f t="shared" si="309"/>
        <v>0</v>
      </c>
      <c r="Y3938">
        <f>VLOOKUP(RIGHT($X$1,5),Key!$A$9:$B$14,2,FALSE)</f>
        <v>3.7</v>
      </c>
      <c r="Z3938">
        <f t="shared" si="307"/>
        <v>10.199999999999999</v>
      </c>
      <c r="AA3938">
        <f t="shared" si="308"/>
        <v>0</v>
      </c>
    </row>
    <row r="3939" spans="1:27" x14ac:dyDescent="0.3">
      <c r="A3939">
        <v>100067</v>
      </c>
      <c r="B3939">
        <v>230922</v>
      </c>
      <c r="C3939" s="3">
        <v>44130.67083333333</v>
      </c>
      <c r="D3939">
        <v>1</v>
      </c>
      <c r="E3939">
        <v>1</v>
      </c>
      <c r="F3939" t="s">
        <v>25</v>
      </c>
      <c r="G3939">
        <v>1</v>
      </c>
      <c r="H3939">
        <v>65.898439999999994</v>
      </c>
      <c r="I3939">
        <v>19.335940000000001</v>
      </c>
      <c r="J3939">
        <v>1.019531</v>
      </c>
      <c r="K3939">
        <v>60.023440000000001</v>
      </c>
      <c r="L3939" s="3">
        <v>44130.425000000003</v>
      </c>
      <c r="M3939">
        <v>17.18</v>
      </c>
      <c r="N3939" t="s">
        <v>28</v>
      </c>
      <c r="P3939">
        <f>(C3939-Key!$B$1)*24</f>
        <v>1.0499999999301508</v>
      </c>
      <c r="Q3939">
        <f>(Key!$B$2-'17.1'!C3939)*24</f>
        <v>1.9000000000814907</v>
      </c>
      <c r="R3939" s="3">
        <f>C3939-(M3939-Key!$B$5)/(24*Key!$B$6)</f>
        <v>44130.657018518512</v>
      </c>
      <c r="S3939">
        <f>M3939-Key!$B$5</f>
        <v>14.92</v>
      </c>
      <c r="T3939" s="2">
        <f t="shared" si="305"/>
        <v>44129.673611111109</v>
      </c>
      <c r="U3939" t="str">
        <f t="shared" si="306"/>
        <v>10-25-2020 16:10</v>
      </c>
      <c r="V3939">
        <f>IFERROR(IF(W3939=Z3939,VLOOKUP($U3939,[1]C8842!$G$2:$M$145,3,FALSE),0),0)</f>
        <v>0</v>
      </c>
      <c r="W3939">
        <f>VLOOKUP(RIGHT($V$1,5),Key!$A$9:$B$14,2,FALSE)</f>
        <v>10.199999999999999</v>
      </c>
      <c r="X3939">
        <f t="shared" si="309"/>
        <v>0</v>
      </c>
      <c r="Y3939">
        <f>VLOOKUP(RIGHT($X$1,5),Key!$A$9:$B$14,2,FALSE)</f>
        <v>3.7</v>
      </c>
      <c r="Z3939">
        <f t="shared" si="307"/>
        <v>10.199999999999999</v>
      </c>
      <c r="AA3939">
        <f t="shared" si="308"/>
        <v>0</v>
      </c>
    </row>
    <row r="3940" spans="1:27" x14ac:dyDescent="0.3">
      <c r="A3940">
        <v>100067</v>
      </c>
      <c r="B3940">
        <v>230922</v>
      </c>
      <c r="C3940" s="3">
        <v>44130.67083333333</v>
      </c>
      <c r="D3940">
        <v>3</v>
      </c>
      <c r="E3940">
        <v>2</v>
      </c>
      <c r="F3940" t="s">
        <v>26</v>
      </c>
      <c r="G3940">
        <v>1</v>
      </c>
      <c r="H3940">
        <v>67.398439999999994</v>
      </c>
      <c r="I3940">
        <v>15.523440000000001</v>
      </c>
      <c r="J3940">
        <v>0.84765630000000003</v>
      </c>
      <c r="K3940">
        <v>94.039060000000006</v>
      </c>
      <c r="L3940" s="3">
        <v>44130.425000000003</v>
      </c>
      <c r="M3940">
        <v>17.18</v>
      </c>
      <c r="N3940" t="s">
        <v>28</v>
      </c>
      <c r="P3940">
        <f>(C3940-Key!$B$1)*24</f>
        <v>1.0499999999301508</v>
      </c>
      <c r="Q3940">
        <f>(Key!$B$2-'17.1'!C3940)*24</f>
        <v>1.9000000000814907</v>
      </c>
      <c r="R3940" s="3">
        <f>C3940-(M3940-Key!$B$5)/(24*Key!$B$6)</f>
        <v>44130.657018518512</v>
      </c>
      <c r="S3940">
        <f>M3940-Key!$B$5</f>
        <v>14.92</v>
      </c>
      <c r="T3940" s="2">
        <f t="shared" si="305"/>
        <v>44129.673611111109</v>
      </c>
      <c r="U3940" t="str">
        <f t="shared" si="306"/>
        <v>10-25-2020 16:10</v>
      </c>
      <c r="V3940">
        <f>IFERROR(IF(W3940=Z3940,VLOOKUP($U3940,[1]C8842!$G$2:$M$145,3,FALSE),0),0)</f>
        <v>0</v>
      </c>
      <c r="W3940">
        <f>VLOOKUP(RIGHT($V$1,5),Key!$A$9:$B$14,2,FALSE)</f>
        <v>10.199999999999999</v>
      </c>
      <c r="X3940">
        <f t="shared" si="309"/>
        <v>0</v>
      </c>
      <c r="Y3940">
        <f>VLOOKUP(RIGHT($X$1,5),Key!$A$9:$B$14,2,FALSE)</f>
        <v>3.7</v>
      </c>
      <c r="Z3940">
        <f t="shared" si="307"/>
        <v>10.199999999999999</v>
      </c>
      <c r="AA3940">
        <f t="shared" si="308"/>
        <v>0</v>
      </c>
    </row>
    <row r="3941" spans="1:27" x14ac:dyDescent="0.3">
      <c r="A3941">
        <v>100067</v>
      </c>
      <c r="B3941">
        <v>230922</v>
      </c>
      <c r="C3941" s="3">
        <v>44130.67083333333</v>
      </c>
      <c r="D3941">
        <v>0</v>
      </c>
      <c r="E3941">
        <v>2</v>
      </c>
      <c r="F3941" t="s">
        <v>25</v>
      </c>
      <c r="G3941">
        <v>1</v>
      </c>
      <c r="H3941">
        <v>60.6875</v>
      </c>
      <c r="I3941">
        <v>12.84375</v>
      </c>
      <c r="J3941">
        <v>0.82421880000000003</v>
      </c>
      <c r="K3941">
        <v>48.019530000000003</v>
      </c>
      <c r="L3941" s="3">
        <v>44130.425000000003</v>
      </c>
      <c r="M3941">
        <v>17.18</v>
      </c>
      <c r="N3941" t="s">
        <v>28</v>
      </c>
      <c r="P3941">
        <f>(C3941-Key!$B$1)*24</f>
        <v>1.0499999999301508</v>
      </c>
      <c r="Q3941">
        <f>(Key!$B$2-'17.1'!C3941)*24</f>
        <v>1.9000000000814907</v>
      </c>
      <c r="R3941" s="3">
        <f>C3941-(M3941-Key!$B$5)/(24*Key!$B$6)</f>
        <v>44130.657018518512</v>
      </c>
      <c r="S3941">
        <f>M3941-Key!$B$5</f>
        <v>14.92</v>
      </c>
      <c r="T3941" s="2">
        <f t="shared" si="305"/>
        <v>44129.673611111109</v>
      </c>
      <c r="U3941" t="str">
        <f t="shared" si="306"/>
        <v>10-25-2020 16:10</v>
      </c>
      <c r="V3941">
        <f>IFERROR(IF(W3941=Z3941,VLOOKUP($U3941,[1]C8842!$G$2:$M$145,3,FALSE),0),0)</f>
        <v>0</v>
      </c>
      <c r="W3941">
        <f>VLOOKUP(RIGHT($V$1,5),Key!$A$9:$B$14,2,FALSE)</f>
        <v>10.199999999999999</v>
      </c>
      <c r="X3941">
        <f t="shared" si="309"/>
        <v>0</v>
      </c>
      <c r="Y3941">
        <f>VLOOKUP(RIGHT($X$1,5),Key!$A$9:$B$14,2,FALSE)</f>
        <v>3.7</v>
      </c>
      <c r="Z3941">
        <f t="shared" si="307"/>
        <v>10.199999999999999</v>
      </c>
      <c r="AA3941">
        <f t="shared" si="308"/>
        <v>0</v>
      </c>
    </row>
    <row r="3942" spans="1:27" x14ac:dyDescent="0.3">
      <c r="A3942">
        <v>100067</v>
      </c>
      <c r="B3942">
        <v>230922</v>
      </c>
      <c r="C3942" s="3">
        <v>44130.67083333333</v>
      </c>
      <c r="D3942">
        <v>2</v>
      </c>
      <c r="E3942">
        <v>1</v>
      </c>
      <c r="F3942" t="s">
        <v>26</v>
      </c>
      <c r="G3942">
        <v>1</v>
      </c>
      <c r="H3942">
        <v>71.144530000000003</v>
      </c>
      <c r="I3942">
        <v>18.570309999999999</v>
      </c>
      <c r="J3942">
        <v>0.91796880000000003</v>
      </c>
      <c r="K3942">
        <v>82.035160000000005</v>
      </c>
      <c r="L3942" s="3">
        <v>44130.425000000003</v>
      </c>
      <c r="M3942">
        <v>17.18</v>
      </c>
      <c r="N3942" t="s">
        <v>28</v>
      </c>
      <c r="P3942">
        <f>(C3942-Key!$B$1)*24</f>
        <v>1.0499999999301508</v>
      </c>
      <c r="Q3942">
        <f>(Key!$B$2-'17.1'!C3942)*24</f>
        <v>1.9000000000814907</v>
      </c>
      <c r="R3942" s="3">
        <f>C3942-(M3942-Key!$B$5)/(24*Key!$B$6)</f>
        <v>44130.657018518512</v>
      </c>
      <c r="S3942">
        <f>M3942-Key!$B$5</f>
        <v>14.92</v>
      </c>
      <c r="T3942" s="2">
        <f t="shared" si="305"/>
        <v>44129.673611111109</v>
      </c>
      <c r="U3942" t="str">
        <f t="shared" si="306"/>
        <v>10-25-2020 16:10</v>
      </c>
      <c r="V3942">
        <f>IFERROR(IF(W3942=Z3942,VLOOKUP($U3942,[1]C8842!$G$2:$M$145,3,FALSE),0),0)</f>
        <v>0</v>
      </c>
      <c r="W3942">
        <f>VLOOKUP(RIGHT($V$1,5),Key!$A$9:$B$14,2,FALSE)</f>
        <v>10.199999999999999</v>
      </c>
      <c r="X3942">
        <f t="shared" si="309"/>
        <v>0</v>
      </c>
      <c r="Y3942">
        <f>VLOOKUP(RIGHT($X$1,5),Key!$A$9:$B$14,2,FALSE)</f>
        <v>3.7</v>
      </c>
      <c r="Z3942">
        <f t="shared" si="307"/>
        <v>10.199999999999999</v>
      </c>
      <c r="AA3942">
        <f t="shared" si="308"/>
        <v>0</v>
      </c>
    </row>
    <row r="3943" spans="1:27" x14ac:dyDescent="0.3">
      <c r="A3943">
        <v>100067</v>
      </c>
      <c r="B3943">
        <v>230922</v>
      </c>
      <c r="C3943" s="3">
        <v>44130.67083333333</v>
      </c>
      <c r="D3943">
        <v>3</v>
      </c>
      <c r="E3943">
        <v>2</v>
      </c>
      <c r="F3943" t="s">
        <v>26</v>
      </c>
      <c r="G3943">
        <v>2</v>
      </c>
      <c r="H3943">
        <v>71.664060000000006</v>
      </c>
      <c r="I3943">
        <v>20.36328</v>
      </c>
      <c r="J3943">
        <v>0.9765625</v>
      </c>
      <c r="K3943">
        <v>94.039060000000006</v>
      </c>
      <c r="L3943" s="3">
        <v>44130.425000000003</v>
      </c>
      <c r="M3943">
        <v>17.18</v>
      </c>
      <c r="N3943" t="s">
        <v>28</v>
      </c>
      <c r="P3943">
        <f>(C3943-Key!$B$1)*24</f>
        <v>1.0499999999301508</v>
      </c>
      <c r="Q3943">
        <f>(Key!$B$2-'17.1'!C3943)*24</f>
        <v>1.9000000000814907</v>
      </c>
      <c r="R3943" s="3">
        <f>C3943-(M3943-Key!$B$5)/(24*Key!$B$6)</f>
        <v>44130.657018518512</v>
      </c>
      <c r="S3943">
        <f>M3943-Key!$B$5</f>
        <v>14.92</v>
      </c>
      <c r="T3943" s="2">
        <f t="shared" si="305"/>
        <v>44129.673611111109</v>
      </c>
      <c r="U3943" t="str">
        <f t="shared" si="306"/>
        <v>10-25-2020 16:10</v>
      </c>
      <c r="V3943">
        <f>IFERROR(IF(W3943=Z3943,VLOOKUP($U3943,[1]C8842!$G$2:$M$145,3,FALSE),0),0)</f>
        <v>0</v>
      </c>
      <c r="W3943">
        <f>VLOOKUP(RIGHT($V$1,5),Key!$A$9:$B$14,2,FALSE)</f>
        <v>10.199999999999999</v>
      </c>
      <c r="X3943">
        <f t="shared" si="309"/>
        <v>0</v>
      </c>
      <c r="Y3943">
        <f>VLOOKUP(RIGHT($X$1,5),Key!$A$9:$B$14,2,FALSE)</f>
        <v>3.7</v>
      </c>
      <c r="Z3943">
        <f t="shared" si="307"/>
        <v>10.199999999999999</v>
      </c>
      <c r="AA3943">
        <f t="shared" si="308"/>
        <v>0</v>
      </c>
    </row>
    <row r="3944" spans="1:27" x14ac:dyDescent="0.3">
      <c r="A3944">
        <v>100067</v>
      </c>
      <c r="B3944">
        <v>230922</v>
      </c>
      <c r="C3944" s="3">
        <v>44130.67083333333</v>
      </c>
      <c r="D3944">
        <v>3</v>
      </c>
      <c r="E3944">
        <v>2</v>
      </c>
      <c r="F3944" t="s">
        <v>26</v>
      </c>
      <c r="G3944">
        <v>2</v>
      </c>
      <c r="H3944">
        <v>67.195310000000006</v>
      </c>
      <c r="I3944">
        <v>20.33203</v>
      </c>
      <c r="J3944">
        <v>1.042969</v>
      </c>
      <c r="K3944">
        <v>94.039060000000006</v>
      </c>
      <c r="L3944" s="3">
        <v>44130.425000000003</v>
      </c>
      <c r="M3944">
        <v>17.18</v>
      </c>
      <c r="N3944" t="s">
        <v>28</v>
      </c>
      <c r="P3944">
        <f>(C3944-Key!$B$1)*24</f>
        <v>1.0499999999301508</v>
      </c>
      <c r="Q3944">
        <f>(Key!$B$2-'17.1'!C3944)*24</f>
        <v>1.9000000000814907</v>
      </c>
      <c r="R3944" s="3">
        <f>C3944-(M3944-Key!$B$5)/(24*Key!$B$6)</f>
        <v>44130.657018518512</v>
      </c>
      <c r="S3944">
        <f>M3944-Key!$B$5</f>
        <v>14.92</v>
      </c>
      <c r="T3944" s="2">
        <f t="shared" si="305"/>
        <v>44129.673611111109</v>
      </c>
      <c r="U3944" t="str">
        <f t="shared" si="306"/>
        <v>10-25-2020 16:10</v>
      </c>
      <c r="V3944">
        <f>IFERROR(IF(W3944=Z3944,VLOOKUP($U3944,[1]C8842!$G$2:$M$145,3,FALSE),0),0)</f>
        <v>0</v>
      </c>
      <c r="W3944">
        <f>VLOOKUP(RIGHT($V$1,5),Key!$A$9:$B$14,2,FALSE)</f>
        <v>10.199999999999999</v>
      </c>
      <c r="X3944">
        <f t="shared" si="309"/>
        <v>0</v>
      </c>
      <c r="Y3944">
        <f>VLOOKUP(RIGHT($X$1,5),Key!$A$9:$B$14,2,FALSE)</f>
        <v>3.7</v>
      </c>
      <c r="Z3944">
        <f t="shared" si="307"/>
        <v>10.199999999999999</v>
      </c>
      <c r="AA3944">
        <f t="shared" si="308"/>
        <v>0</v>
      </c>
    </row>
    <row r="3945" spans="1:27" x14ac:dyDescent="0.3">
      <c r="A3945">
        <v>100067</v>
      </c>
      <c r="B3945">
        <v>230922</v>
      </c>
      <c r="C3945" s="3">
        <v>44130.67083333333</v>
      </c>
      <c r="D3945">
        <v>2</v>
      </c>
      <c r="E3945">
        <v>1</v>
      </c>
      <c r="F3945" t="s">
        <v>26</v>
      </c>
      <c r="G3945">
        <v>1</v>
      </c>
      <c r="H3945">
        <v>68.78125</v>
      </c>
      <c r="I3945">
        <v>16.30078</v>
      </c>
      <c r="J3945">
        <v>0.859375</v>
      </c>
      <c r="K3945">
        <v>82.035160000000005</v>
      </c>
      <c r="L3945" s="3">
        <v>44130.425000000003</v>
      </c>
      <c r="M3945">
        <v>17.18</v>
      </c>
      <c r="N3945" t="s">
        <v>28</v>
      </c>
      <c r="P3945">
        <f>(C3945-Key!$B$1)*24</f>
        <v>1.0499999999301508</v>
      </c>
      <c r="Q3945">
        <f>(Key!$B$2-'17.1'!C3945)*24</f>
        <v>1.9000000000814907</v>
      </c>
      <c r="R3945" s="3">
        <f>C3945-(M3945-Key!$B$5)/(24*Key!$B$6)</f>
        <v>44130.657018518512</v>
      </c>
      <c r="S3945">
        <f>M3945-Key!$B$5</f>
        <v>14.92</v>
      </c>
      <c r="T3945" s="2">
        <f t="shared" si="305"/>
        <v>44129.673611111109</v>
      </c>
      <c r="U3945" t="str">
        <f t="shared" si="306"/>
        <v>10-25-2020 16:10</v>
      </c>
      <c r="V3945">
        <f>IFERROR(IF(W3945=Z3945,VLOOKUP($U3945,[1]C8842!$G$2:$M$145,3,FALSE),0),0)</f>
        <v>0</v>
      </c>
      <c r="W3945">
        <f>VLOOKUP(RIGHT($V$1,5),Key!$A$9:$B$14,2,FALSE)</f>
        <v>10.199999999999999</v>
      </c>
      <c r="X3945">
        <f t="shared" si="309"/>
        <v>0</v>
      </c>
      <c r="Y3945">
        <f>VLOOKUP(RIGHT($X$1,5),Key!$A$9:$B$14,2,FALSE)</f>
        <v>3.7</v>
      </c>
      <c r="Z3945">
        <f t="shared" si="307"/>
        <v>10.199999999999999</v>
      </c>
      <c r="AA3945">
        <f t="shared" si="308"/>
        <v>0</v>
      </c>
    </row>
    <row r="3946" spans="1:27" x14ac:dyDescent="0.3">
      <c r="A3946">
        <v>100067</v>
      </c>
      <c r="B3946">
        <v>230922</v>
      </c>
      <c r="C3946" s="3">
        <v>44130.67083333333</v>
      </c>
      <c r="D3946">
        <v>0</v>
      </c>
      <c r="E3946">
        <v>2</v>
      </c>
      <c r="F3946" t="s">
        <v>25</v>
      </c>
      <c r="G3946">
        <v>1</v>
      </c>
      <c r="H3946">
        <v>69.738280000000003</v>
      </c>
      <c r="I3946">
        <v>14.9375</v>
      </c>
      <c r="J3946">
        <v>0.796875</v>
      </c>
      <c r="K3946">
        <v>48.019530000000003</v>
      </c>
      <c r="L3946" s="3">
        <v>44130.425000000003</v>
      </c>
      <c r="M3946">
        <v>17.18</v>
      </c>
      <c r="N3946" t="s">
        <v>28</v>
      </c>
      <c r="P3946">
        <f>(C3946-Key!$B$1)*24</f>
        <v>1.0499999999301508</v>
      </c>
      <c r="Q3946">
        <f>(Key!$B$2-'17.1'!C3946)*24</f>
        <v>1.9000000000814907</v>
      </c>
      <c r="R3946" s="3">
        <f>C3946-(M3946-Key!$B$5)/(24*Key!$B$6)</f>
        <v>44130.657018518512</v>
      </c>
      <c r="S3946">
        <f>M3946-Key!$B$5</f>
        <v>14.92</v>
      </c>
      <c r="T3946" s="2">
        <f t="shared" si="305"/>
        <v>44129.673611111109</v>
      </c>
      <c r="U3946" t="str">
        <f t="shared" si="306"/>
        <v>10-25-2020 16:10</v>
      </c>
      <c r="V3946">
        <f>IFERROR(IF(W3946=Z3946,VLOOKUP($U3946,[1]C8842!$G$2:$M$145,3,FALSE),0),0)</f>
        <v>0</v>
      </c>
      <c r="W3946">
        <f>VLOOKUP(RIGHT($V$1,5),Key!$A$9:$B$14,2,FALSE)</f>
        <v>10.199999999999999</v>
      </c>
      <c r="X3946">
        <f t="shared" si="309"/>
        <v>0</v>
      </c>
      <c r="Y3946">
        <f>VLOOKUP(RIGHT($X$1,5),Key!$A$9:$B$14,2,FALSE)</f>
        <v>3.7</v>
      </c>
      <c r="Z3946">
        <f t="shared" si="307"/>
        <v>10.199999999999999</v>
      </c>
      <c r="AA3946">
        <f t="shared" si="308"/>
        <v>0</v>
      </c>
    </row>
    <row r="3947" spans="1:27" x14ac:dyDescent="0.3">
      <c r="A3947">
        <v>100067</v>
      </c>
      <c r="B3947">
        <v>230922</v>
      </c>
      <c r="C3947" s="3">
        <v>44130.67083333333</v>
      </c>
      <c r="D3947">
        <v>0</v>
      </c>
      <c r="E3947">
        <v>2</v>
      </c>
      <c r="F3947" t="s">
        <v>25</v>
      </c>
      <c r="G3947">
        <v>1</v>
      </c>
      <c r="H3947">
        <v>65.78125</v>
      </c>
      <c r="I3947">
        <v>15.15625</v>
      </c>
      <c r="J3947">
        <v>0.85546880000000003</v>
      </c>
      <c r="K3947">
        <v>48.019530000000003</v>
      </c>
      <c r="L3947" s="3">
        <v>44130.425000000003</v>
      </c>
      <c r="M3947">
        <v>17.18</v>
      </c>
      <c r="N3947" t="s">
        <v>28</v>
      </c>
      <c r="P3947">
        <f>(C3947-Key!$B$1)*24</f>
        <v>1.0499999999301508</v>
      </c>
      <c r="Q3947">
        <f>(Key!$B$2-'17.1'!C3947)*24</f>
        <v>1.9000000000814907</v>
      </c>
      <c r="R3947" s="3">
        <f>C3947-(M3947-Key!$B$5)/(24*Key!$B$6)</f>
        <v>44130.657018518512</v>
      </c>
      <c r="S3947">
        <f>M3947-Key!$B$5</f>
        <v>14.92</v>
      </c>
      <c r="T3947" s="2">
        <f t="shared" si="305"/>
        <v>44129.673611111109</v>
      </c>
      <c r="U3947" t="str">
        <f t="shared" si="306"/>
        <v>10-25-2020 16:10</v>
      </c>
      <c r="V3947">
        <f>IFERROR(IF(W3947=Z3947,VLOOKUP($U3947,[1]C8842!$G$2:$M$145,3,FALSE),0),0)</f>
        <v>0</v>
      </c>
      <c r="W3947">
        <f>VLOOKUP(RIGHT($V$1,5),Key!$A$9:$B$14,2,FALSE)</f>
        <v>10.199999999999999</v>
      </c>
      <c r="X3947">
        <f t="shared" si="309"/>
        <v>0</v>
      </c>
      <c r="Y3947">
        <f>VLOOKUP(RIGHT($X$1,5),Key!$A$9:$B$14,2,FALSE)</f>
        <v>3.7</v>
      </c>
      <c r="Z3947">
        <f t="shared" si="307"/>
        <v>10.199999999999999</v>
      </c>
      <c r="AA3947">
        <f t="shared" si="308"/>
        <v>0</v>
      </c>
    </row>
    <row r="3948" spans="1:27" x14ac:dyDescent="0.3">
      <c r="A3948">
        <v>100067</v>
      </c>
      <c r="B3948">
        <v>230922</v>
      </c>
      <c r="C3948" s="3">
        <v>44130.67083333333</v>
      </c>
      <c r="D3948">
        <v>1</v>
      </c>
      <c r="E3948">
        <v>1</v>
      </c>
      <c r="F3948" t="s">
        <v>25</v>
      </c>
      <c r="G3948">
        <v>1</v>
      </c>
      <c r="H3948">
        <v>66.65625</v>
      </c>
      <c r="I3948">
        <v>18.41797</v>
      </c>
      <c r="J3948">
        <v>0.97265630000000003</v>
      </c>
      <c r="K3948">
        <v>54.023440000000001</v>
      </c>
      <c r="L3948" s="3">
        <v>44130.425000000003</v>
      </c>
      <c r="M3948">
        <v>17.18</v>
      </c>
      <c r="N3948" t="s">
        <v>28</v>
      </c>
      <c r="P3948">
        <f>(C3948-Key!$B$1)*24</f>
        <v>1.0499999999301508</v>
      </c>
      <c r="Q3948">
        <f>(Key!$B$2-'17.1'!C3948)*24</f>
        <v>1.9000000000814907</v>
      </c>
      <c r="R3948" s="3">
        <f>C3948-(M3948-Key!$B$5)/(24*Key!$B$6)</f>
        <v>44130.657018518512</v>
      </c>
      <c r="S3948">
        <f>M3948-Key!$B$5</f>
        <v>14.92</v>
      </c>
      <c r="T3948" s="2">
        <f t="shared" si="305"/>
        <v>44129.673611111109</v>
      </c>
      <c r="U3948" t="str">
        <f t="shared" si="306"/>
        <v>10-25-2020 16:10</v>
      </c>
      <c r="V3948">
        <f>IFERROR(IF(W3948=Z3948,VLOOKUP($U3948,[1]C8842!$G$2:$M$145,3,FALSE),0),0)</f>
        <v>0</v>
      </c>
      <c r="W3948">
        <f>VLOOKUP(RIGHT($V$1,5),Key!$A$9:$B$14,2,FALSE)</f>
        <v>10.199999999999999</v>
      </c>
      <c r="X3948">
        <f t="shared" si="309"/>
        <v>0</v>
      </c>
      <c r="Y3948">
        <f>VLOOKUP(RIGHT($X$1,5),Key!$A$9:$B$14,2,FALSE)</f>
        <v>3.7</v>
      </c>
      <c r="Z3948">
        <f t="shared" si="307"/>
        <v>10.199999999999999</v>
      </c>
      <c r="AA3948">
        <f t="shared" si="308"/>
        <v>0</v>
      </c>
    </row>
    <row r="3949" spans="1:27" x14ac:dyDescent="0.3">
      <c r="A3949">
        <v>100067</v>
      </c>
      <c r="B3949">
        <v>230922</v>
      </c>
      <c r="C3949" s="3">
        <v>44130.671527777777</v>
      </c>
      <c r="D3949">
        <v>3</v>
      </c>
      <c r="E3949">
        <v>2</v>
      </c>
      <c r="F3949" t="s">
        <v>26</v>
      </c>
      <c r="G3949">
        <v>1</v>
      </c>
      <c r="H3949">
        <v>65.351560000000006</v>
      </c>
      <c r="I3949">
        <v>17.316410000000001</v>
      </c>
      <c r="J3949">
        <v>0.94921880000000003</v>
      </c>
      <c r="K3949">
        <v>95.039060000000006</v>
      </c>
      <c r="L3949" s="3">
        <v>44130.425000000003</v>
      </c>
      <c r="M3949">
        <v>17.18</v>
      </c>
      <c r="N3949" t="s">
        <v>28</v>
      </c>
      <c r="P3949">
        <f>(C3949-Key!$B$1)*24</f>
        <v>1.0666666666511446</v>
      </c>
      <c r="Q3949">
        <f>(Key!$B$2-'17.1'!C3949)*24</f>
        <v>1.8833333333604969</v>
      </c>
      <c r="R3949" s="3">
        <f>C3949-(M3949-Key!$B$5)/(24*Key!$B$6)</f>
        <v>44130.657712962959</v>
      </c>
      <c r="S3949">
        <f>M3949-Key!$B$5</f>
        <v>14.92</v>
      </c>
      <c r="T3949" s="2">
        <f t="shared" si="305"/>
        <v>44129.673611111109</v>
      </c>
      <c r="U3949" t="str">
        <f t="shared" si="306"/>
        <v>10-25-2020 16:10</v>
      </c>
      <c r="V3949">
        <f>IFERROR(IF(W3949=Z3949,VLOOKUP($U3949,[1]C8842!$G$2:$M$145,3,FALSE),0),0)</f>
        <v>0</v>
      </c>
      <c r="W3949">
        <f>VLOOKUP(RIGHT($V$1,5),Key!$A$9:$B$14,2,FALSE)</f>
        <v>10.199999999999999</v>
      </c>
      <c r="X3949">
        <f t="shared" si="309"/>
        <v>0</v>
      </c>
      <c r="Y3949">
        <f>VLOOKUP(RIGHT($X$1,5),Key!$A$9:$B$14,2,FALSE)</f>
        <v>3.7</v>
      </c>
      <c r="Z3949">
        <f t="shared" si="307"/>
        <v>10.199999999999999</v>
      </c>
      <c r="AA3949">
        <f t="shared" si="308"/>
        <v>0</v>
      </c>
    </row>
    <row r="3950" spans="1:27" x14ac:dyDescent="0.3">
      <c r="A3950">
        <v>100067</v>
      </c>
      <c r="B3950">
        <v>230922</v>
      </c>
      <c r="C3950" s="3">
        <v>44130.671527777777</v>
      </c>
      <c r="D3950">
        <v>1</v>
      </c>
      <c r="E3950">
        <v>1</v>
      </c>
      <c r="F3950" t="s">
        <v>25</v>
      </c>
      <c r="G3950">
        <v>1</v>
      </c>
      <c r="H3950">
        <v>63.175780000000003</v>
      </c>
      <c r="I3950">
        <v>18.339839999999999</v>
      </c>
      <c r="J3950">
        <v>1.0234380000000001</v>
      </c>
      <c r="K3950">
        <v>58.023440000000001</v>
      </c>
      <c r="L3950" s="3">
        <v>44130.425000000003</v>
      </c>
      <c r="M3950">
        <v>17.18</v>
      </c>
      <c r="N3950" t="s">
        <v>28</v>
      </c>
      <c r="P3950">
        <f>(C3950-Key!$B$1)*24</f>
        <v>1.0666666666511446</v>
      </c>
      <c r="Q3950">
        <f>(Key!$B$2-'17.1'!C3950)*24</f>
        <v>1.8833333333604969</v>
      </c>
      <c r="R3950" s="3">
        <f>C3950-(M3950-Key!$B$5)/(24*Key!$B$6)</f>
        <v>44130.657712962959</v>
      </c>
      <c r="S3950">
        <f>M3950-Key!$B$5</f>
        <v>14.92</v>
      </c>
      <c r="T3950" s="2">
        <f t="shared" si="305"/>
        <v>44129.673611111109</v>
      </c>
      <c r="U3950" t="str">
        <f t="shared" si="306"/>
        <v>10-25-2020 16:10</v>
      </c>
      <c r="V3950">
        <f>IFERROR(IF(W3950=Z3950,VLOOKUP($U3950,[1]C8842!$G$2:$M$145,3,FALSE),0),0)</f>
        <v>0</v>
      </c>
      <c r="W3950">
        <f>VLOOKUP(RIGHT($V$1,5),Key!$A$9:$B$14,2,FALSE)</f>
        <v>10.199999999999999</v>
      </c>
      <c r="X3950">
        <f t="shared" si="309"/>
        <v>0</v>
      </c>
      <c r="Y3950">
        <f>VLOOKUP(RIGHT($X$1,5),Key!$A$9:$B$14,2,FALSE)</f>
        <v>3.7</v>
      </c>
      <c r="Z3950">
        <f t="shared" si="307"/>
        <v>10.199999999999999</v>
      </c>
      <c r="AA3950">
        <f t="shared" si="308"/>
        <v>0</v>
      </c>
    </row>
    <row r="3951" spans="1:27" x14ac:dyDescent="0.3">
      <c r="A3951">
        <v>100067</v>
      </c>
      <c r="B3951">
        <v>230922</v>
      </c>
      <c r="C3951" s="3">
        <v>44130.671527777777</v>
      </c>
      <c r="D3951">
        <v>3</v>
      </c>
      <c r="E3951">
        <v>2</v>
      </c>
      <c r="F3951" t="s">
        <v>26</v>
      </c>
      <c r="G3951">
        <v>2</v>
      </c>
      <c r="H3951">
        <v>64.136719999999997</v>
      </c>
      <c r="I3951">
        <v>21.59375</v>
      </c>
      <c r="J3951">
        <v>1.144531</v>
      </c>
      <c r="K3951">
        <v>95.039060000000006</v>
      </c>
      <c r="L3951" s="3">
        <v>44130.425000000003</v>
      </c>
      <c r="M3951">
        <v>17.18</v>
      </c>
      <c r="N3951" t="s">
        <v>28</v>
      </c>
      <c r="P3951">
        <f>(C3951-Key!$B$1)*24</f>
        <v>1.0666666666511446</v>
      </c>
      <c r="Q3951">
        <f>(Key!$B$2-'17.1'!C3951)*24</f>
        <v>1.8833333333604969</v>
      </c>
      <c r="R3951" s="3">
        <f>C3951-(M3951-Key!$B$5)/(24*Key!$B$6)</f>
        <v>44130.657712962959</v>
      </c>
      <c r="S3951">
        <f>M3951-Key!$B$5</f>
        <v>14.92</v>
      </c>
      <c r="T3951" s="2">
        <f t="shared" si="305"/>
        <v>44129.673611111109</v>
      </c>
      <c r="U3951" t="str">
        <f t="shared" si="306"/>
        <v>10-25-2020 16:10</v>
      </c>
      <c r="V3951">
        <f>IFERROR(IF(W3951=Z3951,VLOOKUP($U3951,[1]C8842!$G$2:$M$145,3,FALSE),0),0)</f>
        <v>0</v>
      </c>
      <c r="W3951">
        <f>VLOOKUP(RIGHT($V$1,5),Key!$A$9:$B$14,2,FALSE)</f>
        <v>10.199999999999999</v>
      </c>
      <c r="X3951">
        <f t="shared" si="309"/>
        <v>0</v>
      </c>
      <c r="Y3951">
        <f>VLOOKUP(RIGHT($X$1,5),Key!$A$9:$B$14,2,FALSE)</f>
        <v>3.7</v>
      </c>
      <c r="Z3951">
        <f t="shared" si="307"/>
        <v>10.199999999999999</v>
      </c>
      <c r="AA3951">
        <f t="shared" si="308"/>
        <v>0</v>
      </c>
    </row>
    <row r="3952" spans="1:27" x14ac:dyDescent="0.3">
      <c r="A3952">
        <v>100067</v>
      </c>
      <c r="B3952">
        <v>230922</v>
      </c>
      <c r="C3952" s="3">
        <v>44130.671527777777</v>
      </c>
      <c r="D3952">
        <v>0</v>
      </c>
      <c r="E3952">
        <v>2</v>
      </c>
      <c r="F3952" t="s">
        <v>25</v>
      </c>
      <c r="G3952">
        <v>4</v>
      </c>
      <c r="H3952">
        <v>48.476559999999999</v>
      </c>
      <c r="I3952">
        <v>76.59375</v>
      </c>
      <c r="J3952">
        <v>4.5351559999999997</v>
      </c>
      <c r="K3952">
        <v>46.019530000000003</v>
      </c>
      <c r="L3952" s="3">
        <v>44130.425000000003</v>
      </c>
      <c r="M3952">
        <v>17.18</v>
      </c>
      <c r="N3952" t="s">
        <v>28</v>
      </c>
      <c r="P3952">
        <f>(C3952-Key!$B$1)*24</f>
        <v>1.0666666666511446</v>
      </c>
      <c r="Q3952">
        <f>(Key!$B$2-'17.1'!C3952)*24</f>
        <v>1.8833333333604969</v>
      </c>
      <c r="R3952" s="3">
        <f>C3952-(M3952-Key!$B$5)/(24*Key!$B$6)</f>
        <v>44130.657712962959</v>
      </c>
      <c r="S3952">
        <f>M3952-Key!$B$5</f>
        <v>14.92</v>
      </c>
      <c r="T3952" s="2">
        <f t="shared" si="305"/>
        <v>44129.673611111109</v>
      </c>
      <c r="U3952" t="str">
        <f t="shared" si="306"/>
        <v>10-25-2020 16:10</v>
      </c>
      <c r="V3952">
        <f>IFERROR(IF(W3952=Z3952,VLOOKUP($U3952,[1]C8842!$G$2:$M$145,3,FALSE),0),0)</f>
        <v>0</v>
      </c>
      <c r="W3952">
        <f>VLOOKUP(RIGHT($V$1,5),Key!$A$9:$B$14,2,FALSE)</f>
        <v>10.199999999999999</v>
      </c>
      <c r="X3952">
        <f t="shared" si="309"/>
        <v>0</v>
      </c>
      <c r="Y3952">
        <f>VLOOKUP(RIGHT($X$1,5),Key!$A$9:$B$14,2,FALSE)</f>
        <v>3.7</v>
      </c>
      <c r="Z3952">
        <f t="shared" si="307"/>
        <v>10.199999999999999</v>
      </c>
      <c r="AA3952">
        <f t="shared" si="308"/>
        <v>0</v>
      </c>
    </row>
    <row r="3953" spans="1:27" x14ac:dyDescent="0.3">
      <c r="A3953">
        <v>100067</v>
      </c>
      <c r="B3953">
        <v>230922</v>
      </c>
      <c r="C3953" s="3">
        <v>44130.671527777777</v>
      </c>
      <c r="D3953">
        <v>3</v>
      </c>
      <c r="E3953">
        <v>2</v>
      </c>
      <c r="F3953" t="s">
        <v>26</v>
      </c>
      <c r="G3953">
        <v>1</v>
      </c>
      <c r="H3953">
        <v>71.128910000000005</v>
      </c>
      <c r="I3953">
        <v>11.20703</v>
      </c>
      <c r="J3953">
        <v>0.640625</v>
      </c>
      <c r="K3953">
        <v>94.039060000000006</v>
      </c>
      <c r="L3953" s="3">
        <v>44130.425000000003</v>
      </c>
      <c r="M3953">
        <v>17.18</v>
      </c>
      <c r="N3953" t="s">
        <v>28</v>
      </c>
      <c r="P3953">
        <f>(C3953-Key!$B$1)*24</f>
        <v>1.0666666666511446</v>
      </c>
      <c r="Q3953">
        <f>(Key!$B$2-'17.1'!C3953)*24</f>
        <v>1.8833333333604969</v>
      </c>
      <c r="R3953" s="3">
        <f>C3953-(M3953-Key!$B$5)/(24*Key!$B$6)</f>
        <v>44130.657712962959</v>
      </c>
      <c r="S3953">
        <f>M3953-Key!$B$5</f>
        <v>14.92</v>
      </c>
      <c r="T3953" s="2">
        <f t="shared" si="305"/>
        <v>44129.673611111109</v>
      </c>
      <c r="U3953" t="str">
        <f t="shared" si="306"/>
        <v>10-25-2020 16:10</v>
      </c>
      <c r="V3953">
        <f>IFERROR(IF(W3953=Z3953,VLOOKUP($U3953,[1]C8842!$G$2:$M$145,3,FALSE),0),0)</f>
        <v>0</v>
      </c>
      <c r="W3953">
        <f>VLOOKUP(RIGHT($V$1,5),Key!$A$9:$B$14,2,FALSE)</f>
        <v>10.199999999999999</v>
      </c>
      <c r="X3953">
        <f t="shared" si="309"/>
        <v>0</v>
      </c>
      <c r="Y3953">
        <f>VLOOKUP(RIGHT($X$1,5),Key!$A$9:$B$14,2,FALSE)</f>
        <v>3.7</v>
      </c>
      <c r="Z3953">
        <f t="shared" si="307"/>
        <v>10.199999999999999</v>
      </c>
      <c r="AA3953">
        <f t="shared" si="308"/>
        <v>0</v>
      </c>
    </row>
    <row r="3954" spans="1:27" x14ac:dyDescent="0.3">
      <c r="A3954">
        <v>100067</v>
      </c>
      <c r="B3954">
        <v>230922</v>
      </c>
      <c r="C3954" s="3">
        <v>44130.671527777777</v>
      </c>
      <c r="D3954">
        <v>1</v>
      </c>
      <c r="E3954">
        <v>1</v>
      </c>
      <c r="F3954" t="s">
        <v>25</v>
      </c>
      <c r="G3954">
        <v>1</v>
      </c>
      <c r="H3954">
        <v>54.277340000000002</v>
      </c>
      <c r="I3954">
        <v>16.38672</v>
      </c>
      <c r="J3954">
        <v>1.09375</v>
      </c>
      <c r="K3954">
        <v>58.023440000000001</v>
      </c>
      <c r="L3954" s="3">
        <v>44130.425000000003</v>
      </c>
      <c r="M3954">
        <v>17.18</v>
      </c>
      <c r="N3954" t="s">
        <v>28</v>
      </c>
      <c r="P3954">
        <f>(C3954-Key!$B$1)*24</f>
        <v>1.0666666666511446</v>
      </c>
      <c r="Q3954">
        <f>(Key!$B$2-'17.1'!C3954)*24</f>
        <v>1.8833333333604969</v>
      </c>
      <c r="R3954" s="3">
        <f>C3954-(M3954-Key!$B$5)/(24*Key!$B$6)</f>
        <v>44130.657712962959</v>
      </c>
      <c r="S3954">
        <f>M3954-Key!$B$5</f>
        <v>14.92</v>
      </c>
      <c r="T3954" s="2">
        <f t="shared" si="305"/>
        <v>44129.673611111109</v>
      </c>
      <c r="U3954" t="str">
        <f t="shared" si="306"/>
        <v>10-25-2020 16:10</v>
      </c>
      <c r="V3954">
        <f>IFERROR(IF(W3954=Z3954,VLOOKUP($U3954,[1]C8842!$G$2:$M$145,3,FALSE),0),0)</f>
        <v>0</v>
      </c>
      <c r="W3954">
        <f>VLOOKUP(RIGHT($V$1,5),Key!$A$9:$B$14,2,FALSE)</f>
        <v>10.199999999999999</v>
      </c>
      <c r="X3954">
        <f t="shared" si="309"/>
        <v>0</v>
      </c>
      <c r="Y3954">
        <f>VLOOKUP(RIGHT($X$1,5),Key!$A$9:$B$14,2,FALSE)</f>
        <v>3.7</v>
      </c>
      <c r="Z3954">
        <f t="shared" si="307"/>
        <v>10.199999999999999</v>
      </c>
      <c r="AA3954">
        <f t="shared" si="308"/>
        <v>0</v>
      </c>
    </row>
    <row r="3955" spans="1:27" x14ac:dyDescent="0.3">
      <c r="A3955">
        <v>100067</v>
      </c>
      <c r="B3955">
        <v>230922</v>
      </c>
      <c r="C3955" s="3">
        <v>44130.671527777777</v>
      </c>
      <c r="D3955">
        <v>3</v>
      </c>
      <c r="E3955">
        <v>2</v>
      </c>
      <c r="F3955" t="s">
        <v>26</v>
      </c>
      <c r="G3955">
        <v>2</v>
      </c>
      <c r="H3955">
        <v>64.269530000000003</v>
      </c>
      <c r="I3955">
        <v>21.367190000000001</v>
      </c>
      <c r="J3955">
        <v>1.1328130000000001</v>
      </c>
      <c r="K3955">
        <v>94.039060000000006</v>
      </c>
      <c r="L3955" s="3">
        <v>44130.425000000003</v>
      </c>
      <c r="M3955">
        <v>17.18</v>
      </c>
      <c r="N3955" t="s">
        <v>28</v>
      </c>
      <c r="P3955">
        <f>(C3955-Key!$B$1)*24</f>
        <v>1.0666666666511446</v>
      </c>
      <c r="Q3955">
        <f>(Key!$B$2-'17.1'!C3955)*24</f>
        <v>1.8833333333604969</v>
      </c>
      <c r="R3955" s="3">
        <f>C3955-(M3955-Key!$B$5)/(24*Key!$B$6)</f>
        <v>44130.657712962959</v>
      </c>
      <c r="S3955">
        <f>M3955-Key!$B$5</f>
        <v>14.92</v>
      </c>
      <c r="T3955" s="2">
        <f t="shared" si="305"/>
        <v>44129.673611111109</v>
      </c>
      <c r="U3955" t="str">
        <f t="shared" si="306"/>
        <v>10-25-2020 16:10</v>
      </c>
      <c r="V3955">
        <f>IFERROR(IF(W3955=Z3955,VLOOKUP($U3955,[1]C8842!$G$2:$M$145,3,FALSE),0),0)</f>
        <v>0</v>
      </c>
      <c r="W3955">
        <f>VLOOKUP(RIGHT($V$1,5),Key!$A$9:$B$14,2,FALSE)</f>
        <v>10.199999999999999</v>
      </c>
      <c r="X3955">
        <f t="shared" si="309"/>
        <v>0</v>
      </c>
      <c r="Y3955">
        <f>VLOOKUP(RIGHT($X$1,5),Key!$A$9:$B$14,2,FALSE)</f>
        <v>3.7</v>
      </c>
      <c r="Z3955">
        <f t="shared" si="307"/>
        <v>10.199999999999999</v>
      </c>
      <c r="AA3955">
        <f t="shared" si="308"/>
        <v>0</v>
      </c>
    </row>
    <row r="3956" spans="1:27" x14ac:dyDescent="0.3">
      <c r="A3956">
        <v>100067</v>
      </c>
      <c r="B3956">
        <v>230922</v>
      </c>
      <c r="C3956" s="3">
        <v>44130.671527777777</v>
      </c>
      <c r="D3956">
        <v>2</v>
      </c>
      <c r="E3956">
        <v>1</v>
      </c>
      <c r="F3956" t="s">
        <v>26</v>
      </c>
      <c r="G3956">
        <v>1</v>
      </c>
      <c r="H3956">
        <v>77.101560000000006</v>
      </c>
      <c r="I3956">
        <v>18.765630000000002</v>
      </c>
      <c r="J3956">
        <v>0.85546880000000003</v>
      </c>
      <c r="K3956">
        <v>80.03125</v>
      </c>
      <c r="L3956" s="3">
        <v>44130.425000000003</v>
      </c>
      <c r="M3956">
        <v>17.18</v>
      </c>
      <c r="N3956" t="s">
        <v>28</v>
      </c>
      <c r="P3956">
        <f>(C3956-Key!$B$1)*24</f>
        <v>1.0666666666511446</v>
      </c>
      <c r="Q3956">
        <f>(Key!$B$2-'17.1'!C3956)*24</f>
        <v>1.8833333333604969</v>
      </c>
      <c r="R3956" s="3">
        <f>C3956-(M3956-Key!$B$5)/(24*Key!$B$6)</f>
        <v>44130.657712962959</v>
      </c>
      <c r="S3956">
        <f>M3956-Key!$B$5</f>
        <v>14.92</v>
      </c>
      <c r="T3956" s="2">
        <f t="shared" si="305"/>
        <v>44129.673611111109</v>
      </c>
      <c r="U3956" t="str">
        <f t="shared" si="306"/>
        <v>10-25-2020 16:10</v>
      </c>
      <c r="V3956">
        <f>IFERROR(IF(W3956=Z3956,VLOOKUP($U3956,[1]C8842!$G$2:$M$145,3,FALSE),0),0)</f>
        <v>0</v>
      </c>
      <c r="W3956">
        <f>VLOOKUP(RIGHT($V$1,5),Key!$A$9:$B$14,2,FALSE)</f>
        <v>10.199999999999999</v>
      </c>
      <c r="X3956">
        <f t="shared" si="309"/>
        <v>0</v>
      </c>
      <c r="Y3956">
        <f>VLOOKUP(RIGHT($X$1,5),Key!$A$9:$B$14,2,FALSE)</f>
        <v>3.7</v>
      </c>
      <c r="Z3956">
        <f t="shared" si="307"/>
        <v>10.199999999999999</v>
      </c>
      <c r="AA3956">
        <f t="shared" si="308"/>
        <v>0</v>
      </c>
    </row>
    <row r="3957" spans="1:27" x14ac:dyDescent="0.3">
      <c r="A3957">
        <v>100067</v>
      </c>
      <c r="B3957">
        <v>230922</v>
      </c>
      <c r="C3957" s="3">
        <v>44130.671527777777</v>
      </c>
      <c r="D3957">
        <v>3</v>
      </c>
      <c r="E3957">
        <v>2</v>
      </c>
      <c r="F3957" t="s">
        <v>26</v>
      </c>
      <c r="G3957">
        <v>1</v>
      </c>
      <c r="H3957">
        <v>71.605469999999997</v>
      </c>
      <c r="I3957">
        <v>19.628910000000001</v>
      </c>
      <c r="J3957">
        <v>0.94921880000000003</v>
      </c>
      <c r="K3957">
        <v>94.039060000000006</v>
      </c>
      <c r="L3957" s="3">
        <v>44130.425000000003</v>
      </c>
      <c r="M3957">
        <v>17.18</v>
      </c>
      <c r="N3957" t="s">
        <v>28</v>
      </c>
      <c r="P3957">
        <f>(C3957-Key!$B$1)*24</f>
        <v>1.0666666666511446</v>
      </c>
      <c r="Q3957">
        <f>(Key!$B$2-'17.1'!C3957)*24</f>
        <v>1.8833333333604969</v>
      </c>
      <c r="R3957" s="3">
        <f>C3957-(M3957-Key!$B$5)/(24*Key!$B$6)</f>
        <v>44130.657712962959</v>
      </c>
      <c r="S3957">
        <f>M3957-Key!$B$5</f>
        <v>14.92</v>
      </c>
      <c r="T3957" s="2">
        <f t="shared" si="305"/>
        <v>44129.673611111109</v>
      </c>
      <c r="U3957" t="str">
        <f t="shared" si="306"/>
        <v>10-25-2020 16:10</v>
      </c>
      <c r="V3957">
        <f>IFERROR(IF(W3957=Z3957,VLOOKUP($U3957,[1]C8842!$G$2:$M$145,3,FALSE),0),0)</f>
        <v>0</v>
      </c>
      <c r="W3957">
        <f>VLOOKUP(RIGHT($V$1,5),Key!$A$9:$B$14,2,FALSE)</f>
        <v>10.199999999999999</v>
      </c>
      <c r="X3957">
        <f t="shared" si="309"/>
        <v>0</v>
      </c>
      <c r="Y3957">
        <f>VLOOKUP(RIGHT($X$1,5),Key!$A$9:$B$14,2,FALSE)</f>
        <v>3.7</v>
      </c>
      <c r="Z3957">
        <f t="shared" si="307"/>
        <v>10.199999999999999</v>
      </c>
      <c r="AA3957">
        <f t="shared" si="308"/>
        <v>0</v>
      </c>
    </row>
    <row r="3958" spans="1:27" x14ac:dyDescent="0.3">
      <c r="A3958">
        <v>100067</v>
      </c>
      <c r="B3958">
        <v>230922</v>
      </c>
      <c r="C3958" s="3">
        <v>44130.671527777777</v>
      </c>
      <c r="D3958">
        <v>1</v>
      </c>
      <c r="E3958">
        <v>1</v>
      </c>
      <c r="F3958" t="s">
        <v>25</v>
      </c>
      <c r="G3958">
        <v>1</v>
      </c>
      <c r="H3958">
        <v>66.46875</v>
      </c>
      <c r="I3958">
        <v>14.51172</v>
      </c>
      <c r="J3958">
        <v>0.8203125</v>
      </c>
      <c r="K3958">
        <v>58.023440000000001</v>
      </c>
      <c r="L3958" s="3">
        <v>44130.425000000003</v>
      </c>
      <c r="M3958">
        <v>17.18</v>
      </c>
      <c r="N3958" t="s">
        <v>28</v>
      </c>
      <c r="P3958">
        <f>(C3958-Key!$B$1)*24</f>
        <v>1.0666666666511446</v>
      </c>
      <c r="Q3958">
        <f>(Key!$B$2-'17.1'!C3958)*24</f>
        <v>1.8833333333604969</v>
      </c>
      <c r="R3958" s="3">
        <f>C3958-(M3958-Key!$B$5)/(24*Key!$B$6)</f>
        <v>44130.657712962959</v>
      </c>
      <c r="S3958">
        <f>M3958-Key!$B$5</f>
        <v>14.92</v>
      </c>
      <c r="T3958" s="2">
        <f t="shared" si="305"/>
        <v>44129.673611111109</v>
      </c>
      <c r="U3958" t="str">
        <f t="shared" si="306"/>
        <v>10-25-2020 16:10</v>
      </c>
      <c r="V3958">
        <f>IFERROR(IF(W3958=Z3958,VLOOKUP($U3958,[1]C8842!$G$2:$M$145,3,FALSE),0),0)</f>
        <v>0</v>
      </c>
      <c r="W3958">
        <f>VLOOKUP(RIGHT($V$1,5),Key!$A$9:$B$14,2,FALSE)</f>
        <v>10.199999999999999</v>
      </c>
      <c r="X3958">
        <f t="shared" si="309"/>
        <v>0</v>
      </c>
      <c r="Y3958">
        <f>VLOOKUP(RIGHT($X$1,5),Key!$A$9:$B$14,2,FALSE)</f>
        <v>3.7</v>
      </c>
      <c r="Z3958">
        <f t="shared" si="307"/>
        <v>10.199999999999999</v>
      </c>
      <c r="AA3958">
        <f t="shared" si="308"/>
        <v>0</v>
      </c>
    </row>
    <row r="3959" spans="1:27" x14ac:dyDescent="0.3">
      <c r="A3959">
        <v>100067</v>
      </c>
      <c r="B3959">
        <v>230922</v>
      </c>
      <c r="C3959" s="3">
        <v>44130.671527777777</v>
      </c>
      <c r="D3959">
        <v>2</v>
      </c>
      <c r="E3959">
        <v>1</v>
      </c>
      <c r="F3959" t="s">
        <v>26</v>
      </c>
      <c r="G3959">
        <v>1</v>
      </c>
      <c r="H3959">
        <v>70.941410000000005</v>
      </c>
      <c r="I3959">
        <v>16.859380000000002</v>
      </c>
      <c r="J3959">
        <v>0.85546880000000003</v>
      </c>
      <c r="K3959">
        <v>82.035160000000005</v>
      </c>
      <c r="L3959" s="3">
        <v>44130.425000000003</v>
      </c>
      <c r="M3959">
        <v>17.18</v>
      </c>
      <c r="N3959" t="s">
        <v>28</v>
      </c>
      <c r="P3959">
        <f>(C3959-Key!$B$1)*24</f>
        <v>1.0666666666511446</v>
      </c>
      <c r="Q3959">
        <f>(Key!$B$2-'17.1'!C3959)*24</f>
        <v>1.8833333333604969</v>
      </c>
      <c r="R3959" s="3">
        <f>C3959-(M3959-Key!$B$5)/(24*Key!$B$6)</f>
        <v>44130.657712962959</v>
      </c>
      <c r="S3959">
        <f>M3959-Key!$B$5</f>
        <v>14.92</v>
      </c>
      <c r="T3959" s="2">
        <f t="shared" si="305"/>
        <v>44129.673611111109</v>
      </c>
      <c r="U3959" t="str">
        <f t="shared" si="306"/>
        <v>10-25-2020 16:10</v>
      </c>
      <c r="V3959">
        <f>IFERROR(IF(W3959=Z3959,VLOOKUP($U3959,[1]C8842!$G$2:$M$145,3,FALSE),0),0)</f>
        <v>0</v>
      </c>
      <c r="W3959">
        <f>VLOOKUP(RIGHT($V$1,5),Key!$A$9:$B$14,2,FALSE)</f>
        <v>10.199999999999999</v>
      </c>
      <c r="X3959">
        <f t="shared" si="309"/>
        <v>0</v>
      </c>
      <c r="Y3959">
        <f>VLOOKUP(RIGHT($X$1,5),Key!$A$9:$B$14,2,FALSE)</f>
        <v>3.7</v>
      </c>
      <c r="Z3959">
        <f t="shared" si="307"/>
        <v>10.199999999999999</v>
      </c>
      <c r="AA3959">
        <f t="shared" si="308"/>
        <v>0</v>
      </c>
    </row>
    <row r="3960" spans="1:27" x14ac:dyDescent="0.3">
      <c r="A3960">
        <v>100067</v>
      </c>
      <c r="B3960">
        <v>230922</v>
      </c>
      <c r="C3960" s="3">
        <v>44130.671527777777</v>
      </c>
      <c r="D3960">
        <v>0</v>
      </c>
      <c r="E3960">
        <v>2</v>
      </c>
      <c r="F3960" t="s">
        <v>25</v>
      </c>
      <c r="G3960">
        <v>1</v>
      </c>
      <c r="H3960">
        <v>54.058590000000002</v>
      </c>
      <c r="I3960">
        <v>15.757809999999999</v>
      </c>
      <c r="J3960">
        <v>1.0703130000000001</v>
      </c>
      <c r="K3960">
        <v>46.019530000000003</v>
      </c>
      <c r="L3960" s="3">
        <v>44130.425000000003</v>
      </c>
      <c r="M3960">
        <v>17.18</v>
      </c>
      <c r="N3960" t="s">
        <v>28</v>
      </c>
      <c r="P3960">
        <f>(C3960-Key!$B$1)*24</f>
        <v>1.0666666666511446</v>
      </c>
      <c r="Q3960">
        <f>(Key!$B$2-'17.1'!C3960)*24</f>
        <v>1.8833333333604969</v>
      </c>
      <c r="R3960" s="3">
        <f>C3960-(M3960-Key!$B$5)/(24*Key!$B$6)</f>
        <v>44130.657712962959</v>
      </c>
      <c r="S3960">
        <f>M3960-Key!$B$5</f>
        <v>14.92</v>
      </c>
      <c r="T3960" s="2">
        <f t="shared" si="305"/>
        <v>44129.673611111109</v>
      </c>
      <c r="U3960" t="str">
        <f t="shared" si="306"/>
        <v>10-25-2020 16:10</v>
      </c>
      <c r="V3960">
        <f>IFERROR(IF(W3960=Z3960,VLOOKUP($U3960,[1]C8842!$G$2:$M$145,3,FALSE),0),0)</f>
        <v>0</v>
      </c>
      <c r="W3960">
        <f>VLOOKUP(RIGHT($V$1,5),Key!$A$9:$B$14,2,FALSE)</f>
        <v>10.199999999999999</v>
      </c>
      <c r="X3960">
        <f t="shared" si="309"/>
        <v>0</v>
      </c>
      <c r="Y3960">
        <f>VLOOKUP(RIGHT($X$1,5),Key!$A$9:$B$14,2,FALSE)</f>
        <v>3.7</v>
      </c>
      <c r="Z3960">
        <f t="shared" si="307"/>
        <v>10.199999999999999</v>
      </c>
      <c r="AA3960">
        <f t="shared" si="308"/>
        <v>0</v>
      </c>
    </row>
    <row r="3961" spans="1:27" x14ac:dyDescent="0.3">
      <c r="A3961">
        <v>100067</v>
      </c>
      <c r="B3961">
        <v>230922</v>
      </c>
      <c r="C3961" s="3">
        <v>44130.671527777777</v>
      </c>
      <c r="D3961">
        <v>2</v>
      </c>
      <c r="E3961">
        <v>1</v>
      </c>
      <c r="F3961" t="s">
        <v>26</v>
      </c>
      <c r="G3961">
        <v>1</v>
      </c>
      <c r="H3961">
        <v>75.175780000000003</v>
      </c>
      <c r="I3961">
        <v>17.953130000000002</v>
      </c>
      <c r="J3961">
        <v>0.84765630000000003</v>
      </c>
      <c r="K3961">
        <v>83.035160000000005</v>
      </c>
      <c r="L3961" s="3">
        <v>44130.425000000003</v>
      </c>
      <c r="M3961">
        <v>17.18</v>
      </c>
      <c r="N3961" t="s">
        <v>28</v>
      </c>
      <c r="P3961">
        <f>(C3961-Key!$B$1)*24</f>
        <v>1.0666666666511446</v>
      </c>
      <c r="Q3961">
        <f>(Key!$B$2-'17.1'!C3961)*24</f>
        <v>1.8833333333604969</v>
      </c>
      <c r="R3961" s="3">
        <f>C3961-(M3961-Key!$B$5)/(24*Key!$B$6)</f>
        <v>44130.657712962959</v>
      </c>
      <c r="S3961">
        <f>M3961-Key!$B$5</f>
        <v>14.92</v>
      </c>
      <c r="T3961" s="2">
        <f t="shared" si="305"/>
        <v>44129.673611111109</v>
      </c>
      <c r="U3961" t="str">
        <f t="shared" si="306"/>
        <v>10-25-2020 16:10</v>
      </c>
      <c r="V3961">
        <f>IFERROR(IF(W3961=Z3961,VLOOKUP($U3961,[1]C8842!$G$2:$M$145,3,FALSE),0),0)</f>
        <v>0</v>
      </c>
      <c r="W3961">
        <f>VLOOKUP(RIGHT($V$1,5),Key!$A$9:$B$14,2,FALSE)</f>
        <v>10.199999999999999</v>
      </c>
      <c r="X3961">
        <f t="shared" si="309"/>
        <v>0</v>
      </c>
      <c r="Y3961">
        <f>VLOOKUP(RIGHT($X$1,5),Key!$A$9:$B$14,2,FALSE)</f>
        <v>3.7</v>
      </c>
      <c r="Z3961">
        <f t="shared" si="307"/>
        <v>10.199999999999999</v>
      </c>
      <c r="AA3961">
        <f t="shared" si="308"/>
        <v>0</v>
      </c>
    </row>
    <row r="3962" spans="1:27" x14ac:dyDescent="0.3">
      <c r="A3962">
        <v>100067</v>
      </c>
      <c r="B3962">
        <v>230922</v>
      </c>
      <c r="C3962" s="3">
        <v>44130.672222222223</v>
      </c>
      <c r="D3962">
        <v>2</v>
      </c>
      <c r="E3962">
        <v>1</v>
      </c>
      <c r="F3962" t="s">
        <v>26</v>
      </c>
      <c r="G3962">
        <v>2</v>
      </c>
      <c r="H3962">
        <v>71.320310000000006</v>
      </c>
      <c r="I3962">
        <v>20.257809999999999</v>
      </c>
      <c r="J3962">
        <v>0.9765625</v>
      </c>
      <c r="K3962">
        <v>82.035160000000005</v>
      </c>
      <c r="L3962" s="3">
        <v>44130.425000000003</v>
      </c>
      <c r="M3962">
        <v>17.18</v>
      </c>
      <c r="N3962" t="s">
        <v>28</v>
      </c>
      <c r="P3962">
        <f>(C3962-Key!$B$1)*24</f>
        <v>1.0833333333721384</v>
      </c>
      <c r="Q3962">
        <f>(Key!$B$2-'17.1'!C3962)*24</f>
        <v>1.8666666666395031</v>
      </c>
      <c r="R3962" s="3">
        <f>C3962-(M3962-Key!$B$5)/(24*Key!$B$6)</f>
        <v>44130.658407407405</v>
      </c>
      <c r="S3962">
        <f>M3962-Key!$B$5</f>
        <v>14.92</v>
      </c>
      <c r="T3962" s="2">
        <f t="shared" si="305"/>
        <v>44129.673611111109</v>
      </c>
      <c r="U3962" t="str">
        <f t="shared" si="306"/>
        <v>10-25-2020 16:10</v>
      </c>
      <c r="V3962">
        <f>IFERROR(IF(W3962=Z3962,VLOOKUP($U3962,[1]C8842!$G$2:$M$145,3,FALSE),0),0)</f>
        <v>0</v>
      </c>
      <c r="W3962">
        <f>VLOOKUP(RIGHT($V$1,5),Key!$A$9:$B$14,2,FALSE)</f>
        <v>10.199999999999999</v>
      </c>
      <c r="X3962">
        <f t="shared" si="309"/>
        <v>0</v>
      </c>
      <c r="Y3962">
        <f>VLOOKUP(RIGHT($X$1,5),Key!$A$9:$B$14,2,FALSE)</f>
        <v>3.7</v>
      </c>
      <c r="Z3962">
        <f t="shared" si="307"/>
        <v>10.199999999999999</v>
      </c>
      <c r="AA3962">
        <f t="shared" si="308"/>
        <v>0</v>
      </c>
    </row>
    <row r="3963" spans="1:27" x14ac:dyDescent="0.3">
      <c r="A3963">
        <v>100067</v>
      </c>
      <c r="B3963">
        <v>230922</v>
      </c>
      <c r="C3963" s="3">
        <v>44130.672222222223</v>
      </c>
      <c r="D3963">
        <v>2</v>
      </c>
      <c r="E3963">
        <v>1</v>
      </c>
      <c r="F3963" t="s">
        <v>26</v>
      </c>
      <c r="G3963">
        <v>1</v>
      </c>
      <c r="H3963">
        <v>70.863280000000003</v>
      </c>
      <c r="I3963">
        <v>17.828130000000002</v>
      </c>
      <c r="J3963">
        <v>0.89453130000000003</v>
      </c>
      <c r="K3963">
        <v>83.035160000000005</v>
      </c>
      <c r="L3963" s="3">
        <v>44130.425000000003</v>
      </c>
      <c r="M3963">
        <v>17.18</v>
      </c>
      <c r="N3963" t="s">
        <v>28</v>
      </c>
      <c r="P3963">
        <f>(C3963-Key!$B$1)*24</f>
        <v>1.0833333333721384</v>
      </c>
      <c r="Q3963">
        <f>(Key!$B$2-'17.1'!C3963)*24</f>
        <v>1.8666666666395031</v>
      </c>
      <c r="R3963" s="3">
        <f>C3963-(M3963-Key!$B$5)/(24*Key!$B$6)</f>
        <v>44130.658407407405</v>
      </c>
      <c r="S3963">
        <f>M3963-Key!$B$5</f>
        <v>14.92</v>
      </c>
      <c r="T3963" s="2">
        <f t="shared" si="305"/>
        <v>44129.673611111109</v>
      </c>
      <c r="U3963" t="str">
        <f t="shared" si="306"/>
        <v>10-25-2020 16:10</v>
      </c>
      <c r="V3963">
        <f>IFERROR(IF(W3963=Z3963,VLOOKUP($U3963,[1]C8842!$G$2:$M$145,3,FALSE),0),0)</f>
        <v>0</v>
      </c>
      <c r="W3963">
        <f>VLOOKUP(RIGHT($V$1,5),Key!$A$9:$B$14,2,FALSE)</f>
        <v>10.199999999999999</v>
      </c>
      <c r="X3963">
        <f t="shared" si="309"/>
        <v>0</v>
      </c>
      <c r="Y3963">
        <f>VLOOKUP(RIGHT($X$1,5),Key!$A$9:$B$14,2,FALSE)</f>
        <v>3.7</v>
      </c>
      <c r="Z3963">
        <f t="shared" si="307"/>
        <v>10.199999999999999</v>
      </c>
      <c r="AA3963">
        <f t="shared" si="308"/>
        <v>0</v>
      </c>
    </row>
    <row r="3964" spans="1:27" x14ac:dyDescent="0.3">
      <c r="A3964">
        <v>100067</v>
      </c>
      <c r="B3964">
        <v>230922</v>
      </c>
      <c r="C3964" s="3">
        <v>44130.672222222223</v>
      </c>
      <c r="D3964">
        <v>1</v>
      </c>
      <c r="E3964">
        <v>1</v>
      </c>
      <c r="F3964" t="s">
        <v>25</v>
      </c>
      <c r="G3964">
        <v>1</v>
      </c>
      <c r="H3964">
        <v>78.222660000000005</v>
      </c>
      <c r="I3964">
        <v>17.128910000000001</v>
      </c>
      <c r="J3964">
        <v>0.78515630000000003</v>
      </c>
      <c r="K3964">
        <v>58.023440000000001</v>
      </c>
      <c r="L3964" s="3">
        <v>44130.425000000003</v>
      </c>
      <c r="M3964">
        <v>17.18</v>
      </c>
      <c r="N3964" t="s">
        <v>28</v>
      </c>
      <c r="P3964">
        <f>(C3964-Key!$B$1)*24</f>
        <v>1.0833333333721384</v>
      </c>
      <c r="Q3964">
        <f>(Key!$B$2-'17.1'!C3964)*24</f>
        <v>1.8666666666395031</v>
      </c>
      <c r="R3964" s="3">
        <f>C3964-(M3964-Key!$B$5)/(24*Key!$B$6)</f>
        <v>44130.658407407405</v>
      </c>
      <c r="S3964">
        <f>M3964-Key!$B$5</f>
        <v>14.92</v>
      </c>
      <c r="T3964" s="2">
        <f t="shared" si="305"/>
        <v>44129.673611111109</v>
      </c>
      <c r="U3964" t="str">
        <f t="shared" si="306"/>
        <v>10-25-2020 16:10</v>
      </c>
      <c r="V3964">
        <f>IFERROR(IF(W3964=Z3964,VLOOKUP($U3964,[1]C8842!$G$2:$M$145,3,FALSE),0),0)</f>
        <v>0</v>
      </c>
      <c r="W3964">
        <f>VLOOKUP(RIGHT($V$1,5),Key!$A$9:$B$14,2,FALSE)</f>
        <v>10.199999999999999</v>
      </c>
      <c r="X3964">
        <f t="shared" si="309"/>
        <v>0</v>
      </c>
      <c r="Y3964">
        <f>VLOOKUP(RIGHT($X$1,5),Key!$A$9:$B$14,2,FALSE)</f>
        <v>3.7</v>
      </c>
      <c r="Z3964">
        <f t="shared" si="307"/>
        <v>10.199999999999999</v>
      </c>
      <c r="AA3964">
        <f t="shared" si="308"/>
        <v>0</v>
      </c>
    </row>
    <row r="3965" spans="1:27" x14ac:dyDescent="0.3">
      <c r="A3965">
        <v>100067</v>
      </c>
      <c r="B3965">
        <v>230922</v>
      </c>
      <c r="C3965" s="3">
        <v>44130.672222222223</v>
      </c>
      <c r="D3965">
        <v>0</v>
      </c>
      <c r="E3965">
        <v>2</v>
      </c>
      <c r="F3965" t="s">
        <v>25</v>
      </c>
      <c r="G3965">
        <v>1</v>
      </c>
      <c r="H3965">
        <v>67.90625</v>
      </c>
      <c r="I3965">
        <v>13.847659999999999</v>
      </c>
      <c r="J3965">
        <v>0.77734380000000003</v>
      </c>
      <c r="K3965">
        <v>46.019530000000003</v>
      </c>
      <c r="L3965" s="3">
        <v>44130.425000000003</v>
      </c>
      <c r="M3965">
        <v>17.18</v>
      </c>
      <c r="N3965" t="s">
        <v>28</v>
      </c>
      <c r="P3965">
        <f>(C3965-Key!$B$1)*24</f>
        <v>1.0833333333721384</v>
      </c>
      <c r="Q3965">
        <f>(Key!$B$2-'17.1'!C3965)*24</f>
        <v>1.8666666666395031</v>
      </c>
      <c r="R3965" s="3">
        <f>C3965-(M3965-Key!$B$5)/(24*Key!$B$6)</f>
        <v>44130.658407407405</v>
      </c>
      <c r="S3965">
        <f>M3965-Key!$B$5</f>
        <v>14.92</v>
      </c>
      <c r="T3965" s="2">
        <f t="shared" si="305"/>
        <v>44129.673611111109</v>
      </c>
      <c r="U3965" t="str">
        <f t="shared" si="306"/>
        <v>10-25-2020 16:10</v>
      </c>
      <c r="V3965">
        <f>IFERROR(IF(W3965=Z3965,VLOOKUP($U3965,[1]C8842!$G$2:$M$145,3,FALSE),0),0)</f>
        <v>0</v>
      </c>
      <c r="W3965">
        <f>VLOOKUP(RIGHT($V$1,5),Key!$A$9:$B$14,2,FALSE)</f>
        <v>10.199999999999999</v>
      </c>
      <c r="X3965">
        <f t="shared" si="309"/>
        <v>0</v>
      </c>
      <c r="Y3965">
        <f>VLOOKUP(RIGHT($X$1,5),Key!$A$9:$B$14,2,FALSE)</f>
        <v>3.7</v>
      </c>
      <c r="Z3965">
        <f t="shared" si="307"/>
        <v>10.199999999999999</v>
      </c>
      <c r="AA3965">
        <f t="shared" si="308"/>
        <v>0</v>
      </c>
    </row>
    <row r="3966" spans="1:27" x14ac:dyDescent="0.3">
      <c r="A3966">
        <v>100067</v>
      </c>
      <c r="B3966">
        <v>230922</v>
      </c>
      <c r="C3966" s="3">
        <v>44130.672222222223</v>
      </c>
      <c r="D3966">
        <v>3</v>
      </c>
      <c r="E3966">
        <v>2</v>
      </c>
      <c r="F3966" t="s">
        <v>26</v>
      </c>
      <c r="G3966">
        <v>5</v>
      </c>
      <c r="H3966">
        <v>54.445309999999999</v>
      </c>
      <c r="I3966">
        <v>102.4688</v>
      </c>
      <c r="J3966">
        <v>5.3046879999999996</v>
      </c>
      <c r="K3966">
        <v>94.039060000000006</v>
      </c>
      <c r="L3966" s="3">
        <v>44130.425000000003</v>
      </c>
      <c r="M3966">
        <v>17.18</v>
      </c>
      <c r="N3966" t="s">
        <v>28</v>
      </c>
      <c r="P3966">
        <f>(C3966-Key!$B$1)*24</f>
        <v>1.0833333333721384</v>
      </c>
      <c r="Q3966">
        <f>(Key!$B$2-'17.1'!C3966)*24</f>
        <v>1.8666666666395031</v>
      </c>
      <c r="R3966" s="3">
        <f>C3966-(M3966-Key!$B$5)/(24*Key!$B$6)</f>
        <v>44130.658407407405</v>
      </c>
      <c r="S3966">
        <f>M3966-Key!$B$5</f>
        <v>14.92</v>
      </c>
      <c r="T3966" s="2">
        <f t="shared" si="305"/>
        <v>44129.673611111109</v>
      </c>
      <c r="U3966" t="str">
        <f t="shared" si="306"/>
        <v>10-25-2020 16:10</v>
      </c>
      <c r="V3966">
        <f>IFERROR(IF(W3966=Z3966,VLOOKUP($U3966,[1]C8842!$G$2:$M$145,3,FALSE),0),0)</f>
        <v>0</v>
      </c>
      <c r="W3966">
        <f>VLOOKUP(RIGHT($V$1,5),Key!$A$9:$B$14,2,FALSE)</f>
        <v>10.199999999999999</v>
      </c>
      <c r="X3966">
        <f t="shared" si="309"/>
        <v>0</v>
      </c>
      <c r="Y3966">
        <f>VLOOKUP(RIGHT($X$1,5),Key!$A$9:$B$14,2,FALSE)</f>
        <v>3.7</v>
      </c>
      <c r="Z3966">
        <f t="shared" si="307"/>
        <v>10.199999999999999</v>
      </c>
      <c r="AA3966">
        <f t="shared" si="308"/>
        <v>0</v>
      </c>
    </row>
    <row r="3967" spans="1:27" x14ac:dyDescent="0.3">
      <c r="A3967">
        <v>100067</v>
      </c>
      <c r="B3967">
        <v>230922</v>
      </c>
      <c r="C3967" s="3">
        <v>44130.672222222223</v>
      </c>
      <c r="D3967">
        <v>3</v>
      </c>
      <c r="E3967">
        <v>2</v>
      </c>
      <c r="F3967" t="s">
        <v>26</v>
      </c>
      <c r="G3967">
        <v>1</v>
      </c>
      <c r="H3967">
        <v>67.730469999999997</v>
      </c>
      <c r="I3967">
        <v>18.691410000000001</v>
      </c>
      <c r="J3967">
        <v>0.96875</v>
      </c>
      <c r="K3967">
        <v>93.039060000000006</v>
      </c>
      <c r="L3967" s="3">
        <v>44130.425000000003</v>
      </c>
      <c r="M3967">
        <v>17.18</v>
      </c>
      <c r="N3967" t="s">
        <v>28</v>
      </c>
      <c r="P3967">
        <f>(C3967-Key!$B$1)*24</f>
        <v>1.0833333333721384</v>
      </c>
      <c r="Q3967">
        <f>(Key!$B$2-'17.1'!C3967)*24</f>
        <v>1.8666666666395031</v>
      </c>
      <c r="R3967" s="3">
        <f>C3967-(M3967-Key!$B$5)/(24*Key!$B$6)</f>
        <v>44130.658407407405</v>
      </c>
      <c r="S3967">
        <f>M3967-Key!$B$5</f>
        <v>14.92</v>
      </c>
      <c r="T3967" s="2">
        <f t="shared" si="305"/>
        <v>44129.673611111109</v>
      </c>
      <c r="U3967" t="str">
        <f t="shared" si="306"/>
        <v>10-25-2020 16:10</v>
      </c>
      <c r="V3967">
        <f>IFERROR(IF(W3967=Z3967,VLOOKUP($U3967,[1]C8842!$G$2:$M$145,3,FALSE),0),0)</f>
        <v>0</v>
      </c>
      <c r="W3967">
        <f>VLOOKUP(RIGHT($V$1,5),Key!$A$9:$B$14,2,FALSE)</f>
        <v>10.199999999999999</v>
      </c>
      <c r="X3967">
        <f t="shared" si="309"/>
        <v>0</v>
      </c>
      <c r="Y3967">
        <f>VLOOKUP(RIGHT($X$1,5),Key!$A$9:$B$14,2,FALSE)</f>
        <v>3.7</v>
      </c>
      <c r="Z3967">
        <f t="shared" si="307"/>
        <v>10.199999999999999</v>
      </c>
      <c r="AA3967">
        <f t="shared" si="308"/>
        <v>0</v>
      </c>
    </row>
    <row r="3968" spans="1:27" x14ac:dyDescent="0.3">
      <c r="A3968">
        <v>100067</v>
      </c>
      <c r="B3968">
        <v>230922</v>
      </c>
      <c r="C3968" s="3">
        <v>44130.672222222223</v>
      </c>
      <c r="D3968">
        <v>2</v>
      </c>
      <c r="E3968">
        <v>1</v>
      </c>
      <c r="F3968" t="s">
        <v>26</v>
      </c>
      <c r="G3968">
        <v>2</v>
      </c>
      <c r="H3968">
        <v>71.746089999999995</v>
      </c>
      <c r="I3968">
        <v>23.28125</v>
      </c>
      <c r="J3968">
        <v>1.0859380000000001</v>
      </c>
      <c r="K3968">
        <v>82.035160000000005</v>
      </c>
      <c r="L3968" s="3">
        <v>44130.425000000003</v>
      </c>
      <c r="M3968">
        <v>17.18</v>
      </c>
      <c r="N3968" t="s">
        <v>28</v>
      </c>
      <c r="P3968">
        <f>(C3968-Key!$B$1)*24</f>
        <v>1.0833333333721384</v>
      </c>
      <c r="Q3968">
        <f>(Key!$B$2-'17.1'!C3968)*24</f>
        <v>1.8666666666395031</v>
      </c>
      <c r="R3968" s="3">
        <f>C3968-(M3968-Key!$B$5)/(24*Key!$B$6)</f>
        <v>44130.658407407405</v>
      </c>
      <c r="S3968">
        <f>M3968-Key!$B$5</f>
        <v>14.92</v>
      </c>
      <c r="T3968" s="2">
        <f t="shared" si="305"/>
        <v>44129.673611111109</v>
      </c>
      <c r="U3968" t="str">
        <f t="shared" si="306"/>
        <v>10-25-2020 16:10</v>
      </c>
      <c r="V3968">
        <f>IFERROR(IF(W3968=Z3968,VLOOKUP($U3968,[1]C8842!$G$2:$M$145,3,FALSE),0),0)</f>
        <v>0</v>
      </c>
      <c r="W3968">
        <f>VLOOKUP(RIGHT($V$1,5),Key!$A$9:$B$14,2,FALSE)</f>
        <v>10.199999999999999</v>
      </c>
      <c r="X3968">
        <f t="shared" si="309"/>
        <v>0</v>
      </c>
      <c r="Y3968">
        <f>VLOOKUP(RIGHT($X$1,5),Key!$A$9:$B$14,2,FALSE)</f>
        <v>3.7</v>
      </c>
      <c r="Z3968">
        <f t="shared" si="307"/>
        <v>10.199999999999999</v>
      </c>
      <c r="AA3968">
        <f t="shared" si="308"/>
        <v>0</v>
      </c>
    </row>
    <row r="3969" spans="1:27" x14ac:dyDescent="0.3">
      <c r="A3969">
        <v>100067</v>
      </c>
      <c r="B3969">
        <v>230922</v>
      </c>
      <c r="C3969" s="3">
        <v>44130.672222222223</v>
      </c>
      <c r="D3969">
        <v>0</v>
      </c>
      <c r="E3969">
        <v>2</v>
      </c>
      <c r="F3969" t="s">
        <v>25</v>
      </c>
      <c r="G3969">
        <v>4</v>
      </c>
      <c r="H3969">
        <v>53.703130000000002</v>
      </c>
      <c r="I3969">
        <v>67.679689999999994</v>
      </c>
      <c r="J3969">
        <v>3.6523439999999998</v>
      </c>
      <c r="K3969">
        <v>46.019530000000003</v>
      </c>
      <c r="L3969" s="3">
        <v>44130.425000000003</v>
      </c>
      <c r="M3969">
        <v>17.18</v>
      </c>
      <c r="N3969" t="s">
        <v>28</v>
      </c>
      <c r="P3969">
        <f>(C3969-Key!$B$1)*24</f>
        <v>1.0833333333721384</v>
      </c>
      <c r="Q3969">
        <f>(Key!$B$2-'17.1'!C3969)*24</f>
        <v>1.8666666666395031</v>
      </c>
      <c r="R3969" s="3">
        <f>C3969-(M3969-Key!$B$5)/(24*Key!$B$6)</f>
        <v>44130.658407407405</v>
      </c>
      <c r="S3969">
        <f>M3969-Key!$B$5</f>
        <v>14.92</v>
      </c>
      <c r="T3969" s="2">
        <f t="shared" si="305"/>
        <v>44129.673611111109</v>
      </c>
      <c r="U3969" t="str">
        <f t="shared" si="306"/>
        <v>10-25-2020 16:10</v>
      </c>
      <c r="V3969">
        <f>IFERROR(IF(W3969=Z3969,VLOOKUP($U3969,[1]C8842!$G$2:$M$145,3,FALSE),0),0)</f>
        <v>0</v>
      </c>
      <c r="W3969">
        <f>VLOOKUP(RIGHT($V$1,5),Key!$A$9:$B$14,2,FALSE)</f>
        <v>10.199999999999999</v>
      </c>
      <c r="X3969">
        <f t="shared" si="309"/>
        <v>0</v>
      </c>
      <c r="Y3969">
        <f>VLOOKUP(RIGHT($X$1,5),Key!$A$9:$B$14,2,FALSE)</f>
        <v>3.7</v>
      </c>
      <c r="Z3969">
        <f t="shared" si="307"/>
        <v>10.199999999999999</v>
      </c>
      <c r="AA3969">
        <f t="shared" si="308"/>
        <v>0</v>
      </c>
    </row>
    <row r="3970" spans="1:27" x14ac:dyDescent="0.3">
      <c r="A3970">
        <v>100067</v>
      </c>
      <c r="B3970">
        <v>230922</v>
      </c>
      <c r="C3970" s="3">
        <v>44130.672222222223</v>
      </c>
      <c r="D3970">
        <v>3</v>
      </c>
      <c r="E3970">
        <v>2</v>
      </c>
      <c r="F3970" t="s">
        <v>26</v>
      </c>
      <c r="G3970">
        <v>2</v>
      </c>
      <c r="H3970">
        <v>63.195309999999999</v>
      </c>
      <c r="I3970">
        <v>21.304690000000001</v>
      </c>
      <c r="J3970">
        <v>1.1484380000000001</v>
      </c>
      <c r="K3970">
        <v>95.039060000000006</v>
      </c>
      <c r="L3970" s="3">
        <v>44130.425000000003</v>
      </c>
      <c r="M3970">
        <v>17.18</v>
      </c>
      <c r="N3970" t="s">
        <v>28</v>
      </c>
      <c r="P3970">
        <f>(C3970-Key!$B$1)*24</f>
        <v>1.0833333333721384</v>
      </c>
      <c r="Q3970">
        <f>(Key!$B$2-'17.1'!C3970)*24</f>
        <v>1.8666666666395031</v>
      </c>
      <c r="R3970" s="3">
        <f>C3970-(M3970-Key!$B$5)/(24*Key!$B$6)</f>
        <v>44130.658407407405</v>
      </c>
      <c r="S3970">
        <f>M3970-Key!$B$5</f>
        <v>14.92</v>
      </c>
      <c r="T3970" s="2">
        <f t="shared" si="305"/>
        <v>44129.673611111109</v>
      </c>
      <c r="U3970" t="str">
        <f t="shared" si="306"/>
        <v>10-25-2020 16:10</v>
      </c>
      <c r="V3970">
        <f>IFERROR(IF(W3970=Z3970,VLOOKUP($U3970,[1]C8842!$G$2:$M$145,3,FALSE),0),0)</f>
        <v>0</v>
      </c>
      <c r="W3970">
        <f>VLOOKUP(RIGHT($V$1,5),Key!$A$9:$B$14,2,FALSE)</f>
        <v>10.199999999999999</v>
      </c>
      <c r="X3970">
        <f t="shared" si="309"/>
        <v>0</v>
      </c>
      <c r="Y3970">
        <f>VLOOKUP(RIGHT($X$1,5),Key!$A$9:$B$14,2,FALSE)</f>
        <v>3.7</v>
      </c>
      <c r="Z3970">
        <f t="shared" si="307"/>
        <v>10.199999999999999</v>
      </c>
      <c r="AA3970">
        <f t="shared" si="308"/>
        <v>0</v>
      </c>
    </row>
    <row r="3971" spans="1:27" x14ac:dyDescent="0.3">
      <c r="A3971">
        <v>100067</v>
      </c>
      <c r="B3971">
        <v>230922</v>
      </c>
      <c r="C3971" s="3">
        <v>44130.672222222223</v>
      </c>
      <c r="D3971">
        <v>2</v>
      </c>
      <c r="E3971">
        <v>1</v>
      </c>
      <c r="F3971" t="s">
        <v>26</v>
      </c>
      <c r="G3971">
        <v>1</v>
      </c>
      <c r="H3971">
        <v>65.792969999999997</v>
      </c>
      <c r="I3971">
        <v>19.61328</v>
      </c>
      <c r="J3971">
        <v>1.035156</v>
      </c>
      <c r="K3971">
        <v>81.035160000000005</v>
      </c>
      <c r="L3971" s="3">
        <v>44130.425000000003</v>
      </c>
      <c r="M3971">
        <v>17.18</v>
      </c>
      <c r="N3971" t="s">
        <v>28</v>
      </c>
      <c r="P3971">
        <f>(C3971-Key!$B$1)*24</f>
        <v>1.0833333333721384</v>
      </c>
      <c r="Q3971">
        <f>(Key!$B$2-'17.1'!C3971)*24</f>
        <v>1.8666666666395031</v>
      </c>
      <c r="R3971" s="3">
        <f>C3971-(M3971-Key!$B$5)/(24*Key!$B$6)</f>
        <v>44130.658407407405</v>
      </c>
      <c r="S3971">
        <f>M3971-Key!$B$5</f>
        <v>14.92</v>
      </c>
      <c r="T3971" s="2">
        <f t="shared" ref="T3971:T4034" si="310">ROUND(C3971*24*60/10,0)/(24*6)-1</f>
        <v>44129.673611111109</v>
      </c>
      <c r="U3971" t="str">
        <f t="shared" ref="U3971:U4034" si="311">TEXT(T3971,"mm-dd-yyyy hh:mm")</f>
        <v>10-25-2020 16:10</v>
      </c>
      <c r="V3971">
        <f>IFERROR(IF(W3971=Z3971,VLOOKUP($U3971,[1]C8842!$G$2:$M$145,3,FALSE),0),0)</f>
        <v>0</v>
      </c>
      <c r="W3971">
        <f>VLOOKUP(RIGHT($V$1,5),Key!$A$9:$B$14,2,FALSE)</f>
        <v>10.199999999999999</v>
      </c>
      <c r="X3971">
        <f t="shared" si="309"/>
        <v>0</v>
      </c>
      <c r="Y3971">
        <f>VLOOKUP(RIGHT($X$1,5),Key!$A$9:$B$14,2,FALSE)</f>
        <v>3.7</v>
      </c>
      <c r="Z3971">
        <f t="shared" ref="Z3971:Z4034" si="312">M3971-MIN(ABS(Y3971-M3971),ABS(W3971-M3971))</f>
        <v>10.199999999999999</v>
      </c>
      <c r="AA3971">
        <f t="shared" ref="AA3971:AA4034" si="313">SUM(V3971,X3971)</f>
        <v>0</v>
      </c>
    </row>
    <row r="3972" spans="1:27" x14ac:dyDescent="0.3">
      <c r="A3972">
        <v>100067</v>
      </c>
      <c r="B3972">
        <v>230922</v>
      </c>
      <c r="C3972" s="3">
        <v>44130.672222222223</v>
      </c>
      <c r="D3972">
        <v>1</v>
      </c>
      <c r="E3972">
        <v>1</v>
      </c>
      <c r="F3972" t="s">
        <v>25</v>
      </c>
      <c r="G3972">
        <v>1</v>
      </c>
      <c r="H3972">
        <v>63.925780000000003</v>
      </c>
      <c r="I3972">
        <v>18.453130000000002</v>
      </c>
      <c r="J3972">
        <v>1.015625</v>
      </c>
      <c r="K3972">
        <v>56.023440000000001</v>
      </c>
      <c r="L3972" s="3">
        <v>44130.425000000003</v>
      </c>
      <c r="M3972">
        <v>17.18</v>
      </c>
      <c r="N3972" t="s">
        <v>28</v>
      </c>
      <c r="P3972">
        <f>(C3972-Key!$B$1)*24</f>
        <v>1.0833333333721384</v>
      </c>
      <c r="Q3972">
        <f>(Key!$B$2-'17.1'!C3972)*24</f>
        <v>1.8666666666395031</v>
      </c>
      <c r="R3972" s="3">
        <f>C3972-(M3972-Key!$B$5)/(24*Key!$B$6)</f>
        <v>44130.658407407405</v>
      </c>
      <c r="S3972">
        <f>M3972-Key!$B$5</f>
        <v>14.92</v>
      </c>
      <c r="T3972" s="2">
        <f t="shared" si="310"/>
        <v>44129.673611111109</v>
      </c>
      <c r="U3972" t="str">
        <f t="shared" si="311"/>
        <v>10-25-2020 16:10</v>
      </c>
      <c r="V3972">
        <f>IFERROR(IF(W3972=Z3972,VLOOKUP($U3972,[1]C8842!$G$2:$M$145,3,FALSE),0),0)</f>
        <v>0</v>
      </c>
      <c r="W3972">
        <f>VLOOKUP(RIGHT($V$1,5),Key!$A$9:$B$14,2,FALSE)</f>
        <v>10.199999999999999</v>
      </c>
      <c r="X3972">
        <f t="shared" ref="X3972:X4035" si="314">$X$2</f>
        <v>0</v>
      </c>
      <c r="Y3972">
        <f>VLOOKUP(RIGHT($X$1,5),Key!$A$9:$B$14,2,FALSE)</f>
        <v>3.7</v>
      </c>
      <c r="Z3972">
        <f t="shared" si="312"/>
        <v>10.199999999999999</v>
      </c>
      <c r="AA3972">
        <f t="shared" si="313"/>
        <v>0</v>
      </c>
    </row>
    <row r="3973" spans="1:27" x14ac:dyDescent="0.3">
      <c r="A3973">
        <v>100067</v>
      </c>
      <c r="B3973">
        <v>230922</v>
      </c>
      <c r="C3973" s="3">
        <v>44130.672222222223</v>
      </c>
      <c r="D3973">
        <v>2</v>
      </c>
      <c r="E3973">
        <v>1</v>
      </c>
      <c r="F3973" t="s">
        <v>26</v>
      </c>
      <c r="G3973">
        <v>1</v>
      </c>
      <c r="H3973">
        <v>69.546880000000002</v>
      </c>
      <c r="I3973">
        <v>17.125</v>
      </c>
      <c r="J3973">
        <v>0.8828125</v>
      </c>
      <c r="K3973">
        <v>82.035160000000005</v>
      </c>
      <c r="L3973" s="3">
        <v>44130.425000000003</v>
      </c>
      <c r="M3973">
        <v>17.18</v>
      </c>
      <c r="N3973" t="s">
        <v>28</v>
      </c>
      <c r="P3973">
        <f>(C3973-Key!$B$1)*24</f>
        <v>1.0833333333721384</v>
      </c>
      <c r="Q3973">
        <f>(Key!$B$2-'17.1'!C3973)*24</f>
        <v>1.8666666666395031</v>
      </c>
      <c r="R3973" s="3">
        <f>C3973-(M3973-Key!$B$5)/(24*Key!$B$6)</f>
        <v>44130.658407407405</v>
      </c>
      <c r="S3973">
        <f>M3973-Key!$B$5</f>
        <v>14.92</v>
      </c>
      <c r="T3973" s="2">
        <f t="shared" si="310"/>
        <v>44129.673611111109</v>
      </c>
      <c r="U3973" t="str">
        <f t="shared" si="311"/>
        <v>10-25-2020 16:10</v>
      </c>
      <c r="V3973">
        <f>IFERROR(IF(W3973=Z3973,VLOOKUP($U3973,[1]C8842!$G$2:$M$145,3,FALSE),0),0)</f>
        <v>0</v>
      </c>
      <c r="W3973">
        <f>VLOOKUP(RIGHT($V$1,5),Key!$A$9:$B$14,2,FALSE)</f>
        <v>10.199999999999999</v>
      </c>
      <c r="X3973">
        <f t="shared" si="314"/>
        <v>0</v>
      </c>
      <c r="Y3973">
        <f>VLOOKUP(RIGHT($X$1,5),Key!$A$9:$B$14,2,FALSE)</f>
        <v>3.7</v>
      </c>
      <c r="Z3973">
        <f t="shared" si="312"/>
        <v>10.199999999999999</v>
      </c>
      <c r="AA3973">
        <f t="shared" si="313"/>
        <v>0</v>
      </c>
    </row>
    <row r="3974" spans="1:27" x14ac:dyDescent="0.3">
      <c r="A3974">
        <v>100067</v>
      </c>
      <c r="B3974">
        <v>230922</v>
      </c>
      <c r="C3974" s="3">
        <v>44130.67291666667</v>
      </c>
      <c r="D3974">
        <v>3</v>
      </c>
      <c r="E3974">
        <v>2</v>
      </c>
      <c r="F3974" t="s">
        <v>26</v>
      </c>
      <c r="G3974">
        <v>1</v>
      </c>
      <c r="H3974">
        <v>60.511719999999997</v>
      </c>
      <c r="I3974">
        <v>15.48047</v>
      </c>
      <c r="J3974">
        <v>0.94140630000000003</v>
      </c>
      <c r="K3974">
        <v>94.039060000000006</v>
      </c>
      <c r="L3974" s="3">
        <v>44130.425000000003</v>
      </c>
      <c r="M3974">
        <v>17.18</v>
      </c>
      <c r="N3974" t="s">
        <v>28</v>
      </c>
      <c r="P3974">
        <f>(C3974-Key!$B$1)*24</f>
        <v>1.1000000000931323</v>
      </c>
      <c r="Q3974">
        <f>(Key!$B$2-'17.1'!C3974)*24</f>
        <v>1.8499999999185093</v>
      </c>
      <c r="R3974" s="3">
        <f>C3974-(M3974-Key!$B$5)/(24*Key!$B$6)</f>
        <v>44130.659101851852</v>
      </c>
      <c r="S3974">
        <f>M3974-Key!$B$5</f>
        <v>14.92</v>
      </c>
      <c r="T3974" s="2">
        <f t="shared" si="310"/>
        <v>44129.673611111109</v>
      </c>
      <c r="U3974" t="str">
        <f t="shared" si="311"/>
        <v>10-25-2020 16:10</v>
      </c>
      <c r="V3974">
        <f>IFERROR(IF(W3974=Z3974,VLOOKUP($U3974,[1]C8842!$G$2:$M$145,3,FALSE),0),0)</f>
        <v>0</v>
      </c>
      <c r="W3974">
        <f>VLOOKUP(RIGHT($V$1,5),Key!$A$9:$B$14,2,FALSE)</f>
        <v>10.199999999999999</v>
      </c>
      <c r="X3974">
        <f t="shared" si="314"/>
        <v>0</v>
      </c>
      <c r="Y3974">
        <f>VLOOKUP(RIGHT($X$1,5),Key!$A$9:$B$14,2,FALSE)</f>
        <v>3.7</v>
      </c>
      <c r="Z3974">
        <f t="shared" si="312"/>
        <v>10.199999999999999</v>
      </c>
      <c r="AA3974">
        <f t="shared" si="313"/>
        <v>0</v>
      </c>
    </row>
    <row r="3975" spans="1:27" x14ac:dyDescent="0.3">
      <c r="A3975">
        <v>100067</v>
      </c>
      <c r="B3975">
        <v>230922</v>
      </c>
      <c r="C3975" s="3">
        <v>44130.67291666667</v>
      </c>
      <c r="D3975">
        <v>3</v>
      </c>
      <c r="E3975">
        <v>2</v>
      </c>
      <c r="F3975" t="s">
        <v>26</v>
      </c>
      <c r="G3975">
        <v>1</v>
      </c>
      <c r="H3975">
        <v>64.53125</v>
      </c>
      <c r="I3975">
        <v>17.910160000000001</v>
      </c>
      <c r="J3975">
        <v>0.984375</v>
      </c>
      <c r="K3975">
        <v>93.039060000000006</v>
      </c>
      <c r="L3975" s="3">
        <v>44130.425000000003</v>
      </c>
      <c r="M3975">
        <v>17.18</v>
      </c>
      <c r="N3975" t="s">
        <v>28</v>
      </c>
      <c r="P3975">
        <f>(C3975-Key!$B$1)*24</f>
        <v>1.1000000000931323</v>
      </c>
      <c r="Q3975">
        <f>(Key!$B$2-'17.1'!C3975)*24</f>
        <v>1.8499999999185093</v>
      </c>
      <c r="R3975" s="3">
        <f>C3975-(M3975-Key!$B$5)/(24*Key!$B$6)</f>
        <v>44130.659101851852</v>
      </c>
      <c r="S3975">
        <f>M3975-Key!$B$5</f>
        <v>14.92</v>
      </c>
      <c r="T3975" s="2">
        <f t="shared" si="310"/>
        <v>44129.673611111109</v>
      </c>
      <c r="U3975" t="str">
        <f t="shared" si="311"/>
        <v>10-25-2020 16:10</v>
      </c>
      <c r="V3975">
        <f>IFERROR(IF(W3975=Z3975,VLOOKUP($U3975,[1]C8842!$G$2:$M$145,3,FALSE),0),0)</f>
        <v>0</v>
      </c>
      <c r="W3975">
        <f>VLOOKUP(RIGHT($V$1,5),Key!$A$9:$B$14,2,FALSE)</f>
        <v>10.199999999999999</v>
      </c>
      <c r="X3975">
        <f t="shared" si="314"/>
        <v>0</v>
      </c>
      <c r="Y3975">
        <f>VLOOKUP(RIGHT($X$1,5),Key!$A$9:$B$14,2,FALSE)</f>
        <v>3.7</v>
      </c>
      <c r="Z3975">
        <f t="shared" si="312"/>
        <v>10.199999999999999</v>
      </c>
      <c r="AA3975">
        <f t="shared" si="313"/>
        <v>0</v>
      </c>
    </row>
    <row r="3976" spans="1:27" x14ac:dyDescent="0.3">
      <c r="A3976">
        <v>100067</v>
      </c>
      <c r="B3976">
        <v>230922</v>
      </c>
      <c r="C3976" s="3">
        <v>44130.67291666667</v>
      </c>
      <c r="D3976">
        <v>0</v>
      </c>
      <c r="E3976">
        <v>2</v>
      </c>
      <c r="F3976" t="s">
        <v>25</v>
      </c>
      <c r="G3976">
        <v>1</v>
      </c>
      <c r="H3976">
        <v>64.28125</v>
      </c>
      <c r="I3976">
        <v>16.61328</v>
      </c>
      <c r="J3976">
        <v>0.93359380000000003</v>
      </c>
      <c r="K3976">
        <v>46.019530000000003</v>
      </c>
      <c r="L3976" s="3">
        <v>44130.425000000003</v>
      </c>
      <c r="M3976">
        <v>17.18</v>
      </c>
      <c r="N3976" t="s">
        <v>28</v>
      </c>
      <c r="P3976">
        <f>(C3976-Key!$B$1)*24</f>
        <v>1.1000000000931323</v>
      </c>
      <c r="Q3976">
        <f>(Key!$B$2-'17.1'!C3976)*24</f>
        <v>1.8499999999185093</v>
      </c>
      <c r="R3976" s="3">
        <f>C3976-(M3976-Key!$B$5)/(24*Key!$B$6)</f>
        <v>44130.659101851852</v>
      </c>
      <c r="S3976">
        <f>M3976-Key!$B$5</f>
        <v>14.92</v>
      </c>
      <c r="T3976" s="2">
        <f t="shared" si="310"/>
        <v>44129.673611111109</v>
      </c>
      <c r="U3976" t="str">
        <f t="shared" si="311"/>
        <v>10-25-2020 16:10</v>
      </c>
      <c r="V3976">
        <f>IFERROR(IF(W3976=Z3976,VLOOKUP($U3976,[1]C8842!$G$2:$M$145,3,FALSE),0),0)</f>
        <v>0</v>
      </c>
      <c r="W3976">
        <f>VLOOKUP(RIGHT($V$1,5),Key!$A$9:$B$14,2,FALSE)</f>
        <v>10.199999999999999</v>
      </c>
      <c r="X3976">
        <f t="shared" si="314"/>
        <v>0</v>
      </c>
      <c r="Y3976">
        <f>VLOOKUP(RIGHT($X$1,5),Key!$A$9:$B$14,2,FALSE)</f>
        <v>3.7</v>
      </c>
      <c r="Z3976">
        <f t="shared" si="312"/>
        <v>10.199999999999999</v>
      </c>
      <c r="AA3976">
        <f t="shared" si="313"/>
        <v>0</v>
      </c>
    </row>
    <row r="3977" spans="1:27" x14ac:dyDescent="0.3">
      <c r="A3977">
        <v>100067</v>
      </c>
      <c r="B3977">
        <v>230922</v>
      </c>
      <c r="C3977" s="3">
        <v>44130.67291666667</v>
      </c>
      <c r="D3977">
        <v>1</v>
      </c>
      <c r="E3977">
        <v>1</v>
      </c>
      <c r="F3977" t="s">
        <v>25</v>
      </c>
      <c r="G3977">
        <v>1</v>
      </c>
      <c r="H3977">
        <v>67.871089999999995</v>
      </c>
      <c r="I3977">
        <v>15.398440000000001</v>
      </c>
      <c r="J3977">
        <v>0.8359375</v>
      </c>
      <c r="K3977">
        <v>58.023440000000001</v>
      </c>
      <c r="L3977" s="3">
        <v>44130.425000000003</v>
      </c>
      <c r="M3977">
        <v>17.18</v>
      </c>
      <c r="N3977" t="s">
        <v>28</v>
      </c>
      <c r="P3977">
        <f>(C3977-Key!$B$1)*24</f>
        <v>1.1000000000931323</v>
      </c>
      <c r="Q3977">
        <f>(Key!$B$2-'17.1'!C3977)*24</f>
        <v>1.8499999999185093</v>
      </c>
      <c r="R3977" s="3">
        <f>C3977-(M3977-Key!$B$5)/(24*Key!$B$6)</f>
        <v>44130.659101851852</v>
      </c>
      <c r="S3977">
        <f>M3977-Key!$B$5</f>
        <v>14.92</v>
      </c>
      <c r="T3977" s="2">
        <f t="shared" si="310"/>
        <v>44129.673611111109</v>
      </c>
      <c r="U3977" t="str">
        <f t="shared" si="311"/>
        <v>10-25-2020 16:10</v>
      </c>
      <c r="V3977">
        <f>IFERROR(IF(W3977=Z3977,VLOOKUP($U3977,[1]C8842!$G$2:$M$145,3,FALSE),0),0)</f>
        <v>0</v>
      </c>
      <c r="W3977">
        <f>VLOOKUP(RIGHT($V$1,5),Key!$A$9:$B$14,2,FALSE)</f>
        <v>10.199999999999999</v>
      </c>
      <c r="X3977">
        <f t="shared" si="314"/>
        <v>0</v>
      </c>
      <c r="Y3977">
        <f>VLOOKUP(RIGHT($X$1,5),Key!$A$9:$B$14,2,FALSE)</f>
        <v>3.7</v>
      </c>
      <c r="Z3977">
        <f t="shared" si="312"/>
        <v>10.199999999999999</v>
      </c>
      <c r="AA3977">
        <f t="shared" si="313"/>
        <v>0</v>
      </c>
    </row>
    <row r="3978" spans="1:27" x14ac:dyDescent="0.3">
      <c r="A3978">
        <v>100067</v>
      </c>
      <c r="B3978">
        <v>230922</v>
      </c>
      <c r="C3978" s="3">
        <v>44130.67291666667</v>
      </c>
      <c r="D3978">
        <v>3</v>
      </c>
      <c r="E3978">
        <v>2</v>
      </c>
      <c r="F3978" t="s">
        <v>26</v>
      </c>
      <c r="G3978">
        <v>1</v>
      </c>
      <c r="H3978">
        <v>62.242190000000001</v>
      </c>
      <c r="I3978">
        <v>16.628910000000001</v>
      </c>
      <c r="J3978">
        <v>0.96484380000000003</v>
      </c>
      <c r="K3978">
        <v>93.039060000000006</v>
      </c>
      <c r="L3978" s="3">
        <v>44130.425000000003</v>
      </c>
      <c r="M3978">
        <v>17.18</v>
      </c>
      <c r="N3978" t="s">
        <v>28</v>
      </c>
      <c r="P3978">
        <f>(C3978-Key!$B$1)*24</f>
        <v>1.1000000000931323</v>
      </c>
      <c r="Q3978">
        <f>(Key!$B$2-'17.1'!C3978)*24</f>
        <v>1.8499999999185093</v>
      </c>
      <c r="R3978" s="3">
        <f>C3978-(M3978-Key!$B$5)/(24*Key!$B$6)</f>
        <v>44130.659101851852</v>
      </c>
      <c r="S3978">
        <f>M3978-Key!$B$5</f>
        <v>14.92</v>
      </c>
      <c r="T3978" s="2">
        <f t="shared" si="310"/>
        <v>44129.673611111109</v>
      </c>
      <c r="U3978" t="str">
        <f t="shared" si="311"/>
        <v>10-25-2020 16:10</v>
      </c>
      <c r="V3978">
        <f>IFERROR(IF(W3978=Z3978,VLOOKUP($U3978,[1]C8842!$G$2:$M$145,3,FALSE),0),0)</f>
        <v>0</v>
      </c>
      <c r="W3978">
        <f>VLOOKUP(RIGHT($V$1,5),Key!$A$9:$B$14,2,FALSE)</f>
        <v>10.199999999999999</v>
      </c>
      <c r="X3978">
        <f t="shared" si="314"/>
        <v>0</v>
      </c>
      <c r="Y3978">
        <f>VLOOKUP(RIGHT($X$1,5),Key!$A$9:$B$14,2,FALSE)</f>
        <v>3.7</v>
      </c>
      <c r="Z3978">
        <f t="shared" si="312"/>
        <v>10.199999999999999</v>
      </c>
      <c r="AA3978">
        <f t="shared" si="313"/>
        <v>0</v>
      </c>
    </row>
    <row r="3979" spans="1:27" x14ac:dyDescent="0.3">
      <c r="A3979">
        <v>100067</v>
      </c>
      <c r="B3979">
        <v>230922</v>
      </c>
      <c r="C3979" s="3">
        <v>44130.67291666667</v>
      </c>
      <c r="D3979">
        <v>0</v>
      </c>
      <c r="E3979">
        <v>2</v>
      </c>
      <c r="F3979" t="s">
        <v>25</v>
      </c>
      <c r="G3979">
        <v>1</v>
      </c>
      <c r="H3979">
        <v>63.054690000000001</v>
      </c>
      <c r="I3979">
        <v>17.01953</v>
      </c>
      <c r="J3979">
        <v>0.96875</v>
      </c>
      <c r="K3979">
        <v>46.019530000000003</v>
      </c>
      <c r="L3979" s="3">
        <v>44130.425000000003</v>
      </c>
      <c r="M3979">
        <v>17.18</v>
      </c>
      <c r="N3979" t="s">
        <v>28</v>
      </c>
      <c r="P3979">
        <f>(C3979-Key!$B$1)*24</f>
        <v>1.1000000000931323</v>
      </c>
      <c r="Q3979">
        <f>(Key!$B$2-'17.1'!C3979)*24</f>
        <v>1.8499999999185093</v>
      </c>
      <c r="R3979" s="3">
        <f>C3979-(M3979-Key!$B$5)/(24*Key!$B$6)</f>
        <v>44130.659101851852</v>
      </c>
      <c r="S3979">
        <f>M3979-Key!$B$5</f>
        <v>14.92</v>
      </c>
      <c r="T3979" s="2">
        <f t="shared" si="310"/>
        <v>44129.673611111109</v>
      </c>
      <c r="U3979" t="str">
        <f t="shared" si="311"/>
        <v>10-25-2020 16:10</v>
      </c>
      <c r="V3979">
        <f>IFERROR(IF(W3979=Z3979,VLOOKUP($U3979,[1]C8842!$G$2:$M$145,3,FALSE),0),0)</f>
        <v>0</v>
      </c>
      <c r="W3979">
        <f>VLOOKUP(RIGHT($V$1,5),Key!$A$9:$B$14,2,FALSE)</f>
        <v>10.199999999999999</v>
      </c>
      <c r="X3979">
        <f t="shared" si="314"/>
        <v>0</v>
      </c>
      <c r="Y3979">
        <f>VLOOKUP(RIGHT($X$1,5),Key!$A$9:$B$14,2,FALSE)</f>
        <v>3.7</v>
      </c>
      <c r="Z3979">
        <f t="shared" si="312"/>
        <v>10.199999999999999</v>
      </c>
      <c r="AA3979">
        <f t="shared" si="313"/>
        <v>0</v>
      </c>
    </row>
    <row r="3980" spans="1:27" x14ac:dyDescent="0.3">
      <c r="A3980">
        <v>100067</v>
      </c>
      <c r="B3980">
        <v>230922</v>
      </c>
      <c r="C3980" s="3">
        <v>44130.67291666667</v>
      </c>
      <c r="D3980">
        <v>3</v>
      </c>
      <c r="E3980">
        <v>2</v>
      </c>
      <c r="F3980" t="s">
        <v>26</v>
      </c>
      <c r="G3980">
        <v>3</v>
      </c>
      <c r="H3980">
        <v>58.902340000000002</v>
      </c>
      <c r="I3980">
        <v>40.910159999999998</v>
      </c>
      <c r="J3980">
        <v>2.1171880000000001</v>
      </c>
      <c r="K3980">
        <v>94.039060000000006</v>
      </c>
      <c r="L3980" s="3">
        <v>44130.425000000003</v>
      </c>
      <c r="M3980">
        <v>17.18</v>
      </c>
      <c r="N3980" t="s">
        <v>28</v>
      </c>
      <c r="P3980">
        <f>(C3980-Key!$B$1)*24</f>
        <v>1.1000000000931323</v>
      </c>
      <c r="Q3980">
        <f>(Key!$B$2-'17.1'!C3980)*24</f>
        <v>1.8499999999185093</v>
      </c>
      <c r="R3980" s="3">
        <f>C3980-(M3980-Key!$B$5)/(24*Key!$B$6)</f>
        <v>44130.659101851852</v>
      </c>
      <c r="S3980">
        <f>M3980-Key!$B$5</f>
        <v>14.92</v>
      </c>
      <c r="T3980" s="2">
        <f t="shared" si="310"/>
        <v>44129.673611111109</v>
      </c>
      <c r="U3980" t="str">
        <f t="shared" si="311"/>
        <v>10-25-2020 16:10</v>
      </c>
      <c r="V3980">
        <f>IFERROR(IF(W3980=Z3980,VLOOKUP($U3980,[1]C8842!$G$2:$M$145,3,FALSE),0),0)</f>
        <v>0</v>
      </c>
      <c r="W3980">
        <f>VLOOKUP(RIGHT($V$1,5),Key!$A$9:$B$14,2,FALSE)</f>
        <v>10.199999999999999</v>
      </c>
      <c r="X3980">
        <f t="shared" si="314"/>
        <v>0</v>
      </c>
      <c r="Y3980">
        <f>VLOOKUP(RIGHT($X$1,5),Key!$A$9:$B$14,2,FALSE)</f>
        <v>3.7</v>
      </c>
      <c r="Z3980">
        <f t="shared" si="312"/>
        <v>10.199999999999999</v>
      </c>
      <c r="AA3980">
        <f t="shared" si="313"/>
        <v>0</v>
      </c>
    </row>
    <row r="3981" spans="1:27" x14ac:dyDescent="0.3">
      <c r="A3981">
        <v>100067</v>
      </c>
      <c r="B3981">
        <v>230922</v>
      </c>
      <c r="C3981" s="3">
        <v>44130.67291666667</v>
      </c>
      <c r="D3981">
        <v>1</v>
      </c>
      <c r="E3981">
        <v>1</v>
      </c>
      <c r="F3981" t="s">
        <v>25</v>
      </c>
      <c r="G3981">
        <v>1</v>
      </c>
      <c r="H3981">
        <v>67.140630000000002</v>
      </c>
      <c r="I3981">
        <v>11.664059999999999</v>
      </c>
      <c r="J3981">
        <v>0.69921880000000003</v>
      </c>
      <c r="K3981">
        <v>58.023440000000001</v>
      </c>
      <c r="L3981" s="3">
        <v>44130.425000000003</v>
      </c>
      <c r="M3981">
        <v>17.18</v>
      </c>
      <c r="N3981" t="s">
        <v>28</v>
      </c>
      <c r="P3981">
        <f>(C3981-Key!$B$1)*24</f>
        <v>1.1000000000931323</v>
      </c>
      <c r="Q3981">
        <f>(Key!$B$2-'17.1'!C3981)*24</f>
        <v>1.8499999999185093</v>
      </c>
      <c r="R3981" s="3">
        <f>C3981-(M3981-Key!$B$5)/(24*Key!$B$6)</f>
        <v>44130.659101851852</v>
      </c>
      <c r="S3981">
        <f>M3981-Key!$B$5</f>
        <v>14.92</v>
      </c>
      <c r="T3981" s="2">
        <f t="shared" si="310"/>
        <v>44129.673611111109</v>
      </c>
      <c r="U3981" t="str">
        <f t="shared" si="311"/>
        <v>10-25-2020 16:10</v>
      </c>
      <c r="V3981">
        <f>IFERROR(IF(W3981=Z3981,VLOOKUP($U3981,[1]C8842!$G$2:$M$145,3,FALSE),0),0)</f>
        <v>0</v>
      </c>
      <c r="W3981">
        <f>VLOOKUP(RIGHT($V$1,5),Key!$A$9:$B$14,2,FALSE)</f>
        <v>10.199999999999999</v>
      </c>
      <c r="X3981">
        <f t="shared" si="314"/>
        <v>0</v>
      </c>
      <c r="Y3981">
        <f>VLOOKUP(RIGHT($X$1,5),Key!$A$9:$B$14,2,FALSE)</f>
        <v>3.7</v>
      </c>
      <c r="Z3981">
        <f t="shared" si="312"/>
        <v>10.199999999999999</v>
      </c>
      <c r="AA3981">
        <f t="shared" si="313"/>
        <v>0</v>
      </c>
    </row>
    <row r="3982" spans="1:27" x14ac:dyDescent="0.3">
      <c r="A3982">
        <v>100067</v>
      </c>
      <c r="B3982">
        <v>230922</v>
      </c>
      <c r="C3982" s="3">
        <v>44130.67291666667</v>
      </c>
      <c r="D3982">
        <v>3</v>
      </c>
      <c r="E3982">
        <v>2</v>
      </c>
      <c r="F3982" t="s">
        <v>26</v>
      </c>
      <c r="G3982">
        <v>2</v>
      </c>
      <c r="H3982">
        <v>64.902339999999995</v>
      </c>
      <c r="I3982">
        <v>21.246089999999999</v>
      </c>
      <c r="J3982">
        <v>1.113281</v>
      </c>
      <c r="K3982">
        <v>96.039060000000006</v>
      </c>
      <c r="L3982" s="3">
        <v>44130.425000000003</v>
      </c>
      <c r="M3982">
        <v>17.18</v>
      </c>
      <c r="N3982" t="s">
        <v>28</v>
      </c>
      <c r="P3982">
        <f>(C3982-Key!$B$1)*24</f>
        <v>1.1000000000931323</v>
      </c>
      <c r="Q3982">
        <f>(Key!$B$2-'17.1'!C3982)*24</f>
        <v>1.8499999999185093</v>
      </c>
      <c r="R3982" s="3">
        <f>C3982-(M3982-Key!$B$5)/(24*Key!$B$6)</f>
        <v>44130.659101851852</v>
      </c>
      <c r="S3982">
        <f>M3982-Key!$B$5</f>
        <v>14.92</v>
      </c>
      <c r="T3982" s="2">
        <f t="shared" si="310"/>
        <v>44129.673611111109</v>
      </c>
      <c r="U3982" t="str">
        <f t="shared" si="311"/>
        <v>10-25-2020 16:10</v>
      </c>
      <c r="V3982">
        <f>IFERROR(IF(W3982=Z3982,VLOOKUP($U3982,[1]C8842!$G$2:$M$145,3,FALSE),0),0)</f>
        <v>0</v>
      </c>
      <c r="W3982">
        <f>VLOOKUP(RIGHT($V$1,5),Key!$A$9:$B$14,2,FALSE)</f>
        <v>10.199999999999999</v>
      </c>
      <c r="X3982">
        <f t="shared" si="314"/>
        <v>0</v>
      </c>
      <c r="Y3982">
        <f>VLOOKUP(RIGHT($X$1,5),Key!$A$9:$B$14,2,FALSE)</f>
        <v>3.7</v>
      </c>
      <c r="Z3982">
        <f t="shared" si="312"/>
        <v>10.199999999999999</v>
      </c>
      <c r="AA3982">
        <f t="shared" si="313"/>
        <v>0</v>
      </c>
    </row>
    <row r="3983" spans="1:27" x14ac:dyDescent="0.3">
      <c r="A3983">
        <v>100067</v>
      </c>
      <c r="B3983">
        <v>230922</v>
      </c>
      <c r="C3983" s="3">
        <v>44130.67291666667</v>
      </c>
      <c r="D3983">
        <v>2</v>
      </c>
      <c r="E3983">
        <v>1</v>
      </c>
      <c r="F3983" t="s">
        <v>26</v>
      </c>
      <c r="G3983">
        <v>1</v>
      </c>
      <c r="H3983">
        <v>65.230469999999997</v>
      </c>
      <c r="I3983">
        <v>13.01953</v>
      </c>
      <c r="J3983">
        <v>0.7734375</v>
      </c>
      <c r="K3983">
        <v>81.035160000000005</v>
      </c>
      <c r="L3983" s="3">
        <v>44130.425000000003</v>
      </c>
      <c r="M3983">
        <v>17.18</v>
      </c>
      <c r="N3983" t="s">
        <v>28</v>
      </c>
      <c r="P3983">
        <f>(C3983-Key!$B$1)*24</f>
        <v>1.1000000000931323</v>
      </c>
      <c r="Q3983">
        <f>(Key!$B$2-'17.1'!C3983)*24</f>
        <v>1.8499999999185093</v>
      </c>
      <c r="R3983" s="3">
        <f>C3983-(M3983-Key!$B$5)/(24*Key!$B$6)</f>
        <v>44130.659101851852</v>
      </c>
      <c r="S3983">
        <f>M3983-Key!$B$5</f>
        <v>14.92</v>
      </c>
      <c r="T3983" s="2">
        <f t="shared" si="310"/>
        <v>44129.673611111109</v>
      </c>
      <c r="U3983" t="str">
        <f t="shared" si="311"/>
        <v>10-25-2020 16:10</v>
      </c>
      <c r="V3983">
        <f>IFERROR(IF(W3983=Z3983,VLOOKUP($U3983,[1]C8842!$G$2:$M$145,3,FALSE),0),0)</f>
        <v>0</v>
      </c>
      <c r="W3983">
        <f>VLOOKUP(RIGHT($V$1,5),Key!$A$9:$B$14,2,FALSE)</f>
        <v>10.199999999999999</v>
      </c>
      <c r="X3983">
        <f t="shared" si="314"/>
        <v>0</v>
      </c>
      <c r="Y3983">
        <f>VLOOKUP(RIGHT($X$1,5),Key!$A$9:$B$14,2,FALSE)</f>
        <v>3.7</v>
      </c>
      <c r="Z3983">
        <f t="shared" si="312"/>
        <v>10.199999999999999</v>
      </c>
      <c r="AA3983">
        <f t="shared" si="313"/>
        <v>0</v>
      </c>
    </row>
    <row r="3984" spans="1:27" x14ac:dyDescent="0.3">
      <c r="A3984">
        <v>100067</v>
      </c>
      <c r="B3984">
        <v>230922</v>
      </c>
      <c r="C3984" s="3">
        <v>44130.673611111109</v>
      </c>
      <c r="D3984">
        <v>3</v>
      </c>
      <c r="E3984">
        <v>2</v>
      </c>
      <c r="F3984" t="s">
        <v>26</v>
      </c>
      <c r="G3984">
        <v>3</v>
      </c>
      <c r="H3984">
        <v>67.578130000000002</v>
      </c>
      <c r="I3984">
        <v>32.855469999999997</v>
      </c>
      <c r="J3984">
        <v>1.527344</v>
      </c>
      <c r="K3984">
        <v>94.039060000000006</v>
      </c>
      <c r="L3984" s="3">
        <v>44130.425000000003</v>
      </c>
      <c r="M3984">
        <v>17.18</v>
      </c>
      <c r="N3984" t="s">
        <v>28</v>
      </c>
      <c r="P3984">
        <f>(C3984-Key!$B$1)*24</f>
        <v>1.1166666666395031</v>
      </c>
      <c r="Q3984">
        <f>(Key!$B$2-'17.1'!C3984)*24</f>
        <v>1.8333333333721384</v>
      </c>
      <c r="R3984" s="3">
        <f>C3984-(M3984-Key!$B$5)/(24*Key!$B$6)</f>
        <v>44130.659796296291</v>
      </c>
      <c r="S3984">
        <f>M3984-Key!$B$5</f>
        <v>14.92</v>
      </c>
      <c r="T3984" s="2">
        <f t="shared" si="310"/>
        <v>44129.673611111109</v>
      </c>
      <c r="U3984" t="str">
        <f t="shared" si="311"/>
        <v>10-25-2020 16:10</v>
      </c>
      <c r="V3984">
        <f>IFERROR(IF(W3984=Z3984,VLOOKUP($U3984,[1]C8842!$G$2:$M$145,3,FALSE),0),0)</f>
        <v>0</v>
      </c>
      <c r="W3984">
        <f>VLOOKUP(RIGHT($V$1,5),Key!$A$9:$B$14,2,FALSE)</f>
        <v>10.199999999999999</v>
      </c>
      <c r="X3984">
        <f t="shared" si="314"/>
        <v>0</v>
      </c>
      <c r="Y3984">
        <f>VLOOKUP(RIGHT($X$1,5),Key!$A$9:$B$14,2,FALSE)</f>
        <v>3.7</v>
      </c>
      <c r="Z3984">
        <f t="shared" si="312"/>
        <v>10.199999999999999</v>
      </c>
      <c r="AA3984">
        <f t="shared" si="313"/>
        <v>0</v>
      </c>
    </row>
    <row r="3985" spans="1:27" x14ac:dyDescent="0.3">
      <c r="A3985">
        <v>100067</v>
      </c>
      <c r="B3985">
        <v>230922</v>
      </c>
      <c r="C3985" s="3">
        <v>44130.673611111109</v>
      </c>
      <c r="D3985">
        <v>2</v>
      </c>
      <c r="E3985">
        <v>1</v>
      </c>
      <c r="F3985" t="s">
        <v>26</v>
      </c>
      <c r="G3985">
        <v>1</v>
      </c>
      <c r="H3985">
        <v>71.203130000000002</v>
      </c>
      <c r="I3985">
        <v>14.632809999999999</v>
      </c>
      <c r="J3985">
        <v>0.76953130000000003</v>
      </c>
      <c r="K3985">
        <v>82.035160000000005</v>
      </c>
      <c r="L3985" s="3">
        <v>44130.425000000003</v>
      </c>
      <c r="M3985">
        <v>17.18</v>
      </c>
      <c r="N3985" t="s">
        <v>28</v>
      </c>
      <c r="P3985">
        <f>(C3985-Key!$B$1)*24</f>
        <v>1.1166666666395031</v>
      </c>
      <c r="Q3985">
        <f>(Key!$B$2-'17.1'!C3985)*24</f>
        <v>1.8333333333721384</v>
      </c>
      <c r="R3985" s="3">
        <f>C3985-(M3985-Key!$B$5)/(24*Key!$B$6)</f>
        <v>44130.659796296291</v>
      </c>
      <c r="S3985">
        <f>M3985-Key!$B$5</f>
        <v>14.92</v>
      </c>
      <c r="T3985" s="2">
        <f t="shared" si="310"/>
        <v>44129.673611111109</v>
      </c>
      <c r="U3985" t="str">
        <f t="shared" si="311"/>
        <v>10-25-2020 16:10</v>
      </c>
      <c r="V3985">
        <f>IFERROR(IF(W3985=Z3985,VLOOKUP($U3985,[1]C8842!$G$2:$M$145,3,FALSE),0),0)</f>
        <v>0</v>
      </c>
      <c r="W3985">
        <f>VLOOKUP(RIGHT($V$1,5),Key!$A$9:$B$14,2,FALSE)</f>
        <v>10.199999999999999</v>
      </c>
      <c r="X3985">
        <f t="shared" si="314"/>
        <v>0</v>
      </c>
      <c r="Y3985">
        <f>VLOOKUP(RIGHT($X$1,5),Key!$A$9:$B$14,2,FALSE)</f>
        <v>3.7</v>
      </c>
      <c r="Z3985">
        <f t="shared" si="312"/>
        <v>10.199999999999999</v>
      </c>
      <c r="AA3985">
        <f t="shared" si="313"/>
        <v>0</v>
      </c>
    </row>
    <row r="3986" spans="1:27" x14ac:dyDescent="0.3">
      <c r="A3986">
        <v>100067</v>
      </c>
      <c r="B3986">
        <v>230922</v>
      </c>
      <c r="C3986" s="3">
        <v>44130.673611111109</v>
      </c>
      <c r="D3986">
        <v>3</v>
      </c>
      <c r="E3986">
        <v>2</v>
      </c>
      <c r="F3986" t="s">
        <v>26</v>
      </c>
      <c r="G3986">
        <v>4</v>
      </c>
      <c r="H3986">
        <v>60.996090000000002</v>
      </c>
      <c r="I3986">
        <v>71.050780000000003</v>
      </c>
      <c r="J3986">
        <v>3.3632810000000002</v>
      </c>
      <c r="K3986">
        <v>93.039060000000006</v>
      </c>
      <c r="L3986" s="3">
        <v>44130.425000000003</v>
      </c>
      <c r="M3986">
        <v>17.18</v>
      </c>
      <c r="N3986" t="s">
        <v>28</v>
      </c>
      <c r="P3986">
        <f>(C3986-Key!$B$1)*24</f>
        <v>1.1166666666395031</v>
      </c>
      <c r="Q3986">
        <f>(Key!$B$2-'17.1'!C3986)*24</f>
        <v>1.8333333333721384</v>
      </c>
      <c r="R3986" s="3">
        <f>C3986-(M3986-Key!$B$5)/(24*Key!$B$6)</f>
        <v>44130.659796296291</v>
      </c>
      <c r="S3986">
        <f>M3986-Key!$B$5</f>
        <v>14.92</v>
      </c>
      <c r="T3986" s="2">
        <f t="shared" si="310"/>
        <v>44129.673611111109</v>
      </c>
      <c r="U3986" t="str">
        <f t="shared" si="311"/>
        <v>10-25-2020 16:10</v>
      </c>
      <c r="V3986">
        <f>IFERROR(IF(W3986=Z3986,VLOOKUP($U3986,[1]C8842!$G$2:$M$145,3,FALSE),0),0)</f>
        <v>0</v>
      </c>
      <c r="W3986">
        <f>VLOOKUP(RIGHT($V$1,5),Key!$A$9:$B$14,2,FALSE)</f>
        <v>10.199999999999999</v>
      </c>
      <c r="X3986">
        <f t="shared" si="314"/>
        <v>0</v>
      </c>
      <c r="Y3986">
        <f>VLOOKUP(RIGHT($X$1,5),Key!$A$9:$B$14,2,FALSE)</f>
        <v>3.7</v>
      </c>
      <c r="Z3986">
        <f t="shared" si="312"/>
        <v>10.199999999999999</v>
      </c>
      <c r="AA3986">
        <f t="shared" si="313"/>
        <v>0</v>
      </c>
    </row>
    <row r="3987" spans="1:27" x14ac:dyDescent="0.3">
      <c r="A3987">
        <v>100067</v>
      </c>
      <c r="B3987">
        <v>230922</v>
      </c>
      <c r="C3987" s="3">
        <v>44130.673611111109</v>
      </c>
      <c r="D3987">
        <v>3</v>
      </c>
      <c r="E3987">
        <v>2</v>
      </c>
      <c r="F3987" t="s">
        <v>26</v>
      </c>
      <c r="G3987">
        <v>2</v>
      </c>
      <c r="H3987">
        <v>64.117189999999994</v>
      </c>
      <c r="I3987">
        <v>24.359380000000002</v>
      </c>
      <c r="J3987">
        <v>1.2578130000000001</v>
      </c>
      <c r="K3987">
        <v>93.039060000000006</v>
      </c>
      <c r="L3987" s="3">
        <v>44130.425000000003</v>
      </c>
      <c r="M3987">
        <v>17.18</v>
      </c>
      <c r="N3987" t="s">
        <v>28</v>
      </c>
      <c r="P3987">
        <f>(C3987-Key!$B$1)*24</f>
        <v>1.1166666666395031</v>
      </c>
      <c r="Q3987">
        <f>(Key!$B$2-'17.1'!C3987)*24</f>
        <v>1.8333333333721384</v>
      </c>
      <c r="R3987" s="3">
        <f>C3987-(M3987-Key!$B$5)/(24*Key!$B$6)</f>
        <v>44130.659796296291</v>
      </c>
      <c r="S3987">
        <f>M3987-Key!$B$5</f>
        <v>14.92</v>
      </c>
      <c r="T3987" s="2">
        <f t="shared" si="310"/>
        <v>44129.673611111109</v>
      </c>
      <c r="U3987" t="str">
        <f t="shared" si="311"/>
        <v>10-25-2020 16:10</v>
      </c>
      <c r="V3987">
        <f>IFERROR(IF(W3987=Z3987,VLOOKUP($U3987,[1]C8842!$G$2:$M$145,3,FALSE),0),0)</f>
        <v>0</v>
      </c>
      <c r="W3987">
        <f>VLOOKUP(RIGHT($V$1,5),Key!$A$9:$B$14,2,FALSE)</f>
        <v>10.199999999999999</v>
      </c>
      <c r="X3987">
        <f t="shared" si="314"/>
        <v>0</v>
      </c>
      <c r="Y3987">
        <f>VLOOKUP(RIGHT($X$1,5),Key!$A$9:$B$14,2,FALSE)</f>
        <v>3.7</v>
      </c>
      <c r="Z3987">
        <f t="shared" si="312"/>
        <v>10.199999999999999</v>
      </c>
      <c r="AA3987">
        <f t="shared" si="313"/>
        <v>0</v>
      </c>
    </row>
    <row r="3988" spans="1:27" x14ac:dyDescent="0.3">
      <c r="A3988">
        <v>100067</v>
      </c>
      <c r="B3988">
        <v>230922</v>
      </c>
      <c r="C3988" s="3">
        <v>44130.673611111109</v>
      </c>
      <c r="D3988">
        <v>3</v>
      </c>
      <c r="E3988">
        <v>2</v>
      </c>
      <c r="F3988" t="s">
        <v>26</v>
      </c>
      <c r="G3988">
        <v>2</v>
      </c>
      <c r="H3988">
        <v>74.785160000000005</v>
      </c>
      <c r="I3988">
        <v>21.80078</v>
      </c>
      <c r="J3988">
        <v>0.98828130000000003</v>
      </c>
      <c r="K3988">
        <v>94.039060000000006</v>
      </c>
      <c r="L3988" s="3">
        <v>44130.425000000003</v>
      </c>
      <c r="M3988">
        <v>17.18</v>
      </c>
      <c r="N3988" t="s">
        <v>28</v>
      </c>
      <c r="P3988">
        <f>(C3988-Key!$B$1)*24</f>
        <v>1.1166666666395031</v>
      </c>
      <c r="Q3988">
        <f>(Key!$B$2-'17.1'!C3988)*24</f>
        <v>1.8333333333721384</v>
      </c>
      <c r="R3988" s="3">
        <f>C3988-(M3988-Key!$B$5)/(24*Key!$B$6)</f>
        <v>44130.659796296291</v>
      </c>
      <c r="S3988">
        <f>M3988-Key!$B$5</f>
        <v>14.92</v>
      </c>
      <c r="T3988" s="2">
        <f t="shared" si="310"/>
        <v>44129.673611111109</v>
      </c>
      <c r="U3988" t="str">
        <f t="shared" si="311"/>
        <v>10-25-2020 16:10</v>
      </c>
      <c r="V3988">
        <f>IFERROR(IF(W3988=Z3988,VLOOKUP($U3988,[1]C8842!$G$2:$M$145,3,FALSE),0),0)</f>
        <v>0</v>
      </c>
      <c r="W3988">
        <f>VLOOKUP(RIGHT($V$1,5),Key!$A$9:$B$14,2,FALSE)</f>
        <v>10.199999999999999</v>
      </c>
      <c r="X3988">
        <f t="shared" si="314"/>
        <v>0</v>
      </c>
      <c r="Y3988">
        <f>VLOOKUP(RIGHT($X$1,5),Key!$A$9:$B$14,2,FALSE)</f>
        <v>3.7</v>
      </c>
      <c r="Z3988">
        <f t="shared" si="312"/>
        <v>10.199999999999999</v>
      </c>
      <c r="AA3988">
        <f t="shared" si="313"/>
        <v>0</v>
      </c>
    </row>
    <row r="3989" spans="1:27" x14ac:dyDescent="0.3">
      <c r="A3989">
        <v>100067</v>
      </c>
      <c r="B3989">
        <v>230922</v>
      </c>
      <c r="C3989" s="3">
        <v>44130.673611111109</v>
      </c>
      <c r="D3989">
        <v>2</v>
      </c>
      <c r="E3989">
        <v>1</v>
      </c>
      <c r="F3989" t="s">
        <v>26</v>
      </c>
      <c r="G3989">
        <v>1</v>
      </c>
      <c r="H3989">
        <v>74.503910000000005</v>
      </c>
      <c r="I3989">
        <v>18.984380000000002</v>
      </c>
      <c r="J3989">
        <v>0.890625</v>
      </c>
      <c r="K3989">
        <v>81.035160000000005</v>
      </c>
      <c r="L3989" s="3">
        <v>44130.425000000003</v>
      </c>
      <c r="M3989">
        <v>17.18</v>
      </c>
      <c r="N3989" t="s">
        <v>28</v>
      </c>
      <c r="P3989">
        <f>(C3989-Key!$B$1)*24</f>
        <v>1.1166666666395031</v>
      </c>
      <c r="Q3989">
        <f>(Key!$B$2-'17.1'!C3989)*24</f>
        <v>1.8333333333721384</v>
      </c>
      <c r="R3989" s="3">
        <f>C3989-(M3989-Key!$B$5)/(24*Key!$B$6)</f>
        <v>44130.659796296291</v>
      </c>
      <c r="S3989">
        <f>M3989-Key!$B$5</f>
        <v>14.92</v>
      </c>
      <c r="T3989" s="2">
        <f t="shared" si="310"/>
        <v>44129.673611111109</v>
      </c>
      <c r="U3989" t="str">
        <f t="shared" si="311"/>
        <v>10-25-2020 16:10</v>
      </c>
      <c r="V3989">
        <f>IFERROR(IF(W3989=Z3989,VLOOKUP($U3989,[1]C8842!$G$2:$M$145,3,FALSE),0),0)</f>
        <v>0</v>
      </c>
      <c r="W3989">
        <f>VLOOKUP(RIGHT($V$1,5),Key!$A$9:$B$14,2,FALSE)</f>
        <v>10.199999999999999</v>
      </c>
      <c r="X3989">
        <f t="shared" si="314"/>
        <v>0</v>
      </c>
      <c r="Y3989">
        <f>VLOOKUP(RIGHT($X$1,5),Key!$A$9:$B$14,2,FALSE)</f>
        <v>3.7</v>
      </c>
      <c r="Z3989">
        <f t="shared" si="312"/>
        <v>10.199999999999999</v>
      </c>
      <c r="AA3989">
        <f t="shared" si="313"/>
        <v>0</v>
      </c>
    </row>
    <row r="3990" spans="1:27" x14ac:dyDescent="0.3">
      <c r="A3990">
        <v>100067</v>
      </c>
      <c r="B3990">
        <v>230922</v>
      </c>
      <c r="C3990" s="3">
        <v>44130.673611111109</v>
      </c>
      <c r="D3990">
        <v>2</v>
      </c>
      <c r="E3990">
        <v>1</v>
      </c>
      <c r="F3990" t="s">
        <v>26</v>
      </c>
      <c r="G3990">
        <v>1</v>
      </c>
      <c r="H3990">
        <v>70.984380000000002</v>
      </c>
      <c r="I3990">
        <v>19.65625</v>
      </c>
      <c r="J3990">
        <v>0.9609375</v>
      </c>
      <c r="K3990">
        <v>80.03125</v>
      </c>
      <c r="L3990" s="3">
        <v>44130.425000000003</v>
      </c>
      <c r="M3990">
        <v>17.18</v>
      </c>
      <c r="N3990" t="s">
        <v>28</v>
      </c>
      <c r="P3990">
        <f>(C3990-Key!$B$1)*24</f>
        <v>1.1166666666395031</v>
      </c>
      <c r="Q3990">
        <f>(Key!$B$2-'17.1'!C3990)*24</f>
        <v>1.8333333333721384</v>
      </c>
      <c r="R3990" s="3">
        <f>C3990-(M3990-Key!$B$5)/(24*Key!$B$6)</f>
        <v>44130.659796296291</v>
      </c>
      <c r="S3990">
        <f>M3990-Key!$B$5</f>
        <v>14.92</v>
      </c>
      <c r="T3990" s="2">
        <f t="shared" si="310"/>
        <v>44129.673611111109</v>
      </c>
      <c r="U3990" t="str">
        <f t="shared" si="311"/>
        <v>10-25-2020 16:10</v>
      </c>
      <c r="V3990">
        <f>IFERROR(IF(W3990=Z3990,VLOOKUP($U3990,[1]C8842!$G$2:$M$145,3,FALSE),0),0)</f>
        <v>0</v>
      </c>
      <c r="W3990">
        <f>VLOOKUP(RIGHT($V$1,5),Key!$A$9:$B$14,2,FALSE)</f>
        <v>10.199999999999999</v>
      </c>
      <c r="X3990">
        <f t="shared" si="314"/>
        <v>0</v>
      </c>
      <c r="Y3990">
        <f>VLOOKUP(RIGHT($X$1,5),Key!$A$9:$B$14,2,FALSE)</f>
        <v>3.7</v>
      </c>
      <c r="Z3990">
        <f t="shared" si="312"/>
        <v>10.199999999999999</v>
      </c>
      <c r="AA3990">
        <f t="shared" si="313"/>
        <v>0</v>
      </c>
    </row>
    <row r="3991" spans="1:27" x14ac:dyDescent="0.3">
      <c r="A3991">
        <v>100067</v>
      </c>
      <c r="B3991">
        <v>230922</v>
      </c>
      <c r="C3991" s="3">
        <v>44130.673611111109</v>
      </c>
      <c r="D3991">
        <v>3</v>
      </c>
      <c r="E3991">
        <v>2</v>
      </c>
      <c r="F3991" t="s">
        <v>26</v>
      </c>
      <c r="G3991">
        <v>0</v>
      </c>
      <c r="H3991">
        <v>68.371089999999995</v>
      </c>
      <c r="I3991">
        <v>7.4101559999999997</v>
      </c>
      <c r="J3991">
        <v>0.51953130000000003</v>
      </c>
      <c r="K3991">
        <v>94.039060000000006</v>
      </c>
      <c r="L3991" s="3">
        <v>44130.425000000003</v>
      </c>
      <c r="M3991">
        <v>17.18</v>
      </c>
      <c r="N3991" t="s">
        <v>28</v>
      </c>
      <c r="P3991">
        <f>(C3991-Key!$B$1)*24</f>
        <v>1.1166666666395031</v>
      </c>
      <c r="Q3991">
        <f>(Key!$B$2-'17.1'!C3991)*24</f>
        <v>1.8333333333721384</v>
      </c>
      <c r="R3991" s="3">
        <f>C3991-(M3991-Key!$B$5)/(24*Key!$B$6)</f>
        <v>44130.659796296291</v>
      </c>
      <c r="S3991">
        <f>M3991-Key!$B$5</f>
        <v>14.92</v>
      </c>
      <c r="T3991" s="2">
        <f t="shared" si="310"/>
        <v>44129.673611111109</v>
      </c>
      <c r="U3991" t="str">
        <f t="shared" si="311"/>
        <v>10-25-2020 16:10</v>
      </c>
      <c r="V3991">
        <f>IFERROR(IF(W3991=Z3991,VLOOKUP($U3991,[1]C8842!$G$2:$M$145,3,FALSE),0),0)</f>
        <v>0</v>
      </c>
      <c r="W3991">
        <f>VLOOKUP(RIGHT($V$1,5),Key!$A$9:$B$14,2,FALSE)</f>
        <v>10.199999999999999</v>
      </c>
      <c r="X3991">
        <f t="shared" si="314"/>
        <v>0</v>
      </c>
      <c r="Y3991">
        <f>VLOOKUP(RIGHT($X$1,5),Key!$A$9:$B$14,2,FALSE)</f>
        <v>3.7</v>
      </c>
      <c r="Z3991">
        <f t="shared" si="312"/>
        <v>10.199999999999999</v>
      </c>
      <c r="AA3991">
        <f t="shared" si="313"/>
        <v>0</v>
      </c>
    </row>
    <row r="3992" spans="1:27" x14ac:dyDescent="0.3">
      <c r="A3992">
        <v>100067</v>
      </c>
      <c r="B3992">
        <v>230922</v>
      </c>
      <c r="C3992" s="3">
        <v>44130.673611111109</v>
      </c>
      <c r="D3992">
        <v>3</v>
      </c>
      <c r="E3992">
        <v>2</v>
      </c>
      <c r="F3992" t="s">
        <v>26</v>
      </c>
      <c r="G3992">
        <v>2</v>
      </c>
      <c r="H3992">
        <v>72.003910000000005</v>
      </c>
      <c r="I3992">
        <v>23.816410000000001</v>
      </c>
      <c r="J3992">
        <v>1.1015630000000001</v>
      </c>
      <c r="K3992">
        <v>94.039060000000006</v>
      </c>
      <c r="L3992" s="3">
        <v>44130.425000000003</v>
      </c>
      <c r="M3992">
        <v>17.18</v>
      </c>
      <c r="N3992" t="s">
        <v>28</v>
      </c>
      <c r="P3992">
        <f>(C3992-Key!$B$1)*24</f>
        <v>1.1166666666395031</v>
      </c>
      <c r="Q3992">
        <f>(Key!$B$2-'17.1'!C3992)*24</f>
        <v>1.8333333333721384</v>
      </c>
      <c r="R3992" s="3">
        <f>C3992-(M3992-Key!$B$5)/(24*Key!$B$6)</f>
        <v>44130.659796296291</v>
      </c>
      <c r="S3992">
        <f>M3992-Key!$B$5</f>
        <v>14.92</v>
      </c>
      <c r="T3992" s="2">
        <f t="shared" si="310"/>
        <v>44129.673611111109</v>
      </c>
      <c r="U3992" t="str">
        <f t="shared" si="311"/>
        <v>10-25-2020 16:10</v>
      </c>
      <c r="V3992">
        <f>IFERROR(IF(W3992=Z3992,VLOOKUP($U3992,[1]C8842!$G$2:$M$145,3,FALSE),0),0)</f>
        <v>0</v>
      </c>
      <c r="W3992">
        <f>VLOOKUP(RIGHT($V$1,5),Key!$A$9:$B$14,2,FALSE)</f>
        <v>10.199999999999999</v>
      </c>
      <c r="X3992">
        <f t="shared" si="314"/>
        <v>0</v>
      </c>
      <c r="Y3992">
        <f>VLOOKUP(RIGHT($X$1,5),Key!$A$9:$B$14,2,FALSE)</f>
        <v>3.7</v>
      </c>
      <c r="Z3992">
        <f t="shared" si="312"/>
        <v>10.199999999999999</v>
      </c>
      <c r="AA3992">
        <f t="shared" si="313"/>
        <v>0</v>
      </c>
    </row>
    <row r="3993" spans="1:27" x14ac:dyDescent="0.3">
      <c r="A3993">
        <v>100067</v>
      </c>
      <c r="B3993">
        <v>230922</v>
      </c>
      <c r="C3993" s="3">
        <v>44130.673611111109</v>
      </c>
      <c r="D3993">
        <v>2</v>
      </c>
      <c r="E3993">
        <v>1</v>
      </c>
      <c r="F3993" t="s">
        <v>26</v>
      </c>
      <c r="G3993">
        <v>1</v>
      </c>
      <c r="H3993">
        <v>65.90625</v>
      </c>
      <c r="I3993">
        <v>16.98828</v>
      </c>
      <c r="J3993">
        <v>0.92578130000000003</v>
      </c>
      <c r="K3993">
        <v>82.035160000000005</v>
      </c>
      <c r="L3993" s="3">
        <v>44130.425000000003</v>
      </c>
      <c r="M3993">
        <v>17.18</v>
      </c>
      <c r="N3993" t="s">
        <v>28</v>
      </c>
      <c r="P3993">
        <f>(C3993-Key!$B$1)*24</f>
        <v>1.1166666666395031</v>
      </c>
      <c r="Q3993">
        <f>(Key!$B$2-'17.1'!C3993)*24</f>
        <v>1.8333333333721384</v>
      </c>
      <c r="R3993" s="3">
        <f>C3993-(M3993-Key!$B$5)/(24*Key!$B$6)</f>
        <v>44130.659796296291</v>
      </c>
      <c r="S3993">
        <f>M3993-Key!$B$5</f>
        <v>14.92</v>
      </c>
      <c r="T3993" s="2">
        <f t="shared" si="310"/>
        <v>44129.673611111109</v>
      </c>
      <c r="U3993" t="str">
        <f t="shared" si="311"/>
        <v>10-25-2020 16:10</v>
      </c>
      <c r="V3993">
        <f>IFERROR(IF(W3993=Z3993,VLOOKUP($U3993,[1]C8842!$G$2:$M$145,3,FALSE),0),0)</f>
        <v>0</v>
      </c>
      <c r="W3993">
        <f>VLOOKUP(RIGHT($V$1,5),Key!$A$9:$B$14,2,FALSE)</f>
        <v>10.199999999999999</v>
      </c>
      <c r="X3993">
        <f t="shared" si="314"/>
        <v>0</v>
      </c>
      <c r="Y3993">
        <f>VLOOKUP(RIGHT($X$1,5),Key!$A$9:$B$14,2,FALSE)</f>
        <v>3.7</v>
      </c>
      <c r="Z3993">
        <f t="shared" si="312"/>
        <v>10.199999999999999</v>
      </c>
      <c r="AA3993">
        <f t="shared" si="313"/>
        <v>0</v>
      </c>
    </row>
    <row r="3994" spans="1:27" x14ac:dyDescent="0.3">
      <c r="A3994">
        <v>100067</v>
      </c>
      <c r="B3994">
        <v>230922</v>
      </c>
      <c r="C3994" s="3">
        <v>44130.673611111109</v>
      </c>
      <c r="D3994">
        <v>1</v>
      </c>
      <c r="E3994">
        <v>1</v>
      </c>
      <c r="F3994" t="s">
        <v>25</v>
      </c>
      <c r="G3994">
        <v>1</v>
      </c>
      <c r="H3994">
        <v>62.644530000000003</v>
      </c>
      <c r="I3994">
        <v>16.695309999999999</v>
      </c>
      <c r="J3994">
        <v>0.9609375</v>
      </c>
      <c r="K3994">
        <v>58.023440000000001</v>
      </c>
      <c r="L3994" s="3">
        <v>44130.425000000003</v>
      </c>
      <c r="M3994">
        <v>17.18</v>
      </c>
      <c r="N3994" t="s">
        <v>28</v>
      </c>
      <c r="P3994">
        <f>(C3994-Key!$B$1)*24</f>
        <v>1.1166666666395031</v>
      </c>
      <c r="Q3994">
        <f>(Key!$B$2-'17.1'!C3994)*24</f>
        <v>1.8333333333721384</v>
      </c>
      <c r="R3994" s="3">
        <f>C3994-(M3994-Key!$B$5)/(24*Key!$B$6)</f>
        <v>44130.659796296291</v>
      </c>
      <c r="S3994">
        <f>M3994-Key!$B$5</f>
        <v>14.92</v>
      </c>
      <c r="T3994" s="2">
        <f t="shared" si="310"/>
        <v>44129.673611111109</v>
      </c>
      <c r="U3994" t="str">
        <f t="shared" si="311"/>
        <v>10-25-2020 16:10</v>
      </c>
      <c r="V3994">
        <f>IFERROR(IF(W3994=Z3994,VLOOKUP($U3994,[1]C8842!$G$2:$M$145,3,FALSE),0),0)</f>
        <v>0</v>
      </c>
      <c r="W3994">
        <f>VLOOKUP(RIGHT($V$1,5),Key!$A$9:$B$14,2,FALSE)</f>
        <v>10.199999999999999</v>
      </c>
      <c r="X3994">
        <f t="shared" si="314"/>
        <v>0</v>
      </c>
      <c r="Y3994">
        <f>VLOOKUP(RIGHT($X$1,5),Key!$A$9:$B$14,2,FALSE)</f>
        <v>3.7</v>
      </c>
      <c r="Z3994">
        <f t="shared" si="312"/>
        <v>10.199999999999999</v>
      </c>
      <c r="AA3994">
        <f t="shared" si="313"/>
        <v>0</v>
      </c>
    </row>
    <row r="3995" spans="1:27" x14ac:dyDescent="0.3">
      <c r="A3995">
        <v>100067</v>
      </c>
      <c r="B3995">
        <v>230922</v>
      </c>
      <c r="C3995" s="3">
        <v>44130.673611111109</v>
      </c>
      <c r="D3995">
        <v>3</v>
      </c>
      <c r="E3995">
        <v>2</v>
      </c>
      <c r="F3995" t="s">
        <v>26</v>
      </c>
      <c r="G3995">
        <v>1</v>
      </c>
      <c r="H3995">
        <v>62.234380000000002</v>
      </c>
      <c r="I3995">
        <v>16.890630000000002</v>
      </c>
      <c r="J3995">
        <v>0.9765625</v>
      </c>
      <c r="K3995">
        <v>92.039060000000006</v>
      </c>
      <c r="L3995" s="3">
        <v>44130.425000000003</v>
      </c>
      <c r="M3995">
        <v>17.18</v>
      </c>
      <c r="N3995" t="s">
        <v>28</v>
      </c>
      <c r="P3995">
        <f>(C3995-Key!$B$1)*24</f>
        <v>1.1166666666395031</v>
      </c>
      <c r="Q3995">
        <f>(Key!$B$2-'17.1'!C3995)*24</f>
        <v>1.8333333333721384</v>
      </c>
      <c r="R3995" s="3">
        <f>C3995-(M3995-Key!$B$5)/(24*Key!$B$6)</f>
        <v>44130.659796296291</v>
      </c>
      <c r="S3995">
        <f>M3995-Key!$B$5</f>
        <v>14.92</v>
      </c>
      <c r="T3995" s="2">
        <f t="shared" si="310"/>
        <v>44129.673611111109</v>
      </c>
      <c r="U3995" t="str">
        <f t="shared" si="311"/>
        <v>10-25-2020 16:10</v>
      </c>
      <c r="V3995">
        <f>IFERROR(IF(W3995=Z3995,VLOOKUP($U3995,[1]C8842!$G$2:$M$145,3,FALSE),0),0)</f>
        <v>0</v>
      </c>
      <c r="W3995">
        <f>VLOOKUP(RIGHT($V$1,5),Key!$A$9:$B$14,2,FALSE)</f>
        <v>10.199999999999999</v>
      </c>
      <c r="X3995">
        <f t="shared" si="314"/>
        <v>0</v>
      </c>
      <c r="Y3995">
        <f>VLOOKUP(RIGHT($X$1,5),Key!$A$9:$B$14,2,FALSE)</f>
        <v>3.7</v>
      </c>
      <c r="Z3995">
        <f t="shared" si="312"/>
        <v>10.199999999999999</v>
      </c>
      <c r="AA3995">
        <f t="shared" si="313"/>
        <v>0</v>
      </c>
    </row>
    <row r="3996" spans="1:27" x14ac:dyDescent="0.3">
      <c r="A3996">
        <v>100067</v>
      </c>
      <c r="B3996">
        <v>230922</v>
      </c>
      <c r="C3996" s="3">
        <v>44130.673611111109</v>
      </c>
      <c r="D3996">
        <v>0</v>
      </c>
      <c r="E3996">
        <v>2</v>
      </c>
      <c r="F3996" t="s">
        <v>25</v>
      </c>
      <c r="G3996">
        <v>4</v>
      </c>
      <c r="H3996">
        <v>56.539059999999999</v>
      </c>
      <c r="I3996">
        <v>75.292969999999997</v>
      </c>
      <c r="J3996">
        <v>3.828125</v>
      </c>
      <c r="K3996">
        <v>46.019530000000003</v>
      </c>
      <c r="L3996" s="3">
        <v>44130.425000000003</v>
      </c>
      <c r="M3996">
        <v>17.18</v>
      </c>
      <c r="N3996" t="s">
        <v>28</v>
      </c>
      <c r="P3996">
        <f>(C3996-Key!$B$1)*24</f>
        <v>1.1166666666395031</v>
      </c>
      <c r="Q3996">
        <f>(Key!$B$2-'17.1'!C3996)*24</f>
        <v>1.8333333333721384</v>
      </c>
      <c r="R3996" s="3">
        <f>C3996-(M3996-Key!$B$5)/(24*Key!$B$6)</f>
        <v>44130.659796296291</v>
      </c>
      <c r="S3996">
        <f>M3996-Key!$B$5</f>
        <v>14.92</v>
      </c>
      <c r="T3996" s="2">
        <f t="shared" si="310"/>
        <v>44129.673611111109</v>
      </c>
      <c r="U3996" t="str">
        <f t="shared" si="311"/>
        <v>10-25-2020 16:10</v>
      </c>
      <c r="V3996">
        <f>IFERROR(IF(W3996=Z3996,VLOOKUP($U3996,[1]C8842!$G$2:$M$145,3,FALSE),0),0)</f>
        <v>0</v>
      </c>
      <c r="W3996">
        <f>VLOOKUP(RIGHT($V$1,5),Key!$A$9:$B$14,2,FALSE)</f>
        <v>10.199999999999999</v>
      </c>
      <c r="X3996">
        <f t="shared" si="314"/>
        <v>0</v>
      </c>
      <c r="Y3996">
        <f>VLOOKUP(RIGHT($X$1,5),Key!$A$9:$B$14,2,FALSE)</f>
        <v>3.7</v>
      </c>
      <c r="Z3996">
        <f t="shared" si="312"/>
        <v>10.199999999999999</v>
      </c>
      <c r="AA3996">
        <f t="shared" si="313"/>
        <v>0</v>
      </c>
    </row>
    <row r="3997" spans="1:27" x14ac:dyDescent="0.3">
      <c r="A3997">
        <v>100067</v>
      </c>
      <c r="B3997">
        <v>230922</v>
      </c>
      <c r="C3997" s="3">
        <v>44130.673611111109</v>
      </c>
      <c r="D3997">
        <v>1</v>
      </c>
      <c r="E3997">
        <v>1</v>
      </c>
      <c r="F3997" t="s">
        <v>25</v>
      </c>
      <c r="G3997">
        <v>1</v>
      </c>
      <c r="H3997">
        <v>67.894530000000003</v>
      </c>
      <c r="I3997">
        <v>13.71875</v>
      </c>
      <c r="J3997">
        <v>0.76953130000000003</v>
      </c>
      <c r="K3997">
        <v>60.023440000000001</v>
      </c>
      <c r="L3997" s="3">
        <v>44130.425000000003</v>
      </c>
      <c r="M3997">
        <v>17.18</v>
      </c>
      <c r="N3997" t="s">
        <v>28</v>
      </c>
      <c r="P3997">
        <f>(C3997-Key!$B$1)*24</f>
        <v>1.1166666666395031</v>
      </c>
      <c r="Q3997">
        <f>(Key!$B$2-'17.1'!C3997)*24</f>
        <v>1.8333333333721384</v>
      </c>
      <c r="R3997" s="3">
        <f>C3997-(M3997-Key!$B$5)/(24*Key!$B$6)</f>
        <v>44130.659796296291</v>
      </c>
      <c r="S3997">
        <f>M3997-Key!$B$5</f>
        <v>14.92</v>
      </c>
      <c r="T3997" s="2">
        <f t="shared" si="310"/>
        <v>44129.673611111109</v>
      </c>
      <c r="U3997" t="str">
        <f t="shared" si="311"/>
        <v>10-25-2020 16:10</v>
      </c>
      <c r="V3997">
        <f>IFERROR(IF(W3997=Z3997,VLOOKUP($U3997,[1]C8842!$G$2:$M$145,3,FALSE),0),0)</f>
        <v>0</v>
      </c>
      <c r="W3997">
        <f>VLOOKUP(RIGHT($V$1,5),Key!$A$9:$B$14,2,FALSE)</f>
        <v>10.199999999999999</v>
      </c>
      <c r="X3997">
        <f t="shared" si="314"/>
        <v>0</v>
      </c>
      <c r="Y3997">
        <f>VLOOKUP(RIGHT($X$1,5),Key!$A$9:$B$14,2,FALSE)</f>
        <v>3.7</v>
      </c>
      <c r="Z3997">
        <f t="shared" si="312"/>
        <v>10.199999999999999</v>
      </c>
      <c r="AA3997">
        <f t="shared" si="313"/>
        <v>0</v>
      </c>
    </row>
    <row r="3998" spans="1:27" x14ac:dyDescent="0.3">
      <c r="A3998">
        <v>100067</v>
      </c>
      <c r="B3998">
        <v>230922</v>
      </c>
      <c r="C3998" s="3">
        <v>44130.673611111109</v>
      </c>
      <c r="D3998">
        <v>3</v>
      </c>
      <c r="E3998">
        <v>2</v>
      </c>
      <c r="F3998" t="s">
        <v>26</v>
      </c>
      <c r="G3998">
        <v>5</v>
      </c>
      <c r="H3998">
        <v>57.496090000000002</v>
      </c>
      <c r="I3998">
        <v>93.253910000000005</v>
      </c>
      <c r="J3998">
        <v>4.59375</v>
      </c>
      <c r="K3998">
        <v>94.039060000000006</v>
      </c>
      <c r="L3998" s="3">
        <v>44130.425000000003</v>
      </c>
      <c r="M3998">
        <v>17.18</v>
      </c>
      <c r="N3998" t="s">
        <v>28</v>
      </c>
      <c r="P3998">
        <f>(C3998-Key!$B$1)*24</f>
        <v>1.1166666666395031</v>
      </c>
      <c r="Q3998">
        <f>(Key!$B$2-'17.1'!C3998)*24</f>
        <v>1.8333333333721384</v>
      </c>
      <c r="R3998" s="3">
        <f>C3998-(M3998-Key!$B$5)/(24*Key!$B$6)</f>
        <v>44130.659796296291</v>
      </c>
      <c r="S3998">
        <f>M3998-Key!$B$5</f>
        <v>14.92</v>
      </c>
      <c r="T3998" s="2">
        <f t="shared" si="310"/>
        <v>44129.673611111109</v>
      </c>
      <c r="U3998" t="str">
        <f t="shared" si="311"/>
        <v>10-25-2020 16:10</v>
      </c>
      <c r="V3998">
        <f>IFERROR(IF(W3998=Z3998,VLOOKUP($U3998,[1]C8842!$G$2:$M$145,3,FALSE),0),0)</f>
        <v>0</v>
      </c>
      <c r="W3998">
        <f>VLOOKUP(RIGHT($V$1,5),Key!$A$9:$B$14,2,FALSE)</f>
        <v>10.199999999999999</v>
      </c>
      <c r="X3998">
        <f t="shared" si="314"/>
        <v>0</v>
      </c>
      <c r="Y3998">
        <f>VLOOKUP(RIGHT($X$1,5),Key!$A$9:$B$14,2,FALSE)</f>
        <v>3.7</v>
      </c>
      <c r="Z3998">
        <f t="shared" si="312"/>
        <v>10.199999999999999</v>
      </c>
      <c r="AA3998">
        <f t="shared" si="313"/>
        <v>0</v>
      </c>
    </row>
    <row r="3999" spans="1:27" x14ac:dyDescent="0.3">
      <c r="A3999">
        <v>100067</v>
      </c>
      <c r="B3999">
        <v>230922</v>
      </c>
      <c r="C3999" s="3">
        <v>44130.673611111109</v>
      </c>
      <c r="D3999">
        <v>3</v>
      </c>
      <c r="E3999">
        <v>2</v>
      </c>
      <c r="F3999" t="s">
        <v>26</v>
      </c>
      <c r="G3999">
        <v>4</v>
      </c>
      <c r="H3999">
        <v>63.132809999999999</v>
      </c>
      <c r="I3999">
        <v>73.84375</v>
      </c>
      <c r="J3999">
        <v>3.3671880000000001</v>
      </c>
      <c r="K3999">
        <v>94.039060000000006</v>
      </c>
      <c r="L3999" s="3">
        <v>44130.425000000003</v>
      </c>
      <c r="M3999">
        <v>17.18</v>
      </c>
      <c r="N3999" t="s">
        <v>28</v>
      </c>
      <c r="P3999">
        <f>(C3999-Key!$B$1)*24</f>
        <v>1.1166666666395031</v>
      </c>
      <c r="Q3999">
        <f>(Key!$B$2-'17.1'!C3999)*24</f>
        <v>1.8333333333721384</v>
      </c>
      <c r="R3999" s="3">
        <f>C3999-(M3999-Key!$B$5)/(24*Key!$B$6)</f>
        <v>44130.659796296291</v>
      </c>
      <c r="S3999">
        <f>M3999-Key!$B$5</f>
        <v>14.92</v>
      </c>
      <c r="T3999" s="2">
        <f t="shared" si="310"/>
        <v>44129.673611111109</v>
      </c>
      <c r="U3999" t="str">
        <f t="shared" si="311"/>
        <v>10-25-2020 16:10</v>
      </c>
      <c r="V3999">
        <f>IFERROR(IF(W3999=Z3999,VLOOKUP($U3999,[1]C8842!$G$2:$M$145,3,FALSE),0),0)</f>
        <v>0</v>
      </c>
      <c r="W3999">
        <f>VLOOKUP(RIGHT($V$1,5),Key!$A$9:$B$14,2,FALSE)</f>
        <v>10.199999999999999</v>
      </c>
      <c r="X3999">
        <f t="shared" si="314"/>
        <v>0</v>
      </c>
      <c r="Y3999">
        <f>VLOOKUP(RIGHT($X$1,5),Key!$A$9:$B$14,2,FALSE)</f>
        <v>3.7</v>
      </c>
      <c r="Z3999">
        <f t="shared" si="312"/>
        <v>10.199999999999999</v>
      </c>
      <c r="AA3999">
        <f t="shared" si="313"/>
        <v>0</v>
      </c>
    </row>
    <row r="4000" spans="1:27" x14ac:dyDescent="0.3">
      <c r="A4000">
        <v>100067</v>
      </c>
      <c r="B4000">
        <v>230922</v>
      </c>
      <c r="C4000" s="3">
        <v>44130.673611111109</v>
      </c>
      <c r="D4000">
        <v>3</v>
      </c>
      <c r="E4000">
        <v>2</v>
      </c>
      <c r="F4000" t="s">
        <v>26</v>
      </c>
      <c r="G4000">
        <v>1</v>
      </c>
      <c r="H4000">
        <v>64.855469999999997</v>
      </c>
      <c r="I4000">
        <v>17.484380000000002</v>
      </c>
      <c r="J4000">
        <v>0.9609375</v>
      </c>
      <c r="K4000">
        <v>94.039060000000006</v>
      </c>
      <c r="L4000" s="3">
        <v>44130.425000000003</v>
      </c>
      <c r="M4000">
        <v>17.18</v>
      </c>
      <c r="N4000" t="s">
        <v>28</v>
      </c>
      <c r="P4000">
        <f>(C4000-Key!$B$1)*24</f>
        <v>1.1166666666395031</v>
      </c>
      <c r="Q4000">
        <f>(Key!$B$2-'17.1'!C4000)*24</f>
        <v>1.8333333333721384</v>
      </c>
      <c r="R4000" s="3">
        <f>C4000-(M4000-Key!$B$5)/(24*Key!$B$6)</f>
        <v>44130.659796296291</v>
      </c>
      <c r="S4000">
        <f>M4000-Key!$B$5</f>
        <v>14.92</v>
      </c>
      <c r="T4000" s="2">
        <f t="shared" si="310"/>
        <v>44129.673611111109</v>
      </c>
      <c r="U4000" t="str">
        <f t="shared" si="311"/>
        <v>10-25-2020 16:10</v>
      </c>
      <c r="V4000">
        <f>IFERROR(IF(W4000=Z4000,VLOOKUP($U4000,[1]C8842!$G$2:$M$145,3,FALSE),0),0)</f>
        <v>0</v>
      </c>
      <c r="W4000">
        <f>VLOOKUP(RIGHT($V$1,5),Key!$A$9:$B$14,2,FALSE)</f>
        <v>10.199999999999999</v>
      </c>
      <c r="X4000">
        <f t="shared" si="314"/>
        <v>0</v>
      </c>
      <c r="Y4000">
        <f>VLOOKUP(RIGHT($X$1,5),Key!$A$9:$B$14,2,FALSE)</f>
        <v>3.7</v>
      </c>
      <c r="Z4000">
        <f t="shared" si="312"/>
        <v>10.199999999999999</v>
      </c>
      <c r="AA4000">
        <f t="shared" si="313"/>
        <v>0</v>
      </c>
    </row>
    <row r="4001" spans="1:27" x14ac:dyDescent="0.3">
      <c r="A4001">
        <v>100067</v>
      </c>
      <c r="B4001">
        <v>230922</v>
      </c>
      <c r="C4001" s="3">
        <v>44130.674305555556</v>
      </c>
      <c r="D4001">
        <v>3</v>
      </c>
      <c r="E4001">
        <v>2</v>
      </c>
      <c r="F4001" t="s">
        <v>26</v>
      </c>
      <c r="G4001">
        <v>1</v>
      </c>
      <c r="H4001">
        <v>66.234380000000002</v>
      </c>
      <c r="I4001">
        <v>17.15625</v>
      </c>
      <c r="J4001">
        <v>0.9296875</v>
      </c>
      <c r="K4001">
        <v>93.039060000000006</v>
      </c>
      <c r="L4001" s="3">
        <v>44130.425000000003</v>
      </c>
      <c r="M4001">
        <v>17.18</v>
      </c>
      <c r="N4001" t="s">
        <v>28</v>
      </c>
      <c r="P4001">
        <f>(C4001-Key!$B$1)*24</f>
        <v>1.1333333333604969</v>
      </c>
      <c r="Q4001">
        <f>(Key!$B$2-'17.1'!C4001)*24</f>
        <v>1.8166666666511446</v>
      </c>
      <c r="R4001" s="3">
        <f>C4001-(M4001-Key!$B$5)/(24*Key!$B$6)</f>
        <v>44130.660490740738</v>
      </c>
      <c r="S4001">
        <f>M4001-Key!$B$5</f>
        <v>14.92</v>
      </c>
      <c r="T4001" s="2">
        <f t="shared" si="310"/>
        <v>44129.673611111109</v>
      </c>
      <c r="U4001" t="str">
        <f t="shared" si="311"/>
        <v>10-25-2020 16:10</v>
      </c>
      <c r="V4001">
        <f>IFERROR(IF(W4001=Z4001,VLOOKUP($U4001,[1]C8842!$G$2:$M$145,3,FALSE),0),0)</f>
        <v>0</v>
      </c>
      <c r="W4001">
        <f>VLOOKUP(RIGHT($V$1,5),Key!$A$9:$B$14,2,FALSE)</f>
        <v>10.199999999999999</v>
      </c>
      <c r="X4001">
        <f t="shared" si="314"/>
        <v>0</v>
      </c>
      <c r="Y4001">
        <f>VLOOKUP(RIGHT($X$1,5),Key!$A$9:$B$14,2,FALSE)</f>
        <v>3.7</v>
      </c>
      <c r="Z4001">
        <f t="shared" si="312"/>
        <v>10.199999999999999</v>
      </c>
      <c r="AA4001">
        <f t="shared" si="313"/>
        <v>0</v>
      </c>
    </row>
    <row r="4002" spans="1:27" x14ac:dyDescent="0.3">
      <c r="A4002">
        <v>100067</v>
      </c>
      <c r="B4002">
        <v>230922</v>
      </c>
      <c r="C4002" s="3">
        <v>44130.674305555556</v>
      </c>
      <c r="D4002">
        <v>2</v>
      </c>
      <c r="E4002">
        <v>1</v>
      </c>
      <c r="F4002" t="s">
        <v>26</v>
      </c>
      <c r="G4002">
        <v>1</v>
      </c>
      <c r="H4002">
        <v>64.742189999999994</v>
      </c>
      <c r="I4002">
        <v>18.234380000000002</v>
      </c>
      <c r="J4002">
        <v>0.99609380000000003</v>
      </c>
      <c r="K4002">
        <v>84.035160000000005</v>
      </c>
      <c r="L4002" s="3">
        <v>44130.425000000003</v>
      </c>
      <c r="M4002">
        <v>17.18</v>
      </c>
      <c r="N4002" t="s">
        <v>28</v>
      </c>
      <c r="P4002">
        <f>(C4002-Key!$B$1)*24</f>
        <v>1.1333333333604969</v>
      </c>
      <c r="Q4002">
        <f>(Key!$B$2-'17.1'!C4002)*24</f>
        <v>1.8166666666511446</v>
      </c>
      <c r="R4002" s="3">
        <f>C4002-(M4002-Key!$B$5)/(24*Key!$B$6)</f>
        <v>44130.660490740738</v>
      </c>
      <c r="S4002">
        <f>M4002-Key!$B$5</f>
        <v>14.92</v>
      </c>
      <c r="T4002" s="2">
        <f t="shared" si="310"/>
        <v>44129.673611111109</v>
      </c>
      <c r="U4002" t="str">
        <f t="shared" si="311"/>
        <v>10-25-2020 16:10</v>
      </c>
      <c r="V4002">
        <f>IFERROR(IF(W4002=Z4002,VLOOKUP($U4002,[1]C8842!$G$2:$M$145,3,FALSE),0),0)</f>
        <v>0</v>
      </c>
      <c r="W4002">
        <f>VLOOKUP(RIGHT($V$1,5),Key!$A$9:$B$14,2,FALSE)</f>
        <v>10.199999999999999</v>
      </c>
      <c r="X4002">
        <f t="shared" si="314"/>
        <v>0</v>
      </c>
      <c r="Y4002">
        <f>VLOOKUP(RIGHT($X$1,5),Key!$A$9:$B$14,2,FALSE)</f>
        <v>3.7</v>
      </c>
      <c r="Z4002">
        <f t="shared" si="312"/>
        <v>10.199999999999999</v>
      </c>
      <c r="AA4002">
        <f t="shared" si="313"/>
        <v>0</v>
      </c>
    </row>
    <row r="4003" spans="1:27" x14ac:dyDescent="0.3">
      <c r="A4003">
        <v>100067</v>
      </c>
      <c r="B4003">
        <v>230922</v>
      </c>
      <c r="C4003" s="3">
        <v>44130.674305555556</v>
      </c>
      <c r="D4003">
        <v>3</v>
      </c>
      <c r="E4003">
        <v>2</v>
      </c>
      <c r="F4003" t="s">
        <v>26</v>
      </c>
      <c r="G4003">
        <v>1</v>
      </c>
      <c r="H4003">
        <v>67.757810000000006</v>
      </c>
      <c r="I4003">
        <v>17.890630000000002</v>
      </c>
      <c r="J4003">
        <v>0.9375</v>
      </c>
      <c r="K4003">
        <v>94.039060000000006</v>
      </c>
      <c r="L4003" s="3">
        <v>44130.425000000003</v>
      </c>
      <c r="M4003">
        <v>17.18</v>
      </c>
      <c r="N4003" t="s">
        <v>28</v>
      </c>
      <c r="P4003">
        <f>(C4003-Key!$B$1)*24</f>
        <v>1.1333333333604969</v>
      </c>
      <c r="Q4003">
        <f>(Key!$B$2-'17.1'!C4003)*24</f>
        <v>1.8166666666511446</v>
      </c>
      <c r="R4003" s="3">
        <f>C4003-(M4003-Key!$B$5)/(24*Key!$B$6)</f>
        <v>44130.660490740738</v>
      </c>
      <c r="S4003">
        <f>M4003-Key!$B$5</f>
        <v>14.92</v>
      </c>
      <c r="T4003" s="2">
        <f t="shared" si="310"/>
        <v>44129.673611111109</v>
      </c>
      <c r="U4003" t="str">
        <f t="shared" si="311"/>
        <v>10-25-2020 16:10</v>
      </c>
      <c r="V4003">
        <f>IFERROR(IF(W4003=Z4003,VLOOKUP($U4003,[1]C8842!$G$2:$M$145,3,FALSE),0),0)</f>
        <v>0</v>
      </c>
      <c r="W4003">
        <f>VLOOKUP(RIGHT($V$1,5),Key!$A$9:$B$14,2,FALSE)</f>
        <v>10.199999999999999</v>
      </c>
      <c r="X4003">
        <f t="shared" si="314"/>
        <v>0</v>
      </c>
      <c r="Y4003">
        <f>VLOOKUP(RIGHT($X$1,5),Key!$A$9:$B$14,2,FALSE)</f>
        <v>3.7</v>
      </c>
      <c r="Z4003">
        <f t="shared" si="312"/>
        <v>10.199999999999999</v>
      </c>
      <c r="AA4003">
        <f t="shared" si="313"/>
        <v>0</v>
      </c>
    </row>
    <row r="4004" spans="1:27" x14ac:dyDescent="0.3">
      <c r="A4004">
        <v>100067</v>
      </c>
      <c r="B4004">
        <v>230922</v>
      </c>
      <c r="C4004" s="3">
        <v>44130.674305555556</v>
      </c>
      <c r="D4004">
        <v>0</v>
      </c>
      <c r="E4004">
        <v>2</v>
      </c>
      <c r="F4004" t="s">
        <v>25</v>
      </c>
      <c r="G4004">
        <v>1</v>
      </c>
      <c r="H4004">
        <v>63.335940000000001</v>
      </c>
      <c r="I4004">
        <v>15.996090000000001</v>
      </c>
      <c r="J4004">
        <v>0.921875</v>
      </c>
      <c r="K4004">
        <v>47.019530000000003</v>
      </c>
      <c r="L4004" s="3">
        <v>44130.425000000003</v>
      </c>
      <c r="M4004">
        <v>17.18</v>
      </c>
      <c r="N4004" t="s">
        <v>28</v>
      </c>
      <c r="P4004">
        <f>(C4004-Key!$B$1)*24</f>
        <v>1.1333333333604969</v>
      </c>
      <c r="Q4004">
        <f>(Key!$B$2-'17.1'!C4004)*24</f>
        <v>1.8166666666511446</v>
      </c>
      <c r="R4004" s="3">
        <f>C4004-(M4004-Key!$B$5)/(24*Key!$B$6)</f>
        <v>44130.660490740738</v>
      </c>
      <c r="S4004">
        <f>M4004-Key!$B$5</f>
        <v>14.92</v>
      </c>
      <c r="T4004" s="2">
        <f t="shared" si="310"/>
        <v>44129.673611111109</v>
      </c>
      <c r="U4004" t="str">
        <f t="shared" si="311"/>
        <v>10-25-2020 16:10</v>
      </c>
      <c r="V4004">
        <f>IFERROR(IF(W4004=Z4004,VLOOKUP($U4004,[1]C8842!$G$2:$M$145,3,FALSE),0),0)</f>
        <v>0</v>
      </c>
      <c r="W4004">
        <f>VLOOKUP(RIGHT($V$1,5),Key!$A$9:$B$14,2,FALSE)</f>
        <v>10.199999999999999</v>
      </c>
      <c r="X4004">
        <f t="shared" si="314"/>
        <v>0</v>
      </c>
      <c r="Y4004">
        <f>VLOOKUP(RIGHT($X$1,5),Key!$A$9:$B$14,2,FALSE)</f>
        <v>3.7</v>
      </c>
      <c r="Z4004">
        <f t="shared" si="312"/>
        <v>10.199999999999999</v>
      </c>
      <c r="AA4004">
        <f t="shared" si="313"/>
        <v>0</v>
      </c>
    </row>
    <row r="4005" spans="1:27" x14ac:dyDescent="0.3">
      <c r="A4005">
        <v>100067</v>
      </c>
      <c r="B4005">
        <v>230922</v>
      </c>
      <c r="C4005" s="3">
        <v>44130.674305555556</v>
      </c>
      <c r="D4005">
        <v>0</v>
      </c>
      <c r="E4005">
        <v>2</v>
      </c>
      <c r="F4005" t="s">
        <v>25</v>
      </c>
      <c r="G4005">
        <v>3</v>
      </c>
      <c r="H4005">
        <v>63.203130000000002</v>
      </c>
      <c r="I4005">
        <v>32.410159999999998</v>
      </c>
      <c r="J4005">
        <v>1.6171880000000001</v>
      </c>
      <c r="K4005">
        <v>44.019530000000003</v>
      </c>
      <c r="L4005" s="3">
        <v>44130.425000000003</v>
      </c>
      <c r="M4005">
        <v>17.18</v>
      </c>
      <c r="N4005" t="s">
        <v>28</v>
      </c>
      <c r="P4005">
        <f>(C4005-Key!$B$1)*24</f>
        <v>1.1333333333604969</v>
      </c>
      <c r="Q4005">
        <f>(Key!$B$2-'17.1'!C4005)*24</f>
        <v>1.8166666666511446</v>
      </c>
      <c r="R4005" s="3">
        <f>C4005-(M4005-Key!$B$5)/(24*Key!$B$6)</f>
        <v>44130.660490740738</v>
      </c>
      <c r="S4005">
        <f>M4005-Key!$B$5</f>
        <v>14.92</v>
      </c>
      <c r="T4005" s="2">
        <f t="shared" si="310"/>
        <v>44129.673611111109</v>
      </c>
      <c r="U4005" t="str">
        <f t="shared" si="311"/>
        <v>10-25-2020 16:10</v>
      </c>
      <c r="V4005">
        <f>IFERROR(IF(W4005=Z4005,VLOOKUP($U4005,[1]C8842!$G$2:$M$145,3,FALSE),0),0)</f>
        <v>0</v>
      </c>
      <c r="W4005">
        <f>VLOOKUP(RIGHT($V$1,5),Key!$A$9:$B$14,2,FALSE)</f>
        <v>10.199999999999999</v>
      </c>
      <c r="X4005">
        <f t="shared" si="314"/>
        <v>0</v>
      </c>
      <c r="Y4005">
        <f>VLOOKUP(RIGHT($X$1,5),Key!$A$9:$B$14,2,FALSE)</f>
        <v>3.7</v>
      </c>
      <c r="Z4005">
        <f t="shared" si="312"/>
        <v>10.199999999999999</v>
      </c>
      <c r="AA4005">
        <f t="shared" si="313"/>
        <v>0</v>
      </c>
    </row>
    <row r="4006" spans="1:27" x14ac:dyDescent="0.3">
      <c r="A4006">
        <v>100067</v>
      </c>
      <c r="B4006">
        <v>230922</v>
      </c>
      <c r="C4006" s="3">
        <v>44130.674305555556</v>
      </c>
      <c r="D4006">
        <v>1</v>
      </c>
      <c r="E4006">
        <v>1</v>
      </c>
      <c r="F4006" t="s">
        <v>25</v>
      </c>
      <c r="G4006">
        <v>1</v>
      </c>
      <c r="H4006">
        <v>62.648440000000001</v>
      </c>
      <c r="I4006">
        <v>16.492190000000001</v>
      </c>
      <c r="J4006">
        <v>0.953125</v>
      </c>
      <c r="K4006">
        <v>58.023440000000001</v>
      </c>
      <c r="L4006" s="3">
        <v>44130.425000000003</v>
      </c>
      <c r="M4006">
        <v>17.18</v>
      </c>
      <c r="N4006" t="s">
        <v>28</v>
      </c>
      <c r="P4006">
        <f>(C4006-Key!$B$1)*24</f>
        <v>1.1333333333604969</v>
      </c>
      <c r="Q4006">
        <f>(Key!$B$2-'17.1'!C4006)*24</f>
        <v>1.8166666666511446</v>
      </c>
      <c r="R4006" s="3">
        <f>C4006-(M4006-Key!$B$5)/(24*Key!$B$6)</f>
        <v>44130.660490740738</v>
      </c>
      <c r="S4006">
        <f>M4006-Key!$B$5</f>
        <v>14.92</v>
      </c>
      <c r="T4006" s="2">
        <f t="shared" si="310"/>
        <v>44129.673611111109</v>
      </c>
      <c r="U4006" t="str">
        <f t="shared" si="311"/>
        <v>10-25-2020 16:10</v>
      </c>
      <c r="V4006">
        <f>IFERROR(IF(W4006=Z4006,VLOOKUP($U4006,[1]C8842!$G$2:$M$145,3,FALSE),0),0)</f>
        <v>0</v>
      </c>
      <c r="W4006">
        <f>VLOOKUP(RIGHT($V$1,5),Key!$A$9:$B$14,2,FALSE)</f>
        <v>10.199999999999999</v>
      </c>
      <c r="X4006">
        <f t="shared" si="314"/>
        <v>0</v>
      </c>
      <c r="Y4006">
        <f>VLOOKUP(RIGHT($X$1,5),Key!$A$9:$B$14,2,FALSE)</f>
        <v>3.7</v>
      </c>
      <c r="Z4006">
        <f t="shared" si="312"/>
        <v>10.199999999999999</v>
      </c>
      <c r="AA4006">
        <f t="shared" si="313"/>
        <v>0</v>
      </c>
    </row>
    <row r="4007" spans="1:27" x14ac:dyDescent="0.3">
      <c r="A4007">
        <v>100067</v>
      </c>
      <c r="B4007">
        <v>230922</v>
      </c>
      <c r="C4007" s="3">
        <v>44130.674305555556</v>
      </c>
      <c r="D4007">
        <v>0</v>
      </c>
      <c r="E4007">
        <v>2</v>
      </c>
      <c r="F4007" t="s">
        <v>25</v>
      </c>
      <c r="G4007">
        <v>4</v>
      </c>
      <c r="H4007">
        <v>45.757809999999999</v>
      </c>
      <c r="I4007">
        <v>62.023440000000001</v>
      </c>
      <c r="J4007">
        <v>3.9570310000000002</v>
      </c>
      <c r="K4007">
        <v>48.019530000000003</v>
      </c>
      <c r="L4007" s="3">
        <v>44130.425000000003</v>
      </c>
      <c r="M4007">
        <v>17.18</v>
      </c>
      <c r="N4007" t="s">
        <v>28</v>
      </c>
      <c r="P4007">
        <f>(C4007-Key!$B$1)*24</f>
        <v>1.1333333333604969</v>
      </c>
      <c r="Q4007">
        <f>(Key!$B$2-'17.1'!C4007)*24</f>
        <v>1.8166666666511446</v>
      </c>
      <c r="R4007" s="3">
        <f>C4007-(M4007-Key!$B$5)/(24*Key!$B$6)</f>
        <v>44130.660490740738</v>
      </c>
      <c r="S4007">
        <f>M4007-Key!$B$5</f>
        <v>14.92</v>
      </c>
      <c r="T4007" s="2">
        <f t="shared" si="310"/>
        <v>44129.673611111109</v>
      </c>
      <c r="U4007" t="str">
        <f t="shared" si="311"/>
        <v>10-25-2020 16:10</v>
      </c>
      <c r="V4007">
        <f>IFERROR(IF(W4007=Z4007,VLOOKUP($U4007,[1]C8842!$G$2:$M$145,3,FALSE),0),0)</f>
        <v>0</v>
      </c>
      <c r="W4007">
        <f>VLOOKUP(RIGHT($V$1,5),Key!$A$9:$B$14,2,FALSE)</f>
        <v>10.199999999999999</v>
      </c>
      <c r="X4007">
        <f t="shared" si="314"/>
        <v>0</v>
      </c>
      <c r="Y4007">
        <f>VLOOKUP(RIGHT($X$1,5),Key!$A$9:$B$14,2,FALSE)</f>
        <v>3.7</v>
      </c>
      <c r="Z4007">
        <f t="shared" si="312"/>
        <v>10.199999999999999</v>
      </c>
      <c r="AA4007">
        <f t="shared" si="313"/>
        <v>0</v>
      </c>
    </row>
    <row r="4008" spans="1:27" x14ac:dyDescent="0.3">
      <c r="A4008">
        <v>100067</v>
      </c>
      <c r="B4008">
        <v>230922</v>
      </c>
      <c r="C4008" s="3">
        <v>44130.674305555556</v>
      </c>
      <c r="D4008">
        <v>1</v>
      </c>
      <c r="E4008">
        <v>1</v>
      </c>
      <c r="F4008" t="s">
        <v>25</v>
      </c>
      <c r="G4008">
        <v>1</v>
      </c>
      <c r="H4008">
        <v>46.1875</v>
      </c>
      <c r="I4008">
        <v>17.40625</v>
      </c>
      <c r="J4008">
        <v>1.347656</v>
      </c>
      <c r="K4008">
        <v>56.023440000000001</v>
      </c>
      <c r="L4008" s="3">
        <v>44130.425000000003</v>
      </c>
      <c r="M4008">
        <v>17.18</v>
      </c>
      <c r="N4008" t="s">
        <v>28</v>
      </c>
      <c r="P4008">
        <f>(C4008-Key!$B$1)*24</f>
        <v>1.1333333333604969</v>
      </c>
      <c r="Q4008">
        <f>(Key!$B$2-'17.1'!C4008)*24</f>
        <v>1.8166666666511446</v>
      </c>
      <c r="R4008" s="3">
        <f>C4008-(M4008-Key!$B$5)/(24*Key!$B$6)</f>
        <v>44130.660490740738</v>
      </c>
      <c r="S4008">
        <f>M4008-Key!$B$5</f>
        <v>14.92</v>
      </c>
      <c r="T4008" s="2">
        <f t="shared" si="310"/>
        <v>44129.673611111109</v>
      </c>
      <c r="U4008" t="str">
        <f t="shared" si="311"/>
        <v>10-25-2020 16:10</v>
      </c>
      <c r="V4008">
        <f>IFERROR(IF(W4008=Z4008,VLOOKUP($U4008,[1]C8842!$G$2:$M$145,3,FALSE),0),0)</f>
        <v>0</v>
      </c>
      <c r="W4008">
        <f>VLOOKUP(RIGHT($V$1,5),Key!$A$9:$B$14,2,FALSE)</f>
        <v>10.199999999999999</v>
      </c>
      <c r="X4008">
        <f t="shared" si="314"/>
        <v>0</v>
      </c>
      <c r="Y4008">
        <f>VLOOKUP(RIGHT($X$1,5),Key!$A$9:$B$14,2,FALSE)</f>
        <v>3.7</v>
      </c>
      <c r="Z4008">
        <f t="shared" si="312"/>
        <v>10.199999999999999</v>
      </c>
      <c r="AA4008">
        <f t="shared" si="313"/>
        <v>0</v>
      </c>
    </row>
    <row r="4009" spans="1:27" x14ac:dyDescent="0.3">
      <c r="A4009">
        <v>100067</v>
      </c>
      <c r="B4009">
        <v>230922</v>
      </c>
      <c r="C4009" s="3">
        <v>44130.674305555556</v>
      </c>
      <c r="D4009">
        <v>3</v>
      </c>
      <c r="E4009">
        <v>2</v>
      </c>
      <c r="F4009" t="s">
        <v>26</v>
      </c>
      <c r="G4009">
        <v>2</v>
      </c>
      <c r="H4009">
        <v>73.4375</v>
      </c>
      <c r="I4009">
        <v>24.60547</v>
      </c>
      <c r="J4009">
        <v>1.109375</v>
      </c>
      <c r="K4009">
        <v>94.039060000000006</v>
      </c>
      <c r="L4009" s="3">
        <v>44130.425000000003</v>
      </c>
      <c r="M4009">
        <v>17.18</v>
      </c>
      <c r="N4009" t="s">
        <v>28</v>
      </c>
      <c r="P4009">
        <f>(C4009-Key!$B$1)*24</f>
        <v>1.1333333333604969</v>
      </c>
      <c r="Q4009">
        <f>(Key!$B$2-'17.1'!C4009)*24</f>
        <v>1.8166666666511446</v>
      </c>
      <c r="R4009" s="3">
        <f>C4009-(M4009-Key!$B$5)/(24*Key!$B$6)</f>
        <v>44130.660490740738</v>
      </c>
      <c r="S4009">
        <f>M4009-Key!$B$5</f>
        <v>14.92</v>
      </c>
      <c r="T4009" s="2">
        <f t="shared" si="310"/>
        <v>44129.673611111109</v>
      </c>
      <c r="U4009" t="str">
        <f t="shared" si="311"/>
        <v>10-25-2020 16:10</v>
      </c>
      <c r="V4009">
        <f>IFERROR(IF(W4009=Z4009,VLOOKUP($U4009,[1]C8842!$G$2:$M$145,3,FALSE),0),0)</f>
        <v>0</v>
      </c>
      <c r="W4009">
        <f>VLOOKUP(RIGHT($V$1,5),Key!$A$9:$B$14,2,FALSE)</f>
        <v>10.199999999999999</v>
      </c>
      <c r="X4009">
        <f t="shared" si="314"/>
        <v>0</v>
      </c>
      <c r="Y4009">
        <f>VLOOKUP(RIGHT($X$1,5),Key!$A$9:$B$14,2,FALSE)</f>
        <v>3.7</v>
      </c>
      <c r="Z4009">
        <f t="shared" si="312"/>
        <v>10.199999999999999</v>
      </c>
      <c r="AA4009">
        <f t="shared" si="313"/>
        <v>0</v>
      </c>
    </row>
    <row r="4010" spans="1:27" x14ac:dyDescent="0.3">
      <c r="A4010">
        <v>100067</v>
      </c>
      <c r="B4010">
        <v>230922</v>
      </c>
      <c r="C4010" s="3">
        <v>44130.674305555556</v>
      </c>
      <c r="D4010">
        <v>2</v>
      </c>
      <c r="E4010">
        <v>1</v>
      </c>
      <c r="F4010" t="s">
        <v>26</v>
      </c>
      <c r="G4010">
        <v>2</v>
      </c>
      <c r="H4010">
        <v>68.722660000000005</v>
      </c>
      <c r="I4010">
        <v>21.15625</v>
      </c>
      <c r="J4010">
        <v>1.050781</v>
      </c>
      <c r="K4010">
        <v>80.03125</v>
      </c>
      <c r="L4010" s="3">
        <v>44130.425000000003</v>
      </c>
      <c r="M4010">
        <v>17.18</v>
      </c>
      <c r="N4010" t="s">
        <v>28</v>
      </c>
      <c r="P4010">
        <f>(C4010-Key!$B$1)*24</f>
        <v>1.1333333333604969</v>
      </c>
      <c r="Q4010">
        <f>(Key!$B$2-'17.1'!C4010)*24</f>
        <v>1.8166666666511446</v>
      </c>
      <c r="R4010" s="3">
        <f>C4010-(M4010-Key!$B$5)/(24*Key!$B$6)</f>
        <v>44130.660490740738</v>
      </c>
      <c r="S4010">
        <f>M4010-Key!$B$5</f>
        <v>14.92</v>
      </c>
      <c r="T4010" s="2">
        <f t="shared" si="310"/>
        <v>44129.673611111109</v>
      </c>
      <c r="U4010" t="str">
        <f t="shared" si="311"/>
        <v>10-25-2020 16:10</v>
      </c>
      <c r="V4010">
        <f>IFERROR(IF(W4010=Z4010,VLOOKUP($U4010,[1]C8842!$G$2:$M$145,3,FALSE),0),0)</f>
        <v>0</v>
      </c>
      <c r="W4010">
        <f>VLOOKUP(RIGHT($V$1,5),Key!$A$9:$B$14,2,FALSE)</f>
        <v>10.199999999999999</v>
      </c>
      <c r="X4010">
        <f t="shared" si="314"/>
        <v>0</v>
      </c>
      <c r="Y4010">
        <f>VLOOKUP(RIGHT($X$1,5),Key!$A$9:$B$14,2,FALSE)</f>
        <v>3.7</v>
      </c>
      <c r="Z4010">
        <f t="shared" si="312"/>
        <v>10.199999999999999</v>
      </c>
      <c r="AA4010">
        <f t="shared" si="313"/>
        <v>0</v>
      </c>
    </row>
    <row r="4011" spans="1:27" x14ac:dyDescent="0.3">
      <c r="A4011">
        <v>100067</v>
      </c>
      <c r="B4011">
        <v>230922</v>
      </c>
      <c r="C4011" s="3">
        <v>44130.674305555556</v>
      </c>
      <c r="D4011">
        <v>3</v>
      </c>
      <c r="E4011">
        <v>2</v>
      </c>
      <c r="F4011" t="s">
        <v>26</v>
      </c>
      <c r="G4011">
        <v>1</v>
      </c>
      <c r="H4011">
        <v>67.980469999999997</v>
      </c>
      <c r="I4011">
        <v>17.097660000000001</v>
      </c>
      <c r="J4011">
        <v>0.90234380000000003</v>
      </c>
      <c r="K4011">
        <v>94.039060000000006</v>
      </c>
      <c r="L4011" s="3">
        <v>44130.425000000003</v>
      </c>
      <c r="M4011">
        <v>17.18</v>
      </c>
      <c r="N4011" t="s">
        <v>28</v>
      </c>
      <c r="P4011">
        <f>(C4011-Key!$B$1)*24</f>
        <v>1.1333333333604969</v>
      </c>
      <c r="Q4011">
        <f>(Key!$B$2-'17.1'!C4011)*24</f>
        <v>1.8166666666511446</v>
      </c>
      <c r="R4011" s="3">
        <f>C4011-(M4011-Key!$B$5)/(24*Key!$B$6)</f>
        <v>44130.660490740738</v>
      </c>
      <c r="S4011">
        <f>M4011-Key!$B$5</f>
        <v>14.92</v>
      </c>
      <c r="T4011" s="2">
        <f t="shared" si="310"/>
        <v>44129.673611111109</v>
      </c>
      <c r="U4011" t="str">
        <f t="shared" si="311"/>
        <v>10-25-2020 16:10</v>
      </c>
      <c r="V4011">
        <f>IFERROR(IF(W4011=Z4011,VLOOKUP($U4011,[1]C8842!$G$2:$M$145,3,FALSE),0),0)</f>
        <v>0</v>
      </c>
      <c r="W4011">
        <f>VLOOKUP(RIGHT($V$1,5),Key!$A$9:$B$14,2,FALSE)</f>
        <v>10.199999999999999</v>
      </c>
      <c r="X4011">
        <f t="shared" si="314"/>
        <v>0</v>
      </c>
      <c r="Y4011">
        <f>VLOOKUP(RIGHT($X$1,5),Key!$A$9:$B$14,2,FALSE)</f>
        <v>3.7</v>
      </c>
      <c r="Z4011">
        <f t="shared" si="312"/>
        <v>10.199999999999999</v>
      </c>
      <c r="AA4011">
        <f t="shared" si="313"/>
        <v>0</v>
      </c>
    </row>
    <row r="4012" spans="1:27" x14ac:dyDescent="0.3">
      <c r="A4012">
        <v>100067</v>
      </c>
      <c r="B4012">
        <v>230922</v>
      </c>
      <c r="C4012" s="3">
        <v>44130.675000000003</v>
      </c>
      <c r="D4012">
        <v>3</v>
      </c>
      <c r="E4012">
        <v>2</v>
      </c>
      <c r="F4012" t="s">
        <v>26</v>
      </c>
      <c r="G4012">
        <v>1</v>
      </c>
      <c r="H4012">
        <v>60.574219999999997</v>
      </c>
      <c r="I4012">
        <v>16.898440000000001</v>
      </c>
      <c r="J4012">
        <v>1.003906</v>
      </c>
      <c r="K4012">
        <v>94.039060000000006</v>
      </c>
      <c r="L4012" s="3">
        <v>44130.425000000003</v>
      </c>
      <c r="M4012">
        <v>17.18</v>
      </c>
      <c r="N4012" t="s">
        <v>28</v>
      </c>
      <c r="P4012">
        <f>(C4012-Key!$B$1)*24</f>
        <v>1.1500000000814907</v>
      </c>
      <c r="Q4012">
        <f>(Key!$B$2-'17.1'!C4012)*24</f>
        <v>1.7999999999301508</v>
      </c>
      <c r="R4012" s="3">
        <f>C4012-(M4012-Key!$B$5)/(24*Key!$B$6)</f>
        <v>44130.661185185185</v>
      </c>
      <c r="S4012">
        <f>M4012-Key!$B$5</f>
        <v>14.92</v>
      </c>
      <c r="T4012" s="2">
        <f t="shared" si="310"/>
        <v>44129.673611111109</v>
      </c>
      <c r="U4012" t="str">
        <f t="shared" si="311"/>
        <v>10-25-2020 16:10</v>
      </c>
      <c r="V4012">
        <f>IFERROR(IF(W4012=Z4012,VLOOKUP($U4012,[1]C8842!$G$2:$M$145,3,FALSE),0),0)</f>
        <v>0</v>
      </c>
      <c r="W4012">
        <f>VLOOKUP(RIGHT($V$1,5),Key!$A$9:$B$14,2,FALSE)</f>
        <v>10.199999999999999</v>
      </c>
      <c r="X4012">
        <f t="shared" si="314"/>
        <v>0</v>
      </c>
      <c r="Y4012">
        <f>VLOOKUP(RIGHT($X$1,5),Key!$A$9:$B$14,2,FALSE)</f>
        <v>3.7</v>
      </c>
      <c r="Z4012">
        <f t="shared" si="312"/>
        <v>10.199999999999999</v>
      </c>
      <c r="AA4012">
        <f t="shared" si="313"/>
        <v>0</v>
      </c>
    </row>
    <row r="4013" spans="1:27" x14ac:dyDescent="0.3">
      <c r="A4013">
        <v>100067</v>
      </c>
      <c r="B4013">
        <v>230922</v>
      </c>
      <c r="C4013" s="3">
        <v>44130.675000000003</v>
      </c>
      <c r="D4013">
        <v>0</v>
      </c>
      <c r="E4013">
        <v>2</v>
      </c>
      <c r="F4013" t="s">
        <v>25</v>
      </c>
      <c r="G4013">
        <v>4</v>
      </c>
      <c r="H4013">
        <v>58.046880000000002</v>
      </c>
      <c r="I4013">
        <v>75.054689999999994</v>
      </c>
      <c r="J4013">
        <v>3.7148439999999998</v>
      </c>
      <c r="K4013">
        <v>46.019530000000003</v>
      </c>
      <c r="L4013" s="3">
        <v>44130.425000000003</v>
      </c>
      <c r="M4013">
        <v>17.18</v>
      </c>
      <c r="N4013" t="s">
        <v>28</v>
      </c>
      <c r="P4013">
        <f>(C4013-Key!$B$1)*24</f>
        <v>1.1500000000814907</v>
      </c>
      <c r="Q4013">
        <f>(Key!$B$2-'17.1'!C4013)*24</f>
        <v>1.7999999999301508</v>
      </c>
      <c r="R4013" s="3">
        <f>C4013-(M4013-Key!$B$5)/(24*Key!$B$6)</f>
        <v>44130.661185185185</v>
      </c>
      <c r="S4013">
        <f>M4013-Key!$B$5</f>
        <v>14.92</v>
      </c>
      <c r="T4013" s="2">
        <f t="shared" si="310"/>
        <v>44129.673611111109</v>
      </c>
      <c r="U4013" t="str">
        <f t="shared" si="311"/>
        <v>10-25-2020 16:10</v>
      </c>
      <c r="V4013">
        <f>IFERROR(IF(W4013=Z4013,VLOOKUP($U4013,[1]C8842!$G$2:$M$145,3,FALSE),0),0)</f>
        <v>0</v>
      </c>
      <c r="W4013">
        <f>VLOOKUP(RIGHT($V$1,5),Key!$A$9:$B$14,2,FALSE)</f>
        <v>10.199999999999999</v>
      </c>
      <c r="X4013">
        <f t="shared" si="314"/>
        <v>0</v>
      </c>
      <c r="Y4013">
        <f>VLOOKUP(RIGHT($X$1,5),Key!$A$9:$B$14,2,FALSE)</f>
        <v>3.7</v>
      </c>
      <c r="Z4013">
        <f t="shared" si="312"/>
        <v>10.199999999999999</v>
      </c>
      <c r="AA4013">
        <f t="shared" si="313"/>
        <v>0</v>
      </c>
    </row>
    <row r="4014" spans="1:27" x14ac:dyDescent="0.3">
      <c r="A4014">
        <v>100067</v>
      </c>
      <c r="B4014">
        <v>230922</v>
      </c>
      <c r="C4014" s="3">
        <v>44130.675000000003</v>
      </c>
      <c r="D4014">
        <v>3</v>
      </c>
      <c r="E4014">
        <v>2</v>
      </c>
      <c r="F4014" t="s">
        <v>26</v>
      </c>
      <c r="G4014">
        <v>2</v>
      </c>
      <c r="H4014">
        <v>61.484380000000002</v>
      </c>
      <c r="I4014">
        <v>29.996089999999999</v>
      </c>
      <c r="J4014">
        <v>1.5546880000000001</v>
      </c>
      <c r="K4014">
        <v>94.039060000000006</v>
      </c>
      <c r="L4014" s="3">
        <v>44130.425000000003</v>
      </c>
      <c r="M4014">
        <v>17.18</v>
      </c>
      <c r="N4014" t="s">
        <v>28</v>
      </c>
      <c r="P4014">
        <f>(C4014-Key!$B$1)*24</f>
        <v>1.1500000000814907</v>
      </c>
      <c r="Q4014">
        <f>(Key!$B$2-'17.1'!C4014)*24</f>
        <v>1.7999999999301508</v>
      </c>
      <c r="R4014" s="3">
        <f>C4014-(M4014-Key!$B$5)/(24*Key!$B$6)</f>
        <v>44130.661185185185</v>
      </c>
      <c r="S4014">
        <f>M4014-Key!$B$5</f>
        <v>14.92</v>
      </c>
      <c r="T4014" s="2">
        <f t="shared" si="310"/>
        <v>44129.673611111109</v>
      </c>
      <c r="U4014" t="str">
        <f t="shared" si="311"/>
        <v>10-25-2020 16:10</v>
      </c>
      <c r="V4014">
        <f>IFERROR(IF(W4014=Z4014,VLOOKUP($U4014,[1]C8842!$G$2:$M$145,3,FALSE),0),0)</f>
        <v>0</v>
      </c>
      <c r="W4014">
        <f>VLOOKUP(RIGHT($V$1,5),Key!$A$9:$B$14,2,FALSE)</f>
        <v>10.199999999999999</v>
      </c>
      <c r="X4014">
        <f t="shared" si="314"/>
        <v>0</v>
      </c>
      <c r="Y4014">
        <f>VLOOKUP(RIGHT($X$1,5),Key!$A$9:$B$14,2,FALSE)</f>
        <v>3.7</v>
      </c>
      <c r="Z4014">
        <f t="shared" si="312"/>
        <v>10.199999999999999</v>
      </c>
      <c r="AA4014">
        <f t="shared" si="313"/>
        <v>0</v>
      </c>
    </row>
    <row r="4015" spans="1:27" x14ac:dyDescent="0.3">
      <c r="A4015">
        <v>100067</v>
      </c>
      <c r="B4015">
        <v>230922</v>
      </c>
      <c r="C4015" s="3">
        <v>44130.675000000003</v>
      </c>
      <c r="D4015">
        <v>0</v>
      </c>
      <c r="E4015">
        <v>2</v>
      </c>
      <c r="F4015" t="s">
        <v>25</v>
      </c>
      <c r="G4015">
        <v>5</v>
      </c>
      <c r="H4015">
        <v>57.4375</v>
      </c>
      <c r="I4015">
        <v>101.20310000000001</v>
      </c>
      <c r="J4015">
        <v>4.96875</v>
      </c>
      <c r="K4015">
        <v>50.019530000000003</v>
      </c>
      <c r="L4015" s="3">
        <v>44130.425000000003</v>
      </c>
      <c r="M4015">
        <v>17.18</v>
      </c>
      <c r="N4015" t="s">
        <v>28</v>
      </c>
      <c r="P4015">
        <f>(C4015-Key!$B$1)*24</f>
        <v>1.1500000000814907</v>
      </c>
      <c r="Q4015">
        <f>(Key!$B$2-'17.1'!C4015)*24</f>
        <v>1.7999999999301508</v>
      </c>
      <c r="R4015" s="3">
        <f>C4015-(M4015-Key!$B$5)/(24*Key!$B$6)</f>
        <v>44130.661185185185</v>
      </c>
      <c r="S4015">
        <f>M4015-Key!$B$5</f>
        <v>14.92</v>
      </c>
      <c r="T4015" s="2">
        <f t="shared" si="310"/>
        <v>44129.673611111109</v>
      </c>
      <c r="U4015" t="str">
        <f t="shared" si="311"/>
        <v>10-25-2020 16:10</v>
      </c>
      <c r="V4015">
        <f>IFERROR(IF(W4015=Z4015,VLOOKUP($U4015,[1]C8842!$G$2:$M$145,3,FALSE),0),0)</f>
        <v>0</v>
      </c>
      <c r="W4015">
        <f>VLOOKUP(RIGHT($V$1,5),Key!$A$9:$B$14,2,FALSE)</f>
        <v>10.199999999999999</v>
      </c>
      <c r="X4015">
        <f t="shared" si="314"/>
        <v>0</v>
      </c>
      <c r="Y4015">
        <f>VLOOKUP(RIGHT($X$1,5),Key!$A$9:$B$14,2,FALSE)</f>
        <v>3.7</v>
      </c>
      <c r="Z4015">
        <f t="shared" si="312"/>
        <v>10.199999999999999</v>
      </c>
      <c r="AA4015">
        <f t="shared" si="313"/>
        <v>0</v>
      </c>
    </row>
    <row r="4016" spans="1:27" x14ac:dyDescent="0.3">
      <c r="A4016">
        <v>100067</v>
      </c>
      <c r="B4016">
        <v>230922</v>
      </c>
      <c r="C4016" s="3">
        <v>44130.675000000003</v>
      </c>
      <c r="D4016">
        <v>1</v>
      </c>
      <c r="E4016">
        <v>1</v>
      </c>
      <c r="F4016" t="s">
        <v>25</v>
      </c>
      <c r="G4016">
        <v>2</v>
      </c>
      <c r="H4016">
        <v>67.65625</v>
      </c>
      <c r="I4016">
        <v>23.929690000000001</v>
      </c>
      <c r="J4016">
        <v>1.175781</v>
      </c>
      <c r="K4016">
        <v>58.023440000000001</v>
      </c>
      <c r="L4016" s="3">
        <v>44130.425000000003</v>
      </c>
      <c r="M4016">
        <v>17.18</v>
      </c>
      <c r="N4016" t="s">
        <v>28</v>
      </c>
      <c r="P4016">
        <f>(C4016-Key!$B$1)*24</f>
        <v>1.1500000000814907</v>
      </c>
      <c r="Q4016">
        <f>(Key!$B$2-'17.1'!C4016)*24</f>
        <v>1.7999999999301508</v>
      </c>
      <c r="R4016" s="3">
        <f>C4016-(M4016-Key!$B$5)/(24*Key!$B$6)</f>
        <v>44130.661185185185</v>
      </c>
      <c r="S4016">
        <f>M4016-Key!$B$5</f>
        <v>14.92</v>
      </c>
      <c r="T4016" s="2">
        <f t="shared" si="310"/>
        <v>44129.673611111109</v>
      </c>
      <c r="U4016" t="str">
        <f t="shared" si="311"/>
        <v>10-25-2020 16:10</v>
      </c>
      <c r="V4016">
        <f>IFERROR(IF(W4016=Z4016,VLOOKUP($U4016,[1]C8842!$G$2:$M$145,3,FALSE),0),0)</f>
        <v>0</v>
      </c>
      <c r="W4016">
        <f>VLOOKUP(RIGHT($V$1,5),Key!$A$9:$B$14,2,FALSE)</f>
        <v>10.199999999999999</v>
      </c>
      <c r="X4016">
        <f t="shared" si="314"/>
        <v>0</v>
      </c>
      <c r="Y4016">
        <f>VLOOKUP(RIGHT($X$1,5),Key!$A$9:$B$14,2,FALSE)</f>
        <v>3.7</v>
      </c>
      <c r="Z4016">
        <f t="shared" si="312"/>
        <v>10.199999999999999</v>
      </c>
      <c r="AA4016">
        <f t="shared" si="313"/>
        <v>0</v>
      </c>
    </row>
    <row r="4017" spans="1:27" x14ac:dyDescent="0.3">
      <c r="A4017">
        <v>100067</v>
      </c>
      <c r="B4017">
        <v>230922</v>
      </c>
      <c r="C4017" s="3">
        <v>44130.675000000003</v>
      </c>
      <c r="D4017">
        <v>2</v>
      </c>
      <c r="E4017">
        <v>1</v>
      </c>
      <c r="F4017" t="s">
        <v>26</v>
      </c>
      <c r="G4017">
        <v>1</v>
      </c>
      <c r="H4017">
        <v>74.203130000000002</v>
      </c>
      <c r="I4017">
        <v>16.242190000000001</v>
      </c>
      <c r="J4017">
        <v>0.796875</v>
      </c>
      <c r="K4017">
        <v>84.035160000000005</v>
      </c>
      <c r="L4017" s="3">
        <v>44130.425000000003</v>
      </c>
      <c r="M4017">
        <v>17.18</v>
      </c>
      <c r="N4017" t="s">
        <v>28</v>
      </c>
      <c r="P4017">
        <f>(C4017-Key!$B$1)*24</f>
        <v>1.1500000000814907</v>
      </c>
      <c r="Q4017">
        <f>(Key!$B$2-'17.1'!C4017)*24</f>
        <v>1.7999999999301508</v>
      </c>
      <c r="R4017" s="3">
        <f>C4017-(M4017-Key!$B$5)/(24*Key!$B$6)</f>
        <v>44130.661185185185</v>
      </c>
      <c r="S4017">
        <f>M4017-Key!$B$5</f>
        <v>14.92</v>
      </c>
      <c r="T4017" s="2">
        <f t="shared" si="310"/>
        <v>44129.673611111109</v>
      </c>
      <c r="U4017" t="str">
        <f t="shared" si="311"/>
        <v>10-25-2020 16:10</v>
      </c>
      <c r="V4017">
        <f>IFERROR(IF(W4017=Z4017,VLOOKUP($U4017,[1]C8842!$G$2:$M$145,3,FALSE),0),0)</f>
        <v>0</v>
      </c>
      <c r="W4017">
        <f>VLOOKUP(RIGHT($V$1,5),Key!$A$9:$B$14,2,FALSE)</f>
        <v>10.199999999999999</v>
      </c>
      <c r="X4017">
        <f t="shared" si="314"/>
        <v>0</v>
      </c>
      <c r="Y4017">
        <f>VLOOKUP(RIGHT($X$1,5),Key!$A$9:$B$14,2,FALSE)</f>
        <v>3.7</v>
      </c>
      <c r="Z4017">
        <f t="shared" si="312"/>
        <v>10.199999999999999</v>
      </c>
      <c r="AA4017">
        <f t="shared" si="313"/>
        <v>0</v>
      </c>
    </row>
    <row r="4018" spans="1:27" x14ac:dyDescent="0.3">
      <c r="A4018">
        <v>100067</v>
      </c>
      <c r="B4018">
        <v>230922</v>
      </c>
      <c r="C4018" s="3">
        <v>44130.675000000003</v>
      </c>
      <c r="D4018">
        <v>1</v>
      </c>
      <c r="E4018">
        <v>1</v>
      </c>
      <c r="F4018" t="s">
        <v>25</v>
      </c>
      <c r="G4018">
        <v>1</v>
      </c>
      <c r="H4018">
        <v>64</v>
      </c>
      <c r="I4018">
        <v>13.78125</v>
      </c>
      <c r="J4018">
        <v>0.8203125</v>
      </c>
      <c r="K4018">
        <v>56.023440000000001</v>
      </c>
      <c r="L4018" s="3">
        <v>44130.425000000003</v>
      </c>
      <c r="M4018">
        <v>17.18</v>
      </c>
      <c r="N4018" t="s">
        <v>28</v>
      </c>
      <c r="P4018">
        <f>(C4018-Key!$B$1)*24</f>
        <v>1.1500000000814907</v>
      </c>
      <c r="Q4018">
        <f>(Key!$B$2-'17.1'!C4018)*24</f>
        <v>1.7999999999301508</v>
      </c>
      <c r="R4018" s="3">
        <f>C4018-(M4018-Key!$B$5)/(24*Key!$B$6)</f>
        <v>44130.661185185185</v>
      </c>
      <c r="S4018">
        <f>M4018-Key!$B$5</f>
        <v>14.92</v>
      </c>
      <c r="T4018" s="2">
        <f t="shared" si="310"/>
        <v>44129.673611111109</v>
      </c>
      <c r="U4018" t="str">
        <f t="shared" si="311"/>
        <v>10-25-2020 16:10</v>
      </c>
      <c r="V4018">
        <f>IFERROR(IF(W4018=Z4018,VLOOKUP($U4018,[1]C8842!$G$2:$M$145,3,FALSE),0),0)</f>
        <v>0</v>
      </c>
      <c r="W4018">
        <f>VLOOKUP(RIGHT($V$1,5),Key!$A$9:$B$14,2,FALSE)</f>
        <v>10.199999999999999</v>
      </c>
      <c r="X4018">
        <f t="shared" si="314"/>
        <v>0</v>
      </c>
      <c r="Y4018">
        <f>VLOOKUP(RIGHT($X$1,5),Key!$A$9:$B$14,2,FALSE)</f>
        <v>3.7</v>
      </c>
      <c r="Z4018">
        <f t="shared" si="312"/>
        <v>10.199999999999999</v>
      </c>
      <c r="AA4018">
        <f t="shared" si="313"/>
        <v>0</v>
      </c>
    </row>
    <row r="4019" spans="1:27" x14ac:dyDescent="0.3">
      <c r="A4019">
        <v>100067</v>
      </c>
      <c r="B4019">
        <v>230922</v>
      </c>
      <c r="C4019" s="3">
        <v>44130.675000000003</v>
      </c>
      <c r="D4019">
        <v>3</v>
      </c>
      <c r="E4019">
        <v>2</v>
      </c>
      <c r="F4019" t="s">
        <v>26</v>
      </c>
      <c r="G4019">
        <v>4</v>
      </c>
      <c r="H4019">
        <v>64.351560000000006</v>
      </c>
      <c r="I4019">
        <v>60.457030000000003</v>
      </c>
      <c r="J4019">
        <v>2.7460939999999998</v>
      </c>
      <c r="K4019">
        <v>92.039060000000006</v>
      </c>
      <c r="L4019" s="3">
        <v>44130.425000000003</v>
      </c>
      <c r="M4019">
        <v>17.18</v>
      </c>
      <c r="N4019" t="s">
        <v>28</v>
      </c>
      <c r="P4019">
        <f>(C4019-Key!$B$1)*24</f>
        <v>1.1500000000814907</v>
      </c>
      <c r="Q4019">
        <f>(Key!$B$2-'17.1'!C4019)*24</f>
        <v>1.7999999999301508</v>
      </c>
      <c r="R4019" s="3">
        <f>C4019-(M4019-Key!$B$5)/(24*Key!$B$6)</f>
        <v>44130.661185185185</v>
      </c>
      <c r="S4019">
        <f>M4019-Key!$B$5</f>
        <v>14.92</v>
      </c>
      <c r="T4019" s="2">
        <f t="shared" si="310"/>
        <v>44129.673611111109</v>
      </c>
      <c r="U4019" t="str">
        <f t="shared" si="311"/>
        <v>10-25-2020 16:10</v>
      </c>
      <c r="V4019">
        <f>IFERROR(IF(W4019=Z4019,VLOOKUP($U4019,[1]C8842!$G$2:$M$145,3,FALSE),0),0)</f>
        <v>0</v>
      </c>
      <c r="W4019">
        <f>VLOOKUP(RIGHT($V$1,5),Key!$A$9:$B$14,2,FALSE)</f>
        <v>10.199999999999999</v>
      </c>
      <c r="X4019">
        <f t="shared" si="314"/>
        <v>0</v>
      </c>
      <c r="Y4019">
        <f>VLOOKUP(RIGHT($X$1,5),Key!$A$9:$B$14,2,FALSE)</f>
        <v>3.7</v>
      </c>
      <c r="Z4019">
        <f t="shared" si="312"/>
        <v>10.199999999999999</v>
      </c>
      <c r="AA4019">
        <f t="shared" si="313"/>
        <v>0</v>
      </c>
    </row>
    <row r="4020" spans="1:27" x14ac:dyDescent="0.3">
      <c r="A4020">
        <v>100067</v>
      </c>
      <c r="B4020">
        <v>230922</v>
      </c>
      <c r="C4020" s="3">
        <v>44130.675000000003</v>
      </c>
      <c r="D4020">
        <v>1</v>
      </c>
      <c r="E4020">
        <v>1</v>
      </c>
      <c r="F4020" t="s">
        <v>25</v>
      </c>
      <c r="G4020">
        <v>1</v>
      </c>
      <c r="H4020">
        <v>63.84375</v>
      </c>
      <c r="I4020">
        <v>19.847660000000001</v>
      </c>
      <c r="J4020">
        <v>1.074219</v>
      </c>
      <c r="K4020">
        <v>57.023440000000001</v>
      </c>
      <c r="L4020" s="3">
        <v>44130.425000000003</v>
      </c>
      <c r="M4020">
        <v>17.18</v>
      </c>
      <c r="N4020" t="s">
        <v>28</v>
      </c>
      <c r="P4020">
        <f>(C4020-Key!$B$1)*24</f>
        <v>1.1500000000814907</v>
      </c>
      <c r="Q4020">
        <f>(Key!$B$2-'17.1'!C4020)*24</f>
        <v>1.7999999999301508</v>
      </c>
      <c r="R4020" s="3">
        <f>C4020-(M4020-Key!$B$5)/(24*Key!$B$6)</f>
        <v>44130.661185185185</v>
      </c>
      <c r="S4020">
        <f>M4020-Key!$B$5</f>
        <v>14.92</v>
      </c>
      <c r="T4020" s="2">
        <f t="shared" si="310"/>
        <v>44129.673611111109</v>
      </c>
      <c r="U4020" t="str">
        <f t="shared" si="311"/>
        <v>10-25-2020 16:10</v>
      </c>
      <c r="V4020">
        <f>IFERROR(IF(W4020=Z4020,VLOOKUP($U4020,[1]C8842!$G$2:$M$145,3,FALSE),0),0)</f>
        <v>0</v>
      </c>
      <c r="W4020">
        <f>VLOOKUP(RIGHT($V$1,5),Key!$A$9:$B$14,2,FALSE)</f>
        <v>10.199999999999999</v>
      </c>
      <c r="X4020">
        <f t="shared" si="314"/>
        <v>0</v>
      </c>
      <c r="Y4020">
        <f>VLOOKUP(RIGHT($X$1,5),Key!$A$9:$B$14,2,FALSE)</f>
        <v>3.7</v>
      </c>
      <c r="Z4020">
        <f t="shared" si="312"/>
        <v>10.199999999999999</v>
      </c>
      <c r="AA4020">
        <f t="shared" si="313"/>
        <v>0</v>
      </c>
    </row>
    <row r="4021" spans="1:27" x14ac:dyDescent="0.3">
      <c r="A4021">
        <v>100067</v>
      </c>
      <c r="B4021">
        <v>230922</v>
      </c>
      <c r="C4021" s="3">
        <v>44130.675000000003</v>
      </c>
      <c r="D4021">
        <v>1</v>
      </c>
      <c r="E4021">
        <v>1</v>
      </c>
      <c r="F4021" t="s">
        <v>25</v>
      </c>
      <c r="G4021">
        <v>1</v>
      </c>
      <c r="H4021">
        <v>60.71875</v>
      </c>
      <c r="I4021">
        <v>13.910159999999999</v>
      </c>
      <c r="J4021">
        <v>0.87109380000000003</v>
      </c>
      <c r="K4021">
        <v>56.023440000000001</v>
      </c>
      <c r="L4021" s="3">
        <v>44130.425000000003</v>
      </c>
      <c r="M4021">
        <v>17.18</v>
      </c>
      <c r="N4021" t="s">
        <v>28</v>
      </c>
      <c r="P4021">
        <f>(C4021-Key!$B$1)*24</f>
        <v>1.1500000000814907</v>
      </c>
      <c r="Q4021">
        <f>(Key!$B$2-'17.1'!C4021)*24</f>
        <v>1.7999999999301508</v>
      </c>
      <c r="R4021" s="3">
        <f>C4021-(M4021-Key!$B$5)/(24*Key!$B$6)</f>
        <v>44130.661185185185</v>
      </c>
      <c r="S4021">
        <f>M4021-Key!$B$5</f>
        <v>14.92</v>
      </c>
      <c r="T4021" s="2">
        <f t="shared" si="310"/>
        <v>44129.673611111109</v>
      </c>
      <c r="U4021" t="str">
        <f t="shared" si="311"/>
        <v>10-25-2020 16:10</v>
      </c>
      <c r="V4021">
        <f>IFERROR(IF(W4021=Z4021,VLOOKUP($U4021,[1]C8842!$G$2:$M$145,3,FALSE),0),0)</f>
        <v>0</v>
      </c>
      <c r="W4021">
        <f>VLOOKUP(RIGHT($V$1,5),Key!$A$9:$B$14,2,FALSE)</f>
        <v>10.199999999999999</v>
      </c>
      <c r="X4021">
        <f t="shared" si="314"/>
        <v>0</v>
      </c>
      <c r="Y4021">
        <f>VLOOKUP(RIGHT($X$1,5),Key!$A$9:$B$14,2,FALSE)</f>
        <v>3.7</v>
      </c>
      <c r="Z4021">
        <f t="shared" si="312"/>
        <v>10.199999999999999</v>
      </c>
      <c r="AA4021">
        <f t="shared" si="313"/>
        <v>0</v>
      </c>
    </row>
    <row r="4022" spans="1:27" x14ac:dyDescent="0.3">
      <c r="A4022">
        <v>100067</v>
      </c>
      <c r="B4022">
        <v>230922</v>
      </c>
      <c r="C4022" s="3">
        <v>44130.675000000003</v>
      </c>
      <c r="D4022">
        <v>1</v>
      </c>
      <c r="E4022">
        <v>1</v>
      </c>
      <c r="F4022" t="s">
        <v>25</v>
      </c>
      <c r="G4022">
        <v>1</v>
      </c>
      <c r="H4022">
        <v>62.617190000000001</v>
      </c>
      <c r="I4022">
        <v>13.226559999999999</v>
      </c>
      <c r="J4022">
        <v>0.81640630000000003</v>
      </c>
      <c r="K4022">
        <v>59.023440000000001</v>
      </c>
      <c r="L4022" s="3">
        <v>44130.425000000003</v>
      </c>
      <c r="M4022">
        <v>17.18</v>
      </c>
      <c r="N4022" t="s">
        <v>28</v>
      </c>
      <c r="P4022">
        <f>(C4022-Key!$B$1)*24</f>
        <v>1.1500000000814907</v>
      </c>
      <c r="Q4022">
        <f>(Key!$B$2-'17.1'!C4022)*24</f>
        <v>1.7999999999301508</v>
      </c>
      <c r="R4022" s="3">
        <f>C4022-(M4022-Key!$B$5)/(24*Key!$B$6)</f>
        <v>44130.661185185185</v>
      </c>
      <c r="S4022">
        <f>M4022-Key!$B$5</f>
        <v>14.92</v>
      </c>
      <c r="T4022" s="2">
        <f t="shared" si="310"/>
        <v>44129.673611111109</v>
      </c>
      <c r="U4022" t="str">
        <f t="shared" si="311"/>
        <v>10-25-2020 16:10</v>
      </c>
      <c r="V4022">
        <f>IFERROR(IF(W4022=Z4022,VLOOKUP($U4022,[1]C8842!$G$2:$M$145,3,FALSE),0),0)</f>
        <v>0</v>
      </c>
      <c r="W4022">
        <f>VLOOKUP(RIGHT($V$1,5),Key!$A$9:$B$14,2,FALSE)</f>
        <v>10.199999999999999</v>
      </c>
      <c r="X4022">
        <f t="shared" si="314"/>
        <v>0</v>
      </c>
      <c r="Y4022">
        <f>VLOOKUP(RIGHT($X$1,5),Key!$A$9:$B$14,2,FALSE)</f>
        <v>3.7</v>
      </c>
      <c r="Z4022">
        <f t="shared" si="312"/>
        <v>10.199999999999999</v>
      </c>
      <c r="AA4022">
        <f t="shared" si="313"/>
        <v>0</v>
      </c>
    </row>
    <row r="4023" spans="1:27" x14ac:dyDescent="0.3">
      <c r="A4023">
        <v>100067</v>
      </c>
      <c r="B4023">
        <v>230922</v>
      </c>
      <c r="C4023" s="3">
        <v>44130.675000000003</v>
      </c>
      <c r="D4023">
        <v>0</v>
      </c>
      <c r="E4023">
        <v>2</v>
      </c>
      <c r="F4023" t="s">
        <v>25</v>
      </c>
      <c r="G4023">
        <v>1</v>
      </c>
      <c r="H4023">
        <v>61.34375</v>
      </c>
      <c r="I4023">
        <v>16.089839999999999</v>
      </c>
      <c r="J4023">
        <v>0.95703130000000003</v>
      </c>
      <c r="K4023">
        <v>46.019530000000003</v>
      </c>
      <c r="L4023" s="3">
        <v>44130.429166666669</v>
      </c>
      <c r="M4023">
        <v>17.18</v>
      </c>
      <c r="N4023" t="s">
        <v>28</v>
      </c>
      <c r="P4023">
        <f>(C4023-Key!$B$1)*24</f>
        <v>1.1500000000814907</v>
      </c>
      <c r="Q4023">
        <f>(Key!$B$2-'17.1'!C4023)*24</f>
        <v>1.7999999999301508</v>
      </c>
      <c r="R4023" s="3">
        <f>C4023-(M4023-Key!$B$5)/(24*Key!$B$6)</f>
        <v>44130.661185185185</v>
      </c>
      <c r="S4023">
        <f>M4023-Key!$B$5</f>
        <v>14.92</v>
      </c>
      <c r="T4023" s="2">
        <f t="shared" si="310"/>
        <v>44129.673611111109</v>
      </c>
      <c r="U4023" t="str">
        <f t="shared" si="311"/>
        <v>10-25-2020 16:10</v>
      </c>
      <c r="V4023">
        <f>IFERROR(IF(W4023=Z4023,VLOOKUP($U4023,[1]C8842!$G$2:$M$145,3,FALSE),0),0)</f>
        <v>0</v>
      </c>
      <c r="W4023">
        <f>VLOOKUP(RIGHT($V$1,5),Key!$A$9:$B$14,2,FALSE)</f>
        <v>10.199999999999999</v>
      </c>
      <c r="X4023">
        <f t="shared" si="314"/>
        <v>0</v>
      </c>
      <c r="Y4023">
        <f>VLOOKUP(RIGHT($X$1,5),Key!$A$9:$B$14,2,FALSE)</f>
        <v>3.7</v>
      </c>
      <c r="Z4023">
        <f t="shared" si="312"/>
        <v>10.199999999999999</v>
      </c>
      <c r="AA4023">
        <f t="shared" si="313"/>
        <v>0</v>
      </c>
    </row>
    <row r="4024" spans="1:27" x14ac:dyDescent="0.3">
      <c r="A4024">
        <v>100067</v>
      </c>
      <c r="B4024">
        <v>230922</v>
      </c>
      <c r="C4024" s="3">
        <v>44130.675000000003</v>
      </c>
      <c r="D4024">
        <v>3</v>
      </c>
      <c r="E4024">
        <v>2</v>
      </c>
      <c r="F4024" t="s">
        <v>26</v>
      </c>
      <c r="G4024">
        <v>1</v>
      </c>
      <c r="H4024">
        <v>65.300780000000003</v>
      </c>
      <c r="I4024">
        <v>19.132809999999999</v>
      </c>
      <c r="J4024">
        <v>1.0234380000000001</v>
      </c>
      <c r="K4024">
        <v>94.039060000000006</v>
      </c>
      <c r="L4024" s="3">
        <v>44130.429166666669</v>
      </c>
      <c r="M4024">
        <v>17.18</v>
      </c>
      <c r="N4024" t="s">
        <v>28</v>
      </c>
      <c r="P4024">
        <f>(C4024-Key!$B$1)*24</f>
        <v>1.1500000000814907</v>
      </c>
      <c r="Q4024">
        <f>(Key!$B$2-'17.1'!C4024)*24</f>
        <v>1.7999999999301508</v>
      </c>
      <c r="R4024" s="3">
        <f>C4024-(M4024-Key!$B$5)/(24*Key!$B$6)</f>
        <v>44130.661185185185</v>
      </c>
      <c r="S4024">
        <f>M4024-Key!$B$5</f>
        <v>14.92</v>
      </c>
      <c r="T4024" s="2">
        <f t="shared" si="310"/>
        <v>44129.673611111109</v>
      </c>
      <c r="U4024" t="str">
        <f t="shared" si="311"/>
        <v>10-25-2020 16:10</v>
      </c>
      <c r="V4024">
        <f>IFERROR(IF(W4024=Z4024,VLOOKUP($U4024,[1]C8842!$G$2:$M$145,3,FALSE),0),0)</f>
        <v>0</v>
      </c>
      <c r="W4024">
        <f>VLOOKUP(RIGHT($V$1,5),Key!$A$9:$B$14,2,FALSE)</f>
        <v>10.199999999999999</v>
      </c>
      <c r="X4024">
        <f t="shared" si="314"/>
        <v>0</v>
      </c>
      <c r="Y4024">
        <f>VLOOKUP(RIGHT($X$1,5),Key!$A$9:$B$14,2,FALSE)</f>
        <v>3.7</v>
      </c>
      <c r="Z4024">
        <f t="shared" si="312"/>
        <v>10.199999999999999</v>
      </c>
      <c r="AA4024">
        <f t="shared" si="313"/>
        <v>0</v>
      </c>
    </row>
    <row r="4025" spans="1:27" x14ac:dyDescent="0.3">
      <c r="A4025">
        <v>100067</v>
      </c>
      <c r="B4025">
        <v>230922</v>
      </c>
      <c r="C4025" s="3">
        <v>44130.675000000003</v>
      </c>
      <c r="D4025">
        <v>1</v>
      </c>
      <c r="E4025">
        <v>1</v>
      </c>
      <c r="F4025" t="s">
        <v>25</v>
      </c>
      <c r="G4025">
        <v>1</v>
      </c>
      <c r="H4025">
        <v>62.195309999999999</v>
      </c>
      <c r="I4025">
        <v>14.48828</v>
      </c>
      <c r="J4025">
        <v>0.875</v>
      </c>
      <c r="K4025">
        <v>58.023440000000001</v>
      </c>
      <c r="L4025" s="3">
        <v>44130.429166666669</v>
      </c>
      <c r="M4025">
        <v>17.18</v>
      </c>
      <c r="N4025" t="s">
        <v>28</v>
      </c>
      <c r="P4025">
        <f>(C4025-Key!$B$1)*24</f>
        <v>1.1500000000814907</v>
      </c>
      <c r="Q4025">
        <f>(Key!$B$2-'17.1'!C4025)*24</f>
        <v>1.7999999999301508</v>
      </c>
      <c r="R4025" s="3">
        <f>C4025-(M4025-Key!$B$5)/(24*Key!$B$6)</f>
        <v>44130.661185185185</v>
      </c>
      <c r="S4025">
        <f>M4025-Key!$B$5</f>
        <v>14.92</v>
      </c>
      <c r="T4025" s="2">
        <f t="shared" si="310"/>
        <v>44129.673611111109</v>
      </c>
      <c r="U4025" t="str">
        <f t="shared" si="311"/>
        <v>10-25-2020 16:10</v>
      </c>
      <c r="V4025">
        <f>IFERROR(IF(W4025=Z4025,VLOOKUP($U4025,[1]C8842!$G$2:$M$145,3,FALSE),0),0)</f>
        <v>0</v>
      </c>
      <c r="W4025">
        <f>VLOOKUP(RIGHT($V$1,5),Key!$A$9:$B$14,2,FALSE)</f>
        <v>10.199999999999999</v>
      </c>
      <c r="X4025">
        <f t="shared" si="314"/>
        <v>0</v>
      </c>
      <c r="Y4025">
        <f>VLOOKUP(RIGHT($X$1,5),Key!$A$9:$B$14,2,FALSE)</f>
        <v>3.7</v>
      </c>
      <c r="Z4025">
        <f t="shared" si="312"/>
        <v>10.199999999999999</v>
      </c>
      <c r="AA4025">
        <f t="shared" si="313"/>
        <v>0</v>
      </c>
    </row>
    <row r="4026" spans="1:27" x14ac:dyDescent="0.3">
      <c r="A4026">
        <v>100067</v>
      </c>
      <c r="B4026">
        <v>230922</v>
      </c>
      <c r="C4026" s="3">
        <v>44130.675000000003</v>
      </c>
      <c r="D4026">
        <v>0</v>
      </c>
      <c r="E4026">
        <v>2</v>
      </c>
      <c r="F4026" t="s">
        <v>25</v>
      </c>
      <c r="G4026">
        <v>1</v>
      </c>
      <c r="H4026">
        <v>60.632809999999999</v>
      </c>
      <c r="I4026">
        <v>15.746090000000001</v>
      </c>
      <c r="J4026">
        <v>0.953125</v>
      </c>
      <c r="K4026">
        <v>48.019530000000003</v>
      </c>
      <c r="L4026" s="3">
        <v>44130.429166666669</v>
      </c>
      <c r="M4026">
        <v>17.18</v>
      </c>
      <c r="N4026" t="s">
        <v>28</v>
      </c>
      <c r="P4026">
        <f>(C4026-Key!$B$1)*24</f>
        <v>1.1500000000814907</v>
      </c>
      <c r="Q4026">
        <f>(Key!$B$2-'17.1'!C4026)*24</f>
        <v>1.7999999999301508</v>
      </c>
      <c r="R4026" s="3">
        <f>C4026-(M4026-Key!$B$5)/(24*Key!$B$6)</f>
        <v>44130.661185185185</v>
      </c>
      <c r="S4026">
        <f>M4026-Key!$B$5</f>
        <v>14.92</v>
      </c>
      <c r="T4026" s="2">
        <f t="shared" si="310"/>
        <v>44129.673611111109</v>
      </c>
      <c r="U4026" t="str">
        <f t="shared" si="311"/>
        <v>10-25-2020 16:10</v>
      </c>
      <c r="V4026">
        <f>IFERROR(IF(W4026=Z4026,VLOOKUP($U4026,[1]C8842!$G$2:$M$145,3,FALSE),0),0)</f>
        <v>0</v>
      </c>
      <c r="W4026">
        <f>VLOOKUP(RIGHT($V$1,5),Key!$A$9:$B$14,2,FALSE)</f>
        <v>10.199999999999999</v>
      </c>
      <c r="X4026">
        <f t="shared" si="314"/>
        <v>0</v>
      </c>
      <c r="Y4026">
        <f>VLOOKUP(RIGHT($X$1,5),Key!$A$9:$B$14,2,FALSE)</f>
        <v>3.7</v>
      </c>
      <c r="Z4026">
        <f t="shared" si="312"/>
        <v>10.199999999999999</v>
      </c>
      <c r="AA4026">
        <f t="shared" si="313"/>
        <v>0</v>
      </c>
    </row>
    <row r="4027" spans="1:27" x14ac:dyDescent="0.3">
      <c r="A4027">
        <v>100067</v>
      </c>
      <c r="B4027">
        <v>230922</v>
      </c>
      <c r="C4027" s="3">
        <v>44130.675000000003</v>
      </c>
      <c r="D4027">
        <v>0</v>
      </c>
      <c r="E4027">
        <v>2</v>
      </c>
      <c r="F4027" t="s">
        <v>25</v>
      </c>
      <c r="G4027">
        <v>1</v>
      </c>
      <c r="H4027">
        <v>64.644530000000003</v>
      </c>
      <c r="I4027">
        <v>19.742190000000001</v>
      </c>
      <c r="J4027">
        <v>1.058594</v>
      </c>
      <c r="K4027">
        <v>47.019530000000003</v>
      </c>
      <c r="L4027" s="3">
        <v>44130.429166666669</v>
      </c>
      <c r="M4027">
        <v>17.18</v>
      </c>
      <c r="N4027" t="s">
        <v>28</v>
      </c>
      <c r="P4027">
        <f>(C4027-Key!$B$1)*24</f>
        <v>1.1500000000814907</v>
      </c>
      <c r="Q4027">
        <f>(Key!$B$2-'17.1'!C4027)*24</f>
        <v>1.7999999999301508</v>
      </c>
      <c r="R4027" s="3">
        <f>C4027-(M4027-Key!$B$5)/(24*Key!$B$6)</f>
        <v>44130.661185185185</v>
      </c>
      <c r="S4027">
        <f>M4027-Key!$B$5</f>
        <v>14.92</v>
      </c>
      <c r="T4027" s="2">
        <f t="shared" si="310"/>
        <v>44129.673611111109</v>
      </c>
      <c r="U4027" t="str">
        <f t="shared" si="311"/>
        <v>10-25-2020 16:10</v>
      </c>
      <c r="V4027">
        <f>IFERROR(IF(W4027=Z4027,VLOOKUP($U4027,[1]C8842!$G$2:$M$145,3,FALSE),0),0)</f>
        <v>0</v>
      </c>
      <c r="W4027">
        <f>VLOOKUP(RIGHT($V$1,5),Key!$A$9:$B$14,2,FALSE)</f>
        <v>10.199999999999999</v>
      </c>
      <c r="X4027">
        <f t="shared" si="314"/>
        <v>0</v>
      </c>
      <c r="Y4027">
        <f>VLOOKUP(RIGHT($X$1,5),Key!$A$9:$B$14,2,FALSE)</f>
        <v>3.7</v>
      </c>
      <c r="Z4027">
        <f t="shared" si="312"/>
        <v>10.199999999999999</v>
      </c>
      <c r="AA4027">
        <f t="shared" si="313"/>
        <v>0</v>
      </c>
    </row>
    <row r="4028" spans="1:27" x14ac:dyDescent="0.3">
      <c r="A4028">
        <v>100067</v>
      </c>
      <c r="B4028">
        <v>230922</v>
      </c>
      <c r="C4028" s="3">
        <v>44130.675000000003</v>
      </c>
      <c r="D4028">
        <v>0</v>
      </c>
      <c r="E4028">
        <v>2</v>
      </c>
      <c r="F4028" t="s">
        <v>25</v>
      </c>
      <c r="G4028">
        <v>2</v>
      </c>
      <c r="H4028">
        <v>61.890630000000002</v>
      </c>
      <c r="I4028">
        <v>22.28125</v>
      </c>
      <c r="J4028">
        <v>1.214844</v>
      </c>
      <c r="K4028">
        <v>46.019530000000003</v>
      </c>
      <c r="L4028" s="3">
        <v>44130.429166666669</v>
      </c>
      <c r="M4028">
        <v>17.18</v>
      </c>
      <c r="N4028" t="s">
        <v>28</v>
      </c>
      <c r="P4028">
        <f>(C4028-Key!$B$1)*24</f>
        <v>1.1500000000814907</v>
      </c>
      <c r="Q4028">
        <f>(Key!$B$2-'17.1'!C4028)*24</f>
        <v>1.7999999999301508</v>
      </c>
      <c r="R4028" s="3">
        <f>C4028-(M4028-Key!$B$5)/(24*Key!$B$6)</f>
        <v>44130.661185185185</v>
      </c>
      <c r="S4028">
        <f>M4028-Key!$B$5</f>
        <v>14.92</v>
      </c>
      <c r="T4028" s="2">
        <f t="shared" si="310"/>
        <v>44129.673611111109</v>
      </c>
      <c r="U4028" t="str">
        <f t="shared" si="311"/>
        <v>10-25-2020 16:10</v>
      </c>
      <c r="V4028">
        <f>IFERROR(IF(W4028=Z4028,VLOOKUP($U4028,[1]C8842!$G$2:$M$145,3,FALSE),0),0)</f>
        <v>0</v>
      </c>
      <c r="W4028">
        <f>VLOOKUP(RIGHT($V$1,5),Key!$A$9:$B$14,2,FALSE)</f>
        <v>10.199999999999999</v>
      </c>
      <c r="X4028">
        <f t="shared" si="314"/>
        <v>0</v>
      </c>
      <c r="Y4028">
        <f>VLOOKUP(RIGHT($X$1,5),Key!$A$9:$B$14,2,FALSE)</f>
        <v>3.7</v>
      </c>
      <c r="Z4028">
        <f t="shared" si="312"/>
        <v>10.199999999999999</v>
      </c>
      <c r="AA4028">
        <f t="shared" si="313"/>
        <v>0</v>
      </c>
    </row>
    <row r="4029" spans="1:27" x14ac:dyDescent="0.3">
      <c r="A4029">
        <v>100067</v>
      </c>
      <c r="B4029">
        <v>230922</v>
      </c>
      <c r="C4029" s="3">
        <v>44130.675000000003</v>
      </c>
      <c r="D4029">
        <v>1</v>
      </c>
      <c r="E4029">
        <v>1</v>
      </c>
      <c r="F4029" t="s">
        <v>25</v>
      </c>
      <c r="G4029">
        <v>3</v>
      </c>
      <c r="H4029">
        <v>65.332030000000003</v>
      </c>
      <c r="I4029">
        <v>41.890630000000002</v>
      </c>
      <c r="J4029">
        <v>1.949219</v>
      </c>
      <c r="K4029">
        <v>58.023440000000001</v>
      </c>
      <c r="L4029" s="3">
        <v>44130.429166666669</v>
      </c>
      <c r="M4029">
        <v>17.18</v>
      </c>
      <c r="N4029" t="s">
        <v>28</v>
      </c>
      <c r="P4029">
        <f>(C4029-Key!$B$1)*24</f>
        <v>1.1500000000814907</v>
      </c>
      <c r="Q4029">
        <f>(Key!$B$2-'17.1'!C4029)*24</f>
        <v>1.7999999999301508</v>
      </c>
      <c r="R4029" s="3">
        <f>C4029-(M4029-Key!$B$5)/(24*Key!$B$6)</f>
        <v>44130.661185185185</v>
      </c>
      <c r="S4029">
        <f>M4029-Key!$B$5</f>
        <v>14.92</v>
      </c>
      <c r="T4029" s="2">
        <f t="shared" si="310"/>
        <v>44129.673611111109</v>
      </c>
      <c r="U4029" t="str">
        <f t="shared" si="311"/>
        <v>10-25-2020 16:10</v>
      </c>
      <c r="V4029">
        <f>IFERROR(IF(W4029=Z4029,VLOOKUP($U4029,[1]C8842!$G$2:$M$145,3,FALSE),0),0)</f>
        <v>0</v>
      </c>
      <c r="W4029">
        <f>VLOOKUP(RIGHT($V$1,5),Key!$A$9:$B$14,2,FALSE)</f>
        <v>10.199999999999999</v>
      </c>
      <c r="X4029">
        <f t="shared" si="314"/>
        <v>0</v>
      </c>
      <c r="Y4029">
        <f>VLOOKUP(RIGHT($X$1,5),Key!$A$9:$B$14,2,FALSE)</f>
        <v>3.7</v>
      </c>
      <c r="Z4029">
        <f t="shared" si="312"/>
        <v>10.199999999999999</v>
      </c>
      <c r="AA4029">
        <f t="shared" si="313"/>
        <v>0</v>
      </c>
    </row>
    <row r="4030" spans="1:27" x14ac:dyDescent="0.3">
      <c r="A4030">
        <v>100067</v>
      </c>
      <c r="B4030">
        <v>230922</v>
      </c>
      <c r="C4030" s="3">
        <v>44130.675000000003</v>
      </c>
      <c r="D4030">
        <v>0</v>
      </c>
      <c r="E4030">
        <v>2</v>
      </c>
      <c r="F4030" t="s">
        <v>25</v>
      </c>
      <c r="G4030">
        <v>1</v>
      </c>
      <c r="H4030">
        <v>64.039060000000006</v>
      </c>
      <c r="I4030">
        <v>19.078130000000002</v>
      </c>
      <c r="J4030">
        <v>1.042969</v>
      </c>
      <c r="K4030">
        <v>48.019530000000003</v>
      </c>
      <c r="L4030" s="3">
        <v>44130.429166666669</v>
      </c>
      <c r="M4030">
        <v>17.18</v>
      </c>
      <c r="N4030" t="s">
        <v>28</v>
      </c>
      <c r="P4030">
        <f>(C4030-Key!$B$1)*24</f>
        <v>1.1500000000814907</v>
      </c>
      <c r="Q4030">
        <f>(Key!$B$2-'17.1'!C4030)*24</f>
        <v>1.7999999999301508</v>
      </c>
      <c r="R4030" s="3">
        <f>C4030-(M4030-Key!$B$5)/(24*Key!$B$6)</f>
        <v>44130.661185185185</v>
      </c>
      <c r="S4030">
        <f>M4030-Key!$B$5</f>
        <v>14.92</v>
      </c>
      <c r="T4030" s="2">
        <f t="shared" si="310"/>
        <v>44129.673611111109</v>
      </c>
      <c r="U4030" t="str">
        <f t="shared" si="311"/>
        <v>10-25-2020 16:10</v>
      </c>
      <c r="V4030">
        <f>IFERROR(IF(W4030=Z4030,VLOOKUP($U4030,[1]C8842!$G$2:$M$145,3,FALSE),0),0)</f>
        <v>0</v>
      </c>
      <c r="W4030">
        <f>VLOOKUP(RIGHT($V$1,5),Key!$A$9:$B$14,2,FALSE)</f>
        <v>10.199999999999999</v>
      </c>
      <c r="X4030">
        <f t="shared" si="314"/>
        <v>0</v>
      </c>
      <c r="Y4030">
        <f>VLOOKUP(RIGHT($X$1,5),Key!$A$9:$B$14,2,FALSE)</f>
        <v>3.7</v>
      </c>
      <c r="Z4030">
        <f t="shared" si="312"/>
        <v>10.199999999999999</v>
      </c>
      <c r="AA4030">
        <f t="shared" si="313"/>
        <v>0</v>
      </c>
    </row>
    <row r="4031" spans="1:27" x14ac:dyDescent="0.3">
      <c r="A4031">
        <v>100067</v>
      </c>
      <c r="B4031">
        <v>230922</v>
      </c>
      <c r="C4031" s="3">
        <v>44130.675000000003</v>
      </c>
      <c r="D4031">
        <v>2</v>
      </c>
      <c r="E4031">
        <v>1</v>
      </c>
      <c r="F4031" t="s">
        <v>26</v>
      </c>
      <c r="G4031">
        <v>1</v>
      </c>
      <c r="H4031">
        <v>70.292969999999997</v>
      </c>
      <c r="I4031">
        <v>19.132809999999999</v>
      </c>
      <c r="J4031">
        <v>0.94921880000000003</v>
      </c>
      <c r="K4031">
        <v>82.035160000000005</v>
      </c>
      <c r="L4031" s="3">
        <v>44130.429166666669</v>
      </c>
      <c r="M4031">
        <v>17.18</v>
      </c>
      <c r="N4031" t="s">
        <v>28</v>
      </c>
      <c r="P4031">
        <f>(C4031-Key!$B$1)*24</f>
        <v>1.1500000000814907</v>
      </c>
      <c r="Q4031">
        <f>(Key!$B$2-'17.1'!C4031)*24</f>
        <v>1.7999999999301508</v>
      </c>
      <c r="R4031" s="3">
        <f>C4031-(M4031-Key!$B$5)/(24*Key!$B$6)</f>
        <v>44130.661185185185</v>
      </c>
      <c r="S4031">
        <f>M4031-Key!$B$5</f>
        <v>14.92</v>
      </c>
      <c r="T4031" s="2">
        <f t="shared" si="310"/>
        <v>44129.673611111109</v>
      </c>
      <c r="U4031" t="str">
        <f t="shared" si="311"/>
        <v>10-25-2020 16:10</v>
      </c>
      <c r="V4031">
        <f>IFERROR(IF(W4031=Z4031,VLOOKUP($U4031,[1]C8842!$G$2:$M$145,3,FALSE),0),0)</f>
        <v>0</v>
      </c>
      <c r="W4031">
        <f>VLOOKUP(RIGHT($V$1,5),Key!$A$9:$B$14,2,FALSE)</f>
        <v>10.199999999999999</v>
      </c>
      <c r="X4031">
        <f t="shared" si="314"/>
        <v>0</v>
      </c>
      <c r="Y4031">
        <f>VLOOKUP(RIGHT($X$1,5),Key!$A$9:$B$14,2,FALSE)</f>
        <v>3.7</v>
      </c>
      <c r="Z4031">
        <f t="shared" si="312"/>
        <v>10.199999999999999</v>
      </c>
      <c r="AA4031">
        <f t="shared" si="313"/>
        <v>0</v>
      </c>
    </row>
    <row r="4032" spans="1:27" x14ac:dyDescent="0.3">
      <c r="A4032">
        <v>100067</v>
      </c>
      <c r="B4032">
        <v>230922</v>
      </c>
      <c r="C4032" s="3">
        <v>44130.675000000003</v>
      </c>
      <c r="D4032">
        <v>3</v>
      </c>
      <c r="E4032">
        <v>2</v>
      </c>
      <c r="F4032" t="s">
        <v>26</v>
      </c>
      <c r="G4032">
        <v>1</v>
      </c>
      <c r="H4032">
        <v>67.964839999999995</v>
      </c>
      <c r="I4032">
        <v>14.82422</v>
      </c>
      <c r="J4032">
        <v>0.8125</v>
      </c>
      <c r="K4032">
        <v>95.039060000000006</v>
      </c>
      <c r="L4032" s="3">
        <v>44130.429166666669</v>
      </c>
      <c r="M4032">
        <v>17.18</v>
      </c>
      <c r="N4032" t="s">
        <v>28</v>
      </c>
      <c r="P4032">
        <f>(C4032-Key!$B$1)*24</f>
        <v>1.1500000000814907</v>
      </c>
      <c r="Q4032">
        <f>(Key!$B$2-'17.1'!C4032)*24</f>
        <v>1.7999999999301508</v>
      </c>
      <c r="R4032" s="3">
        <f>C4032-(M4032-Key!$B$5)/(24*Key!$B$6)</f>
        <v>44130.661185185185</v>
      </c>
      <c r="S4032">
        <f>M4032-Key!$B$5</f>
        <v>14.92</v>
      </c>
      <c r="T4032" s="2">
        <f t="shared" si="310"/>
        <v>44129.673611111109</v>
      </c>
      <c r="U4032" t="str">
        <f t="shared" si="311"/>
        <v>10-25-2020 16:10</v>
      </c>
      <c r="V4032">
        <f>IFERROR(IF(W4032=Z4032,VLOOKUP($U4032,[1]C8842!$G$2:$M$145,3,FALSE),0),0)</f>
        <v>0</v>
      </c>
      <c r="W4032">
        <f>VLOOKUP(RIGHT($V$1,5),Key!$A$9:$B$14,2,FALSE)</f>
        <v>10.199999999999999</v>
      </c>
      <c r="X4032">
        <f t="shared" si="314"/>
        <v>0</v>
      </c>
      <c r="Y4032">
        <f>VLOOKUP(RIGHT($X$1,5),Key!$A$9:$B$14,2,FALSE)</f>
        <v>3.7</v>
      </c>
      <c r="Z4032">
        <f t="shared" si="312"/>
        <v>10.199999999999999</v>
      </c>
      <c r="AA4032">
        <f t="shared" si="313"/>
        <v>0</v>
      </c>
    </row>
    <row r="4033" spans="1:27" x14ac:dyDescent="0.3">
      <c r="A4033">
        <v>100067</v>
      </c>
      <c r="B4033">
        <v>230922</v>
      </c>
      <c r="C4033" s="3">
        <v>44130.675000000003</v>
      </c>
      <c r="D4033">
        <v>3</v>
      </c>
      <c r="E4033">
        <v>2</v>
      </c>
      <c r="F4033" t="s">
        <v>26</v>
      </c>
      <c r="G4033">
        <v>5</v>
      </c>
      <c r="H4033">
        <v>56.089840000000002</v>
      </c>
      <c r="I4033">
        <v>96.214839999999995</v>
      </c>
      <c r="J4033">
        <v>4.8515629999999996</v>
      </c>
      <c r="K4033">
        <v>92.039060000000006</v>
      </c>
      <c r="L4033" s="3">
        <v>44130.429166666669</v>
      </c>
      <c r="M4033">
        <v>17.18</v>
      </c>
      <c r="N4033" t="s">
        <v>28</v>
      </c>
      <c r="P4033">
        <f>(C4033-Key!$B$1)*24</f>
        <v>1.1500000000814907</v>
      </c>
      <c r="Q4033">
        <f>(Key!$B$2-'17.1'!C4033)*24</f>
        <v>1.7999999999301508</v>
      </c>
      <c r="R4033" s="3">
        <f>C4033-(M4033-Key!$B$5)/(24*Key!$B$6)</f>
        <v>44130.661185185185</v>
      </c>
      <c r="S4033">
        <f>M4033-Key!$B$5</f>
        <v>14.92</v>
      </c>
      <c r="T4033" s="2">
        <f t="shared" si="310"/>
        <v>44129.673611111109</v>
      </c>
      <c r="U4033" t="str">
        <f t="shared" si="311"/>
        <v>10-25-2020 16:10</v>
      </c>
      <c r="V4033">
        <f>IFERROR(IF(W4033=Z4033,VLOOKUP($U4033,[1]C8842!$G$2:$M$145,3,FALSE),0),0)</f>
        <v>0</v>
      </c>
      <c r="W4033">
        <f>VLOOKUP(RIGHT($V$1,5),Key!$A$9:$B$14,2,FALSE)</f>
        <v>10.199999999999999</v>
      </c>
      <c r="X4033">
        <f t="shared" si="314"/>
        <v>0</v>
      </c>
      <c r="Y4033">
        <f>VLOOKUP(RIGHT($X$1,5),Key!$A$9:$B$14,2,FALSE)</f>
        <v>3.7</v>
      </c>
      <c r="Z4033">
        <f t="shared" si="312"/>
        <v>10.199999999999999</v>
      </c>
      <c r="AA4033">
        <f t="shared" si="313"/>
        <v>0</v>
      </c>
    </row>
    <row r="4034" spans="1:27" x14ac:dyDescent="0.3">
      <c r="A4034">
        <v>100067</v>
      </c>
      <c r="B4034">
        <v>230922</v>
      </c>
      <c r="C4034" s="3">
        <v>44130.675000000003</v>
      </c>
      <c r="D4034">
        <v>2</v>
      </c>
      <c r="E4034">
        <v>1</v>
      </c>
      <c r="F4034" t="s">
        <v>26</v>
      </c>
      <c r="G4034">
        <v>1</v>
      </c>
      <c r="H4034">
        <v>70.617189999999994</v>
      </c>
      <c r="I4034">
        <v>17.95703</v>
      </c>
      <c r="J4034">
        <v>0.90234380000000003</v>
      </c>
      <c r="K4034">
        <v>80.03125</v>
      </c>
      <c r="L4034" s="3">
        <v>44130.429166666669</v>
      </c>
      <c r="M4034">
        <v>17.18</v>
      </c>
      <c r="N4034" t="s">
        <v>28</v>
      </c>
      <c r="P4034">
        <f>(C4034-Key!$B$1)*24</f>
        <v>1.1500000000814907</v>
      </c>
      <c r="Q4034">
        <f>(Key!$B$2-'17.1'!C4034)*24</f>
        <v>1.7999999999301508</v>
      </c>
      <c r="R4034" s="3">
        <f>C4034-(M4034-Key!$B$5)/(24*Key!$B$6)</f>
        <v>44130.661185185185</v>
      </c>
      <c r="S4034">
        <f>M4034-Key!$B$5</f>
        <v>14.92</v>
      </c>
      <c r="T4034" s="2">
        <f t="shared" si="310"/>
        <v>44129.673611111109</v>
      </c>
      <c r="U4034" t="str">
        <f t="shared" si="311"/>
        <v>10-25-2020 16:10</v>
      </c>
      <c r="V4034">
        <f>IFERROR(IF(W4034=Z4034,VLOOKUP($U4034,[1]C8842!$G$2:$M$145,3,FALSE),0),0)</f>
        <v>0</v>
      </c>
      <c r="W4034">
        <f>VLOOKUP(RIGHT($V$1,5),Key!$A$9:$B$14,2,FALSE)</f>
        <v>10.199999999999999</v>
      </c>
      <c r="X4034">
        <f t="shared" si="314"/>
        <v>0</v>
      </c>
      <c r="Y4034">
        <f>VLOOKUP(RIGHT($X$1,5),Key!$A$9:$B$14,2,FALSE)</f>
        <v>3.7</v>
      </c>
      <c r="Z4034">
        <f t="shared" si="312"/>
        <v>10.199999999999999</v>
      </c>
      <c r="AA4034">
        <f t="shared" si="313"/>
        <v>0</v>
      </c>
    </row>
    <row r="4035" spans="1:27" x14ac:dyDescent="0.3">
      <c r="A4035">
        <v>100067</v>
      </c>
      <c r="B4035">
        <v>230922</v>
      </c>
      <c r="C4035" s="3">
        <v>44130.675000000003</v>
      </c>
      <c r="D4035">
        <v>2</v>
      </c>
      <c r="E4035">
        <v>1</v>
      </c>
      <c r="F4035" t="s">
        <v>26</v>
      </c>
      <c r="G4035">
        <v>1</v>
      </c>
      <c r="H4035">
        <v>74.355469999999997</v>
      </c>
      <c r="I4035">
        <v>19.5</v>
      </c>
      <c r="J4035">
        <v>0.91015630000000003</v>
      </c>
      <c r="K4035">
        <v>82.035160000000005</v>
      </c>
      <c r="L4035" s="3">
        <v>44130.429166666669</v>
      </c>
      <c r="M4035">
        <v>17.18</v>
      </c>
      <c r="N4035" t="s">
        <v>28</v>
      </c>
      <c r="P4035">
        <f>(C4035-Key!$B$1)*24</f>
        <v>1.1500000000814907</v>
      </c>
      <c r="Q4035">
        <f>(Key!$B$2-'17.1'!C4035)*24</f>
        <v>1.7999999999301508</v>
      </c>
      <c r="R4035" s="3">
        <f>C4035-(M4035-Key!$B$5)/(24*Key!$B$6)</f>
        <v>44130.661185185185</v>
      </c>
      <c r="S4035">
        <f>M4035-Key!$B$5</f>
        <v>14.92</v>
      </c>
      <c r="T4035" s="2">
        <f t="shared" ref="T4035:T4098" si="315">ROUND(C4035*24*60/10,0)/(24*6)-1</f>
        <v>44129.673611111109</v>
      </c>
      <c r="U4035" t="str">
        <f t="shared" ref="U4035:U4098" si="316">TEXT(T4035,"mm-dd-yyyy hh:mm")</f>
        <v>10-25-2020 16:10</v>
      </c>
      <c r="V4035">
        <f>IFERROR(IF(W4035=Z4035,VLOOKUP($U4035,[1]C8842!$G$2:$M$145,3,FALSE),0),0)</f>
        <v>0</v>
      </c>
      <c r="W4035">
        <f>VLOOKUP(RIGHT($V$1,5),Key!$A$9:$B$14,2,FALSE)</f>
        <v>10.199999999999999</v>
      </c>
      <c r="X4035">
        <f t="shared" si="314"/>
        <v>0</v>
      </c>
      <c r="Y4035">
        <f>VLOOKUP(RIGHT($X$1,5),Key!$A$9:$B$14,2,FALSE)</f>
        <v>3.7</v>
      </c>
      <c r="Z4035">
        <f t="shared" ref="Z4035:Z4098" si="317">M4035-MIN(ABS(Y4035-M4035),ABS(W4035-M4035))</f>
        <v>10.199999999999999</v>
      </c>
      <c r="AA4035">
        <f t="shared" ref="AA4035:AA4098" si="318">SUM(V4035,X4035)</f>
        <v>0</v>
      </c>
    </row>
    <row r="4036" spans="1:27" x14ac:dyDescent="0.3">
      <c r="A4036">
        <v>100067</v>
      </c>
      <c r="B4036">
        <v>230922</v>
      </c>
      <c r="C4036" s="3">
        <v>44130.675694444442</v>
      </c>
      <c r="D4036">
        <v>3</v>
      </c>
      <c r="E4036">
        <v>2</v>
      </c>
      <c r="F4036" t="s">
        <v>26</v>
      </c>
      <c r="G4036">
        <v>1</v>
      </c>
      <c r="H4036">
        <v>65.46875</v>
      </c>
      <c r="I4036">
        <v>17.54297</v>
      </c>
      <c r="J4036">
        <v>0.953125</v>
      </c>
      <c r="K4036">
        <v>94.039060000000006</v>
      </c>
      <c r="L4036" s="3">
        <v>44130.429166666669</v>
      </c>
      <c r="M4036">
        <v>17.18</v>
      </c>
      <c r="N4036" t="s">
        <v>28</v>
      </c>
      <c r="P4036">
        <f>(C4036-Key!$B$1)*24</f>
        <v>1.1666666666278616</v>
      </c>
      <c r="Q4036">
        <f>(Key!$B$2-'17.1'!C4036)*24</f>
        <v>1.78333333338378</v>
      </c>
      <c r="R4036" s="3">
        <f>C4036-(M4036-Key!$B$5)/(24*Key!$B$6)</f>
        <v>44130.661879629624</v>
      </c>
      <c r="S4036">
        <f>M4036-Key!$B$5</f>
        <v>14.92</v>
      </c>
      <c r="T4036" s="2">
        <f t="shared" si="315"/>
        <v>44129.673611111109</v>
      </c>
      <c r="U4036" t="str">
        <f t="shared" si="316"/>
        <v>10-25-2020 16:10</v>
      </c>
      <c r="V4036">
        <f>IFERROR(IF(W4036=Z4036,VLOOKUP($U4036,[1]C8842!$G$2:$M$145,3,FALSE),0),0)</f>
        <v>0</v>
      </c>
      <c r="W4036">
        <f>VLOOKUP(RIGHT($V$1,5),Key!$A$9:$B$14,2,FALSE)</f>
        <v>10.199999999999999</v>
      </c>
      <c r="X4036">
        <f t="shared" ref="X4036:X4099" si="319">$X$2</f>
        <v>0</v>
      </c>
      <c r="Y4036">
        <f>VLOOKUP(RIGHT($X$1,5),Key!$A$9:$B$14,2,FALSE)</f>
        <v>3.7</v>
      </c>
      <c r="Z4036">
        <f t="shared" si="317"/>
        <v>10.199999999999999</v>
      </c>
      <c r="AA4036">
        <f t="shared" si="318"/>
        <v>0</v>
      </c>
    </row>
    <row r="4037" spans="1:27" x14ac:dyDescent="0.3">
      <c r="A4037">
        <v>100067</v>
      </c>
      <c r="B4037">
        <v>230922</v>
      </c>
      <c r="C4037" s="3">
        <v>44130.675694444442</v>
      </c>
      <c r="D4037">
        <v>3</v>
      </c>
      <c r="E4037">
        <v>2</v>
      </c>
      <c r="F4037" t="s">
        <v>26</v>
      </c>
      <c r="G4037">
        <v>2</v>
      </c>
      <c r="H4037">
        <v>72.316410000000005</v>
      </c>
      <c r="I4037">
        <v>22.585940000000001</v>
      </c>
      <c r="J4037">
        <v>1.050781</v>
      </c>
      <c r="K4037">
        <v>92.039060000000006</v>
      </c>
      <c r="L4037" s="3">
        <v>44130.429166666669</v>
      </c>
      <c r="M4037">
        <v>17.18</v>
      </c>
      <c r="N4037" t="s">
        <v>28</v>
      </c>
      <c r="P4037">
        <f>(C4037-Key!$B$1)*24</f>
        <v>1.1666666666278616</v>
      </c>
      <c r="Q4037">
        <f>(Key!$B$2-'17.1'!C4037)*24</f>
        <v>1.78333333338378</v>
      </c>
      <c r="R4037" s="3">
        <f>C4037-(M4037-Key!$B$5)/(24*Key!$B$6)</f>
        <v>44130.661879629624</v>
      </c>
      <c r="S4037">
        <f>M4037-Key!$B$5</f>
        <v>14.92</v>
      </c>
      <c r="T4037" s="2">
        <f t="shared" si="315"/>
        <v>44129.673611111109</v>
      </c>
      <c r="U4037" t="str">
        <f t="shared" si="316"/>
        <v>10-25-2020 16:10</v>
      </c>
      <c r="V4037">
        <f>IFERROR(IF(W4037=Z4037,VLOOKUP($U4037,[1]C8842!$G$2:$M$145,3,FALSE),0),0)</f>
        <v>0</v>
      </c>
      <c r="W4037">
        <f>VLOOKUP(RIGHT($V$1,5),Key!$A$9:$B$14,2,FALSE)</f>
        <v>10.199999999999999</v>
      </c>
      <c r="X4037">
        <f t="shared" si="319"/>
        <v>0</v>
      </c>
      <c r="Y4037">
        <f>VLOOKUP(RIGHT($X$1,5),Key!$A$9:$B$14,2,FALSE)</f>
        <v>3.7</v>
      </c>
      <c r="Z4037">
        <f t="shared" si="317"/>
        <v>10.199999999999999</v>
      </c>
      <c r="AA4037">
        <f t="shared" si="318"/>
        <v>0</v>
      </c>
    </row>
    <row r="4038" spans="1:27" x14ac:dyDescent="0.3">
      <c r="A4038">
        <v>100067</v>
      </c>
      <c r="B4038">
        <v>230922</v>
      </c>
      <c r="C4038" s="3">
        <v>44130.675694444442</v>
      </c>
      <c r="D4038">
        <v>0</v>
      </c>
      <c r="E4038">
        <v>2</v>
      </c>
      <c r="F4038" t="s">
        <v>25</v>
      </c>
      <c r="G4038">
        <v>1</v>
      </c>
      <c r="H4038">
        <v>59.847659999999998</v>
      </c>
      <c r="I4038">
        <v>16.226559999999999</v>
      </c>
      <c r="J4038">
        <v>0.98828130000000003</v>
      </c>
      <c r="K4038">
        <v>44.019530000000003</v>
      </c>
      <c r="L4038" s="3">
        <v>44130.429166666669</v>
      </c>
      <c r="M4038">
        <v>17.18</v>
      </c>
      <c r="N4038" t="s">
        <v>28</v>
      </c>
      <c r="P4038">
        <f>(C4038-Key!$B$1)*24</f>
        <v>1.1666666666278616</v>
      </c>
      <c r="Q4038">
        <f>(Key!$B$2-'17.1'!C4038)*24</f>
        <v>1.78333333338378</v>
      </c>
      <c r="R4038" s="3">
        <f>C4038-(M4038-Key!$B$5)/(24*Key!$B$6)</f>
        <v>44130.661879629624</v>
      </c>
      <c r="S4038">
        <f>M4038-Key!$B$5</f>
        <v>14.92</v>
      </c>
      <c r="T4038" s="2">
        <f t="shared" si="315"/>
        <v>44129.673611111109</v>
      </c>
      <c r="U4038" t="str">
        <f t="shared" si="316"/>
        <v>10-25-2020 16:10</v>
      </c>
      <c r="V4038">
        <f>IFERROR(IF(W4038=Z4038,VLOOKUP($U4038,[1]C8842!$G$2:$M$145,3,FALSE),0),0)</f>
        <v>0</v>
      </c>
      <c r="W4038">
        <f>VLOOKUP(RIGHT($V$1,5),Key!$A$9:$B$14,2,FALSE)</f>
        <v>10.199999999999999</v>
      </c>
      <c r="X4038">
        <f t="shared" si="319"/>
        <v>0</v>
      </c>
      <c r="Y4038">
        <f>VLOOKUP(RIGHT($X$1,5),Key!$A$9:$B$14,2,FALSE)</f>
        <v>3.7</v>
      </c>
      <c r="Z4038">
        <f t="shared" si="317"/>
        <v>10.199999999999999</v>
      </c>
      <c r="AA4038">
        <f t="shared" si="318"/>
        <v>0</v>
      </c>
    </row>
    <row r="4039" spans="1:27" x14ac:dyDescent="0.3">
      <c r="A4039">
        <v>100067</v>
      </c>
      <c r="B4039">
        <v>230922</v>
      </c>
      <c r="C4039" s="3">
        <v>44130.675694444442</v>
      </c>
      <c r="D4039">
        <v>3</v>
      </c>
      <c r="E4039">
        <v>2</v>
      </c>
      <c r="F4039" t="s">
        <v>26</v>
      </c>
      <c r="G4039">
        <v>4</v>
      </c>
      <c r="H4039">
        <v>61.679690000000001</v>
      </c>
      <c r="I4039">
        <v>62.800780000000003</v>
      </c>
      <c r="J4039">
        <v>2.96875</v>
      </c>
      <c r="K4039">
        <v>94.039060000000006</v>
      </c>
      <c r="L4039" s="3">
        <v>44130.429166666669</v>
      </c>
      <c r="M4039">
        <v>17.18</v>
      </c>
      <c r="N4039" t="s">
        <v>28</v>
      </c>
      <c r="P4039">
        <f>(C4039-Key!$B$1)*24</f>
        <v>1.1666666666278616</v>
      </c>
      <c r="Q4039">
        <f>(Key!$B$2-'17.1'!C4039)*24</f>
        <v>1.78333333338378</v>
      </c>
      <c r="R4039" s="3">
        <f>C4039-(M4039-Key!$B$5)/(24*Key!$B$6)</f>
        <v>44130.661879629624</v>
      </c>
      <c r="S4039">
        <f>M4039-Key!$B$5</f>
        <v>14.92</v>
      </c>
      <c r="T4039" s="2">
        <f t="shared" si="315"/>
        <v>44129.673611111109</v>
      </c>
      <c r="U4039" t="str">
        <f t="shared" si="316"/>
        <v>10-25-2020 16:10</v>
      </c>
      <c r="V4039">
        <f>IFERROR(IF(W4039=Z4039,VLOOKUP($U4039,[1]C8842!$G$2:$M$145,3,FALSE),0),0)</f>
        <v>0</v>
      </c>
      <c r="W4039">
        <f>VLOOKUP(RIGHT($V$1,5),Key!$A$9:$B$14,2,FALSE)</f>
        <v>10.199999999999999</v>
      </c>
      <c r="X4039">
        <f t="shared" si="319"/>
        <v>0</v>
      </c>
      <c r="Y4039">
        <f>VLOOKUP(RIGHT($X$1,5),Key!$A$9:$B$14,2,FALSE)</f>
        <v>3.7</v>
      </c>
      <c r="Z4039">
        <f t="shared" si="317"/>
        <v>10.199999999999999</v>
      </c>
      <c r="AA4039">
        <f t="shared" si="318"/>
        <v>0</v>
      </c>
    </row>
    <row r="4040" spans="1:27" x14ac:dyDescent="0.3">
      <c r="A4040">
        <v>100067</v>
      </c>
      <c r="B4040">
        <v>230922</v>
      </c>
      <c r="C4040" s="3">
        <v>44130.675694444442</v>
      </c>
      <c r="D4040">
        <v>1</v>
      </c>
      <c r="E4040">
        <v>1</v>
      </c>
      <c r="F4040" t="s">
        <v>25</v>
      </c>
      <c r="G4040">
        <v>1</v>
      </c>
      <c r="H4040">
        <v>64.570310000000006</v>
      </c>
      <c r="I4040">
        <v>18.265630000000002</v>
      </c>
      <c r="J4040">
        <v>1</v>
      </c>
      <c r="K4040">
        <v>58.023440000000001</v>
      </c>
      <c r="L4040" s="3">
        <v>44130.429166666669</v>
      </c>
      <c r="M4040">
        <v>17.18</v>
      </c>
      <c r="N4040" t="s">
        <v>28</v>
      </c>
      <c r="P4040">
        <f>(C4040-Key!$B$1)*24</f>
        <v>1.1666666666278616</v>
      </c>
      <c r="Q4040">
        <f>(Key!$B$2-'17.1'!C4040)*24</f>
        <v>1.78333333338378</v>
      </c>
      <c r="R4040" s="3">
        <f>C4040-(M4040-Key!$B$5)/(24*Key!$B$6)</f>
        <v>44130.661879629624</v>
      </c>
      <c r="S4040">
        <f>M4040-Key!$B$5</f>
        <v>14.92</v>
      </c>
      <c r="T4040" s="2">
        <f t="shared" si="315"/>
        <v>44129.673611111109</v>
      </c>
      <c r="U4040" t="str">
        <f t="shared" si="316"/>
        <v>10-25-2020 16:10</v>
      </c>
      <c r="V4040">
        <f>IFERROR(IF(W4040=Z4040,VLOOKUP($U4040,[1]C8842!$G$2:$M$145,3,FALSE),0),0)</f>
        <v>0</v>
      </c>
      <c r="W4040">
        <f>VLOOKUP(RIGHT($V$1,5),Key!$A$9:$B$14,2,FALSE)</f>
        <v>10.199999999999999</v>
      </c>
      <c r="X4040">
        <f t="shared" si="319"/>
        <v>0</v>
      </c>
      <c r="Y4040">
        <f>VLOOKUP(RIGHT($X$1,5),Key!$A$9:$B$14,2,FALSE)</f>
        <v>3.7</v>
      </c>
      <c r="Z4040">
        <f t="shared" si="317"/>
        <v>10.199999999999999</v>
      </c>
      <c r="AA4040">
        <f t="shared" si="318"/>
        <v>0</v>
      </c>
    </row>
    <row r="4041" spans="1:27" x14ac:dyDescent="0.3">
      <c r="A4041">
        <v>100067</v>
      </c>
      <c r="B4041">
        <v>230922</v>
      </c>
      <c r="C4041" s="3">
        <v>44130.675694444442</v>
      </c>
      <c r="D4041">
        <v>0</v>
      </c>
      <c r="E4041">
        <v>2</v>
      </c>
      <c r="F4041" t="s">
        <v>25</v>
      </c>
      <c r="G4041">
        <v>1</v>
      </c>
      <c r="H4041">
        <v>61.539059999999999</v>
      </c>
      <c r="I4041">
        <v>13.945309999999999</v>
      </c>
      <c r="J4041">
        <v>0.859375</v>
      </c>
      <c r="K4041">
        <v>46.019530000000003</v>
      </c>
      <c r="L4041" s="3">
        <v>44130.429166666669</v>
      </c>
      <c r="M4041">
        <v>17.18</v>
      </c>
      <c r="N4041" t="s">
        <v>28</v>
      </c>
      <c r="P4041">
        <f>(C4041-Key!$B$1)*24</f>
        <v>1.1666666666278616</v>
      </c>
      <c r="Q4041">
        <f>(Key!$B$2-'17.1'!C4041)*24</f>
        <v>1.78333333338378</v>
      </c>
      <c r="R4041" s="3">
        <f>C4041-(M4041-Key!$B$5)/(24*Key!$B$6)</f>
        <v>44130.661879629624</v>
      </c>
      <c r="S4041">
        <f>M4041-Key!$B$5</f>
        <v>14.92</v>
      </c>
      <c r="T4041" s="2">
        <f t="shared" si="315"/>
        <v>44129.673611111109</v>
      </c>
      <c r="U4041" t="str">
        <f t="shared" si="316"/>
        <v>10-25-2020 16:10</v>
      </c>
      <c r="V4041">
        <f>IFERROR(IF(W4041=Z4041,VLOOKUP($U4041,[1]C8842!$G$2:$M$145,3,FALSE),0),0)</f>
        <v>0</v>
      </c>
      <c r="W4041">
        <f>VLOOKUP(RIGHT($V$1,5),Key!$A$9:$B$14,2,FALSE)</f>
        <v>10.199999999999999</v>
      </c>
      <c r="X4041">
        <f t="shared" si="319"/>
        <v>0</v>
      </c>
      <c r="Y4041">
        <f>VLOOKUP(RIGHT($X$1,5),Key!$A$9:$B$14,2,FALSE)</f>
        <v>3.7</v>
      </c>
      <c r="Z4041">
        <f t="shared" si="317"/>
        <v>10.199999999999999</v>
      </c>
      <c r="AA4041">
        <f t="shared" si="318"/>
        <v>0</v>
      </c>
    </row>
    <row r="4042" spans="1:27" x14ac:dyDescent="0.3">
      <c r="A4042">
        <v>100067</v>
      </c>
      <c r="B4042">
        <v>230922</v>
      </c>
      <c r="C4042" s="3">
        <v>44130.675694444442</v>
      </c>
      <c r="D4042">
        <v>1</v>
      </c>
      <c r="E4042">
        <v>1</v>
      </c>
      <c r="F4042" t="s">
        <v>25</v>
      </c>
      <c r="G4042">
        <v>1</v>
      </c>
      <c r="H4042">
        <v>61.972659999999998</v>
      </c>
      <c r="I4042">
        <v>16.839839999999999</v>
      </c>
      <c r="J4042">
        <v>0.98046880000000003</v>
      </c>
      <c r="K4042">
        <v>58.023440000000001</v>
      </c>
      <c r="L4042" s="3">
        <v>44130.429166666669</v>
      </c>
      <c r="M4042">
        <v>17.18</v>
      </c>
      <c r="N4042" t="s">
        <v>28</v>
      </c>
      <c r="P4042">
        <f>(C4042-Key!$B$1)*24</f>
        <v>1.1666666666278616</v>
      </c>
      <c r="Q4042">
        <f>(Key!$B$2-'17.1'!C4042)*24</f>
        <v>1.78333333338378</v>
      </c>
      <c r="R4042" s="3">
        <f>C4042-(M4042-Key!$B$5)/(24*Key!$B$6)</f>
        <v>44130.661879629624</v>
      </c>
      <c r="S4042">
        <f>M4042-Key!$B$5</f>
        <v>14.92</v>
      </c>
      <c r="T4042" s="2">
        <f t="shared" si="315"/>
        <v>44129.673611111109</v>
      </c>
      <c r="U4042" t="str">
        <f t="shared" si="316"/>
        <v>10-25-2020 16:10</v>
      </c>
      <c r="V4042">
        <f>IFERROR(IF(W4042=Z4042,VLOOKUP($U4042,[1]C8842!$G$2:$M$145,3,FALSE),0),0)</f>
        <v>0</v>
      </c>
      <c r="W4042">
        <f>VLOOKUP(RIGHT($V$1,5),Key!$A$9:$B$14,2,FALSE)</f>
        <v>10.199999999999999</v>
      </c>
      <c r="X4042">
        <f t="shared" si="319"/>
        <v>0</v>
      </c>
      <c r="Y4042">
        <f>VLOOKUP(RIGHT($X$1,5),Key!$A$9:$B$14,2,FALSE)</f>
        <v>3.7</v>
      </c>
      <c r="Z4042">
        <f t="shared" si="317"/>
        <v>10.199999999999999</v>
      </c>
      <c r="AA4042">
        <f t="shared" si="318"/>
        <v>0</v>
      </c>
    </row>
    <row r="4043" spans="1:27" x14ac:dyDescent="0.3">
      <c r="A4043">
        <v>100067</v>
      </c>
      <c r="B4043">
        <v>230922</v>
      </c>
      <c r="C4043" s="3">
        <v>44130.675694444442</v>
      </c>
      <c r="D4043">
        <v>2</v>
      </c>
      <c r="E4043">
        <v>1</v>
      </c>
      <c r="F4043" t="s">
        <v>26</v>
      </c>
      <c r="G4043">
        <v>1</v>
      </c>
      <c r="H4043">
        <v>76.941410000000005</v>
      </c>
      <c r="I4043">
        <v>16.76953</v>
      </c>
      <c r="J4043">
        <v>0.78515630000000003</v>
      </c>
      <c r="K4043">
        <v>83.035160000000005</v>
      </c>
      <c r="L4043" s="3">
        <v>44130.429166666669</v>
      </c>
      <c r="M4043">
        <v>17.18</v>
      </c>
      <c r="N4043" t="s">
        <v>28</v>
      </c>
      <c r="P4043">
        <f>(C4043-Key!$B$1)*24</f>
        <v>1.1666666666278616</v>
      </c>
      <c r="Q4043">
        <f>(Key!$B$2-'17.1'!C4043)*24</f>
        <v>1.78333333338378</v>
      </c>
      <c r="R4043" s="3">
        <f>C4043-(M4043-Key!$B$5)/(24*Key!$B$6)</f>
        <v>44130.661879629624</v>
      </c>
      <c r="S4043">
        <f>M4043-Key!$B$5</f>
        <v>14.92</v>
      </c>
      <c r="T4043" s="2">
        <f t="shared" si="315"/>
        <v>44129.673611111109</v>
      </c>
      <c r="U4043" t="str">
        <f t="shared" si="316"/>
        <v>10-25-2020 16:10</v>
      </c>
      <c r="V4043">
        <f>IFERROR(IF(W4043=Z4043,VLOOKUP($U4043,[1]C8842!$G$2:$M$145,3,FALSE),0),0)</f>
        <v>0</v>
      </c>
      <c r="W4043">
        <f>VLOOKUP(RIGHT($V$1,5),Key!$A$9:$B$14,2,FALSE)</f>
        <v>10.199999999999999</v>
      </c>
      <c r="X4043">
        <f t="shared" si="319"/>
        <v>0</v>
      </c>
      <c r="Y4043">
        <f>VLOOKUP(RIGHT($X$1,5),Key!$A$9:$B$14,2,FALSE)</f>
        <v>3.7</v>
      </c>
      <c r="Z4043">
        <f t="shared" si="317"/>
        <v>10.199999999999999</v>
      </c>
      <c r="AA4043">
        <f t="shared" si="318"/>
        <v>0</v>
      </c>
    </row>
    <row r="4044" spans="1:27" x14ac:dyDescent="0.3">
      <c r="A4044">
        <v>100067</v>
      </c>
      <c r="B4044">
        <v>230922</v>
      </c>
      <c r="C4044" s="3">
        <v>44130.675694444442</v>
      </c>
      <c r="D4044">
        <v>2</v>
      </c>
      <c r="E4044">
        <v>1</v>
      </c>
      <c r="F4044" t="s">
        <v>26</v>
      </c>
      <c r="G4044">
        <v>1</v>
      </c>
      <c r="H4044">
        <v>66.640630000000002</v>
      </c>
      <c r="I4044">
        <v>17.35547</v>
      </c>
      <c r="J4044">
        <v>0.9296875</v>
      </c>
      <c r="K4044">
        <v>83.035160000000005</v>
      </c>
      <c r="L4044" s="3">
        <v>44130.429166666669</v>
      </c>
      <c r="M4044">
        <v>17.18</v>
      </c>
      <c r="N4044" t="s">
        <v>28</v>
      </c>
      <c r="P4044">
        <f>(C4044-Key!$B$1)*24</f>
        <v>1.1666666666278616</v>
      </c>
      <c r="Q4044">
        <f>(Key!$B$2-'17.1'!C4044)*24</f>
        <v>1.78333333338378</v>
      </c>
      <c r="R4044" s="3">
        <f>C4044-(M4044-Key!$B$5)/(24*Key!$B$6)</f>
        <v>44130.661879629624</v>
      </c>
      <c r="S4044">
        <f>M4044-Key!$B$5</f>
        <v>14.92</v>
      </c>
      <c r="T4044" s="2">
        <f t="shared" si="315"/>
        <v>44129.673611111109</v>
      </c>
      <c r="U4044" t="str">
        <f t="shared" si="316"/>
        <v>10-25-2020 16:10</v>
      </c>
      <c r="V4044">
        <f>IFERROR(IF(W4044=Z4044,VLOOKUP($U4044,[1]C8842!$G$2:$M$145,3,FALSE),0),0)</f>
        <v>0</v>
      </c>
      <c r="W4044">
        <f>VLOOKUP(RIGHT($V$1,5),Key!$A$9:$B$14,2,FALSE)</f>
        <v>10.199999999999999</v>
      </c>
      <c r="X4044">
        <f t="shared" si="319"/>
        <v>0</v>
      </c>
      <c r="Y4044">
        <f>VLOOKUP(RIGHT($X$1,5),Key!$A$9:$B$14,2,FALSE)</f>
        <v>3.7</v>
      </c>
      <c r="Z4044">
        <f t="shared" si="317"/>
        <v>10.199999999999999</v>
      </c>
      <c r="AA4044">
        <f t="shared" si="318"/>
        <v>0</v>
      </c>
    </row>
    <row r="4045" spans="1:27" x14ac:dyDescent="0.3">
      <c r="A4045">
        <v>100067</v>
      </c>
      <c r="B4045">
        <v>230922</v>
      </c>
      <c r="C4045" s="3">
        <v>44130.675694444442</v>
      </c>
      <c r="D4045">
        <v>3</v>
      </c>
      <c r="E4045">
        <v>2</v>
      </c>
      <c r="F4045" t="s">
        <v>26</v>
      </c>
      <c r="G4045">
        <v>1</v>
      </c>
      <c r="H4045">
        <v>71.949219999999997</v>
      </c>
      <c r="I4045">
        <v>19.703130000000002</v>
      </c>
      <c r="J4045">
        <v>0.94921880000000003</v>
      </c>
      <c r="K4045">
        <v>94.039060000000006</v>
      </c>
      <c r="L4045" s="3">
        <v>44130.429166666669</v>
      </c>
      <c r="M4045">
        <v>17.18</v>
      </c>
      <c r="N4045" t="s">
        <v>28</v>
      </c>
      <c r="P4045">
        <f>(C4045-Key!$B$1)*24</f>
        <v>1.1666666666278616</v>
      </c>
      <c r="Q4045">
        <f>(Key!$B$2-'17.1'!C4045)*24</f>
        <v>1.78333333338378</v>
      </c>
      <c r="R4045" s="3">
        <f>C4045-(M4045-Key!$B$5)/(24*Key!$B$6)</f>
        <v>44130.661879629624</v>
      </c>
      <c r="S4045">
        <f>M4045-Key!$B$5</f>
        <v>14.92</v>
      </c>
      <c r="T4045" s="2">
        <f t="shared" si="315"/>
        <v>44129.673611111109</v>
      </c>
      <c r="U4045" t="str">
        <f t="shared" si="316"/>
        <v>10-25-2020 16:10</v>
      </c>
      <c r="V4045">
        <f>IFERROR(IF(W4045=Z4045,VLOOKUP($U4045,[1]C8842!$G$2:$M$145,3,FALSE),0),0)</f>
        <v>0</v>
      </c>
      <c r="W4045">
        <f>VLOOKUP(RIGHT($V$1,5),Key!$A$9:$B$14,2,FALSE)</f>
        <v>10.199999999999999</v>
      </c>
      <c r="X4045">
        <f t="shared" si="319"/>
        <v>0</v>
      </c>
      <c r="Y4045">
        <f>VLOOKUP(RIGHT($X$1,5),Key!$A$9:$B$14,2,FALSE)</f>
        <v>3.7</v>
      </c>
      <c r="Z4045">
        <f t="shared" si="317"/>
        <v>10.199999999999999</v>
      </c>
      <c r="AA4045">
        <f t="shared" si="318"/>
        <v>0</v>
      </c>
    </row>
    <row r="4046" spans="1:27" x14ac:dyDescent="0.3">
      <c r="A4046">
        <v>100067</v>
      </c>
      <c r="B4046">
        <v>230922</v>
      </c>
      <c r="C4046" s="3">
        <v>44130.675694444442</v>
      </c>
      <c r="D4046">
        <v>3</v>
      </c>
      <c r="E4046">
        <v>2</v>
      </c>
      <c r="F4046" t="s">
        <v>26</v>
      </c>
      <c r="G4046">
        <v>1</v>
      </c>
      <c r="H4046">
        <v>76.597660000000005</v>
      </c>
      <c r="I4046">
        <v>16.53125</v>
      </c>
      <c r="J4046">
        <v>0.78125</v>
      </c>
      <c r="K4046">
        <v>93.039060000000006</v>
      </c>
      <c r="L4046" s="3">
        <v>44130.429166666669</v>
      </c>
      <c r="M4046">
        <v>17.18</v>
      </c>
      <c r="N4046" t="s">
        <v>28</v>
      </c>
      <c r="P4046">
        <f>(C4046-Key!$B$1)*24</f>
        <v>1.1666666666278616</v>
      </c>
      <c r="Q4046">
        <f>(Key!$B$2-'17.1'!C4046)*24</f>
        <v>1.78333333338378</v>
      </c>
      <c r="R4046" s="3">
        <f>C4046-(M4046-Key!$B$5)/(24*Key!$B$6)</f>
        <v>44130.661879629624</v>
      </c>
      <c r="S4046">
        <f>M4046-Key!$B$5</f>
        <v>14.92</v>
      </c>
      <c r="T4046" s="2">
        <f t="shared" si="315"/>
        <v>44129.673611111109</v>
      </c>
      <c r="U4046" t="str">
        <f t="shared" si="316"/>
        <v>10-25-2020 16:10</v>
      </c>
      <c r="V4046">
        <f>IFERROR(IF(W4046=Z4046,VLOOKUP($U4046,[1]C8842!$G$2:$M$145,3,FALSE),0),0)</f>
        <v>0</v>
      </c>
      <c r="W4046">
        <f>VLOOKUP(RIGHT($V$1,5),Key!$A$9:$B$14,2,FALSE)</f>
        <v>10.199999999999999</v>
      </c>
      <c r="X4046">
        <f t="shared" si="319"/>
        <v>0</v>
      </c>
      <c r="Y4046">
        <f>VLOOKUP(RIGHT($X$1,5),Key!$A$9:$B$14,2,FALSE)</f>
        <v>3.7</v>
      </c>
      <c r="Z4046">
        <f t="shared" si="317"/>
        <v>10.199999999999999</v>
      </c>
      <c r="AA4046">
        <f t="shared" si="318"/>
        <v>0</v>
      </c>
    </row>
    <row r="4047" spans="1:27" x14ac:dyDescent="0.3">
      <c r="A4047">
        <v>100067</v>
      </c>
      <c r="B4047">
        <v>230922</v>
      </c>
      <c r="C4047" s="3">
        <v>44130.676388888889</v>
      </c>
      <c r="D4047">
        <v>1</v>
      </c>
      <c r="E4047">
        <v>1</v>
      </c>
      <c r="F4047" t="s">
        <v>25</v>
      </c>
      <c r="G4047">
        <v>4</v>
      </c>
      <c r="H4047">
        <v>68.394530000000003</v>
      </c>
      <c r="I4047">
        <v>72.933589999999995</v>
      </c>
      <c r="J4047">
        <v>3.0703130000000001</v>
      </c>
      <c r="K4047">
        <v>57.023440000000001</v>
      </c>
      <c r="L4047" s="3">
        <v>44130.429166666669</v>
      </c>
      <c r="M4047">
        <v>17.18</v>
      </c>
      <c r="N4047" t="s">
        <v>28</v>
      </c>
      <c r="P4047">
        <f>(C4047-Key!$B$1)*24</f>
        <v>1.1833333333488554</v>
      </c>
      <c r="Q4047">
        <f>(Key!$B$2-'17.1'!C4047)*24</f>
        <v>1.7666666666627862</v>
      </c>
      <c r="R4047" s="3">
        <f>C4047-(M4047-Key!$B$5)/(24*Key!$B$6)</f>
        <v>44130.662574074071</v>
      </c>
      <c r="S4047">
        <f>M4047-Key!$B$5</f>
        <v>14.92</v>
      </c>
      <c r="T4047" s="2">
        <f t="shared" si="315"/>
        <v>44129.673611111109</v>
      </c>
      <c r="U4047" t="str">
        <f t="shared" si="316"/>
        <v>10-25-2020 16:10</v>
      </c>
      <c r="V4047">
        <f>IFERROR(IF(W4047=Z4047,VLOOKUP($U4047,[1]C8842!$G$2:$M$145,3,FALSE),0),0)</f>
        <v>0</v>
      </c>
      <c r="W4047">
        <f>VLOOKUP(RIGHT($V$1,5),Key!$A$9:$B$14,2,FALSE)</f>
        <v>10.199999999999999</v>
      </c>
      <c r="X4047">
        <f t="shared" si="319"/>
        <v>0</v>
      </c>
      <c r="Y4047">
        <f>VLOOKUP(RIGHT($X$1,5),Key!$A$9:$B$14,2,FALSE)</f>
        <v>3.7</v>
      </c>
      <c r="Z4047">
        <f t="shared" si="317"/>
        <v>10.199999999999999</v>
      </c>
      <c r="AA4047">
        <f t="shared" si="318"/>
        <v>0</v>
      </c>
    </row>
    <row r="4048" spans="1:27" x14ac:dyDescent="0.3">
      <c r="A4048">
        <v>100067</v>
      </c>
      <c r="B4048">
        <v>230922</v>
      </c>
      <c r="C4048" s="3">
        <v>44130.676388888889</v>
      </c>
      <c r="D4048">
        <v>0</v>
      </c>
      <c r="E4048">
        <v>2</v>
      </c>
      <c r="F4048" t="s">
        <v>25</v>
      </c>
      <c r="G4048">
        <v>1</v>
      </c>
      <c r="H4048">
        <v>66.992189999999994</v>
      </c>
      <c r="I4048">
        <v>14.523440000000001</v>
      </c>
      <c r="J4048">
        <v>0.8125</v>
      </c>
      <c r="K4048">
        <v>46.019530000000003</v>
      </c>
      <c r="L4048" s="3">
        <v>44130.429166666669</v>
      </c>
      <c r="M4048">
        <v>17.18</v>
      </c>
      <c r="N4048" t="s">
        <v>28</v>
      </c>
      <c r="P4048">
        <f>(C4048-Key!$B$1)*24</f>
        <v>1.1833333333488554</v>
      </c>
      <c r="Q4048">
        <f>(Key!$B$2-'17.1'!C4048)*24</f>
        <v>1.7666666666627862</v>
      </c>
      <c r="R4048" s="3">
        <f>C4048-(M4048-Key!$B$5)/(24*Key!$B$6)</f>
        <v>44130.662574074071</v>
      </c>
      <c r="S4048">
        <f>M4048-Key!$B$5</f>
        <v>14.92</v>
      </c>
      <c r="T4048" s="2">
        <f t="shared" si="315"/>
        <v>44129.673611111109</v>
      </c>
      <c r="U4048" t="str">
        <f t="shared" si="316"/>
        <v>10-25-2020 16:10</v>
      </c>
      <c r="V4048">
        <f>IFERROR(IF(W4048=Z4048,VLOOKUP($U4048,[1]C8842!$G$2:$M$145,3,FALSE),0),0)</f>
        <v>0</v>
      </c>
      <c r="W4048">
        <f>VLOOKUP(RIGHT($V$1,5),Key!$A$9:$B$14,2,FALSE)</f>
        <v>10.199999999999999</v>
      </c>
      <c r="X4048">
        <f t="shared" si="319"/>
        <v>0</v>
      </c>
      <c r="Y4048">
        <f>VLOOKUP(RIGHT($X$1,5),Key!$A$9:$B$14,2,FALSE)</f>
        <v>3.7</v>
      </c>
      <c r="Z4048">
        <f t="shared" si="317"/>
        <v>10.199999999999999</v>
      </c>
      <c r="AA4048">
        <f t="shared" si="318"/>
        <v>0</v>
      </c>
    </row>
    <row r="4049" spans="1:27" x14ac:dyDescent="0.3">
      <c r="A4049">
        <v>100067</v>
      </c>
      <c r="B4049">
        <v>230922</v>
      </c>
      <c r="C4049" s="3">
        <v>44130.676388888889</v>
      </c>
      <c r="D4049">
        <v>3</v>
      </c>
      <c r="E4049">
        <v>2</v>
      </c>
      <c r="F4049" t="s">
        <v>26</v>
      </c>
      <c r="G4049">
        <v>4</v>
      </c>
      <c r="H4049">
        <v>56.796880000000002</v>
      </c>
      <c r="I4049">
        <v>55.40625</v>
      </c>
      <c r="J4049">
        <v>2.8789060000000002</v>
      </c>
      <c r="K4049">
        <v>94.039060000000006</v>
      </c>
      <c r="L4049" s="3">
        <v>44130.429166666669</v>
      </c>
      <c r="M4049">
        <v>17.18</v>
      </c>
      <c r="N4049" t="s">
        <v>28</v>
      </c>
      <c r="P4049">
        <f>(C4049-Key!$B$1)*24</f>
        <v>1.1833333333488554</v>
      </c>
      <c r="Q4049">
        <f>(Key!$B$2-'17.1'!C4049)*24</f>
        <v>1.7666666666627862</v>
      </c>
      <c r="R4049" s="3">
        <f>C4049-(M4049-Key!$B$5)/(24*Key!$B$6)</f>
        <v>44130.662574074071</v>
      </c>
      <c r="S4049">
        <f>M4049-Key!$B$5</f>
        <v>14.92</v>
      </c>
      <c r="T4049" s="2">
        <f t="shared" si="315"/>
        <v>44129.673611111109</v>
      </c>
      <c r="U4049" t="str">
        <f t="shared" si="316"/>
        <v>10-25-2020 16:10</v>
      </c>
      <c r="V4049">
        <f>IFERROR(IF(W4049=Z4049,VLOOKUP($U4049,[1]C8842!$G$2:$M$145,3,FALSE),0),0)</f>
        <v>0</v>
      </c>
      <c r="W4049">
        <f>VLOOKUP(RIGHT($V$1,5),Key!$A$9:$B$14,2,FALSE)</f>
        <v>10.199999999999999</v>
      </c>
      <c r="X4049">
        <f t="shared" si="319"/>
        <v>0</v>
      </c>
      <c r="Y4049">
        <f>VLOOKUP(RIGHT($X$1,5),Key!$A$9:$B$14,2,FALSE)</f>
        <v>3.7</v>
      </c>
      <c r="Z4049">
        <f t="shared" si="317"/>
        <v>10.199999999999999</v>
      </c>
      <c r="AA4049">
        <f t="shared" si="318"/>
        <v>0</v>
      </c>
    </row>
    <row r="4050" spans="1:27" x14ac:dyDescent="0.3">
      <c r="A4050">
        <v>100067</v>
      </c>
      <c r="B4050">
        <v>230922</v>
      </c>
      <c r="C4050" s="3">
        <v>44130.676388888889</v>
      </c>
      <c r="D4050">
        <v>2</v>
      </c>
      <c r="E4050">
        <v>1</v>
      </c>
      <c r="F4050" t="s">
        <v>26</v>
      </c>
      <c r="G4050">
        <v>2</v>
      </c>
      <c r="H4050">
        <v>69.070310000000006</v>
      </c>
      <c r="I4050">
        <v>22.6875</v>
      </c>
      <c r="J4050">
        <v>1.105469</v>
      </c>
      <c r="K4050">
        <v>82.035160000000005</v>
      </c>
      <c r="L4050" s="3">
        <v>44130.429166666669</v>
      </c>
      <c r="M4050">
        <v>17.18</v>
      </c>
      <c r="N4050" t="s">
        <v>28</v>
      </c>
      <c r="P4050">
        <f>(C4050-Key!$B$1)*24</f>
        <v>1.1833333333488554</v>
      </c>
      <c r="Q4050">
        <f>(Key!$B$2-'17.1'!C4050)*24</f>
        <v>1.7666666666627862</v>
      </c>
      <c r="R4050" s="3">
        <f>C4050-(M4050-Key!$B$5)/(24*Key!$B$6)</f>
        <v>44130.662574074071</v>
      </c>
      <c r="S4050">
        <f>M4050-Key!$B$5</f>
        <v>14.92</v>
      </c>
      <c r="T4050" s="2">
        <f t="shared" si="315"/>
        <v>44129.673611111109</v>
      </c>
      <c r="U4050" t="str">
        <f t="shared" si="316"/>
        <v>10-25-2020 16:10</v>
      </c>
      <c r="V4050">
        <f>IFERROR(IF(W4050=Z4050,VLOOKUP($U4050,[1]C8842!$G$2:$M$145,3,FALSE),0),0)</f>
        <v>0</v>
      </c>
      <c r="W4050">
        <f>VLOOKUP(RIGHT($V$1,5),Key!$A$9:$B$14,2,FALSE)</f>
        <v>10.199999999999999</v>
      </c>
      <c r="X4050">
        <f t="shared" si="319"/>
        <v>0</v>
      </c>
      <c r="Y4050">
        <f>VLOOKUP(RIGHT($X$1,5),Key!$A$9:$B$14,2,FALSE)</f>
        <v>3.7</v>
      </c>
      <c r="Z4050">
        <f t="shared" si="317"/>
        <v>10.199999999999999</v>
      </c>
      <c r="AA4050">
        <f t="shared" si="318"/>
        <v>0</v>
      </c>
    </row>
    <row r="4051" spans="1:27" x14ac:dyDescent="0.3">
      <c r="A4051">
        <v>100067</v>
      </c>
      <c r="B4051">
        <v>230922</v>
      </c>
      <c r="C4051" s="3">
        <v>44130.676388888889</v>
      </c>
      <c r="D4051">
        <v>3</v>
      </c>
      <c r="E4051">
        <v>2</v>
      </c>
      <c r="F4051" t="s">
        <v>26</v>
      </c>
      <c r="G4051">
        <v>2</v>
      </c>
      <c r="H4051">
        <v>59.101559999999999</v>
      </c>
      <c r="I4051">
        <v>28.652339999999999</v>
      </c>
      <c r="J4051">
        <v>1.558594</v>
      </c>
      <c r="K4051">
        <v>96.039060000000006</v>
      </c>
      <c r="L4051" s="3">
        <v>44130.429166666669</v>
      </c>
      <c r="M4051">
        <v>17.18</v>
      </c>
      <c r="N4051" t="s">
        <v>28</v>
      </c>
      <c r="P4051">
        <f>(C4051-Key!$B$1)*24</f>
        <v>1.1833333333488554</v>
      </c>
      <c r="Q4051">
        <f>(Key!$B$2-'17.1'!C4051)*24</f>
        <v>1.7666666666627862</v>
      </c>
      <c r="R4051" s="3">
        <f>C4051-(M4051-Key!$B$5)/(24*Key!$B$6)</f>
        <v>44130.662574074071</v>
      </c>
      <c r="S4051">
        <f>M4051-Key!$B$5</f>
        <v>14.92</v>
      </c>
      <c r="T4051" s="2">
        <f t="shared" si="315"/>
        <v>44129.673611111109</v>
      </c>
      <c r="U4051" t="str">
        <f t="shared" si="316"/>
        <v>10-25-2020 16:10</v>
      </c>
      <c r="V4051">
        <f>IFERROR(IF(W4051=Z4051,VLOOKUP($U4051,[1]C8842!$G$2:$M$145,3,FALSE),0),0)</f>
        <v>0</v>
      </c>
      <c r="W4051">
        <f>VLOOKUP(RIGHT($V$1,5),Key!$A$9:$B$14,2,FALSE)</f>
        <v>10.199999999999999</v>
      </c>
      <c r="X4051">
        <f t="shared" si="319"/>
        <v>0</v>
      </c>
      <c r="Y4051">
        <f>VLOOKUP(RIGHT($X$1,5),Key!$A$9:$B$14,2,FALSE)</f>
        <v>3.7</v>
      </c>
      <c r="Z4051">
        <f t="shared" si="317"/>
        <v>10.199999999999999</v>
      </c>
      <c r="AA4051">
        <f t="shared" si="318"/>
        <v>0</v>
      </c>
    </row>
    <row r="4052" spans="1:27" x14ac:dyDescent="0.3">
      <c r="A4052">
        <v>100067</v>
      </c>
      <c r="B4052">
        <v>230922</v>
      </c>
      <c r="C4052" s="3">
        <v>44130.676388888889</v>
      </c>
      <c r="D4052">
        <v>0</v>
      </c>
      <c r="E4052">
        <v>2</v>
      </c>
      <c r="F4052" t="s">
        <v>25</v>
      </c>
      <c r="G4052">
        <v>1</v>
      </c>
      <c r="H4052">
        <v>59.15625</v>
      </c>
      <c r="I4052">
        <v>17.226559999999999</v>
      </c>
      <c r="J4052">
        <v>1.042969</v>
      </c>
      <c r="K4052">
        <v>46.019530000000003</v>
      </c>
      <c r="L4052" s="3">
        <v>44130.429166666669</v>
      </c>
      <c r="M4052">
        <v>17.18</v>
      </c>
      <c r="N4052" t="s">
        <v>28</v>
      </c>
      <c r="P4052">
        <f>(C4052-Key!$B$1)*24</f>
        <v>1.1833333333488554</v>
      </c>
      <c r="Q4052">
        <f>(Key!$B$2-'17.1'!C4052)*24</f>
        <v>1.7666666666627862</v>
      </c>
      <c r="R4052" s="3">
        <f>C4052-(M4052-Key!$B$5)/(24*Key!$B$6)</f>
        <v>44130.662574074071</v>
      </c>
      <c r="S4052">
        <f>M4052-Key!$B$5</f>
        <v>14.92</v>
      </c>
      <c r="T4052" s="2">
        <f t="shared" si="315"/>
        <v>44129.673611111109</v>
      </c>
      <c r="U4052" t="str">
        <f t="shared" si="316"/>
        <v>10-25-2020 16:10</v>
      </c>
      <c r="V4052">
        <f>IFERROR(IF(W4052=Z4052,VLOOKUP($U4052,[1]C8842!$G$2:$M$145,3,FALSE),0),0)</f>
        <v>0</v>
      </c>
      <c r="W4052">
        <f>VLOOKUP(RIGHT($V$1,5),Key!$A$9:$B$14,2,FALSE)</f>
        <v>10.199999999999999</v>
      </c>
      <c r="X4052">
        <f t="shared" si="319"/>
        <v>0</v>
      </c>
      <c r="Y4052">
        <f>VLOOKUP(RIGHT($X$1,5),Key!$A$9:$B$14,2,FALSE)</f>
        <v>3.7</v>
      </c>
      <c r="Z4052">
        <f t="shared" si="317"/>
        <v>10.199999999999999</v>
      </c>
      <c r="AA4052">
        <f t="shared" si="318"/>
        <v>0</v>
      </c>
    </row>
    <row r="4053" spans="1:27" x14ac:dyDescent="0.3">
      <c r="A4053">
        <v>100067</v>
      </c>
      <c r="B4053">
        <v>230922</v>
      </c>
      <c r="C4053" s="3">
        <v>44130.676388888889</v>
      </c>
      <c r="D4053">
        <v>1</v>
      </c>
      <c r="E4053">
        <v>1</v>
      </c>
      <c r="F4053" t="s">
        <v>25</v>
      </c>
      <c r="G4053">
        <v>4</v>
      </c>
      <c r="H4053">
        <v>62.570309999999999</v>
      </c>
      <c r="I4053">
        <v>70.585939999999994</v>
      </c>
      <c r="J4053">
        <v>3.2578130000000001</v>
      </c>
      <c r="K4053">
        <v>58.023440000000001</v>
      </c>
      <c r="L4053" s="3">
        <v>44130.429166666669</v>
      </c>
      <c r="M4053">
        <v>17.18</v>
      </c>
      <c r="N4053" t="s">
        <v>28</v>
      </c>
      <c r="P4053">
        <f>(C4053-Key!$B$1)*24</f>
        <v>1.1833333333488554</v>
      </c>
      <c r="Q4053">
        <f>(Key!$B$2-'17.1'!C4053)*24</f>
        <v>1.7666666666627862</v>
      </c>
      <c r="R4053" s="3">
        <f>C4053-(M4053-Key!$B$5)/(24*Key!$B$6)</f>
        <v>44130.662574074071</v>
      </c>
      <c r="S4053">
        <f>M4053-Key!$B$5</f>
        <v>14.92</v>
      </c>
      <c r="T4053" s="2">
        <f t="shared" si="315"/>
        <v>44129.673611111109</v>
      </c>
      <c r="U4053" t="str">
        <f t="shared" si="316"/>
        <v>10-25-2020 16:10</v>
      </c>
      <c r="V4053">
        <f>IFERROR(IF(W4053=Z4053,VLOOKUP($U4053,[1]C8842!$G$2:$M$145,3,FALSE),0),0)</f>
        <v>0</v>
      </c>
      <c r="W4053">
        <f>VLOOKUP(RIGHT($V$1,5),Key!$A$9:$B$14,2,FALSE)</f>
        <v>10.199999999999999</v>
      </c>
      <c r="X4053">
        <f t="shared" si="319"/>
        <v>0</v>
      </c>
      <c r="Y4053">
        <f>VLOOKUP(RIGHT($X$1,5),Key!$A$9:$B$14,2,FALSE)</f>
        <v>3.7</v>
      </c>
      <c r="Z4053">
        <f t="shared" si="317"/>
        <v>10.199999999999999</v>
      </c>
      <c r="AA4053">
        <f t="shared" si="318"/>
        <v>0</v>
      </c>
    </row>
    <row r="4054" spans="1:27" x14ac:dyDescent="0.3">
      <c r="A4054">
        <v>100067</v>
      </c>
      <c r="B4054">
        <v>230922</v>
      </c>
      <c r="C4054" s="3">
        <v>44130.676388888889</v>
      </c>
      <c r="D4054">
        <v>3</v>
      </c>
      <c r="E4054">
        <v>2</v>
      </c>
      <c r="F4054" t="s">
        <v>26</v>
      </c>
      <c r="G4054">
        <v>0</v>
      </c>
      <c r="H4054">
        <v>59.613280000000003</v>
      </c>
      <c r="I4054">
        <v>6</v>
      </c>
      <c r="J4054">
        <v>0.53125</v>
      </c>
      <c r="K4054">
        <v>94.039060000000006</v>
      </c>
      <c r="L4054" s="3">
        <v>44130.429166666669</v>
      </c>
      <c r="M4054">
        <v>17.18</v>
      </c>
      <c r="N4054" t="s">
        <v>28</v>
      </c>
      <c r="P4054">
        <f>(C4054-Key!$B$1)*24</f>
        <v>1.1833333333488554</v>
      </c>
      <c r="Q4054">
        <f>(Key!$B$2-'17.1'!C4054)*24</f>
        <v>1.7666666666627862</v>
      </c>
      <c r="R4054" s="3">
        <f>C4054-(M4054-Key!$B$5)/(24*Key!$B$6)</f>
        <v>44130.662574074071</v>
      </c>
      <c r="S4054">
        <f>M4054-Key!$B$5</f>
        <v>14.92</v>
      </c>
      <c r="T4054" s="2">
        <f t="shared" si="315"/>
        <v>44129.673611111109</v>
      </c>
      <c r="U4054" t="str">
        <f t="shared" si="316"/>
        <v>10-25-2020 16:10</v>
      </c>
      <c r="V4054">
        <f>IFERROR(IF(W4054=Z4054,VLOOKUP($U4054,[1]C8842!$G$2:$M$145,3,FALSE),0),0)</f>
        <v>0</v>
      </c>
      <c r="W4054">
        <f>VLOOKUP(RIGHT($V$1,5),Key!$A$9:$B$14,2,FALSE)</f>
        <v>10.199999999999999</v>
      </c>
      <c r="X4054">
        <f t="shared" si="319"/>
        <v>0</v>
      </c>
      <c r="Y4054">
        <f>VLOOKUP(RIGHT($X$1,5),Key!$A$9:$B$14,2,FALSE)</f>
        <v>3.7</v>
      </c>
      <c r="Z4054">
        <f t="shared" si="317"/>
        <v>10.199999999999999</v>
      </c>
      <c r="AA4054">
        <f t="shared" si="318"/>
        <v>0</v>
      </c>
    </row>
    <row r="4055" spans="1:27" x14ac:dyDescent="0.3">
      <c r="A4055">
        <v>100067</v>
      </c>
      <c r="B4055">
        <v>230922</v>
      </c>
      <c r="C4055" s="3">
        <v>44130.676388888889</v>
      </c>
      <c r="D4055">
        <v>3</v>
      </c>
      <c r="E4055">
        <v>2</v>
      </c>
      <c r="F4055" t="s">
        <v>26</v>
      </c>
      <c r="G4055">
        <v>1</v>
      </c>
      <c r="H4055">
        <v>67.917969999999997</v>
      </c>
      <c r="I4055">
        <v>17.89453</v>
      </c>
      <c r="J4055">
        <v>0.93359380000000003</v>
      </c>
      <c r="K4055">
        <v>93.039060000000006</v>
      </c>
      <c r="L4055" s="3">
        <v>44130.429166666669</v>
      </c>
      <c r="M4055">
        <v>17.18</v>
      </c>
      <c r="N4055" t="s">
        <v>28</v>
      </c>
      <c r="P4055">
        <f>(C4055-Key!$B$1)*24</f>
        <v>1.1833333333488554</v>
      </c>
      <c r="Q4055">
        <f>(Key!$B$2-'17.1'!C4055)*24</f>
        <v>1.7666666666627862</v>
      </c>
      <c r="R4055" s="3">
        <f>C4055-(M4055-Key!$B$5)/(24*Key!$B$6)</f>
        <v>44130.662574074071</v>
      </c>
      <c r="S4055">
        <f>M4055-Key!$B$5</f>
        <v>14.92</v>
      </c>
      <c r="T4055" s="2">
        <f t="shared" si="315"/>
        <v>44129.673611111109</v>
      </c>
      <c r="U4055" t="str">
        <f t="shared" si="316"/>
        <v>10-25-2020 16:10</v>
      </c>
      <c r="V4055">
        <f>IFERROR(IF(W4055=Z4055,VLOOKUP($U4055,[1]C8842!$G$2:$M$145,3,FALSE),0),0)</f>
        <v>0</v>
      </c>
      <c r="W4055">
        <f>VLOOKUP(RIGHT($V$1,5),Key!$A$9:$B$14,2,FALSE)</f>
        <v>10.199999999999999</v>
      </c>
      <c r="X4055">
        <f t="shared" si="319"/>
        <v>0</v>
      </c>
      <c r="Y4055">
        <f>VLOOKUP(RIGHT($X$1,5),Key!$A$9:$B$14,2,FALSE)</f>
        <v>3.7</v>
      </c>
      <c r="Z4055">
        <f t="shared" si="317"/>
        <v>10.199999999999999</v>
      </c>
      <c r="AA4055">
        <f t="shared" si="318"/>
        <v>0</v>
      </c>
    </row>
    <row r="4056" spans="1:27" x14ac:dyDescent="0.3">
      <c r="A4056">
        <v>100067</v>
      </c>
      <c r="B4056">
        <v>230922</v>
      </c>
      <c r="C4056" s="3">
        <v>44130.676388888889</v>
      </c>
      <c r="D4056">
        <v>2</v>
      </c>
      <c r="E4056">
        <v>1</v>
      </c>
      <c r="F4056" t="s">
        <v>26</v>
      </c>
      <c r="G4056">
        <v>1</v>
      </c>
      <c r="H4056">
        <v>78.769530000000003</v>
      </c>
      <c r="I4056">
        <v>16.882809999999999</v>
      </c>
      <c r="J4056">
        <v>0.76953130000000003</v>
      </c>
      <c r="K4056">
        <v>80.03125</v>
      </c>
      <c r="L4056" s="3">
        <v>44130.429166666669</v>
      </c>
      <c r="M4056">
        <v>17.18</v>
      </c>
      <c r="N4056" t="s">
        <v>28</v>
      </c>
      <c r="P4056">
        <f>(C4056-Key!$B$1)*24</f>
        <v>1.1833333333488554</v>
      </c>
      <c r="Q4056">
        <f>(Key!$B$2-'17.1'!C4056)*24</f>
        <v>1.7666666666627862</v>
      </c>
      <c r="R4056" s="3">
        <f>C4056-(M4056-Key!$B$5)/(24*Key!$B$6)</f>
        <v>44130.662574074071</v>
      </c>
      <c r="S4056">
        <f>M4056-Key!$B$5</f>
        <v>14.92</v>
      </c>
      <c r="T4056" s="2">
        <f t="shared" si="315"/>
        <v>44129.673611111109</v>
      </c>
      <c r="U4056" t="str">
        <f t="shared" si="316"/>
        <v>10-25-2020 16:10</v>
      </c>
      <c r="V4056">
        <f>IFERROR(IF(W4056=Z4056,VLOOKUP($U4056,[1]C8842!$G$2:$M$145,3,FALSE),0),0)</f>
        <v>0</v>
      </c>
      <c r="W4056">
        <f>VLOOKUP(RIGHT($V$1,5),Key!$A$9:$B$14,2,FALSE)</f>
        <v>10.199999999999999</v>
      </c>
      <c r="X4056">
        <f t="shared" si="319"/>
        <v>0</v>
      </c>
      <c r="Y4056">
        <f>VLOOKUP(RIGHT($X$1,5),Key!$A$9:$B$14,2,FALSE)</f>
        <v>3.7</v>
      </c>
      <c r="Z4056">
        <f t="shared" si="317"/>
        <v>10.199999999999999</v>
      </c>
      <c r="AA4056">
        <f t="shared" si="318"/>
        <v>0</v>
      </c>
    </row>
    <row r="4057" spans="1:27" x14ac:dyDescent="0.3">
      <c r="A4057">
        <v>100067</v>
      </c>
      <c r="B4057">
        <v>230922</v>
      </c>
      <c r="C4057" s="3">
        <v>44130.676388888889</v>
      </c>
      <c r="D4057">
        <v>3</v>
      </c>
      <c r="E4057">
        <v>2</v>
      </c>
      <c r="F4057" t="s">
        <v>26</v>
      </c>
      <c r="G4057">
        <v>4</v>
      </c>
      <c r="H4057">
        <v>66.097660000000005</v>
      </c>
      <c r="I4057">
        <v>62.039059999999999</v>
      </c>
      <c r="J4057">
        <v>2.7382810000000002</v>
      </c>
      <c r="K4057">
        <v>93.039060000000006</v>
      </c>
      <c r="L4057" s="3">
        <v>44130.429166666669</v>
      </c>
      <c r="M4057">
        <v>17.18</v>
      </c>
      <c r="N4057" t="s">
        <v>28</v>
      </c>
      <c r="P4057">
        <f>(C4057-Key!$B$1)*24</f>
        <v>1.1833333333488554</v>
      </c>
      <c r="Q4057">
        <f>(Key!$B$2-'17.1'!C4057)*24</f>
        <v>1.7666666666627862</v>
      </c>
      <c r="R4057" s="3">
        <f>C4057-(M4057-Key!$B$5)/(24*Key!$B$6)</f>
        <v>44130.662574074071</v>
      </c>
      <c r="S4057">
        <f>M4057-Key!$B$5</f>
        <v>14.92</v>
      </c>
      <c r="T4057" s="2">
        <f t="shared" si="315"/>
        <v>44129.673611111109</v>
      </c>
      <c r="U4057" t="str">
        <f t="shared" si="316"/>
        <v>10-25-2020 16:10</v>
      </c>
      <c r="V4057">
        <f>IFERROR(IF(W4057=Z4057,VLOOKUP($U4057,[1]C8842!$G$2:$M$145,3,FALSE),0),0)</f>
        <v>0</v>
      </c>
      <c r="W4057">
        <f>VLOOKUP(RIGHT($V$1,5),Key!$A$9:$B$14,2,FALSE)</f>
        <v>10.199999999999999</v>
      </c>
      <c r="X4057">
        <f t="shared" si="319"/>
        <v>0</v>
      </c>
      <c r="Y4057">
        <f>VLOOKUP(RIGHT($X$1,5),Key!$A$9:$B$14,2,FALSE)</f>
        <v>3.7</v>
      </c>
      <c r="Z4057">
        <f t="shared" si="317"/>
        <v>10.199999999999999</v>
      </c>
      <c r="AA4057">
        <f t="shared" si="318"/>
        <v>0</v>
      </c>
    </row>
    <row r="4058" spans="1:27" x14ac:dyDescent="0.3">
      <c r="A4058">
        <v>100067</v>
      </c>
      <c r="B4058">
        <v>230922</v>
      </c>
      <c r="C4058" s="3">
        <v>44130.676388888889</v>
      </c>
      <c r="D4058">
        <v>0</v>
      </c>
      <c r="E4058">
        <v>2</v>
      </c>
      <c r="F4058" t="s">
        <v>25</v>
      </c>
      <c r="G4058">
        <v>1</v>
      </c>
      <c r="H4058">
        <v>56.421880000000002</v>
      </c>
      <c r="I4058">
        <v>17.265630000000002</v>
      </c>
      <c r="J4058">
        <v>1.09375</v>
      </c>
      <c r="K4058">
        <v>46.019530000000003</v>
      </c>
      <c r="L4058" s="3">
        <v>44130.429166666669</v>
      </c>
      <c r="M4058">
        <v>17.18</v>
      </c>
      <c r="N4058" t="s">
        <v>28</v>
      </c>
      <c r="P4058">
        <f>(C4058-Key!$B$1)*24</f>
        <v>1.1833333333488554</v>
      </c>
      <c r="Q4058">
        <f>(Key!$B$2-'17.1'!C4058)*24</f>
        <v>1.7666666666627862</v>
      </c>
      <c r="R4058" s="3">
        <f>C4058-(M4058-Key!$B$5)/(24*Key!$B$6)</f>
        <v>44130.662574074071</v>
      </c>
      <c r="S4058">
        <f>M4058-Key!$B$5</f>
        <v>14.92</v>
      </c>
      <c r="T4058" s="2">
        <f t="shared" si="315"/>
        <v>44129.673611111109</v>
      </c>
      <c r="U4058" t="str">
        <f t="shared" si="316"/>
        <v>10-25-2020 16:10</v>
      </c>
      <c r="V4058">
        <f>IFERROR(IF(W4058=Z4058,VLOOKUP($U4058,[1]C8842!$G$2:$M$145,3,FALSE),0),0)</f>
        <v>0</v>
      </c>
      <c r="W4058">
        <f>VLOOKUP(RIGHT($V$1,5),Key!$A$9:$B$14,2,FALSE)</f>
        <v>10.199999999999999</v>
      </c>
      <c r="X4058">
        <f t="shared" si="319"/>
        <v>0</v>
      </c>
      <c r="Y4058">
        <f>VLOOKUP(RIGHT($X$1,5),Key!$A$9:$B$14,2,FALSE)</f>
        <v>3.7</v>
      </c>
      <c r="Z4058">
        <f t="shared" si="317"/>
        <v>10.199999999999999</v>
      </c>
      <c r="AA4058">
        <f t="shared" si="318"/>
        <v>0</v>
      </c>
    </row>
    <row r="4059" spans="1:27" x14ac:dyDescent="0.3">
      <c r="A4059">
        <v>100067</v>
      </c>
      <c r="B4059">
        <v>230922</v>
      </c>
      <c r="C4059" s="3">
        <v>44130.676388888889</v>
      </c>
      <c r="D4059">
        <v>3</v>
      </c>
      <c r="E4059">
        <v>2</v>
      </c>
      <c r="F4059" t="s">
        <v>26</v>
      </c>
      <c r="G4059">
        <v>1</v>
      </c>
      <c r="H4059">
        <v>66.851560000000006</v>
      </c>
      <c r="I4059">
        <v>19.460940000000001</v>
      </c>
      <c r="J4059">
        <v>1.011719</v>
      </c>
      <c r="K4059">
        <v>94.039060000000006</v>
      </c>
      <c r="L4059" s="3">
        <v>44130.429166666669</v>
      </c>
      <c r="M4059">
        <v>17.18</v>
      </c>
      <c r="N4059" t="s">
        <v>28</v>
      </c>
      <c r="P4059">
        <f>(C4059-Key!$B$1)*24</f>
        <v>1.1833333333488554</v>
      </c>
      <c r="Q4059">
        <f>(Key!$B$2-'17.1'!C4059)*24</f>
        <v>1.7666666666627862</v>
      </c>
      <c r="R4059" s="3">
        <f>C4059-(M4059-Key!$B$5)/(24*Key!$B$6)</f>
        <v>44130.662574074071</v>
      </c>
      <c r="S4059">
        <f>M4059-Key!$B$5</f>
        <v>14.92</v>
      </c>
      <c r="T4059" s="2">
        <f t="shared" si="315"/>
        <v>44129.673611111109</v>
      </c>
      <c r="U4059" t="str">
        <f t="shared" si="316"/>
        <v>10-25-2020 16:10</v>
      </c>
      <c r="V4059">
        <f>IFERROR(IF(W4059=Z4059,VLOOKUP($U4059,[1]C8842!$G$2:$M$145,3,FALSE),0),0)</f>
        <v>0</v>
      </c>
      <c r="W4059">
        <f>VLOOKUP(RIGHT($V$1,5),Key!$A$9:$B$14,2,FALSE)</f>
        <v>10.199999999999999</v>
      </c>
      <c r="X4059">
        <f t="shared" si="319"/>
        <v>0</v>
      </c>
      <c r="Y4059">
        <f>VLOOKUP(RIGHT($X$1,5),Key!$A$9:$B$14,2,FALSE)</f>
        <v>3.7</v>
      </c>
      <c r="Z4059">
        <f t="shared" si="317"/>
        <v>10.199999999999999</v>
      </c>
      <c r="AA4059">
        <f t="shared" si="318"/>
        <v>0</v>
      </c>
    </row>
    <row r="4060" spans="1:27" x14ac:dyDescent="0.3">
      <c r="A4060">
        <v>100067</v>
      </c>
      <c r="B4060">
        <v>230922</v>
      </c>
      <c r="C4060" s="3">
        <v>44130.676388888889</v>
      </c>
      <c r="D4060">
        <v>3</v>
      </c>
      <c r="E4060">
        <v>2</v>
      </c>
      <c r="F4060" t="s">
        <v>26</v>
      </c>
      <c r="G4060">
        <v>2</v>
      </c>
      <c r="H4060">
        <v>65.84375</v>
      </c>
      <c r="I4060">
        <v>24.69922</v>
      </c>
      <c r="J4060">
        <v>1.238281</v>
      </c>
      <c r="K4060">
        <v>94.039060000000006</v>
      </c>
      <c r="L4060" s="3">
        <v>44130.429166666669</v>
      </c>
      <c r="M4060">
        <v>17.18</v>
      </c>
      <c r="N4060" t="s">
        <v>28</v>
      </c>
      <c r="P4060">
        <f>(C4060-Key!$B$1)*24</f>
        <v>1.1833333333488554</v>
      </c>
      <c r="Q4060">
        <f>(Key!$B$2-'17.1'!C4060)*24</f>
        <v>1.7666666666627862</v>
      </c>
      <c r="R4060" s="3">
        <f>C4060-(M4060-Key!$B$5)/(24*Key!$B$6)</f>
        <v>44130.662574074071</v>
      </c>
      <c r="S4060">
        <f>M4060-Key!$B$5</f>
        <v>14.92</v>
      </c>
      <c r="T4060" s="2">
        <f t="shared" si="315"/>
        <v>44129.673611111109</v>
      </c>
      <c r="U4060" t="str">
        <f t="shared" si="316"/>
        <v>10-25-2020 16:10</v>
      </c>
      <c r="V4060">
        <f>IFERROR(IF(W4060=Z4060,VLOOKUP($U4060,[1]C8842!$G$2:$M$145,3,FALSE),0),0)</f>
        <v>0</v>
      </c>
      <c r="W4060">
        <f>VLOOKUP(RIGHT($V$1,5),Key!$A$9:$B$14,2,FALSE)</f>
        <v>10.199999999999999</v>
      </c>
      <c r="X4060">
        <f t="shared" si="319"/>
        <v>0</v>
      </c>
      <c r="Y4060">
        <f>VLOOKUP(RIGHT($X$1,5),Key!$A$9:$B$14,2,FALSE)</f>
        <v>3.7</v>
      </c>
      <c r="Z4060">
        <f t="shared" si="317"/>
        <v>10.199999999999999</v>
      </c>
      <c r="AA4060">
        <f t="shared" si="318"/>
        <v>0</v>
      </c>
    </row>
    <row r="4061" spans="1:27" x14ac:dyDescent="0.3">
      <c r="A4061">
        <v>100067</v>
      </c>
      <c r="B4061">
        <v>230922</v>
      </c>
      <c r="C4061" s="3">
        <v>44130.676388888889</v>
      </c>
      <c r="D4061">
        <v>2</v>
      </c>
      <c r="E4061">
        <v>1</v>
      </c>
      <c r="F4061" t="s">
        <v>26</v>
      </c>
      <c r="G4061">
        <v>1</v>
      </c>
      <c r="H4061">
        <v>69.007810000000006</v>
      </c>
      <c r="I4061">
        <v>16.996089999999999</v>
      </c>
      <c r="J4061">
        <v>0.88671880000000003</v>
      </c>
      <c r="K4061">
        <v>80.03125</v>
      </c>
      <c r="L4061" s="3">
        <v>44130.429166666669</v>
      </c>
      <c r="M4061">
        <v>17.18</v>
      </c>
      <c r="N4061" t="s">
        <v>28</v>
      </c>
      <c r="P4061">
        <f>(C4061-Key!$B$1)*24</f>
        <v>1.1833333333488554</v>
      </c>
      <c r="Q4061">
        <f>(Key!$B$2-'17.1'!C4061)*24</f>
        <v>1.7666666666627862</v>
      </c>
      <c r="R4061" s="3">
        <f>C4061-(M4061-Key!$B$5)/(24*Key!$B$6)</f>
        <v>44130.662574074071</v>
      </c>
      <c r="S4061">
        <f>M4061-Key!$B$5</f>
        <v>14.92</v>
      </c>
      <c r="T4061" s="2">
        <f t="shared" si="315"/>
        <v>44129.673611111109</v>
      </c>
      <c r="U4061" t="str">
        <f t="shared" si="316"/>
        <v>10-25-2020 16:10</v>
      </c>
      <c r="V4061">
        <f>IFERROR(IF(W4061=Z4061,VLOOKUP($U4061,[1]C8842!$G$2:$M$145,3,FALSE),0),0)</f>
        <v>0</v>
      </c>
      <c r="W4061">
        <f>VLOOKUP(RIGHT($V$1,5),Key!$A$9:$B$14,2,FALSE)</f>
        <v>10.199999999999999</v>
      </c>
      <c r="X4061">
        <f t="shared" si="319"/>
        <v>0</v>
      </c>
      <c r="Y4061">
        <f>VLOOKUP(RIGHT($X$1,5),Key!$A$9:$B$14,2,FALSE)</f>
        <v>3.7</v>
      </c>
      <c r="Z4061">
        <f t="shared" si="317"/>
        <v>10.199999999999999</v>
      </c>
      <c r="AA4061">
        <f t="shared" si="318"/>
        <v>0</v>
      </c>
    </row>
    <row r="4062" spans="1:27" x14ac:dyDescent="0.3">
      <c r="A4062">
        <v>100067</v>
      </c>
      <c r="B4062">
        <v>230922</v>
      </c>
      <c r="C4062" s="3">
        <v>44130.676388888889</v>
      </c>
      <c r="D4062">
        <v>2</v>
      </c>
      <c r="E4062">
        <v>1</v>
      </c>
      <c r="F4062" t="s">
        <v>26</v>
      </c>
      <c r="G4062">
        <v>1</v>
      </c>
      <c r="H4062">
        <v>70.269530000000003</v>
      </c>
      <c r="I4062">
        <v>17.679690000000001</v>
      </c>
      <c r="J4062">
        <v>0.89453130000000003</v>
      </c>
      <c r="K4062">
        <v>81.035160000000005</v>
      </c>
      <c r="L4062" s="3">
        <v>44130.429166666669</v>
      </c>
      <c r="M4062">
        <v>17.18</v>
      </c>
      <c r="N4062" t="s">
        <v>28</v>
      </c>
      <c r="P4062">
        <f>(C4062-Key!$B$1)*24</f>
        <v>1.1833333333488554</v>
      </c>
      <c r="Q4062">
        <f>(Key!$B$2-'17.1'!C4062)*24</f>
        <v>1.7666666666627862</v>
      </c>
      <c r="R4062" s="3">
        <f>C4062-(M4062-Key!$B$5)/(24*Key!$B$6)</f>
        <v>44130.662574074071</v>
      </c>
      <c r="S4062">
        <f>M4062-Key!$B$5</f>
        <v>14.92</v>
      </c>
      <c r="T4062" s="2">
        <f t="shared" si="315"/>
        <v>44129.673611111109</v>
      </c>
      <c r="U4062" t="str">
        <f t="shared" si="316"/>
        <v>10-25-2020 16:10</v>
      </c>
      <c r="V4062">
        <f>IFERROR(IF(W4062=Z4062,VLOOKUP($U4062,[1]C8842!$G$2:$M$145,3,FALSE),0),0)</f>
        <v>0</v>
      </c>
      <c r="W4062">
        <f>VLOOKUP(RIGHT($V$1,5),Key!$A$9:$B$14,2,FALSE)</f>
        <v>10.199999999999999</v>
      </c>
      <c r="X4062">
        <f t="shared" si="319"/>
        <v>0</v>
      </c>
      <c r="Y4062">
        <f>VLOOKUP(RIGHT($X$1,5),Key!$A$9:$B$14,2,FALSE)</f>
        <v>3.7</v>
      </c>
      <c r="Z4062">
        <f t="shared" si="317"/>
        <v>10.199999999999999</v>
      </c>
      <c r="AA4062">
        <f t="shared" si="318"/>
        <v>0</v>
      </c>
    </row>
    <row r="4063" spans="1:27" x14ac:dyDescent="0.3">
      <c r="A4063">
        <v>100067</v>
      </c>
      <c r="B4063">
        <v>230922</v>
      </c>
      <c r="C4063" s="3">
        <v>44130.676388888889</v>
      </c>
      <c r="D4063">
        <v>2</v>
      </c>
      <c r="E4063">
        <v>1</v>
      </c>
      <c r="F4063" t="s">
        <v>26</v>
      </c>
      <c r="G4063">
        <v>2</v>
      </c>
      <c r="H4063">
        <v>68.800780000000003</v>
      </c>
      <c r="I4063">
        <v>22.109380000000002</v>
      </c>
      <c r="J4063">
        <v>1.0859380000000001</v>
      </c>
      <c r="K4063">
        <v>82.035160000000005</v>
      </c>
      <c r="L4063" s="3">
        <v>44130.429166666669</v>
      </c>
      <c r="M4063">
        <v>17.18</v>
      </c>
      <c r="N4063" t="s">
        <v>28</v>
      </c>
      <c r="P4063">
        <f>(C4063-Key!$B$1)*24</f>
        <v>1.1833333333488554</v>
      </c>
      <c r="Q4063">
        <f>(Key!$B$2-'17.1'!C4063)*24</f>
        <v>1.7666666666627862</v>
      </c>
      <c r="R4063" s="3">
        <f>C4063-(M4063-Key!$B$5)/(24*Key!$B$6)</f>
        <v>44130.662574074071</v>
      </c>
      <c r="S4063">
        <f>M4063-Key!$B$5</f>
        <v>14.92</v>
      </c>
      <c r="T4063" s="2">
        <f t="shared" si="315"/>
        <v>44129.673611111109</v>
      </c>
      <c r="U4063" t="str">
        <f t="shared" si="316"/>
        <v>10-25-2020 16:10</v>
      </c>
      <c r="V4063">
        <f>IFERROR(IF(W4063=Z4063,VLOOKUP($U4063,[1]C8842!$G$2:$M$145,3,FALSE),0),0)</f>
        <v>0</v>
      </c>
      <c r="W4063">
        <f>VLOOKUP(RIGHT($V$1,5),Key!$A$9:$B$14,2,FALSE)</f>
        <v>10.199999999999999</v>
      </c>
      <c r="X4063">
        <f t="shared" si="319"/>
        <v>0</v>
      </c>
      <c r="Y4063">
        <f>VLOOKUP(RIGHT($X$1,5),Key!$A$9:$B$14,2,FALSE)</f>
        <v>3.7</v>
      </c>
      <c r="Z4063">
        <f t="shared" si="317"/>
        <v>10.199999999999999</v>
      </c>
      <c r="AA4063">
        <f t="shared" si="318"/>
        <v>0</v>
      </c>
    </row>
    <row r="4064" spans="1:27" x14ac:dyDescent="0.3">
      <c r="A4064">
        <v>100067</v>
      </c>
      <c r="B4064">
        <v>230922</v>
      </c>
      <c r="C4064" s="3">
        <v>44130.676388888889</v>
      </c>
      <c r="D4064">
        <v>3</v>
      </c>
      <c r="E4064">
        <v>2</v>
      </c>
      <c r="F4064" t="s">
        <v>26</v>
      </c>
      <c r="G4064">
        <v>1</v>
      </c>
      <c r="H4064">
        <v>66.359380000000002</v>
      </c>
      <c r="I4064">
        <v>16.378910000000001</v>
      </c>
      <c r="J4064">
        <v>0.89453130000000003</v>
      </c>
      <c r="K4064">
        <v>94.039060000000006</v>
      </c>
      <c r="L4064" s="3">
        <v>44130.429166666669</v>
      </c>
      <c r="M4064">
        <v>17.18</v>
      </c>
      <c r="N4064" t="s">
        <v>28</v>
      </c>
      <c r="P4064">
        <f>(C4064-Key!$B$1)*24</f>
        <v>1.1833333333488554</v>
      </c>
      <c r="Q4064">
        <f>(Key!$B$2-'17.1'!C4064)*24</f>
        <v>1.7666666666627862</v>
      </c>
      <c r="R4064" s="3">
        <f>C4064-(M4064-Key!$B$5)/(24*Key!$B$6)</f>
        <v>44130.662574074071</v>
      </c>
      <c r="S4064">
        <f>M4064-Key!$B$5</f>
        <v>14.92</v>
      </c>
      <c r="T4064" s="2">
        <f t="shared" si="315"/>
        <v>44129.673611111109</v>
      </c>
      <c r="U4064" t="str">
        <f t="shared" si="316"/>
        <v>10-25-2020 16:10</v>
      </c>
      <c r="V4064">
        <f>IFERROR(IF(W4064=Z4064,VLOOKUP($U4064,[1]C8842!$G$2:$M$145,3,FALSE),0),0)</f>
        <v>0</v>
      </c>
      <c r="W4064">
        <f>VLOOKUP(RIGHT($V$1,5),Key!$A$9:$B$14,2,FALSE)</f>
        <v>10.199999999999999</v>
      </c>
      <c r="X4064">
        <f t="shared" si="319"/>
        <v>0</v>
      </c>
      <c r="Y4064">
        <f>VLOOKUP(RIGHT($X$1,5),Key!$A$9:$B$14,2,FALSE)</f>
        <v>3.7</v>
      </c>
      <c r="Z4064">
        <f t="shared" si="317"/>
        <v>10.199999999999999</v>
      </c>
      <c r="AA4064">
        <f t="shared" si="318"/>
        <v>0</v>
      </c>
    </row>
    <row r="4065" spans="1:27" x14ac:dyDescent="0.3">
      <c r="A4065">
        <v>100067</v>
      </c>
      <c r="B4065">
        <v>230922</v>
      </c>
      <c r="C4065" s="3">
        <v>44130.676388888889</v>
      </c>
      <c r="D4065">
        <v>2</v>
      </c>
      <c r="E4065">
        <v>1</v>
      </c>
      <c r="F4065" t="s">
        <v>26</v>
      </c>
      <c r="G4065">
        <v>2</v>
      </c>
      <c r="H4065">
        <v>70.597660000000005</v>
      </c>
      <c r="I4065">
        <v>21.08203</v>
      </c>
      <c r="J4065">
        <v>1.019531</v>
      </c>
      <c r="K4065">
        <v>80.03125</v>
      </c>
      <c r="L4065" s="3">
        <v>44130.429166666669</v>
      </c>
      <c r="M4065">
        <v>17.18</v>
      </c>
      <c r="N4065" t="s">
        <v>28</v>
      </c>
      <c r="P4065">
        <f>(C4065-Key!$B$1)*24</f>
        <v>1.1833333333488554</v>
      </c>
      <c r="Q4065">
        <f>(Key!$B$2-'17.1'!C4065)*24</f>
        <v>1.7666666666627862</v>
      </c>
      <c r="R4065" s="3">
        <f>C4065-(M4065-Key!$B$5)/(24*Key!$B$6)</f>
        <v>44130.662574074071</v>
      </c>
      <c r="S4065">
        <f>M4065-Key!$B$5</f>
        <v>14.92</v>
      </c>
      <c r="T4065" s="2">
        <f t="shared" si="315"/>
        <v>44129.673611111109</v>
      </c>
      <c r="U4065" t="str">
        <f t="shared" si="316"/>
        <v>10-25-2020 16:10</v>
      </c>
      <c r="V4065">
        <f>IFERROR(IF(W4065=Z4065,VLOOKUP($U4065,[1]C8842!$G$2:$M$145,3,FALSE),0),0)</f>
        <v>0</v>
      </c>
      <c r="W4065">
        <f>VLOOKUP(RIGHT($V$1,5),Key!$A$9:$B$14,2,FALSE)</f>
        <v>10.199999999999999</v>
      </c>
      <c r="X4065">
        <f t="shared" si="319"/>
        <v>0</v>
      </c>
      <c r="Y4065">
        <f>VLOOKUP(RIGHT($X$1,5),Key!$A$9:$B$14,2,FALSE)</f>
        <v>3.7</v>
      </c>
      <c r="Z4065">
        <f t="shared" si="317"/>
        <v>10.199999999999999</v>
      </c>
      <c r="AA4065">
        <f t="shared" si="318"/>
        <v>0</v>
      </c>
    </row>
    <row r="4066" spans="1:27" x14ac:dyDescent="0.3">
      <c r="A4066">
        <v>100067</v>
      </c>
      <c r="B4066">
        <v>230922</v>
      </c>
      <c r="C4066" s="3">
        <v>44130.677083333336</v>
      </c>
      <c r="D4066">
        <v>2</v>
      </c>
      <c r="E4066">
        <v>1</v>
      </c>
      <c r="F4066" t="s">
        <v>26</v>
      </c>
      <c r="G4066">
        <v>1</v>
      </c>
      <c r="H4066">
        <v>76.664060000000006</v>
      </c>
      <c r="I4066">
        <v>18.910160000000001</v>
      </c>
      <c r="J4066">
        <v>0.86328130000000003</v>
      </c>
      <c r="K4066">
        <v>80.03125</v>
      </c>
      <c r="L4066" s="3">
        <v>44130.429166666669</v>
      </c>
      <c r="M4066">
        <v>17.18</v>
      </c>
      <c r="N4066" t="s">
        <v>28</v>
      </c>
      <c r="P4066">
        <f>(C4066-Key!$B$1)*24</f>
        <v>1.2000000000698492</v>
      </c>
      <c r="Q4066">
        <f>(Key!$B$2-'17.1'!C4066)*24</f>
        <v>1.7499999999417923</v>
      </c>
      <c r="R4066" s="3">
        <f>C4066-(M4066-Key!$B$5)/(24*Key!$B$6)</f>
        <v>44130.663268518518</v>
      </c>
      <c r="S4066">
        <f>M4066-Key!$B$5</f>
        <v>14.92</v>
      </c>
      <c r="T4066" s="2">
        <f t="shared" si="315"/>
        <v>44129.680555555555</v>
      </c>
      <c r="U4066" t="str">
        <f t="shared" si="316"/>
        <v>10-25-2020 16:20</v>
      </c>
      <c r="V4066">
        <f>IFERROR(IF(W4066=Z4066,VLOOKUP($U4066,[1]C8842!$G$2:$M$145,3,FALSE),0),0)</f>
        <v>0</v>
      </c>
      <c r="W4066">
        <f>VLOOKUP(RIGHT($V$1,5),Key!$A$9:$B$14,2,FALSE)</f>
        <v>10.199999999999999</v>
      </c>
      <c r="X4066">
        <f t="shared" si="319"/>
        <v>0</v>
      </c>
      <c r="Y4066">
        <f>VLOOKUP(RIGHT($X$1,5),Key!$A$9:$B$14,2,FALSE)</f>
        <v>3.7</v>
      </c>
      <c r="Z4066">
        <f t="shared" si="317"/>
        <v>10.199999999999999</v>
      </c>
      <c r="AA4066">
        <f t="shared" si="318"/>
        <v>0</v>
      </c>
    </row>
    <row r="4067" spans="1:27" x14ac:dyDescent="0.3">
      <c r="A4067">
        <v>100067</v>
      </c>
      <c r="B4067">
        <v>230922</v>
      </c>
      <c r="C4067" s="3">
        <v>44130.677083333336</v>
      </c>
      <c r="D4067">
        <v>0</v>
      </c>
      <c r="E4067">
        <v>2</v>
      </c>
      <c r="F4067" t="s">
        <v>25</v>
      </c>
      <c r="G4067">
        <v>1</v>
      </c>
      <c r="H4067">
        <v>63.554690000000001</v>
      </c>
      <c r="I4067">
        <v>14.16797</v>
      </c>
      <c r="J4067">
        <v>0.84375</v>
      </c>
      <c r="K4067">
        <v>46.019530000000003</v>
      </c>
      <c r="L4067" s="3">
        <v>44130.429166666669</v>
      </c>
      <c r="M4067">
        <v>17.18</v>
      </c>
      <c r="N4067" t="s">
        <v>28</v>
      </c>
      <c r="P4067">
        <f>(C4067-Key!$B$1)*24</f>
        <v>1.2000000000698492</v>
      </c>
      <c r="Q4067">
        <f>(Key!$B$2-'17.1'!C4067)*24</f>
        <v>1.7499999999417923</v>
      </c>
      <c r="R4067" s="3">
        <f>C4067-(M4067-Key!$B$5)/(24*Key!$B$6)</f>
        <v>44130.663268518518</v>
      </c>
      <c r="S4067">
        <f>M4067-Key!$B$5</f>
        <v>14.92</v>
      </c>
      <c r="T4067" s="2">
        <f t="shared" si="315"/>
        <v>44129.680555555555</v>
      </c>
      <c r="U4067" t="str">
        <f t="shared" si="316"/>
        <v>10-25-2020 16:20</v>
      </c>
      <c r="V4067">
        <f>IFERROR(IF(W4067=Z4067,VLOOKUP($U4067,[1]C8842!$G$2:$M$145,3,FALSE),0),0)</f>
        <v>0</v>
      </c>
      <c r="W4067">
        <f>VLOOKUP(RIGHT($V$1,5),Key!$A$9:$B$14,2,FALSE)</f>
        <v>10.199999999999999</v>
      </c>
      <c r="X4067">
        <f t="shared" si="319"/>
        <v>0</v>
      </c>
      <c r="Y4067">
        <f>VLOOKUP(RIGHT($X$1,5),Key!$A$9:$B$14,2,FALSE)</f>
        <v>3.7</v>
      </c>
      <c r="Z4067">
        <f t="shared" si="317"/>
        <v>10.199999999999999</v>
      </c>
      <c r="AA4067">
        <f t="shared" si="318"/>
        <v>0</v>
      </c>
    </row>
    <row r="4068" spans="1:27" x14ac:dyDescent="0.3">
      <c r="A4068">
        <v>100067</v>
      </c>
      <c r="B4068">
        <v>230922</v>
      </c>
      <c r="C4068" s="3">
        <v>44130.677083333336</v>
      </c>
      <c r="D4068">
        <v>3</v>
      </c>
      <c r="E4068">
        <v>2</v>
      </c>
      <c r="F4068" t="s">
        <v>26</v>
      </c>
      <c r="G4068">
        <v>2</v>
      </c>
      <c r="H4068">
        <v>71.109380000000002</v>
      </c>
      <c r="I4068">
        <v>20.79297</v>
      </c>
      <c r="J4068">
        <v>1</v>
      </c>
      <c r="K4068">
        <v>95.039060000000006</v>
      </c>
      <c r="L4068" s="3">
        <v>44130.429166666669</v>
      </c>
      <c r="M4068">
        <v>17.18</v>
      </c>
      <c r="N4068" t="s">
        <v>28</v>
      </c>
      <c r="P4068">
        <f>(C4068-Key!$B$1)*24</f>
        <v>1.2000000000698492</v>
      </c>
      <c r="Q4068">
        <f>(Key!$B$2-'17.1'!C4068)*24</f>
        <v>1.7499999999417923</v>
      </c>
      <c r="R4068" s="3">
        <f>C4068-(M4068-Key!$B$5)/(24*Key!$B$6)</f>
        <v>44130.663268518518</v>
      </c>
      <c r="S4068">
        <f>M4068-Key!$B$5</f>
        <v>14.92</v>
      </c>
      <c r="T4068" s="2">
        <f t="shared" si="315"/>
        <v>44129.680555555555</v>
      </c>
      <c r="U4068" t="str">
        <f t="shared" si="316"/>
        <v>10-25-2020 16:20</v>
      </c>
      <c r="V4068">
        <f>IFERROR(IF(W4068=Z4068,VLOOKUP($U4068,[1]C8842!$G$2:$M$145,3,FALSE),0),0)</f>
        <v>0</v>
      </c>
      <c r="W4068">
        <f>VLOOKUP(RIGHT($V$1,5),Key!$A$9:$B$14,2,FALSE)</f>
        <v>10.199999999999999</v>
      </c>
      <c r="X4068">
        <f t="shared" si="319"/>
        <v>0</v>
      </c>
      <c r="Y4068">
        <f>VLOOKUP(RIGHT($X$1,5),Key!$A$9:$B$14,2,FALSE)</f>
        <v>3.7</v>
      </c>
      <c r="Z4068">
        <f t="shared" si="317"/>
        <v>10.199999999999999</v>
      </c>
      <c r="AA4068">
        <f t="shared" si="318"/>
        <v>0</v>
      </c>
    </row>
    <row r="4069" spans="1:27" x14ac:dyDescent="0.3">
      <c r="A4069">
        <v>100067</v>
      </c>
      <c r="B4069">
        <v>230922</v>
      </c>
      <c r="C4069" s="3">
        <v>44130.677083333336</v>
      </c>
      <c r="D4069">
        <v>0</v>
      </c>
      <c r="E4069">
        <v>2</v>
      </c>
      <c r="F4069" t="s">
        <v>25</v>
      </c>
      <c r="G4069">
        <v>1</v>
      </c>
      <c r="H4069">
        <v>69.242189999999994</v>
      </c>
      <c r="I4069">
        <v>17.453130000000002</v>
      </c>
      <c r="J4069">
        <v>0.8984375</v>
      </c>
      <c r="K4069">
        <v>47.019530000000003</v>
      </c>
      <c r="L4069" s="3">
        <v>44130.429166666669</v>
      </c>
      <c r="M4069">
        <v>17.18</v>
      </c>
      <c r="N4069" t="s">
        <v>28</v>
      </c>
      <c r="P4069">
        <f>(C4069-Key!$B$1)*24</f>
        <v>1.2000000000698492</v>
      </c>
      <c r="Q4069">
        <f>(Key!$B$2-'17.1'!C4069)*24</f>
        <v>1.7499999999417923</v>
      </c>
      <c r="R4069" s="3">
        <f>C4069-(M4069-Key!$B$5)/(24*Key!$B$6)</f>
        <v>44130.663268518518</v>
      </c>
      <c r="S4069">
        <f>M4069-Key!$B$5</f>
        <v>14.92</v>
      </c>
      <c r="T4069" s="2">
        <f t="shared" si="315"/>
        <v>44129.680555555555</v>
      </c>
      <c r="U4069" t="str">
        <f t="shared" si="316"/>
        <v>10-25-2020 16:20</v>
      </c>
      <c r="V4069">
        <f>IFERROR(IF(W4069=Z4069,VLOOKUP($U4069,[1]C8842!$G$2:$M$145,3,FALSE),0),0)</f>
        <v>0</v>
      </c>
      <c r="W4069">
        <f>VLOOKUP(RIGHT($V$1,5),Key!$A$9:$B$14,2,FALSE)</f>
        <v>10.199999999999999</v>
      </c>
      <c r="X4069">
        <f t="shared" si="319"/>
        <v>0</v>
      </c>
      <c r="Y4069">
        <f>VLOOKUP(RIGHT($X$1,5),Key!$A$9:$B$14,2,FALSE)</f>
        <v>3.7</v>
      </c>
      <c r="Z4069">
        <f t="shared" si="317"/>
        <v>10.199999999999999</v>
      </c>
      <c r="AA4069">
        <f t="shared" si="318"/>
        <v>0</v>
      </c>
    </row>
    <row r="4070" spans="1:27" x14ac:dyDescent="0.3">
      <c r="A4070">
        <v>100067</v>
      </c>
      <c r="B4070">
        <v>230922</v>
      </c>
      <c r="C4070" s="3">
        <v>44130.677083333336</v>
      </c>
      <c r="D4070">
        <v>1</v>
      </c>
      <c r="E4070">
        <v>1</v>
      </c>
      <c r="F4070" t="s">
        <v>25</v>
      </c>
      <c r="G4070">
        <v>2</v>
      </c>
      <c r="H4070">
        <v>65.488280000000003</v>
      </c>
      <c r="I4070">
        <v>20.148440000000001</v>
      </c>
      <c r="J4070">
        <v>1.0625</v>
      </c>
      <c r="K4070">
        <v>57.023440000000001</v>
      </c>
      <c r="L4070" s="3">
        <v>44130.429166666669</v>
      </c>
      <c r="M4070">
        <v>17.18</v>
      </c>
      <c r="N4070" t="s">
        <v>28</v>
      </c>
      <c r="P4070">
        <f>(C4070-Key!$B$1)*24</f>
        <v>1.2000000000698492</v>
      </c>
      <c r="Q4070">
        <f>(Key!$B$2-'17.1'!C4070)*24</f>
        <v>1.7499999999417923</v>
      </c>
      <c r="R4070" s="3">
        <f>C4070-(M4070-Key!$B$5)/(24*Key!$B$6)</f>
        <v>44130.663268518518</v>
      </c>
      <c r="S4070">
        <f>M4070-Key!$B$5</f>
        <v>14.92</v>
      </c>
      <c r="T4070" s="2">
        <f t="shared" si="315"/>
        <v>44129.680555555555</v>
      </c>
      <c r="U4070" t="str">
        <f t="shared" si="316"/>
        <v>10-25-2020 16:20</v>
      </c>
      <c r="V4070">
        <f>IFERROR(IF(W4070=Z4070,VLOOKUP($U4070,[1]C8842!$G$2:$M$145,3,FALSE),0),0)</f>
        <v>0</v>
      </c>
      <c r="W4070">
        <f>VLOOKUP(RIGHT($V$1,5),Key!$A$9:$B$14,2,FALSE)</f>
        <v>10.199999999999999</v>
      </c>
      <c r="X4070">
        <f t="shared" si="319"/>
        <v>0</v>
      </c>
      <c r="Y4070">
        <f>VLOOKUP(RIGHT($X$1,5),Key!$A$9:$B$14,2,FALSE)</f>
        <v>3.7</v>
      </c>
      <c r="Z4070">
        <f t="shared" si="317"/>
        <v>10.199999999999999</v>
      </c>
      <c r="AA4070">
        <f t="shared" si="318"/>
        <v>0</v>
      </c>
    </row>
    <row r="4071" spans="1:27" x14ac:dyDescent="0.3">
      <c r="A4071">
        <v>100067</v>
      </c>
      <c r="B4071">
        <v>230922</v>
      </c>
      <c r="C4071" s="3">
        <v>44130.677083333336</v>
      </c>
      <c r="D4071">
        <v>1</v>
      </c>
      <c r="E4071">
        <v>1</v>
      </c>
      <c r="F4071" t="s">
        <v>25</v>
      </c>
      <c r="G4071">
        <v>1</v>
      </c>
      <c r="H4071">
        <v>66.941410000000005</v>
      </c>
      <c r="I4071">
        <v>17.753910000000001</v>
      </c>
      <c r="J4071">
        <v>0.94140630000000003</v>
      </c>
      <c r="K4071">
        <v>59.023440000000001</v>
      </c>
      <c r="L4071" s="3">
        <v>44130.429166666669</v>
      </c>
      <c r="M4071">
        <v>17.18</v>
      </c>
      <c r="N4071" t="s">
        <v>28</v>
      </c>
      <c r="P4071">
        <f>(C4071-Key!$B$1)*24</f>
        <v>1.2000000000698492</v>
      </c>
      <c r="Q4071">
        <f>(Key!$B$2-'17.1'!C4071)*24</f>
        <v>1.7499999999417923</v>
      </c>
      <c r="R4071" s="3">
        <f>C4071-(M4071-Key!$B$5)/(24*Key!$B$6)</f>
        <v>44130.663268518518</v>
      </c>
      <c r="S4071">
        <f>M4071-Key!$B$5</f>
        <v>14.92</v>
      </c>
      <c r="T4071" s="2">
        <f t="shared" si="315"/>
        <v>44129.680555555555</v>
      </c>
      <c r="U4071" t="str">
        <f t="shared" si="316"/>
        <v>10-25-2020 16:20</v>
      </c>
      <c r="V4071">
        <f>IFERROR(IF(W4071=Z4071,VLOOKUP($U4071,[1]C8842!$G$2:$M$145,3,FALSE),0),0)</f>
        <v>0</v>
      </c>
      <c r="W4071">
        <f>VLOOKUP(RIGHT($V$1,5),Key!$A$9:$B$14,2,FALSE)</f>
        <v>10.199999999999999</v>
      </c>
      <c r="X4071">
        <f t="shared" si="319"/>
        <v>0</v>
      </c>
      <c r="Y4071">
        <f>VLOOKUP(RIGHT($X$1,5),Key!$A$9:$B$14,2,FALSE)</f>
        <v>3.7</v>
      </c>
      <c r="Z4071">
        <f t="shared" si="317"/>
        <v>10.199999999999999</v>
      </c>
      <c r="AA4071">
        <f t="shared" si="318"/>
        <v>0</v>
      </c>
    </row>
    <row r="4072" spans="1:27" x14ac:dyDescent="0.3">
      <c r="A4072">
        <v>100067</v>
      </c>
      <c r="B4072">
        <v>230922</v>
      </c>
      <c r="C4072" s="3">
        <v>44130.677083333336</v>
      </c>
      <c r="D4072">
        <v>1</v>
      </c>
      <c r="E4072">
        <v>1</v>
      </c>
      <c r="F4072" t="s">
        <v>25</v>
      </c>
      <c r="G4072">
        <v>1</v>
      </c>
      <c r="H4072">
        <v>66.867189999999994</v>
      </c>
      <c r="I4072">
        <v>17.16797</v>
      </c>
      <c r="J4072">
        <v>0.921875</v>
      </c>
      <c r="K4072">
        <v>57.023440000000001</v>
      </c>
      <c r="L4072" s="3">
        <v>44130.429166666669</v>
      </c>
      <c r="M4072">
        <v>17.18</v>
      </c>
      <c r="N4072" t="s">
        <v>28</v>
      </c>
      <c r="P4072">
        <f>(C4072-Key!$B$1)*24</f>
        <v>1.2000000000698492</v>
      </c>
      <c r="Q4072">
        <f>(Key!$B$2-'17.1'!C4072)*24</f>
        <v>1.7499999999417923</v>
      </c>
      <c r="R4072" s="3">
        <f>C4072-(M4072-Key!$B$5)/(24*Key!$B$6)</f>
        <v>44130.663268518518</v>
      </c>
      <c r="S4072">
        <f>M4072-Key!$B$5</f>
        <v>14.92</v>
      </c>
      <c r="T4072" s="2">
        <f t="shared" si="315"/>
        <v>44129.680555555555</v>
      </c>
      <c r="U4072" t="str">
        <f t="shared" si="316"/>
        <v>10-25-2020 16:20</v>
      </c>
      <c r="V4072">
        <f>IFERROR(IF(W4072=Z4072,VLOOKUP($U4072,[1]C8842!$G$2:$M$145,3,FALSE),0),0)</f>
        <v>0</v>
      </c>
      <c r="W4072">
        <f>VLOOKUP(RIGHT($V$1,5),Key!$A$9:$B$14,2,FALSE)</f>
        <v>10.199999999999999</v>
      </c>
      <c r="X4072">
        <f t="shared" si="319"/>
        <v>0</v>
      </c>
      <c r="Y4072">
        <f>VLOOKUP(RIGHT($X$1,5),Key!$A$9:$B$14,2,FALSE)</f>
        <v>3.7</v>
      </c>
      <c r="Z4072">
        <f t="shared" si="317"/>
        <v>10.199999999999999</v>
      </c>
      <c r="AA4072">
        <f t="shared" si="318"/>
        <v>0</v>
      </c>
    </row>
    <row r="4073" spans="1:27" x14ac:dyDescent="0.3">
      <c r="A4073">
        <v>100067</v>
      </c>
      <c r="B4073">
        <v>230922</v>
      </c>
      <c r="C4073" s="3">
        <v>44130.677083333336</v>
      </c>
      <c r="D4073">
        <v>2</v>
      </c>
      <c r="E4073">
        <v>1</v>
      </c>
      <c r="F4073" t="s">
        <v>26</v>
      </c>
      <c r="G4073">
        <v>2</v>
      </c>
      <c r="H4073">
        <v>72.378910000000005</v>
      </c>
      <c r="I4073">
        <v>20.625</v>
      </c>
      <c r="J4073">
        <v>0.9765625</v>
      </c>
      <c r="K4073">
        <v>81.035160000000005</v>
      </c>
      <c r="L4073" s="3">
        <v>44130.429166666669</v>
      </c>
      <c r="M4073">
        <v>17.18</v>
      </c>
      <c r="N4073" t="s">
        <v>28</v>
      </c>
      <c r="P4073">
        <f>(C4073-Key!$B$1)*24</f>
        <v>1.2000000000698492</v>
      </c>
      <c r="Q4073">
        <f>(Key!$B$2-'17.1'!C4073)*24</f>
        <v>1.7499999999417923</v>
      </c>
      <c r="R4073" s="3">
        <f>C4073-(M4073-Key!$B$5)/(24*Key!$B$6)</f>
        <v>44130.663268518518</v>
      </c>
      <c r="S4073">
        <f>M4073-Key!$B$5</f>
        <v>14.92</v>
      </c>
      <c r="T4073" s="2">
        <f t="shared" si="315"/>
        <v>44129.680555555555</v>
      </c>
      <c r="U4073" t="str">
        <f t="shared" si="316"/>
        <v>10-25-2020 16:20</v>
      </c>
      <c r="V4073">
        <f>IFERROR(IF(W4073=Z4073,VLOOKUP($U4073,[1]C8842!$G$2:$M$145,3,FALSE),0),0)</f>
        <v>0</v>
      </c>
      <c r="W4073">
        <f>VLOOKUP(RIGHT($V$1,5),Key!$A$9:$B$14,2,FALSE)</f>
        <v>10.199999999999999</v>
      </c>
      <c r="X4073">
        <f t="shared" si="319"/>
        <v>0</v>
      </c>
      <c r="Y4073">
        <f>VLOOKUP(RIGHT($X$1,5),Key!$A$9:$B$14,2,FALSE)</f>
        <v>3.7</v>
      </c>
      <c r="Z4073">
        <f t="shared" si="317"/>
        <v>10.199999999999999</v>
      </c>
      <c r="AA4073">
        <f t="shared" si="318"/>
        <v>0</v>
      </c>
    </row>
    <row r="4074" spans="1:27" x14ac:dyDescent="0.3">
      <c r="A4074">
        <v>100067</v>
      </c>
      <c r="B4074">
        <v>230922</v>
      </c>
      <c r="C4074" s="3">
        <v>44130.677083333336</v>
      </c>
      <c r="D4074">
        <v>1</v>
      </c>
      <c r="E4074">
        <v>1</v>
      </c>
      <c r="F4074" t="s">
        <v>25</v>
      </c>
      <c r="G4074">
        <v>2</v>
      </c>
      <c r="H4074">
        <v>69.371089999999995</v>
      </c>
      <c r="I4074">
        <v>25.515630000000002</v>
      </c>
      <c r="J4074">
        <v>1.207031</v>
      </c>
      <c r="K4074">
        <v>56.023440000000001</v>
      </c>
      <c r="L4074" s="3">
        <v>44130.429166666669</v>
      </c>
      <c r="M4074">
        <v>17.18</v>
      </c>
      <c r="N4074" t="s">
        <v>28</v>
      </c>
      <c r="P4074">
        <f>(C4074-Key!$B$1)*24</f>
        <v>1.2000000000698492</v>
      </c>
      <c r="Q4074">
        <f>(Key!$B$2-'17.1'!C4074)*24</f>
        <v>1.7499999999417923</v>
      </c>
      <c r="R4074" s="3">
        <f>C4074-(M4074-Key!$B$5)/(24*Key!$B$6)</f>
        <v>44130.663268518518</v>
      </c>
      <c r="S4074">
        <f>M4074-Key!$B$5</f>
        <v>14.92</v>
      </c>
      <c r="T4074" s="2">
        <f t="shared" si="315"/>
        <v>44129.680555555555</v>
      </c>
      <c r="U4074" t="str">
        <f t="shared" si="316"/>
        <v>10-25-2020 16:20</v>
      </c>
      <c r="V4074">
        <f>IFERROR(IF(W4074=Z4074,VLOOKUP($U4074,[1]C8842!$G$2:$M$145,3,FALSE),0),0)</f>
        <v>0</v>
      </c>
      <c r="W4074">
        <f>VLOOKUP(RIGHT($V$1,5),Key!$A$9:$B$14,2,FALSE)</f>
        <v>10.199999999999999</v>
      </c>
      <c r="X4074">
        <f t="shared" si="319"/>
        <v>0</v>
      </c>
      <c r="Y4074">
        <f>VLOOKUP(RIGHT($X$1,5),Key!$A$9:$B$14,2,FALSE)</f>
        <v>3.7</v>
      </c>
      <c r="Z4074">
        <f t="shared" si="317"/>
        <v>10.199999999999999</v>
      </c>
      <c r="AA4074">
        <f t="shared" si="318"/>
        <v>0</v>
      </c>
    </row>
    <row r="4075" spans="1:27" x14ac:dyDescent="0.3">
      <c r="A4075">
        <v>100067</v>
      </c>
      <c r="B4075">
        <v>230922</v>
      </c>
      <c r="C4075" s="3">
        <v>44130.677083333336</v>
      </c>
      <c r="D4075">
        <v>0</v>
      </c>
      <c r="E4075">
        <v>2</v>
      </c>
      <c r="F4075" t="s">
        <v>25</v>
      </c>
      <c r="G4075">
        <v>1</v>
      </c>
      <c r="H4075">
        <v>60.246090000000002</v>
      </c>
      <c r="I4075">
        <v>17.210940000000001</v>
      </c>
      <c r="J4075">
        <v>1.0234380000000001</v>
      </c>
      <c r="K4075">
        <v>46.019530000000003</v>
      </c>
      <c r="L4075" s="3">
        <v>44130.429166666669</v>
      </c>
      <c r="M4075">
        <v>17.18</v>
      </c>
      <c r="N4075" t="s">
        <v>28</v>
      </c>
      <c r="P4075">
        <f>(C4075-Key!$B$1)*24</f>
        <v>1.2000000000698492</v>
      </c>
      <c r="Q4075">
        <f>(Key!$B$2-'17.1'!C4075)*24</f>
        <v>1.7499999999417923</v>
      </c>
      <c r="R4075" s="3">
        <f>C4075-(M4075-Key!$B$5)/(24*Key!$B$6)</f>
        <v>44130.663268518518</v>
      </c>
      <c r="S4075">
        <f>M4075-Key!$B$5</f>
        <v>14.92</v>
      </c>
      <c r="T4075" s="2">
        <f t="shared" si="315"/>
        <v>44129.680555555555</v>
      </c>
      <c r="U4075" t="str">
        <f t="shared" si="316"/>
        <v>10-25-2020 16:20</v>
      </c>
      <c r="V4075">
        <f>IFERROR(IF(W4075=Z4075,VLOOKUP($U4075,[1]C8842!$G$2:$M$145,3,FALSE),0),0)</f>
        <v>0</v>
      </c>
      <c r="W4075">
        <f>VLOOKUP(RIGHT($V$1,5),Key!$A$9:$B$14,2,FALSE)</f>
        <v>10.199999999999999</v>
      </c>
      <c r="X4075">
        <f t="shared" si="319"/>
        <v>0</v>
      </c>
      <c r="Y4075">
        <f>VLOOKUP(RIGHT($X$1,5),Key!$A$9:$B$14,2,FALSE)</f>
        <v>3.7</v>
      </c>
      <c r="Z4075">
        <f t="shared" si="317"/>
        <v>10.199999999999999</v>
      </c>
      <c r="AA4075">
        <f t="shared" si="318"/>
        <v>0</v>
      </c>
    </row>
    <row r="4076" spans="1:27" x14ac:dyDescent="0.3">
      <c r="A4076">
        <v>100067</v>
      </c>
      <c r="B4076">
        <v>230922</v>
      </c>
      <c r="C4076" s="3">
        <v>44130.677083333336</v>
      </c>
      <c r="D4076">
        <v>1</v>
      </c>
      <c r="E4076">
        <v>1</v>
      </c>
      <c r="F4076" t="s">
        <v>25</v>
      </c>
      <c r="G4076">
        <v>4</v>
      </c>
      <c r="H4076">
        <v>67.914060000000006</v>
      </c>
      <c r="I4076">
        <v>62.886719999999997</v>
      </c>
      <c r="J4076">
        <v>2.6992189999999998</v>
      </c>
      <c r="K4076">
        <v>58.023440000000001</v>
      </c>
      <c r="L4076" s="3">
        <v>44130.429166666669</v>
      </c>
      <c r="M4076">
        <v>17.18</v>
      </c>
      <c r="N4076" t="s">
        <v>28</v>
      </c>
      <c r="P4076">
        <f>(C4076-Key!$B$1)*24</f>
        <v>1.2000000000698492</v>
      </c>
      <c r="Q4076">
        <f>(Key!$B$2-'17.1'!C4076)*24</f>
        <v>1.7499999999417923</v>
      </c>
      <c r="R4076" s="3">
        <f>C4076-(M4076-Key!$B$5)/(24*Key!$B$6)</f>
        <v>44130.663268518518</v>
      </c>
      <c r="S4076">
        <f>M4076-Key!$B$5</f>
        <v>14.92</v>
      </c>
      <c r="T4076" s="2">
        <f t="shared" si="315"/>
        <v>44129.680555555555</v>
      </c>
      <c r="U4076" t="str">
        <f t="shared" si="316"/>
        <v>10-25-2020 16:20</v>
      </c>
      <c r="V4076">
        <f>IFERROR(IF(W4076=Z4076,VLOOKUP($U4076,[1]C8842!$G$2:$M$145,3,FALSE),0),0)</f>
        <v>0</v>
      </c>
      <c r="W4076">
        <f>VLOOKUP(RIGHT($V$1,5),Key!$A$9:$B$14,2,FALSE)</f>
        <v>10.199999999999999</v>
      </c>
      <c r="X4076">
        <f t="shared" si="319"/>
        <v>0</v>
      </c>
      <c r="Y4076">
        <f>VLOOKUP(RIGHT($X$1,5),Key!$A$9:$B$14,2,FALSE)</f>
        <v>3.7</v>
      </c>
      <c r="Z4076">
        <f t="shared" si="317"/>
        <v>10.199999999999999</v>
      </c>
      <c r="AA4076">
        <f t="shared" si="318"/>
        <v>0</v>
      </c>
    </row>
    <row r="4077" spans="1:27" x14ac:dyDescent="0.3">
      <c r="A4077">
        <v>100067</v>
      </c>
      <c r="B4077">
        <v>230922</v>
      </c>
      <c r="C4077" s="3">
        <v>44130.677083333336</v>
      </c>
      <c r="D4077">
        <v>2</v>
      </c>
      <c r="E4077">
        <v>1</v>
      </c>
      <c r="F4077" t="s">
        <v>26</v>
      </c>
      <c r="G4077">
        <v>0</v>
      </c>
      <c r="H4077">
        <v>69.875</v>
      </c>
      <c r="I4077">
        <v>6.1601559999999997</v>
      </c>
      <c r="J4077">
        <v>0.4609375</v>
      </c>
      <c r="K4077">
        <v>83.035160000000005</v>
      </c>
      <c r="L4077" s="3">
        <v>44130.429166666669</v>
      </c>
      <c r="M4077">
        <v>17.18</v>
      </c>
      <c r="N4077" t="s">
        <v>28</v>
      </c>
      <c r="P4077">
        <f>(C4077-Key!$B$1)*24</f>
        <v>1.2000000000698492</v>
      </c>
      <c r="Q4077">
        <f>(Key!$B$2-'17.1'!C4077)*24</f>
        <v>1.7499999999417923</v>
      </c>
      <c r="R4077" s="3">
        <f>C4077-(M4077-Key!$B$5)/(24*Key!$B$6)</f>
        <v>44130.663268518518</v>
      </c>
      <c r="S4077">
        <f>M4077-Key!$B$5</f>
        <v>14.92</v>
      </c>
      <c r="T4077" s="2">
        <f t="shared" si="315"/>
        <v>44129.680555555555</v>
      </c>
      <c r="U4077" t="str">
        <f t="shared" si="316"/>
        <v>10-25-2020 16:20</v>
      </c>
      <c r="V4077">
        <f>IFERROR(IF(W4077=Z4077,VLOOKUP($U4077,[1]C8842!$G$2:$M$145,3,FALSE),0),0)</f>
        <v>0</v>
      </c>
      <c r="W4077">
        <f>VLOOKUP(RIGHT($V$1,5),Key!$A$9:$B$14,2,FALSE)</f>
        <v>10.199999999999999</v>
      </c>
      <c r="X4077">
        <f t="shared" si="319"/>
        <v>0</v>
      </c>
      <c r="Y4077">
        <f>VLOOKUP(RIGHT($X$1,5),Key!$A$9:$B$14,2,FALSE)</f>
        <v>3.7</v>
      </c>
      <c r="Z4077">
        <f t="shared" si="317"/>
        <v>10.199999999999999</v>
      </c>
      <c r="AA4077">
        <f t="shared" si="318"/>
        <v>0</v>
      </c>
    </row>
    <row r="4078" spans="1:27" x14ac:dyDescent="0.3">
      <c r="A4078">
        <v>100067</v>
      </c>
      <c r="B4078">
        <v>230922</v>
      </c>
      <c r="C4078" s="3">
        <v>44130.677083333336</v>
      </c>
      <c r="D4078">
        <v>3</v>
      </c>
      <c r="E4078">
        <v>2</v>
      </c>
      <c r="F4078" t="s">
        <v>26</v>
      </c>
      <c r="G4078">
        <v>4</v>
      </c>
      <c r="H4078">
        <v>68.597660000000005</v>
      </c>
      <c r="I4078">
        <v>75.453130000000002</v>
      </c>
      <c r="J4078">
        <v>3.1601560000000002</v>
      </c>
      <c r="K4078">
        <v>94.039060000000006</v>
      </c>
      <c r="L4078" s="3">
        <v>44130.429166666669</v>
      </c>
      <c r="M4078">
        <v>17.18</v>
      </c>
      <c r="N4078" t="s">
        <v>28</v>
      </c>
      <c r="P4078">
        <f>(C4078-Key!$B$1)*24</f>
        <v>1.2000000000698492</v>
      </c>
      <c r="Q4078">
        <f>(Key!$B$2-'17.1'!C4078)*24</f>
        <v>1.7499999999417923</v>
      </c>
      <c r="R4078" s="3">
        <f>C4078-(M4078-Key!$B$5)/(24*Key!$B$6)</f>
        <v>44130.663268518518</v>
      </c>
      <c r="S4078">
        <f>M4078-Key!$B$5</f>
        <v>14.92</v>
      </c>
      <c r="T4078" s="2">
        <f t="shared" si="315"/>
        <v>44129.680555555555</v>
      </c>
      <c r="U4078" t="str">
        <f t="shared" si="316"/>
        <v>10-25-2020 16:20</v>
      </c>
      <c r="V4078">
        <f>IFERROR(IF(W4078=Z4078,VLOOKUP($U4078,[1]C8842!$G$2:$M$145,3,FALSE),0),0)</f>
        <v>0</v>
      </c>
      <c r="W4078">
        <f>VLOOKUP(RIGHT($V$1,5),Key!$A$9:$B$14,2,FALSE)</f>
        <v>10.199999999999999</v>
      </c>
      <c r="X4078">
        <f t="shared" si="319"/>
        <v>0</v>
      </c>
      <c r="Y4078">
        <f>VLOOKUP(RIGHT($X$1,5),Key!$A$9:$B$14,2,FALSE)</f>
        <v>3.7</v>
      </c>
      <c r="Z4078">
        <f t="shared" si="317"/>
        <v>10.199999999999999</v>
      </c>
      <c r="AA4078">
        <f t="shared" si="318"/>
        <v>0</v>
      </c>
    </row>
    <row r="4079" spans="1:27" x14ac:dyDescent="0.3">
      <c r="A4079">
        <v>100067</v>
      </c>
      <c r="B4079">
        <v>230922</v>
      </c>
      <c r="C4079" s="3">
        <v>44130.677083333336</v>
      </c>
      <c r="D4079">
        <v>0</v>
      </c>
      <c r="E4079">
        <v>2</v>
      </c>
      <c r="F4079" t="s">
        <v>25</v>
      </c>
      <c r="G4079">
        <v>4</v>
      </c>
      <c r="H4079">
        <v>52.195309999999999</v>
      </c>
      <c r="I4079">
        <v>73.679689999999994</v>
      </c>
      <c r="J4079">
        <v>4.0625</v>
      </c>
      <c r="K4079">
        <v>46.019530000000003</v>
      </c>
      <c r="L4079" s="3">
        <v>44130.429166666669</v>
      </c>
      <c r="M4079">
        <v>17.18</v>
      </c>
      <c r="N4079" t="s">
        <v>28</v>
      </c>
      <c r="P4079">
        <f>(C4079-Key!$B$1)*24</f>
        <v>1.2000000000698492</v>
      </c>
      <c r="Q4079">
        <f>(Key!$B$2-'17.1'!C4079)*24</f>
        <v>1.7499999999417923</v>
      </c>
      <c r="R4079" s="3">
        <f>C4079-(M4079-Key!$B$5)/(24*Key!$B$6)</f>
        <v>44130.663268518518</v>
      </c>
      <c r="S4079">
        <f>M4079-Key!$B$5</f>
        <v>14.92</v>
      </c>
      <c r="T4079" s="2">
        <f t="shared" si="315"/>
        <v>44129.680555555555</v>
      </c>
      <c r="U4079" t="str">
        <f t="shared" si="316"/>
        <v>10-25-2020 16:20</v>
      </c>
      <c r="V4079">
        <f>IFERROR(IF(W4079=Z4079,VLOOKUP($U4079,[1]C8842!$G$2:$M$145,3,FALSE),0),0)</f>
        <v>0</v>
      </c>
      <c r="W4079">
        <f>VLOOKUP(RIGHT($V$1,5),Key!$A$9:$B$14,2,FALSE)</f>
        <v>10.199999999999999</v>
      </c>
      <c r="X4079">
        <f t="shared" si="319"/>
        <v>0</v>
      </c>
      <c r="Y4079">
        <f>VLOOKUP(RIGHT($X$1,5),Key!$A$9:$B$14,2,FALSE)</f>
        <v>3.7</v>
      </c>
      <c r="Z4079">
        <f t="shared" si="317"/>
        <v>10.199999999999999</v>
      </c>
      <c r="AA4079">
        <f t="shared" si="318"/>
        <v>0</v>
      </c>
    </row>
    <row r="4080" spans="1:27" x14ac:dyDescent="0.3">
      <c r="A4080">
        <v>100067</v>
      </c>
      <c r="B4080">
        <v>230922</v>
      </c>
      <c r="C4080" s="3">
        <v>44130.677083333336</v>
      </c>
      <c r="D4080">
        <v>2</v>
      </c>
      <c r="E4080">
        <v>1</v>
      </c>
      <c r="F4080" t="s">
        <v>26</v>
      </c>
      <c r="G4080">
        <v>1</v>
      </c>
      <c r="H4080">
        <v>57.382809999999999</v>
      </c>
      <c r="I4080">
        <v>16.0625</v>
      </c>
      <c r="J4080">
        <v>1.019531</v>
      </c>
      <c r="K4080">
        <v>81.035160000000005</v>
      </c>
      <c r="L4080" s="3">
        <v>44130.429166666669</v>
      </c>
      <c r="M4080">
        <v>17.18</v>
      </c>
      <c r="N4080" t="s">
        <v>28</v>
      </c>
      <c r="P4080">
        <f>(C4080-Key!$B$1)*24</f>
        <v>1.2000000000698492</v>
      </c>
      <c r="Q4080">
        <f>(Key!$B$2-'17.1'!C4080)*24</f>
        <v>1.7499999999417923</v>
      </c>
      <c r="R4080" s="3">
        <f>C4080-(M4080-Key!$B$5)/(24*Key!$B$6)</f>
        <v>44130.663268518518</v>
      </c>
      <c r="S4080">
        <f>M4080-Key!$B$5</f>
        <v>14.92</v>
      </c>
      <c r="T4080" s="2">
        <f t="shared" si="315"/>
        <v>44129.680555555555</v>
      </c>
      <c r="U4080" t="str">
        <f t="shared" si="316"/>
        <v>10-25-2020 16:20</v>
      </c>
      <c r="V4080">
        <f>IFERROR(IF(W4080=Z4080,VLOOKUP($U4080,[1]C8842!$G$2:$M$145,3,FALSE),0),0)</f>
        <v>0</v>
      </c>
      <c r="W4080">
        <f>VLOOKUP(RIGHT($V$1,5),Key!$A$9:$B$14,2,FALSE)</f>
        <v>10.199999999999999</v>
      </c>
      <c r="X4080">
        <f t="shared" si="319"/>
        <v>0</v>
      </c>
      <c r="Y4080">
        <f>VLOOKUP(RIGHT($X$1,5),Key!$A$9:$B$14,2,FALSE)</f>
        <v>3.7</v>
      </c>
      <c r="Z4080">
        <f t="shared" si="317"/>
        <v>10.199999999999999</v>
      </c>
      <c r="AA4080">
        <f t="shared" si="318"/>
        <v>0</v>
      </c>
    </row>
    <row r="4081" spans="1:27" x14ac:dyDescent="0.3">
      <c r="A4081">
        <v>100067</v>
      </c>
      <c r="B4081">
        <v>230922</v>
      </c>
      <c r="C4081" s="3">
        <v>44130.677083333336</v>
      </c>
      <c r="D4081">
        <v>3</v>
      </c>
      <c r="E4081">
        <v>2</v>
      </c>
      <c r="F4081" t="s">
        <v>26</v>
      </c>
      <c r="G4081">
        <v>4</v>
      </c>
      <c r="H4081">
        <v>61.054690000000001</v>
      </c>
      <c r="I4081">
        <v>66.917969999999997</v>
      </c>
      <c r="J4081">
        <v>3.1796880000000001</v>
      </c>
      <c r="K4081">
        <v>94.039060000000006</v>
      </c>
      <c r="L4081" s="3">
        <v>44130.429166666669</v>
      </c>
      <c r="M4081">
        <v>17.18</v>
      </c>
      <c r="N4081" t="s">
        <v>28</v>
      </c>
      <c r="P4081">
        <f>(C4081-Key!$B$1)*24</f>
        <v>1.2000000000698492</v>
      </c>
      <c r="Q4081">
        <f>(Key!$B$2-'17.1'!C4081)*24</f>
        <v>1.7499999999417923</v>
      </c>
      <c r="R4081" s="3">
        <f>C4081-(M4081-Key!$B$5)/(24*Key!$B$6)</f>
        <v>44130.663268518518</v>
      </c>
      <c r="S4081">
        <f>M4081-Key!$B$5</f>
        <v>14.92</v>
      </c>
      <c r="T4081" s="2">
        <f t="shared" si="315"/>
        <v>44129.680555555555</v>
      </c>
      <c r="U4081" t="str">
        <f t="shared" si="316"/>
        <v>10-25-2020 16:20</v>
      </c>
      <c r="V4081">
        <f>IFERROR(IF(W4081=Z4081,VLOOKUP($U4081,[1]C8842!$G$2:$M$145,3,FALSE),0),0)</f>
        <v>0</v>
      </c>
      <c r="W4081">
        <f>VLOOKUP(RIGHT($V$1,5),Key!$A$9:$B$14,2,FALSE)</f>
        <v>10.199999999999999</v>
      </c>
      <c r="X4081">
        <f t="shared" si="319"/>
        <v>0</v>
      </c>
      <c r="Y4081">
        <f>VLOOKUP(RIGHT($X$1,5),Key!$A$9:$B$14,2,FALSE)</f>
        <v>3.7</v>
      </c>
      <c r="Z4081">
        <f t="shared" si="317"/>
        <v>10.199999999999999</v>
      </c>
      <c r="AA4081">
        <f t="shared" si="318"/>
        <v>0</v>
      </c>
    </row>
    <row r="4082" spans="1:27" x14ac:dyDescent="0.3">
      <c r="A4082">
        <v>100067</v>
      </c>
      <c r="B4082">
        <v>230922</v>
      </c>
      <c r="C4082" s="3">
        <v>44130.677083333336</v>
      </c>
      <c r="D4082">
        <v>3</v>
      </c>
      <c r="E4082">
        <v>2</v>
      </c>
      <c r="F4082" t="s">
        <v>26</v>
      </c>
      <c r="G4082">
        <v>3</v>
      </c>
      <c r="H4082">
        <v>60.921880000000002</v>
      </c>
      <c r="I4082">
        <v>38.699219999999997</v>
      </c>
      <c r="J4082">
        <v>1.953125</v>
      </c>
      <c r="K4082">
        <v>93.039060000000006</v>
      </c>
      <c r="L4082" s="3">
        <v>44130.429166666669</v>
      </c>
      <c r="M4082">
        <v>17.18</v>
      </c>
      <c r="N4082" t="s">
        <v>28</v>
      </c>
      <c r="P4082">
        <f>(C4082-Key!$B$1)*24</f>
        <v>1.2000000000698492</v>
      </c>
      <c r="Q4082">
        <f>(Key!$B$2-'17.1'!C4082)*24</f>
        <v>1.7499999999417923</v>
      </c>
      <c r="R4082" s="3">
        <f>C4082-(M4082-Key!$B$5)/(24*Key!$B$6)</f>
        <v>44130.663268518518</v>
      </c>
      <c r="S4082">
        <f>M4082-Key!$B$5</f>
        <v>14.92</v>
      </c>
      <c r="T4082" s="2">
        <f t="shared" si="315"/>
        <v>44129.680555555555</v>
      </c>
      <c r="U4082" t="str">
        <f t="shared" si="316"/>
        <v>10-25-2020 16:20</v>
      </c>
      <c r="V4082">
        <f>IFERROR(IF(W4082=Z4082,VLOOKUP($U4082,[1]C8842!$G$2:$M$145,3,FALSE),0),0)</f>
        <v>0</v>
      </c>
      <c r="W4082">
        <f>VLOOKUP(RIGHT($V$1,5),Key!$A$9:$B$14,2,FALSE)</f>
        <v>10.199999999999999</v>
      </c>
      <c r="X4082">
        <f t="shared" si="319"/>
        <v>0</v>
      </c>
      <c r="Y4082">
        <f>VLOOKUP(RIGHT($X$1,5),Key!$A$9:$B$14,2,FALSE)</f>
        <v>3.7</v>
      </c>
      <c r="Z4082">
        <f t="shared" si="317"/>
        <v>10.199999999999999</v>
      </c>
      <c r="AA4082">
        <f t="shared" si="318"/>
        <v>0</v>
      </c>
    </row>
    <row r="4083" spans="1:27" x14ac:dyDescent="0.3">
      <c r="A4083">
        <v>100067</v>
      </c>
      <c r="B4083">
        <v>230922</v>
      </c>
      <c r="C4083" s="3">
        <v>44130.677777777775</v>
      </c>
      <c r="D4083">
        <v>2</v>
      </c>
      <c r="E4083">
        <v>1</v>
      </c>
      <c r="F4083" t="s">
        <v>26</v>
      </c>
      <c r="G4083">
        <v>1</v>
      </c>
      <c r="H4083">
        <v>70.636719999999997</v>
      </c>
      <c r="I4083">
        <v>16.117190000000001</v>
      </c>
      <c r="J4083">
        <v>0.83203130000000003</v>
      </c>
      <c r="K4083">
        <v>83.035160000000005</v>
      </c>
      <c r="L4083" s="3">
        <v>44130.429166666669</v>
      </c>
      <c r="M4083">
        <v>17.18</v>
      </c>
      <c r="N4083" t="s">
        <v>28</v>
      </c>
      <c r="P4083">
        <f>(C4083-Key!$B$1)*24</f>
        <v>1.21666666661622</v>
      </c>
      <c r="Q4083">
        <f>(Key!$B$2-'17.1'!C4083)*24</f>
        <v>1.7333333333954215</v>
      </c>
      <c r="R4083" s="3">
        <f>C4083-(M4083-Key!$B$5)/(24*Key!$B$6)</f>
        <v>44130.663962962957</v>
      </c>
      <c r="S4083">
        <f>M4083-Key!$B$5</f>
        <v>14.92</v>
      </c>
      <c r="T4083" s="2">
        <f t="shared" si="315"/>
        <v>44129.680555555555</v>
      </c>
      <c r="U4083" t="str">
        <f t="shared" si="316"/>
        <v>10-25-2020 16:20</v>
      </c>
      <c r="V4083">
        <f>IFERROR(IF(W4083=Z4083,VLOOKUP($U4083,[1]C8842!$G$2:$M$145,3,FALSE),0),0)</f>
        <v>0</v>
      </c>
      <c r="W4083">
        <f>VLOOKUP(RIGHT($V$1,5),Key!$A$9:$B$14,2,FALSE)</f>
        <v>10.199999999999999</v>
      </c>
      <c r="X4083">
        <f t="shared" si="319"/>
        <v>0</v>
      </c>
      <c r="Y4083">
        <f>VLOOKUP(RIGHT($X$1,5),Key!$A$9:$B$14,2,FALSE)</f>
        <v>3.7</v>
      </c>
      <c r="Z4083">
        <f t="shared" si="317"/>
        <v>10.199999999999999</v>
      </c>
      <c r="AA4083">
        <f t="shared" si="318"/>
        <v>0</v>
      </c>
    </row>
    <row r="4084" spans="1:27" x14ac:dyDescent="0.3">
      <c r="A4084">
        <v>100067</v>
      </c>
      <c r="B4084">
        <v>230922</v>
      </c>
      <c r="C4084" s="3">
        <v>44130.677777777775</v>
      </c>
      <c r="D4084">
        <v>3</v>
      </c>
      <c r="E4084">
        <v>2</v>
      </c>
      <c r="F4084" t="s">
        <v>26</v>
      </c>
      <c r="G4084">
        <v>1</v>
      </c>
      <c r="H4084">
        <v>67.1875</v>
      </c>
      <c r="I4084">
        <v>16.10547</v>
      </c>
      <c r="J4084">
        <v>0.875</v>
      </c>
      <c r="K4084">
        <v>94.039060000000006</v>
      </c>
      <c r="L4084" s="3">
        <v>44130.429166666669</v>
      </c>
      <c r="M4084">
        <v>17.18</v>
      </c>
      <c r="N4084" t="s">
        <v>28</v>
      </c>
      <c r="P4084">
        <f>(C4084-Key!$B$1)*24</f>
        <v>1.21666666661622</v>
      </c>
      <c r="Q4084">
        <f>(Key!$B$2-'17.1'!C4084)*24</f>
        <v>1.7333333333954215</v>
      </c>
      <c r="R4084" s="3">
        <f>C4084-(M4084-Key!$B$5)/(24*Key!$B$6)</f>
        <v>44130.663962962957</v>
      </c>
      <c r="S4084">
        <f>M4084-Key!$B$5</f>
        <v>14.92</v>
      </c>
      <c r="T4084" s="2">
        <f t="shared" si="315"/>
        <v>44129.680555555555</v>
      </c>
      <c r="U4084" t="str">
        <f t="shared" si="316"/>
        <v>10-25-2020 16:20</v>
      </c>
      <c r="V4084">
        <f>IFERROR(IF(W4084=Z4084,VLOOKUP($U4084,[1]C8842!$G$2:$M$145,3,FALSE),0),0)</f>
        <v>0</v>
      </c>
      <c r="W4084">
        <f>VLOOKUP(RIGHT($V$1,5),Key!$A$9:$B$14,2,FALSE)</f>
        <v>10.199999999999999</v>
      </c>
      <c r="X4084">
        <f t="shared" si="319"/>
        <v>0</v>
      </c>
      <c r="Y4084">
        <f>VLOOKUP(RIGHT($X$1,5),Key!$A$9:$B$14,2,FALSE)</f>
        <v>3.7</v>
      </c>
      <c r="Z4084">
        <f t="shared" si="317"/>
        <v>10.199999999999999</v>
      </c>
      <c r="AA4084">
        <f t="shared" si="318"/>
        <v>0</v>
      </c>
    </row>
    <row r="4085" spans="1:27" x14ac:dyDescent="0.3">
      <c r="A4085">
        <v>100067</v>
      </c>
      <c r="B4085">
        <v>230922</v>
      </c>
      <c r="C4085" s="3">
        <v>44130.677777777775</v>
      </c>
      <c r="D4085">
        <v>0</v>
      </c>
      <c r="E4085">
        <v>2</v>
      </c>
      <c r="F4085" t="s">
        <v>25</v>
      </c>
      <c r="G4085">
        <v>1</v>
      </c>
      <c r="H4085">
        <v>66.054689999999994</v>
      </c>
      <c r="I4085">
        <v>17.621089999999999</v>
      </c>
      <c r="J4085">
        <v>0.94921880000000003</v>
      </c>
      <c r="K4085">
        <v>48.019530000000003</v>
      </c>
      <c r="L4085" s="3">
        <v>44130.429166666669</v>
      </c>
      <c r="M4085">
        <v>17.18</v>
      </c>
      <c r="N4085" t="s">
        <v>28</v>
      </c>
      <c r="P4085">
        <f>(C4085-Key!$B$1)*24</f>
        <v>1.21666666661622</v>
      </c>
      <c r="Q4085">
        <f>(Key!$B$2-'17.1'!C4085)*24</f>
        <v>1.7333333333954215</v>
      </c>
      <c r="R4085" s="3">
        <f>C4085-(M4085-Key!$B$5)/(24*Key!$B$6)</f>
        <v>44130.663962962957</v>
      </c>
      <c r="S4085">
        <f>M4085-Key!$B$5</f>
        <v>14.92</v>
      </c>
      <c r="T4085" s="2">
        <f t="shared" si="315"/>
        <v>44129.680555555555</v>
      </c>
      <c r="U4085" t="str">
        <f t="shared" si="316"/>
        <v>10-25-2020 16:20</v>
      </c>
      <c r="V4085">
        <f>IFERROR(IF(W4085=Z4085,VLOOKUP($U4085,[1]C8842!$G$2:$M$145,3,FALSE),0),0)</f>
        <v>0</v>
      </c>
      <c r="W4085">
        <f>VLOOKUP(RIGHT($V$1,5),Key!$A$9:$B$14,2,FALSE)</f>
        <v>10.199999999999999</v>
      </c>
      <c r="X4085">
        <f t="shared" si="319"/>
        <v>0</v>
      </c>
      <c r="Y4085">
        <f>VLOOKUP(RIGHT($X$1,5),Key!$A$9:$B$14,2,FALSE)</f>
        <v>3.7</v>
      </c>
      <c r="Z4085">
        <f t="shared" si="317"/>
        <v>10.199999999999999</v>
      </c>
      <c r="AA4085">
        <f t="shared" si="318"/>
        <v>0</v>
      </c>
    </row>
    <row r="4086" spans="1:27" x14ac:dyDescent="0.3">
      <c r="A4086">
        <v>100067</v>
      </c>
      <c r="B4086">
        <v>230922</v>
      </c>
      <c r="C4086" s="3">
        <v>44130.677777777775</v>
      </c>
      <c r="D4086">
        <v>3</v>
      </c>
      <c r="E4086">
        <v>2</v>
      </c>
      <c r="F4086" t="s">
        <v>26</v>
      </c>
      <c r="G4086">
        <v>1</v>
      </c>
      <c r="H4086">
        <v>65.433589999999995</v>
      </c>
      <c r="I4086">
        <v>18.73047</v>
      </c>
      <c r="J4086">
        <v>1.003906</v>
      </c>
      <c r="K4086">
        <v>93.039060000000006</v>
      </c>
      <c r="L4086" s="3">
        <v>44130.429166666669</v>
      </c>
      <c r="M4086">
        <v>17.18</v>
      </c>
      <c r="N4086" t="s">
        <v>28</v>
      </c>
      <c r="P4086">
        <f>(C4086-Key!$B$1)*24</f>
        <v>1.21666666661622</v>
      </c>
      <c r="Q4086">
        <f>(Key!$B$2-'17.1'!C4086)*24</f>
        <v>1.7333333333954215</v>
      </c>
      <c r="R4086" s="3">
        <f>C4086-(M4086-Key!$B$5)/(24*Key!$B$6)</f>
        <v>44130.663962962957</v>
      </c>
      <c r="S4086">
        <f>M4086-Key!$B$5</f>
        <v>14.92</v>
      </c>
      <c r="T4086" s="2">
        <f t="shared" si="315"/>
        <v>44129.680555555555</v>
      </c>
      <c r="U4086" t="str">
        <f t="shared" si="316"/>
        <v>10-25-2020 16:20</v>
      </c>
      <c r="V4086">
        <f>IFERROR(IF(W4086=Z4086,VLOOKUP($U4086,[1]C8842!$G$2:$M$145,3,FALSE),0),0)</f>
        <v>0</v>
      </c>
      <c r="W4086">
        <f>VLOOKUP(RIGHT($V$1,5),Key!$A$9:$B$14,2,FALSE)</f>
        <v>10.199999999999999</v>
      </c>
      <c r="X4086">
        <f t="shared" si="319"/>
        <v>0</v>
      </c>
      <c r="Y4086">
        <f>VLOOKUP(RIGHT($X$1,5),Key!$A$9:$B$14,2,FALSE)</f>
        <v>3.7</v>
      </c>
      <c r="Z4086">
        <f t="shared" si="317"/>
        <v>10.199999999999999</v>
      </c>
      <c r="AA4086">
        <f t="shared" si="318"/>
        <v>0</v>
      </c>
    </row>
    <row r="4087" spans="1:27" x14ac:dyDescent="0.3">
      <c r="A4087">
        <v>100067</v>
      </c>
      <c r="B4087">
        <v>230922</v>
      </c>
      <c r="C4087" s="3">
        <v>44130.677777777775</v>
      </c>
      <c r="D4087">
        <v>1</v>
      </c>
      <c r="E4087">
        <v>1</v>
      </c>
      <c r="F4087" t="s">
        <v>25</v>
      </c>
      <c r="G4087">
        <v>1</v>
      </c>
      <c r="H4087">
        <v>65.765630000000002</v>
      </c>
      <c r="I4087">
        <v>16.121089999999999</v>
      </c>
      <c r="J4087">
        <v>0.89453130000000003</v>
      </c>
      <c r="K4087">
        <v>57.023440000000001</v>
      </c>
      <c r="L4087" s="3">
        <v>44130.429166666669</v>
      </c>
      <c r="M4087">
        <v>17.18</v>
      </c>
      <c r="N4087" t="s">
        <v>28</v>
      </c>
      <c r="P4087">
        <f>(C4087-Key!$B$1)*24</f>
        <v>1.21666666661622</v>
      </c>
      <c r="Q4087">
        <f>(Key!$B$2-'17.1'!C4087)*24</f>
        <v>1.7333333333954215</v>
      </c>
      <c r="R4087" s="3">
        <f>C4087-(M4087-Key!$B$5)/(24*Key!$B$6)</f>
        <v>44130.663962962957</v>
      </c>
      <c r="S4087">
        <f>M4087-Key!$B$5</f>
        <v>14.92</v>
      </c>
      <c r="T4087" s="2">
        <f t="shared" si="315"/>
        <v>44129.680555555555</v>
      </c>
      <c r="U4087" t="str">
        <f t="shared" si="316"/>
        <v>10-25-2020 16:20</v>
      </c>
      <c r="V4087">
        <f>IFERROR(IF(W4087=Z4087,VLOOKUP($U4087,[1]C8842!$G$2:$M$145,3,FALSE),0),0)</f>
        <v>0</v>
      </c>
      <c r="W4087">
        <f>VLOOKUP(RIGHT($V$1,5),Key!$A$9:$B$14,2,FALSE)</f>
        <v>10.199999999999999</v>
      </c>
      <c r="X4087">
        <f t="shared" si="319"/>
        <v>0</v>
      </c>
      <c r="Y4087">
        <f>VLOOKUP(RIGHT($X$1,5),Key!$A$9:$B$14,2,FALSE)</f>
        <v>3.7</v>
      </c>
      <c r="Z4087">
        <f t="shared" si="317"/>
        <v>10.199999999999999</v>
      </c>
      <c r="AA4087">
        <f t="shared" si="318"/>
        <v>0</v>
      </c>
    </row>
    <row r="4088" spans="1:27" x14ac:dyDescent="0.3">
      <c r="A4088">
        <v>100067</v>
      </c>
      <c r="B4088">
        <v>230922</v>
      </c>
      <c r="C4088" s="3">
        <v>44130.677777777775</v>
      </c>
      <c r="D4088">
        <v>1</v>
      </c>
      <c r="E4088">
        <v>1</v>
      </c>
      <c r="F4088" t="s">
        <v>25</v>
      </c>
      <c r="G4088">
        <v>1</v>
      </c>
      <c r="H4088">
        <v>68.34375</v>
      </c>
      <c r="I4088">
        <v>14.441409999999999</v>
      </c>
      <c r="J4088">
        <v>0.79296880000000003</v>
      </c>
      <c r="K4088">
        <v>58.023440000000001</v>
      </c>
      <c r="L4088" s="3">
        <v>44130.429166666669</v>
      </c>
      <c r="M4088">
        <v>17.18</v>
      </c>
      <c r="N4088" t="s">
        <v>28</v>
      </c>
      <c r="P4088">
        <f>(C4088-Key!$B$1)*24</f>
        <v>1.21666666661622</v>
      </c>
      <c r="Q4088">
        <f>(Key!$B$2-'17.1'!C4088)*24</f>
        <v>1.7333333333954215</v>
      </c>
      <c r="R4088" s="3">
        <f>C4088-(M4088-Key!$B$5)/(24*Key!$B$6)</f>
        <v>44130.663962962957</v>
      </c>
      <c r="S4088">
        <f>M4088-Key!$B$5</f>
        <v>14.92</v>
      </c>
      <c r="T4088" s="2">
        <f t="shared" si="315"/>
        <v>44129.680555555555</v>
      </c>
      <c r="U4088" t="str">
        <f t="shared" si="316"/>
        <v>10-25-2020 16:20</v>
      </c>
      <c r="V4088">
        <f>IFERROR(IF(W4088=Z4088,VLOOKUP($U4088,[1]C8842!$G$2:$M$145,3,FALSE),0),0)</f>
        <v>0</v>
      </c>
      <c r="W4088">
        <f>VLOOKUP(RIGHT($V$1,5),Key!$A$9:$B$14,2,FALSE)</f>
        <v>10.199999999999999</v>
      </c>
      <c r="X4088">
        <f t="shared" si="319"/>
        <v>0</v>
      </c>
      <c r="Y4088">
        <f>VLOOKUP(RIGHT($X$1,5),Key!$A$9:$B$14,2,FALSE)</f>
        <v>3.7</v>
      </c>
      <c r="Z4088">
        <f t="shared" si="317"/>
        <v>10.199999999999999</v>
      </c>
      <c r="AA4088">
        <f t="shared" si="318"/>
        <v>0</v>
      </c>
    </row>
    <row r="4089" spans="1:27" x14ac:dyDescent="0.3">
      <c r="A4089">
        <v>100067</v>
      </c>
      <c r="B4089">
        <v>230922</v>
      </c>
      <c r="C4089" s="3">
        <v>44130.677777777775</v>
      </c>
      <c r="D4089">
        <v>0</v>
      </c>
      <c r="E4089">
        <v>2</v>
      </c>
      <c r="F4089" t="s">
        <v>25</v>
      </c>
      <c r="G4089">
        <v>1</v>
      </c>
      <c r="H4089">
        <v>63.769530000000003</v>
      </c>
      <c r="I4089">
        <v>14.58203</v>
      </c>
      <c r="J4089">
        <v>0.85546880000000003</v>
      </c>
      <c r="K4089">
        <v>46.019530000000003</v>
      </c>
      <c r="L4089" s="3">
        <v>44130.429166666669</v>
      </c>
      <c r="M4089">
        <v>17.18</v>
      </c>
      <c r="N4089" t="s">
        <v>28</v>
      </c>
      <c r="P4089">
        <f>(C4089-Key!$B$1)*24</f>
        <v>1.21666666661622</v>
      </c>
      <c r="Q4089">
        <f>(Key!$B$2-'17.1'!C4089)*24</f>
        <v>1.7333333333954215</v>
      </c>
      <c r="R4089" s="3">
        <f>C4089-(M4089-Key!$B$5)/(24*Key!$B$6)</f>
        <v>44130.663962962957</v>
      </c>
      <c r="S4089">
        <f>M4089-Key!$B$5</f>
        <v>14.92</v>
      </c>
      <c r="T4089" s="2">
        <f t="shared" si="315"/>
        <v>44129.680555555555</v>
      </c>
      <c r="U4089" t="str">
        <f t="shared" si="316"/>
        <v>10-25-2020 16:20</v>
      </c>
      <c r="V4089">
        <f>IFERROR(IF(W4089=Z4089,VLOOKUP($U4089,[1]C8842!$G$2:$M$145,3,FALSE),0),0)</f>
        <v>0</v>
      </c>
      <c r="W4089">
        <f>VLOOKUP(RIGHT($V$1,5),Key!$A$9:$B$14,2,FALSE)</f>
        <v>10.199999999999999</v>
      </c>
      <c r="X4089">
        <f t="shared" si="319"/>
        <v>0</v>
      </c>
      <c r="Y4089">
        <f>VLOOKUP(RIGHT($X$1,5),Key!$A$9:$B$14,2,FALSE)</f>
        <v>3.7</v>
      </c>
      <c r="Z4089">
        <f t="shared" si="317"/>
        <v>10.199999999999999</v>
      </c>
      <c r="AA4089">
        <f t="shared" si="318"/>
        <v>0</v>
      </c>
    </row>
    <row r="4090" spans="1:27" x14ac:dyDescent="0.3">
      <c r="A4090">
        <v>100067</v>
      </c>
      <c r="B4090">
        <v>230922</v>
      </c>
      <c r="C4090" s="3">
        <v>44130.677777777775</v>
      </c>
      <c r="D4090">
        <v>2</v>
      </c>
      <c r="E4090">
        <v>1</v>
      </c>
      <c r="F4090" t="s">
        <v>26</v>
      </c>
      <c r="G4090">
        <v>1</v>
      </c>
      <c r="H4090">
        <v>79.417969999999997</v>
      </c>
      <c r="I4090">
        <v>17.023440000000001</v>
      </c>
      <c r="J4090">
        <v>0.76953130000000003</v>
      </c>
      <c r="K4090">
        <v>80.03125</v>
      </c>
      <c r="L4090" s="3">
        <v>44130.429166666669</v>
      </c>
      <c r="M4090">
        <v>17.18</v>
      </c>
      <c r="N4090" t="s">
        <v>28</v>
      </c>
      <c r="P4090">
        <f>(C4090-Key!$B$1)*24</f>
        <v>1.21666666661622</v>
      </c>
      <c r="Q4090">
        <f>(Key!$B$2-'17.1'!C4090)*24</f>
        <v>1.7333333333954215</v>
      </c>
      <c r="R4090" s="3">
        <f>C4090-(M4090-Key!$B$5)/(24*Key!$B$6)</f>
        <v>44130.663962962957</v>
      </c>
      <c r="S4090">
        <f>M4090-Key!$B$5</f>
        <v>14.92</v>
      </c>
      <c r="T4090" s="2">
        <f t="shared" si="315"/>
        <v>44129.680555555555</v>
      </c>
      <c r="U4090" t="str">
        <f t="shared" si="316"/>
        <v>10-25-2020 16:20</v>
      </c>
      <c r="V4090">
        <f>IFERROR(IF(W4090=Z4090,VLOOKUP($U4090,[1]C8842!$G$2:$M$145,3,FALSE),0),0)</f>
        <v>0</v>
      </c>
      <c r="W4090">
        <f>VLOOKUP(RIGHT($V$1,5),Key!$A$9:$B$14,2,FALSE)</f>
        <v>10.199999999999999</v>
      </c>
      <c r="X4090">
        <f t="shared" si="319"/>
        <v>0</v>
      </c>
      <c r="Y4090">
        <f>VLOOKUP(RIGHT($X$1,5),Key!$A$9:$B$14,2,FALSE)</f>
        <v>3.7</v>
      </c>
      <c r="Z4090">
        <f t="shared" si="317"/>
        <v>10.199999999999999</v>
      </c>
      <c r="AA4090">
        <f t="shared" si="318"/>
        <v>0</v>
      </c>
    </row>
    <row r="4091" spans="1:27" x14ac:dyDescent="0.3">
      <c r="A4091">
        <v>100067</v>
      </c>
      <c r="B4091">
        <v>230922</v>
      </c>
      <c r="C4091" s="3">
        <v>44130.677777777775</v>
      </c>
      <c r="D4091">
        <v>2</v>
      </c>
      <c r="E4091">
        <v>1</v>
      </c>
      <c r="F4091" t="s">
        <v>26</v>
      </c>
      <c r="G4091">
        <v>1</v>
      </c>
      <c r="H4091">
        <v>82.304689999999994</v>
      </c>
      <c r="I4091">
        <v>16.44922</v>
      </c>
      <c r="J4091">
        <v>0.72265630000000003</v>
      </c>
      <c r="K4091">
        <v>80.03125</v>
      </c>
      <c r="L4091" s="3">
        <v>44130.429166666669</v>
      </c>
      <c r="M4091">
        <v>17.18</v>
      </c>
      <c r="N4091" t="s">
        <v>28</v>
      </c>
      <c r="P4091">
        <f>(C4091-Key!$B$1)*24</f>
        <v>1.21666666661622</v>
      </c>
      <c r="Q4091">
        <f>(Key!$B$2-'17.1'!C4091)*24</f>
        <v>1.7333333333954215</v>
      </c>
      <c r="R4091" s="3">
        <f>C4091-(M4091-Key!$B$5)/(24*Key!$B$6)</f>
        <v>44130.663962962957</v>
      </c>
      <c r="S4091">
        <f>M4091-Key!$B$5</f>
        <v>14.92</v>
      </c>
      <c r="T4091" s="2">
        <f t="shared" si="315"/>
        <v>44129.680555555555</v>
      </c>
      <c r="U4091" t="str">
        <f t="shared" si="316"/>
        <v>10-25-2020 16:20</v>
      </c>
      <c r="V4091">
        <f>IFERROR(IF(W4091=Z4091,VLOOKUP($U4091,[1]C8842!$G$2:$M$145,3,FALSE),0),0)</f>
        <v>0</v>
      </c>
      <c r="W4091">
        <f>VLOOKUP(RIGHT($V$1,5),Key!$A$9:$B$14,2,FALSE)</f>
        <v>10.199999999999999</v>
      </c>
      <c r="X4091">
        <f t="shared" si="319"/>
        <v>0</v>
      </c>
      <c r="Y4091">
        <f>VLOOKUP(RIGHT($X$1,5),Key!$A$9:$B$14,2,FALSE)</f>
        <v>3.7</v>
      </c>
      <c r="Z4091">
        <f t="shared" si="317"/>
        <v>10.199999999999999</v>
      </c>
      <c r="AA4091">
        <f t="shared" si="318"/>
        <v>0</v>
      </c>
    </row>
    <row r="4092" spans="1:27" x14ac:dyDescent="0.3">
      <c r="A4092">
        <v>100067</v>
      </c>
      <c r="B4092">
        <v>230922</v>
      </c>
      <c r="C4092" s="3">
        <v>44130.677777777775</v>
      </c>
      <c r="D4092">
        <v>3</v>
      </c>
      <c r="E4092">
        <v>2</v>
      </c>
      <c r="F4092" t="s">
        <v>26</v>
      </c>
      <c r="G4092">
        <v>4</v>
      </c>
      <c r="H4092">
        <v>61.765630000000002</v>
      </c>
      <c r="I4092">
        <v>69.304689999999994</v>
      </c>
      <c r="J4092">
        <v>3.2460939999999998</v>
      </c>
      <c r="K4092">
        <v>92.039060000000006</v>
      </c>
      <c r="L4092" s="3">
        <v>44130.429166666669</v>
      </c>
      <c r="M4092">
        <v>17.18</v>
      </c>
      <c r="N4092" t="s">
        <v>28</v>
      </c>
      <c r="P4092">
        <f>(C4092-Key!$B$1)*24</f>
        <v>1.21666666661622</v>
      </c>
      <c r="Q4092">
        <f>(Key!$B$2-'17.1'!C4092)*24</f>
        <v>1.7333333333954215</v>
      </c>
      <c r="R4092" s="3">
        <f>C4092-(M4092-Key!$B$5)/(24*Key!$B$6)</f>
        <v>44130.663962962957</v>
      </c>
      <c r="S4092">
        <f>M4092-Key!$B$5</f>
        <v>14.92</v>
      </c>
      <c r="T4092" s="2">
        <f t="shared" si="315"/>
        <v>44129.680555555555</v>
      </c>
      <c r="U4092" t="str">
        <f t="shared" si="316"/>
        <v>10-25-2020 16:20</v>
      </c>
      <c r="V4092">
        <f>IFERROR(IF(W4092=Z4092,VLOOKUP($U4092,[1]C8842!$G$2:$M$145,3,FALSE),0),0)</f>
        <v>0</v>
      </c>
      <c r="W4092">
        <f>VLOOKUP(RIGHT($V$1,5),Key!$A$9:$B$14,2,FALSE)</f>
        <v>10.199999999999999</v>
      </c>
      <c r="X4092">
        <f t="shared" si="319"/>
        <v>0</v>
      </c>
      <c r="Y4092">
        <f>VLOOKUP(RIGHT($X$1,5),Key!$A$9:$B$14,2,FALSE)</f>
        <v>3.7</v>
      </c>
      <c r="Z4092">
        <f t="shared" si="317"/>
        <v>10.199999999999999</v>
      </c>
      <c r="AA4092">
        <f t="shared" si="318"/>
        <v>0</v>
      </c>
    </row>
    <row r="4093" spans="1:27" x14ac:dyDescent="0.3">
      <c r="A4093">
        <v>100067</v>
      </c>
      <c r="B4093">
        <v>230922</v>
      </c>
      <c r="C4093" s="3">
        <v>44130.677777777775</v>
      </c>
      <c r="D4093">
        <v>2</v>
      </c>
      <c r="E4093">
        <v>1</v>
      </c>
      <c r="F4093" t="s">
        <v>26</v>
      </c>
      <c r="G4093">
        <v>1</v>
      </c>
      <c r="H4093">
        <v>76.667969999999997</v>
      </c>
      <c r="I4093">
        <v>16.152339999999999</v>
      </c>
      <c r="J4093">
        <v>0.765625</v>
      </c>
      <c r="K4093">
        <v>80.03125</v>
      </c>
      <c r="L4093" s="3">
        <v>44130.429166666669</v>
      </c>
      <c r="M4093">
        <v>17.18</v>
      </c>
      <c r="N4093" t="s">
        <v>28</v>
      </c>
      <c r="P4093">
        <f>(C4093-Key!$B$1)*24</f>
        <v>1.21666666661622</v>
      </c>
      <c r="Q4093">
        <f>(Key!$B$2-'17.1'!C4093)*24</f>
        <v>1.7333333333954215</v>
      </c>
      <c r="R4093" s="3">
        <f>C4093-(M4093-Key!$B$5)/(24*Key!$B$6)</f>
        <v>44130.663962962957</v>
      </c>
      <c r="S4093">
        <f>M4093-Key!$B$5</f>
        <v>14.92</v>
      </c>
      <c r="T4093" s="2">
        <f t="shared" si="315"/>
        <v>44129.680555555555</v>
      </c>
      <c r="U4093" t="str">
        <f t="shared" si="316"/>
        <v>10-25-2020 16:20</v>
      </c>
      <c r="V4093">
        <f>IFERROR(IF(W4093=Z4093,VLOOKUP($U4093,[1]C8842!$G$2:$M$145,3,FALSE),0),0)</f>
        <v>0</v>
      </c>
      <c r="W4093">
        <f>VLOOKUP(RIGHT($V$1,5),Key!$A$9:$B$14,2,FALSE)</f>
        <v>10.199999999999999</v>
      </c>
      <c r="X4093">
        <f t="shared" si="319"/>
        <v>0</v>
      </c>
      <c r="Y4093">
        <f>VLOOKUP(RIGHT($X$1,5),Key!$A$9:$B$14,2,FALSE)</f>
        <v>3.7</v>
      </c>
      <c r="Z4093">
        <f t="shared" si="317"/>
        <v>10.199999999999999</v>
      </c>
      <c r="AA4093">
        <f t="shared" si="318"/>
        <v>0</v>
      </c>
    </row>
    <row r="4094" spans="1:27" x14ac:dyDescent="0.3">
      <c r="A4094">
        <v>100067</v>
      </c>
      <c r="B4094">
        <v>230922</v>
      </c>
      <c r="C4094" s="3">
        <v>44130.677777777775</v>
      </c>
      <c r="D4094">
        <v>3</v>
      </c>
      <c r="E4094">
        <v>2</v>
      </c>
      <c r="F4094" t="s">
        <v>26</v>
      </c>
      <c r="G4094">
        <v>1</v>
      </c>
      <c r="H4094">
        <v>59.132809999999999</v>
      </c>
      <c r="I4094">
        <v>15.57813</v>
      </c>
      <c r="J4094">
        <v>0.96875</v>
      </c>
      <c r="K4094">
        <v>95.039060000000006</v>
      </c>
      <c r="L4094" s="3">
        <v>44130.429166666669</v>
      </c>
      <c r="M4094">
        <v>17.18</v>
      </c>
      <c r="N4094" t="s">
        <v>28</v>
      </c>
      <c r="P4094">
        <f>(C4094-Key!$B$1)*24</f>
        <v>1.21666666661622</v>
      </c>
      <c r="Q4094">
        <f>(Key!$B$2-'17.1'!C4094)*24</f>
        <v>1.7333333333954215</v>
      </c>
      <c r="R4094" s="3">
        <f>C4094-(M4094-Key!$B$5)/(24*Key!$B$6)</f>
        <v>44130.663962962957</v>
      </c>
      <c r="S4094">
        <f>M4094-Key!$B$5</f>
        <v>14.92</v>
      </c>
      <c r="T4094" s="2">
        <f t="shared" si="315"/>
        <v>44129.680555555555</v>
      </c>
      <c r="U4094" t="str">
        <f t="shared" si="316"/>
        <v>10-25-2020 16:20</v>
      </c>
      <c r="V4094">
        <f>IFERROR(IF(W4094=Z4094,VLOOKUP($U4094,[1]C8842!$G$2:$M$145,3,FALSE),0),0)</f>
        <v>0</v>
      </c>
      <c r="W4094">
        <f>VLOOKUP(RIGHT($V$1,5),Key!$A$9:$B$14,2,FALSE)</f>
        <v>10.199999999999999</v>
      </c>
      <c r="X4094">
        <f t="shared" si="319"/>
        <v>0</v>
      </c>
      <c r="Y4094">
        <f>VLOOKUP(RIGHT($X$1,5),Key!$A$9:$B$14,2,FALSE)</f>
        <v>3.7</v>
      </c>
      <c r="Z4094">
        <f t="shared" si="317"/>
        <v>10.199999999999999</v>
      </c>
      <c r="AA4094">
        <f t="shared" si="318"/>
        <v>0</v>
      </c>
    </row>
    <row r="4095" spans="1:27" x14ac:dyDescent="0.3">
      <c r="A4095">
        <v>100067</v>
      </c>
      <c r="B4095">
        <v>230922</v>
      </c>
      <c r="C4095" s="3">
        <v>44130.677777777775</v>
      </c>
      <c r="D4095">
        <v>0</v>
      </c>
      <c r="E4095">
        <v>2</v>
      </c>
      <c r="F4095" t="s">
        <v>25</v>
      </c>
      <c r="G4095">
        <v>1</v>
      </c>
      <c r="H4095">
        <v>61.523440000000001</v>
      </c>
      <c r="I4095">
        <v>16.19922</v>
      </c>
      <c r="J4095">
        <v>0.95703130000000003</v>
      </c>
      <c r="K4095">
        <v>46.019530000000003</v>
      </c>
      <c r="L4095" s="3">
        <v>44130.429166666669</v>
      </c>
      <c r="M4095">
        <v>17.18</v>
      </c>
      <c r="N4095" t="s">
        <v>28</v>
      </c>
      <c r="P4095">
        <f>(C4095-Key!$B$1)*24</f>
        <v>1.21666666661622</v>
      </c>
      <c r="Q4095">
        <f>(Key!$B$2-'17.1'!C4095)*24</f>
        <v>1.7333333333954215</v>
      </c>
      <c r="R4095" s="3">
        <f>C4095-(M4095-Key!$B$5)/(24*Key!$B$6)</f>
        <v>44130.663962962957</v>
      </c>
      <c r="S4095">
        <f>M4095-Key!$B$5</f>
        <v>14.92</v>
      </c>
      <c r="T4095" s="2">
        <f t="shared" si="315"/>
        <v>44129.680555555555</v>
      </c>
      <c r="U4095" t="str">
        <f t="shared" si="316"/>
        <v>10-25-2020 16:20</v>
      </c>
      <c r="V4095">
        <f>IFERROR(IF(W4095=Z4095,VLOOKUP($U4095,[1]C8842!$G$2:$M$145,3,FALSE),0),0)</f>
        <v>0</v>
      </c>
      <c r="W4095">
        <f>VLOOKUP(RIGHT($V$1,5),Key!$A$9:$B$14,2,FALSE)</f>
        <v>10.199999999999999</v>
      </c>
      <c r="X4095">
        <f t="shared" si="319"/>
        <v>0</v>
      </c>
      <c r="Y4095">
        <f>VLOOKUP(RIGHT($X$1,5),Key!$A$9:$B$14,2,FALSE)</f>
        <v>3.7</v>
      </c>
      <c r="Z4095">
        <f t="shared" si="317"/>
        <v>10.199999999999999</v>
      </c>
      <c r="AA4095">
        <f t="shared" si="318"/>
        <v>0</v>
      </c>
    </row>
    <row r="4096" spans="1:27" x14ac:dyDescent="0.3">
      <c r="A4096">
        <v>100067</v>
      </c>
      <c r="B4096">
        <v>230922</v>
      </c>
      <c r="C4096" s="3">
        <v>44130.677777777775</v>
      </c>
      <c r="D4096">
        <v>1</v>
      </c>
      <c r="E4096">
        <v>1</v>
      </c>
      <c r="F4096" t="s">
        <v>25</v>
      </c>
      <c r="G4096">
        <v>1</v>
      </c>
      <c r="H4096">
        <v>61.25</v>
      </c>
      <c r="I4096">
        <v>15.367190000000001</v>
      </c>
      <c r="J4096">
        <v>0.92578130000000003</v>
      </c>
      <c r="K4096">
        <v>58.023440000000001</v>
      </c>
      <c r="L4096" s="3">
        <v>44130.429166666669</v>
      </c>
      <c r="M4096">
        <v>17.18</v>
      </c>
      <c r="N4096" t="s">
        <v>28</v>
      </c>
      <c r="P4096">
        <f>(C4096-Key!$B$1)*24</f>
        <v>1.21666666661622</v>
      </c>
      <c r="Q4096">
        <f>(Key!$B$2-'17.1'!C4096)*24</f>
        <v>1.7333333333954215</v>
      </c>
      <c r="R4096" s="3">
        <f>C4096-(M4096-Key!$B$5)/(24*Key!$B$6)</f>
        <v>44130.663962962957</v>
      </c>
      <c r="S4096">
        <f>M4096-Key!$B$5</f>
        <v>14.92</v>
      </c>
      <c r="T4096" s="2">
        <f t="shared" si="315"/>
        <v>44129.680555555555</v>
      </c>
      <c r="U4096" t="str">
        <f t="shared" si="316"/>
        <v>10-25-2020 16:20</v>
      </c>
      <c r="V4096">
        <f>IFERROR(IF(W4096=Z4096,VLOOKUP($U4096,[1]C8842!$G$2:$M$145,3,FALSE),0),0)</f>
        <v>0</v>
      </c>
      <c r="W4096">
        <f>VLOOKUP(RIGHT($V$1,5),Key!$A$9:$B$14,2,FALSE)</f>
        <v>10.199999999999999</v>
      </c>
      <c r="X4096">
        <f t="shared" si="319"/>
        <v>0</v>
      </c>
      <c r="Y4096">
        <f>VLOOKUP(RIGHT($X$1,5),Key!$A$9:$B$14,2,FALSE)</f>
        <v>3.7</v>
      </c>
      <c r="Z4096">
        <f t="shared" si="317"/>
        <v>10.199999999999999</v>
      </c>
      <c r="AA4096">
        <f t="shared" si="318"/>
        <v>0</v>
      </c>
    </row>
    <row r="4097" spans="1:27" x14ac:dyDescent="0.3">
      <c r="A4097">
        <v>100067</v>
      </c>
      <c r="B4097">
        <v>230922</v>
      </c>
      <c r="C4097" s="3">
        <v>44130.677777777775</v>
      </c>
      <c r="D4097">
        <v>3</v>
      </c>
      <c r="E4097">
        <v>2</v>
      </c>
      <c r="F4097" t="s">
        <v>26</v>
      </c>
      <c r="G4097">
        <v>4</v>
      </c>
      <c r="H4097">
        <v>61.484380000000002</v>
      </c>
      <c r="I4097">
        <v>63.847659999999998</v>
      </c>
      <c r="J4097">
        <v>3.0234380000000001</v>
      </c>
      <c r="K4097">
        <v>96.039060000000006</v>
      </c>
      <c r="L4097" s="3">
        <v>44130.429166666669</v>
      </c>
      <c r="M4097">
        <v>17.18</v>
      </c>
      <c r="N4097" t="s">
        <v>28</v>
      </c>
      <c r="P4097">
        <f>(C4097-Key!$B$1)*24</f>
        <v>1.21666666661622</v>
      </c>
      <c r="Q4097">
        <f>(Key!$B$2-'17.1'!C4097)*24</f>
        <v>1.7333333333954215</v>
      </c>
      <c r="R4097" s="3">
        <f>C4097-(M4097-Key!$B$5)/(24*Key!$B$6)</f>
        <v>44130.663962962957</v>
      </c>
      <c r="S4097">
        <f>M4097-Key!$B$5</f>
        <v>14.92</v>
      </c>
      <c r="T4097" s="2">
        <f t="shared" si="315"/>
        <v>44129.680555555555</v>
      </c>
      <c r="U4097" t="str">
        <f t="shared" si="316"/>
        <v>10-25-2020 16:20</v>
      </c>
      <c r="V4097">
        <f>IFERROR(IF(W4097=Z4097,VLOOKUP($U4097,[1]C8842!$G$2:$M$145,3,FALSE),0),0)</f>
        <v>0</v>
      </c>
      <c r="W4097">
        <f>VLOOKUP(RIGHT($V$1,5),Key!$A$9:$B$14,2,FALSE)</f>
        <v>10.199999999999999</v>
      </c>
      <c r="X4097">
        <f t="shared" si="319"/>
        <v>0</v>
      </c>
      <c r="Y4097">
        <f>VLOOKUP(RIGHT($X$1,5),Key!$A$9:$B$14,2,FALSE)</f>
        <v>3.7</v>
      </c>
      <c r="Z4097">
        <f t="shared" si="317"/>
        <v>10.199999999999999</v>
      </c>
      <c r="AA4097">
        <f t="shared" si="318"/>
        <v>0</v>
      </c>
    </row>
    <row r="4098" spans="1:27" x14ac:dyDescent="0.3">
      <c r="A4098">
        <v>100067</v>
      </c>
      <c r="B4098">
        <v>230922</v>
      </c>
      <c r="C4098" s="3">
        <v>44130.677777777775</v>
      </c>
      <c r="D4098">
        <v>3</v>
      </c>
      <c r="E4098">
        <v>2</v>
      </c>
      <c r="F4098" t="s">
        <v>26</v>
      </c>
      <c r="G4098">
        <v>2</v>
      </c>
      <c r="H4098">
        <v>64.863280000000003</v>
      </c>
      <c r="I4098">
        <v>21.992190000000001</v>
      </c>
      <c r="J4098">
        <v>1.1484380000000001</v>
      </c>
      <c r="K4098">
        <v>92.039060000000006</v>
      </c>
      <c r="L4098" s="3">
        <v>44130.429166666669</v>
      </c>
      <c r="M4098">
        <v>17.18</v>
      </c>
      <c r="N4098" t="s">
        <v>28</v>
      </c>
      <c r="P4098">
        <f>(C4098-Key!$B$1)*24</f>
        <v>1.21666666661622</v>
      </c>
      <c r="Q4098">
        <f>(Key!$B$2-'17.1'!C4098)*24</f>
        <v>1.7333333333954215</v>
      </c>
      <c r="R4098" s="3">
        <f>C4098-(M4098-Key!$B$5)/(24*Key!$B$6)</f>
        <v>44130.663962962957</v>
      </c>
      <c r="S4098">
        <f>M4098-Key!$B$5</f>
        <v>14.92</v>
      </c>
      <c r="T4098" s="2">
        <f t="shared" si="315"/>
        <v>44129.680555555555</v>
      </c>
      <c r="U4098" t="str">
        <f t="shared" si="316"/>
        <v>10-25-2020 16:20</v>
      </c>
      <c r="V4098">
        <f>IFERROR(IF(W4098=Z4098,VLOOKUP($U4098,[1]C8842!$G$2:$M$145,3,FALSE),0),0)</f>
        <v>0</v>
      </c>
      <c r="W4098">
        <f>VLOOKUP(RIGHT($V$1,5),Key!$A$9:$B$14,2,FALSE)</f>
        <v>10.199999999999999</v>
      </c>
      <c r="X4098">
        <f t="shared" si="319"/>
        <v>0</v>
      </c>
      <c r="Y4098">
        <f>VLOOKUP(RIGHT($X$1,5),Key!$A$9:$B$14,2,FALSE)</f>
        <v>3.7</v>
      </c>
      <c r="Z4098">
        <f t="shared" si="317"/>
        <v>10.199999999999999</v>
      </c>
      <c r="AA4098">
        <f t="shared" si="318"/>
        <v>0</v>
      </c>
    </row>
    <row r="4099" spans="1:27" x14ac:dyDescent="0.3">
      <c r="A4099">
        <v>100067</v>
      </c>
      <c r="B4099">
        <v>230922</v>
      </c>
      <c r="C4099" s="3">
        <v>44130.677777777775</v>
      </c>
      <c r="D4099">
        <v>0</v>
      </c>
      <c r="E4099">
        <v>2</v>
      </c>
      <c r="F4099" t="s">
        <v>25</v>
      </c>
      <c r="G4099">
        <v>3</v>
      </c>
      <c r="H4099">
        <v>61.726559999999999</v>
      </c>
      <c r="I4099">
        <v>48.722659999999998</v>
      </c>
      <c r="J4099">
        <v>2.359375</v>
      </c>
      <c r="K4099">
        <v>46.019530000000003</v>
      </c>
      <c r="L4099" s="3">
        <v>44130.429166666669</v>
      </c>
      <c r="M4099">
        <v>17.18</v>
      </c>
      <c r="N4099" t="s">
        <v>28</v>
      </c>
      <c r="P4099">
        <f>(C4099-Key!$B$1)*24</f>
        <v>1.21666666661622</v>
      </c>
      <c r="Q4099">
        <f>(Key!$B$2-'17.1'!C4099)*24</f>
        <v>1.7333333333954215</v>
      </c>
      <c r="R4099" s="3">
        <f>C4099-(M4099-Key!$B$5)/(24*Key!$B$6)</f>
        <v>44130.663962962957</v>
      </c>
      <c r="S4099">
        <f>M4099-Key!$B$5</f>
        <v>14.92</v>
      </c>
      <c r="T4099" s="2">
        <f t="shared" ref="T4099:T4162" si="320">ROUND(C4099*24*60/10,0)/(24*6)-1</f>
        <v>44129.680555555555</v>
      </c>
      <c r="U4099" t="str">
        <f t="shared" ref="U4099:U4162" si="321">TEXT(T4099,"mm-dd-yyyy hh:mm")</f>
        <v>10-25-2020 16:20</v>
      </c>
      <c r="V4099">
        <f>IFERROR(IF(W4099=Z4099,VLOOKUP($U4099,[1]C8842!$G$2:$M$145,3,FALSE),0),0)</f>
        <v>0</v>
      </c>
      <c r="W4099">
        <f>VLOOKUP(RIGHT($V$1,5),Key!$A$9:$B$14,2,FALSE)</f>
        <v>10.199999999999999</v>
      </c>
      <c r="X4099">
        <f t="shared" si="319"/>
        <v>0</v>
      </c>
      <c r="Y4099">
        <f>VLOOKUP(RIGHT($X$1,5),Key!$A$9:$B$14,2,FALSE)</f>
        <v>3.7</v>
      </c>
      <c r="Z4099">
        <f t="shared" ref="Z4099:Z4162" si="322">M4099-MIN(ABS(Y4099-M4099),ABS(W4099-M4099))</f>
        <v>10.199999999999999</v>
      </c>
      <c r="AA4099">
        <f t="shared" ref="AA4099:AA4162" si="323">SUM(V4099,X4099)</f>
        <v>0</v>
      </c>
    </row>
    <row r="4100" spans="1:27" x14ac:dyDescent="0.3">
      <c r="A4100">
        <v>100067</v>
      </c>
      <c r="B4100">
        <v>230922</v>
      </c>
      <c r="C4100" s="3">
        <v>44130.677777777775</v>
      </c>
      <c r="D4100">
        <v>1</v>
      </c>
      <c r="E4100">
        <v>1</v>
      </c>
      <c r="F4100" t="s">
        <v>25</v>
      </c>
      <c r="G4100">
        <v>1</v>
      </c>
      <c r="H4100">
        <v>65.195310000000006</v>
      </c>
      <c r="I4100">
        <v>15.128909999999999</v>
      </c>
      <c r="J4100">
        <v>0.859375</v>
      </c>
      <c r="K4100">
        <v>58.023440000000001</v>
      </c>
      <c r="L4100" s="3">
        <v>44130.429166666669</v>
      </c>
      <c r="M4100">
        <v>17.18</v>
      </c>
      <c r="N4100" t="s">
        <v>28</v>
      </c>
      <c r="P4100">
        <f>(C4100-Key!$B$1)*24</f>
        <v>1.21666666661622</v>
      </c>
      <c r="Q4100">
        <f>(Key!$B$2-'17.1'!C4100)*24</f>
        <v>1.7333333333954215</v>
      </c>
      <c r="R4100" s="3">
        <f>C4100-(M4100-Key!$B$5)/(24*Key!$B$6)</f>
        <v>44130.663962962957</v>
      </c>
      <c r="S4100">
        <f>M4100-Key!$B$5</f>
        <v>14.92</v>
      </c>
      <c r="T4100" s="2">
        <f t="shared" si="320"/>
        <v>44129.680555555555</v>
      </c>
      <c r="U4100" t="str">
        <f t="shared" si="321"/>
        <v>10-25-2020 16:20</v>
      </c>
      <c r="V4100">
        <f>IFERROR(IF(W4100=Z4100,VLOOKUP($U4100,[1]C8842!$G$2:$M$145,3,FALSE),0),0)</f>
        <v>0</v>
      </c>
      <c r="W4100">
        <f>VLOOKUP(RIGHT($V$1,5),Key!$A$9:$B$14,2,FALSE)</f>
        <v>10.199999999999999</v>
      </c>
      <c r="X4100">
        <f t="shared" ref="X4100:X4163" si="324">$X$2</f>
        <v>0</v>
      </c>
      <c r="Y4100">
        <f>VLOOKUP(RIGHT($X$1,5),Key!$A$9:$B$14,2,FALSE)</f>
        <v>3.7</v>
      </c>
      <c r="Z4100">
        <f t="shared" si="322"/>
        <v>10.199999999999999</v>
      </c>
      <c r="AA4100">
        <f t="shared" si="323"/>
        <v>0</v>
      </c>
    </row>
    <row r="4101" spans="1:27" x14ac:dyDescent="0.3">
      <c r="A4101">
        <v>100067</v>
      </c>
      <c r="B4101">
        <v>230922</v>
      </c>
      <c r="C4101" s="3">
        <v>44130.677777777775</v>
      </c>
      <c r="D4101">
        <v>0</v>
      </c>
      <c r="E4101">
        <v>2</v>
      </c>
      <c r="F4101" t="s">
        <v>25</v>
      </c>
      <c r="G4101">
        <v>2</v>
      </c>
      <c r="H4101">
        <v>53.375</v>
      </c>
      <c r="I4101">
        <v>20.097660000000001</v>
      </c>
      <c r="J4101">
        <v>1.300781</v>
      </c>
      <c r="K4101">
        <v>48.019530000000003</v>
      </c>
      <c r="L4101" s="3">
        <v>44130.429166666669</v>
      </c>
      <c r="M4101">
        <v>17.18</v>
      </c>
      <c r="N4101" t="s">
        <v>28</v>
      </c>
      <c r="P4101">
        <f>(C4101-Key!$B$1)*24</f>
        <v>1.21666666661622</v>
      </c>
      <c r="Q4101">
        <f>(Key!$B$2-'17.1'!C4101)*24</f>
        <v>1.7333333333954215</v>
      </c>
      <c r="R4101" s="3">
        <f>C4101-(M4101-Key!$B$5)/(24*Key!$B$6)</f>
        <v>44130.663962962957</v>
      </c>
      <c r="S4101">
        <f>M4101-Key!$B$5</f>
        <v>14.92</v>
      </c>
      <c r="T4101" s="2">
        <f t="shared" si="320"/>
        <v>44129.680555555555</v>
      </c>
      <c r="U4101" t="str">
        <f t="shared" si="321"/>
        <v>10-25-2020 16:20</v>
      </c>
      <c r="V4101">
        <f>IFERROR(IF(W4101=Z4101,VLOOKUP($U4101,[1]C8842!$G$2:$M$145,3,FALSE),0),0)</f>
        <v>0</v>
      </c>
      <c r="W4101">
        <f>VLOOKUP(RIGHT($V$1,5),Key!$A$9:$B$14,2,FALSE)</f>
        <v>10.199999999999999</v>
      </c>
      <c r="X4101">
        <f t="shared" si="324"/>
        <v>0</v>
      </c>
      <c r="Y4101">
        <f>VLOOKUP(RIGHT($X$1,5),Key!$A$9:$B$14,2,FALSE)</f>
        <v>3.7</v>
      </c>
      <c r="Z4101">
        <f t="shared" si="322"/>
        <v>10.199999999999999</v>
      </c>
      <c r="AA4101">
        <f t="shared" si="323"/>
        <v>0</v>
      </c>
    </row>
    <row r="4102" spans="1:27" x14ac:dyDescent="0.3">
      <c r="A4102">
        <v>100067</v>
      </c>
      <c r="B4102">
        <v>230922</v>
      </c>
      <c r="C4102" s="3">
        <v>44130.677777777775</v>
      </c>
      <c r="D4102">
        <v>0</v>
      </c>
      <c r="E4102">
        <v>2</v>
      </c>
      <c r="F4102" t="s">
        <v>25</v>
      </c>
      <c r="G4102">
        <v>2</v>
      </c>
      <c r="H4102">
        <v>57.167969999999997</v>
      </c>
      <c r="I4102">
        <v>22.61328</v>
      </c>
      <c r="J4102">
        <v>1.332031</v>
      </c>
      <c r="K4102">
        <v>46.019530000000003</v>
      </c>
      <c r="L4102" s="3">
        <v>44130.429166666669</v>
      </c>
      <c r="M4102">
        <v>17.18</v>
      </c>
      <c r="N4102" t="s">
        <v>28</v>
      </c>
      <c r="P4102">
        <f>(C4102-Key!$B$1)*24</f>
        <v>1.21666666661622</v>
      </c>
      <c r="Q4102">
        <f>(Key!$B$2-'17.1'!C4102)*24</f>
        <v>1.7333333333954215</v>
      </c>
      <c r="R4102" s="3">
        <f>C4102-(M4102-Key!$B$5)/(24*Key!$B$6)</f>
        <v>44130.663962962957</v>
      </c>
      <c r="S4102">
        <f>M4102-Key!$B$5</f>
        <v>14.92</v>
      </c>
      <c r="T4102" s="2">
        <f t="shared" si="320"/>
        <v>44129.680555555555</v>
      </c>
      <c r="U4102" t="str">
        <f t="shared" si="321"/>
        <v>10-25-2020 16:20</v>
      </c>
      <c r="V4102">
        <f>IFERROR(IF(W4102=Z4102,VLOOKUP($U4102,[1]C8842!$G$2:$M$145,3,FALSE),0),0)</f>
        <v>0</v>
      </c>
      <c r="W4102">
        <f>VLOOKUP(RIGHT($V$1,5),Key!$A$9:$B$14,2,FALSE)</f>
        <v>10.199999999999999</v>
      </c>
      <c r="X4102">
        <f t="shared" si="324"/>
        <v>0</v>
      </c>
      <c r="Y4102">
        <f>VLOOKUP(RIGHT($X$1,5),Key!$A$9:$B$14,2,FALSE)</f>
        <v>3.7</v>
      </c>
      <c r="Z4102">
        <f t="shared" si="322"/>
        <v>10.199999999999999</v>
      </c>
      <c r="AA4102">
        <f t="shared" si="323"/>
        <v>0</v>
      </c>
    </row>
    <row r="4103" spans="1:27" x14ac:dyDescent="0.3">
      <c r="A4103">
        <v>100067</v>
      </c>
      <c r="B4103">
        <v>230922</v>
      </c>
      <c r="C4103" s="3">
        <v>44130.677777777775</v>
      </c>
      <c r="D4103">
        <v>3</v>
      </c>
      <c r="E4103">
        <v>2</v>
      </c>
      <c r="F4103" t="s">
        <v>26</v>
      </c>
      <c r="G4103">
        <v>1</v>
      </c>
      <c r="H4103">
        <v>70.304689999999994</v>
      </c>
      <c r="I4103">
        <v>17.023440000000001</v>
      </c>
      <c r="J4103">
        <v>0.87109380000000003</v>
      </c>
      <c r="K4103">
        <v>92.039060000000006</v>
      </c>
      <c r="L4103" s="3">
        <v>44130.429166666669</v>
      </c>
      <c r="M4103">
        <v>17.18</v>
      </c>
      <c r="N4103" t="s">
        <v>28</v>
      </c>
      <c r="P4103">
        <f>(C4103-Key!$B$1)*24</f>
        <v>1.21666666661622</v>
      </c>
      <c r="Q4103">
        <f>(Key!$B$2-'17.1'!C4103)*24</f>
        <v>1.7333333333954215</v>
      </c>
      <c r="R4103" s="3">
        <f>C4103-(M4103-Key!$B$5)/(24*Key!$B$6)</f>
        <v>44130.663962962957</v>
      </c>
      <c r="S4103">
        <f>M4103-Key!$B$5</f>
        <v>14.92</v>
      </c>
      <c r="T4103" s="2">
        <f t="shared" si="320"/>
        <v>44129.680555555555</v>
      </c>
      <c r="U4103" t="str">
        <f t="shared" si="321"/>
        <v>10-25-2020 16:20</v>
      </c>
      <c r="V4103">
        <f>IFERROR(IF(W4103=Z4103,VLOOKUP($U4103,[1]C8842!$G$2:$M$145,3,FALSE),0),0)</f>
        <v>0</v>
      </c>
      <c r="W4103">
        <f>VLOOKUP(RIGHT($V$1,5),Key!$A$9:$B$14,2,FALSE)</f>
        <v>10.199999999999999</v>
      </c>
      <c r="X4103">
        <f t="shared" si="324"/>
        <v>0</v>
      </c>
      <c r="Y4103">
        <f>VLOOKUP(RIGHT($X$1,5),Key!$A$9:$B$14,2,FALSE)</f>
        <v>3.7</v>
      </c>
      <c r="Z4103">
        <f t="shared" si="322"/>
        <v>10.199999999999999</v>
      </c>
      <c r="AA4103">
        <f t="shared" si="323"/>
        <v>0</v>
      </c>
    </row>
    <row r="4104" spans="1:27" x14ac:dyDescent="0.3">
      <c r="A4104">
        <v>100067</v>
      </c>
      <c r="B4104">
        <v>230922</v>
      </c>
      <c r="C4104" s="3">
        <v>44130.678472222222</v>
      </c>
      <c r="D4104">
        <v>0</v>
      </c>
      <c r="E4104">
        <v>2</v>
      </c>
      <c r="F4104" t="s">
        <v>25</v>
      </c>
      <c r="G4104">
        <v>1</v>
      </c>
      <c r="H4104">
        <v>56.597659999999998</v>
      </c>
      <c r="I4104">
        <v>17.472660000000001</v>
      </c>
      <c r="J4104">
        <v>1.1015630000000001</v>
      </c>
      <c r="K4104">
        <v>46.019530000000003</v>
      </c>
      <c r="L4104" s="3">
        <v>44130.429166666669</v>
      </c>
      <c r="M4104">
        <v>17.18</v>
      </c>
      <c r="N4104" t="s">
        <v>28</v>
      </c>
      <c r="P4104">
        <f>(C4104-Key!$B$1)*24</f>
        <v>1.2333333333372138</v>
      </c>
      <c r="Q4104">
        <f>(Key!$B$2-'17.1'!C4104)*24</f>
        <v>1.7166666666744277</v>
      </c>
      <c r="R4104" s="3">
        <f>C4104-(M4104-Key!$B$5)/(24*Key!$B$6)</f>
        <v>44130.664657407404</v>
      </c>
      <c r="S4104">
        <f>M4104-Key!$B$5</f>
        <v>14.92</v>
      </c>
      <c r="T4104" s="2">
        <f t="shared" si="320"/>
        <v>44129.680555555555</v>
      </c>
      <c r="U4104" t="str">
        <f t="shared" si="321"/>
        <v>10-25-2020 16:20</v>
      </c>
      <c r="V4104">
        <f>IFERROR(IF(W4104=Z4104,VLOOKUP($U4104,[1]C8842!$G$2:$M$145,3,FALSE),0),0)</f>
        <v>0</v>
      </c>
      <c r="W4104">
        <f>VLOOKUP(RIGHT($V$1,5),Key!$A$9:$B$14,2,FALSE)</f>
        <v>10.199999999999999</v>
      </c>
      <c r="X4104">
        <f t="shared" si="324"/>
        <v>0</v>
      </c>
      <c r="Y4104">
        <f>VLOOKUP(RIGHT($X$1,5),Key!$A$9:$B$14,2,FALSE)</f>
        <v>3.7</v>
      </c>
      <c r="Z4104">
        <f t="shared" si="322"/>
        <v>10.199999999999999</v>
      </c>
      <c r="AA4104">
        <f t="shared" si="323"/>
        <v>0</v>
      </c>
    </row>
    <row r="4105" spans="1:27" x14ac:dyDescent="0.3">
      <c r="A4105">
        <v>100067</v>
      </c>
      <c r="B4105">
        <v>230922</v>
      </c>
      <c r="C4105" s="3">
        <v>44130.678472222222</v>
      </c>
      <c r="D4105">
        <v>1</v>
      </c>
      <c r="E4105">
        <v>1</v>
      </c>
      <c r="F4105" t="s">
        <v>25</v>
      </c>
      <c r="G4105">
        <v>1</v>
      </c>
      <c r="H4105">
        <v>66.910160000000005</v>
      </c>
      <c r="I4105">
        <v>17.65625</v>
      </c>
      <c r="J4105">
        <v>0.94140630000000003</v>
      </c>
      <c r="K4105">
        <v>57.023440000000001</v>
      </c>
      <c r="L4105" s="3">
        <v>44130.429166666669</v>
      </c>
      <c r="M4105">
        <v>17.18</v>
      </c>
      <c r="N4105" t="s">
        <v>28</v>
      </c>
      <c r="P4105">
        <f>(C4105-Key!$B$1)*24</f>
        <v>1.2333333333372138</v>
      </c>
      <c r="Q4105">
        <f>(Key!$B$2-'17.1'!C4105)*24</f>
        <v>1.7166666666744277</v>
      </c>
      <c r="R4105" s="3">
        <f>C4105-(M4105-Key!$B$5)/(24*Key!$B$6)</f>
        <v>44130.664657407404</v>
      </c>
      <c r="S4105">
        <f>M4105-Key!$B$5</f>
        <v>14.92</v>
      </c>
      <c r="T4105" s="2">
        <f t="shared" si="320"/>
        <v>44129.680555555555</v>
      </c>
      <c r="U4105" t="str">
        <f t="shared" si="321"/>
        <v>10-25-2020 16:20</v>
      </c>
      <c r="V4105">
        <f>IFERROR(IF(W4105=Z4105,VLOOKUP($U4105,[1]C8842!$G$2:$M$145,3,FALSE),0),0)</f>
        <v>0</v>
      </c>
      <c r="W4105">
        <f>VLOOKUP(RIGHT($V$1,5),Key!$A$9:$B$14,2,FALSE)</f>
        <v>10.199999999999999</v>
      </c>
      <c r="X4105">
        <f t="shared" si="324"/>
        <v>0</v>
      </c>
      <c r="Y4105">
        <f>VLOOKUP(RIGHT($X$1,5),Key!$A$9:$B$14,2,FALSE)</f>
        <v>3.7</v>
      </c>
      <c r="Z4105">
        <f t="shared" si="322"/>
        <v>10.199999999999999</v>
      </c>
      <c r="AA4105">
        <f t="shared" si="323"/>
        <v>0</v>
      </c>
    </row>
    <row r="4106" spans="1:27" x14ac:dyDescent="0.3">
      <c r="A4106">
        <v>100067</v>
      </c>
      <c r="B4106">
        <v>230922</v>
      </c>
      <c r="C4106" s="3">
        <v>44130.678472222222</v>
      </c>
      <c r="D4106">
        <v>0</v>
      </c>
      <c r="E4106">
        <v>2</v>
      </c>
      <c r="F4106" t="s">
        <v>25</v>
      </c>
      <c r="G4106">
        <v>1</v>
      </c>
      <c r="H4106">
        <v>64.835939999999994</v>
      </c>
      <c r="I4106">
        <v>14.89063</v>
      </c>
      <c r="J4106">
        <v>0.85546880000000003</v>
      </c>
      <c r="K4106">
        <v>46.019530000000003</v>
      </c>
      <c r="L4106" s="3">
        <v>44130.429166666669</v>
      </c>
      <c r="M4106">
        <v>17.18</v>
      </c>
      <c r="N4106" t="s">
        <v>28</v>
      </c>
      <c r="P4106">
        <f>(C4106-Key!$B$1)*24</f>
        <v>1.2333333333372138</v>
      </c>
      <c r="Q4106">
        <f>(Key!$B$2-'17.1'!C4106)*24</f>
        <v>1.7166666666744277</v>
      </c>
      <c r="R4106" s="3">
        <f>C4106-(M4106-Key!$B$5)/(24*Key!$B$6)</f>
        <v>44130.664657407404</v>
      </c>
      <c r="S4106">
        <f>M4106-Key!$B$5</f>
        <v>14.92</v>
      </c>
      <c r="T4106" s="2">
        <f t="shared" si="320"/>
        <v>44129.680555555555</v>
      </c>
      <c r="U4106" t="str">
        <f t="shared" si="321"/>
        <v>10-25-2020 16:20</v>
      </c>
      <c r="V4106">
        <f>IFERROR(IF(W4106=Z4106,VLOOKUP($U4106,[1]C8842!$G$2:$M$145,3,FALSE),0),0)</f>
        <v>0</v>
      </c>
      <c r="W4106">
        <f>VLOOKUP(RIGHT($V$1,5),Key!$A$9:$B$14,2,FALSE)</f>
        <v>10.199999999999999</v>
      </c>
      <c r="X4106">
        <f t="shared" si="324"/>
        <v>0</v>
      </c>
      <c r="Y4106">
        <f>VLOOKUP(RIGHT($X$1,5),Key!$A$9:$B$14,2,FALSE)</f>
        <v>3.7</v>
      </c>
      <c r="Z4106">
        <f t="shared" si="322"/>
        <v>10.199999999999999</v>
      </c>
      <c r="AA4106">
        <f t="shared" si="323"/>
        <v>0</v>
      </c>
    </row>
    <row r="4107" spans="1:27" x14ac:dyDescent="0.3">
      <c r="A4107">
        <v>100067</v>
      </c>
      <c r="B4107">
        <v>230922</v>
      </c>
      <c r="C4107" s="3">
        <v>44130.678472222222</v>
      </c>
      <c r="D4107">
        <v>0</v>
      </c>
      <c r="E4107">
        <v>2</v>
      </c>
      <c r="F4107" t="s">
        <v>25</v>
      </c>
      <c r="G4107">
        <v>2</v>
      </c>
      <c r="H4107">
        <v>63.613280000000003</v>
      </c>
      <c r="I4107">
        <v>22.171880000000002</v>
      </c>
      <c r="J4107">
        <v>1.175781</v>
      </c>
      <c r="K4107">
        <v>47.019530000000003</v>
      </c>
      <c r="L4107" s="3">
        <v>44130.429166666669</v>
      </c>
      <c r="M4107">
        <v>17.18</v>
      </c>
      <c r="N4107" t="s">
        <v>28</v>
      </c>
      <c r="P4107">
        <f>(C4107-Key!$B$1)*24</f>
        <v>1.2333333333372138</v>
      </c>
      <c r="Q4107">
        <f>(Key!$B$2-'17.1'!C4107)*24</f>
        <v>1.7166666666744277</v>
      </c>
      <c r="R4107" s="3">
        <f>C4107-(M4107-Key!$B$5)/(24*Key!$B$6)</f>
        <v>44130.664657407404</v>
      </c>
      <c r="S4107">
        <f>M4107-Key!$B$5</f>
        <v>14.92</v>
      </c>
      <c r="T4107" s="2">
        <f t="shared" si="320"/>
        <v>44129.680555555555</v>
      </c>
      <c r="U4107" t="str">
        <f t="shared" si="321"/>
        <v>10-25-2020 16:20</v>
      </c>
      <c r="V4107">
        <f>IFERROR(IF(W4107=Z4107,VLOOKUP($U4107,[1]C8842!$G$2:$M$145,3,FALSE),0),0)</f>
        <v>0</v>
      </c>
      <c r="W4107">
        <f>VLOOKUP(RIGHT($V$1,5),Key!$A$9:$B$14,2,FALSE)</f>
        <v>10.199999999999999</v>
      </c>
      <c r="X4107">
        <f t="shared" si="324"/>
        <v>0</v>
      </c>
      <c r="Y4107">
        <f>VLOOKUP(RIGHT($X$1,5),Key!$A$9:$B$14,2,FALSE)</f>
        <v>3.7</v>
      </c>
      <c r="Z4107">
        <f t="shared" si="322"/>
        <v>10.199999999999999</v>
      </c>
      <c r="AA4107">
        <f t="shared" si="323"/>
        <v>0</v>
      </c>
    </row>
    <row r="4108" spans="1:27" x14ac:dyDescent="0.3">
      <c r="A4108">
        <v>100067</v>
      </c>
      <c r="B4108">
        <v>230922</v>
      </c>
      <c r="C4108" s="3">
        <v>44130.678472222222</v>
      </c>
      <c r="D4108">
        <v>2</v>
      </c>
      <c r="E4108">
        <v>1</v>
      </c>
      <c r="F4108" t="s">
        <v>26</v>
      </c>
      <c r="G4108">
        <v>1</v>
      </c>
      <c r="H4108">
        <v>69.308589999999995</v>
      </c>
      <c r="I4108">
        <v>16.226559999999999</v>
      </c>
      <c r="J4108">
        <v>0.8515625</v>
      </c>
      <c r="K4108">
        <v>82.035160000000005</v>
      </c>
      <c r="L4108" s="3">
        <v>44130.429166666669</v>
      </c>
      <c r="M4108">
        <v>17.18</v>
      </c>
      <c r="N4108" t="s">
        <v>28</v>
      </c>
      <c r="P4108">
        <f>(C4108-Key!$B$1)*24</f>
        <v>1.2333333333372138</v>
      </c>
      <c r="Q4108">
        <f>(Key!$B$2-'17.1'!C4108)*24</f>
        <v>1.7166666666744277</v>
      </c>
      <c r="R4108" s="3">
        <f>C4108-(M4108-Key!$B$5)/(24*Key!$B$6)</f>
        <v>44130.664657407404</v>
      </c>
      <c r="S4108">
        <f>M4108-Key!$B$5</f>
        <v>14.92</v>
      </c>
      <c r="T4108" s="2">
        <f t="shared" si="320"/>
        <v>44129.680555555555</v>
      </c>
      <c r="U4108" t="str">
        <f t="shared" si="321"/>
        <v>10-25-2020 16:20</v>
      </c>
      <c r="V4108">
        <f>IFERROR(IF(W4108=Z4108,VLOOKUP($U4108,[1]C8842!$G$2:$M$145,3,FALSE),0),0)</f>
        <v>0</v>
      </c>
      <c r="W4108">
        <f>VLOOKUP(RIGHT($V$1,5),Key!$A$9:$B$14,2,FALSE)</f>
        <v>10.199999999999999</v>
      </c>
      <c r="X4108">
        <f t="shared" si="324"/>
        <v>0</v>
      </c>
      <c r="Y4108">
        <f>VLOOKUP(RIGHT($X$1,5),Key!$A$9:$B$14,2,FALSE)</f>
        <v>3.7</v>
      </c>
      <c r="Z4108">
        <f t="shared" si="322"/>
        <v>10.199999999999999</v>
      </c>
      <c r="AA4108">
        <f t="shared" si="323"/>
        <v>0</v>
      </c>
    </row>
    <row r="4109" spans="1:27" x14ac:dyDescent="0.3">
      <c r="A4109">
        <v>100067</v>
      </c>
      <c r="B4109">
        <v>230922</v>
      </c>
      <c r="C4109" s="3">
        <v>44130.678472222222</v>
      </c>
      <c r="D4109">
        <v>0</v>
      </c>
      <c r="E4109">
        <v>2</v>
      </c>
      <c r="F4109" t="s">
        <v>25</v>
      </c>
      <c r="G4109">
        <v>1</v>
      </c>
      <c r="H4109">
        <v>59.574219999999997</v>
      </c>
      <c r="I4109">
        <v>15.554690000000001</v>
      </c>
      <c r="J4109">
        <v>0.9609375</v>
      </c>
      <c r="K4109">
        <v>48.019530000000003</v>
      </c>
      <c r="L4109" s="3">
        <v>44130.429166666669</v>
      </c>
      <c r="M4109">
        <v>17.18</v>
      </c>
      <c r="N4109" t="s">
        <v>28</v>
      </c>
      <c r="P4109">
        <f>(C4109-Key!$B$1)*24</f>
        <v>1.2333333333372138</v>
      </c>
      <c r="Q4109">
        <f>(Key!$B$2-'17.1'!C4109)*24</f>
        <v>1.7166666666744277</v>
      </c>
      <c r="R4109" s="3">
        <f>C4109-(M4109-Key!$B$5)/(24*Key!$B$6)</f>
        <v>44130.664657407404</v>
      </c>
      <c r="S4109">
        <f>M4109-Key!$B$5</f>
        <v>14.92</v>
      </c>
      <c r="T4109" s="2">
        <f t="shared" si="320"/>
        <v>44129.680555555555</v>
      </c>
      <c r="U4109" t="str">
        <f t="shared" si="321"/>
        <v>10-25-2020 16:20</v>
      </c>
      <c r="V4109">
        <f>IFERROR(IF(W4109=Z4109,VLOOKUP($U4109,[1]C8842!$G$2:$M$145,3,FALSE),0),0)</f>
        <v>0</v>
      </c>
      <c r="W4109">
        <f>VLOOKUP(RIGHT($V$1,5),Key!$A$9:$B$14,2,FALSE)</f>
        <v>10.199999999999999</v>
      </c>
      <c r="X4109">
        <f t="shared" si="324"/>
        <v>0</v>
      </c>
      <c r="Y4109">
        <f>VLOOKUP(RIGHT($X$1,5),Key!$A$9:$B$14,2,FALSE)</f>
        <v>3.7</v>
      </c>
      <c r="Z4109">
        <f t="shared" si="322"/>
        <v>10.199999999999999</v>
      </c>
      <c r="AA4109">
        <f t="shared" si="323"/>
        <v>0</v>
      </c>
    </row>
    <row r="4110" spans="1:27" x14ac:dyDescent="0.3">
      <c r="A4110">
        <v>100067</v>
      </c>
      <c r="B4110">
        <v>230922</v>
      </c>
      <c r="C4110" s="3">
        <v>44130.678472222222</v>
      </c>
      <c r="D4110">
        <v>3</v>
      </c>
      <c r="E4110">
        <v>2</v>
      </c>
      <c r="F4110" t="s">
        <v>26</v>
      </c>
      <c r="G4110">
        <v>1</v>
      </c>
      <c r="H4110">
        <v>72.804689999999994</v>
      </c>
      <c r="I4110">
        <v>15.78125</v>
      </c>
      <c r="J4110">
        <v>0.79296880000000003</v>
      </c>
      <c r="K4110">
        <v>94.039060000000006</v>
      </c>
      <c r="L4110" s="3">
        <v>44130.429166666669</v>
      </c>
      <c r="M4110">
        <v>17.18</v>
      </c>
      <c r="N4110" t="s">
        <v>28</v>
      </c>
      <c r="P4110">
        <f>(C4110-Key!$B$1)*24</f>
        <v>1.2333333333372138</v>
      </c>
      <c r="Q4110">
        <f>(Key!$B$2-'17.1'!C4110)*24</f>
        <v>1.7166666666744277</v>
      </c>
      <c r="R4110" s="3">
        <f>C4110-(M4110-Key!$B$5)/(24*Key!$B$6)</f>
        <v>44130.664657407404</v>
      </c>
      <c r="S4110">
        <f>M4110-Key!$B$5</f>
        <v>14.92</v>
      </c>
      <c r="T4110" s="2">
        <f t="shared" si="320"/>
        <v>44129.680555555555</v>
      </c>
      <c r="U4110" t="str">
        <f t="shared" si="321"/>
        <v>10-25-2020 16:20</v>
      </c>
      <c r="V4110">
        <f>IFERROR(IF(W4110=Z4110,VLOOKUP($U4110,[1]C8842!$G$2:$M$145,3,FALSE),0),0)</f>
        <v>0</v>
      </c>
      <c r="W4110">
        <f>VLOOKUP(RIGHT($V$1,5),Key!$A$9:$B$14,2,FALSE)</f>
        <v>10.199999999999999</v>
      </c>
      <c r="X4110">
        <f t="shared" si="324"/>
        <v>0</v>
      </c>
      <c r="Y4110">
        <f>VLOOKUP(RIGHT($X$1,5),Key!$A$9:$B$14,2,FALSE)</f>
        <v>3.7</v>
      </c>
      <c r="Z4110">
        <f t="shared" si="322"/>
        <v>10.199999999999999</v>
      </c>
      <c r="AA4110">
        <f t="shared" si="323"/>
        <v>0</v>
      </c>
    </row>
    <row r="4111" spans="1:27" x14ac:dyDescent="0.3">
      <c r="A4111">
        <v>100067</v>
      </c>
      <c r="B4111">
        <v>230922</v>
      </c>
      <c r="C4111" s="3">
        <v>44130.678472222222</v>
      </c>
      <c r="D4111">
        <v>3</v>
      </c>
      <c r="E4111">
        <v>2</v>
      </c>
      <c r="F4111" t="s">
        <v>26</v>
      </c>
      <c r="G4111">
        <v>1</v>
      </c>
      <c r="H4111">
        <v>73.050780000000003</v>
      </c>
      <c r="I4111">
        <v>12.753909999999999</v>
      </c>
      <c r="J4111">
        <v>0.6796875</v>
      </c>
      <c r="K4111">
        <v>95.039060000000006</v>
      </c>
      <c r="L4111" s="3">
        <v>44130.429166666669</v>
      </c>
      <c r="M4111">
        <v>17.18</v>
      </c>
      <c r="N4111" t="s">
        <v>28</v>
      </c>
      <c r="P4111">
        <f>(C4111-Key!$B$1)*24</f>
        <v>1.2333333333372138</v>
      </c>
      <c r="Q4111">
        <f>(Key!$B$2-'17.1'!C4111)*24</f>
        <v>1.7166666666744277</v>
      </c>
      <c r="R4111" s="3">
        <f>C4111-(M4111-Key!$B$5)/(24*Key!$B$6)</f>
        <v>44130.664657407404</v>
      </c>
      <c r="S4111">
        <f>M4111-Key!$B$5</f>
        <v>14.92</v>
      </c>
      <c r="T4111" s="2">
        <f t="shared" si="320"/>
        <v>44129.680555555555</v>
      </c>
      <c r="U4111" t="str">
        <f t="shared" si="321"/>
        <v>10-25-2020 16:20</v>
      </c>
      <c r="V4111">
        <f>IFERROR(IF(W4111=Z4111,VLOOKUP($U4111,[1]C8842!$G$2:$M$145,3,FALSE),0),0)</f>
        <v>0</v>
      </c>
      <c r="W4111">
        <f>VLOOKUP(RIGHT($V$1,5),Key!$A$9:$B$14,2,FALSE)</f>
        <v>10.199999999999999</v>
      </c>
      <c r="X4111">
        <f t="shared" si="324"/>
        <v>0</v>
      </c>
      <c r="Y4111">
        <f>VLOOKUP(RIGHT($X$1,5),Key!$A$9:$B$14,2,FALSE)</f>
        <v>3.7</v>
      </c>
      <c r="Z4111">
        <f t="shared" si="322"/>
        <v>10.199999999999999</v>
      </c>
      <c r="AA4111">
        <f t="shared" si="323"/>
        <v>0</v>
      </c>
    </row>
    <row r="4112" spans="1:27" x14ac:dyDescent="0.3">
      <c r="A4112">
        <v>100067</v>
      </c>
      <c r="B4112">
        <v>230922</v>
      </c>
      <c r="C4112" s="3">
        <v>44130.678472222222</v>
      </c>
      <c r="D4112">
        <v>3</v>
      </c>
      <c r="E4112">
        <v>2</v>
      </c>
      <c r="F4112" t="s">
        <v>26</v>
      </c>
      <c r="G4112">
        <v>1</v>
      </c>
      <c r="H4112">
        <v>63.632809999999999</v>
      </c>
      <c r="I4112">
        <v>16.98047</v>
      </c>
      <c r="J4112">
        <v>0.9609375</v>
      </c>
      <c r="K4112">
        <v>94.039060000000006</v>
      </c>
      <c r="L4112" s="3">
        <v>44130.429166666669</v>
      </c>
      <c r="M4112">
        <v>17.18</v>
      </c>
      <c r="N4112" t="s">
        <v>28</v>
      </c>
      <c r="P4112">
        <f>(C4112-Key!$B$1)*24</f>
        <v>1.2333333333372138</v>
      </c>
      <c r="Q4112">
        <f>(Key!$B$2-'17.1'!C4112)*24</f>
        <v>1.7166666666744277</v>
      </c>
      <c r="R4112" s="3">
        <f>C4112-(M4112-Key!$B$5)/(24*Key!$B$6)</f>
        <v>44130.664657407404</v>
      </c>
      <c r="S4112">
        <f>M4112-Key!$B$5</f>
        <v>14.92</v>
      </c>
      <c r="T4112" s="2">
        <f t="shared" si="320"/>
        <v>44129.680555555555</v>
      </c>
      <c r="U4112" t="str">
        <f t="shared" si="321"/>
        <v>10-25-2020 16:20</v>
      </c>
      <c r="V4112">
        <f>IFERROR(IF(W4112=Z4112,VLOOKUP($U4112,[1]C8842!$G$2:$M$145,3,FALSE),0),0)</f>
        <v>0</v>
      </c>
      <c r="W4112">
        <f>VLOOKUP(RIGHT($V$1,5),Key!$A$9:$B$14,2,FALSE)</f>
        <v>10.199999999999999</v>
      </c>
      <c r="X4112">
        <f t="shared" si="324"/>
        <v>0</v>
      </c>
      <c r="Y4112">
        <f>VLOOKUP(RIGHT($X$1,5),Key!$A$9:$B$14,2,FALSE)</f>
        <v>3.7</v>
      </c>
      <c r="Z4112">
        <f t="shared" si="322"/>
        <v>10.199999999999999</v>
      </c>
      <c r="AA4112">
        <f t="shared" si="323"/>
        <v>0</v>
      </c>
    </row>
    <row r="4113" spans="1:27" x14ac:dyDescent="0.3">
      <c r="A4113">
        <v>100067</v>
      </c>
      <c r="B4113">
        <v>230922</v>
      </c>
      <c r="C4113" s="3">
        <v>44130.678472222222</v>
      </c>
      <c r="D4113">
        <v>3</v>
      </c>
      <c r="E4113">
        <v>2</v>
      </c>
      <c r="F4113" t="s">
        <v>26</v>
      </c>
      <c r="G4113">
        <v>1</v>
      </c>
      <c r="H4113">
        <v>63.582030000000003</v>
      </c>
      <c r="I4113">
        <v>14.378909999999999</v>
      </c>
      <c r="J4113">
        <v>0.8515625</v>
      </c>
      <c r="K4113">
        <v>94.039060000000006</v>
      </c>
      <c r="L4113" s="3">
        <v>44130.429166666669</v>
      </c>
      <c r="M4113">
        <v>17.18</v>
      </c>
      <c r="N4113" t="s">
        <v>28</v>
      </c>
      <c r="P4113">
        <f>(C4113-Key!$B$1)*24</f>
        <v>1.2333333333372138</v>
      </c>
      <c r="Q4113">
        <f>(Key!$B$2-'17.1'!C4113)*24</f>
        <v>1.7166666666744277</v>
      </c>
      <c r="R4113" s="3">
        <f>C4113-(M4113-Key!$B$5)/(24*Key!$B$6)</f>
        <v>44130.664657407404</v>
      </c>
      <c r="S4113">
        <f>M4113-Key!$B$5</f>
        <v>14.92</v>
      </c>
      <c r="T4113" s="2">
        <f t="shared" si="320"/>
        <v>44129.680555555555</v>
      </c>
      <c r="U4113" t="str">
        <f t="shared" si="321"/>
        <v>10-25-2020 16:20</v>
      </c>
      <c r="V4113">
        <f>IFERROR(IF(W4113=Z4113,VLOOKUP($U4113,[1]C8842!$G$2:$M$145,3,FALSE),0),0)</f>
        <v>0</v>
      </c>
      <c r="W4113">
        <f>VLOOKUP(RIGHT($V$1,5),Key!$A$9:$B$14,2,FALSE)</f>
        <v>10.199999999999999</v>
      </c>
      <c r="X4113">
        <f t="shared" si="324"/>
        <v>0</v>
      </c>
      <c r="Y4113">
        <f>VLOOKUP(RIGHT($X$1,5),Key!$A$9:$B$14,2,FALSE)</f>
        <v>3.7</v>
      </c>
      <c r="Z4113">
        <f t="shared" si="322"/>
        <v>10.199999999999999</v>
      </c>
      <c r="AA4113">
        <f t="shared" si="323"/>
        <v>0</v>
      </c>
    </row>
    <row r="4114" spans="1:27" x14ac:dyDescent="0.3">
      <c r="A4114">
        <v>100067</v>
      </c>
      <c r="B4114">
        <v>230922</v>
      </c>
      <c r="C4114" s="3">
        <v>44130.678472222222</v>
      </c>
      <c r="D4114">
        <v>3</v>
      </c>
      <c r="E4114">
        <v>2</v>
      </c>
      <c r="F4114" t="s">
        <v>26</v>
      </c>
      <c r="G4114">
        <v>4</v>
      </c>
      <c r="H4114">
        <v>70.898439999999994</v>
      </c>
      <c r="I4114">
        <v>77.769530000000003</v>
      </c>
      <c r="J4114">
        <v>3.1445310000000002</v>
      </c>
      <c r="K4114">
        <v>93.039060000000006</v>
      </c>
      <c r="L4114" s="3">
        <v>44130.429166666669</v>
      </c>
      <c r="M4114">
        <v>17.18</v>
      </c>
      <c r="N4114" t="s">
        <v>28</v>
      </c>
      <c r="P4114">
        <f>(C4114-Key!$B$1)*24</f>
        <v>1.2333333333372138</v>
      </c>
      <c r="Q4114">
        <f>(Key!$B$2-'17.1'!C4114)*24</f>
        <v>1.7166666666744277</v>
      </c>
      <c r="R4114" s="3">
        <f>C4114-(M4114-Key!$B$5)/(24*Key!$B$6)</f>
        <v>44130.664657407404</v>
      </c>
      <c r="S4114">
        <f>M4114-Key!$B$5</f>
        <v>14.92</v>
      </c>
      <c r="T4114" s="2">
        <f t="shared" si="320"/>
        <v>44129.680555555555</v>
      </c>
      <c r="U4114" t="str">
        <f t="shared" si="321"/>
        <v>10-25-2020 16:20</v>
      </c>
      <c r="V4114">
        <f>IFERROR(IF(W4114=Z4114,VLOOKUP($U4114,[1]C8842!$G$2:$M$145,3,FALSE),0),0)</f>
        <v>0</v>
      </c>
      <c r="W4114">
        <f>VLOOKUP(RIGHT($V$1,5),Key!$A$9:$B$14,2,FALSE)</f>
        <v>10.199999999999999</v>
      </c>
      <c r="X4114">
        <f t="shared" si="324"/>
        <v>0</v>
      </c>
      <c r="Y4114">
        <f>VLOOKUP(RIGHT($X$1,5),Key!$A$9:$B$14,2,FALSE)</f>
        <v>3.7</v>
      </c>
      <c r="Z4114">
        <f t="shared" si="322"/>
        <v>10.199999999999999</v>
      </c>
      <c r="AA4114">
        <f t="shared" si="323"/>
        <v>0</v>
      </c>
    </row>
    <row r="4115" spans="1:27" x14ac:dyDescent="0.3">
      <c r="A4115">
        <v>100067</v>
      </c>
      <c r="B4115">
        <v>230922</v>
      </c>
      <c r="C4115" s="3">
        <v>44130.678472222222</v>
      </c>
      <c r="D4115">
        <v>2</v>
      </c>
      <c r="E4115">
        <v>1</v>
      </c>
      <c r="F4115" t="s">
        <v>26</v>
      </c>
      <c r="G4115">
        <v>1</v>
      </c>
      <c r="H4115">
        <v>68.242189999999994</v>
      </c>
      <c r="I4115">
        <v>15.23828</v>
      </c>
      <c r="J4115">
        <v>0.828125</v>
      </c>
      <c r="K4115">
        <v>80.03125</v>
      </c>
      <c r="L4115" s="3">
        <v>44130.429166666669</v>
      </c>
      <c r="M4115">
        <v>17.18</v>
      </c>
      <c r="N4115" t="s">
        <v>28</v>
      </c>
      <c r="P4115">
        <f>(C4115-Key!$B$1)*24</f>
        <v>1.2333333333372138</v>
      </c>
      <c r="Q4115">
        <f>(Key!$B$2-'17.1'!C4115)*24</f>
        <v>1.7166666666744277</v>
      </c>
      <c r="R4115" s="3">
        <f>C4115-(M4115-Key!$B$5)/(24*Key!$B$6)</f>
        <v>44130.664657407404</v>
      </c>
      <c r="S4115">
        <f>M4115-Key!$B$5</f>
        <v>14.92</v>
      </c>
      <c r="T4115" s="2">
        <f t="shared" si="320"/>
        <v>44129.680555555555</v>
      </c>
      <c r="U4115" t="str">
        <f t="shared" si="321"/>
        <v>10-25-2020 16:20</v>
      </c>
      <c r="V4115">
        <f>IFERROR(IF(W4115=Z4115,VLOOKUP($U4115,[1]C8842!$G$2:$M$145,3,FALSE),0),0)</f>
        <v>0</v>
      </c>
      <c r="W4115">
        <f>VLOOKUP(RIGHT($V$1,5),Key!$A$9:$B$14,2,FALSE)</f>
        <v>10.199999999999999</v>
      </c>
      <c r="X4115">
        <f t="shared" si="324"/>
        <v>0</v>
      </c>
      <c r="Y4115">
        <f>VLOOKUP(RIGHT($X$1,5),Key!$A$9:$B$14,2,FALSE)</f>
        <v>3.7</v>
      </c>
      <c r="Z4115">
        <f t="shared" si="322"/>
        <v>10.199999999999999</v>
      </c>
      <c r="AA4115">
        <f t="shared" si="323"/>
        <v>0</v>
      </c>
    </row>
    <row r="4116" spans="1:27" x14ac:dyDescent="0.3">
      <c r="A4116">
        <v>100067</v>
      </c>
      <c r="B4116">
        <v>230922</v>
      </c>
      <c r="C4116" s="3">
        <v>44130.679166666669</v>
      </c>
      <c r="D4116">
        <v>3</v>
      </c>
      <c r="E4116">
        <v>2</v>
      </c>
      <c r="F4116" t="s">
        <v>26</v>
      </c>
      <c r="G4116">
        <v>1</v>
      </c>
      <c r="H4116">
        <v>67.101560000000006</v>
      </c>
      <c r="I4116">
        <v>18.195309999999999</v>
      </c>
      <c r="J4116">
        <v>0.95703130000000003</v>
      </c>
      <c r="K4116">
        <v>93.039060000000006</v>
      </c>
      <c r="L4116" s="3">
        <v>44130.429166666669</v>
      </c>
      <c r="M4116">
        <v>17.18</v>
      </c>
      <c r="N4116" t="s">
        <v>28</v>
      </c>
      <c r="P4116">
        <f>(C4116-Key!$B$1)*24</f>
        <v>1.2500000000582077</v>
      </c>
      <c r="Q4116">
        <f>(Key!$B$2-'17.1'!C4116)*24</f>
        <v>1.6999999999534339</v>
      </c>
      <c r="R4116" s="3">
        <f>C4116-(M4116-Key!$B$5)/(24*Key!$B$6)</f>
        <v>44130.665351851851</v>
      </c>
      <c r="S4116">
        <f>M4116-Key!$B$5</f>
        <v>14.92</v>
      </c>
      <c r="T4116" s="2">
        <f t="shared" si="320"/>
        <v>44129.680555555555</v>
      </c>
      <c r="U4116" t="str">
        <f t="shared" si="321"/>
        <v>10-25-2020 16:20</v>
      </c>
      <c r="V4116">
        <f>IFERROR(IF(W4116=Z4116,VLOOKUP($U4116,[1]C8842!$G$2:$M$145,3,FALSE),0),0)</f>
        <v>0</v>
      </c>
      <c r="W4116">
        <f>VLOOKUP(RIGHT($V$1,5),Key!$A$9:$B$14,2,FALSE)</f>
        <v>10.199999999999999</v>
      </c>
      <c r="X4116">
        <f t="shared" si="324"/>
        <v>0</v>
      </c>
      <c r="Y4116">
        <f>VLOOKUP(RIGHT($X$1,5),Key!$A$9:$B$14,2,FALSE)</f>
        <v>3.7</v>
      </c>
      <c r="Z4116">
        <f t="shared" si="322"/>
        <v>10.199999999999999</v>
      </c>
      <c r="AA4116">
        <f t="shared" si="323"/>
        <v>0</v>
      </c>
    </row>
    <row r="4117" spans="1:27" x14ac:dyDescent="0.3">
      <c r="A4117">
        <v>100067</v>
      </c>
      <c r="B4117">
        <v>230922</v>
      </c>
      <c r="C4117" s="3">
        <v>44130.679166666669</v>
      </c>
      <c r="D4117">
        <v>2</v>
      </c>
      <c r="E4117">
        <v>1</v>
      </c>
      <c r="F4117" t="s">
        <v>26</v>
      </c>
      <c r="G4117">
        <v>1</v>
      </c>
      <c r="H4117">
        <v>75.023439999999994</v>
      </c>
      <c r="I4117">
        <v>17.128910000000001</v>
      </c>
      <c r="J4117">
        <v>0.8203125</v>
      </c>
      <c r="K4117">
        <v>80.03125</v>
      </c>
      <c r="L4117" s="3">
        <v>44130.429166666669</v>
      </c>
      <c r="M4117">
        <v>17.18</v>
      </c>
      <c r="N4117" t="s">
        <v>28</v>
      </c>
      <c r="P4117">
        <f>(C4117-Key!$B$1)*24</f>
        <v>1.2500000000582077</v>
      </c>
      <c r="Q4117">
        <f>(Key!$B$2-'17.1'!C4117)*24</f>
        <v>1.6999999999534339</v>
      </c>
      <c r="R4117" s="3">
        <f>C4117-(M4117-Key!$B$5)/(24*Key!$B$6)</f>
        <v>44130.665351851851</v>
      </c>
      <c r="S4117">
        <f>M4117-Key!$B$5</f>
        <v>14.92</v>
      </c>
      <c r="T4117" s="2">
        <f t="shared" si="320"/>
        <v>44129.680555555555</v>
      </c>
      <c r="U4117" t="str">
        <f t="shared" si="321"/>
        <v>10-25-2020 16:20</v>
      </c>
      <c r="V4117">
        <f>IFERROR(IF(W4117=Z4117,VLOOKUP($U4117,[1]C8842!$G$2:$M$145,3,FALSE),0),0)</f>
        <v>0</v>
      </c>
      <c r="W4117">
        <f>VLOOKUP(RIGHT($V$1,5),Key!$A$9:$B$14,2,FALSE)</f>
        <v>10.199999999999999</v>
      </c>
      <c r="X4117">
        <f t="shared" si="324"/>
        <v>0</v>
      </c>
      <c r="Y4117">
        <f>VLOOKUP(RIGHT($X$1,5),Key!$A$9:$B$14,2,FALSE)</f>
        <v>3.7</v>
      </c>
      <c r="Z4117">
        <f t="shared" si="322"/>
        <v>10.199999999999999</v>
      </c>
      <c r="AA4117">
        <f t="shared" si="323"/>
        <v>0</v>
      </c>
    </row>
    <row r="4118" spans="1:27" x14ac:dyDescent="0.3">
      <c r="A4118">
        <v>100067</v>
      </c>
      <c r="B4118">
        <v>230922</v>
      </c>
      <c r="C4118" s="3">
        <v>44130.679166666669</v>
      </c>
      <c r="D4118">
        <v>0</v>
      </c>
      <c r="E4118">
        <v>2</v>
      </c>
      <c r="F4118" t="s">
        <v>25</v>
      </c>
      <c r="G4118">
        <v>2</v>
      </c>
      <c r="H4118">
        <v>68.6875</v>
      </c>
      <c r="I4118">
        <v>21.835940000000001</v>
      </c>
      <c r="J4118">
        <v>1.078125</v>
      </c>
      <c r="K4118">
        <v>46.019530000000003</v>
      </c>
      <c r="L4118" s="3">
        <v>44130.429166666669</v>
      </c>
      <c r="M4118">
        <v>17.18</v>
      </c>
      <c r="N4118" t="s">
        <v>28</v>
      </c>
      <c r="P4118">
        <f>(C4118-Key!$B$1)*24</f>
        <v>1.2500000000582077</v>
      </c>
      <c r="Q4118">
        <f>(Key!$B$2-'17.1'!C4118)*24</f>
        <v>1.6999999999534339</v>
      </c>
      <c r="R4118" s="3">
        <f>C4118-(M4118-Key!$B$5)/(24*Key!$B$6)</f>
        <v>44130.665351851851</v>
      </c>
      <c r="S4118">
        <f>M4118-Key!$B$5</f>
        <v>14.92</v>
      </c>
      <c r="T4118" s="2">
        <f t="shared" si="320"/>
        <v>44129.680555555555</v>
      </c>
      <c r="U4118" t="str">
        <f t="shared" si="321"/>
        <v>10-25-2020 16:20</v>
      </c>
      <c r="V4118">
        <f>IFERROR(IF(W4118=Z4118,VLOOKUP($U4118,[1]C8842!$G$2:$M$145,3,FALSE),0),0)</f>
        <v>0</v>
      </c>
      <c r="W4118">
        <f>VLOOKUP(RIGHT($V$1,5),Key!$A$9:$B$14,2,FALSE)</f>
        <v>10.199999999999999</v>
      </c>
      <c r="X4118">
        <f t="shared" si="324"/>
        <v>0</v>
      </c>
      <c r="Y4118">
        <f>VLOOKUP(RIGHT($X$1,5),Key!$A$9:$B$14,2,FALSE)</f>
        <v>3.7</v>
      </c>
      <c r="Z4118">
        <f t="shared" si="322"/>
        <v>10.199999999999999</v>
      </c>
      <c r="AA4118">
        <f t="shared" si="323"/>
        <v>0</v>
      </c>
    </row>
    <row r="4119" spans="1:27" x14ac:dyDescent="0.3">
      <c r="A4119">
        <v>100067</v>
      </c>
      <c r="B4119">
        <v>230922</v>
      </c>
      <c r="C4119" s="3">
        <v>44130.679166666669</v>
      </c>
      <c r="D4119">
        <v>0</v>
      </c>
      <c r="E4119">
        <v>2</v>
      </c>
      <c r="F4119" t="s">
        <v>25</v>
      </c>
      <c r="G4119">
        <v>1</v>
      </c>
      <c r="H4119">
        <v>65.269530000000003</v>
      </c>
      <c r="I4119">
        <v>15.632809999999999</v>
      </c>
      <c r="J4119">
        <v>0.87890630000000003</v>
      </c>
      <c r="K4119">
        <v>48.019530000000003</v>
      </c>
      <c r="L4119" s="3">
        <v>44130.429166666669</v>
      </c>
      <c r="M4119">
        <v>17.18</v>
      </c>
      <c r="N4119" t="s">
        <v>28</v>
      </c>
      <c r="P4119">
        <f>(C4119-Key!$B$1)*24</f>
        <v>1.2500000000582077</v>
      </c>
      <c r="Q4119">
        <f>(Key!$B$2-'17.1'!C4119)*24</f>
        <v>1.6999999999534339</v>
      </c>
      <c r="R4119" s="3">
        <f>C4119-(M4119-Key!$B$5)/(24*Key!$B$6)</f>
        <v>44130.665351851851</v>
      </c>
      <c r="S4119">
        <f>M4119-Key!$B$5</f>
        <v>14.92</v>
      </c>
      <c r="T4119" s="2">
        <f t="shared" si="320"/>
        <v>44129.680555555555</v>
      </c>
      <c r="U4119" t="str">
        <f t="shared" si="321"/>
        <v>10-25-2020 16:20</v>
      </c>
      <c r="V4119">
        <f>IFERROR(IF(W4119=Z4119,VLOOKUP($U4119,[1]C8842!$G$2:$M$145,3,FALSE),0),0)</f>
        <v>0</v>
      </c>
      <c r="W4119">
        <f>VLOOKUP(RIGHT($V$1,5),Key!$A$9:$B$14,2,FALSE)</f>
        <v>10.199999999999999</v>
      </c>
      <c r="X4119">
        <f t="shared" si="324"/>
        <v>0</v>
      </c>
      <c r="Y4119">
        <f>VLOOKUP(RIGHT($X$1,5),Key!$A$9:$B$14,2,FALSE)</f>
        <v>3.7</v>
      </c>
      <c r="Z4119">
        <f t="shared" si="322"/>
        <v>10.199999999999999</v>
      </c>
      <c r="AA4119">
        <f t="shared" si="323"/>
        <v>0</v>
      </c>
    </row>
    <row r="4120" spans="1:27" x14ac:dyDescent="0.3">
      <c r="A4120">
        <v>100067</v>
      </c>
      <c r="B4120">
        <v>230922</v>
      </c>
      <c r="C4120" s="3">
        <v>44130.679166666669</v>
      </c>
      <c r="D4120">
        <v>3</v>
      </c>
      <c r="E4120">
        <v>2</v>
      </c>
      <c r="F4120" t="s">
        <v>26</v>
      </c>
      <c r="G4120">
        <v>1</v>
      </c>
      <c r="H4120">
        <v>67.265630000000002</v>
      </c>
      <c r="I4120">
        <v>18.710940000000001</v>
      </c>
      <c r="J4120">
        <v>0.9765625</v>
      </c>
      <c r="K4120">
        <v>93.039060000000006</v>
      </c>
      <c r="L4120" s="3">
        <v>44130.429166666669</v>
      </c>
      <c r="M4120">
        <v>17.18</v>
      </c>
      <c r="N4120" t="s">
        <v>28</v>
      </c>
      <c r="P4120">
        <f>(C4120-Key!$B$1)*24</f>
        <v>1.2500000000582077</v>
      </c>
      <c r="Q4120">
        <f>(Key!$B$2-'17.1'!C4120)*24</f>
        <v>1.6999999999534339</v>
      </c>
      <c r="R4120" s="3">
        <f>C4120-(M4120-Key!$B$5)/(24*Key!$B$6)</f>
        <v>44130.665351851851</v>
      </c>
      <c r="S4120">
        <f>M4120-Key!$B$5</f>
        <v>14.92</v>
      </c>
      <c r="T4120" s="2">
        <f t="shared" si="320"/>
        <v>44129.680555555555</v>
      </c>
      <c r="U4120" t="str">
        <f t="shared" si="321"/>
        <v>10-25-2020 16:20</v>
      </c>
      <c r="V4120">
        <f>IFERROR(IF(W4120=Z4120,VLOOKUP($U4120,[1]C8842!$G$2:$M$145,3,FALSE),0),0)</f>
        <v>0</v>
      </c>
      <c r="W4120">
        <f>VLOOKUP(RIGHT($V$1,5),Key!$A$9:$B$14,2,FALSE)</f>
        <v>10.199999999999999</v>
      </c>
      <c r="X4120">
        <f t="shared" si="324"/>
        <v>0</v>
      </c>
      <c r="Y4120">
        <f>VLOOKUP(RIGHT($X$1,5),Key!$A$9:$B$14,2,FALSE)</f>
        <v>3.7</v>
      </c>
      <c r="Z4120">
        <f t="shared" si="322"/>
        <v>10.199999999999999</v>
      </c>
      <c r="AA4120">
        <f t="shared" si="323"/>
        <v>0</v>
      </c>
    </row>
    <row r="4121" spans="1:27" x14ac:dyDescent="0.3">
      <c r="A4121">
        <v>100067</v>
      </c>
      <c r="B4121">
        <v>230922</v>
      </c>
      <c r="C4121" s="3">
        <v>44130.679166666669</v>
      </c>
      <c r="D4121">
        <v>3</v>
      </c>
      <c r="E4121">
        <v>2</v>
      </c>
      <c r="F4121" t="s">
        <v>26</v>
      </c>
      <c r="G4121">
        <v>2</v>
      </c>
      <c r="H4121">
        <v>72.347660000000005</v>
      </c>
      <c r="I4121">
        <v>22.003910000000001</v>
      </c>
      <c r="J4121">
        <v>1.027344</v>
      </c>
      <c r="K4121">
        <v>94.039060000000006</v>
      </c>
      <c r="L4121" s="3">
        <v>44130.429166666669</v>
      </c>
      <c r="M4121">
        <v>17.18</v>
      </c>
      <c r="N4121" t="s">
        <v>28</v>
      </c>
      <c r="P4121">
        <f>(C4121-Key!$B$1)*24</f>
        <v>1.2500000000582077</v>
      </c>
      <c r="Q4121">
        <f>(Key!$B$2-'17.1'!C4121)*24</f>
        <v>1.6999999999534339</v>
      </c>
      <c r="R4121" s="3">
        <f>C4121-(M4121-Key!$B$5)/(24*Key!$B$6)</f>
        <v>44130.665351851851</v>
      </c>
      <c r="S4121">
        <f>M4121-Key!$B$5</f>
        <v>14.92</v>
      </c>
      <c r="T4121" s="2">
        <f t="shared" si="320"/>
        <v>44129.680555555555</v>
      </c>
      <c r="U4121" t="str">
        <f t="shared" si="321"/>
        <v>10-25-2020 16:20</v>
      </c>
      <c r="V4121">
        <f>IFERROR(IF(W4121=Z4121,VLOOKUP($U4121,[1]C8842!$G$2:$M$145,3,FALSE),0),0)</f>
        <v>0</v>
      </c>
      <c r="W4121">
        <f>VLOOKUP(RIGHT($V$1,5),Key!$A$9:$B$14,2,FALSE)</f>
        <v>10.199999999999999</v>
      </c>
      <c r="X4121">
        <f t="shared" si="324"/>
        <v>0</v>
      </c>
      <c r="Y4121">
        <f>VLOOKUP(RIGHT($X$1,5),Key!$A$9:$B$14,2,FALSE)</f>
        <v>3.7</v>
      </c>
      <c r="Z4121">
        <f t="shared" si="322"/>
        <v>10.199999999999999</v>
      </c>
      <c r="AA4121">
        <f t="shared" si="323"/>
        <v>0</v>
      </c>
    </row>
    <row r="4122" spans="1:27" x14ac:dyDescent="0.3">
      <c r="A4122">
        <v>100067</v>
      </c>
      <c r="B4122">
        <v>230922</v>
      </c>
      <c r="C4122" s="3">
        <v>44130.679166666669</v>
      </c>
      <c r="D4122">
        <v>2</v>
      </c>
      <c r="E4122">
        <v>1</v>
      </c>
      <c r="F4122" t="s">
        <v>26</v>
      </c>
      <c r="G4122">
        <v>1</v>
      </c>
      <c r="H4122">
        <v>69.527339999999995</v>
      </c>
      <c r="I4122">
        <v>17.34375</v>
      </c>
      <c r="J4122">
        <v>0.890625</v>
      </c>
      <c r="K4122">
        <v>82.035160000000005</v>
      </c>
      <c r="L4122" s="3">
        <v>44130.429166666669</v>
      </c>
      <c r="M4122">
        <v>17.18</v>
      </c>
      <c r="N4122" t="s">
        <v>28</v>
      </c>
      <c r="P4122">
        <f>(C4122-Key!$B$1)*24</f>
        <v>1.2500000000582077</v>
      </c>
      <c r="Q4122">
        <f>(Key!$B$2-'17.1'!C4122)*24</f>
        <v>1.6999999999534339</v>
      </c>
      <c r="R4122" s="3">
        <f>C4122-(M4122-Key!$B$5)/(24*Key!$B$6)</f>
        <v>44130.665351851851</v>
      </c>
      <c r="S4122">
        <f>M4122-Key!$B$5</f>
        <v>14.92</v>
      </c>
      <c r="T4122" s="2">
        <f t="shared" si="320"/>
        <v>44129.680555555555</v>
      </c>
      <c r="U4122" t="str">
        <f t="shared" si="321"/>
        <v>10-25-2020 16:20</v>
      </c>
      <c r="V4122">
        <f>IFERROR(IF(W4122=Z4122,VLOOKUP($U4122,[1]C8842!$G$2:$M$145,3,FALSE),0),0)</f>
        <v>0</v>
      </c>
      <c r="W4122">
        <f>VLOOKUP(RIGHT($V$1,5),Key!$A$9:$B$14,2,FALSE)</f>
        <v>10.199999999999999</v>
      </c>
      <c r="X4122">
        <f t="shared" si="324"/>
        <v>0</v>
      </c>
      <c r="Y4122">
        <f>VLOOKUP(RIGHT($X$1,5),Key!$A$9:$B$14,2,FALSE)</f>
        <v>3.7</v>
      </c>
      <c r="Z4122">
        <f t="shared" si="322"/>
        <v>10.199999999999999</v>
      </c>
      <c r="AA4122">
        <f t="shared" si="323"/>
        <v>0</v>
      </c>
    </row>
    <row r="4123" spans="1:27" x14ac:dyDescent="0.3">
      <c r="A4123">
        <v>100067</v>
      </c>
      <c r="B4123">
        <v>230922</v>
      </c>
      <c r="C4123" s="3">
        <v>44130.679166666669</v>
      </c>
      <c r="D4123">
        <v>0</v>
      </c>
      <c r="E4123">
        <v>2</v>
      </c>
      <c r="F4123" t="s">
        <v>25</v>
      </c>
      <c r="G4123">
        <v>1</v>
      </c>
      <c r="H4123">
        <v>67.3125</v>
      </c>
      <c r="I4123">
        <v>12.79688</v>
      </c>
      <c r="J4123">
        <v>0.7421875</v>
      </c>
      <c r="K4123">
        <v>46.019530000000003</v>
      </c>
      <c r="L4123" s="3">
        <v>44130.429166666669</v>
      </c>
      <c r="M4123">
        <v>17.18</v>
      </c>
      <c r="N4123" t="s">
        <v>28</v>
      </c>
      <c r="P4123">
        <f>(C4123-Key!$B$1)*24</f>
        <v>1.2500000000582077</v>
      </c>
      <c r="Q4123">
        <f>(Key!$B$2-'17.1'!C4123)*24</f>
        <v>1.6999999999534339</v>
      </c>
      <c r="R4123" s="3">
        <f>C4123-(M4123-Key!$B$5)/(24*Key!$B$6)</f>
        <v>44130.665351851851</v>
      </c>
      <c r="S4123">
        <f>M4123-Key!$B$5</f>
        <v>14.92</v>
      </c>
      <c r="T4123" s="2">
        <f t="shared" si="320"/>
        <v>44129.680555555555</v>
      </c>
      <c r="U4123" t="str">
        <f t="shared" si="321"/>
        <v>10-25-2020 16:20</v>
      </c>
      <c r="V4123">
        <f>IFERROR(IF(W4123=Z4123,VLOOKUP($U4123,[1]C8842!$G$2:$M$145,3,FALSE),0),0)</f>
        <v>0</v>
      </c>
      <c r="W4123">
        <f>VLOOKUP(RIGHT($V$1,5),Key!$A$9:$B$14,2,FALSE)</f>
        <v>10.199999999999999</v>
      </c>
      <c r="X4123">
        <f t="shared" si="324"/>
        <v>0</v>
      </c>
      <c r="Y4123">
        <f>VLOOKUP(RIGHT($X$1,5),Key!$A$9:$B$14,2,FALSE)</f>
        <v>3.7</v>
      </c>
      <c r="Z4123">
        <f t="shared" si="322"/>
        <v>10.199999999999999</v>
      </c>
      <c r="AA4123">
        <f t="shared" si="323"/>
        <v>0</v>
      </c>
    </row>
    <row r="4124" spans="1:27" x14ac:dyDescent="0.3">
      <c r="A4124">
        <v>100067</v>
      </c>
      <c r="B4124">
        <v>230922</v>
      </c>
      <c r="C4124" s="3">
        <v>44130.679166666669</v>
      </c>
      <c r="D4124">
        <v>0</v>
      </c>
      <c r="E4124">
        <v>2</v>
      </c>
      <c r="F4124" t="s">
        <v>25</v>
      </c>
      <c r="G4124">
        <v>1</v>
      </c>
      <c r="H4124">
        <v>66.265630000000002</v>
      </c>
      <c r="I4124">
        <v>16.85547</v>
      </c>
      <c r="J4124">
        <v>0.9140625</v>
      </c>
      <c r="K4124">
        <v>46.019530000000003</v>
      </c>
      <c r="L4124" s="3">
        <v>44130.429166666669</v>
      </c>
      <c r="M4124">
        <v>17.18</v>
      </c>
      <c r="N4124" t="s">
        <v>28</v>
      </c>
      <c r="P4124">
        <f>(C4124-Key!$B$1)*24</f>
        <v>1.2500000000582077</v>
      </c>
      <c r="Q4124">
        <f>(Key!$B$2-'17.1'!C4124)*24</f>
        <v>1.6999999999534339</v>
      </c>
      <c r="R4124" s="3">
        <f>C4124-(M4124-Key!$B$5)/(24*Key!$B$6)</f>
        <v>44130.665351851851</v>
      </c>
      <c r="S4124">
        <f>M4124-Key!$B$5</f>
        <v>14.92</v>
      </c>
      <c r="T4124" s="2">
        <f t="shared" si="320"/>
        <v>44129.680555555555</v>
      </c>
      <c r="U4124" t="str">
        <f t="shared" si="321"/>
        <v>10-25-2020 16:20</v>
      </c>
      <c r="V4124">
        <f>IFERROR(IF(W4124=Z4124,VLOOKUP($U4124,[1]C8842!$G$2:$M$145,3,FALSE),0),0)</f>
        <v>0</v>
      </c>
      <c r="W4124">
        <f>VLOOKUP(RIGHT($V$1,5),Key!$A$9:$B$14,2,FALSE)</f>
        <v>10.199999999999999</v>
      </c>
      <c r="X4124">
        <f t="shared" si="324"/>
        <v>0</v>
      </c>
      <c r="Y4124">
        <f>VLOOKUP(RIGHT($X$1,5),Key!$A$9:$B$14,2,FALSE)</f>
        <v>3.7</v>
      </c>
      <c r="Z4124">
        <f t="shared" si="322"/>
        <v>10.199999999999999</v>
      </c>
      <c r="AA4124">
        <f t="shared" si="323"/>
        <v>0</v>
      </c>
    </row>
    <row r="4125" spans="1:27" x14ac:dyDescent="0.3">
      <c r="A4125">
        <v>100067</v>
      </c>
      <c r="B4125">
        <v>230922</v>
      </c>
      <c r="C4125" s="3">
        <v>44130.679166666669</v>
      </c>
      <c r="D4125">
        <v>3</v>
      </c>
      <c r="E4125">
        <v>2</v>
      </c>
      <c r="F4125" t="s">
        <v>26</v>
      </c>
      <c r="G4125">
        <v>1</v>
      </c>
      <c r="H4125">
        <v>67.257810000000006</v>
      </c>
      <c r="I4125">
        <v>19.42578</v>
      </c>
      <c r="J4125">
        <v>1.003906</v>
      </c>
      <c r="K4125">
        <v>94.039060000000006</v>
      </c>
      <c r="L4125" s="3">
        <v>44130.429166666669</v>
      </c>
      <c r="M4125">
        <v>17.18</v>
      </c>
      <c r="N4125" t="s">
        <v>28</v>
      </c>
      <c r="P4125">
        <f>(C4125-Key!$B$1)*24</f>
        <v>1.2500000000582077</v>
      </c>
      <c r="Q4125">
        <f>(Key!$B$2-'17.1'!C4125)*24</f>
        <v>1.6999999999534339</v>
      </c>
      <c r="R4125" s="3">
        <f>C4125-(M4125-Key!$B$5)/(24*Key!$B$6)</f>
        <v>44130.665351851851</v>
      </c>
      <c r="S4125">
        <f>M4125-Key!$B$5</f>
        <v>14.92</v>
      </c>
      <c r="T4125" s="2">
        <f t="shared" si="320"/>
        <v>44129.680555555555</v>
      </c>
      <c r="U4125" t="str">
        <f t="shared" si="321"/>
        <v>10-25-2020 16:20</v>
      </c>
      <c r="V4125">
        <f>IFERROR(IF(W4125=Z4125,VLOOKUP($U4125,[1]C8842!$G$2:$M$145,3,FALSE),0),0)</f>
        <v>0</v>
      </c>
      <c r="W4125">
        <f>VLOOKUP(RIGHT($V$1,5),Key!$A$9:$B$14,2,FALSE)</f>
        <v>10.199999999999999</v>
      </c>
      <c r="X4125">
        <f t="shared" si="324"/>
        <v>0</v>
      </c>
      <c r="Y4125">
        <f>VLOOKUP(RIGHT($X$1,5),Key!$A$9:$B$14,2,FALSE)</f>
        <v>3.7</v>
      </c>
      <c r="Z4125">
        <f t="shared" si="322"/>
        <v>10.199999999999999</v>
      </c>
      <c r="AA4125">
        <f t="shared" si="323"/>
        <v>0</v>
      </c>
    </row>
    <row r="4126" spans="1:27" x14ac:dyDescent="0.3">
      <c r="A4126">
        <v>100067</v>
      </c>
      <c r="B4126">
        <v>230922</v>
      </c>
      <c r="C4126" s="3">
        <v>44130.679166666669</v>
      </c>
      <c r="D4126">
        <v>1</v>
      </c>
      <c r="E4126">
        <v>1</v>
      </c>
      <c r="F4126" t="s">
        <v>25</v>
      </c>
      <c r="G4126">
        <v>1</v>
      </c>
      <c r="H4126">
        <v>72.960939999999994</v>
      </c>
      <c r="I4126">
        <v>16.277339999999999</v>
      </c>
      <c r="J4126">
        <v>0.8125</v>
      </c>
      <c r="K4126">
        <v>58.023440000000001</v>
      </c>
      <c r="L4126" s="3">
        <v>44130.429166666669</v>
      </c>
      <c r="M4126">
        <v>17.18</v>
      </c>
      <c r="N4126" t="s">
        <v>28</v>
      </c>
      <c r="P4126">
        <f>(C4126-Key!$B$1)*24</f>
        <v>1.2500000000582077</v>
      </c>
      <c r="Q4126">
        <f>(Key!$B$2-'17.1'!C4126)*24</f>
        <v>1.6999999999534339</v>
      </c>
      <c r="R4126" s="3">
        <f>C4126-(M4126-Key!$B$5)/(24*Key!$B$6)</f>
        <v>44130.665351851851</v>
      </c>
      <c r="S4126">
        <f>M4126-Key!$B$5</f>
        <v>14.92</v>
      </c>
      <c r="T4126" s="2">
        <f t="shared" si="320"/>
        <v>44129.680555555555</v>
      </c>
      <c r="U4126" t="str">
        <f t="shared" si="321"/>
        <v>10-25-2020 16:20</v>
      </c>
      <c r="V4126">
        <f>IFERROR(IF(W4126=Z4126,VLOOKUP($U4126,[1]C8842!$G$2:$M$145,3,FALSE),0),0)</f>
        <v>0</v>
      </c>
      <c r="W4126">
        <f>VLOOKUP(RIGHT($V$1,5),Key!$A$9:$B$14,2,FALSE)</f>
        <v>10.199999999999999</v>
      </c>
      <c r="X4126">
        <f t="shared" si="324"/>
        <v>0</v>
      </c>
      <c r="Y4126">
        <f>VLOOKUP(RIGHT($X$1,5),Key!$A$9:$B$14,2,FALSE)</f>
        <v>3.7</v>
      </c>
      <c r="Z4126">
        <f t="shared" si="322"/>
        <v>10.199999999999999</v>
      </c>
      <c r="AA4126">
        <f t="shared" si="323"/>
        <v>0</v>
      </c>
    </row>
    <row r="4127" spans="1:27" x14ac:dyDescent="0.3">
      <c r="A4127">
        <v>100067</v>
      </c>
      <c r="B4127">
        <v>230922</v>
      </c>
      <c r="C4127" s="3">
        <v>44130.679166666669</v>
      </c>
      <c r="D4127">
        <v>0</v>
      </c>
      <c r="E4127">
        <v>2</v>
      </c>
      <c r="F4127" t="s">
        <v>25</v>
      </c>
      <c r="G4127">
        <v>1</v>
      </c>
      <c r="H4127">
        <v>55.417969999999997</v>
      </c>
      <c r="I4127">
        <v>18.132809999999999</v>
      </c>
      <c r="J4127">
        <v>1.15625</v>
      </c>
      <c r="K4127">
        <v>48.019530000000003</v>
      </c>
      <c r="L4127" s="3">
        <v>44130.429166666669</v>
      </c>
      <c r="M4127">
        <v>17.18</v>
      </c>
      <c r="N4127" t="s">
        <v>28</v>
      </c>
      <c r="P4127">
        <f>(C4127-Key!$B$1)*24</f>
        <v>1.2500000000582077</v>
      </c>
      <c r="Q4127">
        <f>(Key!$B$2-'17.1'!C4127)*24</f>
        <v>1.6999999999534339</v>
      </c>
      <c r="R4127" s="3">
        <f>C4127-(M4127-Key!$B$5)/(24*Key!$B$6)</f>
        <v>44130.665351851851</v>
      </c>
      <c r="S4127">
        <f>M4127-Key!$B$5</f>
        <v>14.92</v>
      </c>
      <c r="T4127" s="2">
        <f t="shared" si="320"/>
        <v>44129.680555555555</v>
      </c>
      <c r="U4127" t="str">
        <f t="shared" si="321"/>
        <v>10-25-2020 16:20</v>
      </c>
      <c r="V4127">
        <f>IFERROR(IF(W4127=Z4127,VLOOKUP($U4127,[1]C8842!$G$2:$M$145,3,FALSE),0),0)</f>
        <v>0</v>
      </c>
      <c r="W4127">
        <f>VLOOKUP(RIGHT($V$1,5),Key!$A$9:$B$14,2,FALSE)</f>
        <v>10.199999999999999</v>
      </c>
      <c r="X4127">
        <f t="shared" si="324"/>
        <v>0</v>
      </c>
      <c r="Y4127">
        <f>VLOOKUP(RIGHT($X$1,5),Key!$A$9:$B$14,2,FALSE)</f>
        <v>3.7</v>
      </c>
      <c r="Z4127">
        <f t="shared" si="322"/>
        <v>10.199999999999999</v>
      </c>
      <c r="AA4127">
        <f t="shared" si="323"/>
        <v>0</v>
      </c>
    </row>
    <row r="4128" spans="1:27" x14ac:dyDescent="0.3">
      <c r="A4128">
        <v>100067</v>
      </c>
      <c r="B4128">
        <v>230922</v>
      </c>
      <c r="C4128" s="3">
        <v>44130.679166666669</v>
      </c>
      <c r="D4128">
        <v>3</v>
      </c>
      <c r="E4128">
        <v>2</v>
      </c>
      <c r="F4128" t="s">
        <v>26</v>
      </c>
      <c r="G4128">
        <v>1</v>
      </c>
      <c r="H4128">
        <v>59.636719999999997</v>
      </c>
      <c r="I4128">
        <v>16.183589999999999</v>
      </c>
      <c r="J4128">
        <v>0.98828130000000003</v>
      </c>
      <c r="K4128">
        <v>95.039060000000006</v>
      </c>
      <c r="L4128" s="3">
        <v>44130.429166666669</v>
      </c>
      <c r="M4128">
        <v>17.18</v>
      </c>
      <c r="N4128" t="s">
        <v>28</v>
      </c>
      <c r="P4128">
        <f>(C4128-Key!$B$1)*24</f>
        <v>1.2500000000582077</v>
      </c>
      <c r="Q4128">
        <f>(Key!$B$2-'17.1'!C4128)*24</f>
        <v>1.6999999999534339</v>
      </c>
      <c r="R4128" s="3">
        <f>C4128-(M4128-Key!$B$5)/(24*Key!$B$6)</f>
        <v>44130.665351851851</v>
      </c>
      <c r="S4128">
        <f>M4128-Key!$B$5</f>
        <v>14.92</v>
      </c>
      <c r="T4128" s="2">
        <f t="shared" si="320"/>
        <v>44129.680555555555</v>
      </c>
      <c r="U4128" t="str">
        <f t="shared" si="321"/>
        <v>10-25-2020 16:20</v>
      </c>
      <c r="V4128">
        <f>IFERROR(IF(W4128=Z4128,VLOOKUP($U4128,[1]C8842!$G$2:$M$145,3,FALSE),0),0)</f>
        <v>0</v>
      </c>
      <c r="W4128">
        <f>VLOOKUP(RIGHT($V$1,5),Key!$A$9:$B$14,2,FALSE)</f>
        <v>10.199999999999999</v>
      </c>
      <c r="X4128">
        <f t="shared" si="324"/>
        <v>0</v>
      </c>
      <c r="Y4128">
        <f>VLOOKUP(RIGHT($X$1,5),Key!$A$9:$B$14,2,FALSE)</f>
        <v>3.7</v>
      </c>
      <c r="Z4128">
        <f t="shared" si="322"/>
        <v>10.199999999999999</v>
      </c>
      <c r="AA4128">
        <f t="shared" si="323"/>
        <v>0</v>
      </c>
    </row>
    <row r="4129" spans="1:27" x14ac:dyDescent="0.3">
      <c r="A4129">
        <v>100067</v>
      </c>
      <c r="B4129">
        <v>230922</v>
      </c>
      <c r="C4129" s="3">
        <v>44130.679166666669</v>
      </c>
      <c r="D4129">
        <v>0</v>
      </c>
      <c r="E4129">
        <v>2</v>
      </c>
      <c r="F4129" t="s">
        <v>25</v>
      </c>
      <c r="G4129">
        <v>1</v>
      </c>
      <c r="H4129">
        <v>58.894530000000003</v>
      </c>
      <c r="I4129">
        <v>15.835940000000001</v>
      </c>
      <c r="J4129">
        <v>0.984375</v>
      </c>
      <c r="K4129">
        <v>48.019530000000003</v>
      </c>
      <c r="L4129" s="3">
        <v>44130.429166666669</v>
      </c>
      <c r="M4129">
        <v>17.18</v>
      </c>
      <c r="N4129" t="s">
        <v>28</v>
      </c>
      <c r="P4129">
        <f>(C4129-Key!$B$1)*24</f>
        <v>1.2500000000582077</v>
      </c>
      <c r="Q4129">
        <f>(Key!$B$2-'17.1'!C4129)*24</f>
        <v>1.6999999999534339</v>
      </c>
      <c r="R4129" s="3">
        <f>C4129-(M4129-Key!$B$5)/(24*Key!$B$6)</f>
        <v>44130.665351851851</v>
      </c>
      <c r="S4129">
        <f>M4129-Key!$B$5</f>
        <v>14.92</v>
      </c>
      <c r="T4129" s="2">
        <f t="shared" si="320"/>
        <v>44129.680555555555</v>
      </c>
      <c r="U4129" t="str">
        <f t="shared" si="321"/>
        <v>10-25-2020 16:20</v>
      </c>
      <c r="V4129">
        <f>IFERROR(IF(W4129=Z4129,VLOOKUP($U4129,[1]C8842!$G$2:$M$145,3,FALSE),0),0)</f>
        <v>0</v>
      </c>
      <c r="W4129">
        <f>VLOOKUP(RIGHT($V$1,5),Key!$A$9:$B$14,2,FALSE)</f>
        <v>10.199999999999999</v>
      </c>
      <c r="X4129">
        <f t="shared" si="324"/>
        <v>0</v>
      </c>
      <c r="Y4129">
        <f>VLOOKUP(RIGHT($X$1,5),Key!$A$9:$B$14,2,FALSE)</f>
        <v>3.7</v>
      </c>
      <c r="Z4129">
        <f t="shared" si="322"/>
        <v>10.199999999999999</v>
      </c>
      <c r="AA4129">
        <f t="shared" si="323"/>
        <v>0</v>
      </c>
    </row>
    <row r="4130" spans="1:27" x14ac:dyDescent="0.3">
      <c r="A4130">
        <v>100067</v>
      </c>
      <c r="B4130">
        <v>230922</v>
      </c>
      <c r="C4130" s="3">
        <v>44130.679166666669</v>
      </c>
      <c r="D4130">
        <v>2</v>
      </c>
      <c r="E4130">
        <v>1</v>
      </c>
      <c r="F4130" t="s">
        <v>26</v>
      </c>
      <c r="G4130">
        <v>1</v>
      </c>
      <c r="H4130">
        <v>70.984380000000002</v>
      </c>
      <c r="I4130">
        <v>18.36328</v>
      </c>
      <c r="J4130">
        <v>0.91015630000000003</v>
      </c>
      <c r="K4130">
        <v>80.03125</v>
      </c>
      <c r="L4130" s="3">
        <v>44130.429166666669</v>
      </c>
      <c r="M4130">
        <v>17.18</v>
      </c>
      <c r="N4130" t="s">
        <v>28</v>
      </c>
      <c r="P4130">
        <f>(C4130-Key!$B$1)*24</f>
        <v>1.2500000000582077</v>
      </c>
      <c r="Q4130">
        <f>(Key!$B$2-'17.1'!C4130)*24</f>
        <v>1.6999999999534339</v>
      </c>
      <c r="R4130" s="3">
        <f>C4130-(M4130-Key!$B$5)/(24*Key!$B$6)</f>
        <v>44130.665351851851</v>
      </c>
      <c r="S4130">
        <f>M4130-Key!$B$5</f>
        <v>14.92</v>
      </c>
      <c r="T4130" s="2">
        <f t="shared" si="320"/>
        <v>44129.680555555555</v>
      </c>
      <c r="U4130" t="str">
        <f t="shared" si="321"/>
        <v>10-25-2020 16:20</v>
      </c>
      <c r="V4130">
        <f>IFERROR(IF(W4130=Z4130,VLOOKUP($U4130,[1]C8842!$G$2:$M$145,3,FALSE),0),0)</f>
        <v>0</v>
      </c>
      <c r="W4130">
        <f>VLOOKUP(RIGHT($V$1,5),Key!$A$9:$B$14,2,FALSE)</f>
        <v>10.199999999999999</v>
      </c>
      <c r="X4130">
        <f t="shared" si="324"/>
        <v>0</v>
      </c>
      <c r="Y4130">
        <f>VLOOKUP(RIGHT($X$1,5),Key!$A$9:$B$14,2,FALSE)</f>
        <v>3.7</v>
      </c>
      <c r="Z4130">
        <f t="shared" si="322"/>
        <v>10.199999999999999</v>
      </c>
      <c r="AA4130">
        <f t="shared" si="323"/>
        <v>0</v>
      </c>
    </row>
    <row r="4131" spans="1:27" x14ac:dyDescent="0.3">
      <c r="A4131">
        <v>100067</v>
      </c>
      <c r="B4131">
        <v>230922</v>
      </c>
      <c r="C4131" s="3">
        <v>44130.679166666669</v>
      </c>
      <c r="D4131">
        <v>2</v>
      </c>
      <c r="E4131">
        <v>1</v>
      </c>
      <c r="F4131" t="s">
        <v>26</v>
      </c>
      <c r="G4131">
        <v>1</v>
      </c>
      <c r="H4131">
        <v>69.371089999999995</v>
      </c>
      <c r="I4131">
        <v>15.54688</v>
      </c>
      <c r="J4131">
        <v>0.82421880000000003</v>
      </c>
      <c r="K4131">
        <v>80.03125</v>
      </c>
      <c r="L4131" s="3">
        <v>44130.429166666669</v>
      </c>
      <c r="M4131">
        <v>17.18</v>
      </c>
      <c r="N4131" t="s">
        <v>28</v>
      </c>
      <c r="P4131">
        <f>(C4131-Key!$B$1)*24</f>
        <v>1.2500000000582077</v>
      </c>
      <c r="Q4131">
        <f>(Key!$B$2-'17.1'!C4131)*24</f>
        <v>1.6999999999534339</v>
      </c>
      <c r="R4131" s="3">
        <f>C4131-(M4131-Key!$B$5)/(24*Key!$B$6)</f>
        <v>44130.665351851851</v>
      </c>
      <c r="S4131">
        <f>M4131-Key!$B$5</f>
        <v>14.92</v>
      </c>
      <c r="T4131" s="2">
        <f t="shared" si="320"/>
        <v>44129.680555555555</v>
      </c>
      <c r="U4131" t="str">
        <f t="shared" si="321"/>
        <v>10-25-2020 16:20</v>
      </c>
      <c r="V4131">
        <f>IFERROR(IF(W4131=Z4131,VLOOKUP($U4131,[1]C8842!$G$2:$M$145,3,FALSE),0),0)</f>
        <v>0</v>
      </c>
      <c r="W4131">
        <f>VLOOKUP(RIGHT($V$1,5),Key!$A$9:$B$14,2,FALSE)</f>
        <v>10.199999999999999</v>
      </c>
      <c r="X4131">
        <f t="shared" si="324"/>
        <v>0</v>
      </c>
      <c r="Y4131">
        <f>VLOOKUP(RIGHT($X$1,5),Key!$A$9:$B$14,2,FALSE)</f>
        <v>3.7</v>
      </c>
      <c r="Z4131">
        <f t="shared" si="322"/>
        <v>10.199999999999999</v>
      </c>
      <c r="AA4131">
        <f t="shared" si="323"/>
        <v>0</v>
      </c>
    </row>
    <row r="4132" spans="1:27" x14ac:dyDescent="0.3">
      <c r="A4132">
        <v>100067</v>
      </c>
      <c r="B4132">
        <v>230922</v>
      </c>
      <c r="C4132" s="3">
        <v>44130.679166666669</v>
      </c>
      <c r="D4132">
        <v>3</v>
      </c>
      <c r="E4132">
        <v>2</v>
      </c>
      <c r="F4132" t="s">
        <v>26</v>
      </c>
      <c r="G4132">
        <v>3</v>
      </c>
      <c r="H4132">
        <v>53.835940000000001</v>
      </c>
      <c r="I4132">
        <v>34.214840000000002</v>
      </c>
      <c r="J4132">
        <v>1.988281</v>
      </c>
      <c r="K4132">
        <v>94.039060000000006</v>
      </c>
      <c r="L4132" s="3">
        <v>44130.429166666669</v>
      </c>
      <c r="M4132">
        <v>17.18</v>
      </c>
      <c r="N4132" t="s">
        <v>28</v>
      </c>
      <c r="P4132">
        <f>(C4132-Key!$B$1)*24</f>
        <v>1.2500000000582077</v>
      </c>
      <c r="Q4132">
        <f>(Key!$B$2-'17.1'!C4132)*24</f>
        <v>1.6999999999534339</v>
      </c>
      <c r="R4132" s="3">
        <f>C4132-(M4132-Key!$B$5)/(24*Key!$B$6)</f>
        <v>44130.665351851851</v>
      </c>
      <c r="S4132">
        <f>M4132-Key!$B$5</f>
        <v>14.92</v>
      </c>
      <c r="T4132" s="2">
        <f t="shared" si="320"/>
        <v>44129.680555555555</v>
      </c>
      <c r="U4132" t="str">
        <f t="shared" si="321"/>
        <v>10-25-2020 16:20</v>
      </c>
      <c r="V4132">
        <f>IFERROR(IF(W4132=Z4132,VLOOKUP($U4132,[1]C8842!$G$2:$M$145,3,FALSE),0),0)</f>
        <v>0</v>
      </c>
      <c r="W4132">
        <f>VLOOKUP(RIGHT($V$1,5),Key!$A$9:$B$14,2,FALSE)</f>
        <v>10.199999999999999</v>
      </c>
      <c r="X4132">
        <f t="shared" si="324"/>
        <v>0</v>
      </c>
      <c r="Y4132">
        <f>VLOOKUP(RIGHT($X$1,5),Key!$A$9:$B$14,2,FALSE)</f>
        <v>3.7</v>
      </c>
      <c r="Z4132">
        <f t="shared" si="322"/>
        <v>10.199999999999999</v>
      </c>
      <c r="AA4132">
        <f t="shared" si="323"/>
        <v>0</v>
      </c>
    </row>
    <row r="4133" spans="1:27" x14ac:dyDescent="0.3">
      <c r="A4133">
        <v>100067</v>
      </c>
      <c r="B4133">
        <v>230922</v>
      </c>
      <c r="C4133" s="3">
        <v>44130.679166666669</v>
      </c>
      <c r="D4133">
        <v>3</v>
      </c>
      <c r="E4133">
        <v>2</v>
      </c>
      <c r="F4133" t="s">
        <v>26</v>
      </c>
      <c r="G4133">
        <v>1</v>
      </c>
      <c r="H4133">
        <v>64.425780000000003</v>
      </c>
      <c r="I4133">
        <v>18.88672</v>
      </c>
      <c r="J4133">
        <v>1.027344</v>
      </c>
      <c r="K4133">
        <v>94.039060000000006</v>
      </c>
      <c r="L4133" s="3">
        <v>44130.429166666669</v>
      </c>
      <c r="M4133">
        <v>17.18</v>
      </c>
      <c r="N4133" t="s">
        <v>28</v>
      </c>
      <c r="P4133">
        <f>(C4133-Key!$B$1)*24</f>
        <v>1.2500000000582077</v>
      </c>
      <c r="Q4133">
        <f>(Key!$B$2-'17.1'!C4133)*24</f>
        <v>1.6999999999534339</v>
      </c>
      <c r="R4133" s="3">
        <f>C4133-(M4133-Key!$B$5)/(24*Key!$B$6)</f>
        <v>44130.665351851851</v>
      </c>
      <c r="S4133">
        <f>M4133-Key!$B$5</f>
        <v>14.92</v>
      </c>
      <c r="T4133" s="2">
        <f t="shared" si="320"/>
        <v>44129.680555555555</v>
      </c>
      <c r="U4133" t="str">
        <f t="shared" si="321"/>
        <v>10-25-2020 16:20</v>
      </c>
      <c r="V4133">
        <f>IFERROR(IF(W4133=Z4133,VLOOKUP($U4133,[1]C8842!$G$2:$M$145,3,FALSE),0),0)</f>
        <v>0</v>
      </c>
      <c r="W4133">
        <f>VLOOKUP(RIGHT($V$1,5),Key!$A$9:$B$14,2,FALSE)</f>
        <v>10.199999999999999</v>
      </c>
      <c r="X4133">
        <f t="shared" si="324"/>
        <v>0</v>
      </c>
      <c r="Y4133">
        <f>VLOOKUP(RIGHT($X$1,5),Key!$A$9:$B$14,2,FALSE)</f>
        <v>3.7</v>
      </c>
      <c r="Z4133">
        <f t="shared" si="322"/>
        <v>10.199999999999999</v>
      </c>
      <c r="AA4133">
        <f t="shared" si="323"/>
        <v>0</v>
      </c>
    </row>
    <row r="4134" spans="1:27" x14ac:dyDescent="0.3">
      <c r="A4134">
        <v>100067</v>
      </c>
      <c r="B4134">
        <v>230922</v>
      </c>
      <c r="C4134" s="3">
        <v>44130.679166666669</v>
      </c>
      <c r="D4134">
        <v>3</v>
      </c>
      <c r="E4134">
        <v>2</v>
      </c>
      <c r="F4134" t="s">
        <v>26</v>
      </c>
      <c r="G4134">
        <v>4</v>
      </c>
      <c r="H4134">
        <v>65.511719999999997</v>
      </c>
      <c r="I4134">
        <v>71.441410000000005</v>
      </c>
      <c r="J4134">
        <v>3.1445310000000002</v>
      </c>
      <c r="K4134">
        <v>92.039060000000006</v>
      </c>
      <c r="L4134" s="3">
        <v>44130.43472222222</v>
      </c>
      <c r="M4134">
        <v>17.18</v>
      </c>
      <c r="N4134" t="s">
        <v>28</v>
      </c>
      <c r="P4134">
        <f>(C4134-Key!$B$1)*24</f>
        <v>1.2500000000582077</v>
      </c>
      <c r="Q4134">
        <f>(Key!$B$2-'17.1'!C4134)*24</f>
        <v>1.6999999999534339</v>
      </c>
      <c r="R4134" s="3">
        <f>C4134-(M4134-Key!$B$5)/(24*Key!$B$6)</f>
        <v>44130.665351851851</v>
      </c>
      <c r="S4134">
        <f>M4134-Key!$B$5</f>
        <v>14.92</v>
      </c>
      <c r="T4134" s="2">
        <f t="shared" si="320"/>
        <v>44129.680555555555</v>
      </c>
      <c r="U4134" t="str">
        <f t="shared" si="321"/>
        <v>10-25-2020 16:20</v>
      </c>
      <c r="V4134">
        <f>IFERROR(IF(W4134=Z4134,VLOOKUP($U4134,[1]C8842!$G$2:$M$145,3,FALSE),0),0)</f>
        <v>0</v>
      </c>
      <c r="W4134">
        <f>VLOOKUP(RIGHT($V$1,5),Key!$A$9:$B$14,2,FALSE)</f>
        <v>10.199999999999999</v>
      </c>
      <c r="X4134">
        <f t="shared" si="324"/>
        <v>0</v>
      </c>
      <c r="Y4134">
        <f>VLOOKUP(RIGHT($X$1,5),Key!$A$9:$B$14,2,FALSE)</f>
        <v>3.7</v>
      </c>
      <c r="Z4134">
        <f t="shared" si="322"/>
        <v>10.199999999999999</v>
      </c>
      <c r="AA4134">
        <f t="shared" si="323"/>
        <v>0</v>
      </c>
    </row>
    <row r="4135" spans="1:27" x14ac:dyDescent="0.3">
      <c r="A4135">
        <v>100067</v>
      </c>
      <c r="B4135">
        <v>230922</v>
      </c>
      <c r="C4135" s="3">
        <v>44130.679166666669</v>
      </c>
      <c r="D4135">
        <v>3</v>
      </c>
      <c r="E4135">
        <v>2</v>
      </c>
      <c r="F4135" t="s">
        <v>26</v>
      </c>
      <c r="G4135">
        <v>4</v>
      </c>
      <c r="H4135">
        <v>63.515630000000002</v>
      </c>
      <c r="I4135">
        <v>75.714839999999995</v>
      </c>
      <c r="J4135">
        <v>3.421875</v>
      </c>
      <c r="K4135">
        <v>93.039060000000006</v>
      </c>
      <c r="L4135" s="3">
        <v>44130.43472222222</v>
      </c>
      <c r="M4135">
        <v>17.18</v>
      </c>
      <c r="N4135" t="s">
        <v>28</v>
      </c>
      <c r="P4135">
        <f>(C4135-Key!$B$1)*24</f>
        <v>1.2500000000582077</v>
      </c>
      <c r="Q4135">
        <f>(Key!$B$2-'17.1'!C4135)*24</f>
        <v>1.6999999999534339</v>
      </c>
      <c r="R4135" s="3">
        <f>C4135-(M4135-Key!$B$5)/(24*Key!$B$6)</f>
        <v>44130.665351851851</v>
      </c>
      <c r="S4135">
        <f>M4135-Key!$B$5</f>
        <v>14.92</v>
      </c>
      <c r="T4135" s="2">
        <f t="shared" si="320"/>
        <v>44129.680555555555</v>
      </c>
      <c r="U4135" t="str">
        <f t="shared" si="321"/>
        <v>10-25-2020 16:20</v>
      </c>
      <c r="V4135">
        <f>IFERROR(IF(W4135=Z4135,VLOOKUP($U4135,[1]C8842!$G$2:$M$145,3,FALSE),0),0)</f>
        <v>0</v>
      </c>
      <c r="W4135">
        <f>VLOOKUP(RIGHT($V$1,5),Key!$A$9:$B$14,2,FALSE)</f>
        <v>10.199999999999999</v>
      </c>
      <c r="X4135">
        <f t="shared" si="324"/>
        <v>0</v>
      </c>
      <c r="Y4135">
        <f>VLOOKUP(RIGHT($X$1,5),Key!$A$9:$B$14,2,FALSE)</f>
        <v>3.7</v>
      </c>
      <c r="Z4135">
        <f t="shared" si="322"/>
        <v>10.199999999999999</v>
      </c>
      <c r="AA4135">
        <f t="shared" si="323"/>
        <v>0</v>
      </c>
    </row>
    <row r="4136" spans="1:27" x14ac:dyDescent="0.3">
      <c r="A4136">
        <v>100067</v>
      </c>
      <c r="B4136">
        <v>230922</v>
      </c>
      <c r="C4136" s="3">
        <v>44130.679166666669</v>
      </c>
      <c r="D4136">
        <v>3</v>
      </c>
      <c r="E4136">
        <v>2</v>
      </c>
      <c r="F4136" t="s">
        <v>26</v>
      </c>
      <c r="G4136">
        <v>1</v>
      </c>
      <c r="H4136">
        <v>66.558589999999995</v>
      </c>
      <c r="I4136">
        <v>17.882809999999999</v>
      </c>
      <c r="J4136">
        <v>0.953125</v>
      </c>
      <c r="K4136">
        <v>92.039060000000006</v>
      </c>
      <c r="L4136" s="3">
        <v>44130.43472222222</v>
      </c>
      <c r="M4136">
        <v>17.18</v>
      </c>
      <c r="N4136" t="s">
        <v>28</v>
      </c>
      <c r="P4136">
        <f>(C4136-Key!$B$1)*24</f>
        <v>1.2500000000582077</v>
      </c>
      <c r="Q4136">
        <f>(Key!$B$2-'17.1'!C4136)*24</f>
        <v>1.6999999999534339</v>
      </c>
      <c r="R4136" s="3">
        <f>C4136-(M4136-Key!$B$5)/(24*Key!$B$6)</f>
        <v>44130.665351851851</v>
      </c>
      <c r="S4136">
        <f>M4136-Key!$B$5</f>
        <v>14.92</v>
      </c>
      <c r="T4136" s="2">
        <f t="shared" si="320"/>
        <v>44129.680555555555</v>
      </c>
      <c r="U4136" t="str">
        <f t="shared" si="321"/>
        <v>10-25-2020 16:20</v>
      </c>
      <c r="V4136">
        <f>IFERROR(IF(W4136=Z4136,VLOOKUP($U4136,[1]C8842!$G$2:$M$145,3,FALSE),0),0)</f>
        <v>0</v>
      </c>
      <c r="W4136">
        <f>VLOOKUP(RIGHT($V$1,5),Key!$A$9:$B$14,2,FALSE)</f>
        <v>10.199999999999999</v>
      </c>
      <c r="X4136">
        <f t="shared" si="324"/>
        <v>0</v>
      </c>
      <c r="Y4136">
        <f>VLOOKUP(RIGHT($X$1,5),Key!$A$9:$B$14,2,FALSE)</f>
        <v>3.7</v>
      </c>
      <c r="Z4136">
        <f t="shared" si="322"/>
        <v>10.199999999999999</v>
      </c>
      <c r="AA4136">
        <f t="shared" si="323"/>
        <v>0</v>
      </c>
    </row>
    <row r="4137" spans="1:27" x14ac:dyDescent="0.3">
      <c r="A4137">
        <v>100067</v>
      </c>
      <c r="B4137">
        <v>230922</v>
      </c>
      <c r="C4137" s="3">
        <v>44130.679861111108</v>
      </c>
      <c r="D4137">
        <v>2</v>
      </c>
      <c r="E4137">
        <v>1</v>
      </c>
      <c r="F4137" t="s">
        <v>26</v>
      </c>
      <c r="G4137">
        <v>1</v>
      </c>
      <c r="H4137">
        <v>70.941410000000005</v>
      </c>
      <c r="I4137">
        <v>16.625</v>
      </c>
      <c r="J4137">
        <v>0.84765630000000003</v>
      </c>
      <c r="K4137">
        <v>82.035160000000005</v>
      </c>
      <c r="L4137" s="3">
        <v>44130.43472222222</v>
      </c>
      <c r="M4137">
        <v>17.18</v>
      </c>
      <c r="N4137" t="s">
        <v>28</v>
      </c>
      <c r="P4137">
        <f>(C4137-Key!$B$1)*24</f>
        <v>1.2666666666045785</v>
      </c>
      <c r="Q4137">
        <f>(Key!$B$2-'17.1'!C4137)*24</f>
        <v>1.683333333407063</v>
      </c>
      <c r="R4137" s="3">
        <f>C4137-(M4137-Key!$B$5)/(24*Key!$B$6)</f>
        <v>44130.66604629629</v>
      </c>
      <c r="S4137">
        <f>M4137-Key!$B$5</f>
        <v>14.92</v>
      </c>
      <c r="T4137" s="2">
        <f t="shared" si="320"/>
        <v>44129.680555555555</v>
      </c>
      <c r="U4137" t="str">
        <f t="shared" si="321"/>
        <v>10-25-2020 16:20</v>
      </c>
      <c r="V4137">
        <f>IFERROR(IF(W4137=Z4137,VLOOKUP($U4137,[1]C8842!$G$2:$M$145,3,FALSE),0),0)</f>
        <v>0</v>
      </c>
      <c r="W4137">
        <f>VLOOKUP(RIGHT($V$1,5),Key!$A$9:$B$14,2,FALSE)</f>
        <v>10.199999999999999</v>
      </c>
      <c r="X4137">
        <f t="shared" si="324"/>
        <v>0</v>
      </c>
      <c r="Y4137">
        <f>VLOOKUP(RIGHT($X$1,5),Key!$A$9:$B$14,2,FALSE)</f>
        <v>3.7</v>
      </c>
      <c r="Z4137">
        <f t="shared" si="322"/>
        <v>10.199999999999999</v>
      </c>
      <c r="AA4137">
        <f t="shared" si="323"/>
        <v>0</v>
      </c>
    </row>
    <row r="4138" spans="1:27" x14ac:dyDescent="0.3">
      <c r="A4138">
        <v>100067</v>
      </c>
      <c r="B4138">
        <v>230922</v>
      </c>
      <c r="C4138" s="3">
        <v>44130.679861111108</v>
      </c>
      <c r="D4138">
        <v>3</v>
      </c>
      <c r="E4138">
        <v>2</v>
      </c>
      <c r="F4138" t="s">
        <v>26</v>
      </c>
      <c r="G4138">
        <v>1</v>
      </c>
      <c r="H4138">
        <v>63.328130000000002</v>
      </c>
      <c r="I4138">
        <v>18.585940000000001</v>
      </c>
      <c r="J4138">
        <v>1.03125</v>
      </c>
      <c r="K4138">
        <v>94.039060000000006</v>
      </c>
      <c r="L4138" s="3">
        <v>44130.43472222222</v>
      </c>
      <c r="M4138">
        <v>17.18</v>
      </c>
      <c r="N4138" t="s">
        <v>28</v>
      </c>
      <c r="P4138">
        <f>(C4138-Key!$B$1)*24</f>
        <v>1.2666666666045785</v>
      </c>
      <c r="Q4138">
        <f>(Key!$B$2-'17.1'!C4138)*24</f>
        <v>1.683333333407063</v>
      </c>
      <c r="R4138" s="3">
        <f>C4138-(M4138-Key!$B$5)/(24*Key!$B$6)</f>
        <v>44130.66604629629</v>
      </c>
      <c r="S4138">
        <f>M4138-Key!$B$5</f>
        <v>14.92</v>
      </c>
      <c r="T4138" s="2">
        <f t="shared" si="320"/>
        <v>44129.680555555555</v>
      </c>
      <c r="U4138" t="str">
        <f t="shared" si="321"/>
        <v>10-25-2020 16:20</v>
      </c>
      <c r="V4138">
        <f>IFERROR(IF(W4138=Z4138,VLOOKUP($U4138,[1]C8842!$G$2:$M$145,3,FALSE),0),0)</f>
        <v>0</v>
      </c>
      <c r="W4138">
        <f>VLOOKUP(RIGHT($V$1,5),Key!$A$9:$B$14,2,FALSE)</f>
        <v>10.199999999999999</v>
      </c>
      <c r="X4138">
        <f t="shared" si="324"/>
        <v>0</v>
      </c>
      <c r="Y4138">
        <f>VLOOKUP(RIGHT($X$1,5),Key!$A$9:$B$14,2,FALSE)</f>
        <v>3.7</v>
      </c>
      <c r="Z4138">
        <f t="shared" si="322"/>
        <v>10.199999999999999</v>
      </c>
      <c r="AA4138">
        <f t="shared" si="323"/>
        <v>0</v>
      </c>
    </row>
    <row r="4139" spans="1:27" x14ac:dyDescent="0.3">
      <c r="A4139">
        <v>100067</v>
      </c>
      <c r="B4139">
        <v>230922</v>
      </c>
      <c r="C4139" s="3">
        <v>44130.679861111108</v>
      </c>
      <c r="D4139">
        <v>3</v>
      </c>
      <c r="E4139">
        <v>2</v>
      </c>
      <c r="F4139" t="s">
        <v>26</v>
      </c>
      <c r="G4139">
        <v>2</v>
      </c>
      <c r="H4139">
        <v>64.855469999999997</v>
      </c>
      <c r="I4139">
        <v>22.53125</v>
      </c>
      <c r="J4139">
        <v>1.167969</v>
      </c>
      <c r="K4139">
        <v>92.039060000000006</v>
      </c>
      <c r="L4139" s="3">
        <v>44130.43472222222</v>
      </c>
      <c r="M4139">
        <v>17.18</v>
      </c>
      <c r="N4139" t="s">
        <v>28</v>
      </c>
      <c r="P4139">
        <f>(C4139-Key!$B$1)*24</f>
        <v>1.2666666666045785</v>
      </c>
      <c r="Q4139">
        <f>(Key!$B$2-'17.1'!C4139)*24</f>
        <v>1.683333333407063</v>
      </c>
      <c r="R4139" s="3">
        <f>C4139-(M4139-Key!$B$5)/(24*Key!$B$6)</f>
        <v>44130.66604629629</v>
      </c>
      <c r="S4139">
        <f>M4139-Key!$B$5</f>
        <v>14.92</v>
      </c>
      <c r="T4139" s="2">
        <f t="shared" si="320"/>
        <v>44129.680555555555</v>
      </c>
      <c r="U4139" t="str">
        <f t="shared" si="321"/>
        <v>10-25-2020 16:20</v>
      </c>
      <c r="V4139">
        <f>IFERROR(IF(W4139=Z4139,VLOOKUP($U4139,[1]C8842!$G$2:$M$145,3,FALSE),0),0)</f>
        <v>0</v>
      </c>
      <c r="W4139">
        <f>VLOOKUP(RIGHT($V$1,5),Key!$A$9:$B$14,2,FALSE)</f>
        <v>10.199999999999999</v>
      </c>
      <c r="X4139">
        <f t="shared" si="324"/>
        <v>0</v>
      </c>
      <c r="Y4139">
        <f>VLOOKUP(RIGHT($X$1,5),Key!$A$9:$B$14,2,FALSE)</f>
        <v>3.7</v>
      </c>
      <c r="Z4139">
        <f t="shared" si="322"/>
        <v>10.199999999999999</v>
      </c>
      <c r="AA4139">
        <f t="shared" si="323"/>
        <v>0</v>
      </c>
    </row>
    <row r="4140" spans="1:27" x14ac:dyDescent="0.3">
      <c r="A4140">
        <v>100067</v>
      </c>
      <c r="B4140">
        <v>230922</v>
      </c>
      <c r="C4140" s="3">
        <v>44130.679861111108</v>
      </c>
      <c r="D4140">
        <v>2</v>
      </c>
      <c r="E4140">
        <v>1</v>
      </c>
      <c r="F4140" t="s">
        <v>26</v>
      </c>
      <c r="G4140">
        <v>1</v>
      </c>
      <c r="H4140">
        <v>64.335939999999994</v>
      </c>
      <c r="I4140">
        <v>15.875</v>
      </c>
      <c r="J4140">
        <v>0.90234380000000003</v>
      </c>
      <c r="K4140">
        <v>80.03125</v>
      </c>
      <c r="L4140" s="3">
        <v>44130.43472222222</v>
      </c>
      <c r="M4140">
        <v>17.18</v>
      </c>
      <c r="N4140" t="s">
        <v>28</v>
      </c>
      <c r="P4140">
        <f>(C4140-Key!$B$1)*24</f>
        <v>1.2666666666045785</v>
      </c>
      <c r="Q4140">
        <f>(Key!$B$2-'17.1'!C4140)*24</f>
        <v>1.683333333407063</v>
      </c>
      <c r="R4140" s="3">
        <f>C4140-(M4140-Key!$B$5)/(24*Key!$B$6)</f>
        <v>44130.66604629629</v>
      </c>
      <c r="S4140">
        <f>M4140-Key!$B$5</f>
        <v>14.92</v>
      </c>
      <c r="T4140" s="2">
        <f t="shared" si="320"/>
        <v>44129.680555555555</v>
      </c>
      <c r="U4140" t="str">
        <f t="shared" si="321"/>
        <v>10-25-2020 16:20</v>
      </c>
      <c r="V4140">
        <f>IFERROR(IF(W4140=Z4140,VLOOKUP($U4140,[1]C8842!$G$2:$M$145,3,FALSE),0),0)</f>
        <v>0</v>
      </c>
      <c r="W4140">
        <f>VLOOKUP(RIGHT($V$1,5),Key!$A$9:$B$14,2,FALSE)</f>
        <v>10.199999999999999</v>
      </c>
      <c r="X4140">
        <f t="shared" si="324"/>
        <v>0</v>
      </c>
      <c r="Y4140">
        <f>VLOOKUP(RIGHT($X$1,5),Key!$A$9:$B$14,2,FALSE)</f>
        <v>3.7</v>
      </c>
      <c r="Z4140">
        <f t="shared" si="322"/>
        <v>10.199999999999999</v>
      </c>
      <c r="AA4140">
        <f t="shared" si="323"/>
        <v>0</v>
      </c>
    </row>
    <row r="4141" spans="1:27" x14ac:dyDescent="0.3">
      <c r="A4141">
        <v>100067</v>
      </c>
      <c r="B4141">
        <v>230922</v>
      </c>
      <c r="C4141" s="3">
        <v>44130.679861111108</v>
      </c>
      <c r="D4141">
        <v>0</v>
      </c>
      <c r="E4141">
        <v>2</v>
      </c>
      <c r="F4141" t="s">
        <v>25</v>
      </c>
      <c r="G4141">
        <v>1</v>
      </c>
      <c r="H4141">
        <v>73.269530000000003</v>
      </c>
      <c r="I4141">
        <v>16.414059999999999</v>
      </c>
      <c r="J4141">
        <v>0.8125</v>
      </c>
      <c r="K4141">
        <v>44.019530000000003</v>
      </c>
      <c r="L4141" s="3">
        <v>44130.43472222222</v>
      </c>
      <c r="M4141">
        <v>17.18</v>
      </c>
      <c r="N4141" t="s">
        <v>28</v>
      </c>
      <c r="P4141">
        <f>(C4141-Key!$B$1)*24</f>
        <v>1.2666666666045785</v>
      </c>
      <c r="Q4141">
        <f>(Key!$B$2-'17.1'!C4141)*24</f>
        <v>1.683333333407063</v>
      </c>
      <c r="R4141" s="3">
        <f>C4141-(M4141-Key!$B$5)/(24*Key!$B$6)</f>
        <v>44130.66604629629</v>
      </c>
      <c r="S4141">
        <f>M4141-Key!$B$5</f>
        <v>14.92</v>
      </c>
      <c r="T4141" s="2">
        <f t="shared" si="320"/>
        <v>44129.680555555555</v>
      </c>
      <c r="U4141" t="str">
        <f t="shared" si="321"/>
        <v>10-25-2020 16:20</v>
      </c>
      <c r="V4141">
        <f>IFERROR(IF(W4141=Z4141,VLOOKUP($U4141,[1]C8842!$G$2:$M$145,3,FALSE),0),0)</f>
        <v>0</v>
      </c>
      <c r="W4141">
        <f>VLOOKUP(RIGHT($V$1,5),Key!$A$9:$B$14,2,FALSE)</f>
        <v>10.199999999999999</v>
      </c>
      <c r="X4141">
        <f t="shared" si="324"/>
        <v>0</v>
      </c>
      <c r="Y4141">
        <f>VLOOKUP(RIGHT($X$1,5),Key!$A$9:$B$14,2,FALSE)</f>
        <v>3.7</v>
      </c>
      <c r="Z4141">
        <f t="shared" si="322"/>
        <v>10.199999999999999</v>
      </c>
      <c r="AA4141">
        <f t="shared" si="323"/>
        <v>0</v>
      </c>
    </row>
    <row r="4142" spans="1:27" x14ac:dyDescent="0.3">
      <c r="A4142">
        <v>100067</v>
      </c>
      <c r="B4142">
        <v>230922</v>
      </c>
      <c r="C4142" s="3">
        <v>44130.679861111108</v>
      </c>
      <c r="D4142">
        <v>1</v>
      </c>
      <c r="E4142">
        <v>1</v>
      </c>
      <c r="F4142" t="s">
        <v>25</v>
      </c>
      <c r="G4142">
        <v>1</v>
      </c>
      <c r="H4142">
        <v>73.050780000000003</v>
      </c>
      <c r="I4142">
        <v>14.464840000000001</v>
      </c>
      <c r="J4142">
        <v>0.7421875</v>
      </c>
      <c r="K4142">
        <v>58.023440000000001</v>
      </c>
      <c r="L4142" s="3">
        <v>44130.43472222222</v>
      </c>
      <c r="M4142">
        <v>17.18</v>
      </c>
      <c r="N4142" t="s">
        <v>28</v>
      </c>
      <c r="P4142">
        <f>(C4142-Key!$B$1)*24</f>
        <v>1.2666666666045785</v>
      </c>
      <c r="Q4142">
        <f>(Key!$B$2-'17.1'!C4142)*24</f>
        <v>1.683333333407063</v>
      </c>
      <c r="R4142" s="3">
        <f>C4142-(M4142-Key!$B$5)/(24*Key!$B$6)</f>
        <v>44130.66604629629</v>
      </c>
      <c r="S4142">
        <f>M4142-Key!$B$5</f>
        <v>14.92</v>
      </c>
      <c r="T4142" s="2">
        <f t="shared" si="320"/>
        <v>44129.680555555555</v>
      </c>
      <c r="U4142" t="str">
        <f t="shared" si="321"/>
        <v>10-25-2020 16:20</v>
      </c>
      <c r="V4142">
        <f>IFERROR(IF(W4142=Z4142,VLOOKUP($U4142,[1]C8842!$G$2:$M$145,3,FALSE),0),0)</f>
        <v>0</v>
      </c>
      <c r="W4142">
        <f>VLOOKUP(RIGHT($V$1,5),Key!$A$9:$B$14,2,FALSE)</f>
        <v>10.199999999999999</v>
      </c>
      <c r="X4142">
        <f t="shared" si="324"/>
        <v>0</v>
      </c>
      <c r="Y4142">
        <f>VLOOKUP(RIGHT($X$1,5),Key!$A$9:$B$14,2,FALSE)</f>
        <v>3.7</v>
      </c>
      <c r="Z4142">
        <f t="shared" si="322"/>
        <v>10.199999999999999</v>
      </c>
      <c r="AA4142">
        <f t="shared" si="323"/>
        <v>0</v>
      </c>
    </row>
    <row r="4143" spans="1:27" x14ac:dyDescent="0.3">
      <c r="A4143">
        <v>100067</v>
      </c>
      <c r="B4143">
        <v>230922</v>
      </c>
      <c r="C4143" s="3">
        <v>44130.679861111108</v>
      </c>
      <c r="D4143">
        <v>3</v>
      </c>
      <c r="E4143">
        <v>2</v>
      </c>
      <c r="F4143" t="s">
        <v>26</v>
      </c>
      <c r="G4143">
        <v>1</v>
      </c>
      <c r="H4143">
        <v>61.089840000000002</v>
      </c>
      <c r="I4143">
        <v>15.85938</v>
      </c>
      <c r="J4143">
        <v>0.94921880000000003</v>
      </c>
      <c r="K4143">
        <v>95.039060000000006</v>
      </c>
      <c r="L4143" s="3">
        <v>44130.43472222222</v>
      </c>
      <c r="M4143">
        <v>17.18</v>
      </c>
      <c r="N4143" t="s">
        <v>28</v>
      </c>
      <c r="P4143">
        <f>(C4143-Key!$B$1)*24</f>
        <v>1.2666666666045785</v>
      </c>
      <c r="Q4143">
        <f>(Key!$B$2-'17.1'!C4143)*24</f>
        <v>1.683333333407063</v>
      </c>
      <c r="R4143" s="3">
        <f>C4143-(M4143-Key!$B$5)/(24*Key!$B$6)</f>
        <v>44130.66604629629</v>
      </c>
      <c r="S4143">
        <f>M4143-Key!$B$5</f>
        <v>14.92</v>
      </c>
      <c r="T4143" s="2">
        <f t="shared" si="320"/>
        <v>44129.680555555555</v>
      </c>
      <c r="U4143" t="str">
        <f t="shared" si="321"/>
        <v>10-25-2020 16:20</v>
      </c>
      <c r="V4143">
        <f>IFERROR(IF(W4143=Z4143,VLOOKUP($U4143,[1]C8842!$G$2:$M$145,3,FALSE),0),0)</f>
        <v>0</v>
      </c>
      <c r="W4143">
        <f>VLOOKUP(RIGHT($V$1,5),Key!$A$9:$B$14,2,FALSE)</f>
        <v>10.199999999999999</v>
      </c>
      <c r="X4143">
        <f t="shared" si="324"/>
        <v>0</v>
      </c>
      <c r="Y4143">
        <f>VLOOKUP(RIGHT($X$1,5),Key!$A$9:$B$14,2,FALSE)</f>
        <v>3.7</v>
      </c>
      <c r="Z4143">
        <f t="shared" si="322"/>
        <v>10.199999999999999</v>
      </c>
      <c r="AA4143">
        <f t="shared" si="323"/>
        <v>0</v>
      </c>
    </row>
    <row r="4144" spans="1:27" x14ac:dyDescent="0.3">
      <c r="A4144">
        <v>100067</v>
      </c>
      <c r="B4144">
        <v>230922</v>
      </c>
      <c r="C4144" s="3">
        <v>44130.679861111108</v>
      </c>
      <c r="D4144">
        <v>1</v>
      </c>
      <c r="E4144">
        <v>1</v>
      </c>
      <c r="F4144" t="s">
        <v>25</v>
      </c>
      <c r="G4144">
        <v>1</v>
      </c>
      <c r="H4144">
        <v>71.492189999999994</v>
      </c>
      <c r="I4144">
        <v>16.515630000000002</v>
      </c>
      <c r="J4144">
        <v>0.8359375</v>
      </c>
      <c r="K4144">
        <v>58.023440000000001</v>
      </c>
      <c r="L4144" s="3">
        <v>44130.43472222222</v>
      </c>
      <c r="M4144">
        <v>17.18</v>
      </c>
      <c r="N4144" t="s">
        <v>28</v>
      </c>
      <c r="P4144">
        <f>(C4144-Key!$B$1)*24</f>
        <v>1.2666666666045785</v>
      </c>
      <c r="Q4144">
        <f>(Key!$B$2-'17.1'!C4144)*24</f>
        <v>1.683333333407063</v>
      </c>
      <c r="R4144" s="3">
        <f>C4144-(M4144-Key!$B$5)/(24*Key!$B$6)</f>
        <v>44130.66604629629</v>
      </c>
      <c r="S4144">
        <f>M4144-Key!$B$5</f>
        <v>14.92</v>
      </c>
      <c r="T4144" s="2">
        <f t="shared" si="320"/>
        <v>44129.680555555555</v>
      </c>
      <c r="U4144" t="str">
        <f t="shared" si="321"/>
        <v>10-25-2020 16:20</v>
      </c>
      <c r="V4144">
        <f>IFERROR(IF(W4144=Z4144,VLOOKUP($U4144,[1]C8842!$G$2:$M$145,3,FALSE),0),0)</f>
        <v>0</v>
      </c>
      <c r="W4144">
        <f>VLOOKUP(RIGHT($V$1,5),Key!$A$9:$B$14,2,FALSE)</f>
        <v>10.199999999999999</v>
      </c>
      <c r="X4144">
        <f t="shared" si="324"/>
        <v>0</v>
      </c>
      <c r="Y4144">
        <f>VLOOKUP(RIGHT($X$1,5),Key!$A$9:$B$14,2,FALSE)</f>
        <v>3.7</v>
      </c>
      <c r="Z4144">
        <f t="shared" si="322"/>
        <v>10.199999999999999</v>
      </c>
      <c r="AA4144">
        <f t="shared" si="323"/>
        <v>0</v>
      </c>
    </row>
    <row r="4145" spans="1:27" x14ac:dyDescent="0.3">
      <c r="A4145">
        <v>100067</v>
      </c>
      <c r="B4145">
        <v>230922</v>
      </c>
      <c r="C4145" s="3">
        <v>44130.679861111108</v>
      </c>
      <c r="D4145">
        <v>2</v>
      </c>
      <c r="E4145">
        <v>1</v>
      </c>
      <c r="F4145" t="s">
        <v>26</v>
      </c>
      <c r="G4145">
        <v>1</v>
      </c>
      <c r="H4145">
        <v>73.660160000000005</v>
      </c>
      <c r="I4145">
        <v>16.472660000000001</v>
      </c>
      <c r="J4145">
        <v>0.80859380000000003</v>
      </c>
      <c r="K4145">
        <v>82.035160000000005</v>
      </c>
      <c r="L4145" s="3">
        <v>44130.43472222222</v>
      </c>
      <c r="M4145">
        <v>17.18</v>
      </c>
      <c r="N4145" t="s">
        <v>28</v>
      </c>
      <c r="P4145">
        <f>(C4145-Key!$B$1)*24</f>
        <v>1.2666666666045785</v>
      </c>
      <c r="Q4145">
        <f>(Key!$B$2-'17.1'!C4145)*24</f>
        <v>1.683333333407063</v>
      </c>
      <c r="R4145" s="3">
        <f>C4145-(M4145-Key!$B$5)/(24*Key!$B$6)</f>
        <v>44130.66604629629</v>
      </c>
      <c r="S4145">
        <f>M4145-Key!$B$5</f>
        <v>14.92</v>
      </c>
      <c r="T4145" s="2">
        <f t="shared" si="320"/>
        <v>44129.680555555555</v>
      </c>
      <c r="U4145" t="str">
        <f t="shared" si="321"/>
        <v>10-25-2020 16:20</v>
      </c>
      <c r="V4145">
        <f>IFERROR(IF(W4145=Z4145,VLOOKUP($U4145,[1]C8842!$G$2:$M$145,3,FALSE),0),0)</f>
        <v>0</v>
      </c>
      <c r="W4145">
        <f>VLOOKUP(RIGHT($V$1,5),Key!$A$9:$B$14,2,FALSE)</f>
        <v>10.199999999999999</v>
      </c>
      <c r="X4145">
        <f t="shared" si="324"/>
        <v>0</v>
      </c>
      <c r="Y4145">
        <f>VLOOKUP(RIGHT($X$1,5),Key!$A$9:$B$14,2,FALSE)</f>
        <v>3.7</v>
      </c>
      <c r="Z4145">
        <f t="shared" si="322"/>
        <v>10.199999999999999</v>
      </c>
      <c r="AA4145">
        <f t="shared" si="323"/>
        <v>0</v>
      </c>
    </row>
    <row r="4146" spans="1:27" x14ac:dyDescent="0.3">
      <c r="A4146">
        <v>100067</v>
      </c>
      <c r="B4146">
        <v>230922</v>
      </c>
      <c r="C4146" s="3">
        <v>44130.679861111108</v>
      </c>
      <c r="D4146">
        <v>0</v>
      </c>
      <c r="E4146">
        <v>2</v>
      </c>
      <c r="F4146" t="s">
        <v>25</v>
      </c>
      <c r="G4146">
        <v>1</v>
      </c>
      <c r="H4146">
        <v>62.984380000000002</v>
      </c>
      <c r="I4146">
        <v>14.60938</v>
      </c>
      <c r="J4146">
        <v>0.8671875</v>
      </c>
      <c r="K4146">
        <v>46.019530000000003</v>
      </c>
      <c r="L4146" s="3">
        <v>44130.43472222222</v>
      </c>
      <c r="M4146">
        <v>17.18</v>
      </c>
      <c r="N4146" t="s">
        <v>28</v>
      </c>
      <c r="P4146">
        <f>(C4146-Key!$B$1)*24</f>
        <v>1.2666666666045785</v>
      </c>
      <c r="Q4146">
        <f>(Key!$B$2-'17.1'!C4146)*24</f>
        <v>1.683333333407063</v>
      </c>
      <c r="R4146" s="3">
        <f>C4146-(M4146-Key!$B$5)/(24*Key!$B$6)</f>
        <v>44130.66604629629</v>
      </c>
      <c r="S4146">
        <f>M4146-Key!$B$5</f>
        <v>14.92</v>
      </c>
      <c r="T4146" s="2">
        <f t="shared" si="320"/>
        <v>44129.680555555555</v>
      </c>
      <c r="U4146" t="str">
        <f t="shared" si="321"/>
        <v>10-25-2020 16:20</v>
      </c>
      <c r="V4146">
        <f>IFERROR(IF(W4146=Z4146,VLOOKUP($U4146,[1]C8842!$G$2:$M$145,3,FALSE),0),0)</f>
        <v>0</v>
      </c>
      <c r="W4146">
        <f>VLOOKUP(RIGHT($V$1,5),Key!$A$9:$B$14,2,FALSE)</f>
        <v>10.199999999999999</v>
      </c>
      <c r="X4146">
        <f t="shared" si="324"/>
        <v>0</v>
      </c>
      <c r="Y4146">
        <f>VLOOKUP(RIGHT($X$1,5),Key!$A$9:$B$14,2,FALSE)</f>
        <v>3.7</v>
      </c>
      <c r="Z4146">
        <f t="shared" si="322"/>
        <v>10.199999999999999</v>
      </c>
      <c r="AA4146">
        <f t="shared" si="323"/>
        <v>0</v>
      </c>
    </row>
    <row r="4147" spans="1:27" x14ac:dyDescent="0.3">
      <c r="A4147">
        <v>100067</v>
      </c>
      <c r="B4147">
        <v>230922</v>
      </c>
      <c r="C4147" s="3">
        <v>44130.679861111108</v>
      </c>
      <c r="D4147">
        <v>0</v>
      </c>
      <c r="E4147">
        <v>2</v>
      </c>
      <c r="F4147" t="s">
        <v>25</v>
      </c>
      <c r="G4147">
        <v>1</v>
      </c>
      <c r="H4147">
        <v>67.363280000000003</v>
      </c>
      <c r="I4147">
        <v>15.679690000000001</v>
      </c>
      <c r="J4147">
        <v>0.85546880000000003</v>
      </c>
      <c r="K4147">
        <v>46.019530000000003</v>
      </c>
      <c r="L4147" s="3">
        <v>44130.43472222222</v>
      </c>
      <c r="M4147">
        <v>17.18</v>
      </c>
      <c r="N4147" t="s">
        <v>28</v>
      </c>
      <c r="P4147">
        <f>(C4147-Key!$B$1)*24</f>
        <v>1.2666666666045785</v>
      </c>
      <c r="Q4147">
        <f>(Key!$B$2-'17.1'!C4147)*24</f>
        <v>1.683333333407063</v>
      </c>
      <c r="R4147" s="3">
        <f>C4147-(M4147-Key!$B$5)/(24*Key!$B$6)</f>
        <v>44130.66604629629</v>
      </c>
      <c r="S4147">
        <f>M4147-Key!$B$5</f>
        <v>14.92</v>
      </c>
      <c r="T4147" s="2">
        <f t="shared" si="320"/>
        <v>44129.680555555555</v>
      </c>
      <c r="U4147" t="str">
        <f t="shared" si="321"/>
        <v>10-25-2020 16:20</v>
      </c>
      <c r="V4147">
        <f>IFERROR(IF(W4147=Z4147,VLOOKUP($U4147,[1]C8842!$G$2:$M$145,3,FALSE),0),0)</f>
        <v>0</v>
      </c>
      <c r="W4147">
        <f>VLOOKUP(RIGHT($V$1,5),Key!$A$9:$B$14,2,FALSE)</f>
        <v>10.199999999999999</v>
      </c>
      <c r="X4147">
        <f t="shared" si="324"/>
        <v>0</v>
      </c>
      <c r="Y4147">
        <f>VLOOKUP(RIGHT($X$1,5),Key!$A$9:$B$14,2,FALSE)</f>
        <v>3.7</v>
      </c>
      <c r="Z4147">
        <f t="shared" si="322"/>
        <v>10.199999999999999</v>
      </c>
      <c r="AA4147">
        <f t="shared" si="323"/>
        <v>0</v>
      </c>
    </row>
    <row r="4148" spans="1:27" x14ac:dyDescent="0.3">
      <c r="A4148">
        <v>100067</v>
      </c>
      <c r="B4148">
        <v>230922</v>
      </c>
      <c r="C4148" s="3">
        <v>44130.679861111108</v>
      </c>
      <c r="D4148">
        <v>1</v>
      </c>
      <c r="E4148">
        <v>1</v>
      </c>
      <c r="F4148" t="s">
        <v>25</v>
      </c>
      <c r="G4148">
        <v>2</v>
      </c>
      <c r="H4148">
        <v>65.792969999999997</v>
      </c>
      <c r="I4148">
        <v>20.96875</v>
      </c>
      <c r="J4148">
        <v>1.089844</v>
      </c>
      <c r="K4148">
        <v>56.023440000000001</v>
      </c>
      <c r="L4148" s="3">
        <v>44130.43472222222</v>
      </c>
      <c r="M4148">
        <v>17.18</v>
      </c>
      <c r="N4148" t="s">
        <v>28</v>
      </c>
      <c r="P4148">
        <f>(C4148-Key!$B$1)*24</f>
        <v>1.2666666666045785</v>
      </c>
      <c r="Q4148">
        <f>(Key!$B$2-'17.1'!C4148)*24</f>
        <v>1.683333333407063</v>
      </c>
      <c r="R4148" s="3">
        <f>C4148-(M4148-Key!$B$5)/(24*Key!$B$6)</f>
        <v>44130.66604629629</v>
      </c>
      <c r="S4148">
        <f>M4148-Key!$B$5</f>
        <v>14.92</v>
      </c>
      <c r="T4148" s="2">
        <f t="shared" si="320"/>
        <v>44129.680555555555</v>
      </c>
      <c r="U4148" t="str">
        <f t="shared" si="321"/>
        <v>10-25-2020 16:20</v>
      </c>
      <c r="V4148">
        <f>IFERROR(IF(W4148=Z4148,VLOOKUP($U4148,[1]C8842!$G$2:$M$145,3,FALSE),0),0)</f>
        <v>0</v>
      </c>
      <c r="W4148">
        <f>VLOOKUP(RIGHT($V$1,5),Key!$A$9:$B$14,2,FALSE)</f>
        <v>10.199999999999999</v>
      </c>
      <c r="X4148">
        <f t="shared" si="324"/>
        <v>0</v>
      </c>
      <c r="Y4148">
        <f>VLOOKUP(RIGHT($X$1,5),Key!$A$9:$B$14,2,FALSE)</f>
        <v>3.7</v>
      </c>
      <c r="Z4148">
        <f t="shared" si="322"/>
        <v>10.199999999999999</v>
      </c>
      <c r="AA4148">
        <f t="shared" si="323"/>
        <v>0</v>
      </c>
    </row>
    <row r="4149" spans="1:27" x14ac:dyDescent="0.3">
      <c r="A4149">
        <v>100067</v>
      </c>
      <c r="B4149">
        <v>230922</v>
      </c>
      <c r="C4149" s="3">
        <v>44130.679861111108</v>
      </c>
      <c r="D4149">
        <v>0</v>
      </c>
      <c r="E4149">
        <v>2</v>
      </c>
      <c r="F4149" t="s">
        <v>25</v>
      </c>
      <c r="G4149">
        <v>1</v>
      </c>
      <c r="H4149">
        <v>63.46875</v>
      </c>
      <c r="I4149">
        <v>15.089840000000001</v>
      </c>
      <c r="J4149">
        <v>0.8828125</v>
      </c>
      <c r="K4149">
        <v>48.019530000000003</v>
      </c>
      <c r="L4149" s="3">
        <v>44130.43472222222</v>
      </c>
      <c r="M4149">
        <v>17.18</v>
      </c>
      <c r="N4149" t="s">
        <v>28</v>
      </c>
      <c r="P4149">
        <f>(C4149-Key!$B$1)*24</f>
        <v>1.2666666666045785</v>
      </c>
      <c r="Q4149">
        <f>(Key!$B$2-'17.1'!C4149)*24</f>
        <v>1.683333333407063</v>
      </c>
      <c r="R4149" s="3">
        <f>C4149-(M4149-Key!$B$5)/(24*Key!$B$6)</f>
        <v>44130.66604629629</v>
      </c>
      <c r="S4149">
        <f>M4149-Key!$B$5</f>
        <v>14.92</v>
      </c>
      <c r="T4149" s="2">
        <f t="shared" si="320"/>
        <v>44129.680555555555</v>
      </c>
      <c r="U4149" t="str">
        <f t="shared" si="321"/>
        <v>10-25-2020 16:20</v>
      </c>
      <c r="V4149">
        <f>IFERROR(IF(W4149=Z4149,VLOOKUP($U4149,[1]C8842!$G$2:$M$145,3,FALSE),0),0)</f>
        <v>0</v>
      </c>
      <c r="W4149">
        <f>VLOOKUP(RIGHT($V$1,5),Key!$A$9:$B$14,2,FALSE)</f>
        <v>10.199999999999999</v>
      </c>
      <c r="X4149">
        <f t="shared" si="324"/>
        <v>0</v>
      </c>
      <c r="Y4149">
        <f>VLOOKUP(RIGHT($X$1,5),Key!$A$9:$B$14,2,FALSE)</f>
        <v>3.7</v>
      </c>
      <c r="Z4149">
        <f t="shared" si="322"/>
        <v>10.199999999999999</v>
      </c>
      <c r="AA4149">
        <f t="shared" si="323"/>
        <v>0</v>
      </c>
    </row>
    <row r="4150" spans="1:27" x14ac:dyDescent="0.3">
      <c r="A4150">
        <v>100067</v>
      </c>
      <c r="B4150">
        <v>230922</v>
      </c>
      <c r="C4150" s="3">
        <v>44130.680555555555</v>
      </c>
      <c r="D4150">
        <v>0</v>
      </c>
      <c r="E4150">
        <v>2</v>
      </c>
      <c r="F4150" t="s">
        <v>25</v>
      </c>
      <c r="G4150">
        <v>1</v>
      </c>
      <c r="H4150">
        <v>56.554690000000001</v>
      </c>
      <c r="I4150">
        <v>17.085940000000001</v>
      </c>
      <c r="J4150">
        <v>1.0859380000000001</v>
      </c>
      <c r="K4150">
        <v>46.019530000000003</v>
      </c>
      <c r="L4150" s="3">
        <v>44130.43472222222</v>
      </c>
      <c r="M4150">
        <v>17.18</v>
      </c>
      <c r="N4150" t="s">
        <v>28</v>
      </c>
      <c r="P4150">
        <f>(C4150-Key!$B$1)*24</f>
        <v>1.2833333333255723</v>
      </c>
      <c r="Q4150">
        <f>(Key!$B$2-'17.1'!C4150)*24</f>
        <v>1.6666666666860692</v>
      </c>
      <c r="R4150" s="3">
        <f>C4150-(M4150-Key!$B$5)/(24*Key!$B$6)</f>
        <v>44130.666740740737</v>
      </c>
      <c r="S4150">
        <f>M4150-Key!$B$5</f>
        <v>14.92</v>
      </c>
      <c r="T4150" s="2">
        <f t="shared" si="320"/>
        <v>44129.680555555555</v>
      </c>
      <c r="U4150" t="str">
        <f t="shared" si="321"/>
        <v>10-25-2020 16:20</v>
      </c>
      <c r="V4150">
        <f>IFERROR(IF(W4150=Z4150,VLOOKUP($U4150,[1]C8842!$G$2:$M$145,3,FALSE),0),0)</f>
        <v>0</v>
      </c>
      <c r="W4150">
        <f>VLOOKUP(RIGHT($V$1,5),Key!$A$9:$B$14,2,FALSE)</f>
        <v>10.199999999999999</v>
      </c>
      <c r="X4150">
        <f t="shared" si="324"/>
        <v>0</v>
      </c>
      <c r="Y4150">
        <f>VLOOKUP(RIGHT($X$1,5),Key!$A$9:$B$14,2,FALSE)</f>
        <v>3.7</v>
      </c>
      <c r="Z4150">
        <f t="shared" si="322"/>
        <v>10.199999999999999</v>
      </c>
      <c r="AA4150">
        <f t="shared" si="323"/>
        <v>0</v>
      </c>
    </row>
    <row r="4151" spans="1:27" x14ac:dyDescent="0.3">
      <c r="A4151">
        <v>100067</v>
      </c>
      <c r="B4151">
        <v>230922</v>
      </c>
      <c r="C4151" s="3">
        <v>44130.680555555555</v>
      </c>
      <c r="D4151">
        <v>2</v>
      </c>
      <c r="E4151">
        <v>1</v>
      </c>
      <c r="F4151" t="s">
        <v>26</v>
      </c>
      <c r="G4151">
        <v>1</v>
      </c>
      <c r="H4151">
        <v>73.648439999999994</v>
      </c>
      <c r="I4151">
        <v>15.16797</v>
      </c>
      <c r="J4151">
        <v>0.76171880000000003</v>
      </c>
      <c r="K4151">
        <v>82.035160000000005</v>
      </c>
      <c r="L4151" s="3">
        <v>44130.43472222222</v>
      </c>
      <c r="M4151">
        <v>17.18</v>
      </c>
      <c r="N4151" t="s">
        <v>28</v>
      </c>
      <c r="P4151">
        <f>(C4151-Key!$B$1)*24</f>
        <v>1.2833333333255723</v>
      </c>
      <c r="Q4151">
        <f>(Key!$B$2-'17.1'!C4151)*24</f>
        <v>1.6666666666860692</v>
      </c>
      <c r="R4151" s="3">
        <f>C4151-(M4151-Key!$B$5)/(24*Key!$B$6)</f>
        <v>44130.666740740737</v>
      </c>
      <c r="S4151">
        <f>M4151-Key!$B$5</f>
        <v>14.92</v>
      </c>
      <c r="T4151" s="2">
        <f t="shared" si="320"/>
        <v>44129.680555555555</v>
      </c>
      <c r="U4151" t="str">
        <f t="shared" si="321"/>
        <v>10-25-2020 16:20</v>
      </c>
      <c r="V4151">
        <f>IFERROR(IF(W4151=Z4151,VLOOKUP($U4151,[1]C8842!$G$2:$M$145,3,FALSE),0),0)</f>
        <v>0</v>
      </c>
      <c r="W4151">
        <f>VLOOKUP(RIGHT($V$1,5),Key!$A$9:$B$14,2,FALSE)</f>
        <v>10.199999999999999</v>
      </c>
      <c r="X4151">
        <f t="shared" si="324"/>
        <v>0</v>
      </c>
      <c r="Y4151">
        <f>VLOOKUP(RIGHT($X$1,5),Key!$A$9:$B$14,2,FALSE)</f>
        <v>3.7</v>
      </c>
      <c r="Z4151">
        <f t="shared" si="322"/>
        <v>10.199999999999999</v>
      </c>
      <c r="AA4151">
        <f t="shared" si="323"/>
        <v>0</v>
      </c>
    </row>
    <row r="4152" spans="1:27" x14ac:dyDescent="0.3">
      <c r="A4152">
        <v>100067</v>
      </c>
      <c r="B4152">
        <v>230922</v>
      </c>
      <c r="C4152" s="3">
        <v>44130.680555555555</v>
      </c>
      <c r="D4152">
        <v>0</v>
      </c>
      <c r="E4152">
        <v>2</v>
      </c>
      <c r="F4152" t="s">
        <v>25</v>
      </c>
      <c r="G4152">
        <v>4</v>
      </c>
      <c r="H4152">
        <v>57.085940000000001</v>
      </c>
      <c r="I4152">
        <v>63.3125</v>
      </c>
      <c r="J4152">
        <v>3.2304689999999998</v>
      </c>
      <c r="K4152">
        <v>46.019530000000003</v>
      </c>
      <c r="L4152" s="3">
        <v>44130.43472222222</v>
      </c>
      <c r="M4152">
        <v>17.18</v>
      </c>
      <c r="N4152" t="s">
        <v>28</v>
      </c>
      <c r="P4152">
        <f>(C4152-Key!$B$1)*24</f>
        <v>1.2833333333255723</v>
      </c>
      <c r="Q4152">
        <f>(Key!$B$2-'17.1'!C4152)*24</f>
        <v>1.6666666666860692</v>
      </c>
      <c r="R4152" s="3">
        <f>C4152-(M4152-Key!$B$5)/(24*Key!$B$6)</f>
        <v>44130.666740740737</v>
      </c>
      <c r="S4152">
        <f>M4152-Key!$B$5</f>
        <v>14.92</v>
      </c>
      <c r="T4152" s="2">
        <f t="shared" si="320"/>
        <v>44129.680555555555</v>
      </c>
      <c r="U4152" t="str">
        <f t="shared" si="321"/>
        <v>10-25-2020 16:20</v>
      </c>
      <c r="V4152">
        <f>IFERROR(IF(W4152=Z4152,VLOOKUP($U4152,[1]C8842!$G$2:$M$145,3,FALSE),0),0)</f>
        <v>0</v>
      </c>
      <c r="W4152">
        <f>VLOOKUP(RIGHT($V$1,5),Key!$A$9:$B$14,2,FALSE)</f>
        <v>10.199999999999999</v>
      </c>
      <c r="X4152">
        <f t="shared" si="324"/>
        <v>0</v>
      </c>
      <c r="Y4152">
        <f>VLOOKUP(RIGHT($X$1,5),Key!$A$9:$B$14,2,FALSE)</f>
        <v>3.7</v>
      </c>
      <c r="Z4152">
        <f t="shared" si="322"/>
        <v>10.199999999999999</v>
      </c>
      <c r="AA4152">
        <f t="shared" si="323"/>
        <v>0</v>
      </c>
    </row>
    <row r="4153" spans="1:27" x14ac:dyDescent="0.3">
      <c r="A4153">
        <v>100067</v>
      </c>
      <c r="B4153">
        <v>230922</v>
      </c>
      <c r="C4153" s="3">
        <v>44130.680555555555</v>
      </c>
      <c r="D4153">
        <v>2</v>
      </c>
      <c r="E4153">
        <v>1</v>
      </c>
      <c r="F4153" t="s">
        <v>26</v>
      </c>
      <c r="G4153">
        <v>2</v>
      </c>
      <c r="H4153">
        <v>75.023439999999994</v>
      </c>
      <c r="I4153">
        <v>23.367190000000001</v>
      </c>
      <c r="J4153">
        <v>1.0390630000000001</v>
      </c>
      <c r="K4153">
        <v>80.03125</v>
      </c>
      <c r="L4153" s="3">
        <v>44130.43472222222</v>
      </c>
      <c r="M4153">
        <v>17.18</v>
      </c>
      <c r="N4153" t="s">
        <v>28</v>
      </c>
      <c r="P4153">
        <f>(C4153-Key!$B$1)*24</f>
        <v>1.2833333333255723</v>
      </c>
      <c r="Q4153">
        <f>(Key!$B$2-'17.1'!C4153)*24</f>
        <v>1.6666666666860692</v>
      </c>
      <c r="R4153" s="3">
        <f>C4153-(M4153-Key!$B$5)/(24*Key!$B$6)</f>
        <v>44130.666740740737</v>
      </c>
      <c r="S4153">
        <f>M4153-Key!$B$5</f>
        <v>14.92</v>
      </c>
      <c r="T4153" s="2">
        <f t="shared" si="320"/>
        <v>44129.680555555555</v>
      </c>
      <c r="U4153" t="str">
        <f t="shared" si="321"/>
        <v>10-25-2020 16:20</v>
      </c>
      <c r="V4153">
        <f>IFERROR(IF(W4153=Z4153,VLOOKUP($U4153,[1]C8842!$G$2:$M$145,3,FALSE),0),0)</f>
        <v>0</v>
      </c>
      <c r="W4153">
        <f>VLOOKUP(RIGHT($V$1,5),Key!$A$9:$B$14,2,FALSE)</f>
        <v>10.199999999999999</v>
      </c>
      <c r="X4153">
        <f t="shared" si="324"/>
        <v>0</v>
      </c>
      <c r="Y4153">
        <f>VLOOKUP(RIGHT($X$1,5),Key!$A$9:$B$14,2,FALSE)</f>
        <v>3.7</v>
      </c>
      <c r="Z4153">
        <f t="shared" si="322"/>
        <v>10.199999999999999</v>
      </c>
      <c r="AA4153">
        <f t="shared" si="323"/>
        <v>0</v>
      </c>
    </row>
    <row r="4154" spans="1:27" x14ac:dyDescent="0.3">
      <c r="A4154">
        <v>100067</v>
      </c>
      <c r="B4154">
        <v>230922</v>
      </c>
      <c r="C4154" s="3">
        <v>44130.680555555555</v>
      </c>
      <c r="D4154">
        <v>3</v>
      </c>
      <c r="E4154">
        <v>2</v>
      </c>
      <c r="F4154" t="s">
        <v>26</v>
      </c>
      <c r="G4154">
        <v>3</v>
      </c>
      <c r="H4154">
        <v>72.117189999999994</v>
      </c>
      <c r="I4154">
        <v>34.734380000000002</v>
      </c>
      <c r="J4154">
        <v>1.503906</v>
      </c>
      <c r="K4154">
        <v>94.039060000000006</v>
      </c>
      <c r="L4154" s="3">
        <v>44130.43472222222</v>
      </c>
      <c r="M4154">
        <v>17.18</v>
      </c>
      <c r="N4154" t="s">
        <v>28</v>
      </c>
      <c r="P4154">
        <f>(C4154-Key!$B$1)*24</f>
        <v>1.2833333333255723</v>
      </c>
      <c r="Q4154">
        <f>(Key!$B$2-'17.1'!C4154)*24</f>
        <v>1.6666666666860692</v>
      </c>
      <c r="R4154" s="3">
        <f>C4154-(M4154-Key!$B$5)/(24*Key!$B$6)</f>
        <v>44130.666740740737</v>
      </c>
      <c r="S4154">
        <f>M4154-Key!$B$5</f>
        <v>14.92</v>
      </c>
      <c r="T4154" s="2">
        <f t="shared" si="320"/>
        <v>44129.680555555555</v>
      </c>
      <c r="U4154" t="str">
        <f t="shared" si="321"/>
        <v>10-25-2020 16:20</v>
      </c>
      <c r="V4154">
        <f>IFERROR(IF(W4154=Z4154,VLOOKUP($U4154,[1]C8842!$G$2:$M$145,3,FALSE),0),0)</f>
        <v>0</v>
      </c>
      <c r="W4154">
        <f>VLOOKUP(RIGHT($V$1,5),Key!$A$9:$B$14,2,FALSE)</f>
        <v>10.199999999999999</v>
      </c>
      <c r="X4154">
        <f t="shared" si="324"/>
        <v>0</v>
      </c>
      <c r="Y4154">
        <f>VLOOKUP(RIGHT($X$1,5),Key!$A$9:$B$14,2,FALSE)</f>
        <v>3.7</v>
      </c>
      <c r="Z4154">
        <f t="shared" si="322"/>
        <v>10.199999999999999</v>
      </c>
      <c r="AA4154">
        <f t="shared" si="323"/>
        <v>0</v>
      </c>
    </row>
    <row r="4155" spans="1:27" x14ac:dyDescent="0.3">
      <c r="A4155">
        <v>100067</v>
      </c>
      <c r="B4155">
        <v>230922</v>
      </c>
      <c r="C4155" s="3">
        <v>44130.680555555555</v>
      </c>
      <c r="D4155">
        <v>3</v>
      </c>
      <c r="E4155">
        <v>2</v>
      </c>
      <c r="F4155" t="s">
        <v>26</v>
      </c>
      <c r="G4155">
        <v>1</v>
      </c>
      <c r="H4155">
        <v>64.980469999999997</v>
      </c>
      <c r="I4155">
        <v>18.03125</v>
      </c>
      <c r="J4155">
        <v>0.98046880000000003</v>
      </c>
      <c r="K4155">
        <v>95.039060000000006</v>
      </c>
      <c r="L4155" s="3">
        <v>44130.43472222222</v>
      </c>
      <c r="M4155">
        <v>17.18</v>
      </c>
      <c r="N4155" t="s">
        <v>28</v>
      </c>
      <c r="P4155">
        <f>(C4155-Key!$B$1)*24</f>
        <v>1.2833333333255723</v>
      </c>
      <c r="Q4155">
        <f>(Key!$B$2-'17.1'!C4155)*24</f>
        <v>1.6666666666860692</v>
      </c>
      <c r="R4155" s="3">
        <f>C4155-(M4155-Key!$B$5)/(24*Key!$B$6)</f>
        <v>44130.666740740737</v>
      </c>
      <c r="S4155">
        <f>M4155-Key!$B$5</f>
        <v>14.92</v>
      </c>
      <c r="T4155" s="2">
        <f t="shared" si="320"/>
        <v>44129.680555555555</v>
      </c>
      <c r="U4155" t="str">
        <f t="shared" si="321"/>
        <v>10-25-2020 16:20</v>
      </c>
      <c r="V4155">
        <f>IFERROR(IF(W4155=Z4155,VLOOKUP($U4155,[1]C8842!$G$2:$M$145,3,FALSE),0),0)</f>
        <v>0</v>
      </c>
      <c r="W4155">
        <f>VLOOKUP(RIGHT($V$1,5),Key!$A$9:$B$14,2,FALSE)</f>
        <v>10.199999999999999</v>
      </c>
      <c r="X4155">
        <f t="shared" si="324"/>
        <v>0</v>
      </c>
      <c r="Y4155">
        <f>VLOOKUP(RIGHT($X$1,5),Key!$A$9:$B$14,2,FALSE)</f>
        <v>3.7</v>
      </c>
      <c r="Z4155">
        <f t="shared" si="322"/>
        <v>10.199999999999999</v>
      </c>
      <c r="AA4155">
        <f t="shared" si="323"/>
        <v>0</v>
      </c>
    </row>
    <row r="4156" spans="1:27" x14ac:dyDescent="0.3">
      <c r="A4156">
        <v>100067</v>
      </c>
      <c r="B4156">
        <v>230922</v>
      </c>
      <c r="C4156" s="3">
        <v>44130.680555555555</v>
      </c>
      <c r="D4156">
        <v>3</v>
      </c>
      <c r="E4156">
        <v>2</v>
      </c>
      <c r="F4156" t="s">
        <v>26</v>
      </c>
      <c r="G4156">
        <v>1</v>
      </c>
      <c r="H4156">
        <v>64.175780000000003</v>
      </c>
      <c r="I4156">
        <v>18.51953</v>
      </c>
      <c r="J4156">
        <v>1.015625</v>
      </c>
      <c r="K4156">
        <v>94.039060000000006</v>
      </c>
      <c r="L4156" s="3">
        <v>44130.43472222222</v>
      </c>
      <c r="M4156">
        <v>17.18</v>
      </c>
      <c r="N4156" t="s">
        <v>28</v>
      </c>
      <c r="P4156">
        <f>(C4156-Key!$B$1)*24</f>
        <v>1.2833333333255723</v>
      </c>
      <c r="Q4156">
        <f>(Key!$B$2-'17.1'!C4156)*24</f>
        <v>1.6666666666860692</v>
      </c>
      <c r="R4156" s="3">
        <f>C4156-(M4156-Key!$B$5)/(24*Key!$B$6)</f>
        <v>44130.666740740737</v>
      </c>
      <c r="S4156">
        <f>M4156-Key!$B$5</f>
        <v>14.92</v>
      </c>
      <c r="T4156" s="2">
        <f t="shared" si="320"/>
        <v>44129.680555555555</v>
      </c>
      <c r="U4156" t="str">
        <f t="shared" si="321"/>
        <v>10-25-2020 16:20</v>
      </c>
      <c r="V4156">
        <f>IFERROR(IF(W4156=Z4156,VLOOKUP($U4156,[1]C8842!$G$2:$M$145,3,FALSE),0),0)</f>
        <v>0</v>
      </c>
      <c r="W4156">
        <f>VLOOKUP(RIGHT($V$1,5),Key!$A$9:$B$14,2,FALSE)</f>
        <v>10.199999999999999</v>
      </c>
      <c r="X4156">
        <f t="shared" si="324"/>
        <v>0</v>
      </c>
      <c r="Y4156">
        <f>VLOOKUP(RIGHT($X$1,5),Key!$A$9:$B$14,2,FALSE)</f>
        <v>3.7</v>
      </c>
      <c r="Z4156">
        <f t="shared" si="322"/>
        <v>10.199999999999999</v>
      </c>
      <c r="AA4156">
        <f t="shared" si="323"/>
        <v>0</v>
      </c>
    </row>
    <row r="4157" spans="1:27" x14ac:dyDescent="0.3">
      <c r="A4157">
        <v>100067</v>
      </c>
      <c r="B4157">
        <v>230922</v>
      </c>
      <c r="C4157" s="3">
        <v>44130.680555555555</v>
      </c>
      <c r="D4157">
        <v>3</v>
      </c>
      <c r="E4157">
        <v>2</v>
      </c>
      <c r="F4157" t="s">
        <v>26</v>
      </c>
      <c r="G4157">
        <v>2</v>
      </c>
      <c r="H4157">
        <v>69.335939999999994</v>
      </c>
      <c r="I4157">
        <v>21.101559999999999</v>
      </c>
      <c r="J4157">
        <v>1.0390630000000001</v>
      </c>
      <c r="K4157">
        <v>94.039060000000006</v>
      </c>
      <c r="L4157" s="3">
        <v>44130.43472222222</v>
      </c>
      <c r="M4157">
        <v>17.18</v>
      </c>
      <c r="N4157" t="s">
        <v>28</v>
      </c>
      <c r="P4157">
        <f>(C4157-Key!$B$1)*24</f>
        <v>1.2833333333255723</v>
      </c>
      <c r="Q4157">
        <f>(Key!$B$2-'17.1'!C4157)*24</f>
        <v>1.6666666666860692</v>
      </c>
      <c r="R4157" s="3">
        <f>C4157-(M4157-Key!$B$5)/(24*Key!$B$6)</f>
        <v>44130.666740740737</v>
      </c>
      <c r="S4157">
        <f>M4157-Key!$B$5</f>
        <v>14.92</v>
      </c>
      <c r="T4157" s="2">
        <f t="shared" si="320"/>
        <v>44129.680555555555</v>
      </c>
      <c r="U4157" t="str">
        <f t="shared" si="321"/>
        <v>10-25-2020 16:20</v>
      </c>
      <c r="V4157">
        <f>IFERROR(IF(W4157=Z4157,VLOOKUP($U4157,[1]C8842!$G$2:$M$145,3,FALSE),0),0)</f>
        <v>0</v>
      </c>
      <c r="W4157">
        <f>VLOOKUP(RIGHT($V$1,5),Key!$A$9:$B$14,2,FALSE)</f>
        <v>10.199999999999999</v>
      </c>
      <c r="X4157">
        <f t="shared" si="324"/>
        <v>0</v>
      </c>
      <c r="Y4157">
        <f>VLOOKUP(RIGHT($X$1,5),Key!$A$9:$B$14,2,FALSE)</f>
        <v>3.7</v>
      </c>
      <c r="Z4157">
        <f t="shared" si="322"/>
        <v>10.199999999999999</v>
      </c>
      <c r="AA4157">
        <f t="shared" si="323"/>
        <v>0</v>
      </c>
    </row>
    <row r="4158" spans="1:27" x14ac:dyDescent="0.3">
      <c r="A4158">
        <v>100067</v>
      </c>
      <c r="B4158">
        <v>230922</v>
      </c>
      <c r="C4158" s="3">
        <v>44130.680555555555</v>
      </c>
      <c r="D4158">
        <v>2</v>
      </c>
      <c r="E4158">
        <v>1</v>
      </c>
      <c r="F4158" t="s">
        <v>26</v>
      </c>
      <c r="G4158">
        <v>1</v>
      </c>
      <c r="H4158">
        <v>71.433589999999995</v>
      </c>
      <c r="I4158">
        <v>16.910160000000001</v>
      </c>
      <c r="J4158">
        <v>0.8515625</v>
      </c>
      <c r="K4158">
        <v>80.03125</v>
      </c>
      <c r="L4158" s="3">
        <v>44130.43472222222</v>
      </c>
      <c r="M4158">
        <v>17.18</v>
      </c>
      <c r="N4158" t="s">
        <v>28</v>
      </c>
      <c r="P4158">
        <f>(C4158-Key!$B$1)*24</f>
        <v>1.2833333333255723</v>
      </c>
      <c r="Q4158">
        <f>(Key!$B$2-'17.1'!C4158)*24</f>
        <v>1.6666666666860692</v>
      </c>
      <c r="R4158" s="3">
        <f>C4158-(M4158-Key!$B$5)/(24*Key!$B$6)</f>
        <v>44130.666740740737</v>
      </c>
      <c r="S4158">
        <f>M4158-Key!$B$5</f>
        <v>14.92</v>
      </c>
      <c r="T4158" s="2">
        <f t="shared" si="320"/>
        <v>44129.680555555555</v>
      </c>
      <c r="U4158" t="str">
        <f t="shared" si="321"/>
        <v>10-25-2020 16:20</v>
      </c>
      <c r="V4158">
        <f>IFERROR(IF(W4158=Z4158,VLOOKUP($U4158,[1]C8842!$G$2:$M$145,3,FALSE),0),0)</f>
        <v>0</v>
      </c>
      <c r="W4158">
        <f>VLOOKUP(RIGHT($V$1,5),Key!$A$9:$B$14,2,FALSE)</f>
        <v>10.199999999999999</v>
      </c>
      <c r="X4158">
        <f t="shared" si="324"/>
        <v>0</v>
      </c>
      <c r="Y4158">
        <f>VLOOKUP(RIGHT($X$1,5),Key!$A$9:$B$14,2,FALSE)</f>
        <v>3.7</v>
      </c>
      <c r="Z4158">
        <f t="shared" si="322"/>
        <v>10.199999999999999</v>
      </c>
      <c r="AA4158">
        <f t="shared" si="323"/>
        <v>0</v>
      </c>
    </row>
    <row r="4159" spans="1:27" x14ac:dyDescent="0.3">
      <c r="A4159">
        <v>100067</v>
      </c>
      <c r="B4159">
        <v>230922</v>
      </c>
      <c r="C4159" s="3">
        <v>44130.680555555555</v>
      </c>
      <c r="D4159">
        <v>0</v>
      </c>
      <c r="E4159">
        <v>2</v>
      </c>
      <c r="F4159" t="s">
        <v>25</v>
      </c>
      <c r="G4159">
        <v>1</v>
      </c>
      <c r="H4159">
        <v>60.355469999999997</v>
      </c>
      <c r="I4159">
        <v>19.101559999999999</v>
      </c>
      <c r="J4159">
        <v>1.105469</v>
      </c>
      <c r="K4159">
        <v>46.019530000000003</v>
      </c>
      <c r="L4159" s="3">
        <v>44130.43472222222</v>
      </c>
      <c r="M4159">
        <v>17.18</v>
      </c>
      <c r="N4159" t="s">
        <v>28</v>
      </c>
      <c r="P4159">
        <f>(C4159-Key!$B$1)*24</f>
        <v>1.2833333333255723</v>
      </c>
      <c r="Q4159">
        <f>(Key!$B$2-'17.1'!C4159)*24</f>
        <v>1.6666666666860692</v>
      </c>
      <c r="R4159" s="3">
        <f>C4159-(M4159-Key!$B$5)/(24*Key!$B$6)</f>
        <v>44130.666740740737</v>
      </c>
      <c r="S4159">
        <f>M4159-Key!$B$5</f>
        <v>14.92</v>
      </c>
      <c r="T4159" s="2">
        <f t="shared" si="320"/>
        <v>44129.680555555555</v>
      </c>
      <c r="U4159" t="str">
        <f t="shared" si="321"/>
        <v>10-25-2020 16:20</v>
      </c>
      <c r="V4159">
        <f>IFERROR(IF(W4159=Z4159,VLOOKUP($U4159,[1]C8842!$G$2:$M$145,3,FALSE),0),0)</f>
        <v>0</v>
      </c>
      <c r="W4159">
        <f>VLOOKUP(RIGHT($V$1,5),Key!$A$9:$B$14,2,FALSE)</f>
        <v>10.199999999999999</v>
      </c>
      <c r="X4159">
        <f t="shared" si="324"/>
        <v>0</v>
      </c>
      <c r="Y4159">
        <f>VLOOKUP(RIGHT($X$1,5),Key!$A$9:$B$14,2,FALSE)</f>
        <v>3.7</v>
      </c>
      <c r="Z4159">
        <f t="shared" si="322"/>
        <v>10.199999999999999</v>
      </c>
      <c r="AA4159">
        <f t="shared" si="323"/>
        <v>0</v>
      </c>
    </row>
    <row r="4160" spans="1:27" x14ac:dyDescent="0.3">
      <c r="A4160">
        <v>100067</v>
      </c>
      <c r="B4160">
        <v>230922</v>
      </c>
      <c r="C4160" s="3">
        <v>44130.680555555555</v>
      </c>
      <c r="D4160">
        <v>3</v>
      </c>
      <c r="E4160">
        <v>2</v>
      </c>
      <c r="F4160" t="s">
        <v>26</v>
      </c>
      <c r="G4160">
        <v>4</v>
      </c>
      <c r="H4160">
        <v>74.433589999999995</v>
      </c>
      <c r="I4160">
        <v>78.171880000000002</v>
      </c>
      <c r="J4160">
        <v>3.0078130000000001</v>
      </c>
      <c r="K4160">
        <v>92.039060000000006</v>
      </c>
      <c r="L4160" s="3">
        <v>44130.43472222222</v>
      </c>
      <c r="M4160">
        <v>17.18</v>
      </c>
      <c r="N4160" t="s">
        <v>28</v>
      </c>
      <c r="P4160">
        <f>(C4160-Key!$B$1)*24</f>
        <v>1.2833333333255723</v>
      </c>
      <c r="Q4160">
        <f>(Key!$B$2-'17.1'!C4160)*24</f>
        <v>1.6666666666860692</v>
      </c>
      <c r="R4160" s="3">
        <f>C4160-(M4160-Key!$B$5)/(24*Key!$B$6)</f>
        <v>44130.666740740737</v>
      </c>
      <c r="S4160">
        <f>M4160-Key!$B$5</f>
        <v>14.92</v>
      </c>
      <c r="T4160" s="2">
        <f t="shared" si="320"/>
        <v>44129.680555555555</v>
      </c>
      <c r="U4160" t="str">
        <f t="shared" si="321"/>
        <v>10-25-2020 16:20</v>
      </c>
      <c r="V4160">
        <f>IFERROR(IF(W4160=Z4160,VLOOKUP($U4160,[1]C8842!$G$2:$M$145,3,FALSE),0),0)</f>
        <v>0</v>
      </c>
      <c r="W4160">
        <f>VLOOKUP(RIGHT($V$1,5),Key!$A$9:$B$14,2,FALSE)</f>
        <v>10.199999999999999</v>
      </c>
      <c r="X4160">
        <f t="shared" si="324"/>
        <v>0</v>
      </c>
      <c r="Y4160">
        <f>VLOOKUP(RIGHT($X$1,5),Key!$A$9:$B$14,2,FALSE)</f>
        <v>3.7</v>
      </c>
      <c r="Z4160">
        <f t="shared" si="322"/>
        <v>10.199999999999999</v>
      </c>
      <c r="AA4160">
        <f t="shared" si="323"/>
        <v>0</v>
      </c>
    </row>
    <row r="4161" spans="1:27" x14ac:dyDescent="0.3">
      <c r="A4161">
        <v>100067</v>
      </c>
      <c r="B4161">
        <v>230922</v>
      </c>
      <c r="C4161" s="3">
        <v>44130.680555555555</v>
      </c>
      <c r="D4161">
        <v>3</v>
      </c>
      <c r="E4161">
        <v>2</v>
      </c>
      <c r="F4161" t="s">
        <v>26</v>
      </c>
      <c r="G4161">
        <v>1</v>
      </c>
      <c r="H4161">
        <v>61.253909999999998</v>
      </c>
      <c r="I4161">
        <v>17.88672</v>
      </c>
      <c r="J4161">
        <v>1.035156</v>
      </c>
      <c r="K4161">
        <v>94.039060000000006</v>
      </c>
      <c r="L4161" s="3">
        <v>44130.43472222222</v>
      </c>
      <c r="M4161">
        <v>17.18</v>
      </c>
      <c r="N4161" t="s">
        <v>28</v>
      </c>
      <c r="P4161">
        <f>(C4161-Key!$B$1)*24</f>
        <v>1.2833333333255723</v>
      </c>
      <c r="Q4161">
        <f>(Key!$B$2-'17.1'!C4161)*24</f>
        <v>1.6666666666860692</v>
      </c>
      <c r="R4161" s="3">
        <f>C4161-(M4161-Key!$B$5)/(24*Key!$B$6)</f>
        <v>44130.666740740737</v>
      </c>
      <c r="S4161">
        <f>M4161-Key!$B$5</f>
        <v>14.92</v>
      </c>
      <c r="T4161" s="2">
        <f t="shared" si="320"/>
        <v>44129.680555555555</v>
      </c>
      <c r="U4161" t="str">
        <f t="shared" si="321"/>
        <v>10-25-2020 16:20</v>
      </c>
      <c r="V4161">
        <f>IFERROR(IF(W4161=Z4161,VLOOKUP($U4161,[1]C8842!$G$2:$M$145,3,FALSE),0),0)</f>
        <v>0</v>
      </c>
      <c r="W4161">
        <f>VLOOKUP(RIGHT($V$1,5),Key!$A$9:$B$14,2,FALSE)</f>
        <v>10.199999999999999</v>
      </c>
      <c r="X4161">
        <f t="shared" si="324"/>
        <v>0</v>
      </c>
      <c r="Y4161">
        <f>VLOOKUP(RIGHT($X$1,5),Key!$A$9:$B$14,2,FALSE)</f>
        <v>3.7</v>
      </c>
      <c r="Z4161">
        <f t="shared" si="322"/>
        <v>10.199999999999999</v>
      </c>
      <c r="AA4161">
        <f t="shared" si="323"/>
        <v>0</v>
      </c>
    </row>
    <row r="4162" spans="1:27" x14ac:dyDescent="0.3">
      <c r="A4162">
        <v>100067</v>
      </c>
      <c r="B4162">
        <v>230922</v>
      </c>
      <c r="C4162" s="3">
        <v>44130.680555555555</v>
      </c>
      <c r="D4162">
        <v>0</v>
      </c>
      <c r="E4162">
        <v>2</v>
      </c>
      <c r="F4162" t="s">
        <v>25</v>
      </c>
      <c r="G4162">
        <v>1</v>
      </c>
      <c r="H4162">
        <v>63.050780000000003</v>
      </c>
      <c r="I4162">
        <v>16.60547</v>
      </c>
      <c r="J4162">
        <v>0.953125</v>
      </c>
      <c r="K4162">
        <v>46.019530000000003</v>
      </c>
      <c r="L4162" s="3">
        <v>44130.43472222222</v>
      </c>
      <c r="M4162">
        <v>17.18</v>
      </c>
      <c r="N4162" t="s">
        <v>28</v>
      </c>
      <c r="P4162">
        <f>(C4162-Key!$B$1)*24</f>
        <v>1.2833333333255723</v>
      </c>
      <c r="Q4162">
        <f>(Key!$B$2-'17.1'!C4162)*24</f>
        <v>1.6666666666860692</v>
      </c>
      <c r="R4162" s="3">
        <f>C4162-(M4162-Key!$B$5)/(24*Key!$B$6)</f>
        <v>44130.666740740737</v>
      </c>
      <c r="S4162">
        <f>M4162-Key!$B$5</f>
        <v>14.92</v>
      </c>
      <c r="T4162" s="2">
        <f t="shared" si="320"/>
        <v>44129.680555555555</v>
      </c>
      <c r="U4162" t="str">
        <f t="shared" si="321"/>
        <v>10-25-2020 16:20</v>
      </c>
      <c r="V4162">
        <f>IFERROR(IF(W4162=Z4162,VLOOKUP($U4162,[1]C8842!$G$2:$M$145,3,FALSE),0),0)</f>
        <v>0</v>
      </c>
      <c r="W4162">
        <f>VLOOKUP(RIGHT($V$1,5),Key!$A$9:$B$14,2,FALSE)</f>
        <v>10.199999999999999</v>
      </c>
      <c r="X4162">
        <f t="shared" si="324"/>
        <v>0</v>
      </c>
      <c r="Y4162">
        <f>VLOOKUP(RIGHT($X$1,5),Key!$A$9:$B$14,2,FALSE)</f>
        <v>3.7</v>
      </c>
      <c r="Z4162">
        <f t="shared" si="322"/>
        <v>10.199999999999999</v>
      </c>
      <c r="AA4162">
        <f t="shared" si="323"/>
        <v>0</v>
      </c>
    </row>
    <row r="4163" spans="1:27" x14ac:dyDescent="0.3">
      <c r="A4163">
        <v>100067</v>
      </c>
      <c r="B4163">
        <v>230922</v>
      </c>
      <c r="C4163" s="3">
        <v>44130.680555555555</v>
      </c>
      <c r="D4163">
        <v>0</v>
      </c>
      <c r="E4163">
        <v>2</v>
      </c>
      <c r="F4163" t="s">
        <v>25</v>
      </c>
      <c r="G4163">
        <v>2</v>
      </c>
      <c r="H4163">
        <v>62.183590000000002</v>
      </c>
      <c r="I4163">
        <v>21.273440000000001</v>
      </c>
      <c r="J4163">
        <v>1.1640630000000001</v>
      </c>
      <c r="K4163">
        <v>46.019530000000003</v>
      </c>
      <c r="L4163" s="3">
        <v>44130.43472222222</v>
      </c>
      <c r="M4163">
        <v>17.18</v>
      </c>
      <c r="N4163" t="s">
        <v>28</v>
      </c>
      <c r="P4163">
        <f>(C4163-Key!$B$1)*24</f>
        <v>1.2833333333255723</v>
      </c>
      <c r="Q4163">
        <f>(Key!$B$2-'17.1'!C4163)*24</f>
        <v>1.6666666666860692</v>
      </c>
      <c r="R4163" s="3">
        <f>C4163-(M4163-Key!$B$5)/(24*Key!$B$6)</f>
        <v>44130.666740740737</v>
      </c>
      <c r="S4163">
        <f>M4163-Key!$B$5</f>
        <v>14.92</v>
      </c>
      <c r="T4163" s="2">
        <f t="shared" ref="T4163:T4226" si="325">ROUND(C4163*24*60/10,0)/(24*6)-1</f>
        <v>44129.680555555555</v>
      </c>
      <c r="U4163" t="str">
        <f t="shared" ref="U4163:U4226" si="326">TEXT(T4163,"mm-dd-yyyy hh:mm")</f>
        <v>10-25-2020 16:20</v>
      </c>
      <c r="V4163">
        <f>IFERROR(IF(W4163=Z4163,VLOOKUP($U4163,[1]C8842!$G$2:$M$145,3,FALSE),0),0)</f>
        <v>0</v>
      </c>
      <c r="W4163">
        <f>VLOOKUP(RIGHT($V$1,5),Key!$A$9:$B$14,2,FALSE)</f>
        <v>10.199999999999999</v>
      </c>
      <c r="X4163">
        <f t="shared" si="324"/>
        <v>0</v>
      </c>
      <c r="Y4163">
        <f>VLOOKUP(RIGHT($X$1,5),Key!$A$9:$B$14,2,FALSE)</f>
        <v>3.7</v>
      </c>
      <c r="Z4163">
        <f t="shared" ref="Z4163:Z4226" si="327">M4163-MIN(ABS(Y4163-M4163),ABS(W4163-M4163))</f>
        <v>10.199999999999999</v>
      </c>
      <c r="AA4163">
        <f t="shared" ref="AA4163:AA4226" si="328">SUM(V4163,X4163)</f>
        <v>0</v>
      </c>
    </row>
    <row r="4164" spans="1:27" x14ac:dyDescent="0.3">
      <c r="A4164">
        <v>100067</v>
      </c>
      <c r="B4164">
        <v>230922</v>
      </c>
      <c r="C4164" s="3">
        <v>44130.680555555555</v>
      </c>
      <c r="D4164">
        <v>3</v>
      </c>
      <c r="E4164">
        <v>2</v>
      </c>
      <c r="F4164" t="s">
        <v>26</v>
      </c>
      <c r="G4164">
        <v>1</v>
      </c>
      <c r="H4164">
        <v>79.34375</v>
      </c>
      <c r="I4164">
        <v>16.101559999999999</v>
      </c>
      <c r="J4164">
        <v>0.73828130000000003</v>
      </c>
      <c r="K4164">
        <v>95.039060000000006</v>
      </c>
      <c r="L4164" s="3">
        <v>44130.43472222222</v>
      </c>
      <c r="M4164">
        <v>17.18</v>
      </c>
      <c r="N4164" t="s">
        <v>28</v>
      </c>
      <c r="P4164">
        <f>(C4164-Key!$B$1)*24</f>
        <v>1.2833333333255723</v>
      </c>
      <c r="Q4164">
        <f>(Key!$B$2-'17.1'!C4164)*24</f>
        <v>1.6666666666860692</v>
      </c>
      <c r="R4164" s="3">
        <f>C4164-(M4164-Key!$B$5)/(24*Key!$B$6)</f>
        <v>44130.666740740737</v>
      </c>
      <c r="S4164">
        <f>M4164-Key!$B$5</f>
        <v>14.92</v>
      </c>
      <c r="T4164" s="2">
        <f t="shared" si="325"/>
        <v>44129.680555555555</v>
      </c>
      <c r="U4164" t="str">
        <f t="shared" si="326"/>
        <v>10-25-2020 16:20</v>
      </c>
      <c r="V4164">
        <f>IFERROR(IF(W4164=Z4164,VLOOKUP($U4164,[1]C8842!$G$2:$M$145,3,FALSE),0),0)</f>
        <v>0</v>
      </c>
      <c r="W4164">
        <f>VLOOKUP(RIGHT($V$1,5),Key!$A$9:$B$14,2,FALSE)</f>
        <v>10.199999999999999</v>
      </c>
      <c r="X4164">
        <f t="shared" ref="X4164:X4227" si="329">$X$2</f>
        <v>0</v>
      </c>
      <c r="Y4164">
        <f>VLOOKUP(RIGHT($X$1,5),Key!$A$9:$B$14,2,FALSE)</f>
        <v>3.7</v>
      </c>
      <c r="Z4164">
        <f t="shared" si="327"/>
        <v>10.199999999999999</v>
      </c>
      <c r="AA4164">
        <f t="shared" si="328"/>
        <v>0</v>
      </c>
    </row>
    <row r="4165" spans="1:27" x14ac:dyDescent="0.3">
      <c r="A4165">
        <v>100067</v>
      </c>
      <c r="B4165">
        <v>230922</v>
      </c>
      <c r="C4165" s="3">
        <v>44130.681250000001</v>
      </c>
      <c r="D4165">
        <v>0</v>
      </c>
      <c r="E4165">
        <v>2</v>
      </c>
      <c r="F4165" t="s">
        <v>25</v>
      </c>
      <c r="G4165">
        <v>1</v>
      </c>
      <c r="H4165">
        <v>67.996089999999995</v>
      </c>
      <c r="I4165">
        <v>17.320309999999999</v>
      </c>
      <c r="J4165">
        <v>0.91015630000000003</v>
      </c>
      <c r="K4165">
        <v>46.019530000000003</v>
      </c>
      <c r="L4165" s="3">
        <v>44130.43472222222</v>
      </c>
      <c r="M4165">
        <v>17.18</v>
      </c>
      <c r="N4165" t="s">
        <v>28</v>
      </c>
      <c r="P4165">
        <f>(C4165-Key!$B$1)*24</f>
        <v>1.3000000000465661</v>
      </c>
      <c r="Q4165">
        <f>(Key!$B$2-'17.1'!C4165)*24</f>
        <v>1.6499999999650754</v>
      </c>
      <c r="R4165" s="3">
        <f>C4165-(M4165-Key!$B$5)/(24*Key!$B$6)</f>
        <v>44130.667435185183</v>
      </c>
      <c r="S4165">
        <f>M4165-Key!$B$5</f>
        <v>14.92</v>
      </c>
      <c r="T4165" s="2">
        <f t="shared" si="325"/>
        <v>44129.680555555555</v>
      </c>
      <c r="U4165" t="str">
        <f t="shared" si="326"/>
        <v>10-25-2020 16:20</v>
      </c>
      <c r="V4165">
        <f>IFERROR(IF(W4165=Z4165,VLOOKUP($U4165,[1]C8842!$G$2:$M$145,3,FALSE),0),0)</f>
        <v>0</v>
      </c>
      <c r="W4165">
        <f>VLOOKUP(RIGHT($V$1,5),Key!$A$9:$B$14,2,FALSE)</f>
        <v>10.199999999999999</v>
      </c>
      <c r="X4165">
        <f t="shared" si="329"/>
        <v>0</v>
      </c>
      <c r="Y4165">
        <f>VLOOKUP(RIGHT($X$1,5),Key!$A$9:$B$14,2,FALSE)</f>
        <v>3.7</v>
      </c>
      <c r="Z4165">
        <f t="shared" si="327"/>
        <v>10.199999999999999</v>
      </c>
      <c r="AA4165">
        <f t="shared" si="328"/>
        <v>0</v>
      </c>
    </row>
    <row r="4166" spans="1:27" x14ac:dyDescent="0.3">
      <c r="A4166">
        <v>100067</v>
      </c>
      <c r="B4166">
        <v>230922</v>
      </c>
      <c r="C4166" s="3">
        <v>44130.681250000001</v>
      </c>
      <c r="D4166">
        <v>2</v>
      </c>
      <c r="E4166">
        <v>1</v>
      </c>
      <c r="F4166" t="s">
        <v>26</v>
      </c>
      <c r="G4166">
        <v>1</v>
      </c>
      <c r="H4166">
        <v>67.003910000000005</v>
      </c>
      <c r="I4166">
        <v>13.195309999999999</v>
      </c>
      <c r="J4166">
        <v>0.76171880000000003</v>
      </c>
      <c r="K4166">
        <v>82.035160000000005</v>
      </c>
      <c r="L4166" s="3">
        <v>44130.43472222222</v>
      </c>
      <c r="M4166">
        <v>17.18</v>
      </c>
      <c r="N4166" t="s">
        <v>28</v>
      </c>
      <c r="P4166">
        <f>(C4166-Key!$B$1)*24</f>
        <v>1.3000000000465661</v>
      </c>
      <c r="Q4166">
        <f>(Key!$B$2-'17.1'!C4166)*24</f>
        <v>1.6499999999650754</v>
      </c>
      <c r="R4166" s="3">
        <f>C4166-(M4166-Key!$B$5)/(24*Key!$B$6)</f>
        <v>44130.667435185183</v>
      </c>
      <c r="S4166">
        <f>M4166-Key!$B$5</f>
        <v>14.92</v>
      </c>
      <c r="T4166" s="2">
        <f t="shared" si="325"/>
        <v>44129.680555555555</v>
      </c>
      <c r="U4166" t="str">
        <f t="shared" si="326"/>
        <v>10-25-2020 16:20</v>
      </c>
      <c r="V4166">
        <f>IFERROR(IF(W4166=Z4166,VLOOKUP($U4166,[1]C8842!$G$2:$M$145,3,FALSE),0),0)</f>
        <v>0</v>
      </c>
      <c r="W4166">
        <f>VLOOKUP(RIGHT($V$1,5),Key!$A$9:$B$14,2,FALSE)</f>
        <v>10.199999999999999</v>
      </c>
      <c r="X4166">
        <f t="shared" si="329"/>
        <v>0</v>
      </c>
      <c r="Y4166">
        <f>VLOOKUP(RIGHT($X$1,5),Key!$A$9:$B$14,2,FALSE)</f>
        <v>3.7</v>
      </c>
      <c r="Z4166">
        <f t="shared" si="327"/>
        <v>10.199999999999999</v>
      </c>
      <c r="AA4166">
        <f t="shared" si="328"/>
        <v>0</v>
      </c>
    </row>
    <row r="4167" spans="1:27" x14ac:dyDescent="0.3">
      <c r="A4167">
        <v>100067</v>
      </c>
      <c r="B4167">
        <v>230922</v>
      </c>
      <c r="C4167" s="3">
        <v>44130.681250000001</v>
      </c>
      <c r="D4167">
        <v>3</v>
      </c>
      <c r="E4167">
        <v>2</v>
      </c>
      <c r="F4167" t="s">
        <v>26</v>
      </c>
      <c r="G4167">
        <v>1</v>
      </c>
      <c r="H4167">
        <v>65.714839999999995</v>
      </c>
      <c r="I4167">
        <v>17.671880000000002</v>
      </c>
      <c r="J4167">
        <v>0.95703130000000003</v>
      </c>
      <c r="K4167">
        <v>94.039060000000006</v>
      </c>
      <c r="L4167" s="3">
        <v>44130.43472222222</v>
      </c>
      <c r="M4167">
        <v>17.18</v>
      </c>
      <c r="N4167" t="s">
        <v>28</v>
      </c>
      <c r="P4167">
        <f>(C4167-Key!$B$1)*24</f>
        <v>1.3000000000465661</v>
      </c>
      <c r="Q4167">
        <f>(Key!$B$2-'17.1'!C4167)*24</f>
        <v>1.6499999999650754</v>
      </c>
      <c r="R4167" s="3">
        <f>C4167-(M4167-Key!$B$5)/(24*Key!$B$6)</f>
        <v>44130.667435185183</v>
      </c>
      <c r="S4167">
        <f>M4167-Key!$B$5</f>
        <v>14.92</v>
      </c>
      <c r="T4167" s="2">
        <f t="shared" si="325"/>
        <v>44129.680555555555</v>
      </c>
      <c r="U4167" t="str">
        <f t="shared" si="326"/>
        <v>10-25-2020 16:20</v>
      </c>
      <c r="V4167">
        <f>IFERROR(IF(W4167=Z4167,VLOOKUP($U4167,[1]C8842!$G$2:$M$145,3,FALSE),0),0)</f>
        <v>0</v>
      </c>
      <c r="W4167">
        <f>VLOOKUP(RIGHT($V$1,5),Key!$A$9:$B$14,2,FALSE)</f>
        <v>10.199999999999999</v>
      </c>
      <c r="X4167">
        <f t="shared" si="329"/>
        <v>0</v>
      </c>
      <c r="Y4167">
        <f>VLOOKUP(RIGHT($X$1,5),Key!$A$9:$B$14,2,FALSE)</f>
        <v>3.7</v>
      </c>
      <c r="Z4167">
        <f t="shared" si="327"/>
        <v>10.199999999999999</v>
      </c>
      <c r="AA4167">
        <f t="shared" si="328"/>
        <v>0</v>
      </c>
    </row>
    <row r="4168" spans="1:27" x14ac:dyDescent="0.3">
      <c r="A4168">
        <v>100067</v>
      </c>
      <c r="B4168">
        <v>230922</v>
      </c>
      <c r="C4168" s="3">
        <v>44130.681250000001</v>
      </c>
      <c r="D4168">
        <v>3</v>
      </c>
      <c r="E4168">
        <v>2</v>
      </c>
      <c r="F4168" t="s">
        <v>26</v>
      </c>
      <c r="G4168">
        <v>1</v>
      </c>
      <c r="H4168">
        <v>63.421880000000002</v>
      </c>
      <c r="I4168">
        <v>16.51953</v>
      </c>
      <c r="J4168">
        <v>0.94140630000000003</v>
      </c>
      <c r="K4168">
        <v>92.039060000000006</v>
      </c>
      <c r="L4168" s="3">
        <v>44130.43472222222</v>
      </c>
      <c r="M4168">
        <v>17.18</v>
      </c>
      <c r="N4168" t="s">
        <v>28</v>
      </c>
      <c r="P4168">
        <f>(C4168-Key!$B$1)*24</f>
        <v>1.3000000000465661</v>
      </c>
      <c r="Q4168">
        <f>(Key!$B$2-'17.1'!C4168)*24</f>
        <v>1.6499999999650754</v>
      </c>
      <c r="R4168" s="3">
        <f>C4168-(M4168-Key!$B$5)/(24*Key!$B$6)</f>
        <v>44130.667435185183</v>
      </c>
      <c r="S4168">
        <f>M4168-Key!$B$5</f>
        <v>14.92</v>
      </c>
      <c r="T4168" s="2">
        <f t="shared" si="325"/>
        <v>44129.680555555555</v>
      </c>
      <c r="U4168" t="str">
        <f t="shared" si="326"/>
        <v>10-25-2020 16:20</v>
      </c>
      <c r="V4168">
        <f>IFERROR(IF(W4168=Z4168,VLOOKUP($U4168,[1]C8842!$G$2:$M$145,3,FALSE),0),0)</f>
        <v>0</v>
      </c>
      <c r="W4168">
        <f>VLOOKUP(RIGHT($V$1,5),Key!$A$9:$B$14,2,FALSE)</f>
        <v>10.199999999999999</v>
      </c>
      <c r="X4168">
        <f t="shared" si="329"/>
        <v>0</v>
      </c>
      <c r="Y4168">
        <f>VLOOKUP(RIGHT($X$1,5),Key!$A$9:$B$14,2,FALSE)</f>
        <v>3.7</v>
      </c>
      <c r="Z4168">
        <f t="shared" si="327"/>
        <v>10.199999999999999</v>
      </c>
      <c r="AA4168">
        <f t="shared" si="328"/>
        <v>0</v>
      </c>
    </row>
    <row r="4169" spans="1:27" x14ac:dyDescent="0.3">
      <c r="A4169">
        <v>100067</v>
      </c>
      <c r="B4169">
        <v>230922</v>
      </c>
      <c r="C4169" s="3">
        <v>44130.681250000001</v>
      </c>
      <c r="D4169">
        <v>3</v>
      </c>
      <c r="E4169">
        <v>2</v>
      </c>
      <c r="F4169" t="s">
        <v>26</v>
      </c>
      <c r="G4169">
        <v>2</v>
      </c>
      <c r="H4169">
        <v>68.554689999999994</v>
      </c>
      <c r="I4169">
        <v>21.007809999999999</v>
      </c>
      <c r="J4169">
        <v>1.046875</v>
      </c>
      <c r="K4169">
        <v>95.039060000000006</v>
      </c>
      <c r="L4169" s="3">
        <v>44130.43472222222</v>
      </c>
      <c r="M4169">
        <v>17.18</v>
      </c>
      <c r="N4169" t="s">
        <v>28</v>
      </c>
      <c r="P4169">
        <f>(C4169-Key!$B$1)*24</f>
        <v>1.3000000000465661</v>
      </c>
      <c r="Q4169">
        <f>(Key!$B$2-'17.1'!C4169)*24</f>
        <v>1.6499999999650754</v>
      </c>
      <c r="R4169" s="3">
        <f>C4169-(M4169-Key!$B$5)/(24*Key!$B$6)</f>
        <v>44130.667435185183</v>
      </c>
      <c r="S4169">
        <f>M4169-Key!$B$5</f>
        <v>14.92</v>
      </c>
      <c r="T4169" s="2">
        <f t="shared" si="325"/>
        <v>44129.680555555555</v>
      </c>
      <c r="U4169" t="str">
        <f t="shared" si="326"/>
        <v>10-25-2020 16:20</v>
      </c>
      <c r="V4169">
        <f>IFERROR(IF(W4169=Z4169,VLOOKUP($U4169,[1]C8842!$G$2:$M$145,3,FALSE),0),0)</f>
        <v>0</v>
      </c>
      <c r="W4169">
        <f>VLOOKUP(RIGHT($V$1,5),Key!$A$9:$B$14,2,FALSE)</f>
        <v>10.199999999999999</v>
      </c>
      <c r="X4169">
        <f t="shared" si="329"/>
        <v>0</v>
      </c>
      <c r="Y4169">
        <f>VLOOKUP(RIGHT($X$1,5),Key!$A$9:$B$14,2,FALSE)</f>
        <v>3.7</v>
      </c>
      <c r="Z4169">
        <f t="shared" si="327"/>
        <v>10.199999999999999</v>
      </c>
      <c r="AA4169">
        <f t="shared" si="328"/>
        <v>0</v>
      </c>
    </row>
    <row r="4170" spans="1:27" x14ac:dyDescent="0.3">
      <c r="A4170">
        <v>100067</v>
      </c>
      <c r="B4170">
        <v>230922</v>
      </c>
      <c r="C4170" s="3">
        <v>44130.681250000001</v>
      </c>
      <c r="D4170">
        <v>0</v>
      </c>
      <c r="E4170">
        <v>2</v>
      </c>
      <c r="F4170" t="s">
        <v>25</v>
      </c>
      <c r="G4170">
        <v>1</v>
      </c>
      <c r="H4170">
        <v>69.195310000000006</v>
      </c>
      <c r="I4170">
        <v>17.83203</v>
      </c>
      <c r="J4170">
        <v>0.9140625</v>
      </c>
      <c r="K4170">
        <v>48.019530000000003</v>
      </c>
      <c r="L4170" s="3">
        <v>44130.43472222222</v>
      </c>
      <c r="M4170">
        <v>17.18</v>
      </c>
      <c r="N4170" t="s">
        <v>28</v>
      </c>
      <c r="P4170">
        <f>(C4170-Key!$B$1)*24</f>
        <v>1.3000000000465661</v>
      </c>
      <c r="Q4170">
        <f>(Key!$B$2-'17.1'!C4170)*24</f>
        <v>1.6499999999650754</v>
      </c>
      <c r="R4170" s="3">
        <f>C4170-(M4170-Key!$B$5)/(24*Key!$B$6)</f>
        <v>44130.667435185183</v>
      </c>
      <c r="S4170">
        <f>M4170-Key!$B$5</f>
        <v>14.92</v>
      </c>
      <c r="T4170" s="2">
        <f t="shared" si="325"/>
        <v>44129.680555555555</v>
      </c>
      <c r="U4170" t="str">
        <f t="shared" si="326"/>
        <v>10-25-2020 16:20</v>
      </c>
      <c r="V4170">
        <f>IFERROR(IF(W4170=Z4170,VLOOKUP($U4170,[1]C8842!$G$2:$M$145,3,FALSE),0),0)</f>
        <v>0</v>
      </c>
      <c r="W4170">
        <f>VLOOKUP(RIGHT($V$1,5),Key!$A$9:$B$14,2,FALSE)</f>
        <v>10.199999999999999</v>
      </c>
      <c r="X4170">
        <f t="shared" si="329"/>
        <v>0</v>
      </c>
      <c r="Y4170">
        <f>VLOOKUP(RIGHT($X$1,5),Key!$A$9:$B$14,2,FALSE)</f>
        <v>3.7</v>
      </c>
      <c r="Z4170">
        <f t="shared" si="327"/>
        <v>10.199999999999999</v>
      </c>
      <c r="AA4170">
        <f t="shared" si="328"/>
        <v>0</v>
      </c>
    </row>
    <row r="4171" spans="1:27" x14ac:dyDescent="0.3">
      <c r="A4171">
        <v>100067</v>
      </c>
      <c r="B4171">
        <v>230922</v>
      </c>
      <c r="C4171" s="3">
        <v>44130.681250000001</v>
      </c>
      <c r="D4171">
        <v>1</v>
      </c>
      <c r="E4171">
        <v>1</v>
      </c>
      <c r="F4171" t="s">
        <v>25</v>
      </c>
      <c r="G4171">
        <v>1</v>
      </c>
      <c r="H4171">
        <v>71.890630000000002</v>
      </c>
      <c r="I4171">
        <v>18.765630000000002</v>
      </c>
      <c r="J4171">
        <v>0.9140625</v>
      </c>
      <c r="K4171">
        <v>56.023440000000001</v>
      </c>
      <c r="L4171" s="3">
        <v>44130.43472222222</v>
      </c>
      <c r="M4171">
        <v>17.18</v>
      </c>
      <c r="N4171" t="s">
        <v>28</v>
      </c>
      <c r="P4171">
        <f>(C4171-Key!$B$1)*24</f>
        <v>1.3000000000465661</v>
      </c>
      <c r="Q4171">
        <f>(Key!$B$2-'17.1'!C4171)*24</f>
        <v>1.6499999999650754</v>
      </c>
      <c r="R4171" s="3">
        <f>C4171-(M4171-Key!$B$5)/(24*Key!$B$6)</f>
        <v>44130.667435185183</v>
      </c>
      <c r="S4171">
        <f>M4171-Key!$B$5</f>
        <v>14.92</v>
      </c>
      <c r="T4171" s="2">
        <f t="shared" si="325"/>
        <v>44129.680555555555</v>
      </c>
      <c r="U4171" t="str">
        <f t="shared" si="326"/>
        <v>10-25-2020 16:20</v>
      </c>
      <c r="V4171">
        <f>IFERROR(IF(W4171=Z4171,VLOOKUP($U4171,[1]C8842!$G$2:$M$145,3,FALSE),0),0)</f>
        <v>0</v>
      </c>
      <c r="W4171">
        <f>VLOOKUP(RIGHT($V$1,5),Key!$A$9:$B$14,2,FALSE)</f>
        <v>10.199999999999999</v>
      </c>
      <c r="X4171">
        <f t="shared" si="329"/>
        <v>0</v>
      </c>
      <c r="Y4171">
        <f>VLOOKUP(RIGHT($X$1,5),Key!$A$9:$B$14,2,FALSE)</f>
        <v>3.7</v>
      </c>
      <c r="Z4171">
        <f t="shared" si="327"/>
        <v>10.199999999999999</v>
      </c>
      <c r="AA4171">
        <f t="shared" si="328"/>
        <v>0</v>
      </c>
    </row>
    <row r="4172" spans="1:27" x14ac:dyDescent="0.3">
      <c r="A4172">
        <v>100067</v>
      </c>
      <c r="B4172">
        <v>230922</v>
      </c>
      <c r="C4172" s="3">
        <v>44130.681250000001</v>
      </c>
      <c r="D4172">
        <v>1</v>
      </c>
      <c r="E4172">
        <v>1</v>
      </c>
      <c r="F4172" t="s">
        <v>25</v>
      </c>
      <c r="G4172">
        <v>1</v>
      </c>
      <c r="H4172">
        <v>68.8125</v>
      </c>
      <c r="I4172">
        <v>14.777340000000001</v>
      </c>
      <c r="J4172">
        <v>0.80078130000000003</v>
      </c>
      <c r="K4172">
        <v>58.023440000000001</v>
      </c>
      <c r="L4172" s="3">
        <v>44130.43472222222</v>
      </c>
      <c r="M4172">
        <v>17.18</v>
      </c>
      <c r="N4172" t="s">
        <v>28</v>
      </c>
      <c r="P4172">
        <f>(C4172-Key!$B$1)*24</f>
        <v>1.3000000000465661</v>
      </c>
      <c r="Q4172">
        <f>(Key!$B$2-'17.1'!C4172)*24</f>
        <v>1.6499999999650754</v>
      </c>
      <c r="R4172" s="3">
        <f>C4172-(M4172-Key!$B$5)/(24*Key!$B$6)</f>
        <v>44130.667435185183</v>
      </c>
      <c r="S4172">
        <f>M4172-Key!$B$5</f>
        <v>14.92</v>
      </c>
      <c r="T4172" s="2">
        <f t="shared" si="325"/>
        <v>44129.680555555555</v>
      </c>
      <c r="U4172" t="str">
        <f t="shared" si="326"/>
        <v>10-25-2020 16:20</v>
      </c>
      <c r="V4172">
        <f>IFERROR(IF(W4172=Z4172,VLOOKUP($U4172,[1]C8842!$G$2:$M$145,3,FALSE),0),0)</f>
        <v>0</v>
      </c>
      <c r="W4172">
        <f>VLOOKUP(RIGHT($V$1,5),Key!$A$9:$B$14,2,FALSE)</f>
        <v>10.199999999999999</v>
      </c>
      <c r="X4172">
        <f t="shared" si="329"/>
        <v>0</v>
      </c>
      <c r="Y4172">
        <f>VLOOKUP(RIGHT($X$1,5),Key!$A$9:$B$14,2,FALSE)</f>
        <v>3.7</v>
      </c>
      <c r="Z4172">
        <f t="shared" si="327"/>
        <v>10.199999999999999</v>
      </c>
      <c r="AA4172">
        <f t="shared" si="328"/>
        <v>0</v>
      </c>
    </row>
    <row r="4173" spans="1:27" x14ac:dyDescent="0.3">
      <c r="A4173">
        <v>100067</v>
      </c>
      <c r="B4173">
        <v>230922</v>
      </c>
      <c r="C4173" s="3">
        <v>44130.681250000001</v>
      </c>
      <c r="D4173">
        <v>0</v>
      </c>
      <c r="E4173">
        <v>2</v>
      </c>
      <c r="F4173" t="s">
        <v>25</v>
      </c>
      <c r="G4173">
        <v>2</v>
      </c>
      <c r="H4173">
        <v>64.1875</v>
      </c>
      <c r="I4173">
        <v>21.01953</v>
      </c>
      <c r="J4173">
        <v>1.1171880000000001</v>
      </c>
      <c r="K4173">
        <v>44.019530000000003</v>
      </c>
      <c r="L4173" s="3">
        <v>44130.43472222222</v>
      </c>
      <c r="M4173">
        <v>17.18</v>
      </c>
      <c r="N4173" t="s">
        <v>28</v>
      </c>
      <c r="P4173">
        <f>(C4173-Key!$B$1)*24</f>
        <v>1.3000000000465661</v>
      </c>
      <c r="Q4173">
        <f>(Key!$B$2-'17.1'!C4173)*24</f>
        <v>1.6499999999650754</v>
      </c>
      <c r="R4173" s="3">
        <f>C4173-(M4173-Key!$B$5)/(24*Key!$B$6)</f>
        <v>44130.667435185183</v>
      </c>
      <c r="S4173">
        <f>M4173-Key!$B$5</f>
        <v>14.92</v>
      </c>
      <c r="T4173" s="2">
        <f t="shared" si="325"/>
        <v>44129.680555555555</v>
      </c>
      <c r="U4173" t="str">
        <f t="shared" si="326"/>
        <v>10-25-2020 16:20</v>
      </c>
      <c r="V4173">
        <f>IFERROR(IF(W4173=Z4173,VLOOKUP($U4173,[1]C8842!$G$2:$M$145,3,FALSE),0),0)</f>
        <v>0</v>
      </c>
      <c r="W4173">
        <f>VLOOKUP(RIGHT($V$1,5),Key!$A$9:$B$14,2,FALSE)</f>
        <v>10.199999999999999</v>
      </c>
      <c r="X4173">
        <f t="shared" si="329"/>
        <v>0</v>
      </c>
      <c r="Y4173">
        <f>VLOOKUP(RIGHT($X$1,5),Key!$A$9:$B$14,2,FALSE)</f>
        <v>3.7</v>
      </c>
      <c r="Z4173">
        <f t="shared" si="327"/>
        <v>10.199999999999999</v>
      </c>
      <c r="AA4173">
        <f t="shared" si="328"/>
        <v>0</v>
      </c>
    </row>
    <row r="4174" spans="1:27" x14ac:dyDescent="0.3">
      <c r="A4174">
        <v>100067</v>
      </c>
      <c r="B4174">
        <v>230922</v>
      </c>
      <c r="C4174" s="3">
        <v>44130.681250000001</v>
      </c>
      <c r="D4174">
        <v>1</v>
      </c>
      <c r="E4174">
        <v>1</v>
      </c>
      <c r="F4174" t="s">
        <v>25</v>
      </c>
      <c r="G4174">
        <v>1</v>
      </c>
      <c r="H4174">
        <v>64.015630000000002</v>
      </c>
      <c r="I4174">
        <v>19.515630000000002</v>
      </c>
      <c r="J4174">
        <v>1.058594</v>
      </c>
      <c r="K4174">
        <v>58.023440000000001</v>
      </c>
      <c r="L4174" s="3">
        <v>44130.43472222222</v>
      </c>
      <c r="M4174">
        <v>17.18</v>
      </c>
      <c r="N4174" t="s">
        <v>28</v>
      </c>
      <c r="P4174">
        <f>(C4174-Key!$B$1)*24</f>
        <v>1.3000000000465661</v>
      </c>
      <c r="Q4174">
        <f>(Key!$B$2-'17.1'!C4174)*24</f>
        <v>1.6499999999650754</v>
      </c>
      <c r="R4174" s="3">
        <f>C4174-(M4174-Key!$B$5)/(24*Key!$B$6)</f>
        <v>44130.667435185183</v>
      </c>
      <c r="S4174">
        <f>M4174-Key!$B$5</f>
        <v>14.92</v>
      </c>
      <c r="T4174" s="2">
        <f t="shared" si="325"/>
        <v>44129.680555555555</v>
      </c>
      <c r="U4174" t="str">
        <f t="shared" si="326"/>
        <v>10-25-2020 16:20</v>
      </c>
      <c r="V4174">
        <f>IFERROR(IF(W4174=Z4174,VLOOKUP($U4174,[1]C8842!$G$2:$M$145,3,FALSE),0),0)</f>
        <v>0</v>
      </c>
      <c r="W4174">
        <f>VLOOKUP(RIGHT($V$1,5),Key!$A$9:$B$14,2,FALSE)</f>
        <v>10.199999999999999</v>
      </c>
      <c r="X4174">
        <f t="shared" si="329"/>
        <v>0</v>
      </c>
      <c r="Y4174">
        <f>VLOOKUP(RIGHT($X$1,5),Key!$A$9:$B$14,2,FALSE)</f>
        <v>3.7</v>
      </c>
      <c r="Z4174">
        <f t="shared" si="327"/>
        <v>10.199999999999999</v>
      </c>
      <c r="AA4174">
        <f t="shared" si="328"/>
        <v>0</v>
      </c>
    </row>
    <row r="4175" spans="1:27" x14ac:dyDescent="0.3">
      <c r="A4175">
        <v>100067</v>
      </c>
      <c r="B4175">
        <v>230922</v>
      </c>
      <c r="C4175" s="3">
        <v>44130.681250000001</v>
      </c>
      <c r="D4175">
        <v>0</v>
      </c>
      <c r="E4175">
        <v>2</v>
      </c>
      <c r="F4175" t="s">
        <v>25</v>
      </c>
      <c r="G4175">
        <v>2</v>
      </c>
      <c r="H4175">
        <v>57.953130000000002</v>
      </c>
      <c r="I4175">
        <v>21.828130000000002</v>
      </c>
      <c r="J4175">
        <v>1.277344</v>
      </c>
      <c r="K4175">
        <v>48.019530000000003</v>
      </c>
      <c r="L4175" s="3">
        <v>44130.43472222222</v>
      </c>
      <c r="M4175">
        <v>17.18</v>
      </c>
      <c r="N4175" t="s">
        <v>28</v>
      </c>
      <c r="P4175">
        <f>(C4175-Key!$B$1)*24</f>
        <v>1.3000000000465661</v>
      </c>
      <c r="Q4175">
        <f>(Key!$B$2-'17.1'!C4175)*24</f>
        <v>1.6499999999650754</v>
      </c>
      <c r="R4175" s="3">
        <f>C4175-(M4175-Key!$B$5)/(24*Key!$B$6)</f>
        <v>44130.667435185183</v>
      </c>
      <c r="S4175">
        <f>M4175-Key!$B$5</f>
        <v>14.92</v>
      </c>
      <c r="T4175" s="2">
        <f t="shared" si="325"/>
        <v>44129.680555555555</v>
      </c>
      <c r="U4175" t="str">
        <f t="shared" si="326"/>
        <v>10-25-2020 16:20</v>
      </c>
      <c r="V4175">
        <f>IFERROR(IF(W4175=Z4175,VLOOKUP($U4175,[1]C8842!$G$2:$M$145,3,FALSE),0),0)</f>
        <v>0</v>
      </c>
      <c r="W4175">
        <f>VLOOKUP(RIGHT($V$1,5),Key!$A$9:$B$14,2,FALSE)</f>
        <v>10.199999999999999</v>
      </c>
      <c r="X4175">
        <f t="shared" si="329"/>
        <v>0</v>
      </c>
      <c r="Y4175">
        <f>VLOOKUP(RIGHT($X$1,5),Key!$A$9:$B$14,2,FALSE)</f>
        <v>3.7</v>
      </c>
      <c r="Z4175">
        <f t="shared" si="327"/>
        <v>10.199999999999999</v>
      </c>
      <c r="AA4175">
        <f t="shared" si="328"/>
        <v>0</v>
      </c>
    </row>
    <row r="4176" spans="1:27" x14ac:dyDescent="0.3">
      <c r="A4176">
        <v>100067</v>
      </c>
      <c r="B4176">
        <v>230922</v>
      </c>
      <c r="C4176" s="3">
        <v>44130.681250000001</v>
      </c>
      <c r="D4176">
        <v>3</v>
      </c>
      <c r="E4176">
        <v>2</v>
      </c>
      <c r="F4176" t="s">
        <v>26</v>
      </c>
      <c r="G4176">
        <v>1</v>
      </c>
      <c r="H4176">
        <v>62.984380000000002</v>
      </c>
      <c r="I4176">
        <v>15.9375</v>
      </c>
      <c r="J4176">
        <v>0.92578130000000003</v>
      </c>
      <c r="K4176">
        <v>93.039060000000006</v>
      </c>
      <c r="L4176" s="3">
        <v>44130.43472222222</v>
      </c>
      <c r="M4176">
        <v>17.18</v>
      </c>
      <c r="N4176" t="s">
        <v>28</v>
      </c>
      <c r="P4176">
        <f>(C4176-Key!$B$1)*24</f>
        <v>1.3000000000465661</v>
      </c>
      <c r="Q4176">
        <f>(Key!$B$2-'17.1'!C4176)*24</f>
        <v>1.6499999999650754</v>
      </c>
      <c r="R4176" s="3">
        <f>C4176-(M4176-Key!$B$5)/(24*Key!$B$6)</f>
        <v>44130.667435185183</v>
      </c>
      <c r="S4176">
        <f>M4176-Key!$B$5</f>
        <v>14.92</v>
      </c>
      <c r="T4176" s="2">
        <f t="shared" si="325"/>
        <v>44129.680555555555</v>
      </c>
      <c r="U4176" t="str">
        <f t="shared" si="326"/>
        <v>10-25-2020 16:20</v>
      </c>
      <c r="V4176">
        <f>IFERROR(IF(W4176=Z4176,VLOOKUP($U4176,[1]C8842!$G$2:$M$145,3,FALSE),0),0)</f>
        <v>0</v>
      </c>
      <c r="W4176">
        <f>VLOOKUP(RIGHT($V$1,5),Key!$A$9:$B$14,2,FALSE)</f>
        <v>10.199999999999999</v>
      </c>
      <c r="X4176">
        <f t="shared" si="329"/>
        <v>0</v>
      </c>
      <c r="Y4176">
        <f>VLOOKUP(RIGHT($X$1,5),Key!$A$9:$B$14,2,FALSE)</f>
        <v>3.7</v>
      </c>
      <c r="Z4176">
        <f t="shared" si="327"/>
        <v>10.199999999999999</v>
      </c>
      <c r="AA4176">
        <f t="shared" si="328"/>
        <v>0</v>
      </c>
    </row>
    <row r="4177" spans="1:27" x14ac:dyDescent="0.3">
      <c r="A4177">
        <v>100067</v>
      </c>
      <c r="B4177">
        <v>230922</v>
      </c>
      <c r="C4177" s="3">
        <v>44130.681250000001</v>
      </c>
      <c r="D4177">
        <v>0</v>
      </c>
      <c r="E4177">
        <v>2</v>
      </c>
      <c r="F4177" t="s">
        <v>25</v>
      </c>
      <c r="G4177">
        <v>5</v>
      </c>
      <c r="H4177">
        <v>58.890630000000002</v>
      </c>
      <c r="I4177">
        <v>99.269530000000003</v>
      </c>
      <c r="J4177">
        <v>4.7578129999999996</v>
      </c>
      <c r="K4177">
        <v>46.019530000000003</v>
      </c>
      <c r="L4177" s="3">
        <v>44130.43472222222</v>
      </c>
      <c r="M4177">
        <v>17.18</v>
      </c>
      <c r="N4177" t="s">
        <v>28</v>
      </c>
      <c r="P4177">
        <f>(C4177-Key!$B$1)*24</f>
        <v>1.3000000000465661</v>
      </c>
      <c r="Q4177">
        <f>(Key!$B$2-'17.1'!C4177)*24</f>
        <v>1.6499999999650754</v>
      </c>
      <c r="R4177" s="3">
        <f>C4177-(M4177-Key!$B$5)/(24*Key!$B$6)</f>
        <v>44130.667435185183</v>
      </c>
      <c r="S4177">
        <f>M4177-Key!$B$5</f>
        <v>14.92</v>
      </c>
      <c r="T4177" s="2">
        <f t="shared" si="325"/>
        <v>44129.680555555555</v>
      </c>
      <c r="U4177" t="str">
        <f t="shared" si="326"/>
        <v>10-25-2020 16:20</v>
      </c>
      <c r="V4177">
        <f>IFERROR(IF(W4177=Z4177,VLOOKUP($U4177,[1]C8842!$G$2:$M$145,3,FALSE),0),0)</f>
        <v>0</v>
      </c>
      <c r="W4177">
        <f>VLOOKUP(RIGHT($V$1,5),Key!$A$9:$B$14,2,FALSE)</f>
        <v>10.199999999999999</v>
      </c>
      <c r="X4177">
        <f t="shared" si="329"/>
        <v>0</v>
      </c>
      <c r="Y4177">
        <f>VLOOKUP(RIGHT($X$1,5),Key!$A$9:$B$14,2,FALSE)</f>
        <v>3.7</v>
      </c>
      <c r="Z4177">
        <f t="shared" si="327"/>
        <v>10.199999999999999</v>
      </c>
      <c r="AA4177">
        <f t="shared" si="328"/>
        <v>0</v>
      </c>
    </row>
    <row r="4178" spans="1:27" x14ac:dyDescent="0.3">
      <c r="A4178">
        <v>100067</v>
      </c>
      <c r="B4178">
        <v>230922</v>
      </c>
      <c r="C4178" s="3">
        <v>44130.681250000001</v>
      </c>
      <c r="D4178">
        <v>3</v>
      </c>
      <c r="E4178">
        <v>2</v>
      </c>
      <c r="F4178" t="s">
        <v>26</v>
      </c>
      <c r="G4178">
        <v>1</v>
      </c>
      <c r="H4178">
        <v>64.082030000000003</v>
      </c>
      <c r="I4178">
        <v>15.148440000000001</v>
      </c>
      <c r="J4178">
        <v>0.875</v>
      </c>
      <c r="K4178">
        <v>94.039060000000006</v>
      </c>
      <c r="L4178" s="3">
        <v>44130.43472222222</v>
      </c>
      <c r="M4178">
        <v>17.18</v>
      </c>
      <c r="N4178" t="s">
        <v>28</v>
      </c>
      <c r="P4178">
        <f>(C4178-Key!$B$1)*24</f>
        <v>1.3000000000465661</v>
      </c>
      <c r="Q4178">
        <f>(Key!$B$2-'17.1'!C4178)*24</f>
        <v>1.6499999999650754</v>
      </c>
      <c r="R4178" s="3">
        <f>C4178-(M4178-Key!$B$5)/(24*Key!$B$6)</f>
        <v>44130.667435185183</v>
      </c>
      <c r="S4178">
        <f>M4178-Key!$B$5</f>
        <v>14.92</v>
      </c>
      <c r="T4178" s="2">
        <f t="shared" si="325"/>
        <v>44129.680555555555</v>
      </c>
      <c r="U4178" t="str">
        <f t="shared" si="326"/>
        <v>10-25-2020 16:20</v>
      </c>
      <c r="V4178">
        <f>IFERROR(IF(W4178=Z4178,VLOOKUP($U4178,[1]C8842!$G$2:$M$145,3,FALSE),0),0)</f>
        <v>0</v>
      </c>
      <c r="W4178">
        <f>VLOOKUP(RIGHT($V$1,5),Key!$A$9:$B$14,2,FALSE)</f>
        <v>10.199999999999999</v>
      </c>
      <c r="X4178">
        <f t="shared" si="329"/>
        <v>0</v>
      </c>
      <c r="Y4178">
        <f>VLOOKUP(RIGHT($X$1,5),Key!$A$9:$B$14,2,FALSE)</f>
        <v>3.7</v>
      </c>
      <c r="Z4178">
        <f t="shared" si="327"/>
        <v>10.199999999999999</v>
      </c>
      <c r="AA4178">
        <f t="shared" si="328"/>
        <v>0</v>
      </c>
    </row>
    <row r="4179" spans="1:27" x14ac:dyDescent="0.3">
      <c r="A4179">
        <v>100067</v>
      </c>
      <c r="B4179">
        <v>230922</v>
      </c>
      <c r="C4179" s="3">
        <v>44130.681250000001</v>
      </c>
      <c r="D4179">
        <v>2</v>
      </c>
      <c r="E4179">
        <v>1</v>
      </c>
      <c r="F4179" t="s">
        <v>26</v>
      </c>
      <c r="G4179">
        <v>1</v>
      </c>
      <c r="H4179">
        <v>71.382810000000006</v>
      </c>
      <c r="I4179">
        <v>17.066410000000001</v>
      </c>
      <c r="J4179">
        <v>0.859375</v>
      </c>
      <c r="K4179">
        <v>81.035160000000005</v>
      </c>
      <c r="L4179" s="3">
        <v>44130.43472222222</v>
      </c>
      <c r="M4179">
        <v>17.18</v>
      </c>
      <c r="N4179" t="s">
        <v>28</v>
      </c>
      <c r="P4179">
        <f>(C4179-Key!$B$1)*24</f>
        <v>1.3000000000465661</v>
      </c>
      <c r="Q4179">
        <f>(Key!$B$2-'17.1'!C4179)*24</f>
        <v>1.6499999999650754</v>
      </c>
      <c r="R4179" s="3">
        <f>C4179-(M4179-Key!$B$5)/(24*Key!$B$6)</f>
        <v>44130.667435185183</v>
      </c>
      <c r="S4179">
        <f>M4179-Key!$B$5</f>
        <v>14.92</v>
      </c>
      <c r="T4179" s="2">
        <f t="shared" si="325"/>
        <v>44129.680555555555</v>
      </c>
      <c r="U4179" t="str">
        <f t="shared" si="326"/>
        <v>10-25-2020 16:20</v>
      </c>
      <c r="V4179">
        <f>IFERROR(IF(W4179=Z4179,VLOOKUP($U4179,[1]C8842!$G$2:$M$145,3,FALSE),0),0)</f>
        <v>0</v>
      </c>
      <c r="W4179">
        <f>VLOOKUP(RIGHT($V$1,5),Key!$A$9:$B$14,2,FALSE)</f>
        <v>10.199999999999999</v>
      </c>
      <c r="X4179">
        <f t="shared" si="329"/>
        <v>0</v>
      </c>
      <c r="Y4179">
        <f>VLOOKUP(RIGHT($X$1,5),Key!$A$9:$B$14,2,FALSE)</f>
        <v>3.7</v>
      </c>
      <c r="Z4179">
        <f t="shared" si="327"/>
        <v>10.199999999999999</v>
      </c>
      <c r="AA4179">
        <f t="shared" si="328"/>
        <v>0</v>
      </c>
    </row>
    <row r="4180" spans="1:27" x14ac:dyDescent="0.3">
      <c r="A4180">
        <v>100067</v>
      </c>
      <c r="B4180">
        <v>230922</v>
      </c>
      <c r="C4180" s="3">
        <v>44130.681250000001</v>
      </c>
      <c r="D4180">
        <v>0</v>
      </c>
      <c r="E4180">
        <v>2</v>
      </c>
      <c r="F4180" t="s">
        <v>25</v>
      </c>
      <c r="G4180">
        <v>1</v>
      </c>
      <c r="H4180">
        <v>59.191409999999998</v>
      </c>
      <c r="I4180">
        <v>16.45703</v>
      </c>
      <c r="J4180">
        <v>1.0078130000000001</v>
      </c>
      <c r="K4180">
        <v>47.019530000000003</v>
      </c>
      <c r="L4180" s="3">
        <v>44130.43472222222</v>
      </c>
      <c r="M4180">
        <v>17.18</v>
      </c>
      <c r="N4180" t="s">
        <v>28</v>
      </c>
      <c r="P4180">
        <f>(C4180-Key!$B$1)*24</f>
        <v>1.3000000000465661</v>
      </c>
      <c r="Q4180">
        <f>(Key!$B$2-'17.1'!C4180)*24</f>
        <v>1.6499999999650754</v>
      </c>
      <c r="R4180" s="3">
        <f>C4180-(M4180-Key!$B$5)/(24*Key!$B$6)</f>
        <v>44130.667435185183</v>
      </c>
      <c r="S4180">
        <f>M4180-Key!$B$5</f>
        <v>14.92</v>
      </c>
      <c r="T4180" s="2">
        <f t="shared" si="325"/>
        <v>44129.680555555555</v>
      </c>
      <c r="U4180" t="str">
        <f t="shared" si="326"/>
        <v>10-25-2020 16:20</v>
      </c>
      <c r="V4180">
        <f>IFERROR(IF(W4180=Z4180,VLOOKUP($U4180,[1]C8842!$G$2:$M$145,3,FALSE),0),0)</f>
        <v>0</v>
      </c>
      <c r="W4180">
        <f>VLOOKUP(RIGHT($V$1,5),Key!$A$9:$B$14,2,FALSE)</f>
        <v>10.199999999999999</v>
      </c>
      <c r="X4180">
        <f t="shared" si="329"/>
        <v>0</v>
      </c>
      <c r="Y4180">
        <f>VLOOKUP(RIGHT($X$1,5),Key!$A$9:$B$14,2,FALSE)</f>
        <v>3.7</v>
      </c>
      <c r="Z4180">
        <f t="shared" si="327"/>
        <v>10.199999999999999</v>
      </c>
      <c r="AA4180">
        <f t="shared" si="328"/>
        <v>0</v>
      </c>
    </row>
    <row r="4181" spans="1:27" x14ac:dyDescent="0.3">
      <c r="A4181">
        <v>100067</v>
      </c>
      <c r="B4181">
        <v>230922</v>
      </c>
      <c r="C4181" s="3">
        <v>44130.681250000001</v>
      </c>
      <c r="D4181">
        <v>1</v>
      </c>
      <c r="E4181">
        <v>1</v>
      </c>
      <c r="F4181" t="s">
        <v>25</v>
      </c>
      <c r="G4181">
        <v>1</v>
      </c>
      <c r="H4181">
        <v>64.652339999999995</v>
      </c>
      <c r="I4181">
        <v>12.86328</v>
      </c>
      <c r="J4181">
        <v>0.7734375</v>
      </c>
      <c r="K4181">
        <v>59.023440000000001</v>
      </c>
      <c r="L4181" s="3">
        <v>44130.43472222222</v>
      </c>
      <c r="M4181">
        <v>17.18</v>
      </c>
      <c r="N4181" t="s">
        <v>28</v>
      </c>
      <c r="P4181">
        <f>(C4181-Key!$B$1)*24</f>
        <v>1.3000000000465661</v>
      </c>
      <c r="Q4181">
        <f>(Key!$B$2-'17.1'!C4181)*24</f>
        <v>1.6499999999650754</v>
      </c>
      <c r="R4181" s="3">
        <f>C4181-(M4181-Key!$B$5)/(24*Key!$B$6)</f>
        <v>44130.667435185183</v>
      </c>
      <c r="S4181">
        <f>M4181-Key!$B$5</f>
        <v>14.92</v>
      </c>
      <c r="T4181" s="2">
        <f t="shared" si="325"/>
        <v>44129.680555555555</v>
      </c>
      <c r="U4181" t="str">
        <f t="shared" si="326"/>
        <v>10-25-2020 16:20</v>
      </c>
      <c r="V4181">
        <f>IFERROR(IF(W4181=Z4181,VLOOKUP($U4181,[1]C8842!$G$2:$M$145,3,FALSE),0),0)</f>
        <v>0</v>
      </c>
      <c r="W4181">
        <f>VLOOKUP(RIGHT($V$1,5),Key!$A$9:$B$14,2,FALSE)</f>
        <v>10.199999999999999</v>
      </c>
      <c r="X4181">
        <f t="shared" si="329"/>
        <v>0</v>
      </c>
      <c r="Y4181">
        <f>VLOOKUP(RIGHT($X$1,5),Key!$A$9:$B$14,2,FALSE)</f>
        <v>3.7</v>
      </c>
      <c r="Z4181">
        <f t="shared" si="327"/>
        <v>10.199999999999999</v>
      </c>
      <c r="AA4181">
        <f t="shared" si="328"/>
        <v>0</v>
      </c>
    </row>
    <row r="4182" spans="1:27" x14ac:dyDescent="0.3">
      <c r="A4182">
        <v>100067</v>
      </c>
      <c r="B4182">
        <v>230922</v>
      </c>
      <c r="C4182" s="3">
        <v>44130.681250000001</v>
      </c>
      <c r="D4182">
        <v>2</v>
      </c>
      <c r="E4182">
        <v>1</v>
      </c>
      <c r="F4182" t="s">
        <v>26</v>
      </c>
      <c r="G4182">
        <v>1</v>
      </c>
      <c r="H4182">
        <v>70.1875</v>
      </c>
      <c r="I4182">
        <v>17.839839999999999</v>
      </c>
      <c r="J4182">
        <v>0.90234380000000003</v>
      </c>
      <c r="K4182">
        <v>79.03125</v>
      </c>
      <c r="L4182" s="3">
        <v>44130.43472222222</v>
      </c>
      <c r="M4182">
        <v>17.18</v>
      </c>
      <c r="N4182" t="s">
        <v>28</v>
      </c>
      <c r="P4182">
        <f>(C4182-Key!$B$1)*24</f>
        <v>1.3000000000465661</v>
      </c>
      <c r="Q4182">
        <f>(Key!$B$2-'17.1'!C4182)*24</f>
        <v>1.6499999999650754</v>
      </c>
      <c r="R4182" s="3">
        <f>C4182-(M4182-Key!$B$5)/(24*Key!$B$6)</f>
        <v>44130.667435185183</v>
      </c>
      <c r="S4182">
        <f>M4182-Key!$B$5</f>
        <v>14.92</v>
      </c>
      <c r="T4182" s="2">
        <f t="shared" si="325"/>
        <v>44129.680555555555</v>
      </c>
      <c r="U4182" t="str">
        <f t="shared" si="326"/>
        <v>10-25-2020 16:20</v>
      </c>
      <c r="V4182">
        <f>IFERROR(IF(W4182=Z4182,VLOOKUP($U4182,[1]C8842!$G$2:$M$145,3,FALSE),0),0)</f>
        <v>0</v>
      </c>
      <c r="W4182">
        <f>VLOOKUP(RIGHT($V$1,5),Key!$A$9:$B$14,2,FALSE)</f>
        <v>10.199999999999999</v>
      </c>
      <c r="X4182">
        <f t="shared" si="329"/>
        <v>0</v>
      </c>
      <c r="Y4182">
        <f>VLOOKUP(RIGHT($X$1,5),Key!$A$9:$B$14,2,FALSE)</f>
        <v>3.7</v>
      </c>
      <c r="Z4182">
        <f t="shared" si="327"/>
        <v>10.199999999999999</v>
      </c>
      <c r="AA4182">
        <f t="shared" si="328"/>
        <v>0</v>
      </c>
    </row>
    <row r="4183" spans="1:27" x14ac:dyDescent="0.3">
      <c r="A4183">
        <v>100067</v>
      </c>
      <c r="B4183">
        <v>230922</v>
      </c>
      <c r="C4183" s="3">
        <v>44130.681250000001</v>
      </c>
      <c r="D4183">
        <v>3</v>
      </c>
      <c r="E4183">
        <v>2</v>
      </c>
      <c r="F4183" t="s">
        <v>26</v>
      </c>
      <c r="G4183">
        <v>2</v>
      </c>
      <c r="H4183">
        <v>62.351559999999999</v>
      </c>
      <c r="I4183">
        <v>22.597660000000001</v>
      </c>
      <c r="J4183">
        <v>1.21875</v>
      </c>
      <c r="K4183">
        <v>93.039060000000006</v>
      </c>
      <c r="L4183" s="3">
        <v>44130.43472222222</v>
      </c>
      <c r="M4183">
        <v>17.18</v>
      </c>
      <c r="N4183" t="s">
        <v>28</v>
      </c>
      <c r="P4183">
        <f>(C4183-Key!$B$1)*24</f>
        <v>1.3000000000465661</v>
      </c>
      <c r="Q4183">
        <f>(Key!$B$2-'17.1'!C4183)*24</f>
        <v>1.6499999999650754</v>
      </c>
      <c r="R4183" s="3">
        <f>C4183-(M4183-Key!$B$5)/(24*Key!$B$6)</f>
        <v>44130.667435185183</v>
      </c>
      <c r="S4183">
        <f>M4183-Key!$B$5</f>
        <v>14.92</v>
      </c>
      <c r="T4183" s="2">
        <f t="shared" si="325"/>
        <v>44129.680555555555</v>
      </c>
      <c r="U4183" t="str">
        <f t="shared" si="326"/>
        <v>10-25-2020 16:20</v>
      </c>
      <c r="V4183">
        <f>IFERROR(IF(W4183=Z4183,VLOOKUP($U4183,[1]C8842!$G$2:$M$145,3,FALSE),0),0)</f>
        <v>0</v>
      </c>
      <c r="W4183">
        <f>VLOOKUP(RIGHT($V$1,5),Key!$A$9:$B$14,2,FALSE)</f>
        <v>10.199999999999999</v>
      </c>
      <c r="X4183">
        <f t="shared" si="329"/>
        <v>0</v>
      </c>
      <c r="Y4183">
        <f>VLOOKUP(RIGHT($X$1,5),Key!$A$9:$B$14,2,FALSE)</f>
        <v>3.7</v>
      </c>
      <c r="Z4183">
        <f t="shared" si="327"/>
        <v>10.199999999999999</v>
      </c>
      <c r="AA4183">
        <f t="shared" si="328"/>
        <v>0</v>
      </c>
    </row>
    <row r="4184" spans="1:27" x14ac:dyDescent="0.3">
      <c r="A4184">
        <v>100067</v>
      </c>
      <c r="B4184">
        <v>230922</v>
      </c>
      <c r="C4184" s="3">
        <v>44130.681250000001</v>
      </c>
      <c r="D4184">
        <v>0</v>
      </c>
      <c r="E4184">
        <v>2</v>
      </c>
      <c r="F4184" t="s">
        <v>25</v>
      </c>
      <c r="G4184">
        <v>1</v>
      </c>
      <c r="H4184">
        <v>63.019530000000003</v>
      </c>
      <c r="I4184">
        <v>18.984380000000002</v>
      </c>
      <c r="J4184">
        <v>1.0546880000000001</v>
      </c>
      <c r="K4184">
        <v>47.019530000000003</v>
      </c>
      <c r="L4184" s="3">
        <v>44130.43472222222</v>
      </c>
      <c r="M4184">
        <v>17.18</v>
      </c>
      <c r="N4184" t="s">
        <v>28</v>
      </c>
      <c r="P4184">
        <f>(C4184-Key!$B$1)*24</f>
        <v>1.3000000000465661</v>
      </c>
      <c r="Q4184">
        <f>(Key!$B$2-'17.1'!C4184)*24</f>
        <v>1.6499999999650754</v>
      </c>
      <c r="R4184" s="3">
        <f>C4184-(M4184-Key!$B$5)/(24*Key!$B$6)</f>
        <v>44130.667435185183</v>
      </c>
      <c r="S4184">
        <f>M4184-Key!$B$5</f>
        <v>14.92</v>
      </c>
      <c r="T4184" s="2">
        <f t="shared" si="325"/>
        <v>44129.680555555555</v>
      </c>
      <c r="U4184" t="str">
        <f t="shared" si="326"/>
        <v>10-25-2020 16:20</v>
      </c>
      <c r="V4184">
        <f>IFERROR(IF(W4184=Z4184,VLOOKUP($U4184,[1]C8842!$G$2:$M$145,3,FALSE),0),0)</f>
        <v>0</v>
      </c>
      <c r="W4184">
        <f>VLOOKUP(RIGHT($V$1,5),Key!$A$9:$B$14,2,FALSE)</f>
        <v>10.199999999999999</v>
      </c>
      <c r="X4184">
        <f t="shared" si="329"/>
        <v>0</v>
      </c>
      <c r="Y4184">
        <f>VLOOKUP(RIGHT($X$1,5),Key!$A$9:$B$14,2,FALSE)</f>
        <v>3.7</v>
      </c>
      <c r="Z4184">
        <f t="shared" si="327"/>
        <v>10.199999999999999</v>
      </c>
      <c r="AA4184">
        <f t="shared" si="328"/>
        <v>0</v>
      </c>
    </row>
    <row r="4185" spans="1:27" x14ac:dyDescent="0.3">
      <c r="A4185">
        <v>100067</v>
      </c>
      <c r="B4185">
        <v>230922</v>
      </c>
      <c r="C4185" s="3">
        <v>44130.681944444441</v>
      </c>
      <c r="D4185">
        <v>3</v>
      </c>
      <c r="E4185">
        <v>2</v>
      </c>
      <c r="F4185" t="s">
        <v>26</v>
      </c>
      <c r="G4185">
        <v>1</v>
      </c>
      <c r="H4185">
        <v>64.109380000000002</v>
      </c>
      <c r="I4185">
        <v>15.914059999999999</v>
      </c>
      <c r="J4185">
        <v>0.90625</v>
      </c>
      <c r="K4185">
        <v>95.039060000000006</v>
      </c>
      <c r="L4185" s="3">
        <v>44130.43472222222</v>
      </c>
      <c r="M4185">
        <v>17.18</v>
      </c>
      <c r="N4185" t="s">
        <v>28</v>
      </c>
      <c r="P4185">
        <f>(C4185-Key!$B$1)*24</f>
        <v>1.316666666592937</v>
      </c>
      <c r="Q4185">
        <f>(Key!$B$2-'17.1'!C4185)*24</f>
        <v>1.6333333334187046</v>
      </c>
      <c r="R4185" s="3">
        <f>C4185-(M4185-Key!$B$5)/(24*Key!$B$6)</f>
        <v>44130.668129629623</v>
      </c>
      <c r="S4185">
        <f>M4185-Key!$B$5</f>
        <v>14.92</v>
      </c>
      <c r="T4185" s="2">
        <f t="shared" si="325"/>
        <v>44129.680555555555</v>
      </c>
      <c r="U4185" t="str">
        <f t="shared" si="326"/>
        <v>10-25-2020 16:20</v>
      </c>
      <c r="V4185">
        <f>IFERROR(IF(W4185=Z4185,VLOOKUP($U4185,[1]C8842!$G$2:$M$145,3,FALSE),0),0)</f>
        <v>0</v>
      </c>
      <c r="W4185">
        <f>VLOOKUP(RIGHT($V$1,5),Key!$A$9:$B$14,2,FALSE)</f>
        <v>10.199999999999999</v>
      </c>
      <c r="X4185">
        <f t="shared" si="329"/>
        <v>0</v>
      </c>
      <c r="Y4185">
        <f>VLOOKUP(RIGHT($X$1,5),Key!$A$9:$B$14,2,FALSE)</f>
        <v>3.7</v>
      </c>
      <c r="Z4185">
        <f t="shared" si="327"/>
        <v>10.199999999999999</v>
      </c>
      <c r="AA4185">
        <f t="shared" si="328"/>
        <v>0</v>
      </c>
    </row>
    <row r="4186" spans="1:27" x14ac:dyDescent="0.3">
      <c r="A4186">
        <v>100067</v>
      </c>
      <c r="B4186">
        <v>230922</v>
      </c>
      <c r="C4186" s="3">
        <v>44130.681944444441</v>
      </c>
      <c r="D4186">
        <v>3</v>
      </c>
      <c r="E4186">
        <v>2</v>
      </c>
      <c r="F4186" t="s">
        <v>26</v>
      </c>
      <c r="G4186">
        <v>1</v>
      </c>
      <c r="H4186">
        <v>71.179689999999994</v>
      </c>
      <c r="I4186">
        <v>19.16797</v>
      </c>
      <c r="J4186">
        <v>0.94140630000000003</v>
      </c>
      <c r="K4186">
        <v>94.039060000000006</v>
      </c>
      <c r="L4186" s="3">
        <v>44130.43472222222</v>
      </c>
      <c r="M4186">
        <v>17.18</v>
      </c>
      <c r="N4186" t="s">
        <v>28</v>
      </c>
      <c r="P4186">
        <f>(C4186-Key!$B$1)*24</f>
        <v>1.316666666592937</v>
      </c>
      <c r="Q4186">
        <f>(Key!$B$2-'17.1'!C4186)*24</f>
        <v>1.6333333334187046</v>
      </c>
      <c r="R4186" s="3">
        <f>C4186-(M4186-Key!$B$5)/(24*Key!$B$6)</f>
        <v>44130.668129629623</v>
      </c>
      <c r="S4186">
        <f>M4186-Key!$B$5</f>
        <v>14.92</v>
      </c>
      <c r="T4186" s="2">
        <f t="shared" si="325"/>
        <v>44129.680555555555</v>
      </c>
      <c r="U4186" t="str">
        <f t="shared" si="326"/>
        <v>10-25-2020 16:20</v>
      </c>
      <c r="V4186">
        <f>IFERROR(IF(W4186=Z4186,VLOOKUP($U4186,[1]C8842!$G$2:$M$145,3,FALSE),0),0)</f>
        <v>0</v>
      </c>
      <c r="W4186">
        <f>VLOOKUP(RIGHT($V$1,5),Key!$A$9:$B$14,2,FALSE)</f>
        <v>10.199999999999999</v>
      </c>
      <c r="X4186">
        <f t="shared" si="329"/>
        <v>0</v>
      </c>
      <c r="Y4186">
        <f>VLOOKUP(RIGHT($X$1,5),Key!$A$9:$B$14,2,FALSE)</f>
        <v>3.7</v>
      </c>
      <c r="Z4186">
        <f t="shared" si="327"/>
        <v>10.199999999999999</v>
      </c>
      <c r="AA4186">
        <f t="shared" si="328"/>
        <v>0</v>
      </c>
    </row>
    <row r="4187" spans="1:27" x14ac:dyDescent="0.3">
      <c r="A4187">
        <v>100067</v>
      </c>
      <c r="B4187">
        <v>230922</v>
      </c>
      <c r="C4187" s="3">
        <v>44130.681944444441</v>
      </c>
      <c r="D4187">
        <v>1</v>
      </c>
      <c r="E4187">
        <v>1</v>
      </c>
      <c r="F4187" t="s">
        <v>25</v>
      </c>
      <c r="G4187">
        <v>2</v>
      </c>
      <c r="H4187">
        <v>66.777339999999995</v>
      </c>
      <c r="I4187">
        <v>20.5625</v>
      </c>
      <c r="J4187">
        <v>1.058594</v>
      </c>
      <c r="K4187">
        <v>60.023440000000001</v>
      </c>
      <c r="L4187" s="3">
        <v>44130.43472222222</v>
      </c>
      <c r="M4187">
        <v>17.18</v>
      </c>
      <c r="N4187" t="s">
        <v>28</v>
      </c>
      <c r="P4187">
        <f>(C4187-Key!$B$1)*24</f>
        <v>1.316666666592937</v>
      </c>
      <c r="Q4187">
        <f>(Key!$B$2-'17.1'!C4187)*24</f>
        <v>1.6333333334187046</v>
      </c>
      <c r="R4187" s="3">
        <f>C4187-(M4187-Key!$B$5)/(24*Key!$B$6)</f>
        <v>44130.668129629623</v>
      </c>
      <c r="S4187">
        <f>M4187-Key!$B$5</f>
        <v>14.92</v>
      </c>
      <c r="T4187" s="2">
        <f t="shared" si="325"/>
        <v>44129.680555555555</v>
      </c>
      <c r="U4187" t="str">
        <f t="shared" si="326"/>
        <v>10-25-2020 16:20</v>
      </c>
      <c r="V4187">
        <f>IFERROR(IF(W4187=Z4187,VLOOKUP($U4187,[1]C8842!$G$2:$M$145,3,FALSE),0),0)</f>
        <v>0</v>
      </c>
      <c r="W4187">
        <f>VLOOKUP(RIGHT($V$1,5),Key!$A$9:$B$14,2,FALSE)</f>
        <v>10.199999999999999</v>
      </c>
      <c r="X4187">
        <f t="shared" si="329"/>
        <v>0</v>
      </c>
      <c r="Y4187">
        <f>VLOOKUP(RIGHT($X$1,5),Key!$A$9:$B$14,2,FALSE)</f>
        <v>3.7</v>
      </c>
      <c r="Z4187">
        <f t="shared" si="327"/>
        <v>10.199999999999999</v>
      </c>
      <c r="AA4187">
        <f t="shared" si="328"/>
        <v>0</v>
      </c>
    </row>
    <row r="4188" spans="1:27" x14ac:dyDescent="0.3">
      <c r="A4188">
        <v>100067</v>
      </c>
      <c r="B4188">
        <v>230922</v>
      </c>
      <c r="C4188" s="3">
        <v>44130.681944444441</v>
      </c>
      <c r="D4188">
        <v>3</v>
      </c>
      <c r="E4188">
        <v>2</v>
      </c>
      <c r="F4188" t="s">
        <v>26</v>
      </c>
      <c r="G4188">
        <v>1</v>
      </c>
      <c r="H4188">
        <v>70.664060000000006</v>
      </c>
      <c r="I4188">
        <v>19.277339999999999</v>
      </c>
      <c r="J4188">
        <v>0.94921880000000003</v>
      </c>
      <c r="K4188">
        <v>95.039060000000006</v>
      </c>
      <c r="L4188" s="3">
        <v>44130.43472222222</v>
      </c>
      <c r="M4188">
        <v>17.18</v>
      </c>
      <c r="N4188" t="s">
        <v>28</v>
      </c>
      <c r="P4188">
        <f>(C4188-Key!$B$1)*24</f>
        <v>1.316666666592937</v>
      </c>
      <c r="Q4188">
        <f>(Key!$B$2-'17.1'!C4188)*24</f>
        <v>1.6333333334187046</v>
      </c>
      <c r="R4188" s="3">
        <f>C4188-(M4188-Key!$B$5)/(24*Key!$B$6)</f>
        <v>44130.668129629623</v>
      </c>
      <c r="S4188">
        <f>M4188-Key!$B$5</f>
        <v>14.92</v>
      </c>
      <c r="T4188" s="2">
        <f t="shared" si="325"/>
        <v>44129.680555555555</v>
      </c>
      <c r="U4188" t="str">
        <f t="shared" si="326"/>
        <v>10-25-2020 16:20</v>
      </c>
      <c r="V4188">
        <f>IFERROR(IF(W4188=Z4188,VLOOKUP($U4188,[1]C8842!$G$2:$M$145,3,FALSE),0),0)</f>
        <v>0</v>
      </c>
      <c r="W4188">
        <f>VLOOKUP(RIGHT($V$1,5),Key!$A$9:$B$14,2,FALSE)</f>
        <v>10.199999999999999</v>
      </c>
      <c r="X4188">
        <f t="shared" si="329"/>
        <v>0</v>
      </c>
      <c r="Y4188">
        <f>VLOOKUP(RIGHT($X$1,5),Key!$A$9:$B$14,2,FALSE)</f>
        <v>3.7</v>
      </c>
      <c r="Z4188">
        <f t="shared" si="327"/>
        <v>10.199999999999999</v>
      </c>
      <c r="AA4188">
        <f t="shared" si="328"/>
        <v>0</v>
      </c>
    </row>
    <row r="4189" spans="1:27" x14ac:dyDescent="0.3">
      <c r="A4189">
        <v>100067</v>
      </c>
      <c r="B4189">
        <v>230922</v>
      </c>
      <c r="C4189" s="3">
        <v>44130.681944444441</v>
      </c>
      <c r="D4189">
        <v>3</v>
      </c>
      <c r="E4189">
        <v>2</v>
      </c>
      <c r="F4189" t="s">
        <v>26</v>
      </c>
      <c r="G4189">
        <v>3</v>
      </c>
      <c r="H4189">
        <v>68.183589999999995</v>
      </c>
      <c r="I4189">
        <v>39.574219999999997</v>
      </c>
      <c r="J4189">
        <v>1.777344</v>
      </c>
      <c r="K4189">
        <v>95.039060000000006</v>
      </c>
      <c r="L4189" s="3">
        <v>44130.43472222222</v>
      </c>
      <c r="M4189">
        <v>17.18</v>
      </c>
      <c r="N4189" t="s">
        <v>28</v>
      </c>
      <c r="P4189">
        <f>(C4189-Key!$B$1)*24</f>
        <v>1.316666666592937</v>
      </c>
      <c r="Q4189">
        <f>(Key!$B$2-'17.1'!C4189)*24</f>
        <v>1.6333333334187046</v>
      </c>
      <c r="R4189" s="3">
        <f>C4189-(M4189-Key!$B$5)/(24*Key!$B$6)</f>
        <v>44130.668129629623</v>
      </c>
      <c r="S4189">
        <f>M4189-Key!$B$5</f>
        <v>14.92</v>
      </c>
      <c r="T4189" s="2">
        <f t="shared" si="325"/>
        <v>44129.680555555555</v>
      </c>
      <c r="U4189" t="str">
        <f t="shared" si="326"/>
        <v>10-25-2020 16:20</v>
      </c>
      <c r="V4189">
        <f>IFERROR(IF(W4189=Z4189,VLOOKUP($U4189,[1]C8842!$G$2:$M$145,3,FALSE),0),0)</f>
        <v>0</v>
      </c>
      <c r="W4189">
        <f>VLOOKUP(RIGHT($V$1,5),Key!$A$9:$B$14,2,FALSE)</f>
        <v>10.199999999999999</v>
      </c>
      <c r="X4189">
        <f t="shared" si="329"/>
        <v>0</v>
      </c>
      <c r="Y4189">
        <f>VLOOKUP(RIGHT($X$1,5),Key!$A$9:$B$14,2,FALSE)</f>
        <v>3.7</v>
      </c>
      <c r="Z4189">
        <f t="shared" si="327"/>
        <v>10.199999999999999</v>
      </c>
      <c r="AA4189">
        <f t="shared" si="328"/>
        <v>0</v>
      </c>
    </row>
    <row r="4190" spans="1:27" x14ac:dyDescent="0.3">
      <c r="A4190">
        <v>100067</v>
      </c>
      <c r="B4190">
        <v>230922</v>
      </c>
      <c r="C4190" s="3">
        <v>44130.681944444441</v>
      </c>
      <c r="D4190">
        <v>0</v>
      </c>
      <c r="E4190">
        <v>2</v>
      </c>
      <c r="F4190" t="s">
        <v>25</v>
      </c>
      <c r="G4190">
        <v>4</v>
      </c>
      <c r="H4190">
        <v>62.601559999999999</v>
      </c>
      <c r="I4190">
        <v>66.148439999999994</v>
      </c>
      <c r="J4190">
        <v>3.0664060000000002</v>
      </c>
      <c r="K4190">
        <v>46.019530000000003</v>
      </c>
      <c r="L4190" s="3">
        <v>44130.43472222222</v>
      </c>
      <c r="M4190">
        <v>17.18</v>
      </c>
      <c r="N4190" t="s">
        <v>28</v>
      </c>
      <c r="P4190">
        <f>(C4190-Key!$B$1)*24</f>
        <v>1.316666666592937</v>
      </c>
      <c r="Q4190">
        <f>(Key!$B$2-'17.1'!C4190)*24</f>
        <v>1.6333333334187046</v>
      </c>
      <c r="R4190" s="3">
        <f>C4190-(M4190-Key!$B$5)/(24*Key!$B$6)</f>
        <v>44130.668129629623</v>
      </c>
      <c r="S4190">
        <f>M4190-Key!$B$5</f>
        <v>14.92</v>
      </c>
      <c r="T4190" s="2">
        <f t="shared" si="325"/>
        <v>44129.680555555555</v>
      </c>
      <c r="U4190" t="str">
        <f t="shared" si="326"/>
        <v>10-25-2020 16:20</v>
      </c>
      <c r="V4190">
        <f>IFERROR(IF(W4190=Z4190,VLOOKUP($U4190,[1]C8842!$G$2:$M$145,3,FALSE),0),0)</f>
        <v>0</v>
      </c>
      <c r="W4190">
        <f>VLOOKUP(RIGHT($V$1,5),Key!$A$9:$B$14,2,FALSE)</f>
        <v>10.199999999999999</v>
      </c>
      <c r="X4190">
        <f t="shared" si="329"/>
        <v>0</v>
      </c>
      <c r="Y4190">
        <f>VLOOKUP(RIGHT($X$1,5),Key!$A$9:$B$14,2,FALSE)</f>
        <v>3.7</v>
      </c>
      <c r="Z4190">
        <f t="shared" si="327"/>
        <v>10.199999999999999</v>
      </c>
      <c r="AA4190">
        <f t="shared" si="328"/>
        <v>0</v>
      </c>
    </row>
    <row r="4191" spans="1:27" x14ac:dyDescent="0.3">
      <c r="A4191">
        <v>100067</v>
      </c>
      <c r="B4191">
        <v>230922</v>
      </c>
      <c r="C4191" s="3">
        <v>44130.681944444441</v>
      </c>
      <c r="D4191">
        <v>3</v>
      </c>
      <c r="E4191">
        <v>2</v>
      </c>
      <c r="F4191" t="s">
        <v>26</v>
      </c>
      <c r="G4191">
        <v>1</v>
      </c>
      <c r="H4191">
        <v>78.722660000000005</v>
      </c>
      <c r="I4191">
        <v>16.44922</v>
      </c>
      <c r="J4191">
        <v>0.7578125</v>
      </c>
      <c r="K4191">
        <v>93.039060000000006</v>
      </c>
      <c r="L4191" s="3">
        <v>44130.43472222222</v>
      </c>
      <c r="M4191">
        <v>17.18</v>
      </c>
      <c r="N4191" t="s">
        <v>28</v>
      </c>
      <c r="P4191">
        <f>(C4191-Key!$B$1)*24</f>
        <v>1.316666666592937</v>
      </c>
      <c r="Q4191">
        <f>(Key!$B$2-'17.1'!C4191)*24</f>
        <v>1.6333333334187046</v>
      </c>
      <c r="R4191" s="3">
        <f>C4191-(M4191-Key!$B$5)/(24*Key!$B$6)</f>
        <v>44130.668129629623</v>
      </c>
      <c r="S4191">
        <f>M4191-Key!$B$5</f>
        <v>14.92</v>
      </c>
      <c r="T4191" s="2">
        <f t="shared" si="325"/>
        <v>44129.680555555555</v>
      </c>
      <c r="U4191" t="str">
        <f t="shared" si="326"/>
        <v>10-25-2020 16:20</v>
      </c>
      <c r="V4191">
        <f>IFERROR(IF(W4191=Z4191,VLOOKUP($U4191,[1]C8842!$G$2:$M$145,3,FALSE),0),0)</f>
        <v>0</v>
      </c>
      <c r="W4191">
        <f>VLOOKUP(RIGHT($V$1,5),Key!$A$9:$B$14,2,FALSE)</f>
        <v>10.199999999999999</v>
      </c>
      <c r="X4191">
        <f t="shared" si="329"/>
        <v>0</v>
      </c>
      <c r="Y4191">
        <f>VLOOKUP(RIGHT($X$1,5),Key!$A$9:$B$14,2,FALSE)</f>
        <v>3.7</v>
      </c>
      <c r="Z4191">
        <f t="shared" si="327"/>
        <v>10.199999999999999</v>
      </c>
      <c r="AA4191">
        <f t="shared" si="328"/>
        <v>0</v>
      </c>
    </row>
    <row r="4192" spans="1:27" x14ac:dyDescent="0.3">
      <c r="A4192">
        <v>100067</v>
      </c>
      <c r="B4192">
        <v>230922</v>
      </c>
      <c r="C4192" s="3">
        <v>44130.681944444441</v>
      </c>
      <c r="D4192">
        <v>3</v>
      </c>
      <c r="E4192">
        <v>2</v>
      </c>
      <c r="F4192" t="s">
        <v>26</v>
      </c>
      <c r="G4192">
        <v>1</v>
      </c>
      <c r="H4192">
        <v>75.25</v>
      </c>
      <c r="I4192">
        <v>17.777339999999999</v>
      </c>
      <c r="J4192">
        <v>0.83984380000000003</v>
      </c>
      <c r="K4192">
        <v>95.039060000000006</v>
      </c>
      <c r="L4192" s="3">
        <v>44130.43472222222</v>
      </c>
      <c r="M4192">
        <v>17.18</v>
      </c>
      <c r="N4192" t="s">
        <v>28</v>
      </c>
      <c r="P4192">
        <f>(C4192-Key!$B$1)*24</f>
        <v>1.316666666592937</v>
      </c>
      <c r="Q4192">
        <f>(Key!$B$2-'17.1'!C4192)*24</f>
        <v>1.6333333334187046</v>
      </c>
      <c r="R4192" s="3">
        <f>C4192-(M4192-Key!$B$5)/(24*Key!$B$6)</f>
        <v>44130.668129629623</v>
      </c>
      <c r="S4192">
        <f>M4192-Key!$B$5</f>
        <v>14.92</v>
      </c>
      <c r="T4192" s="2">
        <f t="shared" si="325"/>
        <v>44129.680555555555</v>
      </c>
      <c r="U4192" t="str">
        <f t="shared" si="326"/>
        <v>10-25-2020 16:20</v>
      </c>
      <c r="V4192">
        <f>IFERROR(IF(W4192=Z4192,VLOOKUP($U4192,[1]C8842!$G$2:$M$145,3,FALSE),0),0)</f>
        <v>0</v>
      </c>
      <c r="W4192">
        <f>VLOOKUP(RIGHT($V$1,5),Key!$A$9:$B$14,2,FALSE)</f>
        <v>10.199999999999999</v>
      </c>
      <c r="X4192">
        <f t="shared" si="329"/>
        <v>0</v>
      </c>
      <c r="Y4192">
        <f>VLOOKUP(RIGHT($X$1,5),Key!$A$9:$B$14,2,FALSE)</f>
        <v>3.7</v>
      </c>
      <c r="Z4192">
        <f t="shared" si="327"/>
        <v>10.199999999999999</v>
      </c>
      <c r="AA4192">
        <f t="shared" si="328"/>
        <v>0</v>
      </c>
    </row>
    <row r="4193" spans="1:27" x14ac:dyDescent="0.3">
      <c r="A4193">
        <v>100067</v>
      </c>
      <c r="B4193">
        <v>230922</v>
      </c>
      <c r="C4193" s="3">
        <v>44130.681944444441</v>
      </c>
      <c r="D4193">
        <v>0</v>
      </c>
      <c r="E4193">
        <v>2</v>
      </c>
      <c r="F4193" t="s">
        <v>25</v>
      </c>
      <c r="G4193">
        <v>1</v>
      </c>
      <c r="H4193">
        <v>71.300780000000003</v>
      </c>
      <c r="I4193">
        <v>17.23828</v>
      </c>
      <c r="J4193">
        <v>0.8671875</v>
      </c>
      <c r="K4193">
        <v>45.019530000000003</v>
      </c>
      <c r="L4193" s="3">
        <v>44130.43472222222</v>
      </c>
      <c r="M4193">
        <v>17.18</v>
      </c>
      <c r="N4193" t="s">
        <v>28</v>
      </c>
      <c r="P4193">
        <f>(C4193-Key!$B$1)*24</f>
        <v>1.316666666592937</v>
      </c>
      <c r="Q4193">
        <f>(Key!$B$2-'17.1'!C4193)*24</f>
        <v>1.6333333334187046</v>
      </c>
      <c r="R4193" s="3">
        <f>C4193-(M4193-Key!$B$5)/(24*Key!$B$6)</f>
        <v>44130.668129629623</v>
      </c>
      <c r="S4193">
        <f>M4193-Key!$B$5</f>
        <v>14.92</v>
      </c>
      <c r="T4193" s="2">
        <f t="shared" si="325"/>
        <v>44129.680555555555</v>
      </c>
      <c r="U4193" t="str">
        <f t="shared" si="326"/>
        <v>10-25-2020 16:20</v>
      </c>
      <c r="V4193">
        <f>IFERROR(IF(W4193=Z4193,VLOOKUP($U4193,[1]C8842!$G$2:$M$145,3,FALSE),0),0)</f>
        <v>0</v>
      </c>
      <c r="W4193">
        <f>VLOOKUP(RIGHT($V$1,5),Key!$A$9:$B$14,2,FALSE)</f>
        <v>10.199999999999999</v>
      </c>
      <c r="X4193">
        <f t="shared" si="329"/>
        <v>0</v>
      </c>
      <c r="Y4193">
        <f>VLOOKUP(RIGHT($X$1,5),Key!$A$9:$B$14,2,FALSE)</f>
        <v>3.7</v>
      </c>
      <c r="Z4193">
        <f t="shared" si="327"/>
        <v>10.199999999999999</v>
      </c>
      <c r="AA4193">
        <f t="shared" si="328"/>
        <v>0</v>
      </c>
    </row>
    <row r="4194" spans="1:27" x14ac:dyDescent="0.3">
      <c r="A4194">
        <v>100067</v>
      </c>
      <c r="B4194">
        <v>230922</v>
      </c>
      <c r="C4194" s="3">
        <v>44130.681944444441</v>
      </c>
      <c r="D4194">
        <v>1</v>
      </c>
      <c r="E4194">
        <v>1</v>
      </c>
      <c r="F4194" t="s">
        <v>25</v>
      </c>
      <c r="G4194">
        <v>1</v>
      </c>
      <c r="H4194">
        <v>68.632810000000006</v>
      </c>
      <c r="I4194">
        <v>16.179690000000001</v>
      </c>
      <c r="J4194">
        <v>0.859375</v>
      </c>
      <c r="K4194">
        <v>56.023440000000001</v>
      </c>
      <c r="L4194" s="3">
        <v>44130.43472222222</v>
      </c>
      <c r="M4194">
        <v>17.18</v>
      </c>
      <c r="N4194" t="s">
        <v>28</v>
      </c>
      <c r="P4194">
        <f>(C4194-Key!$B$1)*24</f>
        <v>1.316666666592937</v>
      </c>
      <c r="Q4194">
        <f>(Key!$B$2-'17.1'!C4194)*24</f>
        <v>1.6333333334187046</v>
      </c>
      <c r="R4194" s="3">
        <f>C4194-(M4194-Key!$B$5)/(24*Key!$B$6)</f>
        <v>44130.668129629623</v>
      </c>
      <c r="S4194">
        <f>M4194-Key!$B$5</f>
        <v>14.92</v>
      </c>
      <c r="T4194" s="2">
        <f t="shared" si="325"/>
        <v>44129.680555555555</v>
      </c>
      <c r="U4194" t="str">
        <f t="shared" si="326"/>
        <v>10-25-2020 16:20</v>
      </c>
      <c r="V4194">
        <f>IFERROR(IF(W4194=Z4194,VLOOKUP($U4194,[1]C8842!$G$2:$M$145,3,FALSE),0),0)</f>
        <v>0</v>
      </c>
      <c r="W4194">
        <f>VLOOKUP(RIGHT($V$1,5),Key!$A$9:$B$14,2,FALSE)</f>
        <v>10.199999999999999</v>
      </c>
      <c r="X4194">
        <f t="shared" si="329"/>
        <v>0</v>
      </c>
      <c r="Y4194">
        <f>VLOOKUP(RIGHT($X$1,5),Key!$A$9:$B$14,2,FALSE)</f>
        <v>3.7</v>
      </c>
      <c r="Z4194">
        <f t="shared" si="327"/>
        <v>10.199999999999999</v>
      </c>
      <c r="AA4194">
        <f t="shared" si="328"/>
        <v>0</v>
      </c>
    </row>
    <row r="4195" spans="1:27" x14ac:dyDescent="0.3">
      <c r="A4195">
        <v>100067</v>
      </c>
      <c r="B4195">
        <v>230922</v>
      </c>
      <c r="C4195" s="3">
        <v>44130.681944444441</v>
      </c>
      <c r="D4195">
        <v>1</v>
      </c>
      <c r="E4195">
        <v>1</v>
      </c>
      <c r="F4195" t="s">
        <v>25</v>
      </c>
      <c r="G4195">
        <v>1</v>
      </c>
      <c r="H4195">
        <v>67.457030000000003</v>
      </c>
      <c r="I4195">
        <v>15.414059999999999</v>
      </c>
      <c r="J4195">
        <v>0.84375</v>
      </c>
      <c r="K4195">
        <v>58.023440000000001</v>
      </c>
      <c r="L4195" s="3">
        <v>44130.43472222222</v>
      </c>
      <c r="M4195">
        <v>17.18</v>
      </c>
      <c r="N4195" t="s">
        <v>28</v>
      </c>
      <c r="P4195">
        <f>(C4195-Key!$B$1)*24</f>
        <v>1.316666666592937</v>
      </c>
      <c r="Q4195">
        <f>(Key!$B$2-'17.1'!C4195)*24</f>
        <v>1.6333333334187046</v>
      </c>
      <c r="R4195" s="3">
        <f>C4195-(M4195-Key!$B$5)/(24*Key!$B$6)</f>
        <v>44130.668129629623</v>
      </c>
      <c r="S4195">
        <f>M4195-Key!$B$5</f>
        <v>14.92</v>
      </c>
      <c r="T4195" s="2">
        <f t="shared" si="325"/>
        <v>44129.680555555555</v>
      </c>
      <c r="U4195" t="str">
        <f t="shared" si="326"/>
        <v>10-25-2020 16:20</v>
      </c>
      <c r="V4195">
        <f>IFERROR(IF(W4195=Z4195,VLOOKUP($U4195,[1]C8842!$G$2:$M$145,3,FALSE),0),0)</f>
        <v>0</v>
      </c>
      <c r="W4195">
        <f>VLOOKUP(RIGHT($V$1,5),Key!$A$9:$B$14,2,FALSE)</f>
        <v>10.199999999999999</v>
      </c>
      <c r="X4195">
        <f t="shared" si="329"/>
        <v>0</v>
      </c>
      <c r="Y4195">
        <f>VLOOKUP(RIGHT($X$1,5),Key!$A$9:$B$14,2,FALSE)</f>
        <v>3.7</v>
      </c>
      <c r="Z4195">
        <f t="shared" si="327"/>
        <v>10.199999999999999</v>
      </c>
      <c r="AA4195">
        <f t="shared" si="328"/>
        <v>0</v>
      </c>
    </row>
    <row r="4196" spans="1:27" x14ac:dyDescent="0.3">
      <c r="A4196">
        <v>100067</v>
      </c>
      <c r="B4196">
        <v>230922</v>
      </c>
      <c r="C4196" s="3">
        <v>44130.681944444441</v>
      </c>
      <c r="D4196">
        <v>0</v>
      </c>
      <c r="E4196">
        <v>2</v>
      </c>
      <c r="F4196" t="s">
        <v>25</v>
      </c>
      <c r="G4196">
        <v>1</v>
      </c>
      <c r="H4196">
        <v>62.882809999999999</v>
      </c>
      <c r="I4196">
        <v>14.60547</v>
      </c>
      <c r="J4196">
        <v>0.87109380000000003</v>
      </c>
      <c r="K4196">
        <v>47.019530000000003</v>
      </c>
      <c r="L4196" s="3">
        <v>44130.43472222222</v>
      </c>
      <c r="M4196">
        <v>17.18</v>
      </c>
      <c r="N4196" t="s">
        <v>28</v>
      </c>
      <c r="P4196">
        <f>(C4196-Key!$B$1)*24</f>
        <v>1.316666666592937</v>
      </c>
      <c r="Q4196">
        <f>(Key!$B$2-'17.1'!C4196)*24</f>
        <v>1.6333333334187046</v>
      </c>
      <c r="R4196" s="3">
        <f>C4196-(M4196-Key!$B$5)/(24*Key!$B$6)</f>
        <v>44130.668129629623</v>
      </c>
      <c r="S4196">
        <f>M4196-Key!$B$5</f>
        <v>14.92</v>
      </c>
      <c r="T4196" s="2">
        <f t="shared" si="325"/>
        <v>44129.680555555555</v>
      </c>
      <c r="U4196" t="str">
        <f t="shared" si="326"/>
        <v>10-25-2020 16:20</v>
      </c>
      <c r="V4196">
        <f>IFERROR(IF(W4196=Z4196,VLOOKUP($U4196,[1]C8842!$G$2:$M$145,3,FALSE),0),0)</f>
        <v>0</v>
      </c>
      <c r="W4196">
        <f>VLOOKUP(RIGHT($V$1,5),Key!$A$9:$B$14,2,FALSE)</f>
        <v>10.199999999999999</v>
      </c>
      <c r="X4196">
        <f t="shared" si="329"/>
        <v>0</v>
      </c>
      <c r="Y4196">
        <f>VLOOKUP(RIGHT($X$1,5),Key!$A$9:$B$14,2,FALSE)</f>
        <v>3.7</v>
      </c>
      <c r="Z4196">
        <f t="shared" si="327"/>
        <v>10.199999999999999</v>
      </c>
      <c r="AA4196">
        <f t="shared" si="328"/>
        <v>0</v>
      </c>
    </row>
    <row r="4197" spans="1:27" x14ac:dyDescent="0.3">
      <c r="A4197">
        <v>100067</v>
      </c>
      <c r="B4197">
        <v>230922</v>
      </c>
      <c r="C4197" s="3">
        <v>44130.682638888888</v>
      </c>
      <c r="D4197">
        <v>2</v>
      </c>
      <c r="E4197">
        <v>1</v>
      </c>
      <c r="F4197" t="s">
        <v>26</v>
      </c>
      <c r="G4197">
        <v>1</v>
      </c>
      <c r="H4197">
        <v>78.371089999999995</v>
      </c>
      <c r="I4197">
        <v>15.39453</v>
      </c>
      <c r="J4197">
        <v>0.7265625</v>
      </c>
      <c r="K4197">
        <v>82.035160000000005</v>
      </c>
      <c r="L4197" s="3">
        <v>44130.43472222222</v>
      </c>
      <c r="M4197">
        <v>17.18</v>
      </c>
      <c r="N4197" t="s">
        <v>28</v>
      </c>
      <c r="P4197">
        <f>(C4197-Key!$B$1)*24</f>
        <v>1.3333333333139308</v>
      </c>
      <c r="Q4197">
        <f>(Key!$B$2-'17.1'!C4197)*24</f>
        <v>1.6166666666977108</v>
      </c>
      <c r="R4197" s="3">
        <f>C4197-(M4197-Key!$B$5)/(24*Key!$B$6)</f>
        <v>44130.66882407407</v>
      </c>
      <c r="S4197">
        <f>M4197-Key!$B$5</f>
        <v>14.92</v>
      </c>
      <c r="T4197" s="2">
        <f t="shared" si="325"/>
        <v>44129.680555555555</v>
      </c>
      <c r="U4197" t="str">
        <f t="shared" si="326"/>
        <v>10-25-2020 16:20</v>
      </c>
      <c r="V4197">
        <f>IFERROR(IF(W4197=Z4197,VLOOKUP($U4197,[1]C8842!$G$2:$M$145,3,FALSE),0),0)</f>
        <v>0</v>
      </c>
      <c r="W4197">
        <f>VLOOKUP(RIGHT($V$1,5),Key!$A$9:$B$14,2,FALSE)</f>
        <v>10.199999999999999</v>
      </c>
      <c r="X4197">
        <f t="shared" si="329"/>
        <v>0</v>
      </c>
      <c r="Y4197">
        <f>VLOOKUP(RIGHT($X$1,5),Key!$A$9:$B$14,2,FALSE)</f>
        <v>3.7</v>
      </c>
      <c r="Z4197">
        <f t="shared" si="327"/>
        <v>10.199999999999999</v>
      </c>
      <c r="AA4197">
        <f t="shared" si="328"/>
        <v>0</v>
      </c>
    </row>
    <row r="4198" spans="1:27" x14ac:dyDescent="0.3">
      <c r="A4198">
        <v>100067</v>
      </c>
      <c r="B4198">
        <v>230922</v>
      </c>
      <c r="C4198" s="3">
        <v>44130.682638888888</v>
      </c>
      <c r="D4198">
        <v>0</v>
      </c>
      <c r="E4198">
        <v>2</v>
      </c>
      <c r="F4198" t="s">
        <v>25</v>
      </c>
      <c r="G4198">
        <v>1</v>
      </c>
      <c r="H4198">
        <v>63.265630000000002</v>
      </c>
      <c r="I4198">
        <v>16.71875</v>
      </c>
      <c r="J4198">
        <v>0.953125</v>
      </c>
      <c r="K4198">
        <v>47.019530000000003</v>
      </c>
      <c r="L4198" s="3">
        <v>44130.43472222222</v>
      </c>
      <c r="M4198">
        <v>17.18</v>
      </c>
      <c r="N4198" t="s">
        <v>28</v>
      </c>
      <c r="P4198">
        <f>(C4198-Key!$B$1)*24</f>
        <v>1.3333333333139308</v>
      </c>
      <c r="Q4198">
        <f>(Key!$B$2-'17.1'!C4198)*24</f>
        <v>1.6166666666977108</v>
      </c>
      <c r="R4198" s="3">
        <f>C4198-(M4198-Key!$B$5)/(24*Key!$B$6)</f>
        <v>44130.66882407407</v>
      </c>
      <c r="S4198">
        <f>M4198-Key!$B$5</f>
        <v>14.92</v>
      </c>
      <c r="T4198" s="2">
        <f t="shared" si="325"/>
        <v>44129.680555555555</v>
      </c>
      <c r="U4198" t="str">
        <f t="shared" si="326"/>
        <v>10-25-2020 16:20</v>
      </c>
      <c r="V4198">
        <f>IFERROR(IF(W4198=Z4198,VLOOKUP($U4198,[1]C8842!$G$2:$M$145,3,FALSE),0),0)</f>
        <v>0</v>
      </c>
      <c r="W4198">
        <f>VLOOKUP(RIGHT($V$1,5),Key!$A$9:$B$14,2,FALSE)</f>
        <v>10.199999999999999</v>
      </c>
      <c r="X4198">
        <f t="shared" si="329"/>
        <v>0</v>
      </c>
      <c r="Y4198">
        <f>VLOOKUP(RIGHT($X$1,5),Key!$A$9:$B$14,2,FALSE)</f>
        <v>3.7</v>
      </c>
      <c r="Z4198">
        <f t="shared" si="327"/>
        <v>10.199999999999999</v>
      </c>
      <c r="AA4198">
        <f t="shared" si="328"/>
        <v>0</v>
      </c>
    </row>
    <row r="4199" spans="1:27" x14ac:dyDescent="0.3">
      <c r="A4199">
        <v>100067</v>
      </c>
      <c r="B4199">
        <v>230922</v>
      </c>
      <c r="C4199" s="3">
        <v>44130.682638888888</v>
      </c>
      <c r="D4199">
        <v>1</v>
      </c>
      <c r="E4199">
        <v>1</v>
      </c>
      <c r="F4199" t="s">
        <v>25</v>
      </c>
      <c r="G4199">
        <v>1</v>
      </c>
      <c r="H4199">
        <v>63.695309999999999</v>
      </c>
      <c r="I4199">
        <v>19.54297</v>
      </c>
      <c r="J4199">
        <v>1.066406</v>
      </c>
      <c r="K4199">
        <v>56.023440000000001</v>
      </c>
      <c r="L4199" s="3">
        <v>44130.43472222222</v>
      </c>
      <c r="M4199">
        <v>17.18</v>
      </c>
      <c r="N4199" t="s">
        <v>28</v>
      </c>
      <c r="P4199">
        <f>(C4199-Key!$B$1)*24</f>
        <v>1.3333333333139308</v>
      </c>
      <c r="Q4199">
        <f>(Key!$B$2-'17.1'!C4199)*24</f>
        <v>1.6166666666977108</v>
      </c>
      <c r="R4199" s="3">
        <f>C4199-(M4199-Key!$B$5)/(24*Key!$B$6)</f>
        <v>44130.66882407407</v>
      </c>
      <c r="S4199">
        <f>M4199-Key!$B$5</f>
        <v>14.92</v>
      </c>
      <c r="T4199" s="2">
        <f t="shared" si="325"/>
        <v>44129.680555555555</v>
      </c>
      <c r="U4199" t="str">
        <f t="shared" si="326"/>
        <v>10-25-2020 16:20</v>
      </c>
      <c r="V4199">
        <f>IFERROR(IF(W4199=Z4199,VLOOKUP($U4199,[1]C8842!$G$2:$M$145,3,FALSE),0),0)</f>
        <v>0</v>
      </c>
      <c r="W4199">
        <f>VLOOKUP(RIGHT($V$1,5),Key!$A$9:$B$14,2,FALSE)</f>
        <v>10.199999999999999</v>
      </c>
      <c r="X4199">
        <f t="shared" si="329"/>
        <v>0</v>
      </c>
      <c r="Y4199">
        <f>VLOOKUP(RIGHT($X$1,5),Key!$A$9:$B$14,2,FALSE)</f>
        <v>3.7</v>
      </c>
      <c r="Z4199">
        <f t="shared" si="327"/>
        <v>10.199999999999999</v>
      </c>
      <c r="AA4199">
        <f t="shared" si="328"/>
        <v>0</v>
      </c>
    </row>
    <row r="4200" spans="1:27" x14ac:dyDescent="0.3">
      <c r="A4200">
        <v>100067</v>
      </c>
      <c r="B4200">
        <v>230922</v>
      </c>
      <c r="C4200" s="3">
        <v>44130.682638888888</v>
      </c>
      <c r="D4200">
        <v>0</v>
      </c>
      <c r="E4200">
        <v>2</v>
      </c>
      <c r="F4200" t="s">
        <v>25</v>
      </c>
      <c r="G4200">
        <v>1</v>
      </c>
      <c r="H4200">
        <v>59.675780000000003</v>
      </c>
      <c r="I4200">
        <v>16.285160000000001</v>
      </c>
      <c r="J4200">
        <v>0.9921875</v>
      </c>
      <c r="K4200">
        <v>46.019530000000003</v>
      </c>
      <c r="L4200" s="3">
        <v>44130.43472222222</v>
      </c>
      <c r="M4200">
        <v>17.18</v>
      </c>
      <c r="N4200" t="s">
        <v>28</v>
      </c>
      <c r="P4200">
        <f>(C4200-Key!$B$1)*24</f>
        <v>1.3333333333139308</v>
      </c>
      <c r="Q4200">
        <f>(Key!$B$2-'17.1'!C4200)*24</f>
        <v>1.6166666666977108</v>
      </c>
      <c r="R4200" s="3">
        <f>C4200-(M4200-Key!$B$5)/(24*Key!$B$6)</f>
        <v>44130.66882407407</v>
      </c>
      <c r="S4200">
        <f>M4200-Key!$B$5</f>
        <v>14.92</v>
      </c>
      <c r="T4200" s="2">
        <f t="shared" si="325"/>
        <v>44129.680555555555</v>
      </c>
      <c r="U4200" t="str">
        <f t="shared" si="326"/>
        <v>10-25-2020 16:20</v>
      </c>
      <c r="V4200">
        <f>IFERROR(IF(W4200=Z4200,VLOOKUP($U4200,[1]C8842!$G$2:$M$145,3,FALSE),0),0)</f>
        <v>0</v>
      </c>
      <c r="W4200">
        <f>VLOOKUP(RIGHT($V$1,5),Key!$A$9:$B$14,2,FALSE)</f>
        <v>10.199999999999999</v>
      </c>
      <c r="X4200">
        <f t="shared" si="329"/>
        <v>0</v>
      </c>
      <c r="Y4200">
        <f>VLOOKUP(RIGHT($X$1,5),Key!$A$9:$B$14,2,FALSE)</f>
        <v>3.7</v>
      </c>
      <c r="Z4200">
        <f t="shared" si="327"/>
        <v>10.199999999999999</v>
      </c>
      <c r="AA4200">
        <f t="shared" si="328"/>
        <v>0</v>
      </c>
    </row>
    <row r="4201" spans="1:27" x14ac:dyDescent="0.3">
      <c r="A4201">
        <v>100067</v>
      </c>
      <c r="B4201">
        <v>230922</v>
      </c>
      <c r="C4201" s="3">
        <v>44130.682638888888</v>
      </c>
      <c r="D4201">
        <v>0</v>
      </c>
      <c r="E4201">
        <v>2</v>
      </c>
      <c r="F4201" t="s">
        <v>25</v>
      </c>
      <c r="G4201">
        <v>3</v>
      </c>
      <c r="H4201">
        <v>55.746090000000002</v>
      </c>
      <c r="I4201">
        <v>41.910159999999998</v>
      </c>
      <c r="J4201">
        <v>2.2851560000000002</v>
      </c>
      <c r="K4201">
        <v>49.019530000000003</v>
      </c>
      <c r="L4201" s="3">
        <v>44130.43472222222</v>
      </c>
      <c r="M4201">
        <v>17.18</v>
      </c>
      <c r="N4201" t="s">
        <v>28</v>
      </c>
      <c r="P4201">
        <f>(C4201-Key!$B$1)*24</f>
        <v>1.3333333333139308</v>
      </c>
      <c r="Q4201">
        <f>(Key!$B$2-'17.1'!C4201)*24</f>
        <v>1.6166666666977108</v>
      </c>
      <c r="R4201" s="3">
        <f>C4201-(M4201-Key!$B$5)/(24*Key!$B$6)</f>
        <v>44130.66882407407</v>
      </c>
      <c r="S4201">
        <f>M4201-Key!$B$5</f>
        <v>14.92</v>
      </c>
      <c r="T4201" s="2">
        <f t="shared" si="325"/>
        <v>44129.680555555555</v>
      </c>
      <c r="U4201" t="str">
        <f t="shared" si="326"/>
        <v>10-25-2020 16:20</v>
      </c>
      <c r="V4201">
        <f>IFERROR(IF(W4201=Z4201,VLOOKUP($U4201,[1]C8842!$G$2:$M$145,3,FALSE),0),0)</f>
        <v>0</v>
      </c>
      <c r="W4201">
        <f>VLOOKUP(RIGHT($V$1,5),Key!$A$9:$B$14,2,FALSE)</f>
        <v>10.199999999999999</v>
      </c>
      <c r="X4201">
        <f t="shared" si="329"/>
        <v>0</v>
      </c>
      <c r="Y4201">
        <f>VLOOKUP(RIGHT($X$1,5),Key!$A$9:$B$14,2,FALSE)</f>
        <v>3.7</v>
      </c>
      <c r="Z4201">
        <f t="shared" si="327"/>
        <v>10.199999999999999</v>
      </c>
      <c r="AA4201">
        <f t="shared" si="328"/>
        <v>0</v>
      </c>
    </row>
    <row r="4202" spans="1:27" x14ac:dyDescent="0.3">
      <c r="A4202">
        <v>100067</v>
      </c>
      <c r="B4202">
        <v>230922</v>
      </c>
      <c r="C4202" s="3">
        <v>44130.682638888888</v>
      </c>
      <c r="D4202">
        <v>3</v>
      </c>
      <c r="E4202">
        <v>2</v>
      </c>
      <c r="F4202" t="s">
        <v>26</v>
      </c>
      <c r="G4202">
        <v>1</v>
      </c>
      <c r="H4202">
        <v>74.015630000000002</v>
      </c>
      <c r="I4202">
        <v>17.023440000000001</v>
      </c>
      <c r="J4202">
        <v>0.828125</v>
      </c>
      <c r="K4202">
        <v>94.039060000000006</v>
      </c>
      <c r="L4202" s="3">
        <v>44130.43472222222</v>
      </c>
      <c r="M4202">
        <v>17.18</v>
      </c>
      <c r="N4202" t="s">
        <v>28</v>
      </c>
      <c r="P4202">
        <f>(C4202-Key!$B$1)*24</f>
        <v>1.3333333333139308</v>
      </c>
      <c r="Q4202">
        <f>(Key!$B$2-'17.1'!C4202)*24</f>
        <v>1.6166666666977108</v>
      </c>
      <c r="R4202" s="3">
        <f>C4202-(M4202-Key!$B$5)/(24*Key!$B$6)</f>
        <v>44130.66882407407</v>
      </c>
      <c r="S4202">
        <f>M4202-Key!$B$5</f>
        <v>14.92</v>
      </c>
      <c r="T4202" s="2">
        <f t="shared" si="325"/>
        <v>44129.680555555555</v>
      </c>
      <c r="U4202" t="str">
        <f t="shared" si="326"/>
        <v>10-25-2020 16:20</v>
      </c>
      <c r="V4202">
        <f>IFERROR(IF(W4202=Z4202,VLOOKUP($U4202,[1]C8842!$G$2:$M$145,3,FALSE),0),0)</f>
        <v>0</v>
      </c>
      <c r="W4202">
        <f>VLOOKUP(RIGHT($V$1,5),Key!$A$9:$B$14,2,FALSE)</f>
        <v>10.199999999999999</v>
      </c>
      <c r="X4202">
        <f t="shared" si="329"/>
        <v>0</v>
      </c>
      <c r="Y4202">
        <f>VLOOKUP(RIGHT($X$1,5),Key!$A$9:$B$14,2,FALSE)</f>
        <v>3.7</v>
      </c>
      <c r="Z4202">
        <f t="shared" si="327"/>
        <v>10.199999999999999</v>
      </c>
      <c r="AA4202">
        <f t="shared" si="328"/>
        <v>0</v>
      </c>
    </row>
    <row r="4203" spans="1:27" x14ac:dyDescent="0.3">
      <c r="A4203">
        <v>100067</v>
      </c>
      <c r="B4203">
        <v>230922</v>
      </c>
      <c r="C4203" s="3">
        <v>44130.682638888888</v>
      </c>
      <c r="D4203">
        <v>0</v>
      </c>
      <c r="E4203">
        <v>2</v>
      </c>
      <c r="F4203" t="s">
        <v>25</v>
      </c>
      <c r="G4203">
        <v>4</v>
      </c>
      <c r="H4203">
        <v>61.445309999999999</v>
      </c>
      <c r="I4203">
        <v>68.980469999999997</v>
      </c>
      <c r="J4203">
        <v>3.2460939999999998</v>
      </c>
      <c r="K4203">
        <v>46.019530000000003</v>
      </c>
      <c r="L4203" s="3">
        <v>44130.43472222222</v>
      </c>
      <c r="M4203">
        <v>17.18</v>
      </c>
      <c r="N4203" t="s">
        <v>28</v>
      </c>
      <c r="P4203">
        <f>(C4203-Key!$B$1)*24</f>
        <v>1.3333333333139308</v>
      </c>
      <c r="Q4203">
        <f>(Key!$B$2-'17.1'!C4203)*24</f>
        <v>1.6166666666977108</v>
      </c>
      <c r="R4203" s="3">
        <f>C4203-(M4203-Key!$B$5)/(24*Key!$B$6)</f>
        <v>44130.66882407407</v>
      </c>
      <c r="S4203">
        <f>M4203-Key!$B$5</f>
        <v>14.92</v>
      </c>
      <c r="T4203" s="2">
        <f t="shared" si="325"/>
        <v>44129.680555555555</v>
      </c>
      <c r="U4203" t="str">
        <f t="shared" si="326"/>
        <v>10-25-2020 16:20</v>
      </c>
      <c r="V4203">
        <f>IFERROR(IF(W4203=Z4203,VLOOKUP($U4203,[1]C8842!$G$2:$M$145,3,FALSE),0),0)</f>
        <v>0</v>
      </c>
      <c r="W4203">
        <f>VLOOKUP(RIGHT($V$1,5),Key!$A$9:$B$14,2,FALSE)</f>
        <v>10.199999999999999</v>
      </c>
      <c r="X4203">
        <f t="shared" si="329"/>
        <v>0</v>
      </c>
      <c r="Y4203">
        <f>VLOOKUP(RIGHT($X$1,5),Key!$A$9:$B$14,2,FALSE)</f>
        <v>3.7</v>
      </c>
      <c r="Z4203">
        <f t="shared" si="327"/>
        <v>10.199999999999999</v>
      </c>
      <c r="AA4203">
        <f t="shared" si="328"/>
        <v>0</v>
      </c>
    </row>
    <row r="4204" spans="1:27" x14ac:dyDescent="0.3">
      <c r="A4204">
        <v>100067</v>
      </c>
      <c r="B4204">
        <v>230922</v>
      </c>
      <c r="C4204" s="3">
        <v>44130.682638888888</v>
      </c>
      <c r="D4204">
        <v>3</v>
      </c>
      <c r="E4204">
        <v>2</v>
      </c>
      <c r="F4204" t="s">
        <v>26</v>
      </c>
      <c r="G4204">
        <v>2</v>
      </c>
      <c r="H4204">
        <v>67</v>
      </c>
      <c r="I4204">
        <v>20.632809999999999</v>
      </c>
      <c r="J4204">
        <v>1.0546880000000001</v>
      </c>
      <c r="K4204">
        <v>94.039060000000006</v>
      </c>
      <c r="L4204" s="3">
        <v>44130.43472222222</v>
      </c>
      <c r="M4204">
        <v>17.18</v>
      </c>
      <c r="N4204" t="s">
        <v>28</v>
      </c>
      <c r="P4204">
        <f>(C4204-Key!$B$1)*24</f>
        <v>1.3333333333139308</v>
      </c>
      <c r="Q4204">
        <f>(Key!$B$2-'17.1'!C4204)*24</f>
        <v>1.6166666666977108</v>
      </c>
      <c r="R4204" s="3">
        <f>C4204-(M4204-Key!$B$5)/(24*Key!$B$6)</f>
        <v>44130.66882407407</v>
      </c>
      <c r="S4204">
        <f>M4204-Key!$B$5</f>
        <v>14.92</v>
      </c>
      <c r="T4204" s="2">
        <f t="shared" si="325"/>
        <v>44129.680555555555</v>
      </c>
      <c r="U4204" t="str">
        <f t="shared" si="326"/>
        <v>10-25-2020 16:20</v>
      </c>
      <c r="V4204">
        <f>IFERROR(IF(W4204=Z4204,VLOOKUP($U4204,[1]C8842!$G$2:$M$145,3,FALSE),0),0)</f>
        <v>0</v>
      </c>
      <c r="W4204">
        <f>VLOOKUP(RIGHT($V$1,5),Key!$A$9:$B$14,2,FALSE)</f>
        <v>10.199999999999999</v>
      </c>
      <c r="X4204">
        <f t="shared" si="329"/>
        <v>0</v>
      </c>
      <c r="Y4204">
        <f>VLOOKUP(RIGHT($X$1,5),Key!$A$9:$B$14,2,FALSE)</f>
        <v>3.7</v>
      </c>
      <c r="Z4204">
        <f t="shared" si="327"/>
        <v>10.199999999999999</v>
      </c>
      <c r="AA4204">
        <f t="shared" si="328"/>
        <v>0</v>
      </c>
    </row>
    <row r="4205" spans="1:27" x14ac:dyDescent="0.3">
      <c r="A4205">
        <v>100067</v>
      </c>
      <c r="B4205">
        <v>230922</v>
      </c>
      <c r="C4205" s="3">
        <v>44130.682638888888</v>
      </c>
      <c r="D4205">
        <v>0</v>
      </c>
      <c r="E4205">
        <v>2</v>
      </c>
      <c r="F4205" t="s">
        <v>25</v>
      </c>
      <c r="G4205">
        <v>1</v>
      </c>
      <c r="H4205">
        <v>54.210940000000001</v>
      </c>
      <c r="I4205">
        <v>14.789059999999999</v>
      </c>
      <c r="J4205">
        <v>1.019531</v>
      </c>
      <c r="K4205">
        <v>47.019530000000003</v>
      </c>
      <c r="L4205" s="3">
        <v>44130.43472222222</v>
      </c>
      <c r="M4205">
        <v>17.18</v>
      </c>
      <c r="N4205" t="s">
        <v>28</v>
      </c>
      <c r="P4205">
        <f>(C4205-Key!$B$1)*24</f>
        <v>1.3333333333139308</v>
      </c>
      <c r="Q4205">
        <f>(Key!$B$2-'17.1'!C4205)*24</f>
        <v>1.6166666666977108</v>
      </c>
      <c r="R4205" s="3">
        <f>C4205-(M4205-Key!$B$5)/(24*Key!$B$6)</f>
        <v>44130.66882407407</v>
      </c>
      <c r="S4205">
        <f>M4205-Key!$B$5</f>
        <v>14.92</v>
      </c>
      <c r="T4205" s="2">
        <f t="shared" si="325"/>
        <v>44129.680555555555</v>
      </c>
      <c r="U4205" t="str">
        <f t="shared" si="326"/>
        <v>10-25-2020 16:20</v>
      </c>
      <c r="V4205">
        <f>IFERROR(IF(W4205=Z4205,VLOOKUP($U4205,[1]C8842!$G$2:$M$145,3,FALSE),0),0)</f>
        <v>0</v>
      </c>
      <c r="W4205">
        <f>VLOOKUP(RIGHT($V$1,5),Key!$A$9:$B$14,2,FALSE)</f>
        <v>10.199999999999999</v>
      </c>
      <c r="X4205">
        <f t="shared" si="329"/>
        <v>0</v>
      </c>
      <c r="Y4205">
        <f>VLOOKUP(RIGHT($X$1,5),Key!$A$9:$B$14,2,FALSE)</f>
        <v>3.7</v>
      </c>
      <c r="Z4205">
        <f t="shared" si="327"/>
        <v>10.199999999999999</v>
      </c>
      <c r="AA4205">
        <f t="shared" si="328"/>
        <v>0</v>
      </c>
    </row>
    <row r="4206" spans="1:27" x14ac:dyDescent="0.3">
      <c r="A4206">
        <v>100067</v>
      </c>
      <c r="B4206">
        <v>230922</v>
      </c>
      <c r="C4206" s="3">
        <v>44130.682638888888</v>
      </c>
      <c r="D4206">
        <v>3</v>
      </c>
      <c r="E4206">
        <v>2</v>
      </c>
      <c r="F4206" t="s">
        <v>26</v>
      </c>
      <c r="G4206">
        <v>1</v>
      </c>
      <c r="H4206">
        <v>67.695310000000006</v>
      </c>
      <c r="I4206">
        <v>15.42578</v>
      </c>
      <c r="J4206">
        <v>0.83984380000000003</v>
      </c>
      <c r="K4206">
        <v>94.039060000000006</v>
      </c>
      <c r="L4206" s="3">
        <v>44130.43472222222</v>
      </c>
      <c r="M4206">
        <v>17.18</v>
      </c>
      <c r="N4206" t="s">
        <v>28</v>
      </c>
      <c r="P4206">
        <f>(C4206-Key!$B$1)*24</f>
        <v>1.3333333333139308</v>
      </c>
      <c r="Q4206">
        <f>(Key!$B$2-'17.1'!C4206)*24</f>
        <v>1.6166666666977108</v>
      </c>
      <c r="R4206" s="3">
        <f>C4206-(M4206-Key!$B$5)/(24*Key!$B$6)</f>
        <v>44130.66882407407</v>
      </c>
      <c r="S4206">
        <f>M4206-Key!$B$5</f>
        <v>14.92</v>
      </c>
      <c r="T4206" s="2">
        <f t="shared" si="325"/>
        <v>44129.680555555555</v>
      </c>
      <c r="U4206" t="str">
        <f t="shared" si="326"/>
        <v>10-25-2020 16:20</v>
      </c>
      <c r="V4206">
        <f>IFERROR(IF(W4206=Z4206,VLOOKUP($U4206,[1]C8842!$G$2:$M$145,3,FALSE),0),0)</f>
        <v>0</v>
      </c>
      <c r="W4206">
        <f>VLOOKUP(RIGHT($V$1,5),Key!$A$9:$B$14,2,FALSE)</f>
        <v>10.199999999999999</v>
      </c>
      <c r="X4206">
        <f t="shared" si="329"/>
        <v>0</v>
      </c>
      <c r="Y4206">
        <f>VLOOKUP(RIGHT($X$1,5),Key!$A$9:$B$14,2,FALSE)</f>
        <v>3.7</v>
      </c>
      <c r="Z4206">
        <f t="shared" si="327"/>
        <v>10.199999999999999</v>
      </c>
      <c r="AA4206">
        <f t="shared" si="328"/>
        <v>0</v>
      </c>
    </row>
    <row r="4207" spans="1:27" x14ac:dyDescent="0.3">
      <c r="A4207">
        <v>100067</v>
      </c>
      <c r="B4207">
        <v>230922</v>
      </c>
      <c r="C4207" s="3">
        <v>44130.682638888888</v>
      </c>
      <c r="D4207">
        <v>0</v>
      </c>
      <c r="E4207">
        <v>2</v>
      </c>
      <c r="F4207" t="s">
        <v>25</v>
      </c>
      <c r="G4207">
        <v>2</v>
      </c>
      <c r="H4207">
        <v>57</v>
      </c>
      <c r="I4207">
        <v>28.46875</v>
      </c>
      <c r="J4207">
        <v>1.582031</v>
      </c>
      <c r="K4207">
        <v>46.019530000000003</v>
      </c>
      <c r="L4207" s="3">
        <v>44130.43472222222</v>
      </c>
      <c r="M4207">
        <v>17.18</v>
      </c>
      <c r="N4207" t="s">
        <v>28</v>
      </c>
      <c r="P4207">
        <f>(C4207-Key!$B$1)*24</f>
        <v>1.3333333333139308</v>
      </c>
      <c r="Q4207">
        <f>(Key!$B$2-'17.1'!C4207)*24</f>
        <v>1.6166666666977108</v>
      </c>
      <c r="R4207" s="3">
        <f>C4207-(M4207-Key!$B$5)/(24*Key!$B$6)</f>
        <v>44130.66882407407</v>
      </c>
      <c r="S4207">
        <f>M4207-Key!$B$5</f>
        <v>14.92</v>
      </c>
      <c r="T4207" s="2">
        <f t="shared" si="325"/>
        <v>44129.680555555555</v>
      </c>
      <c r="U4207" t="str">
        <f t="shared" si="326"/>
        <v>10-25-2020 16:20</v>
      </c>
      <c r="V4207">
        <f>IFERROR(IF(W4207=Z4207,VLOOKUP($U4207,[1]C8842!$G$2:$M$145,3,FALSE),0),0)</f>
        <v>0</v>
      </c>
      <c r="W4207">
        <f>VLOOKUP(RIGHT($V$1,5),Key!$A$9:$B$14,2,FALSE)</f>
        <v>10.199999999999999</v>
      </c>
      <c r="X4207">
        <f t="shared" si="329"/>
        <v>0</v>
      </c>
      <c r="Y4207">
        <f>VLOOKUP(RIGHT($X$1,5),Key!$A$9:$B$14,2,FALSE)</f>
        <v>3.7</v>
      </c>
      <c r="Z4207">
        <f t="shared" si="327"/>
        <v>10.199999999999999</v>
      </c>
      <c r="AA4207">
        <f t="shared" si="328"/>
        <v>0</v>
      </c>
    </row>
    <row r="4208" spans="1:27" x14ac:dyDescent="0.3">
      <c r="A4208">
        <v>100067</v>
      </c>
      <c r="B4208">
        <v>230922</v>
      </c>
      <c r="C4208" s="3">
        <v>44130.682638888888</v>
      </c>
      <c r="D4208">
        <v>3</v>
      </c>
      <c r="E4208">
        <v>2</v>
      </c>
      <c r="F4208" t="s">
        <v>26</v>
      </c>
      <c r="G4208">
        <v>1</v>
      </c>
      <c r="H4208">
        <v>68.578130000000002</v>
      </c>
      <c r="I4208">
        <v>17.617190000000001</v>
      </c>
      <c r="J4208">
        <v>0.9140625</v>
      </c>
      <c r="K4208">
        <v>92.039060000000006</v>
      </c>
      <c r="L4208" s="3">
        <v>44130.43472222222</v>
      </c>
      <c r="M4208">
        <v>17.18</v>
      </c>
      <c r="N4208" t="s">
        <v>28</v>
      </c>
      <c r="P4208">
        <f>(C4208-Key!$B$1)*24</f>
        <v>1.3333333333139308</v>
      </c>
      <c r="Q4208">
        <f>(Key!$B$2-'17.1'!C4208)*24</f>
        <v>1.6166666666977108</v>
      </c>
      <c r="R4208" s="3">
        <f>C4208-(M4208-Key!$B$5)/(24*Key!$B$6)</f>
        <v>44130.66882407407</v>
      </c>
      <c r="S4208">
        <f>M4208-Key!$B$5</f>
        <v>14.92</v>
      </c>
      <c r="T4208" s="2">
        <f t="shared" si="325"/>
        <v>44129.680555555555</v>
      </c>
      <c r="U4208" t="str">
        <f t="shared" si="326"/>
        <v>10-25-2020 16:20</v>
      </c>
      <c r="V4208">
        <f>IFERROR(IF(W4208=Z4208,VLOOKUP($U4208,[1]C8842!$G$2:$M$145,3,FALSE),0),0)</f>
        <v>0</v>
      </c>
      <c r="W4208">
        <f>VLOOKUP(RIGHT($V$1,5),Key!$A$9:$B$14,2,FALSE)</f>
        <v>10.199999999999999</v>
      </c>
      <c r="X4208">
        <f t="shared" si="329"/>
        <v>0</v>
      </c>
      <c r="Y4208">
        <f>VLOOKUP(RIGHT($X$1,5),Key!$A$9:$B$14,2,FALSE)</f>
        <v>3.7</v>
      </c>
      <c r="Z4208">
        <f t="shared" si="327"/>
        <v>10.199999999999999</v>
      </c>
      <c r="AA4208">
        <f t="shared" si="328"/>
        <v>0</v>
      </c>
    </row>
    <row r="4209" spans="1:27" x14ac:dyDescent="0.3">
      <c r="A4209">
        <v>100067</v>
      </c>
      <c r="B4209">
        <v>230922</v>
      </c>
      <c r="C4209" s="3">
        <v>44130.682638888888</v>
      </c>
      <c r="D4209">
        <v>0</v>
      </c>
      <c r="E4209">
        <v>2</v>
      </c>
      <c r="F4209" t="s">
        <v>25</v>
      </c>
      <c r="G4209">
        <v>1</v>
      </c>
      <c r="H4209">
        <v>70.925780000000003</v>
      </c>
      <c r="I4209">
        <v>19.57422</v>
      </c>
      <c r="J4209">
        <v>0.95703130000000003</v>
      </c>
      <c r="K4209">
        <v>48.019530000000003</v>
      </c>
      <c r="L4209" s="3">
        <v>44130.43472222222</v>
      </c>
      <c r="M4209">
        <v>17.18</v>
      </c>
      <c r="N4209" t="s">
        <v>28</v>
      </c>
      <c r="P4209">
        <f>(C4209-Key!$B$1)*24</f>
        <v>1.3333333333139308</v>
      </c>
      <c r="Q4209">
        <f>(Key!$B$2-'17.1'!C4209)*24</f>
        <v>1.6166666666977108</v>
      </c>
      <c r="R4209" s="3">
        <f>C4209-(M4209-Key!$B$5)/(24*Key!$B$6)</f>
        <v>44130.66882407407</v>
      </c>
      <c r="S4209">
        <f>M4209-Key!$B$5</f>
        <v>14.92</v>
      </c>
      <c r="T4209" s="2">
        <f t="shared" si="325"/>
        <v>44129.680555555555</v>
      </c>
      <c r="U4209" t="str">
        <f t="shared" si="326"/>
        <v>10-25-2020 16:20</v>
      </c>
      <c r="V4209">
        <f>IFERROR(IF(W4209=Z4209,VLOOKUP($U4209,[1]C8842!$G$2:$M$145,3,FALSE),0),0)</f>
        <v>0</v>
      </c>
      <c r="W4209">
        <f>VLOOKUP(RIGHT($V$1,5),Key!$A$9:$B$14,2,FALSE)</f>
        <v>10.199999999999999</v>
      </c>
      <c r="X4209">
        <f t="shared" si="329"/>
        <v>0</v>
      </c>
      <c r="Y4209">
        <f>VLOOKUP(RIGHT($X$1,5),Key!$A$9:$B$14,2,FALSE)</f>
        <v>3.7</v>
      </c>
      <c r="Z4209">
        <f t="shared" si="327"/>
        <v>10.199999999999999</v>
      </c>
      <c r="AA4209">
        <f t="shared" si="328"/>
        <v>0</v>
      </c>
    </row>
    <row r="4210" spans="1:27" x14ac:dyDescent="0.3">
      <c r="A4210">
        <v>100067</v>
      </c>
      <c r="B4210">
        <v>230922</v>
      </c>
      <c r="C4210" s="3">
        <v>44130.682638888888</v>
      </c>
      <c r="D4210">
        <v>3</v>
      </c>
      <c r="E4210">
        <v>2</v>
      </c>
      <c r="F4210" t="s">
        <v>26</v>
      </c>
      <c r="G4210">
        <v>2</v>
      </c>
      <c r="H4210">
        <v>70.476560000000006</v>
      </c>
      <c r="I4210">
        <v>23.53125</v>
      </c>
      <c r="J4210">
        <v>1.113281</v>
      </c>
      <c r="K4210">
        <v>94.039060000000006</v>
      </c>
      <c r="L4210" s="3">
        <v>44130.43472222222</v>
      </c>
      <c r="M4210">
        <v>17.18</v>
      </c>
      <c r="N4210" t="s">
        <v>28</v>
      </c>
      <c r="P4210">
        <f>(C4210-Key!$B$1)*24</f>
        <v>1.3333333333139308</v>
      </c>
      <c r="Q4210">
        <f>(Key!$B$2-'17.1'!C4210)*24</f>
        <v>1.6166666666977108</v>
      </c>
      <c r="R4210" s="3">
        <f>C4210-(M4210-Key!$B$5)/(24*Key!$B$6)</f>
        <v>44130.66882407407</v>
      </c>
      <c r="S4210">
        <f>M4210-Key!$B$5</f>
        <v>14.92</v>
      </c>
      <c r="T4210" s="2">
        <f t="shared" si="325"/>
        <v>44129.680555555555</v>
      </c>
      <c r="U4210" t="str">
        <f t="shared" si="326"/>
        <v>10-25-2020 16:20</v>
      </c>
      <c r="V4210">
        <f>IFERROR(IF(W4210=Z4210,VLOOKUP($U4210,[1]C8842!$G$2:$M$145,3,FALSE),0),0)</f>
        <v>0</v>
      </c>
      <c r="W4210">
        <f>VLOOKUP(RIGHT($V$1,5),Key!$A$9:$B$14,2,FALSE)</f>
        <v>10.199999999999999</v>
      </c>
      <c r="X4210">
        <f t="shared" si="329"/>
        <v>0</v>
      </c>
      <c r="Y4210">
        <f>VLOOKUP(RIGHT($X$1,5),Key!$A$9:$B$14,2,FALSE)</f>
        <v>3.7</v>
      </c>
      <c r="Z4210">
        <f t="shared" si="327"/>
        <v>10.199999999999999</v>
      </c>
      <c r="AA4210">
        <f t="shared" si="328"/>
        <v>0</v>
      </c>
    </row>
    <row r="4211" spans="1:27" x14ac:dyDescent="0.3">
      <c r="A4211">
        <v>100067</v>
      </c>
      <c r="B4211">
        <v>230922</v>
      </c>
      <c r="C4211" s="3">
        <v>44130.682638888888</v>
      </c>
      <c r="D4211">
        <v>0</v>
      </c>
      <c r="E4211">
        <v>2</v>
      </c>
      <c r="F4211" t="s">
        <v>25</v>
      </c>
      <c r="G4211">
        <v>1</v>
      </c>
      <c r="H4211">
        <v>68.476560000000006</v>
      </c>
      <c r="I4211">
        <v>13.90625</v>
      </c>
      <c r="J4211">
        <v>0.7734375</v>
      </c>
      <c r="K4211">
        <v>46.019530000000003</v>
      </c>
      <c r="L4211" s="3">
        <v>44130.43472222222</v>
      </c>
      <c r="M4211">
        <v>17.18</v>
      </c>
      <c r="N4211" t="s">
        <v>28</v>
      </c>
      <c r="P4211">
        <f>(C4211-Key!$B$1)*24</f>
        <v>1.3333333333139308</v>
      </c>
      <c r="Q4211">
        <f>(Key!$B$2-'17.1'!C4211)*24</f>
        <v>1.6166666666977108</v>
      </c>
      <c r="R4211" s="3">
        <f>C4211-(M4211-Key!$B$5)/(24*Key!$B$6)</f>
        <v>44130.66882407407</v>
      </c>
      <c r="S4211">
        <f>M4211-Key!$B$5</f>
        <v>14.92</v>
      </c>
      <c r="T4211" s="2">
        <f t="shared" si="325"/>
        <v>44129.680555555555</v>
      </c>
      <c r="U4211" t="str">
        <f t="shared" si="326"/>
        <v>10-25-2020 16:20</v>
      </c>
      <c r="V4211">
        <f>IFERROR(IF(W4211=Z4211,VLOOKUP($U4211,[1]C8842!$G$2:$M$145,3,FALSE),0),0)</f>
        <v>0</v>
      </c>
      <c r="W4211">
        <f>VLOOKUP(RIGHT($V$1,5),Key!$A$9:$B$14,2,FALSE)</f>
        <v>10.199999999999999</v>
      </c>
      <c r="X4211">
        <f t="shared" si="329"/>
        <v>0</v>
      </c>
      <c r="Y4211">
        <f>VLOOKUP(RIGHT($X$1,5),Key!$A$9:$B$14,2,FALSE)</f>
        <v>3.7</v>
      </c>
      <c r="Z4211">
        <f t="shared" si="327"/>
        <v>10.199999999999999</v>
      </c>
      <c r="AA4211">
        <f t="shared" si="328"/>
        <v>0</v>
      </c>
    </row>
    <row r="4212" spans="1:27" x14ac:dyDescent="0.3">
      <c r="A4212">
        <v>100067</v>
      </c>
      <c r="B4212">
        <v>230922</v>
      </c>
      <c r="C4212" s="3">
        <v>44130.682638888888</v>
      </c>
      <c r="D4212">
        <v>3</v>
      </c>
      <c r="E4212">
        <v>2</v>
      </c>
      <c r="F4212" t="s">
        <v>26</v>
      </c>
      <c r="G4212">
        <v>4</v>
      </c>
      <c r="H4212">
        <v>63.316409999999998</v>
      </c>
      <c r="I4212">
        <v>61.472659999999998</v>
      </c>
      <c r="J4212">
        <v>2.8359380000000001</v>
      </c>
      <c r="K4212">
        <v>93.039060000000006</v>
      </c>
      <c r="L4212" s="3">
        <v>44130.43472222222</v>
      </c>
      <c r="M4212">
        <v>17.18</v>
      </c>
      <c r="N4212" t="s">
        <v>28</v>
      </c>
      <c r="P4212">
        <f>(C4212-Key!$B$1)*24</f>
        <v>1.3333333333139308</v>
      </c>
      <c r="Q4212">
        <f>(Key!$B$2-'17.1'!C4212)*24</f>
        <v>1.6166666666977108</v>
      </c>
      <c r="R4212" s="3">
        <f>C4212-(M4212-Key!$B$5)/(24*Key!$B$6)</f>
        <v>44130.66882407407</v>
      </c>
      <c r="S4212">
        <f>M4212-Key!$B$5</f>
        <v>14.92</v>
      </c>
      <c r="T4212" s="2">
        <f t="shared" si="325"/>
        <v>44129.680555555555</v>
      </c>
      <c r="U4212" t="str">
        <f t="shared" si="326"/>
        <v>10-25-2020 16:20</v>
      </c>
      <c r="V4212">
        <f>IFERROR(IF(W4212=Z4212,VLOOKUP($U4212,[1]C8842!$G$2:$M$145,3,FALSE),0),0)</f>
        <v>0</v>
      </c>
      <c r="W4212">
        <f>VLOOKUP(RIGHT($V$1,5),Key!$A$9:$B$14,2,FALSE)</f>
        <v>10.199999999999999</v>
      </c>
      <c r="X4212">
        <f t="shared" si="329"/>
        <v>0</v>
      </c>
      <c r="Y4212">
        <f>VLOOKUP(RIGHT($X$1,5),Key!$A$9:$B$14,2,FALSE)</f>
        <v>3.7</v>
      </c>
      <c r="Z4212">
        <f t="shared" si="327"/>
        <v>10.199999999999999</v>
      </c>
      <c r="AA4212">
        <f t="shared" si="328"/>
        <v>0</v>
      </c>
    </row>
    <row r="4213" spans="1:27" x14ac:dyDescent="0.3">
      <c r="A4213">
        <v>100067</v>
      </c>
      <c r="B4213">
        <v>230922</v>
      </c>
      <c r="C4213" s="3">
        <v>44130.683333333334</v>
      </c>
      <c r="D4213">
        <v>0</v>
      </c>
      <c r="E4213">
        <v>2</v>
      </c>
      <c r="F4213" t="s">
        <v>25</v>
      </c>
      <c r="G4213">
        <v>4</v>
      </c>
      <c r="H4213">
        <v>56.527340000000002</v>
      </c>
      <c r="I4213">
        <v>72.65625</v>
      </c>
      <c r="J4213">
        <v>3.703125</v>
      </c>
      <c r="K4213">
        <v>50.019530000000003</v>
      </c>
      <c r="L4213" s="3">
        <v>44130.43472222222</v>
      </c>
      <c r="M4213">
        <v>17.18</v>
      </c>
      <c r="N4213" t="s">
        <v>28</v>
      </c>
      <c r="P4213">
        <f>(C4213-Key!$B$1)*24</f>
        <v>1.3500000000349246</v>
      </c>
      <c r="Q4213">
        <f>(Key!$B$2-'17.1'!C4213)*24</f>
        <v>1.5999999999767169</v>
      </c>
      <c r="R4213" s="3">
        <f>C4213-(M4213-Key!$B$5)/(24*Key!$B$6)</f>
        <v>44130.669518518516</v>
      </c>
      <c r="S4213">
        <f>M4213-Key!$B$5</f>
        <v>14.92</v>
      </c>
      <c r="T4213" s="2">
        <f t="shared" si="325"/>
        <v>44129.680555555555</v>
      </c>
      <c r="U4213" t="str">
        <f t="shared" si="326"/>
        <v>10-25-2020 16:20</v>
      </c>
      <c r="V4213">
        <f>IFERROR(IF(W4213=Z4213,VLOOKUP($U4213,[1]C8842!$G$2:$M$145,3,FALSE),0),0)</f>
        <v>0</v>
      </c>
      <c r="W4213">
        <f>VLOOKUP(RIGHT($V$1,5),Key!$A$9:$B$14,2,FALSE)</f>
        <v>10.199999999999999</v>
      </c>
      <c r="X4213">
        <f t="shared" si="329"/>
        <v>0</v>
      </c>
      <c r="Y4213">
        <f>VLOOKUP(RIGHT($X$1,5),Key!$A$9:$B$14,2,FALSE)</f>
        <v>3.7</v>
      </c>
      <c r="Z4213">
        <f t="shared" si="327"/>
        <v>10.199999999999999</v>
      </c>
      <c r="AA4213">
        <f t="shared" si="328"/>
        <v>0</v>
      </c>
    </row>
    <row r="4214" spans="1:27" x14ac:dyDescent="0.3">
      <c r="A4214">
        <v>100067</v>
      </c>
      <c r="B4214">
        <v>230922</v>
      </c>
      <c r="C4214" s="3">
        <v>44130.683333333334</v>
      </c>
      <c r="D4214">
        <v>1</v>
      </c>
      <c r="E4214">
        <v>1</v>
      </c>
      <c r="F4214" t="s">
        <v>25</v>
      </c>
      <c r="G4214">
        <v>1</v>
      </c>
      <c r="H4214">
        <v>57.183590000000002</v>
      </c>
      <c r="I4214">
        <v>14.82422</v>
      </c>
      <c r="J4214">
        <v>0.96875</v>
      </c>
      <c r="K4214">
        <v>58.023440000000001</v>
      </c>
      <c r="L4214" s="3">
        <v>44130.43472222222</v>
      </c>
      <c r="M4214">
        <v>17.18</v>
      </c>
      <c r="N4214" t="s">
        <v>28</v>
      </c>
      <c r="P4214">
        <f>(C4214-Key!$B$1)*24</f>
        <v>1.3500000000349246</v>
      </c>
      <c r="Q4214">
        <f>(Key!$B$2-'17.1'!C4214)*24</f>
        <v>1.5999999999767169</v>
      </c>
      <c r="R4214" s="3">
        <f>C4214-(M4214-Key!$B$5)/(24*Key!$B$6)</f>
        <v>44130.669518518516</v>
      </c>
      <c r="S4214">
        <f>M4214-Key!$B$5</f>
        <v>14.92</v>
      </c>
      <c r="T4214" s="2">
        <f t="shared" si="325"/>
        <v>44129.680555555555</v>
      </c>
      <c r="U4214" t="str">
        <f t="shared" si="326"/>
        <v>10-25-2020 16:20</v>
      </c>
      <c r="V4214">
        <f>IFERROR(IF(W4214=Z4214,VLOOKUP($U4214,[1]C8842!$G$2:$M$145,3,FALSE),0),0)</f>
        <v>0</v>
      </c>
      <c r="W4214">
        <f>VLOOKUP(RIGHT($V$1,5),Key!$A$9:$B$14,2,FALSE)</f>
        <v>10.199999999999999</v>
      </c>
      <c r="X4214">
        <f t="shared" si="329"/>
        <v>0</v>
      </c>
      <c r="Y4214">
        <f>VLOOKUP(RIGHT($X$1,5),Key!$A$9:$B$14,2,FALSE)</f>
        <v>3.7</v>
      </c>
      <c r="Z4214">
        <f t="shared" si="327"/>
        <v>10.199999999999999</v>
      </c>
      <c r="AA4214">
        <f t="shared" si="328"/>
        <v>0</v>
      </c>
    </row>
    <row r="4215" spans="1:27" x14ac:dyDescent="0.3">
      <c r="A4215">
        <v>100067</v>
      </c>
      <c r="B4215">
        <v>230922</v>
      </c>
      <c r="C4215" s="3">
        <v>44130.683333333334</v>
      </c>
      <c r="D4215">
        <v>0</v>
      </c>
      <c r="E4215">
        <v>2</v>
      </c>
      <c r="F4215" t="s">
        <v>25</v>
      </c>
      <c r="G4215">
        <v>2</v>
      </c>
      <c r="H4215">
        <v>41.058590000000002</v>
      </c>
      <c r="I4215">
        <v>21.375</v>
      </c>
      <c r="J4215">
        <v>1.7734380000000001</v>
      </c>
      <c r="K4215">
        <v>47.019530000000003</v>
      </c>
      <c r="L4215" s="3">
        <v>44130.43472222222</v>
      </c>
      <c r="M4215">
        <v>17.18</v>
      </c>
      <c r="N4215" t="s">
        <v>28</v>
      </c>
      <c r="P4215">
        <f>(C4215-Key!$B$1)*24</f>
        <v>1.3500000000349246</v>
      </c>
      <c r="Q4215">
        <f>(Key!$B$2-'17.1'!C4215)*24</f>
        <v>1.5999999999767169</v>
      </c>
      <c r="R4215" s="3">
        <f>C4215-(M4215-Key!$B$5)/(24*Key!$B$6)</f>
        <v>44130.669518518516</v>
      </c>
      <c r="S4215">
        <f>M4215-Key!$B$5</f>
        <v>14.92</v>
      </c>
      <c r="T4215" s="2">
        <f t="shared" si="325"/>
        <v>44129.680555555555</v>
      </c>
      <c r="U4215" t="str">
        <f t="shared" si="326"/>
        <v>10-25-2020 16:20</v>
      </c>
      <c r="V4215">
        <f>IFERROR(IF(W4215=Z4215,VLOOKUP($U4215,[1]C8842!$G$2:$M$145,3,FALSE),0),0)</f>
        <v>0</v>
      </c>
      <c r="W4215">
        <f>VLOOKUP(RIGHT($V$1,5),Key!$A$9:$B$14,2,FALSE)</f>
        <v>10.199999999999999</v>
      </c>
      <c r="X4215">
        <f t="shared" si="329"/>
        <v>0</v>
      </c>
      <c r="Y4215">
        <f>VLOOKUP(RIGHT($X$1,5),Key!$A$9:$B$14,2,FALSE)</f>
        <v>3.7</v>
      </c>
      <c r="Z4215">
        <f t="shared" si="327"/>
        <v>10.199999999999999</v>
      </c>
      <c r="AA4215">
        <f t="shared" si="328"/>
        <v>0</v>
      </c>
    </row>
    <row r="4216" spans="1:27" x14ac:dyDescent="0.3">
      <c r="A4216">
        <v>100067</v>
      </c>
      <c r="B4216">
        <v>230922</v>
      </c>
      <c r="C4216" s="3">
        <v>44130.683333333334</v>
      </c>
      <c r="D4216">
        <v>0</v>
      </c>
      <c r="E4216">
        <v>2</v>
      </c>
      <c r="F4216" t="s">
        <v>25</v>
      </c>
      <c r="G4216">
        <v>1</v>
      </c>
      <c r="H4216">
        <v>51.644530000000003</v>
      </c>
      <c r="I4216">
        <v>19.75</v>
      </c>
      <c r="J4216">
        <v>1.324219</v>
      </c>
      <c r="K4216">
        <v>48.019530000000003</v>
      </c>
      <c r="L4216" s="3">
        <v>44130.43472222222</v>
      </c>
      <c r="M4216">
        <v>17.18</v>
      </c>
      <c r="N4216" t="s">
        <v>28</v>
      </c>
      <c r="P4216">
        <f>(C4216-Key!$B$1)*24</f>
        <v>1.3500000000349246</v>
      </c>
      <c r="Q4216">
        <f>(Key!$B$2-'17.1'!C4216)*24</f>
        <v>1.5999999999767169</v>
      </c>
      <c r="R4216" s="3">
        <f>C4216-(M4216-Key!$B$5)/(24*Key!$B$6)</f>
        <v>44130.669518518516</v>
      </c>
      <c r="S4216">
        <f>M4216-Key!$B$5</f>
        <v>14.92</v>
      </c>
      <c r="T4216" s="2">
        <f t="shared" si="325"/>
        <v>44129.680555555555</v>
      </c>
      <c r="U4216" t="str">
        <f t="shared" si="326"/>
        <v>10-25-2020 16:20</v>
      </c>
      <c r="V4216">
        <f>IFERROR(IF(W4216=Z4216,VLOOKUP($U4216,[1]C8842!$G$2:$M$145,3,FALSE),0),0)</f>
        <v>0</v>
      </c>
      <c r="W4216">
        <f>VLOOKUP(RIGHT($V$1,5),Key!$A$9:$B$14,2,FALSE)</f>
        <v>10.199999999999999</v>
      </c>
      <c r="X4216">
        <f t="shared" si="329"/>
        <v>0</v>
      </c>
      <c r="Y4216">
        <f>VLOOKUP(RIGHT($X$1,5),Key!$A$9:$B$14,2,FALSE)</f>
        <v>3.7</v>
      </c>
      <c r="Z4216">
        <f t="shared" si="327"/>
        <v>10.199999999999999</v>
      </c>
      <c r="AA4216">
        <f t="shared" si="328"/>
        <v>0</v>
      </c>
    </row>
    <row r="4217" spans="1:27" x14ac:dyDescent="0.3">
      <c r="A4217">
        <v>100067</v>
      </c>
      <c r="B4217">
        <v>230922</v>
      </c>
      <c r="C4217" s="3">
        <v>44130.683333333334</v>
      </c>
      <c r="D4217">
        <v>0</v>
      </c>
      <c r="E4217">
        <v>2</v>
      </c>
      <c r="F4217" t="s">
        <v>25</v>
      </c>
      <c r="G4217">
        <v>1</v>
      </c>
      <c r="H4217">
        <v>61.675780000000003</v>
      </c>
      <c r="I4217">
        <v>13.785159999999999</v>
      </c>
      <c r="J4217">
        <v>0.8515625</v>
      </c>
      <c r="K4217">
        <v>46.019530000000003</v>
      </c>
      <c r="L4217" s="3">
        <v>44130.43472222222</v>
      </c>
      <c r="M4217">
        <v>17.18</v>
      </c>
      <c r="N4217" t="s">
        <v>28</v>
      </c>
      <c r="P4217">
        <f>(C4217-Key!$B$1)*24</f>
        <v>1.3500000000349246</v>
      </c>
      <c r="Q4217">
        <f>(Key!$B$2-'17.1'!C4217)*24</f>
        <v>1.5999999999767169</v>
      </c>
      <c r="R4217" s="3">
        <f>C4217-(M4217-Key!$B$5)/(24*Key!$B$6)</f>
        <v>44130.669518518516</v>
      </c>
      <c r="S4217">
        <f>M4217-Key!$B$5</f>
        <v>14.92</v>
      </c>
      <c r="T4217" s="2">
        <f t="shared" si="325"/>
        <v>44129.680555555555</v>
      </c>
      <c r="U4217" t="str">
        <f t="shared" si="326"/>
        <v>10-25-2020 16:20</v>
      </c>
      <c r="V4217">
        <f>IFERROR(IF(W4217=Z4217,VLOOKUP($U4217,[1]C8842!$G$2:$M$145,3,FALSE),0),0)</f>
        <v>0</v>
      </c>
      <c r="W4217">
        <f>VLOOKUP(RIGHT($V$1,5),Key!$A$9:$B$14,2,FALSE)</f>
        <v>10.199999999999999</v>
      </c>
      <c r="X4217">
        <f t="shared" si="329"/>
        <v>0</v>
      </c>
      <c r="Y4217">
        <f>VLOOKUP(RIGHT($X$1,5),Key!$A$9:$B$14,2,FALSE)</f>
        <v>3.7</v>
      </c>
      <c r="Z4217">
        <f t="shared" si="327"/>
        <v>10.199999999999999</v>
      </c>
      <c r="AA4217">
        <f t="shared" si="328"/>
        <v>0</v>
      </c>
    </row>
    <row r="4218" spans="1:27" x14ac:dyDescent="0.3">
      <c r="A4218">
        <v>100067</v>
      </c>
      <c r="B4218">
        <v>230922</v>
      </c>
      <c r="C4218" s="3">
        <v>44130.683333333334</v>
      </c>
      <c r="D4218">
        <v>1</v>
      </c>
      <c r="E4218">
        <v>1</v>
      </c>
      <c r="F4218" t="s">
        <v>25</v>
      </c>
      <c r="G4218">
        <v>2</v>
      </c>
      <c r="H4218">
        <v>67.277339999999995</v>
      </c>
      <c r="I4218">
        <v>20.285160000000001</v>
      </c>
      <c r="J4218">
        <v>1.0390630000000001</v>
      </c>
      <c r="K4218">
        <v>57.023440000000001</v>
      </c>
      <c r="L4218" s="3">
        <v>44130.43472222222</v>
      </c>
      <c r="M4218">
        <v>17.18</v>
      </c>
      <c r="N4218" t="s">
        <v>28</v>
      </c>
      <c r="P4218">
        <f>(C4218-Key!$B$1)*24</f>
        <v>1.3500000000349246</v>
      </c>
      <c r="Q4218">
        <f>(Key!$B$2-'17.1'!C4218)*24</f>
        <v>1.5999999999767169</v>
      </c>
      <c r="R4218" s="3">
        <f>C4218-(M4218-Key!$B$5)/(24*Key!$B$6)</f>
        <v>44130.669518518516</v>
      </c>
      <c r="S4218">
        <f>M4218-Key!$B$5</f>
        <v>14.92</v>
      </c>
      <c r="T4218" s="2">
        <f t="shared" si="325"/>
        <v>44129.680555555555</v>
      </c>
      <c r="U4218" t="str">
        <f t="shared" si="326"/>
        <v>10-25-2020 16:20</v>
      </c>
      <c r="V4218">
        <f>IFERROR(IF(W4218=Z4218,VLOOKUP($U4218,[1]C8842!$G$2:$M$145,3,FALSE),0),0)</f>
        <v>0</v>
      </c>
      <c r="W4218">
        <f>VLOOKUP(RIGHT($V$1,5),Key!$A$9:$B$14,2,FALSE)</f>
        <v>10.199999999999999</v>
      </c>
      <c r="X4218">
        <f t="shared" si="329"/>
        <v>0</v>
      </c>
      <c r="Y4218">
        <f>VLOOKUP(RIGHT($X$1,5),Key!$A$9:$B$14,2,FALSE)</f>
        <v>3.7</v>
      </c>
      <c r="Z4218">
        <f t="shared" si="327"/>
        <v>10.199999999999999</v>
      </c>
      <c r="AA4218">
        <f t="shared" si="328"/>
        <v>0</v>
      </c>
    </row>
    <row r="4219" spans="1:27" x14ac:dyDescent="0.3">
      <c r="A4219">
        <v>100067</v>
      </c>
      <c r="B4219">
        <v>230922</v>
      </c>
      <c r="C4219" s="3">
        <v>44130.683333333334</v>
      </c>
      <c r="D4219">
        <v>3</v>
      </c>
      <c r="E4219">
        <v>2</v>
      </c>
      <c r="F4219" t="s">
        <v>26</v>
      </c>
      <c r="G4219">
        <v>1</v>
      </c>
      <c r="H4219">
        <v>65.644530000000003</v>
      </c>
      <c r="I4219">
        <v>13.5</v>
      </c>
      <c r="J4219">
        <v>0.7890625</v>
      </c>
      <c r="K4219">
        <v>94.039060000000006</v>
      </c>
      <c r="L4219" s="3">
        <v>44130.43472222222</v>
      </c>
      <c r="M4219">
        <v>17.18</v>
      </c>
      <c r="N4219" t="s">
        <v>28</v>
      </c>
      <c r="P4219">
        <f>(C4219-Key!$B$1)*24</f>
        <v>1.3500000000349246</v>
      </c>
      <c r="Q4219">
        <f>(Key!$B$2-'17.1'!C4219)*24</f>
        <v>1.5999999999767169</v>
      </c>
      <c r="R4219" s="3">
        <f>C4219-(M4219-Key!$B$5)/(24*Key!$B$6)</f>
        <v>44130.669518518516</v>
      </c>
      <c r="S4219">
        <f>M4219-Key!$B$5</f>
        <v>14.92</v>
      </c>
      <c r="T4219" s="2">
        <f t="shared" si="325"/>
        <v>44129.680555555555</v>
      </c>
      <c r="U4219" t="str">
        <f t="shared" si="326"/>
        <v>10-25-2020 16:20</v>
      </c>
      <c r="V4219">
        <f>IFERROR(IF(W4219=Z4219,VLOOKUP($U4219,[1]C8842!$G$2:$M$145,3,FALSE),0),0)</f>
        <v>0</v>
      </c>
      <c r="W4219">
        <f>VLOOKUP(RIGHT($V$1,5),Key!$A$9:$B$14,2,FALSE)</f>
        <v>10.199999999999999</v>
      </c>
      <c r="X4219">
        <f t="shared" si="329"/>
        <v>0</v>
      </c>
      <c r="Y4219">
        <f>VLOOKUP(RIGHT($X$1,5),Key!$A$9:$B$14,2,FALSE)</f>
        <v>3.7</v>
      </c>
      <c r="Z4219">
        <f t="shared" si="327"/>
        <v>10.199999999999999</v>
      </c>
      <c r="AA4219">
        <f t="shared" si="328"/>
        <v>0</v>
      </c>
    </row>
    <row r="4220" spans="1:27" x14ac:dyDescent="0.3">
      <c r="A4220">
        <v>100067</v>
      </c>
      <c r="B4220">
        <v>230922</v>
      </c>
      <c r="C4220" s="3">
        <v>44130.683333333334</v>
      </c>
      <c r="D4220">
        <v>3</v>
      </c>
      <c r="E4220">
        <v>2</v>
      </c>
      <c r="F4220" t="s">
        <v>26</v>
      </c>
      <c r="G4220">
        <v>1</v>
      </c>
      <c r="H4220">
        <v>63.273440000000001</v>
      </c>
      <c r="I4220">
        <v>13.882809999999999</v>
      </c>
      <c r="J4220">
        <v>0.83203130000000003</v>
      </c>
      <c r="K4220">
        <v>94.039060000000006</v>
      </c>
      <c r="L4220" s="3">
        <v>44130.43472222222</v>
      </c>
      <c r="M4220">
        <v>17.18</v>
      </c>
      <c r="N4220" t="s">
        <v>28</v>
      </c>
      <c r="P4220">
        <f>(C4220-Key!$B$1)*24</f>
        <v>1.3500000000349246</v>
      </c>
      <c r="Q4220">
        <f>(Key!$B$2-'17.1'!C4220)*24</f>
        <v>1.5999999999767169</v>
      </c>
      <c r="R4220" s="3">
        <f>C4220-(M4220-Key!$B$5)/(24*Key!$B$6)</f>
        <v>44130.669518518516</v>
      </c>
      <c r="S4220">
        <f>M4220-Key!$B$5</f>
        <v>14.92</v>
      </c>
      <c r="T4220" s="2">
        <f t="shared" si="325"/>
        <v>44129.680555555555</v>
      </c>
      <c r="U4220" t="str">
        <f t="shared" si="326"/>
        <v>10-25-2020 16:20</v>
      </c>
      <c r="V4220">
        <f>IFERROR(IF(W4220=Z4220,VLOOKUP($U4220,[1]C8842!$G$2:$M$145,3,FALSE),0),0)</f>
        <v>0</v>
      </c>
      <c r="W4220">
        <f>VLOOKUP(RIGHT($V$1,5),Key!$A$9:$B$14,2,FALSE)</f>
        <v>10.199999999999999</v>
      </c>
      <c r="X4220">
        <f t="shared" si="329"/>
        <v>0</v>
      </c>
      <c r="Y4220">
        <f>VLOOKUP(RIGHT($X$1,5),Key!$A$9:$B$14,2,FALSE)</f>
        <v>3.7</v>
      </c>
      <c r="Z4220">
        <f t="shared" si="327"/>
        <v>10.199999999999999</v>
      </c>
      <c r="AA4220">
        <f t="shared" si="328"/>
        <v>0</v>
      </c>
    </row>
    <row r="4221" spans="1:27" x14ac:dyDescent="0.3">
      <c r="A4221">
        <v>100067</v>
      </c>
      <c r="B4221">
        <v>230922</v>
      </c>
      <c r="C4221" s="3">
        <v>44130.683333333334</v>
      </c>
      <c r="D4221">
        <v>3</v>
      </c>
      <c r="E4221">
        <v>2</v>
      </c>
      <c r="F4221" t="s">
        <v>26</v>
      </c>
      <c r="G4221">
        <v>1</v>
      </c>
      <c r="H4221">
        <v>62.042969999999997</v>
      </c>
      <c r="I4221">
        <v>15.01172</v>
      </c>
      <c r="J4221">
        <v>0.8984375</v>
      </c>
      <c r="K4221">
        <v>94.039060000000006</v>
      </c>
      <c r="L4221" s="3">
        <v>44130.43472222222</v>
      </c>
      <c r="M4221">
        <v>17.18</v>
      </c>
      <c r="N4221" t="s">
        <v>28</v>
      </c>
      <c r="P4221">
        <f>(C4221-Key!$B$1)*24</f>
        <v>1.3500000000349246</v>
      </c>
      <c r="Q4221">
        <f>(Key!$B$2-'17.1'!C4221)*24</f>
        <v>1.5999999999767169</v>
      </c>
      <c r="R4221" s="3">
        <f>C4221-(M4221-Key!$B$5)/(24*Key!$B$6)</f>
        <v>44130.669518518516</v>
      </c>
      <c r="S4221">
        <f>M4221-Key!$B$5</f>
        <v>14.92</v>
      </c>
      <c r="T4221" s="2">
        <f t="shared" si="325"/>
        <v>44129.680555555555</v>
      </c>
      <c r="U4221" t="str">
        <f t="shared" si="326"/>
        <v>10-25-2020 16:20</v>
      </c>
      <c r="V4221">
        <f>IFERROR(IF(W4221=Z4221,VLOOKUP($U4221,[1]C8842!$G$2:$M$145,3,FALSE),0),0)</f>
        <v>0</v>
      </c>
      <c r="W4221">
        <f>VLOOKUP(RIGHT($V$1,5),Key!$A$9:$B$14,2,FALSE)</f>
        <v>10.199999999999999</v>
      </c>
      <c r="X4221">
        <f t="shared" si="329"/>
        <v>0</v>
      </c>
      <c r="Y4221">
        <f>VLOOKUP(RIGHT($X$1,5),Key!$A$9:$B$14,2,FALSE)</f>
        <v>3.7</v>
      </c>
      <c r="Z4221">
        <f t="shared" si="327"/>
        <v>10.199999999999999</v>
      </c>
      <c r="AA4221">
        <f t="shared" si="328"/>
        <v>0</v>
      </c>
    </row>
    <row r="4222" spans="1:27" x14ac:dyDescent="0.3">
      <c r="A4222">
        <v>100067</v>
      </c>
      <c r="B4222">
        <v>230922</v>
      </c>
      <c r="C4222" s="3">
        <v>44130.683333333334</v>
      </c>
      <c r="D4222">
        <v>0</v>
      </c>
      <c r="E4222">
        <v>2</v>
      </c>
      <c r="F4222" t="s">
        <v>25</v>
      </c>
      <c r="G4222">
        <v>1</v>
      </c>
      <c r="H4222">
        <v>62.855469999999997</v>
      </c>
      <c r="I4222">
        <v>15.11328</v>
      </c>
      <c r="J4222">
        <v>0.890625</v>
      </c>
      <c r="K4222">
        <v>48.019530000000003</v>
      </c>
      <c r="L4222" s="3">
        <v>44130.43472222222</v>
      </c>
      <c r="M4222">
        <v>17.18</v>
      </c>
      <c r="N4222" t="s">
        <v>28</v>
      </c>
      <c r="P4222">
        <f>(C4222-Key!$B$1)*24</f>
        <v>1.3500000000349246</v>
      </c>
      <c r="Q4222">
        <f>(Key!$B$2-'17.1'!C4222)*24</f>
        <v>1.5999999999767169</v>
      </c>
      <c r="R4222" s="3">
        <f>C4222-(M4222-Key!$B$5)/(24*Key!$B$6)</f>
        <v>44130.669518518516</v>
      </c>
      <c r="S4222">
        <f>M4222-Key!$B$5</f>
        <v>14.92</v>
      </c>
      <c r="T4222" s="2">
        <f t="shared" si="325"/>
        <v>44129.680555555555</v>
      </c>
      <c r="U4222" t="str">
        <f t="shared" si="326"/>
        <v>10-25-2020 16:20</v>
      </c>
      <c r="V4222">
        <f>IFERROR(IF(W4222=Z4222,VLOOKUP($U4222,[1]C8842!$G$2:$M$145,3,FALSE),0),0)</f>
        <v>0</v>
      </c>
      <c r="W4222">
        <f>VLOOKUP(RIGHT($V$1,5),Key!$A$9:$B$14,2,FALSE)</f>
        <v>10.199999999999999</v>
      </c>
      <c r="X4222">
        <f t="shared" si="329"/>
        <v>0</v>
      </c>
      <c r="Y4222">
        <f>VLOOKUP(RIGHT($X$1,5),Key!$A$9:$B$14,2,FALSE)</f>
        <v>3.7</v>
      </c>
      <c r="Z4222">
        <f t="shared" si="327"/>
        <v>10.199999999999999</v>
      </c>
      <c r="AA4222">
        <f t="shared" si="328"/>
        <v>0</v>
      </c>
    </row>
    <row r="4223" spans="1:27" x14ac:dyDescent="0.3">
      <c r="A4223">
        <v>100067</v>
      </c>
      <c r="B4223">
        <v>230922</v>
      </c>
      <c r="C4223" s="3">
        <v>44130.683333333334</v>
      </c>
      <c r="D4223">
        <v>0</v>
      </c>
      <c r="E4223">
        <v>2</v>
      </c>
      <c r="F4223" t="s">
        <v>25</v>
      </c>
      <c r="G4223">
        <v>1</v>
      </c>
      <c r="H4223">
        <v>67.707030000000003</v>
      </c>
      <c r="I4223">
        <v>15.996090000000001</v>
      </c>
      <c r="J4223">
        <v>0.86328130000000003</v>
      </c>
      <c r="K4223">
        <v>48.019530000000003</v>
      </c>
      <c r="L4223" s="3">
        <v>44130.43472222222</v>
      </c>
      <c r="M4223">
        <v>17.18</v>
      </c>
      <c r="N4223" t="s">
        <v>28</v>
      </c>
      <c r="P4223">
        <f>(C4223-Key!$B$1)*24</f>
        <v>1.3500000000349246</v>
      </c>
      <c r="Q4223">
        <f>(Key!$B$2-'17.1'!C4223)*24</f>
        <v>1.5999999999767169</v>
      </c>
      <c r="R4223" s="3">
        <f>C4223-(M4223-Key!$B$5)/(24*Key!$B$6)</f>
        <v>44130.669518518516</v>
      </c>
      <c r="S4223">
        <f>M4223-Key!$B$5</f>
        <v>14.92</v>
      </c>
      <c r="T4223" s="2">
        <f t="shared" si="325"/>
        <v>44129.680555555555</v>
      </c>
      <c r="U4223" t="str">
        <f t="shared" si="326"/>
        <v>10-25-2020 16:20</v>
      </c>
      <c r="V4223">
        <f>IFERROR(IF(W4223=Z4223,VLOOKUP($U4223,[1]C8842!$G$2:$M$145,3,FALSE),0),0)</f>
        <v>0</v>
      </c>
      <c r="W4223">
        <f>VLOOKUP(RIGHT($V$1,5),Key!$A$9:$B$14,2,FALSE)</f>
        <v>10.199999999999999</v>
      </c>
      <c r="X4223">
        <f t="shared" si="329"/>
        <v>0</v>
      </c>
      <c r="Y4223">
        <f>VLOOKUP(RIGHT($X$1,5),Key!$A$9:$B$14,2,FALSE)</f>
        <v>3.7</v>
      </c>
      <c r="Z4223">
        <f t="shared" si="327"/>
        <v>10.199999999999999</v>
      </c>
      <c r="AA4223">
        <f t="shared" si="328"/>
        <v>0</v>
      </c>
    </row>
    <row r="4224" spans="1:27" x14ac:dyDescent="0.3">
      <c r="A4224">
        <v>100067</v>
      </c>
      <c r="B4224">
        <v>230922</v>
      </c>
      <c r="C4224" s="3">
        <v>44130.683333333334</v>
      </c>
      <c r="D4224">
        <v>1</v>
      </c>
      <c r="E4224">
        <v>1</v>
      </c>
      <c r="F4224" t="s">
        <v>25</v>
      </c>
      <c r="G4224">
        <v>1</v>
      </c>
      <c r="H4224">
        <v>67.953130000000002</v>
      </c>
      <c r="I4224">
        <v>14.722659999999999</v>
      </c>
      <c r="J4224">
        <v>0.80859380000000003</v>
      </c>
      <c r="K4224">
        <v>58.023440000000001</v>
      </c>
      <c r="L4224" s="3">
        <v>44130.43472222222</v>
      </c>
      <c r="M4224">
        <v>17.18</v>
      </c>
      <c r="N4224" t="s">
        <v>28</v>
      </c>
      <c r="P4224">
        <f>(C4224-Key!$B$1)*24</f>
        <v>1.3500000000349246</v>
      </c>
      <c r="Q4224">
        <f>(Key!$B$2-'17.1'!C4224)*24</f>
        <v>1.5999999999767169</v>
      </c>
      <c r="R4224" s="3">
        <f>C4224-(M4224-Key!$B$5)/(24*Key!$B$6)</f>
        <v>44130.669518518516</v>
      </c>
      <c r="S4224">
        <f>M4224-Key!$B$5</f>
        <v>14.92</v>
      </c>
      <c r="T4224" s="2">
        <f t="shared" si="325"/>
        <v>44129.680555555555</v>
      </c>
      <c r="U4224" t="str">
        <f t="shared" si="326"/>
        <v>10-25-2020 16:20</v>
      </c>
      <c r="V4224">
        <f>IFERROR(IF(W4224=Z4224,VLOOKUP($U4224,[1]C8842!$G$2:$M$145,3,FALSE),0),0)</f>
        <v>0</v>
      </c>
      <c r="W4224">
        <f>VLOOKUP(RIGHT($V$1,5),Key!$A$9:$B$14,2,FALSE)</f>
        <v>10.199999999999999</v>
      </c>
      <c r="X4224">
        <f t="shared" si="329"/>
        <v>0</v>
      </c>
      <c r="Y4224">
        <f>VLOOKUP(RIGHT($X$1,5),Key!$A$9:$B$14,2,FALSE)</f>
        <v>3.7</v>
      </c>
      <c r="Z4224">
        <f t="shared" si="327"/>
        <v>10.199999999999999</v>
      </c>
      <c r="AA4224">
        <f t="shared" si="328"/>
        <v>0</v>
      </c>
    </row>
    <row r="4225" spans="1:27" x14ac:dyDescent="0.3">
      <c r="A4225">
        <v>100067</v>
      </c>
      <c r="B4225">
        <v>230922</v>
      </c>
      <c r="C4225" s="3">
        <v>44130.683333333334</v>
      </c>
      <c r="D4225">
        <v>1</v>
      </c>
      <c r="E4225">
        <v>1</v>
      </c>
      <c r="F4225" t="s">
        <v>25</v>
      </c>
      <c r="G4225">
        <v>1</v>
      </c>
      <c r="H4225">
        <v>66.011719999999997</v>
      </c>
      <c r="I4225">
        <v>17.183589999999999</v>
      </c>
      <c r="J4225">
        <v>0.93359380000000003</v>
      </c>
      <c r="K4225">
        <v>59.023440000000001</v>
      </c>
      <c r="L4225" s="3">
        <v>44130.43472222222</v>
      </c>
      <c r="M4225">
        <v>17.18</v>
      </c>
      <c r="N4225" t="s">
        <v>28</v>
      </c>
      <c r="P4225">
        <f>(C4225-Key!$B$1)*24</f>
        <v>1.3500000000349246</v>
      </c>
      <c r="Q4225">
        <f>(Key!$B$2-'17.1'!C4225)*24</f>
        <v>1.5999999999767169</v>
      </c>
      <c r="R4225" s="3">
        <f>C4225-(M4225-Key!$B$5)/(24*Key!$B$6)</f>
        <v>44130.669518518516</v>
      </c>
      <c r="S4225">
        <f>M4225-Key!$B$5</f>
        <v>14.92</v>
      </c>
      <c r="T4225" s="2">
        <f t="shared" si="325"/>
        <v>44129.680555555555</v>
      </c>
      <c r="U4225" t="str">
        <f t="shared" si="326"/>
        <v>10-25-2020 16:20</v>
      </c>
      <c r="V4225">
        <f>IFERROR(IF(W4225=Z4225,VLOOKUP($U4225,[1]C8842!$G$2:$M$145,3,FALSE),0),0)</f>
        <v>0</v>
      </c>
      <c r="W4225">
        <f>VLOOKUP(RIGHT($V$1,5),Key!$A$9:$B$14,2,FALSE)</f>
        <v>10.199999999999999</v>
      </c>
      <c r="X4225">
        <f t="shared" si="329"/>
        <v>0</v>
      </c>
      <c r="Y4225">
        <f>VLOOKUP(RIGHT($X$1,5),Key!$A$9:$B$14,2,FALSE)</f>
        <v>3.7</v>
      </c>
      <c r="Z4225">
        <f t="shared" si="327"/>
        <v>10.199999999999999</v>
      </c>
      <c r="AA4225">
        <f t="shared" si="328"/>
        <v>0</v>
      </c>
    </row>
    <row r="4226" spans="1:27" x14ac:dyDescent="0.3">
      <c r="A4226">
        <v>100067</v>
      </c>
      <c r="B4226">
        <v>230922</v>
      </c>
      <c r="C4226" s="3">
        <v>44130.683333333334</v>
      </c>
      <c r="D4226">
        <v>3</v>
      </c>
      <c r="E4226">
        <v>2</v>
      </c>
      <c r="F4226" t="s">
        <v>26</v>
      </c>
      <c r="G4226">
        <v>2</v>
      </c>
      <c r="H4226">
        <v>65.457030000000003</v>
      </c>
      <c r="I4226">
        <v>22.23047</v>
      </c>
      <c r="J4226">
        <v>1.144531</v>
      </c>
      <c r="K4226">
        <v>94.039060000000006</v>
      </c>
      <c r="L4226" s="3">
        <v>44130.43472222222</v>
      </c>
      <c r="M4226">
        <v>17.18</v>
      </c>
      <c r="N4226" t="s">
        <v>28</v>
      </c>
      <c r="P4226">
        <f>(C4226-Key!$B$1)*24</f>
        <v>1.3500000000349246</v>
      </c>
      <c r="Q4226">
        <f>(Key!$B$2-'17.1'!C4226)*24</f>
        <v>1.5999999999767169</v>
      </c>
      <c r="R4226" s="3">
        <f>C4226-(M4226-Key!$B$5)/(24*Key!$B$6)</f>
        <v>44130.669518518516</v>
      </c>
      <c r="S4226">
        <f>M4226-Key!$B$5</f>
        <v>14.92</v>
      </c>
      <c r="T4226" s="2">
        <f t="shared" si="325"/>
        <v>44129.680555555555</v>
      </c>
      <c r="U4226" t="str">
        <f t="shared" si="326"/>
        <v>10-25-2020 16:20</v>
      </c>
      <c r="V4226">
        <f>IFERROR(IF(W4226=Z4226,VLOOKUP($U4226,[1]C8842!$G$2:$M$145,3,FALSE),0),0)</f>
        <v>0</v>
      </c>
      <c r="W4226">
        <f>VLOOKUP(RIGHT($V$1,5),Key!$A$9:$B$14,2,FALSE)</f>
        <v>10.199999999999999</v>
      </c>
      <c r="X4226">
        <f t="shared" si="329"/>
        <v>0</v>
      </c>
      <c r="Y4226">
        <f>VLOOKUP(RIGHT($X$1,5),Key!$A$9:$B$14,2,FALSE)</f>
        <v>3.7</v>
      </c>
      <c r="Z4226">
        <f t="shared" si="327"/>
        <v>10.199999999999999</v>
      </c>
      <c r="AA4226">
        <f t="shared" si="328"/>
        <v>0</v>
      </c>
    </row>
    <row r="4227" spans="1:27" x14ac:dyDescent="0.3">
      <c r="A4227">
        <v>100067</v>
      </c>
      <c r="B4227">
        <v>230922</v>
      </c>
      <c r="C4227" s="3">
        <v>44130.683333333334</v>
      </c>
      <c r="D4227">
        <v>2</v>
      </c>
      <c r="E4227">
        <v>1</v>
      </c>
      <c r="F4227" t="s">
        <v>26</v>
      </c>
      <c r="G4227">
        <v>1</v>
      </c>
      <c r="H4227">
        <v>73.507810000000006</v>
      </c>
      <c r="I4227">
        <v>14.492190000000001</v>
      </c>
      <c r="J4227">
        <v>0.73828130000000003</v>
      </c>
      <c r="K4227">
        <v>82.035160000000005</v>
      </c>
      <c r="L4227" s="3">
        <v>44130.43472222222</v>
      </c>
      <c r="M4227">
        <v>17.18</v>
      </c>
      <c r="N4227" t="s">
        <v>28</v>
      </c>
      <c r="P4227">
        <f>(C4227-Key!$B$1)*24</f>
        <v>1.3500000000349246</v>
      </c>
      <c r="Q4227">
        <f>(Key!$B$2-'17.1'!C4227)*24</f>
        <v>1.5999999999767169</v>
      </c>
      <c r="R4227" s="3">
        <f>C4227-(M4227-Key!$B$5)/(24*Key!$B$6)</f>
        <v>44130.669518518516</v>
      </c>
      <c r="S4227">
        <f>M4227-Key!$B$5</f>
        <v>14.92</v>
      </c>
      <c r="T4227" s="2">
        <f t="shared" ref="T4227:T4290" si="330">ROUND(C4227*24*60/10,0)/(24*6)-1</f>
        <v>44129.680555555555</v>
      </c>
      <c r="U4227" t="str">
        <f t="shared" ref="U4227:U4290" si="331">TEXT(T4227,"mm-dd-yyyy hh:mm")</f>
        <v>10-25-2020 16:20</v>
      </c>
      <c r="V4227">
        <f>IFERROR(IF(W4227=Z4227,VLOOKUP($U4227,[1]C8842!$G$2:$M$145,3,FALSE),0),0)</f>
        <v>0</v>
      </c>
      <c r="W4227">
        <f>VLOOKUP(RIGHT($V$1,5),Key!$A$9:$B$14,2,FALSE)</f>
        <v>10.199999999999999</v>
      </c>
      <c r="X4227">
        <f t="shared" si="329"/>
        <v>0</v>
      </c>
      <c r="Y4227">
        <f>VLOOKUP(RIGHT($X$1,5),Key!$A$9:$B$14,2,FALSE)</f>
        <v>3.7</v>
      </c>
      <c r="Z4227">
        <f t="shared" ref="Z4227:Z4290" si="332">M4227-MIN(ABS(Y4227-M4227),ABS(W4227-M4227))</f>
        <v>10.199999999999999</v>
      </c>
      <c r="AA4227">
        <f t="shared" ref="AA4227:AA4290" si="333">SUM(V4227,X4227)</f>
        <v>0</v>
      </c>
    </row>
    <row r="4228" spans="1:27" x14ac:dyDescent="0.3">
      <c r="A4228">
        <v>100067</v>
      </c>
      <c r="B4228">
        <v>230922</v>
      </c>
      <c r="C4228" s="3">
        <v>44130.683333333334</v>
      </c>
      <c r="D4228">
        <v>3</v>
      </c>
      <c r="E4228">
        <v>2</v>
      </c>
      <c r="F4228" t="s">
        <v>26</v>
      </c>
      <c r="G4228">
        <v>2</v>
      </c>
      <c r="H4228">
        <v>63.007809999999999</v>
      </c>
      <c r="I4228">
        <v>23.789059999999999</v>
      </c>
      <c r="J4228">
        <v>1.2578130000000001</v>
      </c>
      <c r="K4228">
        <v>94.039060000000006</v>
      </c>
      <c r="L4228" s="3">
        <v>44130.43472222222</v>
      </c>
      <c r="M4228">
        <v>17.18</v>
      </c>
      <c r="N4228" t="s">
        <v>28</v>
      </c>
      <c r="P4228">
        <f>(C4228-Key!$B$1)*24</f>
        <v>1.3500000000349246</v>
      </c>
      <c r="Q4228">
        <f>(Key!$B$2-'17.1'!C4228)*24</f>
        <v>1.5999999999767169</v>
      </c>
      <c r="R4228" s="3">
        <f>C4228-(M4228-Key!$B$5)/(24*Key!$B$6)</f>
        <v>44130.669518518516</v>
      </c>
      <c r="S4228">
        <f>M4228-Key!$B$5</f>
        <v>14.92</v>
      </c>
      <c r="T4228" s="2">
        <f t="shared" si="330"/>
        <v>44129.680555555555</v>
      </c>
      <c r="U4228" t="str">
        <f t="shared" si="331"/>
        <v>10-25-2020 16:20</v>
      </c>
      <c r="V4228">
        <f>IFERROR(IF(W4228=Z4228,VLOOKUP($U4228,[1]C8842!$G$2:$M$145,3,FALSE),0),0)</f>
        <v>0</v>
      </c>
      <c r="W4228">
        <f>VLOOKUP(RIGHT($V$1,5),Key!$A$9:$B$14,2,FALSE)</f>
        <v>10.199999999999999</v>
      </c>
      <c r="X4228">
        <f t="shared" ref="X4228:X4291" si="334">$X$2</f>
        <v>0</v>
      </c>
      <c r="Y4228">
        <f>VLOOKUP(RIGHT($X$1,5),Key!$A$9:$B$14,2,FALSE)</f>
        <v>3.7</v>
      </c>
      <c r="Z4228">
        <f t="shared" si="332"/>
        <v>10.199999999999999</v>
      </c>
      <c r="AA4228">
        <f t="shared" si="333"/>
        <v>0</v>
      </c>
    </row>
    <row r="4229" spans="1:27" x14ac:dyDescent="0.3">
      <c r="A4229">
        <v>100067</v>
      </c>
      <c r="B4229">
        <v>230922</v>
      </c>
      <c r="C4229" s="3">
        <v>44130.683333333334</v>
      </c>
      <c r="D4229">
        <v>2</v>
      </c>
      <c r="E4229">
        <v>1</v>
      </c>
      <c r="F4229" t="s">
        <v>26</v>
      </c>
      <c r="G4229">
        <v>1</v>
      </c>
      <c r="H4229">
        <v>68.34375</v>
      </c>
      <c r="I4229">
        <v>14.48438</v>
      </c>
      <c r="J4229">
        <v>0.796875</v>
      </c>
      <c r="K4229">
        <v>84.035160000000005</v>
      </c>
      <c r="L4229" s="3">
        <v>44130.43472222222</v>
      </c>
      <c r="M4229">
        <v>17.18</v>
      </c>
      <c r="N4229" t="s">
        <v>28</v>
      </c>
      <c r="P4229">
        <f>(C4229-Key!$B$1)*24</f>
        <v>1.3500000000349246</v>
      </c>
      <c r="Q4229">
        <f>(Key!$B$2-'17.1'!C4229)*24</f>
        <v>1.5999999999767169</v>
      </c>
      <c r="R4229" s="3">
        <f>C4229-(M4229-Key!$B$5)/(24*Key!$B$6)</f>
        <v>44130.669518518516</v>
      </c>
      <c r="S4229">
        <f>M4229-Key!$B$5</f>
        <v>14.92</v>
      </c>
      <c r="T4229" s="2">
        <f t="shared" si="330"/>
        <v>44129.680555555555</v>
      </c>
      <c r="U4229" t="str">
        <f t="shared" si="331"/>
        <v>10-25-2020 16:20</v>
      </c>
      <c r="V4229">
        <f>IFERROR(IF(W4229=Z4229,VLOOKUP($U4229,[1]C8842!$G$2:$M$145,3,FALSE),0),0)</f>
        <v>0</v>
      </c>
      <c r="W4229">
        <f>VLOOKUP(RIGHT($V$1,5),Key!$A$9:$B$14,2,FALSE)</f>
        <v>10.199999999999999</v>
      </c>
      <c r="X4229">
        <f t="shared" si="334"/>
        <v>0</v>
      </c>
      <c r="Y4229">
        <f>VLOOKUP(RIGHT($X$1,5),Key!$A$9:$B$14,2,FALSE)</f>
        <v>3.7</v>
      </c>
      <c r="Z4229">
        <f t="shared" si="332"/>
        <v>10.199999999999999</v>
      </c>
      <c r="AA4229">
        <f t="shared" si="333"/>
        <v>0</v>
      </c>
    </row>
    <row r="4230" spans="1:27" x14ac:dyDescent="0.3">
      <c r="A4230">
        <v>100067</v>
      </c>
      <c r="B4230">
        <v>230922</v>
      </c>
      <c r="C4230" s="3">
        <v>44130.684027777781</v>
      </c>
      <c r="D4230">
        <v>0</v>
      </c>
      <c r="E4230">
        <v>2</v>
      </c>
      <c r="F4230" t="s">
        <v>25</v>
      </c>
      <c r="G4230">
        <v>1</v>
      </c>
      <c r="H4230">
        <v>60.953130000000002</v>
      </c>
      <c r="I4230">
        <v>18.621089999999999</v>
      </c>
      <c r="J4230">
        <v>1.074219</v>
      </c>
      <c r="K4230">
        <v>46.019530000000003</v>
      </c>
      <c r="L4230" s="3">
        <v>44130.438888888886</v>
      </c>
      <c r="M4230">
        <v>17.18</v>
      </c>
      <c r="N4230" t="s">
        <v>28</v>
      </c>
      <c r="P4230">
        <f>(C4230-Key!$B$1)*24</f>
        <v>1.3666666667559184</v>
      </c>
      <c r="Q4230">
        <f>(Key!$B$2-'17.1'!C4230)*24</f>
        <v>1.5833333332557231</v>
      </c>
      <c r="R4230" s="3">
        <f>C4230-(M4230-Key!$B$5)/(24*Key!$B$6)</f>
        <v>44130.670212962963</v>
      </c>
      <c r="S4230">
        <f>M4230-Key!$B$5</f>
        <v>14.92</v>
      </c>
      <c r="T4230" s="2">
        <f t="shared" si="330"/>
        <v>44129.6875</v>
      </c>
      <c r="U4230" t="str">
        <f t="shared" si="331"/>
        <v>10-25-2020 16:30</v>
      </c>
      <c r="V4230">
        <f>IFERROR(IF(W4230=Z4230,VLOOKUP($U4230,[1]C8842!$G$2:$M$145,3,FALSE),0),0)</f>
        <v>0</v>
      </c>
      <c r="W4230">
        <f>VLOOKUP(RIGHT($V$1,5),Key!$A$9:$B$14,2,FALSE)</f>
        <v>10.199999999999999</v>
      </c>
      <c r="X4230">
        <f t="shared" si="334"/>
        <v>0</v>
      </c>
      <c r="Y4230">
        <f>VLOOKUP(RIGHT($X$1,5),Key!$A$9:$B$14,2,FALSE)</f>
        <v>3.7</v>
      </c>
      <c r="Z4230">
        <f t="shared" si="332"/>
        <v>10.199999999999999</v>
      </c>
      <c r="AA4230">
        <f t="shared" si="333"/>
        <v>0</v>
      </c>
    </row>
    <row r="4231" spans="1:27" x14ac:dyDescent="0.3">
      <c r="A4231">
        <v>100067</v>
      </c>
      <c r="B4231">
        <v>230922</v>
      </c>
      <c r="C4231" s="3">
        <v>44130.684027777781</v>
      </c>
      <c r="D4231">
        <v>0</v>
      </c>
      <c r="E4231">
        <v>2</v>
      </c>
      <c r="F4231" t="s">
        <v>25</v>
      </c>
      <c r="G4231">
        <v>1</v>
      </c>
      <c r="H4231">
        <v>57.628909999999998</v>
      </c>
      <c r="I4231">
        <v>15.39453</v>
      </c>
      <c r="J4231">
        <v>0.98828130000000003</v>
      </c>
      <c r="K4231">
        <v>46.019530000000003</v>
      </c>
      <c r="L4231" s="3">
        <v>44130.438888888886</v>
      </c>
      <c r="M4231">
        <v>17.18</v>
      </c>
      <c r="N4231" t="s">
        <v>28</v>
      </c>
      <c r="P4231">
        <f>(C4231-Key!$B$1)*24</f>
        <v>1.3666666667559184</v>
      </c>
      <c r="Q4231">
        <f>(Key!$B$2-'17.1'!C4231)*24</f>
        <v>1.5833333332557231</v>
      </c>
      <c r="R4231" s="3">
        <f>C4231-(M4231-Key!$B$5)/(24*Key!$B$6)</f>
        <v>44130.670212962963</v>
      </c>
      <c r="S4231">
        <f>M4231-Key!$B$5</f>
        <v>14.92</v>
      </c>
      <c r="T4231" s="2">
        <f t="shared" si="330"/>
        <v>44129.6875</v>
      </c>
      <c r="U4231" t="str">
        <f t="shared" si="331"/>
        <v>10-25-2020 16:30</v>
      </c>
      <c r="V4231">
        <f>IFERROR(IF(W4231=Z4231,VLOOKUP($U4231,[1]C8842!$G$2:$M$145,3,FALSE),0),0)</f>
        <v>0</v>
      </c>
      <c r="W4231">
        <f>VLOOKUP(RIGHT($V$1,5),Key!$A$9:$B$14,2,FALSE)</f>
        <v>10.199999999999999</v>
      </c>
      <c r="X4231">
        <f t="shared" si="334"/>
        <v>0</v>
      </c>
      <c r="Y4231">
        <f>VLOOKUP(RIGHT($X$1,5),Key!$A$9:$B$14,2,FALSE)</f>
        <v>3.7</v>
      </c>
      <c r="Z4231">
        <f t="shared" si="332"/>
        <v>10.199999999999999</v>
      </c>
      <c r="AA4231">
        <f t="shared" si="333"/>
        <v>0</v>
      </c>
    </row>
    <row r="4232" spans="1:27" x14ac:dyDescent="0.3">
      <c r="A4232">
        <v>100067</v>
      </c>
      <c r="B4232">
        <v>230922</v>
      </c>
      <c r="C4232" s="3">
        <v>44130.684027777781</v>
      </c>
      <c r="D4232">
        <v>2</v>
      </c>
      <c r="E4232">
        <v>1</v>
      </c>
      <c r="F4232" t="s">
        <v>26</v>
      </c>
      <c r="G4232">
        <v>1</v>
      </c>
      <c r="H4232">
        <v>119.7461</v>
      </c>
      <c r="I4232">
        <v>18.265630000000002</v>
      </c>
      <c r="J4232">
        <v>0.5390625</v>
      </c>
      <c r="K4232">
        <v>83.035160000000005</v>
      </c>
      <c r="L4232" s="3">
        <v>44130.438888888886</v>
      </c>
      <c r="M4232">
        <v>17.18</v>
      </c>
      <c r="N4232" t="s">
        <v>28</v>
      </c>
      <c r="P4232">
        <f>(C4232-Key!$B$1)*24</f>
        <v>1.3666666667559184</v>
      </c>
      <c r="Q4232">
        <f>(Key!$B$2-'17.1'!C4232)*24</f>
        <v>1.5833333332557231</v>
      </c>
      <c r="R4232" s="3">
        <f>C4232-(M4232-Key!$B$5)/(24*Key!$B$6)</f>
        <v>44130.670212962963</v>
      </c>
      <c r="S4232">
        <f>M4232-Key!$B$5</f>
        <v>14.92</v>
      </c>
      <c r="T4232" s="2">
        <f t="shared" si="330"/>
        <v>44129.6875</v>
      </c>
      <c r="U4232" t="str">
        <f t="shared" si="331"/>
        <v>10-25-2020 16:30</v>
      </c>
      <c r="V4232">
        <f>IFERROR(IF(W4232=Z4232,VLOOKUP($U4232,[1]C8842!$G$2:$M$145,3,FALSE),0),0)</f>
        <v>0</v>
      </c>
      <c r="W4232">
        <f>VLOOKUP(RIGHT($V$1,5),Key!$A$9:$B$14,2,FALSE)</f>
        <v>10.199999999999999</v>
      </c>
      <c r="X4232">
        <f t="shared" si="334"/>
        <v>0</v>
      </c>
      <c r="Y4232">
        <f>VLOOKUP(RIGHT($X$1,5),Key!$A$9:$B$14,2,FALSE)</f>
        <v>3.7</v>
      </c>
      <c r="Z4232">
        <f t="shared" si="332"/>
        <v>10.199999999999999</v>
      </c>
      <c r="AA4232">
        <f t="shared" si="333"/>
        <v>0</v>
      </c>
    </row>
    <row r="4233" spans="1:27" x14ac:dyDescent="0.3">
      <c r="A4233">
        <v>100067</v>
      </c>
      <c r="B4233">
        <v>230922</v>
      </c>
      <c r="C4233" s="3">
        <v>44130.684027777781</v>
      </c>
      <c r="D4233">
        <v>0</v>
      </c>
      <c r="E4233">
        <v>2</v>
      </c>
      <c r="F4233" t="s">
        <v>25</v>
      </c>
      <c r="G4233">
        <v>1</v>
      </c>
      <c r="H4233">
        <v>51.039059999999999</v>
      </c>
      <c r="I4233">
        <v>15.28125</v>
      </c>
      <c r="J4233">
        <v>1.109375</v>
      </c>
      <c r="K4233">
        <v>46.019530000000003</v>
      </c>
      <c r="L4233" s="3">
        <v>44130.438888888886</v>
      </c>
      <c r="M4233">
        <v>17.18</v>
      </c>
      <c r="N4233" t="s">
        <v>28</v>
      </c>
      <c r="P4233">
        <f>(C4233-Key!$B$1)*24</f>
        <v>1.3666666667559184</v>
      </c>
      <c r="Q4233">
        <f>(Key!$B$2-'17.1'!C4233)*24</f>
        <v>1.5833333332557231</v>
      </c>
      <c r="R4233" s="3">
        <f>C4233-(M4233-Key!$B$5)/(24*Key!$B$6)</f>
        <v>44130.670212962963</v>
      </c>
      <c r="S4233">
        <f>M4233-Key!$B$5</f>
        <v>14.92</v>
      </c>
      <c r="T4233" s="2">
        <f t="shared" si="330"/>
        <v>44129.6875</v>
      </c>
      <c r="U4233" t="str">
        <f t="shared" si="331"/>
        <v>10-25-2020 16:30</v>
      </c>
      <c r="V4233">
        <f>IFERROR(IF(W4233=Z4233,VLOOKUP($U4233,[1]C8842!$G$2:$M$145,3,FALSE),0),0)</f>
        <v>0</v>
      </c>
      <c r="W4233">
        <f>VLOOKUP(RIGHT($V$1,5),Key!$A$9:$B$14,2,FALSE)</f>
        <v>10.199999999999999</v>
      </c>
      <c r="X4233">
        <f t="shared" si="334"/>
        <v>0</v>
      </c>
      <c r="Y4233">
        <f>VLOOKUP(RIGHT($X$1,5),Key!$A$9:$B$14,2,FALSE)</f>
        <v>3.7</v>
      </c>
      <c r="Z4233">
        <f t="shared" si="332"/>
        <v>10.199999999999999</v>
      </c>
      <c r="AA4233">
        <f t="shared" si="333"/>
        <v>0</v>
      </c>
    </row>
    <row r="4234" spans="1:27" x14ac:dyDescent="0.3">
      <c r="A4234">
        <v>100067</v>
      </c>
      <c r="B4234">
        <v>230922</v>
      </c>
      <c r="C4234" s="3">
        <v>44130.684027777781</v>
      </c>
      <c r="D4234">
        <v>3</v>
      </c>
      <c r="E4234">
        <v>2</v>
      </c>
      <c r="F4234" t="s">
        <v>26</v>
      </c>
      <c r="G4234">
        <v>2</v>
      </c>
      <c r="H4234">
        <v>63.214840000000002</v>
      </c>
      <c r="I4234">
        <v>20.023440000000001</v>
      </c>
      <c r="J4234">
        <v>1.09375</v>
      </c>
      <c r="K4234">
        <v>94.039060000000006</v>
      </c>
      <c r="L4234" s="3">
        <v>44130.438888888886</v>
      </c>
      <c r="M4234">
        <v>17.18</v>
      </c>
      <c r="N4234" t="s">
        <v>28</v>
      </c>
      <c r="P4234">
        <f>(C4234-Key!$B$1)*24</f>
        <v>1.3666666667559184</v>
      </c>
      <c r="Q4234">
        <f>(Key!$B$2-'17.1'!C4234)*24</f>
        <v>1.5833333332557231</v>
      </c>
      <c r="R4234" s="3">
        <f>C4234-(M4234-Key!$B$5)/(24*Key!$B$6)</f>
        <v>44130.670212962963</v>
      </c>
      <c r="S4234">
        <f>M4234-Key!$B$5</f>
        <v>14.92</v>
      </c>
      <c r="T4234" s="2">
        <f t="shared" si="330"/>
        <v>44129.6875</v>
      </c>
      <c r="U4234" t="str">
        <f t="shared" si="331"/>
        <v>10-25-2020 16:30</v>
      </c>
      <c r="V4234">
        <f>IFERROR(IF(W4234=Z4234,VLOOKUP($U4234,[1]C8842!$G$2:$M$145,3,FALSE),0),0)</f>
        <v>0</v>
      </c>
      <c r="W4234">
        <f>VLOOKUP(RIGHT($V$1,5),Key!$A$9:$B$14,2,FALSE)</f>
        <v>10.199999999999999</v>
      </c>
      <c r="X4234">
        <f t="shared" si="334"/>
        <v>0</v>
      </c>
      <c r="Y4234">
        <f>VLOOKUP(RIGHT($X$1,5),Key!$A$9:$B$14,2,FALSE)</f>
        <v>3.7</v>
      </c>
      <c r="Z4234">
        <f t="shared" si="332"/>
        <v>10.199999999999999</v>
      </c>
      <c r="AA4234">
        <f t="shared" si="333"/>
        <v>0</v>
      </c>
    </row>
    <row r="4235" spans="1:27" x14ac:dyDescent="0.3">
      <c r="A4235">
        <v>100067</v>
      </c>
      <c r="B4235">
        <v>230922</v>
      </c>
      <c r="C4235" s="3">
        <v>44130.684027777781</v>
      </c>
      <c r="D4235">
        <v>3</v>
      </c>
      <c r="E4235">
        <v>2</v>
      </c>
      <c r="F4235" t="s">
        <v>26</v>
      </c>
      <c r="G4235">
        <v>1</v>
      </c>
      <c r="H4235">
        <v>67.976560000000006</v>
      </c>
      <c r="I4235">
        <v>16.941410000000001</v>
      </c>
      <c r="J4235">
        <v>0.89453130000000003</v>
      </c>
      <c r="K4235">
        <v>95.039060000000006</v>
      </c>
      <c r="L4235" s="3">
        <v>44130.438888888886</v>
      </c>
      <c r="M4235">
        <v>17.18</v>
      </c>
      <c r="N4235" t="s">
        <v>28</v>
      </c>
      <c r="P4235">
        <f>(C4235-Key!$B$1)*24</f>
        <v>1.3666666667559184</v>
      </c>
      <c r="Q4235">
        <f>(Key!$B$2-'17.1'!C4235)*24</f>
        <v>1.5833333332557231</v>
      </c>
      <c r="R4235" s="3">
        <f>C4235-(M4235-Key!$B$5)/(24*Key!$B$6)</f>
        <v>44130.670212962963</v>
      </c>
      <c r="S4235">
        <f>M4235-Key!$B$5</f>
        <v>14.92</v>
      </c>
      <c r="T4235" s="2">
        <f t="shared" si="330"/>
        <v>44129.6875</v>
      </c>
      <c r="U4235" t="str">
        <f t="shared" si="331"/>
        <v>10-25-2020 16:30</v>
      </c>
      <c r="V4235">
        <f>IFERROR(IF(W4235=Z4235,VLOOKUP($U4235,[1]C8842!$G$2:$M$145,3,FALSE),0),0)</f>
        <v>0</v>
      </c>
      <c r="W4235">
        <f>VLOOKUP(RIGHT($V$1,5),Key!$A$9:$B$14,2,FALSE)</f>
        <v>10.199999999999999</v>
      </c>
      <c r="X4235">
        <f t="shared" si="334"/>
        <v>0</v>
      </c>
      <c r="Y4235">
        <f>VLOOKUP(RIGHT($X$1,5),Key!$A$9:$B$14,2,FALSE)</f>
        <v>3.7</v>
      </c>
      <c r="Z4235">
        <f t="shared" si="332"/>
        <v>10.199999999999999</v>
      </c>
      <c r="AA4235">
        <f t="shared" si="333"/>
        <v>0</v>
      </c>
    </row>
    <row r="4236" spans="1:27" x14ac:dyDescent="0.3">
      <c r="A4236">
        <v>100067</v>
      </c>
      <c r="B4236">
        <v>230922</v>
      </c>
      <c r="C4236" s="3">
        <v>44130.684027777781</v>
      </c>
      <c r="D4236">
        <v>3</v>
      </c>
      <c r="E4236">
        <v>2</v>
      </c>
      <c r="F4236" t="s">
        <v>26</v>
      </c>
      <c r="G4236">
        <v>1</v>
      </c>
      <c r="H4236">
        <v>70.265630000000002</v>
      </c>
      <c r="I4236">
        <v>18.847660000000001</v>
      </c>
      <c r="J4236">
        <v>0.94140630000000003</v>
      </c>
      <c r="K4236">
        <v>92.039060000000006</v>
      </c>
      <c r="L4236" s="3">
        <v>44130.438888888886</v>
      </c>
      <c r="M4236">
        <v>17.18</v>
      </c>
      <c r="N4236" t="s">
        <v>28</v>
      </c>
      <c r="P4236">
        <f>(C4236-Key!$B$1)*24</f>
        <v>1.3666666667559184</v>
      </c>
      <c r="Q4236">
        <f>(Key!$B$2-'17.1'!C4236)*24</f>
        <v>1.5833333332557231</v>
      </c>
      <c r="R4236" s="3">
        <f>C4236-(M4236-Key!$B$5)/(24*Key!$B$6)</f>
        <v>44130.670212962963</v>
      </c>
      <c r="S4236">
        <f>M4236-Key!$B$5</f>
        <v>14.92</v>
      </c>
      <c r="T4236" s="2">
        <f t="shared" si="330"/>
        <v>44129.6875</v>
      </c>
      <c r="U4236" t="str">
        <f t="shared" si="331"/>
        <v>10-25-2020 16:30</v>
      </c>
      <c r="V4236">
        <f>IFERROR(IF(W4236=Z4236,VLOOKUP($U4236,[1]C8842!$G$2:$M$145,3,FALSE),0),0)</f>
        <v>0</v>
      </c>
      <c r="W4236">
        <f>VLOOKUP(RIGHT($V$1,5),Key!$A$9:$B$14,2,FALSE)</f>
        <v>10.199999999999999</v>
      </c>
      <c r="X4236">
        <f t="shared" si="334"/>
        <v>0</v>
      </c>
      <c r="Y4236">
        <f>VLOOKUP(RIGHT($X$1,5),Key!$A$9:$B$14,2,FALSE)</f>
        <v>3.7</v>
      </c>
      <c r="Z4236">
        <f t="shared" si="332"/>
        <v>10.199999999999999</v>
      </c>
      <c r="AA4236">
        <f t="shared" si="333"/>
        <v>0</v>
      </c>
    </row>
    <row r="4237" spans="1:27" x14ac:dyDescent="0.3">
      <c r="A4237">
        <v>100067</v>
      </c>
      <c r="B4237">
        <v>230922</v>
      </c>
      <c r="C4237" s="3">
        <v>44130.684027777781</v>
      </c>
      <c r="D4237">
        <v>0</v>
      </c>
      <c r="E4237">
        <v>2</v>
      </c>
      <c r="F4237" t="s">
        <v>25</v>
      </c>
      <c r="G4237">
        <v>1</v>
      </c>
      <c r="H4237">
        <v>65.984380000000002</v>
      </c>
      <c r="I4237">
        <v>14.48047</v>
      </c>
      <c r="J4237">
        <v>0.82421880000000003</v>
      </c>
      <c r="K4237">
        <v>48.019530000000003</v>
      </c>
      <c r="L4237" s="3">
        <v>44130.438888888886</v>
      </c>
      <c r="M4237">
        <v>17.18</v>
      </c>
      <c r="N4237" t="s">
        <v>28</v>
      </c>
      <c r="P4237">
        <f>(C4237-Key!$B$1)*24</f>
        <v>1.3666666667559184</v>
      </c>
      <c r="Q4237">
        <f>(Key!$B$2-'17.1'!C4237)*24</f>
        <v>1.5833333332557231</v>
      </c>
      <c r="R4237" s="3">
        <f>C4237-(M4237-Key!$B$5)/(24*Key!$B$6)</f>
        <v>44130.670212962963</v>
      </c>
      <c r="S4237">
        <f>M4237-Key!$B$5</f>
        <v>14.92</v>
      </c>
      <c r="T4237" s="2">
        <f t="shared" si="330"/>
        <v>44129.6875</v>
      </c>
      <c r="U4237" t="str">
        <f t="shared" si="331"/>
        <v>10-25-2020 16:30</v>
      </c>
      <c r="V4237">
        <f>IFERROR(IF(W4237=Z4237,VLOOKUP($U4237,[1]C8842!$G$2:$M$145,3,FALSE),0),0)</f>
        <v>0</v>
      </c>
      <c r="W4237">
        <f>VLOOKUP(RIGHT($V$1,5),Key!$A$9:$B$14,2,FALSE)</f>
        <v>10.199999999999999</v>
      </c>
      <c r="X4237">
        <f t="shared" si="334"/>
        <v>0</v>
      </c>
      <c r="Y4237">
        <f>VLOOKUP(RIGHT($X$1,5),Key!$A$9:$B$14,2,FALSE)</f>
        <v>3.7</v>
      </c>
      <c r="Z4237">
        <f t="shared" si="332"/>
        <v>10.199999999999999</v>
      </c>
      <c r="AA4237">
        <f t="shared" si="333"/>
        <v>0</v>
      </c>
    </row>
    <row r="4238" spans="1:27" x14ac:dyDescent="0.3">
      <c r="A4238">
        <v>100067</v>
      </c>
      <c r="B4238">
        <v>230922</v>
      </c>
      <c r="C4238" s="3">
        <v>44130.684027777781</v>
      </c>
      <c r="D4238">
        <v>3</v>
      </c>
      <c r="E4238">
        <v>2</v>
      </c>
      <c r="F4238" t="s">
        <v>26</v>
      </c>
      <c r="G4238">
        <v>1</v>
      </c>
      <c r="H4238">
        <v>67.265630000000002</v>
      </c>
      <c r="I4238">
        <v>14.691409999999999</v>
      </c>
      <c r="J4238">
        <v>0.81640630000000003</v>
      </c>
      <c r="K4238">
        <v>92.039060000000006</v>
      </c>
      <c r="L4238" s="3">
        <v>44130.438888888886</v>
      </c>
      <c r="M4238">
        <v>17.18</v>
      </c>
      <c r="N4238" t="s">
        <v>28</v>
      </c>
      <c r="P4238">
        <f>(C4238-Key!$B$1)*24</f>
        <v>1.3666666667559184</v>
      </c>
      <c r="Q4238">
        <f>(Key!$B$2-'17.1'!C4238)*24</f>
        <v>1.5833333332557231</v>
      </c>
      <c r="R4238" s="3">
        <f>C4238-(M4238-Key!$B$5)/(24*Key!$B$6)</f>
        <v>44130.670212962963</v>
      </c>
      <c r="S4238">
        <f>M4238-Key!$B$5</f>
        <v>14.92</v>
      </c>
      <c r="T4238" s="2">
        <f t="shared" si="330"/>
        <v>44129.6875</v>
      </c>
      <c r="U4238" t="str">
        <f t="shared" si="331"/>
        <v>10-25-2020 16:30</v>
      </c>
      <c r="V4238">
        <f>IFERROR(IF(W4238=Z4238,VLOOKUP($U4238,[1]C8842!$G$2:$M$145,3,FALSE),0),0)</f>
        <v>0</v>
      </c>
      <c r="W4238">
        <f>VLOOKUP(RIGHT($V$1,5),Key!$A$9:$B$14,2,FALSE)</f>
        <v>10.199999999999999</v>
      </c>
      <c r="X4238">
        <f t="shared" si="334"/>
        <v>0</v>
      </c>
      <c r="Y4238">
        <f>VLOOKUP(RIGHT($X$1,5),Key!$A$9:$B$14,2,FALSE)</f>
        <v>3.7</v>
      </c>
      <c r="Z4238">
        <f t="shared" si="332"/>
        <v>10.199999999999999</v>
      </c>
      <c r="AA4238">
        <f t="shared" si="333"/>
        <v>0</v>
      </c>
    </row>
    <row r="4239" spans="1:27" x14ac:dyDescent="0.3">
      <c r="A4239">
        <v>100067</v>
      </c>
      <c r="B4239">
        <v>230922</v>
      </c>
      <c r="C4239" s="3">
        <v>44130.684027777781</v>
      </c>
      <c r="D4239">
        <v>3</v>
      </c>
      <c r="E4239">
        <v>2</v>
      </c>
      <c r="F4239" t="s">
        <v>26</v>
      </c>
      <c r="G4239">
        <v>1</v>
      </c>
      <c r="H4239">
        <v>67.820310000000006</v>
      </c>
      <c r="I4239">
        <v>19.535160000000001</v>
      </c>
      <c r="J4239">
        <v>1</v>
      </c>
      <c r="K4239">
        <v>95.039060000000006</v>
      </c>
      <c r="L4239" s="3">
        <v>44130.438888888886</v>
      </c>
      <c r="M4239">
        <v>17.18</v>
      </c>
      <c r="N4239" t="s">
        <v>28</v>
      </c>
      <c r="P4239">
        <f>(C4239-Key!$B$1)*24</f>
        <v>1.3666666667559184</v>
      </c>
      <c r="Q4239">
        <f>(Key!$B$2-'17.1'!C4239)*24</f>
        <v>1.5833333332557231</v>
      </c>
      <c r="R4239" s="3">
        <f>C4239-(M4239-Key!$B$5)/(24*Key!$B$6)</f>
        <v>44130.670212962963</v>
      </c>
      <c r="S4239">
        <f>M4239-Key!$B$5</f>
        <v>14.92</v>
      </c>
      <c r="T4239" s="2">
        <f t="shared" si="330"/>
        <v>44129.6875</v>
      </c>
      <c r="U4239" t="str">
        <f t="shared" si="331"/>
        <v>10-25-2020 16:30</v>
      </c>
      <c r="V4239">
        <f>IFERROR(IF(W4239=Z4239,VLOOKUP($U4239,[1]C8842!$G$2:$M$145,3,FALSE),0),0)</f>
        <v>0</v>
      </c>
      <c r="W4239">
        <f>VLOOKUP(RIGHT($V$1,5),Key!$A$9:$B$14,2,FALSE)</f>
        <v>10.199999999999999</v>
      </c>
      <c r="X4239">
        <f t="shared" si="334"/>
        <v>0</v>
      </c>
      <c r="Y4239">
        <f>VLOOKUP(RIGHT($X$1,5),Key!$A$9:$B$14,2,FALSE)</f>
        <v>3.7</v>
      </c>
      <c r="Z4239">
        <f t="shared" si="332"/>
        <v>10.199999999999999</v>
      </c>
      <c r="AA4239">
        <f t="shared" si="333"/>
        <v>0</v>
      </c>
    </row>
    <row r="4240" spans="1:27" x14ac:dyDescent="0.3">
      <c r="A4240">
        <v>100067</v>
      </c>
      <c r="B4240">
        <v>230922</v>
      </c>
      <c r="C4240" s="3">
        <v>44130.684027777781</v>
      </c>
      <c r="D4240">
        <v>3</v>
      </c>
      <c r="E4240">
        <v>2</v>
      </c>
      <c r="F4240" t="s">
        <v>26</v>
      </c>
      <c r="G4240">
        <v>1</v>
      </c>
      <c r="H4240">
        <v>67.625</v>
      </c>
      <c r="I4240">
        <v>17.316410000000001</v>
      </c>
      <c r="J4240">
        <v>0.9140625</v>
      </c>
      <c r="K4240">
        <v>93.039060000000006</v>
      </c>
      <c r="L4240" s="3">
        <v>44130.438888888886</v>
      </c>
      <c r="M4240">
        <v>17.18</v>
      </c>
      <c r="N4240" t="s">
        <v>28</v>
      </c>
      <c r="P4240">
        <f>(C4240-Key!$B$1)*24</f>
        <v>1.3666666667559184</v>
      </c>
      <c r="Q4240">
        <f>(Key!$B$2-'17.1'!C4240)*24</f>
        <v>1.5833333332557231</v>
      </c>
      <c r="R4240" s="3">
        <f>C4240-(M4240-Key!$B$5)/(24*Key!$B$6)</f>
        <v>44130.670212962963</v>
      </c>
      <c r="S4240">
        <f>M4240-Key!$B$5</f>
        <v>14.92</v>
      </c>
      <c r="T4240" s="2">
        <f t="shared" si="330"/>
        <v>44129.6875</v>
      </c>
      <c r="U4240" t="str">
        <f t="shared" si="331"/>
        <v>10-25-2020 16:30</v>
      </c>
      <c r="V4240">
        <f>IFERROR(IF(W4240=Z4240,VLOOKUP($U4240,[1]C8842!$G$2:$M$145,3,FALSE),0),0)</f>
        <v>0</v>
      </c>
      <c r="W4240">
        <f>VLOOKUP(RIGHT($V$1,5),Key!$A$9:$B$14,2,FALSE)</f>
        <v>10.199999999999999</v>
      </c>
      <c r="X4240">
        <f t="shared" si="334"/>
        <v>0</v>
      </c>
      <c r="Y4240">
        <f>VLOOKUP(RIGHT($X$1,5),Key!$A$9:$B$14,2,FALSE)</f>
        <v>3.7</v>
      </c>
      <c r="Z4240">
        <f t="shared" si="332"/>
        <v>10.199999999999999</v>
      </c>
      <c r="AA4240">
        <f t="shared" si="333"/>
        <v>0</v>
      </c>
    </row>
    <row r="4241" spans="1:27" x14ac:dyDescent="0.3">
      <c r="A4241">
        <v>100067</v>
      </c>
      <c r="B4241">
        <v>230922</v>
      </c>
      <c r="C4241" s="3">
        <v>44130.684027777781</v>
      </c>
      <c r="D4241">
        <v>2</v>
      </c>
      <c r="E4241">
        <v>1</v>
      </c>
      <c r="F4241" t="s">
        <v>26</v>
      </c>
      <c r="G4241">
        <v>1</v>
      </c>
      <c r="H4241">
        <v>75.601560000000006</v>
      </c>
      <c r="I4241">
        <v>19.585940000000001</v>
      </c>
      <c r="J4241">
        <v>0.8984375</v>
      </c>
      <c r="K4241">
        <v>82.035160000000005</v>
      </c>
      <c r="L4241" s="3">
        <v>44130.438888888886</v>
      </c>
      <c r="M4241">
        <v>17.18</v>
      </c>
      <c r="N4241" t="s">
        <v>28</v>
      </c>
      <c r="P4241">
        <f>(C4241-Key!$B$1)*24</f>
        <v>1.3666666667559184</v>
      </c>
      <c r="Q4241">
        <f>(Key!$B$2-'17.1'!C4241)*24</f>
        <v>1.5833333332557231</v>
      </c>
      <c r="R4241" s="3">
        <f>C4241-(M4241-Key!$B$5)/(24*Key!$B$6)</f>
        <v>44130.670212962963</v>
      </c>
      <c r="S4241">
        <f>M4241-Key!$B$5</f>
        <v>14.92</v>
      </c>
      <c r="T4241" s="2">
        <f t="shared" si="330"/>
        <v>44129.6875</v>
      </c>
      <c r="U4241" t="str">
        <f t="shared" si="331"/>
        <v>10-25-2020 16:30</v>
      </c>
      <c r="V4241">
        <f>IFERROR(IF(W4241=Z4241,VLOOKUP($U4241,[1]C8842!$G$2:$M$145,3,FALSE),0),0)</f>
        <v>0</v>
      </c>
      <c r="W4241">
        <f>VLOOKUP(RIGHT($V$1,5),Key!$A$9:$B$14,2,FALSE)</f>
        <v>10.199999999999999</v>
      </c>
      <c r="X4241">
        <f t="shared" si="334"/>
        <v>0</v>
      </c>
      <c r="Y4241">
        <f>VLOOKUP(RIGHT($X$1,5),Key!$A$9:$B$14,2,FALSE)</f>
        <v>3.7</v>
      </c>
      <c r="Z4241">
        <f t="shared" si="332"/>
        <v>10.199999999999999</v>
      </c>
      <c r="AA4241">
        <f t="shared" si="333"/>
        <v>0</v>
      </c>
    </row>
    <row r="4242" spans="1:27" x14ac:dyDescent="0.3">
      <c r="A4242">
        <v>100067</v>
      </c>
      <c r="B4242">
        <v>230922</v>
      </c>
      <c r="C4242" s="3">
        <v>44130.684027777781</v>
      </c>
      <c r="D4242">
        <v>2</v>
      </c>
      <c r="E4242">
        <v>1</v>
      </c>
      <c r="F4242" t="s">
        <v>26</v>
      </c>
      <c r="G4242">
        <v>1</v>
      </c>
      <c r="H4242">
        <v>69.679689999999994</v>
      </c>
      <c r="I4242">
        <v>19.5625</v>
      </c>
      <c r="J4242">
        <v>0.97265630000000003</v>
      </c>
      <c r="K4242">
        <v>82.035160000000005</v>
      </c>
      <c r="L4242" s="3">
        <v>44130.438888888886</v>
      </c>
      <c r="M4242">
        <v>17.18</v>
      </c>
      <c r="N4242" t="s">
        <v>28</v>
      </c>
      <c r="P4242">
        <f>(C4242-Key!$B$1)*24</f>
        <v>1.3666666667559184</v>
      </c>
      <c r="Q4242">
        <f>(Key!$B$2-'17.1'!C4242)*24</f>
        <v>1.5833333332557231</v>
      </c>
      <c r="R4242" s="3">
        <f>C4242-(M4242-Key!$B$5)/(24*Key!$B$6)</f>
        <v>44130.670212962963</v>
      </c>
      <c r="S4242">
        <f>M4242-Key!$B$5</f>
        <v>14.92</v>
      </c>
      <c r="T4242" s="2">
        <f t="shared" si="330"/>
        <v>44129.6875</v>
      </c>
      <c r="U4242" t="str">
        <f t="shared" si="331"/>
        <v>10-25-2020 16:30</v>
      </c>
      <c r="V4242">
        <f>IFERROR(IF(W4242=Z4242,VLOOKUP($U4242,[1]C8842!$G$2:$M$145,3,FALSE),0),0)</f>
        <v>0</v>
      </c>
      <c r="W4242">
        <f>VLOOKUP(RIGHT($V$1,5),Key!$A$9:$B$14,2,FALSE)</f>
        <v>10.199999999999999</v>
      </c>
      <c r="X4242">
        <f t="shared" si="334"/>
        <v>0</v>
      </c>
      <c r="Y4242">
        <f>VLOOKUP(RIGHT($X$1,5),Key!$A$9:$B$14,2,FALSE)</f>
        <v>3.7</v>
      </c>
      <c r="Z4242">
        <f t="shared" si="332"/>
        <v>10.199999999999999</v>
      </c>
      <c r="AA4242">
        <f t="shared" si="333"/>
        <v>0</v>
      </c>
    </row>
    <row r="4243" spans="1:27" x14ac:dyDescent="0.3">
      <c r="A4243">
        <v>100067</v>
      </c>
      <c r="B4243">
        <v>230922</v>
      </c>
      <c r="C4243" s="3">
        <v>44130.684027777781</v>
      </c>
      <c r="D4243">
        <v>3</v>
      </c>
      <c r="E4243">
        <v>2</v>
      </c>
      <c r="F4243" t="s">
        <v>26</v>
      </c>
      <c r="G4243">
        <v>1</v>
      </c>
      <c r="H4243">
        <v>71.910160000000005</v>
      </c>
      <c r="I4243">
        <v>13.558590000000001</v>
      </c>
      <c r="J4243">
        <v>0.72265630000000003</v>
      </c>
      <c r="K4243">
        <v>96.039060000000006</v>
      </c>
      <c r="L4243" s="3">
        <v>44130.438888888886</v>
      </c>
      <c r="M4243">
        <v>17.18</v>
      </c>
      <c r="N4243" t="s">
        <v>28</v>
      </c>
      <c r="P4243">
        <f>(C4243-Key!$B$1)*24</f>
        <v>1.3666666667559184</v>
      </c>
      <c r="Q4243">
        <f>(Key!$B$2-'17.1'!C4243)*24</f>
        <v>1.5833333332557231</v>
      </c>
      <c r="R4243" s="3">
        <f>C4243-(M4243-Key!$B$5)/(24*Key!$B$6)</f>
        <v>44130.670212962963</v>
      </c>
      <c r="S4243">
        <f>M4243-Key!$B$5</f>
        <v>14.92</v>
      </c>
      <c r="T4243" s="2">
        <f t="shared" si="330"/>
        <v>44129.6875</v>
      </c>
      <c r="U4243" t="str">
        <f t="shared" si="331"/>
        <v>10-25-2020 16:30</v>
      </c>
      <c r="V4243">
        <f>IFERROR(IF(W4243=Z4243,VLOOKUP($U4243,[1]C8842!$G$2:$M$145,3,FALSE),0),0)</f>
        <v>0</v>
      </c>
      <c r="W4243">
        <f>VLOOKUP(RIGHT($V$1,5),Key!$A$9:$B$14,2,FALSE)</f>
        <v>10.199999999999999</v>
      </c>
      <c r="X4243">
        <f t="shared" si="334"/>
        <v>0</v>
      </c>
      <c r="Y4243">
        <f>VLOOKUP(RIGHT($X$1,5),Key!$A$9:$B$14,2,FALSE)</f>
        <v>3.7</v>
      </c>
      <c r="Z4243">
        <f t="shared" si="332"/>
        <v>10.199999999999999</v>
      </c>
      <c r="AA4243">
        <f t="shared" si="333"/>
        <v>0</v>
      </c>
    </row>
    <row r="4244" spans="1:27" x14ac:dyDescent="0.3">
      <c r="A4244">
        <v>100067</v>
      </c>
      <c r="B4244">
        <v>230922</v>
      </c>
      <c r="C4244" s="3">
        <v>44130.684027777781</v>
      </c>
      <c r="D4244">
        <v>0</v>
      </c>
      <c r="E4244">
        <v>2</v>
      </c>
      <c r="F4244" t="s">
        <v>25</v>
      </c>
      <c r="G4244">
        <v>1</v>
      </c>
      <c r="H4244">
        <v>75.828130000000002</v>
      </c>
      <c r="I4244">
        <v>18.48047</v>
      </c>
      <c r="J4244">
        <v>0.859375</v>
      </c>
      <c r="K4244">
        <v>46.019530000000003</v>
      </c>
      <c r="L4244" s="3">
        <v>44130.438888888886</v>
      </c>
      <c r="M4244">
        <v>17.18</v>
      </c>
      <c r="N4244" t="s">
        <v>28</v>
      </c>
      <c r="P4244">
        <f>(C4244-Key!$B$1)*24</f>
        <v>1.3666666667559184</v>
      </c>
      <c r="Q4244">
        <f>(Key!$B$2-'17.1'!C4244)*24</f>
        <v>1.5833333332557231</v>
      </c>
      <c r="R4244" s="3">
        <f>C4244-(M4244-Key!$B$5)/(24*Key!$B$6)</f>
        <v>44130.670212962963</v>
      </c>
      <c r="S4244">
        <f>M4244-Key!$B$5</f>
        <v>14.92</v>
      </c>
      <c r="T4244" s="2">
        <f t="shared" si="330"/>
        <v>44129.6875</v>
      </c>
      <c r="U4244" t="str">
        <f t="shared" si="331"/>
        <v>10-25-2020 16:30</v>
      </c>
      <c r="V4244">
        <f>IFERROR(IF(W4244=Z4244,VLOOKUP($U4244,[1]C8842!$G$2:$M$145,3,FALSE),0),0)</f>
        <v>0</v>
      </c>
      <c r="W4244">
        <f>VLOOKUP(RIGHT($V$1,5),Key!$A$9:$B$14,2,FALSE)</f>
        <v>10.199999999999999</v>
      </c>
      <c r="X4244">
        <f t="shared" si="334"/>
        <v>0</v>
      </c>
      <c r="Y4244">
        <f>VLOOKUP(RIGHT($X$1,5),Key!$A$9:$B$14,2,FALSE)</f>
        <v>3.7</v>
      </c>
      <c r="Z4244">
        <f t="shared" si="332"/>
        <v>10.199999999999999</v>
      </c>
      <c r="AA4244">
        <f t="shared" si="333"/>
        <v>0</v>
      </c>
    </row>
    <row r="4245" spans="1:27" x14ac:dyDescent="0.3">
      <c r="A4245">
        <v>100067</v>
      </c>
      <c r="B4245">
        <v>230922</v>
      </c>
      <c r="C4245" s="3">
        <v>44130.684027777781</v>
      </c>
      <c r="D4245">
        <v>3</v>
      </c>
      <c r="E4245">
        <v>2</v>
      </c>
      <c r="F4245" t="s">
        <v>26</v>
      </c>
      <c r="G4245">
        <v>3</v>
      </c>
      <c r="H4245">
        <v>67.09375</v>
      </c>
      <c r="I4245">
        <v>45.871090000000002</v>
      </c>
      <c r="J4245">
        <v>2.0585939999999998</v>
      </c>
      <c r="K4245">
        <v>93.039060000000006</v>
      </c>
      <c r="L4245" s="3">
        <v>44130.438888888886</v>
      </c>
      <c r="M4245">
        <v>17.18</v>
      </c>
      <c r="N4245" t="s">
        <v>28</v>
      </c>
      <c r="P4245">
        <f>(C4245-Key!$B$1)*24</f>
        <v>1.3666666667559184</v>
      </c>
      <c r="Q4245">
        <f>(Key!$B$2-'17.1'!C4245)*24</f>
        <v>1.5833333332557231</v>
      </c>
      <c r="R4245" s="3">
        <f>C4245-(M4245-Key!$B$5)/(24*Key!$B$6)</f>
        <v>44130.670212962963</v>
      </c>
      <c r="S4245">
        <f>M4245-Key!$B$5</f>
        <v>14.92</v>
      </c>
      <c r="T4245" s="2">
        <f t="shared" si="330"/>
        <v>44129.6875</v>
      </c>
      <c r="U4245" t="str">
        <f t="shared" si="331"/>
        <v>10-25-2020 16:30</v>
      </c>
      <c r="V4245">
        <f>IFERROR(IF(W4245=Z4245,VLOOKUP($U4245,[1]C8842!$G$2:$M$145,3,FALSE),0),0)</f>
        <v>0</v>
      </c>
      <c r="W4245">
        <f>VLOOKUP(RIGHT($V$1,5),Key!$A$9:$B$14,2,FALSE)</f>
        <v>10.199999999999999</v>
      </c>
      <c r="X4245">
        <f t="shared" si="334"/>
        <v>0</v>
      </c>
      <c r="Y4245">
        <f>VLOOKUP(RIGHT($X$1,5),Key!$A$9:$B$14,2,FALSE)</f>
        <v>3.7</v>
      </c>
      <c r="Z4245">
        <f t="shared" si="332"/>
        <v>10.199999999999999</v>
      </c>
      <c r="AA4245">
        <f t="shared" si="333"/>
        <v>0</v>
      </c>
    </row>
    <row r="4246" spans="1:27" x14ac:dyDescent="0.3">
      <c r="A4246">
        <v>100067</v>
      </c>
      <c r="B4246">
        <v>230922</v>
      </c>
      <c r="C4246" s="3">
        <v>44130.684027777781</v>
      </c>
      <c r="D4246">
        <v>0</v>
      </c>
      <c r="E4246">
        <v>2</v>
      </c>
      <c r="F4246" t="s">
        <v>25</v>
      </c>
      <c r="G4246">
        <v>1</v>
      </c>
      <c r="H4246">
        <v>67.355469999999997</v>
      </c>
      <c r="I4246">
        <v>14.117190000000001</v>
      </c>
      <c r="J4246">
        <v>0.79296880000000003</v>
      </c>
      <c r="K4246">
        <v>48.019530000000003</v>
      </c>
      <c r="L4246" s="3">
        <v>44130.438888888886</v>
      </c>
      <c r="M4246">
        <v>17.18</v>
      </c>
      <c r="N4246" t="s">
        <v>28</v>
      </c>
      <c r="P4246">
        <f>(C4246-Key!$B$1)*24</f>
        <v>1.3666666667559184</v>
      </c>
      <c r="Q4246">
        <f>(Key!$B$2-'17.1'!C4246)*24</f>
        <v>1.5833333332557231</v>
      </c>
      <c r="R4246" s="3">
        <f>C4246-(M4246-Key!$B$5)/(24*Key!$B$6)</f>
        <v>44130.670212962963</v>
      </c>
      <c r="S4246">
        <f>M4246-Key!$B$5</f>
        <v>14.92</v>
      </c>
      <c r="T4246" s="2">
        <f t="shared" si="330"/>
        <v>44129.6875</v>
      </c>
      <c r="U4246" t="str">
        <f t="shared" si="331"/>
        <v>10-25-2020 16:30</v>
      </c>
      <c r="V4246">
        <f>IFERROR(IF(W4246=Z4246,VLOOKUP($U4246,[1]C8842!$G$2:$M$145,3,FALSE),0),0)</f>
        <v>0</v>
      </c>
      <c r="W4246">
        <f>VLOOKUP(RIGHT($V$1,5),Key!$A$9:$B$14,2,FALSE)</f>
        <v>10.199999999999999</v>
      </c>
      <c r="X4246">
        <f t="shared" si="334"/>
        <v>0</v>
      </c>
      <c r="Y4246">
        <f>VLOOKUP(RIGHT($X$1,5),Key!$A$9:$B$14,2,FALSE)</f>
        <v>3.7</v>
      </c>
      <c r="Z4246">
        <f t="shared" si="332"/>
        <v>10.199999999999999</v>
      </c>
      <c r="AA4246">
        <f t="shared" si="333"/>
        <v>0</v>
      </c>
    </row>
    <row r="4247" spans="1:27" x14ac:dyDescent="0.3">
      <c r="A4247">
        <v>100067</v>
      </c>
      <c r="B4247">
        <v>230922</v>
      </c>
      <c r="C4247" s="3">
        <v>44130.68472222222</v>
      </c>
      <c r="D4247">
        <v>3</v>
      </c>
      <c r="E4247">
        <v>2</v>
      </c>
      <c r="F4247" t="s">
        <v>26</v>
      </c>
      <c r="G4247">
        <v>1</v>
      </c>
      <c r="H4247">
        <v>67.195310000000006</v>
      </c>
      <c r="I4247">
        <v>19.617190000000001</v>
      </c>
      <c r="J4247">
        <v>1.011719</v>
      </c>
      <c r="K4247">
        <v>94.039060000000006</v>
      </c>
      <c r="L4247" s="3">
        <v>44130.438888888886</v>
      </c>
      <c r="M4247">
        <v>17.18</v>
      </c>
      <c r="N4247" t="s">
        <v>28</v>
      </c>
      <c r="P4247">
        <f>(C4247-Key!$B$1)*24</f>
        <v>1.3833333333022892</v>
      </c>
      <c r="Q4247">
        <f>(Key!$B$2-'17.1'!C4247)*24</f>
        <v>1.5666666667093523</v>
      </c>
      <c r="R4247" s="3">
        <f>C4247-(M4247-Key!$B$5)/(24*Key!$B$6)</f>
        <v>44130.670907407402</v>
      </c>
      <c r="S4247">
        <f>M4247-Key!$B$5</f>
        <v>14.92</v>
      </c>
      <c r="T4247" s="2">
        <f t="shared" si="330"/>
        <v>44129.6875</v>
      </c>
      <c r="U4247" t="str">
        <f t="shared" si="331"/>
        <v>10-25-2020 16:30</v>
      </c>
      <c r="V4247">
        <f>IFERROR(IF(W4247=Z4247,VLOOKUP($U4247,[1]C8842!$G$2:$M$145,3,FALSE),0),0)</f>
        <v>0</v>
      </c>
      <c r="W4247">
        <f>VLOOKUP(RIGHT($V$1,5),Key!$A$9:$B$14,2,FALSE)</f>
        <v>10.199999999999999</v>
      </c>
      <c r="X4247">
        <f t="shared" si="334"/>
        <v>0</v>
      </c>
      <c r="Y4247">
        <f>VLOOKUP(RIGHT($X$1,5),Key!$A$9:$B$14,2,FALSE)</f>
        <v>3.7</v>
      </c>
      <c r="Z4247">
        <f t="shared" si="332"/>
        <v>10.199999999999999</v>
      </c>
      <c r="AA4247">
        <f t="shared" si="333"/>
        <v>0</v>
      </c>
    </row>
    <row r="4248" spans="1:27" x14ac:dyDescent="0.3">
      <c r="A4248">
        <v>100067</v>
      </c>
      <c r="B4248">
        <v>230922</v>
      </c>
      <c r="C4248" s="3">
        <v>44130.68472222222</v>
      </c>
      <c r="D4248">
        <v>0</v>
      </c>
      <c r="E4248">
        <v>2</v>
      </c>
      <c r="F4248" t="s">
        <v>25</v>
      </c>
      <c r="G4248">
        <v>1</v>
      </c>
      <c r="H4248">
        <v>60.542969999999997</v>
      </c>
      <c r="I4248">
        <v>14.773440000000001</v>
      </c>
      <c r="J4248">
        <v>0.91015630000000003</v>
      </c>
      <c r="K4248">
        <v>44.019530000000003</v>
      </c>
      <c r="L4248" s="3">
        <v>44130.438888888886</v>
      </c>
      <c r="M4248">
        <v>17.18</v>
      </c>
      <c r="N4248" t="s">
        <v>28</v>
      </c>
      <c r="P4248">
        <f>(C4248-Key!$B$1)*24</f>
        <v>1.3833333333022892</v>
      </c>
      <c r="Q4248">
        <f>(Key!$B$2-'17.1'!C4248)*24</f>
        <v>1.5666666667093523</v>
      </c>
      <c r="R4248" s="3">
        <f>C4248-(M4248-Key!$B$5)/(24*Key!$B$6)</f>
        <v>44130.670907407402</v>
      </c>
      <c r="S4248">
        <f>M4248-Key!$B$5</f>
        <v>14.92</v>
      </c>
      <c r="T4248" s="2">
        <f t="shared" si="330"/>
        <v>44129.6875</v>
      </c>
      <c r="U4248" t="str">
        <f t="shared" si="331"/>
        <v>10-25-2020 16:30</v>
      </c>
      <c r="V4248">
        <f>IFERROR(IF(W4248=Z4248,VLOOKUP($U4248,[1]C8842!$G$2:$M$145,3,FALSE),0),0)</f>
        <v>0</v>
      </c>
      <c r="W4248">
        <f>VLOOKUP(RIGHT($V$1,5),Key!$A$9:$B$14,2,FALSE)</f>
        <v>10.199999999999999</v>
      </c>
      <c r="X4248">
        <f t="shared" si="334"/>
        <v>0</v>
      </c>
      <c r="Y4248">
        <f>VLOOKUP(RIGHT($X$1,5),Key!$A$9:$B$14,2,FALSE)</f>
        <v>3.7</v>
      </c>
      <c r="Z4248">
        <f t="shared" si="332"/>
        <v>10.199999999999999</v>
      </c>
      <c r="AA4248">
        <f t="shared" si="333"/>
        <v>0</v>
      </c>
    </row>
    <row r="4249" spans="1:27" x14ac:dyDescent="0.3">
      <c r="A4249">
        <v>100067</v>
      </c>
      <c r="B4249">
        <v>230922</v>
      </c>
      <c r="C4249" s="3">
        <v>44130.68472222222</v>
      </c>
      <c r="D4249">
        <v>0</v>
      </c>
      <c r="E4249">
        <v>2</v>
      </c>
      <c r="F4249" t="s">
        <v>25</v>
      </c>
      <c r="G4249">
        <v>4</v>
      </c>
      <c r="H4249">
        <v>57.757809999999999</v>
      </c>
      <c r="I4249">
        <v>73.046880000000002</v>
      </c>
      <c r="J4249">
        <v>3.640625</v>
      </c>
      <c r="K4249">
        <v>46.019530000000003</v>
      </c>
      <c r="L4249" s="3">
        <v>44130.438888888886</v>
      </c>
      <c r="M4249">
        <v>17.18</v>
      </c>
      <c r="N4249" t="s">
        <v>28</v>
      </c>
      <c r="P4249">
        <f>(C4249-Key!$B$1)*24</f>
        <v>1.3833333333022892</v>
      </c>
      <c r="Q4249">
        <f>(Key!$B$2-'17.1'!C4249)*24</f>
        <v>1.5666666667093523</v>
      </c>
      <c r="R4249" s="3">
        <f>C4249-(M4249-Key!$B$5)/(24*Key!$B$6)</f>
        <v>44130.670907407402</v>
      </c>
      <c r="S4249">
        <f>M4249-Key!$B$5</f>
        <v>14.92</v>
      </c>
      <c r="T4249" s="2">
        <f t="shared" si="330"/>
        <v>44129.6875</v>
      </c>
      <c r="U4249" t="str">
        <f t="shared" si="331"/>
        <v>10-25-2020 16:30</v>
      </c>
      <c r="V4249">
        <f>IFERROR(IF(W4249=Z4249,VLOOKUP($U4249,[1]C8842!$G$2:$M$145,3,FALSE),0),0)</f>
        <v>0</v>
      </c>
      <c r="W4249">
        <f>VLOOKUP(RIGHT($V$1,5),Key!$A$9:$B$14,2,FALSE)</f>
        <v>10.199999999999999</v>
      </c>
      <c r="X4249">
        <f t="shared" si="334"/>
        <v>0</v>
      </c>
      <c r="Y4249">
        <f>VLOOKUP(RIGHT($X$1,5),Key!$A$9:$B$14,2,FALSE)</f>
        <v>3.7</v>
      </c>
      <c r="Z4249">
        <f t="shared" si="332"/>
        <v>10.199999999999999</v>
      </c>
      <c r="AA4249">
        <f t="shared" si="333"/>
        <v>0</v>
      </c>
    </row>
    <row r="4250" spans="1:27" x14ac:dyDescent="0.3">
      <c r="A4250">
        <v>100067</v>
      </c>
      <c r="B4250">
        <v>230922</v>
      </c>
      <c r="C4250" s="3">
        <v>44130.68472222222</v>
      </c>
      <c r="D4250">
        <v>1</v>
      </c>
      <c r="E4250">
        <v>1</v>
      </c>
      <c r="F4250" t="s">
        <v>25</v>
      </c>
      <c r="G4250">
        <v>4</v>
      </c>
      <c r="H4250">
        <v>64.335939999999994</v>
      </c>
      <c r="I4250">
        <v>57.636719999999997</v>
      </c>
      <c r="J4250">
        <v>2.6328130000000001</v>
      </c>
      <c r="K4250">
        <v>54.023440000000001</v>
      </c>
      <c r="L4250" s="3">
        <v>44130.438888888886</v>
      </c>
      <c r="M4250">
        <v>17.18</v>
      </c>
      <c r="N4250" t="s">
        <v>28</v>
      </c>
      <c r="P4250">
        <f>(C4250-Key!$B$1)*24</f>
        <v>1.3833333333022892</v>
      </c>
      <c r="Q4250">
        <f>(Key!$B$2-'17.1'!C4250)*24</f>
        <v>1.5666666667093523</v>
      </c>
      <c r="R4250" s="3">
        <f>C4250-(M4250-Key!$B$5)/(24*Key!$B$6)</f>
        <v>44130.670907407402</v>
      </c>
      <c r="S4250">
        <f>M4250-Key!$B$5</f>
        <v>14.92</v>
      </c>
      <c r="T4250" s="2">
        <f t="shared" si="330"/>
        <v>44129.6875</v>
      </c>
      <c r="U4250" t="str">
        <f t="shared" si="331"/>
        <v>10-25-2020 16:30</v>
      </c>
      <c r="V4250">
        <f>IFERROR(IF(W4250=Z4250,VLOOKUP($U4250,[1]C8842!$G$2:$M$145,3,FALSE),0),0)</f>
        <v>0</v>
      </c>
      <c r="W4250">
        <f>VLOOKUP(RIGHT($V$1,5),Key!$A$9:$B$14,2,FALSE)</f>
        <v>10.199999999999999</v>
      </c>
      <c r="X4250">
        <f t="shared" si="334"/>
        <v>0</v>
      </c>
      <c r="Y4250">
        <f>VLOOKUP(RIGHT($X$1,5),Key!$A$9:$B$14,2,FALSE)</f>
        <v>3.7</v>
      </c>
      <c r="Z4250">
        <f t="shared" si="332"/>
        <v>10.199999999999999</v>
      </c>
      <c r="AA4250">
        <f t="shared" si="333"/>
        <v>0</v>
      </c>
    </row>
    <row r="4251" spans="1:27" x14ac:dyDescent="0.3">
      <c r="A4251">
        <v>100067</v>
      </c>
      <c r="B4251">
        <v>230922</v>
      </c>
      <c r="C4251" s="3">
        <v>44130.68472222222</v>
      </c>
      <c r="D4251">
        <v>1</v>
      </c>
      <c r="E4251">
        <v>1</v>
      </c>
      <c r="F4251" t="s">
        <v>25</v>
      </c>
      <c r="G4251">
        <v>4</v>
      </c>
      <c r="H4251">
        <v>66.605469999999997</v>
      </c>
      <c r="I4251">
        <v>78.652339999999995</v>
      </c>
      <c r="J4251">
        <v>3.3828130000000001</v>
      </c>
      <c r="K4251">
        <v>67.027339999999995</v>
      </c>
      <c r="L4251" s="3">
        <v>44130.438888888886</v>
      </c>
      <c r="M4251">
        <v>17.18</v>
      </c>
      <c r="N4251" t="s">
        <v>28</v>
      </c>
      <c r="P4251">
        <f>(C4251-Key!$B$1)*24</f>
        <v>1.3833333333022892</v>
      </c>
      <c r="Q4251">
        <f>(Key!$B$2-'17.1'!C4251)*24</f>
        <v>1.5666666667093523</v>
      </c>
      <c r="R4251" s="3">
        <f>C4251-(M4251-Key!$B$5)/(24*Key!$B$6)</f>
        <v>44130.670907407402</v>
      </c>
      <c r="S4251">
        <f>M4251-Key!$B$5</f>
        <v>14.92</v>
      </c>
      <c r="T4251" s="2">
        <f t="shared" si="330"/>
        <v>44129.6875</v>
      </c>
      <c r="U4251" t="str">
        <f t="shared" si="331"/>
        <v>10-25-2020 16:30</v>
      </c>
      <c r="V4251">
        <f>IFERROR(IF(W4251=Z4251,VLOOKUP($U4251,[1]C8842!$G$2:$M$145,3,FALSE),0),0)</f>
        <v>0</v>
      </c>
      <c r="W4251">
        <f>VLOOKUP(RIGHT($V$1,5),Key!$A$9:$B$14,2,FALSE)</f>
        <v>10.199999999999999</v>
      </c>
      <c r="X4251">
        <f t="shared" si="334"/>
        <v>0</v>
      </c>
      <c r="Y4251">
        <f>VLOOKUP(RIGHT($X$1,5),Key!$A$9:$B$14,2,FALSE)</f>
        <v>3.7</v>
      </c>
      <c r="Z4251">
        <f t="shared" si="332"/>
        <v>10.199999999999999</v>
      </c>
      <c r="AA4251">
        <f t="shared" si="333"/>
        <v>0</v>
      </c>
    </row>
    <row r="4252" spans="1:27" x14ac:dyDescent="0.3">
      <c r="A4252">
        <v>100067</v>
      </c>
      <c r="B4252">
        <v>230922</v>
      </c>
      <c r="C4252" s="3">
        <v>44130.68472222222</v>
      </c>
      <c r="D4252">
        <v>2</v>
      </c>
      <c r="E4252">
        <v>1</v>
      </c>
      <c r="F4252" t="s">
        <v>26</v>
      </c>
      <c r="G4252">
        <v>2</v>
      </c>
      <c r="H4252">
        <v>58.5625</v>
      </c>
      <c r="I4252">
        <v>24.88672</v>
      </c>
      <c r="J4252">
        <v>1.402344</v>
      </c>
      <c r="K4252">
        <v>82.035160000000005</v>
      </c>
      <c r="L4252" s="3">
        <v>44130.438888888886</v>
      </c>
      <c r="M4252">
        <v>17.18</v>
      </c>
      <c r="N4252" t="s">
        <v>28</v>
      </c>
      <c r="P4252">
        <f>(C4252-Key!$B$1)*24</f>
        <v>1.3833333333022892</v>
      </c>
      <c r="Q4252">
        <f>(Key!$B$2-'17.1'!C4252)*24</f>
        <v>1.5666666667093523</v>
      </c>
      <c r="R4252" s="3">
        <f>C4252-(M4252-Key!$B$5)/(24*Key!$B$6)</f>
        <v>44130.670907407402</v>
      </c>
      <c r="S4252">
        <f>M4252-Key!$B$5</f>
        <v>14.92</v>
      </c>
      <c r="T4252" s="2">
        <f t="shared" si="330"/>
        <v>44129.6875</v>
      </c>
      <c r="U4252" t="str">
        <f t="shared" si="331"/>
        <v>10-25-2020 16:30</v>
      </c>
      <c r="V4252">
        <f>IFERROR(IF(W4252=Z4252,VLOOKUP($U4252,[1]C8842!$G$2:$M$145,3,FALSE),0),0)</f>
        <v>0</v>
      </c>
      <c r="W4252">
        <f>VLOOKUP(RIGHT($V$1,5),Key!$A$9:$B$14,2,FALSE)</f>
        <v>10.199999999999999</v>
      </c>
      <c r="X4252">
        <f t="shared" si="334"/>
        <v>0</v>
      </c>
      <c r="Y4252">
        <f>VLOOKUP(RIGHT($X$1,5),Key!$A$9:$B$14,2,FALSE)</f>
        <v>3.7</v>
      </c>
      <c r="Z4252">
        <f t="shared" si="332"/>
        <v>10.199999999999999</v>
      </c>
      <c r="AA4252">
        <f t="shared" si="333"/>
        <v>0</v>
      </c>
    </row>
    <row r="4253" spans="1:27" x14ac:dyDescent="0.3">
      <c r="A4253">
        <v>100067</v>
      </c>
      <c r="B4253">
        <v>230922</v>
      </c>
      <c r="C4253" s="3">
        <v>44130.68472222222</v>
      </c>
      <c r="D4253">
        <v>0</v>
      </c>
      <c r="E4253">
        <v>2</v>
      </c>
      <c r="F4253" t="s">
        <v>25</v>
      </c>
      <c r="G4253">
        <v>1</v>
      </c>
      <c r="H4253">
        <v>59.230469999999997</v>
      </c>
      <c r="I4253">
        <v>17.027339999999999</v>
      </c>
      <c r="J4253">
        <v>1.035156</v>
      </c>
      <c r="K4253">
        <v>46.019530000000003</v>
      </c>
      <c r="L4253" s="3">
        <v>44130.438888888886</v>
      </c>
      <c r="M4253">
        <v>17.18</v>
      </c>
      <c r="N4253" t="s">
        <v>28</v>
      </c>
      <c r="P4253">
        <f>(C4253-Key!$B$1)*24</f>
        <v>1.3833333333022892</v>
      </c>
      <c r="Q4253">
        <f>(Key!$B$2-'17.1'!C4253)*24</f>
        <v>1.5666666667093523</v>
      </c>
      <c r="R4253" s="3">
        <f>C4253-(M4253-Key!$B$5)/(24*Key!$B$6)</f>
        <v>44130.670907407402</v>
      </c>
      <c r="S4253">
        <f>M4253-Key!$B$5</f>
        <v>14.92</v>
      </c>
      <c r="T4253" s="2">
        <f t="shared" si="330"/>
        <v>44129.6875</v>
      </c>
      <c r="U4253" t="str">
        <f t="shared" si="331"/>
        <v>10-25-2020 16:30</v>
      </c>
      <c r="V4253">
        <f>IFERROR(IF(W4253=Z4253,VLOOKUP($U4253,[1]C8842!$G$2:$M$145,3,FALSE),0),0)</f>
        <v>0</v>
      </c>
      <c r="W4253">
        <f>VLOOKUP(RIGHT($V$1,5),Key!$A$9:$B$14,2,FALSE)</f>
        <v>10.199999999999999</v>
      </c>
      <c r="X4253">
        <f t="shared" si="334"/>
        <v>0</v>
      </c>
      <c r="Y4253">
        <f>VLOOKUP(RIGHT($X$1,5),Key!$A$9:$B$14,2,FALSE)</f>
        <v>3.7</v>
      </c>
      <c r="Z4253">
        <f t="shared" si="332"/>
        <v>10.199999999999999</v>
      </c>
      <c r="AA4253">
        <f t="shared" si="333"/>
        <v>0</v>
      </c>
    </row>
    <row r="4254" spans="1:27" x14ac:dyDescent="0.3">
      <c r="A4254">
        <v>100067</v>
      </c>
      <c r="B4254">
        <v>230922</v>
      </c>
      <c r="C4254" s="3">
        <v>44130.68472222222</v>
      </c>
      <c r="D4254">
        <v>1</v>
      </c>
      <c r="E4254">
        <v>1</v>
      </c>
      <c r="F4254" t="s">
        <v>25</v>
      </c>
      <c r="G4254">
        <v>2</v>
      </c>
      <c r="H4254">
        <v>72.335939999999994</v>
      </c>
      <c r="I4254">
        <v>20.878910000000001</v>
      </c>
      <c r="J4254">
        <v>0.98828130000000003</v>
      </c>
      <c r="K4254">
        <v>58.023440000000001</v>
      </c>
      <c r="L4254" s="3">
        <v>44130.438888888886</v>
      </c>
      <c r="M4254">
        <v>17.18</v>
      </c>
      <c r="N4254" t="s">
        <v>28</v>
      </c>
      <c r="P4254">
        <f>(C4254-Key!$B$1)*24</f>
        <v>1.3833333333022892</v>
      </c>
      <c r="Q4254">
        <f>(Key!$B$2-'17.1'!C4254)*24</f>
        <v>1.5666666667093523</v>
      </c>
      <c r="R4254" s="3">
        <f>C4254-(M4254-Key!$B$5)/(24*Key!$B$6)</f>
        <v>44130.670907407402</v>
      </c>
      <c r="S4254">
        <f>M4254-Key!$B$5</f>
        <v>14.92</v>
      </c>
      <c r="T4254" s="2">
        <f t="shared" si="330"/>
        <v>44129.6875</v>
      </c>
      <c r="U4254" t="str">
        <f t="shared" si="331"/>
        <v>10-25-2020 16:30</v>
      </c>
      <c r="V4254">
        <f>IFERROR(IF(W4254=Z4254,VLOOKUP($U4254,[1]C8842!$G$2:$M$145,3,FALSE),0),0)</f>
        <v>0</v>
      </c>
      <c r="W4254">
        <f>VLOOKUP(RIGHT($V$1,5),Key!$A$9:$B$14,2,FALSE)</f>
        <v>10.199999999999999</v>
      </c>
      <c r="X4254">
        <f t="shared" si="334"/>
        <v>0</v>
      </c>
      <c r="Y4254">
        <f>VLOOKUP(RIGHT($X$1,5),Key!$A$9:$B$14,2,FALSE)</f>
        <v>3.7</v>
      </c>
      <c r="Z4254">
        <f t="shared" si="332"/>
        <v>10.199999999999999</v>
      </c>
      <c r="AA4254">
        <f t="shared" si="333"/>
        <v>0</v>
      </c>
    </row>
    <row r="4255" spans="1:27" x14ac:dyDescent="0.3">
      <c r="A4255">
        <v>100067</v>
      </c>
      <c r="B4255">
        <v>230922</v>
      </c>
      <c r="C4255" s="3">
        <v>44130.68472222222</v>
      </c>
      <c r="D4255">
        <v>1</v>
      </c>
      <c r="E4255">
        <v>1</v>
      </c>
      <c r="F4255" t="s">
        <v>25</v>
      </c>
      <c r="G4255">
        <v>1</v>
      </c>
      <c r="H4255">
        <v>68.144530000000003</v>
      </c>
      <c r="I4255">
        <v>15.902340000000001</v>
      </c>
      <c r="J4255">
        <v>0.85546880000000003</v>
      </c>
      <c r="K4255">
        <v>58.023440000000001</v>
      </c>
      <c r="L4255" s="3">
        <v>44130.438888888886</v>
      </c>
      <c r="M4255">
        <v>17.18</v>
      </c>
      <c r="N4255" t="s">
        <v>28</v>
      </c>
      <c r="P4255">
        <f>(C4255-Key!$B$1)*24</f>
        <v>1.3833333333022892</v>
      </c>
      <c r="Q4255">
        <f>(Key!$B$2-'17.1'!C4255)*24</f>
        <v>1.5666666667093523</v>
      </c>
      <c r="R4255" s="3">
        <f>C4255-(M4255-Key!$B$5)/(24*Key!$B$6)</f>
        <v>44130.670907407402</v>
      </c>
      <c r="S4255">
        <f>M4255-Key!$B$5</f>
        <v>14.92</v>
      </c>
      <c r="T4255" s="2">
        <f t="shared" si="330"/>
        <v>44129.6875</v>
      </c>
      <c r="U4255" t="str">
        <f t="shared" si="331"/>
        <v>10-25-2020 16:30</v>
      </c>
      <c r="V4255">
        <f>IFERROR(IF(W4255=Z4255,VLOOKUP($U4255,[1]C8842!$G$2:$M$145,3,FALSE),0),0)</f>
        <v>0</v>
      </c>
      <c r="W4255">
        <f>VLOOKUP(RIGHT($V$1,5),Key!$A$9:$B$14,2,FALSE)</f>
        <v>10.199999999999999</v>
      </c>
      <c r="X4255">
        <f t="shared" si="334"/>
        <v>0</v>
      </c>
      <c r="Y4255">
        <f>VLOOKUP(RIGHT($X$1,5),Key!$A$9:$B$14,2,FALSE)</f>
        <v>3.7</v>
      </c>
      <c r="Z4255">
        <f t="shared" si="332"/>
        <v>10.199999999999999</v>
      </c>
      <c r="AA4255">
        <f t="shared" si="333"/>
        <v>0</v>
      </c>
    </row>
    <row r="4256" spans="1:27" x14ac:dyDescent="0.3">
      <c r="A4256">
        <v>100067</v>
      </c>
      <c r="B4256">
        <v>230922</v>
      </c>
      <c r="C4256" s="3">
        <v>44130.68472222222</v>
      </c>
      <c r="D4256">
        <v>0</v>
      </c>
      <c r="E4256">
        <v>2</v>
      </c>
      <c r="F4256" t="s">
        <v>25</v>
      </c>
      <c r="G4256">
        <v>1</v>
      </c>
      <c r="H4256">
        <v>58.015630000000002</v>
      </c>
      <c r="I4256">
        <v>18.679690000000001</v>
      </c>
      <c r="J4256">
        <v>1.128906</v>
      </c>
      <c r="K4256">
        <v>47.019530000000003</v>
      </c>
      <c r="L4256" s="3">
        <v>44130.438888888886</v>
      </c>
      <c r="M4256">
        <v>17.18</v>
      </c>
      <c r="N4256" t="s">
        <v>28</v>
      </c>
      <c r="P4256">
        <f>(C4256-Key!$B$1)*24</f>
        <v>1.3833333333022892</v>
      </c>
      <c r="Q4256">
        <f>(Key!$B$2-'17.1'!C4256)*24</f>
        <v>1.5666666667093523</v>
      </c>
      <c r="R4256" s="3">
        <f>C4256-(M4256-Key!$B$5)/(24*Key!$B$6)</f>
        <v>44130.670907407402</v>
      </c>
      <c r="S4256">
        <f>M4256-Key!$B$5</f>
        <v>14.92</v>
      </c>
      <c r="T4256" s="2">
        <f t="shared" si="330"/>
        <v>44129.6875</v>
      </c>
      <c r="U4256" t="str">
        <f t="shared" si="331"/>
        <v>10-25-2020 16:30</v>
      </c>
      <c r="V4256">
        <f>IFERROR(IF(W4256=Z4256,VLOOKUP($U4256,[1]C8842!$G$2:$M$145,3,FALSE),0),0)</f>
        <v>0</v>
      </c>
      <c r="W4256">
        <f>VLOOKUP(RIGHT($V$1,5),Key!$A$9:$B$14,2,FALSE)</f>
        <v>10.199999999999999</v>
      </c>
      <c r="X4256">
        <f t="shared" si="334"/>
        <v>0</v>
      </c>
      <c r="Y4256">
        <f>VLOOKUP(RIGHT($X$1,5),Key!$A$9:$B$14,2,FALSE)</f>
        <v>3.7</v>
      </c>
      <c r="Z4256">
        <f t="shared" si="332"/>
        <v>10.199999999999999</v>
      </c>
      <c r="AA4256">
        <f t="shared" si="333"/>
        <v>0</v>
      </c>
    </row>
    <row r="4257" spans="1:27" x14ac:dyDescent="0.3">
      <c r="A4257">
        <v>100067</v>
      </c>
      <c r="B4257">
        <v>230922</v>
      </c>
      <c r="C4257" s="3">
        <v>44130.68472222222</v>
      </c>
      <c r="D4257">
        <v>3</v>
      </c>
      <c r="E4257">
        <v>2</v>
      </c>
      <c r="F4257" t="s">
        <v>26</v>
      </c>
      <c r="G4257">
        <v>5</v>
      </c>
      <c r="H4257">
        <v>49.011719999999997</v>
      </c>
      <c r="I4257">
        <v>109.2188</v>
      </c>
      <c r="J4257">
        <v>6.2578129999999996</v>
      </c>
      <c r="K4257">
        <v>94.039060000000006</v>
      </c>
      <c r="L4257" s="3">
        <v>44130.438888888886</v>
      </c>
      <c r="M4257">
        <v>17.18</v>
      </c>
      <c r="N4257" t="s">
        <v>28</v>
      </c>
      <c r="P4257">
        <f>(C4257-Key!$B$1)*24</f>
        <v>1.3833333333022892</v>
      </c>
      <c r="Q4257">
        <f>(Key!$B$2-'17.1'!C4257)*24</f>
        <v>1.5666666667093523</v>
      </c>
      <c r="R4257" s="3">
        <f>C4257-(M4257-Key!$B$5)/(24*Key!$B$6)</f>
        <v>44130.670907407402</v>
      </c>
      <c r="S4257">
        <f>M4257-Key!$B$5</f>
        <v>14.92</v>
      </c>
      <c r="T4257" s="2">
        <f t="shared" si="330"/>
        <v>44129.6875</v>
      </c>
      <c r="U4257" t="str">
        <f t="shared" si="331"/>
        <v>10-25-2020 16:30</v>
      </c>
      <c r="V4257">
        <f>IFERROR(IF(W4257=Z4257,VLOOKUP($U4257,[1]C8842!$G$2:$M$145,3,FALSE),0),0)</f>
        <v>0</v>
      </c>
      <c r="W4257">
        <f>VLOOKUP(RIGHT($V$1,5),Key!$A$9:$B$14,2,FALSE)</f>
        <v>10.199999999999999</v>
      </c>
      <c r="X4257">
        <f t="shared" si="334"/>
        <v>0</v>
      </c>
      <c r="Y4257">
        <f>VLOOKUP(RIGHT($X$1,5),Key!$A$9:$B$14,2,FALSE)</f>
        <v>3.7</v>
      </c>
      <c r="Z4257">
        <f t="shared" si="332"/>
        <v>10.199999999999999</v>
      </c>
      <c r="AA4257">
        <f t="shared" si="333"/>
        <v>0</v>
      </c>
    </row>
    <row r="4258" spans="1:27" x14ac:dyDescent="0.3">
      <c r="A4258">
        <v>100067</v>
      </c>
      <c r="B4258">
        <v>230922</v>
      </c>
      <c r="C4258" s="3">
        <v>44130.68472222222</v>
      </c>
      <c r="D4258">
        <v>2</v>
      </c>
      <c r="E4258">
        <v>1</v>
      </c>
      <c r="F4258" t="s">
        <v>26</v>
      </c>
      <c r="G4258">
        <v>2</v>
      </c>
      <c r="H4258">
        <v>73.199219999999997</v>
      </c>
      <c r="I4258">
        <v>21.41797</v>
      </c>
      <c r="J4258">
        <v>0.99609380000000003</v>
      </c>
      <c r="K4258">
        <v>80.03125</v>
      </c>
      <c r="L4258" s="3">
        <v>44130.438888888886</v>
      </c>
      <c r="M4258">
        <v>17.18</v>
      </c>
      <c r="N4258" t="s">
        <v>28</v>
      </c>
      <c r="P4258">
        <f>(C4258-Key!$B$1)*24</f>
        <v>1.3833333333022892</v>
      </c>
      <c r="Q4258">
        <f>(Key!$B$2-'17.1'!C4258)*24</f>
        <v>1.5666666667093523</v>
      </c>
      <c r="R4258" s="3">
        <f>C4258-(M4258-Key!$B$5)/(24*Key!$B$6)</f>
        <v>44130.670907407402</v>
      </c>
      <c r="S4258">
        <f>M4258-Key!$B$5</f>
        <v>14.92</v>
      </c>
      <c r="T4258" s="2">
        <f t="shared" si="330"/>
        <v>44129.6875</v>
      </c>
      <c r="U4258" t="str">
        <f t="shared" si="331"/>
        <v>10-25-2020 16:30</v>
      </c>
      <c r="V4258">
        <f>IFERROR(IF(W4258=Z4258,VLOOKUP($U4258,[1]C8842!$G$2:$M$145,3,FALSE),0),0)</f>
        <v>0</v>
      </c>
      <c r="W4258">
        <f>VLOOKUP(RIGHT($V$1,5),Key!$A$9:$B$14,2,FALSE)</f>
        <v>10.199999999999999</v>
      </c>
      <c r="X4258">
        <f t="shared" si="334"/>
        <v>0</v>
      </c>
      <c r="Y4258">
        <f>VLOOKUP(RIGHT($X$1,5),Key!$A$9:$B$14,2,FALSE)</f>
        <v>3.7</v>
      </c>
      <c r="Z4258">
        <f t="shared" si="332"/>
        <v>10.199999999999999</v>
      </c>
      <c r="AA4258">
        <f t="shared" si="333"/>
        <v>0</v>
      </c>
    </row>
    <row r="4259" spans="1:27" x14ac:dyDescent="0.3">
      <c r="A4259">
        <v>100067</v>
      </c>
      <c r="B4259">
        <v>230922</v>
      </c>
      <c r="C4259" s="3">
        <v>44130.68472222222</v>
      </c>
      <c r="D4259">
        <v>2</v>
      </c>
      <c r="E4259">
        <v>1</v>
      </c>
      <c r="F4259" t="s">
        <v>26</v>
      </c>
      <c r="G4259">
        <v>1</v>
      </c>
      <c r="H4259">
        <v>72.425780000000003</v>
      </c>
      <c r="I4259">
        <v>14.222659999999999</v>
      </c>
      <c r="J4259">
        <v>0.7421875</v>
      </c>
      <c r="K4259">
        <v>82.035160000000005</v>
      </c>
      <c r="L4259" s="3">
        <v>44130.438888888886</v>
      </c>
      <c r="M4259">
        <v>17.18</v>
      </c>
      <c r="N4259" t="s">
        <v>28</v>
      </c>
      <c r="P4259">
        <f>(C4259-Key!$B$1)*24</f>
        <v>1.3833333333022892</v>
      </c>
      <c r="Q4259">
        <f>(Key!$B$2-'17.1'!C4259)*24</f>
        <v>1.5666666667093523</v>
      </c>
      <c r="R4259" s="3">
        <f>C4259-(M4259-Key!$B$5)/(24*Key!$B$6)</f>
        <v>44130.670907407402</v>
      </c>
      <c r="S4259">
        <f>M4259-Key!$B$5</f>
        <v>14.92</v>
      </c>
      <c r="T4259" s="2">
        <f t="shared" si="330"/>
        <v>44129.6875</v>
      </c>
      <c r="U4259" t="str">
        <f t="shared" si="331"/>
        <v>10-25-2020 16:30</v>
      </c>
      <c r="V4259">
        <f>IFERROR(IF(W4259=Z4259,VLOOKUP($U4259,[1]C8842!$G$2:$M$145,3,FALSE),0),0)</f>
        <v>0</v>
      </c>
      <c r="W4259">
        <f>VLOOKUP(RIGHT($V$1,5),Key!$A$9:$B$14,2,FALSE)</f>
        <v>10.199999999999999</v>
      </c>
      <c r="X4259">
        <f t="shared" si="334"/>
        <v>0</v>
      </c>
      <c r="Y4259">
        <f>VLOOKUP(RIGHT($X$1,5),Key!$A$9:$B$14,2,FALSE)</f>
        <v>3.7</v>
      </c>
      <c r="Z4259">
        <f t="shared" si="332"/>
        <v>10.199999999999999</v>
      </c>
      <c r="AA4259">
        <f t="shared" si="333"/>
        <v>0</v>
      </c>
    </row>
    <row r="4260" spans="1:27" x14ac:dyDescent="0.3">
      <c r="A4260">
        <v>100067</v>
      </c>
      <c r="B4260">
        <v>230922</v>
      </c>
      <c r="C4260" s="3">
        <v>44130.68472222222</v>
      </c>
      <c r="D4260">
        <v>2</v>
      </c>
      <c r="E4260">
        <v>1</v>
      </c>
      <c r="F4260" t="s">
        <v>26</v>
      </c>
      <c r="G4260">
        <v>1</v>
      </c>
      <c r="H4260">
        <v>75.703130000000002</v>
      </c>
      <c r="I4260">
        <v>19.375</v>
      </c>
      <c r="J4260">
        <v>0.890625</v>
      </c>
      <c r="K4260">
        <v>81.035160000000005</v>
      </c>
      <c r="L4260" s="3">
        <v>44130.438888888886</v>
      </c>
      <c r="M4260">
        <v>17.18</v>
      </c>
      <c r="N4260" t="s">
        <v>28</v>
      </c>
      <c r="P4260">
        <f>(C4260-Key!$B$1)*24</f>
        <v>1.3833333333022892</v>
      </c>
      <c r="Q4260">
        <f>(Key!$B$2-'17.1'!C4260)*24</f>
        <v>1.5666666667093523</v>
      </c>
      <c r="R4260" s="3">
        <f>C4260-(M4260-Key!$B$5)/(24*Key!$B$6)</f>
        <v>44130.670907407402</v>
      </c>
      <c r="S4260">
        <f>M4260-Key!$B$5</f>
        <v>14.92</v>
      </c>
      <c r="T4260" s="2">
        <f t="shared" si="330"/>
        <v>44129.6875</v>
      </c>
      <c r="U4260" t="str">
        <f t="shared" si="331"/>
        <v>10-25-2020 16:30</v>
      </c>
      <c r="V4260">
        <f>IFERROR(IF(W4260=Z4260,VLOOKUP($U4260,[1]C8842!$G$2:$M$145,3,FALSE),0),0)</f>
        <v>0</v>
      </c>
      <c r="W4260">
        <f>VLOOKUP(RIGHT($V$1,5),Key!$A$9:$B$14,2,FALSE)</f>
        <v>10.199999999999999</v>
      </c>
      <c r="X4260">
        <f t="shared" si="334"/>
        <v>0</v>
      </c>
      <c r="Y4260">
        <f>VLOOKUP(RIGHT($X$1,5),Key!$A$9:$B$14,2,FALSE)</f>
        <v>3.7</v>
      </c>
      <c r="Z4260">
        <f t="shared" si="332"/>
        <v>10.199999999999999</v>
      </c>
      <c r="AA4260">
        <f t="shared" si="333"/>
        <v>0</v>
      </c>
    </row>
    <row r="4261" spans="1:27" x14ac:dyDescent="0.3">
      <c r="A4261">
        <v>100067</v>
      </c>
      <c r="B4261">
        <v>230922</v>
      </c>
      <c r="C4261" s="3">
        <v>44130.68472222222</v>
      </c>
      <c r="D4261">
        <v>0</v>
      </c>
      <c r="E4261">
        <v>2</v>
      </c>
      <c r="F4261" t="s">
        <v>25</v>
      </c>
      <c r="G4261">
        <v>1</v>
      </c>
      <c r="H4261">
        <v>49.550780000000003</v>
      </c>
      <c r="I4261">
        <v>14.6875</v>
      </c>
      <c r="J4261">
        <v>1.109375</v>
      </c>
      <c r="K4261">
        <v>45.019530000000003</v>
      </c>
      <c r="L4261" s="3">
        <v>44130.438888888886</v>
      </c>
      <c r="M4261">
        <v>17.18</v>
      </c>
      <c r="N4261" t="s">
        <v>28</v>
      </c>
      <c r="P4261">
        <f>(C4261-Key!$B$1)*24</f>
        <v>1.3833333333022892</v>
      </c>
      <c r="Q4261">
        <f>(Key!$B$2-'17.1'!C4261)*24</f>
        <v>1.5666666667093523</v>
      </c>
      <c r="R4261" s="3">
        <f>C4261-(M4261-Key!$B$5)/(24*Key!$B$6)</f>
        <v>44130.670907407402</v>
      </c>
      <c r="S4261">
        <f>M4261-Key!$B$5</f>
        <v>14.92</v>
      </c>
      <c r="T4261" s="2">
        <f t="shared" si="330"/>
        <v>44129.6875</v>
      </c>
      <c r="U4261" t="str">
        <f t="shared" si="331"/>
        <v>10-25-2020 16:30</v>
      </c>
      <c r="V4261">
        <f>IFERROR(IF(W4261=Z4261,VLOOKUP($U4261,[1]C8842!$G$2:$M$145,3,FALSE),0),0)</f>
        <v>0</v>
      </c>
      <c r="W4261">
        <f>VLOOKUP(RIGHT($V$1,5),Key!$A$9:$B$14,2,FALSE)</f>
        <v>10.199999999999999</v>
      </c>
      <c r="X4261">
        <f t="shared" si="334"/>
        <v>0</v>
      </c>
      <c r="Y4261">
        <f>VLOOKUP(RIGHT($X$1,5),Key!$A$9:$B$14,2,FALSE)</f>
        <v>3.7</v>
      </c>
      <c r="Z4261">
        <f t="shared" si="332"/>
        <v>10.199999999999999</v>
      </c>
      <c r="AA4261">
        <f t="shared" si="333"/>
        <v>0</v>
      </c>
    </row>
    <row r="4262" spans="1:27" x14ac:dyDescent="0.3">
      <c r="A4262">
        <v>100067</v>
      </c>
      <c r="B4262">
        <v>230922</v>
      </c>
      <c r="C4262" s="3">
        <v>44130.68472222222</v>
      </c>
      <c r="D4262">
        <v>3</v>
      </c>
      <c r="E4262">
        <v>2</v>
      </c>
      <c r="F4262" t="s">
        <v>26</v>
      </c>
      <c r="G4262">
        <v>1</v>
      </c>
      <c r="H4262">
        <v>62.625</v>
      </c>
      <c r="I4262">
        <v>14.441409999999999</v>
      </c>
      <c r="J4262">
        <v>0.8671875</v>
      </c>
      <c r="K4262">
        <v>95.039060000000006</v>
      </c>
      <c r="L4262" s="3">
        <v>44130.438888888886</v>
      </c>
      <c r="M4262">
        <v>17.18</v>
      </c>
      <c r="N4262" t="s">
        <v>28</v>
      </c>
      <c r="P4262">
        <f>(C4262-Key!$B$1)*24</f>
        <v>1.3833333333022892</v>
      </c>
      <c r="Q4262">
        <f>(Key!$B$2-'17.1'!C4262)*24</f>
        <v>1.5666666667093523</v>
      </c>
      <c r="R4262" s="3">
        <f>C4262-(M4262-Key!$B$5)/(24*Key!$B$6)</f>
        <v>44130.670907407402</v>
      </c>
      <c r="S4262">
        <f>M4262-Key!$B$5</f>
        <v>14.92</v>
      </c>
      <c r="T4262" s="2">
        <f t="shared" si="330"/>
        <v>44129.6875</v>
      </c>
      <c r="U4262" t="str">
        <f t="shared" si="331"/>
        <v>10-25-2020 16:30</v>
      </c>
      <c r="V4262">
        <f>IFERROR(IF(W4262=Z4262,VLOOKUP($U4262,[1]C8842!$G$2:$M$145,3,FALSE),0),0)</f>
        <v>0</v>
      </c>
      <c r="W4262">
        <f>VLOOKUP(RIGHT($V$1,5),Key!$A$9:$B$14,2,FALSE)</f>
        <v>10.199999999999999</v>
      </c>
      <c r="X4262">
        <f t="shared" si="334"/>
        <v>0</v>
      </c>
      <c r="Y4262">
        <f>VLOOKUP(RIGHT($X$1,5),Key!$A$9:$B$14,2,FALSE)</f>
        <v>3.7</v>
      </c>
      <c r="Z4262">
        <f t="shared" si="332"/>
        <v>10.199999999999999</v>
      </c>
      <c r="AA4262">
        <f t="shared" si="333"/>
        <v>0</v>
      </c>
    </row>
    <row r="4263" spans="1:27" x14ac:dyDescent="0.3">
      <c r="A4263">
        <v>100067</v>
      </c>
      <c r="B4263">
        <v>230922</v>
      </c>
      <c r="C4263" s="3">
        <v>44130.68472222222</v>
      </c>
      <c r="D4263">
        <v>3</v>
      </c>
      <c r="E4263">
        <v>2</v>
      </c>
      <c r="F4263" t="s">
        <v>26</v>
      </c>
      <c r="G4263">
        <v>1</v>
      </c>
      <c r="H4263">
        <v>66.585939999999994</v>
      </c>
      <c r="I4263">
        <v>17.902339999999999</v>
      </c>
      <c r="J4263">
        <v>0.953125</v>
      </c>
      <c r="K4263">
        <v>92.039060000000006</v>
      </c>
      <c r="L4263" s="3">
        <v>44130.438888888886</v>
      </c>
      <c r="M4263">
        <v>17.18</v>
      </c>
      <c r="N4263" t="s">
        <v>28</v>
      </c>
      <c r="P4263">
        <f>(C4263-Key!$B$1)*24</f>
        <v>1.3833333333022892</v>
      </c>
      <c r="Q4263">
        <f>(Key!$B$2-'17.1'!C4263)*24</f>
        <v>1.5666666667093523</v>
      </c>
      <c r="R4263" s="3">
        <f>C4263-(M4263-Key!$B$5)/(24*Key!$B$6)</f>
        <v>44130.670907407402</v>
      </c>
      <c r="S4263">
        <f>M4263-Key!$B$5</f>
        <v>14.92</v>
      </c>
      <c r="T4263" s="2">
        <f t="shared" si="330"/>
        <v>44129.6875</v>
      </c>
      <c r="U4263" t="str">
        <f t="shared" si="331"/>
        <v>10-25-2020 16:30</v>
      </c>
      <c r="V4263">
        <f>IFERROR(IF(W4263=Z4263,VLOOKUP($U4263,[1]C8842!$G$2:$M$145,3,FALSE),0),0)</f>
        <v>0</v>
      </c>
      <c r="W4263">
        <f>VLOOKUP(RIGHT($V$1,5),Key!$A$9:$B$14,2,FALSE)</f>
        <v>10.199999999999999</v>
      </c>
      <c r="X4263">
        <f t="shared" si="334"/>
        <v>0</v>
      </c>
      <c r="Y4263">
        <f>VLOOKUP(RIGHT($X$1,5),Key!$A$9:$B$14,2,FALSE)</f>
        <v>3.7</v>
      </c>
      <c r="Z4263">
        <f t="shared" si="332"/>
        <v>10.199999999999999</v>
      </c>
      <c r="AA4263">
        <f t="shared" si="333"/>
        <v>0</v>
      </c>
    </row>
    <row r="4264" spans="1:27" x14ac:dyDescent="0.3">
      <c r="A4264">
        <v>100067</v>
      </c>
      <c r="B4264">
        <v>230922</v>
      </c>
      <c r="C4264" s="3">
        <v>44130.68472222222</v>
      </c>
      <c r="D4264">
        <v>2</v>
      </c>
      <c r="E4264">
        <v>1</v>
      </c>
      <c r="F4264" t="s">
        <v>26</v>
      </c>
      <c r="G4264">
        <v>1</v>
      </c>
      <c r="H4264">
        <v>70.179689999999994</v>
      </c>
      <c r="I4264">
        <v>15.632809999999999</v>
      </c>
      <c r="J4264">
        <v>0.8203125</v>
      </c>
      <c r="K4264">
        <v>80.03125</v>
      </c>
      <c r="L4264" s="3">
        <v>44130.438888888886</v>
      </c>
      <c r="M4264">
        <v>17.18</v>
      </c>
      <c r="N4264" t="s">
        <v>28</v>
      </c>
      <c r="P4264">
        <f>(C4264-Key!$B$1)*24</f>
        <v>1.3833333333022892</v>
      </c>
      <c r="Q4264">
        <f>(Key!$B$2-'17.1'!C4264)*24</f>
        <v>1.5666666667093523</v>
      </c>
      <c r="R4264" s="3">
        <f>C4264-(M4264-Key!$B$5)/(24*Key!$B$6)</f>
        <v>44130.670907407402</v>
      </c>
      <c r="S4264">
        <f>M4264-Key!$B$5</f>
        <v>14.92</v>
      </c>
      <c r="T4264" s="2">
        <f t="shared" si="330"/>
        <v>44129.6875</v>
      </c>
      <c r="U4264" t="str">
        <f t="shared" si="331"/>
        <v>10-25-2020 16:30</v>
      </c>
      <c r="V4264">
        <f>IFERROR(IF(W4264=Z4264,VLOOKUP($U4264,[1]C8842!$G$2:$M$145,3,FALSE),0),0)</f>
        <v>0</v>
      </c>
      <c r="W4264">
        <f>VLOOKUP(RIGHT($V$1,5),Key!$A$9:$B$14,2,FALSE)</f>
        <v>10.199999999999999</v>
      </c>
      <c r="X4264">
        <f t="shared" si="334"/>
        <v>0</v>
      </c>
      <c r="Y4264">
        <f>VLOOKUP(RIGHT($X$1,5),Key!$A$9:$B$14,2,FALSE)</f>
        <v>3.7</v>
      </c>
      <c r="Z4264">
        <f t="shared" si="332"/>
        <v>10.199999999999999</v>
      </c>
      <c r="AA4264">
        <f t="shared" si="333"/>
        <v>0</v>
      </c>
    </row>
    <row r="4265" spans="1:27" x14ac:dyDescent="0.3">
      <c r="A4265">
        <v>100067</v>
      </c>
      <c r="B4265">
        <v>230922</v>
      </c>
      <c r="C4265" s="3">
        <v>44130.68472222222</v>
      </c>
      <c r="D4265">
        <v>3</v>
      </c>
      <c r="E4265">
        <v>2</v>
      </c>
      <c r="F4265" t="s">
        <v>26</v>
      </c>
      <c r="G4265">
        <v>2</v>
      </c>
      <c r="H4265">
        <v>66.851560000000006</v>
      </c>
      <c r="I4265">
        <v>22.460940000000001</v>
      </c>
      <c r="J4265">
        <v>1.1328130000000001</v>
      </c>
      <c r="K4265">
        <v>93.039060000000006</v>
      </c>
      <c r="L4265" s="3">
        <v>44130.438888888886</v>
      </c>
      <c r="M4265">
        <v>17.18</v>
      </c>
      <c r="N4265" t="s">
        <v>28</v>
      </c>
      <c r="P4265">
        <f>(C4265-Key!$B$1)*24</f>
        <v>1.3833333333022892</v>
      </c>
      <c r="Q4265">
        <f>(Key!$B$2-'17.1'!C4265)*24</f>
        <v>1.5666666667093523</v>
      </c>
      <c r="R4265" s="3">
        <f>C4265-(M4265-Key!$B$5)/(24*Key!$B$6)</f>
        <v>44130.670907407402</v>
      </c>
      <c r="S4265">
        <f>M4265-Key!$B$5</f>
        <v>14.92</v>
      </c>
      <c r="T4265" s="2">
        <f t="shared" si="330"/>
        <v>44129.6875</v>
      </c>
      <c r="U4265" t="str">
        <f t="shared" si="331"/>
        <v>10-25-2020 16:30</v>
      </c>
      <c r="V4265">
        <f>IFERROR(IF(W4265=Z4265,VLOOKUP($U4265,[1]C8842!$G$2:$M$145,3,FALSE),0),0)</f>
        <v>0</v>
      </c>
      <c r="W4265">
        <f>VLOOKUP(RIGHT($V$1,5),Key!$A$9:$B$14,2,FALSE)</f>
        <v>10.199999999999999</v>
      </c>
      <c r="X4265">
        <f t="shared" si="334"/>
        <v>0</v>
      </c>
      <c r="Y4265">
        <f>VLOOKUP(RIGHT($X$1,5),Key!$A$9:$B$14,2,FALSE)</f>
        <v>3.7</v>
      </c>
      <c r="Z4265">
        <f t="shared" si="332"/>
        <v>10.199999999999999</v>
      </c>
      <c r="AA4265">
        <f t="shared" si="333"/>
        <v>0</v>
      </c>
    </row>
    <row r="4266" spans="1:27" x14ac:dyDescent="0.3">
      <c r="A4266">
        <v>100067</v>
      </c>
      <c r="B4266">
        <v>230922</v>
      </c>
      <c r="C4266" s="3">
        <v>44130.68472222222</v>
      </c>
      <c r="D4266">
        <v>0</v>
      </c>
      <c r="E4266">
        <v>2</v>
      </c>
      <c r="F4266" t="s">
        <v>25</v>
      </c>
      <c r="G4266">
        <v>1</v>
      </c>
      <c r="H4266">
        <v>65.988280000000003</v>
      </c>
      <c r="I4266">
        <v>14.14063</v>
      </c>
      <c r="J4266">
        <v>0.80859380000000003</v>
      </c>
      <c r="K4266">
        <v>48.019530000000003</v>
      </c>
      <c r="L4266" s="3">
        <v>44130.438888888886</v>
      </c>
      <c r="M4266">
        <v>17.18</v>
      </c>
      <c r="N4266" t="s">
        <v>28</v>
      </c>
      <c r="P4266">
        <f>(C4266-Key!$B$1)*24</f>
        <v>1.3833333333022892</v>
      </c>
      <c r="Q4266">
        <f>(Key!$B$2-'17.1'!C4266)*24</f>
        <v>1.5666666667093523</v>
      </c>
      <c r="R4266" s="3">
        <f>C4266-(M4266-Key!$B$5)/(24*Key!$B$6)</f>
        <v>44130.670907407402</v>
      </c>
      <c r="S4266">
        <f>M4266-Key!$B$5</f>
        <v>14.92</v>
      </c>
      <c r="T4266" s="2">
        <f t="shared" si="330"/>
        <v>44129.6875</v>
      </c>
      <c r="U4266" t="str">
        <f t="shared" si="331"/>
        <v>10-25-2020 16:30</v>
      </c>
      <c r="V4266">
        <f>IFERROR(IF(W4266=Z4266,VLOOKUP($U4266,[1]C8842!$G$2:$M$145,3,FALSE),0),0)</f>
        <v>0</v>
      </c>
      <c r="W4266">
        <f>VLOOKUP(RIGHT($V$1,5),Key!$A$9:$B$14,2,FALSE)</f>
        <v>10.199999999999999</v>
      </c>
      <c r="X4266">
        <f t="shared" si="334"/>
        <v>0</v>
      </c>
      <c r="Y4266">
        <f>VLOOKUP(RIGHT($X$1,5),Key!$A$9:$B$14,2,FALSE)</f>
        <v>3.7</v>
      </c>
      <c r="Z4266">
        <f t="shared" si="332"/>
        <v>10.199999999999999</v>
      </c>
      <c r="AA4266">
        <f t="shared" si="333"/>
        <v>0</v>
      </c>
    </row>
    <row r="4267" spans="1:27" x14ac:dyDescent="0.3">
      <c r="A4267">
        <v>100067</v>
      </c>
      <c r="B4267">
        <v>230922</v>
      </c>
      <c r="C4267" s="3">
        <v>44130.685416666667</v>
      </c>
      <c r="D4267">
        <v>3</v>
      </c>
      <c r="E4267">
        <v>2</v>
      </c>
      <c r="F4267" t="s">
        <v>26</v>
      </c>
      <c r="G4267">
        <v>2</v>
      </c>
      <c r="H4267">
        <v>70.210939999999994</v>
      </c>
      <c r="I4267">
        <v>20.472660000000001</v>
      </c>
      <c r="J4267">
        <v>1</v>
      </c>
      <c r="K4267">
        <v>92.039060000000006</v>
      </c>
      <c r="L4267" s="3">
        <v>44130.438888888886</v>
      </c>
      <c r="M4267">
        <v>17.18</v>
      </c>
      <c r="N4267" t="s">
        <v>28</v>
      </c>
      <c r="P4267">
        <f>(C4267-Key!$B$1)*24</f>
        <v>1.4000000000232831</v>
      </c>
      <c r="Q4267">
        <f>(Key!$B$2-'17.1'!C4267)*24</f>
        <v>1.5499999999883585</v>
      </c>
      <c r="R4267" s="3">
        <f>C4267-(M4267-Key!$B$5)/(24*Key!$B$6)</f>
        <v>44130.671601851849</v>
      </c>
      <c r="S4267">
        <f>M4267-Key!$B$5</f>
        <v>14.92</v>
      </c>
      <c r="T4267" s="2">
        <f t="shared" si="330"/>
        <v>44129.6875</v>
      </c>
      <c r="U4267" t="str">
        <f t="shared" si="331"/>
        <v>10-25-2020 16:30</v>
      </c>
      <c r="V4267">
        <f>IFERROR(IF(W4267=Z4267,VLOOKUP($U4267,[1]C8842!$G$2:$M$145,3,FALSE),0),0)</f>
        <v>0</v>
      </c>
      <c r="W4267">
        <f>VLOOKUP(RIGHT($V$1,5),Key!$A$9:$B$14,2,FALSE)</f>
        <v>10.199999999999999</v>
      </c>
      <c r="X4267">
        <f t="shared" si="334"/>
        <v>0</v>
      </c>
      <c r="Y4267">
        <f>VLOOKUP(RIGHT($X$1,5),Key!$A$9:$B$14,2,FALSE)</f>
        <v>3.7</v>
      </c>
      <c r="Z4267">
        <f t="shared" si="332"/>
        <v>10.199999999999999</v>
      </c>
      <c r="AA4267">
        <f t="shared" si="333"/>
        <v>0</v>
      </c>
    </row>
    <row r="4268" spans="1:27" x14ac:dyDescent="0.3">
      <c r="A4268">
        <v>100067</v>
      </c>
      <c r="B4268">
        <v>230922</v>
      </c>
      <c r="C4268" s="3">
        <v>44130.685416666667</v>
      </c>
      <c r="D4268">
        <v>0</v>
      </c>
      <c r="E4268">
        <v>2</v>
      </c>
      <c r="F4268" t="s">
        <v>25</v>
      </c>
      <c r="G4268">
        <v>1</v>
      </c>
      <c r="H4268">
        <v>64.027339999999995</v>
      </c>
      <c r="I4268">
        <v>17.785160000000001</v>
      </c>
      <c r="J4268">
        <v>0.98828130000000003</v>
      </c>
      <c r="K4268">
        <v>46.019530000000003</v>
      </c>
      <c r="L4268" s="3">
        <v>44130.438888888886</v>
      </c>
      <c r="M4268">
        <v>17.18</v>
      </c>
      <c r="N4268" t="s">
        <v>28</v>
      </c>
      <c r="P4268">
        <f>(C4268-Key!$B$1)*24</f>
        <v>1.4000000000232831</v>
      </c>
      <c r="Q4268">
        <f>(Key!$B$2-'17.1'!C4268)*24</f>
        <v>1.5499999999883585</v>
      </c>
      <c r="R4268" s="3">
        <f>C4268-(M4268-Key!$B$5)/(24*Key!$B$6)</f>
        <v>44130.671601851849</v>
      </c>
      <c r="S4268">
        <f>M4268-Key!$B$5</f>
        <v>14.92</v>
      </c>
      <c r="T4268" s="2">
        <f t="shared" si="330"/>
        <v>44129.6875</v>
      </c>
      <c r="U4268" t="str">
        <f t="shared" si="331"/>
        <v>10-25-2020 16:30</v>
      </c>
      <c r="V4268">
        <f>IFERROR(IF(W4268=Z4268,VLOOKUP($U4268,[1]C8842!$G$2:$M$145,3,FALSE),0),0)</f>
        <v>0</v>
      </c>
      <c r="W4268">
        <f>VLOOKUP(RIGHT($V$1,5),Key!$A$9:$B$14,2,FALSE)</f>
        <v>10.199999999999999</v>
      </c>
      <c r="X4268">
        <f t="shared" si="334"/>
        <v>0</v>
      </c>
      <c r="Y4268">
        <f>VLOOKUP(RIGHT($X$1,5),Key!$A$9:$B$14,2,FALSE)</f>
        <v>3.7</v>
      </c>
      <c r="Z4268">
        <f t="shared" si="332"/>
        <v>10.199999999999999</v>
      </c>
      <c r="AA4268">
        <f t="shared" si="333"/>
        <v>0</v>
      </c>
    </row>
    <row r="4269" spans="1:27" x14ac:dyDescent="0.3">
      <c r="A4269">
        <v>100067</v>
      </c>
      <c r="B4269">
        <v>230922</v>
      </c>
      <c r="C4269" s="3">
        <v>44130.685416666667</v>
      </c>
      <c r="D4269">
        <v>2</v>
      </c>
      <c r="E4269">
        <v>1</v>
      </c>
      <c r="F4269" t="s">
        <v>26</v>
      </c>
      <c r="G4269">
        <v>2</v>
      </c>
      <c r="H4269">
        <v>69.339839999999995</v>
      </c>
      <c r="I4269">
        <v>20.195309999999999</v>
      </c>
      <c r="J4269">
        <v>1.003906</v>
      </c>
      <c r="K4269">
        <v>80.03125</v>
      </c>
      <c r="L4269" s="3">
        <v>44130.438888888886</v>
      </c>
      <c r="M4269">
        <v>17.18</v>
      </c>
      <c r="N4269" t="s">
        <v>28</v>
      </c>
      <c r="P4269">
        <f>(C4269-Key!$B$1)*24</f>
        <v>1.4000000000232831</v>
      </c>
      <c r="Q4269">
        <f>(Key!$B$2-'17.1'!C4269)*24</f>
        <v>1.5499999999883585</v>
      </c>
      <c r="R4269" s="3">
        <f>C4269-(M4269-Key!$B$5)/(24*Key!$B$6)</f>
        <v>44130.671601851849</v>
      </c>
      <c r="S4269">
        <f>M4269-Key!$B$5</f>
        <v>14.92</v>
      </c>
      <c r="T4269" s="2">
        <f t="shared" si="330"/>
        <v>44129.6875</v>
      </c>
      <c r="U4269" t="str">
        <f t="shared" si="331"/>
        <v>10-25-2020 16:30</v>
      </c>
      <c r="V4269">
        <f>IFERROR(IF(W4269=Z4269,VLOOKUP($U4269,[1]C8842!$G$2:$M$145,3,FALSE),0),0)</f>
        <v>0</v>
      </c>
      <c r="W4269">
        <f>VLOOKUP(RIGHT($V$1,5),Key!$A$9:$B$14,2,FALSE)</f>
        <v>10.199999999999999</v>
      </c>
      <c r="X4269">
        <f t="shared" si="334"/>
        <v>0</v>
      </c>
      <c r="Y4269">
        <f>VLOOKUP(RIGHT($X$1,5),Key!$A$9:$B$14,2,FALSE)</f>
        <v>3.7</v>
      </c>
      <c r="Z4269">
        <f t="shared" si="332"/>
        <v>10.199999999999999</v>
      </c>
      <c r="AA4269">
        <f t="shared" si="333"/>
        <v>0</v>
      </c>
    </row>
    <row r="4270" spans="1:27" x14ac:dyDescent="0.3">
      <c r="A4270">
        <v>100067</v>
      </c>
      <c r="B4270">
        <v>230922</v>
      </c>
      <c r="C4270" s="3">
        <v>44130.685416666667</v>
      </c>
      <c r="D4270">
        <v>2</v>
      </c>
      <c r="E4270">
        <v>1</v>
      </c>
      <c r="F4270" t="s">
        <v>26</v>
      </c>
      <c r="G4270">
        <v>1</v>
      </c>
      <c r="H4270">
        <v>75.160160000000005</v>
      </c>
      <c r="I4270">
        <v>16.95703</v>
      </c>
      <c r="J4270">
        <v>0.8125</v>
      </c>
      <c r="K4270">
        <v>82.035160000000005</v>
      </c>
      <c r="L4270" s="3">
        <v>44130.438888888886</v>
      </c>
      <c r="M4270">
        <v>17.18</v>
      </c>
      <c r="N4270" t="s">
        <v>28</v>
      </c>
      <c r="P4270">
        <f>(C4270-Key!$B$1)*24</f>
        <v>1.4000000000232831</v>
      </c>
      <c r="Q4270">
        <f>(Key!$B$2-'17.1'!C4270)*24</f>
        <v>1.5499999999883585</v>
      </c>
      <c r="R4270" s="3">
        <f>C4270-(M4270-Key!$B$5)/(24*Key!$B$6)</f>
        <v>44130.671601851849</v>
      </c>
      <c r="S4270">
        <f>M4270-Key!$B$5</f>
        <v>14.92</v>
      </c>
      <c r="T4270" s="2">
        <f t="shared" si="330"/>
        <v>44129.6875</v>
      </c>
      <c r="U4270" t="str">
        <f t="shared" si="331"/>
        <v>10-25-2020 16:30</v>
      </c>
      <c r="V4270">
        <f>IFERROR(IF(W4270=Z4270,VLOOKUP($U4270,[1]C8842!$G$2:$M$145,3,FALSE),0),0)</f>
        <v>0</v>
      </c>
      <c r="W4270">
        <f>VLOOKUP(RIGHT($V$1,5),Key!$A$9:$B$14,2,FALSE)</f>
        <v>10.199999999999999</v>
      </c>
      <c r="X4270">
        <f t="shared" si="334"/>
        <v>0</v>
      </c>
      <c r="Y4270">
        <f>VLOOKUP(RIGHT($X$1,5),Key!$A$9:$B$14,2,FALSE)</f>
        <v>3.7</v>
      </c>
      <c r="Z4270">
        <f t="shared" si="332"/>
        <v>10.199999999999999</v>
      </c>
      <c r="AA4270">
        <f t="shared" si="333"/>
        <v>0</v>
      </c>
    </row>
    <row r="4271" spans="1:27" x14ac:dyDescent="0.3">
      <c r="A4271">
        <v>100067</v>
      </c>
      <c r="B4271">
        <v>230922</v>
      </c>
      <c r="C4271" s="3">
        <v>44130.685416666667</v>
      </c>
      <c r="D4271">
        <v>3</v>
      </c>
      <c r="E4271">
        <v>2</v>
      </c>
      <c r="F4271" t="s">
        <v>26</v>
      </c>
      <c r="G4271">
        <v>2</v>
      </c>
      <c r="H4271">
        <v>59.820309999999999</v>
      </c>
      <c r="I4271">
        <v>29.503910000000001</v>
      </c>
      <c r="J4271">
        <v>1.578125</v>
      </c>
      <c r="K4271">
        <v>94.039060000000006</v>
      </c>
      <c r="L4271" s="3">
        <v>44130.438888888886</v>
      </c>
      <c r="M4271">
        <v>17.18</v>
      </c>
      <c r="N4271" t="s">
        <v>28</v>
      </c>
      <c r="P4271">
        <f>(C4271-Key!$B$1)*24</f>
        <v>1.4000000000232831</v>
      </c>
      <c r="Q4271">
        <f>(Key!$B$2-'17.1'!C4271)*24</f>
        <v>1.5499999999883585</v>
      </c>
      <c r="R4271" s="3">
        <f>C4271-(M4271-Key!$B$5)/(24*Key!$B$6)</f>
        <v>44130.671601851849</v>
      </c>
      <c r="S4271">
        <f>M4271-Key!$B$5</f>
        <v>14.92</v>
      </c>
      <c r="T4271" s="2">
        <f t="shared" si="330"/>
        <v>44129.6875</v>
      </c>
      <c r="U4271" t="str">
        <f t="shared" si="331"/>
        <v>10-25-2020 16:30</v>
      </c>
      <c r="V4271">
        <f>IFERROR(IF(W4271=Z4271,VLOOKUP($U4271,[1]C8842!$G$2:$M$145,3,FALSE),0),0)</f>
        <v>0</v>
      </c>
      <c r="W4271">
        <f>VLOOKUP(RIGHT($V$1,5),Key!$A$9:$B$14,2,FALSE)</f>
        <v>10.199999999999999</v>
      </c>
      <c r="X4271">
        <f t="shared" si="334"/>
        <v>0</v>
      </c>
      <c r="Y4271">
        <f>VLOOKUP(RIGHT($X$1,5),Key!$A$9:$B$14,2,FALSE)</f>
        <v>3.7</v>
      </c>
      <c r="Z4271">
        <f t="shared" si="332"/>
        <v>10.199999999999999</v>
      </c>
      <c r="AA4271">
        <f t="shared" si="333"/>
        <v>0</v>
      </c>
    </row>
    <row r="4272" spans="1:27" x14ac:dyDescent="0.3">
      <c r="A4272">
        <v>100067</v>
      </c>
      <c r="B4272">
        <v>230922</v>
      </c>
      <c r="C4272" s="3">
        <v>44130.685416666667</v>
      </c>
      <c r="D4272">
        <v>2</v>
      </c>
      <c r="E4272">
        <v>1</v>
      </c>
      <c r="F4272" t="s">
        <v>26</v>
      </c>
      <c r="G4272">
        <v>2</v>
      </c>
      <c r="H4272">
        <v>71.636719999999997</v>
      </c>
      <c r="I4272">
        <v>20.035160000000001</v>
      </c>
      <c r="J4272">
        <v>0.96484380000000003</v>
      </c>
      <c r="K4272">
        <v>80.03125</v>
      </c>
      <c r="L4272" s="3">
        <v>44130.438888888886</v>
      </c>
      <c r="M4272">
        <v>17.18</v>
      </c>
      <c r="N4272" t="s">
        <v>28</v>
      </c>
      <c r="P4272">
        <f>(C4272-Key!$B$1)*24</f>
        <v>1.4000000000232831</v>
      </c>
      <c r="Q4272">
        <f>(Key!$B$2-'17.1'!C4272)*24</f>
        <v>1.5499999999883585</v>
      </c>
      <c r="R4272" s="3">
        <f>C4272-(M4272-Key!$B$5)/(24*Key!$B$6)</f>
        <v>44130.671601851849</v>
      </c>
      <c r="S4272">
        <f>M4272-Key!$B$5</f>
        <v>14.92</v>
      </c>
      <c r="T4272" s="2">
        <f t="shared" si="330"/>
        <v>44129.6875</v>
      </c>
      <c r="U4272" t="str">
        <f t="shared" si="331"/>
        <v>10-25-2020 16:30</v>
      </c>
      <c r="V4272">
        <f>IFERROR(IF(W4272=Z4272,VLOOKUP($U4272,[1]C8842!$G$2:$M$145,3,FALSE),0),0)</f>
        <v>0</v>
      </c>
      <c r="W4272">
        <f>VLOOKUP(RIGHT($V$1,5),Key!$A$9:$B$14,2,FALSE)</f>
        <v>10.199999999999999</v>
      </c>
      <c r="X4272">
        <f t="shared" si="334"/>
        <v>0</v>
      </c>
      <c r="Y4272">
        <f>VLOOKUP(RIGHT($X$1,5),Key!$A$9:$B$14,2,FALSE)</f>
        <v>3.7</v>
      </c>
      <c r="Z4272">
        <f t="shared" si="332"/>
        <v>10.199999999999999</v>
      </c>
      <c r="AA4272">
        <f t="shared" si="333"/>
        <v>0</v>
      </c>
    </row>
    <row r="4273" spans="1:27" x14ac:dyDescent="0.3">
      <c r="A4273">
        <v>100067</v>
      </c>
      <c r="B4273">
        <v>230922</v>
      </c>
      <c r="C4273" s="3">
        <v>44130.685416666667</v>
      </c>
      <c r="D4273">
        <v>3</v>
      </c>
      <c r="E4273">
        <v>2</v>
      </c>
      <c r="F4273" t="s">
        <v>26</v>
      </c>
      <c r="G4273">
        <v>1</v>
      </c>
      <c r="H4273">
        <v>60.441409999999998</v>
      </c>
      <c r="I4273">
        <v>17.01953</v>
      </c>
      <c r="J4273">
        <v>1.011719</v>
      </c>
      <c r="K4273">
        <v>94.039060000000006</v>
      </c>
      <c r="L4273" s="3">
        <v>44130.438888888886</v>
      </c>
      <c r="M4273">
        <v>17.18</v>
      </c>
      <c r="N4273" t="s">
        <v>28</v>
      </c>
      <c r="P4273">
        <f>(C4273-Key!$B$1)*24</f>
        <v>1.4000000000232831</v>
      </c>
      <c r="Q4273">
        <f>(Key!$B$2-'17.1'!C4273)*24</f>
        <v>1.5499999999883585</v>
      </c>
      <c r="R4273" s="3">
        <f>C4273-(M4273-Key!$B$5)/(24*Key!$B$6)</f>
        <v>44130.671601851849</v>
      </c>
      <c r="S4273">
        <f>M4273-Key!$B$5</f>
        <v>14.92</v>
      </c>
      <c r="T4273" s="2">
        <f t="shared" si="330"/>
        <v>44129.6875</v>
      </c>
      <c r="U4273" t="str">
        <f t="shared" si="331"/>
        <v>10-25-2020 16:30</v>
      </c>
      <c r="V4273">
        <f>IFERROR(IF(W4273=Z4273,VLOOKUP($U4273,[1]C8842!$G$2:$M$145,3,FALSE),0),0)</f>
        <v>0</v>
      </c>
      <c r="W4273">
        <f>VLOOKUP(RIGHT($V$1,5),Key!$A$9:$B$14,2,FALSE)</f>
        <v>10.199999999999999</v>
      </c>
      <c r="X4273">
        <f t="shared" si="334"/>
        <v>0</v>
      </c>
      <c r="Y4273">
        <f>VLOOKUP(RIGHT($X$1,5),Key!$A$9:$B$14,2,FALSE)</f>
        <v>3.7</v>
      </c>
      <c r="Z4273">
        <f t="shared" si="332"/>
        <v>10.199999999999999</v>
      </c>
      <c r="AA4273">
        <f t="shared" si="333"/>
        <v>0</v>
      </c>
    </row>
    <row r="4274" spans="1:27" x14ac:dyDescent="0.3">
      <c r="A4274">
        <v>100067</v>
      </c>
      <c r="B4274">
        <v>230922</v>
      </c>
      <c r="C4274" s="3">
        <v>44130.685416666667</v>
      </c>
      <c r="D4274">
        <v>0</v>
      </c>
      <c r="E4274">
        <v>2</v>
      </c>
      <c r="F4274" t="s">
        <v>25</v>
      </c>
      <c r="G4274">
        <v>1</v>
      </c>
      <c r="H4274">
        <v>55.53125</v>
      </c>
      <c r="I4274">
        <v>15.777340000000001</v>
      </c>
      <c r="J4274">
        <v>1.042969</v>
      </c>
      <c r="K4274">
        <v>46.019530000000003</v>
      </c>
      <c r="L4274" s="3">
        <v>44130.438888888886</v>
      </c>
      <c r="M4274">
        <v>17.18</v>
      </c>
      <c r="N4274" t="s">
        <v>28</v>
      </c>
      <c r="P4274">
        <f>(C4274-Key!$B$1)*24</f>
        <v>1.4000000000232831</v>
      </c>
      <c r="Q4274">
        <f>(Key!$B$2-'17.1'!C4274)*24</f>
        <v>1.5499999999883585</v>
      </c>
      <c r="R4274" s="3">
        <f>C4274-(M4274-Key!$B$5)/(24*Key!$B$6)</f>
        <v>44130.671601851849</v>
      </c>
      <c r="S4274">
        <f>M4274-Key!$B$5</f>
        <v>14.92</v>
      </c>
      <c r="T4274" s="2">
        <f t="shared" si="330"/>
        <v>44129.6875</v>
      </c>
      <c r="U4274" t="str">
        <f t="shared" si="331"/>
        <v>10-25-2020 16:30</v>
      </c>
      <c r="V4274">
        <f>IFERROR(IF(W4274=Z4274,VLOOKUP($U4274,[1]C8842!$G$2:$M$145,3,FALSE),0),0)</f>
        <v>0</v>
      </c>
      <c r="W4274">
        <f>VLOOKUP(RIGHT($V$1,5),Key!$A$9:$B$14,2,FALSE)</f>
        <v>10.199999999999999</v>
      </c>
      <c r="X4274">
        <f t="shared" si="334"/>
        <v>0</v>
      </c>
      <c r="Y4274">
        <f>VLOOKUP(RIGHT($X$1,5),Key!$A$9:$B$14,2,FALSE)</f>
        <v>3.7</v>
      </c>
      <c r="Z4274">
        <f t="shared" si="332"/>
        <v>10.199999999999999</v>
      </c>
      <c r="AA4274">
        <f t="shared" si="333"/>
        <v>0</v>
      </c>
    </row>
    <row r="4275" spans="1:27" x14ac:dyDescent="0.3">
      <c r="A4275">
        <v>100067</v>
      </c>
      <c r="B4275">
        <v>230922</v>
      </c>
      <c r="C4275" s="3">
        <v>44130.685416666667</v>
      </c>
      <c r="D4275">
        <v>3</v>
      </c>
      <c r="E4275">
        <v>2</v>
      </c>
      <c r="F4275" t="s">
        <v>26</v>
      </c>
      <c r="G4275">
        <v>4</v>
      </c>
      <c r="H4275">
        <v>67.390630000000002</v>
      </c>
      <c r="I4275">
        <v>76.6875</v>
      </c>
      <c r="J4275">
        <v>3.265625</v>
      </c>
      <c r="K4275">
        <v>93.039060000000006</v>
      </c>
      <c r="L4275" s="3">
        <v>44130.438888888886</v>
      </c>
      <c r="M4275">
        <v>17.18</v>
      </c>
      <c r="N4275" t="s">
        <v>28</v>
      </c>
      <c r="P4275">
        <f>(C4275-Key!$B$1)*24</f>
        <v>1.4000000000232831</v>
      </c>
      <c r="Q4275">
        <f>(Key!$B$2-'17.1'!C4275)*24</f>
        <v>1.5499999999883585</v>
      </c>
      <c r="R4275" s="3">
        <f>C4275-(M4275-Key!$B$5)/(24*Key!$B$6)</f>
        <v>44130.671601851849</v>
      </c>
      <c r="S4275">
        <f>M4275-Key!$B$5</f>
        <v>14.92</v>
      </c>
      <c r="T4275" s="2">
        <f t="shared" si="330"/>
        <v>44129.6875</v>
      </c>
      <c r="U4275" t="str">
        <f t="shared" si="331"/>
        <v>10-25-2020 16:30</v>
      </c>
      <c r="V4275">
        <f>IFERROR(IF(W4275=Z4275,VLOOKUP($U4275,[1]C8842!$G$2:$M$145,3,FALSE),0),0)</f>
        <v>0</v>
      </c>
      <c r="W4275">
        <f>VLOOKUP(RIGHT($V$1,5),Key!$A$9:$B$14,2,FALSE)</f>
        <v>10.199999999999999</v>
      </c>
      <c r="X4275">
        <f t="shared" si="334"/>
        <v>0</v>
      </c>
      <c r="Y4275">
        <f>VLOOKUP(RIGHT($X$1,5),Key!$A$9:$B$14,2,FALSE)</f>
        <v>3.7</v>
      </c>
      <c r="Z4275">
        <f t="shared" si="332"/>
        <v>10.199999999999999</v>
      </c>
      <c r="AA4275">
        <f t="shared" si="333"/>
        <v>0</v>
      </c>
    </row>
    <row r="4276" spans="1:27" x14ac:dyDescent="0.3">
      <c r="A4276">
        <v>100067</v>
      </c>
      <c r="B4276">
        <v>230922</v>
      </c>
      <c r="C4276" s="3">
        <v>44130.685416666667</v>
      </c>
      <c r="D4276">
        <v>0</v>
      </c>
      <c r="E4276">
        <v>2</v>
      </c>
      <c r="F4276" t="s">
        <v>25</v>
      </c>
      <c r="G4276">
        <v>1</v>
      </c>
      <c r="H4276">
        <v>52.449219999999997</v>
      </c>
      <c r="I4276">
        <v>14.835940000000001</v>
      </c>
      <c r="J4276">
        <v>1.0546880000000001</v>
      </c>
      <c r="K4276">
        <v>46.019530000000003</v>
      </c>
      <c r="L4276" s="3">
        <v>44130.438888888886</v>
      </c>
      <c r="M4276">
        <v>17.18</v>
      </c>
      <c r="N4276" t="s">
        <v>28</v>
      </c>
      <c r="P4276">
        <f>(C4276-Key!$B$1)*24</f>
        <v>1.4000000000232831</v>
      </c>
      <c r="Q4276">
        <f>(Key!$B$2-'17.1'!C4276)*24</f>
        <v>1.5499999999883585</v>
      </c>
      <c r="R4276" s="3">
        <f>C4276-(M4276-Key!$B$5)/(24*Key!$B$6)</f>
        <v>44130.671601851849</v>
      </c>
      <c r="S4276">
        <f>M4276-Key!$B$5</f>
        <v>14.92</v>
      </c>
      <c r="T4276" s="2">
        <f t="shared" si="330"/>
        <v>44129.6875</v>
      </c>
      <c r="U4276" t="str">
        <f t="shared" si="331"/>
        <v>10-25-2020 16:30</v>
      </c>
      <c r="V4276">
        <f>IFERROR(IF(W4276=Z4276,VLOOKUP($U4276,[1]C8842!$G$2:$M$145,3,FALSE),0),0)</f>
        <v>0</v>
      </c>
      <c r="W4276">
        <f>VLOOKUP(RIGHT($V$1,5),Key!$A$9:$B$14,2,FALSE)</f>
        <v>10.199999999999999</v>
      </c>
      <c r="X4276">
        <f t="shared" si="334"/>
        <v>0</v>
      </c>
      <c r="Y4276">
        <f>VLOOKUP(RIGHT($X$1,5),Key!$A$9:$B$14,2,FALSE)</f>
        <v>3.7</v>
      </c>
      <c r="Z4276">
        <f t="shared" si="332"/>
        <v>10.199999999999999</v>
      </c>
      <c r="AA4276">
        <f t="shared" si="333"/>
        <v>0</v>
      </c>
    </row>
    <row r="4277" spans="1:27" x14ac:dyDescent="0.3">
      <c r="A4277">
        <v>100067</v>
      </c>
      <c r="B4277">
        <v>230922</v>
      </c>
      <c r="C4277" s="3">
        <v>44130.685416666667</v>
      </c>
      <c r="D4277">
        <v>3</v>
      </c>
      <c r="E4277">
        <v>2</v>
      </c>
      <c r="F4277" t="s">
        <v>26</v>
      </c>
      <c r="G4277">
        <v>2</v>
      </c>
      <c r="H4277">
        <v>67.34375</v>
      </c>
      <c r="I4277">
        <v>20.796880000000002</v>
      </c>
      <c r="J4277">
        <v>1.058594</v>
      </c>
      <c r="K4277">
        <v>94.039060000000006</v>
      </c>
      <c r="L4277" s="3">
        <v>44130.438888888886</v>
      </c>
      <c r="M4277">
        <v>17.18</v>
      </c>
      <c r="N4277" t="s">
        <v>28</v>
      </c>
      <c r="P4277">
        <f>(C4277-Key!$B$1)*24</f>
        <v>1.4000000000232831</v>
      </c>
      <c r="Q4277">
        <f>(Key!$B$2-'17.1'!C4277)*24</f>
        <v>1.5499999999883585</v>
      </c>
      <c r="R4277" s="3">
        <f>C4277-(M4277-Key!$B$5)/(24*Key!$B$6)</f>
        <v>44130.671601851849</v>
      </c>
      <c r="S4277">
        <f>M4277-Key!$B$5</f>
        <v>14.92</v>
      </c>
      <c r="T4277" s="2">
        <f t="shared" si="330"/>
        <v>44129.6875</v>
      </c>
      <c r="U4277" t="str">
        <f t="shared" si="331"/>
        <v>10-25-2020 16:30</v>
      </c>
      <c r="V4277">
        <f>IFERROR(IF(W4277=Z4277,VLOOKUP($U4277,[1]C8842!$G$2:$M$145,3,FALSE),0),0)</f>
        <v>0</v>
      </c>
      <c r="W4277">
        <f>VLOOKUP(RIGHT($V$1,5),Key!$A$9:$B$14,2,FALSE)</f>
        <v>10.199999999999999</v>
      </c>
      <c r="X4277">
        <f t="shared" si="334"/>
        <v>0</v>
      </c>
      <c r="Y4277">
        <f>VLOOKUP(RIGHT($X$1,5),Key!$A$9:$B$14,2,FALSE)</f>
        <v>3.7</v>
      </c>
      <c r="Z4277">
        <f t="shared" si="332"/>
        <v>10.199999999999999</v>
      </c>
      <c r="AA4277">
        <f t="shared" si="333"/>
        <v>0</v>
      </c>
    </row>
    <row r="4278" spans="1:27" x14ac:dyDescent="0.3">
      <c r="A4278">
        <v>100067</v>
      </c>
      <c r="B4278">
        <v>230922</v>
      </c>
      <c r="C4278" s="3">
        <v>44130.685416666667</v>
      </c>
      <c r="D4278">
        <v>0</v>
      </c>
      <c r="E4278">
        <v>2</v>
      </c>
      <c r="F4278" t="s">
        <v>25</v>
      </c>
      <c r="G4278">
        <v>1</v>
      </c>
      <c r="H4278">
        <v>65.378910000000005</v>
      </c>
      <c r="I4278">
        <v>15.17188</v>
      </c>
      <c r="J4278">
        <v>0.859375</v>
      </c>
      <c r="K4278">
        <v>46.019530000000003</v>
      </c>
      <c r="L4278" s="3">
        <v>44130.438888888886</v>
      </c>
      <c r="M4278">
        <v>17.18</v>
      </c>
      <c r="N4278" t="s">
        <v>28</v>
      </c>
      <c r="P4278">
        <f>(C4278-Key!$B$1)*24</f>
        <v>1.4000000000232831</v>
      </c>
      <c r="Q4278">
        <f>(Key!$B$2-'17.1'!C4278)*24</f>
        <v>1.5499999999883585</v>
      </c>
      <c r="R4278" s="3">
        <f>C4278-(M4278-Key!$B$5)/(24*Key!$B$6)</f>
        <v>44130.671601851849</v>
      </c>
      <c r="S4278">
        <f>M4278-Key!$B$5</f>
        <v>14.92</v>
      </c>
      <c r="T4278" s="2">
        <f t="shared" si="330"/>
        <v>44129.6875</v>
      </c>
      <c r="U4278" t="str">
        <f t="shared" si="331"/>
        <v>10-25-2020 16:30</v>
      </c>
      <c r="V4278">
        <f>IFERROR(IF(W4278=Z4278,VLOOKUP($U4278,[1]C8842!$G$2:$M$145,3,FALSE),0),0)</f>
        <v>0</v>
      </c>
      <c r="W4278">
        <f>VLOOKUP(RIGHT($V$1,5),Key!$A$9:$B$14,2,FALSE)</f>
        <v>10.199999999999999</v>
      </c>
      <c r="X4278">
        <f t="shared" si="334"/>
        <v>0</v>
      </c>
      <c r="Y4278">
        <f>VLOOKUP(RIGHT($X$1,5),Key!$A$9:$B$14,2,FALSE)</f>
        <v>3.7</v>
      </c>
      <c r="Z4278">
        <f t="shared" si="332"/>
        <v>10.199999999999999</v>
      </c>
      <c r="AA4278">
        <f t="shared" si="333"/>
        <v>0</v>
      </c>
    </row>
    <row r="4279" spans="1:27" x14ac:dyDescent="0.3">
      <c r="A4279">
        <v>100067</v>
      </c>
      <c r="B4279">
        <v>230922</v>
      </c>
      <c r="C4279" s="3">
        <v>44130.685416666667</v>
      </c>
      <c r="D4279">
        <v>3</v>
      </c>
      <c r="E4279">
        <v>2</v>
      </c>
      <c r="F4279" t="s">
        <v>26</v>
      </c>
      <c r="G4279">
        <v>1</v>
      </c>
      <c r="H4279">
        <v>63.816409999999998</v>
      </c>
      <c r="I4279">
        <v>13.64453</v>
      </c>
      <c r="J4279">
        <v>0.81640630000000003</v>
      </c>
      <c r="K4279">
        <v>96.039060000000006</v>
      </c>
      <c r="L4279" s="3">
        <v>44130.438888888886</v>
      </c>
      <c r="M4279">
        <v>17.18</v>
      </c>
      <c r="N4279" t="s">
        <v>28</v>
      </c>
      <c r="P4279">
        <f>(C4279-Key!$B$1)*24</f>
        <v>1.4000000000232831</v>
      </c>
      <c r="Q4279">
        <f>(Key!$B$2-'17.1'!C4279)*24</f>
        <v>1.5499999999883585</v>
      </c>
      <c r="R4279" s="3">
        <f>C4279-(M4279-Key!$B$5)/(24*Key!$B$6)</f>
        <v>44130.671601851849</v>
      </c>
      <c r="S4279">
        <f>M4279-Key!$B$5</f>
        <v>14.92</v>
      </c>
      <c r="T4279" s="2">
        <f t="shared" si="330"/>
        <v>44129.6875</v>
      </c>
      <c r="U4279" t="str">
        <f t="shared" si="331"/>
        <v>10-25-2020 16:30</v>
      </c>
      <c r="V4279">
        <f>IFERROR(IF(W4279=Z4279,VLOOKUP($U4279,[1]C8842!$G$2:$M$145,3,FALSE),0),0)</f>
        <v>0</v>
      </c>
      <c r="W4279">
        <f>VLOOKUP(RIGHT($V$1,5),Key!$A$9:$B$14,2,FALSE)</f>
        <v>10.199999999999999</v>
      </c>
      <c r="X4279">
        <f t="shared" si="334"/>
        <v>0</v>
      </c>
      <c r="Y4279">
        <f>VLOOKUP(RIGHT($X$1,5),Key!$A$9:$B$14,2,FALSE)</f>
        <v>3.7</v>
      </c>
      <c r="Z4279">
        <f t="shared" si="332"/>
        <v>10.199999999999999</v>
      </c>
      <c r="AA4279">
        <f t="shared" si="333"/>
        <v>0</v>
      </c>
    </row>
    <row r="4280" spans="1:27" x14ac:dyDescent="0.3">
      <c r="A4280">
        <v>100067</v>
      </c>
      <c r="B4280">
        <v>230922</v>
      </c>
      <c r="C4280" s="3">
        <v>44130.685416666667</v>
      </c>
      <c r="D4280">
        <v>1</v>
      </c>
      <c r="E4280">
        <v>1</v>
      </c>
      <c r="F4280" t="s">
        <v>25</v>
      </c>
      <c r="G4280">
        <v>1</v>
      </c>
      <c r="H4280">
        <v>65.207030000000003</v>
      </c>
      <c r="I4280">
        <v>17.375</v>
      </c>
      <c r="J4280">
        <v>0.953125</v>
      </c>
      <c r="K4280">
        <v>56.023440000000001</v>
      </c>
      <c r="L4280" s="3">
        <v>44130.438888888886</v>
      </c>
      <c r="M4280">
        <v>17.18</v>
      </c>
      <c r="N4280" t="s">
        <v>28</v>
      </c>
      <c r="P4280">
        <f>(C4280-Key!$B$1)*24</f>
        <v>1.4000000000232831</v>
      </c>
      <c r="Q4280">
        <f>(Key!$B$2-'17.1'!C4280)*24</f>
        <v>1.5499999999883585</v>
      </c>
      <c r="R4280" s="3">
        <f>C4280-(M4280-Key!$B$5)/(24*Key!$B$6)</f>
        <v>44130.671601851849</v>
      </c>
      <c r="S4280">
        <f>M4280-Key!$B$5</f>
        <v>14.92</v>
      </c>
      <c r="T4280" s="2">
        <f t="shared" si="330"/>
        <v>44129.6875</v>
      </c>
      <c r="U4280" t="str">
        <f t="shared" si="331"/>
        <v>10-25-2020 16:30</v>
      </c>
      <c r="V4280">
        <f>IFERROR(IF(W4280=Z4280,VLOOKUP($U4280,[1]C8842!$G$2:$M$145,3,FALSE),0),0)</f>
        <v>0</v>
      </c>
      <c r="W4280">
        <f>VLOOKUP(RIGHT($V$1,5),Key!$A$9:$B$14,2,FALSE)</f>
        <v>10.199999999999999</v>
      </c>
      <c r="X4280">
        <f t="shared" si="334"/>
        <v>0</v>
      </c>
      <c r="Y4280">
        <f>VLOOKUP(RIGHT($X$1,5),Key!$A$9:$B$14,2,FALSE)</f>
        <v>3.7</v>
      </c>
      <c r="Z4280">
        <f t="shared" si="332"/>
        <v>10.199999999999999</v>
      </c>
      <c r="AA4280">
        <f t="shared" si="333"/>
        <v>0</v>
      </c>
    </row>
    <row r="4281" spans="1:27" x14ac:dyDescent="0.3">
      <c r="A4281">
        <v>100067</v>
      </c>
      <c r="B4281">
        <v>230922</v>
      </c>
      <c r="C4281" s="3">
        <v>44130.685416666667</v>
      </c>
      <c r="D4281">
        <v>2</v>
      </c>
      <c r="E4281">
        <v>1</v>
      </c>
      <c r="F4281" t="s">
        <v>26</v>
      </c>
      <c r="G4281">
        <v>4</v>
      </c>
      <c r="H4281">
        <v>65.054689999999994</v>
      </c>
      <c r="I4281">
        <v>75.945310000000006</v>
      </c>
      <c r="J4281">
        <v>3.3515630000000001</v>
      </c>
      <c r="K4281">
        <v>81.035160000000005</v>
      </c>
      <c r="L4281" s="3">
        <v>44130.438888888886</v>
      </c>
      <c r="M4281">
        <v>17.18</v>
      </c>
      <c r="N4281" t="s">
        <v>28</v>
      </c>
      <c r="P4281">
        <f>(C4281-Key!$B$1)*24</f>
        <v>1.4000000000232831</v>
      </c>
      <c r="Q4281">
        <f>(Key!$B$2-'17.1'!C4281)*24</f>
        <v>1.5499999999883585</v>
      </c>
      <c r="R4281" s="3">
        <f>C4281-(M4281-Key!$B$5)/(24*Key!$B$6)</f>
        <v>44130.671601851849</v>
      </c>
      <c r="S4281">
        <f>M4281-Key!$B$5</f>
        <v>14.92</v>
      </c>
      <c r="T4281" s="2">
        <f t="shared" si="330"/>
        <v>44129.6875</v>
      </c>
      <c r="U4281" t="str">
        <f t="shared" si="331"/>
        <v>10-25-2020 16:30</v>
      </c>
      <c r="V4281">
        <f>IFERROR(IF(W4281=Z4281,VLOOKUP($U4281,[1]C8842!$G$2:$M$145,3,FALSE),0),0)</f>
        <v>0</v>
      </c>
      <c r="W4281">
        <f>VLOOKUP(RIGHT($V$1,5),Key!$A$9:$B$14,2,FALSE)</f>
        <v>10.199999999999999</v>
      </c>
      <c r="X4281">
        <f t="shared" si="334"/>
        <v>0</v>
      </c>
      <c r="Y4281">
        <f>VLOOKUP(RIGHT($X$1,5),Key!$A$9:$B$14,2,FALSE)</f>
        <v>3.7</v>
      </c>
      <c r="Z4281">
        <f t="shared" si="332"/>
        <v>10.199999999999999</v>
      </c>
      <c r="AA4281">
        <f t="shared" si="333"/>
        <v>0</v>
      </c>
    </row>
    <row r="4282" spans="1:27" x14ac:dyDescent="0.3">
      <c r="A4282">
        <v>100067</v>
      </c>
      <c r="B4282">
        <v>230922</v>
      </c>
      <c r="C4282" s="3">
        <v>44130.685416666667</v>
      </c>
      <c r="D4282">
        <v>3</v>
      </c>
      <c r="E4282">
        <v>2</v>
      </c>
      <c r="F4282" t="s">
        <v>26</v>
      </c>
      <c r="G4282">
        <v>1</v>
      </c>
      <c r="H4282">
        <v>70.363280000000003</v>
      </c>
      <c r="I4282">
        <v>14.472659999999999</v>
      </c>
      <c r="J4282">
        <v>0.7734375</v>
      </c>
      <c r="K4282">
        <v>90.039060000000006</v>
      </c>
      <c r="L4282" s="3">
        <v>44130.438888888886</v>
      </c>
      <c r="M4282">
        <v>17.18</v>
      </c>
      <c r="N4282" t="s">
        <v>28</v>
      </c>
      <c r="P4282">
        <f>(C4282-Key!$B$1)*24</f>
        <v>1.4000000000232831</v>
      </c>
      <c r="Q4282">
        <f>(Key!$B$2-'17.1'!C4282)*24</f>
        <v>1.5499999999883585</v>
      </c>
      <c r="R4282" s="3">
        <f>C4282-(M4282-Key!$B$5)/(24*Key!$B$6)</f>
        <v>44130.671601851849</v>
      </c>
      <c r="S4282">
        <f>M4282-Key!$B$5</f>
        <v>14.92</v>
      </c>
      <c r="T4282" s="2">
        <f t="shared" si="330"/>
        <v>44129.6875</v>
      </c>
      <c r="U4282" t="str">
        <f t="shared" si="331"/>
        <v>10-25-2020 16:30</v>
      </c>
      <c r="V4282">
        <f>IFERROR(IF(W4282=Z4282,VLOOKUP($U4282,[1]C8842!$G$2:$M$145,3,FALSE),0),0)</f>
        <v>0</v>
      </c>
      <c r="W4282">
        <f>VLOOKUP(RIGHT($V$1,5),Key!$A$9:$B$14,2,FALSE)</f>
        <v>10.199999999999999</v>
      </c>
      <c r="X4282">
        <f t="shared" si="334"/>
        <v>0</v>
      </c>
      <c r="Y4282">
        <f>VLOOKUP(RIGHT($X$1,5),Key!$A$9:$B$14,2,FALSE)</f>
        <v>3.7</v>
      </c>
      <c r="Z4282">
        <f t="shared" si="332"/>
        <v>10.199999999999999</v>
      </c>
      <c r="AA4282">
        <f t="shared" si="333"/>
        <v>0</v>
      </c>
    </row>
    <row r="4283" spans="1:27" x14ac:dyDescent="0.3">
      <c r="A4283">
        <v>100067</v>
      </c>
      <c r="B4283">
        <v>230922</v>
      </c>
      <c r="C4283" s="3">
        <v>44130.685416666667</v>
      </c>
      <c r="D4283">
        <v>0</v>
      </c>
      <c r="E4283">
        <v>2</v>
      </c>
      <c r="F4283" t="s">
        <v>25</v>
      </c>
      <c r="G4283">
        <v>1</v>
      </c>
      <c r="H4283">
        <v>64.539060000000006</v>
      </c>
      <c r="I4283">
        <v>15.85547</v>
      </c>
      <c r="J4283">
        <v>0.8984375</v>
      </c>
      <c r="K4283">
        <v>46.019530000000003</v>
      </c>
      <c r="L4283" s="3">
        <v>44130.438888888886</v>
      </c>
      <c r="M4283">
        <v>17.18</v>
      </c>
      <c r="N4283" t="s">
        <v>28</v>
      </c>
      <c r="P4283">
        <f>(C4283-Key!$B$1)*24</f>
        <v>1.4000000000232831</v>
      </c>
      <c r="Q4283">
        <f>(Key!$B$2-'17.1'!C4283)*24</f>
        <v>1.5499999999883585</v>
      </c>
      <c r="R4283" s="3">
        <f>C4283-(M4283-Key!$B$5)/(24*Key!$B$6)</f>
        <v>44130.671601851849</v>
      </c>
      <c r="S4283">
        <f>M4283-Key!$B$5</f>
        <v>14.92</v>
      </c>
      <c r="T4283" s="2">
        <f t="shared" si="330"/>
        <v>44129.6875</v>
      </c>
      <c r="U4283" t="str">
        <f t="shared" si="331"/>
        <v>10-25-2020 16:30</v>
      </c>
      <c r="V4283">
        <f>IFERROR(IF(W4283=Z4283,VLOOKUP($U4283,[1]C8842!$G$2:$M$145,3,FALSE),0),0)</f>
        <v>0</v>
      </c>
      <c r="W4283">
        <f>VLOOKUP(RIGHT($V$1,5),Key!$A$9:$B$14,2,FALSE)</f>
        <v>10.199999999999999</v>
      </c>
      <c r="X4283">
        <f t="shared" si="334"/>
        <v>0</v>
      </c>
      <c r="Y4283">
        <f>VLOOKUP(RIGHT($X$1,5),Key!$A$9:$B$14,2,FALSE)</f>
        <v>3.7</v>
      </c>
      <c r="Z4283">
        <f t="shared" si="332"/>
        <v>10.199999999999999</v>
      </c>
      <c r="AA4283">
        <f t="shared" si="333"/>
        <v>0</v>
      </c>
    </row>
    <row r="4284" spans="1:27" x14ac:dyDescent="0.3">
      <c r="A4284">
        <v>100067</v>
      </c>
      <c r="B4284">
        <v>230922</v>
      </c>
      <c r="C4284" s="3">
        <v>44130.685416666667</v>
      </c>
      <c r="D4284">
        <v>3</v>
      </c>
      <c r="E4284">
        <v>2</v>
      </c>
      <c r="F4284" t="s">
        <v>26</v>
      </c>
      <c r="G4284">
        <v>1</v>
      </c>
      <c r="H4284">
        <v>63.28125</v>
      </c>
      <c r="I4284">
        <v>13.21875</v>
      </c>
      <c r="J4284">
        <v>0.80859380000000003</v>
      </c>
      <c r="K4284">
        <v>94.039060000000006</v>
      </c>
      <c r="L4284" s="3">
        <v>44130.438888888886</v>
      </c>
      <c r="M4284">
        <v>17.18</v>
      </c>
      <c r="N4284" t="s">
        <v>28</v>
      </c>
      <c r="P4284">
        <f>(C4284-Key!$B$1)*24</f>
        <v>1.4000000000232831</v>
      </c>
      <c r="Q4284">
        <f>(Key!$B$2-'17.1'!C4284)*24</f>
        <v>1.5499999999883585</v>
      </c>
      <c r="R4284" s="3">
        <f>C4284-(M4284-Key!$B$5)/(24*Key!$B$6)</f>
        <v>44130.671601851849</v>
      </c>
      <c r="S4284">
        <f>M4284-Key!$B$5</f>
        <v>14.92</v>
      </c>
      <c r="T4284" s="2">
        <f t="shared" si="330"/>
        <v>44129.6875</v>
      </c>
      <c r="U4284" t="str">
        <f t="shared" si="331"/>
        <v>10-25-2020 16:30</v>
      </c>
      <c r="V4284">
        <f>IFERROR(IF(W4284=Z4284,VLOOKUP($U4284,[1]C8842!$G$2:$M$145,3,FALSE),0),0)</f>
        <v>0</v>
      </c>
      <c r="W4284">
        <f>VLOOKUP(RIGHT($V$1,5),Key!$A$9:$B$14,2,FALSE)</f>
        <v>10.199999999999999</v>
      </c>
      <c r="X4284">
        <f t="shared" si="334"/>
        <v>0</v>
      </c>
      <c r="Y4284">
        <f>VLOOKUP(RIGHT($X$1,5),Key!$A$9:$B$14,2,FALSE)</f>
        <v>3.7</v>
      </c>
      <c r="Z4284">
        <f t="shared" si="332"/>
        <v>10.199999999999999</v>
      </c>
      <c r="AA4284">
        <f t="shared" si="333"/>
        <v>0</v>
      </c>
    </row>
    <row r="4285" spans="1:27" x14ac:dyDescent="0.3">
      <c r="A4285">
        <v>100067</v>
      </c>
      <c r="B4285">
        <v>230922</v>
      </c>
      <c r="C4285" s="3">
        <v>44130.685416666667</v>
      </c>
      <c r="D4285">
        <v>0</v>
      </c>
      <c r="E4285">
        <v>2</v>
      </c>
      <c r="F4285" t="s">
        <v>25</v>
      </c>
      <c r="G4285">
        <v>1</v>
      </c>
      <c r="H4285">
        <v>57.53125</v>
      </c>
      <c r="I4285">
        <v>17.003910000000001</v>
      </c>
      <c r="J4285">
        <v>1.0625</v>
      </c>
      <c r="K4285">
        <v>46.019530000000003</v>
      </c>
      <c r="L4285" s="3">
        <v>44130.438888888886</v>
      </c>
      <c r="M4285">
        <v>17.18</v>
      </c>
      <c r="N4285" t="s">
        <v>28</v>
      </c>
      <c r="P4285">
        <f>(C4285-Key!$B$1)*24</f>
        <v>1.4000000000232831</v>
      </c>
      <c r="Q4285">
        <f>(Key!$B$2-'17.1'!C4285)*24</f>
        <v>1.5499999999883585</v>
      </c>
      <c r="R4285" s="3">
        <f>C4285-(M4285-Key!$B$5)/(24*Key!$B$6)</f>
        <v>44130.671601851849</v>
      </c>
      <c r="S4285">
        <f>M4285-Key!$B$5</f>
        <v>14.92</v>
      </c>
      <c r="T4285" s="2">
        <f t="shared" si="330"/>
        <v>44129.6875</v>
      </c>
      <c r="U4285" t="str">
        <f t="shared" si="331"/>
        <v>10-25-2020 16:30</v>
      </c>
      <c r="V4285">
        <f>IFERROR(IF(W4285=Z4285,VLOOKUP($U4285,[1]C8842!$G$2:$M$145,3,FALSE),0),0)</f>
        <v>0</v>
      </c>
      <c r="W4285">
        <f>VLOOKUP(RIGHT($V$1,5),Key!$A$9:$B$14,2,FALSE)</f>
        <v>10.199999999999999</v>
      </c>
      <c r="X4285">
        <f t="shared" si="334"/>
        <v>0</v>
      </c>
      <c r="Y4285">
        <f>VLOOKUP(RIGHT($X$1,5),Key!$A$9:$B$14,2,FALSE)</f>
        <v>3.7</v>
      </c>
      <c r="Z4285">
        <f t="shared" si="332"/>
        <v>10.199999999999999</v>
      </c>
      <c r="AA4285">
        <f t="shared" si="333"/>
        <v>0</v>
      </c>
    </row>
    <row r="4286" spans="1:27" x14ac:dyDescent="0.3">
      <c r="A4286">
        <v>100067</v>
      </c>
      <c r="B4286">
        <v>230922</v>
      </c>
      <c r="C4286" s="3">
        <v>44130.685416666667</v>
      </c>
      <c r="D4286">
        <v>2</v>
      </c>
      <c r="E4286">
        <v>1</v>
      </c>
      <c r="F4286" t="s">
        <v>26</v>
      </c>
      <c r="G4286">
        <v>4</v>
      </c>
      <c r="H4286">
        <v>64.066410000000005</v>
      </c>
      <c r="I4286">
        <v>70.339839999999995</v>
      </c>
      <c r="J4286">
        <v>3.171875</v>
      </c>
      <c r="K4286">
        <v>82.035160000000005</v>
      </c>
      <c r="L4286" s="3">
        <v>44130.438888888886</v>
      </c>
      <c r="M4286">
        <v>17.18</v>
      </c>
      <c r="N4286" t="s">
        <v>28</v>
      </c>
      <c r="P4286">
        <f>(C4286-Key!$B$1)*24</f>
        <v>1.4000000000232831</v>
      </c>
      <c r="Q4286">
        <f>(Key!$B$2-'17.1'!C4286)*24</f>
        <v>1.5499999999883585</v>
      </c>
      <c r="R4286" s="3">
        <f>C4286-(M4286-Key!$B$5)/(24*Key!$B$6)</f>
        <v>44130.671601851849</v>
      </c>
      <c r="S4286">
        <f>M4286-Key!$B$5</f>
        <v>14.92</v>
      </c>
      <c r="T4286" s="2">
        <f t="shared" si="330"/>
        <v>44129.6875</v>
      </c>
      <c r="U4286" t="str">
        <f t="shared" si="331"/>
        <v>10-25-2020 16:30</v>
      </c>
      <c r="V4286">
        <f>IFERROR(IF(W4286=Z4286,VLOOKUP($U4286,[1]C8842!$G$2:$M$145,3,FALSE),0),0)</f>
        <v>0</v>
      </c>
      <c r="W4286">
        <f>VLOOKUP(RIGHT($V$1,5),Key!$A$9:$B$14,2,FALSE)</f>
        <v>10.199999999999999</v>
      </c>
      <c r="X4286">
        <f t="shared" si="334"/>
        <v>0</v>
      </c>
      <c r="Y4286">
        <f>VLOOKUP(RIGHT($X$1,5),Key!$A$9:$B$14,2,FALSE)</f>
        <v>3.7</v>
      </c>
      <c r="Z4286">
        <f t="shared" si="332"/>
        <v>10.199999999999999</v>
      </c>
      <c r="AA4286">
        <f t="shared" si="333"/>
        <v>0</v>
      </c>
    </row>
    <row r="4287" spans="1:27" x14ac:dyDescent="0.3">
      <c r="A4287">
        <v>100067</v>
      </c>
      <c r="B4287">
        <v>230922</v>
      </c>
      <c r="C4287" s="3">
        <v>44130.685416666667</v>
      </c>
      <c r="D4287">
        <v>3</v>
      </c>
      <c r="E4287">
        <v>2</v>
      </c>
      <c r="F4287" t="s">
        <v>26</v>
      </c>
      <c r="G4287">
        <v>2</v>
      </c>
      <c r="H4287">
        <v>74.621089999999995</v>
      </c>
      <c r="I4287">
        <v>22.527339999999999</v>
      </c>
      <c r="J4287">
        <v>1.015625</v>
      </c>
      <c r="K4287">
        <v>94.039060000000006</v>
      </c>
      <c r="L4287" s="3">
        <v>44130.438888888886</v>
      </c>
      <c r="M4287">
        <v>17.18</v>
      </c>
      <c r="N4287" t="s">
        <v>28</v>
      </c>
      <c r="P4287">
        <f>(C4287-Key!$B$1)*24</f>
        <v>1.4000000000232831</v>
      </c>
      <c r="Q4287">
        <f>(Key!$B$2-'17.1'!C4287)*24</f>
        <v>1.5499999999883585</v>
      </c>
      <c r="R4287" s="3">
        <f>C4287-(M4287-Key!$B$5)/(24*Key!$B$6)</f>
        <v>44130.671601851849</v>
      </c>
      <c r="S4287">
        <f>M4287-Key!$B$5</f>
        <v>14.92</v>
      </c>
      <c r="T4287" s="2">
        <f t="shared" si="330"/>
        <v>44129.6875</v>
      </c>
      <c r="U4287" t="str">
        <f t="shared" si="331"/>
        <v>10-25-2020 16:30</v>
      </c>
      <c r="V4287">
        <f>IFERROR(IF(W4287=Z4287,VLOOKUP($U4287,[1]C8842!$G$2:$M$145,3,FALSE),0),0)</f>
        <v>0</v>
      </c>
      <c r="W4287">
        <f>VLOOKUP(RIGHT($V$1,5),Key!$A$9:$B$14,2,FALSE)</f>
        <v>10.199999999999999</v>
      </c>
      <c r="X4287">
        <f t="shared" si="334"/>
        <v>0</v>
      </c>
      <c r="Y4287">
        <f>VLOOKUP(RIGHT($X$1,5),Key!$A$9:$B$14,2,FALSE)</f>
        <v>3.7</v>
      </c>
      <c r="Z4287">
        <f t="shared" si="332"/>
        <v>10.199999999999999</v>
      </c>
      <c r="AA4287">
        <f t="shared" si="333"/>
        <v>0</v>
      </c>
    </row>
    <row r="4288" spans="1:27" x14ac:dyDescent="0.3">
      <c r="A4288">
        <v>100067</v>
      </c>
      <c r="B4288">
        <v>230922</v>
      </c>
      <c r="C4288" s="3">
        <v>44130.685416666667</v>
      </c>
      <c r="D4288">
        <v>3</v>
      </c>
      <c r="E4288">
        <v>2</v>
      </c>
      <c r="F4288" t="s">
        <v>26</v>
      </c>
      <c r="G4288">
        <v>3</v>
      </c>
      <c r="H4288">
        <v>62.097659999999998</v>
      </c>
      <c r="I4288">
        <v>46.722659999999998</v>
      </c>
      <c r="J4288">
        <v>2.2578130000000001</v>
      </c>
      <c r="K4288">
        <v>92.039060000000006</v>
      </c>
      <c r="L4288" s="3">
        <v>44130.438888888886</v>
      </c>
      <c r="M4288">
        <v>17.18</v>
      </c>
      <c r="N4288" t="s">
        <v>28</v>
      </c>
      <c r="P4288">
        <f>(C4288-Key!$B$1)*24</f>
        <v>1.4000000000232831</v>
      </c>
      <c r="Q4288">
        <f>(Key!$B$2-'17.1'!C4288)*24</f>
        <v>1.5499999999883585</v>
      </c>
      <c r="R4288" s="3">
        <f>C4288-(M4288-Key!$B$5)/(24*Key!$B$6)</f>
        <v>44130.671601851849</v>
      </c>
      <c r="S4288">
        <f>M4288-Key!$B$5</f>
        <v>14.92</v>
      </c>
      <c r="T4288" s="2">
        <f t="shared" si="330"/>
        <v>44129.6875</v>
      </c>
      <c r="U4288" t="str">
        <f t="shared" si="331"/>
        <v>10-25-2020 16:30</v>
      </c>
      <c r="V4288">
        <f>IFERROR(IF(W4288=Z4288,VLOOKUP($U4288,[1]C8842!$G$2:$M$145,3,FALSE),0),0)</f>
        <v>0</v>
      </c>
      <c r="W4288">
        <f>VLOOKUP(RIGHT($V$1,5),Key!$A$9:$B$14,2,FALSE)</f>
        <v>10.199999999999999</v>
      </c>
      <c r="X4288">
        <f t="shared" si="334"/>
        <v>0</v>
      </c>
      <c r="Y4288">
        <f>VLOOKUP(RIGHT($X$1,5),Key!$A$9:$B$14,2,FALSE)</f>
        <v>3.7</v>
      </c>
      <c r="Z4288">
        <f t="shared" si="332"/>
        <v>10.199999999999999</v>
      </c>
      <c r="AA4288">
        <f t="shared" si="333"/>
        <v>0</v>
      </c>
    </row>
    <row r="4289" spans="1:27" x14ac:dyDescent="0.3">
      <c r="A4289">
        <v>100067</v>
      </c>
      <c r="B4289">
        <v>230922</v>
      </c>
      <c r="C4289" s="3">
        <v>44130.686111111114</v>
      </c>
      <c r="D4289">
        <v>0</v>
      </c>
      <c r="E4289">
        <v>2</v>
      </c>
      <c r="F4289" t="s">
        <v>25</v>
      </c>
      <c r="G4289">
        <v>1</v>
      </c>
      <c r="H4289">
        <v>55.527340000000002</v>
      </c>
      <c r="I4289">
        <v>18.523440000000001</v>
      </c>
      <c r="J4289">
        <v>1.175781</v>
      </c>
      <c r="K4289">
        <v>47.019530000000003</v>
      </c>
      <c r="L4289" s="3">
        <v>44130.438888888886</v>
      </c>
      <c r="M4289">
        <v>17.18</v>
      </c>
      <c r="N4289" t="s">
        <v>28</v>
      </c>
      <c r="P4289">
        <f>(C4289-Key!$B$1)*24</f>
        <v>1.4166666667442769</v>
      </c>
      <c r="Q4289">
        <f>(Key!$B$2-'17.1'!C4289)*24</f>
        <v>1.5333333332673647</v>
      </c>
      <c r="R4289" s="3">
        <f>C4289-(M4289-Key!$B$5)/(24*Key!$B$6)</f>
        <v>44130.672296296296</v>
      </c>
      <c r="S4289">
        <f>M4289-Key!$B$5</f>
        <v>14.92</v>
      </c>
      <c r="T4289" s="2">
        <f t="shared" si="330"/>
        <v>44129.6875</v>
      </c>
      <c r="U4289" t="str">
        <f t="shared" si="331"/>
        <v>10-25-2020 16:30</v>
      </c>
      <c r="V4289">
        <f>IFERROR(IF(W4289=Z4289,VLOOKUP($U4289,[1]C8842!$G$2:$M$145,3,FALSE),0),0)</f>
        <v>0</v>
      </c>
      <c r="W4289">
        <f>VLOOKUP(RIGHT($V$1,5),Key!$A$9:$B$14,2,FALSE)</f>
        <v>10.199999999999999</v>
      </c>
      <c r="X4289">
        <f t="shared" si="334"/>
        <v>0</v>
      </c>
      <c r="Y4289">
        <f>VLOOKUP(RIGHT($X$1,5),Key!$A$9:$B$14,2,FALSE)</f>
        <v>3.7</v>
      </c>
      <c r="Z4289">
        <f t="shared" si="332"/>
        <v>10.199999999999999</v>
      </c>
      <c r="AA4289">
        <f t="shared" si="333"/>
        <v>0</v>
      </c>
    </row>
    <row r="4290" spans="1:27" x14ac:dyDescent="0.3">
      <c r="A4290">
        <v>100067</v>
      </c>
      <c r="B4290">
        <v>230922</v>
      </c>
      <c r="C4290" s="3">
        <v>44130.686111111114</v>
      </c>
      <c r="D4290">
        <v>3</v>
      </c>
      <c r="E4290">
        <v>2</v>
      </c>
      <c r="F4290" t="s">
        <v>26</v>
      </c>
      <c r="G4290">
        <v>1</v>
      </c>
      <c r="H4290">
        <v>66.777339999999995</v>
      </c>
      <c r="I4290">
        <v>18.48828</v>
      </c>
      <c r="J4290">
        <v>0.97265630000000003</v>
      </c>
      <c r="K4290">
        <v>93.039060000000006</v>
      </c>
      <c r="L4290" s="3">
        <v>44130.438888888886</v>
      </c>
      <c r="M4290">
        <v>17.18</v>
      </c>
      <c r="N4290" t="s">
        <v>28</v>
      </c>
      <c r="P4290">
        <f>(C4290-Key!$B$1)*24</f>
        <v>1.4166666667442769</v>
      </c>
      <c r="Q4290">
        <f>(Key!$B$2-'17.1'!C4290)*24</f>
        <v>1.5333333332673647</v>
      </c>
      <c r="R4290" s="3">
        <f>C4290-(M4290-Key!$B$5)/(24*Key!$B$6)</f>
        <v>44130.672296296296</v>
      </c>
      <c r="S4290">
        <f>M4290-Key!$B$5</f>
        <v>14.92</v>
      </c>
      <c r="T4290" s="2">
        <f t="shared" si="330"/>
        <v>44129.6875</v>
      </c>
      <c r="U4290" t="str">
        <f t="shared" si="331"/>
        <v>10-25-2020 16:30</v>
      </c>
      <c r="V4290">
        <f>IFERROR(IF(W4290=Z4290,VLOOKUP($U4290,[1]C8842!$G$2:$M$145,3,FALSE),0),0)</f>
        <v>0</v>
      </c>
      <c r="W4290">
        <f>VLOOKUP(RIGHT($V$1,5),Key!$A$9:$B$14,2,FALSE)</f>
        <v>10.199999999999999</v>
      </c>
      <c r="X4290">
        <f t="shared" si="334"/>
        <v>0</v>
      </c>
      <c r="Y4290">
        <f>VLOOKUP(RIGHT($X$1,5),Key!$A$9:$B$14,2,FALSE)</f>
        <v>3.7</v>
      </c>
      <c r="Z4290">
        <f t="shared" si="332"/>
        <v>10.199999999999999</v>
      </c>
      <c r="AA4290">
        <f t="shared" si="333"/>
        <v>0</v>
      </c>
    </row>
    <row r="4291" spans="1:27" x14ac:dyDescent="0.3">
      <c r="A4291">
        <v>100067</v>
      </c>
      <c r="B4291">
        <v>230922</v>
      </c>
      <c r="C4291" s="3">
        <v>44130.686111111114</v>
      </c>
      <c r="D4291">
        <v>3</v>
      </c>
      <c r="E4291">
        <v>2</v>
      </c>
      <c r="F4291" t="s">
        <v>26</v>
      </c>
      <c r="G4291">
        <v>1</v>
      </c>
      <c r="H4291">
        <v>63.328130000000002</v>
      </c>
      <c r="I4291">
        <v>15.976559999999999</v>
      </c>
      <c r="J4291">
        <v>0.921875</v>
      </c>
      <c r="K4291">
        <v>94.039060000000006</v>
      </c>
      <c r="L4291" s="3">
        <v>44130.438888888886</v>
      </c>
      <c r="M4291">
        <v>17.18</v>
      </c>
      <c r="N4291" t="s">
        <v>28</v>
      </c>
      <c r="P4291">
        <f>(C4291-Key!$B$1)*24</f>
        <v>1.4166666667442769</v>
      </c>
      <c r="Q4291">
        <f>(Key!$B$2-'17.1'!C4291)*24</f>
        <v>1.5333333332673647</v>
      </c>
      <c r="R4291" s="3">
        <f>C4291-(M4291-Key!$B$5)/(24*Key!$B$6)</f>
        <v>44130.672296296296</v>
      </c>
      <c r="S4291">
        <f>M4291-Key!$B$5</f>
        <v>14.92</v>
      </c>
      <c r="T4291" s="2">
        <f t="shared" ref="T4291:T4354" si="335">ROUND(C4291*24*60/10,0)/(24*6)-1</f>
        <v>44129.6875</v>
      </c>
      <c r="U4291" t="str">
        <f t="shared" ref="U4291:U4354" si="336">TEXT(T4291,"mm-dd-yyyy hh:mm")</f>
        <v>10-25-2020 16:30</v>
      </c>
      <c r="V4291">
        <f>IFERROR(IF(W4291=Z4291,VLOOKUP($U4291,[1]C8842!$G$2:$M$145,3,FALSE),0),0)</f>
        <v>0</v>
      </c>
      <c r="W4291">
        <f>VLOOKUP(RIGHT($V$1,5),Key!$A$9:$B$14,2,FALSE)</f>
        <v>10.199999999999999</v>
      </c>
      <c r="X4291">
        <f t="shared" si="334"/>
        <v>0</v>
      </c>
      <c r="Y4291">
        <f>VLOOKUP(RIGHT($X$1,5),Key!$A$9:$B$14,2,FALSE)</f>
        <v>3.7</v>
      </c>
      <c r="Z4291">
        <f t="shared" ref="Z4291:Z4354" si="337">M4291-MIN(ABS(Y4291-M4291),ABS(W4291-M4291))</f>
        <v>10.199999999999999</v>
      </c>
      <c r="AA4291">
        <f t="shared" ref="AA4291:AA4354" si="338">SUM(V4291,X4291)</f>
        <v>0</v>
      </c>
    </row>
    <row r="4292" spans="1:27" x14ac:dyDescent="0.3">
      <c r="A4292">
        <v>100067</v>
      </c>
      <c r="B4292">
        <v>230922</v>
      </c>
      <c r="C4292" s="3">
        <v>44130.686111111114</v>
      </c>
      <c r="D4292">
        <v>1</v>
      </c>
      <c r="E4292">
        <v>1</v>
      </c>
      <c r="F4292" t="s">
        <v>25</v>
      </c>
      <c r="G4292">
        <v>1</v>
      </c>
      <c r="H4292">
        <v>62.894530000000003</v>
      </c>
      <c r="I4292">
        <v>13.29297</v>
      </c>
      <c r="J4292">
        <v>0.8125</v>
      </c>
      <c r="K4292">
        <v>58.023440000000001</v>
      </c>
      <c r="L4292" s="3">
        <v>44130.438888888886</v>
      </c>
      <c r="M4292">
        <v>17.18</v>
      </c>
      <c r="N4292" t="s">
        <v>28</v>
      </c>
      <c r="P4292">
        <f>(C4292-Key!$B$1)*24</f>
        <v>1.4166666667442769</v>
      </c>
      <c r="Q4292">
        <f>(Key!$B$2-'17.1'!C4292)*24</f>
        <v>1.5333333332673647</v>
      </c>
      <c r="R4292" s="3">
        <f>C4292-(M4292-Key!$B$5)/(24*Key!$B$6)</f>
        <v>44130.672296296296</v>
      </c>
      <c r="S4292">
        <f>M4292-Key!$B$5</f>
        <v>14.92</v>
      </c>
      <c r="T4292" s="2">
        <f t="shared" si="335"/>
        <v>44129.6875</v>
      </c>
      <c r="U4292" t="str">
        <f t="shared" si="336"/>
        <v>10-25-2020 16:30</v>
      </c>
      <c r="V4292">
        <f>IFERROR(IF(W4292=Z4292,VLOOKUP($U4292,[1]C8842!$G$2:$M$145,3,FALSE),0),0)</f>
        <v>0</v>
      </c>
      <c r="W4292">
        <f>VLOOKUP(RIGHT($V$1,5),Key!$A$9:$B$14,2,FALSE)</f>
        <v>10.199999999999999</v>
      </c>
      <c r="X4292">
        <f t="shared" ref="X4292:X4355" si="339">$X$2</f>
        <v>0</v>
      </c>
      <c r="Y4292">
        <f>VLOOKUP(RIGHT($X$1,5),Key!$A$9:$B$14,2,FALSE)</f>
        <v>3.7</v>
      </c>
      <c r="Z4292">
        <f t="shared" si="337"/>
        <v>10.199999999999999</v>
      </c>
      <c r="AA4292">
        <f t="shared" si="338"/>
        <v>0</v>
      </c>
    </row>
    <row r="4293" spans="1:27" x14ac:dyDescent="0.3">
      <c r="A4293">
        <v>100067</v>
      </c>
      <c r="B4293">
        <v>230922</v>
      </c>
      <c r="C4293" s="3">
        <v>44130.686111111114</v>
      </c>
      <c r="D4293">
        <v>0</v>
      </c>
      <c r="E4293">
        <v>2</v>
      </c>
      <c r="F4293" t="s">
        <v>25</v>
      </c>
      <c r="G4293">
        <v>1</v>
      </c>
      <c r="H4293">
        <v>58.113280000000003</v>
      </c>
      <c r="I4293">
        <v>14.8125</v>
      </c>
      <c r="J4293">
        <v>0.953125</v>
      </c>
      <c r="K4293">
        <v>46.019530000000003</v>
      </c>
      <c r="L4293" s="3">
        <v>44130.438888888886</v>
      </c>
      <c r="M4293">
        <v>17.18</v>
      </c>
      <c r="N4293" t="s">
        <v>28</v>
      </c>
      <c r="P4293">
        <f>(C4293-Key!$B$1)*24</f>
        <v>1.4166666667442769</v>
      </c>
      <c r="Q4293">
        <f>(Key!$B$2-'17.1'!C4293)*24</f>
        <v>1.5333333332673647</v>
      </c>
      <c r="R4293" s="3">
        <f>C4293-(M4293-Key!$B$5)/(24*Key!$B$6)</f>
        <v>44130.672296296296</v>
      </c>
      <c r="S4293">
        <f>M4293-Key!$B$5</f>
        <v>14.92</v>
      </c>
      <c r="T4293" s="2">
        <f t="shared" si="335"/>
        <v>44129.6875</v>
      </c>
      <c r="U4293" t="str">
        <f t="shared" si="336"/>
        <v>10-25-2020 16:30</v>
      </c>
      <c r="V4293">
        <f>IFERROR(IF(W4293=Z4293,VLOOKUP($U4293,[1]C8842!$G$2:$M$145,3,FALSE),0),0)</f>
        <v>0</v>
      </c>
      <c r="W4293">
        <f>VLOOKUP(RIGHT($V$1,5),Key!$A$9:$B$14,2,FALSE)</f>
        <v>10.199999999999999</v>
      </c>
      <c r="X4293">
        <f t="shared" si="339"/>
        <v>0</v>
      </c>
      <c r="Y4293">
        <f>VLOOKUP(RIGHT($X$1,5),Key!$A$9:$B$14,2,FALSE)</f>
        <v>3.7</v>
      </c>
      <c r="Z4293">
        <f t="shared" si="337"/>
        <v>10.199999999999999</v>
      </c>
      <c r="AA4293">
        <f t="shared" si="338"/>
        <v>0</v>
      </c>
    </row>
    <row r="4294" spans="1:27" x14ac:dyDescent="0.3">
      <c r="A4294">
        <v>100067</v>
      </c>
      <c r="B4294">
        <v>230922</v>
      </c>
      <c r="C4294" s="3">
        <v>44130.686111111114</v>
      </c>
      <c r="D4294">
        <v>3</v>
      </c>
      <c r="E4294">
        <v>2</v>
      </c>
      <c r="F4294" t="s">
        <v>26</v>
      </c>
      <c r="G4294">
        <v>1</v>
      </c>
      <c r="H4294">
        <v>63.007809999999999</v>
      </c>
      <c r="I4294">
        <v>13.9375</v>
      </c>
      <c r="J4294">
        <v>0.83984380000000003</v>
      </c>
      <c r="K4294">
        <v>94.039060000000006</v>
      </c>
      <c r="L4294" s="3">
        <v>44130.438888888886</v>
      </c>
      <c r="M4294">
        <v>17.18</v>
      </c>
      <c r="N4294" t="s">
        <v>28</v>
      </c>
      <c r="P4294">
        <f>(C4294-Key!$B$1)*24</f>
        <v>1.4166666667442769</v>
      </c>
      <c r="Q4294">
        <f>(Key!$B$2-'17.1'!C4294)*24</f>
        <v>1.5333333332673647</v>
      </c>
      <c r="R4294" s="3">
        <f>C4294-(M4294-Key!$B$5)/(24*Key!$B$6)</f>
        <v>44130.672296296296</v>
      </c>
      <c r="S4294">
        <f>M4294-Key!$B$5</f>
        <v>14.92</v>
      </c>
      <c r="T4294" s="2">
        <f t="shared" si="335"/>
        <v>44129.6875</v>
      </c>
      <c r="U4294" t="str">
        <f t="shared" si="336"/>
        <v>10-25-2020 16:30</v>
      </c>
      <c r="V4294">
        <f>IFERROR(IF(W4294=Z4294,VLOOKUP($U4294,[1]C8842!$G$2:$M$145,3,FALSE),0),0)</f>
        <v>0</v>
      </c>
      <c r="W4294">
        <f>VLOOKUP(RIGHT($V$1,5),Key!$A$9:$B$14,2,FALSE)</f>
        <v>10.199999999999999</v>
      </c>
      <c r="X4294">
        <f t="shared" si="339"/>
        <v>0</v>
      </c>
      <c r="Y4294">
        <f>VLOOKUP(RIGHT($X$1,5),Key!$A$9:$B$14,2,FALSE)</f>
        <v>3.7</v>
      </c>
      <c r="Z4294">
        <f t="shared" si="337"/>
        <v>10.199999999999999</v>
      </c>
      <c r="AA4294">
        <f t="shared" si="338"/>
        <v>0</v>
      </c>
    </row>
    <row r="4295" spans="1:27" x14ac:dyDescent="0.3">
      <c r="A4295">
        <v>100067</v>
      </c>
      <c r="B4295">
        <v>230922</v>
      </c>
      <c r="C4295" s="3">
        <v>44130.686111111114</v>
      </c>
      <c r="D4295">
        <v>0</v>
      </c>
      <c r="E4295">
        <v>2</v>
      </c>
      <c r="F4295" t="s">
        <v>25</v>
      </c>
      <c r="G4295">
        <v>3</v>
      </c>
      <c r="H4295">
        <v>64.976560000000006</v>
      </c>
      <c r="I4295">
        <v>49.707030000000003</v>
      </c>
      <c r="J4295">
        <v>2.28125</v>
      </c>
      <c r="K4295">
        <v>46.019530000000003</v>
      </c>
      <c r="L4295" s="3">
        <v>44130.438888888886</v>
      </c>
      <c r="M4295">
        <v>17.18</v>
      </c>
      <c r="N4295" t="s">
        <v>28</v>
      </c>
      <c r="P4295">
        <f>(C4295-Key!$B$1)*24</f>
        <v>1.4166666667442769</v>
      </c>
      <c r="Q4295">
        <f>(Key!$B$2-'17.1'!C4295)*24</f>
        <v>1.5333333332673647</v>
      </c>
      <c r="R4295" s="3">
        <f>C4295-(M4295-Key!$B$5)/(24*Key!$B$6)</f>
        <v>44130.672296296296</v>
      </c>
      <c r="S4295">
        <f>M4295-Key!$B$5</f>
        <v>14.92</v>
      </c>
      <c r="T4295" s="2">
        <f t="shared" si="335"/>
        <v>44129.6875</v>
      </c>
      <c r="U4295" t="str">
        <f t="shared" si="336"/>
        <v>10-25-2020 16:30</v>
      </c>
      <c r="V4295">
        <f>IFERROR(IF(W4295=Z4295,VLOOKUP($U4295,[1]C8842!$G$2:$M$145,3,FALSE),0),0)</f>
        <v>0</v>
      </c>
      <c r="W4295">
        <f>VLOOKUP(RIGHT($V$1,5),Key!$A$9:$B$14,2,FALSE)</f>
        <v>10.199999999999999</v>
      </c>
      <c r="X4295">
        <f t="shared" si="339"/>
        <v>0</v>
      </c>
      <c r="Y4295">
        <f>VLOOKUP(RIGHT($X$1,5),Key!$A$9:$B$14,2,FALSE)</f>
        <v>3.7</v>
      </c>
      <c r="Z4295">
        <f t="shared" si="337"/>
        <v>10.199999999999999</v>
      </c>
      <c r="AA4295">
        <f t="shared" si="338"/>
        <v>0</v>
      </c>
    </row>
    <row r="4296" spans="1:27" x14ac:dyDescent="0.3">
      <c r="A4296">
        <v>100067</v>
      </c>
      <c r="B4296">
        <v>230922</v>
      </c>
      <c r="C4296" s="3">
        <v>44130.686111111114</v>
      </c>
      <c r="D4296">
        <v>3</v>
      </c>
      <c r="E4296">
        <v>2</v>
      </c>
      <c r="F4296" t="s">
        <v>26</v>
      </c>
      <c r="G4296">
        <v>1</v>
      </c>
      <c r="H4296">
        <v>64.507810000000006</v>
      </c>
      <c r="I4296">
        <v>14.132809999999999</v>
      </c>
      <c r="J4296">
        <v>0.828125</v>
      </c>
      <c r="K4296">
        <v>94.039060000000006</v>
      </c>
      <c r="L4296" s="3">
        <v>44130.438888888886</v>
      </c>
      <c r="M4296">
        <v>17.18</v>
      </c>
      <c r="N4296" t="s">
        <v>28</v>
      </c>
      <c r="P4296">
        <f>(C4296-Key!$B$1)*24</f>
        <v>1.4166666667442769</v>
      </c>
      <c r="Q4296">
        <f>(Key!$B$2-'17.1'!C4296)*24</f>
        <v>1.5333333332673647</v>
      </c>
      <c r="R4296" s="3">
        <f>C4296-(M4296-Key!$B$5)/(24*Key!$B$6)</f>
        <v>44130.672296296296</v>
      </c>
      <c r="S4296">
        <f>M4296-Key!$B$5</f>
        <v>14.92</v>
      </c>
      <c r="T4296" s="2">
        <f t="shared" si="335"/>
        <v>44129.6875</v>
      </c>
      <c r="U4296" t="str">
        <f t="shared" si="336"/>
        <v>10-25-2020 16:30</v>
      </c>
      <c r="V4296">
        <f>IFERROR(IF(W4296=Z4296,VLOOKUP($U4296,[1]C8842!$G$2:$M$145,3,FALSE),0),0)</f>
        <v>0</v>
      </c>
      <c r="W4296">
        <f>VLOOKUP(RIGHT($V$1,5),Key!$A$9:$B$14,2,FALSE)</f>
        <v>10.199999999999999</v>
      </c>
      <c r="X4296">
        <f t="shared" si="339"/>
        <v>0</v>
      </c>
      <c r="Y4296">
        <f>VLOOKUP(RIGHT($X$1,5),Key!$A$9:$B$14,2,FALSE)</f>
        <v>3.7</v>
      </c>
      <c r="Z4296">
        <f t="shared" si="337"/>
        <v>10.199999999999999</v>
      </c>
      <c r="AA4296">
        <f t="shared" si="338"/>
        <v>0</v>
      </c>
    </row>
    <row r="4297" spans="1:27" x14ac:dyDescent="0.3">
      <c r="A4297">
        <v>100067</v>
      </c>
      <c r="B4297">
        <v>230922</v>
      </c>
      <c r="C4297" s="3">
        <v>44130.686111111114</v>
      </c>
      <c r="D4297">
        <v>0</v>
      </c>
      <c r="E4297">
        <v>2</v>
      </c>
      <c r="F4297" t="s">
        <v>25</v>
      </c>
      <c r="G4297">
        <v>1</v>
      </c>
      <c r="H4297">
        <v>67.351560000000006</v>
      </c>
      <c r="I4297">
        <v>14.027340000000001</v>
      </c>
      <c r="J4297">
        <v>0.7890625</v>
      </c>
      <c r="K4297">
        <v>46.019530000000003</v>
      </c>
      <c r="L4297" s="3">
        <v>44130.438888888886</v>
      </c>
      <c r="M4297">
        <v>17.18</v>
      </c>
      <c r="N4297" t="s">
        <v>28</v>
      </c>
      <c r="P4297">
        <f>(C4297-Key!$B$1)*24</f>
        <v>1.4166666667442769</v>
      </c>
      <c r="Q4297">
        <f>(Key!$B$2-'17.1'!C4297)*24</f>
        <v>1.5333333332673647</v>
      </c>
      <c r="R4297" s="3">
        <f>C4297-(M4297-Key!$B$5)/(24*Key!$B$6)</f>
        <v>44130.672296296296</v>
      </c>
      <c r="S4297">
        <f>M4297-Key!$B$5</f>
        <v>14.92</v>
      </c>
      <c r="T4297" s="2">
        <f t="shared" si="335"/>
        <v>44129.6875</v>
      </c>
      <c r="U4297" t="str">
        <f t="shared" si="336"/>
        <v>10-25-2020 16:30</v>
      </c>
      <c r="V4297">
        <f>IFERROR(IF(W4297=Z4297,VLOOKUP($U4297,[1]C8842!$G$2:$M$145,3,FALSE),0),0)</f>
        <v>0</v>
      </c>
      <c r="W4297">
        <f>VLOOKUP(RIGHT($V$1,5),Key!$A$9:$B$14,2,FALSE)</f>
        <v>10.199999999999999</v>
      </c>
      <c r="X4297">
        <f t="shared" si="339"/>
        <v>0</v>
      </c>
      <c r="Y4297">
        <f>VLOOKUP(RIGHT($X$1,5),Key!$A$9:$B$14,2,FALSE)</f>
        <v>3.7</v>
      </c>
      <c r="Z4297">
        <f t="shared" si="337"/>
        <v>10.199999999999999</v>
      </c>
      <c r="AA4297">
        <f t="shared" si="338"/>
        <v>0</v>
      </c>
    </row>
    <row r="4298" spans="1:27" x14ac:dyDescent="0.3">
      <c r="A4298">
        <v>100067</v>
      </c>
      <c r="B4298">
        <v>230922</v>
      </c>
      <c r="C4298" s="3">
        <v>44130.686111111114</v>
      </c>
      <c r="D4298">
        <v>2</v>
      </c>
      <c r="E4298">
        <v>1</v>
      </c>
      <c r="F4298" t="s">
        <v>26</v>
      </c>
      <c r="G4298">
        <v>1</v>
      </c>
      <c r="H4298">
        <v>64.765630000000002</v>
      </c>
      <c r="I4298">
        <v>17</v>
      </c>
      <c r="J4298">
        <v>0.94140630000000003</v>
      </c>
      <c r="K4298">
        <v>82.035160000000005</v>
      </c>
      <c r="L4298" s="3">
        <v>44130.438888888886</v>
      </c>
      <c r="M4298">
        <v>17.18</v>
      </c>
      <c r="N4298" t="s">
        <v>28</v>
      </c>
      <c r="P4298">
        <f>(C4298-Key!$B$1)*24</f>
        <v>1.4166666667442769</v>
      </c>
      <c r="Q4298">
        <f>(Key!$B$2-'17.1'!C4298)*24</f>
        <v>1.5333333332673647</v>
      </c>
      <c r="R4298" s="3">
        <f>C4298-(M4298-Key!$B$5)/(24*Key!$B$6)</f>
        <v>44130.672296296296</v>
      </c>
      <c r="S4298">
        <f>M4298-Key!$B$5</f>
        <v>14.92</v>
      </c>
      <c r="T4298" s="2">
        <f t="shared" si="335"/>
        <v>44129.6875</v>
      </c>
      <c r="U4298" t="str">
        <f t="shared" si="336"/>
        <v>10-25-2020 16:30</v>
      </c>
      <c r="V4298">
        <f>IFERROR(IF(W4298=Z4298,VLOOKUP($U4298,[1]C8842!$G$2:$M$145,3,FALSE),0),0)</f>
        <v>0</v>
      </c>
      <c r="W4298">
        <f>VLOOKUP(RIGHT($V$1,5),Key!$A$9:$B$14,2,FALSE)</f>
        <v>10.199999999999999</v>
      </c>
      <c r="X4298">
        <f t="shared" si="339"/>
        <v>0</v>
      </c>
      <c r="Y4298">
        <f>VLOOKUP(RIGHT($X$1,5),Key!$A$9:$B$14,2,FALSE)</f>
        <v>3.7</v>
      </c>
      <c r="Z4298">
        <f t="shared" si="337"/>
        <v>10.199999999999999</v>
      </c>
      <c r="AA4298">
        <f t="shared" si="338"/>
        <v>0</v>
      </c>
    </row>
    <row r="4299" spans="1:27" x14ac:dyDescent="0.3">
      <c r="A4299">
        <v>100067</v>
      </c>
      <c r="B4299">
        <v>230922</v>
      </c>
      <c r="C4299" s="3">
        <v>44130.686111111114</v>
      </c>
      <c r="D4299">
        <v>3</v>
      </c>
      <c r="E4299">
        <v>2</v>
      </c>
      <c r="F4299" t="s">
        <v>26</v>
      </c>
      <c r="G4299">
        <v>4</v>
      </c>
      <c r="H4299">
        <v>60.542969999999997</v>
      </c>
      <c r="I4299">
        <v>75.097660000000005</v>
      </c>
      <c r="J4299">
        <v>3.5664060000000002</v>
      </c>
      <c r="K4299">
        <v>92.039060000000006</v>
      </c>
      <c r="L4299" s="3">
        <v>44130.438888888886</v>
      </c>
      <c r="M4299">
        <v>17.18</v>
      </c>
      <c r="N4299" t="s">
        <v>28</v>
      </c>
      <c r="P4299">
        <f>(C4299-Key!$B$1)*24</f>
        <v>1.4166666667442769</v>
      </c>
      <c r="Q4299">
        <f>(Key!$B$2-'17.1'!C4299)*24</f>
        <v>1.5333333332673647</v>
      </c>
      <c r="R4299" s="3">
        <f>C4299-(M4299-Key!$B$5)/(24*Key!$B$6)</f>
        <v>44130.672296296296</v>
      </c>
      <c r="S4299">
        <f>M4299-Key!$B$5</f>
        <v>14.92</v>
      </c>
      <c r="T4299" s="2">
        <f t="shared" si="335"/>
        <v>44129.6875</v>
      </c>
      <c r="U4299" t="str">
        <f t="shared" si="336"/>
        <v>10-25-2020 16:30</v>
      </c>
      <c r="V4299">
        <f>IFERROR(IF(W4299=Z4299,VLOOKUP($U4299,[1]C8842!$G$2:$M$145,3,FALSE),0),0)</f>
        <v>0</v>
      </c>
      <c r="W4299">
        <f>VLOOKUP(RIGHT($V$1,5),Key!$A$9:$B$14,2,FALSE)</f>
        <v>10.199999999999999</v>
      </c>
      <c r="X4299">
        <f t="shared" si="339"/>
        <v>0</v>
      </c>
      <c r="Y4299">
        <f>VLOOKUP(RIGHT($X$1,5),Key!$A$9:$B$14,2,FALSE)</f>
        <v>3.7</v>
      </c>
      <c r="Z4299">
        <f t="shared" si="337"/>
        <v>10.199999999999999</v>
      </c>
      <c r="AA4299">
        <f t="shared" si="338"/>
        <v>0</v>
      </c>
    </row>
    <row r="4300" spans="1:27" x14ac:dyDescent="0.3">
      <c r="A4300">
        <v>100067</v>
      </c>
      <c r="B4300">
        <v>230922</v>
      </c>
      <c r="C4300" s="3">
        <v>44130.686111111114</v>
      </c>
      <c r="D4300">
        <v>2</v>
      </c>
      <c r="E4300">
        <v>1</v>
      </c>
      <c r="F4300" t="s">
        <v>26</v>
      </c>
      <c r="G4300">
        <v>1</v>
      </c>
      <c r="H4300">
        <v>70.582030000000003</v>
      </c>
      <c r="I4300">
        <v>19.585940000000001</v>
      </c>
      <c r="J4300">
        <v>0.9609375</v>
      </c>
      <c r="K4300">
        <v>80.03125</v>
      </c>
      <c r="L4300" s="3">
        <v>44130.438888888886</v>
      </c>
      <c r="M4300">
        <v>17.18</v>
      </c>
      <c r="N4300" t="s">
        <v>28</v>
      </c>
      <c r="P4300">
        <f>(C4300-Key!$B$1)*24</f>
        <v>1.4166666667442769</v>
      </c>
      <c r="Q4300">
        <f>(Key!$B$2-'17.1'!C4300)*24</f>
        <v>1.5333333332673647</v>
      </c>
      <c r="R4300" s="3">
        <f>C4300-(M4300-Key!$B$5)/(24*Key!$B$6)</f>
        <v>44130.672296296296</v>
      </c>
      <c r="S4300">
        <f>M4300-Key!$B$5</f>
        <v>14.92</v>
      </c>
      <c r="T4300" s="2">
        <f t="shared" si="335"/>
        <v>44129.6875</v>
      </c>
      <c r="U4300" t="str">
        <f t="shared" si="336"/>
        <v>10-25-2020 16:30</v>
      </c>
      <c r="V4300">
        <f>IFERROR(IF(W4300=Z4300,VLOOKUP($U4300,[1]C8842!$G$2:$M$145,3,FALSE),0),0)</f>
        <v>0</v>
      </c>
      <c r="W4300">
        <f>VLOOKUP(RIGHT($V$1,5),Key!$A$9:$B$14,2,FALSE)</f>
        <v>10.199999999999999</v>
      </c>
      <c r="X4300">
        <f t="shared" si="339"/>
        <v>0</v>
      </c>
      <c r="Y4300">
        <f>VLOOKUP(RIGHT($X$1,5),Key!$A$9:$B$14,2,FALSE)</f>
        <v>3.7</v>
      </c>
      <c r="Z4300">
        <f t="shared" si="337"/>
        <v>10.199999999999999</v>
      </c>
      <c r="AA4300">
        <f t="shared" si="338"/>
        <v>0</v>
      </c>
    </row>
    <row r="4301" spans="1:27" x14ac:dyDescent="0.3">
      <c r="A4301">
        <v>100067</v>
      </c>
      <c r="B4301">
        <v>230922</v>
      </c>
      <c r="C4301" s="3">
        <v>44130.686111111114</v>
      </c>
      <c r="D4301">
        <v>0</v>
      </c>
      <c r="E4301">
        <v>2</v>
      </c>
      <c r="F4301" t="s">
        <v>25</v>
      </c>
      <c r="G4301">
        <v>3</v>
      </c>
      <c r="H4301">
        <v>62.167969999999997</v>
      </c>
      <c r="I4301">
        <v>42.203130000000002</v>
      </c>
      <c r="J4301">
        <v>2.0625</v>
      </c>
      <c r="K4301">
        <v>44.019530000000003</v>
      </c>
      <c r="L4301" s="3">
        <v>44130.438888888886</v>
      </c>
      <c r="M4301">
        <v>17.18</v>
      </c>
      <c r="N4301" t="s">
        <v>28</v>
      </c>
      <c r="P4301">
        <f>(C4301-Key!$B$1)*24</f>
        <v>1.4166666667442769</v>
      </c>
      <c r="Q4301">
        <f>(Key!$B$2-'17.1'!C4301)*24</f>
        <v>1.5333333332673647</v>
      </c>
      <c r="R4301" s="3">
        <f>C4301-(M4301-Key!$B$5)/(24*Key!$B$6)</f>
        <v>44130.672296296296</v>
      </c>
      <c r="S4301">
        <f>M4301-Key!$B$5</f>
        <v>14.92</v>
      </c>
      <c r="T4301" s="2">
        <f t="shared" si="335"/>
        <v>44129.6875</v>
      </c>
      <c r="U4301" t="str">
        <f t="shared" si="336"/>
        <v>10-25-2020 16:30</v>
      </c>
      <c r="V4301">
        <f>IFERROR(IF(W4301=Z4301,VLOOKUP($U4301,[1]C8842!$G$2:$M$145,3,FALSE),0),0)</f>
        <v>0</v>
      </c>
      <c r="W4301">
        <f>VLOOKUP(RIGHT($V$1,5),Key!$A$9:$B$14,2,FALSE)</f>
        <v>10.199999999999999</v>
      </c>
      <c r="X4301">
        <f t="shared" si="339"/>
        <v>0</v>
      </c>
      <c r="Y4301">
        <f>VLOOKUP(RIGHT($X$1,5),Key!$A$9:$B$14,2,FALSE)</f>
        <v>3.7</v>
      </c>
      <c r="Z4301">
        <f t="shared" si="337"/>
        <v>10.199999999999999</v>
      </c>
      <c r="AA4301">
        <f t="shared" si="338"/>
        <v>0</v>
      </c>
    </row>
    <row r="4302" spans="1:27" x14ac:dyDescent="0.3">
      <c r="A4302">
        <v>100067</v>
      </c>
      <c r="B4302">
        <v>230922</v>
      </c>
      <c r="C4302" s="3">
        <v>44130.686111111114</v>
      </c>
      <c r="D4302">
        <v>1</v>
      </c>
      <c r="E4302">
        <v>1</v>
      </c>
      <c r="F4302" t="s">
        <v>25</v>
      </c>
      <c r="G4302">
        <v>1</v>
      </c>
      <c r="H4302">
        <v>72.972660000000005</v>
      </c>
      <c r="I4302">
        <v>15.32422</v>
      </c>
      <c r="J4302">
        <v>0.77734380000000003</v>
      </c>
      <c r="K4302">
        <v>57.023440000000001</v>
      </c>
      <c r="L4302" s="3">
        <v>44130.438888888886</v>
      </c>
      <c r="M4302">
        <v>17.18</v>
      </c>
      <c r="N4302" t="s">
        <v>28</v>
      </c>
      <c r="P4302">
        <f>(C4302-Key!$B$1)*24</f>
        <v>1.4166666667442769</v>
      </c>
      <c r="Q4302">
        <f>(Key!$B$2-'17.1'!C4302)*24</f>
        <v>1.5333333332673647</v>
      </c>
      <c r="R4302" s="3">
        <f>C4302-(M4302-Key!$B$5)/(24*Key!$B$6)</f>
        <v>44130.672296296296</v>
      </c>
      <c r="S4302">
        <f>M4302-Key!$B$5</f>
        <v>14.92</v>
      </c>
      <c r="T4302" s="2">
        <f t="shared" si="335"/>
        <v>44129.6875</v>
      </c>
      <c r="U4302" t="str">
        <f t="shared" si="336"/>
        <v>10-25-2020 16:30</v>
      </c>
      <c r="V4302">
        <f>IFERROR(IF(W4302=Z4302,VLOOKUP($U4302,[1]C8842!$G$2:$M$145,3,FALSE),0),0)</f>
        <v>0</v>
      </c>
      <c r="W4302">
        <f>VLOOKUP(RIGHT($V$1,5),Key!$A$9:$B$14,2,FALSE)</f>
        <v>10.199999999999999</v>
      </c>
      <c r="X4302">
        <f t="shared" si="339"/>
        <v>0</v>
      </c>
      <c r="Y4302">
        <f>VLOOKUP(RIGHT($X$1,5),Key!$A$9:$B$14,2,FALSE)</f>
        <v>3.7</v>
      </c>
      <c r="Z4302">
        <f t="shared" si="337"/>
        <v>10.199999999999999</v>
      </c>
      <c r="AA4302">
        <f t="shared" si="338"/>
        <v>0</v>
      </c>
    </row>
    <row r="4303" spans="1:27" x14ac:dyDescent="0.3">
      <c r="A4303">
        <v>100067</v>
      </c>
      <c r="B4303">
        <v>230922</v>
      </c>
      <c r="C4303" s="3">
        <v>44130.686111111114</v>
      </c>
      <c r="D4303">
        <v>0</v>
      </c>
      <c r="E4303">
        <v>2</v>
      </c>
      <c r="F4303" t="s">
        <v>25</v>
      </c>
      <c r="G4303">
        <v>1</v>
      </c>
      <c r="H4303">
        <v>54.261719999999997</v>
      </c>
      <c r="I4303">
        <v>15.34375</v>
      </c>
      <c r="J4303">
        <v>1.046875</v>
      </c>
      <c r="K4303">
        <v>47.019530000000003</v>
      </c>
      <c r="L4303" s="3">
        <v>44130.438888888886</v>
      </c>
      <c r="M4303">
        <v>17.18</v>
      </c>
      <c r="N4303" t="s">
        <v>28</v>
      </c>
      <c r="P4303">
        <f>(C4303-Key!$B$1)*24</f>
        <v>1.4166666667442769</v>
      </c>
      <c r="Q4303">
        <f>(Key!$B$2-'17.1'!C4303)*24</f>
        <v>1.5333333332673647</v>
      </c>
      <c r="R4303" s="3">
        <f>C4303-(M4303-Key!$B$5)/(24*Key!$B$6)</f>
        <v>44130.672296296296</v>
      </c>
      <c r="S4303">
        <f>M4303-Key!$B$5</f>
        <v>14.92</v>
      </c>
      <c r="T4303" s="2">
        <f t="shared" si="335"/>
        <v>44129.6875</v>
      </c>
      <c r="U4303" t="str">
        <f t="shared" si="336"/>
        <v>10-25-2020 16:30</v>
      </c>
      <c r="V4303">
        <f>IFERROR(IF(W4303=Z4303,VLOOKUP($U4303,[1]C8842!$G$2:$M$145,3,FALSE),0),0)</f>
        <v>0</v>
      </c>
      <c r="W4303">
        <f>VLOOKUP(RIGHT($V$1,5),Key!$A$9:$B$14,2,FALSE)</f>
        <v>10.199999999999999</v>
      </c>
      <c r="X4303">
        <f t="shared" si="339"/>
        <v>0</v>
      </c>
      <c r="Y4303">
        <f>VLOOKUP(RIGHT($X$1,5),Key!$A$9:$B$14,2,FALSE)</f>
        <v>3.7</v>
      </c>
      <c r="Z4303">
        <f t="shared" si="337"/>
        <v>10.199999999999999</v>
      </c>
      <c r="AA4303">
        <f t="shared" si="338"/>
        <v>0</v>
      </c>
    </row>
    <row r="4304" spans="1:27" x14ac:dyDescent="0.3">
      <c r="A4304">
        <v>100067</v>
      </c>
      <c r="B4304">
        <v>230922</v>
      </c>
      <c r="C4304" s="3">
        <v>44130.686111111114</v>
      </c>
      <c r="D4304">
        <v>1</v>
      </c>
      <c r="E4304">
        <v>1</v>
      </c>
      <c r="F4304" t="s">
        <v>25</v>
      </c>
      <c r="G4304">
        <v>1</v>
      </c>
      <c r="H4304">
        <v>62.75</v>
      </c>
      <c r="I4304">
        <v>14.76563</v>
      </c>
      <c r="J4304">
        <v>0.87890630000000003</v>
      </c>
      <c r="K4304">
        <v>60.023440000000001</v>
      </c>
      <c r="L4304" s="3">
        <v>44130.438888888886</v>
      </c>
      <c r="M4304">
        <v>17.18</v>
      </c>
      <c r="N4304" t="s">
        <v>28</v>
      </c>
      <c r="P4304">
        <f>(C4304-Key!$B$1)*24</f>
        <v>1.4166666667442769</v>
      </c>
      <c r="Q4304">
        <f>(Key!$B$2-'17.1'!C4304)*24</f>
        <v>1.5333333332673647</v>
      </c>
      <c r="R4304" s="3">
        <f>C4304-(M4304-Key!$B$5)/(24*Key!$B$6)</f>
        <v>44130.672296296296</v>
      </c>
      <c r="S4304">
        <f>M4304-Key!$B$5</f>
        <v>14.92</v>
      </c>
      <c r="T4304" s="2">
        <f t="shared" si="335"/>
        <v>44129.6875</v>
      </c>
      <c r="U4304" t="str">
        <f t="shared" si="336"/>
        <v>10-25-2020 16:30</v>
      </c>
      <c r="V4304">
        <f>IFERROR(IF(W4304=Z4304,VLOOKUP($U4304,[1]C8842!$G$2:$M$145,3,FALSE),0),0)</f>
        <v>0</v>
      </c>
      <c r="W4304">
        <f>VLOOKUP(RIGHT($V$1,5),Key!$A$9:$B$14,2,FALSE)</f>
        <v>10.199999999999999</v>
      </c>
      <c r="X4304">
        <f t="shared" si="339"/>
        <v>0</v>
      </c>
      <c r="Y4304">
        <f>VLOOKUP(RIGHT($X$1,5),Key!$A$9:$B$14,2,FALSE)</f>
        <v>3.7</v>
      </c>
      <c r="Z4304">
        <f t="shared" si="337"/>
        <v>10.199999999999999</v>
      </c>
      <c r="AA4304">
        <f t="shared" si="338"/>
        <v>0</v>
      </c>
    </row>
    <row r="4305" spans="1:27" x14ac:dyDescent="0.3">
      <c r="A4305">
        <v>100067</v>
      </c>
      <c r="B4305">
        <v>230922</v>
      </c>
      <c r="C4305" s="3">
        <v>44130.686111111114</v>
      </c>
      <c r="D4305">
        <v>3</v>
      </c>
      <c r="E4305">
        <v>2</v>
      </c>
      <c r="F4305" t="s">
        <v>26</v>
      </c>
      <c r="G4305">
        <v>4</v>
      </c>
      <c r="H4305">
        <v>65.21875</v>
      </c>
      <c r="I4305">
        <v>59.273440000000001</v>
      </c>
      <c r="J4305">
        <v>2.6640630000000001</v>
      </c>
      <c r="K4305">
        <v>92.039060000000006</v>
      </c>
      <c r="L4305" s="3">
        <v>44130.438888888886</v>
      </c>
      <c r="M4305">
        <v>17.18</v>
      </c>
      <c r="N4305" t="s">
        <v>28</v>
      </c>
      <c r="P4305">
        <f>(C4305-Key!$B$1)*24</f>
        <v>1.4166666667442769</v>
      </c>
      <c r="Q4305">
        <f>(Key!$B$2-'17.1'!C4305)*24</f>
        <v>1.5333333332673647</v>
      </c>
      <c r="R4305" s="3">
        <f>C4305-(M4305-Key!$B$5)/(24*Key!$B$6)</f>
        <v>44130.672296296296</v>
      </c>
      <c r="S4305">
        <f>M4305-Key!$B$5</f>
        <v>14.92</v>
      </c>
      <c r="T4305" s="2">
        <f t="shared" si="335"/>
        <v>44129.6875</v>
      </c>
      <c r="U4305" t="str">
        <f t="shared" si="336"/>
        <v>10-25-2020 16:30</v>
      </c>
      <c r="V4305">
        <f>IFERROR(IF(W4305=Z4305,VLOOKUP($U4305,[1]C8842!$G$2:$M$145,3,FALSE),0),0)</f>
        <v>0</v>
      </c>
      <c r="W4305">
        <f>VLOOKUP(RIGHT($V$1,5),Key!$A$9:$B$14,2,FALSE)</f>
        <v>10.199999999999999</v>
      </c>
      <c r="X4305">
        <f t="shared" si="339"/>
        <v>0</v>
      </c>
      <c r="Y4305">
        <f>VLOOKUP(RIGHT($X$1,5),Key!$A$9:$B$14,2,FALSE)</f>
        <v>3.7</v>
      </c>
      <c r="Z4305">
        <f t="shared" si="337"/>
        <v>10.199999999999999</v>
      </c>
      <c r="AA4305">
        <f t="shared" si="338"/>
        <v>0</v>
      </c>
    </row>
    <row r="4306" spans="1:27" x14ac:dyDescent="0.3">
      <c r="A4306">
        <v>100067</v>
      </c>
      <c r="B4306">
        <v>230922</v>
      </c>
      <c r="C4306" s="3">
        <v>44130.686111111114</v>
      </c>
      <c r="D4306">
        <v>0</v>
      </c>
      <c r="E4306">
        <v>2</v>
      </c>
      <c r="F4306" t="s">
        <v>25</v>
      </c>
      <c r="G4306">
        <v>4</v>
      </c>
      <c r="H4306">
        <v>55.933590000000002</v>
      </c>
      <c r="I4306">
        <v>64.839839999999995</v>
      </c>
      <c r="J4306">
        <v>3.3710939999999998</v>
      </c>
      <c r="K4306">
        <v>46.019530000000003</v>
      </c>
      <c r="L4306" s="3">
        <v>44130.438888888886</v>
      </c>
      <c r="M4306">
        <v>17.18</v>
      </c>
      <c r="N4306" t="s">
        <v>28</v>
      </c>
      <c r="P4306">
        <f>(C4306-Key!$B$1)*24</f>
        <v>1.4166666667442769</v>
      </c>
      <c r="Q4306">
        <f>(Key!$B$2-'17.1'!C4306)*24</f>
        <v>1.5333333332673647</v>
      </c>
      <c r="R4306" s="3">
        <f>C4306-(M4306-Key!$B$5)/(24*Key!$B$6)</f>
        <v>44130.672296296296</v>
      </c>
      <c r="S4306">
        <f>M4306-Key!$B$5</f>
        <v>14.92</v>
      </c>
      <c r="T4306" s="2">
        <f t="shared" si="335"/>
        <v>44129.6875</v>
      </c>
      <c r="U4306" t="str">
        <f t="shared" si="336"/>
        <v>10-25-2020 16:30</v>
      </c>
      <c r="V4306">
        <f>IFERROR(IF(W4306=Z4306,VLOOKUP($U4306,[1]C8842!$G$2:$M$145,3,FALSE),0),0)</f>
        <v>0</v>
      </c>
      <c r="W4306">
        <f>VLOOKUP(RIGHT($V$1,5),Key!$A$9:$B$14,2,FALSE)</f>
        <v>10.199999999999999</v>
      </c>
      <c r="X4306">
        <f t="shared" si="339"/>
        <v>0</v>
      </c>
      <c r="Y4306">
        <f>VLOOKUP(RIGHT($X$1,5),Key!$A$9:$B$14,2,FALSE)</f>
        <v>3.7</v>
      </c>
      <c r="Z4306">
        <f t="shared" si="337"/>
        <v>10.199999999999999</v>
      </c>
      <c r="AA4306">
        <f t="shared" si="338"/>
        <v>0</v>
      </c>
    </row>
    <row r="4307" spans="1:27" x14ac:dyDescent="0.3">
      <c r="A4307">
        <v>100067</v>
      </c>
      <c r="B4307">
        <v>230922</v>
      </c>
      <c r="C4307" s="3">
        <v>44130.686111111114</v>
      </c>
      <c r="D4307">
        <v>1</v>
      </c>
      <c r="E4307">
        <v>1</v>
      </c>
      <c r="F4307" t="s">
        <v>25</v>
      </c>
      <c r="G4307">
        <v>1</v>
      </c>
      <c r="H4307">
        <v>64.851560000000006</v>
      </c>
      <c r="I4307">
        <v>17.964839999999999</v>
      </c>
      <c r="J4307">
        <v>0.98046880000000003</v>
      </c>
      <c r="K4307">
        <v>58.023440000000001</v>
      </c>
      <c r="L4307" s="3">
        <v>44130.438888888886</v>
      </c>
      <c r="M4307">
        <v>17.18</v>
      </c>
      <c r="N4307" t="s">
        <v>28</v>
      </c>
      <c r="P4307">
        <f>(C4307-Key!$B$1)*24</f>
        <v>1.4166666667442769</v>
      </c>
      <c r="Q4307">
        <f>(Key!$B$2-'17.1'!C4307)*24</f>
        <v>1.5333333332673647</v>
      </c>
      <c r="R4307" s="3">
        <f>C4307-(M4307-Key!$B$5)/(24*Key!$B$6)</f>
        <v>44130.672296296296</v>
      </c>
      <c r="S4307">
        <f>M4307-Key!$B$5</f>
        <v>14.92</v>
      </c>
      <c r="T4307" s="2">
        <f t="shared" si="335"/>
        <v>44129.6875</v>
      </c>
      <c r="U4307" t="str">
        <f t="shared" si="336"/>
        <v>10-25-2020 16:30</v>
      </c>
      <c r="V4307">
        <f>IFERROR(IF(W4307=Z4307,VLOOKUP($U4307,[1]C8842!$G$2:$M$145,3,FALSE),0),0)</f>
        <v>0</v>
      </c>
      <c r="W4307">
        <f>VLOOKUP(RIGHT($V$1,5),Key!$A$9:$B$14,2,FALSE)</f>
        <v>10.199999999999999</v>
      </c>
      <c r="X4307">
        <f t="shared" si="339"/>
        <v>0</v>
      </c>
      <c r="Y4307">
        <f>VLOOKUP(RIGHT($X$1,5),Key!$A$9:$B$14,2,FALSE)</f>
        <v>3.7</v>
      </c>
      <c r="Z4307">
        <f t="shared" si="337"/>
        <v>10.199999999999999</v>
      </c>
      <c r="AA4307">
        <f t="shared" si="338"/>
        <v>0</v>
      </c>
    </row>
    <row r="4308" spans="1:27" x14ac:dyDescent="0.3">
      <c r="A4308">
        <v>100067</v>
      </c>
      <c r="B4308">
        <v>230922</v>
      </c>
      <c r="C4308" s="3">
        <v>44130.686111111114</v>
      </c>
      <c r="D4308">
        <v>3</v>
      </c>
      <c r="E4308">
        <v>2</v>
      </c>
      <c r="F4308" t="s">
        <v>26</v>
      </c>
      <c r="G4308">
        <v>0</v>
      </c>
      <c r="H4308">
        <v>64.382810000000006</v>
      </c>
      <c r="I4308">
        <v>7.9804690000000003</v>
      </c>
      <c r="J4308">
        <v>0.57421880000000003</v>
      </c>
      <c r="K4308">
        <v>92.039060000000006</v>
      </c>
      <c r="L4308" s="3">
        <v>44130.438888888886</v>
      </c>
      <c r="M4308">
        <v>17.18</v>
      </c>
      <c r="N4308" t="s">
        <v>28</v>
      </c>
      <c r="P4308">
        <f>(C4308-Key!$B$1)*24</f>
        <v>1.4166666667442769</v>
      </c>
      <c r="Q4308">
        <f>(Key!$B$2-'17.1'!C4308)*24</f>
        <v>1.5333333332673647</v>
      </c>
      <c r="R4308" s="3">
        <f>C4308-(M4308-Key!$B$5)/(24*Key!$B$6)</f>
        <v>44130.672296296296</v>
      </c>
      <c r="S4308">
        <f>M4308-Key!$B$5</f>
        <v>14.92</v>
      </c>
      <c r="T4308" s="2">
        <f t="shared" si="335"/>
        <v>44129.6875</v>
      </c>
      <c r="U4308" t="str">
        <f t="shared" si="336"/>
        <v>10-25-2020 16:30</v>
      </c>
      <c r="V4308">
        <f>IFERROR(IF(W4308=Z4308,VLOOKUP($U4308,[1]C8842!$G$2:$M$145,3,FALSE),0),0)</f>
        <v>0</v>
      </c>
      <c r="W4308">
        <f>VLOOKUP(RIGHT($V$1,5),Key!$A$9:$B$14,2,FALSE)</f>
        <v>10.199999999999999</v>
      </c>
      <c r="X4308">
        <f t="shared" si="339"/>
        <v>0</v>
      </c>
      <c r="Y4308">
        <f>VLOOKUP(RIGHT($X$1,5),Key!$A$9:$B$14,2,FALSE)</f>
        <v>3.7</v>
      </c>
      <c r="Z4308">
        <f t="shared" si="337"/>
        <v>10.199999999999999</v>
      </c>
      <c r="AA4308">
        <f t="shared" si="338"/>
        <v>0</v>
      </c>
    </row>
    <row r="4309" spans="1:27" x14ac:dyDescent="0.3">
      <c r="A4309">
        <v>100067</v>
      </c>
      <c r="B4309">
        <v>230922</v>
      </c>
      <c r="C4309" s="3">
        <v>44130.686111111114</v>
      </c>
      <c r="D4309">
        <v>2</v>
      </c>
      <c r="E4309">
        <v>1</v>
      </c>
      <c r="F4309" t="s">
        <v>26</v>
      </c>
      <c r="G4309">
        <v>2</v>
      </c>
      <c r="H4309">
        <v>64.960939999999994</v>
      </c>
      <c r="I4309">
        <v>21.972660000000001</v>
      </c>
      <c r="J4309">
        <v>1.144531</v>
      </c>
      <c r="K4309">
        <v>82.035160000000005</v>
      </c>
      <c r="L4309" s="3">
        <v>44130.438888888886</v>
      </c>
      <c r="M4309">
        <v>17.18</v>
      </c>
      <c r="N4309" t="s">
        <v>28</v>
      </c>
      <c r="P4309">
        <f>(C4309-Key!$B$1)*24</f>
        <v>1.4166666667442769</v>
      </c>
      <c r="Q4309">
        <f>(Key!$B$2-'17.1'!C4309)*24</f>
        <v>1.5333333332673647</v>
      </c>
      <c r="R4309" s="3">
        <f>C4309-(M4309-Key!$B$5)/(24*Key!$B$6)</f>
        <v>44130.672296296296</v>
      </c>
      <c r="S4309">
        <f>M4309-Key!$B$5</f>
        <v>14.92</v>
      </c>
      <c r="T4309" s="2">
        <f t="shared" si="335"/>
        <v>44129.6875</v>
      </c>
      <c r="U4309" t="str">
        <f t="shared" si="336"/>
        <v>10-25-2020 16:30</v>
      </c>
      <c r="V4309">
        <f>IFERROR(IF(W4309=Z4309,VLOOKUP($U4309,[1]C8842!$G$2:$M$145,3,FALSE),0),0)</f>
        <v>0</v>
      </c>
      <c r="W4309">
        <f>VLOOKUP(RIGHT($V$1,5),Key!$A$9:$B$14,2,FALSE)</f>
        <v>10.199999999999999</v>
      </c>
      <c r="X4309">
        <f t="shared" si="339"/>
        <v>0</v>
      </c>
      <c r="Y4309">
        <f>VLOOKUP(RIGHT($X$1,5),Key!$A$9:$B$14,2,FALSE)</f>
        <v>3.7</v>
      </c>
      <c r="Z4309">
        <f t="shared" si="337"/>
        <v>10.199999999999999</v>
      </c>
      <c r="AA4309">
        <f t="shared" si="338"/>
        <v>0</v>
      </c>
    </row>
    <row r="4310" spans="1:27" x14ac:dyDescent="0.3">
      <c r="A4310">
        <v>100067</v>
      </c>
      <c r="B4310">
        <v>230922</v>
      </c>
      <c r="C4310" s="3">
        <v>44130.686111111114</v>
      </c>
      <c r="D4310">
        <v>3</v>
      </c>
      <c r="E4310">
        <v>2</v>
      </c>
      <c r="F4310" t="s">
        <v>26</v>
      </c>
      <c r="G4310">
        <v>2</v>
      </c>
      <c r="H4310">
        <v>71.445310000000006</v>
      </c>
      <c r="I4310">
        <v>20.421880000000002</v>
      </c>
      <c r="J4310">
        <v>0.98046880000000003</v>
      </c>
      <c r="K4310">
        <v>93.039060000000006</v>
      </c>
      <c r="L4310" s="3">
        <v>44130.438888888886</v>
      </c>
      <c r="M4310">
        <v>17.18</v>
      </c>
      <c r="N4310" t="s">
        <v>28</v>
      </c>
      <c r="P4310">
        <f>(C4310-Key!$B$1)*24</f>
        <v>1.4166666667442769</v>
      </c>
      <c r="Q4310">
        <f>(Key!$B$2-'17.1'!C4310)*24</f>
        <v>1.5333333332673647</v>
      </c>
      <c r="R4310" s="3">
        <f>C4310-(M4310-Key!$B$5)/(24*Key!$B$6)</f>
        <v>44130.672296296296</v>
      </c>
      <c r="S4310">
        <f>M4310-Key!$B$5</f>
        <v>14.92</v>
      </c>
      <c r="T4310" s="2">
        <f t="shared" si="335"/>
        <v>44129.6875</v>
      </c>
      <c r="U4310" t="str">
        <f t="shared" si="336"/>
        <v>10-25-2020 16:30</v>
      </c>
      <c r="V4310">
        <f>IFERROR(IF(W4310=Z4310,VLOOKUP($U4310,[1]C8842!$G$2:$M$145,3,FALSE),0),0)</f>
        <v>0</v>
      </c>
      <c r="W4310">
        <f>VLOOKUP(RIGHT($V$1,5),Key!$A$9:$B$14,2,FALSE)</f>
        <v>10.199999999999999</v>
      </c>
      <c r="X4310">
        <f t="shared" si="339"/>
        <v>0</v>
      </c>
      <c r="Y4310">
        <f>VLOOKUP(RIGHT($X$1,5),Key!$A$9:$B$14,2,FALSE)</f>
        <v>3.7</v>
      </c>
      <c r="Z4310">
        <f t="shared" si="337"/>
        <v>10.199999999999999</v>
      </c>
      <c r="AA4310">
        <f t="shared" si="338"/>
        <v>0</v>
      </c>
    </row>
    <row r="4311" spans="1:27" x14ac:dyDescent="0.3">
      <c r="A4311">
        <v>100067</v>
      </c>
      <c r="B4311">
        <v>230922</v>
      </c>
      <c r="C4311" s="3">
        <v>44130.686111111114</v>
      </c>
      <c r="D4311">
        <v>2</v>
      </c>
      <c r="E4311">
        <v>1</v>
      </c>
      <c r="F4311" t="s">
        <v>26</v>
      </c>
      <c r="G4311">
        <v>1</v>
      </c>
      <c r="H4311">
        <v>72.761719999999997</v>
      </c>
      <c r="I4311">
        <v>18.10547</v>
      </c>
      <c r="J4311">
        <v>0.87890630000000003</v>
      </c>
      <c r="K4311">
        <v>83.035160000000005</v>
      </c>
      <c r="L4311" s="3">
        <v>44130.438888888886</v>
      </c>
      <c r="M4311">
        <v>17.18</v>
      </c>
      <c r="N4311" t="s">
        <v>28</v>
      </c>
      <c r="P4311">
        <f>(C4311-Key!$B$1)*24</f>
        <v>1.4166666667442769</v>
      </c>
      <c r="Q4311">
        <f>(Key!$B$2-'17.1'!C4311)*24</f>
        <v>1.5333333332673647</v>
      </c>
      <c r="R4311" s="3">
        <f>C4311-(M4311-Key!$B$5)/(24*Key!$B$6)</f>
        <v>44130.672296296296</v>
      </c>
      <c r="S4311">
        <f>M4311-Key!$B$5</f>
        <v>14.92</v>
      </c>
      <c r="T4311" s="2">
        <f t="shared" si="335"/>
        <v>44129.6875</v>
      </c>
      <c r="U4311" t="str">
        <f t="shared" si="336"/>
        <v>10-25-2020 16:30</v>
      </c>
      <c r="V4311">
        <f>IFERROR(IF(W4311=Z4311,VLOOKUP($U4311,[1]C8842!$G$2:$M$145,3,FALSE),0),0)</f>
        <v>0</v>
      </c>
      <c r="W4311">
        <f>VLOOKUP(RIGHT($V$1,5),Key!$A$9:$B$14,2,FALSE)</f>
        <v>10.199999999999999</v>
      </c>
      <c r="X4311">
        <f t="shared" si="339"/>
        <v>0</v>
      </c>
      <c r="Y4311">
        <f>VLOOKUP(RIGHT($X$1,5),Key!$A$9:$B$14,2,FALSE)</f>
        <v>3.7</v>
      </c>
      <c r="Z4311">
        <f t="shared" si="337"/>
        <v>10.199999999999999</v>
      </c>
      <c r="AA4311">
        <f t="shared" si="338"/>
        <v>0</v>
      </c>
    </row>
    <row r="4312" spans="1:27" x14ac:dyDescent="0.3">
      <c r="A4312">
        <v>100067</v>
      </c>
      <c r="B4312">
        <v>230922</v>
      </c>
      <c r="C4312" s="3">
        <v>44130.686805555553</v>
      </c>
      <c r="D4312">
        <v>2</v>
      </c>
      <c r="E4312">
        <v>1</v>
      </c>
      <c r="F4312" t="s">
        <v>26</v>
      </c>
      <c r="G4312">
        <v>1</v>
      </c>
      <c r="H4312">
        <v>64.898439999999994</v>
      </c>
      <c r="I4312">
        <v>19.128910000000001</v>
      </c>
      <c r="J4312">
        <v>1.027344</v>
      </c>
      <c r="K4312">
        <v>81.035160000000005</v>
      </c>
      <c r="L4312" s="3">
        <v>44130.438888888886</v>
      </c>
      <c r="M4312">
        <v>17.18</v>
      </c>
      <c r="N4312" t="s">
        <v>28</v>
      </c>
      <c r="P4312">
        <f>(C4312-Key!$B$1)*24</f>
        <v>1.4333333332906477</v>
      </c>
      <c r="Q4312">
        <f>(Key!$B$2-'17.1'!C4312)*24</f>
        <v>1.5166666667209938</v>
      </c>
      <c r="R4312" s="3">
        <f>C4312-(M4312-Key!$B$5)/(24*Key!$B$6)</f>
        <v>44130.672990740735</v>
      </c>
      <c r="S4312">
        <f>M4312-Key!$B$5</f>
        <v>14.92</v>
      </c>
      <c r="T4312" s="2">
        <f t="shared" si="335"/>
        <v>44129.6875</v>
      </c>
      <c r="U4312" t="str">
        <f t="shared" si="336"/>
        <v>10-25-2020 16:30</v>
      </c>
      <c r="V4312">
        <f>IFERROR(IF(W4312=Z4312,VLOOKUP($U4312,[1]C8842!$G$2:$M$145,3,FALSE),0),0)</f>
        <v>0</v>
      </c>
      <c r="W4312">
        <f>VLOOKUP(RIGHT($V$1,5),Key!$A$9:$B$14,2,FALSE)</f>
        <v>10.199999999999999</v>
      </c>
      <c r="X4312">
        <f t="shared" si="339"/>
        <v>0</v>
      </c>
      <c r="Y4312">
        <f>VLOOKUP(RIGHT($X$1,5),Key!$A$9:$B$14,2,FALSE)</f>
        <v>3.7</v>
      </c>
      <c r="Z4312">
        <f t="shared" si="337"/>
        <v>10.199999999999999</v>
      </c>
      <c r="AA4312">
        <f t="shared" si="338"/>
        <v>0</v>
      </c>
    </row>
    <row r="4313" spans="1:27" x14ac:dyDescent="0.3">
      <c r="A4313">
        <v>100067</v>
      </c>
      <c r="B4313">
        <v>230922</v>
      </c>
      <c r="C4313" s="3">
        <v>44130.686805555553</v>
      </c>
      <c r="D4313">
        <v>3</v>
      </c>
      <c r="E4313">
        <v>2</v>
      </c>
      <c r="F4313" t="s">
        <v>26</v>
      </c>
      <c r="G4313">
        <v>2</v>
      </c>
      <c r="H4313">
        <v>72.179689999999994</v>
      </c>
      <c r="I4313">
        <v>20.035160000000001</v>
      </c>
      <c r="J4313">
        <v>0.95703130000000003</v>
      </c>
      <c r="K4313">
        <v>94.039060000000006</v>
      </c>
      <c r="L4313" s="3">
        <v>44130.438888888886</v>
      </c>
      <c r="M4313">
        <v>17.18</v>
      </c>
      <c r="N4313" t="s">
        <v>28</v>
      </c>
      <c r="P4313">
        <f>(C4313-Key!$B$1)*24</f>
        <v>1.4333333332906477</v>
      </c>
      <c r="Q4313">
        <f>(Key!$B$2-'17.1'!C4313)*24</f>
        <v>1.5166666667209938</v>
      </c>
      <c r="R4313" s="3">
        <f>C4313-(M4313-Key!$B$5)/(24*Key!$B$6)</f>
        <v>44130.672990740735</v>
      </c>
      <c r="S4313">
        <f>M4313-Key!$B$5</f>
        <v>14.92</v>
      </c>
      <c r="T4313" s="2">
        <f t="shared" si="335"/>
        <v>44129.6875</v>
      </c>
      <c r="U4313" t="str">
        <f t="shared" si="336"/>
        <v>10-25-2020 16:30</v>
      </c>
      <c r="V4313">
        <f>IFERROR(IF(W4313=Z4313,VLOOKUP($U4313,[1]C8842!$G$2:$M$145,3,FALSE),0),0)</f>
        <v>0</v>
      </c>
      <c r="W4313">
        <f>VLOOKUP(RIGHT($V$1,5),Key!$A$9:$B$14,2,FALSE)</f>
        <v>10.199999999999999</v>
      </c>
      <c r="X4313">
        <f t="shared" si="339"/>
        <v>0</v>
      </c>
      <c r="Y4313">
        <f>VLOOKUP(RIGHT($X$1,5),Key!$A$9:$B$14,2,FALSE)</f>
        <v>3.7</v>
      </c>
      <c r="Z4313">
        <f t="shared" si="337"/>
        <v>10.199999999999999</v>
      </c>
      <c r="AA4313">
        <f t="shared" si="338"/>
        <v>0</v>
      </c>
    </row>
    <row r="4314" spans="1:27" x14ac:dyDescent="0.3">
      <c r="A4314">
        <v>100067</v>
      </c>
      <c r="B4314">
        <v>230922</v>
      </c>
      <c r="C4314" s="3">
        <v>44130.686805555553</v>
      </c>
      <c r="D4314">
        <v>3</v>
      </c>
      <c r="E4314">
        <v>2</v>
      </c>
      <c r="F4314" t="s">
        <v>26</v>
      </c>
      <c r="G4314">
        <v>1</v>
      </c>
      <c r="H4314">
        <v>72.179689999999994</v>
      </c>
      <c r="I4314">
        <v>14.04297</v>
      </c>
      <c r="J4314">
        <v>0.73828130000000003</v>
      </c>
      <c r="K4314">
        <v>100.04300000000001</v>
      </c>
      <c r="L4314" s="3">
        <v>44130.438888888886</v>
      </c>
      <c r="M4314">
        <v>17.18</v>
      </c>
      <c r="N4314" t="s">
        <v>28</v>
      </c>
      <c r="P4314">
        <f>(C4314-Key!$B$1)*24</f>
        <v>1.4333333332906477</v>
      </c>
      <c r="Q4314">
        <f>(Key!$B$2-'17.1'!C4314)*24</f>
        <v>1.5166666667209938</v>
      </c>
      <c r="R4314" s="3">
        <f>C4314-(M4314-Key!$B$5)/(24*Key!$B$6)</f>
        <v>44130.672990740735</v>
      </c>
      <c r="S4314">
        <f>M4314-Key!$B$5</f>
        <v>14.92</v>
      </c>
      <c r="T4314" s="2">
        <f t="shared" si="335"/>
        <v>44129.6875</v>
      </c>
      <c r="U4314" t="str">
        <f t="shared" si="336"/>
        <v>10-25-2020 16:30</v>
      </c>
      <c r="V4314">
        <f>IFERROR(IF(W4314=Z4314,VLOOKUP($U4314,[1]C8842!$G$2:$M$145,3,FALSE),0),0)</f>
        <v>0</v>
      </c>
      <c r="W4314">
        <f>VLOOKUP(RIGHT($V$1,5),Key!$A$9:$B$14,2,FALSE)</f>
        <v>10.199999999999999</v>
      </c>
      <c r="X4314">
        <f t="shared" si="339"/>
        <v>0</v>
      </c>
      <c r="Y4314">
        <f>VLOOKUP(RIGHT($X$1,5),Key!$A$9:$B$14,2,FALSE)</f>
        <v>3.7</v>
      </c>
      <c r="Z4314">
        <f t="shared" si="337"/>
        <v>10.199999999999999</v>
      </c>
      <c r="AA4314">
        <f t="shared" si="338"/>
        <v>0</v>
      </c>
    </row>
    <row r="4315" spans="1:27" x14ac:dyDescent="0.3">
      <c r="A4315">
        <v>100067</v>
      </c>
      <c r="B4315">
        <v>230922</v>
      </c>
      <c r="C4315" s="3">
        <v>44130.686805555553</v>
      </c>
      <c r="D4315">
        <v>2</v>
      </c>
      <c r="E4315">
        <v>1</v>
      </c>
      <c r="F4315" t="s">
        <v>26</v>
      </c>
      <c r="G4315">
        <v>1</v>
      </c>
      <c r="H4315">
        <v>68.664060000000006</v>
      </c>
      <c r="I4315">
        <v>18.839839999999999</v>
      </c>
      <c r="J4315">
        <v>0.9609375</v>
      </c>
      <c r="K4315">
        <v>82.035160000000005</v>
      </c>
      <c r="L4315" s="3">
        <v>44130.438888888886</v>
      </c>
      <c r="M4315">
        <v>17.18</v>
      </c>
      <c r="N4315" t="s">
        <v>28</v>
      </c>
      <c r="P4315">
        <f>(C4315-Key!$B$1)*24</f>
        <v>1.4333333332906477</v>
      </c>
      <c r="Q4315">
        <f>(Key!$B$2-'17.1'!C4315)*24</f>
        <v>1.5166666667209938</v>
      </c>
      <c r="R4315" s="3">
        <f>C4315-(M4315-Key!$B$5)/(24*Key!$B$6)</f>
        <v>44130.672990740735</v>
      </c>
      <c r="S4315">
        <f>M4315-Key!$B$5</f>
        <v>14.92</v>
      </c>
      <c r="T4315" s="2">
        <f t="shared" si="335"/>
        <v>44129.6875</v>
      </c>
      <c r="U4315" t="str">
        <f t="shared" si="336"/>
        <v>10-25-2020 16:30</v>
      </c>
      <c r="V4315">
        <f>IFERROR(IF(W4315=Z4315,VLOOKUP($U4315,[1]C8842!$G$2:$M$145,3,FALSE),0),0)</f>
        <v>0</v>
      </c>
      <c r="W4315">
        <f>VLOOKUP(RIGHT($V$1,5),Key!$A$9:$B$14,2,FALSE)</f>
        <v>10.199999999999999</v>
      </c>
      <c r="X4315">
        <f t="shared" si="339"/>
        <v>0</v>
      </c>
      <c r="Y4315">
        <f>VLOOKUP(RIGHT($X$1,5),Key!$A$9:$B$14,2,FALSE)</f>
        <v>3.7</v>
      </c>
      <c r="Z4315">
        <f t="shared" si="337"/>
        <v>10.199999999999999</v>
      </c>
      <c r="AA4315">
        <f t="shared" si="338"/>
        <v>0</v>
      </c>
    </row>
    <row r="4316" spans="1:27" x14ac:dyDescent="0.3">
      <c r="A4316">
        <v>100067</v>
      </c>
      <c r="B4316">
        <v>230922</v>
      </c>
      <c r="C4316" s="3">
        <v>44130.686805555553</v>
      </c>
      <c r="D4316">
        <v>3</v>
      </c>
      <c r="E4316">
        <v>2</v>
      </c>
      <c r="F4316" t="s">
        <v>26</v>
      </c>
      <c r="G4316">
        <v>1</v>
      </c>
      <c r="H4316">
        <v>60.382809999999999</v>
      </c>
      <c r="I4316">
        <v>17.257809999999999</v>
      </c>
      <c r="J4316">
        <v>1.0234380000000001</v>
      </c>
      <c r="K4316">
        <v>94.039060000000006</v>
      </c>
      <c r="L4316" s="3">
        <v>44130.438888888886</v>
      </c>
      <c r="M4316">
        <v>17.18</v>
      </c>
      <c r="N4316" t="s">
        <v>28</v>
      </c>
      <c r="P4316">
        <f>(C4316-Key!$B$1)*24</f>
        <v>1.4333333332906477</v>
      </c>
      <c r="Q4316">
        <f>(Key!$B$2-'17.1'!C4316)*24</f>
        <v>1.5166666667209938</v>
      </c>
      <c r="R4316" s="3">
        <f>C4316-(M4316-Key!$B$5)/(24*Key!$B$6)</f>
        <v>44130.672990740735</v>
      </c>
      <c r="S4316">
        <f>M4316-Key!$B$5</f>
        <v>14.92</v>
      </c>
      <c r="T4316" s="2">
        <f t="shared" si="335"/>
        <v>44129.6875</v>
      </c>
      <c r="U4316" t="str">
        <f t="shared" si="336"/>
        <v>10-25-2020 16:30</v>
      </c>
      <c r="V4316">
        <f>IFERROR(IF(W4316=Z4316,VLOOKUP($U4316,[1]C8842!$G$2:$M$145,3,FALSE),0),0)</f>
        <v>0</v>
      </c>
      <c r="W4316">
        <f>VLOOKUP(RIGHT($V$1,5),Key!$A$9:$B$14,2,FALSE)</f>
        <v>10.199999999999999</v>
      </c>
      <c r="X4316">
        <f t="shared" si="339"/>
        <v>0</v>
      </c>
      <c r="Y4316">
        <f>VLOOKUP(RIGHT($X$1,5),Key!$A$9:$B$14,2,FALSE)</f>
        <v>3.7</v>
      </c>
      <c r="Z4316">
        <f t="shared" si="337"/>
        <v>10.199999999999999</v>
      </c>
      <c r="AA4316">
        <f t="shared" si="338"/>
        <v>0</v>
      </c>
    </row>
    <row r="4317" spans="1:27" x14ac:dyDescent="0.3">
      <c r="A4317">
        <v>100067</v>
      </c>
      <c r="B4317">
        <v>230922</v>
      </c>
      <c r="C4317" s="3">
        <v>44130.686805555553</v>
      </c>
      <c r="D4317">
        <v>0</v>
      </c>
      <c r="E4317">
        <v>2</v>
      </c>
      <c r="F4317" t="s">
        <v>25</v>
      </c>
      <c r="G4317">
        <v>1</v>
      </c>
      <c r="H4317">
        <v>65.152339999999995</v>
      </c>
      <c r="I4317">
        <v>19.359380000000002</v>
      </c>
      <c r="J4317">
        <v>1.035156</v>
      </c>
      <c r="K4317">
        <v>46.019530000000003</v>
      </c>
      <c r="L4317" s="3">
        <v>44130.438888888886</v>
      </c>
      <c r="M4317">
        <v>17.18</v>
      </c>
      <c r="N4317" t="s">
        <v>28</v>
      </c>
      <c r="P4317">
        <f>(C4317-Key!$B$1)*24</f>
        <v>1.4333333332906477</v>
      </c>
      <c r="Q4317">
        <f>(Key!$B$2-'17.1'!C4317)*24</f>
        <v>1.5166666667209938</v>
      </c>
      <c r="R4317" s="3">
        <f>C4317-(M4317-Key!$B$5)/(24*Key!$B$6)</f>
        <v>44130.672990740735</v>
      </c>
      <c r="S4317">
        <f>M4317-Key!$B$5</f>
        <v>14.92</v>
      </c>
      <c r="T4317" s="2">
        <f t="shared" si="335"/>
        <v>44129.6875</v>
      </c>
      <c r="U4317" t="str">
        <f t="shared" si="336"/>
        <v>10-25-2020 16:30</v>
      </c>
      <c r="V4317">
        <f>IFERROR(IF(W4317=Z4317,VLOOKUP($U4317,[1]C8842!$G$2:$M$145,3,FALSE),0),0)</f>
        <v>0</v>
      </c>
      <c r="W4317">
        <f>VLOOKUP(RIGHT($V$1,5),Key!$A$9:$B$14,2,FALSE)</f>
        <v>10.199999999999999</v>
      </c>
      <c r="X4317">
        <f t="shared" si="339"/>
        <v>0</v>
      </c>
      <c r="Y4317">
        <f>VLOOKUP(RIGHT($X$1,5),Key!$A$9:$B$14,2,FALSE)</f>
        <v>3.7</v>
      </c>
      <c r="Z4317">
        <f t="shared" si="337"/>
        <v>10.199999999999999</v>
      </c>
      <c r="AA4317">
        <f t="shared" si="338"/>
        <v>0</v>
      </c>
    </row>
    <row r="4318" spans="1:27" x14ac:dyDescent="0.3">
      <c r="A4318">
        <v>100067</v>
      </c>
      <c r="B4318">
        <v>230922</v>
      </c>
      <c r="C4318" s="3">
        <v>44130.686805555553</v>
      </c>
      <c r="D4318">
        <v>0</v>
      </c>
      <c r="E4318">
        <v>2</v>
      </c>
      <c r="F4318" t="s">
        <v>25</v>
      </c>
      <c r="G4318">
        <v>1</v>
      </c>
      <c r="H4318">
        <v>66.066410000000005</v>
      </c>
      <c r="I4318">
        <v>14.195309999999999</v>
      </c>
      <c r="J4318">
        <v>0.8125</v>
      </c>
      <c r="K4318">
        <v>46.019530000000003</v>
      </c>
      <c r="L4318" s="3">
        <v>44130.438888888886</v>
      </c>
      <c r="M4318">
        <v>17.18</v>
      </c>
      <c r="N4318" t="s">
        <v>28</v>
      </c>
      <c r="P4318">
        <f>(C4318-Key!$B$1)*24</f>
        <v>1.4333333332906477</v>
      </c>
      <c r="Q4318">
        <f>(Key!$B$2-'17.1'!C4318)*24</f>
        <v>1.5166666667209938</v>
      </c>
      <c r="R4318" s="3">
        <f>C4318-(M4318-Key!$B$5)/(24*Key!$B$6)</f>
        <v>44130.672990740735</v>
      </c>
      <c r="S4318">
        <f>M4318-Key!$B$5</f>
        <v>14.92</v>
      </c>
      <c r="T4318" s="2">
        <f t="shared" si="335"/>
        <v>44129.6875</v>
      </c>
      <c r="U4318" t="str">
        <f t="shared" si="336"/>
        <v>10-25-2020 16:30</v>
      </c>
      <c r="V4318">
        <f>IFERROR(IF(W4318=Z4318,VLOOKUP($U4318,[1]C8842!$G$2:$M$145,3,FALSE),0),0)</f>
        <v>0</v>
      </c>
      <c r="W4318">
        <f>VLOOKUP(RIGHT($V$1,5),Key!$A$9:$B$14,2,FALSE)</f>
        <v>10.199999999999999</v>
      </c>
      <c r="X4318">
        <f t="shared" si="339"/>
        <v>0</v>
      </c>
      <c r="Y4318">
        <f>VLOOKUP(RIGHT($X$1,5),Key!$A$9:$B$14,2,FALSE)</f>
        <v>3.7</v>
      </c>
      <c r="Z4318">
        <f t="shared" si="337"/>
        <v>10.199999999999999</v>
      </c>
      <c r="AA4318">
        <f t="shared" si="338"/>
        <v>0</v>
      </c>
    </row>
    <row r="4319" spans="1:27" x14ac:dyDescent="0.3">
      <c r="A4319">
        <v>100067</v>
      </c>
      <c r="B4319">
        <v>230922</v>
      </c>
      <c r="C4319" s="3">
        <v>44130.686805555553</v>
      </c>
      <c r="D4319">
        <v>0</v>
      </c>
      <c r="E4319">
        <v>2</v>
      </c>
      <c r="F4319" t="s">
        <v>25</v>
      </c>
      <c r="G4319">
        <v>1</v>
      </c>
      <c r="H4319">
        <v>65.4375</v>
      </c>
      <c r="I4319">
        <v>16.046880000000002</v>
      </c>
      <c r="J4319">
        <v>0.89453130000000003</v>
      </c>
      <c r="K4319">
        <v>46.019530000000003</v>
      </c>
      <c r="L4319" s="3">
        <v>44130.438888888886</v>
      </c>
      <c r="M4319">
        <v>17.18</v>
      </c>
      <c r="N4319" t="s">
        <v>28</v>
      </c>
      <c r="P4319">
        <f>(C4319-Key!$B$1)*24</f>
        <v>1.4333333332906477</v>
      </c>
      <c r="Q4319">
        <f>(Key!$B$2-'17.1'!C4319)*24</f>
        <v>1.5166666667209938</v>
      </c>
      <c r="R4319" s="3">
        <f>C4319-(M4319-Key!$B$5)/(24*Key!$B$6)</f>
        <v>44130.672990740735</v>
      </c>
      <c r="S4319">
        <f>M4319-Key!$B$5</f>
        <v>14.92</v>
      </c>
      <c r="T4319" s="2">
        <f t="shared" si="335"/>
        <v>44129.6875</v>
      </c>
      <c r="U4319" t="str">
        <f t="shared" si="336"/>
        <v>10-25-2020 16:30</v>
      </c>
      <c r="V4319">
        <f>IFERROR(IF(W4319=Z4319,VLOOKUP($U4319,[1]C8842!$G$2:$M$145,3,FALSE),0),0)</f>
        <v>0</v>
      </c>
      <c r="W4319">
        <f>VLOOKUP(RIGHT($V$1,5),Key!$A$9:$B$14,2,FALSE)</f>
        <v>10.199999999999999</v>
      </c>
      <c r="X4319">
        <f t="shared" si="339"/>
        <v>0</v>
      </c>
      <c r="Y4319">
        <f>VLOOKUP(RIGHT($X$1,5),Key!$A$9:$B$14,2,FALSE)</f>
        <v>3.7</v>
      </c>
      <c r="Z4319">
        <f t="shared" si="337"/>
        <v>10.199999999999999</v>
      </c>
      <c r="AA4319">
        <f t="shared" si="338"/>
        <v>0</v>
      </c>
    </row>
    <row r="4320" spans="1:27" x14ac:dyDescent="0.3">
      <c r="A4320">
        <v>100067</v>
      </c>
      <c r="B4320">
        <v>230922</v>
      </c>
      <c r="C4320" s="3">
        <v>44130.686805555553</v>
      </c>
      <c r="D4320">
        <v>3</v>
      </c>
      <c r="E4320">
        <v>2</v>
      </c>
      <c r="F4320" t="s">
        <v>26</v>
      </c>
      <c r="G4320">
        <v>1</v>
      </c>
      <c r="H4320">
        <v>60.441409999999998</v>
      </c>
      <c r="I4320">
        <v>15.632809999999999</v>
      </c>
      <c r="J4320">
        <v>0.94921880000000003</v>
      </c>
      <c r="K4320">
        <v>94.039060000000006</v>
      </c>
      <c r="L4320" s="3">
        <v>44130.438888888886</v>
      </c>
      <c r="M4320">
        <v>17.18</v>
      </c>
      <c r="N4320" t="s">
        <v>28</v>
      </c>
      <c r="P4320">
        <f>(C4320-Key!$B$1)*24</f>
        <v>1.4333333332906477</v>
      </c>
      <c r="Q4320">
        <f>(Key!$B$2-'17.1'!C4320)*24</f>
        <v>1.5166666667209938</v>
      </c>
      <c r="R4320" s="3">
        <f>C4320-(M4320-Key!$B$5)/(24*Key!$B$6)</f>
        <v>44130.672990740735</v>
      </c>
      <c r="S4320">
        <f>M4320-Key!$B$5</f>
        <v>14.92</v>
      </c>
      <c r="T4320" s="2">
        <f t="shared" si="335"/>
        <v>44129.6875</v>
      </c>
      <c r="U4320" t="str">
        <f t="shared" si="336"/>
        <v>10-25-2020 16:30</v>
      </c>
      <c r="V4320">
        <f>IFERROR(IF(W4320=Z4320,VLOOKUP($U4320,[1]C8842!$G$2:$M$145,3,FALSE),0),0)</f>
        <v>0</v>
      </c>
      <c r="W4320">
        <f>VLOOKUP(RIGHT($V$1,5),Key!$A$9:$B$14,2,FALSE)</f>
        <v>10.199999999999999</v>
      </c>
      <c r="X4320">
        <f t="shared" si="339"/>
        <v>0</v>
      </c>
      <c r="Y4320">
        <f>VLOOKUP(RIGHT($X$1,5),Key!$A$9:$B$14,2,FALSE)</f>
        <v>3.7</v>
      </c>
      <c r="Z4320">
        <f t="shared" si="337"/>
        <v>10.199999999999999</v>
      </c>
      <c r="AA4320">
        <f t="shared" si="338"/>
        <v>0</v>
      </c>
    </row>
    <row r="4321" spans="1:27" x14ac:dyDescent="0.3">
      <c r="A4321">
        <v>100067</v>
      </c>
      <c r="B4321">
        <v>230922</v>
      </c>
      <c r="C4321" s="3">
        <v>44130.686805555553</v>
      </c>
      <c r="D4321">
        <v>0</v>
      </c>
      <c r="E4321">
        <v>2</v>
      </c>
      <c r="F4321" t="s">
        <v>25</v>
      </c>
      <c r="G4321">
        <v>1</v>
      </c>
      <c r="H4321">
        <v>63.90625</v>
      </c>
      <c r="I4321">
        <v>13.585940000000001</v>
      </c>
      <c r="J4321">
        <v>0.8125</v>
      </c>
      <c r="K4321">
        <v>48.019530000000003</v>
      </c>
      <c r="L4321" s="3">
        <v>44130.438888888886</v>
      </c>
      <c r="M4321">
        <v>17.18</v>
      </c>
      <c r="N4321" t="s">
        <v>28</v>
      </c>
      <c r="P4321">
        <f>(C4321-Key!$B$1)*24</f>
        <v>1.4333333332906477</v>
      </c>
      <c r="Q4321">
        <f>(Key!$B$2-'17.1'!C4321)*24</f>
        <v>1.5166666667209938</v>
      </c>
      <c r="R4321" s="3">
        <f>C4321-(M4321-Key!$B$5)/(24*Key!$B$6)</f>
        <v>44130.672990740735</v>
      </c>
      <c r="S4321">
        <f>M4321-Key!$B$5</f>
        <v>14.92</v>
      </c>
      <c r="T4321" s="2">
        <f t="shared" si="335"/>
        <v>44129.6875</v>
      </c>
      <c r="U4321" t="str">
        <f t="shared" si="336"/>
        <v>10-25-2020 16:30</v>
      </c>
      <c r="V4321">
        <f>IFERROR(IF(W4321=Z4321,VLOOKUP($U4321,[1]C8842!$G$2:$M$145,3,FALSE),0),0)</f>
        <v>0</v>
      </c>
      <c r="W4321">
        <f>VLOOKUP(RIGHT($V$1,5),Key!$A$9:$B$14,2,FALSE)</f>
        <v>10.199999999999999</v>
      </c>
      <c r="X4321">
        <f t="shared" si="339"/>
        <v>0</v>
      </c>
      <c r="Y4321">
        <f>VLOOKUP(RIGHT($X$1,5),Key!$A$9:$B$14,2,FALSE)</f>
        <v>3.7</v>
      </c>
      <c r="Z4321">
        <f t="shared" si="337"/>
        <v>10.199999999999999</v>
      </c>
      <c r="AA4321">
        <f t="shared" si="338"/>
        <v>0</v>
      </c>
    </row>
    <row r="4322" spans="1:27" x14ac:dyDescent="0.3">
      <c r="A4322">
        <v>100067</v>
      </c>
      <c r="B4322">
        <v>230922</v>
      </c>
      <c r="C4322" s="3">
        <v>44130.686805555553</v>
      </c>
      <c r="D4322">
        <v>1</v>
      </c>
      <c r="E4322">
        <v>1</v>
      </c>
      <c r="F4322" t="s">
        <v>25</v>
      </c>
      <c r="G4322">
        <v>1</v>
      </c>
      <c r="H4322">
        <v>64.546880000000002</v>
      </c>
      <c r="I4322">
        <v>16.589839999999999</v>
      </c>
      <c r="J4322">
        <v>0.9296875</v>
      </c>
      <c r="K4322">
        <v>58.023440000000001</v>
      </c>
      <c r="L4322" s="3">
        <v>44130.438888888886</v>
      </c>
      <c r="M4322">
        <v>17.18</v>
      </c>
      <c r="N4322" t="s">
        <v>28</v>
      </c>
      <c r="P4322">
        <f>(C4322-Key!$B$1)*24</f>
        <v>1.4333333332906477</v>
      </c>
      <c r="Q4322">
        <f>(Key!$B$2-'17.1'!C4322)*24</f>
        <v>1.5166666667209938</v>
      </c>
      <c r="R4322" s="3">
        <f>C4322-(M4322-Key!$B$5)/(24*Key!$B$6)</f>
        <v>44130.672990740735</v>
      </c>
      <c r="S4322">
        <f>M4322-Key!$B$5</f>
        <v>14.92</v>
      </c>
      <c r="T4322" s="2">
        <f t="shared" si="335"/>
        <v>44129.6875</v>
      </c>
      <c r="U4322" t="str">
        <f t="shared" si="336"/>
        <v>10-25-2020 16:30</v>
      </c>
      <c r="V4322">
        <f>IFERROR(IF(W4322=Z4322,VLOOKUP($U4322,[1]C8842!$G$2:$M$145,3,FALSE),0),0)</f>
        <v>0</v>
      </c>
      <c r="W4322">
        <f>VLOOKUP(RIGHT($V$1,5),Key!$A$9:$B$14,2,FALSE)</f>
        <v>10.199999999999999</v>
      </c>
      <c r="X4322">
        <f t="shared" si="339"/>
        <v>0</v>
      </c>
      <c r="Y4322">
        <f>VLOOKUP(RIGHT($X$1,5),Key!$A$9:$B$14,2,FALSE)</f>
        <v>3.7</v>
      </c>
      <c r="Z4322">
        <f t="shared" si="337"/>
        <v>10.199999999999999</v>
      </c>
      <c r="AA4322">
        <f t="shared" si="338"/>
        <v>0</v>
      </c>
    </row>
    <row r="4323" spans="1:27" x14ac:dyDescent="0.3">
      <c r="A4323">
        <v>100067</v>
      </c>
      <c r="B4323">
        <v>230922</v>
      </c>
      <c r="C4323" s="3">
        <v>44130.686805555553</v>
      </c>
      <c r="D4323">
        <v>3</v>
      </c>
      <c r="E4323">
        <v>2</v>
      </c>
      <c r="F4323" t="s">
        <v>26</v>
      </c>
      <c r="G4323">
        <v>1</v>
      </c>
      <c r="H4323">
        <v>70.421880000000002</v>
      </c>
      <c r="I4323">
        <v>17.308589999999999</v>
      </c>
      <c r="J4323">
        <v>0.87890630000000003</v>
      </c>
      <c r="K4323">
        <v>94.039060000000006</v>
      </c>
      <c r="L4323" s="3">
        <v>44130.438888888886</v>
      </c>
      <c r="M4323">
        <v>17.18</v>
      </c>
      <c r="N4323" t="s">
        <v>28</v>
      </c>
      <c r="P4323">
        <f>(C4323-Key!$B$1)*24</f>
        <v>1.4333333332906477</v>
      </c>
      <c r="Q4323">
        <f>(Key!$B$2-'17.1'!C4323)*24</f>
        <v>1.5166666667209938</v>
      </c>
      <c r="R4323" s="3">
        <f>C4323-(M4323-Key!$B$5)/(24*Key!$B$6)</f>
        <v>44130.672990740735</v>
      </c>
      <c r="S4323">
        <f>M4323-Key!$B$5</f>
        <v>14.92</v>
      </c>
      <c r="T4323" s="2">
        <f t="shared" si="335"/>
        <v>44129.6875</v>
      </c>
      <c r="U4323" t="str">
        <f t="shared" si="336"/>
        <v>10-25-2020 16:30</v>
      </c>
      <c r="V4323">
        <f>IFERROR(IF(W4323=Z4323,VLOOKUP($U4323,[1]C8842!$G$2:$M$145,3,FALSE),0),0)</f>
        <v>0</v>
      </c>
      <c r="W4323">
        <f>VLOOKUP(RIGHT($V$1,5),Key!$A$9:$B$14,2,FALSE)</f>
        <v>10.199999999999999</v>
      </c>
      <c r="X4323">
        <f t="shared" si="339"/>
        <v>0</v>
      </c>
      <c r="Y4323">
        <f>VLOOKUP(RIGHT($X$1,5),Key!$A$9:$B$14,2,FALSE)</f>
        <v>3.7</v>
      </c>
      <c r="Z4323">
        <f t="shared" si="337"/>
        <v>10.199999999999999</v>
      </c>
      <c r="AA4323">
        <f t="shared" si="338"/>
        <v>0</v>
      </c>
    </row>
    <row r="4324" spans="1:27" x14ac:dyDescent="0.3">
      <c r="A4324">
        <v>100067</v>
      </c>
      <c r="B4324">
        <v>230922</v>
      </c>
      <c r="C4324" s="3">
        <v>44130.686805555553</v>
      </c>
      <c r="D4324">
        <v>1</v>
      </c>
      <c r="E4324">
        <v>1</v>
      </c>
      <c r="F4324" t="s">
        <v>25</v>
      </c>
      <c r="G4324">
        <v>3</v>
      </c>
      <c r="H4324">
        <v>68.832030000000003</v>
      </c>
      <c r="I4324">
        <v>38.433590000000002</v>
      </c>
      <c r="J4324">
        <v>1.714844</v>
      </c>
      <c r="K4324">
        <v>57.023440000000001</v>
      </c>
      <c r="L4324" s="3">
        <v>44130.438888888886</v>
      </c>
      <c r="M4324">
        <v>17.18</v>
      </c>
      <c r="N4324" t="s">
        <v>28</v>
      </c>
      <c r="P4324">
        <f>(C4324-Key!$B$1)*24</f>
        <v>1.4333333332906477</v>
      </c>
      <c r="Q4324">
        <f>(Key!$B$2-'17.1'!C4324)*24</f>
        <v>1.5166666667209938</v>
      </c>
      <c r="R4324" s="3">
        <f>C4324-(M4324-Key!$B$5)/(24*Key!$B$6)</f>
        <v>44130.672990740735</v>
      </c>
      <c r="S4324">
        <f>M4324-Key!$B$5</f>
        <v>14.92</v>
      </c>
      <c r="T4324" s="2">
        <f t="shared" si="335"/>
        <v>44129.6875</v>
      </c>
      <c r="U4324" t="str">
        <f t="shared" si="336"/>
        <v>10-25-2020 16:30</v>
      </c>
      <c r="V4324">
        <f>IFERROR(IF(W4324=Z4324,VLOOKUP($U4324,[1]C8842!$G$2:$M$145,3,FALSE),0),0)</f>
        <v>0</v>
      </c>
      <c r="W4324">
        <f>VLOOKUP(RIGHT($V$1,5),Key!$A$9:$B$14,2,FALSE)</f>
        <v>10.199999999999999</v>
      </c>
      <c r="X4324">
        <f t="shared" si="339"/>
        <v>0</v>
      </c>
      <c r="Y4324">
        <f>VLOOKUP(RIGHT($X$1,5),Key!$A$9:$B$14,2,FALSE)</f>
        <v>3.7</v>
      </c>
      <c r="Z4324">
        <f t="shared" si="337"/>
        <v>10.199999999999999</v>
      </c>
      <c r="AA4324">
        <f t="shared" si="338"/>
        <v>0</v>
      </c>
    </row>
    <row r="4325" spans="1:27" x14ac:dyDescent="0.3">
      <c r="A4325">
        <v>100067</v>
      </c>
      <c r="B4325">
        <v>230922</v>
      </c>
      <c r="C4325" s="3">
        <v>44130.686805555553</v>
      </c>
      <c r="D4325">
        <v>0</v>
      </c>
      <c r="E4325">
        <v>2</v>
      </c>
      <c r="F4325" t="s">
        <v>25</v>
      </c>
      <c r="G4325">
        <v>1</v>
      </c>
      <c r="H4325">
        <v>68.816410000000005</v>
      </c>
      <c r="I4325">
        <v>19.410160000000001</v>
      </c>
      <c r="J4325">
        <v>0.98046880000000003</v>
      </c>
      <c r="K4325">
        <v>46.019530000000003</v>
      </c>
      <c r="L4325" s="3">
        <v>44130.438888888886</v>
      </c>
      <c r="M4325">
        <v>17.18</v>
      </c>
      <c r="N4325" t="s">
        <v>28</v>
      </c>
      <c r="P4325">
        <f>(C4325-Key!$B$1)*24</f>
        <v>1.4333333332906477</v>
      </c>
      <c r="Q4325">
        <f>(Key!$B$2-'17.1'!C4325)*24</f>
        <v>1.5166666667209938</v>
      </c>
      <c r="R4325" s="3">
        <f>C4325-(M4325-Key!$B$5)/(24*Key!$B$6)</f>
        <v>44130.672990740735</v>
      </c>
      <c r="S4325">
        <f>M4325-Key!$B$5</f>
        <v>14.92</v>
      </c>
      <c r="T4325" s="2">
        <f t="shared" si="335"/>
        <v>44129.6875</v>
      </c>
      <c r="U4325" t="str">
        <f t="shared" si="336"/>
        <v>10-25-2020 16:30</v>
      </c>
      <c r="V4325">
        <f>IFERROR(IF(W4325=Z4325,VLOOKUP($U4325,[1]C8842!$G$2:$M$145,3,FALSE),0),0)</f>
        <v>0</v>
      </c>
      <c r="W4325">
        <f>VLOOKUP(RIGHT($V$1,5),Key!$A$9:$B$14,2,FALSE)</f>
        <v>10.199999999999999</v>
      </c>
      <c r="X4325">
        <f t="shared" si="339"/>
        <v>0</v>
      </c>
      <c r="Y4325">
        <f>VLOOKUP(RIGHT($X$1,5),Key!$A$9:$B$14,2,FALSE)</f>
        <v>3.7</v>
      </c>
      <c r="Z4325">
        <f t="shared" si="337"/>
        <v>10.199999999999999</v>
      </c>
      <c r="AA4325">
        <f t="shared" si="338"/>
        <v>0</v>
      </c>
    </row>
    <row r="4326" spans="1:27" x14ac:dyDescent="0.3">
      <c r="A4326">
        <v>100067</v>
      </c>
      <c r="B4326">
        <v>230922</v>
      </c>
      <c r="C4326" s="3">
        <v>44130.686805555553</v>
      </c>
      <c r="D4326">
        <v>2</v>
      </c>
      <c r="E4326">
        <v>1</v>
      </c>
      <c r="F4326" t="s">
        <v>26</v>
      </c>
      <c r="G4326">
        <v>1</v>
      </c>
      <c r="H4326">
        <v>58.917969999999997</v>
      </c>
      <c r="I4326">
        <v>15.839840000000001</v>
      </c>
      <c r="J4326">
        <v>0.984375</v>
      </c>
      <c r="K4326">
        <v>82.035160000000005</v>
      </c>
      <c r="L4326" s="3">
        <v>44130.438888888886</v>
      </c>
      <c r="M4326">
        <v>17.18</v>
      </c>
      <c r="N4326" t="s">
        <v>28</v>
      </c>
      <c r="P4326">
        <f>(C4326-Key!$B$1)*24</f>
        <v>1.4333333332906477</v>
      </c>
      <c r="Q4326">
        <f>(Key!$B$2-'17.1'!C4326)*24</f>
        <v>1.5166666667209938</v>
      </c>
      <c r="R4326" s="3">
        <f>C4326-(M4326-Key!$B$5)/(24*Key!$B$6)</f>
        <v>44130.672990740735</v>
      </c>
      <c r="S4326">
        <f>M4326-Key!$B$5</f>
        <v>14.92</v>
      </c>
      <c r="T4326" s="2">
        <f t="shared" si="335"/>
        <v>44129.6875</v>
      </c>
      <c r="U4326" t="str">
        <f t="shared" si="336"/>
        <v>10-25-2020 16:30</v>
      </c>
      <c r="V4326">
        <f>IFERROR(IF(W4326=Z4326,VLOOKUP($U4326,[1]C8842!$G$2:$M$145,3,FALSE),0),0)</f>
        <v>0</v>
      </c>
      <c r="W4326">
        <f>VLOOKUP(RIGHT($V$1,5),Key!$A$9:$B$14,2,FALSE)</f>
        <v>10.199999999999999</v>
      </c>
      <c r="X4326">
        <f t="shared" si="339"/>
        <v>0</v>
      </c>
      <c r="Y4326">
        <f>VLOOKUP(RIGHT($X$1,5),Key!$A$9:$B$14,2,FALSE)</f>
        <v>3.7</v>
      </c>
      <c r="Z4326">
        <f t="shared" si="337"/>
        <v>10.199999999999999</v>
      </c>
      <c r="AA4326">
        <f t="shared" si="338"/>
        <v>0</v>
      </c>
    </row>
    <row r="4327" spans="1:27" x14ac:dyDescent="0.3">
      <c r="A4327">
        <v>100067</v>
      </c>
      <c r="B4327">
        <v>230922</v>
      </c>
      <c r="C4327" s="3">
        <v>44130.686805555553</v>
      </c>
      <c r="D4327">
        <v>1</v>
      </c>
      <c r="E4327">
        <v>1</v>
      </c>
      <c r="F4327" t="s">
        <v>25</v>
      </c>
      <c r="G4327">
        <v>1</v>
      </c>
      <c r="H4327">
        <v>58.609380000000002</v>
      </c>
      <c r="I4327">
        <v>16.066410000000001</v>
      </c>
      <c r="J4327">
        <v>1</v>
      </c>
      <c r="K4327">
        <v>57.023440000000001</v>
      </c>
      <c r="L4327" s="3">
        <v>44130.438888888886</v>
      </c>
      <c r="M4327">
        <v>17.18</v>
      </c>
      <c r="N4327" t="s">
        <v>28</v>
      </c>
      <c r="P4327">
        <f>(C4327-Key!$B$1)*24</f>
        <v>1.4333333332906477</v>
      </c>
      <c r="Q4327">
        <f>(Key!$B$2-'17.1'!C4327)*24</f>
        <v>1.5166666667209938</v>
      </c>
      <c r="R4327" s="3">
        <f>C4327-(M4327-Key!$B$5)/(24*Key!$B$6)</f>
        <v>44130.672990740735</v>
      </c>
      <c r="S4327">
        <f>M4327-Key!$B$5</f>
        <v>14.92</v>
      </c>
      <c r="T4327" s="2">
        <f t="shared" si="335"/>
        <v>44129.6875</v>
      </c>
      <c r="U4327" t="str">
        <f t="shared" si="336"/>
        <v>10-25-2020 16:30</v>
      </c>
      <c r="V4327">
        <f>IFERROR(IF(W4327=Z4327,VLOOKUP($U4327,[1]C8842!$G$2:$M$145,3,FALSE),0),0)</f>
        <v>0</v>
      </c>
      <c r="W4327">
        <f>VLOOKUP(RIGHT($V$1,5),Key!$A$9:$B$14,2,FALSE)</f>
        <v>10.199999999999999</v>
      </c>
      <c r="X4327">
        <f t="shared" si="339"/>
        <v>0</v>
      </c>
      <c r="Y4327">
        <f>VLOOKUP(RIGHT($X$1,5),Key!$A$9:$B$14,2,FALSE)</f>
        <v>3.7</v>
      </c>
      <c r="Z4327">
        <f t="shared" si="337"/>
        <v>10.199999999999999</v>
      </c>
      <c r="AA4327">
        <f t="shared" si="338"/>
        <v>0</v>
      </c>
    </row>
    <row r="4328" spans="1:27" x14ac:dyDescent="0.3">
      <c r="A4328">
        <v>100067</v>
      </c>
      <c r="B4328">
        <v>230922</v>
      </c>
      <c r="C4328" s="3">
        <v>44130.686805555553</v>
      </c>
      <c r="D4328">
        <v>3</v>
      </c>
      <c r="E4328">
        <v>2</v>
      </c>
      <c r="F4328" t="s">
        <v>26</v>
      </c>
      <c r="G4328">
        <v>3</v>
      </c>
      <c r="H4328">
        <v>64.230469999999997</v>
      </c>
      <c r="I4328">
        <v>41.429690000000001</v>
      </c>
      <c r="J4328">
        <v>1.964844</v>
      </c>
      <c r="K4328">
        <v>93.039060000000006</v>
      </c>
      <c r="L4328" s="3">
        <v>44130.438888888886</v>
      </c>
      <c r="M4328">
        <v>17.18</v>
      </c>
      <c r="N4328" t="s">
        <v>28</v>
      </c>
      <c r="P4328">
        <f>(C4328-Key!$B$1)*24</f>
        <v>1.4333333332906477</v>
      </c>
      <c r="Q4328">
        <f>(Key!$B$2-'17.1'!C4328)*24</f>
        <v>1.5166666667209938</v>
      </c>
      <c r="R4328" s="3">
        <f>C4328-(M4328-Key!$B$5)/(24*Key!$B$6)</f>
        <v>44130.672990740735</v>
      </c>
      <c r="S4328">
        <f>M4328-Key!$B$5</f>
        <v>14.92</v>
      </c>
      <c r="T4328" s="2">
        <f t="shared" si="335"/>
        <v>44129.6875</v>
      </c>
      <c r="U4328" t="str">
        <f t="shared" si="336"/>
        <v>10-25-2020 16:30</v>
      </c>
      <c r="V4328">
        <f>IFERROR(IF(W4328=Z4328,VLOOKUP($U4328,[1]C8842!$G$2:$M$145,3,FALSE),0),0)</f>
        <v>0</v>
      </c>
      <c r="W4328">
        <f>VLOOKUP(RIGHT($V$1,5),Key!$A$9:$B$14,2,FALSE)</f>
        <v>10.199999999999999</v>
      </c>
      <c r="X4328">
        <f t="shared" si="339"/>
        <v>0</v>
      </c>
      <c r="Y4328">
        <f>VLOOKUP(RIGHT($X$1,5),Key!$A$9:$B$14,2,FALSE)</f>
        <v>3.7</v>
      </c>
      <c r="Z4328">
        <f t="shared" si="337"/>
        <v>10.199999999999999</v>
      </c>
      <c r="AA4328">
        <f t="shared" si="338"/>
        <v>0</v>
      </c>
    </row>
    <row r="4329" spans="1:27" x14ac:dyDescent="0.3">
      <c r="A4329">
        <v>100067</v>
      </c>
      <c r="B4329">
        <v>230922</v>
      </c>
      <c r="C4329" s="3">
        <v>44130.686805555553</v>
      </c>
      <c r="D4329">
        <v>0</v>
      </c>
      <c r="E4329">
        <v>2</v>
      </c>
      <c r="F4329" t="s">
        <v>25</v>
      </c>
      <c r="G4329">
        <v>1</v>
      </c>
      <c r="H4329">
        <v>58.300780000000003</v>
      </c>
      <c r="I4329">
        <v>15.26953</v>
      </c>
      <c r="J4329">
        <v>0.96875</v>
      </c>
      <c r="K4329">
        <v>47.019530000000003</v>
      </c>
      <c r="L4329" s="3">
        <v>44130.438888888886</v>
      </c>
      <c r="M4329">
        <v>17.18</v>
      </c>
      <c r="N4329" t="s">
        <v>28</v>
      </c>
      <c r="P4329">
        <f>(C4329-Key!$B$1)*24</f>
        <v>1.4333333332906477</v>
      </c>
      <c r="Q4329">
        <f>(Key!$B$2-'17.1'!C4329)*24</f>
        <v>1.5166666667209938</v>
      </c>
      <c r="R4329" s="3">
        <f>C4329-(M4329-Key!$B$5)/(24*Key!$B$6)</f>
        <v>44130.672990740735</v>
      </c>
      <c r="S4329">
        <f>M4329-Key!$B$5</f>
        <v>14.92</v>
      </c>
      <c r="T4329" s="2">
        <f t="shared" si="335"/>
        <v>44129.6875</v>
      </c>
      <c r="U4329" t="str">
        <f t="shared" si="336"/>
        <v>10-25-2020 16:30</v>
      </c>
      <c r="V4329">
        <f>IFERROR(IF(W4329=Z4329,VLOOKUP($U4329,[1]C8842!$G$2:$M$145,3,FALSE),0),0)</f>
        <v>0</v>
      </c>
      <c r="W4329">
        <f>VLOOKUP(RIGHT($V$1,5),Key!$A$9:$B$14,2,FALSE)</f>
        <v>10.199999999999999</v>
      </c>
      <c r="X4329">
        <f t="shared" si="339"/>
        <v>0</v>
      </c>
      <c r="Y4329">
        <f>VLOOKUP(RIGHT($X$1,5),Key!$A$9:$B$14,2,FALSE)</f>
        <v>3.7</v>
      </c>
      <c r="Z4329">
        <f t="shared" si="337"/>
        <v>10.199999999999999</v>
      </c>
      <c r="AA4329">
        <f t="shared" si="338"/>
        <v>0</v>
      </c>
    </row>
    <row r="4330" spans="1:27" x14ac:dyDescent="0.3">
      <c r="A4330">
        <v>100067</v>
      </c>
      <c r="B4330">
        <v>230922</v>
      </c>
      <c r="C4330" s="3">
        <v>44130.686805555553</v>
      </c>
      <c r="D4330">
        <v>3</v>
      </c>
      <c r="E4330">
        <v>2</v>
      </c>
      <c r="F4330" t="s">
        <v>26</v>
      </c>
      <c r="G4330">
        <v>2</v>
      </c>
      <c r="H4330">
        <v>64.566410000000005</v>
      </c>
      <c r="I4330">
        <v>21.628910000000001</v>
      </c>
      <c r="J4330">
        <v>1.136719</v>
      </c>
      <c r="K4330">
        <v>94.039060000000006</v>
      </c>
      <c r="L4330" s="3">
        <v>44130.438888888886</v>
      </c>
      <c r="M4330">
        <v>17.18</v>
      </c>
      <c r="N4330" t="s">
        <v>28</v>
      </c>
      <c r="P4330">
        <f>(C4330-Key!$B$1)*24</f>
        <v>1.4333333332906477</v>
      </c>
      <c r="Q4330">
        <f>(Key!$B$2-'17.1'!C4330)*24</f>
        <v>1.5166666667209938</v>
      </c>
      <c r="R4330" s="3">
        <f>C4330-(M4330-Key!$B$5)/(24*Key!$B$6)</f>
        <v>44130.672990740735</v>
      </c>
      <c r="S4330">
        <f>M4330-Key!$B$5</f>
        <v>14.92</v>
      </c>
      <c r="T4330" s="2">
        <f t="shared" si="335"/>
        <v>44129.6875</v>
      </c>
      <c r="U4330" t="str">
        <f t="shared" si="336"/>
        <v>10-25-2020 16:30</v>
      </c>
      <c r="V4330">
        <f>IFERROR(IF(W4330=Z4330,VLOOKUP($U4330,[1]C8842!$G$2:$M$145,3,FALSE),0),0)</f>
        <v>0</v>
      </c>
      <c r="W4330">
        <f>VLOOKUP(RIGHT($V$1,5),Key!$A$9:$B$14,2,FALSE)</f>
        <v>10.199999999999999</v>
      </c>
      <c r="X4330">
        <f t="shared" si="339"/>
        <v>0</v>
      </c>
      <c r="Y4330">
        <f>VLOOKUP(RIGHT($X$1,5),Key!$A$9:$B$14,2,FALSE)</f>
        <v>3.7</v>
      </c>
      <c r="Z4330">
        <f t="shared" si="337"/>
        <v>10.199999999999999</v>
      </c>
      <c r="AA4330">
        <f t="shared" si="338"/>
        <v>0</v>
      </c>
    </row>
    <row r="4331" spans="1:27" x14ac:dyDescent="0.3">
      <c r="A4331">
        <v>100067</v>
      </c>
      <c r="B4331">
        <v>230922</v>
      </c>
      <c r="C4331" s="3">
        <v>44130.686805555553</v>
      </c>
      <c r="D4331">
        <v>0</v>
      </c>
      <c r="E4331">
        <v>2</v>
      </c>
      <c r="F4331" t="s">
        <v>25</v>
      </c>
      <c r="G4331">
        <v>4</v>
      </c>
      <c r="H4331">
        <v>57.609380000000002</v>
      </c>
      <c r="I4331">
        <v>59.597659999999998</v>
      </c>
      <c r="J4331">
        <v>3.03125</v>
      </c>
      <c r="K4331">
        <v>46.019530000000003</v>
      </c>
      <c r="L4331" s="3">
        <v>44130.438888888886</v>
      </c>
      <c r="M4331">
        <v>17.18</v>
      </c>
      <c r="N4331" t="s">
        <v>28</v>
      </c>
      <c r="P4331">
        <f>(C4331-Key!$B$1)*24</f>
        <v>1.4333333332906477</v>
      </c>
      <c r="Q4331">
        <f>(Key!$B$2-'17.1'!C4331)*24</f>
        <v>1.5166666667209938</v>
      </c>
      <c r="R4331" s="3">
        <f>C4331-(M4331-Key!$B$5)/(24*Key!$B$6)</f>
        <v>44130.672990740735</v>
      </c>
      <c r="S4331">
        <f>M4331-Key!$B$5</f>
        <v>14.92</v>
      </c>
      <c r="T4331" s="2">
        <f t="shared" si="335"/>
        <v>44129.6875</v>
      </c>
      <c r="U4331" t="str">
        <f t="shared" si="336"/>
        <v>10-25-2020 16:30</v>
      </c>
      <c r="V4331">
        <f>IFERROR(IF(W4331=Z4331,VLOOKUP($U4331,[1]C8842!$G$2:$M$145,3,FALSE),0),0)</f>
        <v>0</v>
      </c>
      <c r="W4331">
        <f>VLOOKUP(RIGHT($V$1,5),Key!$A$9:$B$14,2,FALSE)</f>
        <v>10.199999999999999</v>
      </c>
      <c r="X4331">
        <f t="shared" si="339"/>
        <v>0</v>
      </c>
      <c r="Y4331">
        <f>VLOOKUP(RIGHT($X$1,5),Key!$A$9:$B$14,2,FALSE)</f>
        <v>3.7</v>
      </c>
      <c r="Z4331">
        <f t="shared" si="337"/>
        <v>10.199999999999999</v>
      </c>
      <c r="AA4331">
        <f t="shared" si="338"/>
        <v>0</v>
      </c>
    </row>
    <row r="4332" spans="1:27" x14ac:dyDescent="0.3">
      <c r="A4332">
        <v>100067</v>
      </c>
      <c r="B4332">
        <v>230922</v>
      </c>
      <c r="C4332" s="3">
        <v>44130.686805555553</v>
      </c>
      <c r="D4332">
        <v>3</v>
      </c>
      <c r="E4332">
        <v>2</v>
      </c>
      <c r="F4332" t="s">
        <v>26</v>
      </c>
      <c r="G4332">
        <v>1</v>
      </c>
      <c r="H4332">
        <v>62.046880000000002</v>
      </c>
      <c r="I4332">
        <v>15.01563</v>
      </c>
      <c r="J4332">
        <v>0.8984375</v>
      </c>
      <c r="K4332">
        <v>94.039060000000006</v>
      </c>
      <c r="L4332" s="3">
        <v>44130.438888888886</v>
      </c>
      <c r="M4332">
        <v>17.18</v>
      </c>
      <c r="N4332" t="s">
        <v>28</v>
      </c>
      <c r="P4332">
        <f>(C4332-Key!$B$1)*24</f>
        <v>1.4333333332906477</v>
      </c>
      <c r="Q4332">
        <f>(Key!$B$2-'17.1'!C4332)*24</f>
        <v>1.5166666667209938</v>
      </c>
      <c r="R4332" s="3">
        <f>C4332-(M4332-Key!$B$5)/(24*Key!$B$6)</f>
        <v>44130.672990740735</v>
      </c>
      <c r="S4332">
        <f>M4332-Key!$B$5</f>
        <v>14.92</v>
      </c>
      <c r="T4332" s="2">
        <f t="shared" si="335"/>
        <v>44129.6875</v>
      </c>
      <c r="U4332" t="str">
        <f t="shared" si="336"/>
        <v>10-25-2020 16:30</v>
      </c>
      <c r="V4332">
        <f>IFERROR(IF(W4332=Z4332,VLOOKUP($U4332,[1]C8842!$G$2:$M$145,3,FALSE),0),0)</f>
        <v>0</v>
      </c>
      <c r="W4332">
        <f>VLOOKUP(RIGHT($V$1,5),Key!$A$9:$B$14,2,FALSE)</f>
        <v>10.199999999999999</v>
      </c>
      <c r="X4332">
        <f t="shared" si="339"/>
        <v>0</v>
      </c>
      <c r="Y4332">
        <f>VLOOKUP(RIGHT($X$1,5),Key!$A$9:$B$14,2,FALSE)</f>
        <v>3.7</v>
      </c>
      <c r="Z4332">
        <f t="shared" si="337"/>
        <v>10.199999999999999</v>
      </c>
      <c r="AA4332">
        <f t="shared" si="338"/>
        <v>0</v>
      </c>
    </row>
    <row r="4333" spans="1:27" x14ac:dyDescent="0.3">
      <c r="A4333">
        <v>100067</v>
      </c>
      <c r="B4333">
        <v>230922</v>
      </c>
      <c r="C4333" s="3">
        <v>44130.6875</v>
      </c>
      <c r="D4333">
        <v>2</v>
      </c>
      <c r="E4333">
        <v>1</v>
      </c>
      <c r="F4333" t="s">
        <v>26</v>
      </c>
      <c r="G4333">
        <v>1</v>
      </c>
      <c r="H4333">
        <v>73.507810000000006</v>
      </c>
      <c r="I4333">
        <v>18.42578</v>
      </c>
      <c r="J4333">
        <v>0.8828125</v>
      </c>
      <c r="K4333">
        <v>80.03125</v>
      </c>
      <c r="L4333" s="3">
        <v>44130.438888888886</v>
      </c>
      <c r="M4333">
        <v>17.18</v>
      </c>
      <c r="N4333" t="s">
        <v>28</v>
      </c>
      <c r="P4333">
        <f>(C4333-Key!$B$1)*24</f>
        <v>1.4500000000116415</v>
      </c>
      <c r="Q4333">
        <f>(Key!$B$2-'17.1'!C4333)*24</f>
        <v>1.5</v>
      </c>
      <c r="R4333" s="3">
        <f>C4333-(M4333-Key!$B$5)/(24*Key!$B$6)</f>
        <v>44130.673685185182</v>
      </c>
      <c r="S4333">
        <f>M4333-Key!$B$5</f>
        <v>14.92</v>
      </c>
      <c r="T4333" s="2">
        <f t="shared" si="335"/>
        <v>44129.6875</v>
      </c>
      <c r="U4333" t="str">
        <f t="shared" si="336"/>
        <v>10-25-2020 16:30</v>
      </c>
      <c r="V4333">
        <f>IFERROR(IF(W4333=Z4333,VLOOKUP($U4333,[1]C8842!$G$2:$M$145,3,FALSE),0),0)</f>
        <v>0</v>
      </c>
      <c r="W4333">
        <f>VLOOKUP(RIGHT($V$1,5),Key!$A$9:$B$14,2,FALSE)</f>
        <v>10.199999999999999</v>
      </c>
      <c r="X4333">
        <f t="shared" si="339"/>
        <v>0</v>
      </c>
      <c r="Y4333">
        <f>VLOOKUP(RIGHT($X$1,5),Key!$A$9:$B$14,2,FALSE)</f>
        <v>3.7</v>
      </c>
      <c r="Z4333">
        <f t="shared" si="337"/>
        <v>10.199999999999999</v>
      </c>
      <c r="AA4333">
        <f t="shared" si="338"/>
        <v>0</v>
      </c>
    </row>
    <row r="4334" spans="1:27" x14ac:dyDescent="0.3">
      <c r="A4334">
        <v>100067</v>
      </c>
      <c r="B4334">
        <v>230922</v>
      </c>
      <c r="C4334" s="3">
        <v>44130.6875</v>
      </c>
      <c r="D4334">
        <v>3</v>
      </c>
      <c r="E4334">
        <v>2</v>
      </c>
      <c r="F4334" t="s">
        <v>26</v>
      </c>
      <c r="G4334">
        <v>2</v>
      </c>
      <c r="H4334">
        <v>61.765630000000002</v>
      </c>
      <c r="I4334">
        <v>24.04297</v>
      </c>
      <c r="J4334">
        <v>1.292969</v>
      </c>
      <c r="K4334">
        <v>92.039060000000006</v>
      </c>
      <c r="L4334" s="3">
        <v>44130.438888888886</v>
      </c>
      <c r="M4334">
        <v>17.18</v>
      </c>
      <c r="N4334" t="s">
        <v>28</v>
      </c>
      <c r="P4334">
        <f>(C4334-Key!$B$1)*24</f>
        <v>1.4500000000116415</v>
      </c>
      <c r="Q4334">
        <f>(Key!$B$2-'17.1'!C4334)*24</f>
        <v>1.5</v>
      </c>
      <c r="R4334" s="3">
        <f>C4334-(M4334-Key!$B$5)/(24*Key!$B$6)</f>
        <v>44130.673685185182</v>
      </c>
      <c r="S4334">
        <f>M4334-Key!$B$5</f>
        <v>14.92</v>
      </c>
      <c r="T4334" s="2">
        <f t="shared" si="335"/>
        <v>44129.6875</v>
      </c>
      <c r="U4334" t="str">
        <f t="shared" si="336"/>
        <v>10-25-2020 16:30</v>
      </c>
      <c r="V4334">
        <f>IFERROR(IF(W4334=Z4334,VLOOKUP($U4334,[1]C8842!$G$2:$M$145,3,FALSE),0),0)</f>
        <v>0</v>
      </c>
      <c r="W4334">
        <f>VLOOKUP(RIGHT($V$1,5),Key!$A$9:$B$14,2,FALSE)</f>
        <v>10.199999999999999</v>
      </c>
      <c r="X4334">
        <f t="shared" si="339"/>
        <v>0</v>
      </c>
      <c r="Y4334">
        <f>VLOOKUP(RIGHT($X$1,5),Key!$A$9:$B$14,2,FALSE)</f>
        <v>3.7</v>
      </c>
      <c r="Z4334">
        <f t="shared" si="337"/>
        <v>10.199999999999999</v>
      </c>
      <c r="AA4334">
        <f t="shared" si="338"/>
        <v>0</v>
      </c>
    </row>
    <row r="4335" spans="1:27" x14ac:dyDescent="0.3">
      <c r="A4335">
        <v>100067</v>
      </c>
      <c r="B4335">
        <v>230922</v>
      </c>
      <c r="C4335" s="3">
        <v>44130.6875</v>
      </c>
      <c r="D4335">
        <v>3</v>
      </c>
      <c r="E4335">
        <v>2</v>
      </c>
      <c r="F4335" t="s">
        <v>26</v>
      </c>
      <c r="G4335">
        <v>2</v>
      </c>
      <c r="H4335">
        <v>65.601560000000006</v>
      </c>
      <c r="I4335">
        <v>24.0625</v>
      </c>
      <c r="J4335">
        <v>1.21875</v>
      </c>
      <c r="K4335">
        <v>94.039060000000006</v>
      </c>
      <c r="L4335" s="3">
        <v>44130.438888888886</v>
      </c>
      <c r="M4335">
        <v>17.18</v>
      </c>
      <c r="N4335" t="s">
        <v>28</v>
      </c>
      <c r="P4335">
        <f>(C4335-Key!$B$1)*24</f>
        <v>1.4500000000116415</v>
      </c>
      <c r="Q4335">
        <f>(Key!$B$2-'17.1'!C4335)*24</f>
        <v>1.5</v>
      </c>
      <c r="R4335" s="3">
        <f>C4335-(M4335-Key!$B$5)/(24*Key!$B$6)</f>
        <v>44130.673685185182</v>
      </c>
      <c r="S4335">
        <f>M4335-Key!$B$5</f>
        <v>14.92</v>
      </c>
      <c r="T4335" s="2">
        <f t="shared" si="335"/>
        <v>44129.6875</v>
      </c>
      <c r="U4335" t="str">
        <f t="shared" si="336"/>
        <v>10-25-2020 16:30</v>
      </c>
      <c r="V4335">
        <f>IFERROR(IF(W4335=Z4335,VLOOKUP($U4335,[1]C8842!$G$2:$M$145,3,FALSE),0),0)</f>
        <v>0</v>
      </c>
      <c r="W4335">
        <f>VLOOKUP(RIGHT($V$1,5),Key!$A$9:$B$14,2,FALSE)</f>
        <v>10.199999999999999</v>
      </c>
      <c r="X4335">
        <f t="shared" si="339"/>
        <v>0</v>
      </c>
      <c r="Y4335">
        <f>VLOOKUP(RIGHT($X$1,5),Key!$A$9:$B$14,2,FALSE)</f>
        <v>3.7</v>
      </c>
      <c r="Z4335">
        <f t="shared" si="337"/>
        <v>10.199999999999999</v>
      </c>
      <c r="AA4335">
        <f t="shared" si="338"/>
        <v>0</v>
      </c>
    </row>
    <row r="4336" spans="1:27" x14ac:dyDescent="0.3">
      <c r="A4336">
        <v>100067</v>
      </c>
      <c r="B4336">
        <v>230922</v>
      </c>
      <c r="C4336" s="3">
        <v>44130.6875</v>
      </c>
      <c r="D4336">
        <v>2</v>
      </c>
      <c r="E4336">
        <v>1</v>
      </c>
      <c r="F4336" t="s">
        <v>26</v>
      </c>
      <c r="G4336">
        <v>2</v>
      </c>
      <c r="H4336">
        <v>69.339839999999995</v>
      </c>
      <c r="I4336">
        <v>27.453130000000002</v>
      </c>
      <c r="J4336">
        <v>1.28125</v>
      </c>
      <c r="K4336">
        <v>80.03125</v>
      </c>
      <c r="L4336" s="3">
        <v>44130.438888888886</v>
      </c>
      <c r="M4336">
        <v>17.18</v>
      </c>
      <c r="N4336" t="s">
        <v>28</v>
      </c>
      <c r="P4336">
        <f>(C4336-Key!$B$1)*24</f>
        <v>1.4500000000116415</v>
      </c>
      <c r="Q4336">
        <f>(Key!$B$2-'17.1'!C4336)*24</f>
        <v>1.5</v>
      </c>
      <c r="R4336" s="3">
        <f>C4336-(M4336-Key!$B$5)/(24*Key!$B$6)</f>
        <v>44130.673685185182</v>
      </c>
      <c r="S4336">
        <f>M4336-Key!$B$5</f>
        <v>14.92</v>
      </c>
      <c r="T4336" s="2">
        <f t="shared" si="335"/>
        <v>44129.6875</v>
      </c>
      <c r="U4336" t="str">
        <f t="shared" si="336"/>
        <v>10-25-2020 16:30</v>
      </c>
      <c r="V4336">
        <f>IFERROR(IF(W4336=Z4336,VLOOKUP($U4336,[1]C8842!$G$2:$M$145,3,FALSE),0),0)</f>
        <v>0</v>
      </c>
      <c r="W4336">
        <f>VLOOKUP(RIGHT($V$1,5),Key!$A$9:$B$14,2,FALSE)</f>
        <v>10.199999999999999</v>
      </c>
      <c r="X4336">
        <f t="shared" si="339"/>
        <v>0</v>
      </c>
      <c r="Y4336">
        <f>VLOOKUP(RIGHT($X$1,5),Key!$A$9:$B$14,2,FALSE)</f>
        <v>3.7</v>
      </c>
      <c r="Z4336">
        <f t="shared" si="337"/>
        <v>10.199999999999999</v>
      </c>
      <c r="AA4336">
        <f t="shared" si="338"/>
        <v>0</v>
      </c>
    </row>
    <row r="4337" spans="1:27" x14ac:dyDescent="0.3">
      <c r="A4337">
        <v>100067</v>
      </c>
      <c r="B4337">
        <v>230922</v>
      </c>
      <c r="C4337" s="3">
        <v>44130.6875</v>
      </c>
      <c r="D4337">
        <v>2</v>
      </c>
      <c r="E4337">
        <v>1</v>
      </c>
      <c r="F4337" t="s">
        <v>26</v>
      </c>
      <c r="G4337">
        <v>1</v>
      </c>
      <c r="H4337">
        <v>66.464839999999995</v>
      </c>
      <c r="I4337">
        <v>18.878910000000001</v>
      </c>
      <c r="J4337">
        <v>0.99609380000000003</v>
      </c>
      <c r="K4337">
        <v>80.03125</v>
      </c>
      <c r="L4337" s="3">
        <v>44130.438888888886</v>
      </c>
      <c r="M4337">
        <v>17.18</v>
      </c>
      <c r="N4337" t="s">
        <v>28</v>
      </c>
      <c r="P4337">
        <f>(C4337-Key!$B$1)*24</f>
        <v>1.4500000000116415</v>
      </c>
      <c r="Q4337">
        <f>(Key!$B$2-'17.1'!C4337)*24</f>
        <v>1.5</v>
      </c>
      <c r="R4337" s="3">
        <f>C4337-(M4337-Key!$B$5)/(24*Key!$B$6)</f>
        <v>44130.673685185182</v>
      </c>
      <c r="S4337">
        <f>M4337-Key!$B$5</f>
        <v>14.92</v>
      </c>
      <c r="T4337" s="2">
        <f t="shared" si="335"/>
        <v>44129.6875</v>
      </c>
      <c r="U4337" t="str">
        <f t="shared" si="336"/>
        <v>10-25-2020 16:30</v>
      </c>
      <c r="V4337">
        <f>IFERROR(IF(W4337=Z4337,VLOOKUP($U4337,[1]C8842!$G$2:$M$145,3,FALSE),0),0)</f>
        <v>0</v>
      </c>
      <c r="W4337">
        <f>VLOOKUP(RIGHT($V$1,5),Key!$A$9:$B$14,2,FALSE)</f>
        <v>10.199999999999999</v>
      </c>
      <c r="X4337">
        <f t="shared" si="339"/>
        <v>0</v>
      </c>
      <c r="Y4337">
        <f>VLOOKUP(RIGHT($X$1,5),Key!$A$9:$B$14,2,FALSE)</f>
        <v>3.7</v>
      </c>
      <c r="Z4337">
        <f t="shared" si="337"/>
        <v>10.199999999999999</v>
      </c>
      <c r="AA4337">
        <f t="shared" si="338"/>
        <v>0</v>
      </c>
    </row>
    <row r="4338" spans="1:27" x14ac:dyDescent="0.3">
      <c r="A4338">
        <v>100067</v>
      </c>
      <c r="B4338">
        <v>230922</v>
      </c>
      <c r="C4338" s="3">
        <v>44130.6875</v>
      </c>
      <c r="D4338">
        <v>3</v>
      </c>
      <c r="E4338">
        <v>2</v>
      </c>
      <c r="F4338" t="s">
        <v>26</v>
      </c>
      <c r="G4338">
        <v>4</v>
      </c>
      <c r="H4338">
        <v>67.867189999999994</v>
      </c>
      <c r="I4338">
        <v>77.617189999999994</v>
      </c>
      <c r="J4338">
        <v>3.2773439999999998</v>
      </c>
      <c r="K4338">
        <v>92.039060000000006</v>
      </c>
      <c r="L4338" s="3">
        <v>44130.438888888886</v>
      </c>
      <c r="M4338">
        <v>17.18</v>
      </c>
      <c r="N4338" t="s">
        <v>28</v>
      </c>
      <c r="P4338">
        <f>(C4338-Key!$B$1)*24</f>
        <v>1.4500000000116415</v>
      </c>
      <c r="Q4338">
        <f>(Key!$B$2-'17.1'!C4338)*24</f>
        <v>1.5</v>
      </c>
      <c r="R4338" s="3">
        <f>C4338-(M4338-Key!$B$5)/(24*Key!$B$6)</f>
        <v>44130.673685185182</v>
      </c>
      <c r="S4338">
        <f>M4338-Key!$B$5</f>
        <v>14.92</v>
      </c>
      <c r="T4338" s="2">
        <f t="shared" si="335"/>
        <v>44129.6875</v>
      </c>
      <c r="U4338" t="str">
        <f t="shared" si="336"/>
        <v>10-25-2020 16:30</v>
      </c>
      <c r="V4338">
        <f>IFERROR(IF(W4338=Z4338,VLOOKUP($U4338,[1]C8842!$G$2:$M$145,3,FALSE),0),0)</f>
        <v>0</v>
      </c>
      <c r="W4338">
        <f>VLOOKUP(RIGHT($V$1,5),Key!$A$9:$B$14,2,FALSE)</f>
        <v>10.199999999999999</v>
      </c>
      <c r="X4338">
        <f t="shared" si="339"/>
        <v>0</v>
      </c>
      <c r="Y4338">
        <f>VLOOKUP(RIGHT($X$1,5),Key!$A$9:$B$14,2,FALSE)</f>
        <v>3.7</v>
      </c>
      <c r="Z4338">
        <f t="shared" si="337"/>
        <v>10.199999999999999</v>
      </c>
      <c r="AA4338">
        <f t="shared" si="338"/>
        <v>0</v>
      </c>
    </row>
    <row r="4339" spans="1:27" x14ac:dyDescent="0.3">
      <c r="A4339">
        <v>100067</v>
      </c>
      <c r="B4339">
        <v>230922</v>
      </c>
      <c r="C4339" s="3">
        <v>44130.6875</v>
      </c>
      <c r="D4339">
        <v>0</v>
      </c>
      <c r="E4339">
        <v>2</v>
      </c>
      <c r="F4339" t="s">
        <v>25</v>
      </c>
      <c r="G4339">
        <v>4</v>
      </c>
      <c r="H4339">
        <v>62.46875</v>
      </c>
      <c r="I4339">
        <v>73.460939999999994</v>
      </c>
      <c r="J4339">
        <v>3.3867189999999998</v>
      </c>
      <c r="K4339">
        <v>46.019530000000003</v>
      </c>
      <c r="L4339" s="3">
        <v>44130.438888888886</v>
      </c>
      <c r="M4339">
        <v>17.18</v>
      </c>
      <c r="N4339" t="s">
        <v>28</v>
      </c>
      <c r="P4339">
        <f>(C4339-Key!$B$1)*24</f>
        <v>1.4500000000116415</v>
      </c>
      <c r="Q4339">
        <f>(Key!$B$2-'17.1'!C4339)*24</f>
        <v>1.5</v>
      </c>
      <c r="R4339" s="3">
        <f>C4339-(M4339-Key!$B$5)/(24*Key!$B$6)</f>
        <v>44130.673685185182</v>
      </c>
      <c r="S4339">
        <f>M4339-Key!$B$5</f>
        <v>14.92</v>
      </c>
      <c r="T4339" s="2">
        <f t="shared" si="335"/>
        <v>44129.6875</v>
      </c>
      <c r="U4339" t="str">
        <f t="shared" si="336"/>
        <v>10-25-2020 16:30</v>
      </c>
      <c r="V4339">
        <f>IFERROR(IF(W4339=Z4339,VLOOKUP($U4339,[1]C8842!$G$2:$M$145,3,FALSE),0),0)</f>
        <v>0</v>
      </c>
      <c r="W4339">
        <f>VLOOKUP(RIGHT($V$1,5),Key!$A$9:$B$14,2,FALSE)</f>
        <v>10.199999999999999</v>
      </c>
      <c r="X4339">
        <f t="shared" si="339"/>
        <v>0</v>
      </c>
      <c r="Y4339">
        <f>VLOOKUP(RIGHT($X$1,5),Key!$A$9:$B$14,2,FALSE)</f>
        <v>3.7</v>
      </c>
      <c r="Z4339">
        <f t="shared" si="337"/>
        <v>10.199999999999999</v>
      </c>
      <c r="AA4339">
        <f t="shared" si="338"/>
        <v>0</v>
      </c>
    </row>
    <row r="4340" spans="1:27" x14ac:dyDescent="0.3">
      <c r="A4340">
        <v>100067</v>
      </c>
      <c r="B4340">
        <v>230922</v>
      </c>
      <c r="C4340" s="3">
        <v>44130.6875</v>
      </c>
      <c r="D4340">
        <v>3</v>
      </c>
      <c r="E4340">
        <v>2</v>
      </c>
      <c r="F4340" t="s">
        <v>26</v>
      </c>
      <c r="G4340">
        <v>2</v>
      </c>
      <c r="H4340">
        <v>66.414060000000006</v>
      </c>
      <c r="I4340">
        <v>21.828130000000002</v>
      </c>
      <c r="J4340">
        <v>1.113281</v>
      </c>
      <c r="K4340">
        <v>94.039060000000006</v>
      </c>
      <c r="L4340" s="3">
        <v>44130.438888888886</v>
      </c>
      <c r="M4340">
        <v>17.18</v>
      </c>
      <c r="N4340" t="s">
        <v>28</v>
      </c>
      <c r="P4340">
        <f>(C4340-Key!$B$1)*24</f>
        <v>1.4500000000116415</v>
      </c>
      <c r="Q4340">
        <f>(Key!$B$2-'17.1'!C4340)*24</f>
        <v>1.5</v>
      </c>
      <c r="R4340" s="3">
        <f>C4340-(M4340-Key!$B$5)/(24*Key!$B$6)</f>
        <v>44130.673685185182</v>
      </c>
      <c r="S4340">
        <f>M4340-Key!$B$5</f>
        <v>14.92</v>
      </c>
      <c r="T4340" s="2">
        <f t="shared" si="335"/>
        <v>44129.6875</v>
      </c>
      <c r="U4340" t="str">
        <f t="shared" si="336"/>
        <v>10-25-2020 16:30</v>
      </c>
      <c r="V4340">
        <f>IFERROR(IF(W4340=Z4340,VLOOKUP($U4340,[1]C8842!$G$2:$M$145,3,FALSE),0),0)</f>
        <v>0</v>
      </c>
      <c r="W4340">
        <f>VLOOKUP(RIGHT($V$1,5),Key!$A$9:$B$14,2,FALSE)</f>
        <v>10.199999999999999</v>
      </c>
      <c r="X4340">
        <f t="shared" si="339"/>
        <v>0</v>
      </c>
      <c r="Y4340">
        <f>VLOOKUP(RIGHT($X$1,5),Key!$A$9:$B$14,2,FALSE)</f>
        <v>3.7</v>
      </c>
      <c r="Z4340">
        <f t="shared" si="337"/>
        <v>10.199999999999999</v>
      </c>
      <c r="AA4340">
        <f t="shared" si="338"/>
        <v>0</v>
      </c>
    </row>
    <row r="4341" spans="1:27" x14ac:dyDescent="0.3">
      <c r="A4341">
        <v>100067</v>
      </c>
      <c r="B4341">
        <v>230922</v>
      </c>
      <c r="C4341" s="3">
        <v>44130.6875</v>
      </c>
      <c r="D4341">
        <v>0</v>
      </c>
      <c r="E4341">
        <v>2</v>
      </c>
      <c r="F4341" t="s">
        <v>25</v>
      </c>
      <c r="G4341">
        <v>2</v>
      </c>
      <c r="H4341">
        <v>64.058589999999995</v>
      </c>
      <c r="I4341">
        <v>20.89453</v>
      </c>
      <c r="J4341">
        <v>1.113281</v>
      </c>
      <c r="K4341">
        <v>48.019530000000003</v>
      </c>
      <c r="L4341" s="3">
        <v>44130.438888888886</v>
      </c>
      <c r="M4341">
        <v>17.18</v>
      </c>
      <c r="N4341" t="s">
        <v>28</v>
      </c>
      <c r="P4341">
        <f>(C4341-Key!$B$1)*24</f>
        <v>1.4500000000116415</v>
      </c>
      <c r="Q4341">
        <f>(Key!$B$2-'17.1'!C4341)*24</f>
        <v>1.5</v>
      </c>
      <c r="R4341" s="3">
        <f>C4341-(M4341-Key!$B$5)/(24*Key!$B$6)</f>
        <v>44130.673685185182</v>
      </c>
      <c r="S4341">
        <f>M4341-Key!$B$5</f>
        <v>14.92</v>
      </c>
      <c r="T4341" s="2">
        <f t="shared" si="335"/>
        <v>44129.6875</v>
      </c>
      <c r="U4341" t="str">
        <f t="shared" si="336"/>
        <v>10-25-2020 16:30</v>
      </c>
      <c r="V4341">
        <f>IFERROR(IF(W4341=Z4341,VLOOKUP($U4341,[1]C8842!$G$2:$M$145,3,FALSE),0),0)</f>
        <v>0</v>
      </c>
      <c r="W4341">
        <f>VLOOKUP(RIGHT($V$1,5),Key!$A$9:$B$14,2,FALSE)</f>
        <v>10.199999999999999</v>
      </c>
      <c r="X4341">
        <f t="shared" si="339"/>
        <v>0</v>
      </c>
      <c r="Y4341">
        <f>VLOOKUP(RIGHT($X$1,5),Key!$A$9:$B$14,2,FALSE)</f>
        <v>3.7</v>
      </c>
      <c r="Z4341">
        <f t="shared" si="337"/>
        <v>10.199999999999999</v>
      </c>
      <c r="AA4341">
        <f t="shared" si="338"/>
        <v>0</v>
      </c>
    </row>
    <row r="4342" spans="1:27" x14ac:dyDescent="0.3">
      <c r="A4342">
        <v>100067</v>
      </c>
      <c r="B4342">
        <v>230922</v>
      </c>
      <c r="C4342" s="3">
        <v>44130.6875</v>
      </c>
      <c r="D4342">
        <v>3</v>
      </c>
      <c r="E4342">
        <v>2</v>
      </c>
      <c r="F4342" t="s">
        <v>26</v>
      </c>
      <c r="G4342">
        <v>5</v>
      </c>
      <c r="H4342">
        <v>57.09375</v>
      </c>
      <c r="I4342">
        <v>96.164060000000006</v>
      </c>
      <c r="J4342">
        <v>4.7617190000000003</v>
      </c>
      <c r="K4342">
        <v>94.039060000000006</v>
      </c>
      <c r="L4342" s="3">
        <v>44130.438888888886</v>
      </c>
      <c r="M4342">
        <v>17.18</v>
      </c>
      <c r="N4342" t="s">
        <v>28</v>
      </c>
      <c r="P4342">
        <f>(C4342-Key!$B$1)*24</f>
        <v>1.4500000000116415</v>
      </c>
      <c r="Q4342">
        <f>(Key!$B$2-'17.1'!C4342)*24</f>
        <v>1.5</v>
      </c>
      <c r="R4342" s="3">
        <f>C4342-(M4342-Key!$B$5)/(24*Key!$B$6)</f>
        <v>44130.673685185182</v>
      </c>
      <c r="S4342">
        <f>M4342-Key!$B$5</f>
        <v>14.92</v>
      </c>
      <c r="T4342" s="2">
        <f t="shared" si="335"/>
        <v>44129.6875</v>
      </c>
      <c r="U4342" t="str">
        <f t="shared" si="336"/>
        <v>10-25-2020 16:30</v>
      </c>
      <c r="V4342">
        <f>IFERROR(IF(W4342=Z4342,VLOOKUP($U4342,[1]C8842!$G$2:$M$145,3,FALSE),0),0)</f>
        <v>0</v>
      </c>
      <c r="W4342">
        <f>VLOOKUP(RIGHT($V$1,5),Key!$A$9:$B$14,2,FALSE)</f>
        <v>10.199999999999999</v>
      </c>
      <c r="X4342">
        <f t="shared" si="339"/>
        <v>0</v>
      </c>
      <c r="Y4342">
        <f>VLOOKUP(RIGHT($X$1,5),Key!$A$9:$B$14,2,FALSE)</f>
        <v>3.7</v>
      </c>
      <c r="Z4342">
        <f t="shared" si="337"/>
        <v>10.199999999999999</v>
      </c>
      <c r="AA4342">
        <f t="shared" si="338"/>
        <v>0</v>
      </c>
    </row>
    <row r="4343" spans="1:27" x14ac:dyDescent="0.3">
      <c r="A4343">
        <v>100067</v>
      </c>
      <c r="B4343">
        <v>230922</v>
      </c>
      <c r="C4343" s="3">
        <v>44130.6875</v>
      </c>
      <c r="D4343">
        <v>2</v>
      </c>
      <c r="E4343">
        <v>1</v>
      </c>
      <c r="F4343" t="s">
        <v>26</v>
      </c>
      <c r="G4343">
        <v>1</v>
      </c>
      <c r="H4343">
        <v>65.875</v>
      </c>
      <c r="I4343">
        <v>15.210940000000001</v>
      </c>
      <c r="J4343">
        <v>0.85546880000000003</v>
      </c>
      <c r="K4343">
        <v>80.03125</v>
      </c>
      <c r="L4343" s="3">
        <v>44130.438888888886</v>
      </c>
      <c r="M4343">
        <v>17.18</v>
      </c>
      <c r="N4343" t="s">
        <v>28</v>
      </c>
      <c r="P4343">
        <f>(C4343-Key!$B$1)*24</f>
        <v>1.4500000000116415</v>
      </c>
      <c r="Q4343">
        <f>(Key!$B$2-'17.1'!C4343)*24</f>
        <v>1.5</v>
      </c>
      <c r="R4343" s="3">
        <f>C4343-(M4343-Key!$B$5)/(24*Key!$B$6)</f>
        <v>44130.673685185182</v>
      </c>
      <c r="S4343">
        <f>M4343-Key!$B$5</f>
        <v>14.92</v>
      </c>
      <c r="T4343" s="2">
        <f t="shared" si="335"/>
        <v>44129.6875</v>
      </c>
      <c r="U4343" t="str">
        <f t="shared" si="336"/>
        <v>10-25-2020 16:30</v>
      </c>
      <c r="V4343">
        <f>IFERROR(IF(W4343=Z4343,VLOOKUP($U4343,[1]C8842!$G$2:$M$145,3,FALSE),0),0)</f>
        <v>0</v>
      </c>
      <c r="W4343">
        <f>VLOOKUP(RIGHT($V$1,5),Key!$A$9:$B$14,2,FALSE)</f>
        <v>10.199999999999999</v>
      </c>
      <c r="X4343">
        <f t="shared" si="339"/>
        <v>0</v>
      </c>
      <c r="Y4343">
        <f>VLOOKUP(RIGHT($X$1,5),Key!$A$9:$B$14,2,FALSE)</f>
        <v>3.7</v>
      </c>
      <c r="Z4343">
        <f t="shared" si="337"/>
        <v>10.199999999999999</v>
      </c>
      <c r="AA4343">
        <f t="shared" si="338"/>
        <v>0</v>
      </c>
    </row>
    <row r="4344" spans="1:27" x14ac:dyDescent="0.3">
      <c r="A4344">
        <v>100067</v>
      </c>
      <c r="B4344">
        <v>230922</v>
      </c>
      <c r="C4344" s="3">
        <v>44130.688194444447</v>
      </c>
      <c r="D4344">
        <v>2</v>
      </c>
      <c r="E4344">
        <v>1</v>
      </c>
      <c r="F4344" t="s">
        <v>26</v>
      </c>
      <c r="G4344">
        <v>2</v>
      </c>
      <c r="H4344">
        <v>77.296880000000002</v>
      </c>
      <c r="I4344">
        <v>20.67578</v>
      </c>
      <c r="J4344">
        <v>0.91796880000000003</v>
      </c>
      <c r="K4344">
        <v>82.035160000000005</v>
      </c>
      <c r="L4344" s="3">
        <v>44130.438888888886</v>
      </c>
      <c r="M4344">
        <v>17.18</v>
      </c>
      <c r="N4344" t="s">
        <v>28</v>
      </c>
      <c r="P4344">
        <f>(C4344-Key!$B$1)*24</f>
        <v>1.4666666667326353</v>
      </c>
      <c r="Q4344">
        <f>(Key!$B$2-'17.1'!C4344)*24</f>
        <v>1.4833333332790062</v>
      </c>
      <c r="R4344" s="3">
        <f>C4344-(M4344-Key!$B$5)/(24*Key!$B$6)</f>
        <v>44130.674379629629</v>
      </c>
      <c r="S4344">
        <f>M4344-Key!$B$5</f>
        <v>14.92</v>
      </c>
      <c r="T4344" s="2">
        <f t="shared" si="335"/>
        <v>44129.6875</v>
      </c>
      <c r="U4344" t="str">
        <f t="shared" si="336"/>
        <v>10-25-2020 16:30</v>
      </c>
      <c r="V4344">
        <f>IFERROR(IF(W4344=Z4344,VLOOKUP($U4344,[1]C8842!$G$2:$M$145,3,FALSE),0),0)</f>
        <v>0</v>
      </c>
      <c r="W4344">
        <f>VLOOKUP(RIGHT($V$1,5),Key!$A$9:$B$14,2,FALSE)</f>
        <v>10.199999999999999</v>
      </c>
      <c r="X4344">
        <f t="shared" si="339"/>
        <v>0</v>
      </c>
      <c r="Y4344">
        <f>VLOOKUP(RIGHT($X$1,5),Key!$A$9:$B$14,2,FALSE)</f>
        <v>3.7</v>
      </c>
      <c r="Z4344">
        <f t="shared" si="337"/>
        <v>10.199999999999999</v>
      </c>
      <c r="AA4344">
        <f t="shared" si="338"/>
        <v>0</v>
      </c>
    </row>
    <row r="4345" spans="1:27" x14ac:dyDescent="0.3">
      <c r="A4345">
        <v>100067</v>
      </c>
      <c r="B4345">
        <v>230922</v>
      </c>
      <c r="C4345" s="3">
        <v>44130.688194444447</v>
      </c>
      <c r="D4345">
        <v>3</v>
      </c>
      <c r="E4345">
        <v>2</v>
      </c>
      <c r="F4345" t="s">
        <v>26</v>
      </c>
      <c r="G4345">
        <v>4</v>
      </c>
      <c r="H4345">
        <v>61.113280000000003</v>
      </c>
      <c r="I4345">
        <v>71.210939999999994</v>
      </c>
      <c r="J4345">
        <v>3.3632810000000002</v>
      </c>
      <c r="K4345">
        <v>93.039060000000006</v>
      </c>
      <c r="L4345" s="3">
        <v>44130.443055555559</v>
      </c>
      <c r="M4345">
        <v>17.18</v>
      </c>
      <c r="N4345" t="s">
        <v>28</v>
      </c>
      <c r="P4345">
        <f>(C4345-Key!$B$1)*24</f>
        <v>1.4666666667326353</v>
      </c>
      <c r="Q4345">
        <f>(Key!$B$2-'17.1'!C4345)*24</f>
        <v>1.4833333332790062</v>
      </c>
      <c r="R4345" s="3">
        <f>C4345-(M4345-Key!$B$5)/(24*Key!$B$6)</f>
        <v>44130.674379629629</v>
      </c>
      <c r="S4345">
        <f>M4345-Key!$B$5</f>
        <v>14.92</v>
      </c>
      <c r="T4345" s="2">
        <f t="shared" si="335"/>
        <v>44129.6875</v>
      </c>
      <c r="U4345" t="str">
        <f t="shared" si="336"/>
        <v>10-25-2020 16:30</v>
      </c>
      <c r="V4345">
        <f>IFERROR(IF(W4345=Z4345,VLOOKUP($U4345,[1]C8842!$G$2:$M$145,3,FALSE),0),0)</f>
        <v>0</v>
      </c>
      <c r="W4345">
        <f>VLOOKUP(RIGHT($V$1,5),Key!$A$9:$B$14,2,FALSE)</f>
        <v>10.199999999999999</v>
      </c>
      <c r="X4345">
        <f t="shared" si="339"/>
        <v>0</v>
      </c>
      <c r="Y4345">
        <f>VLOOKUP(RIGHT($X$1,5),Key!$A$9:$B$14,2,FALSE)</f>
        <v>3.7</v>
      </c>
      <c r="Z4345">
        <f t="shared" si="337"/>
        <v>10.199999999999999</v>
      </c>
      <c r="AA4345">
        <f t="shared" si="338"/>
        <v>0</v>
      </c>
    </row>
    <row r="4346" spans="1:27" x14ac:dyDescent="0.3">
      <c r="A4346">
        <v>100067</v>
      </c>
      <c r="B4346">
        <v>230922</v>
      </c>
      <c r="C4346" s="3">
        <v>44130.688194444447</v>
      </c>
      <c r="D4346">
        <v>2</v>
      </c>
      <c r="E4346">
        <v>1</v>
      </c>
      <c r="F4346" t="s">
        <v>26</v>
      </c>
      <c r="G4346">
        <v>1</v>
      </c>
      <c r="H4346">
        <v>69.851560000000006</v>
      </c>
      <c r="I4346">
        <v>16.976559999999999</v>
      </c>
      <c r="J4346">
        <v>0.875</v>
      </c>
      <c r="K4346">
        <v>80.03125</v>
      </c>
      <c r="L4346" s="3">
        <v>44130.443055555559</v>
      </c>
      <c r="M4346">
        <v>17.18</v>
      </c>
      <c r="N4346" t="s">
        <v>28</v>
      </c>
      <c r="P4346">
        <f>(C4346-Key!$B$1)*24</f>
        <v>1.4666666667326353</v>
      </c>
      <c r="Q4346">
        <f>(Key!$B$2-'17.1'!C4346)*24</f>
        <v>1.4833333332790062</v>
      </c>
      <c r="R4346" s="3">
        <f>C4346-(M4346-Key!$B$5)/(24*Key!$B$6)</f>
        <v>44130.674379629629</v>
      </c>
      <c r="S4346">
        <f>M4346-Key!$B$5</f>
        <v>14.92</v>
      </c>
      <c r="T4346" s="2">
        <f t="shared" si="335"/>
        <v>44129.6875</v>
      </c>
      <c r="U4346" t="str">
        <f t="shared" si="336"/>
        <v>10-25-2020 16:30</v>
      </c>
      <c r="V4346">
        <f>IFERROR(IF(W4346=Z4346,VLOOKUP($U4346,[1]C8842!$G$2:$M$145,3,FALSE),0),0)</f>
        <v>0</v>
      </c>
      <c r="W4346">
        <f>VLOOKUP(RIGHT($V$1,5),Key!$A$9:$B$14,2,FALSE)</f>
        <v>10.199999999999999</v>
      </c>
      <c r="X4346">
        <f t="shared" si="339"/>
        <v>0</v>
      </c>
      <c r="Y4346">
        <f>VLOOKUP(RIGHT($X$1,5),Key!$A$9:$B$14,2,FALSE)</f>
        <v>3.7</v>
      </c>
      <c r="Z4346">
        <f t="shared" si="337"/>
        <v>10.199999999999999</v>
      </c>
      <c r="AA4346">
        <f t="shared" si="338"/>
        <v>0</v>
      </c>
    </row>
    <row r="4347" spans="1:27" x14ac:dyDescent="0.3">
      <c r="A4347">
        <v>100067</v>
      </c>
      <c r="B4347">
        <v>230922</v>
      </c>
      <c r="C4347" s="3">
        <v>44130.688194444447</v>
      </c>
      <c r="D4347">
        <v>3</v>
      </c>
      <c r="E4347">
        <v>2</v>
      </c>
      <c r="F4347" t="s">
        <v>26</v>
      </c>
      <c r="G4347">
        <v>4</v>
      </c>
      <c r="H4347">
        <v>67.289060000000006</v>
      </c>
      <c r="I4347">
        <v>73.953130000000002</v>
      </c>
      <c r="J4347">
        <v>3.1601560000000002</v>
      </c>
      <c r="K4347">
        <v>92.039060000000006</v>
      </c>
      <c r="L4347" s="3">
        <v>44130.443055555559</v>
      </c>
      <c r="M4347">
        <v>17.18</v>
      </c>
      <c r="N4347" t="s">
        <v>28</v>
      </c>
      <c r="P4347">
        <f>(C4347-Key!$B$1)*24</f>
        <v>1.4666666667326353</v>
      </c>
      <c r="Q4347">
        <f>(Key!$B$2-'17.1'!C4347)*24</f>
        <v>1.4833333332790062</v>
      </c>
      <c r="R4347" s="3">
        <f>C4347-(M4347-Key!$B$5)/(24*Key!$B$6)</f>
        <v>44130.674379629629</v>
      </c>
      <c r="S4347">
        <f>M4347-Key!$B$5</f>
        <v>14.92</v>
      </c>
      <c r="T4347" s="2">
        <f t="shared" si="335"/>
        <v>44129.6875</v>
      </c>
      <c r="U4347" t="str">
        <f t="shared" si="336"/>
        <v>10-25-2020 16:30</v>
      </c>
      <c r="V4347">
        <f>IFERROR(IF(W4347=Z4347,VLOOKUP($U4347,[1]C8842!$G$2:$M$145,3,FALSE),0),0)</f>
        <v>0</v>
      </c>
      <c r="W4347">
        <f>VLOOKUP(RIGHT($V$1,5),Key!$A$9:$B$14,2,FALSE)</f>
        <v>10.199999999999999</v>
      </c>
      <c r="X4347">
        <f t="shared" si="339"/>
        <v>0</v>
      </c>
      <c r="Y4347">
        <f>VLOOKUP(RIGHT($X$1,5),Key!$A$9:$B$14,2,FALSE)</f>
        <v>3.7</v>
      </c>
      <c r="Z4347">
        <f t="shared" si="337"/>
        <v>10.199999999999999</v>
      </c>
      <c r="AA4347">
        <f t="shared" si="338"/>
        <v>0</v>
      </c>
    </row>
    <row r="4348" spans="1:27" x14ac:dyDescent="0.3">
      <c r="A4348">
        <v>100067</v>
      </c>
      <c r="B4348">
        <v>230922</v>
      </c>
      <c r="C4348" s="3">
        <v>44130.688194444447</v>
      </c>
      <c r="D4348">
        <v>2</v>
      </c>
      <c r="E4348">
        <v>1</v>
      </c>
      <c r="F4348" t="s">
        <v>26</v>
      </c>
      <c r="G4348">
        <v>2</v>
      </c>
      <c r="H4348">
        <v>83.402339999999995</v>
      </c>
      <c r="I4348">
        <v>21.085940000000001</v>
      </c>
      <c r="J4348">
        <v>0.86328130000000003</v>
      </c>
      <c r="K4348">
        <v>81.035160000000005</v>
      </c>
      <c r="L4348" s="3">
        <v>44130.443055555559</v>
      </c>
      <c r="M4348">
        <v>17.18</v>
      </c>
      <c r="N4348" t="s">
        <v>28</v>
      </c>
      <c r="P4348">
        <f>(C4348-Key!$B$1)*24</f>
        <v>1.4666666667326353</v>
      </c>
      <c r="Q4348">
        <f>(Key!$B$2-'17.1'!C4348)*24</f>
        <v>1.4833333332790062</v>
      </c>
      <c r="R4348" s="3">
        <f>C4348-(M4348-Key!$B$5)/(24*Key!$B$6)</f>
        <v>44130.674379629629</v>
      </c>
      <c r="S4348">
        <f>M4348-Key!$B$5</f>
        <v>14.92</v>
      </c>
      <c r="T4348" s="2">
        <f t="shared" si="335"/>
        <v>44129.6875</v>
      </c>
      <c r="U4348" t="str">
        <f t="shared" si="336"/>
        <v>10-25-2020 16:30</v>
      </c>
      <c r="V4348">
        <f>IFERROR(IF(W4348=Z4348,VLOOKUP($U4348,[1]C8842!$G$2:$M$145,3,FALSE),0),0)</f>
        <v>0</v>
      </c>
      <c r="W4348">
        <f>VLOOKUP(RIGHT($V$1,5),Key!$A$9:$B$14,2,FALSE)</f>
        <v>10.199999999999999</v>
      </c>
      <c r="X4348">
        <f t="shared" si="339"/>
        <v>0</v>
      </c>
      <c r="Y4348">
        <f>VLOOKUP(RIGHT($X$1,5),Key!$A$9:$B$14,2,FALSE)</f>
        <v>3.7</v>
      </c>
      <c r="Z4348">
        <f t="shared" si="337"/>
        <v>10.199999999999999</v>
      </c>
      <c r="AA4348">
        <f t="shared" si="338"/>
        <v>0</v>
      </c>
    </row>
    <row r="4349" spans="1:27" x14ac:dyDescent="0.3">
      <c r="A4349">
        <v>100067</v>
      </c>
      <c r="B4349">
        <v>230922</v>
      </c>
      <c r="C4349" s="3">
        <v>44130.688194444447</v>
      </c>
      <c r="D4349">
        <v>2</v>
      </c>
      <c r="E4349">
        <v>1</v>
      </c>
      <c r="F4349" t="s">
        <v>26</v>
      </c>
      <c r="G4349">
        <v>1</v>
      </c>
      <c r="H4349">
        <v>76.183589999999995</v>
      </c>
      <c r="I4349">
        <v>15.95703</v>
      </c>
      <c r="J4349">
        <v>0.765625</v>
      </c>
      <c r="K4349">
        <v>79.03125</v>
      </c>
      <c r="L4349" s="3">
        <v>44130.443055555559</v>
      </c>
      <c r="M4349">
        <v>17.18</v>
      </c>
      <c r="N4349" t="s">
        <v>28</v>
      </c>
      <c r="P4349">
        <f>(C4349-Key!$B$1)*24</f>
        <v>1.4666666667326353</v>
      </c>
      <c r="Q4349">
        <f>(Key!$B$2-'17.1'!C4349)*24</f>
        <v>1.4833333332790062</v>
      </c>
      <c r="R4349" s="3">
        <f>C4349-(M4349-Key!$B$5)/(24*Key!$B$6)</f>
        <v>44130.674379629629</v>
      </c>
      <c r="S4349">
        <f>M4349-Key!$B$5</f>
        <v>14.92</v>
      </c>
      <c r="T4349" s="2">
        <f t="shared" si="335"/>
        <v>44129.6875</v>
      </c>
      <c r="U4349" t="str">
        <f t="shared" si="336"/>
        <v>10-25-2020 16:30</v>
      </c>
      <c r="V4349">
        <f>IFERROR(IF(W4349=Z4349,VLOOKUP($U4349,[1]C8842!$G$2:$M$145,3,FALSE),0),0)</f>
        <v>0</v>
      </c>
      <c r="W4349">
        <f>VLOOKUP(RIGHT($V$1,5),Key!$A$9:$B$14,2,FALSE)</f>
        <v>10.199999999999999</v>
      </c>
      <c r="X4349">
        <f t="shared" si="339"/>
        <v>0</v>
      </c>
      <c r="Y4349">
        <f>VLOOKUP(RIGHT($X$1,5),Key!$A$9:$B$14,2,FALSE)</f>
        <v>3.7</v>
      </c>
      <c r="Z4349">
        <f t="shared" si="337"/>
        <v>10.199999999999999</v>
      </c>
      <c r="AA4349">
        <f t="shared" si="338"/>
        <v>0</v>
      </c>
    </row>
    <row r="4350" spans="1:27" x14ac:dyDescent="0.3">
      <c r="A4350">
        <v>100067</v>
      </c>
      <c r="B4350">
        <v>230922</v>
      </c>
      <c r="C4350" s="3">
        <v>44130.688194444447</v>
      </c>
      <c r="D4350">
        <v>2</v>
      </c>
      <c r="E4350">
        <v>1</v>
      </c>
      <c r="F4350" t="s">
        <v>26</v>
      </c>
      <c r="G4350">
        <v>1</v>
      </c>
      <c r="H4350">
        <v>74.984380000000002</v>
      </c>
      <c r="I4350">
        <v>19.08203</v>
      </c>
      <c r="J4350">
        <v>0.88671880000000003</v>
      </c>
      <c r="K4350">
        <v>80.03125</v>
      </c>
      <c r="L4350" s="3">
        <v>44130.443055555559</v>
      </c>
      <c r="M4350">
        <v>17.18</v>
      </c>
      <c r="N4350" t="s">
        <v>28</v>
      </c>
      <c r="P4350">
        <f>(C4350-Key!$B$1)*24</f>
        <v>1.4666666667326353</v>
      </c>
      <c r="Q4350">
        <f>(Key!$B$2-'17.1'!C4350)*24</f>
        <v>1.4833333332790062</v>
      </c>
      <c r="R4350" s="3">
        <f>C4350-(M4350-Key!$B$5)/(24*Key!$B$6)</f>
        <v>44130.674379629629</v>
      </c>
      <c r="S4350">
        <f>M4350-Key!$B$5</f>
        <v>14.92</v>
      </c>
      <c r="T4350" s="2">
        <f t="shared" si="335"/>
        <v>44129.6875</v>
      </c>
      <c r="U4350" t="str">
        <f t="shared" si="336"/>
        <v>10-25-2020 16:30</v>
      </c>
      <c r="V4350">
        <f>IFERROR(IF(W4350=Z4350,VLOOKUP($U4350,[1]C8842!$G$2:$M$145,3,FALSE),0),0)</f>
        <v>0</v>
      </c>
      <c r="W4350">
        <f>VLOOKUP(RIGHT($V$1,5),Key!$A$9:$B$14,2,FALSE)</f>
        <v>10.199999999999999</v>
      </c>
      <c r="X4350">
        <f t="shared" si="339"/>
        <v>0</v>
      </c>
      <c r="Y4350">
        <f>VLOOKUP(RIGHT($X$1,5),Key!$A$9:$B$14,2,FALSE)</f>
        <v>3.7</v>
      </c>
      <c r="Z4350">
        <f t="shared" si="337"/>
        <v>10.199999999999999</v>
      </c>
      <c r="AA4350">
        <f t="shared" si="338"/>
        <v>0</v>
      </c>
    </row>
    <row r="4351" spans="1:27" x14ac:dyDescent="0.3">
      <c r="A4351">
        <v>100067</v>
      </c>
      <c r="B4351">
        <v>230922</v>
      </c>
      <c r="C4351" s="3">
        <v>44130.688194444447</v>
      </c>
      <c r="D4351">
        <v>2</v>
      </c>
      <c r="E4351">
        <v>1</v>
      </c>
      <c r="F4351" t="s">
        <v>26</v>
      </c>
      <c r="G4351">
        <v>2</v>
      </c>
      <c r="H4351">
        <v>76.242189999999994</v>
      </c>
      <c r="I4351">
        <v>21.58203</v>
      </c>
      <c r="J4351">
        <v>0.9609375</v>
      </c>
      <c r="K4351">
        <v>82.035160000000005</v>
      </c>
      <c r="L4351" s="3">
        <v>44130.443055555559</v>
      </c>
      <c r="M4351">
        <v>17.18</v>
      </c>
      <c r="N4351" t="s">
        <v>28</v>
      </c>
      <c r="P4351">
        <f>(C4351-Key!$B$1)*24</f>
        <v>1.4666666667326353</v>
      </c>
      <c r="Q4351">
        <f>(Key!$B$2-'17.1'!C4351)*24</f>
        <v>1.4833333332790062</v>
      </c>
      <c r="R4351" s="3">
        <f>C4351-(M4351-Key!$B$5)/(24*Key!$B$6)</f>
        <v>44130.674379629629</v>
      </c>
      <c r="S4351">
        <f>M4351-Key!$B$5</f>
        <v>14.92</v>
      </c>
      <c r="T4351" s="2">
        <f t="shared" si="335"/>
        <v>44129.6875</v>
      </c>
      <c r="U4351" t="str">
        <f t="shared" si="336"/>
        <v>10-25-2020 16:30</v>
      </c>
      <c r="V4351">
        <f>IFERROR(IF(W4351=Z4351,VLOOKUP($U4351,[1]C8842!$G$2:$M$145,3,FALSE),0),0)</f>
        <v>0</v>
      </c>
      <c r="W4351">
        <f>VLOOKUP(RIGHT($V$1,5),Key!$A$9:$B$14,2,FALSE)</f>
        <v>10.199999999999999</v>
      </c>
      <c r="X4351">
        <f t="shared" si="339"/>
        <v>0</v>
      </c>
      <c r="Y4351">
        <f>VLOOKUP(RIGHT($X$1,5),Key!$A$9:$B$14,2,FALSE)</f>
        <v>3.7</v>
      </c>
      <c r="Z4351">
        <f t="shared" si="337"/>
        <v>10.199999999999999</v>
      </c>
      <c r="AA4351">
        <f t="shared" si="338"/>
        <v>0</v>
      </c>
    </row>
    <row r="4352" spans="1:27" x14ac:dyDescent="0.3">
      <c r="A4352">
        <v>100067</v>
      </c>
      <c r="B4352">
        <v>230922</v>
      </c>
      <c r="C4352" s="3">
        <v>44130.688194444447</v>
      </c>
      <c r="D4352">
        <v>2</v>
      </c>
      <c r="E4352">
        <v>1</v>
      </c>
      <c r="F4352" t="s">
        <v>26</v>
      </c>
      <c r="G4352">
        <v>5</v>
      </c>
      <c r="H4352">
        <v>70.652339999999995</v>
      </c>
      <c r="I4352">
        <v>113.8867</v>
      </c>
      <c r="J4352">
        <v>4.515625</v>
      </c>
      <c r="K4352">
        <v>82.035160000000005</v>
      </c>
      <c r="L4352" s="3">
        <v>44130.443055555559</v>
      </c>
      <c r="M4352">
        <v>17.18</v>
      </c>
      <c r="N4352" t="s">
        <v>28</v>
      </c>
      <c r="P4352">
        <f>(C4352-Key!$B$1)*24</f>
        <v>1.4666666667326353</v>
      </c>
      <c r="Q4352">
        <f>(Key!$B$2-'17.1'!C4352)*24</f>
        <v>1.4833333332790062</v>
      </c>
      <c r="R4352" s="3">
        <f>C4352-(M4352-Key!$B$5)/(24*Key!$B$6)</f>
        <v>44130.674379629629</v>
      </c>
      <c r="S4352">
        <f>M4352-Key!$B$5</f>
        <v>14.92</v>
      </c>
      <c r="T4352" s="2">
        <f t="shared" si="335"/>
        <v>44129.6875</v>
      </c>
      <c r="U4352" t="str">
        <f t="shared" si="336"/>
        <v>10-25-2020 16:30</v>
      </c>
      <c r="V4352">
        <f>IFERROR(IF(W4352=Z4352,VLOOKUP($U4352,[1]C8842!$G$2:$M$145,3,FALSE),0),0)</f>
        <v>0</v>
      </c>
      <c r="W4352">
        <f>VLOOKUP(RIGHT($V$1,5),Key!$A$9:$B$14,2,FALSE)</f>
        <v>10.199999999999999</v>
      </c>
      <c r="X4352">
        <f t="shared" si="339"/>
        <v>0</v>
      </c>
      <c r="Y4352">
        <f>VLOOKUP(RIGHT($X$1,5),Key!$A$9:$B$14,2,FALSE)</f>
        <v>3.7</v>
      </c>
      <c r="Z4352">
        <f t="shared" si="337"/>
        <v>10.199999999999999</v>
      </c>
      <c r="AA4352">
        <f t="shared" si="338"/>
        <v>0</v>
      </c>
    </row>
    <row r="4353" spans="1:27" x14ac:dyDescent="0.3">
      <c r="A4353">
        <v>100067</v>
      </c>
      <c r="B4353">
        <v>230922</v>
      </c>
      <c r="C4353" s="3">
        <v>44130.688194444447</v>
      </c>
      <c r="D4353">
        <v>3</v>
      </c>
      <c r="E4353">
        <v>2</v>
      </c>
      <c r="F4353" t="s">
        <v>26</v>
      </c>
      <c r="G4353">
        <v>4</v>
      </c>
      <c r="H4353">
        <v>55.496090000000002</v>
      </c>
      <c r="I4353">
        <v>72.496089999999995</v>
      </c>
      <c r="J4353">
        <v>3.765625</v>
      </c>
      <c r="K4353">
        <v>94.039060000000006</v>
      </c>
      <c r="L4353" s="3">
        <v>44130.443055555559</v>
      </c>
      <c r="M4353">
        <v>17.18</v>
      </c>
      <c r="N4353" t="s">
        <v>28</v>
      </c>
      <c r="P4353">
        <f>(C4353-Key!$B$1)*24</f>
        <v>1.4666666667326353</v>
      </c>
      <c r="Q4353">
        <f>(Key!$B$2-'17.1'!C4353)*24</f>
        <v>1.4833333332790062</v>
      </c>
      <c r="R4353" s="3">
        <f>C4353-(M4353-Key!$B$5)/(24*Key!$B$6)</f>
        <v>44130.674379629629</v>
      </c>
      <c r="S4353">
        <f>M4353-Key!$B$5</f>
        <v>14.92</v>
      </c>
      <c r="T4353" s="2">
        <f t="shared" si="335"/>
        <v>44129.6875</v>
      </c>
      <c r="U4353" t="str">
        <f t="shared" si="336"/>
        <v>10-25-2020 16:30</v>
      </c>
      <c r="V4353">
        <f>IFERROR(IF(W4353=Z4353,VLOOKUP($U4353,[1]C8842!$G$2:$M$145,3,FALSE),0),0)</f>
        <v>0</v>
      </c>
      <c r="W4353">
        <f>VLOOKUP(RIGHT($V$1,5),Key!$A$9:$B$14,2,FALSE)</f>
        <v>10.199999999999999</v>
      </c>
      <c r="X4353">
        <f t="shared" si="339"/>
        <v>0</v>
      </c>
      <c r="Y4353">
        <f>VLOOKUP(RIGHT($X$1,5),Key!$A$9:$B$14,2,FALSE)</f>
        <v>3.7</v>
      </c>
      <c r="Z4353">
        <f t="shared" si="337"/>
        <v>10.199999999999999</v>
      </c>
      <c r="AA4353">
        <f t="shared" si="338"/>
        <v>0</v>
      </c>
    </row>
    <row r="4354" spans="1:27" x14ac:dyDescent="0.3">
      <c r="A4354">
        <v>100067</v>
      </c>
      <c r="B4354">
        <v>230922</v>
      </c>
      <c r="C4354" s="3">
        <v>44130.688194444447</v>
      </c>
      <c r="D4354">
        <v>2</v>
      </c>
      <c r="E4354">
        <v>1</v>
      </c>
      <c r="F4354" t="s">
        <v>26</v>
      </c>
      <c r="G4354">
        <v>1</v>
      </c>
      <c r="H4354">
        <v>66.519530000000003</v>
      </c>
      <c r="I4354">
        <v>15.679690000000001</v>
      </c>
      <c r="J4354">
        <v>0.8671875</v>
      </c>
      <c r="K4354">
        <v>80.03125</v>
      </c>
      <c r="L4354" s="3">
        <v>44130.443055555559</v>
      </c>
      <c r="M4354">
        <v>17.18</v>
      </c>
      <c r="N4354" t="s">
        <v>28</v>
      </c>
      <c r="P4354">
        <f>(C4354-Key!$B$1)*24</f>
        <v>1.4666666667326353</v>
      </c>
      <c r="Q4354">
        <f>(Key!$B$2-'17.1'!C4354)*24</f>
        <v>1.4833333332790062</v>
      </c>
      <c r="R4354" s="3">
        <f>C4354-(M4354-Key!$B$5)/(24*Key!$B$6)</f>
        <v>44130.674379629629</v>
      </c>
      <c r="S4354">
        <f>M4354-Key!$B$5</f>
        <v>14.92</v>
      </c>
      <c r="T4354" s="2">
        <f t="shared" si="335"/>
        <v>44129.6875</v>
      </c>
      <c r="U4354" t="str">
        <f t="shared" si="336"/>
        <v>10-25-2020 16:30</v>
      </c>
      <c r="V4354">
        <f>IFERROR(IF(W4354=Z4354,VLOOKUP($U4354,[1]C8842!$G$2:$M$145,3,FALSE),0),0)</f>
        <v>0</v>
      </c>
      <c r="W4354">
        <f>VLOOKUP(RIGHT($V$1,5),Key!$A$9:$B$14,2,FALSE)</f>
        <v>10.199999999999999</v>
      </c>
      <c r="X4354">
        <f t="shared" si="339"/>
        <v>0</v>
      </c>
      <c r="Y4354">
        <f>VLOOKUP(RIGHT($X$1,5),Key!$A$9:$B$14,2,FALSE)</f>
        <v>3.7</v>
      </c>
      <c r="Z4354">
        <f t="shared" si="337"/>
        <v>10.199999999999999</v>
      </c>
      <c r="AA4354">
        <f t="shared" si="338"/>
        <v>0</v>
      </c>
    </row>
    <row r="4355" spans="1:27" x14ac:dyDescent="0.3">
      <c r="A4355">
        <v>100067</v>
      </c>
      <c r="B4355">
        <v>230922</v>
      </c>
      <c r="C4355" s="3">
        <v>44130.688194444447</v>
      </c>
      <c r="D4355">
        <v>3</v>
      </c>
      <c r="E4355">
        <v>2</v>
      </c>
      <c r="F4355" t="s">
        <v>26</v>
      </c>
      <c r="G4355">
        <v>1</v>
      </c>
      <c r="H4355">
        <v>73.691410000000005</v>
      </c>
      <c r="I4355">
        <v>18.121089999999999</v>
      </c>
      <c r="J4355">
        <v>0.8671875</v>
      </c>
      <c r="K4355">
        <v>93.039060000000006</v>
      </c>
      <c r="L4355" s="3">
        <v>44130.443055555559</v>
      </c>
      <c r="M4355">
        <v>17.18</v>
      </c>
      <c r="N4355" t="s">
        <v>28</v>
      </c>
      <c r="P4355">
        <f>(C4355-Key!$B$1)*24</f>
        <v>1.4666666667326353</v>
      </c>
      <c r="Q4355">
        <f>(Key!$B$2-'17.1'!C4355)*24</f>
        <v>1.4833333332790062</v>
      </c>
      <c r="R4355" s="3">
        <f>C4355-(M4355-Key!$B$5)/(24*Key!$B$6)</f>
        <v>44130.674379629629</v>
      </c>
      <c r="S4355">
        <f>M4355-Key!$B$5</f>
        <v>14.92</v>
      </c>
      <c r="T4355" s="2">
        <f t="shared" ref="T4355:T4418" si="340">ROUND(C4355*24*60/10,0)/(24*6)-1</f>
        <v>44129.6875</v>
      </c>
      <c r="U4355" t="str">
        <f t="shared" ref="U4355:U4418" si="341">TEXT(T4355,"mm-dd-yyyy hh:mm")</f>
        <v>10-25-2020 16:30</v>
      </c>
      <c r="V4355">
        <f>IFERROR(IF(W4355=Z4355,VLOOKUP($U4355,[1]C8842!$G$2:$M$145,3,FALSE),0),0)</f>
        <v>0</v>
      </c>
      <c r="W4355">
        <f>VLOOKUP(RIGHT($V$1,5),Key!$A$9:$B$14,2,FALSE)</f>
        <v>10.199999999999999</v>
      </c>
      <c r="X4355">
        <f t="shared" si="339"/>
        <v>0</v>
      </c>
      <c r="Y4355">
        <f>VLOOKUP(RIGHT($X$1,5),Key!$A$9:$B$14,2,FALSE)</f>
        <v>3.7</v>
      </c>
      <c r="Z4355">
        <f t="shared" ref="Z4355:Z4418" si="342">M4355-MIN(ABS(Y4355-M4355),ABS(W4355-M4355))</f>
        <v>10.199999999999999</v>
      </c>
      <c r="AA4355">
        <f t="shared" ref="AA4355:AA4418" si="343">SUM(V4355,X4355)</f>
        <v>0</v>
      </c>
    </row>
    <row r="4356" spans="1:27" x14ac:dyDescent="0.3">
      <c r="A4356">
        <v>100067</v>
      </c>
      <c r="B4356">
        <v>230922</v>
      </c>
      <c r="C4356" s="3">
        <v>44130.688194444447</v>
      </c>
      <c r="D4356">
        <v>2</v>
      </c>
      <c r="E4356">
        <v>1</v>
      </c>
      <c r="F4356" t="s">
        <v>26</v>
      </c>
      <c r="G4356">
        <v>1</v>
      </c>
      <c r="H4356">
        <v>67.570310000000006</v>
      </c>
      <c r="I4356">
        <v>19.066410000000001</v>
      </c>
      <c r="J4356">
        <v>0.984375</v>
      </c>
      <c r="K4356">
        <v>81.035160000000005</v>
      </c>
      <c r="L4356" s="3">
        <v>44130.443055555559</v>
      </c>
      <c r="M4356">
        <v>17.18</v>
      </c>
      <c r="N4356" t="s">
        <v>28</v>
      </c>
      <c r="P4356">
        <f>(C4356-Key!$B$1)*24</f>
        <v>1.4666666667326353</v>
      </c>
      <c r="Q4356">
        <f>(Key!$B$2-'17.1'!C4356)*24</f>
        <v>1.4833333332790062</v>
      </c>
      <c r="R4356" s="3">
        <f>C4356-(M4356-Key!$B$5)/(24*Key!$B$6)</f>
        <v>44130.674379629629</v>
      </c>
      <c r="S4356">
        <f>M4356-Key!$B$5</f>
        <v>14.92</v>
      </c>
      <c r="T4356" s="2">
        <f t="shared" si="340"/>
        <v>44129.6875</v>
      </c>
      <c r="U4356" t="str">
        <f t="shared" si="341"/>
        <v>10-25-2020 16:30</v>
      </c>
      <c r="V4356">
        <f>IFERROR(IF(W4356=Z4356,VLOOKUP($U4356,[1]C8842!$G$2:$M$145,3,FALSE),0),0)</f>
        <v>0</v>
      </c>
      <c r="W4356">
        <f>VLOOKUP(RIGHT($V$1,5),Key!$A$9:$B$14,2,FALSE)</f>
        <v>10.199999999999999</v>
      </c>
      <c r="X4356">
        <f t="shared" ref="X4356:X4419" si="344">$X$2</f>
        <v>0</v>
      </c>
      <c r="Y4356">
        <f>VLOOKUP(RIGHT($X$1,5),Key!$A$9:$B$14,2,FALSE)</f>
        <v>3.7</v>
      </c>
      <c r="Z4356">
        <f t="shared" si="342"/>
        <v>10.199999999999999</v>
      </c>
      <c r="AA4356">
        <f t="shared" si="343"/>
        <v>0</v>
      </c>
    </row>
    <row r="4357" spans="1:27" x14ac:dyDescent="0.3">
      <c r="A4357">
        <v>100067</v>
      </c>
      <c r="B4357">
        <v>230922</v>
      </c>
      <c r="C4357" s="3">
        <v>44130.688194444447</v>
      </c>
      <c r="D4357">
        <v>1</v>
      </c>
      <c r="E4357">
        <v>1</v>
      </c>
      <c r="F4357" t="s">
        <v>25</v>
      </c>
      <c r="G4357">
        <v>1</v>
      </c>
      <c r="H4357">
        <v>60.515630000000002</v>
      </c>
      <c r="I4357">
        <v>15.79297</v>
      </c>
      <c r="J4357">
        <v>0.95703130000000003</v>
      </c>
      <c r="K4357">
        <v>54.023440000000001</v>
      </c>
      <c r="L4357" s="3">
        <v>44130.443055555559</v>
      </c>
      <c r="M4357">
        <v>17.18</v>
      </c>
      <c r="N4357" t="s">
        <v>28</v>
      </c>
      <c r="P4357">
        <f>(C4357-Key!$B$1)*24</f>
        <v>1.4666666667326353</v>
      </c>
      <c r="Q4357">
        <f>(Key!$B$2-'17.1'!C4357)*24</f>
        <v>1.4833333332790062</v>
      </c>
      <c r="R4357" s="3">
        <f>C4357-(M4357-Key!$B$5)/(24*Key!$B$6)</f>
        <v>44130.674379629629</v>
      </c>
      <c r="S4357">
        <f>M4357-Key!$B$5</f>
        <v>14.92</v>
      </c>
      <c r="T4357" s="2">
        <f t="shared" si="340"/>
        <v>44129.6875</v>
      </c>
      <c r="U4357" t="str">
        <f t="shared" si="341"/>
        <v>10-25-2020 16:30</v>
      </c>
      <c r="V4357">
        <f>IFERROR(IF(W4357=Z4357,VLOOKUP($U4357,[1]C8842!$G$2:$M$145,3,FALSE),0),0)</f>
        <v>0</v>
      </c>
      <c r="W4357">
        <f>VLOOKUP(RIGHT($V$1,5),Key!$A$9:$B$14,2,FALSE)</f>
        <v>10.199999999999999</v>
      </c>
      <c r="X4357">
        <f t="shared" si="344"/>
        <v>0</v>
      </c>
      <c r="Y4357">
        <f>VLOOKUP(RIGHT($X$1,5),Key!$A$9:$B$14,2,FALSE)</f>
        <v>3.7</v>
      </c>
      <c r="Z4357">
        <f t="shared" si="342"/>
        <v>10.199999999999999</v>
      </c>
      <c r="AA4357">
        <f t="shared" si="343"/>
        <v>0</v>
      </c>
    </row>
    <row r="4358" spans="1:27" x14ac:dyDescent="0.3">
      <c r="A4358">
        <v>100067</v>
      </c>
      <c r="B4358">
        <v>230922</v>
      </c>
      <c r="C4358" s="3">
        <v>44130.688194444447</v>
      </c>
      <c r="D4358">
        <v>0</v>
      </c>
      <c r="E4358">
        <v>2</v>
      </c>
      <c r="F4358" t="s">
        <v>25</v>
      </c>
      <c r="G4358">
        <v>1</v>
      </c>
      <c r="H4358">
        <v>61.457030000000003</v>
      </c>
      <c r="I4358">
        <v>14.64453</v>
      </c>
      <c r="J4358">
        <v>0.890625</v>
      </c>
      <c r="K4358">
        <v>46.019530000000003</v>
      </c>
      <c r="L4358" s="3">
        <v>44130.443055555559</v>
      </c>
      <c r="M4358">
        <v>17.18</v>
      </c>
      <c r="N4358" t="s">
        <v>28</v>
      </c>
      <c r="P4358">
        <f>(C4358-Key!$B$1)*24</f>
        <v>1.4666666667326353</v>
      </c>
      <c r="Q4358">
        <f>(Key!$B$2-'17.1'!C4358)*24</f>
        <v>1.4833333332790062</v>
      </c>
      <c r="R4358" s="3">
        <f>C4358-(M4358-Key!$B$5)/(24*Key!$B$6)</f>
        <v>44130.674379629629</v>
      </c>
      <c r="S4358">
        <f>M4358-Key!$B$5</f>
        <v>14.92</v>
      </c>
      <c r="T4358" s="2">
        <f t="shared" si="340"/>
        <v>44129.6875</v>
      </c>
      <c r="U4358" t="str">
        <f t="shared" si="341"/>
        <v>10-25-2020 16:30</v>
      </c>
      <c r="V4358">
        <f>IFERROR(IF(W4358=Z4358,VLOOKUP($U4358,[1]C8842!$G$2:$M$145,3,FALSE),0),0)</f>
        <v>0</v>
      </c>
      <c r="W4358">
        <f>VLOOKUP(RIGHT($V$1,5),Key!$A$9:$B$14,2,FALSE)</f>
        <v>10.199999999999999</v>
      </c>
      <c r="X4358">
        <f t="shared" si="344"/>
        <v>0</v>
      </c>
      <c r="Y4358">
        <f>VLOOKUP(RIGHT($X$1,5),Key!$A$9:$B$14,2,FALSE)</f>
        <v>3.7</v>
      </c>
      <c r="Z4358">
        <f t="shared" si="342"/>
        <v>10.199999999999999</v>
      </c>
      <c r="AA4358">
        <f t="shared" si="343"/>
        <v>0</v>
      </c>
    </row>
    <row r="4359" spans="1:27" x14ac:dyDescent="0.3">
      <c r="A4359">
        <v>100067</v>
      </c>
      <c r="B4359">
        <v>230922</v>
      </c>
      <c r="C4359" s="3">
        <v>44130.688194444447</v>
      </c>
      <c r="D4359">
        <v>2</v>
      </c>
      <c r="E4359">
        <v>1</v>
      </c>
      <c r="F4359" t="s">
        <v>26</v>
      </c>
      <c r="G4359">
        <v>1</v>
      </c>
      <c r="H4359">
        <v>69.03125</v>
      </c>
      <c r="I4359">
        <v>17.003910000000001</v>
      </c>
      <c r="J4359">
        <v>0.88671880000000003</v>
      </c>
      <c r="K4359">
        <v>80.03125</v>
      </c>
      <c r="L4359" s="3">
        <v>44130.443055555559</v>
      </c>
      <c r="M4359">
        <v>17.18</v>
      </c>
      <c r="N4359" t="s">
        <v>28</v>
      </c>
      <c r="P4359">
        <f>(C4359-Key!$B$1)*24</f>
        <v>1.4666666667326353</v>
      </c>
      <c r="Q4359">
        <f>(Key!$B$2-'17.1'!C4359)*24</f>
        <v>1.4833333332790062</v>
      </c>
      <c r="R4359" s="3">
        <f>C4359-(M4359-Key!$B$5)/(24*Key!$B$6)</f>
        <v>44130.674379629629</v>
      </c>
      <c r="S4359">
        <f>M4359-Key!$B$5</f>
        <v>14.92</v>
      </c>
      <c r="T4359" s="2">
        <f t="shared" si="340"/>
        <v>44129.6875</v>
      </c>
      <c r="U4359" t="str">
        <f t="shared" si="341"/>
        <v>10-25-2020 16:30</v>
      </c>
      <c r="V4359">
        <f>IFERROR(IF(W4359=Z4359,VLOOKUP($U4359,[1]C8842!$G$2:$M$145,3,FALSE),0),0)</f>
        <v>0</v>
      </c>
      <c r="W4359">
        <f>VLOOKUP(RIGHT($V$1,5),Key!$A$9:$B$14,2,FALSE)</f>
        <v>10.199999999999999</v>
      </c>
      <c r="X4359">
        <f t="shared" si="344"/>
        <v>0</v>
      </c>
      <c r="Y4359">
        <f>VLOOKUP(RIGHT($X$1,5),Key!$A$9:$B$14,2,FALSE)</f>
        <v>3.7</v>
      </c>
      <c r="Z4359">
        <f t="shared" si="342"/>
        <v>10.199999999999999</v>
      </c>
      <c r="AA4359">
        <f t="shared" si="343"/>
        <v>0</v>
      </c>
    </row>
    <row r="4360" spans="1:27" x14ac:dyDescent="0.3">
      <c r="A4360">
        <v>100067</v>
      </c>
      <c r="B4360">
        <v>230922</v>
      </c>
      <c r="C4360" s="3">
        <v>44130.688194444447</v>
      </c>
      <c r="D4360">
        <v>1</v>
      </c>
      <c r="E4360">
        <v>1</v>
      </c>
      <c r="F4360" t="s">
        <v>25</v>
      </c>
      <c r="G4360">
        <v>1</v>
      </c>
      <c r="H4360">
        <v>63.816409999999998</v>
      </c>
      <c r="I4360">
        <v>15.273440000000001</v>
      </c>
      <c r="J4360">
        <v>0.88671880000000003</v>
      </c>
      <c r="K4360">
        <v>58.023440000000001</v>
      </c>
      <c r="L4360" s="3">
        <v>44130.443055555559</v>
      </c>
      <c r="M4360">
        <v>17.18</v>
      </c>
      <c r="N4360" t="s">
        <v>28</v>
      </c>
      <c r="P4360">
        <f>(C4360-Key!$B$1)*24</f>
        <v>1.4666666667326353</v>
      </c>
      <c r="Q4360">
        <f>(Key!$B$2-'17.1'!C4360)*24</f>
        <v>1.4833333332790062</v>
      </c>
      <c r="R4360" s="3">
        <f>C4360-(M4360-Key!$B$5)/(24*Key!$B$6)</f>
        <v>44130.674379629629</v>
      </c>
      <c r="S4360">
        <f>M4360-Key!$B$5</f>
        <v>14.92</v>
      </c>
      <c r="T4360" s="2">
        <f t="shared" si="340"/>
        <v>44129.6875</v>
      </c>
      <c r="U4360" t="str">
        <f t="shared" si="341"/>
        <v>10-25-2020 16:30</v>
      </c>
      <c r="V4360">
        <f>IFERROR(IF(W4360=Z4360,VLOOKUP($U4360,[1]C8842!$G$2:$M$145,3,FALSE),0),0)</f>
        <v>0</v>
      </c>
      <c r="W4360">
        <f>VLOOKUP(RIGHT($V$1,5),Key!$A$9:$B$14,2,FALSE)</f>
        <v>10.199999999999999</v>
      </c>
      <c r="X4360">
        <f t="shared" si="344"/>
        <v>0</v>
      </c>
      <c r="Y4360">
        <f>VLOOKUP(RIGHT($X$1,5),Key!$A$9:$B$14,2,FALSE)</f>
        <v>3.7</v>
      </c>
      <c r="Z4360">
        <f t="shared" si="342"/>
        <v>10.199999999999999</v>
      </c>
      <c r="AA4360">
        <f t="shared" si="343"/>
        <v>0</v>
      </c>
    </row>
    <row r="4361" spans="1:27" x14ac:dyDescent="0.3">
      <c r="A4361">
        <v>100067</v>
      </c>
      <c r="B4361">
        <v>230922</v>
      </c>
      <c r="C4361" s="3">
        <v>44130.688194444447</v>
      </c>
      <c r="D4361">
        <v>0</v>
      </c>
      <c r="E4361">
        <v>2</v>
      </c>
      <c r="F4361" t="s">
        <v>25</v>
      </c>
      <c r="G4361">
        <v>1</v>
      </c>
      <c r="H4361">
        <v>58.335940000000001</v>
      </c>
      <c r="I4361">
        <v>17.671880000000002</v>
      </c>
      <c r="J4361">
        <v>1.078125</v>
      </c>
      <c r="K4361">
        <v>44.019530000000003</v>
      </c>
      <c r="L4361" s="3">
        <v>44130.443055555559</v>
      </c>
      <c r="M4361">
        <v>17.18</v>
      </c>
      <c r="N4361" t="s">
        <v>28</v>
      </c>
      <c r="P4361">
        <f>(C4361-Key!$B$1)*24</f>
        <v>1.4666666667326353</v>
      </c>
      <c r="Q4361">
        <f>(Key!$B$2-'17.1'!C4361)*24</f>
        <v>1.4833333332790062</v>
      </c>
      <c r="R4361" s="3">
        <f>C4361-(M4361-Key!$B$5)/(24*Key!$B$6)</f>
        <v>44130.674379629629</v>
      </c>
      <c r="S4361">
        <f>M4361-Key!$B$5</f>
        <v>14.92</v>
      </c>
      <c r="T4361" s="2">
        <f t="shared" si="340"/>
        <v>44129.6875</v>
      </c>
      <c r="U4361" t="str">
        <f t="shared" si="341"/>
        <v>10-25-2020 16:30</v>
      </c>
      <c r="V4361">
        <f>IFERROR(IF(W4361=Z4361,VLOOKUP($U4361,[1]C8842!$G$2:$M$145,3,FALSE),0),0)</f>
        <v>0</v>
      </c>
      <c r="W4361">
        <f>VLOOKUP(RIGHT($V$1,5),Key!$A$9:$B$14,2,FALSE)</f>
        <v>10.199999999999999</v>
      </c>
      <c r="X4361">
        <f t="shared" si="344"/>
        <v>0</v>
      </c>
      <c r="Y4361">
        <f>VLOOKUP(RIGHT($X$1,5),Key!$A$9:$B$14,2,FALSE)</f>
        <v>3.7</v>
      </c>
      <c r="Z4361">
        <f t="shared" si="342"/>
        <v>10.199999999999999</v>
      </c>
      <c r="AA4361">
        <f t="shared" si="343"/>
        <v>0</v>
      </c>
    </row>
    <row r="4362" spans="1:27" x14ac:dyDescent="0.3">
      <c r="A4362">
        <v>100067</v>
      </c>
      <c r="B4362">
        <v>230922</v>
      </c>
      <c r="C4362" s="3">
        <v>44130.688194444447</v>
      </c>
      <c r="D4362">
        <v>1</v>
      </c>
      <c r="E4362">
        <v>1</v>
      </c>
      <c r="F4362" t="s">
        <v>25</v>
      </c>
      <c r="G4362">
        <v>1</v>
      </c>
      <c r="H4362">
        <v>65.929689999999994</v>
      </c>
      <c r="I4362">
        <v>16.851559999999999</v>
      </c>
      <c r="J4362">
        <v>0.921875</v>
      </c>
      <c r="K4362">
        <v>58.023440000000001</v>
      </c>
      <c r="L4362" s="3">
        <v>44130.443055555559</v>
      </c>
      <c r="M4362">
        <v>17.18</v>
      </c>
      <c r="N4362" t="s">
        <v>28</v>
      </c>
      <c r="P4362">
        <f>(C4362-Key!$B$1)*24</f>
        <v>1.4666666667326353</v>
      </c>
      <c r="Q4362">
        <f>(Key!$B$2-'17.1'!C4362)*24</f>
        <v>1.4833333332790062</v>
      </c>
      <c r="R4362" s="3">
        <f>C4362-(M4362-Key!$B$5)/(24*Key!$B$6)</f>
        <v>44130.674379629629</v>
      </c>
      <c r="S4362">
        <f>M4362-Key!$B$5</f>
        <v>14.92</v>
      </c>
      <c r="T4362" s="2">
        <f t="shared" si="340"/>
        <v>44129.6875</v>
      </c>
      <c r="U4362" t="str">
        <f t="shared" si="341"/>
        <v>10-25-2020 16:30</v>
      </c>
      <c r="V4362">
        <f>IFERROR(IF(W4362=Z4362,VLOOKUP($U4362,[1]C8842!$G$2:$M$145,3,FALSE),0),0)</f>
        <v>0</v>
      </c>
      <c r="W4362">
        <f>VLOOKUP(RIGHT($V$1,5),Key!$A$9:$B$14,2,FALSE)</f>
        <v>10.199999999999999</v>
      </c>
      <c r="X4362">
        <f t="shared" si="344"/>
        <v>0</v>
      </c>
      <c r="Y4362">
        <f>VLOOKUP(RIGHT($X$1,5),Key!$A$9:$B$14,2,FALSE)</f>
        <v>3.7</v>
      </c>
      <c r="Z4362">
        <f t="shared" si="342"/>
        <v>10.199999999999999</v>
      </c>
      <c r="AA4362">
        <f t="shared" si="343"/>
        <v>0</v>
      </c>
    </row>
    <row r="4363" spans="1:27" x14ac:dyDescent="0.3">
      <c r="A4363">
        <v>100067</v>
      </c>
      <c r="B4363">
        <v>230922</v>
      </c>
      <c r="C4363" s="3">
        <v>44130.688194444447</v>
      </c>
      <c r="D4363">
        <v>3</v>
      </c>
      <c r="E4363">
        <v>2</v>
      </c>
      <c r="F4363" t="s">
        <v>26</v>
      </c>
      <c r="G4363">
        <v>1</v>
      </c>
      <c r="H4363">
        <v>66.925780000000003</v>
      </c>
      <c r="I4363">
        <v>12.914059999999999</v>
      </c>
      <c r="J4363">
        <v>0.75</v>
      </c>
      <c r="K4363">
        <v>94.039060000000006</v>
      </c>
      <c r="L4363" s="3">
        <v>44130.443055555559</v>
      </c>
      <c r="M4363">
        <v>17.18</v>
      </c>
      <c r="N4363" t="s">
        <v>28</v>
      </c>
      <c r="P4363">
        <f>(C4363-Key!$B$1)*24</f>
        <v>1.4666666667326353</v>
      </c>
      <c r="Q4363">
        <f>(Key!$B$2-'17.1'!C4363)*24</f>
        <v>1.4833333332790062</v>
      </c>
      <c r="R4363" s="3">
        <f>C4363-(M4363-Key!$B$5)/(24*Key!$B$6)</f>
        <v>44130.674379629629</v>
      </c>
      <c r="S4363">
        <f>M4363-Key!$B$5</f>
        <v>14.92</v>
      </c>
      <c r="T4363" s="2">
        <f t="shared" si="340"/>
        <v>44129.6875</v>
      </c>
      <c r="U4363" t="str">
        <f t="shared" si="341"/>
        <v>10-25-2020 16:30</v>
      </c>
      <c r="V4363">
        <f>IFERROR(IF(W4363=Z4363,VLOOKUP($U4363,[1]C8842!$G$2:$M$145,3,FALSE),0),0)</f>
        <v>0</v>
      </c>
      <c r="W4363">
        <f>VLOOKUP(RIGHT($V$1,5),Key!$A$9:$B$14,2,FALSE)</f>
        <v>10.199999999999999</v>
      </c>
      <c r="X4363">
        <f t="shared" si="344"/>
        <v>0</v>
      </c>
      <c r="Y4363">
        <f>VLOOKUP(RIGHT($X$1,5),Key!$A$9:$B$14,2,FALSE)</f>
        <v>3.7</v>
      </c>
      <c r="Z4363">
        <f t="shared" si="342"/>
        <v>10.199999999999999</v>
      </c>
      <c r="AA4363">
        <f t="shared" si="343"/>
        <v>0</v>
      </c>
    </row>
    <row r="4364" spans="1:27" x14ac:dyDescent="0.3">
      <c r="A4364">
        <v>100067</v>
      </c>
      <c r="B4364">
        <v>230922</v>
      </c>
      <c r="C4364" s="3">
        <v>44130.688194444447</v>
      </c>
      <c r="D4364">
        <v>1</v>
      </c>
      <c r="E4364">
        <v>1</v>
      </c>
      <c r="F4364" t="s">
        <v>25</v>
      </c>
      <c r="G4364">
        <v>1</v>
      </c>
      <c r="H4364">
        <v>66.683589999999995</v>
      </c>
      <c r="I4364">
        <v>14.804690000000001</v>
      </c>
      <c r="J4364">
        <v>0.828125</v>
      </c>
      <c r="K4364">
        <v>58.023440000000001</v>
      </c>
      <c r="L4364" s="3">
        <v>44130.443055555559</v>
      </c>
      <c r="M4364">
        <v>17.18</v>
      </c>
      <c r="N4364" t="s">
        <v>28</v>
      </c>
      <c r="P4364">
        <f>(C4364-Key!$B$1)*24</f>
        <v>1.4666666667326353</v>
      </c>
      <c r="Q4364">
        <f>(Key!$B$2-'17.1'!C4364)*24</f>
        <v>1.4833333332790062</v>
      </c>
      <c r="R4364" s="3">
        <f>C4364-(M4364-Key!$B$5)/(24*Key!$B$6)</f>
        <v>44130.674379629629</v>
      </c>
      <c r="S4364">
        <f>M4364-Key!$B$5</f>
        <v>14.92</v>
      </c>
      <c r="T4364" s="2">
        <f t="shared" si="340"/>
        <v>44129.6875</v>
      </c>
      <c r="U4364" t="str">
        <f t="shared" si="341"/>
        <v>10-25-2020 16:30</v>
      </c>
      <c r="V4364">
        <f>IFERROR(IF(W4364=Z4364,VLOOKUP($U4364,[1]C8842!$G$2:$M$145,3,FALSE),0),0)</f>
        <v>0</v>
      </c>
      <c r="W4364">
        <f>VLOOKUP(RIGHT($V$1,5),Key!$A$9:$B$14,2,FALSE)</f>
        <v>10.199999999999999</v>
      </c>
      <c r="X4364">
        <f t="shared" si="344"/>
        <v>0</v>
      </c>
      <c r="Y4364">
        <f>VLOOKUP(RIGHT($X$1,5),Key!$A$9:$B$14,2,FALSE)</f>
        <v>3.7</v>
      </c>
      <c r="Z4364">
        <f t="shared" si="342"/>
        <v>10.199999999999999</v>
      </c>
      <c r="AA4364">
        <f t="shared" si="343"/>
        <v>0</v>
      </c>
    </row>
    <row r="4365" spans="1:27" x14ac:dyDescent="0.3">
      <c r="A4365">
        <v>100067</v>
      </c>
      <c r="B4365">
        <v>230922</v>
      </c>
      <c r="C4365" s="3">
        <v>44130.688888888886</v>
      </c>
      <c r="D4365">
        <v>0</v>
      </c>
      <c r="E4365">
        <v>2</v>
      </c>
      <c r="F4365" t="s">
        <v>25</v>
      </c>
      <c r="G4365">
        <v>1</v>
      </c>
      <c r="H4365">
        <v>59.527340000000002</v>
      </c>
      <c r="I4365">
        <v>16.42578</v>
      </c>
      <c r="J4365">
        <v>1</v>
      </c>
      <c r="K4365">
        <v>46.019530000000003</v>
      </c>
      <c r="L4365" s="3">
        <v>44130.443055555559</v>
      </c>
      <c r="M4365">
        <v>17.18</v>
      </c>
      <c r="N4365" t="s">
        <v>28</v>
      </c>
      <c r="P4365">
        <f>(C4365-Key!$B$1)*24</f>
        <v>1.4833333332790062</v>
      </c>
      <c r="Q4365">
        <f>(Key!$B$2-'17.1'!C4365)*24</f>
        <v>1.4666666667326353</v>
      </c>
      <c r="R4365" s="3">
        <f>C4365-(M4365-Key!$B$5)/(24*Key!$B$6)</f>
        <v>44130.675074074068</v>
      </c>
      <c r="S4365">
        <f>M4365-Key!$B$5</f>
        <v>14.92</v>
      </c>
      <c r="T4365" s="2">
        <f t="shared" si="340"/>
        <v>44129.6875</v>
      </c>
      <c r="U4365" t="str">
        <f t="shared" si="341"/>
        <v>10-25-2020 16:30</v>
      </c>
      <c r="V4365">
        <f>IFERROR(IF(W4365=Z4365,VLOOKUP($U4365,[1]C8842!$G$2:$M$145,3,FALSE),0),0)</f>
        <v>0</v>
      </c>
      <c r="W4365">
        <f>VLOOKUP(RIGHT($V$1,5),Key!$A$9:$B$14,2,FALSE)</f>
        <v>10.199999999999999</v>
      </c>
      <c r="X4365">
        <f t="shared" si="344"/>
        <v>0</v>
      </c>
      <c r="Y4365">
        <f>VLOOKUP(RIGHT($X$1,5),Key!$A$9:$B$14,2,FALSE)</f>
        <v>3.7</v>
      </c>
      <c r="Z4365">
        <f t="shared" si="342"/>
        <v>10.199999999999999</v>
      </c>
      <c r="AA4365">
        <f t="shared" si="343"/>
        <v>0</v>
      </c>
    </row>
    <row r="4366" spans="1:27" x14ac:dyDescent="0.3">
      <c r="A4366">
        <v>100067</v>
      </c>
      <c r="B4366">
        <v>230922</v>
      </c>
      <c r="C4366" s="3">
        <v>44130.688888888886</v>
      </c>
      <c r="D4366">
        <v>0</v>
      </c>
      <c r="E4366">
        <v>2</v>
      </c>
      <c r="F4366" t="s">
        <v>25</v>
      </c>
      <c r="G4366">
        <v>1</v>
      </c>
      <c r="H4366">
        <v>61.332030000000003</v>
      </c>
      <c r="I4366">
        <v>14.28125</v>
      </c>
      <c r="J4366">
        <v>0.87890630000000003</v>
      </c>
      <c r="K4366">
        <v>46.019530000000003</v>
      </c>
      <c r="L4366" s="3">
        <v>44130.443055555559</v>
      </c>
      <c r="M4366">
        <v>17.18</v>
      </c>
      <c r="N4366" t="s">
        <v>28</v>
      </c>
      <c r="P4366">
        <f>(C4366-Key!$B$1)*24</f>
        <v>1.4833333332790062</v>
      </c>
      <c r="Q4366">
        <f>(Key!$B$2-'17.1'!C4366)*24</f>
        <v>1.4666666667326353</v>
      </c>
      <c r="R4366" s="3">
        <f>C4366-(M4366-Key!$B$5)/(24*Key!$B$6)</f>
        <v>44130.675074074068</v>
      </c>
      <c r="S4366">
        <f>M4366-Key!$B$5</f>
        <v>14.92</v>
      </c>
      <c r="T4366" s="2">
        <f t="shared" si="340"/>
        <v>44129.6875</v>
      </c>
      <c r="U4366" t="str">
        <f t="shared" si="341"/>
        <v>10-25-2020 16:30</v>
      </c>
      <c r="V4366">
        <f>IFERROR(IF(W4366=Z4366,VLOOKUP($U4366,[1]C8842!$G$2:$M$145,3,FALSE),0),0)</f>
        <v>0</v>
      </c>
      <c r="W4366">
        <f>VLOOKUP(RIGHT($V$1,5),Key!$A$9:$B$14,2,FALSE)</f>
        <v>10.199999999999999</v>
      </c>
      <c r="X4366">
        <f t="shared" si="344"/>
        <v>0</v>
      </c>
      <c r="Y4366">
        <f>VLOOKUP(RIGHT($X$1,5),Key!$A$9:$B$14,2,FALSE)</f>
        <v>3.7</v>
      </c>
      <c r="Z4366">
        <f t="shared" si="342"/>
        <v>10.199999999999999</v>
      </c>
      <c r="AA4366">
        <f t="shared" si="343"/>
        <v>0</v>
      </c>
    </row>
    <row r="4367" spans="1:27" x14ac:dyDescent="0.3">
      <c r="A4367">
        <v>100067</v>
      </c>
      <c r="B4367">
        <v>230922</v>
      </c>
      <c r="C4367" s="3">
        <v>44130.688888888886</v>
      </c>
      <c r="D4367">
        <v>1</v>
      </c>
      <c r="E4367">
        <v>1</v>
      </c>
      <c r="F4367" t="s">
        <v>25</v>
      </c>
      <c r="G4367">
        <v>1</v>
      </c>
      <c r="H4367">
        <v>61.996090000000002</v>
      </c>
      <c r="I4367">
        <v>14.007809999999999</v>
      </c>
      <c r="J4367">
        <v>0.85546880000000003</v>
      </c>
      <c r="K4367">
        <v>58.023440000000001</v>
      </c>
      <c r="L4367" s="3">
        <v>44130.443055555559</v>
      </c>
      <c r="M4367">
        <v>17.18</v>
      </c>
      <c r="N4367" t="s">
        <v>28</v>
      </c>
      <c r="P4367">
        <f>(C4367-Key!$B$1)*24</f>
        <v>1.4833333332790062</v>
      </c>
      <c r="Q4367">
        <f>(Key!$B$2-'17.1'!C4367)*24</f>
        <v>1.4666666667326353</v>
      </c>
      <c r="R4367" s="3">
        <f>C4367-(M4367-Key!$B$5)/(24*Key!$B$6)</f>
        <v>44130.675074074068</v>
      </c>
      <c r="S4367">
        <f>M4367-Key!$B$5</f>
        <v>14.92</v>
      </c>
      <c r="T4367" s="2">
        <f t="shared" si="340"/>
        <v>44129.6875</v>
      </c>
      <c r="U4367" t="str">
        <f t="shared" si="341"/>
        <v>10-25-2020 16:30</v>
      </c>
      <c r="V4367">
        <f>IFERROR(IF(W4367=Z4367,VLOOKUP($U4367,[1]C8842!$G$2:$M$145,3,FALSE),0),0)</f>
        <v>0</v>
      </c>
      <c r="W4367">
        <f>VLOOKUP(RIGHT($V$1,5),Key!$A$9:$B$14,2,FALSE)</f>
        <v>10.199999999999999</v>
      </c>
      <c r="X4367">
        <f t="shared" si="344"/>
        <v>0</v>
      </c>
      <c r="Y4367">
        <f>VLOOKUP(RIGHT($X$1,5),Key!$A$9:$B$14,2,FALSE)</f>
        <v>3.7</v>
      </c>
      <c r="Z4367">
        <f t="shared" si="342"/>
        <v>10.199999999999999</v>
      </c>
      <c r="AA4367">
        <f t="shared" si="343"/>
        <v>0</v>
      </c>
    </row>
    <row r="4368" spans="1:27" x14ac:dyDescent="0.3">
      <c r="A4368">
        <v>100067</v>
      </c>
      <c r="B4368">
        <v>230922</v>
      </c>
      <c r="C4368" s="3">
        <v>44130.688888888886</v>
      </c>
      <c r="D4368">
        <v>1</v>
      </c>
      <c r="E4368">
        <v>1</v>
      </c>
      <c r="F4368" t="s">
        <v>25</v>
      </c>
      <c r="G4368">
        <v>1</v>
      </c>
      <c r="H4368">
        <v>60.964840000000002</v>
      </c>
      <c r="I4368">
        <v>19.617190000000001</v>
      </c>
      <c r="J4368">
        <v>1.1171880000000001</v>
      </c>
      <c r="K4368">
        <v>57.023440000000001</v>
      </c>
      <c r="L4368" s="3">
        <v>44130.443055555559</v>
      </c>
      <c r="M4368">
        <v>17.18</v>
      </c>
      <c r="N4368" t="s">
        <v>28</v>
      </c>
      <c r="P4368">
        <f>(C4368-Key!$B$1)*24</f>
        <v>1.4833333332790062</v>
      </c>
      <c r="Q4368">
        <f>(Key!$B$2-'17.1'!C4368)*24</f>
        <v>1.4666666667326353</v>
      </c>
      <c r="R4368" s="3">
        <f>C4368-(M4368-Key!$B$5)/(24*Key!$B$6)</f>
        <v>44130.675074074068</v>
      </c>
      <c r="S4368">
        <f>M4368-Key!$B$5</f>
        <v>14.92</v>
      </c>
      <c r="T4368" s="2">
        <f t="shared" si="340"/>
        <v>44129.6875</v>
      </c>
      <c r="U4368" t="str">
        <f t="shared" si="341"/>
        <v>10-25-2020 16:30</v>
      </c>
      <c r="V4368">
        <f>IFERROR(IF(W4368=Z4368,VLOOKUP($U4368,[1]C8842!$G$2:$M$145,3,FALSE),0),0)</f>
        <v>0</v>
      </c>
      <c r="W4368">
        <f>VLOOKUP(RIGHT($V$1,5),Key!$A$9:$B$14,2,FALSE)</f>
        <v>10.199999999999999</v>
      </c>
      <c r="X4368">
        <f t="shared" si="344"/>
        <v>0</v>
      </c>
      <c r="Y4368">
        <f>VLOOKUP(RIGHT($X$1,5),Key!$A$9:$B$14,2,FALSE)</f>
        <v>3.7</v>
      </c>
      <c r="Z4368">
        <f t="shared" si="342"/>
        <v>10.199999999999999</v>
      </c>
      <c r="AA4368">
        <f t="shared" si="343"/>
        <v>0</v>
      </c>
    </row>
    <row r="4369" spans="1:27" x14ac:dyDescent="0.3">
      <c r="A4369">
        <v>100067</v>
      </c>
      <c r="B4369">
        <v>230922</v>
      </c>
      <c r="C4369" s="3">
        <v>44130.688888888886</v>
      </c>
      <c r="D4369">
        <v>3</v>
      </c>
      <c r="E4369">
        <v>2</v>
      </c>
      <c r="F4369" t="s">
        <v>26</v>
      </c>
      <c r="G4369">
        <v>4</v>
      </c>
      <c r="H4369">
        <v>58.679690000000001</v>
      </c>
      <c r="I4369">
        <v>78.335939999999994</v>
      </c>
      <c r="J4369">
        <v>3.8242189999999998</v>
      </c>
      <c r="K4369">
        <v>93.039060000000006</v>
      </c>
      <c r="L4369" s="3">
        <v>44130.443055555559</v>
      </c>
      <c r="M4369">
        <v>17.18</v>
      </c>
      <c r="N4369" t="s">
        <v>28</v>
      </c>
      <c r="P4369">
        <f>(C4369-Key!$B$1)*24</f>
        <v>1.4833333332790062</v>
      </c>
      <c r="Q4369">
        <f>(Key!$B$2-'17.1'!C4369)*24</f>
        <v>1.4666666667326353</v>
      </c>
      <c r="R4369" s="3">
        <f>C4369-(M4369-Key!$B$5)/(24*Key!$B$6)</f>
        <v>44130.675074074068</v>
      </c>
      <c r="S4369">
        <f>M4369-Key!$B$5</f>
        <v>14.92</v>
      </c>
      <c r="T4369" s="2">
        <f t="shared" si="340"/>
        <v>44129.6875</v>
      </c>
      <c r="U4369" t="str">
        <f t="shared" si="341"/>
        <v>10-25-2020 16:30</v>
      </c>
      <c r="V4369">
        <f>IFERROR(IF(W4369=Z4369,VLOOKUP($U4369,[1]C8842!$G$2:$M$145,3,FALSE),0),0)</f>
        <v>0</v>
      </c>
      <c r="W4369">
        <f>VLOOKUP(RIGHT($V$1,5),Key!$A$9:$B$14,2,FALSE)</f>
        <v>10.199999999999999</v>
      </c>
      <c r="X4369">
        <f t="shared" si="344"/>
        <v>0</v>
      </c>
      <c r="Y4369">
        <f>VLOOKUP(RIGHT($X$1,5),Key!$A$9:$B$14,2,FALSE)</f>
        <v>3.7</v>
      </c>
      <c r="Z4369">
        <f t="shared" si="342"/>
        <v>10.199999999999999</v>
      </c>
      <c r="AA4369">
        <f t="shared" si="343"/>
        <v>0</v>
      </c>
    </row>
    <row r="4370" spans="1:27" x14ac:dyDescent="0.3">
      <c r="A4370">
        <v>100067</v>
      </c>
      <c r="B4370">
        <v>230922</v>
      </c>
      <c r="C4370" s="3">
        <v>44130.688888888886</v>
      </c>
      <c r="D4370">
        <v>3</v>
      </c>
      <c r="E4370">
        <v>2</v>
      </c>
      <c r="F4370" t="s">
        <v>26</v>
      </c>
      <c r="G4370">
        <v>2</v>
      </c>
      <c r="H4370">
        <v>59.675780000000003</v>
      </c>
      <c r="I4370">
        <v>20.015630000000002</v>
      </c>
      <c r="J4370">
        <v>1.160156</v>
      </c>
      <c r="K4370">
        <v>93.039060000000006</v>
      </c>
      <c r="L4370" s="3">
        <v>44130.443055555559</v>
      </c>
      <c r="M4370">
        <v>17.18</v>
      </c>
      <c r="N4370" t="s">
        <v>28</v>
      </c>
      <c r="P4370">
        <f>(C4370-Key!$B$1)*24</f>
        <v>1.4833333332790062</v>
      </c>
      <c r="Q4370">
        <f>(Key!$B$2-'17.1'!C4370)*24</f>
        <v>1.4666666667326353</v>
      </c>
      <c r="R4370" s="3">
        <f>C4370-(M4370-Key!$B$5)/(24*Key!$B$6)</f>
        <v>44130.675074074068</v>
      </c>
      <c r="S4370">
        <f>M4370-Key!$B$5</f>
        <v>14.92</v>
      </c>
      <c r="T4370" s="2">
        <f t="shared" si="340"/>
        <v>44129.6875</v>
      </c>
      <c r="U4370" t="str">
        <f t="shared" si="341"/>
        <v>10-25-2020 16:30</v>
      </c>
      <c r="V4370">
        <f>IFERROR(IF(W4370=Z4370,VLOOKUP($U4370,[1]C8842!$G$2:$M$145,3,FALSE),0),0)</f>
        <v>0</v>
      </c>
      <c r="W4370">
        <f>VLOOKUP(RIGHT($V$1,5),Key!$A$9:$B$14,2,FALSE)</f>
        <v>10.199999999999999</v>
      </c>
      <c r="X4370">
        <f t="shared" si="344"/>
        <v>0</v>
      </c>
      <c r="Y4370">
        <f>VLOOKUP(RIGHT($X$1,5),Key!$A$9:$B$14,2,FALSE)</f>
        <v>3.7</v>
      </c>
      <c r="Z4370">
        <f t="shared" si="342"/>
        <v>10.199999999999999</v>
      </c>
      <c r="AA4370">
        <f t="shared" si="343"/>
        <v>0</v>
      </c>
    </row>
    <row r="4371" spans="1:27" x14ac:dyDescent="0.3">
      <c r="A4371">
        <v>100067</v>
      </c>
      <c r="B4371">
        <v>230922</v>
      </c>
      <c r="C4371" s="3">
        <v>44130.688888888886</v>
      </c>
      <c r="D4371">
        <v>2</v>
      </c>
      <c r="E4371">
        <v>1</v>
      </c>
      <c r="F4371" t="s">
        <v>26</v>
      </c>
      <c r="G4371">
        <v>2</v>
      </c>
      <c r="H4371">
        <v>67.8125</v>
      </c>
      <c r="I4371">
        <v>20.246089999999999</v>
      </c>
      <c r="J4371">
        <v>1.027344</v>
      </c>
      <c r="K4371">
        <v>81.035160000000005</v>
      </c>
      <c r="L4371" s="3">
        <v>44130.443055555559</v>
      </c>
      <c r="M4371">
        <v>17.18</v>
      </c>
      <c r="N4371" t="s">
        <v>28</v>
      </c>
      <c r="P4371">
        <f>(C4371-Key!$B$1)*24</f>
        <v>1.4833333332790062</v>
      </c>
      <c r="Q4371">
        <f>(Key!$B$2-'17.1'!C4371)*24</f>
        <v>1.4666666667326353</v>
      </c>
      <c r="R4371" s="3">
        <f>C4371-(M4371-Key!$B$5)/(24*Key!$B$6)</f>
        <v>44130.675074074068</v>
      </c>
      <c r="S4371">
        <f>M4371-Key!$B$5</f>
        <v>14.92</v>
      </c>
      <c r="T4371" s="2">
        <f t="shared" si="340"/>
        <v>44129.6875</v>
      </c>
      <c r="U4371" t="str">
        <f t="shared" si="341"/>
        <v>10-25-2020 16:30</v>
      </c>
      <c r="V4371">
        <f>IFERROR(IF(W4371=Z4371,VLOOKUP($U4371,[1]C8842!$G$2:$M$145,3,FALSE),0),0)</f>
        <v>0</v>
      </c>
      <c r="W4371">
        <f>VLOOKUP(RIGHT($V$1,5),Key!$A$9:$B$14,2,FALSE)</f>
        <v>10.199999999999999</v>
      </c>
      <c r="X4371">
        <f t="shared" si="344"/>
        <v>0</v>
      </c>
      <c r="Y4371">
        <f>VLOOKUP(RIGHT($X$1,5),Key!$A$9:$B$14,2,FALSE)</f>
        <v>3.7</v>
      </c>
      <c r="Z4371">
        <f t="shared" si="342"/>
        <v>10.199999999999999</v>
      </c>
      <c r="AA4371">
        <f t="shared" si="343"/>
        <v>0</v>
      </c>
    </row>
    <row r="4372" spans="1:27" x14ac:dyDescent="0.3">
      <c r="A4372">
        <v>100067</v>
      </c>
      <c r="B4372">
        <v>230922</v>
      </c>
      <c r="C4372" s="3">
        <v>44130.688888888886</v>
      </c>
      <c r="D4372">
        <v>0</v>
      </c>
      <c r="E4372">
        <v>2</v>
      </c>
      <c r="F4372" t="s">
        <v>25</v>
      </c>
      <c r="G4372">
        <v>1</v>
      </c>
      <c r="H4372">
        <v>57.144530000000003</v>
      </c>
      <c r="I4372">
        <v>18.535160000000001</v>
      </c>
      <c r="J4372">
        <v>1.140625</v>
      </c>
      <c r="K4372">
        <v>46.019530000000003</v>
      </c>
      <c r="L4372" s="3">
        <v>44130.443055555559</v>
      </c>
      <c r="M4372">
        <v>17.18</v>
      </c>
      <c r="N4372" t="s">
        <v>28</v>
      </c>
      <c r="P4372">
        <f>(C4372-Key!$B$1)*24</f>
        <v>1.4833333332790062</v>
      </c>
      <c r="Q4372">
        <f>(Key!$B$2-'17.1'!C4372)*24</f>
        <v>1.4666666667326353</v>
      </c>
      <c r="R4372" s="3">
        <f>C4372-(M4372-Key!$B$5)/(24*Key!$B$6)</f>
        <v>44130.675074074068</v>
      </c>
      <c r="S4372">
        <f>M4372-Key!$B$5</f>
        <v>14.92</v>
      </c>
      <c r="T4372" s="2">
        <f t="shared" si="340"/>
        <v>44129.6875</v>
      </c>
      <c r="U4372" t="str">
        <f t="shared" si="341"/>
        <v>10-25-2020 16:30</v>
      </c>
      <c r="V4372">
        <f>IFERROR(IF(W4372=Z4372,VLOOKUP($U4372,[1]C8842!$G$2:$M$145,3,FALSE),0),0)</f>
        <v>0</v>
      </c>
      <c r="W4372">
        <f>VLOOKUP(RIGHT($V$1,5),Key!$A$9:$B$14,2,FALSE)</f>
        <v>10.199999999999999</v>
      </c>
      <c r="X4372">
        <f t="shared" si="344"/>
        <v>0</v>
      </c>
      <c r="Y4372">
        <f>VLOOKUP(RIGHT($X$1,5),Key!$A$9:$B$14,2,FALSE)</f>
        <v>3.7</v>
      </c>
      <c r="Z4372">
        <f t="shared" si="342"/>
        <v>10.199999999999999</v>
      </c>
      <c r="AA4372">
        <f t="shared" si="343"/>
        <v>0</v>
      </c>
    </row>
    <row r="4373" spans="1:27" x14ac:dyDescent="0.3">
      <c r="A4373">
        <v>100067</v>
      </c>
      <c r="B4373">
        <v>230922</v>
      </c>
      <c r="C4373" s="3">
        <v>44130.688888888886</v>
      </c>
      <c r="D4373">
        <v>0</v>
      </c>
      <c r="E4373">
        <v>2</v>
      </c>
      <c r="F4373" t="s">
        <v>25</v>
      </c>
      <c r="G4373">
        <v>4</v>
      </c>
      <c r="H4373">
        <v>61.675780000000003</v>
      </c>
      <c r="I4373">
        <v>72.128910000000005</v>
      </c>
      <c r="J4373">
        <v>3.3710939999999998</v>
      </c>
      <c r="K4373">
        <v>46.019530000000003</v>
      </c>
      <c r="L4373" s="3">
        <v>44130.443055555559</v>
      </c>
      <c r="M4373">
        <v>17.18</v>
      </c>
      <c r="N4373" t="s">
        <v>28</v>
      </c>
      <c r="P4373">
        <f>(C4373-Key!$B$1)*24</f>
        <v>1.4833333332790062</v>
      </c>
      <c r="Q4373">
        <f>(Key!$B$2-'17.1'!C4373)*24</f>
        <v>1.4666666667326353</v>
      </c>
      <c r="R4373" s="3">
        <f>C4373-(M4373-Key!$B$5)/(24*Key!$B$6)</f>
        <v>44130.675074074068</v>
      </c>
      <c r="S4373">
        <f>M4373-Key!$B$5</f>
        <v>14.92</v>
      </c>
      <c r="T4373" s="2">
        <f t="shared" si="340"/>
        <v>44129.6875</v>
      </c>
      <c r="U4373" t="str">
        <f t="shared" si="341"/>
        <v>10-25-2020 16:30</v>
      </c>
      <c r="V4373">
        <f>IFERROR(IF(W4373=Z4373,VLOOKUP($U4373,[1]C8842!$G$2:$M$145,3,FALSE),0),0)</f>
        <v>0</v>
      </c>
      <c r="W4373">
        <f>VLOOKUP(RIGHT($V$1,5),Key!$A$9:$B$14,2,FALSE)</f>
        <v>10.199999999999999</v>
      </c>
      <c r="X4373">
        <f t="shared" si="344"/>
        <v>0</v>
      </c>
      <c r="Y4373">
        <f>VLOOKUP(RIGHT($X$1,5),Key!$A$9:$B$14,2,FALSE)</f>
        <v>3.7</v>
      </c>
      <c r="Z4373">
        <f t="shared" si="342"/>
        <v>10.199999999999999</v>
      </c>
      <c r="AA4373">
        <f t="shared" si="343"/>
        <v>0</v>
      </c>
    </row>
    <row r="4374" spans="1:27" x14ac:dyDescent="0.3">
      <c r="A4374">
        <v>100067</v>
      </c>
      <c r="B4374">
        <v>230922</v>
      </c>
      <c r="C4374" s="3">
        <v>44130.688888888886</v>
      </c>
      <c r="D4374">
        <v>3</v>
      </c>
      <c r="E4374">
        <v>2</v>
      </c>
      <c r="F4374" t="s">
        <v>26</v>
      </c>
      <c r="G4374">
        <v>1</v>
      </c>
      <c r="H4374">
        <v>65.972660000000005</v>
      </c>
      <c r="I4374">
        <v>19.566410000000001</v>
      </c>
      <c r="J4374">
        <v>1.03125</v>
      </c>
      <c r="K4374">
        <v>92.039060000000006</v>
      </c>
      <c r="L4374" s="3">
        <v>44130.443055555559</v>
      </c>
      <c r="M4374">
        <v>17.18</v>
      </c>
      <c r="N4374" t="s">
        <v>28</v>
      </c>
      <c r="P4374">
        <f>(C4374-Key!$B$1)*24</f>
        <v>1.4833333332790062</v>
      </c>
      <c r="Q4374">
        <f>(Key!$B$2-'17.1'!C4374)*24</f>
        <v>1.4666666667326353</v>
      </c>
      <c r="R4374" s="3">
        <f>C4374-(M4374-Key!$B$5)/(24*Key!$B$6)</f>
        <v>44130.675074074068</v>
      </c>
      <c r="S4374">
        <f>M4374-Key!$B$5</f>
        <v>14.92</v>
      </c>
      <c r="T4374" s="2">
        <f t="shared" si="340"/>
        <v>44129.6875</v>
      </c>
      <c r="U4374" t="str">
        <f t="shared" si="341"/>
        <v>10-25-2020 16:30</v>
      </c>
      <c r="V4374">
        <f>IFERROR(IF(W4374=Z4374,VLOOKUP($U4374,[1]C8842!$G$2:$M$145,3,FALSE),0),0)</f>
        <v>0</v>
      </c>
      <c r="W4374">
        <f>VLOOKUP(RIGHT($V$1,5),Key!$A$9:$B$14,2,FALSE)</f>
        <v>10.199999999999999</v>
      </c>
      <c r="X4374">
        <f t="shared" si="344"/>
        <v>0</v>
      </c>
      <c r="Y4374">
        <f>VLOOKUP(RIGHT($X$1,5),Key!$A$9:$B$14,2,FALSE)</f>
        <v>3.7</v>
      </c>
      <c r="Z4374">
        <f t="shared" si="342"/>
        <v>10.199999999999999</v>
      </c>
      <c r="AA4374">
        <f t="shared" si="343"/>
        <v>0</v>
      </c>
    </row>
    <row r="4375" spans="1:27" x14ac:dyDescent="0.3">
      <c r="A4375">
        <v>100067</v>
      </c>
      <c r="B4375">
        <v>230922</v>
      </c>
      <c r="C4375" s="3">
        <v>44130.688888888886</v>
      </c>
      <c r="D4375">
        <v>0</v>
      </c>
      <c r="E4375">
        <v>2</v>
      </c>
      <c r="F4375" t="s">
        <v>25</v>
      </c>
      <c r="G4375">
        <v>4</v>
      </c>
      <c r="H4375">
        <v>56.515630000000002</v>
      </c>
      <c r="I4375">
        <v>52.402340000000002</v>
      </c>
      <c r="J4375">
        <v>2.75</v>
      </c>
      <c r="K4375">
        <v>46.019530000000003</v>
      </c>
      <c r="L4375" s="3">
        <v>44130.443055555559</v>
      </c>
      <c r="M4375">
        <v>17.18</v>
      </c>
      <c r="N4375" t="s">
        <v>28</v>
      </c>
      <c r="P4375">
        <f>(C4375-Key!$B$1)*24</f>
        <v>1.4833333332790062</v>
      </c>
      <c r="Q4375">
        <f>(Key!$B$2-'17.1'!C4375)*24</f>
        <v>1.4666666667326353</v>
      </c>
      <c r="R4375" s="3">
        <f>C4375-(M4375-Key!$B$5)/(24*Key!$B$6)</f>
        <v>44130.675074074068</v>
      </c>
      <c r="S4375">
        <f>M4375-Key!$B$5</f>
        <v>14.92</v>
      </c>
      <c r="T4375" s="2">
        <f t="shared" si="340"/>
        <v>44129.6875</v>
      </c>
      <c r="U4375" t="str">
        <f t="shared" si="341"/>
        <v>10-25-2020 16:30</v>
      </c>
      <c r="V4375">
        <f>IFERROR(IF(W4375=Z4375,VLOOKUP($U4375,[1]C8842!$G$2:$M$145,3,FALSE),0),0)</f>
        <v>0</v>
      </c>
      <c r="W4375">
        <f>VLOOKUP(RIGHT($V$1,5),Key!$A$9:$B$14,2,FALSE)</f>
        <v>10.199999999999999</v>
      </c>
      <c r="X4375">
        <f t="shared" si="344"/>
        <v>0</v>
      </c>
      <c r="Y4375">
        <f>VLOOKUP(RIGHT($X$1,5),Key!$A$9:$B$14,2,FALSE)</f>
        <v>3.7</v>
      </c>
      <c r="Z4375">
        <f t="shared" si="342"/>
        <v>10.199999999999999</v>
      </c>
      <c r="AA4375">
        <f t="shared" si="343"/>
        <v>0</v>
      </c>
    </row>
    <row r="4376" spans="1:27" x14ac:dyDescent="0.3">
      <c r="A4376">
        <v>100067</v>
      </c>
      <c r="B4376">
        <v>230922</v>
      </c>
      <c r="C4376" s="3">
        <v>44130.688888888886</v>
      </c>
      <c r="D4376">
        <v>3</v>
      </c>
      <c r="E4376">
        <v>2</v>
      </c>
      <c r="F4376" t="s">
        <v>26</v>
      </c>
      <c r="G4376">
        <v>1</v>
      </c>
      <c r="H4376">
        <v>66.582030000000003</v>
      </c>
      <c r="I4376">
        <v>15.398440000000001</v>
      </c>
      <c r="J4376">
        <v>0.85546880000000003</v>
      </c>
      <c r="K4376">
        <v>94.039060000000006</v>
      </c>
      <c r="L4376" s="3">
        <v>44130.443055555559</v>
      </c>
      <c r="M4376">
        <v>17.18</v>
      </c>
      <c r="N4376" t="s">
        <v>28</v>
      </c>
      <c r="P4376">
        <f>(C4376-Key!$B$1)*24</f>
        <v>1.4833333332790062</v>
      </c>
      <c r="Q4376">
        <f>(Key!$B$2-'17.1'!C4376)*24</f>
        <v>1.4666666667326353</v>
      </c>
      <c r="R4376" s="3">
        <f>C4376-(M4376-Key!$B$5)/(24*Key!$B$6)</f>
        <v>44130.675074074068</v>
      </c>
      <c r="S4376">
        <f>M4376-Key!$B$5</f>
        <v>14.92</v>
      </c>
      <c r="T4376" s="2">
        <f t="shared" si="340"/>
        <v>44129.6875</v>
      </c>
      <c r="U4376" t="str">
        <f t="shared" si="341"/>
        <v>10-25-2020 16:30</v>
      </c>
      <c r="V4376">
        <f>IFERROR(IF(W4376=Z4376,VLOOKUP($U4376,[1]C8842!$G$2:$M$145,3,FALSE),0),0)</f>
        <v>0</v>
      </c>
      <c r="W4376">
        <f>VLOOKUP(RIGHT($V$1,5),Key!$A$9:$B$14,2,FALSE)</f>
        <v>10.199999999999999</v>
      </c>
      <c r="X4376">
        <f t="shared" si="344"/>
        <v>0</v>
      </c>
      <c r="Y4376">
        <f>VLOOKUP(RIGHT($X$1,5),Key!$A$9:$B$14,2,FALSE)</f>
        <v>3.7</v>
      </c>
      <c r="Z4376">
        <f t="shared" si="342"/>
        <v>10.199999999999999</v>
      </c>
      <c r="AA4376">
        <f t="shared" si="343"/>
        <v>0</v>
      </c>
    </row>
    <row r="4377" spans="1:27" x14ac:dyDescent="0.3">
      <c r="A4377">
        <v>100067</v>
      </c>
      <c r="B4377">
        <v>230922</v>
      </c>
      <c r="C4377" s="3">
        <v>44130.688888888886</v>
      </c>
      <c r="D4377">
        <v>0</v>
      </c>
      <c r="E4377">
        <v>2</v>
      </c>
      <c r="F4377" t="s">
        <v>25</v>
      </c>
      <c r="G4377">
        <v>4</v>
      </c>
      <c r="H4377">
        <v>53.976559999999999</v>
      </c>
      <c r="I4377">
        <v>75.421880000000002</v>
      </c>
      <c r="J4377">
        <v>4.015625</v>
      </c>
      <c r="K4377">
        <v>46.019530000000003</v>
      </c>
      <c r="L4377" s="3">
        <v>44130.443055555559</v>
      </c>
      <c r="M4377">
        <v>17.18</v>
      </c>
      <c r="N4377" t="s">
        <v>28</v>
      </c>
      <c r="P4377">
        <f>(C4377-Key!$B$1)*24</f>
        <v>1.4833333332790062</v>
      </c>
      <c r="Q4377">
        <f>(Key!$B$2-'17.1'!C4377)*24</f>
        <v>1.4666666667326353</v>
      </c>
      <c r="R4377" s="3">
        <f>C4377-(M4377-Key!$B$5)/(24*Key!$B$6)</f>
        <v>44130.675074074068</v>
      </c>
      <c r="S4377">
        <f>M4377-Key!$B$5</f>
        <v>14.92</v>
      </c>
      <c r="T4377" s="2">
        <f t="shared" si="340"/>
        <v>44129.6875</v>
      </c>
      <c r="U4377" t="str">
        <f t="shared" si="341"/>
        <v>10-25-2020 16:30</v>
      </c>
      <c r="V4377">
        <f>IFERROR(IF(W4377=Z4377,VLOOKUP($U4377,[1]C8842!$G$2:$M$145,3,FALSE),0),0)</f>
        <v>0</v>
      </c>
      <c r="W4377">
        <f>VLOOKUP(RIGHT($V$1,5),Key!$A$9:$B$14,2,FALSE)</f>
        <v>10.199999999999999</v>
      </c>
      <c r="X4377">
        <f t="shared" si="344"/>
        <v>0</v>
      </c>
      <c r="Y4377">
        <f>VLOOKUP(RIGHT($X$1,5),Key!$A$9:$B$14,2,FALSE)</f>
        <v>3.7</v>
      </c>
      <c r="Z4377">
        <f t="shared" si="342"/>
        <v>10.199999999999999</v>
      </c>
      <c r="AA4377">
        <f t="shared" si="343"/>
        <v>0</v>
      </c>
    </row>
    <row r="4378" spans="1:27" x14ac:dyDescent="0.3">
      <c r="A4378">
        <v>100067</v>
      </c>
      <c r="B4378">
        <v>230922</v>
      </c>
      <c r="C4378" s="3">
        <v>44130.688888888886</v>
      </c>
      <c r="D4378">
        <v>3</v>
      </c>
      <c r="E4378">
        <v>2</v>
      </c>
      <c r="F4378" t="s">
        <v>26</v>
      </c>
      <c r="G4378">
        <v>1</v>
      </c>
      <c r="H4378">
        <v>71.003910000000005</v>
      </c>
      <c r="I4378">
        <v>14.67578</v>
      </c>
      <c r="J4378">
        <v>0.7734375</v>
      </c>
      <c r="K4378">
        <v>94.039060000000006</v>
      </c>
      <c r="L4378" s="3">
        <v>44130.443055555559</v>
      </c>
      <c r="M4378">
        <v>17.18</v>
      </c>
      <c r="N4378" t="s">
        <v>28</v>
      </c>
      <c r="P4378">
        <f>(C4378-Key!$B$1)*24</f>
        <v>1.4833333332790062</v>
      </c>
      <c r="Q4378">
        <f>(Key!$B$2-'17.1'!C4378)*24</f>
        <v>1.4666666667326353</v>
      </c>
      <c r="R4378" s="3">
        <f>C4378-(M4378-Key!$B$5)/(24*Key!$B$6)</f>
        <v>44130.675074074068</v>
      </c>
      <c r="S4378">
        <f>M4378-Key!$B$5</f>
        <v>14.92</v>
      </c>
      <c r="T4378" s="2">
        <f t="shared" si="340"/>
        <v>44129.6875</v>
      </c>
      <c r="U4378" t="str">
        <f t="shared" si="341"/>
        <v>10-25-2020 16:30</v>
      </c>
      <c r="V4378">
        <f>IFERROR(IF(W4378=Z4378,VLOOKUP($U4378,[1]C8842!$G$2:$M$145,3,FALSE),0),0)</f>
        <v>0</v>
      </c>
      <c r="W4378">
        <f>VLOOKUP(RIGHT($V$1,5),Key!$A$9:$B$14,2,FALSE)</f>
        <v>10.199999999999999</v>
      </c>
      <c r="X4378">
        <f t="shared" si="344"/>
        <v>0</v>
      </c>
      <c r="Y4378">
        <f>VLOOKUP(RIGHT($X$1,5),Key!$A$9:$B$14,2,FALSE)</f>
        <v>3.7</v>
      </c>
      <c r="Z4378">
        <f t="shared" si="342"/>
        <v>10.199999999999999</v>
      </c>
      <c r="AA4378">
        <f t="shared" si="343"/>
        <v>0</v>
      </c>
    </row>
    <row r="4379" spans="1:27" x14ac:dyDescent="0.3">
      <c r="A4379">
        <v>100067</v>
      </c>
      <c r="B4379">
        <v>230922</v>
      </c>
      <c r="C4379" s="3">
        <v>44130.688888888886</v>
      </c>
      <c r="D4379">
        <v>3</v>
      </c>
      <c r="E4379">
        <v>2</v>
      </c>
      <c r="F4379" t="s">
        <v>26</v>
      </c>
      <c r="G4379">
        <v>2</v>
      </c>
      <c r="H4379">
        <v>61.609380000000002</v>
      </c>
      <c r="I4379">
        <v>22.23828</v>
      </c>
      <c r="J4379">
        <v>1.21875</v>
      </c>
      <c r="K4379">
        <v>93.039060000000006</v>
      </c>
      <c r="L4379" s="3">
        <v>44130.443055555559</v>
      </c>
      <c r="M4379">
        <v>17.18</v>
      </c>
      <c r="N4379" t="s">
        <v>28</v>
      </c>
      <c r="P4379">
        <f>(C4379-Key!$B$1)*24</f>
        <v>1.4833333332790062</v>
      </c>
      <c r="Q4379">
        <f>(Key!$B$2-'17.1'!C4379)*24</f>
        <v>1.4666666667326353</v>
      </c>
      <c r="R4379" s="3">
        <f>C4379-(M4379-Key!$B$5)/(24*Key!$B$6)</f>
        <v>44130.675074074068</v>
      </c>
      <c r="S4379">
        <f>M4379-Key!$B$5</f>
        <v>14.92</v>
      </c>
      <c r="T4379" s="2">
        <f t="shared" si="340"/>
        <v>44129.6875</v>
      </c>
      <c r="U4379" t="str">
        <f t="shared" si="341"/>
        <v>10-25-2020 16:30</v>
      </c>
      <c r="V4379">
        <f>IFERROR(IF(W4379=Z4379,VLOOKUP($U4379,[1]C8842!$G$2:$M$145,3,FALSE),0),0)</f>
        <v>0</v>
      </c>
      <c r="W4379">
        <f>VLOOKUP(RIGHT($V$1,5),Key!$A$9:$B$14,2,FALSE)</f>
        <v>10.199999999999999</v>
      </c>
      <c r="X4379">
        <f t="shared" si="344"/>
        <v>0</v>
      </c>
      <c r="Y4379">
        <f>VLOOKUP(RIGHT($X$1,5),Key!$A$9:$B$14,2,FALSE)</f>
        <v>3.7</v>
      </c>
      <c r="Z4379">
        <f t="shared" si="342"/>
        <v>10.199999999999999</v>
      </c>
      <c r="AA4379">
        <f t="shared" si="343"/>
        <v>0</v>
      </c>
    </row>
    <row r="4380" spans="1:27" x14ac:dyDescent="0.3">
      <c r="A4380">
        <v>100067</v>
      </c>
      <c r="B4380">
        <v>230922</v>
      </c>
      <c r="C4380" s="3">
        <v>44130.688888888886</v>
      </c>
      <c r="D4380">
        <v>1</v>
      </c>
      <c r="E4380">
        <v>1</v>
      </c>
      <c r="F4380" t="s">
        <v>25</v>
      </c>
      <c r="G4380">
        <v>1</v>
      </c>
      <c r="H4380">
        <v>63.539059999999999</v>
      </c>
      <c r="I4380">
        <v>15.85938</v>
      </c>
      <c r="J4380">
        <v>0.9140625</v>
      </c>
      <c r="K4380">
        <v>60.023440000000001</v>
      </c>
      <c r="L4380" s="3">
        <v>44130.443055555559</v>
      </c>
      <c r="M4380">
        <v>17.18</v>
      </c>
      <c r="N4380" t="s">
        <v>28</v>
      </c>
      <c r="P4380">
        <f>(C4380-Key!$B$1)*24</f>
        <v>1.4833333332790062</v>
      </c>
      <c r="Q4380">
        <f>(Key!$B$2-'17.1'!C4380)*24</f>
        <v>1.4666666667326353</v>
      </c>
      <c r="R4380" s="3">
        <f>C4380-(M4380-Key!$B$5)/(24*Key!$B$6)</f>
        <v>44130.675074074068</v>
      </c>
      <c r="S4380">
        <f>M4380-Key!$B$5</f>
        <v>14.92</v>
      </c>
      <c r="T4380" s="2">
        <f t="shared" si="340"/>
        <v>44129.6875</v>
      </c>
      <c r="U4380" t="str">
        <f t="shared" si="341"/>
        <v>10-25-2020 16:30</v>
      </c>
      <c r="V4380">
        <f>IFERROR(IF(W4380=Z4380,VLOOKUP($U4380,[1]C8842!$G$2:$M$145,3,FALSE),0),0)</f>
        <v>0</v>
      </c>
      <c r="W4380">
        <f>VLOOKUP(RIGHT($V$1,5),Key!$A$9:$B$14,2,FALSE)</f>
        <v>10.199999999999999</v>
      </c>
      <c r="X4380">
        <f t="shared" si="344"/>
        <v>0</v>
      </c>
      <c r="Y4380">
        <f>VLOOKUP(RIGHT($X$1,5),Key!$A$9:$B$14,2,FALSE)</f>
        <v>3.7</v>
      </c>
      <c r="Z4380">
        <f t="shared" si="342"/>
        <v>10.199999999999999</v>
      </c>
      <c r="AA4380">
        <f t="shared" si="343"/>
        <v>0</v>
      </c>
    </row>
    <row r="4381" spans="1:27" x14ac:dyDescent="0.3">
      <c r="A4381">
        <v>100067</v>
      </c>
      <c r="B4381">
        <v>230922</v>
      </c>
      <c r="C4381" s="3">
        <v>44130.688888888886</v>
      </c>
      <c r="D4381">
        <v>2</v>
      </c>
      <c r="E4381">
        <v>1</v>
      </c>
      <c r="F4381" t="s">
        <v>26</v>
      </c>
      <c r="G4381">
        <v>1</v>
      </c>
      <c r="H4381">
        <v>60.136719999999997</v>
      </c>
      <c r="I4381">
        <v>17.609380000000002</v>
      </c>
      <c r="J4381">
        <v>1.042969</v>
      </c>
      <c r="K4381">
        <v>83.035160000000005</v>
      </c>
      <c r="L4381" s="3">
        <v>44130.443055555559</v>
      </c>
      <c r="M4381">
        <v>17.18</v>
      </c>
      <c r="N4381" t="s">
        <v>28</v>
      </c>
      <c r="P4381">
        <f>(C4381-Key!$B$1)*24</f>
        <v>1.4833333332790062</v>
      </c>
      <c r="Q4381">
        <f>(Key!$B$2-'17.1'!C4381)*24</f>
        <v>1.4666666667326353</v>
      </c>
      <c r="R4381" s="3">
        <f>C4381-(M4381-Key!$B$5)/(24*Key!$B$6)</f>
        <v>44130.675074074068</v>
      </c>
      <c r="S4381">
        <f>M4381-Key!$B$5</f>
        <v>14.92</v>
      </c>
      <c r="T4381" s="2">
        <f t="shared" si="340"/>
        <v>44129.6875</v>
      </c>
      <c r="U4381" t="str">
        <f t="shared" si="341"/>
        <v>10-25-2020 16:30</v>
      </c>
      <c r="V4381">
        <f>IFERROR(IF(W4381=Z4381,VLOOKUP($U4381,[1]C8842!$G$2:$M$145,3,FALSE),0),0)</f>
        <v>0</v>
      </c>
      <c r="W4381">
        <f>VLOOKUP(RIGHT($V$1,5),Key!$A$9:$B$14,2,FALSE)</f>
        <v>10.199999999999999</v>
      </c>
      <c r="X4381">
        <f t="shared" si="344"/>
        <v>0</v>
      </c>
      <c r="Y4381">
        <f>VLOOKUP(RIGHT($X$1,5),Key!$A$9:$B$14,2,FALSE)</f>
        <v>3.7</v>
      </c>
      <c r="Z4381">
        <f t="shared" si="342"/>
        <v>10.199999999999999</v>
      </c>
      <c r="AA4381">
        <f t="shared" si="343"/>
        <v>0</v>
      </c>
    </row>
    <row r="4382" spans="1:27" x14ac:dyDescent="0.3">
      <c r="A4382">
        <v>100067</v>
      </c>
      <c r="B4382">
        <v>230922</v>
      </c>
      <c r="C4382" s="3">
        <v>44130.688888888886</v>
      </c>
      <c r="D4382">
        <v>1</v>
      </c>
      <c r="E4382">
        <v>1</v>
      </c>
      <c r="F4382" t="s">
        <v>25</v>
      </c>
      <c r="G4382">
        <v>1</v>
      </c>
      <c r="H4382">
        <v>66.722660000000005</v>
      </c>
      <c r="I4382">
        <v>17.410160000000001</v>
      </c>
      <c r="J4382">
        <v>0.93359380000000003</v>
      </c>
      <c r="K4382">
        <v>58.023440000000001</v>
      </c>
      <c r="L4382" s="3">
        <v>44130.443055555559</v>
      </c>
      <c r="M4382">
        <v>17.18</v>
      </c>
      <c r="N4382" t="s">
        <v>28</v>
      </c>
      <c r="P4382">
        <f>(C4382-Key!$B$1)*24</f>
        <v>1.4833333332790062</v>
      </c>
      <c r="Q4382">
        <f>(Key!$B$2-'17.1'!C4382)*24</f>
        <v>1.4666666667326353</v>
      </c>
      <c r="R4382" s="3">
        <f>C4382-(M4382-Key!$B$5)/(24*Key!$B$6)</f>
        <v>44130.675074074068</v>
      </c>
      <c r="S4382">
        <f>M4382-Key!$B$5</f>
        <v>14.92</v>
      </c>
      <c r="T4382" s="2">
        <f t="shared" si="340"/>
        <v>44129.6875</v>
      </c>
      <c r="U4382" t="str">
        <f t="shared" si="341"/>
        <v>10-25-2020 16:30</v>
      </c>
      <c r="V4382">
        <f>IFERROR(IF(W4382=Z4382,VLOOKUP($U4382,[1]C8842!$G$2:$M$145,3,FALSE),0),0)</f>
        <v>0</v>
      </c>
      <c r="W4382">
        <f>VLOOKUP(RIGHT($V$1,5),Key!$A$9:$B$14,2,FALSE)</f>
        <v>10.199999999999999</v>
      </c>
      <c r="X4382">
        <f t="shared" si="344"/>
        <v>0</v>
      </c>
      <c r="Y4382">
        <f>VLOOKUP(RIGHT($X$1,5),Key!$A$9:$B$14,2,FALSE)</f>
        <v>3.7</v>
      </c>
      <c r="Z4382">
        <f t="shared" si="342"/>
        <v>10.199999999999999</v>
      </c>
      <c r="AA4382">
        <f t="shared" si="343"/>
        <v>0</v>
      </c>
    </row>
    <row r="4383" spans="1:27" x14ac:dyDescent="0.3">
      <c r="A4383">
        <v>100067</v>
      </c>
      <c r="B4383">
        <v>230922</v>
      </c>
      <c r="C4383" s="3">
        <v>44130.688888888886</v>
      </c>
      <c r="D4383">
        <v>0</v>
      </c>
      <c r="E4383">
        <v>2</v>
      </c>
      <c r="F4383" t="s">
        <v>25</v>
      </c>
      <c r="G4383">
        <v>1</v>
      </c>
      <c r="H4383">
        <v>49.226559999999999</v>
      </c>
      <c r="I4383">
        <v>13.05078</v>
      </c>
      <c r="J4383">
        <v>1.027344</v>
      </c>
      <c r="K4383">
        <v>49.019530000000003</v>
      </c>
      <c r="L4383" s="3">
        <v>44130.443055555559</v>
      </c>
      <c r="M4383">
        <v>17.18</v>
      </c>
      <c r="N4383" t="s">
        <v>28</v>
      </c>
      <c r="P4383">
        <f>(C4383-Key!$B$1)*24</f>
        <v>1.4833333332790062</v>
      </c>
      <c r="Q4383">
        <f>(Key!$B$2-'17.1'!C4383)*24</f>
        <v>1.4666666667326353</v>
      </c>
      <c r="R4383" s="3">
        <f>C4383-(M4383-Key!$B$5)/(24*Key!$B$6)</f>
        <v>44130.675074074068</v>
      </c>
      <c r="S4383">
        <f>M4383-Key!$B$5</f>
        <v>14.92</v>
      </c>
      <c r="T4383" s="2">
        <f t="shared" si="340"/>
        <v>44129.6875</v>
      </c>
      <c r="U4383" t="str">
        <f t="shared" si="341"/>
        <v>10-25-2020 16:30</v>
      </c>
      <c r="V4383">
        <f>IFERROR(IF(W4383=Z4383,VLOOKUP($U4383,[1]C8842!$G$2:$M$145,3,FALSE),0),0)</f>
        <v>0</v>
      </c>
      <c r="W4383">
        <f>VLOOKUP(RIGHT($V$1,5),Key!$A$9:$B$14,2,FALSE)</f>
        <v>10.199999999999999</v>
      </c>
      <c r="X4383">
        <f t="shared" si="344"/>
        <v>0</v>
      </c>
      <c r="Y4383">
        <f>VLOOKUP(RIGHT($X$1,5),Key!$A$9:$B$14,2,FALSE)</f>
        <v>3.7</v>
      </c>
      <c r="Z4383">
        <f t="shared" si="342"/>
        <v>10.199999999999999</v>
      </c>
      <c r="AA4383">
        <f t="shared" si="343"/>
        <v>0</v>
      </c>
    </row>
    <row r="4384" spans="1:27" x14ac:dyDescent="0.3">
      <c r="A4384">
        <v>100067</v>
      </c>
      <c r="B4384">
        <v>230922</v>
      </c>
      <c r="C4384" s="3">
        <v>44130.688888888886</v>
      </c>
      <c r="D4384">
        <v>0</v>
      </c>
      <c r="E4384">
        <v>2</v>
      </c>
      <c r="F4384" t="s">
        <v>25</v>
      </c>
      <c r="G4384">
        <v>2</v>
      </c>
      <c r="H4384">
        <v>56.472659999999998</v>
      </c>
      <c r="I4384">
        <v>20.79297</v>
      </c>
      <c r="J4384">
        <v>1.261719</v>
      </c>
      <c r="K4384">
        <v>46.019530000000003</v>
      </c>
      <c r="L4384" s="3">
        <v>44130.443055555559</v>
      </c>
      <c r="M4384">
        <v>17.18</v>
      </c>
      <c r="N4384" t="s">
        <v>28</v>
      </c>
      <c r="P4384">
        <f>(C4384-Key!$B$1)*24</f>
        <v>1.4833333332790062</v>
      </c>
      <c r="Q4384">
        <f>(Key!$B$2-'17.1'!C4384)*24</f>
        <v>1.4666666667326353</v>
      </c>
      <c r="R4384" s="3">
        <f>C4384-(M4384-Key!$B$5)/(24*Key!$B$6)</f>
        <v>44130.675074074068</v>
      </c>
      <c r="S4384">
        <f>M4384-Key!$B$5</f>
        <v>14.92</v>
      </c>
      <c r="T4384" s="2">
        <f t="shared" si="340"/>
        <v>44129.6875</v>
      </c>
      <c r="U4384" t="str">
        <f t="shared" si="341"/>
        <v>10-25-2020 16:30</v>
      </c>
      <c r="V4384">
        <f>IFERROR(IF(W4384=Z4384,VLOOKUP($U4384,[1]C8842!$G$2:$M$145,3,FALSE),0),0)</f>
        <v>0</v>
      </c>
      <c r="W4384">
        <f>VLOOKUP(RIGHT($V$1,5),Key!$A$9:$B$14,2,FALSE)</f>
        <v>10.199999999999999</v>
      </c>
      <c r="X4384">
        <f t="shared" si="344"/>
        <v>0</v>
      </c>
      <c r="Y4384">
        <f>VLOOKUP(RIGHT($X$1,5),Key!$A$9:$B$14,2,FALSE)</f>
        <v>3.7</v>
      </c>
      <c r="Z4384">
        <f t="shared" si="342"/>
        <v>10.199999999999999</v>
      </c>
      <c r="AA4384">
        <f t="shared" si="343"/>
        <v>0</v>
      </c>
    </row>
    <row r="4385" spans="1:27" x14ac:dyDescent="0.3">
      <c r="A4385">
        <v>100067</v>
      </c>
      <c r="B4385">
        <v>230922</v>
      </c>
      <c r="C4385" s="3">
        <v>44130.688888888886</v>
      </c>
      <c r="D4385">
        <v>0</v>
      </c>
      <c r="E4385">
        <v>2</v>
      </c>
      <c r="F4385" t="s">
        <v>25</v>
      </c>
      <c r="G4385">
        <v>2</v>
      </c>
      <c r="H4385">
        <v>53.875</v>
      </c>
      <c r="I4385">
        <v>20.152339999999999</v>
      </c>
      <c r="J4385">
        <v>1.2890630000000001</v>
      </c>
      <c r="K4385">
        <v>46.019530000000003</v>
      </c>
      <c r="L4385" s="3">
        <v>44130.443055555559</v>
      </c>
      <c r="M4385">
        <v>17.18</v>
      </c>
      <c r="N4385" t="s">
        <v>28</v>
      </c>
      <c r="P4385">
        <f>(C4385-Key!$B$1)*24</f>
        <v>1.4833333332790062</v>
      </c>
      <c r="Q4385">
        <f>(Key!$B$2-'17.1'!C4385)*24</f>
        <v>1.4666666667326353</v>
      </c>
      <c r="R4385" s="3">
        <f>C4385-(M4385-Key!$B$5)/(24*Key!$B$6)</f>
        <v>44130.675074074068</v>
      </c>
      <c r="S4385">
        <f>M4385-Key!$B$5</f>
        <v>14.92</v>
      </c>
      <c r="T4385" s="2">
        <f t="shared" si="340"/>
        <v>44129.6875</v>
      </c>
      <c r="U4385" t="str">
        <f t="shared" si="341"/>
        <v>10-25-2020 16:30</v>
      </c>
      <c r="V4385">
        <f>IFERROR(IF(W4385=Z4385,VLOOKUP($U4385,[1]C8842!$G$2:$M$145,3,FALSE),0),0)</f>
        <v>0</v>
      </c>
      <c r="W4385">
        <f>VLOOKUP(RIGHT($V$1,5),Key!$A$9:$B$14,2,FALSE)</f>
        <v>10.199999999999999</v>
      </c>
      <c r="X4385">
        <f t="shared" si="344"/>
        <v>0</v>
      </c>
      <c r="Y4385">
        <f>VLOOKUP(RIGHT($X$1,5),Key!$A$9:$B$14,2,FALSE)</f>
        <v>3.7</v>
      </c>
      <c r="Z4385">
        <f t="shared" si="342"/>
        <v>10.199999999999999</v>
      </c>
      <c r="AA4385">
        <f t="shared" si="343"/>
        <v>0</v>
      </c>
    </row>
    <row r="4386" spans="1:27" x14ac:dyDescent="0.3">
      <c r="A4386">
        <v>100067</v>
      </c>
      <c r="B4386">
        <v>230922</v>
      </c>
      <c r="C4386" s="3">
        <v>44130.689583333333</v>
      </c>
      <c r="D4386">
        <v>2</v>
      </c>
      <c r="E4386">
        <v>1</v>
      </c>
      <c r="F4386" t="s">
        <v>26</v>
      </c>
      <c r="G4386">
        <v>3</v>
      </c>
      <c r="H4386">
        <v>68.308589999999995</v>
      </c>
      <c r="I4386">
        <v>47.132809999999999</v>
      </c>
      <c r="J4386">
        <v>2.0703130000000001</v>
      </c>
      <c r="K4386">
        <v>80.03125</v>
      </c>
      <c r="L4386" s="3">
        <v>44130.443055555559</v>
      </c>
      <c r="M4386">
        <v>17.18</v>
      </c>
      <c r="N4386" t="s">
        <v>28</v>
      </c>
      <c r="P4386">
        <f>(C4386-Key!$B$1)*24</f>
        <v>1.5</v>
      </c>
      <c r="Q4386">
        <f>(Key!$B$2-'17.1'!C4386)*24</f>
        <v>1.4500000000116415</v>
      </c>
      <c r="R4386" s="3">
        <f>C4386-(M4386-Key!$B$5)/(24*Key!$B$6)</f>
        <v>44130.675768518515</v>
      </c>
      <c r="S4386">
        <f>M4386-Key!$B$5</f>
        <v>14.92</v>
      </c>
      <c r="T4386" s="2">
        <f t="shared" si="340"/>
        <v>44129.6875</v>
      </c>
      <c r="U4386" t="str">
        <f t="shared" si="341"/>
        <v>10-25-2020 16:30</v>
      </c>
      <c r="V4386">
        <f>IFERROR(IF(W4386=Z4386,VLOOKUP($U4386,[1]C8842!$G$2:$M$145,3,FALSE),0),0)</f>
        <v>0</v>
      </c>
      <c r="W4386">
        <f>VLOOKUP(RIGHT($V$1,5),Key!$A$9:$B$14,2,FALSE)</f>
        <v>10.199999999999999</v>
      </c>
      <c r="X4386">
        <f t="shared" si="344"/>
        <v>0</v>
      </c>
      <c r="Y4386">
        <f>VLOOKUP(RIGHT($X$1,5),Key!$A$9:$B$14,2,FALSE)</f>
        <v>3.7</v>
      </c>
      <c r="Z4386">
        <f t="shared" si="342"/>
        <v>10.199999999999999</v>
      </c>
      <c r="AA4386">
        <f t="shared" si="343"/>
        <v>0</v>
      </c>
    </row>
    <row r="4387" spans="1:27" x14ac:dyDescent="0.3">
      <c r="A4387">
        <v>100067</v>
      </c>
      <c r="B4387">
        <v>230922</v>
      </c>
      <c r="C4387" s="3">
        <v>44130.689583333333</v>
      </c>
      <c r="D4387">
        <v>3</v>
      </c>
      <c r="E4387">
        <v>2</v>
      </c>
      <c r="F4387" t="s">
        <v>26</v>
      </c>
      <c r="G4387">
        <v>4</v>
      </c>
      <c r="H4387">
        <v>59.4375</v>
      </c>
      <c r="I4387">
        <v>78.34375</v>
      </c>
      <c r="J4387">
        <v>3.7773439999999998</v>
      </c>
      <c r="K4387">
        <v>94.039060000000006</v>
      </c>
      <c r="L4387" s="3">
        <v>44130.443055555559</v>
      </c>
      <c r="M4387">
        <v>17.18</v>
      </c>
      <c r="N4387" t="s">
        <v>28</v>
      </c>
      <c r="P4387">
        <f>(C4387-Key!$B$1)*24</f>
        <v>1.5</v>
      </c>
      <c r="Q4387">
        <f>(Key!$B$2-'17.1'!C4387)*24</f>
        <v>1.4500000000116415</v>
      </c>
      <c r="R4387" s="3">
        <f>C4387-(M4387-Key!$B$5)/(24*Key!$B$6)</f>
        <v>44130.675768518515</v>
      </c>
      <c r="S4387">
        <f>M4387-Key!$B$5</f>
        <v>14.92</v>
      </c>
      <c r="T4387" s="2">
        <f t="shared" si="340"/>
        <v>44129.6875</v>
      </c>
      <c r="U4387" t="str">
        <f t="shared" si="341"/>
        <v>10-25-2020 16:30</v>
      </c>
      <c r="V4387">
        <f>IFERROR(IF(W4387=Z4387,VLOOKUP($U4387,[1]C8842!$G$2:$M$145,3,FALSE),0),0)</f>
        <v>0</v>
      </c>
      <c r="W4387">
        <f>VLOOKUP(RIGHT($V$1,5),Key!$A$9:$B$14,2,FALSE)</f>
        <v>10.199999999999999</v>
      </c>
      <c r="X4387">
        <f t="shared" si="344"/>
        <v>0</v>
      </c>
      <c r="Y4387">
        <f>VLOOKUP(RIGHT($X$1,5),Key!$A$9:$B$14,2,FALSE)</f>
        <v>3.7</v>
      </c>
      <c r="Z4387">
        <f t="shared" si="342"/>
        <v>10.199999999999999</v>
      </c>
      <c r="AA4387">
        <f t="shared" si="343"/>
        <v>0</v>
      </c>
    </row>
    <row r="4388" spans="1:27" x14ac:dyDescent="0.3">
      <c r="A4388">
        <v>100067</v>
      </c>
      <c r="B4388">
        <v>230922</v>
      </c>
      <c r="C4388" s="3">
        <v>44130.689583333333</v>
      </c>
      <c r="D4388">
        <v>0</v>
      </c>
      <c r="E4388">
        <v>2</v>
      </c>
      <c r="F4388" t="s">
        <v>25</v>
      </c>
      <c r="G4388">
        <v>1</v>
      </c>
      <c r="H4388">
        <v>76.609380000000002</v>
      </c>
      <c r="I4388">
        <v>15.84375</v>
      </c>
      <c r="J4388">
        <v>0.7578125</v>
      </c>
      <c r="K4388">
        <v>46.019530000000003</v>
      </c>
      <c r="L4388" s="3">
        <v>44130.443055555559</v>
      </c>
      <c r="M4388">
        <v>17.18</v>
      </c>
      <c r="N4388" t="s">
        <v>28</v>
      </c>
      <c r="P4388">
        <f>(C4388-Key!$B$1)*24</f>
        <v>1.5</v>
      </c>
      <c r="Q4388">
        <f>(Key!$B$2-'17.1'!C4388)*24</f>
        <v>1.4500000000116415</v>
      </c>
      <c r="R4388" s="3">
        <f>C4388-(M4388-Key!$B$5)/(24*Key!$B$6)</f>
        <v>44130.675768518515</v>
      </c>
      <c r="S4388">
        <f>M4388-Key!$B$5</f>
        <v>14.92</v>
      </c>
      <c r="T4388" s="2">
        <f t="shared" si="340"/>
        <v>44129.6875</v>
      </c>
      <c r="U4388" t="str">
        <f t="shared" si="341"/>
        <v>10-25-2020 16:30</v>
      </c>
      <c r="V4388">
        <f>IFERROR(IF(W4388=Z4388,VLOOKUP($U4388,[1]C8842!$G$2:$M$145,3,FALSE),0),0)</f>
        <v>0</v>
      </c>
      <c r="W4388">
        <f>VLOOKUP(RIGHT($V$1,5),Key!$A$9:$B$14,2,FALSE)</f>
        <v>10.199999999999999</v>
      </c>
      <c r="X4388">
        <f t="shared" si="344"/>
        <v>0</v>
      </c>
      <c r="Y4388">
        <f>VLOOKUP(RIGHT($X$1,5),Key!$A$9:$B$14,2,FALSE)</f>
        <v>3.7</v>
      </c>
      <c r="Z4388">
        <f t="shared" si="342"/>
        <v>10.199999999999999</v>
      </c>
      <c r="AA4388">
        <f t="shared" si="343"/>
        <v>0</v>
      </c>
    </row>
    <row r="4389" spans="1:27" x14ac:dyDescent="0.3">
      <c r="A4389">
        <v>100067</v>
      </c>
      <c r="B4389">
        <v>230922</v>
      </c>
      <c r="C4389" s="3">
        <v>44130.689583333333</v>
      </c>
      <c r="D4389">
        <v>2</v>
      </c>
      <c r="E4389">
        <v>1</v>
      </c>
      <c r="F4389" t="s">
        <v>26</v>
      </c>
      <c r="G4389">
        <v>4</v>
      </c>
      <c r="H4389">
        <v>67.925780000000003</v>
      </c>
      <c r="I4389">
        <v>78.996089999999995</v>
      </c>
      <c r="J4389">
        <v>3.328125</v>
      </c>
      <c r="K4389">
        <v>80.03125</v>
      </c>
      <c r="L4389" s="3">
        <v>44130.443055555559</v>
      </c>
      <c r="M4389">
        <v>17.18</v>
      </c>
      <c r="N4389" t="s">
        <v>28</v>
      </c>
      <c r="P4389">
        <f>(C4389-Key!$B$1)*24</f>
        <v>1.5</v>
      </c>
      <c r="Q4389">
        <f>(Key!$B$2-'17.1'!C4389)*24</f>
        <v>1.4500000000116415</v>
      </c>
      <c r="R4389" s="3">
        <f>C4389-(M4389-Key!$B$5)/(24*Key!$B$6)</f>
        <v>44130.675768518515</v>
      </c>
      <c r="S4389">
        <f>M4389-Key!$B$5</f>
        <v>14.92</v>
      </c>
      <c r="T4389" s="2">
        <f t="shared" si="340"/>
        <v>44129.6875</v>
      </c>
      <c r="U4389" t="str">
        <f t="shared" si="341"/>
        <v>10-25-2020 16:30</v>
      </c>
      <c r="V4389">
        <f>IFERROR(IF(W4389=Z4389,VLOOKUP($U4389,[1]C8842!$G$2:$M$145,3,FALSE),0),0)</f>
        <v>0</v>
      </c>
      <c r="W4389">
        <f>VLOOKUP(RIGHT($V$1,5),Key!$A$9:$B$14,2,FALSE)</f>
        <v>10.199999999999999</v>
      </c>
      <c r="X4389">
        <f t="shared" si="344"/>
        <v>0</v>
      </c>
      <c r="Y4389">
        <f>VLOOKUP(RIGHT($X$1,5),Key!$A$9:$B$14,2,FALSE)</f>
        <v>3.7</v>
      </c>
      <c r="Z4389">
        <f t="shared" si="342"/>
        <v>10.199999999999999</v>
      </c>
      <c r="AA4389">
        <f t="shared" si="343"/>
        <v>0</v>
      </c>
    </row>
    <row r="4390" spans="1:27" x14ac:dyDescent="0.3">
      <c r="A4390">
        <v>100067</v>
      </c>
      <c r="B4390">
        <v>230922</v>
      </c>
      <c r="C4390" s="3">
        <v>44130.689583333333</v>
      </c>
      <c r="D4390">
        <v>3</v>
      </c>
      <c r="E4390">
        <v>2</v>
      </c>
      <c r="F4390" t="s">
        <v>26</v>
      </c>
      <c r="G4390">
        <v>1</v>
      </c>
      <c r="H4390">
        <v>68.996089999999995</v>
      </c>
      <c r="I4390">
        <v>17.16797</v>
      </c>
      <c r="J4390">
        <v>0.890625</v>
      </c>
      <c r="K4390">
        <v>92.039060000000006</v>
      </c>
      <c r="L4390" s="3">
        <v>44130.443055555559</v>
      </c>
      <c r="M4390">
        <v>17.18</v>
      </c>
      <c r="N4390" t="s">
        <v>28</v>
      </c>
      <c r="P4390">
        <f>(C4390-Key!$B$1)*24</f>
        <v>1.5</v>
      </c>
      <c r="Q4390">
        <f>(Key!$B$2-'17.1'!C4390)*24</f>
        <v>1.4500000000116415</v>
      </c>
      <c r="R4390" s="3">
        <f>C4390-(M4390-Key!$B$5)/(24*Key!$B$6)</f>
        <v>44130.675768518515</v>
      </c>
      <c r="S4390">
        <f>M4390-Key!$B$5</f>
        <v>14.92</v>
      </c>
      <c r="T4390" s="2">
        <f t="shared" si="340"/>
        <v>44129.6875</v>
      </c>
      <c r="U4390" t="str">
        <f t="shared" si="341"/>
        <v>10-25-2020 16:30</v>
      </c>
      <c r="V4390">
        <f>IFERROR(IF(W4390=Z4390,VLOOKUP($U4390,[1]C8842!$G$2:$M$145,3,FALSE),0),0)</f>
        <v>0</v>
      </c>
      <c r="W4390">
        <f>VLOOKUP(RIGHT($V$1,5),Key!$A$9:$B$14,2,FALSE)</f>
        <v>10.199999999999999</v>
      </c>
      <c r="X4390">
        <f t="shared" si="344"/>
        <v>0</v>
      </c>
      <c r="Y4390">
        <f>VLOOKUP(RIGHT($X$1,5),Key!$A$9:$B$14,2,FALSE)</f>
        <v>3.7</v>
      </c>
      <c r="Z4390">
        <f t="shared" si="342"/>
        <v>10.199999999999999</v>
      </c>
      <c r="AA4390">
        <f t="shared" si="343"/>
        <v>0</v>
      </c>
    </row>
    <row r="4391" spans="1:27" x14ac:dyDescent="0.3">
      <c r="A4391">
        <v>100067</v>
      </c>
      <c r="B4391">
        <v>230922</v>
      </c>
      <c r="C4391" s="3">
        <v>44130.689583333333</v>
      </c>
      <c r="D4391">
        <v>0</v>
      </c>
      <c r="E4391">
        <v>2</v>
      </c>
      <c r="F4391" t="s">
        <v>25</v>
      </c>
      <c r="G4391">
        <v>1</v>
      </c>
      <c r="H4391">
        <v>67.414060000000006</v>
      </c>
      <c r="I4391">
        <v>15.253909999999999</v>
      </c>
      <c r="J4391">
        <v>0.8359375</v>
      </c>
      <c r="K4391">
        <v>46.019530000000003</v>
      </c>
      <c r="L4391" s="3">
        <v>44130.443055555559</v>
      </c>
      <c r="M4391">
        <v>17.18</v>
      </c>
      <c r="N4391" t="s">
        <v>28</v>
      </c>
      <c r="P4391">
        <f>(C4391-Key!$B$1)*24</f>
        <v>1.5</v>
      </c>
      <c r="Q4391">
        <f>(Key!$B$2-'17.1'!C4391)*24</f>
        <v>1.4500000000116415</v>
      </c>
      <c r="R4391" s="3">
        <f>C4391-(M4391-Key!$B$5)/(24*Key!$B$6)</f>
        <v>44130.675768518515</v>
      </c>
      <c r="S4391">
        <f>M4391-Key!$B$5</f>
        <v>14.92</v>
      </c>
      <c r="T4391" s="2">
        <f t="shared" si="340"/>
        <v>44129.6875</v>
      </c>
      <c r="U4391" t="str">
        <f t="shared" si="341"/>
        <v>10-25-2020 16:30</v>
      </c>
      <c r="V4391">
        <f>IFERROR(IF(W4391=Z4391,VLOOKUP($U4391,[1]C8842!$G$2:$M$145,3,FALSE),0),0)</f>
        <v>0</v>
      </c>
      <c r="W4391">
        <f>VLOOKUP(RIGHT($V$1,5),Key!$A$9:$B$14,2,FALSE)</f>
        <v>10.199999999999999</v>
      </c>
      <c r="X4391">
        <f t="shared" si="344"/>
        <v>0</v>
      </c>
      <c r="Y4391">
        <f>VLOOKUP(RIGHT($X$1,5),Key!$A$9:$B$14,2,FALSE)</f>
        <v>3.7</v>
      </c>
      <c r="Z4391">
        <f t="shared" si="342"/>
        <v>10.199999999999999</v>
      </c>
      <c r="AA4391">
        <f t="shared" si="343"/>
        <v>0</v>
      </c>
    </row>
    <row r="4392" spans="1:27" x14ac:dyDescent="0.3">
      <c r="A4392">
        <v>100067</v>
      </c>
      <c r="B4392">
        <v>230922</v>
      </c>
      <c r="C4392" s="3">
        <v>44130.689583333333</v>
      </c>
      <c r="D4392">
        <v>0</v>
      </c>
      <c r="E4392">
        <v>2</v>
      </c>
      <c r="F4392" t="s">
        <v>25</v>
      </c>
      <c r="G4392">
        <v>1</v>
      </c>
      <c r="H4392">
        <v>62.625</v>
      </c>
      <c r="I4392">
        <v>15.3125</v>
      </c>
      <c r="J4392">
        <v>0.90234380000000003</v>
      </c>
      <c r="K4392">
        <v>46.019530000000003</v>
      </c>
      <c r="L4392" s="3">
        <v>44130.443055555559</v>
      </c>
      <c r="M4392">
        <v>17.18</v>
      </c>
      <c r="N4392" t="s">
        <v>28</v>
      </c>
      <c r="P4392">
        <f>(C4392-Key!$B$1)*24</f>
        <v>1.5</v>
      </c>
      <c r="Q4392">
        <f>(Key!$B$2-'17.1'!C4392)*24</f>
        <v>1.4500000000116415</v>
      </c>
      <c r="R4392" s="3">
        <f>C4392-(M4392-Key!$B$5)/(24*Key!$B$6)</f>
        <v>44130.675768518515</v>
      </c>
      <c r="S4392">
        <f>M4392-Key!$B$5</f>
        <v>14.92</v>
      </c>
      <c r="T4392" s="2">
        <f t="shared" si="340"/>
        <v>44129.6875</v>
      </c>
      <c r="U4392" t="str">
        <f t="shared" si="341"/>
        <v>10-25-2020 16:30</v>
      </c>
      <c r="V4392">
        <f>IFERROR(IF(W4392=Z4392,VLOOKUP($U4392,[1]C8842!$G$2:$M$145,3,FALSE),0),0)</f>
        <v>0</v>
      </c>
      <c r="W4392">
        <f>VLOOKUP(RIGHT($V$1,5),Key!$A$9:$B$14,2,FALSE)</f>
        <v>10.199999999999999</v>
      </c>
      <c r="X4392">
        <f t="shared" si="344"/>
        <v>0</v>
      </c>
      <c r="Y4392">
        <f>VLOOKUP(RIGHT($X$1,5),Key!$A$9:$B$14,2,FALSE)</f>
        <v>3.7</v>
      </c>
      <c r="Z4392">
        <f t="shared" si="342"/>
        <v>10.199999999999999</v>
      </c>
      <c r="AA4392">
        <f t="shared" si="343"/>
        <v>0</v>
      </c>
    </row>
    <row r="4393" spans="1:27" x14ac:dyDescent="0.3">
      <c r="A4393">
        <v>100067</v>
      </c>
      <c r="B4393">
        <v>230922</v>
      </c>
      <c r="C4393" s="3">
        <v>44130.689583333333</v>
      </c>
      <c r="D4393">
        <v>2</v>
      </c>
      <c r="E4393">
        <v>1</v>
      </c>
      <c r="F4393" t="s">
        <v>26</v>
      </c>
      <c r="G4393">
        <v>2</v>
      </c>
      <c r="H4393">
        <v>73.183589999999995</v>
      </c>
      <c r="I4393">
        <v>22.48828</v>
      </c>
      <c r="J4393">
        <v>1.035156</v>
      </c>
      <c r="K4393">
        <v>81.035160000000005</v>
      </c>
      <c r="L4393" s="3">
        <v>44130.443055555559</v>
      </c>
      <c r="M4393">
        <v>17.18</v>
      </c>
      <c r="N4393" t="s">
        <v>28</v>
      </c>
      <c r="P4393">
        <f>(C4393-Key!$B$1)*24</f>
        <v>1.5</v>
      </c>
      <c r="Q4393">
        <f>(Key!$B$2-'17.1'!C4393)*24</f>
        <v>1.4500000000116415</v>
      </c>
      <c r="R4393" s="3">
        <f>C4393-(M4393-Key!$B$5)/(24*Key!$B$6)</f>
        <v>44130.675768518515</v>
      </c>
      <c r="S4393">
        <f>M4393-Key!$B$5</f>
        <v>14.92</v>
      </c>
      <c r="T4393" s="2">
        <f t="shared" si="340"/>
        <v>44129.6875</v>
      </c>
      <c r="U4393" t="str">
        <f t="shared" si="341"/>
        <v>10-25-2020 16:30</v>
      </c>
      <c r="V4393">
        <f>IFERROR(IF(W4393=Z4393,VLOOKUP($U4393,[1]C8842!$G$2:$M$145,3,FALSE),0),0)</f>
        <v>0</v>
      </c>
      <c r="W4393">
        <f>VLOOKUP(RIGHT($V$1,5),Key!$A$9:$B$14,2,FALSE)</f>
        <v>10.199999999999999</v>
      </c>
      <c r="X4393">
        <f t="shared" si="344"/>
        <v>0</v>
      </c>
      <c r="Y4393">
        <f>VLOOKUP(RIGHT($X$1,5),Key!$A$9:$B$14,2,FALSE)</f>
        <v>3.7</v>
      </c>
      <c r="Z4393">
        <f t="shared" si="342"/>
        <v>10.199999999999999</v>
      </c>
      <c r="AA4393">
        <f t="shared" si="343"/>
        <v>0</v>
      </c>
    </row>
    <row r="4394" spans="1:27" x14ac:dyDescent="0.3">
      <c r="A4394">
        <v>100067</v>
      </c>
      <c r="B4394">
        <v>230922</v>
      </c>
      <c r="C4394" s="3">
        <v>44130.689583333333</v>
      </c>
      <c r="D4394">
        <v>1</v>
      </c>
      <c r="E4394">
        <v>1</v>
      </c>
      <c r="F4394" t="s">
        <v>25</v>
      </c>
      <c r="G4394">
        <v>2</v>
      </c>
      <c r="H4394">
        <v>71.316410000000005</v>
      </c>
      <c r="I4394">
        <v>21.121089999999999</v>
      </c>
      <c r="J4394">
        <v>1.011719</v>
      </c>
      <c r="K4394">
        <v>57.023440000000001</v>
      </c>
      <c r="L4394" s="3">
        <v>44130.443055555559</v>
      </c>
      <c r="M4394">
        <v>17.18</v>
      </c>
      <c r="N4394" t="s">
        <v>28</v>
      </c>
      <c r="P4394">
        <f>(C4394-Key!$B$1)*24</f>
        <v>1.5</v>
      </c>
      <c r="Q4394">
        <f>(Key!$B$2-'17.1'!C4394)*24</f>
        <v>1.4500000000116415</v>
      </c>
      <c r="R4394" s="3">
        <f>C4394-(M4394-Key!$B$5)/(24*Key!$B$6)</f>
        <v>44130.675768518515</v>
      </c>
      <c r="S4394">
        <f>M4394-Key!$B$5</f>
        <v>14.92</v>
      </c>
      <c r="T4394" s="2">
        <f t="shared" si="340"/>
        <v>44129.6875</v>
      </c>
      <c r="U4394" t="str">
        <f t="shared" si="341"/>
        <v>10-25-2020 16:30</v>
      </c>
      <c r="V4394">
        <f>IFERROR(IF(W4394=Z4394,VLOOKUP($U4394,[1]C8842!$G$2:$M$145,3,FALSE),0),0)</f>
        <v>0</v>
      </c>
      <c r="W4394">
        <f>VLOOKUP(RIGHT($V$1,5),Key!$A$9:$B$14,2,FALSE)</f>
        <v>10.199999999999999</v>
      </c>
      <c r="X4394">
        <f t="shared" si="344"/>
        <v>0</v>
      </c>
      <c r="Y4394">
        <f>VLOOKUP(RIGHT($X$1,5),Key!$A$9:$B$14,2,FALSE)</f>
        <v>3.7</v>
      </c>
      <c r="Z4394">
        <f t="shared" si="342"/>
        <v>10.199999999999999</v>
      </c>
      <c r="AA4394">
        <f t="shared" si="343"/>
        <v>0</v>
      </c>
    </row>
    <row r="4395" spans="1:27" x14ac:dyDescent="0.3">
      <c r="A4395">
        <v>100067</v>
      </c>
      <c r="B4395">
        <v>230922</v>
      </c>
      <c r="C4395" s="3">
        <v>44130.689583333333</v>
      </c>
      <c r="D4395">
        <v>0</v>
      </c>
      <c r="E4395">
        <v>2</v>
      </c>
      <c r="F4395" t="s">
        <v>25</v>
      </c>
      <c r="G4395">
        <v>1</v>
      </c>
      <c r="H4395">
        <v>62.410159999999998</v>
      </c>
      <c r="I4395">
        <v>17.117190000000001</v>
      </c>
      <c r="J4395">
        <v>0.984375</v>
      </c>
      <c r="K4395">
        <v>46.019530000000003</v>
      </c>
      <c r="L4395" s="3">
        <v>44130.443055555559</v>
      </c>
      <c r="M4395">
        <v>17.18</v>
      </c>
      <c r="N4395" t="s">
        <v>28</v>
      </c>
      <c r="P4395">
        <f>(C4395-Key!$B$1)*24</f>
        <v>1.5</v>
      </c>
      <c r="Q4395">
        <f>(Key!$B$2-'17.1'!C4395)*24</f>
        <v>1.4500000000116415</v>
      </c>
      <c r="R4395" s="3">
        <f>C4395-(M4395-Key!$B$5)/(24*Key!$B$6)</f>
        <v>44130.675768518515</v>
      </c>
      <c r="S4395">
        <f>M4395-Key!$B$5</f>
        <v>14.92</v>
      </c>
      <c r="T4395" s="2">
        <f t="shared" si="340"/>
        <v>44129.6875</v>
      </c>
      <c r="U4395" t="str">
        <f t="shared" si="341"/>
        <v>10-25-2020 16:30</v>
      </c>
      <c r="V4395">
        <f>IFERROR(IF(W4395=Z4395,VLOOKUP($U4395,[1]C8842!$G$2:$M$145,3,FALSE),0),0)</f>
        <v>0</v>
      </c>
      <c r="W4395">
        <f>VLOOKUP(RIGHT($V$1,5),Key!$A$9:$B$14,2,FALSE)</f>
        <v>10.199999999999999</v>
      </c>
      <c r="X4395">
        <f t="shared" si="344"/>
        <v>0</v>
      </c>
      <c r="Y4395">
        <f>VLOOKUP(RIGHT($X$1,5),Key!$A$9:$B$14,2,FALSE)</f>
        <v>3.7</v>
      </c>
      <c r="Z4395">
        <f t="shared" si="342"/>
        <v>10.199999999999999</v>
      </c>
      <c r="AA4395">
        <f t="shared" si="343"/>
        <v>0</v>
      </c>
    </row>
    <row r="4396" spans="1:27" x14ac:dyDescent="0.3">
      <c r="A4396">
        <v>100067</v>
      </c>
      <c r="B4396">
        <v>230922</v>
      </c>
      <c r="C4396" s="3">
        <v>44130.689583333333</v>
      </c>
      <c r="D4396">
        <v>0</v>
      </c>
      <c r="E4396">
        <v>2</v>
      </c>
      <c r="F4396" t="s">
        <v>25</v>
      </c>
      <c r="G4396">
        <v>4</v>
      </c>
      <c r="H4396">
        <v>62.386719999999997</v>
      </c>
      <c r="I4396">
        <v>70.457030000000003</v>
      </c>
      <c r="J4396">
        <v>3.2617189999999998</v>
      </c>
      <c r="K4396">
        <v>47.019530000000003</v>
      </c>
      <c r="L4396" s="3">
        <v>44130.443055555559</v>
      </c>
      <c r="M4396">
        <v>17.18</v>
      </c>
      <c r="N4396" t="s">
        <v>28</v>
      </c>
      <c r="P4396">
        <f>(C4396-Key!$B$1)*24</f>
        <v>1.5</v>
      </c>
      <c r="Q4396">
        <f>(Key!$B$2-'17.1'!C4396)*24</f>
        <v>1.4500000000116415</v>
      </c>
      <c r="R4396" s="3">
        <f>C4396-(M4396-Key!$B$5)/(24*Key!$B$6)</f>
        <v>44130.675768518515</v>
      </c>
      <c r="S4396">
        <f>M4396-Key!$B$5</f>
        <v>14.92</v>
      </c>
      <c r="T4396" s="2">
        <f t="shared" si="340"/>
        <v>44129.6875</v>
      </c>
      <c r="U4396" t="str">
        <f t="shared" si="341"/>
        <v>10-25-2020 16:30</v>
      </c>
      <c r="V4396">
        <f>IFERROR(IF(W4396=Z4396,VLOOKUP($U4396,[1]C8842!$G$2:$M$145,3,FALSE),0),0)</f>
        <v>0</v>
      </c>
      <c r="W4396">
        <f>VLOOKUP(RIGHT($V$1,5),Key!$A$9:$B$14,2,FALSE)</f>
        <v>10.199999999999999</v>
      </c>
      <c r="X4396">
        <f t="shared" si="344"/>
        <v>0</v>
      </c>
      <c r="Y4396">
        <f>VLOOKUP(RIGHT($X$1,5),Key!$A$9:$B$14,2,FALSE)</f>
        <v>3.7</v>
      </c>
      <c r="Z4396">
        <f t="shared" si="342"/>
        <v>10.199999999999999</v>
      </c>
      <c r="AA4396">
        <f t="shared" si="343"/>
        <v>0</v>
      </c>
    </row>
    <row r="4397" spans="1:27" x14ac:dyDescent="0.3">
      <c r="A4397">
        <v>100067</v>
      </c>
      <c r="B4397">
        <v>230922</v>
      </c>
      <c r="C4397" s="3">
        <v>44130.689583333333</v>
      </c>
      <c r="D4397">
        <v>3</v>
      </c>
      <c r="E4397">
        <v>2</v>
      </c>
      <c r="F4397" t="s">
        <v>26</v>
      </c>
      <c r="G4397">
        <v>1</v>
      </c>
      <c r="H4397">
        <v>66.042969999999997</v>
      </c>
      <c r="I4397">
        <v>19.0625</v>
      </c>
      <c r="J4397">
        <v>1.0078130000000001</v>
      </c>
      <c r="K4397">
        <v>94.039060000000006</v>
      </c>
      <c r="L4397" s="3">
        <v>44130.443055555559</v>
      </c>
      <c r="M4397">
        <v>17.18</v>
      </c>
      <c r="N4397" t="s">
        <v>28</v>
      </c>
      <c r="P4397">
        <f>(C4397-Key!$B$1)*24</f>
        <v>1.5</v>
      </c>
      <c r="Q4397">
        <f>(Key!$B$2-'17.1'!C4397)*24</f>
        <v>1.4500000000116415</v>
      </c>
      <c r="R4397" s="3">
        <f>C4397-(M4397-Key!$B$5)/(24*Key!$B$6)</f>
        <v>44130.675768518515</v>
      </c>
      <c r="S4397">
        <f>M4397-Key!$B$5</f>
        <v>14.92</v>
      </c>
      <c r="T4397" s="2">
        <f t="shared" si="340"/>
        <v>44129.6875</v>
      </c>
      <c r="U4397" t="str">
        <f t="shared" si="341"/>
        <v>10-25-2020 16:30</v>
      </c>
      <c r="V4397">
        <f>IFERROR(IF(W4397=Z4397,VLOOKUP($U4397,[1]C8842!$G$2:$M$145,3,FALSE),0),0)</f>
        <v>0</v>
      </c>
      <c r="W4397">
        <f>VLOOKUP(RIGHT($V$1,5),Key!$A$9:$B$14,2,FALSE)</f>
        <v>10.199999999999999</v>
      </c>
      <c r="X4397">
        <f t="shared" si="344"/>
        <v>0</v>
      </c>
      <c r="Y4397">
        <f>VLOOKUP(RIGHT($X$1,5),Key!$A$9:$B$14,2,FALSE)</f>
        <v>3.7</v>
      </c>
      <c r="Z4397">
        <f t="shared" si="342"/>
        <v>10.199999999999999</v>
      </c>
      <c r="AA4397">
        <f t="shared" si="343"/>
        <v>0</v>
      </c>
    </row>
    <row r="4398" spans="1:27" x14ac:dyDescent="0.3">
      <c r="A4398">
        <v>100067</v>
      </c>
      <c r="B4398">
        <v>230922</v>
      </c>
      <c r="C4398" s="3">
        <v>44130.689583333333</v>
      </c>
      <c r="D4398">
        <v>0</v>
      </c>
      <c r="E4398">
        <v>2</v>
      </c>
      <c r="F4398" t="s">
        <v>25</v>
      </c>
      <c r="G4398">
        <v>1</v>
      </c>
      <c r="H4398">
        <v>63.128909999999998</v>
      </c>
      <c r="I4398">
        <v>16.429690000000001</v>
      </c>
      <c r="J4398">
        <v>0.9453125</v>
      </c>
      <c r="K4398">
        <v>48.019530000000003</v>
      </c>
      <c r="L4398" s="3">
        <v>44130.443055555559</v>
      </c>
      <c r="M4398">
        <v>17.18</v>
      </c>
      <c r="N4398" t="s">
        <v>28</v>
      </c>
      <c r="P4398">
        <f>(C4398-Key!$B$1)*24</f>
        <v>1.5</v>
      </c>
      <c r="Q4398">
        <f>(Key!$B$2-'17.1'!C4398)*24</f>
        <v>1.4500000000116415</v>
      </c>
      <c r="R4398" s="3">
        <f>C4398-(M4398-Key!$B$5)/(24*Key!$B$6)</f>
        <v>44130.675768518515</v>
      </c>
      <c r="S4398">
        <f>M4398-Key!$B$5</f>
        <v>14.92</v>
      </c>
      <c r="T4398" s="2">
        <f t="shared" si="340"/>
        <v>44129.6875</v>
      </c>
      <c r="U4398" t="str">
        <f t="shared" si="341"/>
        <v>10-25-2020 16:30</v>
      </c>
      <c r="V4398">
        <f>IFERROR(IF(W4398=Z4398,VLOOKUP($U4398,[1]C8842!$G$2:$M$145,3,FALSE),0),0)</f>
        <v>0</v>
      </c>
      <c r="W4398">
        <f>VLOOKUP(RIGHT($V$1,5),Key!$A$9:$B$14,2,FALSE)</f>
        <v>10.199999999999999</v>
      </c>
      <c r="X4398">
        <f t="shared" si="344"/>
        <v>0</v>
      </c>
      <c r="Y4398">
        <f>VLOOKUP(RIGHT($X$1,5),Key!$A$9:$B$14,2,FALSE)</f>
        <v>3.7</v>
      </c>
      <c r="Z4398">
        <f t="shared" si="342"/>
        <v>10.199999999999999</v>
      </c>
      <c r="AA4398">
        <f t="shared" si="343"/>
        <v>0</v>
      </c>
    </row>
    <row r="4399" spans="1:27" x14ac:dyDescent="0.3">
      <c r="A4399">
        <v>100067</v>
      </c>
      <c r="B4399">
        <v>230922</v>
      </c>
      <c r="C4399" s="3">
        <v>44130.689583333333</v>
      </c>
      <c r="D4399">
        <v>3</v>
      </c>
      <c r="E4399">
        <v>2</v>
      </c>
      <c r="F4399" t="s">
        <v>26</v>
      </c>
      <c r="G4399">
        <v>1</v>
      </c>
      <c r="H4399">
        <v>70.359380000000002</v>
      </c>
      <c r="I4399">
        <v>18.804690000000001</v>
      </c>
      <c r="J4399">
        <v>0.9375</v>
      </c>
      <c r="K4399">
        <v>93.039060000000006</v>
      </c>
      <c r="L4399" s="3">
        <v>44130.443055555559</v>
      </c>
      <c r="M4399">
        <v>17.18</v>
      </c>
      <c r="N4399" t="s">
        <v>28</v>
      </c>
      <c r="P4399">
        <f>(C4399-Key!$B$1)*24</f>
        <v>1.5</v>
      </c>
      <c r="Q4399">
        <f>(Key!$B$2-'17.1'!C4399)*24</f>
        <v>1.4500000000116415</v>
      </c>
      <c r="R4399" s="3">
        <f>C4399-(M4399-Key!$B$5)/(24*Key!$B$6)</f>
        <v>44130.675768518515</v>
      </c>
      <c r="S4399">
        <f>M4399-Key!$B$5</f>
        <v>14.92</v>
      </c>
      <c r="T4399" s="2">
        <f t="shared" si="340"/>
        <v>44129.6875</v>
      </c>
      <c r="U4399" t="str">
        <f t="shared" si="341"/>
        <v>10-25-2020 16:30</v>
      </c>
      <c r="V4399">
        <f>IFERROR(IF(W4399=Z4399,VLOOKUP($U4399,[1]C8842!$G$2:$M$145,3,FALSE),0),0)</f>
        <v>0</v>
      </c>
      <c r="W4399">
        <f>VLOOKUP(RIGHT($V$1,5),Key!$A$9:$B$14,2,FALSE)</f>
        <v>10.199999999999999</v>
      </c>
      <c r="X4399">
        <f t="shared" si="344"/>
        <v>0</v>
      </c>
      <c r="Y4399">
        <f>VLOOKUP(RIGHT($X$1,5),Key!$A$9:$B$14,2,FALSE)</f>
        <v>3.7</v>
      </c>
      <c r="Z4399">
        <f t="shared" si="342"/>
        <v>10.199999999999999</v>
      </c>
      <c r="AA4399">
        <f t="shared" si="343"/>
        <v>0</v>
      </c>
    </row>
    <row r="4400" spans="1:27" x14ac:dyDescent="0.3">
      <c r="A4400">
        <v>100067</v>
      </c>
      <c r="B4400">
        <v>230922</v>
      </c>
      <c r="C4400" s="3">
        <v>44130.689583333333</v>
      </c>
      <c r="D4400">
        <v>3</v>
      </c>
      <c r="E4400">
        <v>2</v>
      </c>
      <c r="F4400" t="s">
        <v>26</v>
      </c>
      <c r="G4400">
        <v>1</v>
      </c>
      <c r="H4400">
        <v>65.949219999999997</v>
      </c>
      <c r="I4400">
        <v>17.183589999999999</v>
      </c>
      <c r="J4400">
        <v>0.93359380000000003</v>
      </c>
      <c r="K4400">
        <v>92.039060000000006</v>
      </c>
      <c r="L4400" s="3">
        <v>44130.443055555559</v>
      </c>
      <c r="M4400">
        <v>17.18</v>
      </c>
      <c r="N4400" t="s">
        <v>28</v>
      </c>
      <c r="P4400">
        <f>(C4400-Key!$B$1)*24</f>
        <v>1.5</v>
      </c>
      <c r="Q4400">
        <f>(Key!$B$2-'17.1'!C4400)*24</f>
        <v>1.4500000000116415</v>
      </c>
      <c r="R4400" s="3">
        <f>C4400-(M4400-Key!$B$5)/(24*Key!$B$6)</f>
        <v>44130.675768518515</v>
      </c>
      <c r="S4400">
        <f>M4400-Key!$B$5</f>
        <v>14.92</v>
      </c>
      <c r="T4400" s="2">
        <f t="shared" si="340"/>
        <v>44129.6875</v>
      </c>
      <c r="U4400" t="str">
        <f t="shared" si="341"/>
        <v>10-25-2020 16:30</v>
      </c>
      <c r="V4400">
        <f>IFERROR(IF(W4400=Z4400,VLOOKUP($U4400,[1]C8842!$G$2:$M$145,3,FALSE),0),0)</f>
        <v>0</v>
      </c>
      <c r="W4400">
        <f>VLOOKUP(RIGHT($V$1,5),Key!$A$9:$B$14,2,FALSE)</f>
        <v>10.199999999999999</v>
      </c>
      <c r="X4400">
        <f t="shared" si="344"/>
        <v>0</v>
      </c>
      <c r="Y4400">
        <f>VLOOKUP(RIGHT($X$1,5),Key!$A$9:$B$14,2,FALSE)</f>
        <v>3.7</v>
      </c>
      <c r="Z4400">
        <f t="shared" si="342"/>
        <v>10.199999999999999</v>
      </c>
      <c r="AA4400">
        <f t="shared" si="343"/>
        <v>0</v>
      </c>
    </row>
    <row r="4401" spans="1:27" x14ac:dyDescent="0.3">
      <c r="A4401">
        <v>100067</v>
      </c>
      <c r="B4401">
        <v>230922</v>
      </c>
      <c r="C4401" s="3">
        <v>44130.689583333333</v>
      </c>
      <c r="D4401">
        <v>3</v>
      </c>
      <c r="E4401">
        <v>2</v>
      </c>
      <c r="F4401" t="s">
        <v>26</v>
      </c>
      <c r="G4401">
        <v>5</v>
      </c>
      <c r="H4401">
        <v>69.171880000000002</v>
      </c>
      <c r="I4401">
        <v>79.21875</v>
      </c>
      <c r="J4401">
        <v>3.2773439999999998</v>
      </c>
      <c r="K4401">
        <v>94.039060000000006</v>
      </c>
      <c r="L4401" s="3">
        <v>44130.443055555559</v>
      </c>
      <c r="M4401">
        <v>17.18</v>
      </c>
      <c r="N4401" t="s">
        <v>28</v>
      </c>
      <c r="P4401">
        <f>(C4401-Key!$B$1)*24</f>
        <v>1.5</v>
      </c>
      <c r="Q4401">
        <f>(Key!$B$2-'17.1'!C4401)*24</f>
        <v>1.4500000000116415</v>
      </c>
      <c r="R4401" s="3">
        <f>C4401-(M4401-Key!$B$5)/(24*Key!$B$6)</f>
        <v>44130.675768518515</v>
      </c>
      <c r="S4401">
        <f>M4401-Key!$B$5</f>
        <v>14.92</v>
      </c>
      <c r="T4401" s="2">
        <f t="shared" si="340"/>
        <v>44129.6875</v>
      </c>
      <c r="U4401" t="str">
        <f t="shared" si="341"/>
        <v>10-25-2020 16:30</v>
      </c>
      <c r="V4401">
        <f>IFERROR(IF(W4401=Z4401,VLOOKUP($U4401,[1]C8842!$G$2:$M$145,3,FALSE),0),0)</f>
        <v>0</v>
      </c>
      <c r="W4401">
        <f>VLOOKUP(RIGHT($V$1,5),Key!$A$9:$B$14,2,FALSE)</f>
        <v>10.199999999999999</v>
      </c>
      <c r="X4401">
        <f t="shared" si="344"/>
        <v>0</v>
      </c>
      <c r="Y4401">
        <f>VLOOKUP(RIGHT($X$1,5),Key!$A$9:$B$14,2,FALSE)</f>
        <v>3.7</v>
      </c>
      <c r="Z4401">
        <f t="shared" si="342"/>
        <v>10.199999999999999</v>
      </c>
      <c r="AA4401">
        <f t="shared" si="343"/>
        <v>0</v>
      </c>
    </row>
    <row r="4402" spans="1:27" x14ac:dyDescent="0.3">
      <c r="A4402">
        <v>100067</v>
      </c>
      <c r="B4402">
        <v>230922</v>
      </c>
      <c r="C4402" s="3">
        <v>44130.689583333333</v>
      </c>
      <c r="D4402">
        <v>1</v>
      </c>
      <c r="E4402">
        <v>1</v>
      </c>
      <c r="F4402" t="s">
        <v>25</v>
      </c>
      <c r="G4402">
        <v>1</v>
      </c>
      <c r="H4402">
        <v>67.007810000000006</v>
      </c>
      <c r="I4402">
        <v>14.48828</v>
      </c>
      <c r="J4402">
        <v>0.8125</v>
      </c>
      <c r="K4402">
        <v>60.023440000000001</v>
      </c>
      <c r="L4402" s="3">
        <v>44130.443055555559</v>
      </c>
      <c r="M4402">
        <v>17.18</v>
      </c>
      <c r="N4402" t="s">
        <v>28</v>
      </c>
      <c r="P4402">
        <f>(C4402-Key!$B$1)*24</f>
        <v>1.5</v>
      </c>
      <c r="Q4402">
        <f>(Key!$B$2-'17.1'!C4402)*24</f>
        <v>1.4500000000116415</v>
      </c>
      <c r="R4402" s="3">
        <f>C4402-(M4402-Key!$B$5)/(24*Key!$B$6)</f>
        <v>44130.675768518515</v>
      </c>
      <c r="S4402">
        <f>M4402-Key!$B$5</f>
        <v>14.92</v>
      </c>
      <c r="T4402" s="2">
        <f t="shared" si="340"/>
        <v>44129.6875</v>
      </c>
      <c r="U4402" t="str">
        <f t="shared" si="341"/>
        <v>10-25-2020 16:30</v>
      </c>
      <c r="V4402">
        <f>IFERROR(IF(W4402=Z4402,VLOOKUP($U4402,[1]C8842!$G$2:$M$145,3,FALSE),0),0)</f>
        <v>0</v>
      </c>
      <c r="W4402">
        <f>VLOOKUP(RIGHT($V$1,5),Key!$A$9:$B$14,2,FALSE)</f>
        <v>10.199999999999999</v>
      </c>
      <c r="X4402">
        <f t="shared" si="344"/>
        <v>0</v>
      </c>
      <c r="Y4402">
        <f>VLOOKUP(RIGHT($X$1,5),Key!$A$9:$B$14,2,FALSE)</f>
        <v>3.7</v>
      </c>
      <c r="Z4402">
        <f t="shared" si="342"/>
        <v>10.199999999999999</v>
      </c>
      <c r="AA4402">
        <f t="shared" si="343"/>
        <v>0</v>
      </c>
    </row>
    <row r="4403" spans="1:27" x14ac:dyDescent="0.3">
      <c r="A4403">
        <v>100067</v>
      </c>
      <c r="B4403">
        <v>230922</v>
      </c>
      <c r="C4403" s="3">
        <v>44130.689583333333</v>
      </c>
      <c r="D4403">
        <v>0</v>
      </c>
      <c r="E4403">
        <v>2</v>
      </c>
      <c r="F4403" t="s">
        <v>25</v>
      </c>
      <c r="G4403">
        <v>1</v>
      </c>
      <c r="H4403">
        <v>66.035160000000005</v>
      </c>
      <c r="I4403">
        <v>19.246089999999999</v>
      </c>
      <c r="J4403">
        <v>1.015625</v>
      </c>
      <c r="K4403">
        <v>51.019530000000003</v>
      </c>
      <c r="L4403" s="3">
        <v>44130.443055555559</v>
      </c>
      <c r="M4403">
        <v>17.18</v>
      </c>
      <c r="N4403" t="s">
        <v>28</v>
      </c>
      <c r="P4403">
        <f>(C4403-Key!$B$1)*24</f>
        <v>1.5</v>
      </c>
      <c r="Q4403">
        <f>(Key!$B$2-'17.1'!C4403)*24</f>
        <v>1.4500000000116415</v>
      </c>
      <c r="R4403" s="3">
        <f>C4403-(M4403-Key!$B$5)/(24*Key!$B$6)</f>
        <v>44130.675768518515</v>
      </c>
      <c r="S4403">
        <f>M4403-Key!$B$5</f>
        <v>14.92</v>
      </c>
      <c r="T4403" s="2">
        <f t="shared" si="340"/>
        <v>44129.6875</v>
      </c>
      <c r="U4403" t="str">
        <f t="shared" si="341"/>
        <v>10-25-2020 16:30</v>
      </c>
      <c r="V4403">
        <f>IFERROR(IF(W4403=Z4403,VLOOKUP($U4403,[1]C8842!$G$2:$M$145,3,FALSE),0),0)</f>
        <v>0</v>
      </c>
      <c r="W4403">
        <f>VLOOKUP(RIGHT($V$1,5),Key!$A$9:$B$14,2,FALSE)</f>
        <v>10.199999999999999</v>
      </c>
      <c r="X4403">
        <f t="shared" si="344"/>
        <v>0</v>
      </c>
      <c r="Y4403">
        <f>VLOOKUP(RIGHT($X$1,5),Key!$A$9:$B$14,2,FALSE)</f>
        <v>3.7</v>
      </c>
      <c r="Z4403">
        <f t="shared" si="342"/>
        <v>10.199999999999999</v>
      </c>
      <c r="AA4403">
        <f t="shared" si="343"/>
        <v>0</v>
      </c>
    </row>
    <row r="4404" spans="1:27" x14ac:dyDescent="0.3">
      <c r="A4404">
        <v>100067</v>
      </c>
      <c r="B4404">
        <v>230922</v>
      </c>
      <c r="C4404" s="3">
        <v>44130.69027777778</v>
      </c>
      <c r="D4404">
        <v>0</v>
      </c>
      <c r="E4404">
        <v>2</v>
      </c>
      <c r="F4404" t="s">
        <v>25</v>
      </c>
      <c r="G4404">
        <v>4</v>
      </c>
      <c r="H4404">
        <v>57.101559999999999</v>
      </c>
      <c r="I4404">
        <v>72.5625</v>
      </c>
      <c r="J4404">
        <v>3.6601560000000002</v>
      </c>
      <c r="K4404">
        <v>48.019530000000003</v>
      </c>
      <c r="L4404" s="3">
        <v>44130.443055555559</v>
      </c>
      <c r="M4404">
        <v>17.18</v>
      </c>
      <c r="N4404" t="s">
        <v>28</v>
      </c>
      <c r="P4404">
        <f>(C4404-Key!$B$1)*24</f>
        <v>1.5166666667209938</v>
      </c>
      <c r="Q4404">
        <f>(Key!$B$2-'17.1'!C4404)*24</f>
        <v>1.4333333332906477</v>
      </c>
      <c r="R4404" s="3">
        <f>C4404-(M4404-Key!$B$5)/(24*Key!$B$6)</f>
        <v>44130.676462962962</v>
      </c>
      <c r="S4404">
        <f>M4404-Key!$B$5</f>
        <v>14.92</v>
      </c>
      <c r="T4404" s="2">
        <f t="shared" si="340"/>
        <v>44129.6875</v>
      </c>
      <c r="U4404" t="str">
        <f t="shared" si="341"/>
        <v>10-25-2020 16:30</v>
      </c>
      <c r="V4404">
        <f>IFERROR(IF(W4404=Z4404,VLOOKUP($U4404,[1]C8842!$G$2:$M$145,3,FALSE),0),0)</f>
        <v>0</v>
      </c>
      <c r="W4404">
        <f>VLOOKUP(RIGHT($V$1,5),Key!$A$9:$B$14,2,FALSE)</f>
        <v>10.199999999999999</v>
      </c>
      <c r="X4404">
        <f t="shared" si="344"/>
        <v>0</v>
      </c>
      <c r="Y4404">
        <f>VLOOKUP(RIGHT($X$1,5),Key!$A$9:$B$14,2,FALSE)</f>
        <v>3.7</v>
      </c>
      <c r="Z4404">
        <f t="shared" si="342"/>
        <v>10.199999999999999</v>
      </c>
      <c r="AA4404">
        <f t="shared" si="343"/>
        <v>0</v>
      </c>
    </row>
    <row r="4405" spans="1:27" x14ac:dyDescent="0.3">
      <c r="A4405">
        <v>100067</v>
      </c>
      <c r="B4405">
        <v>230922</v>
      </c>
      <c r="C4405" s="3">
        <v>44130.69027777778</v>
      </c>
      <c r="D4405">
        <v>3</v>
      </c>
      <c r="E4405">
        <v>2</v>
      </c>
      <c r="F4405" t="s">
        <v>26</v>
      </c>
      <c r="G4405">
        <v>3</v>
      </c>
      <c r="H4405">
        <v>64.109380000000002</v>
      </c>
      <c r="I4405">
        <v>33.378909999999998</v>
      </c>
      <c r="J4405">
        <v>1.6328130000000001</v>
      </c>
      <c r="K4405">
        <v>92.039060000000006</v>
      </c>
      <c r="L4405" s="3">
        <v>44130.443055555559</v>
      </c>
      <c r="M4405">
        <v>17.18</v>
      </c>
      <c r="N4405" t="s">
        <v>28</v>
      </c>
      <c r="P4405">
        <f>(C4405-Key!$B$1)*24</f>
        <v>1.5166666667209938</v>
      </c>
      <c r="Q4405">
        <f>(Key!$B$2-'17.1'!C4405)*24</f>
        <v>1.4333333332906477</v>
      </c>
      <c r="R4405" s="3">
        <f>C4405-(M4405-Key!$B$5)/(24*Key!$B$6)</f>
        <v>44130.676462962962</v>
      </c>
      <c r="S4405">
        <f>M4405-Key!$B$5</f>
        <v>14.92</v>
      </c>
      <c r="T4405" s="2">
        <f t="shared" si="340"/>
        <v>44129.6875</v>
      </c>
      <c r="U4405" t="str">
        <f t="shared" si="341"/>
        <v>10-25-2020 16:30</v>
      </c>
      <c r="V4405">
        <f>IFERROR(IF(W4405=Z4405,VLOOKUP($U4405,[1]C8842!$G$2:$M$145,3,FALSE),0),0)</f>
        <v>0</v>
      </c>
      <c r="W4405">
        <f>VLOOKUP(RIGHT($V$1,5),Key!$A$9:$B$14,2,FALSE)</f>
        <v>10.199999999999999</v>
      </c>
      <c r="X4405">
        <f t="shared" si="344"/>
        <v>0</v>
      </c>
      <c r="Y4405">
        <f>VLOOKUP(RIGHT($X$1,5),Key!$A$9:$B$14,2,FALSE)</f>
        <v>3.7</v>
      </c>
      <c r="Z4405">
        <f t="shared" si="342"/>
        <v>10.199999999999999</v>
      </c>
      <c r="AA4405">
        <f t="shared" si="343"/>
        <v>0</v>
      </c>
    </row>
    <row r="4406" spans="1:27" x14ac:dyDescent="0.3">
      <c r="A4406">
        <v>100067</v>
      </c>
      <c r="B4406">
        <v>230922</v>
      </c>
      <c r="C4406" s="3">
        <v>44130.69027777778</v>
      </c>
      <c r="D4406">
        <v>0</v>
      </c>
      <c r="E4406">
        <v>2</v>
      </c>
      <c r="F4406" t="s">
        <v>25</v>
      </c>
      <c r="G4406">
        <v>1</v>
      </c>
      <c r="H4406">
        <v>59.222659999999998</v>
      </c>
      <c r="I4406">
        <v>14.79688</v>
      </c>
      <c r="J4406">
        <v>0.93359380000000003</v>
      </c>
      <c r="K4406">
        <v>48.019530000000003</v>
      </c>
      <c r="L4406" s="3">
        <v>44130.443055555559</v>
      </c>
      <c r="M4406">
        <v>17.18</v>
      </c>
      <c r="N4406" t="s">
        <v>28</v>
      </c>
      <c r="P4406">
        <f>(C4406-Key!$B$1)*24</f>
        <v>1.5166666667209938</v>
      </c>
      <c r="Q4406">
        <f>(Key!$B$2-'17.1'!C4406)*24</f>
        <v>1.4333333332906477</v>
      </c>
      <c r="R4406" s="3">
        <f>C4406-(M4406-Key!$B$5)/(24*Key!$B$6)</f>
        <v>44130.676462962962</v>
      </c>
      <c r="S4406">
        <f>M4406-Key!$B$5</f>
        <v>14.92</v>
      </c>
      <c r="T4406" s="2">
        <f t="shared" si="340"/>
        <v>44129.6875</v>
      </c>
      <c r="U4406" t="str">
        <f t="shared" si="341"/>
        <v>10-25-2020 16:30</v>
      </c>
      <c r="V4406">
        <f>IFERROR(IF(W4406=Z4406,VLOOKUP($U4406,[1]C8842!$G$2:$M$145,3,FALSE),0),0)</f>
        <v>0</v>
      </c>
      <c r="W4406">
        <f>VLOOKUP(RIGHT($V$1,5),Key!$A$9:$B$14,2,FALSE)</f>
        <v>10.199999999999999</v>
      </c>
      <c r="X4406">
        <f t="shared" si="344"/>
        <v>0</v>
      </c>
      <c r="Y4406">
        <f>VLOOKUP(RIGHT($X$1,5),Key!$A$9:$B$14,2,FALSE)</f>
        <v>3.7</v>
      </c>
      <c r="Z4406">
        <f t="shared" si="342"/>
        <v>10.199999999999999</v>
      </c>
      <c r="AA4406">
        <f t="shared" si="343"/>
        <v>0</v>
      </c>
    </row>
    <row r="4407" spans="1:27" x14ac:dyDescent="0.3">
      <c r="A4407">
        <v>100067</v>
      </c>
      <c r="B4407">
        <v>230922</v>
      </c>
      <c r="C4407" s="3">
        <v>44130.69027777778</v>
      </c>
      <c r="D4407">
        <v>0</v>
      </c>
      <c r="E4407">
        <v>2</v>
      </c>
      <c r="F4407" t="s">
        <v>25</v>
      </c>
      <c r="G4407">
        <v>4</v>
      </c>
      <c r="H4407">
        <v>62.90625</v>
      </c>
      <c r="I4407">
        <v>68.429689999999994</v>
      </c>
      <c r="J4407">
        <v>3.1484380000000001</v>
      </c>
      <c r="K4407">
        <v>46.019530000000003</v>
      </c>
      <c r="L4407" s="3">
        <v>44130.443055555559</v>
      </c>
      <c r="M4407">
        <v>17.18</v>
      </c>
      <c r="N4407" t="s">
        <v>28</v>
      </c>
      <c r="P4407">
        <f>(C4407-Key!$B$1)*24</f>
        <v>1.5166666667209938</v>
      </c>
      <c r="Q4407">
        <f>(Key!$B$2-'17.1'!C4407)*24</f>
        <v>1.4333333332906477</v>
      </c>
      <c r="R4407" s="3">
        <f>C4407-(M4407-Key!$B$5)/(24*Key!$B$6)</f>
        <v>44130.676462962962</v>
      </c>
      <c r="S4407">
        <f>M4407-Key!$B$5</f>
        <v>14.92</v>
      </c>
      <c r="T4407" s="2">
        <f t="shared" si="340"/>
        <v>44129.6875</v>
      </c>
      <c r="U4407" t="str">
        <f t="shared" si="341"/>
        <v>10-25-2020 16:30</v>
      </c>
      <c r="V4407">
        <f>IFERROR(IF(W4407=Z4407,VLOOKUP($U4407,[1]C8842!$G$2:$M$145,3,FALSE),0),0)</f>
        <v>0</v>
      </c>
      <c r="W4407">
        <f>VLOOKUP(RIGHT($V$1,5),Key!$A$9:$B$14,2,FALSE)</f>
        <v>10.199999999999999</v>
      </c>
      <c r="X4407">
        <f t="shared" si="344"/>
        <v>0</v>
      </c>
      <c r="Y4407">
        <f>VLOOKUP(RIGHT($X$1,5),Key!$A$9:$B$14,2,FALSE)</f>
        <v>3.7</v>
      </c>
      <c r="Z4407">
        <f t="shared" si="342"/>
        <v>10.199999999999999</v>
      </c>
      <c r="AA4407">
        <f t="shared" si="343"/>
        <v>0</v>
      </c>
    </row>
    <row r="4408" spans="1:27" x14ac:dyDescent="0.3">
      <c r="A4408">
        <v>100067</v>
      </c>
      <c r="B4408">
        <v>230922</v>
      </c>
      <c r="C4408" s="3">
        <v>44130.69027777778</v>
      </c>
      <c r="D4408">
        <v>1</v>
      </c>
      <c r="E4408">
        <v>1</v>
      </c>
      <c r="F4408" t="s">
        <v>25</v>
      </c>
      <c r="G4408">
        <v>1</v>
      </c>
      <c r="H4408">
        <v>61.398440000000001</v>
      </c>
      <c r="I4408">
        <v>17.609380000000002</v>
      </c>
      <c r="J4408">
        <v>1.019531</v>
      </c>
      <c r="K4408">
        <v>60.023440000000001</v>
      </c>
      <c r="L4408" s="3">
        <v>44130.443055555559</v>
      </c>
      <c r="M4408">
        <v>17.18</v>
      </c>
      <c r="N4408" t="s">
        <v>28</v>
      </c>
      <c r="P4408">
        <f>(C4408-Key!$B$1)*24</f>
        <v>1.5166666667209938</v>
      </c>
      <c r="Q4408">
        <f>(Key!$B$2-'17.1'!C4408)*24</f>
        <v>1.4333333332906477</v>
      </c>
      <c r="R4408" s="3">
        <f>C4408-(M4408-Key!$B$5)/(24*Key!$B$6)</f>
        <v>44130.676462962962</v>
      </c>
      <c r="S4408">
        <f>M4408-Key!$B$5</f>
        <v>14.92</v>
      </c>
      <c r="T4408" s="2">
        <f t="shared" si="340"/>
        <v>44129.6875</v>
      </c>
      <c r="U4408" t="str">
        <f t="shared" si="341"/>
        <v>10-25-2020 16:30</v>
      </c>
      <c r="V4408">
        <f>IFERROR(IF(W4408=Z4408,VLOOKUP($U4408,[1]C8842!$G$2:$M$145,3,FALSE),0),0)</f>
        <v>0</v>
      </c>
      <c r="W4408">
        <f>VLOOKUP(RIGHT($V$1,5),Key!$A$9:$B$14,2,FALSE)</f>
        <v>10.199999999999999</v>
      </c>
      <c r="X4408">
        <f t="shared" si="344"/>
        <v>0</v>
      </c>
      <c r="Y4408">
        <f>VLOOKUP(RIGHT($X$1,5),Key!$A$9:$B$14,2,FALSE)</f>
        <v>3.7</v>
      </c>
      <c r="Z4408">
        <f t="shared" si="342"/>
        <v>10.199999999999999</v>
      </c>
      <c r="AA4408">
        <f t="shared" si="343"/>
        <v>0</v>
      </c>
    </row>
    <row r="4409" spans="1:27" x14ac:dyDescent="0.3">
      <c r="A4409">
        <v>100067</v>
      </c>
      <c r="B4409">
        <v>230922</v>
      </c>
      <c r="C4409" s="3">
        <v>44130.69027777778</v>
      </c>
      <c r="D4409">
        <v>2</v>
      </c>
      <c r="E4409">
        <v>1</v>
      </c>
      <c r="F4409" t="s">
        <v>26</v>
      </c>
      <c r="G4409">
        <v>1</v>
      </c>
      <c r="H4409">
        <v>74.09375</v>
      </c>
      <c r="I4409">
        <v>14.839840000000001</v>
      </c>
      <c r="J4409">
        <v>0.74609380000000003</v>
      </c>
      <c r="K4409">
        <v>82.035160000000005</v>
      </c>
      <c r="L4409" s="3">
        <v>44130.443055555559</v>
      </c>
      <c r="M4409">
        <v>17.18</v>
      </c>
      <c r="N4409" t="s">
        <v>28</v>
      </c>
      <c r="P4409">
        <f>(C4409-Key!$B$1)*24</f>
        <v>1.5166666667209938</v>
      </c>
      <c r="Q4409">
        <f>(Key!$B$2-'17.1'!C4409)*24</f>
        <v>1.4333333332906477</v>
      </c>
      <c r="R4409" s="3">
        <f>C4409-(M4409-Key!$B$5)/(24*Key!$B$6)</f>
        <v>44130.676462962962</v>
      </c>
      <c r="S4409">
        <f>M4409-Key!$B$5</f>
        <v>14.92</v>
      </c>
      <c r="T4409" s="2">
        <f t="shared" si="340"/>
        <v>44129.6875</v>
      </c>
      <c r="U4409" t="str">
        <f t="shared" si="341"/>
        <v>10-25-2020 16:30</v>
      </c>
      <c r="V4409">
        <f>IFERROR(IF(W4409=Z4409,VLOOKUP($U4409,[1]C8842!$G$2:$M$145,3,FALSE),0),0)</f>
        <v>0</v>
      </c>
      <c r="W4409">
        <f>VLOOKUP(RIGHT($V$1,5),Key!$A$9:$B$14,2,FALSE)</f>
        <v>10.199999999999999</v>
      </c>
      <c r="X4409">
        <f t="shared" si="344"/>
        <v>0</v>
      </c>
      <c r="Y4409">
        <f>VLOOKUP(RIGHT($X$1,5),Key!$A$9:$B$14,2,FALSE)</f>
        <v>3.7</v>
      </c>
      <c r="Z4409">
        <f t="shared" si="342"/>
        <v>10.199999999999999</v>
      </c>
      <c r="AA4409">
        <f t="shared" si="343"/>
        <v>0</v>
      </c>
    </row>
    <row r="4410" spans="1:27" x14ac:dyDescent="0.3">
      <c r="A4410">
        <v>100067</v>
      </c>
      <c r="B4410">
        <v>230922</v>
      </c>
      <c r="C4410" s="3">
        <v>44130.69027777778</v>
      </c>
      <c r="D4410">
        <v>2</v>
      </c>
      <c r="E4410">
        <v>1</v>
      </c>
      <c r="F4410" t="s">
        <v>26</v>
      </c>
      <c r="G4410">
        <v>2</v>
      </c>
      <c r="H4410">
        <v>74.09375</v>
      </c>
      <c r="I4410">
        <v>27.01172</v>
      </c>
      <c r="J4410">
        <v>1.183594</v>
      </c>
      <c r="K4410">
        <v>80.03125</v>
      </c>
      <c r="L4410" s="3">
        <v>44130.443055555559</v>
      </c>
      <c r="M4410">
        <v>17.18</v>
      </c>
      <c r="N4410" t="s">
        <v>28</v>
      </c>
      <c r="P4410">
        <f>(C4410-Key!$B$1)*24</f>
        <v>1.5166666667209938</v>
      </c>
      <c r="Q4410">
        <f>(Key!$B$2-'17.1'!C4410)*24</f>
        <v>1.4333333332906477</v>
      </c>
      <c r="R4410" s="3">
        <f>C4410-(M4410-Key!$B$5)/(24*Key!$B$6)</f>
        <v>44130.676462962962</v>
      </c>
      <c r="S4410">
        <f>M4410-Key!$B$5</f>
        <v>14.92</v>
      </c>
      <c r="T4410" s="2">
        <f t="shared" si="340"/>
        <v>44129.6875</v>
      </c>
      <c r="U4410" t="str">
        <f t="shared" si="341"/>
        <v>10-25-2020 16:30</v>
      </c>
      <c r="V4410">
        <f>IFERROR(IF(W4410=Z4410,VLOOKUP($U4410,[1]C8842!$G$2:$M$145,3,FALSE),0),0)</f>
        <v>0</v>
      </c>
      <c r="W4410">
        <f>VLOOKUP(RIGHT($V$1,5),Key!$A$9:$B$14,2,FALSE)</f>
        <v>10.199999999999999</v>
      </c>
      <c r="X4410">
        <f t="shared" si="344"/>
        <v>0</v>
      </c>
      <c r="Y4410">
        <f>VLOOKUP(RIGHT($X$1,5),Key!$A$9:$B$14,2,FALSE)</f>
        <v>3.7</v>
      </c>
      <c r="Z4410">
        <f t="shared" si="342"/>
        <v>10.199999999999999</v>
      </c>
      <c r="AA4410">
        <f t="shared" si="343"/>
        <v>0</v>
      </c>
    </row>
    <row r="4411" spans="1:27" x14ac:dyDescent="0.3">
      <c r="A4411">
        <v>100067</v>
      </c>
      <c r="B4411">
        <v>230922</v>
      </c>
      <c r="C4411" s="3">
        <v>44130.69027777778</v>
      </c>
      <c r="D4411">
        <v>0</v>
      </c>
      <c r="E4411">
        <v>2</v>
      </c>
      <c r="F4411" t="s">
        <v>25</v>
      </c>
      <c r="G4411">
        <v>4</v>
      </c>
      <c r="H4411">
        <v>43.195309999999999</v>
      </c>
      <c r="I4411">
        <v>73.988280000000003</v>
      </c>
      <c r="J4411">
        <v>4.9296879999999996</v>
      </c>
      <c r="K4411">
        <v>46.019530000000003</v>
      </c>
      <c r="L4411" s="3">
        <v>44130.443055555559</v>
      </c>
      <c r="M4411">
        <v>17.18</v>
      </c>
      <c r="N4411" t="s">
        <v>28</v>
      </c>
      <c r="P4411">
        <f>(C4411-Key!$B$1)*24</f>
        <v>1.5166666667209938</v>
      </c>
      <c r="Q4411">
        <f>(Key!$B$2-'17.1'!C4411)*24</f>
        <v>1.4333333332906477</v>
      </c>
      <c r="R4411" s="3">
        <f>C4411-(M4411-Key!$B$5)/(24*Key!$B$6)</f>
        <v>44130.676462962962</v>
      </c>
      <c r="S4411">
        <f>M4411-Key!$B$5</f>
        <v>14.92</v>
      </c>
      <c r="T4411" s="2">
        <f t="shared" si="340"/>
        <v>44129.6875</v>
      </c>
      <c r="U4411" t="str">
        <f t="shared" si="341"/>
        <v>10-25-2020 16:30</v>
      </c>
      <c r="V4411">
        <f>IFERROR(IF(W4411=Z4411,VLOOKUP($U4411,[1]C8842!$G$2:$M$145,3,FALSE),0),0)</f>
        <v>0</v>
      </c>
      <c r="W4411">
        <f>VLOOKUP(RIGHT($V$1,5),Key!$A$9:$B$14,2,FALSE)</f>
        <v>10.199999999999999</v>
      </c>
      <c r="X4411">
        <f t="shared" si="344"/>
        <v>0</v>
      </c>
      <c r="Y4411">
        <f>VLOOKUP(RIGHT($X$1,5),Key!$A$9:$B$14,2,FALSE)</f>
        <v>3.7</v>
      </c>
      <c r="Z4411">
        <f t="shared" si="342"/>
        <v>10.199999999999999</v>
      </c>
      <c r="AA4411">
        <f t="shared" si="343"/>
        <v>0</v>
      </c>
    </row>
    <row r="4412" spans="1:27" x14ac:dyDescent="0.3">
      <c r="A4412">
        <v>100067</v>
      </c>
      <c r="B4412">
        <v>230922</v>
      </c>
      <c r="C4412" s="3">
        <v>44130.69027777778</v>
      </c>
      <c r="D4412">
        <v>1</v>
      </c>
      <c r="E4412">
        <v>1</v>
      </c>
      <c r="F4412" t="s">
        <v>25</v>
      </c>
      <c r="G4412">
        <v>1</v>
      </c>
      <c r="H4412">
        <v>42.15625</v>
      </c>
      <c r="I4412">
        <v>19.753910000000001</v>
      </c>
      <c r="J4412">
        <v>1.625</v>
      </c>
      <c r="K4412">
        <v>54.023440000000001</v>
      </c>
      <c r="L4412" s="3">
        <v>44130.443055555559</v>
      </c>
      <c r="M4412">
        <v>17.18</v>
      </c>
      <c r="N4412" t="s">
        <v>28</v>
      </c>
      <c r="P4412">
        <f>(C4412-Key!$B$1)*24</f>
        <v>1.5166666667209938</v>
      </c>
      <c r="Q4412">
        <f>(Key!$B$2-'17.1'!C4412)*24</f>
        <v>1.4333333332906477</v>
      </c>
      <c r="R4412" s="3">
        <f>C4412-(M4412-Key!$B$5)/(24*Key!$B$6)</f>
        <v>44130.676462962962</v>
      </c>
      <c r="S4412">
        <f>M4412-Key!$B$5</f>
        <v>14.92</v>
      </c>
      <c r="T4412" s="2">
        <f t="shared" si="340"/>
        <v>44129.6875</v>
      </c>
      <c r="U4412" t="str">
        <f t="shared" si="341"/>
        <v>10-25-2020 16:30</v>
      </c>
      <c r="V4412">
        <f>IFERROR(IF(W4412=Z4412,VLOOKUP($U4412,[1]C8842!$G$2:$M$145,3,FALSE),0),0)</f>
        <v>0</v>
      </c>
      <c r="W4412">
        <f>VLOOKUP(RIGHT($V$1,5),Key!$A$9:$B$14,2,FALSE)</f>
        <v>10.199999999999999</v>
      </c>
      <c r="X4412">
        <f t="shared" si="344"/>
        <v>0</v>
      </c>
      <c r="Y4412">
        <f>VLOOKUP(RIGHT($X$1,5),Key!$A$9:$B$14,2,FALSE)</f>
        <v>3.7</v>
      </c>
      <c r="Z4412">
        <f t="shared" si="342"/>
        <v>10.199999999999999</v>
      </c>
      <c r="AA4412">
        <f t="shared" si="343"/>
        <v>0</v>
      </c>
    </row>
    <row r="4413" spans="1:27" x14ac:dyDescent="0.3">
      <c r="A4413">
        <v>100067</v>
      </c>
      <c r="B4413">
        <v>230922</v>
      </c>
      <c r="C4413" s="3">
        <v>44130.69027777778</v>
      </c>
      <c r="D4413">
        <v>2</v>
      </c>
      <c r="E4413">
        <v>1</v>
      </c>
      <c r="F4413" t="s">
        <v>26</v>
      </c>
      <c r="G4413">
        <v>1</v>
      </c>
      <c r="H4413">
        <v>59.789059999999999</v>
      </c>
      <c r="I4413">
        <v>18.070309999999999</v>
      </c>
      <c r="J4413">
        <v>1.0703130000000001</v>
      </c>
      <c r="K4413">
        <v>84.035160000000005</v>
      </c>
      <c r="L4413" s="3">
        <v>44130.443055555559</v>
      </c>
      <c r="M4413">
        <v>17.18</v>
      </c>
      <c r="N4413" t="s">
        <v>28</v>
      </c>
      <c r="P4413">
        <f>(C4413-Key!$B$1)*24</f>
        <v>1.5166666667209938</v>
      </c>
      <c r="Q4413">
        <f>(Key!$B$2-'17.1'!C4413)*24</f>
        <v>1.4333333332906477</v>
      </c>
      <c r="R4413" s="3">
        <f>C4413-(M4413-Key!$B$5)/(24*Key!$B$6)</f>
        <v>44130.676462962962</v>
      </c>
      <c r="S4413">
        <f>M4413-Key!$B$5</f>
        <v>14.92</v>
      </c>
      <c r="T4413" s="2">
        <f t="shared" si="340"/>
        <v>44129.6875</v>
      </c>
      <c r="U4413" t="str">
        <f t="shared" si="341"/>
        <v>10-25-2020 16:30</v>
      </c>
      <c r="V4413">
        <f>IFERROR(IF(W4413=Z4413,VLOOKUP($U4413,[1]C8842!$G$2:$M$145,3,FALSE),0),0)</f>
        <v>0</v>
      </c>
      <c r="W4413">
        <f>VLOOKUP(RIGHT($V$1,5),Key!$A$9:$B$14,2,FALSE)</f>
        <v>10.199999999999999</v>
      </c>
      <c r="X4413">
        <f t="shared" si="344"/>
        <v>0</v>
      </c>
      <c r="Y4413">
        <f>VLOOKUP(RIGHT($X$1,5),Key!$A$9:$B$14,2,FALSE)</f>
        <v>3.7</v>
      </c>
      <c r="Z4413">
        <f t="shared" si="342"/>
        <v>10.199999999999999</v>
      </c>
      <c r="AA4413">
        <f t="shared" si="343"/>
        <v>0</v>
      </c>
    </row>
    <row r="4414" spans="1:27" x14ac:dyDescent="0.3">
      <c r="A4414">
        <v>100067</v>
      </c>
      <c r="B4414">
        <v>230922</v>
      </c>
      <c r="C4414" s="3">
        <v>44130.69027777778</v>
      </c>
      <c r="D4414">
        <v>3</v>
      </c>
      <c r="E4414">
        <v>2</v>
      </c>
      <c r="F4414" t="s">
        <v>26</v>
      </c>
      <c r="G4414">
        <v>1</v>
      </c>
      <c r="H4414">
        <v>52.847659999999998</v>
      </c>
      <c r="I4414">
        <v>15.507809999999999</v>
      </c>
      <c r="J4414">
        <v>1.082031</v>
      </c>
      <c r="K4414">
        <v>97.039060000000006</v>
      </c>
      <c r="L4414" s="3">
        <v>44130.443055555559</v>
      </c>
      <c r="M4414">
        <v>17.18</v>
      </c>
      <c r="N4414" t="s">
        <v>28</v>
      </c>
      <c r="P4414">
        <f>(C4414-Key!$B$1)*24</f>
        <v>1.5166666667209938</v>
      </c>
      <c r="Q4414">
        <f>(Key!$B$2-'17.1'!C4414)*24</f>
        <v>1.4333333332906477</v>
      </c>
      <c r="R4414" s="3">
        <f>C4414-(M4414-Key!$B$5)/(24*Key!$B$6)</f>
        <v>44130.676462962962</v>
      </c>
      <c r="S4414">
        <f>M4414-Key!$B$5</f>
        <v>14.92</v>
      </c>
      <c r="T4414" s="2">
        <f t="shared" si="340"/>
        <v>44129.6875</v>
      </c>
      <c r="U4414" t="str">
        <f t="shared" si="341"/>
        <v>10-25-2020 16:30</v>
      </c>
      <c r="V4414">
        <f>IFERROR(IF(W4414=Z4414,VLOOKUP($U4414,[1]C8842!$G$2:$M$145,3,FALSE),0),0)</f>
        <v>0</v>
      </c>
      <c r="W4414">
        <f>VLOOKUP(RIGHT($V$1,5),Key!$A$9:$B$14,2,FALSE)</f>
        <v>10.199999999999999</v>
      </c>
      <c r="X4414">
        <f t="shared" si="344"/>
        <v>0</v>
      </c>
      <c r="Y4414">
        <f>VLOOKUP(RIGHT($X$1,5),Key!$A$9:$B$14,2,FALSE)</f>
        <v>3.7</v>
      </c>
      <c r="Z4414">
        <f t="shared" si="342"/>
        <v>10.199999999999999</v>
      </c>
      <c r="AA4414">
        <f t="shared" si="343"/>
        <v>0</v>
      </c>
    </row>
    <row r="4415" spans="1:27" x14ac:dyDescent="0.3">
      <c r="A4415">
        <v>100067</v>
      </c>
      <c r="B4415">
        <v>230922</v>
      </c>
      <c r="C4415" s="3">
        <v>44130.69027777778</v>
      </c>
      <c r="D4415">
        <v>3</v>
      </c>
      <c r="E4415">
        <v>2</v>
      </c>
      <c r="F4415" t="s">
        <v>26</v>
      </c>
      <c r="G4415">
        <v>1</v>
      </c>
      <c r="H4415">
        <v>65.3125</v>
      </c>
      <c r="I4415">
        <v>19.375</v>
      </c>
      <c r="J4415">
        <v>1.03125</v>
      </c>
      <c r="K4415">
        <v>94.039060000000006</v>
      </c>
      <c r="L4415" s="3">
        <v>44130.443055555559</v>
      </c>
      <c r="M4415">
        <v>17.18</v>
      </c>
      <c r="N4415" t="s">
        <v>28</v>
      </c>
      <c r="P4415">
        <f>(C4415-Key!$B$1)*24</f>
        <v>1.5166666667209938</v>
      </c>
      <c r="Q4415">
        <f>(Key!$B$2-'17.1'!C4415)*24</f>
        <v>1.4333333332906477</v>
      </c>
      <c r="R4415" s="3">
        <f>C4415-(M4415-Key!$B$5)/(24*Key!$B$6)</f>
        <v>44130.676462962962</v>
      </c>
      <c r="S4415">
        <f>M4415-Key!$B$5</f>
        <v>14.92</v>
      </c>
      <c r="T4415" s="2">
        <f t="shared" si="340"/>
        <v>44129.6875</v>
      </c>
      <c r="U4415" t="str">
        <f t="shared" si="341"/>
        <v>10-25-2020 16:30</v>
      </c>
      <c r="V4415">
        <f>IFERROR(IF(W4415=Z4415,VLOOKUP($U4415,[1]C8842!$G$2:$M$145,3,FALSE),0),0)</f>
        <v>0</v>
      </c>
      <c r="W4415">
        <f>VLOOKUP(RIGHT($V$1,5),Key!$A$9:$B$14,2,FALSE)</f>
        <v>10.199999999999999</v>
      </c>
      <c r="X4415">
        <f t="shared" si="344"/>
        <v>0</v>
      </c>
      <c r="Y4415">
        <f>VLOOKUP(RIGHT($X$1,5),Key!$A$9:$B$14,2,FALSE)</f>
        <v>3.7</v>
      </c>
      <c r="Z4415">
        <f t="shared" si="342"/>
        <v>10.199999999999999</v>
      </c>
      <c r="AA4415">
        <f t="shared" si="343"/>
        <v>0</v>
      </c>
    </row>
    <row r="4416" spans="1:27" x14ac:dyDescent="0.3">
      <c r="A4416">
        <v>100067</v>
      </c>
      <c r="B4416">
        <v>230922</v>
      </c>
      <c r="C4416" s="3">
        <v>44130.690972222219</v>
      </c>
      <c r="D4416">
        <v>2</v>
      </c>
      <c r="E4416">
        <v>1</v>
      </c>
      <c r="F4416" t="s">
        <v>26</v>
      </c>
      <c r="G4416">
        <v>3</v>
      </c>
      <c r="H4416">
        <v>73.691410000000005</v>
      </c>
      <c r="I4416">
        <v>37.457030000000003</v>
      </c>
      <c r="J4416">
        <v>1.5703130000000001</v>
      </c>
      <c r="K4416">
        <v>81.035160000000005</v>
      </c>
      <c r="L4416" s="3">
        <v>44130.443055555559</v>
      </c>
      <c r="M4416">
        <v>17.18</v>
      </c>
      <c r="N4416" t="s">
        <v>28</v>
      </c>
      <c r="P4416">
        <f>(C4416-Key!$B$1)*24</f>
        <v>1.5333333332673647</v>
      </c>
      <c r="Q4416">
        <f>(Key!$B$2-'17.1'!C4416)*24</f>
        <v>1.4166666667442769</v>
      </c>
      <c r="R4416" s="3">
        <f>C4416-(M4416-Key!$B$5)/(24*Key!$B$6)</f>
        <v>44130.677157407401</v>
      </c>
      <c r="S4416">
        <f>M4416-Key!$B$5</f>
        <v>14.92</v>
      </c>
      <c r="T4416" s="2">
        <f t="shared" si="340"/>
        <v>44129.694444444445</v>
      </c>
      <c r="U4416" t="str">
        <f t="shared" si="341"/>
        <v>10-25-2020 16:40</v>
      </c>
      <c r="V4416">
        <f>IFERROR(IF(W4416=Z4416,VLOOKUP($U4416,[1]C8842!$G$2:$M$145,3,FALSE),0),0)</f>
        <v>0</v>
      </c>
      <c r="W4416">
        <f>VLOOKUP(RIGHT($V$1,5),Key!$A$9:$B$14,2,FALSE)</f>
        <v>10.199999999999999</v>
      </c>
      <c r="X4416">
        <f t="shared" si="344"/>
        <v>0</v>
      </c>
      <c r="Y4416">
        <f>VLOOKUP(RIGHT($X$1,5),Key!$A$9:$B$14,2,FALSE)</f>
        <v>3.7</v>
      </c>
      <c r="Z4416">
        <f t="shared" si="342"/>
        <v>10.199999999999999</v>
      </c>
      <c r="AA4416">
        <f t="shared" si="343"/>
        <v>0</v>
      </c>
    </row>
    <row r="4417" spans="1:27" x14ac:dyDescent="0.3">
      <c r="A4417">
        <v>100067</v>
      </c>
      <c r="B4417">
        <v>230922</v>
      </c>
      <c r="C4417" s="3">
        <v>44130.690972222219</v>
      </c>
      <c r="D4417">
        <v>3</v>
      </c>
      <c r="E4417">
        <v>2</v>
      </c>
      <c r="F4417" t="s">
        <v>26</v>
      </c>
      <c r="G4417">
        <v>1</v>
      </c>
      <c r="H4417">
        <v>49.140630000000002</v>
      </c>
      <c r="I4417">
        <v>18.29297</v>
      </c>
      <c r="J4417">
        <v>1.316406</v>
      </c>
      <c r="K4417">
        <v>96.039060000000006</v>
      </c>
      <c r="L4417" s="3">
        <v>44130.443055555559</v>
      </c>
      <c r="M4417">
        <v>17.18</v>
      </c>
      <c r="N4417" t="s">
        <v>28</v>
      </c>
      <c r="P4417">
        <f>(C4417-Key!$B$1)*24</f>
        <v>1.5333333332673647</v>
      </c>
      <c r="Q4417">
        <f>(Key!$B$2-'17.1'!C4417)*24</f>
        <v>1.4166666667442769</v>
      </c>
      <c r="R4417" s="3">
        <f>C4417-(M4417-Key!$B$5)/(24*Key!$B$6)</f>
        <v>44130.677157407401</v>
      </c>
      <c r="S4417">
        <f>M4417-Key!$B$5</f>
        <v>14.92</v>
      </c>
      <c r="T4417" s="2">
        <f t="shared" si="340"/>
        <v>44129.694444444445</v>
      </c>
      <c r="U4417" t="str">
        <f t="shared" si="341"/>
        <v>10-25-2020 16:40</v>
      </c>
      <c r="V4417">
        <f>IFERROR(IF(W4417=Z4417,VLOOKUP($U4417,[1]C8842!$G$2:$M$145,3,FALSE),0),0)</f>
        <v>0</v>
      </c>
      <c r="W4417">
        <f>VLOOKUP(RIGHT($V$1,5),Key!$A$9:$B$14,2,FALSE)</f>
        <v>10.199999999999999</v>
      </c>
      <c r="X4417">
        <f t="shared" si="344"/>
        <v>0</v>
      </c>
      <c r="Y4417">
        <f>VLOOKUP(RIGHT($X$1,5),Key!$A$9:$B$14,2,FALSE)</f>
        <v>3.7</v>
      </c>
      <c r="Z4417">
        <f t="shared" si="342"/>
        <v>10.199999999999999</v>
      </c>
      <c r="AA4417">
        <f t="shared" si="343"/>
        <v>0</v>
      </c>
    </row>
    <row r="4418" spans="1:27" x14ac:dyDescent="0.3">
      <c r="A4418">
        <v>100067</v>
      </c>
      <c r="B4418">
        <v>230922</v>
      </c>
      <c r="C4418" s="3">
        <v>44130.690972222219</v>
      </c>
      <c r="D4418">
        <v>3</v>
      </c>
      <c r="E4418">
        <v>2</v>
      </c>
      <c r="F4418" t="s">
        <v>26</v>
      </c>
      <c r="G4418">
        <v>1</v>
      </c>
      <c r="H4418">
        <v>67.4375</v>
      </c>
      <c r="I4418">
        <v>17.527339999999999</v>
      </c>
      <c r="J4418">
        <v>0.92578130000000003</v>
      </c>
      <c r="K4418">
        <v>94.039060000000006</v>
      </c>
      <c r="L4418" s="3">
        <v>44130.443055555559</v>
      </c>
      <c r="M4418">
        <v>17.18</v>
      </c>
      <c r="N4418" t="s">
        <v>28</v>
      </c>
      <c r="P4418">
        <f>(C4418-Key!$B$1)*24</f>
        <v>1.5333333332673647</v>
      </c>
      <c r="Q4418">
        <f>(Key!$B$2-'17.1'!C4418)*24</f>
        <v>1.4166666667442769</v>
      </c>
      <c r="R4418" s="3">
        <f>C4418-(M4418-Key!$B$5)/(24*Key!$B$6)</f>
        <v>44130.677157407401</v>
      </c>
      <c r="S4418">
        <f>M4418-Key!$B$5</f>
        <v>14.92</v>
      </c>
      <c r="T4418" s="2">
        <f t="shared" si="340"/>
        <v>44129.694444444445</v>
      </c>
      <c r="U4418" t="str">
        <f t="shared" si="341"/>
        <v>10-25-2020 16:40</v>
      </c>
      <c r="V4418">
        <f>IFERROR(IF(W4418=Z4418,VLOOKUP($U4418,[1]C8842!$G$2:$M$145,3,FALSE),0),0)</f>
        <v>0</v>
      </c>
      <c r="W4418">
        <f>VLOOKUP(RIGHT($V$1,5),Key!$A$9:$B$14,2,FALSE)</f>
        <v>10.199999999999999</v>
      </c>
      <c r="X4418">
        <f t="shared" si="344"/>
        <v>0</v>
      </c>
      <c r="Y4418">
        <f>VLOOKUP(RIGHT($X$1,5),Key!$A$9:$B$14,2,FALSE)</f>
        <v>3.7</v>
      </c>
      <c r="Z4418">
        <f t="shared" si="342"/>
        <v>10.199999999999999</v>
      </c>
      <c r="AA4418">
        <f t="shared" si="343"/>
        <v>0</v>
      </c>
    </row>
    <row r="4419" spans="1:27" x14ac:dyDescent="0.3">
      <c r="A4419">
        <v>100067</v>
      </c>
      <c r="B4419">
        <v>230922</v>
      </c>
      <c r="C4419" s="3">
        <v>44130.690972222219</v>
      </c>
      <c r="D4419">
        <v>3</v>
      </c>
      <c r="E4419">
        <v>2</v>
      </c>
      <c r="F4419" t="s">
        <v>26</v>
      </c>
      <c r="G4419">
        <v>3</v>
      </c>
      <c r="H4419">
        <v>65.25</v>
      </c>
      <c r="I4419">
        <v>43.785159999999998</v>
      </c>
      <c r="J4419">
        <v>2.03125</v>
      </c>
      <c r="K4419">
        <v>93.039060000000006</v>
      </c>
      <c r="L4419" s="3">
        <v>44130.443055555559</v>
      </c>
      <c r="M4419">
        <v>17.18</v>
      </c>
      <c r="N4419" t="s">
        <v>28</v>
      </c>
      <c r="P4419">
        <f>(C4419-Key!$B$1)*24</f>
        <v>1.5333333332673647</v>
      </c>
      <c r="Q4419">
        <f>(Key!$B$2-'17.1'!C4419)*24</f>
        <v>1.4166666667442769</v>
      </c>
      <c r="R4419" s="3">
        <f>C4419-(M4419-Key!$B$5)/(24*Key!$B$6)</f>
        <v>44130.677157407401</v>
      </c>
      <c r="S4419">
        <f>M4419-Key!$B$5</f>
        <v>14.92</v>
      </c>
      <c r="T4419" s="2">
        <f t="shared" ref="T4419:T4482" si="345">ROUND(C4419*24*60/10,0)/(24*6)-1</f>
        <v>44129.694444444445</v>
      </c>
      <c r="U4419" t="str">
        <f t="shared" ref="U4419:U4482" si="346">TEXT(T4419,"mm-dd-yyyy hh:mm")</f>
        <v>10-25-2020 16:40</v>
      </c>
      <c r="V4419">
        <f>IFERROR(IF(W4419=Z4419,VLOOKUP($U4419,[1]C8842!$G$2:$M$145,3,FALSE),0),0)</f>
        <v>0</v>
      </c>
      <c r="W4419">
        <f>VLOOKUP(RIGHT($V$1,5),Key!$A$9:$B$14,2,FALSE)</f>
        <v>10.199999999999999</v>
      </c>
      <c r="X4419">
        <f t="shared" si="344"/>
        <v>0</v>
      </c>
      <c r="Y4419">
        <f>VLOOKUP(RIGHT($X$1,5),Key!$A$9:$B$14,2,FALSE)</f>
        <v>3.7</v>
      </c>
      <c r="Z4419">
        <f t="shared" ref="Z4419:Z4482" si="347">M4419-MIN(ABS(Y4419-M4419),ABS(W4419-M4419))</f>
        <v>10.199999999999999</v>
      </c>
      <c r="AA4419">
        <f t="shared" ref="AA4419:AA4482" si="348">SUM(V4419,X4419)</f>
        <v>0</v>
      </c>
    </row>
    <row r="4420" spans="1:27" x14ac:dyDescent="0.3">
      <c r="A4420">
        <v>100067</v>
      </c>
      <c r="B4420">
        <v>230922</v>
      </c>
      <c r="C4420" s="3">
        <v>44130.690972222219</v>
      </c>
      <c r="D4420">
        <v>0</v>
      </c>
      <c r="E4420">
        <v>2</v>
      </c>
      <c r="F4420" t="s">
        <v>25</v>
      </c>
      <c r="G4420">
        <v>1</v>
      </c>
      <c r="H4420">
        <v>55.554690000000001</v>
      </c>
      <c r="I4420">
        <v>16.39453</v>
      </c>
      <c r="J4420">
        <v>1.0703130000000001</v>
      </c>
      <c r="K4420">
        <v>48.019530000000003</v>
      </c>
      <c r="L4420" s="3">
        <v>44130.443055555559</v>
      </c>
      <c r="M4420">
        <v>17.18</v>
      </c>
      <c r="N4420" t="s">
        <v>28</v>
      </c>
      <c r="P4420">
        <f>(C4420-Key!$B$1)*24</f>
        <v>1.5333333332673647</v>
      </c>
      <c r="Q4420">
        <f>(Key!$B$2-'17.1'!C4420)*24</f>
        <v>1.4166666667442769</v>
      </c>
      <c r="R4420" s="3">
        <f>C4420-(M4420-Key!$B$5)/(24*Key!$B$6)</f>
        <v>44130.677157407401</v>
      </c>
      <c r="S4420">
        <f>M4420-Key!$B$5</f>
        <v>14.92</v>
      </c>
      <c r="T4420" s="2">
        <f t="shared" si="345"/>
        <v>44129.694444444445</v>
      </c>
      <c r="U4420" t="str">
        <f t="shared" si="346"/>
        <v>10-25-2020 16:40</v>
      </c>
      <c r="V4420">
        <f>IFERROR(IF(W4420=Z4420,VLOOKUP($U4420,[1]C8842!$G$2:$M$145,3,FALSE),0),0)</f>
        <v>0</v>
      </c>
      <c r="W4420">
        <f>VLOOKUP(RIGHT($V$1,5),Key!$A$9:$B$14,2,FALSE)</f>
        <v>10.199999999999999</v>
      </c>
      <c r="X4420">
        <f t="shared" ref="X4420:X4483" si="349">$X$2</f>
        <v>0</v>
      </c>
      <c r="Y4420">
        <f>VLOOKUP(RIGHT($X$1,5),Key!$A$9:$B$14,2,FALSE)</f>
        <v>3.7</v>
      </c>
      <c r="Z4420">
        <f t="shared" si="347"/>
        <v>10.199999999999999</v>
      </c>
      <c r="AA4420">
        <f t="shared" si="348"/>
        <v>0</v>
      </c>
    </row>
    <row r="4421" spans="1:27" x14ac:dyDescent="0.3">
      <c r="A4421">
        <v>100067</v>
      </c>
      <c r="B4421">
        <v>230922</v>
      </c>
      <c r="C4421" s="3">
        <v>44130.690972222219</v>
      </c>
      <c r="D4421">
        <v>0</v>
      </c>
      <c r="E4421">
        <v>2</v>
      </c>
      <c r="F4421" t="s">
        <v>25</v>
      </c>
      <c r="G4421">
        <v>1</v>
      </c>
      <c r="H4421">
        <v>66.308589999999995</v>
      </c>
      <c r="I4421">
        <v>14.101559999999999</v>
      </c>
      <c r="J4421">
        <v>0.8046875</v>
      </c>
      <c r="K4421">
        <v>50.019530000000003</v>
      </c>
      <c r="L4421" s="3">
        <v>44130.443055555559</v>
      </c>
      <c r="M4421">
        <v>17.18</v>
      </c>
      <c r="N4421" t="s">
        <v>28</v>
      </c>
      <c r="P4421">
        <f>(C4421-Key!$B$1)*24</f>
        <v>1.5333333332673647</v>
      </c>
      <c r="Q4421">
        <f>(Key!$B$2-'17.1'!C4421)*24</f>
        <v>1.4166666667442769</v>
      </c>
      <c r="R4421" s="3">
        <f>C4421-(M4421-Key!$B$5)/(24*Key!$B$6)</f>
        <v>44130.677157407401</v>
      </c>
      <c r="S4421">
        <f>M4421-Key!$B$5</f>
        <v>14.92</v>
      </c>
      <c r="T4421" s="2">
        <f t="shared" si="345"/>
        <v>44129.694444444445</v>
      </c>
      <c r="U4421" t="str">
        <f t="shared" si="346"/>
        <v>10-25-2020 16:40</v>
      </c>
      <c r="V4421">
        <f>IFERROR(IF(W4421=Z4421,VLOOKUP($U4421,[1]C8842!$G$2:$M$145,3,FALSE),0),0)</f>
        <v>0</v>
      </c>
      <c r="W4421">
        <f>VLOOKUP(RIGHT($V$1,5),Key!$A$9:$B$14,2,FALSE)</f>
        <v>10.199999999999999</v>
      </c>
      <c r="X4421">
        <f t="shared" si="349"/>
        <v>0</v>
      </c>
      <c r="Y4421">
        <f>VLOOKUP(RIGHT($X$1,5),Key!$A$9:$B$14,2,FALSE)</f>
        <v>3.7</v>
      </c>
      <c r="Z4421">
        <f t="shared" si="347"/>
        <v>10.199999999999999</v>
      </c>
      <c r="AA4421">
        <f t="shared" si="348"/>
        <v>0</v>
      </c>
    </row>
    <row r="4422" spans="1:27" x14ac:dyDescent="0.3">
      <c r="A4422">
        <v>100067</v>
      </c>
      <c r="B4422">
        <v>230922</v>
      </c>
      <c r="C4422" s="3">
        <v>44130.690972222219</v>
      </c>
      <c r="D4422">
        <v>3</v>
      </c>
      <c r="E4422">
        <v>2</v>
      </c>
      <c r="F4422" t="s">
        <v>26</v>
      </c>
      <c r="G4422">
        <v>1</v>
      </c>
      <c r="H4422">
        <v>63.390630000000002</v>
      </c>
      <c r="I4422">
        <v>16.26953</v>
      </c>
      <c r="J4422">
        <v>0.93359380000000003</v>
      </c>
      <c r="K4422">
        <v>95.039060000000006</v>
      </c>
      <c r="L4422" s="3">
        <v>44130.443055555559</v>
      </c>
      <c r="M4422">
        <v>17.18</v>
      </c>
      <c r="N4422" t="s">
        <v>28</v>
      </c>
      <c r="P4422">
        <f>(C4422-Key!$B$1)*24</f>
        <v>1.5333333332673647</v>
      </c>
      <c r="Q4422">
        <f>(Key!$B$2-'17.1'!C4422)*24</f>
        <v>1.4166666667442769</v>
      </c>
      <c r="R4422" s="3">
        <f>C4422-(M4422-Key!$B$5)/(24*Key!$B$6)</f>
        <v>44130.677157407401</v>
      </c>
      <c r="S4422">
        <f>M4422-Key!$B$5</f>
        <v>14.92</v>
      </c>
      <c r="T4422" s="2">
        <f t="shared" si="345"/>
        <v>44129.694444444445</v>
      </c>
      <c r="U4422" t="str">
        <f t="shared" si="346"/>
        <v>10-25-2020 16:40</v>
      </c>
      <c r="V4422">
        <f>IFERROR(IF(W4422=Z4422,VLOOKUP($U4422,[1]C8842!$G$2:$M$145,3,FALSE),0),0)</f>
        <v>0</v>
      </c>
      <c r="W4422">
        <f>VLOOKUP(RIGHT($V$1,5),Key!$A$9:$B$14,2,FALSE)</f>
        <v>10.199999999999999</v>
      </c>
      <c r="X4422">
        <f t="shared" si="349"/>
        <v>0</v>
      </c>
      <c r="Y4422">
        <f>VLOOKUP(RIGHT($X$1,5),Key!$A$9:$B$14,2,FALSE)</f>
        <v>3.7</v>
      </c>
      <c r="Z4422">
        <f t="shared" si="347"/>
        <v>10.199999999999999</v>
      </c>
      <c r="AA4422">
        <f t="shared" si="348"/>
        <v>0</v>
      </c>
    </row>
    <row r="4423" spans="1:27" x14ac:dyDescent="0.3">
      <c r="A4423">
        <v>100067</v>
      </c>
      <c r="B4423">
        <v>230922</v>
      </c>
      <c r="C4423" s="3">
        <v>44130.690972222219</v>
      </c>
      <c r="D4423">
        <v>0</v>
      </c>
      <c r="E4423">
        <v>2</v>
      </c>
      <c r="F4423" t="s">
        <v>25</v>
      </c>
      <c r="G4423">
        <v>1</v>
      </c>
      <c r="H4423">
        <v>64.207030000000003</v>
      </c>
      <c r="I4423">
        <v>15.84375</v>
      </c>
      <c r="J4423">
        <v>0.90234380000000003</v>
      </c>
      <c r="K4423">
        <v>46.019530000000003</v>
      </c>
      <c r="L4423" s="3">
        <v>44130.443055555559</v>
      </c>
      <c r="M4423">
        <v>17.18</v>
      </c>
      <c r="N4423" t="s">
        <v>28</v>
      </c>
      <c r="P4423">
        <f>(C4423-Key!$B$1)*24</f>
        <v>1.5333333332673647</v>
      </c>
      <c r="Q4423">
        <f>(Key!$B$2-'17.1'!C4423)*24</f>
        <v>1.4166666667442769</v>
      </c>
      <c r="R4423" s="3">
        <f>C4423-(M4423-Key!$B$5)/(24*Key!$B$6)</f>
        <v>44130.677157407401</v>
      </c>
      <c r="S4423">
        <f>M4423-Key!$B$5</f>
        <v>14.92</v>
      </c>
      <c r="T4423" s="2">
        <f t="shared" si="345"/>
        <v>44129.694444444445</v>
      </c>
      <c r="U4423" t="str">
        <f t="shared" si="346"/>
        <v>10-25-2020 16:40</v>
      </c>
      <c r="V4423">
        <f>IFERROR(IF(W4423=Z4423,VLOOKUP($U4423,[1]C8842!$G$2:$M$145,3,FALSE),0),0)</f>
        <v>0</v>
      </c>
      <c r="W4423">
        <f>VLOOKUP(RIGHT($V$1,5),Key!$A$9:$B$14,2,FALSE)</f>
        <v>10.199999999999999</v>
      </c>
      <c r="X4423">
        <f t="shared" si="349"/>
        <v>0</v>
      </c>
      <c r="Y4423">
        <f>VLOOKUP(RIGHT($X$1,5),Key!$A$9:$B$14,2,FALSE)</f>
        <v>3.7</v>
      </c>
      <c r="Z4423">
        <f t="shared" si="347"/>
        <v>10.199999999999999</v>
      </c>
      <c r="AA4423">
        <f t="shared" si="348"/>
        <v>0</v>
      </c>
    </row>
    <row r="4424" spans="1:27" x14ac:dyDescent="0.3">
      <c r="A4424">
        <v>100067</v>
      </c>
      <c r="B4424">
        <v>230922</v>
      </c>
      <c r="C4424" s="3">
        <v>44130.690972222219</v>
      </c>
      <c r="D4424">
        <v>0</v>
      </c>
      <c r="E4424">
        <v>2</v>
      </c>
      <c r="F4424" t="s">
        <v>25</v>
      </c>
      <c r="G4424">
        <v>1</v>
      </c>
      <c r="H4424">
        <v>63.519530000000003</v>
      </c>
      <c r="I4424">
        <v>18.640630000000002</v>
      </c>
      <c r="J4424">
        <v>1.03125</v>
      </c>
      <c r="K4424">
        <v>46.019530000000003</v>
      </c>
      <c r="L4424" s="3">
        <v>44130.443055555559</v>
      </c>
      <c r="M4424">
        <v>17.18</v>
      </c>
      <c r="N4424" t="s">
        <v>28</v>
      </c>
      <c r="P4424">
        <f>(C4424-Key!$B$1)*24</f>
        <v>1.5333333332673647</v>
      </c>
      <c r="Q4424">
        <f>(Key!$B$2-'17.1'!C4424)*24</f>
        <v>1.4166666667442769</v>
      </c>
      <c r="R4424" s="3">
        <f>C4424-(M4424-Key!$B$5)/(24*Key!$B$6)</f>
        <v>44130.677157407401</v>
      </c>
      <c r="S4424">
        <f>M4424-Key!$B$5</f>
        <v>14.92</v>
      </c>
      <c r="T4424" s="2">
        <f t="shared" si="345"/>
        <v>44129.694444444445</v>
      </c>
      <c r="U4424" t="str">
        <f t="shared" si="346"/>
        <v>10-25-2020 16:40</v>
      </c>
      <c r="V4424">
        <f>IFERROR(IF(W4424=Z4424,VLOOKUP($U4424,[1]C8842!$G$2:$M$145,3,FALSE),0),0)</f>
        <v>0</v>
      </c>
      <c r="W4424">
        <f>VLOOKUP(RIGHT($V$1,5),Key!$A$9:$B$14,2,FALSE)</f>
        <v>10.199999999999999</v>
      </c>
      <c r="X4424">
        <f t="shared" si="349"/>
        <v>0</v>
      </c>
      <c r="Y4424">
        <f>VLOOKUP(RIGHT($X$1,5),Key!$A$9:$B$14,2,FALSE)</f>
        <v>3.7</v>
      </c>
      <c r="Z4424">
        <f t="shared" si="347"/>
        <v>10.199999999999999</v>
      </c>
      <c r="AA4424">
        <f t="shared" si="348"/>
        <v>0</v>
      </c>
    </row>
    <row r="4425" spans="1:27" x14ac:dyDescent="0.3">
      <c r="A4425">
        <v>100067</v>
      </c>
      <c r="B4425">
        <v>230922</v>
      </c>
      <c r="C4425" s="3">
        <v>44130.690972222219</v>
      </c>
      <c r="D4425">
        <v>1</v>
      </c>
      <c r="E4425">
        <v>1</v>
      </c>
      <c r="F4425" t="s">
        <v>25</v>
      </c>
      <c r="G4425">
        <v>1</v>
      </c>
      <c r="H4425">
        <v>63.097659999999998</v>
      </c>
      <c r="I4425">
        <v>13.503909999999999</v>
      </c>
      <c r="J4425">
        <v>0.8203125</v>
      </c>
      <c r="K4425">
        <v>56.023440000000001</v>
      </c>
      <c r="L4425" s="3">
        <v>44130.443055555559</v>
      </c>
      <c r="M4425">
        <v>17.18</v>
      </c>
      <c r="N4425" t="s">
        <v>28</v>
      </c>
      <c r="P4425">
        <f>(C4425-Key!$B$1)*24</f>
        <v>1.5333333332673647</v>
      </c>
      <c r="Q4425">
        <f>(Key!$B$2-'17.1'!C4425)*24</f>
        <v>1.4166666667442769</v>
      </c>
      <c r="R4425" s="3">
        <f>C4425-(M4425-Key!$B$5)/(24*Key!$B$6)</f>
        <v>44130.677157407401</v>
      </c>
      <c r="S4425">
        <f>M4425-Key!$B$5</f>
        <v>14.92</v>
      </c>
      <c r="T4425" s="2">
        <f t="shared" si="345"/>
        <v>44129.694444444445</v>
      </c>
      <c r="U4425" t="str">
        <f t="shared" si="346"/>
        <v>10-25-2020 16:40</v>
      </c>
      <c r="V4425">
        <f>IFERROR(IF(W4425=Z4425,VLOOKUP($U4425,[1]C8842!$G$2:$M$145,3,FALSE),0),0)</f>
        <v>0</v>
      </c>
      <c r="W4425">
        <f>VLOOKUP(RIGHT($V$1,5),Key!$A$9:$B$14,2,FALSE)</f>
        <v>10.199999999999999</v>
      </c>
      <c r="X4425">
        <f t="shared" si="349"/>
        <v>0</v>
      </c>
      <c r="Y4425">
        <f>VLOOKUP(RIGHT($X$1,5),Key!$A$9:$B$14,2,FALSE)</f>
        <v>3.7</v>
      </c>
      <c r="Z4425">
        <f t="shared" si="347"/>
        <v>10.199999999999999</v>
      </c>
      <c r="AA4425">
        <f t="shared" si="348"/>
        <v>0</v>
      </c>
    </row>
    <row r="4426" spans="1:27" x14ac:dyDescent="0.3">
      <c r="A4426">
        <v>100067</v>
      </c>
      <c r="B4426">
        <v>230922</v>
      </c>
      <c r="C4426" s="3">
        <v>44130.690972222219</v>
      </c>
      <c r="D4426">
        <v>0</v>
      </c>
      <c r="E4426">
        <v>2</v>
      </c>
      <c r="F4426" t="s">
        <v>25</v>
      </c>
      <c r="G4426">
        <v>1</v>
      </c>
      <c r="H4426">
        <v>65.078130000000002</v>
      </c>
      <c r="I4426">
        <v>15.10547</v>
      </c>
      <c r="J4426">
        <v>0.859375</v>
      </c>
      <c r="K4426">
        <v>47.019530000000003</v>
      </c>
      <c r="L4426" s="3">
        <v>44130.443055555559</v>
      </c>
      <c r="M4426">
        <v>17.18</v>
      </c>
      <c r="N4426" t="s">
        <v>28</v>
      </c>
      <c r="P4426">
        <f>(C4426-Key!$B$1)*24</f>
        <v>1.5333333332673647</v>
      </c>
      <c r="Q4426">
        <f>(Key!$B$2-'17.1'!C4426)*24</f>
        <v>1.4166666667442769</v>
      </c>
      <c r="R4426" s="3">
        <f>C4426-(M4426-Key!$B$5)/(24*Key!$B$6)</f>
        <v>44130.677157407401</v>
      </c>
      <c r="S4426">
        <f>M4426-Key!$B$5</f>
        <v>14.92</v>
      </c>
      <c r="T4426" s="2">
        <f t="shared" si="345"/>
        <v>44129.694444444445</v>
      </c>
      <c r="U4426" t="str">
        <f t="shared" si="346"/>
        <v>10-25-2020 16:40</v>
      </c>
      <c r="V4426">
        <f>IFERROR(IF(W4426=Z4426,VLOOKUP($U4426,[1]C8842!$G$2:$M$145,3,FALSE),0),0)</f>
        <v>0</v>
      </c>
      <c r="W4426">
        <f>VLOOKUP(RIGHT($V$1,5),Key!$A$9:$B$14,2,FALSE)</f>
        <v>10.199999999999999</v>
      </c>
      <c r="X4426">
        <f t="shared" si="349"/>
        <v>0</v>
      </c>
      <c r="Y4426">
        <f>VLOOKUP(RIGHT($X$1,5),Key!$A$9:$B$14,2,FALSE)</f>
        <v>3.7</v>
      </c>
      <c r="Z4426">
        <f t="shared" si="347"/>
        <v>10.199999999999999</v>
      </c>
      <c r="AA4426">
        <f t="shared" si="348"/>
        <v>0</v>
      </c>
    </row>
    <row r="4427" spans="1:27" x14ac:dyDescent="0.3">
      <c r="A4427">
        <v>100067</v>
      </c>
      <c r="B4427">
        <v>230922</v>
      </c>
      <c r="C4427" s="3">
        <v>44130.690972222219</v>
      </c>
      <c r="D4427">
        <v>3</v>
      </c>
      <c r="E4427">
        <v>2</v>
      </c>
      <c r="F4427" t="s">
        <v>26</v>
      </c>
      <c r="G4427">
        <v>1</v>
      </c>
      <c r="H4427">
        <v>55.140630000000002</v>
      </c>
      <c r="I4427">
        <v>18.95703</v>
      </c>
      <c r="J4427">
        <v>1.203125</v>
      </c>
      <c r="K4427">
        <v>96.039060000000006</v>
      </c>
      <c r="L4427" s="3">
        <v>44130.443055555559</v>
      </c>
      <c r="M4427">
        <v>17.18</v>
      </c>
      <c r="N4427" t="s">
        <v>28</v>
      </c>
      <c r="P4427">
        <f>(C4427-Key!$B$1)*24</f>
        <v>1.5333333332673647</v>
      </c>
      <c r="Q4427">
        <f>(Key!$B$2-'17.1'!C4427)*24</f>
        <v>1.4166666667442769</v>
      </c>
      <c r="R4427" s="3">
        <f>C4427-(M4427-Key!$B$5)/(24*Key!$B$6)</f>
        <v>44130.677157407401</v>
      </c>
      <c r="S4427">
        <f>M4427-Key!$B$5</f>
        <v>14.92</v>
      </c>
      <c r="T4427" s="2">
        <f t="shared" si="345"/>
        <v>44129.694444444445</v>
      </c>
      <c r="U4427" t="str">
        <f t="shared" si="346"/>
        <v>10-25-2020 16:40</v>
      </c>
      <c r="V4427">
        <f>IFERROR(IF(W4427=Z4427,VLOOKUP($U4427,[1]C8842!$G$2:$M$145,3,FALSE),0),0)</f>
        <v>0</v>
      </c>
      <c r="W4427">
        <f>VLOOKUP(RIGHT($V$1,5),Key!$A$9:$B$14,2,FALSE)</f>
        <v>10.199999999999999</v>
      </c>
      <c r="X4427">
        <f t="shared" si="349"/>
        <v>0</v>
      </c>
      <c r="Y4427">
        <f>VLOOKUP(RIGHT($X$1,5),Key!$A$9:$B$14,2,FALSE)</f>
        <v>3.7</v>
      </c>
      <c r="Z4427">
        <f t="shared" si="347"/>
        <v>10.199999999999999</v>
      </c>
      <c r="AA4427">
        <f t="shared" si="348"/>
        <v>0</v>
      </c>
    </row>
    <row r="4428" spans="1:27" x14ac:dyDescent="0.3">
      <c r="A4428">
        <v>100067</v>
      </c>
      <c r="B4428">
        <v>230922</v>
      </c>
      <c r="C4428" s="3">
        <v>44130.690972222219</v>
      </c>
      <c r="D4428">
        <v>1</v>
      </c>
      <c r="E4428">
        <v>1</v>
      </c>
      <c r="F4428" t="s">
        <v>25</v>
      </c>
      <c r="G4428">
        <v>1</v>
      </c>
      <c r="H4428">
        <v>66.277339999999995</v>
      </c>
      <c r="I4428">
        <v>16.51953</v>
      </c>
      <c r="J4428">
        <v>0.90234380000000003</v>
      </c>
      <c r="K4428">
        <v>58.023440000000001</v>
      </c>
      <c r="L4428" s="3">
        <v>44130.443055555559</v>
      </c>
      <c r="M4428">
        <v>17.18</v>
      </c>
      <c r="N4428" t="s">
        <v>28</v>
      </c>
      <c r="P4428">
        <f>(C4428-Key!$B$1)*24</f>
        <v>1.5333333332673647</v>
      </c>
      <c r="Q4428">
        <f>(Key!$B$2-'17.1'!C4428)*24</f>
        <v>1.4166666667442769</v>
      </c>
      <c r="R4428" s="3">
        <f>C4428-(M4428-Key!$B$5)/(24*Key!$B$6)</f>
        <v>44130.677157407401</v>
      </c>
      <c r="S4428">
        <f>M4428-Key!$B$5</f>
        <v>14.92</v>
      </c>
      <c r="T4428" s="2">
        <f t="shared" si="345"/>
        <v>44129.694444444445</v>
      </c>
      <c r="U4428" t="str">
        <f t="shared" si="346"/>
        <v>10-25-2020 16:40</v>
      </c>
      <c r="V4428">
        <f>IFERROR(IF(W4428=Z4428,VLOOKUP($U4428,[1]C8842!$G$2:$M$145,3,FALSE),0),0)</f>
        <v>0</v>
      </c>
      <c r="W4428">
        <f>VLOOKUP(RIGHT($V$1,5),Key!$A$9:$B$14,2,FALSE)</f>
        <v>10.199999999999999</v>
      </c>
      <c r="X4428">
        <f t="shared" si="349"/>
        <v>0</v>
      </c>
      <c r="Y4428">
        <f>VLOOKUP(RIGHT($X$1,5),Key!$A$9:$B$14,2,FALSE)</f>
        <v>3.7</v>
      </c>
      <c r="Z4428">
        <f t="shared" si="347"/>
        <v>10.199999999999999</v>
      </c>
      <c r="AA4428">
        <f t="shared" si="348"/>
        <v>0</v>
      </c>
    </row>
    <row r="4429" spans="1:27" x14ac:dyDescent="0.3">
      <c r="A4429">
        <v>100067</v>
      </c>
      <c r="B4429">
        <v>230922</v>
      </c>
      <c r="C4429" s="3">
        <v>44130.690972222219</v>
      </c>
      <c r="D4429">
        <v>1</v>
      </c>
      <c r="E4429">
        <v>1</v>
      </c>
      <c r="F4429" t="s">
        <v>25</v>
      </c>
      <c r="G4429">
        <v>4</v>
      </c>
      <c r="H4429">
        <v>65.855469999999997</v>
      </c>
      <c r="I4429">
        <v>75.929689999999994</v>
      </c>
      <c r="J4429">
        <v>3.3125</v>
      </c>
      <c r="K4429">
        <v>56.023440000000001</v>
      </c>
      <c r="L4429" s="3">
        <v>44130.443055555559</v>
      </c>
      <c r="M4429">
        <v>17.18</v>
      </c>
      <c r="N4429" t="s">
        <v>28</v>
      </c>
      <c r="P4429">
        <f>(C4429-Key!$B$1)*24</f>
        <v>1.5333333332673647</v>
      </c>
      <c r="Q4429">
        <f>(Key!$B$2-'17.1'!C4429)*24</f>
        <v>1.4166666667442769</v>
      </c>
      <c r="R4429" s="3">
        <f>C4429-(M4429-Key!$B$5)/(24*Key!$B$6)</f>
        <v>44130.677157407401</v>
      </c>
      <c r="S4429">
        <f>M4429-Key!$B$5</f>
        <v>14.92</v>
      </c>
      <c r="T4429" s="2">
        <f t="shared" si="345"/>
        <v>44129.694444444445</v>
      </c>
      <c r="U4429" t="str">
        <f t="shared" si="346"/>
        <v>10-25-2020 16:40</v>
      </c>
      <c r="V4429">
        <f>IFERROR(IF(W4429=Z4429,VLOOKUP($U4429,[1]C8842!$G$2:$M$145,3,FALSE),0),0)</f>
        <v>0</v>
      </c>
      <c r="W4429">
        <f>VLOOKUP(RIGHT($V$1,5),Key!$A$9:$B$14,2,FALSE)</f>
        <v>10.199999999999999</v>
      </c>
      <c r="X4429">
        <f t="shared" si="349"/>
        <v>0</v>
      </c>
      <c r="Y4429">
        <f>VLOOKUP(RIGHT($X$1,5),Key!$A$9:$B$14,2,FALSE)</f>
        <v>3.7</v>
      </c>
      <c r="Z4429">
        <f t="shared" si="347"/>
        <v>10.199999999999999</v>
      </c>
      <c r="AA4429">
        <f t="shared" si="348"/>
        <v>0</v>
      </c>
    </row>
    <row r="4430" spans="1:27" x14ac:dyDescent="0.3">
      <c r="A4430">
        <v>100067</v>
      </c>
      <c r="B4430">
        <v>230922</v>
      </c>
      <c r="C4430" s="3">
        <v>44130.690972222219</v>
      </c>
      <c r="D4430">
        <v>0</v>
      </c>
      <c r="E4430">
        <v>2</v>
      </c>
      <c r="F4430" t="s">
        <v>25</v>
      </c>
      <c r="G4430">
        <v>4</v>
      </c>
      <c r="H4430">
        <v>50.160159999999998</v>
      </c>
      <c r="I4430">
        <v>71.695310000000006</v>
      </c>
      <c r="J4430">
        <v>4.125</v>
      </c>
      <c r="K4430">
        <v>44.019530000000003</v>
      </c>
      <c r="L4430" s="3">
        <v>44130.443055555559</v>
      </c>
      <c r="M4430">
        <v>17.18</v>
      </c>
      <c r="N4430" t="s">
        <v>28</v>
      </c>
      <c r="P4430">
        <f>(C4430-Key!$B$1)*24</f>
        <v>1.5333333332673647</v>
      </c>
      <c r="Q4430">
        <f>(Key!$B$2-'17.1'!C4430)*24</f>
        <v>1.4166666667442769</v>
      </c>
      <c r="R4430" s="3">
        <f>C4430-(M4430-Key!$B$5)/(24*Key!$B$6)</f>
        <v>44130.677157407401</v>
      </c>
      <c r="S4430">
        <f>M4430-Key!$B$5</f>
        <v>14.92</v>
      </c>
      <c r="T4430" s="2">
        <f t="shared" si="345"/>
        <v>44129.694444444445</v>
      </c>
      <c r="U4430" t="str">
        <f t="shared" si="346"/>
        <v>10-25-2020 16:40</v>
      </c>
      <c r="V4430">
        <f>IFERROR(IF(W4430=Z4430,VLOOKUP($U4430,[1]C8842!$G$2:$M$145,3,FALSE),0),0)</f>
        <v>0</v>
      </c>
      <c r="W4430">
        <f>VLOOKUP(RIGHT($V$1,5),Key!$A$9:$B$14,2,FALSE)</f>
        <v>10.199999999999999</v>
      </c>
      <c r="X4430">
        <f t="shared" si="349"/>
        <v>0</v>
      </c>
      <c r="Y4430">
        <f>VLOOKUP(RIGHT($X$1,5),Key!$A$9:$B$14,2,FALSE)</f>
        <v>3.7</v>
      </c>
      <c r="Z4430">
        <f t="shared" si="347"/>
        <v>10.199999999999999</v>
      </c>
      <c r="AA4430">
        <f t="shared" si="348"/>
        <v>0</v>
      </c>
    </row>
    <row r="4431" spans="1:27" x14ac:dyDescent="0.3">
      <c r="A4431">
        <v>100067</v>
      </c>
      <c r="B4431">
        <v>230922</v>
      </c>
      <c r="C4431" s="3">
        <v>44130.690972222219</v>
      </c>
      <c r="D4431">
        <v>2</v>
      </c>
      <c r="E4431">
        <v>1</v>
      </c>
      <c r="F4431" t="s">
        <v>26</v>
      </c>
      <c r="G4431">
        <v>1</v>
      </c>
      <c r="H4431">
        <v>75.046880000000002</v>
      </c>
      <c r="I4431">
        <v>16.003910000000001</v>
      </c>
      <c r="J4431">
        <v>0.77734380000000003</v>
      </c>
      <c r="K4431">
        <v>82.035160000000005</v>
      </c>
      <c r="L4431" s="3">
        <v>44130.443055555559</v>
      </c>
      <c r="M4431">
        <v>17.18</v>
      </c>
      <c r="N4431" t="s">
        <v>28</v>
      </c>
      <c r="P4431">
        <f>(C4431-Key!$B$1)*24</f>
        <v>1.5333333332673647</v>
      </c>
      <c r="Q4431">
        <f>(Key!$B$2-'17.1'!C4431)*24</f>
        <v>1.4166666667442769</v>
      </c>
      <c r="R4431" s="3">
        <f>C4431-(M4431-Key!$B$5)/(24*Key!$B$6)</f>
        <v>44130.677157407401</v>
      </c>
      <c r="S4431">
        <f>M4431-Key!$B$5</f>
        <v>14.92</v>
      </c>
      <c r="T4431" s="2">
        <f t="shared" si="345"/>
        <v>44129.694444444445</v>
      </c>
      <c r="U4431" t="str">
        <f t="shared" si="346"/>
        <v>10-25-2020 16:40</v>
      </c>
      <c r="V4431">
        <f>IFERROR(IF(W4431=Z4431,VLOOKUP($U4431,[1]C8842!$G$2:$M$145,3,FALSE),0),0)</f>
        <v>0</v>
      </c>
      <c r="W4431">
        <f>VLOOKUP(RIGHT($V$1,5),Key!$A$9:$B$14,2,FALSE)</f>
        <v>10.199999999999999</v>
      </c>
      <c r="X4431">
        <f t="shared" si="349"/>
        <v>0</v>
      </c>
      <c r="Y4431">
        <f>VLOOKUP(RIGHT($X$1,5),Key!$A$9:$B$14,2,FALSE)</f>
        <v>3.7</v>
      </c>
      <c r="Z4431">
        <f t="shared" si="347"/>
        <v>10.199999999999999</v>
      </c>
      <c r="AA4431">
        <f t="shared" si="348"/>
        <v>0</v>
      </c>
    </row>
    <row r="4432" spans="1:27" x14ac:dyDescent="0.3">
      <c r="A4432">
        <v>100067</v>
      </c>
      <c r="B4432">
        <v>230922</v>
      </c>
      <c r="C4432" s="3">
        <v>44130.691666666666</v>
      </c>
      <c r="D4432">
        <v>0</v>
      </c>
      <c r="E4432">
        <v>2</v>
      </c>
      <c r="F4432" t="s">
        <v>25</v>
      </c>
      <c r="G4432">
        <v>1</v>
      </c>
      <c r="H4432">
        <v>55.191409999999998</v>
      </c>
      <c r="I4432">
        <v>15.597659999999999</v>
      </c>
      <c r="J4432">
        <v>1.0390630000000001</v>
      </c>
      <c r="K4432">
        <v>48.019530000000003</v>
      </c>
      <c r="L4432" s="3">
        <v>44130.443055555559</v>
      </c>
      <c r="M4432">
        <v>17.18</v>
      </c>
      <c r="N4432" t="s">
        <v>28</v>
      </c>
      <c r="P4432">
        <f>(C4432-Key!$B$1)*24</f>
        <v>1.5499999999883585</v>
      </c>
      <c r="Q4432">
        <f>(Key!$B$2-'17.1'!C4432)*24</f>
        <v>1.4000000000232831</v>
      </c>
      <c r="R4432" s="3">
        <f>C4432-(M4432-Key!$B$5)/(24*Key!$B$6)</f>
        <v>44130.677851851848</v>
      </c>
      <c r="S4432">
        <f>M4432-Key!$B$5</f>
        <v>14.92</v>
      </c>
      <c r="T4432" s="2">
        <f t="shared" si="345"/>
        <v>44129.694444444445</v>
      </c>
      <c r="U4432" t="str">
        <f t="shared" si="346"/>
        <v>10-25-2020 16:40</v>
      </c>
      <c r="V4432">
        <f>IFERROR(IF(W4432=Z4432,VLOOKUP($U4432,[1]C8842!$G$2:$M$145,3,FALSE),0),0)</f>
        <v>0</v>
      </c>
      <c r="W4432">
        <f>VLOOKUP(RIGHT($V$1,5),Key!$A$9:$B$14,2,FALSE)</f>
        <v>10.199999999999999</v>
      </c>
      <c r="X4432">
        <f t="shared" si="349"/>
        <v>0</v>
      </c>
      <c r="Y4432">
        <f>VLOOKUP(RIGHT($X$1,5),Key!$A$9:$B$14,2,FALSE)</f>
        <v>3.7</v>
      </c>
      <c r="Z4432">
        <f t="shared" si="347"/>
        <v>10.199999999999999</v>
      </c>
      <c r="AA4432">
        <f t="shared" si="348"/>
        <v>0</v>
      </c>
    </row>
    <row r="4433" spans="1:27" x14ac:dyDescent="0.3">
      <c r="A4433">
        <v>100067</v>
      </c>
      <c r="B4433">
        <v>230922</v>
      </c>
      <c r="C4433" s="3">
        <v>44130.691666666666</v>
      </c>
      <c r="D4433">
        <v>3</v>
      </c>
      <c r="E4433">
        <v>2</v>
      </c>
      <c r="F4433" t="s">
        <v>26</v>
      </c>
      <c r="G4433">
        <v>1</v>
      </c>
      <c r="H4433">
        <v>48.863280000000003</v>
      </c>
      <c r="I4433">
        <v>15.304690000000001</v>
      </c>
      <c r="J4433">
        <v>1.160156</v>
      </c>
      <c r="K4433">
        <v>95.039060000000006</v>
      </c>
      <c r="L4433" s="3">
        <v>44130.443055555559</v>
      </c>
      <c r="M4433">
        <v>17.18</v>
      </c>
      <c r="N4433" t="s">
        <v>28</v>
      </c>
      <c r="P4433">
        <f>(C4433-Key!$B$1)*24</f>
        <v>1.5499999999883585</v>
      </c>
      <c r="Q4433">
        <f>(Key!$B$2-'17.1'!C4433)*24</f>
        <v>1.4000000000232831</v>
      </c>
      <c r="R4433" s="3">
        <f>C4433-(M4433-Key!$B$5)/(24*Key!$B$6)</f>
        <v>44130.677851851848</v>
      </c>
      <c r="S4433">
        <f>M4433-Key!$B$5</f>
        <v>14.92</v>
      </c>
      <c r="T4433" s="2">
        <f t="shared" si="345"/>
        <v>44129.694444444445</v>
      </c>
      <c r="U4433" t="str">
        <f t="shared" si="346"/>
        <v>10-25-2020 16:40</v>
      </c>
      <c r="V4433">
        <f>IFERROR(IF(W4433=Z4433,VLOOKUP($U4433,[1]C8842!$G$2:$M$145,3,FALSE),0),0)</f>
        <v>0</v>
      </c>
      <c r="W4433">
        <f>VLOOKUP(RIGHT($V$1,5),Key!$A$9:$B$14,2,FALSE)</f>
        <v>10.199999999999999</v>
      </c>
      <c r="X4433">
        <f t="shared" si="349"/>
        <v>0</v>
      </c>
      <c r="Y4433">
        <f>VLOOKUP(RIGHT($X$1,5),Key!$A$9:$B$14,2,FALSE)</f>
        <v>3.7</v>
      </c>
      <c r="Z4433">
        <f t="shared" si="347"/>
        <v>10.199999999999999</v>
      </c>
      <c r="AA4433">
        <f t="shared" si="348"/>
        <v>0</v>
      </c>
    </row>
    <row r="4434" spans="1:27" x14ac:dyDescent="0.3">
      <c r="A4434">
        <v>100067</v>
      </c>
      <c r="B4434">
        <v>230922</v>
      </c>
      <c r="C4434" s="3">
        <v>44130.691666666666</v>
      </c>
      <c r="D4434">
        <v>3</v>
      </c>
      <c r="E4434">
        <v>2</v>
      </c>
      <c r="F4434" t="s">
        <v>26</v>
      </c>
      <c r="G4434">
        <v>1</v>
      </c>
      <c r="H4434">
        <v>59.246090000000002</v>
      </c>
      <c r="I4434">
        <v>16.14453</v>
      </c>
      <c r="J4434">
        <v>0.9921875</v>
      </c>
      <c r="K4434">
        <v>94.039060000000006</v>
      </c>
      <c r="L4434" s="3">
        <v>44130.443055555559</v>
      </c>
      <c r="M4434">
        <v>17.18</v>
      </c>
      <c r="N4434" t="s">
        <v>28</v>
      </c>
      <c r="P4434">
        <f>(C4434-Key!$B$1)*24</f>
        <v>1.5499999999883585</v>
      </c>
      <c r="Q4434">
        <f>(Key!$B$2-'17.1'!C4434)*24</f>
        <v>1.4000000000232831</v>
      </c>
      <c r="R4434" s="3">
        <f>C4434-(M4434-Key!$B$5)/(24*Key!$B$6)</f>
        <v>44130.677851851848</v>
      </c>
      <c r="S4434">
        <f>M4434-Key!$B$5</f>
        <v>14.92</v>
      </c>
      <c r="T4434" s="2">
        <f t="shared" si="345"/>
        <v>44129.694444444445</v>
      </c>
      <c r="U4434" t="str">
        <f t="shared" si="346"/>
        <v>10-25-2020 16:40</v>
      </c>
      <c r="V4434">
        <f>IFERROR(IF(W4434=Z4434,VLOOKUP($U4434,[1]C8842!$G$2:$M$145,3,FALSE),0),0)</f>
        <v>0</v>
      </c>
      <c r="W4434">
        <f>VLOOKUP(RIGHT($V$1,5),Key!$A$9:$B$14,2,FALSE)</f>
        <v>10.199999999999999</v>
      </c>
      <c r="X4434">
        <f t="shared" si="349"/>
        <v>0</v>
      </c>
      <c r="Y4434">
        <f>VLOOKUP(RIGHT($X$1,5),Key!$A$9:$B$14,2,FALSE)</f>
        <v>3.7</v>
      </c>
      <c r="Z4434">
        <f t="shared" si="347"/>
        <v>10.199999999999999</v>
      </c>
      <c r="AA4434">
        <f t="shared" si="348"/>
        <v>0</v>
      </c>
    </row>
    <row r="4435" spans="1:27" x14ac:dyDescent="0.3">
      <c r="A4435">
        <v>100067</v>
      </c>
      <c r="B4435">
        <v>230922</v>
      </c>
      <c r="C4435" s="3">
        <v>44130.691666666666</v>
      </c>
      <c r="D4435">
        <v>2</v>
      </c>
      <c r="E4435">
        <v>1</v>
      </c>
      <c r="F4435" t="s">
        <v>26</v>
      </c>
      <c r="G4435">
        <v>2</v>
      </c>
      <c r="H4435">
        <v>60.558590000000002</v>
      </c>
      <c r="I4435">
        <v>22.910160000000001</v>
      </c>
      <c r="J4435">
        <v>1.269531</v>
      </c>
      <c r="K4435">
        <v>82.035160000000005</v>
      </c>
      <c r="L4435" s="3">
        <v>44130.443055555559</v>
      </c>
      <c r="M4435">
        <v>17.18</v>
      </c>
      <c r="N4435" t="s">
        <v>28</v>
      </c>
      <c r="P4435">
        <f>(C4435-Key!$B$1)*24</f>
        <v>1.5499999999883585</v>
      </c>
      <c r="Q4435">
        <f>(Key!$B$2-'17.1'!C4435)*24</f>
        <v>1.4000000000232831</v>
      </c>
      <c r="R4435" s="3">
        <f>C4435-(M4435-Key!$B$5)/(24*Key!$B$6)</f>
        <v>44130.677851851848</v>
      </c>
      <c r="S4435">
        <f>M4435-Key!$B$5</f>
        <v>14.92</v>
      </c>
      <c r="T4435" s="2">
        <f t="shared" si="345"/>
        <v>44129.694444444445</v>
      </c>
      <c r="U4435" t="str">
        <f t="shared" si="346"/>
        <v>10-25-2020 16:40</v>
      </c>
      <c r="V4435">
        <f>IFERROR(IF(W4435=Z4435,VLOOKUP($U4435,[1]C8842!$G$2:$M$145,3,FALSE),0),0)</f>
        <v>0</v>
      </c>
      <c r="W4435">
        <f>VLOOKUP(RIGHT($V$1,5),Key!$A$9:$B$14,2,FALSE)</f>
        <v>10.199999999999999</v>
      </c>
      <c r="X4435">
        <f t="shared" si="349"/>
        <v>0</v>
      </c>
      <c r="Y4435">
        <f>VLOOKUP(RIGHT($X$1,5),Key!$A$9:$B$14,2,FALSE)</f>
        <v>3.7</v>
      </c>
      <c r="Z4435">
        <f t="shared" si="347"/>
        <v>10.199999999999999</v>
      </c>
      <c r="AA4435">
        <f t="shared" si="348"/>
        <v>0</v>
      </c>
    </row>
    <row r="4436" spans="1:27" x14ac:dyDescent="0.3">
      <c r="A4436">
        <v>100067</v>
      </c>
      <c r="B4436">
        <v>230922</v>
      </c>
      <c r="C4436" s="3">
        <v>44130.691666666666</v>
      </c>
      <c r="D4436">
        <v>0</v>
      </c>
      <c r="E4436">
        <v>2</v>
      </c>
      <c r="F4436" t="s">
        <v>25</v>
      </c>
      <c r="G4436">
        <v>1</v>
      </c>
      <c r="H4436">
        <v>51.617190000000001</v>
      </c>
      <c r="I4436">
        <v>14.847659999999999</v>
      </c>
      <c r="J4436">
        <v>1.074219</v>
      </c>
      <c r="K4436">
        <v>46.019530000000003</v>
      </c>
      <c r="L4436" s="3">
        <v>44130.443055555559</v>
      </c>
      <c r="M4436">
        <v>17.18</v>
      </c>
      <c r="N4436" t="s">
        <v>28</v>
      </c>
      <c r="P4436">
        <f>(C4436-Key!$B$1)*24</f>
        <v>1.5499999999883585</v>
      </c>
      <c r="Q4436">
        <f>(Key!$B$2-'17.1'!C4436)*24</f>
        <v>1.4000000000232831</v>
      </c>
      <c r="R4436" s="3">
        <f>C4436-(M4436-Key!$B$5)/(24*Key!$B$6)</f>
        <v>44130.677851851848</v>
      </c>
      <c r="S4436">
        <f>M4436-Key!$B$5</f>
        <v>14.92</v>
      </c>
      <c r="T4436" s="2">
        <f t="shared" si="345"/>
        <v>44129.694444444445</v>
      </c>
      <c r="U4436" t="str">
        <f t="shared" si="346"/>
        <v>10-25-2020 16:40</v>
      </c>
      <c r="V4436">
        <f>IFERROR(IF(W4436=Z4436,VLOOKUP($U4436,[1]C8842!$G$2:$M$145,3,FALSE),0),0)</f>
        <v>0</v>
      </c>
      <c r="W4436">
        <f>VLOOKUP(RIGHT($V$1,5),Key!$A$9:$B$14,2,FALSE)</f>
        <v>10.199999999999999</v>
      </c>
      <c r="X4436">
        <f t="shared" si="349"/>
        <v>0</v>
      </c>
      <c r="Y4436">
        <f>VLOOKUP(RIGHT($X$1,5),Key!$A$9:$B$14,2,FALSE)</f>
        <v>3.7</v>
      </c>
      <c r="Z4436">
        <f t="shared" si="347"/>
        <v>10.199999999999999</v>
      </c>
      <c r="AA4436">
        <f t="shared" si="348"/>
        <v>0</v>
      </c>
    </row>
    <row r="4437" spans="1:27" x14ac:dyDescent="0.3">
      <c r="A4437">
        <v>100067</v>
      </c>
      <c r="B4437">
        <v>230922</v>
      </c>
      <c r="C4437" s="3">
        <v>44130.691666666666</v>
      </c>
      <c r="D4437">
        <v>3</v>
      </c>
      <c r="E4437">
        <v>2</v>
      </c>
      <c r="F4437" t="s">
        <v>26</v>
      </c>
      <c r="G4437">
        <v>2</v>
      </c>
      <c r="H4437">
        <v>59.792969999999997</v>
      </c>
      <c r="I4437">
        <v>21.695309999999999</v>
      </c>
      <c r="J4437">
        <v>1.230469</v>
      </c>
      <c r="K4437">
        <v>94.039060000000006</v>
      </c>
      <c r="L4437" s="3">
        <v>44130.443055555559</v>
      </c>
      <c r="M4437">
        <v>17.18</v>
      </c>
      <c r="N4437" t="s">
        <v>28</v>
      </c>
      <c r="P4437">
        <f>(C4437-Key!$B$1)*24</f>
        <v>1.5499999999883585</v>
      </c>
      <c r="Q4437">
        <f>(Key!$B$2-'17.1'!C4437)*24</f>
        <v>1.4000000000232831</v>
      </c>
      <c r="R4437" s="3">
        <f>C4437-(M4437-Key!$B$5)/(24*Key!$B$6)</f>
        <v>44130.677851851848</v>
      </c>
      <c r="S4437">
        <f>M4437-Key!$B$5</f>
        <v>14.92</v>
      </c>
      <c r="T4437" s="2">
        <f t="shared" si="345"/>
        <v>44129.694444444445</v>
      </c>
      <c r="U4437" t="str">
        <f t="shared" si="346"/>
        <v>10-25-2020 16:40</v>
      </c>
      <c r="V4437">
        <f>IFERROR(IF(W4437=Z4437,VLOOKUP($U4437,[1]C8842!$G$2:$M$145,3,FALSE),0),0)</f>
        <v>0</v>
      </c>
      <c r="W4437">
        <f>VLOOKUP(RIGHT($V$1,5),Key!$A$9:$B$14,2,FALSE)</f>
        <v>10.199999999999999</v>
      </c>
      <c r="X4437">
        <f t="shared" si="349"/>
        <v>0</v>
      </c>
      <c r="Y4437">
        <f>VLOOKUP(RIGHT($X$1,5),Key!$A$9:$B$14,2,FALSE)</f>
        <v>3.7</v>
      </c>
      <c r="Z4437">
        <f t="shared" si="347"/>
        <v>10.199999999999999</v>
      </c>
      <c r="AA4437">
        <f t="shared" si="348"/>
        <v>0</v>
      </c>
    </row>
    <row r="4438" spans="1:27" x14ac:dyDescent="0.3">
      <c r="A4438">
        <v>100067</v>
      </c>
      <c r="B4438">
        <v>230922</v>
      </c>
      <c r="C4438" s="3">
        <v>44130.691666666666</v>
      </c>
      <c r="D4438">
        <v>3</v>
      </c>
      <c r="E4438">
        <v>2</v>
      </c>
      <c r="F4438" t="s">
        <v>26</v>
      </c>
      <c r="G4438">
        <v>1</v>
      </c>
      <c r="H4438">
        <v>59.160159999999998</v>
      </c>
      <c r="I4438">
        <v>19.95703</v>
      </c>
      <c r="J4438">
        <v>1.167969</v>
      </c>
      <c r="K4438">
        <v>94.039060000000006</v>
      </c>
      <c r="L4438" s="3">
        <v>44130.443055555559</v>
      </c>
      <c r="M4438">
        <v>17.18</v>
      </c>
      <c r="N4438" t="s">
        <v>28</v>
      </c>
      <c r="P4438">
        <f>(C4438-Key!$B$1)*24</f>
        <v>1.5499999999883585</v>
      </c>
      <c r="Q4438">
        <f>(Key!$B$2-'17.1'!C4438)*24</f>
        <v>1.4000000000232831</v>
      </c>
      <c r="R4438" s="3">
        <f>C4438-(M4438-Key!$B$5)/(24*Key!$B$6)</f>
        <v>44130.677851851848</v>
      </c>
      <c r="S4438">
        <f>M4438-Key!$B$5</f>
        <v>14.92</v>
      </c>
      <c r="T4438" s="2">
        <f t="shared" si="345"/>
        <v>44129.694444444445</v>
      </c>
      <c r="U4438" t="str">
        <f t="shared" si="346"/>
        <v>10-25-2020 16:40</v>
      </c>
      <c r="V4438">
        <f>IFERROR(IF(W4438=Z4438,VLOOKUP($U4438,[1]C8842!$G$2:$M$145,3,FALSE),0),0)</f>
        <v>0</v>
      </c>
      <c r="W4438">
        <f>VLOOKUP(RIGHT($V$1,5),Key!$A$9:$B$14,2,FALSE)</f>
        <v>10.199999999999999</v>
      </c>
      <c r="X4438">
        <f t="shared" si="349"/>
        <v>0</v>
      </c>
      <c r="Y4438">
        <f>VLOOKUP(RIGHT($X$1,5),Key!$A$9:$B$14,2,FALSE)</f>
        <v>3.7</v>
      </c>
      <c r="Z4438">
        <f t="shared" si="347"/>
        <v>10.199999999999999</v>
      </c>
      <c r="AA4438">
        <f t="shared" si="348"/>
        <v>0</v>
      </c>
    </row>
    <row r="4439" spans="1:27" x14ac:dyDescent="0.3">
      <c r="A4439">
        <v>100067</v>
      </c>
      <c r="B4439">
        <v>230922</v>
      </c>
      <c r="C4439" s="3">
        <v>44130.692361111112</v>
      </c>
      <c r="D4439">
        <v>0</v>
      </c>
      <c r="E4439">
        <v>2</v>
      </c>
      <c r="F4439" t="s">
        <v>25</v>
      </c>
      <c r="G4439">
        <v>1</v>
      </c>
      <c r="H4439">
        <v>52.667969999999997</v>
      </c>
      <c r="I4439">
        <v>15.847659999999999</v>
      </c>
      <c r="J4439">
        <v>1.1015630000000001</v>
      </c>
      <c r="K4439">
        <v>46.019530000000003</v>
      </c>
      <c r="L4439" s="3">
        <v>44130.443055555559</v>
      </c>
      <c r="M4439">
        <v>17.18</v>
      </c>
      <c r="N4439" t="s">
        <v>28</v>
      </c>
      <c r="P4439">
        <f>(C4439-Key!$B$1)*24</f>
        <v>1.5666666667093523</v>
      </c>
      <c r="Q4439">
        <f>(Key!$B$2-'17.1'!C4439)*24</f>
        <v>1.3833333333022892</v>
      </c>
      <c r="R4439" s="3">
        <f>C4439-(M4439-Key!$B$5)/(24*Key!$B$6)</f>
        <v>44130.678546296294</v>
      </c>
      <c r="S4439">
        <f>M4439-Key!$B$5</f>
        <v>14.92</v>
      </c>
      <c r="T4439" s="2">
        <f t="shared" si="345"/>
        <v>44129.694444444445</v>
      </c>
      <c r="U4439" t="str">
        <f t="shared" si="346"/>
        <v>10-25-2020 16:40</v>
      </c>
      <c r="V4439">
        <f>IFERROR(IF(W4439=Z4439,VLOOKUP($U4439,[1]C8842!$G$2:$M$145,3,FALSE),0),0)</f>
        <v>0</v>
      </c>
      <c r="W4439">
        <f>VLOOKUP(RIGHT($V$1,5),Key!$A$9:$B$14,2,FALSE)</f>
        <v>10.199999999999999</v>
      </c>
      <c r="X4439">
        <f t="shared" si="349"/>
        <v>0</v>
      </c>
      <c r="Y4439">
        <f>VLOOKUP(RIGHT($X$1,5),Key!$A$9:$B$14,2,FALSE)</f>
        <v>3.7</v>
      </c>
      <c r="Z4439">
        <f t="shared" si="347"/>
        <v>10.199999999999999</v>
      </c>
      <c r="AA4439">
        <f t="shared" si="348"/>
        <v>0</v>
      </c>
    </row>
    <row r="4440" spans="1:27" x14ac:dyDescent="0.3">
      <c r="A4440">
        <v>100067</v>
      </c>
      <c r="B4440">
        <v>230922</v>
      </c>
      <c r="C4440" s="3">
        <v>44130.692361111112</v>
      </c>
      <c r="D4440">
        <v>2</v>
      </c>
      <c r="E4440">
        <v>1</v>
      </c>
      <c r="F4440" t="s">
        <v>26</v>
      </c>
      <c r="G4440">
        <v>1</v>
      </c>
      <c r="H4440">
        <v>70.351560000000006</v>
      </c>
      <c r="I4440">
        <v>15.14063</v>
      </c>
      <c r="J4440">
        <v>0.796875</v>
      </c>
      <c r="K4440">
        <v>79.03125</v>
      </c>
      <c r="L4440" s="3">
        <v>44130.443055555559</v>
      </c>
      <c r="M4440">
        <v>17.18</v>
      </c>
      <c r="N4440" t="s">
        <v>28</v>
      </c>
      <c r="P4440">
        <f>(C4440-Key!$B$1)*24</f>
        <v>1.5666666667093523</v>
      </c>
      <c r="Q4440">
        <f>(Key!$B$2-'17.1'!C4440)*24</f>
        <v>1.3833333333022892</v>
      </c>
      <c r="R4440" s="3">
        <f>C4440-(M4440-Key!$B$5)/(24*Key!$B$6)</f>
        <v>44130.678546296294</v>
      </c>
      <c r="S4440">
        <f>M4440-Key!$B$5</f>
        <v>14.92</v>
      </c>
      <c r="T4440" s="2">
        <f t="shared" si="345"/>
        <v>44129.694444444445</v>
      </c>
      <c r="U4440" t="str">
        <f t="shared" si="346"/>
        <v>10-25-2020 16:40</v>
      </c>
      <c r="V4440">
        <f>IFERROR(IF(W4440=Z4440,VLOOKUP($U4440,[1]C8842!$G$2:$M$145,3,FALSE),0),0)</f>
        <v>0</v>
      </c>
      <c r="W4440">
        <f>VLOOKUP(RIGHT($V$1,5),Key!$A$9:$B$14,2,FALSE)</f>
        <v>10.199999999999999</v>
      </c>
      <c r="X4440">
        <f t="shared" si="349"/>
        <v>0</v>
      </c>
      <c r="Y4440">
        <f>VLOOKUP(RIGHT($X$1,5),Key!$A$9:$B$14,2,FALSE)</f>
        <v>3.7</v>
      </c>
      <c r="Z4440">
        <f t="shared" si="347"/>
        <v>10.199999999999999</v>
      </c>
      <c r="AA4440">
        <f t="shared" si="348"/>
        <v>0</v>
      </c>
    </row>
    <row r="4441" spans="1:27" x14ac:dyDescent="0.3">
      <c r="A4441">
        <v>100067</v>
      </c>
      <c r="B4441">
        <v>230922</v>
      </c>
      <c r="C4441" s="3">
        <v>44130.692361111112</v>
      </c>
      <c r="D4441">
        <v>3</v>
      </c>
      <c r="E4441">
        <v>2</v>
      </c>
      <c r="F4441" t="s">
        <v>26</v>
      </c>
      <c r="G4441">
        <v>1</v>
      </c>
      <c r="H4441">
        <v>68.257810000000006</v>
      </c>
      <c r="I4441">
        <v>15.76172</v>
      </c>
      <c r="J4441">
        <v>0.84765630000000003</v>
      </c>
      <c r="K4441">
        <v>92.039060000000006</v>
      </c>
      <c r="L4441" s="3">
        <v>44130.443055555559</v>
      </c>
      <c r="M4441">
        <v>17.18</v>
      </c>
      <c r="N4441" t="s">
        <v>28</v>
      </c>
      <c r="P4441">
        <f>(C4441-Key!$B$1)*24</f>
        <v>1.5666666667093523</v>
      </c>
      <c r="Q4441">
        <f>(Key!$B$2-'17.1'!C4441)*24</f>
        <v>1.3833333333022892</v>
      </c>
      <c r="R4441" s="3">
        <f>C4441-(M4441-Key!$B$5)/(24*Key!$B$6)</f>
        <v>44130.678546296294</v>
      </c>
      <c r="S4441">
        <f>M4441-Key!$B$5</f>
        <v>14.92</v>
      </c>
      <c r="T4441" s="2">
        <f t="shared" si="345"/>
        <v>44129.694444444445</v>
      </c>
      <c r="U4441" t="str">
        <f t="shared" si="346"/>
        <v>10-25-2020 16:40</v>
      </c>
      <c r="V4441">
        <f>IFERROR(IF(W4441=Z4441,VLOOKUP($U4441,[1]C8842!$G$2:$M$145,3,FALSE),0),0)</f>
        <v>0</v>
      </c>
      <c r="W4441">
        <f>VLOOKUP(RIGHT($V$1,5),Key!$A$9:$B$14,2,FALSE)</f>
        <v>10.199999999999999</v>
      </c>
      <c r="X4441">
        <f t="shared" si="349"/>
        <v>0</v>
      </c>
      <c r="Y4441">
        <f>VLOOKUP(RIGHT($X$1,5),Key!$A$9:$B$14,2,FALSE)</f>
        <v>3.7</v>
      </c>
      <c r="Z4441">
        <f t="shared" si="347"/>
        <v>10.199999999999999</v>
      </c>
      <c r="AA4441">
        <f t="shared" si="348"/>
        <v>0</v>
      </c>
    </row>
    <row r="4442" spans="1:27" x14ac:dyDescent="0.3">
      <c r="A4442">
        <v>100067</v>
      </c>
      <c r="B4442">
        <v>230922</v>
      </c>
      <c r="C4442" s="3">
        <v>44130.692361111112</v>
      </c>
      <c r="D4442">
        <v>3</v>
      </c>
      <c r="E4442">
        <v>2</v>
      </c>
      <c r="F4442" t="s">
        <v>26</v>
      </c>
      <c r="G4442">
        <v>2</v>
      </c>
      <c r="H4442">
        <v>72.246089999999995</v>
      </c>
      <c r="I4442">
        <v>22.003910000000001</v>
      </c>
      <c r="J4442">
        <v>1.03125</v>
      </c>
      <c r="K4442">
        <v>94.039060000000006</v>
      </c>
      <c r="L4442" s="3">
        <v>44130.443055555559</v>
      </c>
      <c r="M4442">
        <v>17.18</v>
      </c>
      <c r="N4442" t="s">
        <v>28</v>
      </c>
      <c r="P4442">
        <f>(C4442-Key!$B$1)*24</f>
        <v>1.5666666667093523</v>
      </c>
      <c r="Q4442">
        <f>(Key!$B$2-'17.1'!C4442)*24</f>
        <v>1.3833333333022892</v>
      </c>
      <c r="R4442" s="3">
        <f>C4442-(M4442-Key!$B$5)/(24*Key!$B$6)</f>
        <v>44130.678546296294</v>
      </c>
      <c r="S4442">
        <f>M4442-Key!$B$5</f>
        <v>14.92</v>
      </c>
      <c r="T4442" s="2">
        <f t="shared" si="345"/>
        <v>44129.694444444445</v>
      </c>
      <c r="U4442" t="str">
        <f t="shared" si="346"/>
        <v>10-25-2020 16:40</v>
      </c>
      <c r="V4442">
        <f>IFERROR(IF(W4442=Z4442,VLOOKUP($U4442,[1]C8842!$G$2:$M$145,3,FALSE),0),0)</f>
        <v>0</v>
      </c>
      <c r="W4442">
        <f>VLOOKUP(RIGHT($V$1,5),Key!$A$9:$B$14,2,FALSE)</f>
        <v>10.199999999999999</v>
      </c>
      <c r="X4442">
        <f t="shared" si="349"/>
        <v>0</v>
      </c>
      <c r="Y4442">
        <f>VLOOKUP(RIGHT($X$1,5),Key!$A$9:$B$14,2,FALSE)</f>
        <v>3.7</v>
      </c>
      <c r="Z4442">
        <f t="shared" si="347"/>
        <v>10.199999999999999</v>
      </c>
      <c r="AA4442">
        <f t="shared" si="348"/>
        <v>0</v>
      </c>
    </row>
    <row r="4443" spans="1:27" x14ac:dyDescent="0.3">
      <c r="A4443">
        <v>100067</v>
      </c>
      <c r="B4443">
        <v>230922</v>
      </c>
      <c r="C4443" s="3">
        <v>44130.692361111112</v>
      </c>
      <c r="D4443">
        <v>3</v>
      </c>
      <c r="E4443">
        <v>2</v>
      </c>
      <c r="F4443" t="s">
        <v>26</v>
      </c>
      <c r="G4443">
        <v>1</v>
      </c>
      <c r="H4443">
        <v>71.691410000000005</v>
      </c>
      <c r="I4443">
        <v>14.54688</v>
      </c>
      <c r="J4443">
        <v>0.76171880000000003</v>
      </c>
      <c r="K4443">
        <v>94.039060000000006</v>
      </c>
      <c r="L4443" s="3">
        <v>44130.447222222225</v>
      </c>
      <c r="M4443">
        <v>17.18</v>
      </c>
      <c r="N4443" t="s">
        <v>28</v>
      </c>
      <c r="P4443">
        <f>(C4443-Key!$B$1)*24</f>
        <v>1.5666666667093523</v>
      </c>
      <c r="Q4443">
        <f>(Key!$B$2-'17.1'!C4443)*24</f>
        <v>1.3833333333022892</v>
      </c>
      <c r="R4443" s="3">
        <f>C4443-(M4443-Key!$B$5)/(24*Key!$B$6)</f>
        <v>44130.678546296294</v>
      </c>
      <c r="S4443">
        <f>M4443-Key!$B$5</f>
        <v>14.92</v>
      </c>
      <c r="T4443" s="2">
        <f t="shared" si="345"/>
        <v>44129.694444444445</v>
      </c>
      <c r="U4443" t="str">
        <f t="shared" si="346"/>
        <v>10-25-2020 16:40</v>
      </c>
      <c r="V4443">
        <f>IFERROR(IF(W4443=Z4443,VLOOKUP($U4443,[1]C8842!$G$2:$M$145,3,FALSE),0),0)</f>
        <v>0</v>
      </c>
      <c r="W4443">
        <f>VLOOKUP(RIGHT($V$1,5),Key!$A$9:$B$14,2,FALSE)</f>
        <v>10.199999999999999</v>
      </c>
      <c r="X4443">
        <f t="shared" si="349"/>
        <v>0</v>
      </c>
      <c r="Y4443">
        <f>VLOOKUP(RIGHT($X$1,5),Key!$A$9:$B$14,2,FALSE)</f>
        <v>3.7</v>
      </c>
      <c r="Z4443">
        <f t="shared" si="347"/>
        <v>10.199999999999999</v>
      </c>
      <c r="AA4443">
        <f t="shared" si="348"/>
        <v>0</v>
      </c>
    </row>
    <row r="4444" spans="1:27" x14ac:dyDescent="0.3">
      <c r="A4444">
        <v>100067</v>
      </c>
      <c r="B4444">
        <v>230922</v>
      </c>
      <c r="C4444" s="3">
        <v>44130.692361111112</v>
      </c>
      <c r="D4444">
        <v>3</v>
      </c>
      <c r="E4444">
        <v>2</v>
      </c>
      <c r="F4444" t="s">
        <v>26</v>
      </c>
      <c r="G4444">
        <v>2</v>
      </c>
      <c r="H4444">
        <v>68.867189999999994</v>
      </c>
      <c r="I4444">
        <v>21.76172</v>
      </c>
      <c r="J4444">
        <v>1.0703130000000001</v>
      </c>
      <c r="K4444">
        <v>94.039060000000006</v>
      </c>
      <c r="L4444" s="3">
        <v>44130.447222222225</v>
      </c>
      <c r="M4444">
        <v>17.18</v>
      </c>
      <c r="N4444" t="s">
        <v>28</v>
      </c>
      <c r="P4444">
        <f>(C4444-Key!$B$1)*24</f>
        <v>1.5666666667093523</v>
      </c>
      <c r="Q4444">
        <f>(Key!$B$2-'17.1'!C4444)*24</f>
        <v>1.3833333333022892</v>
      </c>
      <c r="R4444" s="3">
        <f>C4444-(M4444-Key!$B$5)/(24*Key!$B$6)</f>
        <v>44130.678546296294</v>
      </c>
      <c r="S4444">
        <f>M4444-Key!$B$5</f>
        <v>14.92</v>
      </c>
      <c r="T4444" s="2">
        <f t="shared" si="345"/>
        <v>44129.694444444445</v>
      </c>
      <c r="U4444" t="str">
        <f t="shared" si="346"/>
        <v>10-25-2020 16:40</v>
      </c>
      <c r="V4444">
        <f>IFERROR(IF(W4444=Z4444,VLOOKUP($U4444,[1]C8842!$G$2:$M$145,3,FALSE),0),0)</f>
        <v>0</v>
      </c>
      <c r="W4444">
        <f>VLOOKUP(RIGHT($V$1,5),Key!$A$9:$B$14,2,FALSE)</f>
        <v>10.199999999999999</v>
      </c>
      <c r="X4444">
        <f t="shared" si="349"/>
        <v>0</v>
      </c>
      <c r="Y4444">
        <f>VLOOKUP(RIGHT($X$1,5),Key!$A$9:$B$14,2,FALSE)</f>
        <v>3.7</v>
      </c>
      <c r="Z4444">
        <f t="shared" si="347"/>
        <v>10.199999999999999</v>
      </c>
      <c r="AA4444">
        <f t="shared" si="348"/>
        <v>0</v>
      </c>
    </row>
    <row r="4445" spans="1:27" x14ac:dyDescent="0.3">
      <c r="A4445">
        <v>100067</v>
      </c>
      <c r="B4445">
        <v>230922</v>
      </c>
      <c r="C4445" s="3">
        <v>44130.692361111112</v>
      </c>
      <c r="D4445">
        <v>3</v>
      </c>
      <c r="E4445">
        <v>2</v>
      </c>
      <c r="F4445" t="s">
        <v>26</v>
      </c>
      <c r="G4445">
        <v>1</v>
      </c>
      <c r="H4445">
        <v>66.964839999999995</v>
      </c>
      <c r="I4445">
        <v>13.808590000000001</v>
      </c>
      <c r="J4445">
        <v>0.78515630000000003</v>
      </c>
      <c r="K4445">
        <v>94.039060000000006</v>
      </c>
      <c r="L4445" s="3">
        <v>44130.447222222225</v>
      </c>
      <c r="M4445">
        <v>17.18</v>
      </c>
      <c r="N4445" t="s">
        <v>28</v>
      </c>
      <c r="P4445">
        <f>(C4445-Key!$B$1)*24</f>
        <v>1.5666666667093523</v>
      </c>
      <c r="Q4445">
        <f>(Key!$B$2-'17.1'!C4445)*24</f>
        <v>1.3833333333022892</v>
      </c>
      <c r="R4445" s="3">
        <f>C4445-(M4445-Key!$B$5)/(24*Key!$B$6)</f>
        <v>44130.678546296294</v>
      </c>
      <c r="S4445">
        <f>M4445-Key!$B$5</f>
        <v>14.92</v>
      </c>
      <c r="T4445" s="2">
        <f t="shared" si="345"/>
        <v>44129.694444444445</v>
      </c>
      <c r="U4445" t="str">
        <f t="shared" si="346"/>
        <v>10-25-2020 16:40</v>
      </c>
      <c r="V4445">
        <f>IFERROR(IF(W4445=Z4445,VLOOKUP($U4445,[1]C8842!$G$2:$M$145,3,FALSE),0),0)</f>
        <v>0</v>
      </c>
      <c r="W4445">
        <f>VLOOKUP(RIGHT($V$1,5),Key!$A$9:$B$14,2,FALSE)</f>
        <v>10.199999999999999</v>
      </c>
      <c r="X4445">
        <f t="shared" si="349"/>
        <v>0</v>
      </c>
      <c r="Y4445">
        <f>VLOOKUP(RIGHT($X$1,5),Key!$A$9:$B$14,2,FALSE)</f>
        <v>3.7</v>
      </c>
      <c r="Z4445">
        <f t="shared" si="347"/>
        <v>10.199999999999999</v>
      </c>
      <c r="AA4445">
        <f t="shared" si="348"/>
        <v>0</v>
      </c>
    </row>
    <row r="4446" spans="1:27" x14ac:dyDescent="0.3">
      <c r="A4446">
        <v>100067</v>
      </c>
      <c r="B4446">
        <v>230922</v>
      </c>
      <c r="C4446" s="3">
        <v>44130.692361111112</v>
      </c>
      <c r="D4446">
        <v>3</v>
      </c>
      <c r="E4446">
        <v>2</v>
      </c>
      <c r="F4446" t="s">
        <v>26</v>
      </c>
      <c r="G4446">
        <v>2</v>
      </c>
      <c r="H4446">
        <v>72.355469999999997</v>
      </c>
      <c r="I4446">
        <v>21.41797</v>
      </c>
      <c r="J4446">
        <v>1.0078130000000001</v>
      </c>
      <c r="K4446">
        <v>92.039060000000006</v>
      </c>
      <c r="L4446" s="3">
        <v>44130.447222222225</v>
      </c>
      <c r="M4446">
        <v>17.18</v>
      </c>
      <c r="N4446" t="s">
        <v>28</v>
      </c>
      <c r="P4446">
        <f>(C4446-Key!$B$1)*24</f>
        <v>1.5666666667093523</v>
      </c>
      <c r="Q4446">
        <f>(Key!$B$2-'17.1'!C4446)*24</f>
        <v>1.3833333333022892</v>
      </c>
      <c r="R4446" s="3">
        <f>C4446-(M4446-Key!$B$5)/(24*Key!$B$6)</f>
        <v>44130.678546296294</v>
      </c>
      <c r="S4446">
        <f>M4446-Key!$B$5</f>
        <v>14.92</v>
      </c>
      <c r="T4446" s="2">
        <f t="shared" si="345"/>
        <v>44129.694444444445</v>
      </c>
      <c r="U4446" t="str">
        <f t="shared" si="346"/>
        <v>10-25-2020 16:40</v>
      </c>
      <c r="V4446">
        <f>IFERROR(IF(W4446=Z4446,VLOOKUP($U4446,[1]C8842!$G$2:$M$145,3,FALSE),0),0)</f>
        <v>0</v>
      </c>
      <c r="W4446">
        <f>VLOOKUP(RIGHT($V$1,5),Key!$A$9:$B$14,2,FALSE)</f>
        <v>10.199999999999999</v>
      </c>
      <c r="X4446">
        <f t="shared" si="349"/>
        <v>0</v>
      </c>
      <c r="Y4446">
        <f>VLOOKUP(RIGHT($X$1,5),Key!$A$9:$B$14,2,FALSE)</f>
        <v>3.7</v>
      </c>
      <c r="Z4446">
        <f t="shared" si="347"/>
        <v>10.199999999999999</v>
      </c>
      <c r="AA4446">
        <f t="shared" si="348"/>
        <v>0</v>
      </c>
    </row>
    <row r="4447" spans="1:27" x14ac:dyDescent="0.3">
      <c r="A4447">
        <v>100067</v>
      </c>
      <c r="B4447">
        <v>230922</v>
      </c>
      <c r="C4447" s="3">
        <v>44130.692361111112</v>
      </c>
      <c r="D4447">
        <v>2</v>
      </c>
      <c r="E4447">
        <v>1</v>
      </c>
      <c r="F4447" t="s">
        <v>26</v>
      </c>
      <c r="G4447">
        <v>1</v>
      </c>
      <c r="H4447">
        <v>71.121089999999995</v>
      </c>
      <c r="I4447">
        <v>15.85938</v>
      </c>
      <c r="J4447">
        <v>0.81640630000000003</v>
      </c>
      <c r="K4447">
        <v>80.03125</v>
      </c>
      <c r="L4447" s="3">
        <v>44130.447222222225</v>
      </c>
      <c r="M4447">
        <v>17.18</v>
      </c>
      <c r="N4447" t="s">
        <v>28</v>
      </c>
      <c r="P4447">
        <f>(C4447-Key!$B$1)*24</f>
        <v>1.5666666667093523</v>
      </c>
      <c r="Q4447">
        <f>(Key!$B$2-'17.1'!C4447)*24</f>
        <v>1.3833333333022892</v>
      </c>
      <c r="R4447" s="3">
        <f>C4447-(M4447-Key!$B$5)/(24*Key!$B$6)</f>
        <v>44130.678546296294</v>
      </c>
      <c r="S4447">
        <f>M4447-Key!$B$5</f>
        <v>14.92</v>
      </c>
      <c r="T4447" s="2">
        <f t="shared" si="345"/>
        <v>44129.694444444445</v>
      </c>
      <c r="U4447" t="str">
        <f t="shared" si="346"/>
        <v>10-25-2020 16:40</v>
      </c>
      <c r="V4447">
        <f>IFERROR(IF(W4447=Z4447,VLOOKUP($U4447,[1]C8842!$G$2:$M$145,3,FALSE),0),0)</f>
        <v>0</v>
      </c>
      <c r="W4447">
        <f>VLOOKUP(RIGHT($V$1,5),Key!$A$9:$B$14,2,FALSE)</f>
        <v>10.199999999999999</v>
      </c>
      <c r="X4447">
        <f t="shared" si="349"/>
        <v>0</v>
      </c>
      <c r="Y4447">
        <f>VLOOKUP(RIGHT($X$1,5),Key!$A$9:$B$14,2,FALSE)</f>
        <v>3.7</v>
      </c>
      <c r="Z4447">
        <f t="shared" si="347"/>
        <v>10.199999999999999</v>
      </c>
      <c r="AA4447">
        <f t="shared" si="348"/>
        <v>0</v>
      </c>
    </row>
    <row r="4448" spans="1:27" x14ac:dyDescent="0.3">
      <c r="A4448">
        <v>100067</v>
      </c>
      <c r="B4448">
        <v>230922</v>
      </c>
      <c r="C4448" s="3">
        <v>44130.692361111112</v>
      </c>
      <c r="D4448">
        <v>2</v>
      </c>
      <c r="E4448">
        <v>1</v>
      </c>
      <c r="F4448" t="s">
        <v>26</v>
      </c>
      <c r="G4448">
        <v>1</v>
      </c>
      <c r="H4448">
        <v>69.320310000000006</v>
      </c>
      <c r="I4448">
        <v>15.871090000000001</v>
      </c>
      <c r="J4448">
        <v>0.83984380000000003</v>
      </c>
      <c r="K4448">
        <v>80.03125</v>
      </c>
      <c r="L4448" s="3">
        <v>44130.447222222225</v>
      </c>
      <c r="M4448">
        <v>17.18</v>
      </c>
      <c r="N4448" t="s">
        <v>28</v>
      </c>
      <c r="P4448">
        <f>(C4448-Key!$B$1)*24</f>
        <v>1.5666666667093523</v>
      </c>
      <c r="Q4448">
        <f>(Key!$B$2-'17.1'!C4448)*24</f>
        <v>1.3833333333022892</v>
      </c>
      <c r="R4448" s="3">
        <f>C4448-(M4448-Key!$B$5)/(24*Key!$B$6)</f>
        <v>44130.678546296294</v>
      </c>
      <c r="S4448">
        <f>M4448-Key!$B$5</f>
        <v>14.92</v>
      </c>
      <c r="T4448" s="2">
        <f t="shared" si="345"/>
        <v>44129.694444444445</v>
      </c>
      <c r="U4448" t="str">
        <f t="shared" si="346"/>
        <v>10-25-2020 16:40</v>
      </c>
      <c r="V4448">
        <f>IFERROR(IF(W4448=Z4448,VLOOKUP($U4448,[1]C8842!$G$2:$M$145,3,FALSE),0),0)</f>
        <v>0</v>
      </c>
      <c r="W4448">
        <f>VLOOKUP(RIGHT($V$1,5),Key!$A$9:$B$14,2,FALSE)</f>
        <v>10.199999999999999</v>
      </c>
      <c r="X4448">
        <f t="shared" si="349"/>
        <v>0</v>
      </c>
      <c r="Y4448">
        <f>VLOOKUP(RIGHT($X$1,5),Key!$A$9:$B$14,2,FALSE)</f>
        <v>3.7</v>
      </c>
      <c r="Z4448">
        <f t="shared" si="347"/>
        <v>10.199999999999999</v>
      </c>
      <c r="AA4448">
        <f t="shared" si="348"/>
        <v>0</v>
      </c>
    </row>
    <row r="4449" spans="1:27" x14ac:dyDescent="0.3">
      <c r="A4449">
        <v>100067</v>
      </c>
      <c r="B4449">
        <v>230922</v>
      </c>
      <c r="C4449" s="3">
        <v>44130.692361111112</v>
      </c>
      <c r="D4449">
        <v>2</v>
      </c>
      <c r="E4449">
        <v>1</v>
      </c>
      <c r="F4449" t="s">
        <v>26</v>
      </c>
      <c r="G4449">
        <v>1</v>
      </c>
      <c r="H4449">
        <v>71.210939999999994</v>
      </c>
      <c r="I4449">
        <v>16.035160000000001</v>
      </c>
      <c r="J4449">
        <v>0.8203125</v>
      </c>
      <c r="K4449">
        <v>82.035160000000005</v>
      </c>
      <c r="L4449" s="3">
        <v>44130.447222222225</v>
      </c>
      <c r="M4449">
        <v>17.18</v>
      </c>
      <c r="N4449" t="s">
        <v>28</v>
      </c>
      <c r="P4449">
        <f>(C4449-Key!$B$1)*24</f>
        <v>1.5666666667093523</v>
      </c>
      <c r="Q4449">
        <f>(Key!$B$2-'17.1'!C4449)*24</f>
        <v>1.3833333333022892</v>
      </c>
      <c r="R4449" s="3">
        <f>C4449-(M4449-Key!$B$5)/(24*Key!$B$6)</f>
        <v>44130.678546296294</v>
      </c>
      <c r="S4449">
        <f>M4449-Key!$B$5</f>
        <v>14.92</v>
      </c>
      <c r="T4449" s="2">
        <f t="shared" si="345"/>
        <v>44129.694444444445</v>
      </c>
      <c r="U4449" t="str">
        <f t="shared" si="346"/>
        <v>10-25-2020 16:40</v>
      </c>
      <c r="V4449">
        <f>IFERROR(IF(W4449=Z4449,VLOOKUP($U4449,[1]C8842!$G$2:$M$145,3,FALSE),0),0)</f>
        <v>0</v>
      </c>
      <c r="W4449">
        <f>VLOOKUP(RIGHT($V$1,5),Key!$A$9:$B$14,2,FALSE)</f>
        <v>10.199999999999999</v>
      </c>
      <c r="X4449">
        <f t="shared" si="349"/>
        <v>0</v>
      </c>
      <c r="Y4449">
        <f>VLOOKUP(RIGHT($X$1,5),Key!$A$9:$B$14,2,FALSE)</f>
        <v>3.7</v>
      </c>
      <c r="Z4449">
        <f t="shared" si="347"/>
        <v>10.199999999999999</v>
      </c>
      <c r="AA4449">
        <f t="shared" si="348"/>
        <v>0</v>
      </c>
    </row>
    <row r="4450" spans="1:27" x14ac:dyDescent="0.3">
      <c r="A4450">
        <v>100067</v>
      </c>
      <c r="B4450">
        <v>230922</v>
      </c>
      <c r="C4450" s="3">
        <v>44130.692361111112</v>
      </c>
      <c r="D4450">
        <v>3</v>
      </c>
      <c r="E4450">
        <v>2</v>
      </c>
      <c r="F4450" t="s">
        <v>26</v>
      </c>
      <c r="G4450">
        <v>1</v>
      </c>
      <c r="H4450">
        <v>57.757809999999999</v>
      </c>
      <c r="I4450">
        <v>19.660160000000001</v>
      </c>
      <c r="J4450">
        <v>1.1796880000000001</v>
      </c>
      <c r="K4450">
        <v>95.039060000000006</v>
      </c>
      <c r="L4450" s="3">
        <v>44130.447222222225</v>
      </c>
      <c r="M4450">
        <v>17.18</v>
      </c>
      <c r="N4450" t="s">
        <v>28</v>
      </c>
      <c r="P4450">
        <f>(C4450-Key!$B$1)*24</f>
        <v>1.5666666667093523</v>
      </c>
      <c r="Q4450">
        <f>(Key!$B$2-'17.1'!C4450)*24</f>
        <v>1.3833333333022892</v>
      </c>
      <c r="R4450" s="3">
        <f>C4450-(M4450-Key!$B$5)/(24*Key!$B$6)</f>
        <v>44130.678546296294</v>
      </c>
      <c r="S4450">
        <f>M4450-Key!$B$5</f>
        <v>14.92</v>
      </c>
      <c r="T4450" s="2">
        <f t="shared" si="345"/>
        <v>44129.694444444445</v>
      </c>
      <c r="U4450" t="str">
        <f t="shared" si="346"/>
        <v>10-25-2020 16:40</v>
      </c>
      <c r="V4450">
        <f>IFERROR(IF(W4450=Z4450,VLOOKUP($U4450,[1]C8842!$G$2:$M$145,3,FALSE),0),0)</f>
        <v>0</v>
      </c>
      <c r="W4450">
        <f>VLOOKUP(RIGHT($V$1,5),Key!$A$9:$B$14,2,FALSE)</f>
        <v>10.199999999999999</v>
      </c>
      <c r="X4450">
        <f t="shared" si="349"/>
        <v>0</v>
      </c>
      <c r="Y4450">
        <f>VLOOKUP(RIGHT($X$1,5),Key!$A$9:$B$14,2,FALSE)</f>
        <v>3.7</v>
      </c>
      <c r="Z4450">
        <f t="shared" si="347"/>
        <v>10.199999999999999</v>
      </c>
      <c r="AA4450">
        <f t="shared" si="348"/>
        <v>0</v>
      </c>
    </row>
    <row r="4451" spans="1:27" x14ac:dyDescent="0.3">
      <c r="A4451">
        <v>100067</v>
      </c>
      <c r="B4451">
        <v>230922</v>
      </c>
      <c r="C4451" s="3">
        <v>44130.693055555559</v>
      </c>
      <c r="D4451">
        <v>3</v>
      </c>
      <c r="E4451">
        <v>2</v>
      </c>
      <c r="F4451" t="s">
        <v>26</v>
      </c>
      <c r="G4451">
        <v>1</v>
      </c>
      <c r="H4451">
        <v>64.863280000000003</v>
      </c>
      <c r="I4451">
        <v>16.36328</v>
      </c>
      <c r="J4451">
        <v>0.9140625</v>
      </c>
      <c r="K4451">
        <v>93.039060000000006</v>
      </c>
      <c r="L4451" s="3">
        <v>44130.447222222225</v>
      </c>
      <c r="M4451">
        <v>17.18</v>
      </c>
      <c r="N4451" t="s">
        <v>28</v>
      </c>
      <c r="P4451">
        <f>(C4451-Key!$B$1)*24</f>
        <v>1.5833333334303461</v>
      </c>
      <c r="Q4451">
        <f>(Key!$B$2-'17.1'!C4451)*24</f>
        <v>1.3666666665812954</v>
      </c>
      <c r="R4451" s="3">
        <f>C4451-(M4451-Key!$B$5)/(24*Key!$B$6)</f>
        <v>44130.679240740741</v>
      </c>
      <c r="S4451">
        <f>M4451-Key!$B$5</f>
        <v>14.92</v>
      </c>
      <c r="T4451" s="2">
        <f t="shared" si="345"/>
        <v>44129.694444444445</v>
      </c>
      <c r="U4451" t="str">
        <f t="shared" si="346"/>
        <v>10-25-2020 16:40</v>
      </c>
      <c r="V4451">
        <f>IFERROR(IF(W4451=Z4451,VLOOKUP($U4451,[1]C8842!$G$2:$M$145,3,FALSE),0),0)</f>
        <v>0</v>
      </c>
      <c r="W4451">
        <f>VLOOKUP(RIGHT($V$1,5),Key!$A$9:$B$14,2,FALSE)</f>
        <v>10.199999999999999</v>
      </c>
      <c r="X4451">
        <f t="shared" si="349"/>
        <v>0</v>
      </c>
      <c r="Y4451">
        <f>VLOOKUP(RIGHT($X$1,5),Key!$A$9:$B$14,2,FALSE)</f>
        <v>3.7</v>
      </c>
      <c r="Z4451">
        <f t="shared" si="347"/>
        <v>10.199999999999999</v>
      </c>
      <c r="AA4451">
        <f t="shared" si="348"/>
        <v>0</v>
      </c>
    </row>
    <row r="4452" spans="1:27" x14ac:dyDescent="0.3">
      <c r="A4452">
        <v>100067</v>
      </c>
      <c r="B4452">
        <v>230922</v>
      </c>
      <c r="C4452" s="3">
        <v>44130.693055555559</v>
      </c>
      <c r="D4452">
        <v>3</v>
      </c>
      <c r="E4452">
        <v>2</v>
      </c>
      <c r="F4452" t="s">
        <v>26</v>
      </c>
      <c r="G4452">
        <v>1</v>
      </c>
      <c r="H4452">
        <v>67.597660000000005</v>
      </c>
      <c r="I4452">
        <v>16.859380000000002</v>
      </c>
      <c r="J4452">
        <v>0.8984375</v>
      </c>
      <c r="K4452">
        <v>96.039060000000006</v>
      </c>
      <c r="L4452" s="3">
        <v>44130.447222222225</v>
      </c>
      <c r="M4452">
        <v>17.18</v>
      </c>
      <c r="N4452" t="s">
        <v>28</v>
      </c>
      <c r="P4452">
        <f>(C4452-Key!$B$1)*24</f>
        <v>1.5833333334303461</v>
      </c>
      <c r="Q4452">
        <f>(Key!$B$2-'17.1'!C4452)*24</f>
        <v>1.3666666665812954</v>
      </c>
      <c r="R4452" s="3">
        <f>C4452-(M4452-Key!$B$5)/(24*Key!$B$6)</f>
        <v>44130.679240740741</v>
      </c>
      <c r="S4452">
        <f>M4452-Key!$B$5</f>
        <v>14.92</v>
      </c>
      <c r="T4452" s="2">
        <f t="shared" si="345"/>
        <v>44129.694444444445</v>
      </c>
      <c r="U4452" t="str">
        <f t="shared" si="346"/>
        <v>10-25-2020 16:40</v>
      </c>
      <c r="V4452">
        <f>IFERROR(IF(W4452=Z4452,VLOOKUP($U4452,[1]C8842!$G$2:$M$145,3,FALSE),0),0)</f>
        <v>0</v>
      </c>
      <c r="W4452">
        <f>VLOOKUP(RIGHT($V$1,5),Key!$A$9:$B$14,2,FALSE)</f>
        <v>10.199999999999999</v>
      </c>
      <c r="X4452">
        <f t="shared" si="349"/>
        <v>0</v>
      </c>
      <c r="Y4452">
        <f>VLOOKUP(RIGHT($X$1,5),Key!$A$9:$B$14,2,FALSE)</f>
        <v>3.7</v>
      </c>
      <c r="Z4452">
        <f t="shared" si="347"/>
        <v>10.199999999999999</v>
      </c>
      <c r="AA4452">
        <f t="shared" si="348"/>
        <v>0</v>
      </c>
    </row>
    <row r="4453" spans="1:27" x14ac:dyDescent="0.3">
      <c r="A4453">
        <v>100067</v>
      </c>
      <c r="B4453">
        <v>230922</v>
      </c>
      <c r="C4453" s="3">
        <v>44130.693055555559</v>
      </c>
      <c r="D4453">
        <v>1</v>
      </c>
      <c r="E4453">
        <v>1</v>
      </c>
      <c r="F4453" t="s">
        <v>25</v>
      </c>
      <c r="G4453">
        <v>1</v>
      </c>
      <c r="H4453">
        <v>55.480469999999997</v>
      </c>
      <c r="I4453">
        <v>19.73828</v>
      </c>
      <c r="J4453">
        <v>1.234375</v>
      </c>
      <c r="K4453">
        <v>56.023440000000001</v>
      </c>
      <c r="L4453" s="3">
        <v>44130.447222222225</v>
      </c>
      <c r="M4453">
        <v>17.18</v>
      </c>
      <c r="N4453" t="s">
        <v>28</v>
      </c>
      <c r="P4453">
        <f>(C4453-Key!$B$1)*24</f>
        <v>1.5833333334303461</v>
      </c>
      <c r="Q4453">
        <f>(Key!$B$2-'17.1'!C4453)*24</f>
        <v>1.3666666665812954</v>
      </c>
      <c r="R4453" s="3">
        <f>C4453-(M4453-Key!$B$5)/(24*Key!$B$6)</f>
        <v>44130.679240740741</v>
      </c>
      <c r="S4453">
        <f>M4453-Key!$B$5</f>
        <v>14.92</v>
      </c>
      <c r="T4453" s="2">
        <f t="shared" si="345"/>
        <v>44129.694444444445</v>
      </c>
      <c r="U4453" t="str">
        <f t="shared" si="346"/>
        <v>10-25-2020 16:40</v>
      </c>
      <c r="V4453">
        <f>IFERROR(IF(W4453=Z4453,VLOOKUP($U4453,[1]C8842!$G$2:$M$145,3,FALSE),0),0)</f>
        <v>0</v>
      </c>
      <c r="W4453">
        <f>VLOOKUP(RIGHT($V$1,5),Key!$A$9:$B$14,2,FALSE)</f>
        <v>10.199999999999999</v>
      </c>
      <c r="X4453">
        <f t="shared" si="349"/>
        <v>0</v>
      </c>
      <c r="Y4453">
        <f>VLOOKUP(RIGHT($X$1,5),Key!$A$9:$B$14,2,FALSE)</f>
        <v>3.7</v>
      </c>
      <c r="Z4453">
        <f t="shared" si="347"/>
        <v>10.199999999999999</v>
      </c>
      <c r="AA4453">
        <f t="shared" si="348"/>
        <v>0</v>
      </c>
    </row>
    <row r="4454" spans="1:27" x14ac:dyDescent="0.3">
      <c r="A4454">
        <v>100067</v>
      </c>
      <c r="B4454">
        <v>230922</v>
      </c>
      <c r="C4454" s="3">
        <v>44130.693055555559</v>
      </c>
      <c r="D4454">
        <v>2</v>
      </c>
      <c r="E4454">
        <v>1</v>
      </c>
      <c r="F4454" t="s">
        <v>26</v>
      </c>
      <c r="G4454">
        <v>1</v>
      </c>
      <c r="H4454">
        <v>67.265630000000002</v>
      </c>
      <c r="I4454">
        <v>18.070309999999999</v>
      </c>
      <c r="J4454">
        <v>0.94921880000000003</v>
      </c>
      <c r="K4454">
        <v>82.035160000000005</v>
      </c>
      <c r="L4454" s="3">
        <v>44130.447222222225</v>
      </c>
      <c r="M4454">
        <v>17.18</v>
      </c>
      <c r="N4454" t="s">
        <v>28</v>
      </c>
      <c r="P4454">
        <f>(C4454-Key!$B$1)*24</f>
        <v>1.5833333334303461</v>
      </c>
      <c r="Q4454">
        <f>(Key!$B$2-'17.1'!C4454)*24</f>
        <v>1.3666666665812954</v>
      </c>
      <c r="R4454" s="3">
        <f>C4454-(M4454-Key!$B$5)/(24*Key!$B$6)</f>
        <v>44130.679240740741</v>
      </c>
      <c r="S4454">
        <f>M4454-Key!$B$5</f>
        <v>14.92</v>
      </c>
      <c r="T4454" s="2">
        <f t="shared" si="345"/>
        <v>44129.694444444445</v>
      </c>
      <c r="U4454" t="str">
        <f t="shared" si="346"/>
        <v>10-25-2020 16:40</v>
      </c>
      <c r="V4454">
        <f>IFERROR(IF(W4454=Z4454,VLOOKUP($U4454,[1]C8842!$G$2:$M$145,3,FALSE),0),0)</f>
        <v>0</v>
      </c>
      <c r="W4454">
        <f>VLOOKUP(RIGHT($V$1,5),Key!$A$9:$B$14,2,FALSE)</f>
        <v>10.199999999999999</v>
      </c>
      <c r="X4454">
        <f t="shared" si="349"/>
        <v>0</v>
      </c>
      <c r="Y4454">
        <f>VLOOKUP(RIGHT($X$1,5),Key!$A$9:$B$14,2,FALSE)</f>
        <v>3.7</v>
      </c>
      <c r="Z4454">
        <f t="shared" si="347"/>
        <v>10.199999999999999</v>
      </c>
      <c r="AA4454">
        <f t="shared" si="348"/>
        <v>0</v>
      </c>
    </row>
    <row r="4455" spans="1:27" x14ac:dyDescent="0.3">
      <c r="A4455">
        <v>100067</v>
      </c>
      <c r="B4455">
        <v>230922</v>
      </c>
      <c r="C4455" s="3">
        <v>44130.693055555559</v>
      </c>
      <c r="D4455">
        <v>2</v>
      </c>
      <c r="E4455">
        <v>1</v>
      </c>
      <c r="F4455" t="s">
        <v>26</v>
      </c>
      <c r="G4455">
        <v>1</v>
      </c>
      <c r="H4455">
        <v>70.597660000000005</v>
      </c>
      <c r="I4455">
        <v>18.695309999999999</v>
      </c>
      <c r="J4455">
        <v>0.9296875</v>
      </c>
      <c r="K4455">
        <v>82.035160000000005</v>
      </c>
      <c r="L4455" s="3">
        <v>44130.447222222225</v>
      </c>
      <c r="M4455">
        <v>17.18</v>
      </c>
      <c r="N4455" t="s">
        <v>28</v>
      </c>
      <c r="P4455">
        <f>(C4455-Key!$B$1)*24</f>
        <v>1.5833333334303461</v>
      </c>
      <c r="Q4455">
        <f>(Key!$B$2-'17.1'!C4455)*24</f>
        <v>1.3666666665812954</v>
      </c>
      <c r="R4455" s="3">
        <f>C4455-(M4455-Key!$B$5)/(24*Key!$B$6)</f>
        <v>44130.679240740741</v>
      </c>
      <c r="S4455">
        <f>M4455-Key!$B$5</f>
        <v>14.92</v>
      </c>
      <c r="T4455" s="2">
        <f t="shared" si="345"/>
        <v>44129.694444444445</v>
      </c>
      <c r="U4455" t="str">
        <f t="shared" si="346"/>
        <v>10-25-2020 16:40</v>
      </c>
      <c r="V4455">
        <f>IFERROR(IF(W4455=Z4455,VLOOKUP($U4455,[1]C8842!$G$2:$M$145,3,FALSE),0),0)</f>
        <v>0</v>
      </c>
      <c r="W4455">
        <f>VLOOKUP(RIGHT($V$1,5),Key!$A$9:$B$14,2,FALSE)</f>
        <v>10.199999999999999</v>
      </c>
      <c r="X4455">
        <f t="shared" si="349"/>
        <v>0</v>
      </c>
      <c r="Y4455">
        <f>VLOOKUP(RIGHT($X$1,5),Key!$A$9:$B$14,2,FALSE)</f>
        <v>3.7</v>
      </c>
      <c r="Z4455">
        <f t="shared" si="347"/>
        <v>10.199999999999999</v>
      </c>
      <c r="AA4455">
        <f t="shared" si="348"/>
        <v>0</v>
      </c>
    </row>
    <row r="4456" spans="1:27" x14ac:dyDescent="0.3">
      <c r="A4456">
        <v>100067</v>
      </c>
      <c r="B4456">
        <v>230922</v>
      </c>
      <c r="C4456" s="3">
        <v>44130.693055555559</v>
      </c>
      <c r="D4456">
        <v>3</v>
      </c>
      <c r="E4456">
        <v>2</v>
      </c>
      <c r="F4456" t="s">
        <v>26</v>
      </c>
      <c r="G4456">
        <v>1</v>
      </c>
      <c r="H4456">
        <v>64.203130000000002</v>
      </c>
      <c r="I4456">
        <v>16.191410000000001</v>
      </c>
      <c r="J4456">
        <v>0.91796880000000003</v>
      </c>
      <c r="K4456">
        <v>92.039060000000006</v>
      </c>
      <c r="L4456" s="3">
        <v>44130.447222222225</v>
      </c>
      <c r="M4456">
        <v>17.18</v>
      </c>
      <c r="N4456" t="s">
        <v>28</v>
      </c>
      <c r="P4456">
        <f>(C4456-Key!$B$1)*24</f>
        <v>1.5833333334303461</v>
      </c>
      <c r="Q4456">
        <f>(Key!$B$2-'17.1'!C4456)*24</f>
        <v>1.3666666665812954</v>
      </c>
      <c r="R4456" s="3">
        <f>C4456-(M4456-Key!$B$5)/(24*Key!$B$6)</f>
        <v>44130.679240740741</v>
      </c>
      <c r="S4456">
        <f>M4456-Key!$B$5</f>
        <v>14.92</v>
      </c>
      <c r="T4456" s="2">
        <f t="shared" si="345"/>
        <v>44129.694444444445</v>
      </c>
      <c r="U4456" t="str">
        <f t="shared" si="346"/>
        <v>10-25-2020 16:40</v>
      </c>
      <c r="V4456">
        <f>IFERROR(IF(W4456=Z4456,VLOOKUP($U4456,[1]C8842!$G$2:$M$145,3,FALSE),0),0)</f>
        <v>0</v>
      </c>
      <c r="W4456">
        <f>VLOOKUP(RIGHT($V$1,5),Key!$A$9:$B$14,2,FALSE)</f>
        <v>10.199999999999999</v>
      </c>
      <c r="X4456">
        <f t="shared" si="349"/>
        <v>0</v>
      </c>
      <c r="Y4456">
        <f>VLOOKUP(RIGHT($X$1,5),Key!$A$9:$B$14,2,FALSE)</f>
        <v>3.7</v>
      </c>
      <c r="Z4456">
        <f t="shared" si="347"/>
        <v>10.199999999999999</v>
      </c>
      <c r="AA4456">
        <f t="shared" si="348"/>
        <v>0</v>
      </c>
    </row>
    <row r="4457" spans="1:27" x14ac:dyDescent="0.3">
      <c r="A4457">
        <v>100067</v>
      </c>
      <c r="B4457">
        <v>230922</v>
      </c>
      <c r="C4457" s="3">
        <v>44130.693055555559</v>
      </c>
      <c r="D4457">
        <v>1</v>
      </c>
      <c r="E4457">
        <v>1</v>
      </c>
      <c r="F4457" t="s">
        <v>25</v>
      </c>
      <c r="G4457">
        <v>1</v>
      </c>
      <c r="H4457">
        <v>63.464840000000002</v>
      </c>
      <c r="I4457">
        <v>13.722659999999999</v>
      </c>
      <c r="J4457">
        <v>0.82421880000000003</v>
      </c>
      <c r="K4457">
        <v>59.023440000000001</v>
      </c>
      <c r="L4457" s="3">
        <v>44130.447222222225</v>
      </c>
      <c r="M4457">
        <v>17.18</v>
      </c>
      <c r="N4457" t="s">
        <v>28</v>
      </c>
      <c r="P4457">
        <f>(C4457-Key!$B$1)*24</f>
        <v>1.5833333334303461</v>
      </c>
      <c r="Q4457">
        <f>(Key!$B$2-'17.1'!C4457)*24</f>
        <v>1.3666666665812954</v>
      </c>
      <c r="R4457" s="3">
        <f>C4457-(M4457-Key!$B$5)/(24*Key!$B$6)</f>
        <v>44130.679240740741</v>
      </c>
      <c r="S4457">
        <f>M4457-Key!$B$5</f>
        <v>14.92</v>
      </c>
      <c r="T4457" s="2">
        <f t="shared" si="345"/>
        <v>44129.694444444445</v>
      </c>
      <c r="U4457" t="str">
        <f t="shared" si="346"/>
        <v>10-25-2020 16:40</v>
      </c>
      <c r="V4457">
        <f>IFERROR(IF(W4457=Z4457,VLOOKUP($U4457,[1]C8842!$G$2:$M$145,3,FALSE),0),0)</f>
        <v>0</v>
      </c>
      <c r="W4457">
        <f>VLOOKUP(RIGHT($V$1,5),Key!$A$9:$B$14,2,FALSE)</f>
        <v>10.199999999999999</v>
      </c>
      <c r="X4457">
        <f t="shared" si="349"/>
        <v>0</v>
      </c>
      <c r="Y4457">
        <f>VLOOKUP(RIGHT($X$1,5),Key!$A$9:$B$14,2,FALSE)</f>
        <v>3.7</v>
      </c>
      <c r="Z4457">
        <f t="shared" si="347"/>
        <v>10.199999999999999</v>
      </c>
      <c r="AA4457">
        <f t="shared" si="348"/>
        <v>0</v>
      </c>
    </row>
    <row r="4458" spans="1:27" x14ac:dyDescent="0.3">
      <c r="A4458">
        <v>100067</v>
      </c>
      <c r="B4458">
        <v>230922</v>
      </c>
      <c r="C4458" s="3">
        <v>44130.693055555559</v>
      </c>
      <c r="D4458">
        <v>0</v>
      </c>
      <c r="E4458">
        <v>2</v>
      </c>
      <c r="F4458" t="s">
        <v>25</v>
      </c>
      <c r="G4458">
        <v>1</v>
      </c>
      <c r="H4458">
        <v>63.867190000000001</v>
      </c>
      <c r="I4458">
        <v>18.5625</v>
      </c>
      <c r="J4458">
        <v>1.019531</v>
      </c>
      <c r="K4458">
        <v>46.019530000000003</v>
      </c>
      <c r="L4458" s="3">
        <v>44130.447222222225</v>
      </c>
      <c r="M4458">
        <v>17.18</v>
      </c>
      <c r="N4458" t="s">
        <v>28</v>
      </c>
      <c r="P4458">
        <f>(C4458-Key!$B$1)*24</f>
        <v>1.5833333334303461</v>
      </c>
      <c r="Q4458">
        <f>(Key!$B$2-'17.1'!C4458)*24</f>
        <v>1.3666666665812954</v>
      </c>
      <c r="R4458" s="3">
        <f>C4458-(M4458-Key!$B$5)/(24*Key!$B$6)</f>
        <v>44130.679240740741</v>
      </c>
      <c r="S4458">
        <f>M4458-Key!$B$5</f>
        <v>14.92</v>
      </c>
      <c r="T4458" s="2">
        <f t="shared" si="345"/>
        <v>44129.694444444445</v>
      </c>
      <c r="U4458" t="str">
        <f t="shared" si="346"/>
        <v>10-25-2020 16:40</v>
      </c>
      <c r="V4458">
        <f>IFERROR(IF(W4458=Z4458,VLOOKUP($U4458,[1]C8842!$G$2:$M$145,3,FALSE),0),0)</f>
        <v>0</v>
      </c>
      <c r="W4458">
        <f>VLOOKUP(RIGHT($V$1,5),Key!$A$9:$B$14,2,FALSE)</f>
        <v>10.199999999999999</v>
      </c>
      <c r="X4458">
        <f t="shared" si="349"/>
        <v>0</v>
      </c>
      <c r="Y4458">
        <f>VLOOKUP(RIGHT($X$1,5),Key!$A$9:$B$14,2,FALSE)</f>
        <v>3.7</v>
      </c>
      <c r="Z4458">
        <f t="shared" si="347"/>
        <v>10.199999999999999</v>
      </c>
      <c r="AA4458">
        <f t="shared" si="348"/>
        <v>0</v>
      </c>
    </row>
    <row r="4459" spans="1:27" x14ac:dyDescent="0.3">
      <c r="A4459">
        <v>100067</v>
      </c>
      <c r="B4459">
        <v>230922</v>
      </c>
      <c r="C4459" s="3">
        <v>44130.693055555559</v>
      </c>
      <c r="D4459">
        <v>2</v>
      </c>
      <c r="E4459">
        <v>1</v>
      </c>
      <c r="F4459" t="s">
        <v>26</v>
      </c>
      <c r="G4459">
        <v>1</v>
      </c>
      <c r="H4459">
        <v>65.835939999999994</v>
      </c>
      <c r="I4459">
        <v>15.304690000000001</v>
      </c>
      <c r="J4459">
        <v>0.859375</v>
      </c>
      <c r="K4459">
        <v>82.035160000000005</v>
      </c>
      <c r="L4459" s="3">
        <v>44130.447222222225</v>
      </c>
      <c r="M4459">
        <v>17.18</v>
      </c>
      <c r="N4459" t="s">
        <v>28</v>
      </c>
      <c r="P4459">
        <f>(C4459-Key!$B$1)*24</f>
        <v>1.5833333334303461</v>
      </c>
      <c r="Q4459">
        <f>(Key!$B$2-'17.1'!C4459)*24</f>
        <v>1.3666666665812954</v>
      </c>
      <c r="R4459" s="3">
        <f>C4459-(M4459-Key!$B$5)/(24*Key!$B$6)</f>
        <v>44130.679240740741</v>
      </c>
      <c r="S4459">
        <f>M4459-Key!$B$5</f>
        <v>14.92</v>
      </c>
      <c r="T4459" s="2">
        <f t="shared" si="345"/>
        <v>44129.694444444445</v>
      </c>
      <c r="U4459" t="str">
        <f t="shared" si="346"/>
        <v>10-25-2020 16:40</v>
      </c>
      <c r="V4459">
        <f>IFERROR(IF(W4459=Z4459,VLOOKUP($U4459,[1]C8842!$G$2:$M$145,3,FALSE),0),0)</f>
        <v>0</v>
      </c>
      <c r="W4459">
        <f>VLOOKUP(RIGHT($V$1,5),Key!$A$9:$B$14,2,FALSE)</f>
        <v>10.199999999999999</v>
      </c>
      <c r="X4459">
        <f t="shared" si="349"/>
        <v>0</v>
      </c>
      <c r="Y4459">
        <f>VLOOKUP(RIGHT($X$1,5),Key!$A$9:$B$14,2,FALSE)</f>
        <v>3.7</v>
      </c>
      <c r="Z4459">
        <f t="shared" si="347"/>
        <v>10.199999999999999</v>
      </c>
      <c r="AA4459">
        <f t="shared" si="348"/>
        <v>0</v>
      </c>
    </row>
    <row r="4460" spans="1:27" x14ac:dyDescent="0.3">
      <c r="A4460">
        <v>100067</v>
      </c>
      <c r="B4460">
        <v>230922</v>
      </c>
      <c r="C4460" s="3">
        <v>44130.693055555559</v>
      </c>
      <c r="D4460">
        <v>3</v>
      </c>
      <c r="E4460">
        <v>2</v>
      </c>
      <c r="F4460" t="s">
        <v>26</v>
      </c>
      <c r="G4460">
        <v>1</v>
      </c>
      <c r="H4460">
        <v>67.585939999999994</v>
      </c>
      <c r="I4460">
        <v>19.0625</v>
      </c>
      <c r="J4460">
        <v>0.984375</v>
      </c>
      <c r="K4460">
        <v>93.039060000000006</v>
      </c>
      <c r="L4460" s="3">
        <v>44130.447222222225</v>
      </c>
      <c r="M4460">
        <v>17.18</v>
      </c>
      <c r="N4460" t="s">
        <v>28</v>
      </c>
      <c r="P4460">
        <f>(C4460-Key!$B$1)*24</f>
        <v>1.5833333334303461</v>
      </c>
      <c r="Q4460">
        <f>(Key!$B$2-'17.1'!C4460)*24</f>
        <v>1.3666666665812954</v>
      </c>
      <c r="R4460" s="3">
        <f>C4460-(M4460-Key!$B$5)/(24*Key!$B$6)</f>
        <v>44130.679240740741</v>
      </c>
      <c r="S4460">
        <f>M4460-Key!$B$5</f>
        <v>14.92</v>
      </c>
      <c r="T4460" s="2">
        <f t="shared" si="345"/>
        <v>44129.694444444445</v>
      </c>
      <c r="U4460" t="str">
        <f t="shared" si="346"/>
        <v>10-25-2020 16:40</v>
      </c>
      <c r="V4460">
        <f>IFERROR(IF(W4460=Z4460,VLOOKUP($U4460,[1]C8842!$G$2:$M$145,3,FALSE),0),0)</f>
        <v>0</v>
      </c>
      <c r="W4460">
        <f>VLOOKUP(RIGHT($V$1,5),Key!$A$9:$B$14,2,FALSE)</f>
        <v>10.199999999999999</v>
      </c>
      <c r="X4460">
        <f t="shared" si="349"/>
        <v>0</v>
      </c>
      <c r="Y4460">
        <f>VLOOKUP(RIGHT($X$1,5),Key!$A$9:$B$14,2,FALSE)</f>
        <v>3.7</v>
      </c>
      <c r="Z4460">
        <f t="shared" si="347"/>
        <v>10.199999999999999</v>
      </c>
      <c r="AA4460">
        <f t="shared" si="348"/>
        <v>0</v>
      </c>
    </row>
    <row r="4461" spans="1:27" x14ac:dyDescent="0.3">
      <c r="A4461">
        <v>100067</v>
      </c>
      <c r="B4461">
        <v>230922</v>
      </c>
      <c r="C4461" s="3">
        <v>44130.693055555559</v>
      </c>
      <c r="D4461">
        <v>0</v>
      </c>
      <c r="E4461">
        <v>2</v>
      </c>
      <c r="F4461" t="s">
        <v>25</v>
      </c>
      <c r="G4461">
        <v>4</v>
      </c>
      <c r="H4461">
        <v>57.394530000000003</v>
      </c>
      <c r="I4461">
        <v>57.992190000000001</v>
      </c>
      <c r="J4461">
        <v>2.9648439999999998</v>
      </c>
      <c r="K4461">
        <v>46.019530000000003</v>
      </c>
      <c r="L4461" s="3">
        <v>44130.447222222225</v>
      </c>
      <c r="M4461">
        <v>17.18</v>
      </c>
      <c r="N4461" t="s">
        <v>28</v>
      </c>
      <c r="P4461">
        <f>(C4461-Key!$B$1)*24</f>
        <v>1.5833333334303461</v>
      </c>
      <c r="Q4461">
        <f>(Key!$B$2-'17.1'!C4461)*24</f>
        <v>1.3666666665812954</v>
      </c>
      <c r="R4461" s="3">
        <f>C4461-(M4461-Key!$B$5)/(24*Key!$B$6)</f>
        <v>44130.679240740741</v>
      </c>
      <c r="S4461">
        <f>M4461-Key!$B$5</f>
        <v>14.92</v>
      </c>
      <c r="T4461" s="2">
        <f t="shared" si="345"/>
        <v>44129.694444444445</v>
      </c>
      <c r="U4461" t="str">
        <f t="shared" si="346"/>
        <v>10-25-2020 16:40</v>
      </c>
      <c r="V4461">
        <f>IFERROR(IF(W4461=Z4461,VLOOKUP($U4461,[1]C8842!$G$2:$M$145,3,FALSE),0),0)</f>
        <v>0</v>
      </c>
      <c r="W4461">
        <f>VLOOKUP(RIGHT($V$1,5),Key!$A$9:$B$14,2,FALSE)</f>
        <v>10.199999999999999</v>
      </c>
      <c r="X4461">
        <f t="shared" si="349"/>
        <v>0</v>
      </c>
      <c r="Y4461">
        <f>VLOOKUP(RIGHT($X$1,5),Key!$A$9:$B$14,2,FALSE)</f>
        <v>3.7</v>
      </c>
      <c r="Z4461">
        <f t="shared" si="347"/>
        <v>10.199999999999999</v>
      </c>
      <c r="AA4461">
        <f t="shared" si="348"/>
        <v>0</v>
      </c>
    </row>
    <row r="4462" spans="1:27" x14ac:dyDescent="0.3">
      <c r="A4462">
        <v>100067</v>
      </c>
      <c r="B4462">
        <v>230922</v>
      </c>
      <c r="C4462" s="3">
        <v>44130.693055555559</v>
      </c>
      <c r="D4462">
        <v>1</v>
      </c>
      <c r="E4462">
        <v>1</v>
      </c>
      <c r="F4462" t="s">
        <v>25</v>
      </c>
      <c r="G4462">
        <v>1</v>
      </c>
      <c r="H4462">
        <v>67.167969999999997</v>
      </c>
      <c r="I4462">
        <v>14.058590000000001</v>
      </c>
      <c r="J4462">
        <v>0.79296880000000003</v>
      </c>
      <c r="K4462">
        <v>58.023440000000001</v>
      </c>
      <c r="L4462" s="3">
        <v>44130.447222222225</v>
      </c>
      <c r="M4462">
        <v>17.18</v>
      </c>
      <c r="N4462" t="s">
        <v>28</v>
      </c>
      <c r="P4462">
        <f>(C4462-Key!$B$1)*24</f>
        <v>1.5833333334303461</v>
      </c>
      <c r="Q4462">
        <f>(Key!$B$2-'17.1'!C4462)*24</f>
        <v>1.3666666665812954</v>
      </c>
      <c r="R4462" s="3">
        <f>C4462-(M4462-Key!$B$5)/(24*Key!$B$6)</f>
        <v>44130.679240740741</v>
      </c>
      <c r="S4462">
        <f>M4462-Key!$B$5</f>
        <v>14.92</v>
      </c>
      <c r="T4462" s="2">
        <f t="shared" si="345"/>
        <v>44129.694444444445</v>
      </c>
      <c r="U4462" t="str">
        <f t="shared" si="346"/>
        <v>10-25-2020 16:40</v>
      </c>
      <c r="V4462">
        <f>IFERROR(IF(W4462=Z4462,VLOOKUP($U4462,[1]C8842!$G$2:$M$145,3,FALSE),0),0)</f>
        <v>0</v>
      </c>
      <c r="W4462">
        <f>VLOOKUP(RIGHT($V$1,5),Key!$A$9:$B$14,2,FALSE)</f>
        <v>10.199999999999999</v>
      </c>
      <c r="X4462">
        <f t="shared" si="349"/>
        <v>0</v>
      </c>
      <c r="Y4462">
        <f>VLOOKUP(RIGHT($X$1,5),Key!$A$9:$B$14,2,FALSE)</f>
        <v>3.7</v>
      </c>
      <c r="Z4462">
        <f t="shared" si="347"/>
        <v>10.199999999999999</v>
      </c>
      <c r="AA4462">
        <f t="shared" si="348"/>
        <v>0</v>
      </c>
    </row>
    <row r="4463" spans="1:27" x14ac:dyDescent="0.3">
      <c r="A4463">
        <v>100067</v>
      </c>
      <c r="B4463">
        <v>230922</v>
      </c>
      <c r="C4463" s="3">
        <v>44130.693055555559</v>
      </c>
      <c r="D4463">
        <v>0</v>
      </c>
      <c r="E4463">
        <v>2</v>
      </c>
      <c r="F4463" t="s">
        <v>25</v>
      </c>
      <c r="G4463">
        <v>1</v>
      </c>
      <c r="H4463">
        <v>58.070309999999999</v>
      </c>
      <c r="I4463">
        <v>14.17188</v>
      </c>
      <c r="J4463">
        <v>0.921875</v>
      </c>
      <c r="K4463">
        <v>46.019530000000003</v>
      </c>
      <c r="L4463" s="3">
        <v>44130.447222222225</v>
      </c>
      <c r="M4463">
        <v>17.18</v>
      </c>
      <c r="N4463" t="s">
        <v>28</v>
      </c>
      <c r="P4463">
        <f>(C4463-Key!$B$1)*24</f>
        <v>1.5833333334303461</v>
      </c>
      <c r="Q4463">
        <f>(Key!$B$2-'17.1'!C4463)*24</f>
        <v>1.3666666665812954</v>
      </c>
      <c r="R4463" s="3">
        <f>C4463-(M4463-Key!$B$5)/(24*Key!$B$6)</f>
        <v>44130.679240740741</v>
      </c>
      <c r="S4463">
        <f>M4463-Key!$B$5</f>
        <v>14.92</v>
      </c>
      <c r="T4463" s="2">
        <f t="shared" si="345"/>
        <v>44129.694444444445</v>
      </c>
      <c r="U4463" t="str">
        <f t="shared" si="346"/>
        <v>10-25-2020 16:40</v>
      </c>
      <c r="V4463">
        <f>IFERROR(IF(W4463=Z4463,VLOOKUP($U4463,[1]C8842!$G$2:$M$145,3,FALSE),0),0)</f>
        <v>0</v>
      </c>
      <c r="W4463">
        <f>VLOOKUP(RIGHT($V$1,5),Key!$A$9:$B$14,2,FALSE)</f>
        <v>10.199999999999999</v>
      </c>
      <c r="X4463">
        <f t="shared" si="349"/>
        <v>0</v>
      </c>
      <c r="Y4463">
        <f>VLOOKUP(RIGHT($X$1,5),Key!$A$9:$B$14,2,FALSE)</f>
        <v>3.7</v>
      </c>
      <c r="Z4463">
        <f t="shared" si="347"/>
        <v>10.199999999999999</v>
      </c>
      <c r="AA4463">
        <f t="shared" si="348"/>
        <v>0</v>
      </c>
    </row>
    <row r="4464" spans="1:27" x14ac:dyDescent="0.3">
      <c r="A4464">
        <v>100067</v>
      </c>
      <c r="B4464">
        <v>230922</v>
      </c>
      <c r="C4464" s="3">
        <v>44130.693055555559</v>
      </c>
      <c r="D4464">
        <v>2</v>
      </c>
      <c r="E4464">
        <v>1</v>
      </c>
      <c r="F4464" t="s">
        <v>26</v>
      </c>
      <c r="G4464">
        <v>1</v>
      </c>
      <c r="H4464">
        <v>74.429689999999994</v>
      </c>
      <c r="I4464">
        <v>16.515630000000002</v>
      </c>
      <c r="J4464">
        <v>0.8046875</v>
      </c>
      <c r="K4464">
        <v>82.035160000000005</v>
      </c>
      <c r="L4464" s="3">
        <v>44130.447222222225</v>
      </c>
      <c r="M4464">
        <v>17.18</v>
      </c>
      <c r="N4464" t="s">
        <v>28</v>
      </c>
      <c r="P4464">
        <f>(C4464-Key!$B$1)*24</f>
        <v>1.5833333334303461</v>
      </c>
      <c r="Q4464">
        <f>(Key!$B$2-'17.1'!C4464)*24</f>
        <v>1.3666666665812954</v>
      </c>
      <c r="R4464" s="3">
        <f>C4464-(M4464-Key!$B$5)/(24*Key!$B$6)</f>
        <v>44130.679240740741</v>
      </c>
      <c r="S4464">
        <f>M4464-Key!$B$5</f>
        <v>14.92</v>
      </c>
      <c r="T4464" s="2">
        <f t="shared" si="345"/>
        <v>44129.694444444445</v>
      </c>
      <c r="U4464" t="str">
        <f t="shared" si="346"/>
        <v>10-25-2020 16:40</v>
      </c>
      <c r="V4464">
        <f>IFERROR(IF(W4464=Z4464,VLOOKUP($U4464,[1]C8842!$G$2:$M$145,3,FALSE),0),0)</f>
        <v>0</v>
      </c>
      <c r="W4464">
        <f>VLOOKUP(RIGHT($V$1,5),Key!$A$9:$B$14,2,FALSE)</f>
        <v>10.199999999999999</v>
      </c>
      <c r="X4464">
        <f t="shared" si="349"/>
        <v>0</v>
      </c>
      <c r="Y4464">
        <f>VLOOKUP(RIGHT($X$1,5),Key!$A$9:$B$14,2,FALSE)</f>
        <v>3.7</v>
      </c>
      <c r="Z4464">
        <f t="shared" si="347"/>
        <v>10.199999999999999</v>
      </c>
      <c r="AA4464">
        <f t="shared" si="348"/>
        <v>0</v>
      </c>
    </row>
    <row r="4465" spans="1:27" x14ac:dyDescent="0.3">
      <c r="A4465">
        <v>100067</v>
      </c>
      <c r="B4465">
        <v>230922</v>
      </c>
      <c r="C4465" s="3">
        <v>44130.693055555559</v>
      </c>
      <c r="D4465">
        <v>3</v>
      </c>
      <c r="E4465">
        <v>2</v>
      </c>
      <c r="F4465" t="s">
        <v>26</v>
      </c>
      <c r="G4465">
        <v>1</v>
      </c>
      <c r="H4465">
        <v>66.570310000000006</v>
      </c>
      <c r="I4465">
        <v>14.46875</v>
      </c>
      <c r="J4465">
        <v>0.81640630000000003</v>
      </c>
      <c r="K4465">
        <v>93.039060000000006</v>
      </c>
      <c r="L4465" s="3">
        <v>44130.447222222225</v>
      </c>
      <c r="M4465">
        <v>17.18</v>
      </c>
      <c r="N4465" t="s">
        <v>28</v>
      </c>
      <c r="P4465">
        <f>(C4465-Key!$B$1)*24</f>
        <v>1.5833333334303461</v>
      </c>
      <c r="Q4465">
        <f>(Key!$B$2-'17.1'!C4465)*24</f>
        <v>1.3666666665812954</v>
      </c>
      <c r="R4465" s="3">
        <f>C4465-(M4465-Key!$B$5)/(24*Key!$B$6)</f>
        <v>44130.679240740741</v>
      </c>
      <c r="S4465">
        <f>M4465-Key!$B$5</f>
        <v>14.92</v>
      </c>
      <c r="T4465" s="2">
        <f t="shared" si="345"/>
        <v>44129.694444444445</v>
      </c>
      <c r="U4465" t="str">
        <f t="shared" si="346"/>
        <v>10-25-2020 16:40</v>
      </c>
      <c r="V4465">
        <f>IFERROR(IF(W4465=Z4465,VLOOKUP($U4465,[1]C8842!$G$2:$M$145,3,FALSE),0),0)</f>
        <v>0</v>
      </c>
      <c r="W4465">
        <f>VLOOKUP(RIGHT($V$1,5),Key!$A$9:$B$14,2,FALSE)</f>
        <v>10.199999999999999</v>
      </c>
      <c r="X4465">
        <f t="shared" si="349"/>
        <v>0</v>
      </c>
      <c r="Y4465">
        <f>VLOOKUP(RIGHT($X$1,5),Key!$A$9:$B$14,2,FALSE)</f>
        <v>3.7</v>
      </c>
      <c r="Z4465">
        <f t="shared" si="347"/>
        <v>10.199999999999999</v>
      </c>
      <c r="AA4465">
        <f t="shared" si="348"/>
        <v>0</v>
      </c>
    </row>
    <row r="4466" spans="1:27" x14ac:dyDescent="0.3">
      <c r="A4466">
        <v>100067</v>
      </c>
      <c r="B4466">
        <v>230922</v>
      </c>
      <c r="C4466" s="3">
        <v>44130.693055555559</v>
      </c>
      <c r="D4466">
        <v>1</v>
      </c>
      <c r="E4466">
        <v>1</v>
      </c>
      <c r="F4466" t="s">
        <v>25</v>
      </c>
      <c r="G4466">
        <v>1</v>
      </c>
      <c r="H4466">
        <v>65.898439999999994</v>
      </c>
      <c r="I4466">
        <v>14</v>
      </c>
      <c r="J4466">
        <v>0.8046875</v>
      </c>
      <c r="K4466">
        <v>56.023440000000001</v>
      </c>
      <c r="L4466" s="3">
        <v>44130.447222222225</v>
      </c>
      <c r="M4466">
        <v>17.18</v>
      </c>
      <c r="N4466" t="s">
        <v>28</v>
      </c>
      <c r="P4466">
        <f>(C4466-Key!$B$1)*24</f>
        <v>1.5833333334303461</v>
      </c>
      <c r="Q4466">
        <f>(Key!$B$2-'17.1'!C4466)*24</f>
        <v>1.3666666665812954</v>
      </c>
      <c r="R4466" s="3">
        <f>C4466-(M4466-Key!$B$5)/(24*Key!$B$6)</f>
        <v>44130.679240740741</v>
      </c>
      <c r="S4466">
        <f>M4466-Key!$B$5</f>
        <v>14.92</v>
      </c>
      <c r="T4466" s="2">
        <f t="shared" si="345"/>
        <v>44129.694444444445</v>
      </c>
      <c r="U4466" t="str">
        <f t="shared" si="346"/>
        <v>10-25-2020 16:40</v>
      </c>
      <c r="V4466">
        <f>IFERROR(IF(W4466=Z4466,VLOOKUP($U4466,[1]C8842!$G$2:$M$145,3,FALSE),0),0)</f>
        <v>0</v>
      </c>
      <c r="W4466">
        <f>VLOOKUP(RIGHT($V$1,5),Key!$A$9:$B$14,2,FALSE)</f>
        <v>10.199999999999999</v>
      </c>
      <c r="X4466">
        <f t="shared" si="349"/>
        <v>0</v>
      </c>
      <c r="Y4466">
        <f>VLOOKUP(RIGHT($X$1,5),Key!$A$9:$B$14,2,FALSE)</f>
        <v>3.7</v>
      </c>
      <c r="Z4466">
        <f t="shared" si="347"/>
        <v>10.199999999999999</v>
      </c>
      <c r="AA4466">
        <f t="shared" si="348"/>
        <v>0</v>
      </c>
    </row>
    <row r="4467" spans="1:27" x14ac:dyDescent="0.3">
      <c r="A4467">
        <v>100067</v>
      </c>
      <c r="B4467">
        <v>230922</v>
      </c>
      <c r="C4467" s="3">
        <v>44130.693055555559</v>
      </c>
      <c r="D4467">
        <v>0</v>
      </c>
      <c r="E4467">
        <v>2</v>
      </c>
      <c r="F4467" t="s">
        <v>25</v>
      </c>
      <c r="G4467">
        <v>1</v>
      </c>
      <c r="H4467">
        <v>59.25</v>
      </c>
      <c r="I4467">
        <v>17.23047</v>
      </c>
      <c r="J4467">
        <v>1.042969</v>
      </c>
      <c r="K4467">
        <v>48.019530000000003</v>
      </c>
      <c r="L4467" s="3">
        <v>44130.447222222225</v>
      </c>
      <c r="M4467">
        <v>17.18</v>
      </c>
      <c r="N4467" t="s">
        <v>28</v>
      </c>
      <c r="P4467">
        <f>(C4467-Key!$B$1)*24</f>
        <v>1.5833333334303461</v>
      </c>
      <c r="Q4467">
        <f>(Key!$B$2-'17.1'!C4467)*24</f>
        <v>1.3666666665812954</v>
      </c>
      <c r="R4467" s="3">
        <f>C4467-(M4467-Key!$B$5)/(24*Key!$B$6)</f>
        <v>44130.679240740741</v>
      </c>
      <c r="S4467">
        <f>M4467-Key!$B$5</f>
        <v>14.92</v>
      </c>
      <c r="T4467" s="2">
        <f t="shared" si="345"/>
        <v>44129.694444444445</v>
      </c>
      <c r="U4467" t="str">
        <f t="shared" si="346"/>
        <v>10-25-2020 16:40</v>
      </c>
      <c r="V4467">
        <f>IFERROR(IF(W4467=Z4467,VLOOKUP($U4467,[1]C8842!$G$2:$M$145,3,FALSE),0),0)</f>
        <v>0</v>
      </c>
      <c r="W4467">
        <f>VLOOKUP(RIGHT($V$1,5),Key!$A$9:$B$14,2,FALSE)</f>
        <v>10.199999999999999</v>
      </c>
      <c r="X4467">
        <f t="shared" si="349"/>
        <v>0</v>
      </c>
      <c r="Y4467">
        <f>VLOOKUP(RIGHT($X$1,5),Key!$A$9:$B$14,2,FALSE)</f>
        <v>3.7</v>
      </c>
      <c r="Z4467">
        <f t="shared" si="347"/>
        <v>10.199999999999999</v>
      </c>
      <c r="AA4467">
        <f t="shared" si="348"/>
        <v>0</v>
      </c>
    </row>
    <row r="4468" spans="1:27" x14ac:dyDescent="0.3">
      <c r="A4468">
        <v>100067</v>
      </c>
      <c r="B4468">
        <v>230922</v>
      </c>
      <c r="C4468" s="3">
        <v>44130.693055555559</v>
      </c>
      <c r="D4468">
        <v>2</v>
      </c>
      <c r="E4468">
        <v>1</v>
      </c>
      <c r="F4468" t="s">
        <v>26</v>
      </c>
      <c r="G4468">
        <v>1</v>
      </c>
      <c r="H4468">
        <v>72.191410000000005</v>
      </c>
      <c r="I4468">
        <v>18.53125</v>
      </c>
      <c r="J4468">
        <v>0.90234380000000003</v>
      </c>
      <c r="K4468">
        <v>82.035160000000005</v>
      </c>
      <c r="L4468" s="3">
        <v>44130.447222222225</v>
      </c>
      <c r="M4468">
        <v>17.18</v>
      </c>
      <c r="N4468" t="s">
        <v>28</v>
      </c>
      <c r="P4468">
        <f>(C4468-Key!$B$1)*24</f>
        <v>1.5833333334303461</v>
      </c>
      <c r="Q4468">
        <f>(Key!$B$2-'17.1'!C4468)*24</f>
        <v>1.3666666665812954</v>
      </c>
      <c r="R4468" s="3">
        <f>C4468-(M4468-Key!$B$5)/(24*Key!$B$6)</f>
        <v>44130.679240740741</v>
      </c>
      <c r="S4468">
        <f>M4468-Key!$B$5</f>
        <v>14.92</v>
      </c>
      <c r="T4468" s="2">
        <f t="shared" si="345"/>
        <v>44129.694444444445</v>
      </c>
      <c r="U4468" t="str">
        <f t="shared" si="346"/>
        <v>10-25-2020 16:40</v>
      </c>
      <c r="V4468">
        <f>IFERROR(IF(W4468=Z4468,VLOOKUP($U4468,[1]C8842!$G$2:$M$145,3,FALSE),0),0)</f>
        <v>0</v>
      </c>
      <c r="W4468">
        <f>VLOOKUP(RIGHT($V$1,5),Key!$A$9:$B$14,2,FALSE)</f>
        <v>10.199999999999999</v>
      </c>
      <c r="X4468">
        <f t="shared" si="349"/>
        <v>0</v>
      </c>
      <c r="Y4468">
        <f>VLOOKUP(RIGHT($X$1,5),Key!$A$9:$B$14,2,FALSE)</f>
        <v>3.7</v>
      </c>
      <c r="Z4468">
        <f t="shared" si="347"/>
        <v>10.199999999999999</v>
      </c>
      <c r="AA4468">
        <f t="shared" si="348"/>
        <v>0</v>
      </c>
    </row>
    <row r="4469" spans="1:27" x14ac:dyDescent="0.3">
      <c r="A4469">
        <v>100067</v>
      </c>
      <c r="B4469">
        <v>230922</v>
      </c>
      <c r="C4469" s="3">
        <v>44130.693055555559</v>
      </c>
      <c r="D4469">
        <v>1</v>
      </c>
      <c r="E4469">
        <v>1</v>
      </c>
      <c r="F4469" t="s">
        <v>25</v>
      </c>
      <c r="G4469">
        <v>1</v>
      </c>
      <c r="H4469">
        <v>62.046880000000002</v>
      </c>
      <c r="I4469">
        <v>13.441409999999999</v>
      </c>
      <c r="J4469">
        <v>0.83203130000000003</v>
      </c>
      <c r="K4469">
        <v>59.023440000000001</v>
      </c>
      <c r="L4469" s="3">
        <v>44130.447222222225</v>
      </c>
      <c r="M4469">
        <v>17.18</v>
      </c>
      <c r="N4469" t="s">
        <v>28</v>
      </c>
      <c r="P4469">
        <f>(C4469-Key!$B$1)*24</f>
        <v>1.5833333334303461</v>
      </c>
      <c r="Q4469">
        <f>(Key!$B$2-'17.1'!C4469)*24</f>
        <v>1.3666666665812954</v>
      </c>
      <c r="R4469" s="3">
        <f>C4469-(M4469-Key!$B$5)/(24*Key!$B$6)</f>
        <v>44130.679240740741</v>
      </c>
      <c r="S4469">
        <f>M4469-Key!$B$5</f>
        <v>14.92</v>
      </c>
      <c r="T4469" s="2">
        <f t="shared" si="345"/>
        <v>44129.694444444445</v>
      </c>
      <c r="U4469" t="str">
        <f t="shared" si="346"/>
        <v>10-25-2020 16:40</v>
      </c>
      <c r="V4469">
        <f>IFERROR(IF(W4469=Z4469,VLOOKUP($U4469,[1]C8842!$G$2:$M$145,3,FALSE),0),0)</f>
        <v>0</v>
      </c>
      <c r="W4469">
        <f>VLOOKUP(RIGHT($V$1,5),Key!$A$9:$B$14,2,FALSE)</f>
        <v>10.199999999999999</v>
      </c>
      <c r="X4469">
        <f t="shared" si="349"/>
        <v>0</v>
      </c>
      <c r="Y4469">
        <f>VLOOKUP(RIGHT($X$1,5),Key!$A$9:$B$14,2,FALSE)</f>
        <v>3.7</v>
      </c>
      <c r="Z4469">
        <f t="shared" si="347"/>
        <v>10.199999999999999</v>
      </c>
      <c r="AA4469">
        <f t="shared" si="348"/>
        <v>0</v>
      </c>
    </row>
    <row r="4470" spans="1:27" x14ac:dyDescent="0.3">
      <c r="A4470">
        <v>100067</v>
      </c>
      <c r="B4470">
        <v>230922</v>
      </c>
      <c r="C4470" s="3">
        <v>44130.693055555559</v>
      </c>
      <c r="D4470">
        <v>0</v>
      </c>
      <c r="E4470">
        <v>2</v>
      </c>
      <c r="F4470" t="s">
        <v>25</v>
      </c>
      <c r="G4470">
        <v>1</v>
      </c>
      <c r="H4470">
        <v>59.40625</v>
      </c>
      <c r="I4470">
        <v>17.027339999999999</v>
      </c>
      <c r="J4470">
        <v>1.03125</v>
      </c>
      <c r="K4470">
        <v>46.019530000000003</v>
      </c>
      <c r="L4470" s="3">
        <v>44130.447222222225</v>
      </c>
      <c r="M4470">
        <v>17.18</v>
      </c>
      <c r="N4470" t="s">
        <v>28</v>
      </c>
      <c r="P4470">
        <f>(C4470-Key!$B$1)*24</f>
        <v>1.5833333334303461</v>
      </c>
      <c r="Q4470">
        <f>(Key!$B$2-'17.1'!C4470)*24</f>
        <v>1.3666666665812954</v>
      </c>
      <c r="R4470" s="3">
        <f>C4470-(M4470-Key!$B$5)/(24*Key!$B$6)</f>
        <v>44130.679240740741</v>
      </c>
      <c r="S4470">
        <f>M4470-Key!$B$5</f>
        <v>14.92</v>
      </c>
      <c r="T4470" s="2">
        <f t="shared" si="345"/>
        <v>44129.694444444445</v>
      </c>
      <c r="U4470" t="str">
        <f t="shared" si="346"/>
        <v>10-25-2020 16:40</v>
      </c>
      <c r="V4470">
        <f>IFERROR(IF(W4470=Z4470,VLOOKUP($U4470,[1]C8842!$G$2:$M$145,3,FALSE),0),0)</f>
        <v>0</v>
      </c>
      <c r="W4470">
        <f>VLOOKUP(RIGHT($V$1,5),Key!$A$9:$B$14,2,FALSE)</f>
        <v>10.199999999999999</v>
      </c>
      <c r="X4470">
        <f t="shared" si="349"/>
        <v>0</v>
      </c>
      <c r="Y4470">
        <f>VLOOKUP(RIGHT($X$1,5),Key!$A$9:$B$14,2,FALSE)</f>
        <v>3.7</v>
      </c>
      <c r="Z4470">
        <f t="shared" si="347"/>
        <v>10.199999999999999</v>
      </c>
      <c r="AA4470">
        <f t="shared" si="348"/>
        <v>0</v>
      </c>
    </row>
    <row r="4471" spans="1:27" x14ac:dyDescent="0.3">
      <c r="A4471">
        <v>100067</v>
      </c>
      <c r="B4471">
        <v>230922</v>
      </c>
      <c r="C4471" s="3">
        <v>44130.693055555559</v>
      </c>
      <c r="D4471">
        <v>2</v>
      </c>
      <c r="E4471">
        <v>1</v>
      </c>
      <c r="F4471" t="s">
        <v>26</v>
      </c>
      <c r="G4471">
        <v>2</v>
      </c>
      <c r="H4471">
        <v>66.40625</v>
      </c>
      <c r="I4471">
        <v>21.765630000000002</v>
      </c>
      <c r="J4471">
        <v>1.109375</v>
      </c>
      <c r="K4471">
        <v>80.03125</v>
      </c>
      <c r="L4471" s="3">
        <v>44130.447222222225</v>
      </c>
      <c r="M4471">
        <v>17.18</v>
      </c>
      <c r="N4471" t="s">
        <v>28</v>
      </c>
      <c r="P4471">
        <f>(C4471-Key!$B$1)*24</f>
        <v>1.5833333334303461</v>
      </c>
      <c r="Q4471">
        <f>(Key!$B$2-'17.1'!C4471)*24</f>
        <v>1.3666666665812954</v>
      </c>
      <c r="R4471" s="3">
        <f>C4471-(M4471-Key!$B$5)/(24*Key!$B$6)</f>
        <v>44130.679240740741</v>
      </c>
      <c r="S4471">
        <f>M4471-Key!$B$5</f>
        <v>14.92</v>
      </c>
      <c r="T4471" s="2">
        <f t="shared" si="345"/>
        <v>44129.694444444445</v>
      </c>
      <c r="U4471" t="str">
        <f t="shared" si="346"/>
        <v>10-25-2020 16:40</v>
      </c>
      <c r="V4471">
        <f>IFERROR(IF(W4471=Z4471,VLOOKUP($U4471,[1]C8842!$G$2:$M$145,3,FALSE),0),0)</f>
        <v>0</v>
      </c>
      <c r="W4471">
        <f>VLOOKUP(RIGHT($V$1,5),Key!$A$9:$B$14,2,FALSE)</f>
        <v>10.199999999999999</v>
      </c>
      <c r="X4471">
        <f t="shared" si="349"/>
        <v>0</v>
      </c>
      <c r="Y4471">
        <f>VLOOKUP(RIGHT($X$1,5),Key!$A$9:$B$14,2,FALSE)</f>
        <v>3.7</v>
      </c>
      <c r="Z4471">
        <f t="shared" si="347"/>
        <v>10.199999999999999</v>
      </c>
      <c r="AA4471">
        <f t="shared" si="348"/>
        <v>0</v>
      </c>
    </row>
    <row r="4472" spans="1:27" x14ac:dyDescent="0.3">
      <c r="A4472">
        <v>100067</v>
      </c>
      <c r="B4472">
        <v>230922</v>
      </c>
      <c r="C4472" s="3">
        <v>44130.693055555559</v>
      </c>
      <c r="D4472">
        <v>0</v>
      </c>
      <c r="E4472">
        <v>2</v>
      </c>
      <c r="F4472" t="s">
        <v>25</v>
      </c>
      <c r="G4472">
        <v>5</v>
      </c>
      <c r="H4472">
        <v>60.660159999999998</v>
      </c>
      <c r="I4472">
        <v>97.582030000000003</v>
      </c>
      <c r="J4472">
        <v>4.546875</v>
      </c>
      <c r="K4472">
        <v>46.019530000000003</v>
      </c>
      <c r="L4472" s="3">
        <v>44130.447222222225</v>
      </c>
      <c r="M4472">
        <v>17.18</v>
      </c>
      <c r="N4472" t="s">
        <v>28</v>
      </c>
      <c r="P4472">
        <f>(C4472-Key!$B$1)*24</f>
        <v>1.5833333334303461</v>
      </c>
      <c r="Q4472">
        <f>(Key!$B$2-'17.1'!C4472)*24</f>
        <v>1.3666666665812954</v>
      </c>
      <c r="R4472" s="3">
        <f>C4472-(M4472-Key!$B$5)/(24*Key!$B$6)</f>
        <v>44130.679240740741</v>
      </c>
      <c r="S4472">
        <f>M4472-Key!$B$5</f>
        <v>14.92</v>
      </c>
      <c r="T4472" s="2">
        <f t="shared" si="345"/>
        <v>44129.694444444445</v>
      </c>
      <c r="U4472" t="str">
        <f t="shared" si="346"/>
        <v>10-25-2020 16:40</v>
      </c>
      <c r="V4472">
        <f>IFERROR(IF(W4472=Z4472,VLOOKUP($U4472,[1]C8842!$G$2:$M$145,3,FALSE),0),0)</f>
        <v>0</v>
      </c>
      <c r="W4472">
        <f>VLOOKUP(RIGHT($V$1,5),Key!$A$9:$B$14,2,FALSE)</f>
        <v>10.199999999999999</v>
      </c>
      <c r="X4472">
        <f t="shared" si="349"/>
        <v>0</v>
      </c>
      <c r="Y4472">
        <f>VLOOKUP(RIGHT($X$1,5),Key!$A$9:$B$14,2,FALSE)</f>
        <v>3.7</v>
      </c>
      <c r="Z4472">
        <f t="shared" si="347"/>
        <v>10.199999999999999</v>
      </c>
      <c r="AA4472">
        <f t="shared" si="348"/>
        <v>0</v>
      </c>
    </row>
    <row r="4473" spans="1:27" x14ac:dyDescent="0.3">
      <c r="A4473">
        <v>100067</v>
      </c>
      <c r="B4473">
        <v>230922</v>
      </c>
      <c r="C4473" s="3">
        <v>44130.693055555559</v>
      </c>
      <c r="D4473">
        <v>3</v>
      </c>
      <c r="E4473">
        <v>2</v>
      </c>
      <c r="F4473" t="s">
        <v>26</v>
      </c>
      <c r="G4473">
        <v>4</v>
      </c>
      <c r="H4473">
        <v>56.09375</v>
      </c>
      <c r="I4473">
        <v>71.363280000000003</v>
      </c>
      <c r="J4473">
        <v>3.671875</v>
      </c>
      <c r="K4473">
        <v>94.039060000000006</v>
      </c>
      <c r="L4473" s="3">
        <v>44130.447222222225</v>
      </c>
      <c r="M4473">
        <v>17.18</v>
      </c>
      <c r="N4473" t="s">
        <v>28</v>
      </c>
      <c r="P4473">
        <f>(C4473-Key!$B$1)*24</f>
        <v>1.5833333334303461</v>
      </c>
      <c r="Q4473">
        <f>(Key!$B$2-'17.1'!C4473)*24</f>
        <v>1.3666666665812954</v>
      </c>
      <c r="R4473" s="3">
        <f>C4473-(M4473-Key!$B$5)/(24*Key!$B$6)</f>
        <v>44130.679240740741</v>
      </c>
      <c r="S4473">
        <f>M4473-Key!$B$5</f>
        <v>14.92</v>
      </c>
      <c r="T4473" s="2">
        <f t="shared" si="345"/>
        <v>44129.694444444445</v>
      </c>
      <c r="U4473" t="str">
        <f t="shared" si="346"/>
        <v>10-25-2020 16:40</v>
      </c>
      <c r="V4473">
        <f>IFERROR(IF(W4473=Z4473,VLOOKUP($U4473,[1]C8842!$G$2:$M$145,3,FALSE),0),0)</f>
        <v>0</v>
      </c>
      <c r="W4473">
        <f>VLOOKUP(RIGHT($V$1,5),Key!$A$9:$B$14,2,FALSE)</f>
        <v>10.199999999999999</v>
      </c>
      <c r="X4473">
        <f t="shared" si="349"/>
        <v>0</v>
      </c>
      <c r="Y4473">
        <f>VLOOKUP(RIGHT($X$1,5),Key!$A$9:$B$14,2,FALSE)</f>
        <v>3.7</v>
      </c>
      <c r="Z4473">
        <f t="shared" si="347"/>
        <v>10.199999999999999</v>
      </c>
      <c r="AA4473">
        <f t="shared" si="348"/>
        <v>0</v>
      </c>
    </row>
    <row r="4474" spans="1:27" x14ac:dyDescent="0.3">
      <c r="A4474">
        <v>100067</v>
      </c>
      <c r="B4474">
        <v>230922</v>
      </c>
      <c r="C4474" s="3">
        <v>44130.693055555559</v>
      </c>
      <c r="D4474">
        <v>1</v>
      </c>
      <c r="E4474">
        <v>1</v>
      </c>
      <c r="F4474" t="s">
        <v>25</v>
      </c>
      <c r="G4474">
        <v>3</v>
      </c>
      <c r="H4474">
        <v>66.097660000000005</v>
      </c>
      <c r="I4474">
        <v>39.308590000000002</v>
      </c>
      <c r="J4474">
        <v>1.824219</v>
      </c>
      <c r="K4474">
        <v>56.023440000000001</v>
      </c>
      <c r="L4474" s="3">
        <v>44130.447222222225</v>
      </c>
      <c r="M4474">
        <v>17.18</v>
      </c>
      <c r="N4474" t="s">
        <v>28</v>
      </c>
      <c r="P4474">
        <f>(C4474-Key!$B$1)*24</f>
        <v>1.5833333334303461</v>
      </c>
      <c r="Q4474">
        <f>(Key!$B$2-'17.1'!C4474)*24</f>
        <v>1.3666666665812954</v>
      </c>
      <c r="R4474" s="3">
        <f>C4474-(M4474-Key!$B$5)/(24*Key!$B$6)</f>
        <v>44130.679240740741</v>
      </c>
      <c r="S4474">
        <f>M4474-Key!$B$5</f>
        <v>14.92</v>
      </c>
      <c r="T4474" s="2">
        <f t="shared" si="345"/>
        <v>44129.694444444445</v>
      </c>
      <c r="U4474" t="str">
        <f t="shared" si="346"/>
        <v>10-25-2020 16:40</v>
      </c>
      <c r="V4474">
        <f>IFERROR(IF(W4474=Z4474,VLOOKUP($U4474,[1]C8842!$G$2:$M$145,3,FALSE),0),0)</f>
        <v>0</v>
      </c>
      <c r="W4474">
        <f>VLOOKUP(RIGHT($V$1,5),Key!$A$9:$B$14,2,FALSE)</f>
        <v>10.199999999999999</v>
      </c>
      <c r="X4474">
        <f t="shared" si="349"/>
        <v>0</v>
      </c>
      <c r="Y4474">
        <f>VLOOKUP(RIGHT($X$1,5),Key!$A$9:$B$14,2,FALSE)</f>
        <v>3.7</v>
      </c>
      <c r="Z4474">
        <f t="shared" si="347"/>
        <v>10.199999999999999</v>
      </c>
      <c r="AA4474">
        <f t="shared" si="348"/>
        <v>0</v>
      </c>
    </row>
    <row r="4475" spans="1:27" x14ac:dyDescent="0.3">
      <c r="A4475">
        <v>100067</v>
      </c>
      <c r="B4475">
        <v>230922</v>
      </c>
      <c r="C4475" s="3">
        <v>44130.693055555559</v>
      </c>
      <c r="D4475">
        <v>3</v>
      </c>
      <c r="E4475">
        <v>2</v>
      </c>
      <c r="F4475" t="s">
        <v>26</v>
      </c>
      <c r="G4475">
        <v>2</v>
      </c>
      <c r="H4475">
        <v>66.75</v>
      </c>
      <c r="I4475">
        <v>21.035160000000001</v>
      </c>
      <c r="J4475">
        <v>1.074219</v>
      </c>
      <c r="K4475">
        <v>92.039060000000006</v>
      </c>
      <c r="L4475" s="3">
        <v>44130.447222222225</v>
      </c>
      <c r="M4475">
        <v>17.18</v>
      </c>
      <c r="N4475" t="s">
        <v>28</v>
      </c>
      <c r="P4475">
        <f>(C4475-Key!$B$1)*24</f>
        <v>1.5833333334303461</v>
      </c>
      <c r="Q4475">
        <f>(Key!$B$2-'17.1'!C4475)*24</f>
        <v>1.3666666665812954</v>
      </c>
      <c r="R4475" s="3">
        <f>C4475-(M4475-Key!$B$5)/(24*Key!$B$6)</f>
        <v>44130.679240740741</v>
      </c>
      <c r="S4475">
        <f>M4475-Key!$B$5</f>
        <v>14.92</v>
      </c>
      <c r="T4475" s="2">
        <f t="shared" si="345"/>
        <v>44129.694444444445</v>
      </c>
      <c r="U4475" t="str">
        <f t="shared" si="346"/>
        <v>10-25-2020 16:40</v>
      </c>
      <c r="V4475">
        <f>IFERROR(IF(W4475=Z4475,VLOOKUP($U4475,[1]C8842!$G$2:$M$145,3,FALSE),0),0)</f>
        <v>0</v>
      </c>
      <c r="W4475">
        <f>VLOOKUP(RIGHT($V$1,5),Key!$A$9:$B$14,2,FALSE)</f>
        <v>10.199999999999999</v>
      </c>
      <c r="X4475">
        <f t="shared" si="349"/>
        <v>0</v>
      </c>
      <c r="Y4475">
        <f>VLOOKUP(RIGHT($X$1,5),Key!$A$9:$B$14,2,FALSE)</f>
        <v>3.7</v>
      </c>
      <c r="Z4475">
        <f t="shared" si="347"/>
        <v>10.199999999999999</v>
      </c>
      <c r="AA4475">
        <f t="shared" si="348"/>
        <v>0</v>
      </c>
    </row>
    <row r="4476" spans="1:27" x14ac:dyDescent="0.3">
      <c r="A4476">
        <v>100067</v>
      </c>
      <c r="B4476">
        <v>230922</v>
      </c>
      <c r="C4476" s="3">
        <v>44130.693055555559</v>
      </c>
      <c r="D4476">
        <v>3</v>
      </c>
      <c r="E4476">
        <v>2</v>
      </c>
      <c r="F4476" t="s">
        <v>26</v>
      </c>
      <c r="G4476">
        <v>1</v>
      </c>
      <c r="H4476">
        <v>66.703130000000002</v>
      </c>
      <c r="I4476">
        <v>18.5</v>
      </c>
      <c r="J4476">
        <v>0.9765625</v>
      </c>
      <c r="K4476">
        <v>94.039060000000006</v>
      </c>
      <c r="L4476" s="3">
        <v>44130.447222222225</v>
      </c>
      <c r="M4476">
        <v>17.18</v>
      </c>
      <c r="N4476" t="s">
        <v>28</v>
      </c>
      <c r="P4476">
        <f>(C4476-Key!$B$1)*24</f>
        <v>1.5833333334303461</v>
      </c>
      <c r="Q4476">
        <f>(Key!$B$2-'17.1'!C4476)*24</f>
        <v>1.3666666665812954</v>
      </c>
      <c r="R4476" s="3">
        <f>C4476-(M4476-Key!$B$5)/(24*Key!$B$6)</f>
        <v>44130.679240740741</v>
      </c>
      <c r="S4476">
        <f>M4476-Key!$B$5</f>
        <v>14.92</v>
      </c>
      <c r="T4476" s="2">
        <f t="shared" si="345"/>
        <v>44129.694444444445</v>
      </c>
      <c r="U4476" t="str">
        <f t="shared" si="346"/>
        <v>10-25-2020 16:40</v>
      </c>
      <c r="V4476">
        <f>IFERROR(IF(W4476=Z4476,VLOOKUP($U4476,[1]C8842!$G$2:$M$145,3,FALSE),0),0)</f>
        <v>0</v>
      </c>
      <c r="W4476">
        <f>VLOOKUP(RIGHT($V$1,5),Key!$A$9:$B$14,2,FALSE)</f>
        <v>10.199999999999999</v>
      </c>
      <c r="X4476">
        <f t="shared" si="349"/>
        <v>0</v>
      </c>
      <c r="Y4476">
        <f>VLOOKUP(RIGHT($X$1,5),Key!$A$9:$B$14,2,FALSE)</f>
        <v>3.7</v>
      </c>
      <c r="Z4476">
        <f t="shared" si="347"/>
        <v>10.199999999999999</v>
      </c>
      <c r="AA4476">
        <f t="shared" si="348"/>
        <v>0</v>
      </c>
    </row>
    <row r="4477" spans="1:27" x14ac:dyDescent="0.3">
      <c r="A4477">
        <v>100067</v>
      </c>
      <c r="B4477">
        <v>230922</v>
      </c>
      <c r="C4477" s="3">
        <v>44130.693055555559</v>
      </c>
      <c r="D4477">
        <v>2</v>
      </c>
      <c r="E4477">
        <v>1</v>
      </c>
      <c r="F4477" t="s">
        <v>26</v>
      </c>
      <c r="G4477">
        <v>1</v>
      </c>
      <c r="H4477">
        <v>78.441410000000005</v>
      </c>
      <c r="I4477">
        <v>16.5625</v>
      </c>
      <c r="J4477">
        <v>0.76171880000000003</v>
      </c>
      <c r="K4477">
        <v>80.03125</v>
      </c>
      <c r="L4477" s="3">
        <v>44130.447222222225</v>
      </c>
      <c r="M4477">
        <v>17.18</v>
      </c>
      <c r="N4477" t="s">
        <v>28</v>
      </c>
      <c r="P4477">
        <f>(C4477-Key!$B$1)*24</f>
        <v>1.5833333334303461</v>
      </c>
      <c r="Q4477">
        <f>(Key!$B$2-'17.1'!C4477)*24</f>
        <v>1.3666666665812954</v>
      </c>
      <c r="R4477" s="3">
        <f>C4477-(M4477-Key!$B$5)/(24*Key!$B$6)</f>
        <v>44130.679240740741</v>
      </c>
      <c r="S4477">
        <f>M4477-Key!$B$5</f>
        <v>14.92</v>
      </c>
      <c r="T4477" s="2">
        <f t="shared" si="345"/>
        <v>44129.694444444445</v>
      </c>
      <c r="U4477" t="str">
        <f t="shared" si="346"/>
        <v>10-25-2020 16:40</v>
      </c>
      <c r="V4477">
        <f>IFERROR(IF(W4477=Z4477,VLOOKUP($U4477,[1]C8842!$G$2:$M$145,3,FALSE),0),0)</f>
        <v>0</v>
      </c>
      <c r="W4477">
        <f>VLOOKUP(RIGHT($V$1,5),Key!$A$9:$B$14,2,FALSE)</f>
        <v>10.199999999999999</v>
      </c>
      <c r="X4477">
        <f t="shared" si="349"/>
        <v>0</v>
      </c>
      <c r="Y4477">
        <f>VLOOKUP(RIGHT($X$1,5),Key!$A$9:$B$14,2,FALSE)</f>
        <v>3.7</v>
      </c>
      <c r="Z4477">
        <f t="shared" si="347"/>
        <v>10.199999999999999</v>
      </c>
      <c r="AA4477">
        <f t="shared" si="348"/>
        <v>0</v>
      </c>
    </row>
    <row r="4478" spans="1:27" x14ac:dyDescent="0.3">
      <c r="A4478">
        <v>100067</v>
      </c>
      <c r="B4478">
        <v>230922</v>
      </c>
      <c r="C4478" s="3">
        <v>44130.693055555559</v>
      </c>
      <c r="D4478">
        <v>3</v>
      </c>
      <c r="E4478">
        <v>2</v>
      </c>
      <c r="F4478" t="s">
        <v>26</v>
      </c>
      <c r="G4478">
        <v>1</v>
      </c>
      <c r="H4478">
        <v>70.460939999999994</v>
      </c>
      <c r="I4478">
        <v>16.484380000000002</v>
      </c>
      <c r="J4478">
        <v>0.84765630000000003</v>
      </c>
      <c r="K4478">
        <v>96.039060000000006</v>
      </c>
      <c r="L4478" s="3">
        <v>44130.447222222225</v>
      </c>
      <c r="M4478">
        <v>17.18</v>
      </c>
      <c r="N4478" t="s">
        <v>28</v>
      </c>
      <c r="P4478">
        <f>(C4478-Key!$B$1)*24</f>
        <v>1.5833333334303461</v>
      </c>
      <c r="Q4478">
        <f>(Key!$B$2-'17.1'!C4478)*24</f>
        <v>1.3666666665812954</v>
      </c>
      <c r="R4478" s="3">
        <f>C4478-(M4478-Key!$B$5)/(24*Key!$B$6)</f>
        <v>44130.679240740741</v>
      </c>
      <c r="S4478">
        <f>M4478-Key!$B$5</f>
        <v>14.92</v>
      </c>
      <c r="T4478" s="2">
        <f t="shared" si="345"/>
        <v>44129.694444444445</v>
      </c>
      <c r="U4478" t="str">
        <f t="shared" si="346"/>
        <v>10-25-2020 16:40</v>
      </c>
      <c r="V4478">
        <f>IFERROR(IF(W4478=Z4478,VLOOKUP($U4478,[1]C8842!$G$2:$M$145,3,FALSE),0),0)</f>
        <v>0</v>
      </c>
      <c r="W4478">
        <f>VLOOKUP(RIGHT($V$1,5),Key!$A$9:$B$14,2,FALSE)</f>
        <v>10.199999999999999</v>
      </c>
      <c r="X4478">
        <f t="shared" si="349"/>
        <v>0</v>
      </c>
      <c r="Y4478">
        <f>VLOOKUP(RIGHT($X$1,5),Key!$A$9:$B$14,2,FALSE)</f>
        <v>3.7</v>
      </c>
      <c r="Z4478">
        <f t="shared" si="347"/>
        <v>10.199999999999999</v>
      </c>
      <c r="AA4478">
        <f t="shared" si="348"/>
        <v>0</v>
      </c>
    </row>
    <row r="4479" spans="1:27" x14ac:dyDescent="0.3">
      <c r="A4479">
        <v>100067</v>
      </c>
      <c r="B4479">
        <v>230922</v>
      </c>
      <c r="C4479" s="3">
        <v>44130.693055555559</v>
      </c>
      <c r="D4479">
        <v>0</v>
      </c>
      <c r="E4479">
        <v>2</v>
      </c>
      <c r="F4479" t="s">
        <v>25</v>
      </c>
      <c r="G4479">
        <v>2</v>
      </c>
      <c r="H4479">
        <v>64.144530000000003</v>
      </c>
      <c r="I4479">
        <v>22.33203</v>
      </c>
      <c r="J4479">
        <v>1.175781</v>
      </c>
      <c r="K4479">
        <v>46.019530000000003</v>
      </c>
      <c r="L4479" s="3">
        <v>44130.447222222225</v>
      </c>
      <c r="M4479">
        <v>17.18</v>
      </c>
      <c r="N4479" t="s">
        <v>28</v>
      </c>
      <c r="P4479">
        <f>(C4479-Key!$B$1)*24</f>
        <v>1.5833333334303461</v>
      </c>
      <c r="Q4479">
        <f>(Key!$B$2-'17.1'!C4479)*24</f>
        <v>1.3666666665812954</v>
      </c>
      <c r="R4479" s="3">
        <f>C4479-(M4479-Key!$B$5)/(24*Key!$B$6)</f>
        <v>44130.679240740741</v>
      </c>
      <c r="S4479">
        <f>M4479-Key!$B$5</f>
        <v>14.92</v>
      </c>
      <c r="T4479" s="2">
        <f t="shared" si="345"/>
        <v>44129.694444444445</v>
      </c>
      <c r="U4479" t="str">
        <f t="shared" si="346"/>
        <v>10-25-2020 16:40</v>
      </c>
      <c r="V4479">
        <f>IFERROR(IF(W4479=Z4479,VLOOKUP($U4479,[1]C8842!$G$2:$M$145,3,FALSE),0),0)</f>
        <v>0</v>
      </c>
      <c r="W4479">
        <f>VLOOKUP(RIGHT($V$1,5),Key!$A$9:$B$14,2,FALSE)</f>
        <v>10.199999999999999</v>
      </c>
      <c r="X4479">
        <f t="shared" si="349"/>
        <v>0</v>
      </c>
      <c r="Y4479">
        <f>VLOOKUP(RIGHT($X$1,5),Key!$A$9:$B$14,2,FALSE)</f>
        <v>3.7</v>
      </c>
      <c r="Z4479">
        <f t="shared" si="347"/>
        <v>10.199999999999999</v>
      </c>
      <c r="AA4479">
        <f t="shared" si="348"/>
        <v>0</v>
      </c>
    </row>
    <row r="4480" spans="1:27" x14ac:dyDescent="0.3">
      <c r="A4480">
        <v>100067</v>
      </c>
      <c r="B4480">
        <v>230922</v>
      </c>
      <c r="C4480" s="3">
        <v>44130.693749999999</v>
      </c>
      <c r="D4480">
        <v>0</v>
      </c>
      <c r="E4480">
        <v>2</v>
      </c>
      <c r="F4480" t="s">
        <v>25</v>
      </c>
      <c r="G4480">
        <v>2</v>
      </c>
      <c r="H4480">
        <v>65.496089999999995</v>
      </c>
      <c r="I4480">
        <v>21.3125</v>
      </c>
      <c r="J4480">
        <v>1.109375</v>
      </c>
      <c r="K4480">
        <v>46.019530000000003</v>
      </c>
      <c r="L4480" s="3">
        <v>44130.447222222225</v>
      </c>
      <c r="M4480">
        <v>17.18</v>
      </c>
      <c r="N4480" t="s">
        <v>28</v>
      </c>
      <c r="P4480">
        <f>(C4480-Key!$B$1)*24</f>
        <v>1.5999999999767169</v>
      </c>
      <c r="Q4480">
        <f>(Key!$B$2-'17.1'!C4480)*24</f>
        <v>1.3500000000349246</v>
      </c>
      <c r="R4480" s="3">
        <f>C4480-(M4480-Key!$B$5)/(24*Key!$B$6)</f>
        <v>44130.679935185181</v>
      </c>
      <c r="S4480">
        <f>M4480-Key!$B$5</f>
        <v>14.92</v>
      </c>
      <c r="T4480" s="2">
        <f t="shared" si="345"/>
        <v>44129.694444444445</v>
      </c>
      <c r="U4480" t="str">
        <f t="shared" si="346"/>
        <v>10-25-2020 16:40</v>
      </c>
      <c r="V4480">
        <f>IFERROR(IF(W4480=Z4480,VLOOKUP($U4480,[1]C8842!$G$2:$M$145,3,FALSE),0),0)</f>
        <v>0</v>
      </c>
      <c r="W4480">
        <f>VLOOKUP(RIGHT($V$1,5),Key!$A$9:$B$14,2,FALSE)</f>
        <v>10.199999999999999</v>
      </c>
      <c r="X4480">
        <f t="shared" si="349"/>
        <v>0</v>
      </c>
      <c r="Y4480">
        <f>VLOOKUP(RIGHT($X$1,5),Key!$A$9:$B$14,2,FALSE)</f>
        <v>3.7</v>
      </c>
      <c r="Z4480">
        <f t="shared" si="347"/>
        <v>10.199999999999999</v>
      </c>
      <c r="AA4480">
        <f t="shared" si="348"/>
        <v>0</v>
      </c>
    </row>
    <row r="4481" spans="1:27" x14ac:dyDescent="0.3">
      <c r="A4481">
        <v>100067</v>
      </c>
      <c r="B4481">
        <v>230922</v>
      </c>
      <c r="C4481" s="3">
        <v>44130.693749999999</v>
      </c>
      <c r="D4481">
        <v>2</v>
      </c>
      <c r="E4481">
        <v>1</v>
      </c>
      <c r="F4481" t="s">
        <v>26</v>
      </c>
      <c r="G4481">
        <v>1</v>
      </c>
      <c r="H4481">
        <v>68.449219999999997</v>
      </c>
      <c r="I4481">
        <v>17.125</v>
      </c>
      <c r="J4481">
        <v>0.8984375</v>
      </c>
      <c r="K4481">
        <v>83.035160000000005</v>
      </c>
      <c r="L4481" s="3">
        <v>44130.447222222225</v>
      </c>
      <c r="M4481">
        <v>17.18</v>
      </c>
      <c r="N4481" t="s">
        <v>28</v>
      </c>
      <c r="P4481">
        <f>(C4481-Key!$B$1)*24</f>
        <v>1.5999999999767169</v>
      </c>
      <c r="Q4481">
        <f>(Key!$B$2-'17.1'!C4481)*24</f>
        <v>1.3500000000349246</v>
      </c>
      <c r="R4481" s="3">
        <f>C4481-(M4481-Key!$B$5)/(24*Key!$B$6)</f>
        <v>44130.679935185181</v>
      </c>
      <c r="S4481">
        <f>M4481-Key!$B$5</f>
        <v>14.92</v>
      </c>
      <c r="T4481" s="2">
        <f t="shared" si="345"/>
        <v>44129.694444444445</v>
      </c>
      <c r="U4481" t="str">
        <f t="shared" si="346"/>
        <v>10-25-2020 16:40</v>
      </c>
      <c r="V4481">
        <f>IFERROR(IF(W4481=Z4481,VLOOKUP($U4481,[1]C8842!$G$2:$M$145,3,FALSE),0),0)</f>
        <v>0</v>
      </c>
      <c r="W4481">
        <f>VLOOKUP(RIGHT($V$1,5),Key!$A$9:$B$14,2,FALSE)</f>
        <v>10.199999999999999</v>
      </c>
      <c r="X4481">
        <f t="shared" si="349"/>
        <v>0</v>
      </c>
      <c r="Y4481">
        <f>VLOOKUP(RIGHT($X$1,5),Key!$A$9:$B$14,2,FALSE)</f>
        <v>3.7</v>
      </c>
      <c r="Z4481">
        <f t="shared" si="347"/>
        <v>10.199999999999999</v>
      </c>
      <c r="AA4481">
        <f t="shared" si="348"/>
        <v>0</v>
      </c>
    </row>
    <row r="4482" spans="1:27" x14ac:dyDescent="0.3">
      <c r="A4482">
        <v>100067</v>
      </c>
      <c r="B4482">
        <v>230922</v>
      </c>
      <c r="C4482" s="3">
        <v>44130.693749999999</v>
      </c>
      <c r="D4482">
        <v>3</v>
      </c>
      <c r="E4482">
        <v>2</v>
      </c>
      <c r="F4482" t="s">
        <v>26</v>
      </c>
      <c r="G4482">
        <v>1</v>
      </c>
      <c r="H4482">
        <v>64.636719999999997</v>
      </c>
      <c r="I4482">
        <v>15.45313</v>
      </c>
      <c r="J4482">
        <v>0.8828125</v>
      </c>
      <c r="K4482">
        <v>94.039060000000006</v>
      </c>
      <c r="L4482" s="3">
        <v>44130.447222222225</v>
      </c>
      <c r="M4482">
        <v>17.18</v>
      </c>
      <c r="N4482" t="s">
        <v>28</v>
      </c>
      <c r="P4482">
        <f>(C4482-Key!$B$1)*24</f>
        <v>1.5999999999767169</v>
      </c>
      <c r="Q4482">
        <f>(Key!$B$2-'17.1'!C4482)*24</f>
        <v>1.3500000000349246</v>
      </c>
      <c r="R4482" s="3">
        <f>C4482-(M4482-Key!$B$5)/(24*Key!$B$6)</f>
        <v>44130.679935185181</v>
      </c>
      <c r="S4482">
        <f>M4482-Key!$B$5</f>
        <v>14.92</v>
      </c>
      <c r="T4482" s="2">
        <f t="shared" si="345"/>
        <v>44129.694444444445</v>
      </c>
      <c r="U4482" t="str">
        <f t="shared" si="346"/>
        <v>10-25-2020 16:40</v>
      </c>
      <c r="V4482">
        <f>IFERROR(IF(W4482=Z4482,VLOOKUP($U4482,[1]C8842!$G$2:$M$145,3,FALSE),0),0)</f>
        <v>0</v>
      </c>
      <c r="W4482">
        <f>VLOOKUP(RIGHT($V$1,5),Key!$A$9:$B$14,2,FALSE)</f>
        <v>10.199999999999999</v>
      </c>
      <c r="X4482">
        <f t="shared" si="349"/>
        <v>0</v>
      </c>
      <c r="Y4482">
        <f>VLOOKUP(RIGHT($X$1,5),Key!$A$9:$B$14,2,FALSE)</f>
        <v>3.7</v>
      </c>
      <c r="Z4482">
        <f t="shared" si="347"/>
        <v>10.199999999999999</v>
      </c>
      <c r="AA4482">
        <f t="shared" si="348"/>
        <v>0</v>
      </c>
    </row>
    <row r="4483" spans="1:27" x14ac:dyDescent="0.3">
      <c r="A4483">
        <v>100067</v>
      </c>
      <c r="B4483">
        <v>230922</v>
      </c>
      <c r="C4483" s="3">
        <v>44130.693749999999</v>
      </c>
      <c r="D4483">
        <v>2</v>
      </c>
      <c r="E4483">
        <v>1</v>
      </c>
      <c r="F4483" t="s">
        <v>26</v>
      </c>
      <c r="G4483">
        <v>1</v>
      </c>
      <c r="H4483">
        <v>71.675780000000003</v>
      </c>
      <c r="I4483">
        <v>19.023440000000001</v>
      </c>
      <c r="J4483">
        <v>0.92578130000000003</v>
      </c>
      <c r="K4483">
        <v>82.035160000000005</v>
      </c>
      <c r="L4483" s="3">
        <v>44130.447222222225</v>
      </c>
      <c r="M4483">
        <v>17.18</v>
      </c>
      <c r="N4483" t="s">
        <v>28</v>
      </c>
      <c r="P4483">
        <f>(C4483-Key!$B$1)*24</f>
        <v>1.5999999999767169</v>
      </c>
      <c r="Q4483">
        <f>(Key!$B$2-'17.1'!C4483)*24</f>
        <v>1.3500000000349246</v>
      </c>
      <c r="R4483" s="3">
        <f>C4483-(M4483-Key!$B$5)/(24*Key!$B$6)</f>
        <v>44130.679935185181</v>
      </c>
      <c r="S4483">
        <f>M4483-Key!$B$5</f>
        <v>14.92</v>
      </c>
      <c r="T4483" s="2">
        <f t="shared" ref="T4483:T4546" si="350">ROUND(C4483*24*60/10,0)/(24*6)-1</f>
        <v>44129.694444444445</v>
      </c>
      <c r="U4483" t="str">
        <f t="shared" ref="U4483:U4546" si="351">TEXT(T4483,"mm-dd-yyyy hh:mm")</f>
        <v>10-25-2020 16:40</v>
      </c>
      <c r="V4483">
        <f>IFERROR(IF(W4483=Z4483,VLOOKUP($U4483,[1]C8842!$G$2:$M$145,3,FALSE),0),0)</f>
        <v>0</v>
      </c>
      <c r="W4483">
        <f>VLOOKUP(RIGHT($V$1,5),Key!$A$9:$B$14,2,FALSE)</f>
        <v>10.199999999999999</v>
      </c>
      <c r="X4483">
        <f t="shared" si="349"/>
        <v>0</v>
      </c>
      <c r="Y4483">
        <f>VLOOKUP(RIGHT($X$1,5),Key!$A$9:$B$14,2,FALSE)</f>
        <v>3.7</v>
      </c>
      <c r="Z4483">
        <f t="shared" ref="Z4483:Z4546" si="352">M4483-MIN(ABS(Y4483-M4483),ABS(W4483-M4483))</f>
        <v>10.199999999999999</v>
      </c>
      <c r="AA4483">
        <f t="shared" ref="AA4483:AA4546" si="353">SUM(V4483,X4483)</f>
        <v>0</v>
      </c>
    </row>
    <row r="4484" spans="1:27" x14ac:dyDescent="0.3">
      <c r="A4484">
        <v>100067</v>
      </c>
      <c r="B4484">
        <v>230922</v>
      </c>
      <c r="C4484" s="3">
        <v>44130.693749999999</v>
      </c>
      <c r="D4484">
        <v>3</v>
      </c>
      <c r="E4484">
        <v>2</v>
      </c>
      <c r="F4484" t="s">
        <v>26</v>
      </c>
      <c r="G4484">
        <v>2</v>
      </c>
      <c r="H4484">
        <v>67.234380000000002</v>
      </c>
      <c r="I4484">
        <v>20.953130000000002</v>
      </c>
      <c r="J4484">
        <v>1.066406</v>
      </c>
      <c r="K4484">
        <v>94.039060000000006</v>
      </c>
      <c r="L4484" s="3">
        <v>44130.447222222225</v>
      </c>
      <c r="M4484">
        <v>17.18</v>
      </c>
      <c r="N4484" t="s">
        <v>28</v>
      </c>
      <c r="P4484">
        <f>(C4484-Key!$B$1)*24</f>
        <v>1.5999999999767169</v>
      </c>
      <c r="Q4484">
        <f>(Key!$B$2-'17.1'!C4484)*24</f>
        <v>1.3500000000349246</v>
      </c>
      <c r="R4484" s="3">
        <f>C4484-(M4484-Key!$B$5)/(24*Key!$B$6)</f>
        <v>44130.679935185181</v>
      </c>
      <c r="S4484">
        <f>M4484-Key!$B$5</f>
        <v>14.92</v>
      </c>
      <c r="T4484" s="2">
        <f t="shared" si="350"/>
        <v>44129.694444444445</v>
      </c>
      <c r="U4484" t="str">
        <f t="shared" si="351"/>
        <v>10-25-2020 16:40</v>
      </c>
      <c r="V4484">
        <f>IFERROR(IF(W4484=Z4484,VLOOKUP($U4484,[1]C8842!$G$2:$M$145,3,FALSE),0),0)</f>
        <v>0</v>
      </c>
      <c r="W4484">
        <f>VLOOKUP(RIGHT($V$1,5),Key!$A$9:$B$14,2,FALSE)</f>
        <v>10.199999999999999</v>
      </c>
      <c r="X4484">
        <f t="shared" ref="X4484:X4547" si="354">$X$2</f>
        <v>0</v>
      </c>
      <c r="Y4484">
        <f>VLOOKUP(RIGHT($X$1,5),Key!$A$9:$B$14,2,FALSE)</f>
        <v>3.7</v>
      </c>
      <c r="Z4484">
        <f t="shared" si="352"/>
        <v>10.199999999999999</v>
      </c>
      <c r="AA4484">
        <f t="shared" si="353"/>
        <v>0</v>
      </c>
    </row>
    <row r="4485" spans="1:27" x14ac:dyDescent="0.3">
      <c r="A4485">
        <v>100067</v>
      </c>
      <c r="B4485">
        <v>230922</v>
      </c>
      <c r="C4485" s="3">
        <v>44130.693749999999</v>
      </c>
      <c r="D4485">
        <v>0</v>
      </c>
      <c r="E4485">
        <v>2</v>
      </c>
      <c r="F4485" t="s">
        <v>25</v>
      </c>
      <c r="G4485">
        <v>1</v>
      </c>
      <c r="H4485">
        <v>63.796880000000002</v>
      </c>
      <c r="I4485">
        <v>12.992190000000001</v>
      </c>
      <c r="J4485">
        <v>0.7890625</v>
      </c>
      <c r="K4485">
        <v>46.019530000000003</v>
      </c>
      <c r="L4485" s="3">
        <v>44130.447222222225</v>
      </c>
      <c r="M4485">
        <v>17.18</v>
      </c>
      <c r="N4485" t="s">
        <v>28</v>
      </c>
      <c r="P4485">
        <f>(C4485-Key!$B$1)*24</f>
        <v>1.5999999999767169</v>
      </c>
      <c r="Q4485">
        <f>(Key!$B$2-'17.1'!C4485)*24</f>
        <v>1.3500000000349246</v>
      </c>
      <c r="R4485" s="3">
        <f>C4485-(M4485-Key!$B$5)/(24*Key!$B$6)</f>
        <v>44130.679935185181</v>
      </c>
      <c r="S4485">
        <f>M4485-Key!$B$5</f>
        <v>14.92</v>
      </c>
      <c r="T4485" s="2">
        <f t="shared" si="350"/>
        <v>44129.694444444445</v>
      </c>
      <c r="U4485" t="str">
        <f t="shared" si="351"/>
        <v>10-25-2020 16:40</v>
      </c>
      <c r="V4485">
        <f>IFERROR(IF(W4485=Z4485,VLOOKUP($U4485,[1]C8842!$G$2:$M$145,3,FALSE),0),0)</f>
        <v>0</v>
      </c>
      <c r="W4485">
        <f>VLOOKUP(RIGHT($V$1,5),Key!$A$9:$B$14,2,FALSE)</f>
        <v>10.199999999999999</v>
      </c>
      <c r="X4485">
        <f t="shared" si="354"/>
        <v>0</v>
      </c>
      <c r="Y4485">
        <f>VLOOKUP(RIGHT($X$1,5),Key!$A$9:$B$14,2,FALSE)</f>
        <v>3.7</v>
      </c>
      <c r="Z4485">
        <f t="shared" si="352"/>
        <v>10.199999999999999</v>
      </c>
      <c r="AA4485">
        <f t="shared" si="353"/>
        <v>0</v>
      </c>
    </row>
    <row r="4486" spans="1:27" x14ac:dyDescent="0.3">
      <c r="A4486">
        <v>100067</v>
      </c>
      <c r="B4486">
        <v>230922</v>
      </c>
      <c r="C4486" s="3">
        <v>44130.693749999999</v>
      </c>
      <c r="D4486">
        <v>3</v>
      </c>
      <c r="E4486">
        <v>2</v>
      </c>
      <c r="F4486" t="s">
        <v>26</v>
      </c>
      <c r="G4486">
        <v>4</v>
      </c>
      <c r="H4486">
        <v>66.054689999999994</v>
      </c>
      <c r="I4486">
        <v>69.785160000000005</v>
      </c>
      <c r="J4486">
        <v>3.0546880000000001</v>
      </c>
      <c r="K4486">
        <v>94.039060000000006</v>
      </c>
      <c r="L4486" s="3">
        <v>44130.447222222225</v>
      </c>
      <c r="M4486">
        <v>17.18</v>
      </c>
      <c r="N4486" t="s">
        <v>28</v>
      </c>
      <c r="P4486">
        <f>(C4486-Key!$B$1)*24</f>
        <v>1.5999999999767169</v>
      </c>
      <c r="Q4486">
        <f>(Key!$B$2-'17.1'!C4486)*24</f>
        <v>1.3500000000349246</v>
      </c>
      <c r="R4486" s="3">
        <f>C4486-(M4486-Key!$B$5)/(24*Key!$B$6)</f>
        <v>44130.679935185181</v>
      </c>
      <c r="S4486">
        <f>M4486-Key!$B$5</f>
        <v>14.92</v>
      </c>
      <c r="T4486" s="2">
        <f t="shared" si="350"/>
        <v>44129.694444444445</v>
      </c>
      <c r="U4486" t="str">
        <f t="shared" si="351"/>
        <v>10-25-2020 16:40</v>
      </c>
      <c r="V4486">
        <f>IFERROR(IF(W4486=Z4486,VLOOKUP($U4486,[1]C8842!$G$2:$M$145,3,FALSE),0),0)</f>
        <v>0</v>
      </c>
      <c r="W4486">
        <f>VLOOKUP(RIGHT($V$1,5),Key!$A$9:$B$14,2,FALSE)</f>
        <v>10.199999999999999</v>
      </c>
      <c r="X4486">
        <f t="shared" si="354"/>
        <v>0</v>
      </c>
      <c r="Y4486">
        <f>VLOOKUP(RIGHT($X$1,5),Key!$A$9:$B$14,2,FALSE)</f>
        <v>3.7</v>
      </c>
      <c r="Z4486">
        <f t="shared" si="352"/>
        <v>10.199999999999999</v>
      </c>
      <c r="AA4486">
        <f t="shared" si="353"/>
        <v>0</v>
      </c>
    </row>
    <row r="4487" spans="1:27" x14ac:dyDescent="0.3">
      <c r="A4487">
        <v>100067</v>
      </c>
      <c r="B4487">
        <v>230922</v>
      </c>
      <c r="C4487" s="3">
        <v>44130.693749999999</v>
      </c>
      <c r="D4487">
        <v>0</v>
      </c>
      <c r="E4487">
        <v>2</v>
      </c>
      <c r="F4487" t="s">
        <v>25</v>
      </c>
      <c r="G4487">
        <v>1</v>
      </c>
      <c r="H4487">
        <v>58.894530000000003</v>
      </c>
      <c r="I4487">
        <v>15.035159999999999</v>
      </c>
      <c r="J4487">
        <v>0.94921880000000003</v>
      </c>
      <c r="K4487">
        <v>46.019530000000003</v>
      </c>
      <c r="L4487" s="3">
        <v>44130.447222222225</v>
      </c>
      <c r="M4487">
        <v>17.18</v>
      </c>
      <c r="N4487" t="s">
        <v>28</v>
      </c>
      <c r="P4487">
        <f>(C4487-Key!$B$1)*24</f>
        <v>1.5999999999767169</v>
      </c>
      <c r="Q4487">
        <f>(Key!$B$2-'17.1'!C4487)*24</f>
        <v>1.3500000000349246</v>
      </c>
      <c r="R4487" s="3">
        <f>C4487-(M4487-Key!$B$5)/(24*Key!$B$6)</f>
        <v>44130.679935185181</v>
      </c>
      <c r="S4487">
        <f>M4487-Key!$B$5</f>
        <v>14.92</v>
      </c>
      <c r="T4487" s="2">
        <f t="shared" si="350"/>
        <v>44129.694444444445</v>
      </c>
      <c r="U4487" t="str">
        <f t="shared" si="351"/>
        <v>10-25-2020 16:40</v>
      </c>
      <c r="V4487">
        <f>IFERROR(IF(W4487=Z4487,VLOOKUP($U4487,[1]C8842!$G$2:$M$145,3,FALSE),0),0)</f>
        <v>0</v>
      </c>
      <c r="W4487">
        <f>VLOOKUP(RIGHT($V$1,5),Key!$A$9:$B$14,2,FALSE)</f>
        <v>10.199999999999999</v>
      </c>
      <c r="X4487">
        <f t="shared" si="354"/>
        <v>0</v>
      </c>
      <c r="Y4487">
        <f>VLOOKUP(RIGHT($X$1,5),Key!$A$9:$B$14,2,FALSE)</f>
        <v>3.7</v>
      </c>
      <c r="Z4487">
        <f t="shared" si="352"/>
        <v>10.199999999999999</v>
      </c>
      <c r="AA4487">
        <f t="shared" si="353"/>
        <v>0</v>
      </c>
    </row>
    <row r="4488" spans="1:27" x14ac:dyDescent="0.3">
      <c r="A4488">
        <v>100067</v>
      </c>
      <c r="B4488">
        <v>230922</v>
      </c>
      <c r="C4488" s="3">
        <v>44130.693749999999</v>
      </c>
      <c r="D4488">
        <v>2</v>
      </c>
      <c r="E4488">
        <v>1</v>
      </c>
      <c r="F4488" t="s">
        <v>26</v>
      </c>
      <c r="G4488">
        <v>4</v>
      </c>
      <c r="H4488">
        <v>67.429689999999994</v>
      </c>
      <c r="I4488">
        <v>77.660160000000005</v>
      </c>
      <c r="J4488">
        <v>3.3007810000000002</v>
      </c>
      <c r="K4488">
        <v>82.035160000000005</v>
      </c>
      <c r="L4488" s="3">
        <v>44130.447222222225</v>
      </c>
      <c r="M4488">
        <v>17.18</v>
      </c>
      <c r="N4488" t="s">
        <v>28</v>
      </c>
      <c r="P4488">
        <f>(C4488-Key!$B$1)*24</f>
        <v>1.5999999999767169</v>
      </c>
      <c r="Q4488">
        <f>(Key!$B$2-'17.1'!C4488)*24</f>
        <v>1.3500000000349246</v>
      </c>
      <c r="R4488" s="3">
        <f>C4488-(M4488-Key!$B$5)/(24*Key!$B$6)</f>
        <v>44130.679935185181</v>
      </c>
      <c r="S4488">
        <f>M4488-Key!$B$5</f>
        <v>14.92</v>
      </c>
      <c r="T4488" s="2">
        <f t="shared" si="350"/>
        <v>44129.694444444445</v>
      </c>
      <c r="U4488" t="str">
        <f t="shared" si="351"/>
        <v>10-25-2020 16:40</v>
      </c>
      <c r="V4488">
        <f>IFERROR(IF(W4488=Z4488,VLOOKUP($U4488,[1]C8842!$G$2:$M$145,3,FALSE),0),0)</f>
        <v>0</v>
      </c>
      <c r="W4488">
        <f>VLOOKUP(RIGHT($V$1,5),Key!$A$9:$B$14,2,FALSE)</f>
        <v>10.199999999999999</v>
      </c>
      <c r="X4488">
        <f t="shared" si="354"/>
        <v>0</v>
      </c>
      <c r="Y4488">
        <f>VLOOKUP(RIGHT($X$1,5),Key!$A$9:$B$14,2,FALSE)</f>
        <v>3.7</v>
      </c>
      <c r="Z4488">
        <f t="shared" si="352"/>
        <v>10.199999999999999</v>
      </c>
      <c r="AA4488">
        <f t="shared" si="353"/>
        <v>0</v>
      </c>
    </row>
    <row r="4489" spans="1:27" x14ac:dyDescent="0.3">
      <c r="A4489">
        <v>100067</v>
      </c>
      <c r="B4489">
        <v>230922</v>
      </c>
      <c r="C4489" s="3">
        <v>44130.693749999999</v>
      </c>
      <c r="D4489">
        <v>1</v>
      </c>
      <c r="E4489">
        <v>1</v>
      </c>
      <c r="F4489" t="s">
        <v>25</v>
      </c>
      <c r="G4489">
        <v>1</v>
      </c>
      <c r="H4489">
        <v>60.238280000000003</v>
      </c>
      <c r="I4489">
        <v>14.73047</v>
      </c>
      <c r="J4489">
        <v>0.9140625</v>
      </c>
      <c r="K4489">
        <v>56.023440000000001</v>
      </c>
      <c r="L4489" s="3">
        <v>44130.447222222225</v>
      </c>
      <c r="M4489">
        <v>17.18</v>
      </c>
      <c r="N4489" t="s">
        <v>28</v>
      </c>
      <c r="P4489">
        <f>(C4489-Key!$B$1)*24</f>
        <v>1.5999999999767169</v>
      </c>
      <c r="Q4489">
        <f>(Key!$B$2-'17.1'!C4489)*24</f>
        <v>1.3500000000349246</v>
      </c>
      <c r="R4489" s="3">
        <f>C4489-(M4489-Key!$B$5)/(24*Key!$B$6)</f>
        <v>44130.679935185181</v>
      </c>
      <c r="S4489">
        <f>M4489-Key!$B$5</f>
        <v>14.92</v>
      </c>
      <c r="T4489" s="2">
        <f t="shared" si="350"/>
        <v>44129.694444444445</v>
      </c>
      <c r="U4489" t="str">
        <f t="shared" si="351"/>
        <v>10-25-2020 16:40</v>
      </c>
      <c r="V4489">
        <f>IFERROR(IF(W4489=Z4489,VLOOKUP($U4489,[1]C8842!$G$2:$M$145,3,FALSE),0),0)</f>
        <v>0</v>
      </c>
      <c r="W4489">
        <f>VLOOKUP(RIGHT($V$1,5),Key!$A$9:$B$14,2,FALSE)</f>
        <v>10.199999999999999</v>
      </c>
      <c r="X4489">
        <f t="shared" si="354"/>
        <v>0</v>
      </c>
      <c r="Y4489">
        <f>VLOOKUP(RIGHT($X$1,5),Key!$A$9:$B$14,2,FALSE)</f>
        <v>3.7</v>
      </c>
      <c r="Z4489">
        <f t="shared" si="352"/>
        <v>10.199999999999999</v>
      </c>
      <c r="AA4489">
        <f t="shared" si="353"/>
        <v>0</v>
      </c>
    </row>
    <row r="4490" spans="1:27" x14ac:dyDescent="0.3">
      <c r="A4490">
        <v>100067</v>
      </c>
      <c r="B4490">
        <v>230922</v>
      </c>
      <c r="C4490" s="3">
        <v>44130.693749999999</v>
      </c>
      <c r="D4490">
        <v>0</v>
      </c>
      <c r="E4490">
        <v>2</v>
      </c>
      <c r="F4490" t="s">
        <v>25</v>
      </c>
      <c r="G4490">
        <v>3</v>
      </c>
      <c r="H4490">
        <v>58.210940000000001</v>
      </c>
      <c r="I4490">
        <v>34.070309999999999</v>
      </c>
      <c r="J4490">
        <v>1.832031</v>
      </c>
      <c r="K4490">
        <v>48.019530000000003</v>
      </c>
      <c r="L4490" s="3">
        <v>44130.447222222225</v>
      </c>
      <c r="M4490">
        <v>17.18</v>
      </c>
      <c r="N4490" t="s">
        <v>28</v>
      </c>
      <c r="P4490">
        <f>(C4490-Key!$B$1)*24</f>
        <v>1.5999999999767169</v>
      </c>
      <c r="Q4490">
        <f>(Key!$B$2-'17.1'!C4490)*24</f>
        <v>1.3500000000349246</v>
      </c>
      <c r="R4490" s="3">
        <f>C4490-(M4490-Key!$B$5)/(24*Key!$B$6)</f>
        <v>44130.679935185181</v>
      </c>
      <c r="S4490">
        <f>M4490-Key!$B$5</f>
        <v>14.92</v>
      </c>
      <c r="T4490" s="2">
        <f t="shared" si="350"/>
        <v>44129.694444444445</v>
      </c>
      <c r="U4490" t="str">
        <f t="shared" si="351"/>
        <v>10-25-2020 16:40</v>
      </c>
      <c r="V4490">
        <f>IFERROR(IF(W4490=Z4490,VLOOKUP($U4490,[1]C8842!$G$2:$M$145,3,FALSE),0),0)</f>
        <v>0</v>
      </c>
      <c r="W4490">
        <f>VLOOKUP(RIGHT($V$1,5),Key!$A$9:$B$14,2,FALSE)</f>
        <v>10.199999999999999</v>
      </c>
      <c r="X4490">
        <f t="shared" si="354"/>
        <v>0</v>
      </c>
      <c r="Y4490">
        <f>VLOOKUP(RIGHT($X$1,5),Key!$A$9:$B$14,2,FALSE)</f>
        <v>3.7</v>
      </c>
      <c r="Z4490">
        <f t="shared" si="352"/>
        <v>10.199999999999999</v>
      </c>
      <c r="AA4490">
        <f t="shared" si="353"/>
        <v>0</v>
      </c>
    </row>
    <row r="4491" spans="1:27" x14ac:dyDescent="0.3">
      <c r="A4491">
        <v>100067</v>
      </c>
      <c r="B4491">
        <v>230922</v>
      </c>
      <c r="C4491" s="3">
        <v>44130.693749999999</v>
      </c>
      <c r="D4491">
        <v>1</v>
      </c>
      <c r="E4491">
        <v>1</v>
      </c>
      <c r="F4491" t="s">
        <v>25</v>
      </c>
      <c r="G4491">
        <v>1</v>
      </c>
      <c r="H4491">
        <v>66.824219999999997</v>
      </c>
      <c r="I4491">
        <v>14.851559999999999</v>
      </c>
      <c r="J4491">
        <v>0.828125</v>
      </c>
      <c r="K4491">
        <v>58.023440000000001</v>
      </c>
      <c r="L4491" s="3">
        <v>44130.447222222225</v>
      </c>
      <c r="M4491">
        <v>17.18</v>
      </c>
      <c r="N4491" t="s">
        <v>28</v>
      </c>
      <c r="P4491">
        <f>(C4491-Key!$B$1)*24</f>
        <v>1.5999999999767169</v>
      </c>
      <c r="Q4491">
        <f>(Key!$B$2-'17.1'!C4491)*24</f>
        <v>1.3500000000349246</v>
      </c>
      <c r="R4491" s="3">
        <f>C4491-(M4491-Key!$B$5)/(24*Key!$B$6)</f>
        <v>44130.679935185181</v>
      </c>
      <c r="S4491">
        <f>M4491-Key!$B$5</f>
        <v>14.92</v>
      </c>
      <c r="T4491" s="2">
        <f t="shared" si="350"/>
        <v>44129.694444444445</v>
      </c>
      <c r="U4491" t="str">
        <f t="shared" si="351"/>
        <v>10-25-2020 16:40</v>
      </c>
      <c r="V4491">
        <f>IFERROR(IF(W4491=Z4491,VLOOKUP($U4491,[1]C8842!$G$2:$M$145,3,FALSE),0),0)</f>
        <v>0</v>
      </c>
      <c r="W4491">
        <f>VLOOKUP(RIGHT($V$1,5),Key!$A$9:$B$14,2,FALSE)</f>
        <v>10.199999999999999</v>
      </c>
      <c r="X4491">
        <f t="shared" si="354"/>
        <v>0</v>
      </c>
      <c r="Y4491">
        <f>VLOOKUP(RIGHT($X$1,5),Key!$A$9:$B$14,2,FALSE)</f>
        <v>3.7</v>
      </c>
      <c r="Z4491">
        <f t="shared" si="352"/>
        <v>10.199999999999999</v>
      </c>
      <c r="AA4491">
        <f t="shared" si="353"/>
        <v>0</v>
      </c>
    </row>
    <row r="4492" spans="1:27" x14ac:dyDescent="0.3">
      <c r="A4492">
        <v>100067</v>
      </c>
      <c r="B4492">
        <v>230922</v>
      </c>
      <c r="C4492" s="3">
        <v>44130.693749999999</v>
      </c>
      <c r="D4492">
        <v>0</v>
      </c>
      <c r="E4492">
        <v>2</v>
      </c>
      <c r="F4492" t="s">
        <v>25</v>
      </c>
      <c r="G4492">
        <v>1</v>
      </c>
      <c r="H4492">
        <v>61.324219999999997</v>
      </c>
      <c r="I4492">
        <v>13.67578</v>
      </c>
      <c r="J4492">
        <v>0.8515625</v>
      </c>
      <c r="K4492">
        <v>46.019530000000003</v>
      </c>
      <c r="L4492" s="3">
        <v>44130.447222222225</v>
      </c>
      <c r="M4492">
        <v>17.18</v>
      </c>
      <c r="N4492" t="s">
        <v>28</v>
      </c>
      <c r="P4492">
        <f>(C4492-Key!$B$1)*24</f>
        <v>1.5999999999767169</v>
      </c>
      <c r="Q4492">
        <f>(Key!$B$2-'17.1'!C4492)*24</f>
        <v>1.3500000000349246</v>
      </c>
      <c r="R4492" s="3">
        <f>C4492-(M4492-Key!$B$5)/(24*Key!$B$6)</f>
        <v>44130.679935185181</v>
      </c>
      <c r="S4492">
        <f>M4492-Key!$B$5</f>
        <v>14.92</v>
      </c>
      <c r="T4492" s="2">
        <f t="shared" si="350"/>
        <v>44129.694444444445</v>
      </c>
      <c r="U4492" t="str">
        <f t="shared" si="351"/>
        <v>10-25-2020 16:40</v>
      </c>
      <c r="V4492">
        <f>IFERROR(IF(W4492=Z4492,VLOOKUP($U4492,[1]C8842!$G$2:$M$145,3,FALSE),0),0)</f>
        <v>0</v>
      </c>
      <c r="W4492">
        <f>VLOOKUP(RIGHT($V$1,5),Key!$A$9:$B$14,2,FALSE)</f>
        <v>10.199999999999999</v>
      </c>
      <c r="X4492">
        <f t="shared" si="354"/>
        <v>0</v>
      </c>
      <c r="Y4492">
        <f>VLOOKUP(RIGHT($X$1,5),Key!$A$9:$B$14,2,FALSE)</f>
        <v>3.7</v>
      </c>
      <c r="Z4492">
        <f t="shared" si="352"/>
        <v>10.199999999999999</v>
      </c>
      <c r="AA4492">
        <f t="shared" si="353"/>
        <v>0</v>
      </c>
    </row>
    <row r="4493" spans="1:27" x14ac:dyDescent="0.3">
      <c r="A4493">
        <v>100067</v>
      </c>
      <c r="B4493">
        <v>230922</v>
      </c>
      <c r="C4493" s="3">
        <v>44130.693749999999</v>
      </c>
      <c r="D4493">
        <v>3</v>
      </c>
      <c r="E4493">
        <v>2</v>
      </c>
      <c r="F4493" t="s">
        <v>26</v>
      </c>
      <c r="G4493">
        <v>2</v>
      </c>
      <c r="H4493">
        <v>56.089840000000002</v>
      </c>
      <c r="I4493">
        <v>23.15625</v>
      </c>
      <c r="J4493">
        <v>1.3828130000000001</v>
      </c>
      <c r="K4493">
        <v>94.039060000000006</v>
      </c>
      <c r="L4493" s="3">
        <v>44130.447222222225</v>
      </c>
      <c r="M4493">
        <v>17.18</v>
      </c>
      <c r="N4493" t="s">
        <v>28</v>
      </c>
      <c r="P4493">
        <f>(C4493-Key!$B$1)*24</f>
        <v>1.5999999999767169</v>
      </c>
      <c r="Q4493">
        <f>(Key!$B$2-'17.1'!C4493)*24</f>
        <v>1.3500000000349246</v>
      </c>
      <c r="R4493" s="3">
        <f>C4493-(M4493-Key!$B$5)/(24*Key!$B$6)</f>
        <v>44130.679935185181</v>
      </c>
      <c r="S4493">
        <f>M4493-Key!$B$5</f>
        <v>14.92</v>
      </c>
      <c r="T4493" s="2">
        <f t="shared" si="350"/>
        <v>44129.694444444445</v>
      </c>
      <c r="U4493" t="str">
        <f t="shared" si="351"/>
        <v>10-25-2020 16:40</v>
      </c>
      <c r="V4493">
        <f>IFERROR(IF(W4493=Z4493,VLOOKUP($U4493,[1]C8842!$G$2:$M$145,3,FALSE),0),0)</f>
        <v>0</v>
      </c>
      <c r="W4493">
        <f>VLOOKUP(RIGHT($V$1,5),Key!$A$9:$B$14,2,FALSE)</f>
        <v>10.199999999999999</v>
      </c>
      <c r="X4493">
        <f t="shared" si="354"/>
        <v>0</v>
      </c>
      <c r="Y4493">
        <f>VLOOKUP(RIGHT($X$1,5),Key!$A$9:$B$14,2,FALSE)</f>
        <v>3.7</v>
      </c>
      <c r="Z4493">
        <f t="shared" si="352"/>
        <v>10.199999999999999</v>
      </c>
      <c r="AA4493">
        <f t="shared" si="353"/>
        <v>0</v>
      </c>
    </row>
    <row r="4494" spans="1:27" x14ac:dyDescent="0.3">
      <c r="A4494">
        <v>100067</v>
      </c>
      <c r="B4494">
        <v>230922</v>
      </c>
      <c r="C4494" s="3">
        <v>44130.693749999999</v>
      </c>
      <c r="D4494">
        <v>2</v>
      </c>
      <c r="E4494">
        <v>1</v>
      </c>
      <c r="F4494" t="s">
        <v>26</v>
      </c>
      <c r="G4494">
        <v>1</v>
      </c>
      <c r="H4494">
        <v>69.058589999999995</v>
      </c>
      <c r="I4494">
        <v>19.5625</v>
      </c>
      <c r="J4494">
        <v>0.984375</v>
      </c>
      <c r="K4494">
        <v>88.035160000000005</v>
      </c>
      <c r="L4494" s="3">
        <v>44130.447222222225</v>
      </c>
      <c r="M4494">
        <v>17.18</v>
      </c>
      <c r="N4494" t="s">
        <v>28</v>
      </c>
      <c r="P4494">
        <f>(C4494-Key!$B$1)*24</f>
        <v>1.5999999999767169</v>
      </c>
      <c r="Q4494">
        <f>(Key!$B$2-'17.1'!C4494)*24</f>
        <v>1.3500000000349246</v>
      </c>
      <c r="R4494" s="3">
        <f>C4494-(M4494-Key!$B$5)/(24*Key!$B$6)</f>
        <v>44130.679935185181</v>
      </c>
      <c r="S4494">
        <f>M4494-Key!$B$5</f>
        <v>14.92</v>
      </c>
      <c r="T4494" s="2">
        <f t="shared" si="350"/>
        <v>44129.694444444445</v>
      </c>
      <c r="U4494" t="str">
        <f t="shared" si="351"/>
        <v>10-25-2020 16:40</v>
      </c>
      <c r="V4494">
        <f>IFERROR(IF(W4494=Z4494,VLOOKUP($U4494,[1]C8842!$G$2:$M$145,3,FALSE),0),0)</f>
        <v>0</v>
      </c>
      <c r="W4494">
        <f>VLOOKUP(RIGHT($V$1,5),Key!$A$9:$B$14,2,FALSE)</f>
        <v>10.199999999999999</v>
      </c>
      <c r="X4494">
        <f t="shared" si="354"/>
        <v>0</v>
      </c>
      <c r="Y4494">
        <f>VLOOKUP(RIGHT($X$1,5),Key!$A$9:$B$14,2,FALSE)</f>
        <v>3.7</v>
      </c>
      <c r="Z4494">
        <f t="shared" si="352"/>
        <v>10.199999999999999</v>
      </c>
      <c r="AA4494">
        <f t="shared" si="353"/>
        <v>0</v>
      </c>
    </row>
    <row r="4495" spans="1:27" x14ac:dyDescent="0.3">
      <c r="A4495">
        <v>100067</v>
      </c>
      <c r="B4495">
        <v>230922</v>
      </c>
      <c r="C4495" s="3">
        <v>44130.693749999999</v>
      </c>
      <c r="D4495">
        <v>0</v>
      </c>
      <c r="E4495">
        <v>2</v>
      </c>
      <c r="F4495" t="s">
        <v>25</v>
      </c>
      <c r="G4495">
        <v>4</v>
      </c>
      <c r="H4495">
        <v>61.328130000000002</v>
      </c>
      <c r="I4495">
        <v>59.804690000000001</v>
      </c>
      <c r="J4495">
        <v>2.8554689999999998</v>
      </c>
      <c r="K4495">
        <v>46.019530000000003</v>
      </c>
      <c r="L4495" s="3">
        <v>44130.447222222225</v>
      </c>
      <c r="M4495">
        <v>17.18</v>
      </c>
      <c r="N4495" t="s">
        <v>28</v>
      </c>
      <c r="P4495">
        <f>(C4495-Key!$B$1)*24</f>
        <v>1.5999999999767169</v>
      </c>
      <c r="Q4495">
        <f>(Key!$B$2-'17.1'!C4495)*24</f>
        <v>1.3500000000349246</v>
      </c>
      <c r="R4495" s="3">
        <f>C4495-(M4495-Key!$B$5)/(24*Key!$B$6)</f>
        <v>44130.679935185181</v>
      </c>
      <c r="S4495">
        <f>M4495-Key!$B$5</f>
        <v>14.92</v>
      </c>
      <c r="T4495" s="2">
        <f t="shared" si="350"/>
        <v>44129.694444444445</v>
      </c>
      <c r="U4495" t="str">
        <f t="shared" si="351"/>
        <v>10-25-2020 16:40</v>
      </c>
      <c r="V4495">
        <f>IFERROR(IF(W4495=Z4495,VLOOKUP($U4495,[1]C8842!$G$2:$M$145,3,FALSE),0),0)</f>
        <v>0</v>
      </c>
      <c r="W4495">
        <f>VLOOKUP(RIGHT($V$1,5),Key!$A$9:$B$14,2,FALSE)</f>
        <v>10.199999999999999</v>
      </c>
      <c r="X4495">
        <f t="shared" si="354"/>
        <v>0</v>
      </c>
      <c r="Y4495">
        <f>VLOOKUP(RIGHT($X$1,5),Key!$A$9:$B$14,2,FALSE)</f>
        <v>3.7</v>
      </c>
      <c r="Z4495">
        <f t="shared" si="352"/>
        <v>10.199999999999999</v>
      </c>
      <c r="AA4495">
        <f t="shared" si="353"/>
        <v>0</v>
      </c>
    </row>
    <row r="4496" spans="1:27" x14ac:dyDescent="0.3">
      <c r="A4496">
        <v>100067</v>
      </c>
      <c r="B4496">
        <v>230922</v>
      </c>
      <c r="C4496" s="3">
        <v>44130.693749999999</v>
      </c>
      <c r="D4496">
        <v>0</v>
      </c>
      <c r="E4496">
        <v>2</v>
      </c>
      <c r="F4496" t="s">
        <v>25</v>
      </c>
      <c r="G4496">
        <v>1</v>
      </c>
      <c r="H4496">
        <v>69.175780000000003</v>
      </c>
      <c r="I4496">
        <v>15.464840000000001</v>
      </c>
      <c r="J4496">
        <v>0.82421880000000003</v>
      </c>
      <c r="K4496">
        <v>46.019530000000003</v>
      </c>
      <c r="L4496" s="3">
        <v>44130.447222222225</v>
      </c>
      <c r="M4496">
        <v>17.18</v>
      </c>
      <c r="N4496" t="s">
        <v>28</v>
      </c>
      <c r="P4496">
        <f>(C4496-Key!$B$1)*24</f>
        <v>1.5999999999767169</v>
      </c>
      <c r="Q4496">
        <f>(Key!$B$2-'17.1'!C4496)*24</f>
        <v>1.3500000000349246</v>
      </c>
      <c r="R4496" s="3">
        <f>C4496-(M4496-Key!$B$5)/(24*Key!$B$6)</f>
        <v>44130.679935185181</v>
      </c>
      <c r="S4496">
        <f>M4496-Key!$B$5</f>
        <v>14.92</v>
      </c>
      <c r="T4496" s="2">
        <f t="shared" si="350"/>
        <v>44129.694444444445</v>
      </c>
      <c r="U4496" t="str">
        <f t="shared" si="351"/>
        <v>10-25-2020 16:40</v>
      </c>
      <c r="V4496">
        <f>IFERROR(IF(W4496=Z4496,VLOOKUP($U4496,[1]C8842!$G$2:$M$145,3,FALSE),0),0)</f>
        <v>0</v>
      </c>
      <c r="W4496">
        <f>VLOOKUP(RIGHT($V$1,5),Key!$A$9:$B$14,2,FALSE)</f>
        <v>10.199999999999999</v>
      </c>
      <c r="X4496">
        <f t="shared" si="354"/>
        <v>0</v>
      </c>
      <c r="Y4496">
        <f>VLOOKUP(RIGHT($X$1,5),Key!$A$9:$B$14,2,FALSE)</f>
        <v>3.7</v>
      </c>
      <c r="Z4496">
        <f t="shared" si="352"/>
        <v>10.199999999999999</v>
      </c>
      <c r="AA4496">
        <f t="shared" si="353"/>
        <v>0</v>
      </c>
    </row>
    <row r="4497" spans="1:27" x14ac:dyDescent="0.3">
      <c r="A4497">
        <v>100067</v>
      </c>
      <c r="B4497">
        <v>230922</v>
      </c>
      <c r="C4497" s="3">
        <v>44130.693749999999</v>
      </c>
      <c r="D4497">
        <v>3</v>
      </c>
      <c r="E4497">
        <v>2</v>
      </c>
      <c r="F4497" t="s">
        <v>26</v>
      </c>
      <c r="G4497">
        <v>2</v>
      </c>
      <c r="H4497">
        <v>60.164059999999999</v>
      </c>
      <c r="I4497">
        <v>21.085940000000001</v>
      </c>
      <c r="J4497">
        <v>1.1953130000000001</v>
      </c>
      <c r="K4497">
        <v>94.039060000000006</v>
      </c>
      <c r="L4497" s="3">
        <v>44130.447222222225</v>
      </c>
      <c r="M4497">
        <v>17.18</v>
      </c>
      <c r="N4497" t="s">
        <v>28</v>
      </c>
      <c r="P4497">
        <f>(C4497-Key!$B$1)*24</f>
        <v>1.5999999999767169</v>
      </c>
      <c r="Q4497">
        <f>(Key!$B$2-'17.1'!C4497)*24</f>
        <v>1.3500000000349246</v>
      </c>
      <c r="R4497" s="3">
        <f>C4497-(M4497-Key!$B$5)/(24*Key!$B$6)</f>
        <v>44130.679935185181</v>
      </c>
      <c r="S4497">
        <f>M4497-Key!$B$5</f>
        <v>14.92</v>
      </c>
      <c r="T4497" s="2">
        <f t="shared" si="350"/>
        <v>44129.694444444445</v>
      </c>
      <c r="U4497" t="str">
        <f t="shared" si="351"/>
        <v>10-25-2020 16:40</v>
      </c>
      <c r="V4497">
        <f>IFERROR(IF(W4497=Z4497,VLOOKUP($U4497,[1]C8842!$G$2:$M$145,3,FALSE),0),0)</f>
        <v>0</v>
      </c>
      <c r="W4497">
        <f>VLOOKUP(RIGHT($V$1,5),Key!$A$9:$B$14,2,FALSE)</f>
        <v>10.199999999999999</v>
      </c>
      <c r="X4497">
        <f t="shared" si="354"/>
        <v>0</v>
      </c>
      <c r="Y4497">
        <f>VLOOKUP(RIGHT($X$1,5),Key!$A$9:$B$14,2,FALSE)</f>
        <v>3.7</v>
      </c>
      <c r="Z4497">
        <f t="shared" si="352"/>
        <v>10.199999999999999</v>
      </c>
      <c r="AA4497">
        <f t="shared" si="353"/>
        <v>0</v>
      </c>
    </row>
    <row r="4498" spans="1:27" x14ac:dyDescent="0.3">
      <c r="A4498">
        <v>100067</v>
      </c>
      <c r="B4498">
        <v>230922</v>
      </c>
      <c r="C4498" s="3">
        <v>44130.693749999999</v>
      </c>
      <c r="D4498">
        <v>1</v>
      </c>
      <c r="E4498">
        <v>1</v>
      </c>
      <c r="F4498" t="s">
        <v>25</v>
      </c>
      <c r="G4498">
        <v>1</v>
      </c>
      <c r="H4498">
        <v>70.679689999999994</v>
      </c>
      <c r="I4498">
        <v>14.964840000000001</v>
      </c>
      <c r="J4498">
        <v>0.78515630000000003</v>
      </c>
      <c r="K4498">
        <v>58.023440000000001</v>
      </c>
      <c r="L4498" s="3">
        <v>44130.447222222225</v>
      </c>
      <c r="M4498">
        <v>17.18</v>
      </c>
      <c r="N4498" t="s">
        <v>28</v>
      </c>
      <c r="P4498">
        <f>(C4498-Key!$B$1)*24</f>
        <v>1.5999999999767169</v>
      </c>
      <c r="Q4498">
        <f>(Key!$B$2-'17.1'!C4498)*24</f>
        <v>1.3500000000349246</v>
      </c>
      <c r="R4498" s="3">
        <f>C4498-(M4498-Key!$B$5)/(24*Key!$B$6)</f>
        <v>44130.679935185181</v>
      </c>
      <c r="S4498">
        <f>M4498-Key!$B$5</f>
        <v>14.92</v>
      </c>
      <c r="T4498" s="2">
        <f t="shared" si="350"/>
        <v>44129.694444444445</v>
      </c>
      <c r="U4498" t="str">
        <f t="shared" si="351"/>
        <v>10-25-2020 16:40</v>
      </c>
      <c r="V4498">
        <f>IFERROR(IF(W4498=Z4498,VLOOKUP($U4498,[1]C8842!$G$2:$M$145,3,FALSE),0),0)</f>
        <v>0</v>
      </c>
      <c r="W4498">
        <f>VLOOKUP(RIGHT($V$1,5),Key!$A$9:$B$14,2,FALSE)</f>
        <v>10.199999999999999</v>
      </c>
      <c r="X4498">
        <f t="shared" si="354"/>
        <v>0</v>
      </c>
      <c r="Y4498">
        <f>VLOOKUP(RIGHT($X$1,5),Key!$A$9:$B$14,2,FALSE)</f>
        <v>3.7</v>
      </c>
      <c r="Z4498">
        <f t="shared" si="352"/>
        <v>10.199999999999999</v>
      </c>
      <c r="AA4498">
        <f t="shared" si="353"/>
        <v>0</v>
      </c>
    </row>
    <row r="4499" spans="1:27" x14ac:dyDescent="0.3">
      <c r="A4499">
        <v>100067</v>
      </c>
      <c r="B4499">
        <v>230922</v>
      </c>
      <c r="C4499" s="3">
        <v>44130.693749999999</v>
      </c>
      <c r="D4499">
        <v>0</v>
      </c>
      <c r="E4499">
        <v>2</v>
      </c>
      <c r="F4499" t="s">
        <v>25</v>
      </c>
      <c r="G4499">
        <v>1</v>
      </c>
      <c r="H4499">
        <v>74.738280000000003</v>
      </c>
      <c r="I4499">
        <v>15.6875</v>
      </c>
      <c r="J4499">
        <v>0.76953130000000003</v>
      </c>
      <c r="K4499">
        <v>46.019530000000003</v>
      </c>
      <c r="L4499" s="3">
        <v>44130.447222222225</v>
      </c>
      <c r="M4499">
        <v>17.18</v>
      </c>
      <c r="N4499" t="s">
        <v>28</v>
      </c>
      <c r="P4499">
        <f>(C4499-Key!$B$1)*24</f>
        <v>1.5999999999767169</v>
      </c>
      <c r="Q4499">
        <f>(Key!$B$2-'17.1'!C4499)*24</f>
        <v>1.3500000000349246</v>
      </c>
      <c r="R4499" s="3">
        <f>C4499-(M4499-Key!$B$5)/(24*Key!$B$6)</f>
        <v>44130.679935185181</v>
      </c>
      <c r="S4499">
        <f>M4499-Key!$B$5</f>
        <v>14.92</v>
      </c>
      <c r="T4499" s="2">
        <f t="shared" si="350"/>
        <v>44129.694444444445</v>
      </c>
      <c r="U4499" t="str">
        <f t="shared" si="351"/>
        <v>10-25-2020 16:40</v>
      </c>
      <c r="V4499">
        <f>IFERROR(IF(W4499=Z4499,VLOOKUP($U4499,[1]C8842!$G$2:$M$145,3,FALSE),0),0)</f>
        <v>0</v>
      </c>
      <c r="W4499">
        <f>VLOOKUP(RIGHT($V$1,5),Key!$A$9:$B$14,2,FALSE)</f>
        <v>10.199999999999999</v>
      </c>
      <c r="X4499">
        <f t="shared" si="354"/>
        <v>0</v>
      </c>
      <c r="Y4499">
        <f>VLOOKUP(RIGHT($X$1,5),Key!$A$9:$B$14,2,FALSE)</f>
        <v>3.7</v>
      </c>
      <c r="Z4499">
        <f t="shared" si="352"/>
        <v>10.199999999999999</v>
      </c>
      <c r="AA4499">
        <f t="shared" si="353"/>
        <v>0</v>
      </c>
    </row>
    <row r="4500" spans="1:27" x14ac:dyDescent="0.3">
      <c r="A4500">
        <v>100067</v>
      </c>
      <c r="B4500">
        <v>230922</v>
      </c>
      <c r="C4500" s="3">
        <v>44130.694444444445</v>
      </c>
      <c r="D4500">
        <v>2</v>
      </c>
      <c r="E4500">
        <v>1</v>
      </c>
      <c r="F4500" t="s">
        <v>26</v>
      </c>
      <c r="G4500">
        <v>1</v>
      </c>
      <c r="H4500">
        <v>66</v>
      </c>
      <c r="I4500">
        <v>18.058589999999999</v>
      </c>
      <c r="J4500">
        <v>0.953125</v>
      </c>
      <c r="K4500">
        <v>81.035160000000005</v>
      </c>
      <c r="L4500" s="3">
        <v>44130.447222222225</v>
      </c>
      <c r="M4500">
        <v>17.18</v>
      </c>
      <c r="N4500" t="s">
        <v>28</v>
      </c>
      <c r="P4500">
        <f>(C4500-Key!$B$1)*24</f>
        <v>1.6166666666977108</v>
      </c>
      <c r="Q4500">
        <f>(Key!$B$2-'17.1'!C4500)*24</f>
        <v>1.3333333333139308</v>
      </c>
      <c r="R4500" s="3">
        <f>C4500-(M4500-Key!$B$5)/(24*Key!$B$6)</f>
        <v>44130.680629629627</v>
      </c>
      <c r="S4500">
        <f>M4500-Key!$B$5</f>
        <v>14.92</v>
      </c>
      <c r="T4500" s="2">
        <f t="shared" si="350"/>
        <v>44129.694444444445</v>
      </c>
      <c r="U4500" t="str">
        <f t="shared" si="351"/>
        <v>10-25-2020 16:40</v>
      </c>
      <c r="V4500">
        <f>IFERROR(IF(W4500=Z4500,VLOOKUP($U4500,[1]C8842!$G$2:$M$145,3,FALSE),0),0)</f>
        <v>0</v>
      </c>
      <c r="W4500">
        <f>VLOOKUP(RIGHT($V$1,5),Key!$A$9:$B$14,2,FALSE)</f>
        <v>10.199999999999999</v>
      </c>
      <c r="X4500">
        <f t="shared" si="354"/>
        <v>0</v>
      </c>
      <c r="Y4500">
        <f>VLOOKUP(RIGHT($X$1,5),Key!$A$9:$B$14,2,FALSE)</f>
        <v>3.7</v>
      </c>
      <c r="Z4500">
        <f t="shared" si="352"/>
        <v>10.199999999999999</v>
      </c>
      <c r="AA4500">
        <f t="shared" si="353"/>
        <v>0</v>
      </c>
    </row>
    <row r="4501" spans="1:27" x14ac:dyDescent="0.3">
      <c r="A4501">
        <v>100067</v>
      </c>
      <c r="B4501">
        <v>230922</v>
      </c>
      <c r="C4501" s="3">
        <v>44130.694444444445</v>
      </c>
      <c r="D4501">
        <v>0</v>
      </c>
      <c r="E4501">
        <v>2</v>
      </c>
      <c r="F4501" t="s">
        <v>25</v>
      </c>
      <c r="G4501">
        <v>1</v>
      </c>
      <c r="H4501">
        <v>66.316410000000005</v>
      </c>
      <c r="I4501">
        <v>16.98047</v>
      </c>
      <c r="J4501">
        <v>0.921875</v>
      </c>
      <c r="K4501">
        <v>46.019530000000003</v>
      </c>
      <c r="L4501" s="3">
        <v>44130.447222222225</v>
      </c>
      <c r="M4501">
        <v>17.18</v>
      </c>
      <c r="N4501" t="s">
        <v>28</v>
      </c>
      <c r="P4501">
        <f>(C4501-Key!$B$1)*24</f>
        <v>1.6166666666977108</v>
      </c>
      <c r="Q4501">
        <f>(Key!$B$2-'17.1'!C4501)*24</f>
        <v>1.3333333333139308</v>
      </c>
      <c r="R4501" s="3">
        <f>C4501-(M4501-Key!$B$5)/(24*Key!$B$6)</f>
        <v>44130.680629629627</v>
      </c>
      <c r="S4501">
        <f>M4501-Key!$B$5</f>
        <v>14.92</v>
      </c>
      <c r="T4501" s="2">
        <f t="shared" si="350"/>
        <v>44129.694444444445</v>
      </c>
      <c r="U4501" t="str">
        <f t="shared" si="351"/>
        <v>10-25-2020 16:40</v>
      </c>
      <c r="V4501">
        <f>IFERROR(IF(W4501=Z4501,VLOOKUP($U4501,[1]C8842!$G$2:$M$145,3,FALSE),0),0)</f>
        <v>0</v>
      </c>
      <c r="W4501">
        <f>VLOOKUP(RIGHT($V$1,5),Key!$A$9:$B$14,2,FALSE)</f>
        <v>10.199999999999999</v>
      </c>
      <c r="X4501">
        <f t="shared" si="354"/>
        <v>0</v>
      </c>
      <c r="Y4501">
        <f>VLOOKUP(RIGHT($X$1,5),Key!$A$9:$B$14,2,FALSE)</f>
        <v>3.7</v>
      </c>
      <c r="Z4501">
        <f t="shared" si="352"/>
        <v>10.199999999999999</v>
      </c>
      <c r="AA4501">
        <f t="shared" si="353"/>
        <v>0</v>
      </c>
    </row>
    <row r="4502" spans="1:27" x14ac:dyDescent="0.3">
      <c r="A4502">
        <v>100067</v>
      </c>
      <c r="B4502">
        <v>230922</v>
      </c>
      <c r="C4502" s="3">
        <v>44130.694444444445</v>
      </c>
      <c r="D4502">
        <v>1</v>
      </c>
      <c r="E4502">
        <v>1</v>
      </c>
      <c r="F4502" t="s">
        <v>25</v>
      </c>
      <c r="G4502">
        <v>1</v>
      </c>
      <c r="H4502">
        <v>70.019530000000003</v>
      </c>
      <c r="I4502">
        <v>13.378909999999999</v>
      </c>
      <c r="J4502">
        <v>0.734375</v>
      </c>
      <c r="K4502">
        <v>58.023440000000001</v>
      </c>
      <c r="L4502" s="3">
        <v>44130.447222222225</v>
      </c>
      <c r="M4502">
        <v>17.18</v>
      </c>
      <c r="N4502" t="s">
        <v>28</v>
      </c>
      <c r="P4502">
        <f>(C4502-Key!$B$1)*24</f>
        <v>1.6166666666977108</v>
      </c>
      <c r="Q4502">
        <f>(Key!$B$2-'17.1'!C4502)*24</f>
        <v>1.3333333333139308</v>
      </c>
      <c r="R4502" s="3">
        <f>C4502-(M4502-Key!$B$5)/(24*Key!$B$6)</f>
        <v>44130.680629629627</v>
      </c>
      <c r="S4502">
        <f>M4502-Key!$B$5</f>
        <v>14.92</v>
      </c>
      <c r="T4502" s="2">
        <f t="shared" si="350"/>
        <v>44129.694444444445</v>
      </c>
      <c r="U4502" t="str">
        <f t="shared" si="351"/>
        <v>10-25-2020 16:40</v>
      </c>
      <c r="V4502">
        <f>IFERROR(IF(W4502=Z4502,VLOOKUP($U4502,[1]C8842!$G$2:$M$145,3,FALSE),0),0)</f>
        <v>0</v>
      </c>
      <c r="W4502">
        <f>VLOOKUP(RIGHT($V$1,5),Key!$A$9:$B$14,2,FALSE)</f>
        <v>10.199999999999999</v>
      </c>
      <c r="X4502">
        <f t="shared" si="354"/>
        <v>0</v>
      </c>
      <c r="Y4502">
        <f>VLOOKUP(RIGHT($X$1,5),Key!$A$9:$B$14,2,FALSE)</f>
        <v>3.7</v>
      </c>
      <c r="Z4502">
        <f t="shared" si="352"/>
        <v>10.199999999999999</v>
      </c>
      <c r="AA4502">
        <f t="shared" si="353"/>
        <v>0</v>
      </c>
    </row>
    <row r="4503" spans="1:27" x14ac:dyDescent="0.3">
      <c r="A4503">
        <v>100067</v>
      </c>
      <c r="B4503">
        <v>230922</v>
      </c>
      <c r="C4503" s="3">
        <v>44130.694444444445</v>
      </c>
      <c r="D4503">
        <v>0</v>
      </c>
      <c r="E4503">
        <v>2</v>
      </c>
      <c r="F4503" t="s">
        <v>25</v>
      </c>
      <c r="G4503">
        <v>1</v>
      </c>
      <c r="H4503">
        <v>58.855469999999997</v>
      </c>
      <c r="I4503">
        <v>13.98828</v>
      </c>
      <c r="J4503">
        <v>0.90234380000000003</v>
      </c>
      <c r="K4503">
        <v>47.019530000000003</v>
      </c>
      <c r="L4503" s="3">
        <v>44130.447222222225</v>
      </c>
      <c r="M4503">
        <v>17.18</v>
      </c>
      <c r="N4503" t="s">
        <v>28</v>
      </c>
      <c r="P4503">
        <f>(C4503-Key!$B$1)*24</f>
        <v>1.6166666666977108</v>
      </c>
      <c r="Q4503">
        <f>(Key!$B$2-'17.1'!C4503)*24</f>
        <v>1.3333333333139308</v>
      </c>
      <c r="R4503" s="3">
        <f>C4503-(M4503-Key!$B$5)/(24*Key!$B$6)</f>
        <v>44130.680629629627</v>
      </c>
      <c r="S4503">
        <f>M4503-Key!$B$5</f>
        <v>14.92</v>
      </c>
      <c r="T4503" s="2">
        <f t="shared" si="350"/>
        <v>44129.694444444445</v>
      </c>
      <c r="U4503" t="str">
        <f t="shared" si="351"/>
        <v>10-25-2020 16:40</v>
      </c>
      <c r="V4503">
        <f>IFERROR(IF(W4503=Z4503,VLOOKUP($U4503,[1]C8842!$G$2:$M$145,3,FALSE),0),0)</f>
        <v>0</v>
      </c>
      <c r="W4503">
        <f>VLOOKUP(RIGHT($V$1,5),Key!$A$9:$B$14,2,FALSE)</f>
        <v>10.199999999999999</v>
      </c>
      <c r="X4503">
        <f t="shared" si="354"/>
        <v>0</v>
      </c>
      <c r="Y4503">
        <f>VLOOKUP(RIGHT($X$1,5),Key!$A$9:$B$14,2,FALSE)</f>
        <v>3.7</v>
      </c>
      <c r="Z4503">
        <f t="shared" si="352"/>
        <v>10.199999999999999</v>
      </c>
      <c r="AA4503">
        <f t="shared" si="353"/>
        <v>0</v>
      </c>
    </row>
    <row r="4504" spans="1:27" x14ac:dyDescent="0.3">
      <c r="A4504">
        <v>100067</v>
      </c>
      <c r="B4504">
        <v>230922</v>
      </c>
      <c r="C4504" s="3">
        <v>44130.694444444445</v>
      </c>
      <c r="D4504">
        <v>0</v>
      </c>
      <c r="E4504">
        <v>2</v>
      </c>
      <c r="F4504" t="s">
        <v>25</v>
      </c>
      <c r="G4504">
        <v>1</v>
      </c>
      <c r="H4504">
        <v>59.320309999999999</v>
      </c>
      <c r="I4504">
        <v>17.51172</v>
      </c>
      <c r="J4504">
        <v>1.0546880000000001</v>
      </c>
      <c r="K4504">
        <v>46.019530000000003</v>
      </c>
      <c r="L4504" s="3">
        <v>44130.447222222225</v>
      </c>
      <c r="M4504">
        <v>17.18</v>
      </c>
      <c r="N4504" t="s">
        <v>28</v>
      </c>
      <c r="P4504">
        <f>(C4504-Key!$B$1)*24</f>
        <v>1.6166666666977108</v>
      </c>
      <c r="Q4504">
        <f>(Key!$B$2-'17.1'!C4504)*24</f>
        <v>1.3333333333139308</v>
      </c>
      <c r="R4504" s="3">
        <f>C4504-(M4504-Key!$B$5)/(24*Key!$B$6)</f>
        <v>44130.680629629627</v>
      </c>
      <c r="S4504">
        <f>M4504-Key!$B$5</f>
        <v>14.92</v>
      </c>
      <c r="T4504" s="2">
        <f t="shared" si="350"/>
        <v>44129.694444444445</v>
      </c>
      <c r="U4504" t="str">
        <f t="shared" si="351"/>
        <v>10-25-2020 16:40</v>
      </c>
      <c r="V4504">
        <f>IFERROR(IF(W4504=Z4504,VLOOKUP($U4504,[1]C8842!$G$2:$M$145,3,FALSE),0),0)</f>
        <v>0</v>
      </c>
      <c r="W4504">
        <f>VLOOKUP(RIGHT($V$1,5),Key!$A$9:$B$14,2,FALSE)</f>
        <v>10.199999999999999</v>
      </c>
      <c r="X4504">
        <f t="shared" si="354"/>
        <v>0</v>
      </c>
      <c r="Y4504">
        <f>VLOOKUP(RIGHT($X$1,5),Key!$A$9:$B$14,2,FALSE)</f>
        <v>3.7</v>
      </c>
      <c r="Z4504">
        <f t="shared" si="352"/>
        <v>10.199999999999999</v>
      </c>
      <c r="AA4504">
        <f t="shared" si="353"/>
        <v>0</v>
      </c>
    </row>
    <row r="4505" spans="1:27" x14ac:dyDescent="0.3">
      <c r="A4505">
        <v>100067</v>
      </c>
      <c r="B4505">
        <v>230922</v>
      </c>
      <c r="C4505" s="3">
        <v>44130.694444444445</v>
      </c>
      <c r="D4505">
        <v>1</v>
      </c>
      <c r="E4505">
        <v>1</v>
      </c>
      <c r="F4505" t="s">
        <v>25</v>
      </c>
      <c r="G4505">
        <v>1</v>
      </c>
      <c r="H4505">
        <v>61.140630000000002</v>
      </c>
      <c r="I4505">
        <v>19.910160000000001</v>
      </c>
      <c r="J4505">
        <v>1.125</v>
      </c>
      <c r="K4505">
        <v>58.023440000000001</v>
      </c>
      <c r="L4505" s="3">
        <v>44130.447222222225</v>
      </c>
      <c r="M4505">
        <v>17.18</v>
      </c>
      <c r="N4505" t="s">
        <v>28</v>
      </c>
      <c r="P4505">
        <f>(C4505-Key!$B$1)*24</f>
        <v>1.6166666666977108</v>
      </c>
      <c r="Q4505">
        <f>(Key!$B$2-'17.1'!C4505)*24</f>
        <v>1.3333333333139308</v>
      </c>
      <c r="R4505" s="3">
        <f>C4505-(M4505-Key!$B$5)/(24*Key!$B$6)</f>
        <v>44130.680629629627</v>
      </c>
      <c r="S4505">
        <f>M4505-Key!$B$5</f>
        <v>14.92</v>
      </c>
      <c r="T4505" s="2">
        <f t="shared" si="350"/>
        <v>44129.694444444445</v>
      </c>
      <c r="U4505" t="str">
        <f t="shared" si="351"/>
        <v>10-25-2020 16:40</v>
      </c>
      <c r="V4505">
        <f>IFERROR(IF(W4505=Z4505,VLOOKUP($U4505,[1]C8842!$G$2:$M$145,3,FALSE),0),0)</f>
        <v>0</v>
      </c>
      <c r="W4505">
        <f>VLOOKUP(RIGHT($V$1,5),Key!$A$9:$B$14,2,FALSE)</f>
        <v>10.199999999999999</v>
      </c>
      <c r="X4505">
        <f t="shared" si="354"/>
        <v>0</v>
      </c>
      <c r="Y4505">
        <f>VLOOKUP(RIGHT($X$1,5),Key!$A$9:$B$14,2,FALSE)</f>
        <v>3.7</v>
      </c>
      <c r="Z4505">
        <f t="shared" si="352"/>
        <v>10.199999999999999</v>
      </c>
      <c r="AA4505">
        <f t="shared" si="353"/>
        <v>0</v>
      </c>
    </row>
    <row r="4506" spans="1:27" x14ac:dyDescent="0.3">
      <c r="A4506">
        <v>100067</v>
      </c>
      <c r="B4506">
        <v>230922</v>
      </c>
      <c r="C4506" s="3">
        <v>44130.694444444445</v>
      </c>
      <c r="D4506">
        <v>2</v>
      </c>
      <c r="E4506">
        <v>1</v>
      </c>
      <c r="F4506" t="s">
        <v>26</v>
      </c>
      <c r="G4506">
        <v>2</v>
      </c>
      <c r="H4506">
        <v>61.511719999999997</v>
      </c>
      <c r="I4506">
        <v>21.316410000000001</v>
      </c>
      <c r="J4506">
        <v>1.1796880000000001</v>
      </c>
      <c r="K4506">
        <v>82.035160000000005</v>
      </c>
      <c r="L4506" s="3">
        <v>44130.447222222225</v>
      </c>
      <c r="M4506">
        <v>17.18</v>
      </c>
      <c r="N4506" t="s">
        <v>28</v>
      </c>
      <c r="P4506">
        <f>(C4506-Key!$B$1)*24</f>
        <v>1.6166666666977108</v>
      </c>
      <c r="Q4506">
        <f>(Key!$B$2-'17.1'!C4506)*24</f>
        <v>1.3333333333139308</v>
      </c>
      <c r="R4506" s="3">
        <f>C4506-(M4506-Key!$B$5)/(24*Key!$B$6)</f>
        <v>44130.680629629627</v>
      </c>
      <c r="S4506">
        <f>M4506-Key!$B$5</f>
        <v>14.92</v>
      </c>
      <c r="T4506" s="2">
        <f t="shared" si="350"/>
        <v>44129.694444444445</v>
      </c>
      <c r="U4506" t="str">
        <f t="shared" si="351"/>
        <v>10-25-2020 16:40</v>
      </c>
      <c r="V4506">
        <f>IFERROR(IF(W4506=Z4506,VLOOKUP($U4506,[1]C8842!$G$2:$M$145,3,FALSE),0),0)</f>
        <v>0</v>
      </c>
      <c r="W4506">
        <f>VLOOKUP(RIGHT($V$1,5),Key!$A$9:$B$14,2,FALSE)</f>
        <v>10.199999999999999</v>
      </c>
      <c r="X4506">
        <f t="shared" si="354"/>
        <v>0</v>
      </c>
      <c r="Y4506">
        <f>VLOOKUP(RIGHT($X$1,5),Key!$A$9:$B$14,2,FALSE)</f>
        <v>3.7</v>
      </c>
      <c r="Z4506">
        <f t="shared" si="352"/>
        <v>10.199999999999999</v>
      </c>
      <c r="AA4506">
        <f t="shared" si="353"/>
        <v>0</v>
      </c>
    </row>
    <row r="4507" spans="1:27" x14ac:dyDescent="0.3">
      <c r="A4507">
        <v>100067</v>
      </c>
      <c r="B4507">
        <v>230922</v>
      </c>
      <c r="C4507" s="3">
        <v>44130.694444444445</v>
      </c>
      <c r="D4507">
        <v>0</v>
      </c>
      <c r="E4507">
        <v>2</v>
      </c>
      <c r="F4507" t="s">
        <v>25</v>
      </c>
      <c r="G4507">
        <v>1</v>
      </c>
      <c r="H4507">
        <v>62.5625</v>
      </c>
      <c r="I4507">
        <v>14.066409999999999</v>
      </c>
      <c r="J4507">
        <v>0.8515625</v>
      </c>
      <c r="K4507">
        <v>46.019530000000003</v>
      </c>
      <c r="L4507" s="3">
        <v>44130.447222222225</v>
      </c>
      <c r="M4507">
        <v>17.18</v>
      </c>
      <c r="N4507" t="s">
        <v>28</v>
      </c>
      <c r="P4507">
        <f>(C4507-Key!$B$1)*24</f>
        <v>1.6166666666977108</v>
      </c>
      <c r="Q4507">
        <f>(Key!$B$2-'17.1'!C4507)*24</f>
        <v>1.3333333333139308</v>
      </c>
      <c r="R4507" s="3">
        <f>C4507-(M4507-Key!$B$5)/(24*Key!$B$6)</f>
        <v>44130.680629629627</v>
      </c>
      <c r="S4507">
        <f>M4507-Key!$B$5</f>
        <v>14.92</v>
      </c>
      <c r="T4507" s="2">
        <f t="shared" si="350"/>
        <v>44129.694444444445</v>
      </c>
      <c r="U4507" t="str">
        <f t="shared" si="351"/>
        <v>10-25-2020 16:40</v>
      </c>
      <c r="V4507">
        <f>IFERROR(IF(W4507=Z4507,VLOOKUP($U4507,[1]C8842!$G$2:$M$145,3,FALSE),0),0)</f>
        <v>0</v>
      </c>
      <c r="W4507">
        <f>VLOOKUP(RIGHT($V$1,5),Key!$A$9:$B$14,2,FALSE)</f>
        <v>10.199999999999999</v>
      </c>
      <c r="X4507">
        <f t="shared" si="354"/>
        <v>0</v>
      </c>
      <c r="Y4507">
        <f>VLOOKUP(RIGHT($X$1,5),Key!$A$9:$B$14,2,FALSE)</f>
        <v>3.7</v>
      </c>
      <c r="Z4507">
        <f t="shared" si="352"/>
        <v>10.199999999999999</v>
      </c>
      <c r="AA4507">
        <f t="shared" si="353"/>
        <v>0</v>
      </c>
    </row>
    <row r="4508" spans="1:27" x14ac:dyDescent="0.3">
      <c r="A4508">
        <v>100067</v>
      </c>
      <c r="B4508">
        <v>230922</v>
      </c>
      <c r="C4508" s="3">
        <v>44130.694444444445</v>
      </c>
      <c r="D4508">
        <v>3</v>
      </c>
      <c r="E4508">
        <v>2</v>
      </c>
      <c r="F4508" t="s">
        <v>26</v>
      </c>
      <c r="G4508">
        <v>4</v>
      </c>
      <c r="H4508">
        <v>67.777339999999995</v>
      </c>
      <c r="I4508">
        <v>76.921880000000002</v>
      </c>
      <c r="J4508">
        <v>3.2539060000000002</v>
      </c>
      <c r="K4508">
        <v>94.039060000000006</v>
      </c>
      <c r="L4508" s="3">
        <v>44130.447222222225</v>
      </c>
      <c r="M4508">
        <v>17.18</v>
      </c>
      <c r="N4508" t="s">
        <v>28</v>
      </c>
      <c r="P4508">
        <f>(C4508-Key!$B$1)*24</f>
        <v>1.6166666666977108</v>
      </c>
      <c r="Q4508">
        <f>(Key!$B$2-'17.1'!C4508)*24</f>
        <v>1.3333333333139308</v>
      </c>
      <c r="R4508" s="3">
        <f>C4508-(M4508-Key!$B$5)/(24*Key!$B$6)</f>
        <v>44130.680629629627</v>
      </c>
      <c r="S4508">
        <f>M4508-Key!$B$5</f>
        <v>14.92</v>
      </c>
      <c r="T4508" s="2">
        <f t="shared" si="350"/>
        <v>44129.694444444445</v>
      </c>
      <c r="U4508" t="str">
        <f t="shared" si="351"/>
        <v>10-25-2020 16:40</v>
      </c>
      <c r="V4508">
        <f>IFERROR(IF(W4508=Z4508,VLOOKUP($U4508,[1]C8842!$G$2:$M$145,3,FALSE),0),0)</f>
        <v>0</v>
      </c>
      <c r="W4508">
        <f>VLOOKUP(RIGHT($V$1,5),Key!$A$9:$B$14,2,FALSE)</f>
        <v>10.199999999999999</v>
      </c>
      <c r="X4508">
        <f t="shared" si="354"/>
        <v>0</v>
      </c>
      <c r="Y4508">
        <f>VLOOKUP(RIGHT($X$1,5),Key!$A$9:$B$14,2,FALSE)</f>
        <v>3.7</v>
      </c>
      <c r="Z4508">
        <f t="shared" si="352"/>
        <v>10.199999999999999</v>
      </c>
      <c r="AA4508">
        <f t="shared" si="353"/>
        <v>0</v>
      </c>
    </row>
    <row r="4509" spans="1:27" x14ac:dyDescent="0.3">
      <c r="A4509">
        <v>100067</v>
      </c>
      <c r="B4509">
        <v>230922</v>
      </c>
      <c r="C4509" s="3">
        <v>44130.694444444445</v>
      </c>
      <c r="D4509">
        <v>3</v>
      </c>
      <c r="E4509">
        <v>2</v>
      </c>
      <c r="F4509" t="s">
        <v>26</v>
      </c>
      <c r="G4509">
        <v>2</v>
      </c>
      <c r="H4509">
        <v>63.292969999999997</v>
      </c>
      <c r="I4509">
        <v>21.98047</v>
      </c>
      <c r="J4509">
        <v>1.175781</v>
      </c>
      <c r="K4509">
        <v>95.039060000000006</v>
      </c>
      <c r="L4509" s="3">
        <v>44130.447222222225</v>
      </c>
      <c r="M4509">
        <v>17.18</v>
      </c>
      <c r="N4509" t="s">
        <v>28</v>
      </c>
      <c r="P4509">
        <f>(C4509-Key!$B$1)*24</f>
        <v>1.6166666666977108</v>
      </c>
      <c r="Q4509">
        <f>(Key!$B$2-'17.1'!C4509)*24</f>
        <v>1.3333333333139308</v>
      </c>
      <c r="R4509" s="3">
        <f>C4509-(M4509-Key!$B$5)/(24*Key!$B$6)</f>
        <v>44130.680629629627</v>
      </c>
      <c r="S4509">
        <f>M4509-Key!$B$5</f>
        <v>14.92</v>
      </c>
      <c r="T4509" s="2">
        <f t="shared" si="350"/>
        <v>44129.694444444445</v>
      </c>
      <c r="U4509" t="str">
        <f t="shared" si="351"/>
        <v>10-25-2020 16:40</v>
      </c>
      <c r="V4509">
        <f>IFERROR(IF(W4509=Z4509,VLOOKUP($U4509,[1]C8842!$G$2:$M$145,3,FALSE),0),0)</f>
        <v>0</v>
      </c>
      <c r="W4509">
        <f>VLOOKUP(RIGHT($V$1,5),Key!$A$9:$B$14,2,FALSE)</f>
        <v>10.199999999999999</v>
      </c>
      <c r="X4509">
        <f t="shared" si="354"/>
        <v>0</v>
      </c>
      <c r="Y4509">
        <f>VLOOKUP(RIGHT($X$1,5),Key!$A$9:$B$14,2,FALSE)</f>
        <v>3.7</v>
      </c>
      <c r="Z4509">
        <f t="shared" si="352"/>
        <v>10.199999999999999</v>
      </c>
      <c r="AA4509">
        <f t="shared" si="353"/>
        <v>0</v>
      </c>
    </row>
    <row r="4510" spans="1:27" x14ac:dyDescent="0.3">
      <c r="A4510">
        <v>100067</v>
      </c>
      <c r="B4510">
        <v>230922</v>
      </c>
      <c r="C4510" s="3">
        <v>44130.694444444445</v>
      </c>
      <c r="D4510">
        <v>0</v>
      </c>
      <c r="E4510">
        <v>2</v>
      </c>
      <c r="F4510" t="s">
        <v>25</v>
      </c>
      <c r="G4510">
        <v>4</v>
      </c>
      <c r="H4510">
        <v>50.777340000000002</v>
      </c>
      <c r="I4510">
        <v>73.519530000000003</v>
      </c>
      <c r="J4510">
        <v>4.1679690000000003</v>
      </c>
      <c r="K4510">
        <v>45.019530000000003</v>
      </c>
      <c r="L4510" s="3">
        <v>44130.447222222225</v>
      </c>
      <c r="M4510">
        <v>17.18</v>
      </c>
      <c r="N4510" t="s">
        <v>28</v>
      </c>
      <c r="P4510">
        <f>(C4510-Key!$B$1)*24</f>
        <v>1.6166666666977108</v>
      </c>
      <c r="Q4510">
        <f>(Key!$B$2-'17.1'!C4510)*24</f>
        <v>1.3333333333139308</v>
      </c>
      <c r="R4510" s="3">
        <f>C4510-(M4510-Key!$B$5)/(24*Key!$B$6)</f>
        <v>44130.680629629627</v>
      </c>
      <c r="S4510">
        <f>M4510-Key!$B$5</f>
        <v>14.92</v>
      </c>
      <c r="T4510" s="2">
        <f t="shared" si="350"/>
        <v>44129.694444444445</v>
      </c>
      <c r="U4510" t="str">
        <f t="shared" si="351"/>
        <v>10-25-2020 16:40</v>
      </c>
      <c r="V4510">
        <f>IFERROR(IF(W4510=Z4510,VLOOKUP($U4510,[1]C8842!$G$2:$M$145,3,FALSE),0),0)</f>
        <v>0</v>
      </c>
      <c r="W4510">
        <f>VLOOKUP(RIGHT($V$1,5),Key!$A$9:$B$14,2,FALSE)</f>
        <v>10.199999999999999</v>
      </c>
      <c r="X4510">
        <f t="shared" si="354"/>
        <v>0</v>
      </c>
      <c r="Y4510">
        <f>VLOOKUP(RIGHT($X$1,5),Key!$A$9:$B$14,2,FALSE)</f>
        <v>3.7</v>
      </c>
      <c r="Z4510">
        <f t="shared" si="352"/>
        <v>10.199999999999999</v>
      </c>
      <c r="AA4510">
        <f t="shared" si="353"/>
        <v>0</v>
      </c>
    </row>
    <row r="4511" spans="1:27" x14ac:dyDescent="0.3">
      <c r="A4511">
        <v>100067</v>
      </c>
      <c r="B4511">
        <v>230922</v>
      </c>
      <c r="C4511" s="3">
        <v>44130.694444444445</v>
      </c>
      <c r="D4511">
        <v>3</v>
      </c>
      <c r="E4511">
        <v>2</v>
      </c>
      <c r="F4511" t="s">
        <v>26</v>
      </c>
      <c r="G4511">
        <v>2</v>
      </c>
      <c r="H4511">
        <v>70.523439999999994</v>
      </c>
      <c r="I4511">
        <v>23.26953</v>
      </c>
      <c r="J4511">
        <v>1.1015630000000001</v>
      </c>
      <c r="K4511">
        <v>94.039060000000006</v>
      </c>
      <c r="L4511" s="3">
        <v>44130.447222222225</v>
      </c>
      <c r="M4511">
        <v>17.18</v>
      </c>
      <c r="N4511" t="s">
        <v>28</v>
      </c>
      <c r="P4511">
        <f>(C4511-Key!$B$1)*24</f>
        <v>1.6166666666977108</v>
      </c>
      <c r="Q4511">
        <f>(Key!$B$2-'17.1'!C4511)*24</f>
        <v>1.3333333333139308</v>
      </c>
      <c r="R4511" s="3">
        <f>C4511-(M4511-Key!$B$5)/(24*Key!$B$6)</f>
        <v>44130.680629629627</v>
      </c>
      <c r="S4511">
        <f>M4511-Key!$B$5</f>
        <v>14.92</v>
      </c>
      <c r="T4511" s="2">
        <f t="shared" si="350"/>
        <v>44129.694444444445</v>
      </c>
      <c r="U4511" t="str">
        <f t="shared" si="351"/>
        <v>10-25-2020 16:40</v>
      </c>
      <c r="V4511">
        <f>IFERROR(IF(W4511=Z4511,VLOOKUP($U4511,[1]C8842!$G$2:$M$145,3,FALSE),0),0)</f>
        <v>0</v>
      </c>
      <c r="W4511">
        <f>VLOOKUP(RIGHT($V$1,5),Key!$A$9:$B$14,2,FALSE)</f>
        <v>10.199999999999999</v>
      </c>
      <c r="X4511">
        <f t="shared" si="354"/>
        <v>0</v>
      </c>
      <c r="Y4511">
        <f>VLOOKUP(RIGHT($X$1,5),Key!$A$9:$B$14,2,FALSE)</f>
        <v>3.7</v>
      </c>
      <c r="Z4511">
        <f t="shared" si="352"/>
        <v>10.199999999999999</v>
      </c>
      <c r="AA4511">
        <f t="shared" si="353"/>
        <v>0</v>
      </c>
    </row>
    <row r="4512" spans="1:27" x14ac:dyDescent="0.3">
      <c r="A4512">
        <v>100067</v>
      </c>
      <c r="B4512">
        <v>230922</v>
      </c>
      <c r="C4512" s="3">
        <v>44130.694444444445</v>
      </c>
      <c r="D4512">
        <v>0</v>
      </c>
      <c r="E4512">
        <v>2</v>
      </c>
      <c r="F4512" t="s">
        <v>25</v>
      </c>
      <c r="G4512">
        <v>1</v>
      </c>
      <c r="H4512">
        <v>38.171880000000002</v>
      </c>
      <c r="I4512">
        <v>13.76172</v>
      </c>
      <c r="J4512">
        <v>1.375</v>
      </c>
      <c r="K4512">
        <v>48.019530000000003</v>
      </c>
      <c r="L4512" s="3">
        <v>44130.447222222225</v>
      </c>
      <c r="M4512">
        <v>17.18</v>
      </c>
      <c r="N4512" t="s">
        <v>28</v>
      </c>
      <c r="P4512">
        <f>(C4512-Key!$B$1)*24</f>
        <v>1.6166666666977108</v>
      </c>
      <c r="Q4512">
        <f>(Key!$B$2-'17.1'!C4512)*24</f>
        <v>1.3333333333139308</v>
      </c>
      <c r="R4512" s="3">
        <f>C4512-(M4512-Key!$B$5)/(24*Key!$B$6)</f>
        <v>44130.680629629627</v>
      </c>
      <c r="S4512">
        <f>M4512-Key!$B$5</f>
        <v>14.92</v>
      </c>
      <c r="T4512" s="2">
        <f t="shared" si="350"/>
        <v>44129.694444444445</v>
      </c>
      <c r="U4512" t="str">
        <f t="shared" si="351"/>
        <v>10-25-2020 16:40</v>
      </c>
      <c r="V4512">
        <f>IFERROR(IF(W4512=Z4512,VLOOKUP($U4512,[1]C8842!$G$2:$M$145,3,FALSE),0),0)</f>
        <v>0</v>
      </c>
      <c r="W4512">
        <f>VLOOKUP(RIGHT($V$1,5),Key!$A$9:$B$14,2,FALSE)</f>
        <v>10.199999999999999</v>
      </c>
      <c r="X4512">
        <f t="shared" si="354"/>
        <v>0</v>
      </c>
      <c r="Y4512">
        <f>VLOOKUP(RIGHT($X$1,5),Key!$A$9:$B$14,2,FALSE)</f>
        <v>3.7</v>
      </c>
      <c r="Z4512">
        <f t="shared" si="352"/>
        <v>10.199999999999999</v>
      </c>
      <c r="AA4512">
        <f t="shared" si="353"/>
        <v>0</v>
      </c>
    </row>
    <row r="4513" spans="1:27" x14ac:dyDescent="0.3">
      <c r="A4513">
        <v>100067</v>
      </c>
      <c r="B4513">
        <v>230922</v>
      </c>
      <c r="C4513" s="3">
        <v>44130.694444444445</v>
      </c>
      <c r="D4513">
        <v>3</v>
      </c>
      <c r="E4513">
        <v>2</v>
      </c>
      <c r="F4513" t="s">
        <v>26</v>
      </c>
      <c r="G4513">
        <v>1</v>
      </c>
      <c r="H4513">
        <v>72.394530000000003</v>
      </c>
      <c r="I4513">
        <v>15.128909999999999</v>
      </c>
      <c r="J4513">
        <v>0.7734375</v>
      </c>
      <c r="K4513">
        <v>96.039060000000006</v>
      </c>
      <c r="L4513" s="3">
        <v>44130.447222222225</v>
      </c>
      <c r="M4513">
        <v>17.18</v>
      </c>
      <c r="N4513" t="s">
        <v>28</v>
      </c>
      <c r="P4513">
        <f>(C4513-Key!$B$1)*24</f>
        <v>1.6166666666977108</v>
      </c>
      <c r="Q4513">
        <f>(Key!$B$2-'17.1'!C4513)*24</f>
        <v>1.3333333333139308</v>
      </c>
      <c r="R4513" s="3">
        <f>C4513-(M4513-Key!$B$5)/(24*Key!$B$6)</f>
        <v>44130.680629629627</v>
      </c>
      <c r="S4513">
        <f>M4513-Key!$B$5</f>
        <v>14.92</v>
      </c>
      <c r="T4513" s="2">
        <f t="shared" si="350"/>
        <v>44129.694444444445</v>
      </c>
      <c r="U4513" t="str">
        <f t="shared" si="351"/>
        <v>10-25-2020 16:40</v>
      </c>
      <c r="V4513">
        <f>IFERROR(IF(W4513=Z4513,VLOOKUP($U4513,[1]C8842!$G$2:$M$145,3,FALSE),0),0)</f>
        <v>0</v>
      </c>
      <c r="W4513">
        <f>VLOOKUP(RIGHT($V$1,5),Key!$A$9:$B$14,2,FALSE)</f>
        <v>10.199999999999999</v>
      </c>
      <c r="X4513">
        <f t="shared" si="354"/>
        <v>0</v>
      </c>
      <c r="Y4513">
        <f>VLOOKUP(RIGHT($X$1,5),Key!$A$9:$B$14,2,FALSE)</f>
        <v>3.7</v>
      </c>
      <c r="Z4513">
        <f t="shared" si="352"/>
        <v>10.199999999999999</v>
      </c>
      <c r="AA4513">
        <f t="shared" si="353"/>
        <v>0</v>
      </c>
    </row>
    <row r="4514" spans="1:27" x14ac:dyDescent="0.3">
      <c r="A4514">
        <v>100067</v>
      </c>
      <c r="B4514">
        <v>230922</v>
      </c>
      <c r="C4514" s="3">
        <v>44130.694444444445</v>
      </c>
      <c r="D4514">
        <v>3</v>
      </c>
      <c r="E4514">
        <v>2</v>
      </c>
      <c r="F4514" t="s">
        <v>26</v>
      </c>
      <c r="G4514">
        <v>1</v>
      </c>
      <c r="H4514">
        <v>68.796880000000002</v>
      </c>
      <c r="I4514">
        <v>19.027339999999999</v>
      </c>
      <c r="J4514">
        <v>0.96484380000000003</v>
      </c>
      <c r="K4514">
        <v>94.039060000000006</v>
      </c>
      <c r="L4514" s="3">
        <v>44130.447222222225</v>
      </c>
      <c r="M4514">
        <v>17.18</v>
      </c>
      <c r="N4514" t="s">
        <v>28</v>
      </c>
      <c r="P4514">
        <f>(C4514-Key!$B$1)*24</f>
        <v>1.6166666666977108</v>
      </c>
      <c r="Q4514">
        <f>(Key!$B$2-'17.1'!C4514)*24</f>
        <v>1.3333333333139308</v>
      </c>
      <c r="R4514" s="3">
        <f>C4514-(M4514-Key!$B$5)/(24*Key!$B$6)</f>
        <v>44130.680629629627</v>
      </c>
      <c r="S4514">
        <f>M4514-Key!$B$5</f>
        <v>14.92</v>
      </c>
      <c r="T4514" s="2">
        <f t="shared" si="350"/>
        <v>44129.694444444445</v>
      </c>
      <c r="U4514" t="str">
        <f t="shared" si="351"/>
        <v>10-25-2020 16:40</v>
      </c>
      <c r="V4514">
        <f>IFERROR(IF(W4514=Z4514,VLOOKUP($U4514,[1]C8842!$G$2:$M$145,3,FALSE),0),0)</f>
        <v>0</v>
      </c>
      <c r="W4514">
        <f>VLOOKUP(RIGHT($V$1,5),Key!$A$9:$B$14,2,FALSE)</f>
        <v>10.199999999999999</v>
      </c>
      <c r="X4514">
        <f t="shared" si="354"/>
        <v>0</v>
      </c>
      <c r="Y4514">
        <f>VLOOKUP(RIGHT($X$1,5),Key!$A$9:$B$14,2,FALSE)</f>
        <v>3.7</v>
      </c>
      <c r="Z4514">
        <f t="shared" si="352"/>
        <v>10.199999999999999</v>
      </c>
      <c r="AA4514">
        <f t="shared" si="353"/>
        <v>0</v>
      </c>
    </row>
    <row r="4515" spans="1:27" x14ac:dyDescent="0.3">
      <c r="A4515">
        <v>100067</v>
      </c>
      <c r="B4515">
        <v>230922</v>
      </c>
      <c r="C4515" s="3">
        <v>44130.694444444445</v>
      </c>
      <c r="D4515">
        <v>0</v>
      </c>
      <c r="E4515">
        <v>2</v>
      </c>
      <c r="F4515" t="s">
        <v>25</v>
      </c>
      <c r="G4515">
        <v>1</v>
      </c>
      <c r="H4515">
        <v>51.195309999999999</v>
      </c>
      <c r="I4515">
        <v>18.703130000000002</v>
      </c>
      <c r="J4515">
        <v>1.28125</v>
      </c>
      <c r="K4515">
        <v>46.019530000000003</v>
      </c>
      <c r="L4515" s="3">
        <v>44130.447222222225</v>
      </c>
      <c r="M4515">
        <v>17.18</v>
      </c>
      <c r="N4515" t="s">
        <v>28</v>
      </c>
      <c r="P4515">
        <f>(C4515-Key!$B$1)*24</f>
        <v>1.6166666666977108</v>
      </c>
      <c r="Q4515">
        <f>(Key!$B$2-'17.1'!C4515)*24</f>
        <v>1.3333333333139308</v>
      </c>
      <c r="R4515" s="3">
        <f>C4515-(M4515-Key!$B$5)/(24*Key!$B$6)</f>
        <v>44130.680629629627</v>
      </c>
      <c r="S4515">
        <f>M4515-Key!$B$5</f>
        <v>14.92</v>
      </c>
      <c r="T4515" s="2">
        <f t="shared" si="350"/>
        <v>44129.694444444445</v>
      </c>
      <c r="U4515" t="str">
        <f t="shared" si="351"/>
        <v>10-25-2020 16:40</v>
      </c>
      <c r="V4515">
        <f>IFERROR(IF(W4515=Z4515,VLOOKUP($U4515,[1]C8842!$G$2:$M$145,3,FALSE),0),0)</f>
        <v>0</v>
      </c>
      <c r="W4515">
        <f>VLOOKUP(RIGHT($V$1,5),Key!$A$9:$B$14,2,FALSE)</f>
        <v>10.199999999999999</v>
      </c>
      <c r="X4515">
        <f t="shared" si="354"/>
        <v>0</v>
      </c>
      <c r="Y4515">
        <f>VLOOKUP(RIGHT($X$1,5),Key!$A$9:$B$14,2,FALSE)</f>
        <v>3.7</v>
      </c>
      <c r="Z4515">
        <f t="shared" si="352"/>
        <v>10.199999999999999</v>
      </c>
      <c r="AA4515">
        <f t="shared" si="353"/>
        <v>0</v>
      </c>
    </row>
    <row r="4516" spans="1:27" x14ac:dyDescent="0.3">
      <c r="A4516">
        <v>100067</v>
      </c>
      <c r="B4516">
        <v>230922</v>
      </c>
      <c r="C4516" s="3">
        <v>44130.694444444445</v>
      </c>
      <c r="D4516">
        <v>3</v>
      </c>
      <c r="E4516">
        <v>2</v>
      </c>
      <c r="F4516" t="s">
        <v>26</v>
      </c>
      <c r="G4516">
        <v>1</v>
      </c>
      <c r="H4516">
        <v>64.738280000000003</v>
      </c>
      <c r="I4516">
        <v>18.664059999999999</v>
      </c>
      <c r="J4516">
        <v>1.011719</v>
      </c>
      <c r="K4516">
        <v>96.039060000000006</v>
      </c>
      <c r="L4516" s="3">
        <v>44130.447222222225</v>
      </c>
      <c r="M4516">
        <v>17.18</v>
      </c>
      <c r="N4516" t="s">
        <v>28</v>
      </c>
      <c r="P4516">
        <f>(C4516-Key!$B$1)*24</f>
        <v>1.6166666666977108</v>
      </c>
      <c r="Q4516">
        <f>(Key!$B$2-'17.1'!C4516)*24</f>
        <v>1.3333333333139308</v>
      </c>
      <c r="R4516" s="3">
        <f>C4516-(M4516-Key!$B$5)/(24*Key!$B$6)</f>
        <v>44130.680629629627</v>
      </c>
      <c r="S4516">
        <f>M4516-Key!$B$5</f>
        <v>14.92</v>
      </c>
      <c r="T4516" s="2">
        <f t="shared" si="350"/>
        <v>44129.694444444445</v>
      </c>
      <c r="U4516" t="str">
        <f t="shared" si="351"/>
        <v>10-25-2020 16:40</v>
      </c>
      <c r="V4516">
        <f>IFERROR(IF(W4516=Z4516,VLOOKUP($U4516,[1]C8842!$G$2:$M$145,3,FALSE),0),0)</f>
        <v>0</v>
      </c>
      <c r="W4516">
        <f>VLOOKUP(RIGHT($V$1,5),Key!$A$9:$B$14,2,FALSE)</f>
        <v>10.199999999999999</v>
      </c>
      <c r="X4516">
        <f t="shared" si="354"/>
        <v>0</v>
      </c>
      <c r="Y4516">
        <f>VLOOKUP(RIGHT($X$1,5),Key!$A$9:$B$14,2,FALSE)</f>
        <v>3.7</v>
      </c>
      <c r="Z4516">
        <f t="shared" si="352"/>
        <v>10.199999999999999</v>
      </c>
      <c r="AA4516">
        <f t="shared" si="353"/>
        <v>0</v>
      </c>
    </row>
    <row r="4517" spans="1:27" x14ac:dyDescent="0.3">
      <c r="A4517">
        <v>100067</v>
      </c>
      <c r="B4517">
        <v>230922</v>
      </c>
      <c r="C4517" s="3">
        <v>44130.695138888892</v>
      </c>
      <c r="D4517">
        <v>0</v>
      </c>
      <c r="E4517">
        <v>2</v>
      </c>
      <c r="F4517" t="s">
        <v>25</v>
      </c>
      <c r="G4517">
        <v>1</v>
      </c>
      <c r="H4517">
        <v>62.328130000000002</v>
      </c>
      <c r="I4517">
        <v>15.539059999999999</v>
      </c>
      <c r="J4517">
        <v>0.91796880000000003</v>
      </c>
      <c r="K4517">
        <v>46.019530000000003</v>
      </c>
      <c r="L4517" s="3">
        <v>44130.447222222225</v>
      </c>
      <c r="M4517">
        <v>17.18</v>
      </c>
      <c r="N4517" t="s">
        <v>28</v>
      </c>
      <c r="P4517">
        <f>(C4517-Key!$B$1)*24</f>
        <v>1.6333333334187046</v>
      </c>
      <c r="Q4517">
        <f>(Key!$B$2-'17.1'!C4517)*24</f>
        <v>1.316666666592937</v>
      </c>
      <c r="R4517" s="3">
        <f>C4517-(M4517-Key!$B$5)/(24*Key!$B$6)</f>
        <v>44130.681324074074</v>
      </c>
      <c r="S4517">
        <f>M4517-Key!$B$5</f>
        <v>14.92</v>
      </c>
      <c r="T4517" s="2">
        <f t="shared" si="350"/>
        <v>44129.694444444445</v>
      </c>
      <c r="U4517" t="str">
        <f t="shared" si="351"/>
        <v>10-25-2020 16:40</v>
      </c>
      <c r="V4517">
        <f>IFERROR(IF(W4517=Z4517,VLOOKUP($U4517,[1]C8842!$G$2:$M$145,3,FALSE),0),0)</f>
        <v>0</v>
      </c>
      <c r="W4517">
        <f>VLOOKUP(RIGHT($V$1,5),Key!$A$9:$B$14,2,FALSE)</f>
        <v>10.199999999999999</v>
      </c>
      <c r="X4517">
        <f t="shared" si="354"/>
        <v>0</v>
      </c>
      <c r="Y4517">
        <f>VLOOKUP(RIGHT($X$1,5),Key!$A$9:$B$14,2,FALSE)</f>
        <v>3.7</v>
      </c>
      <c r="Z4517">
        <f t="shared" si="352"/>
        <v>10.199999999999999</v>
      </c>
      <c r="AA4517">
        <f t="shared" si="353"/>
        <v>0</v>
      </c>
    </row>
    <row r="4518" spans="1:27" x14ac:dyDescent="0.3">
      <c r="A4518">
        <v>100067</v>
      </c>
      <c r="B4518">
        <v>230922</v>
      </c>
      <c r="C4518" s="3">
        <v>44130.695138888892</v>
      </c>
      <c r="D4518">
        <v>3</v>
      </c>
      <c r="E4518">
        <v>2</v>
      </c>
      <c r="F4518" t="s">
        <v>26</v>
      </c>
      <c r="G4518">
        <v>1</v>
      </c>
      <c r="H4518">
        <v>67.917969999999997</v>
      </c>
      <c r="I4518">
        <v>16.402339999999999</v>
      </c>
      <c r="J4518">
        <v>0.875</v>
      </c>
      <c r="K4518">
        <v>94.039060000000006</v>
      </c>
      <c r="L4518" s="3">
        <v>44130.447222222225</v>
      </c>
      <c r="M4518">
        <v>17.18</v>
      </c>
      <c r="N4518" t="s">
        <v>28</v>
      </c>
      <c r="P4518">
        <f>(C4518-Key!$B$1)*24</f>
        <v>1.6333333334187046</v>
      </c>
      <c r="Q4518">
        <f>(Key!$B$2-'17.1'!C4518)*24</f>
        <v>1.316666666592937</v>
      </c>
      <c r="R4518" s="3">
        <f>C4518-(M4518-Key!$B$5)/(24*Key!$B$6)</f>
        <v>44130.681324074074</v>
      </c>
      <c r="S4518">
        <f>M4518-Key!$B$5</f>
        <v>14.92</v>
      </c>
      <c r="T4518" s="2">
        <f t="shared" si="350"/>
        <v>44129.694444444445</v>
      </c>
      <c r="U4518" t="str">
        <f t="shared" si="351"/>
        <v>10-25-2020 16:40</v>
      </c>
      <c r="V4518">
        <f>IFERROR(IF(W4518=Z4518,VLOOKUP($U4518,[1]C8842!$G$2:$M$145,3,FALSE),0),0)</f>
        <v>0</v>
      </c>
      <c r="W4518">
        <f>VLOOKUP(RIGHT($V$1,5),Key!$A$9:$B$14,2,FALSE)</f>
        <v>10.199999999999999</v>
      </c>
      <c r="X4518">
        <f t="shared" si="354"/>
        <v>0</v>
      </c>
      <c r="Y4518">
        <f>VLOOKUP(RIGHT($X$1,5),Key!$A$9:$B$14,2,FALSE)</f>
        <v>3.7</v>
      </c>
      <c r="Z4518">
        <f t="shared" si="352"/>
        <v>10.199999999999999</v>
      </c>
      <c r="AA4518">
        <f t="shared" si="353"/>
        <v>0</v>
      </c>
    </row>
    <row r="4519" spans="1:27" x14ac:dyDescent="0.3">
      <c r="A4519">
        <v>100067</v>
      </c>
      <c r="B4519">
        <v>230922</v>
      </c>
      <c r="C4519" s="3">
        <v>44130.695138888892</v>
      </c>
      <c r="D4519">
        <v>0</v>
      </c>
      <c r="E4519">
        <v>2</v>
      </c>
      <c r="F4519" t="s">
        <v>25</v>
      </c>
      <c r="G4519">
        <v>1</v>
      </c>
      <c r="H4519">
        <v>56.859380000000002</v>
      </c>
      <c r="I4519">
        <v>16.195309999999999</v>
      </c>
      <c r="J4519">
        <v>1.035156</v>
      </c>
      <c r="K4519">
        <v>45.019530000000003</v>
      </c>
      <c r="L4519" s="3">
        <v>44130.447222222225</v>
      </c>
      <c r="M4519">
        <v>17.18</v>
      </c>
      <c r="N4519" t="s">
        <v>28</v>
      </c>
      <c r="P4519">
        <f>(C4519-Key!$B$1)*24</f>
        <v>1.6333333334187046</v>
      </c>
      <c r="Q4519">
        <f>(Key!$B$2-'17.1'!C4519)*24</f>
        <v>1.316666666592937</v>
      </c>
      <c r="R4519" s="3">
        <f>C4519-(M4519-Key!$B$5)/(24*Key!$B$6)</f>
        <v>44130.681324074074</v>
      </c>
      <c r="S4519">
        <f>M4519-Key!$B$5</f>
        <v>14.92</v>
      </c>
      <c r="T4519" s="2">
        <f t="shared" si="350"/>
        <v>44129.694444444445</v>
      </c>
      <c r="U4519" t="str">
        <f t="shared" si="351"/>
        <v>10-25-2020 16:40</v>
      </c>
      <c r="V4519">
        <f>IFERROR(IF(W4519=Z4519,VLOOKUP($U4519,[1]C8842!$G$2:$M$145,3,FALSE),0),0)</f>
        <v>0</v>
      </c>
      <c r="W4519">
        <f>VLOOKUP(RIGHT($V$1,5),Key!$A$9:$B$14,2,FALSE)</f>
        <v>10.199999999999999</v>
      </c>
      <c r="X4519">
        <f t="shared" si="354"/>
        <v>0</v>
      </c>
      <c r="Y4519">
        <f>VLOOKUP(RIGHT($X$1,5),Key!$A$9:$B$14,2,FALSE)</f>
        <v>3.7</v>
      </c>
      <c r="Z4519">
        <f t="shared" si="352"/>
        <v>10.199999999999999</v>
      </c>
      <c r="AA4519">
        <f t="shared" si="353"/>
        <v>0</v>
      </c>
    </row>
    <row r="4520" spans="1:27" x14ac:dyDescent="0.3">
      <c r="A4520">
        <v>100067</v>
      </c>
      <c r="B4520">
        <v>230922</v>
      </c>
      <c r="C4520" s="3">
        <v>44130.695138888892</v>
      </c>
      <c r="D4520">
        <v>3</v>
      </c>
      <c r="E4520">
        <v>2</v>
      </c>
      <c r="F4520" t="s">
        <v>26</v>
      </c>
      <c r="G4520">
        <v>2</v>
      </c>
      <c r="H4520">
        <v>69.046880000000002</v>
      </c>
      <c r="I4520">
        <v>20.609380000000002</v>
      </c>
      <c r="J4520">
        <v>1.0234380000000001</v>
      </c>
      <c r="K4520">
        <v>92.039060000000006</v>
      </c>
      <c r="L4520" s="3">
        <v>44130.447222222225</v>
      </c>
      <c r="M4520">
        <v>17.18</v>
      </c>
      <c r="N4520" t="s">
        <v>28</v>
      </c>
      <c r="P4520">
        <f>(C4520-Key!$B$1)*24</f>
        <v>1.6333333334187046</v>
      </c>
      <c r="Q4520">
        <f>(Key!$B$2-'17.1'!C4520)*24</f>
        <v>1.316666666592937</v>
      </c>
      <c r="R4520" s="3">
        <f>C4520-(M4520-Key!$B$5)/(24*Key!$B$6)</f>
        <v>44130.681324074074</v>
      </c>
      <c r="S4520">
        <f>M4520-Key!$B$5</f>
        <v>14.92</v>
      </c>
      <c r="T4520" s="2">
        <f t="shared" si="350"/>
        <v>44129.694444444445</v>
      </c>
      <c r="U4520" t="str">
        <f t="shared" si="351"/>
        <v>10-25-2020 16:40</v>
      </c>
      <c r="V4520">
        <f>IFERROR(IF(W4520=Z4520,VLOOKUP($U4520,[1]C8842!$G$2:$M$145,3,FALSE),0),0)</f>
        <v>0</v>
      </c>
      <c r="W4520">
        <f>VLOOKUP(RIGHT($V$1,5),Key!$A$9:$B$14,2,FALSE)</f>
        <v>10.199999999999999</v>
      </c>
      <c r="X4520">
        <f t="shared" si="354"/>
        <v>0</v>
      </c>
      <c r="Y4520">
        <f>VLOOKUP(RIGHT($X$1,5),Key!$A$9:$B$14,2,FALSE)</f>
        <v>3.7</v>
      </c>
      <c r="Z4520">
        <f t="shared" si="352"/>
        <v>10.199999999999999</v>
      </c>
      <c r="AA4520">
        <f t="shared" si="353"/>
        <v>0</v>
      </c>
    </row>
    <row r="4521" spans="1:27" x14ac:dyDescent="0.3">
      <c r="A4521">
        <v>100067</v>
      </c>
      <c r="B4521">
        <v>230922</v>
      </c>
      <c r="C4521" s="3">
        <v>44130.695138888892</v>
      </c>
      <c r="D4521">
        <v>3</v>
      </c>
      <c r="E4521">
        <v>2</v>
      </c>
      <c r="F4521" t="s">
        <v>26</v>
      </c>
      <c r="G4521">
        <v>1</v>
      </c>
      <c r="H4521">
        <v>64.035160000000005</v>
      </c>
      <c r="I4521">
        <v>15.14453</v>
      </c>
      <c r="J4521">
        <v>0.875</v>
      </c>
      <c r="K4521">
        <v>93.039060000000006</v>
      </c>
      <c r="L4521" s="3">
        <v>44130.447222222225</v>
      </c>
      <c r="M4521">
        <v>17.18</v>
      </c>
      <c r="N4521" t="s">
        <v>28</v>
      </c>
      <c r="P4521">
        <f>(C4521-Key!$B$1)*24</f>
        <v>1.6333333334187046</v>
      </c>
      <c r="Q4521">
        <f>(Key!$B$2-'17.1'!C4521)*24</f>
        <v>1.316666666592937</v>
      </c>
      <c r="R4521" s="3">
        <f>C4521-(M4521-Key!$B$5)/(24*Key!$B$6)</f>
        <v>44130.681324074074</v>
      </c>
      <c r="S4521">
        <f>M4521-Key!$B$5</f>
        <v>14.92</v>
      </c>
      <c r="T4521" s="2">
        <f t="shared" si="350"/>
        <v>44129.694444444445</v>
      </c>
      <c r="U4521" t="str">
        <f t="shared" si="351"/>
        <v>10-25-2020 16:40</v>
      </c>
      <c r="V4521">
        <f>IFERROR(IF(W4521=Z4521,VLOOKUP($U4521,[1]C8842!$G$2:$M$145,3,FALSE),0),0)</f>
        <v>0</v>
      </c>
      <c r="W4521">
        <f>VLOOKUP(RIGHT($V$1,5),Key!$A$9:$B$14,2,FALSE)</f>
        <v>10.199999999999999</v>
      </c>
      <c r="X4521">
        <f t="shared" si="354"/>
        <v>0</v>
      </c>
      <c r="Y4521">
        <f>VLOOKUP(RIGHT($X$1,5),Key!$A$9:$B$14,2,FALSE)</f>
        <v>3.7</v>
      </c>
      <c r="Z4521">
        <f t="shared" si="352"/>
        <v>10.199999999999999</v>
      </c>
      <c r="AA4521">
        <f t="shared" si="353"/>
        <v>0</v>
      </c>
    </row>
    <row r="4522" spans="1:27" x14ac:dyDescent="0.3">
      <c r="A4522">
        <v>100067</v>
      </c>
      <c r="B4522">
        <v>230922</v>
      </c>
      <c r="C4522" s="3">
        <v>44130.695138888892</v>
      </c>
      <c r="D4522">
        <v>3</v>
      </c>
      <c r="E4522">
        <v>2</v>
      </c>
      <c r="F4522" t="s">
        <v>26</v>
      </c>
      <c r="G4522">
        <v>1</v>
      </c>
      <c r="H4522">
        <v>68.945310000000006</v>
      </c>
      <c r="I4522">
        <v>16.496089999999999</v>
      </c>
      <c r="J4522">
        <v>0.8671875</v>
      </c>
      <c r="K4522">
        <v>92.039060000000006</v>
      </c>
      <c r="L4522" s="3">
        <v>44130.447222222225</v>
      </c>
      <c r="M4522">
        <v>17.18</v>
      </c>
      <c r="N4522" t="s">
        <v>28</v>
      </c>
      <c r="P4522">
        <f>(C4522-Key!$B$1)*24</f>
        <v>1.6333333334187046</v>
      </c>
      <c r="Q4522">
        <f>(Key!$B$2-'17.1'!C4522)*24</f>
        <v>1.316666666592937</v>
      </c>
      <c r="R4522" s="3">
        <f>C4522-(M4522-Key!$B$5)/(24*Key!$B$6)</f>
        <v>44130.681324074074</v>
      </c>
      <c r="S4522">
        <f>M4522-Key!$B$5</f>
        <v>14.92</v>
      </c>
      <c r="T4522" s="2">
        <f t="shared" si="350"/>
        <v>44129.694444444445</v>
      </c>
      <c r="U4522" t="str">
        <f t="shared" si="351"/>
        <v>10-25-2020 16:40</v>
      </c>
      <c r="V4522">
        <f>IFERROR(IF(W4522=Z4522,VLOOKUP($U4522,[1]C8842!$G$2:$M$145,3,FALSE),0),0)</f>
        <v>0</v>
      </c>
      <c r="W4522">
        <f>VLOOKUP(RIGHT($V$1,5),Key!$A$9:$B$14,2,FALSE)</f>
        <v>10.199999999999999</v>
      </c>
      <c r="X4522">
        <f t="shared" si="354"/>
        <v>0</v>
      </c>
      <c r="Y4522">
        <f>VLOOKUP(RIGHT($X$1,5),Key!$A$9:$B$14,2,FALSE)</f>
        <v>3.7</v>
      </c>
      <c r="Z4522">
        <f t="shared" si="352"/>
        <v>10.199999999999999</v>
      </c>
      <c r="AA4522">
        <f t="shared" si="353"/>
        <v>0</v>
      </c>
    </row>
    <row r="4523" spans="1:27" x14ac:dyDescent="0.3">
      <c r="A4523">
        <v>100067</v>
      </c>
      <c r="B4523">
        <v>230922</v>
      </c>
      <c r="C4523" s="3">
        <v>44130.695138888892</v>
      </c>
      <c r="D4523">
        <v>0</v>
      </c>
      <c r="E4523">
        <v>2</v>
      </c>
      <c r="F4523" t="s">
        <v>25</v>
      </c>
      <c r="G4523">
        <v>4</v>
      </c>
      <c r="H4523">
        <v>51.199219999999997</v>
      </c>
      <c r="I4523">
        <v>71.316410000000005</v>
      </c>
      <c r="J4523">
        <v>4.0195309999999997</v>
      </c>
      <c r="K4523">
        <v>46.019530000000003</v>
      </c>
      <c r="L4523" s="3">
        <v>44130.447222222225</v>
      </c>
      <c r="M4523">
        <v>17.18</v>
      </c>
      <c r="N4523" t="s">
        <v>28</v>
      </c>
      <c r="P4523">
        <f>(C4523-Key!$B$1)*24</f>
        <v>1.6333333334187046</v>
      </c>
      <c r="Q4523">
        <f>(Key!$B$2-'17.1'!C4523)*24</f>
        <v>1.316666666592937</v>
      </c>
      <c r="R4523" s="3">
        <f>C4523-(M4523-Key!$B$5)/(24*Key!$B$6)</f>
        <v>44130.681324074074</v>
      </c>
      <c r="S4523">
        <f>M4523-Key!$B$5</f>
        <v>14.92</v>
      </c>
      <c r="T4523" s="2">
        <f t="shared" si="350"/>
        <v>44129.694444444445</v>
      </c>
      <c r="U4523" t="str">
        <f t="shared" si="351"/>
        <v>10-25-2020 16:40</v>
      </c>
      <c r="V4523">
        <f>IFERROR(IF(W4523=Z4523,VLOOKUP($U4523,[1]C8842!$G$2:$M$145,3,FALSE),0),0)</f>
        <v>0</v>
      </c>
      <c r="W4523">
        <f>VLOOKUP(RIGHT($V$1,5),Key!$A$9:$B$14,2,FALSE)</f>
        <v>10.199999999999999</v>
      </c>
      <c r="X4523">
        <f t="shared" si="354"/>
        <v>0</v>
      </c>
      <c r="Y4523">
        <f>VLOOKUP(RIGHT($X$1,5),Key!$A$9:$B$14,2,FALSE)</f>
        <v>3.7</v>
      </c>
      <c r="Z4523">
        <f t="shared" si="352"/>
        <v>10.199999999999999</v>
      </c>
      <c r="AA4523">
        <f t="shared" si="353"/>
        <v>0</v>
      </c>
    </row>
    <row r="4524" spans="1:27" x14ac:dyDescent="0.3">
      <c r="A4524">
        <v>100067</v>
      </c>
      <c r="B4524">
        <v>230922</v>
      </c>
      <c r="C4524" s="3">
        <v>44130.695138888892</v>
      </c>
      <c r="D4524">
        <v>0</v>
      </c>
      <c r="E4524">
        <v>2</v>
      </c>
      <c r="F4524" t="s">
        <v>25</v>
      </c>
      <c r="G4524">
        <v>1</v>
      </c>
      <c r="H4524">
        <v>62.160159999999998</v>
      </c>
      <c r="I4524">
        <v>18.01172</v>
      </c>
      <c r="J4524">
        <v>1.027344</v>
      </c>
      <c r="K4524">
        <v>50.019530000000003</v>
      </c>
      <c r="L4524" s="3">
        <v>44130.447222222225</v>
      </c>
      <c r="M4524">
        <v>17.18</v>
      </c>
      <c r="N4524" t="s">
        <v>28</v>
      </c>
      <c r="P4524">
        <f>(C4524-Key!$B$1)*24</f>
        <v>1.6333333334187046</v>
      </c>
      <c r="Q4524">
        <f>(Key!$B$2-'17.1'!C4524)*24</f>
        <v>1.316666666592937</v>
      </c>
      <c r="R4524" s="3">
        <f>C4524-(M4524-Key!$B$5)/(24*Key!$B$6)</f>
        <v>44130.681324074074</v>
      </c>
      <c r="S4524">
        <f>M4524-Key!$B$5</f>
        <v>14.92</v>
      </c>
      <c r="T4524" s="2">
        <f t="shared" si="350"/>
        <v>44129.694444444445</v>
      </c>
      <c r="U4524" t="str">
        <f t="shared" si="351"/>
        <v>10-25-2020 16:40</v>
      </c>
      <c r="V4524">
        <f>IFERROR(IF(W4524=Z4524,VLOOKUP($U4524,[1]C8842!$G$2:$M$145,3,FALSE),0),0)</f>
        <v>0</v>
      </c>
      <c r="W4524">
        <f>VLOOKUP(RIGHT($V$1,5),Key!$A$9:$B$14,2,FALSE)</f>
        <v>10.199999999999999</v>
      </c>
      <c r="X4524">
        <f t="shared" si="354"/>
        <v>0</v>
      </c>
      <c r="Y4524">
        <f>VLOOKUP(RIGHT($X$1,5),Key!$A$9:$B$14,2,FALSE)</f>
        <v>3.7</v>
      </c>
      <c r="Z4524">
        <f t="shared" si="352"/>
        <v>10.199999999999999</v>
      </c>
      <c r="AA4524">
        <f t="shared" si="353"/>
        <v>0</v>
      </c>
    </row>
    <row r="4525" spans="1:27" x14ac:dyDescent="0.3">
      <c r="A4525">
        <v>100067</v>
      </c>
      <c r="B4525">
        <v>230922</v>
      </c>
      <c r="C4525" s="3">
        <v>44130.695138888892</v>
      </c>
      <c r="D4525">
        <v>2</v>
      </c>
      <c r="E4525">
        <v>1</v>
      </c>
      <c r="F4525" t="s">
        <v>26</v>
      </c>
      <c r="G4525">
        <v>1</v>
      </c>
      <c r="H4525">
        <v>67.445310000000006</v>
      </c>
      <c r="I4525">
        <v>16.609380000000002</v>
      </c>
      <c r="J4525">
        <v>0.890625</v>
      </c>
      <c r="K4525">
        <v>80.03125</v>
      </c>
      <c r="L4525" s="3">
        <v>44130.447222222225</v>
      </c>
      <c r="M4525">
        <v>17.18</v>
      </c>
      <c r="N4525" t="s">
        <v>28</v>
      </c>
      <c r="P4525">
        <f>(C4525-Key!$B$1)*24</f>
        <v>1.6333333334187046</v>
      </c>
      <c r="Q4525">
        <f>(Key!$B$2-'17.1'!C4525)*24</f>
        <v>1.316666666592937</v>
      </c>
      <c r="R4525" s="3">
        <f>C4525-(M4525-Key!$B$5)/(24*Key!$B$6)</f>
        <v>44130.681324074074</v>
      </c>
      <c r="S4525">
        <f>M4525-Key!$B$5</f>
        <v>14.92</v>
      </c>
      <c r="T4525" s="2">
        <f t="shared" si="350"/>
        <v>44129.694444444445</v>
      </c>
      <c r="U4525" t="str">
        <f t="shared" si="351"/>
        <v>10-25-2020 16:40</v>
      </c>
      <c r="V4525">
        <f>IFERROR(IF(W4525=Z4525,VLOOKUP($U4525,[1]C8842!$G$2:$M$145,3,FALSE),0),0)</f>
        <v>0</v>
      </c>
      <c r="W4525">
        <f>VLOOKUP(RIGHT($V$1,5),Key!$A$9:$B$14,2,FALSE)</f>
        <v>10.199999999999999</v>
      </c>
      <c r="X4525">
        <f t="shared" si="354"/>
        <v>0</v>
      </c>
      <c r="Y4525">
        <f>VLOOKUP(RIGHT($X$1,5),Key!$A$9:$B$14,2,FALSE)</f>
        <v>3.7</v>
      </c>
      <c r="Z4525">
        <f t="shared" si="352"/>
        <v>10.199999999999999</v>
      </c>
      <c r="AA4525">
        <f t="shared" si="353"/>
        <v>0</v>
      </c>
    </row>
    <row r="4526" spans="1:27" x14ac:dyDescent="0.3">
      <c r="A4526">
        <v>100067</v>
      </c>
      <c r="B4526">
        <v>230922</v>
      </c>
      <c r="C4526" s="3">
        <v>44130.695138888892</v>
      </c>
      <c r="D4526">
        <v>3</v>
      </c>
      <c r="E4526">
        <v>2</v>
      </c>
      <c r="F4526" t="s">
        <v>26</v>
      </c>
      <c r="G4526">
        <v>1</v>
      </c>
      <c r="H4526">
        <v>70.082030000000003</v>
      </c>
      <c r="I4526">
        <v>15.75</v>
      </c>
      <c r="J4526">
        <v>0.82421880000000003</v>
      </c>
      <c r="K4526">
        <v>92.039060000000006</v>
      </c>
      <c r="L4526" s="3">
        <v>44130.447222222225</v>
      </c>
      <c r="M4526">
        <v>17.18</v>
      </c>
      <c r="N4526" t="s">
        <v>28</v>
      </c>
      <c r="P4526">
        <f>(C4526-Key!$B$1)*24</f>
        <v>1.6333333334187046</v>
      </c>
      <c r="Q4526">
        <f>(Key!$B$2-'17.1'!C4526)*24</f>
        <v>1.316666666592937</v>
      </c>
      <c r="R4526" s="3">
        <f>C4526-(M4526-Key!$B$5)/(24*Key!$B$6)</f>
        <v>44130.681324074074</v>
      </c>
      <c r="S4526">
        <f>M4526-Key!$B$5</f>
        <v>14.92</v>
      </c>
      <c r="T4526" s="2">
        <f t="shared" si="350"/>
        <v>44129.694444444445</v>
      </c>
      <c r="U4526" t="str">
        <f t="shared" si="351"/>
        <v>10-25-2020 16:40</v>
      </c>
      <c r="V4526">
        <f>IFERROR(IF(W4526=Z4526,VLOOKUP($U4526,[1]C8842!$G$2:$M$145,3,FALSE),0),0)</f>
        <v>0</v>
      </c>
      <c r="W4526">
        <f>VLOOKUP(RIGHT($V$1,5),Key!$A$9:$B$14,2,FALSE)</f>
        <v>10.199999999999999</v>
      </c>
      <c r="X4526">
        <f t="shared" si="354"/>
        <v>0</v>
      </c>
      <c r="Y4526">
        <f>VLOOKUP(RIGHT($X$1,5),Key!$A$9:$B$14,2,FALSE)</f>
        <v>3.7</v>
      </c>
      <c r="Z4526">
        <f t="shared" si="352"/>
        <v>10.199999999999999</v>
      </c>
      <c r="AA4526">
        <f t="shared" si="353"/>
        <v>0</v>
      </c>
    </row>
    <row r="4527" spans="1:27" x14ac:dyDescent="0.3">
      <c r="A4527">
        <v>100067</v>
      </c>
      <c r="B4527">
        <v>230922</v>
      </c>
      <c r="C4527" s="3">
        <v>44130.695833333331</v>
      </c>
      <c r="D4527">
        <v>2</v>
      </c>
      <c r="E4527">
        <v>1</v>
      </c>
      <c r="F4527" t="s">
        <v>26</v>
      </c>
      <c r="G4527">
        <v>1</v>
      </c>
      <c r="H4527">
        <v>72.8125</v>
      </c>
      <c r="I4527">
        <v>16.63672</v>
      </c>
      <c r="J4527">
        <v>0.82421880000000003</v>
      </c>
      <c r="K4527">
        <v>82.035160000000005</v>
      </c>
      <c r="L4527" s="3">
        <v>44130.447222222225</v>
      </c>
      <c r="M4527">
        <v>17.18</v>
      </c>
      <c r="N4527" t="s">
        <v>28</v>
      </c>
      <c r="P4527">
        <f>(C4527-Key!$B$1)*24</f>
        <v>1.6499999999650754</v>
      </c>
      <c r="Q4527">
        <f>(Key!$B$2-'17.1'!C4527)*24</f>
        <v>1.3000000000465661</v>
      </c>
      <c r="R4527" s="3">
        <f>C4527-(M4527-Key!$B$5)/(24*Key!$B$6)</f>
        <v>44130.682018518513</v>
      </c>
      <c r="S4527">
        <f>M4527-Key!$B$5</f>
        <v>14.92</v>
      </c>
      <c r="T4527" s="2">
        <f t="shared" si="350"/>
        <v>44129.694444444445</v>
      </c>
      <c r="U4527" t="str">
        <f t="shared" si="351"/>
        <v>10-25-2020 16:40</v>
      </c>
      <c r="V4527">
        <f>IFERROR(IF(W4527=Z4527,VLOOKUP($U4527,[1]C8842!$G$2:$M$145,3,FALSE),0),0)</f>
        <v>0</v>
      </c>
      <c r="W4527">
        <f>VLOOKUP(RIGHT($V$1,5),Key!$A$9:$B$14,2,FALSE)</f>
        <v>10.199999999999999</v>
      </c>
      <c r="X4527">
        <f t="shared" si="354"/>
        <v>0</v>
      </c>
      <c r="Y4527">
        <f>VLOOKUP(RIGHT($X$1,5),Key!$A$9:$B$14,2,FALSE)</f>
        <v>3.7</v>
      </c>
      <c r="Z4527">
        <f t="shared" si="352"/>
        <v>10.199999999999999</v>
      </c>
      <c r="AA4527">
        <f t="shared" si="353"/>
        <v>0</v>
      </c>
    </row>
    <row r="4528" spans="1:27" x14ac:dyDescent="0.3">
      <c r="A4528">
        <v>100067</v>
      </c>
      <c r="B4528">
        <v>230922</v>
      </c>
      <c r="C4528" s="3">
        <v>44130.695833333331</v>
      </c>
      <c r="D4528">
        <v>3</v>
      </c>
      <c r="E4528">
        <v>2</v>
      </c>
      <c r="F4528" t="s">
        <v>26</v>
      </c>
      <c r="G4528">
        <v>1</v>
      </c>
      <c r="H4528">
        <v>70.75</v>
      </c>
      <c r="I4528">
        <v>19.40625</v>
      </c>
      <c r="J4528">
        <v>0.953125</v>
      </c>
      <c r="K4528">
        <v>93.039060000000006</v>
      </c>
      <c r="L4528" s="3">
        <v>44130.447222222225</v>
      </c>
      <c r="M4528">
        <v>17.18</v>
      </c>
      <c r="N4528" t="s">
        <v>28</v>
      </c>
      <c r="P4528">
        <f>(C4528-Key!$B$1)*24</f>
        <v>1.6499999999650754</v>
      </c>
      <c r="Q4528">
        <f>(Key!$B$2-'17.1'!C4528)*24</f>
        <v>1.3000000000465661</v>
      </c>
      <c r="R4528" s="3">
        <f>C4528-(M4528-Key!$B$5)/(24*Key!$B$6)</f>
        <v>44130.682018518513</v>
      </c>
      <c r="S4528">
        <f>M4528-Key!$B$5</f>
        <v>14.92</v>
      </c>
      <c r="T4528" s="2">
        <f t="shared" si="350"/>
        <v>44129.694444444445</v>
      </c>
      <c r="U4528" t="str">
        <f t="shared" si="351"/>
        <v>10-25-2020 16:40</v>
      </c>
      <c r="V4528">
        <f>IFERROR(IF(W4528=Z4528,VLOOKUP($U4528,[1]C8842!$G$2:$M$145,3,FALSE),0),0)</f>
        <v>0</v>
      </c>
      <c r="W4528">
        <f>VLOOKUP(RIGHT($V$1,5),Key!$A$9:$B$14,2,FALSE)</f>
        <v>10.199999999999999</v>
      </c>
      <c r="X4528">
        <f t="shared" si="354"/>
        <v>0</v>
      </c>
      <c r="Y4528">
        <f>VLOOKUP(RIGHT($X$1,5),Key!$A$9:$B$14,2,FALSE)</f>
        <v>3.7</v>
      </c>
      <c r="Z4528">
        <f t="shared" si="352"/>
        <v>10.199999999999999</v>
      </c>
      <c r="AA4528">
        <f t="shared" si="353"/>
        <v>0</v>
      </c>
    </row>
    <row r="4529" spans="1:27" x14ac:dyDescent="0.3">
      <c r="A4529">
        <v>100067</v>
      </c>
      <c r="B4529">
        <v>230922</v>
      </c>
      <c r="C4529" s="3">
        <v>44130.695833333331</v>
      </c>
      <c r="D4529">
        <v>3</v>
      </c>
      <c r="E4529">
        <v>2</v>
      </c>
      <c r="F4529" t="s">
        <v>26</v>
      </c>
      <c r="G4529">
        <v>1</v>
      </c>
      <c r="H4529">
        <v>71.746089999999995</v>
      </c>
      <c r="I4529">
        <v>17.539059999999999</v>
      </c>
      <c r="J4529">
        <v>0.87109380000000003</v>
      </c>
      <c r="K4529">
        <v>94.039060000000006</v>
      </c>
      <c r="L4529" s="3">
        <v>44130.447222222225</v>
      </c>
      <c r="M4529">
        <v>17.18</v>
      </c>
      <c r="N4529" t="s">
        <v>28</v>
      </c>
      <c r="P4529">
        <f>(C4529-Key!$B$1)*24</f>
        <v>1.6499999999650754</v>
      </c>
      <c r="Q4529">
        <f>(Key!$B$2-'17.1'!C4529)*24</f>
        <v>1.3000000000465661</v>
      </c>
      <c r="R4529" s="3">
        <f>C4529-(M4529-Key!$B$5)/(24*Key!$B$6)</f>
        <v>44130.682018518513</v>
      </c>
      <c r="S4529">
        <f>M4529-Key!$B$5</f>
        <v>14.92</v>
      </c>
      <c r="T4529" s="2">
        <f t="shared" si="350"/>
        <v>44129.694444444445</v>
      </c>
      <c r="U4529" t="str">
        <f t="shared" si="351"/>
        <v>10-25-2020 16:40</v>
      </c>
      <c r="V4529">
        <f>IFERROR(IF(W4529=Z4529,VLOOKUP($U4529,[1]C8842!$G$2:$M$145,3,FALSE),0),0)</f>
        <v>0</v>
      </c>
      <c r="W4529">
        <f>VLOOKUP(RIGHT($V$1,5),Key!$A$9:$B$14,2,FALSE)</f>
        <v>10.199999999999999</v>
      </c>
      <c r="X4529">
        <f t="shared" si="354"/>
        <v>0</v>
      </c>
      <c r="Y4529">
        <f>VLOOKUP(RIGHT($X$1,5),Key!$A$9:$B$14,2,FALSE)</f>
        <v>3.7</v>
      </c>
      <c r="Z4529">
        <f t="shared" si="352"/>
        <v>10.199999999999999</v>
      </c>
      <c r="AA4529">
        <f t="shared" si="353"/>
        <v>0</v>
      </c>
    </row>
    <row r="4530" spans="1:27" x14ac:dyDescent="0.3">
      <c r="A4530">
        <v>100067</v>
      </c>
      <c r="B4530">
        <v>230922</v>
      </c>
      <c r="C4530" s="3">
        <v>44130.695833333331</v>
      </c>
      <c r="D4530">
        <v>0</v>
      </c>
      <c r="E4530">
        <v>2</v>
      </c>
      <c r="F4530" t="s">
        <v>25</v>
      </c>
      <c r="G4530">
        <v>1</v>
      </c>
      <c r="H4530">
        <v>58.539059999999999</v>
      </c>
      <c r="I4530">
        <v>16.23828</v>
      </c>
      <c r="J4530">
        <v>1.0078130000000001</v>
      </c>
      <c r="K4530">
        <v>48.019530000000003</v>
      </c>
      <c r="L4530" s="3">
        <v>44130.447222222225</v>
      </c>
      <c r="M4530">
        <v>17.18</v>
      </c>
      <c r="N4530" t="s">
        <v>28</v>
      </c>
      <c r="P4530">
        <f>(C4530-Key!$B$1)*24</f>
        <v>1.6499999999650754</v>
      </c>
      <c r="Q4530">
        <f>(Key!$B$2-'17.1'!C4530)*24</f>
        <v>1.3000000000465661</v>
      </c>
      <c r="R4530" s="3">
        <f>C4530-(M4530-Key!$B$5)/(24*Key!$B$6)</f>
        <v>44130.682018518513</v>
      </c>
      <c r="S4530">
        <f>M4530-Key!$B$5</f>
        <v>14.92</v>
      </c>
      <c r="T4530" s="2">
        <f t="shared" si="350"/>
        <v>44129.694444444445</v>
      </c>
      <c r="U4530" t="str">
        <f t="shared" si="351"/>
        <v>10-25-2020 16:40</v>
      </c>
      <c r="V4530">
        <f>IFERROR(IF(W4530=Z4530,VLOOKUP($U4530,[1]C8842!$G$2:$M$145,3,FALSE),0),0)</f>
        <v>0</v>
      </c>
      <c r="W4530">
        <f>VLOOKUP(RIGHT($V$1,5),Key!$A$9:$B$14,2,FALSE)</f>
        <v>10.199999999999999</v>
      </c>
      <c r="X4530">
        <f t="shared" si="354"/>
        <v>0</v>
      </c>
      <c r="Y4530">
        <f>VLOOKUP(RIGHT($X$1,5),Key!$A$9:$B$14,2,FALSE)</f>
        <v>3.7</v>
      </c>
      <c r="Z4530">
        <f t="shared" si="352"/>
        <v>10.199999999999999</v>
      </c>
      <c r="AA4530">
        <f t="shared" si="353"/>
        <v>0</v>
      </c>
    </row>
    <row r="4531" spans="1:27" x14ac:dyDescent="0.3">
      <c r="A4531">
        <v>100067</v>
      </c>
      <c r="B4531">
        <v>230922</v>
      </c>
      <c r="C4531" s="3">
        <v>44130.695833333331</v>
      </c>
      <c r="D4531">
        <v>0</v>
      </c>
      <c r="E4531">
        <v>2</v>
      </c>
      <c r="F4531" t="s">
        <v>25</v>
      </c>
      <c r="G4531">
        <v>1</v>
      </c>
      <c r="H4531">
        <v>67.59375</v>
      </c>
      <c r="I4531">
        <v>18.789059999999999</v>
      </c>
      <c r="J4531">
        <v>0.97265630000000003</v>
      </c>
      <c r="K4531">
        <v>47.019530000000003</v>
      </c>
      <c r="L4531" s="3">
        <v>44130.447222222225</v>
      </c>
      <c r="M4531">
        <v>17.18</v>
      </c>
      <c r="N4531" t="s">
        <v>28</v>
      </c>
      <c r="P4531">
        <f>(C4531-Key!$B$1)*24</f>
        <v>1.6499999999650754</v>
      </c>
      <c r="Q4531">
        <f>(Key!$B$2-'17.1'!C4531)*24</f>
        <v>1.3000000000465661</v>
      </c>
      <c r="R4531" s="3">
        <f>C4531-(M4531-Key!$B$5)/(24*Key!$B$6)</f>
        <v>44130.682018518513</v>
      </c>
      <c r="S4531">
        <f>M4531-Key!$B$5</f>
        <v>14.92</v>
      </c>
      <c r="T4531" s="2">
        <f t="shared" si="350"/>
        <v>44129.694444444445</v>
      </c>
      <c r="U4531" t="str">
        <f t="shared" si="351"/>
        <v>10-25-2020 16:40</v>
      </c>
      <c r="V4531">
        <f>IFERROR(IF(W4531=Z4531,VLOOKUP($U4531,[1]C8842!$G$2:$M$145,3,FALSE),0),0)</f>
        <v>0</v>
      </c>
      <c r="W4531">
        <f>VLOOKUP(RIGHT($V$1,5),Key!$A$9:$B$14,2,FALSE)</f>
        <v>10.199999999999999</v>
      </c>
      <c r="X4531">
        <f t="shared" si="354"/>
        <v>0</v>
      </c>
      <c r="Y4531">
        <f>VLOOKUP(RIGHT($X$1,5),Key!$A$9:$B$14,2,FALSE)</f>
        <v>3.7</v>
      </c>
      <c r="Z4531">
        <f t="shared" si="352"/>
        <v>10.199999999999999</v>
      </c>
      <c r="AA4531">
        <f t="shared" si="353"/>
        <v>0</v>
      </c>
    </row>
    <row r="4532" spans="1:27" x14ac:dyDescent="0.3">
      <c r="A4532">
        <v>100067</v>
      </c>
      <c r="B4532">
        <v>230922</v>
      </c>
      <c r="C4532" s="3">
        <v>44130.695833333331</v>
      </c>
      <c r="D4532">
        <v>0</v>
      </c>
      <c r="E4532">
        <v>2</v>
      </c>
      <c r="F4532" t="s">
        <v>25</v>
      </c>
      <c r="G4532">
        <v>1</v>
      </c>
      <c r="H4532">
        <v>59.164059999999999</v>
      </c>
      <c r="I4532">
        <v>15.51563</v>
      </c>
      <c r="J4532">
        <v>0.96484380000000003</v>
      </c>
      <c r="K4532">
        <v>46.019530000000003</v>
      </c>
      <c r="L4532" s="3">
        <v>44130.447222222225</v>
      </c>
      <c r="M4532">
        <v>17.18</v>
      </c>
      <c r="N4532" t="s">
        <v>28</v>
      </c>
      <c r="P4532">
        <f>(C4532-Key!$B$1)*24</f>
        <v>1.6499999999650754</v>
      </c>
      <c r="Q4532">
        <f>(Key!$B$2-'17.1'!C4532)*24</f>
        <v>1.3000000000465661</v>
      </c>
      <c r="R4532" s="3">
        <f>C4532-(M4532-Key!$B$5)/(24*Key!$B$6)</f>
        <v>44130.682018518513</v>
      </c>
      <c r="S4532">
        <f>M4532-Key!$B$5</f>
        <v>14.92</v>
      </c>
      <c r="T4532" s="2">
        <f t="shared" si="350"/>
        <v>44129.694444444445</v>
      </c>
      <c r="U4532" t="str">
        <f t="shared" si="351"/>
        <v>10-25-2020 16:40</v>
      </c>
      <c r="V4532">
        <f>IFERROR(IF(W4532=Z4532,VLOOKUP($U4532,[1]C8842!$G$2:$M$145,3,FALSE),0),0)</f>
        <v>0</v>
      </c>
      <c r="W4532">
        <f>VLOOKUP(RIGHT($V$1,5),Key!$A$9:$B$14,2,FALSE)</f>
        <v>10.199999999999999</v>
      </c>
      <c r="X4532">
        <f t="shared" si="354"/>
        <v>0</v>
      </c>
      <c r="Y4532">
        <f>VLOOKUP(RIGHT($X$1,5),Key!$A$9:$B$14,2,FALSE)</f>
        <v>3.7</v>
      </c>
      <c r="Z4532">
        <f t="shared" si="352"/>
        <v>10.199999999999999</v>
      </c>
      <c r="AA4532">
        <f t="shared" si="353"/>
        <v>0</v>
      </c>
    </row>
    <row r="4533" spans="1:27" x14ac:dyDescent="0.3">
      <c r="A4533">
        <v>100067</v>
      </c>
      <c r="B4533">
        <v>230922</v>
      </c>
      <c r="C4533" s="3">
        <v>44130.695833333331</v>
      </c>
      <c r="D4533">
        <v>1</v>
      </c>
      <c r="E4533">
        <v>1</v>
      </c>
      <c r="F4533" t="s">
        <v>25</v>
      </c>
      <c r="G4533">
        <v>1</v>
      </c>
      <c r="H4533">
        <v>70.847660000000005</v>
      </c>
      <c r="I4533">
        <v>16.589839999999999</v>
      </c>
      <c r="J4533">
        <v>0.84765630000000003</v>
      </c>
      <c r="K4533">
        <v>58.023440000000001</v>
      </c>
      <c r="L4533" s="3">
        <v>44130.447222222225</v>
      </c>
      <c r="M4533">
        <v>17.18</v>
      </c>
      <c r="N4533" t="s">
        <v>28</v>
      </c>
      <c r="P4533">
        <f>(C4533-Key!$B$1)*24</f>
        <v>1.6499999999650754</v>
      </c>
      <c r="Q4533">
        <f>(Key!$B$2-'17.1'!C4533)*24</f>
        <v>1.3000000000465661</v>
      </c>
      <c r="R4533" s="3">
        <f>C4533-(M4533-Key!$B$5)/(24*Key!$B$6)</f>
        <v>44130.682018518513</v>
      </c>
      <c r="S4533">
        <f>M4533-Key!$B$5</f>
        <v>14.92</v>
      </c>
      <c r="T4533" s="2">
        <f t="shared" si="350"/>
        <v>44129.694444444445</v>
      </c>
      <c r="U4533" t="str">
        <f t="shared" si="351"/>
        <v>10-25-2020 16:40</v>
      </c>
      <c r="V4533">
        <f>IFERROR(IF(W4533=Z4533,VLOOKUP($U4533,[1]C8842!$G$2:$M$145,3,FALSE),0),0)</f>
        <v>0</v>
      </c>
      <c r="W4533">
        <f>VLOOKUP(RIGHT($V$1,5),Key!$A$9:$B$14,2,FALSE)</f>
        <v>10.199999999999999</v>
      </c>
      <c r="X4533">
        <f t="shared" si="354"/>
        <v>0</v>
      </c>
      <c r="Y4533">
        <f>VLOOKUP(RIGHT($X$1,5),Key!$A$9:$B$14,2,FALSE)</f>
        <v>3.7</v>
      </c>
      <c r="Z4533">
        <f t="shared" si="352"/>
        <v>10.199999999999999</v>
      </c>
      <c r="AA4533">
        <f t="shared" si="353"/>
        <v>0</v>
      </c>
    </row>
    <row r="4534" spans="1:27" x14ac:dyDescent="0.3">
      <c r="A4534">
        <v>100067</v>
      </c>
      <c r="B4534">
        <v>230922</v>
      </c>
      <c r="C4534" s="3">
        <v>44130.695833333331</v>
      </c>
      <c r="D4534">
        <v>1</v>
      </c>
      <c r="E4534">
        <v>1</v>
      </c>
      <c r="F4534" t="s">
        <v>25</v>
      </c>
      <c r="G4534">
        <v>1</v>
      </c>
      <c r="H4534">
        <v>71.8125</v>
      </c>
      <c r="I4534">
        <v>17.558589999999999</v>
      </c>
      <c r="J4534">
        <v>0.87109380000000003</v>
      </c>
      <c r="K4534">
        <v>58.023440000000001</v>
      </c>
      <c r="L4534" s="3">
        <v>44130.447222222225</v>
      </c>
      <c r="M4534">
        <v>17.18</v>
      </c>
      <c r="N4534" t="s">
        <v>28</v>
      </c>
      <c r="P4534">
        <f>(C4534-Key!$B$1)*24</f>
        <v>1.6499999999650754</v>
      </c>
      <c r="Q4534">
        <f>(Key!$B$2-'17.1'!C4534)*24</f>
        <v>1.3000000000465661</v>
      </c>
      <c r="R4534" s="3">
        <f>C4534-(M4534-Key!$B$5)/(24*Key!$B$6)</f>
        <v>44130.682018518513</v>
      </c>
      <c r="S4534">
        <f>M4534-Key!$B$5</f>
        <v>14.92</v>
      </c>
      <c r="T4534" s="2">
        <f t="shared" si="350"/>
        <v>44129.694444444445</v>
      </c>
      <c r="U4534" t="str">
        <f t="shared" si="351"/>
        <v>10-25-2020 16:40</v>
      </c>
      <c r="V4534">
        <f>IFERROR(IF(W4534=Z4534,VLOOKUP($U4534,[1]C8842!$G$2:$M$145,3,FALSE),0),0)</f>
        <v>0</v>
      </c>
      <c r="W4534">
        <f>VLOOKUP(RIGHT($V$1,5),Key!$A$9:$B$14,2,FALSE)</f>
        <v>10.199999999999999</v>
      </c>
      <c r="X4534">
        <f t="shared" si="354"/>
        <v>0</v>
      </c>
      <c r="Y4534">
        <f>VLOOKUP(RIGHT($X$1,5),Key!$A$9:$B$14,2,FALSE)</f>
        <v>3.7</v>
      </c>
      <c r="Z4534">
        <f t="shared" si="352"/>
        <v>10.199999999999999</v>
      </c>
      <c r="AA4534">
        <f t="shared" si="353"/>
        <v>0</v>
      </c>
    </row>
    <row r="4535" spans="1:27" x14ac:dyDescent="0.3">
      <c r="A4535">
        <v>100067</v>
      </c>
      <c r="B4535">
        <v>230922</v>
      </c>
      <c r="C4535" s="3">
        <v>44130.695833333331</v>
      </c>
      <c r="D4535">
        <v>2</v>
      </c>
      <c r="E4535">
        <v>1</v>
      </c>
      <c r="F4535" t="s">
        <v>26</v>
      </c>
      <c r="G4535">
        <v>2</v>
      </c>
      <c r="H4535">
        <v>62.960940000000001</v>
      </c>
      <c r="I4535">
        <v>20.878910000000001</v>
      </c>
      <c r="J4535">
        <v>1.1328130000000001</v>
      </c>
      <c r="K4535">
        <v>80.03125</v>
      </c>
      <c r="L4535" s="3">
        <v>44130.447222222225</v>
      </c>
      <c r="M4535">
        <v>17.18</v>
      </c>
      <c r="N4535" t="s">
        <v>28</v>
      </c>
      <c r="P4535">
        <f>(C4535-Key!$B$1)*24</f>
        <v>1.6499999999650754</v>
      </c>
      <c r="Q4535">
        <f>(Key!$B$2-'17.1'!C4535)*24</f>
        <v>1.3000000000465661</v>
      </c>
      <c r="R4535" s="3">
        <f>C4535-(M4535-Key!$B$5)/(24*Key!$B$6)</f>
        <v>44130.682018518513</v>
      </c>
      <c r="S4535">
        <f>M4535-Key!$B$5</f>
        <v>14.92</v>
      </c>
      <c r="T4535" s="2">
        <f t="shared" si="350"/>
        <v>44129.694444444445</v>
      </c>
      <c r="U4535" t="str">
        <f t="shared" si="351"/>
        <v>10-25-2020 16:40</v>
      </c>
      <c r="V4535">
        <f>IFERROR(IF(W4535=Z4535,VLOOKUP($U4535,[1]C8842!$G$2:$M$145,3,FALSE),0),0)</f>
        <v>0</v>
      </c>
      <c r="W4535">
        <f>VLOOKUP(RIGHT($V$1,5),Key!$A$9:$B$14,2,FALSE)</f>
        <v>10.199999999999999</v>
      </c>
      <c r="X4535">
        <f t="shared" si="354"/>
        <v>0</v>
      </c>
      <c r="Y4535">
        <f>VLOOKUP(RIGHT($X$1,5),Key!$A$9:$B$14,2,FALSE)</f>
        <v>3.7</v>
      </c>
      <c r="Z4535">
        <f t="shared" si="352"/>
        <v>10.199999999999999</v>
      </c>
      <c r="AA4535">
        <f t="shared" si="353"/>
        <v>0</v>
      </c>
    </row>
    <row r="4536" spans="1:27" x14ac:dyDescent="0.3">
      <c r="A4536">
        <v>100067</v>
      </c>
      <c r="B4536">
        <v>230922</v>
      </c>
      <c r="C4536" s="3">
        <v>44130.696527777778</v>
      </c>
      <c r="D4536">
        <v>2</v>
      </c>
      <c r="E4536">
        <v>1</v>
      </c>
      <c r="F4536" t="s">
        <v>26</v>
      </c>
      <c r="G4536">
        <v>1</v>
      </c>
      <c r="H4536">
        <v>73.730469999999997</v>
      </c>
      <c r="I4536">
        <v>18.59375</v>
      </c>
      <c r="J4536">
        <v>0.88671880000000003</v>
      </c>
      <c r="K4536">
        <v>80.03125</v>
      </c>
      <c r="L4536" s="3">
        <v>44130.447222222225</v>
      </c>
      <c r="M4536">
        <v>17.18</v>
      </c>
      <c r="N4536" t="s">
        <v>28</v>
      </c>
      <c r="P4536">
        <f>(C4536-Key!$B$1)*24</f>
        <v>1.6666666666860692</v>
      </c>
      <c r="Q4536">
        <f>(Key!$B$2-'17.1'!C4536)*24</f>
        <v>1.2833333333255723</v>
      </c>
      <c r="R4536" s="3">
        <f>C4536-(M4536-Key!$B$5)/(24*Key!$B$6)</f>
        <v>44130.68271296296</v>
      </c>
      <c r="S4536">
        <f>M4536-Key!$B$5</f>
        <v>14.92</v>
      </c>
      <c r="T4536" s="2">
        <f t="shared" si="350"/>
        <v>44129.694444444445</v>
      </c>
      <c r="U4536" t="str">
        <f t="shared" si="351"/>
        <v>10-25-2020 16:40</v>
      </c>
      <c r="V4536">
        <f>IFERROR(IF(W4536=Z4536,VLOOKUP($U4536,[1]C8842!$G$2:$M$145,3,FALSE),0),0)</f>
        <v>0</v>
      </c>
      <c r="W4536">
        <f>VLOOKUP(RIGHT($V$1,5),Key!$A$9:$B$14,2,FALSE)</f>
        <v>10.199999999999999</v>
      </c>
      <c r="X4536">
        <f t="shared" si="354"/>
        <v>0</v>
      </c>
      <c r="Y4536">
        <f>VLOOKUP(RIGHT($X$1,5),Key!$A$9:$B$14,2,FALSE)</f>
        <v>3.7</v>
      </c>
      <c r="Z4536">
        <f t="shared" si="352"/>
        <v>10.199999999999999</v>
      </c>
      <c r="AA4536">
        <f t="shared" si="353"/>
        <v>0</v>
      </c>
    </row>
    <row r="4537" spans="1:27" x14ac:dyDescent="0.3">
      <c r="A4537">
        <v>100067</v>
      </c>
      <c r="B4537">
        <v>230922</v>
      </c>
      <c r="C4537" s="3">
        <v>44130.696527777778</v>
      </c>
      <c r="D4537">
        <v>0</v>
      </c>
      <c r="E4537">
        <v>2</v>
      </c>
      <c r="F4537" t="s">
        <v>25</v>
      </c>
      <c r="G4537">
        <v>1</v>
      </c>
      <c r="H4537">
        <v>70.820310000000006</v>
      </c>
      <c r="I4537">
        <v>16.984380000000002</v>
      </c>
      <c r="J4537">
        <v>0.86328130000000003</v>
      </c>
      <c r="K4537">
        <v>46.019530000000003</v>
      </c>
      <c r="L4537" s="3">
        <v>44130.447222222225</v>
      </c>
      <c r="M4537">
        <v>17.18</v>
      </c>
      <c r="N4537" t="s">
        <v>28</v>
      </c>
      <c r="P4537">
        <f>(C4537-Key!$B$1)*24</f>
        <v>1.6666666666860692</v>
      </c>
      <c r="Q4537">
        <f>(Key!$B$2-'17.1'!C4537)*24</f>
        <v>1.2833333333255723</v>
      </c>
      <c r="R4537" s="3">
        <f>C4537-(M4537-Key!$B$5)/(24*Key!$B$6)</f>
        <v>44130.68271296296</v>
      </c>
      <c r="S4537">
        <f>M4537-Key!$B$5</f>
        <v>14.92</v>
      </c>
      <c r="T4537" s="2">
        <f t="shared" si="350"/>
        <v>44129.694444444445</v>
      </c>
      <c r="U4537" t="str">
        <f t="shared" si="351"/>
        <v>10-25-2020 16:40</v>
      </c>
      <c r="V4537">
        <f>IFERROR(IF(W4537=Z4537,VLOOKUP($U4537,[1]C8842!$G$2:$M$145,3,FALSE),0),0)</f>
        <v>0</v>
      </c>
      <c r="W4537">
        <f>VLOOKUP(RIGHT($V$1,5),Key!$A$9:$B$14,2,FALSE)</f>
        <v>10.199999999999999</v>
      </c>
      <c r="X4537">
        <f t="shared" si="354"/>
        <v>0</v>
      </c>
      <c r="Y4537">
        <f>VLOOKUP(RIGHT($X$1,5),Key!$A$9:$B$14,2,FALSE)</f>
        <v>3.7</v>
      </c>
      <c r="Z4537">
        <f t="shared" si="352"/>
        <v>10.199999999999999</v>
      </c>
      <c r="AA4537">
        <f t="shared" si="353"/>
        <v>0</v>
      </c>
    </row>
    <row r="4538" spans="1:27" x14ac:dyDescent="0.3">
      <c r="A4538">
        <v>100067</v>
      </c>
      <c r="B4538">
        <v>230922</v>
      </c>
      <c r="C4538" s="3">
        <v>44130.696527777778</v>
      </c>
      <c r="D4538">
        <v>3</v>
      </c>
      <c r="E4538">
        <v>2</v>
      </c>
      <c r="F4538" t="s">
        <v>26</v>
      </c>
      <c r="G4538">
        <v>1</v>
      </c>
      <c r="H4538">
        <v>69.269530000000003</v>
      </c>
      <c r="I4538">
        <v>16.51953</v>
      </c>
      <c r="J4538">
        <v>0.86328130000000003</v>
      </c>
      <c r="K4538">
        <v>94.039060000000006</v>
      </c>
      <c r="L4538" s="3">
        <v>44130.447222222225</v>
      </c>
      <c r="M4538">
        <v>17.18</v>
      </c>
      <c r="N4538" t="s">
        <v>28</v>
      </c>
      <c r="P4538">
        <f>(C4538-Key!$B$1)*24</f>
        <v>1.6666666666860692</v>
      </c>
      <c r="Q4538">
        <f>(Key!$B$2-'17.1'!C4538)*24</f>
        <v>1.2833333333255723</v>
      </c>
      <c r="R4538" s="3">
        <f>C4538-(M4538-Key!$B$5)/(24*Key!$B$6)</f>
        <v>44130.68271296296</v>
      </c>
      <c r="S4538">
        <f>M4538-Key!$B$5</f>
        <v>14.92</v>
      </c>
      <c r="T4538" s="2">
        <f t="shared" si="350"/>
        <v>44129.694444444445</v>
      </c>
      <c r="U4538" t="str">
        <f t="shared" si="351"/>
        <v>10-25-2020 16:40</v>
      </c>
      <c r="V4538">
        <f>IFERROR(IF(W4538=Z4538,VLOOKUP($U4538,[1]C8842!$G$2:$M$145,3,FALSE),0),0)</f>
        <v>0</v>
      </c>
      <c r="W4538">
        <f>VLOOKUP(RIGHT($V$1,5),Key!$A$9:$B$14,2,FALSE)</f>
        <v>10.199999999999999</v>
      </c>
      <c r="X4538">
        <f t="shared" si="354"/>
        <v>0</v>
      </c>
      <c r="Y4538">
        <f>VLOOKUP(RIGHT($X$1,5),Key!$A$9:$B$14,2,FALSE)</f>
        <v>3.7</v>
      </c>
      <c r="Z4538">
        <f t="shared" si="352"/>
        <v>10.199999999999999</v>
      </c>
      <c r="AA4538">
        <f t="shared" si="353"/>
        <v>0</v>
      </c>
    </row>
    <row r="4539" spans="1:27" x14ac:dyDescent="0.3">
      <c r="A4539">
        <v>100067</v>
      </c>
      <c r="B4539">
        <v>230922</v>
      </c>
      <c r="C4539" s="3">
        <v>44130.696527777778</v>
      </c>
      <c r="D4539">
        <v>0</v>
      </c>
      <c r="E4539">
        <v>2</v>
      </c>
      <c r="F4539" t="s">
        <v>25</v>
      </c>
      <c r="G4539">
        <v>2</v>
      </c>
      <c r="H4539">
        <v>66.378910000000005</v>
      </c>
      <c r="I4539">
        <v>21.242190000000001</v>
      </c>
      <c r="J4539">
        <v>1.089844</v>
      </c>
      <c r="K4539">
        <v>46.019530000000003</v>
      </c>
      <c r="L4539" s="3">
        <v>44130.447222222225</v>
      </c>
      <c r="M4539">
        <v>17.18</v>
      </c>
      <c r="N4539" t="s">
        <v>28</v>
      </c>
      <c r="P4539">
        <f>(C4539-Key!$B$1)*24</f>
        <v>1.6666666666860692</v>
      </c>
      <c r="Q4539">
        <f>(Key!$B$2-'17.1'!C4539)*24</f>
        <v>1.2833333333255723</v>
      </c>
      <c r="R4539" s="3">
        <f>C4539-(M4539-Key!$B$5)/(24*Key!$B$6)</f>
        <v>44130.68271296296</v>
      </c>
      <c r="S4539">
        <f>M4539-Key!$B$5</f>
        <v>14.92</v>
      </c>
      <c r="T4539" s="2">
        <f t="shared" si="350"/>
        <v>44129.694444444445</v>
      </c>
      <c r="U4539" t="str">
        <f t="shared" si="351"/>
        <v>10-25-2020 16:40</v>
      </c>
      <c r="V4539">
        <f>IFERROR(IF(W4539=Z4539,VLOOKUP($U4539,[1]C8842!$G$2:$M$145,3,FALSE),0),0)</f>
        <v>0</v>
      </c>
      <c r="W4539">
        <f>VLOOKUP(RIGHT($V$1,5),Key!$A$9:$B$14,2,FALSE)</f>
        <v>10.199999999999999</v>
      </c>
      <c r="X4539">
        <f t="shared" si="354"/>
        <v>0</v>
      </c>
      <c r="Y4539">
        <f>VLOOKUP(RIGHT($X$1,5),Key!$A$9:$B$14,2,FALSE)</f>
        <v>3.7</v>
      </c>
      <c r="Z4539">
        <f t="shared" si="352"/>
        <v>10.199999999999999</v>
      </c>
      <c r="AA4539">
        <f t="shared" si="353"/>
        <v>0</v>
      </c>
    </row>
    <row r="4540" spans="1:27" x14ac:dyDescent="0.3">
      <c r="A4540">
        <v>100067</v>
      </c>
      <c r="B4540">
        <v>230922</v>
      </c>
      <c r="C4540" s="3">
        <v>44130.696527777778</v>
      </c>
      <c r="D4540">
        <v>1</v>
      </c>
      <c r="E4540">
        <v>1</v>
      </c>
      <c r="F4540" t="s">
        <v>25</v>
      </c>
      <c r="G4540">
        <v>1</v>
      </c>
      <c r="H4540">
        <v>61.042969999999997</v>
      </c>
      <c r="I4540">
        <v>16.660160000000001</v>
      </c>
      <c r="J4540">
        <v>0.98828130000000003</v>
      </c>
      <c r="K4540">
        <v>58.023440000000001</v>
      </c>
      <c r="L4540" s="3">
        <v>44130.447222222225</v>
      </c>
      <c r="M4540">
        <v>17.18</v>
      </c>
      <c r="N4540" t="s">
        <v>28</v>
      </c>
      <c r="P4540">
        <f>(C4540-Key!$B$1)*24</f>
        <v>1.6666666666860692</v>
      </c>
      <c r="Q4540">
        <f>(Key!$B$2-'17.1'!C4540)*24</f>
        <v>1.2833333333255723</v>
      </c>
      <c r="R4540" s="3">
        <f>C4540-(M4540-Key!$B$5)/(24*Key!$B$6)</f>
        <v>44130.68271296296</v>
      </c>
      <c r="S4540">
        <f>M4540-Key!$B$5</f>
        <v>14.92</v>
      </c>
      <c r="T4540" s="2">
        <f t="shared" si="350"/>
        <v>44129.694444444445</v>
      </c>
      <c r="U4540" t="str">
        <f t="shared" si="351"/>
        <v>10-25-2020 16:40</v>
      </c>
      <c r="V4540">
        <f>IFERROR(IF(W4540=Z4540,VLOOKUP($U4540,[1]C8842!$G$2:$M$145,3,FALSE),0),0)</f>
        <v>0</v>
      </c>
      <c r="W4540">
        <f>VLOOKUP(RIGHT($V$1,5),Key!$A$9:$B$14,2,FALSE)</f>
        <v>10.199999999999999</v>
      </c>
      <c r="X4540">
        <f t="shared" si="354"/>
        <v>0</v>
      </c>
      <c r="Y4540">
        <f>VLOOKUP(RIGHT($X$1,5),Key!$A$9:$B$14,2,FALSE)</f>
        <v>3.7</v>
      </c>
      <c r="Z4540">
        <f t="shared" si="352"/>
        <v>10.199999999999999</v>
      </c>
      <c r="AA4540">
        <f t="shared" si="353"/>
        <v>0</v>
      </c>
    </row>
    <row r="4541" spans="1:27" x14ac:dyDescent="0.3">
      <c r="A4541">
        <v>100067</v>
      </c>
      <c r="B4541">
        <v>230922</v>
      </c>
      <c r="C4541" s="3">
        <v>44130.696527777778</v>
      </c>
      <c r="D4541">
        <v>3</v>
      </c>
      <c r="E4541">
        <v>2</v>
      </c>
      <c r="F4541" t="s">
        <v>26</v>
      </c>
      <c r="G4541">
        <v>1</v>
      </c>
      <c r="H4541">
        <v>63.570309999999999</v>
      </c>
      <c r="I4541">
        <v>17.339839999999999</v>
      </c>
      <c r="J4541">
        <v>0.9765625</v>
      </c>
      <c r="K4541">
        <v>96.039060000000006</v>
      </c>
      <c r="L4541" s="3">
        <v>44130.447222222225</v>
      </c>
      <c r="M4541">
        <v>17.18</v>
      </c>
      <c r="N4541" t="s">
        <v>28</v>
      </c>
      <c r="P4541">
        <f>(C4541-Key!$B$1)*24</f>
        <v>1.6666666666860692</v>
      </c>
      <c r="Q4541">
        <f>(Key!$B$2-'17.1'!C4541)*24</f>
        <v>1.2833333333255723</v>
      </c>
      <c r="R4541" s="3">
        <f>C4541-(M4541-Key!$B$5)/(24*Key!$B$6)</f>
        <v>44130.68271296296</v>
      </c>
      <c r="S4541">
        <f>M4541-Key!$B$5</f>
        <v>14.92</v>
      </c>
      <c r="T4541" s="2">
        <f t="shared" si="350"/>
        <v>44129.694444444445</v>
      </c>
      <c r="U4541" t="str">
        <f t="shared" si="351"/>
        <v>10-25-2020 16:40</v>
      </c>
      <c r="V4541">
        <f>IFERROR(IF(W4541=Z4541,VLOOKUP($U4541,[1]C8842!$G$2:$M$145,3,FALSE),0),0)</f>
        <v>0</v>
      </c>
      <c r="W4541">
        <f>VLOOKUP(RIGHT($V$1,5),Key!$A$9:$B$14,2,FALSE)</f>
        <v>10.199999999999999</v>
      </c>
      <c r="X4541">
        <f t="shared" si="354"/>
        <v>0</v>
      </c>
      <c r="Y4541">
        <f>VLOOKUP(RIGHT($X$1,5),Key!$A$9:$B$14,2,FALSE)</f>
        <v>3.7</v>
      </c>
      <c r="Z4541">
        <f t="shared" si="352"/>
        <v>10.199999999999999</v>
      </c>
      <c r="AA4541">
        <f t="shared" si="353"/>
        <v>0</v>
      </c>
    </row>
    <row r="4542" spans="1:27" x14ac:dyDescent="0.3">
      <c r="A4542">
        <v>100067</v>
      </c>
      <c r="B4542">
        <v>230922</v>
      </c>
      <c r="C4542" s="3">
        <v>44130.696527777778</v>
      </c>
      <c r="D4542">
        <v>0</v>
      </c>
      <c r="E4542">
        <v>2</v>
      </c>
      <c r="F4542" t="s">
        <v>25</v>
      </c>
      <c r="G4542">
        <v>1</v>
      </c>
      <c r="H4542">
        <v>65.878910000000005</v>
      </c>
      <c r="I4542">
        <v>14.632809999999999</v>
      </c>
      <c r="J4542">
        <v>0.83203130000000003</v>
      </c>
      <c r="K4542">
        <v>48.019530000000003</v>
      </c>
      <c r="L4542" s="3">
        <v>44130.447222222225</v>
      </c>
      <c r="M4542">
        <v>17.18</v>
      </c>
      <c r="N4542" t="s">
        <v>28</v>
      </c>
      <c r="P4542">
        <f>(C4542-Key!$B$1)*24</f>
        <v>1.6666666666860692</v>
      </c>
      <c r="Q4542">
        <f>(Key!$B$2-'17.1'!C4542)*24</f>
        <v>1.2833333333255723</v>
      </c>
      <c r="R4542" s="3">
        <f>C4542-(M4542-Key!$B$5)/(24*Key!$B$6)</f>
        <v>44130.68271296296</v>
      </c>
      <c r="S4542">
        <f>M4542-Key!$B$5</f>
        <v>14.92</v>
      </c>
      <c r="T4542" s="2">
        <f t="shared" si="350"/>
        <v>44129.694444444445</v>
      </c>
      <c r="U4542" t="str">
        <f t="shared" si="351"/>
        <v>10-25-2020 16:40</v>
      </c>
      <c r="V4542">
        <f>IFERROR(IF(W4542=Z4542,VLOOKUP($U4542,[1]C8842!$G$2:$M$145,3,FALSE),0),0)</f>
        <v>0</v>
      </c>
      <c r="W4542">
        <f>VLOOKUP(RIGHT($V$1,5),Key!$A$9:$B$14,2,FALSE)</f>
        <v>10.199999999999999</v>
      </c>
      <c r="X4542">
        <f t="shared" si="354"/>
        <v>0</v>
      </c>
      <c r="Y4542">
        <f>VLOOKUP(RIGHT($X$1,5),Key!$A$9:$B$14,2,FALSE)</f>
        <v>3.7</v>
      </c>
      <c r="Z4542">
        <f t="shared" si="352"/>
        <v>10.199999999999999</v>
      </c>
      <c r="AA4542">
        <f t="shared" si="353"/>
        <v>0</v>
      </c>
    </row>
    <row r="4543" spans="1:27" x14ac:dyDescent="0.3">
      <c r="A4543">
        <v>100067</v>
      </c>
      <c r="B4543">
        <v>230922</v>
      </c>
      <c r="C4543" s="3">
        <v>44130.696527777778</v>
      </c>
      <c r="D4543">
        <v>2</v>
      </c>
      <c r="E4543">
        <v>1</v>
      </c>
      <c r="F4543" t="s">
        <v>26</v>
      </c>
      <c r="G4543">
        <v>1</v>
      </c>
      <c r="H4543">
        <v>62.101559999999999</v>
      </c>
      <c r="I4543">
        <v>18.5</v>
      </c>
      <c r="J4543">
        <v>1.046875</v>
      </c>
      <c r="K4543">
        <v>82.035160000000005</v>
      </c>
      <c r="L4543" s="3">
        <v>44130.447222222225</v>
      </c>
      <c r="M4543">
        <v>17.18</v>
      </c>
      <c r="N4543" t="s">
        <v>28</v>
      </c>
      <c r="P4543">
        <f>(C4543-Key!$B$1)*24</f>
        <v>1.6666666666860692</v>
      </c>
      <c r="Q4543">
        <f>(Key!$B$2-'17.1'!C4543)*24</f>
        <v>1.2833333333255723</v>
      </c>
      <c r="R4543" s="3">
        <f>C4543-(M4543-Key!$B$5)/(24*Key!$B$6)</f>
        <v>44130.68271296296</v>
      </c>
      <c r="S4543">
        <f>M4543-Key!$B$5</f>
        <v>14.92</v>
      </c>
      <c r="T4543" s="2">
        <f t="shared" si="350"/>
        <v>44129.694444444445</v>
      </c>
      <c r="U4543" t="str">
        <f t="shared" si="351"/>
        <v>10-25-2020 16:40</v>
      </c>
      <c r="V4543">
        <f>IFERROR(IF(W4543=Z4543,VLOOKUP($U4543,[1]C8842!$G$2:$M$145,3,FALSE),0),0)</f>
        <v>0</v>
      </c>
      <c r="W4543">
        <f>VLOOKUP(RIGHT($V$1,5),Key!$A$9:$B$14,2,FALSE)</f>
        <v>10.199999999999999</v>
      </c>
      <c r="X4543">
        <f t="shared" si="354"/>
        <v>0</v>
      </c>
      <c r="Y4543">
        <f>VLOOKUP(RIGHT($X$1,5),Key!$A$9:$B$14,2,FALSE)</f>
        <v>3.7</v>
      </c>
      <c r="Z4543">
        <f t="shared" si="352"/>
        <v>10.199999999999999</v>
      </c>
      <c r="AA4543">
        <f t="shared" si="353"/>
        <v>0</v>
      </c>
    </row>
    <row r="4544" spans="1:27" x14ac:dyDescent="0.3">
      <c r="A4544">
        <v>100067</v>
      </c>
      <c r="B4544">
        <v>230922</v>
      </c>
      <c r="C4544" s="3">
        <v>44130.696527777778</v>
      </c>
      <c r="D4544">
        <v>1</v>
      </c>
      <c r="E4544">
        <v>1</v>
      </c>
      <c r="F4544" t="s">
        <v>25</v>
      </c>
      <c r="G4544">
        <v>1</v>
      </c>
      <c r="H4544">
        <v>65.5</v>
      </c>
      <c r="I4544">
        <v>14.976559999999999</v>
      </c>
      <c r="J4544">
        <v>0.8515625</v>
      </c>
      <c r="K4544">
        <v>56.023440000000001</v>
      </c>
      <c r="L4544" s="3">
        <v>44130.447222222225</v>
      </c>
      <c r="M4544">
        <v>17.18</v>
      </c>
      <c r="N4544" t="s">
        <v>28</v>
      </c>
      <c r="P4544">
        <f>(C4544-Key!$B$1)*24</f>
        <v>1.6666666666860692</v>
      </c>
      <c r="Q4544">
        <f>(Key!$B$2-'17.1'!C4544)*24</f>
        <v>1.2833333333255723</v>
      </c>
      <c r="R4544" s="3">
        <f>C4544-(M4544-Key!$B$5)/(24*Key!$B$6)</f>
        <v>44130.68271296296</v>
      </c>
      <c r="S4544">
        <f>M4544-Key!$B$5</f>
        <v>14.92</v>
      </c>
      <c r="T4544" s="2">
        <f t="shared" si="350"/>
        <v>44129.694444444445</v>
      </c>
      <c r="U4544" t="str">
        <f t="shared" si="351"/>
        <v>10-25-2020 16:40</v>
      </c>
      <c r="V4544">
        <f>IFERROR(IF(W4544=Z4544,VLOOKUP($U4544,[1]C8842!$G$2:$M$145,3,FALSE),0),0)</f>
        <v>0</v>
      </c>
      <c r="W4544">
        <f>VLOOKUP(RIGHT($V$1,5),Key!$A$9:$B$14,2,FALSE)</f>
        <v>10.199999999999999</v>
      </c>
      <c r="X4544">
        <f t="shared" si="354"/>
        <v>0</v>
      </c>
      <c r="Y4544">
        <f>VLOOKUP(RIGHT($X$1,5),Key!$A$9:$B$14,2,FALSE)</f>
        <v>3.7</v>
      </c>
      <c r="Z4544">
        <f t="shared" si="352"/>
        <v>10.199999999999999</v>
      </c>
      <c r="AA4544">
        <f t="shared" si="353"/>
        <v>0</v>
      </c>
    </row>
    <row r="4545" spans="1:27" x14ac:dyDescent="0.3">
      <c r="A4545">
        <v>100067</v>
      </c>
      <c r="B4545">
        <v>230922</v>
      </c>
      <c r="C4545" s="3">
        <v>44130.696527777778</v>
      </c>
      <c r="D4545">
        <v>0</v>
      </c>
      <c r="E4545">
        <v>2</v>
      </c>
      <c r="F4545" t="s">
        <v>25</v>
      </c>
      <c r="G4545">
        <v>4</v>
      </c>
      <c r="H4545">
        <v>52.417969999999997</v>
      </c>
      <c r="I4545">
        <v>73.324219999999997</v>
      </c>
      <c r="J4545">
        <v>4.0273440000000003</v>
      </c>
      <c r="K4545">
        <v>46.019530000000003</v>
      </c>
      <c r="L4545" s="3">
        <v>44130.450694444444</v>
      </c>
      <c r="M4545">
        <v>17.18</v>
      </c>
      <c r="N4545" t="s">
        <v>28</v>
      </c>
      <c r="P4545">
        <f>(C4545-Key!$B$1)*24</f>
        <v>1.6666666666860692</v>
      </c>
      <c r="Q4545">
        <f>(Key!$B$2-'17.1'!C4545)*24</f>
        <v>1.2833333333255723</v>
      </c>
      <c r="R4545" s="3">
        <f>C4545-(M4545-Key!$B$5)/(24*Key!$B$6)</f>
        <v>44130.68271296296</v>
      </c>
      <c r="S4545">
        <f>M4545-Key!$B$5</f>
        <v>14.92</v>
      </c>
      <c r="T4545" s="2">
        <f t="shared" si="350"/>
        <v>44129.694444444445</v>
      </c>
      <c r="U4545" t="str">
        <f t="shared" si="351"/>
        <v>10-25-2020 16:40</v>
      </c>
      <c r="V4545">
        <f>IFERROR(IF(W4545=Z4545,VLOOKUP($U4545,[1]C8842!$G$2:$M$145,3,FALSE),0),0)</f>
        <v>0</v>
      </c>
      <c r="W4545">
        <f>VLOOKUP(RIGHT($V$1,5),Key!$A$9:$B$14,2,FALSE)</f>
        <v>10.199999999999999</v>
      </c>
      <c r="X4545">
        <f t="shared" si="354"/>
        <v>0</v>
      </c>
      <c r="Y4545">
        <f>VLOOKUP(RIGHT($X$1,5),Key!$A$9:$B$14,2,FALSE)</f>
        <v>3.7</v>
      </c>
      <c r="Z4545">
        <f t="shared" si="352"/>
        <v>10.199999999999999</v>
      </c>
      <c r="AA4545">
        <f t="shared" si="353"/>
        <v>0</v>
      </c>
    </row>
    <row r="4546" spans="1:27" x14ac:dyDescent="0.3">
      <c r="A4546">
        <v>100067</v>
      </c>
      <c r="B4546">
        <v>230922</v>
      </c>
      <c r="C4546" s="3">
        <v>44130.696527777778</v>
      </c>
      <c r="D4546">
        <v>3</v>
      </c>
      <c r="E4546">
        <v>2</v>
      </c>
      <c r="F4546" t="s">
        <v>26</v>
      </c>
      <c r="G4546">
        <v>2</v>
      </c>
      <c r="H4546">
        <v>60.210940000000001</v>
      </c>
      <c r="I4546">
        <v>23.382809999999999</v>
      </c>
      <c r="J4546">
        <v>1.296875</v>
      </c>
      <c r="K4546">
        <v>93.039060000000006</v>
      </c>
      <c r="L4546" s="3">
        <v>44130.450694444444</v>
      </c>
      <c r="M4546">
        <v>17.18</v>
      </c>
      <c r="N4546" t="s">
        <v>28</v>
      </c>
      <c r="P4546">
        <f>(C4546-Key!$B$1)*24</f>
        <v>1.6666666666860692</v>
      </c>
      <c r="Q4546">
        <f>(Key!$B$2-'17.1'!C4546)*24</f>
        <v>1.2833333333255723</v>
      </c>
      <c r="R4546" s="3">
        <f>C4546-(M4546-Key!$B$5)/(24*Key!$B$6)</f>
        <v>44130.68271296296</v>
      </c>
      <c r="S4546">
        <f>M4546-Key!$B$5</f>
        <v>14.92</v>
      </c>
      <c r="T4546" s="2">
        <f t="shared" si="350"/>
        <v>44129.694444444445</v>
      </c>
      <c r="U4546" t="str">
        <f t="shared" si="351"/>
        <v>10-25-2020 16:40</v>
      </c>
      <c r="V4546">
        <f>IFERROR(IF(W4546=Z4546,VLOOKUP($U4546,[1]C8842!$G$2:$M$145,3,FALSE),0),0)</f>
        <v>0</v>
      </c>
      <c r="W4546">
        <f>VLOOKUP(RIGHT($V$1,5),Key!$A$9:$B$14,2,FALSE)</f>
        <v>10.199999999999999</v>
      </c>
      <c r="X4546">
        <f t="shared" si="354"/>
        <v>0</v>
      </c>
      <c r="Y4546">
        <f>VLOOKUP(RIGHT($X$1,5),Key!$A$9:$B$14,2,FALSE)</f>
        <v>3.7</v>
      </c>
      <c r="Z4546">
        <f t="shared" si="352"/>
        <v>10.199999999999999</v>
      </c>
      <c r="AA4546">
        <f t="shared" si="353"/>
        <v>0</v>
      </c>
    </row>
    <row r="4547" spans="1:27" x14ac:dyDescent="0.3">
      <c r="A4547">
        <v>100067</v>
      </c>
      <c r="B4547">
        <v>230922</v>
      </c>
      <c r="C4547" s="3">
        <v>44130.696527777778</v>
      </c>
      <c r="D4547">
        <v>0</v>
      </c>
      <c r="E4547">
        <v>2</v>
      </c>
      <c r="F4547" t="s">
        <v>25</v>
      </c>
      <c r="G4547">
        <v>1</v>
      </c>
      <c r="H4547">
        <v>60.621090000000002</v>
      </c>
      <c r="I4547">
        <v>15.835940000000001</v>
      </c>
      <c r="J4547">
        <v>0.95703130000000003</v>
      </c>
      <c r="K4547">
        <v>46.019530000000003</v>
      </c>
      <c r="L4547" s="3">
        <v>44130.450694444444</v>
      </c>
      <c r="M4547">
        <v>17.18</v>
      </c>
      <c r="N4547" t="s">
        <v>28</v>
      </c>
      <c r="P4547">
        <f>(C4547-Key!$B$1)*24</f>
        <v>1.6666666666860692</v>
      </c>
      <c r="Q4547">
        <f>(Key!$B$2-'17.1'!C4547)*24</f>
        <v>1.2833333333255723</v>
      </c>
      <c r="R4547" s="3">
        <f>C4547-(M4547-Key!$B$5)/(24*Key!$B$6)</f>
        <v>44130.68271296296</v>
      </c>
      <c r="S4547">
        <f>M4547-Key!$B$5</f>
        <v>14.92</v>
      </c>
      <c r="T4547" s="2">
        <f t="shared" ref="T4547:T4610" si="355">ROUND(C4547*24*60/10,0)/(24*6)-1</f>
        <v>44129.694444444445</v>
      </c>
      <c r="U4547" t="str">
        <f t="shared" ref="U4547:U4610" si="356">TEXT(T4547,"mm-dd-yyyy hh:mm")</f>
        <v>10-25-2020 16:40</v>
      </c>
      <c r="V4547">
        <f>IFERROR(IF(W4547=Z4547,VLOOKUP($U4547,[1]C8842!$G$2:$M$145,3,FALSE),0),0)</f>
        <v>0</v>
      </c>
      <c r="W4547">
        <f>VLOOKUP(RIGHT($V$1,5),Key!$A$9:$B$14,2,FALSE)</f>
        <v>10.199999999999999</v>
      </c>
      <c r="X4547">
        <f t="shared" si="354"/>
        <v>0</v>
      </c>
      <c r="Y4547">
        <f>VLOOKUP(RIGHT($X$1,5),Key!$A$9:$B$14,2,FALSE)</f>
        <v>3.7</v>
      </c>
      <c r="Z4547">
        <f t="shared" ref="Z4547:Z4610" si="357">M4547-MIN(ABS(Y4547-M4547),ABS(W4547-M4547))</f>
        <v>10.199999999999999</v>
      </c>
      <c r="AA4547">
        <f t="shared" ref="AA4547:AA4610" si="358">SUM(V4547,X4547)</f>
        <v>0</v>
      </c>
    </row>
    <row r="4548" spans="1:27" x14ac:dyDescent="0.3">
      <c r="A4548">
        <v>100067</v>
      </c>
      <c r="B4548">
        <v>230922</v>
      </c>
      <c r="C4548" s="3">
        <v>44130.696527777778</v>
      </c>
      <c r="D4548">
        <v>0</v>
      </c>
      <c r="E4548">
        <v>2</v>
      </c>
      <c r="F4548" t="s">
        <v>25</v>
      </c>
      <c r="G4548">
        <v>1</v>
      </c>
      <c r="H4548">
        <v>70.820310000000006</v>
      </c>
      <c r="I4548">
        <v>16.566410000000001</v>
      </c>
      <c r="J4548">
        <v>0.84765630000000003</v>
      </c>
      <c r="K4548">
        <v>46.019530000000003</v>
      </c>
      <c r="L4548" s="3">
        <v>44130.450694444444</v>
      </c>
      <c r="M4548">
        <v>17.18</v>
      </c>
      <c r="N4548" t="s">
        <v>28</v>
      </c>
      <c r="P4548">
        <f>(C4548-Key!$B$1)*24</f>
        <v>1.6666666666860692</v>
      </c>
      <c r="Q4548">
        <f>(Key!$B$2-'17.1'!C4548)*24</f>
        <v>1.2833333333255723</v>
      </c>
      <c r="R4548" s="3">
        <f>C4548-(M4548-Key!$B$5)/(24*Key!$B$6)</f>
        <v>44130.68271296296</v>
      </c>
      <c r="S4548">
        <f>M4548-Key!$B$5</f>
        <v>14.92</v>
      </c>
      <c r="T4548" s="2">
        <f t="shared" si="355"/>
        <v>44129.694444444445</v>
      </c>
      <c r="U4548" t="str">
        <f t="shared" si="356"/>
        <v>10-25-2020 16:40</v>
      </c>
      <c r="V4548">
        <f>IFERROR(IF(W4548=Z4548,VLOOKUP($U4548,[1]C8842!$G$2:$M$145,3,FALSE),0),0)</f>
        <v>0</v>
      </c>
      <c r="W4548">
        <f>VLOOKUP(RIGHT($V$1,5),Key!$A$9:$B$14,2,FALSE)</f>
        <v>10.199999999999999</v>
      </c>
      <c r="X4548">
        <f t="shared" ref="X4548:X4611" si="359">$X$2</f>
        <v>0</v>
      </c>
      <c r="Y4548">
        <f>VLOOKUP(RIGHT($X$1,5),Key!$A$9:$B$14,2,FALSE)</f>
        <v>3.7</v>
      </c>
      <c r="Z4548">
        <f t="shared" si="357"/>
        <v>10.199999999999999</v>
      </c>
      <c r="AA4548">
        <f t="shared" si="358"/>
        <v>0</v>
      </c>
    </row>
    <row r="4549" spans="1:27" x14ac:dyDescent="0.3">
      <c r="A4549">
        <v>100067</v>
      </c>
      <c r="B4549">
        <v>230922</v>
      </c>
      <c r="C4549" s="3">
        <v>44130.696527777778</v>
      </c>
      <c r="D4549">
        <v>1</v>
      </c>
      <c r="E4549">
        <v>1</v>
      </c>
      <c r="F4549" t="s">
        <v>25</v>
      </c>
      <c r="G4549">
        <v>1</v>
      </c>
      <c r="H4549">
        <v>66.710939999999994</v>
      </c>
      <c r="I4549">
        <v>17.28125</v>
      </c>
      <c r="J4549">
        <v>0.92578130000000003</v>
      </c>
      <c r="K4549">
        <v>56.023440000000001</v>
      </c>
      <c r="L4549" s="3">
        <v>44130.450694444444</v>
      </c>
      <c r="M4549">
        <v>17.18</v>
      </c>
      <c r="N4549" t="s">
        <v>28</v>
      </c>
      <c r="P4549">
        <f>(C4549-Key!$B$1)*24</f>
        <v>1.6666666666860692</v>
      </c>
      <c r="Q4549">
        <f>(Key!$B$2-'17.1'!C4549)*24</f>
        <v>1.2833333333255723</v>
      </c>
      <c r="R4549" s="3">
        <f>C4549-(M4549-Key!$B$5)/(24*Key!$B$6)</f>
        <v>44130.68271296296</v>
      </c>
      <c r="S4549">
        <f>M4549-Key!$B$5</f>
        <v>14.92</v>
      </c>
      <c r="T4549" s="2">
        <f t="shared" si="355"/>
        <v>44129.694444444445</v>
      </c>
      <c r="U4549" t="str">
        <f t="shared" si="356"/>
        <v>10-25-2020 16:40</v>
      </c>
      <c r="V4549">
        <f>IFERROR(IF(W4549=Z4549,VLOOKUP($U4549,[1]C8842!$G$2:$M$145,3,FALSE),0),0)</f>
        <v>0</v>
      </c>
      <c r="W4549">
        <f>VLOOKUP(RIGHT($V$1,5),Key!$A$9:$B$14,2,FALSE)</f>
        <v>10.199999999999999</v>
      </c>
      <c r="X4549">
        <f t="shared" si="359"/>
        <v>0</v>
      </c>
      <c r="Y4549">
        <f>VLOOKUP(RIGHT($X$1,5),Key!$A$9:$B$14,2,FALSE)</f>
        <v>3.7</v>
      </c>
      <c r="Z4549">
        <f t="shared" si="357"/>
        <v>10.199999999999999</v>
      </c>
      <c r="AA4549">
        <f t="shared" si="358"/>
        <v>0</v>
      </c>
    </row>
    <row r="4550" spans="1:27" x14ac:dyDescent="0.3">
      <c r="A4550">
        <v>100067</v>
      </c>
      <c r="B4550">
        <v>230922</v>
      </c>
      <c r="C4550" s="3">
        <v>44130.696527777778</v>
      </c>
      <c r="D4550">
        <v>2</v>
      </c>
      <c r="E4550">
        <v>1</v>
      </c>
      <c r="F4550" t="s">
        <v>26</v>
      </c>
      <c r="G4550">
        <v>2</v>
      </c>
      <c r="H4550">
        <v>73.761719999999997</v>
      </c>
      <c r="I4550">
        <v>23.03125</v>
      </c>
      <c r="J4550">
        <v>1.046875</v>
      </c>
      <c r="K4550">
        <v>82.035160000000005</v>
      </c>
      <c r="L4550" s="3">
        <v>44130.450694444444</v>
      </c>
      <c r="M4550">
        <v>17.18</v>
      </c>
      <c r="N4550" t="s">
        <v>28</v>
      </c>
      <c r="P4550">
        <f>(C4550-Key!$B$1)*24</f>
        <v>1.6666666666860692</v>
      </c>
      <c r="Q4550">
        <f>(Key!$B$2-'17.1'!C4550)*24</f>
        <v>1.2833333333255723</v>
      </c>
      <c r="R4550" s="3">
        <f>C4550-(M4550-Key!$B$5)/(24*Key!$B$6)</f>
        <v>44130.68271296296</v>
      </c>
      <c r="S4550">
        <f>M4550-Key!$B$5</f>
        <v>14.92</v>
      </c>
      <c r="T4550" s="2">
        <f t="shared" si="355"/>
        <v>44129.694444444445</v>
      </c>
      <c r="U4550" t="str">
        <f t="shared" si="356"/>
        <v>10-25-2020 16:40</v>
      </c>
      <c r="V4550">
        <f>IFERROR(IF(W4550=Z4550,VLOOKUP($U4550,[1]C8842!$G$2:$M$145,3,FALSE),0),0)</f>
        <v>0</v>
      </c>
      <c r="W4550">
        <f>VLOOKUP(RIGHT($V$1,5),Key!$A$9:$B$14,2,FALSE)</f>
        <v>10.199999999999999</v>
      </c>
      <c r="X4550">
        <f t="shared" si="359"/>
        <v>0</v>
      </c>
      <c r="Y4550">
        <f>VLOOKUP(RIGHT($X$1,5),Key!$A$9:$B$14,2,FALSE)</f>
        <v>3.7</v>
      </c>
      <c r="Z4550">
        <f t="shared" si="357"/>
        <v>10.199999999999999</v>
      </c>
      <c r="AA4550">
        <f t="shared" si="358"/>
        <v>0</v>
      </c>
    </row>
    <row r="4551" spans="1:27" x14ac:dyDescent="0.3">
      <c r="A4551">
        <v>100067</v>
      </c>
      <c r="B4551">
        <v>230922</v>
      </c>
      <c r="C4551" s="3">
        <v>44130.697222222225</v>
      </c>
      <c r="D4551">
        <v>0</v>
      </c>
      <c r="E4551">
        <v>2</v>
      </c>
      <c r="F4551" t="s">
        <v>25</v>
      </c>
      <c r="G4551">
        <v>1</v>
      </c>
      <c r="H4551">
        <v>57.953130000000002</v>
      </c>
      <c r="I4551">
        <v>19.67578</v>
      </c>
      <c r="J4551">
        <v>1.175781</v>
      </c>
      <c r="K4551">
        <v>46.019530000000003</v>
      </c>
      <c r="L4551" s="3">
        <v>44130.450694444444</v>
      </c>
      <c r="M4551">
        <v>17.18</v>
      </c>
      <c r="N4551" t="s">
        <v>28</v>
      </c>
      <c r="P4551">
        <f>(C4551-Key!$B$1)*24</f>
        <v>1.683333333407063</v>
      </c>
      <c r="Q4551">
        <f>(Key!$B$2-'17.1'!C4551)*24</f>
        <v>1.2666666666045785</v>
      </c>
      <c r="R4551" s="3">
        <f>C4551-(M4551-Key!$B$5)/(24*Key!$B$6)</f>
        <v>44130.683407407407</v>
      </c>
      <c r="S4551">
        <f>M4551-Key!$B$5</f>
        <v>14.92</v>
      </c>
      <c r="T4551" s="2">
        <f t="shared" si="355"/>
        <v>44129.694444444445</v>
      </c>
      <c r="U4551" t="str">
        <f t="shared" si="356"/>
        <v>10-25-2020 16:40</v>
      </c>
      <c r="V4551">
        <f>IFERROR(IF(W4551=Z4551,VLOOKUP($U4551,[1]C8842!$G$2:$M$145,3,FALSE),0),0)</f>
        <v>0</v>
      </c>
      <c r="W4551">
        <f>VLOOKUP(RIGHT($V$1,5),Key!$A$9:$B$14,2,FALSE)</f>
        <v>10.199999999999999</v>
      </c>
      <c r="X4551">
        <f t="shared" si="359"/>
        <v>0</v>
      </c>
      <c r="Y4551">
        <f>VLOOKUP(RIGHT($X$1,5),Key!$A$9:$B$14,2,FALSE)</f>
        <v>3.7</v>
      </c>
      <c r="Z4551">
        <f t="shared" si="357"/>
        <v>10.199999999999999</v>
      </c>
      <c r="AA4551">
        <f t="shared" si="358"/>
        <v>0</v>
      </c>
    </row>
    <row r="4552" spans="1:27" x14ac:dyDescent="0.3">
      <c r="A4552">
        <v>100067</v>
      </c>
      <c r="B4552">
        <v>230922</v>
      </c>
      <c r="C4552" s="3">
        <v>44130.697222222225</v>
      </c>
      <c r="D4552">
        <v>3</v>
      </c>
      <c r="E4552">
        <v>2</v>
      </c>
      <c r="F4552" t="s">
        <v>26</v>
      </c>
      <c r="G4552">
        <v>1</v>
      </c>
      <c r="H4552">
        <v>69.414060000000006</v>
      </c>
      <c r="I4552">
        <v>18.32422</v>
      </c>
      <c r="J4552">
        <v>0.9296875</v>
      </c>
      <c r="K4552">
        <v>94.039060000000006</v>
      </c>
      <c r="L4552" s="3">
        <v>44130.450694444444</v>
      </c>
      <c r="M4552">
        <v>17.18</v>
      </c>
      <c r="N4552" t="s">
        <v>28</v>
      </c>
      <c r="P4552">
        <f>(C4552-Key!$B$1)*24</f>
        <v>1.683333333407063</v>
      </c>
      <c r="Q4552">
        <f>(Key!$B$2-'17.1'!C4552)*24</f>
        <v>1.2666666666045785</v>
      </c>
      <c r="R4552" s="3">
        <f>C4552-(M4552-Key!$B$5)/(24*Key!$B$6)</f>
        <v>44130.683407407407</v>
      </c>
      <c r="S4552">
        <f>M4552-Key!$B$5</f>
        <v>14.92</v>
      </c>
      <c r="T4552" s="2">
        <f t="shared" si="355"/>
        <v>44129.694444444445</v>
      </c>
      <c r="U4552" t="str">
        <f t="shared" si="356"/>
        <v>10-25-2020 16:40</v>
      </c>
      <c r="V4552">
        <f>IFERROR(IF(W4552=Z4552,VLOOKUP($U4552,[1]C8842!$G$2:$M$145,3,FALSE),0),0)</f>
        <v>0</v>
      </c>
      <c r="W4552">
        <f>VLOOKUP(RIGHT($V$1,5),Key!$A$9:$B$14,2,FALSE)</f>
        <v>10.199999999999999</v>
      </c>
      <c r="X4552">
        <f t="shared" si="359"/>
        <v>0</v>
      </c>
      <c r="Y4552">
        <f>VLOOKUP(RIGHT($X$1,5),Key!$A$9:$B$14,2,FALSE)</f>
        <v>3.7</v>
      </c>
      <c r="Z4552">
        <f t="shared" si="357"/>
        <v>10.199999999999999</v>
      </c>
      <c r="AA4552">
        <f t="shared" si="358"/>
        <v>0</v>
      </c>
    </row>
    <row r="4553" spans="1:27" x14ac:dyDescent="0.3">
      <c r="A4553">
        <v>100067</v>
      </c>
      <c r="B4553">
        <v>230922</v>
      </c>
      <c r="C4553" s="3">
        <v>44130.697222222225</v>
      </c>
      <c r="D4553">
        <v>1</v>
      </c>
      <c r="E4553">
        <v>1</v>
      </c>
      <c r="F4553" t="s">
        <v>25</v>
      </c>
      <c r="G4553">
        <v>2</v>
      </c>
      <c r="H4553">
        <v>68.121089999999995</v>
      </c>
      <c r="I4553">
        <v>21.296880000000002</v>
      </c>
      <c r="J4553">
        <v>1.066406</v>
      </c>
      <c r="K4553">
        <v>59.023440000000001</v>
      </c>
      <c r="L4553" s="3">
        <v>44130.450694444444</v>
      </c>
      <c r="M4553">
        <v>17.18</v>
      </c>
      <c r="N4553" t="s">
        <v>28</v>
      </c>
      <c r="P4553">
        <f>(C4553-Key!$B$1)*24</f>
        <v>1.683333333407063</v>
      </c>
      <c r="Q4553">
        <f>(Key!$B$2-'17.1'!C4553)*24</f>
        <v>1.2666666666045785</v>
      </c>
      <c r="R4553" s="3">
        <f>C4553-(M4553-Key!$B$5)/(24*Key!$B$6)</f>
        <v>44130.683407407407</v>
      </c>
      <c r="S4553">
        <f>M4553-Key!$B$5</f>
        <v>14.92</v>
      </c>
      <c r="T4553" s="2">
        <f t="shared" si="355"/>
        <v>44129.694444444445</v>
      </c>
      <c r="U4553" t="str">
        <f t="shared" si="356"/>
        <v>10-25-2020 16:40</v>
      </c>
      <c r="V4553">
        <f>IFERROR(IF(W4553=Z4553,VLOOKUP($U4553,[1]C8842!$G$2:$M$145,3,FALSE),0),0)</f>
        <v>0</v>
      </c>
      <c r="W4553">
        <f>VLOOKUP(RIGHT($V$1,5),Key!$A$9:$B$14,2,FALSE)</f>
        <v>10.199999999999999</v>
      </c>
      <c r="X4553">
        <f t="shared" si="359"/>
        <v>0</v>
      </c>
      <c r="Y4553">
        <f>VLOOKUP(RIGHT($X$1,5),Key!$A$9:$B$14,2,FALSE)</f>
        <v>3.7</v>
      </c>
      <c r="Z4553">
        <f t="shared" si="357"/>
        <v>10.199999999999999</v>
      </c>
      <c r="AA4553">
        <f t="shared" si="358"/>
        <v>0</v>
      </c>
    </row>
    <row r="4554" spans="1:27" x14ac:dyDescent="0.3">
      <c r="A4554">
        <v>100067</v>
      </c>
      <c r="B4554">
        <v>230922</v>
      </c>
      <c r="C4554" s="3">
        <v>44130.697222222225</v>
      </c>
      <c r="D4554">
        <v>1</v>
      </c>
      <c r="E4554">
        <v>1</v>
      </c>
      <c r="F4554" t="s">
        <v>25</v>
      </c>
      <c r="G4554">
        <v>1</v>
      </c>
      <c r="H4554">
        <v>70.007810000000006</v>
      </c>
      <c r="I4554">
        <v>14.01563</v>
      </c>
      <c r="J4554">
        <v>0.7578125</v>
      </c>
      <c r="K4554">
        <v>58.023440000000001</v>
      </c>
      <c r="L4554" s="3">
        <v>44130.450694444444</v>
      </c>
      <c r="M4554">
        <v>17.18</v>
      </c>
      <c r="N4554" t="s">
        <v>28</v>
      </c>
      <c r="P4554">
        <f>(C4554-Key!$B$1)*24</f>
        <v>1.683333333407063</v>
      </c>
      <c r="Q4554">
        <f>(Key!$B$2-'17.1'!C4554)*24</f>
        <v>1.2666666666045785</v>
      </c>
      <c r="R4554" s="3">
        <f>C4554-(M4554-Key!$B$5)/(24*Key!$B$6)</f>
        <v>44130.683407407407</v>
      </c>
      <c r="S4554">
        <f>M4554-Key!$B$5</f>
        <v>14.92</v>
      </c>
      <c r="T4554" s="2">
        <f t="shared" si="355"/>
        <v>44129.694444444445</v>
      </c>
      <c r="U4554" t="str">
        <f t="shared" si="356"/>
        <v>10-25-2020 16:40</v>
      </c>
      <c r="V4554">
        <f>IFERROR(IF(W4554=Z4554,VLOOKUP($U4554,[1]C8842!$G$2:$M$145,3,FALSE),0),0)</f>
        <v>0</v>
      </c>
      <c r="W4554">
        <f>VLOOKUP(RIGHT($V$1,5),Key!$A$9:$B$14,2,FALSE)</f>
        <v>10.199999999999999</v>
      </c>
      <c r="X4554">
        <f t="shared" si="359"/>
        <v>0</v>
      </c>
      <c r="Y4554">
        <f>VLOOKUP(RIGHT($X$1,5),Key!$A$9:$B$14,2,FALSE)</f>
        <v>3.7</v>
      </c>
      <c r="Z4554">
        <f t="shared" si="357"/>
        <v>10.199999999999999</v>
      </c>
      <c r="AA4554">
        <f t="shared" si="358"/>
        <v>0</v>
      </c>
    </row>
    <row r="4555" spans="1:27" x14ac:dyDescent="0.3">
      <c r="A4555">
        <v>100067</v>
      </c>
      <c r="B4555">
        <v>230922</v>
      </c>
      <c r="C4555" s="3">
        <v>44130.697222222225</v>
      </c>
      <c r="D4555">
        <v>0</v>
      </c>
      <c r="E4555">
        <v>2</v>
      </c>
      <c r="F4555" t="s">
        <v>25</v>
      </c>
      <c r="G4555">
        <v>2</v>
      </c>
      <c r="H4555">
        <v>61.265630000000002</v>
      </c>
      <c r="I4555">
        <v>22.558589999999999</v>
      </c>
      <c r="J4555">
        <v>1.238281</v>
      </c>
      <c r="K4555">
        <v>46.019530000000003</v>
      </c>
      <c r="L4555" s="3">
        <v>44130.450694444444</v>
      </c>
      <c r="M4555">
        <v>17.18</v>
      </c>
      <c r="N4555" t="s">
        <v>28</v>
      </c>
      <c r="P4555">
        <f>(C4555-Key!$B$1)*24</f>
        <v>1.683333333407063</v>
      </c>
      <c r="Q4555">
        <f>(Key!$B$2-'17.1'!C4555)*24</f>
        <v>1.2666666666045785</v>
      </c>
      <c r="R4555" s="3">
        <f>C4555-(M4555-Key!$B$5)/(24*Key!$B$6)</f>
        <v>44130.683407407407</v>
      </c>
      <c r="S4555">
        <f>M4555-Key!$B$5</f>
        <v>14.92</v>
      </c>
      <c r="T4555" s="2">
        <f t="shared" si="355"/>
        <v>44129.694444444445</v>
      </c>
      <c r="U4555" t="str">
        <f t="shared" si="356"/>
        <v>10-25-2020 16:40</v>
      </c>
      <c r="V4555">
        <f>IFERROR(IF(W4555=Z4555,VLOOKUP($U4555,[1]C8842!$G$2:$M$145,3,FALSE),0),0)</f>
        <v>0</v>
      </c>
      <c r="W4555">
        <f>VLOOKUP(RIGHT($V$1,5),Key!$A$9:$B$14,2,FALSE)</f>
        <v>10.199999999999999</v>
      </c>
      <c r="X4555">
        <f t="shared" si="359"/>
        <v>0</v>
      </c>
      <c r="Y4555">
        <f>VLOOKUP(RIGHT($X$1,5),Key!$A$9:$B$14,2,FALSE)</f>
        <v>3.7</v>
      </c>
      <c r="Z4555">
        <f t="shared" si="357"/>
        <v>10.199999999999999</v>
      </c>
      <c r="AA4555">
        <f t="shared" si="358"/>
        <v>0</v>
      </c>
    </row>
    <row r="4556" spans="1:27" x14ac:dyDescent="0.3">
      <c r="A4556">
        <v>100067</v>
      </c>
      <c r="B4556">
        <v>230922</v>
      </c>
      <c r="C4556" s="3">
        <v>44130.697222222225</v>
      </c>
      <c r="D4556">
        <v>0</v>
      </c>
      <c r="E4556">
        <v>2</v>
      </c>
      <c r="F4556" t="s">
        <v>25</v>
      </c>
      <c r="G4556">
        <v>2</v>
      </c>
      <c r="H4556">
        <v>62.226559999999999</v>
      </c>
      <c r="I4556">
        <v>22.308589999999999</v>
      </c>
      <c r="J4556">
        <v>1.207031</v>
      </c>
      <c r="K4556">
        <v>46.019530000000003</v>
      </c>
      <c r="L4556" s="3">
        <v>44130.450694444444</v>
      </c>
      <c r="M4556">
        <v>17.18</v>
      </c>
      <c r="N4556" t="s">
        <v>28</v>
      </c>
      <c r="P4556">
        <f>(C4556-Key!$B$1)*24</f>
        <v>1.683333333407063</v>
      </c>
      <c r="Q4556">
        <f>(Key!$B$2-'17.1'!C4556)*24</f>
        <v>1.2666666666045785</v>
      </c>
      <c r="R4556" s="3">
        <f>C4556-(M4556-Key!$B$5)/(24*Key!$B$6)</f>
        <v>44130.683407407407</v>
      </c>
      <c r="S4556">
        <f>M4556-Key!$B$5</f>
        <v>14.92</v>
      </c>
      <c r="T4556" s="2">
        <f t="shared" si="355"/>
        <v>44129.694444444445</v>
      </c>
      <c r="U4556" t="str">
        <f t="shared" si="356"/>
        <v>10-25-2020 16:40</v>
      </c>
      <c r="V4556">
        <f>IFERROR(IF(W4556=Z4556,VLOOKUP($U4556,[1]C8842!$G$2:$M$145,3,FALSE),0),0)</f>
        <v>0</v>
      </c>
      <c r="W4556">
        <f>VLOOKUP(RIGHT($V$1,5),Key!$A$9:$B$14,2,FALSE)</f>
        <v>10.199999999999999</v>
      </c>
      <c r="X4556">
        <f t="shared" si="359"/>
        <v>0</v>
      </c>
      <c r="Y4556">
        <f>VLOOKUP(RIGHT($X$1,5),Key!$A$9:$B$14,2,FALSE)</f>
        <v>3.7</v>
      </c>
      <c r="Z4556">
        <f t="shared" si="357"/>
        <v>10.199999999999999</v>
      </c>
      <c r="AA4556">
        <f t="shared" si="358"/>
        <v>0</v>
      </c>
    </row>
    <row r="4557" spans="1:27" x14ac:dyDescent="0.3">
      <c r="A4557">
        <v>100067</v>
      </c>
      <c r="B4557">
        <v>230922</v>
      </c>
      <c r="C4557" s="3">
        <v>44130.697222222225</v>
      </c>
      <c r="D4557">
        <v>0</v>
      </c>
      <c r="E4557">
        <v>2</v>
      </c>
      <c r="F4557" t="s">
        <v>25</v>
      </c>
      <c r="G4557">
        <v>4</v>
      </c>
      <c r="H4557">
        <v>59.210940000000001</v>
      </c>
      <c r="I4557">
        <v>68.296880000000002</v>
      </c>
      <c r="J4557">
        <v>3.3398439999999998</v>
      </c>
      <c r="K4557">
        <v>47.019530000000003</v>
      </c>
      <c r="L4557" s="3">
        <v>44130.450694444444</v>
      </c>
      <c r="M4557">
        <v>17.18</v>
      </c>
      <c r="N4557" t="s">
        <v>28</v>
      </c>
      <c r="P4557">
        <f>(C4557-Key!$B$1)*24</f>
        <v>1.683333333407063</v>
      </c>
      <c r="Q4557">
        <f>(Key!$B$2-'17.1'!C4557)*24</f>
        <v>1.2666666666045785</v>
      </c>
      <c r="R4557" s="3">
        <f>C4557-(M4557-Key!$B$5)/(24*Key!$B$6)</f>
        <v>44130.683407407407</v>
      </c>
      <c r="S4557">
        <f>M4557-Key!$B$5</f>
        <v>14.92</v>
      </c>
      <c r="T4557" s="2">
        <f t="shared" si="355"/>
        <v>44129.694444444445</v>
      </c>
      <c r="U4557" t="str">
        <f t="shared" si="356"/>
        <v>10-25-2020 16:40</v>
      </c>
      <c r="V4557">
        <f>IFERROR(IF(W4557=Z4557,VLOOKUP($U4557,[1]C8842!$G$2:$M$145,3,FALSE),0),0)</f>
        <v>0</v>
      </c>
      <c r="W4557">
        <f>VLOOKUP(RIGHT($V$1,5),Key!$A$9:$B$14,2,FALSE)</f>
        <v>10.199999999999999</v>
      </c>
      <c r="X4557">
        <f t="shared" si="359"/>
        <v>0</v>
      </c>
      <c r="Y4557">
        <f>VLOOKUP(RIGHT($X$1,5),Key!$A$9:$B$14,2,FALSE)</f>
        <v>3.7</v>
      </c>
      <c r="Z4557">
        <f t="shared" si="357"/>
        <v>10.199999999999999</v>
      </c>
      <c r="AA4557">
        <f t="shared" si="358"/>
        <v>0</v>
      </c>
    </row>
    <row r="4558" spans="1:27" x14ac:dyDescent="0.3">
      <c r="A4558">
        <v>100067</v>
      </c>
      <c r="B4558">
        <v>230922</v>
      </c>
      <c r="C4558" s="3">
        <v>44130.697222222225</v>
      </c>
      <c r="D4558">
        <v>3</v>
      </c>
      <c r="E4558">
        <v>2</v>
      </c>
      <c r="F4558" t="s">
        <v>26</v>
      </c>
      <c r="G4558">
        <v>2</v>
      </c>
      <c r="H4558">
        <v>65.089839999999995</v>
      </c>
      <c r="I4558">
        <v>22.039059999999999</v>
      </c>
      <c r="J4558">
        <v>1.144531</v>
      </c>
      <c r="K4558">
        <v>94.039060000000006</v>
      </c>
      <c r="L4558" s="3">
        <v>44130.450694444444</v>
      </c>
      <c r="M4558">
        <v>17.18</v>
      </c>
      <c r="N4558" t="s">
        <v>28</v>
      </c>
      <c r="P4558">
        <f>(C4558-Key!$B$1)*24</f>
        <v>1.683333333407063</v>
      </c>
      <c r="Q4558">
        <f>(Key!$B$2-'17.1'!C4558)*24</f>
        <v>1.2666666666045785</v>
      </c>
      <c r="R4558" s="3">
        <f>C4558-(M4558-Key!$B$5)/(24*Key!$B$6)</f>
        <v>44130.683407407407</v>
      </c>
      <c r="S4558">
        <f>M4558-Key!$B$5</f>
        <v>14.92</v>
      </c>
      <c r="T4558" s="2">
        <f t="shared" si="355"/>
        <v>44129.694444444445</v>
      </c>
      <c r="U4558" t="str">
        <f t="shared" si="356"/>
        <v>10-25-2020 16:40</v>
      </c>
      <c r="V4558">
        <f>IFERROR(IF(W4558=Z4558,VLOOKUP($U4558,[1]C8842!$G$2:$M$145,3,FALSE),0),0)</f>
        <v>0</v>
      </c>
      <c r="W4558">
        <f>VLOOKUP(RIGHT($V$1,5),Key!$A$9:$B$14,2,FALSE)</f>
        <v>10.199999999999999</v>
      </c>
      <c r="X4558">
        <f t="shared" si="359"/>
        <v>0</v>
      </c>
      <c r="Y4558">
        <f>VLOOKUP(RIGHT($X$1,5),Key!$A$9:$B$14,2,FALSE)</f>
        <v>3.7</v>
      </c>
      <c r="Z4558">
        <f t="shared" si="357"/>
        <v>10.199999999999999</v>
      </c>
      <c r="AA4558">
        <f t="shared" si="358"/>
        <v>0</v>
      </c>
    </row>
    <row r="4559" spans="1:27" x14ac:dyDescent="0.3">
      <c r="A4559">
        <v>100067</v>
      </c>
      <c r="B4559">
        <v>230922</v>
      </c>
      <c r="C4559" s="3">
        <v>44130.697222222225</v>
      </c>
      <c r="D4559">
        <v>1</v>
      </c>
      <c r="E4559">
        <v>1</v>
      </c>
      <c r="F4559" t="s">
        <v>25</v>
      </c>
      <c r="G4559">
        <v>1</v>
      </c>
      <c r="H4559">
        <v>64.453130000000002</v>
      </c>
      <c r="I4559">
        <v>16.109380000000002</v>
      </c>
      <c r="J4559">
        <v>0.91015630000000003</v>
      </c>
      <c r="K4559">
        <v>58.023440000000001</v>
      </c>
      <c r="L4559" s="3">
        <v>44130.450694444444</v>
      </c>
      <c r="M4559">
        <v>17.18</v>
      </c>
      <c r="N4559" t="s">
        <v>28</v>
      </c>
      <c r="P4559">
        <f>(C4559-Key!$B$1)*24</f>
        <v>1.683333333407063</v>
      </c>
      <c r="Q4559">
        <f>(Key!$B$2-'17.1'!C4559)*24</f>
        <v>1.2666666666045785</v>
      </c>
      <c r="R4559" s="3">
        <f>C4559-(M4559-Key!$B$5)/(24*Key!$B$6)</f>
        <v>44130.683407407407</v>
      </c>
      <c r="S4559">
        <f>M4559-Key!$B$5</f>
        <v>14.92</v>
      </c>
      <c r="T4559" s="2">
        <f t="shared" si="355"/>
        <v>44129.694444444445</v>
      </c>
      <c r="U4559" t="str">
        <f t="shared" si="356"/>
        <v>10-25-2020 16:40</v>
      </c>
      <c r="V4559">
        <f>IFERROR(IF(W4559=Z4559,VLOOKUP($U4559,[1]C8842!$G$2:$M$145,3,FALSE),0),0)</f>
        <v>0</v>
      </c>
      <c r="W4559">
        <f>VLOOKUP(RIGHT($V$1,5),Key!$A$9:$B$14,2,FALSE)</f>
        <v>10.199999999999999</v>
      </c>
      <c r="X4559">
        <f t="shared" si="359"/>
        <v>0</v>
      </c>
      <c r="Y4559">
        <f>VLOOKUP(RIGHT($X$1,5),Key!$A$9:$B$14,2,FALSE)</f>
        <v>3.7</v>
      </c>
      <c r="Z4559">
        <f t="shared" si="357"/>
        <v>10.199999999999999</v>
      </c>
      <c r="AA4559">
        <f t="shared" si="358"/>
        <v>0</v>
      </c>
    </row>
    <row r="4560" spans="1:27" x14ac:dyDescent="0.3">
      <c r="A4560">
        <v>100067</v>
      </c>
      <c r="B4560">
        <v>230922</v>
      </c>
      <c r="C4560" s="3">
        <v>44130.697222222225</v>
      </c>
      <c r="D4560">
        <v>0</v>
      </c>
      <c r="E4560">
        <v>2</v>
      </c>
      <c r="F4560" t="s">
        <v>25</v>
      </c>
      <c r="G4560">
        <v>3</v>
      </c>
      <c r="H4560">
        <v>53.339840000000002</v>
      </c>
      <c r="I4560">
        <v>44.496090000000002</v>
      </c>
      <c r="J4560">
        <v>2.5195310000000002</v>
      </c>
      <c r="K4560">
        <v>46.019530000000003</v>
      </c>
      <c r="L4560" s="3">
        <v>44130.450694444444</v>
      </c>
      <c r="M4560">
        <v>17.18</v>
      </c>
      <c r="N4560" t="s">
        <v>28</v>
      </c>
      <c r="P4560">
        <f>(C4560-Key!$B$1)*24</f>
        <v>1.683333333407063</v>
      </c>
      <c r="Q4560">
        <f>(Key!$B$2-'17.1'!C4560)*24</f>
        <v>1.2666666666045785</v>
      </c>
      <c r="R4560" s="3">
        <f>C4560-(M4560-Key!$B$5)/(24*Key!$B$6)</f>
        <v>44130.683407407407</v>
      </c>
      <c r="S4560">
        <f>M4560-Key!$B$5</f>
        <v>14.92</v>
      </c>
      <c r="T4560" s="2">
        <f t="shared" si="355"/>
        <v>44129.694444444445</v>
      </c>
      <c r="U4560" t="str">
        <f t="shared" si="356"/>
        <v>10-25-2020 16:40</v>
      </c>
      <c r="V4560">
        <f>IFERROR(IF(W4560=Z4560,VLOOKUP($U4560,[1]C8842!$G$2:$M$145,3,FALSE),0),0)</f>
        <v>0</v>
      </c>
      <c r="W4560">
        <f>VLOOKUP(RIGHT($V$1,5),Key!$A$9:$B$14,2,FALSE)</f>
        <v>10.199999999999999</v>
      </c>
      <c r="X4560">
        <f t="shared" si="359"/>
        <v>0</v>
      </c>
      <c r="Y4560">
        <f>VLOOKUP(RIGHT($X$1,5),Key!$A$9:$B$14,2,FALSE)</f>
        <v>3.7</v>
      </c>
      <c r="Z4560">
        <f t="shared" si="357"/>
        <v>10.199999999999999</v>
      </c>
      <c r="AA4560">
        <f t="shared" si="358"/>
        <v>0</v>
      </c>
    </row>
    <row r="4561" spans="1:27" x14ac:dyDescent="0.3">
      <c r="A4561">
        <v>100067</v>
      </c>
      <c r="B4561">
        <v>230922</v>
      </c>
      <c r="C4561" s="3">
        <v>44130.697222222225</v>
      </c>
      <c r="D4561">
        <v>3</v>
      </c>
      <c r="E4561">
        <v>2</v>
      </c>
      <c r="F4561" t="s">
        <v>26</v>
      </c>
      <c r="G4561">
        <v>1</v>
      </c>
      <c r="H4561">
        <v>68.042969999999997</v>
      </c>
      <c r="I4561">
        <v>16.898440000000001</v>
      </c>
      <c r="J4561">
        <v>0.89453130000000003</v>
      </c>
      <c r="K4561">
        <v>94.039060000000006</v>
      </c>
      <c r="L4561" s="3">
        <v>44130.450694444444</v>
      </c>
      <c r="M4561">
        <v>17.18</v>
      </c>
      <c r="N4561" t="s">
        <v>28</v>
      </c>
      <c r="P4561">
        <f>(C4561-Key!$B$1)*24</f>
        <v>1.683333333407063</v>
      </c>
      <c r="Q4561">
        <f>(Key!$B$2-'17.1'!C4561)*24</f>
        <v>1.2666666666045785</v>
      </c>
      <c r="R4561" s="3">
        <f>C4561-(M4561-Key!$B$5)/(24*Key!$B$6)</f>
        <v>44130.683407407407</v>
      </c>
      <c r="S4561">
        <f>M4561-Key!$B$5</f>
        <v>14.92</v>
      </c>
      <c r="T4561" s="2">
        <f t="shared" si="355"/>
        <v>44129.694444444445</v>
      </c>
      <c r="U4561" t="str">
        <f t="shared" si="356"/>
        <v>10-25-2020 16:40</v>
      </c>
      <c r="V4561">
        <f>IFERROR(IF(W4561=Z4561,VLOOKUP($U4561,[1]C8842!$G$2:$M$145,3,FALSE),0),0)</f>
        <v>0</v>
      </c>
      <c r="W4561">
        <f>VLOOKUP(RIGHT($V$1,5),Key!$A$9:$B$14,2,FALSE)</f>
        <v>10.199999999999999</v>
      </c>
      <c r="X4561">
        <f t="shared" si="359"/>
        <v>0</v>
      </c>
      <c r="Y4561">
        <f>VLOOKUP(RIGHT($X$1,5),Key!$A$9:$B$14,2,FALSE)</f>
        <v>3.7</v>
      </c>
      <c r="Z4561">
        <f t="shared" si="357"/>
        <v>10.199999999999999</v>
      </c>
      <c r="AA4561">
        <f t="shared" si="358"/>
        <v>0</v>
      </c>
    </row>
    <row r="4562" spans="1:27" x14ac:dyDescent="0.3">
      <c r="A4562">
        <v>100067</v>
      </c>
      <c r="B4562">
        <v>230922</v>
      </c>
      <c r="C4562" s="3">
        <v>44130.697222222225</v>
      </c>
      <c r="D4562">
        <v>0</v>
      </c>
      <c r="E4562">
        <v>2</v>
      </c>
      <c r="F4562" t="s">
        <v>25</v>
      </c>
      <c r="G4562">
        <v>1</v>
      </c>
      <c r="H4562">
        <v>59.789059999999999</v>
      </c>
      <c r="I4562">
        <v>16.714839999999999</v>
      </c>
      <c r="J4562">
        <v>1.0078130000000001</v>
      </c>
      <c r="K4562">
        <v>46.019530000000003</v>
      </c>
      <c r="L4562" s="3">
        <v>44130.450694444444</v>
      </c>
      <c r="M4562">
        <v>17.18</v>
      </c>
      <c r="N4562" t="s">
        <v>28</v>
      </c>
      <c r="P4562">
        <f>(C4562-Key!$B$1)*24</f>
        <v>1.683333333407063</v>
      </c>
      <c r="Q4562">
        <f>(Key!$B$2-'17.1'!C4562)*24</f>
        <v>1.2666666666045785</v>
      </c>
      <c r="R4562" s="3">
        <f>C4562-(M4562-Key!$B$5)/(24*Key!$B$6)</f>
        <v>44130.683407407407</v>
      </c>
      <c r="S4562">
        <f>M4562-Key!$B$5</f>
        <v>14.92</v>
      </c>
      <c r="T4562" s="2">
        <f t="shared" si="355"/>
        <v>44129.694444444445</v>
      </c>
      <c r="U4562" t="str">
        <f t="shared" si="356"/>
        <v>10-25-2020 16:40</v>
      </c>
      <c r="V4562">
        <f>IFERROR(IF(W4562=Z4562,VLOOKUP($U4562,[1]C8842!$G$2:$M$145,3,FALSE),0),0)</f>
        <v>0</v>
      </c>
      <c r="W4562">
        <f>VLOOKUP(RIGHT($V$1,5),Key!$A$9:$B$14,2,FALSE)</f>
        <v>10.199999999999999</v>
      </c>
      <c r="X4562">
        <f t="shared" si="359"/>
        <v>0</v>
      </c>
      <c r="Y4562">
        <f>VLOOKUP(RIGHT($X$1,5),Key!$A$9:$B$14,2,FALSE)</f>
        <v>3.7</v>
      </c>
      <c r="Z4562">
        <f t="shared" si="357"/>
        <v>10.199999999999999</v>
      </c>
      <c r="AA4562">
        <f t="shared" si="358"/>
        <v>0</v>
      </c>
    </row>
    <row r="4563" spans="1:27" x14ac:dyDescent="0.3">
      <c r="A4563">
        <v>100067</v>
      </c>
      <c r="B4563">
        <v>230922</v>
      </c>
      <c r="C4563" s="3">
        <v>44130.697222222225</v>
      </c>
      <c r="D4563">
        <v>0</v>
      </c>
      <c r="E4563">
        <v>2</v>
      </c>
      <c r="F4563" t="s">
        <v>25</v>
      </c>
      <c r="G4563">
        <v>1</v>
      </c>
      <c r="H4563">
        <v>62.636719999999997</v>
      </c>
      <c r="I4563">
        <v>15.11328</v>
      </c>
      <c r="J4563">
        <v>0.89453130000000003</v>
      </c>
      <c r="K4563">
        <v>47.019530000000003</v>
      </c>
      <c r="L4563" s="3">
        <v>44130.450694444444</v>
      </c>
      <c r="M4563">
        <v>17.18</v>
      </c>
      <c r="N4563" t="s">
        <v>28</v>
      </c>
      <c r="P4563">
        <f>(C4563-Key!$B$1)*24</f>
        <v>1.683333333407063</v>
      </c>
      <c r="Q4563">
        <f>(Key!$B$2-'17.1'!C4563)*24</f>
        <v>1.2666666666045785</v>
      </c>
      <c r="R4563" s="3">
        <f>C4563-(M4563-Key!$B$5)/(24*Key!$B$6)</f>
        <v>44130.683407407407</v>
      </c>
      <c r="S4563">
        <f>M4563-Key!$B$5</f>
        <v>14.92</v>
      </c>
      <c r="T4563" s="2">
        <f t="shared" si="355"/>
        <v>44129.694444444445</v>
      </c>
      <c r="U4563" t="str">
        <f t="shared" si="356"/>
        <v>10-25-2020 16:40</v>
      </c>
      <c r="V4563">
        <f>IFERROR(IF(W4563=Z4563,VLOOKUP($U4563,[1]C8842!$G$2:$M$145,3,FALSE),0),0)</f>
        <v>0</v>
      </c>
      <c r="W4563">
        <f>VLOOKUP(RIGHT($V$1,5),Key!$A$9:$B$14,2,FALSE)</f>
        <v>10.199999999999999</v>
      </c>
      <c r="X4563">
        <f t="shared" si="359"/>
        <v>0</v>
      </c>
      <c r="Y4563">
        <f>VLOOKUP(RIGHT($X$1,5),Key!$A$9:$B$14,2,FALSE)</f>
        <v>3.7</v>
      </c>
      <c r="Z4563">
        <f t="shared" si="357"/>
        <v>10.199999999999999</v>
      </c>
      <c r="AA4563">
        <f t="shared" si="358"/>
        <v>0</v>
      </c>
    </row>
    <row r="4564" spans="1:27" x14ac:dyDescent="0.3">
      <c r="A4564">
        <v>100067</v>
      </c>
      <c r="B4564">
        <v>230922</v>
      </c>
      <c r="C4564" s="3">
        <v>44130.697222222225</v>
      </c>
      <c r="D4564">
        <v>1</v>
      </c>
      <c r="E4564">
        <v>1</v>
      </c>
      <c r="F4564" t="s">
        <v>25</v>
      </c>
      <c r="G4564">
        <v>1</v>
      </c>
      <c r="H4564">
        <v>63.167969999999997</v>
      </c>
      <c r="I4564">
        <v>16.453130000000002</v>
      </c>
      <c r="J4564">
        <v>0.9453125</v>
      </c>
      <c r="K4564">
        <v>57.023440000000001</v>
      </c>
      <c r="L4564" s="3">
        <v>44130.450694444444</v>
      </c>
      <c r="M4564">
        <v>17.18</v>
      </c>
      <c r="N4564" t="s">
        <v>28</v>
      </c>
      <c r="P4564">
        <f>(C4564-Key!$B$1)*24</f>
        <v>1.683333333407063</v>
      </c>
      <c r="Q4564">
        <f>(Key!$B$2-'17.1'!C4564)*24</f>
        <v>1.2666666666045785</v>
      </c>
      <c r="R4564" s="3">
        <f>C4564-(M4564-Key!$B$5)/(24*Key!$B$6)</f>
        <v>44130.683407407407</v>
      </c>
      <c r="S4564">
        <f>M4564-Key!$B$5</f>
        <v>14.92</v>
      </c>
      <c r="T4564" s="2">
        <f t="shared" si="355"/>
        <v>44129.694444444445</v>
      </c>
      <c r="U4564" t="str">
        <f t="shared" si="356"/>
        <v>10-25-2020 16:40</v>
      </c>
      <c r="V4564">
        <f>IFERROR(IF(W4564=Z4564,VLOOKUP($U4564,[1]C8842!$G$2:$M$145,3,FALSE),0),0)</f>
        <v>0</v>
      </c>
      <c r="W4564">
        <f>VLOOKUP(RIGHT($V$1,5),Key!$A$9:$B$14,2,FALSE)</f>
        <v>10.199999999999999</v>
      </c>
      <c r="X4564">
        <f t="shared" si="359"/>
        <v>0</v>
      </c>
      <c r="Y4564">
        <f>VLOOKUP(RIGHT($X$1,5),Key!$A$9:$B$14,2,FALSE)</f>
        <v>3.7</v>
      </c>
      <c r="Z4564">
        <f t="shared" si="357"/>
        <v>10.199999999999999</v>
      </c>
      <c r="AA4564">
        <f t="shared" si="358"/>
        <v>0</v>
      </c>
    </row>
    <row r="4565" spans="1:27" x14ac:dyDescent="0.3">
      <c r="A4565">
        <v>100067</v>
      </c>
      <c r="B4565">
        <v>230922</v>
      </c>
      <c r="C4565" s="3">
        <v>44130.697222222225</v>
      </c>
      <c r="D4565">
        <v>0</v>
      </c>
      <c r="E4565">
        <v>2</v>
      </c>
      <c r="F4565" t="s">
        <v>25</v>
      </c>
      <c r="G4565">
        <v>1</v>
      </c>
      <c r="H4565">
        <v>60.265630000000002</v>
      </c>
      <c r="I4565">
        <v>14.597659999999999</v>
      </c>
      <c r="J4565">
        <v>0.90625</v>
      </c>
      <c r="K4565">
        <v>48.019530000000003</v>
      </c>
      <c r="L4565" s="3">
        <v>44130.450694444444</v>
      </c>
      <c r="M4565">
        <v>17.18</v>
      </c>
      <c r="N4565" t="s">
        <v>28</v>
      </c>
      <c r="P4565">
        <f>(C4565-Key!$B$1)*24</f>
        <v>1.683333333407063</v>
      </c>
      <c r="Q4565">
        <f>(Key!$B$2-'17.1'!C4565)*24</f>
        <v>1.2666666666045785</v>
      </c>
      <c r="R4565" s="3">
        <f>C4565-(M4565-Key!$B$5)/(24*Key!$B$6)</f>
        <v>44130.683407407407</v>
      </c>
      <c r="S4565">
        <f>M4565-Key!$B$5</f>
        <v>14.92</v>
      </c>
      <c r="T4565" s="2">
        <f t="shared" si="355"/>
        <v>44129.694444444445</v>
      </c>
      <c r="U4565" t="str">
        <f t="shared" si="356"/>
        <v>10-25-2020 16:40</v>
      </c>
      <c r="V4565">
        <f>IFERROR(IF(W4565=Z4565,VLOOKUP($U4565,[1]C8842!$G$2:$M$145,3,FALSE),0),0)</f>
        <v>0</v>
      </c>
      <c r="W4565">
        <f>VLOOKUP(RIGHT($V$1,5),Key!$A$9:$B$14,2,FALSE)</f>
        <v>10.199999999999999</v>
      </c>
      <c r="X4565">
        <f t="shared" si="359"/>
        <v>0</v>
      </c>
      <c r="Y4565">
        <f>VLOOKUP(RIGHT($X$1,5),Key!$A$9:$B$14,2,FALSE)</f>
        <v>3.7</v>
      </c>
      <c r="Z4565">
        <f t="shared" si="357"/>
        <v>10.199999999999999</v>
      </c>
      <c r="AA4565">
        <f t="shared" si="358"/>
        <v>0</v>
      </c>
    </row>
    <row r="4566" spans="1:27" x14ac:dyDescent="0.3">
      <c r="A4566">
        <v>100067</v>
      </c>
      <c r="B4566">
        <v>230922</v>
      </c>
      <c r="C4566" s="3">
        <v>44130.697222222225</v>
      </c>
      <c r="D4566">
        <v>0</v>
      </c>
      <c r="E4566">
        <v>2</v>
      </c>
      <c r="F4566" t="s">
        <v>25</v>
      </c>
      <c r="G4566">
        <v>5</v>
      </c>
      <c r="H4566">
        <v>69.476560000000006</v>
      </c>
      <c r="I4566">
        <v>80.742189999999994</v>
      </c>
      <c r="J4566">
        <v>3.3242189999999998</v>
      </c>
      <c r="K4566">
        <v>47.019530000000003</v>
      </c>
      <c r="L4566" s="3">
        <v>44130.450694444444</v>
      </c>
      <c r="M4566">
        <v>17.18</v>
      </c>
      <c r="N4566" t="s">
        <v>28</v>
      </c>
      <c r="P4566">
        <f>(C4566-Key!$B$1)*24</f>
        <v>1.683333333407063</v>
      </c>
      <c r="Q4566">
        <f>(Key!$B$2-'17.1'!C4566)*24</f>
        <v>1.2666666666045785</v>
      </c>
      <c r="R4566" s="3">
        <f>C4566-(M4566-Key!$B$5)/(24*Key!$B$6)</f>
        <v>44130.683407407407</v>
      </c>
      <c r="S4566">
        <f>M4566-Key!$B$5</f>
        <v>14.92</v>
      </c>
      <c r="T4566" s="2">
        <f t="shared" si="355"/>
        <v>44129.694444444445</v>
      </c>
      <c r="U4566" t="str">
        <f t="shared" si="356"/>
        <v>10-25-2020 16:40</v>
      </c>
      <c r="V4566">
        <f>IFERROR(IF(W4566=Z4566,VLOOKUP($U4566,[1]C8842!$G$2:$M$145,3,FALSE),0),0)</f>
        <v>0</v>
      </c>
      <c r="W4566">
        <f>VLOOKUP(RIGHT($V$1,5),Key!$A$9:$B$14,2,FALSE)</f>
        <v>10.199999999999999</v>
      </c>
      <c r="X4566">
        <f t="shared" si="359"/>
        <v>0</v>
      </c>
      <c r="Y4566">
        <f>VLOOKUP(RIGHT($X$1,5),Key!$A$9:$B$14,2,FALSE)</f>
        <v>3.7</v>
      </c>
      <c r="Z4566">
        <f t="shared" si="357"/>
        <v>10.199999999999999</v>
      </c>
      <c r="AA4566">
        <f t="shared" si="358"/>
        <v>0</v>
      </c>
    </row>
    <row r="4567" spans="1:27" x14ac:dyDescent="0.3">
      <c r="A4567">
        <v>100067</v>
      </c>
      <c r="B4567">
        <v>230922</v>
      </c>
      <c r="C4567" s="3">
        <v>44130.697222222225</v>
      </c>
      <c r="D4567">
        <v>3</v>
      </c>
      <c r="E4567">
        <v>2</v>
      </c>
      <c r="F4567" t="s">
        <v>26</v>
      </c>
      <c r="G4567">
        <v>1</v>
      </c>
      <c r="H4567">
        <v>61.1875</v>
      </c>
      <c r="I4567">
        <v>17.390630000000002</v>
      </c>
      <c r="J4567">
        <v>1.015625</v>
      </c>
      <c r="K4567">
        <v>94.039060000000006</v>
      </c>
      <c r="L4567" s="3">
        <v>44130.450694444444</v>
      </c>
      <c r="M4567">
        <v>17.18</v>
      </c>
      <c r="N4567" t="s">
        <v>28</v>
      </c>
      <c r="P4567">
        <f>(C4567-Key!$B$1)*24</f>
        <v>1.683333333407063</v>
      </c>
      <c r="Q4567">
        <f>(Key!$B$2-'17.1'!C4567)*24</f>
        <v>1.2666666666045785</v>
      </c>
      <c r="R4567" s="3">
        <f>C4567-(M4567-Key!$B$5)/(24*Key!$B$6)</f>
        <v>44130.683407407407</v>
      </c>
      <c r="S4567">
        <f>M4567-Key!$B$5</f>
        <v>14.92</v>
      </c>
      <c r="T4567" s="2">
        <f t="shared" si="355"/>
        <v>44129.694444444445</v>
      </c>
      <c r="U4567" t="str">
        <f t="shared" si="356"/>
        <v>10-25-2020 16:40</v>
      </c>
      <c r="V4567">
        <f>IFERROR(IF(W4567=Z4567,VLOOKUP($U4567,[1]C8842!$G$2:$M$145,3,FALSE),0),0)</f>
        <v>0</v>
      </c>
      <c r="W4567">
        <f>VLOOKUP(RIGHT($V$1,5),Key!$A$9:$B$14,2,FALSE)</f>
        <v>10.199999999999999</v>
      </c>
      <c r="X4567">
        <f t="shared" si="359"/>
        <v>0</v>
      </c>
      <c r="Y4567">
        <f>VLOOKUP(RIGHT($X$1,5),Key!$A$9:$B$14,2,FALSE)</f>
        <v>3.7</v>
      </c>
      <c r="Z4567">
        <f t="shared" si="357"/>
        <v>10.199999999999999</v>
      </c>
      <c r="AA4567">
        <f t="shared" si="358"/>
        <v>0</v>
      </c>
    </row>
    <row r="4568" spans="1:27" x14ac:dyDescent="0.3">
      <c r="A4568">
        <v>100067</v>
      </c>
      <c r="B4568">
        <v>230922</v>
      </c>
      <c r="C4568" s="3">
        <v>44130.697222222225</v>
      </c>
      <c r="D4568">
        <v>3</v>
      </c>
      <c r="E4568">
        <v>2</v>
      </c>
      <c r="F4568" t="s">
        <v>26</v>
      </c>
      <c r="G4568">
        <v>3</v>
      </c>
      <c r="H4568">
        <v>67.011719999999997</v>
      </c>
      <c r="I4568">
        <v>47.828130000000002</v>
      </c>
      <c r="J4568">
        <v>2.1367189999999998</v>
      </c>
      <c r="K4568">
        <v>94.039060000000006</v>
      </c>
      <c r="L4568" s="3">
        <v>44130.450694444444</v>
      </c>
      <c r="M4568">
        <v>17.18</v>
      </c>
      <c r="N4568" t="s">
        <v>28</v>
      </c>
      <c r="P4568">
        <f>(C4568-Key!$B$1)*24</f>
        <v>1.683333333407063</v>
      </c>
      <c r="Q4568">
        <f>(Key!$B$2-'17.1'!C4568)*24</f>
        <v>1.2666666666045785</v>
      </c>
      <c r="R4568" s="3">
        <f>C4568-(M4568-Key!$B$5)/(24*Key!$B$6)</f>
        <v>44130.683407407407</v>
      </c>
      <c r="S4568">
        <f>M4568-Key!$B$5</f>
        <v>14.92</v>
      </c>
      <c r="T4568" s="2">
        <f t="shared" si="355"/>
        <v>44129.694444444445</v>
      </c>
      <c r="U4568" t="str">
        <f t="shared" si="356"/>
        <v>10-25-2020 16:40</v>
      </c>
      <c r="V4568">
        <f>IFERROR(IF(W4568=Z4568,VLOOKUP($U4568,[1]C8842!$G$2:$M$145,3,FALSE),0),0)</f>
        <v>0</v>
      </c>
      <c r="W4568">
        <f>VLOOKUP(RIGHT($V$1,5),Key!$A$9:$B$14,2,FALSE)</f>
        <v>10.199999999999999</v>
      </c>
      <c r="X4568">
        <f t="shared" si="359"/>
        <v>0</v>
      </c>
      <c r="Y4568">
        <f>VLOOKUP(RIGHT($X$1,5),Key!$A$9:$B$14,2,FALSE)</f>
        <v>3.7</v>
      </c>
      <c r="Z4568">
        <f t="shared" si="357"/>
        <v>10.199999999999999</v>
      </c>
      <c r="AA4568">
        <f t="shared" si="358"/>
        <v>0</v>
      </c>
    </row>
    <row r="4569" spans="1:27" x14ac:dyDescent="0.3">
      <c r="A4569">
        <v>100067</v>
      </c>
      <c r="B4569">
        <v>230922</v>
      </c>
      <c r="C4569" s="3">
        <v>44130.697222222225</v>
      </c>
      <c r="D4569">
        <v>2</v>
      </c>
      <c r="E4569">
        <v>1</v>
      </c>
      <c r="F4569" t="s">
        <v>26</v>
      </c>
      <c r="G4569">
        <v>2</v>
      </c>
      <c r="H4569">
        <v>71.332030000000003</v>
      </c>
      <c r="I4569">
        <v>20.60547</v>
      </c>
      <c r="J4569">
        <v>0.9921875</v>
      </c>
      <c r="K4569">
        <v>80.03125</v>
      </c>
      <c r="L4569" s="3">
        <v>44130.450694444444</v>
      </c>
      <c r="M4569">
        <v>17.18</v>
      </c>
      <c r="N4569" t="s">
        <v>28</v>
      </c>
      <c r="P4569">
        <f>(C4569-Key!$B$1)*24</f>
        <v>1.683333333407063</v>
      </c>
      <c r="Q4569">
        <f>(Key!$B$2-'17.1'!C4569)*24</f>
        <v>1.2666666666045785</v>
      </c>
      <c r="R4569" s="3">
        <f>C4569-(M4569-Key!$B$5)/(24*Key!$B$6)</f>
        <v>44130.683407407407</v>
      </c>
      <c r="S4569">
        <f>M4569-Key!$B$5</f>
        <v>14.92</v>
      </c>
      <c r="T4569" s="2">
        <f t="shared" si="355"/>
        <v>44129.694444444445</v>
      </c>
      <c r="U4569" t="str">
        <f t="shared" si="356"/>
        <v>10-25-2020 16:40</v>
      </c>
      <c r="V4569">
        <f>IFERROR(IF(W4569=Z4569,VLOOKUP($U4569,[1]C8842!$G$2:$M$145,3,FALSE),0),0)</f>
        <v>0</v>
      </c>
      <c r="W4569">
        <f>VLOOKUP(RIGHT($V$1,5),Key!$A$9:$B$14,2,FALSE)</f>
        <v>10.199999999999999</v>
      </c>
      <c r="X4569">
        <f t="shared" si="359"/>
        <v>0</v>
      </c>
      <c r="Y4569">
        <f>VLOOKUP(RIGHT($X$1,5),Key!$A$9:$B$14,2,FALSE)</f>
        <v>3.7</v>
      </c>
      <c r="Z4569">
        <f t="shared" si="357"/>
        <v>10.199999999999999</v>
      </c>
      <c r="AA4569">
        <f t="shared" si="358"/>
        <v>0</v>
      </c>
    </row>
    <row r="4570" spans="1:27" x14ac:dyDescent="0.3">
      <c r="A4570">
        <v>100067</v>
      </c>
      <c r="B4570">
        <v>230922</v>
      </c>
      <c r="C4570" s="3">
        <v>44130.697222222225</v>
      </c>
      <c r="D4570">
        <v>2</v>
      </c>
      <c r="E4570">
        <v>1</v>
      </c>
      <c r="F4570" t="s">
        <v>26</v>
      </c>
      <c r="G4570">
        <v>1</v>
      </c>
      <c r="H4570">
        <v>72.488280000000003</v>
      </c>
      <c r="I4570">
        <v>14.95703</v>
      </c>
      <c r="J4570">
        <v>0.765625</v>
      </c>
      <c r="K4570">
        <v>82.035160000000005</v>
      </c>
      <c r="L4570" s="3">
        <v>44130.450694444444</v>
      </c>
      <c r="M4570">
        <v>17.18</v>
      </c>
      <c r="N4570" t="s">
        <v>28</v>
      </c>
      <c r="P4570">
        <f>(C4570-Key!$B$1)*24</f>
        <v>1.683333333407063</v>
      </c>
      <c r="Q4570">
        <f>(Key!$B$2-'17.1'!C4570)*24</f>
        <v>1.2666666666045785</v>
      </c>
      <c r="R4570" s="3">
        <f>C4570-(M4570-Key!$B$5)/(24*Key!$B$6)</f>
        <v>44130.683407407407</v>
      </c>
      <c r="S4570">
        <f>M4570-Key!$B$5</f>
        <v>14.92</v>
      </c>
      <c r="T4570" s="2">
        <f t="shared" si="355"/>
        <v>44129.694444444445</v>
      </c>
      <c r="U4570" t="str">
        <f t="shared" si="356"/>
        <v>10-25-2020 16:40</v>
      </c>
      <c r="V4570">
        <f>IFERROR(IF(W4570=Z4570,VLOOKUP($U4570,[1]C8842!$G$2:$M$145,3,FALSE),0),0)</f>
        <v>0</v>
      </c>
      <c r="W4570">
        <f>VLOOKUP(RIGHT($V$1,5),Key!$A$9:$B$14,2,FALSE)</f>
        <v>10.199999999999999</v>
      </c>
      <c r="X4570">
        <f t="shared" si="359"/>
        <v>0</v>
      </c>
      <c r="Y4570">
        <f>VLOOKUP(RIGHT($X$1,5),Key!$A$9:$B$14,2,FALSE)</f>
        <v>3.7</v>
      </c>
      <c r="Z4570">
        <f t="shared" si="357"/>
        <v>10.199999999999999</v>
      </c>
      <c r="AA4570">
        <f t="shared" si="358"/>
        <v>0</v>
      </c>
    </row>
    <row r="4571" spans="1:27" x14ac:dyDescent="0.3">
      <c r="A4571">
        <v>100067</v>
      </c>
      <c r="B4571">
        <v>230922</v>
      </c>
      <c r="C4571" s="3">
        <v>44130.697222222225</v>
      </c>
      <c r="D4571">
        <v>3</v>
      </c>
      <c r="E4571">
        <v>2</v>
      </c>
      <c r="F4571" t="s">
        <v>26</v>
      </c>
      <c r="G4571">
        <v>2</v>
      </c>
      <c r="H4571">
        <v>76.339839999999995</v>
      </c>
      <c r="I4571">
        <v>25.433589999999999</v>
      </c>
      <c r="J4571">
        <v>1.09375</v>
      </c>
      <c r="K4571">
        <v>94.039060000000006</v>
      </c>
      <c r="L4571" s="3">
        <v>44130.450694444444</v>
      </c>
      <c r="M4571">
        <v>17.18</v>
      </c>
      <c r="N4571" t="s">
        <v>28</v>
      </c>
      <c r="P4571">
        <f>(C4571-Key!$B$1)*24</f>
        <v>1.683333333407063</v>
      </c>
      <c r="Q4571">
        <f>(Key!$B$2-'17.1'!C4571)*24</f>
        <v>1.2666666666045785</v>
      </c>
      <c r="R4571" s="3">
        <f>C4571-(M4571-Key!$B$5)/(24*Key!$B$6)</f>
        <v>44130.683407407407</v>
      </c>
      <c r="S4571">
        <f>M4571-Key!$B$5</f>
        <v>14.92</v>
      </c>
      <c r="T4571" s="2">
        <f t="shared" si="355"/>
        <v>44129.694444444445</v>
      </c>
      <c r="U4571" t="str">
        <f t="shared" si="356"/>
        <v>10-25-2020 16:40</v>
      </c>
      <c r="V4571">
        <f>IFERROR(IF(W4571=Z4571,VLOOKUP($U4571,[1]C8842!$G$2:$M$145,3,FALSE),0),0)</f>
        <v>0</v>
      </c>
      <c r="W4571">
        <f>VLOOKUP(RIGHT($V$1,5),Key!$A$9:$B$14,2,FALSE)</f>
        <v>10.199999999999999</v>
      </c>
      <c r="X4571">
        <f t="shared" si="359"/>
        <v>0</v>
      </c>
      <c r="Y4571">
        <f>VLOOKUP(RIGHT($X$1,5),Key!$A$9:$B$14,2,FALSE)</f>
        <v>3.7</v>
      </c>
      <c r="Z4571">
        <f t="shared" si="357"/>
        <v>10.199999999999999</v>
      </c>
      <c r="AA4571">
        <f t="shared" si="358"/>
        <v>0</v>
      </c>
    </row>
    <row r="4572" spans="1:27" x14ac:dyDescent="0.3">
      <c r="A4572">
        <v>100067</v>
      </c>
      <c r="B4572">
        <v>230922</v>
      </c>
      <c r="C4572" s="3">
        <v>44130.697222222225</v>
      </c>
      <c r="D4572">
        <v>1</v>
      </c>
      <c r="E4572">
        <v>1</v>
      </c>
      <c r="F4572" t="s">
        <v>25</v>
      </c>
      <c r="G4572">
        <v>1</v>
      </c>
      <c r="H4572">
        <v>65.277339999999995</v>
      </c>
      <c r="I4572">
        <v>16.20703</v>
      </c>
      <c r="J4572">
        <v>0.90234380000000003</v>
      </c>
      <c r="K4572">
        <v>58.023440000000001</v>
      </c>
      <c r="L4572" s="3">
        <v>44130.450694444444</v>
      </c>
      <c r="M4572">
        <v>17.18</v>
      </c>
      <c r="N4572" t="s">
        <v>28</v>
      </c>
      <c r="P4572">
        <f>(C4572-Key!$B$1)*24</f>
        <v>1.683333333407063</v>
      </c>
      <c r="Q4572">
        <f>(Key!$B$2-'17.1'!C4572)*24</f>
        <v>1.2666666666045785</v>
      </c>
      <c r="R4572" s="3">
        <f>C4572-(M4572-Key!$B$5)/(24*Key!$B$6)</f>
        <v>44130.683407407407</v>
      </c>
      <c r="S4572">
        <f>M4572-Key!$B$5</f>
        <v>14.92</v>
      </c>
      <c r="T4572" s="2">
        <f t="shared" si="355"/>
        <v>44129.694444444445</v>
      </c>
      <c r="U4572" t="str">
        <f t="shared" si="356"/>
        <v>10-25-2020 16:40</v>
      </c>
      <c r="V4572">
        <f>IFERROR(IF(W4572=Z4572,VLOOKUP($U4572,[1]C8842!$G$2:$M$145,3,FALSE),0),0)</f>
        <v>0</v>
      </c>
      <c r="W4572">
        <f>VLOOKUP(RIGHT($V$1,5),Key!$A$9:$B$14,2,FALSE)</f>
        <v>10.199999999999999</v>
      </c>
      <c r="X4572">
        <f t="shared" si="359"/>
        <v>0</v>
      </c>
      <c r="Y4572">
        <f>VLOOKUP(RIGHT($X$1,5),Key!$A$9:$B$14,2,FALSE)</f>
        <v>3.7</v>
      </c>
      <c r="Z4572">
        <f t="shared" si="357"/>
        <v>10.199999999999999</v>
      </c>
      <c r="AA4572">
        <f t="shared" si="358"/>
        <v>0</v>
      </c>
    </row>
    <row r="4573" spans="1:27" x14ac:dyDescent="0.3">
      <c r="A4573">
        <v>100067</v>
      </c>
      <c r="B4573">
        <v>230922</v>
      </c>
      <c r="C4573" s="3">
        <v>44130.697222222225</v>
      </c>
      <c r="D4573">
        <v>3</v>
      </c>
      <c r="E4573">
        <v>2</v>
      </c>
      <c r="F4573" t="s">
        <v>26</v>
      </c>
      <c r="G4573">
        <v>4</v>
      </c>
      <c r="H4573">
        <v>65.976560000000006</v>
      </c>
      <c r="I4573">
        <v>78.371089999999995</v>
      </c>
      <c r="J4573">
        <v>3.4023439999999998</v>
      </c>
      <c r="K4573">
        <v>93.039060000000006</v>
      </c>
      <c r="L4573" s="3">
        <v>44130.450694444444</v>
      </c>
      <c r="M4573">
        <v>17.18</v>
      </c>
      <c r="N4573" t="s">
        <v>28</v>
      </c>
      <c r="P4573">
        <f>(C4573-Key!$B$1)*24</f>
        <v>1.683333333407063</v>
      </c>
      <c r="Q4573">
        <f>(Key!$B$2-'17.1'!C4573)*24</f>
        <v>1.2666666666045785</v>
      </c>
      <c r="R4573" s="3">
        <f>C4573-(M4573-Key!$B$5)/(24*Key!$B$6)</f>
        <v>44130.683407407407</v>
      </c>
      <c r="S4573">
        <f>M4573-Key!$B$5</f>
        <v>14.92</v>
      </c>
      <c r="T4573" s="2">
        <f t="shared" si="355"/>
        <v>44129.694444444445</v>
      </c>
      <c r="U4573" t="str">
        <f t="shared" si="356"/>
        <v>10-25-2020 16:40</v>
      </c>
      <c r="V4573">
        <f>IFERROR(IF(W4573=Z4573,VLOOKUP($U4573,[1]C8842!$G$2:$M$145,3,FALSE),0),0)</f>
        <v>0</v>
      </c>
      <c r="W4573">
        <f>VLOOKUP(RIGHT($V$1,5),Key!$A$9:$B$14,2,FALSE)</f>
        <v>10.199999999999999</v>
      </c>
      <c r="X4573">
        <f t="shared" si="359"/>
        <v>0</v>
      </c>
      <c r="Y4573">
        <f>VLOOKUP(RIGHT($X$1,5),Key!$A$9:$B$14,2,FALSE)</f>
        <v>3.7</v>
      </c>
      <c r="Z4573">
        <f t="shared" si="357"/>
        <v>10.199999999999999</v>
      </c>
      <c r="AA4573">
        <f t="shared" si="358"/>
        <v>0</v>
      </c>
    </row>
    <row r="4574" spans="1:27" x14ac:dyDescent="0.3">
      <c r="A4574">
        <v>100067</v>
      </c>
      <c r="B4574">
        <v>230922</v>
      </c>
      <c r="C4574" s="3">
        <v>44130.697222222225</v>
      </c>
      <c r="D4574">
        <v>3</v>
      </c>
      <c r="E4574">
        <v>2</v>
      </c>
      <c r="F4574" t="s">
        <v>26</v>
      </c>
      <c r="G4574">
        <v>3</v>
      </c>
      <c r="H4574">
        <v>63.957030000000003</v>
      </c>
      <c r="I4574">
        <v>38.378909999999998</v>
      </c>
      <c r="J4574">
        <v>1.84375</v>
      </c>
      <c r="K4574">
        <v>93.039060000000006</v>
      </c>
      <c r="L4574" s="3">
        <v>44130.450694444444</v>
      </c>
      <c r="M4574">
        <v>17.18</v>
      </c>
      <c r="N4574" t="s">
        <v>28</v>
      </c>
      <c r="P4574">
        <f>(C4574-Key!$B$1)*24</f>
        <v>1.683333333407063</v>
      </c>
      <c r="Q4574">
        <f>(Key!$B$2-'17.1'!C4574)*24</f>
        <v>1.2666666666045785</v>
      </c>
      <c r="R4574" s="3">
        <f>C4574-(M4574-Key!$B$5)/(24*Key!$B$6)</f>
        <v>44130.683407407407</v>
      </c>
      <c r="S4574">
        <f>M4574-Key!$B$5</f>
        <v>14.92</v>
      </c>
      <c r="T4574" s="2">
        <f t="shared" si="355"/>
        <v>44129.694444444445</v>
      </c>
      <c r="U4574" t="str">
        <f t="shared" si="356"/>
        <v>10-25-2020 16:40</v>
      </c>
      <c r="V4574">
        <f>IFERROR(IF(W4574=Z4574,VLOOKUP($U4574,[1]C8842!$G$2:$M$145,3,FALSE),0),0)</f>
        <v>0</v>
      </c>
      <c r="W4574">
        <f>VLOOKUP(RIGHT($V$1,5),Key!$A$9:$B$14,2,FALSE)</f>
        <v>10.199999999999999</v>
      </c>
      <c r="X4574">
        <f t="shared" si="359"/>
        <v>0</v>
      </c>
      <c r="Y4574">
        <f>VLOOKUP(RIGHT($X$1,5),Key!$A$9:$B$14,2,FALSE)</f>
        <v>3.7</v>
      </c>
      <c r="Z4574">
        <f t="shared" si="357"/>
        <v>10.199999999999999</v>
      </c>
      <c r="AA4574">
        <f t="shared" si="358"/>
        <v>0</v>
      </c>
    </row>
    <row r="4575" spans="1:27" x14ac:dyDescent="0.3">
      <c r="A4575">
        <v>100067</v>
      </c>
      <c r="B4575">
        <v>230922</v>
      </c>
      <c r="C4575" s="3">
        <v>44130.697916666664</v>
      </c>
      <c r="D4575">
        <v>0</v>
      </c>
      <c r="E4575">
        <v>2</v>
      </c>
      <c r="F4575" t="s">
        <v>25</v>
      </c>
      <c r="G4575">
        <v>1</v>
      </c>
      <c r="H4575">
        <v>63.972659999999998</v>
      </c>
      <c r="I4575">
        <v>14.375</v>
      </c>
      <c r="J4575">
        <v>0.84765630000000003</v>
      </c>
      <c r="K4575">
        <v>51.019530000000003</v>
      </c>
      <c r="L4575" s="3">
        <v>44130.450694444444</v>
      </c>
      <c r="M4575">
        <v>17.18</v>
      </c>
      <c r="N4575" t="s">
        <v>28</v>
      </c>
      <c r="P4575">
        <f>(C4575-Key!$B$1)*24</f>
        <v>1.6999999999534339</v>
      </c>
      <c r="Q4575">
        <f>(Key!$B$2-'17.1'!C4575)*24</f>
        <v>1.2500000000582077</v>
      </c>
      <c r="R4575" s="3">
        <f>C4575-(M4575-Key!$B$5)/(24*Key!$B$6)</f>
        <v>44130.684101851846</v>
      </c>
      <c r="S4575">
        <f>M4575-Key!$B$5</f>
        <v>14.92</v>
      </c>
      <c r="T4575" s="2">
        <f t="shared" si="355"/>
        <v>44129.701388888891</v>
      </c>
      <c r="U4575" t="str">
        <f t="shared" si="356"/>
        <v>10-25-2020 16:50</v>
      </c>
      <c r="V4575">
        <f>IFERROR(IF(W4575=Z4575,VLOOKUP($U4575,[1]C8842!$G$2:$M$145,3,FALSE),0),0)</f>
        <v>0</v>
      </c>
      <c r="W4575">
        <f>VLOOKUP(RIGHT($V$1,5),Key!$A$9:$B$14,2,FALSE)</f>
        <v>10.199999999999999</v>
      </c>
      <c r="X4575">
        <f t="shared" si="359"/>
        <v>0</v>
      </c>
      <c r="Y4575">
        <f>VLOOKUP(RIGHT($X$1,5),Key!$A$9:$B$14,2,FALSE)</f>
        <v>3.7</v>
      </c>
      <c r="Z4575">
        <f t="shared" si="357"/>
        <v>10.199999999999999</v>
      </c>
      <c r="AA4575">
        <f t="shared" si="358"/>
        <v>0</v>
      </c>
    </row>
    <row r="4576" spans="1:27" x14ac:dyDescent="0.3">
      <c r="A4576">
        <v>100067</v>
      </c>
      <c r="B4576">
        <v>230922</v>
      </c>
      <c r="C4576" s="3">
        <v>44130.697916666664</v>
      </c>
      <c r="D4576">
        <v>0</v>
      </c>
      <c r="E4576">
        <v>2</v>
      </c>
      <c r="F4576" t="s">
        <v>25</v>
      </c>
      <c r="G4576">
        <v>3</v>
      </c>
      <c r="H4576">
        <v>60.429690000000001</v>
      </c>
      <c r="I4576">
        <v>39.226559999999999</v>
      </c>
      <c r="J4576">
        <v>1.9921880000000001</v>
      </c>
      <c r="K4576">
        <v>46.019530000000003</v>
      </c>
      <c r="L4576" s="3">
        <v>44130.450694444444</v>
      </c>
      <c r="M4576">
        <v>17.18</v>
      </c>
      <c r="N4576" t="s">
        <v>28</v>
      </c>
      <c r="P4576">
        <f>(C4576-Key!$B$1)*24</f>
        <v>1.6999999999534339</v>
      </c>
      <c r="Q4576">
        <f>(Key!$B$2-'17.1'!C4576)*24</f>
        <v>1.2500000000582077</v>
      </c>
      <c r="R4576" s="3">
        <f>C4576-(M4576-Key!$B$5)/(24*Key!$B$6)</f>
        <v>44130.684101851846</v>
      </c>
      <c r="S4576">
        <f>M4576-Key!$B$5</f>
        <v>14.92</v>
      </c>
      <c r="T4576" s="2">
        <f t="shared" si="355"/>
        <v>44129.701388888891</v>
      </c>
      <c r="U4576" t="str">
        <f t="shared" si="356"/>
        <v>10-25-2020 16:50</v>
      </c>
      <c r="V4576">
        <f>IFERROR(IF(W4576=Z4576,VLOOKUP($U4576,[1]C8842!$G$2:$M$145,3,FALSE),0),0)</f>
        <v>0</v>
      </c>
      <c r="W4576">
        <f>VLOOKUP(RIGHT($V$1,5),Key!$A$9:$B$14,2,FALSE)</f>
        <v>10.199999999999999</v>
      </c>
      <c r="X4576">
        <f t="shared" si="359"/>
        <v>0</v>
      </c>
      <c r="Y4576">
        <f>VLOOKUP(RIGHT($X$1,5),Key!$A$9:$B$14,2,FALSE)</f>
        <v>3.7</v>
      </c>
      <c r="Z4576">
        <f t="shared" si="357"/>
        <v>10.199999999999999</v>
      </c>
      <c r="AA4576">
        <f t="shared" si="358"/>
        <v>0</v>
      </c>
    </row>
    <row r="4577" spans="1:27" x14ac:dyDescent="0.3">
      <c r="A4577">
        <v>100067</v>
      </c>
      <c r="B4577">
        <v>230922</v>
      </c>
      <c r="C4577" s="3">
        <v>44130.697916666664</v>
      </c>
      <c r="D4577">
        <v>0</v>
      </c>
      <c r="E4577">
        <v>2</v>
      </c>
      <c r="F4577" t="s">
        <v>25</v>
      </c>
      <c r="G4577">
        <v>1</v>
      </c>
      <c r="H4577">
        <v>64.695310000000006</v>
      </c>
      <c r="I4577">
        <v>19.507809999999999</v>
      </c>
      <c r="J4577">
        <v>1.046875</v>
      </c>
      <c r="K4577">
        <v>46.019530000000003</v>
      </c>
      <c r="L4577" s="3">
        <v>44130.450694444444</v>
      </c>
      <c r="M4577">
        <v>17.18</v>
      </c>
      <c r="N4577" t="s">
        <v>28</v>
      </c>
      <c r="P4577">
        <f>(C4577-Key!$B$1)*24</f>
        <v>1.6999999999534339</v>
      </c>
      <c r="Q4577">
        <f>(Key!$B$2-'17.1'!C4577)*24</f>
        <v>1.2500000000582077</v>
      </c>
      <c r="R4577" s="3">
        <f>C4577-(M4577-Key!$B$5)/(24*Key!$B$6)</f>
        <v>44130.684101851846</v>
      </c>
      <c r="S4577">
        <f>M4577-Key!$B$5</f>
        <v>14.92</v>
      </c>
      <c r="T4577" s="2">
        <f t="shared" si="355"/>
        <v>44129.701388888891</v>
      </c>
      <c r="U4577" t="str">
        <f t="shared" si="356"/>
        <v>10-25-2020 16:50</v>
      </c>
      <c r="V4577">
        <f>IFERROR(IF(W4577=Z4577,VLOOKUP($U4577,[1]C8842!$G$2:$M$145,3,FALSE),0),0)</f>
        <v>0</v>
      </c>
      <c r="W4577">
        <f>VLOOKUP(RIGHT($V$1,5),Key!$A$9:$B$14,2,FALSE)</f>
        <v>10.199999999999999</v>
      </c>
      <c r="X4577">
        <f t="shared" si="359"/>
        <v>0</v>
      </c>
      <c r="Y4577">
        <f>VLOOKUP(RIGHT($X$1,5),Key!$A$9:$B$14,2,FALSE)</f>
        <v>3.7</v>
      </c>
      <c r="Z4577">
        <f t="shared" si="357"/>
        <v>10.199999999999999</v>
      </c>
      <c r="AA4577">
        <f t="shared" si="358"/>
        <v>0</v>
      </c>
    </row>
    <row r="4578" spans="1:27" x14ac:dyDescent="0.3">
      <c r="A4578">
        <v>100067</v>
      </c>
      <c r="B4578">
        <v>230922</v>
      </c>
      <c r="C4578" s="3">
        <v>44130.697916666664</v>
      </c>
      <c r="D4578">
        <v>3</v>
      </c>
      <c r="E4578">
        <v>2</v>
      </c>
      <c r="F4578" t="s">
        <v>26</v>
      </c>
      <c r="G4578">
        <v>4</v>
      </c>
      <c r="H4578">
        <v>62.179690000000001</v>
      </c>
      <c r="I4578">
        <v>73.59375</v>
      </c>
      <c r="J4578">
        <v>3.40625</v>
      </c>
      <c r="K4578">
        <v>94.039060000000006</v>
      </c>
      <c r="L4578" s="3">
        <v>44130.450694444444</v>
      </c>
      <c r="M4578">
        <v>17.18</v>
      </c>
      <c r="N4578" t="s">
        <v>28</v>
      </c>
      <c r="P4578">
        <f>(C4578-Key!$B$1)*24</f>
        <v>1.6999999999534339</v>
      </c>
      <c r="Q4578">
        <f>(Key!$B$2-'17.1'!C4578)*24</f>
        <v>1.2500000000582077</v>
      </c>
      <c r="R4578" s="3">
        <f>C4578-(M4578-Key!$B$5)/(24*Key!$B$6)</f>
        <v>44130.684101851846</v>
      </c>
      <c r="S4578">
        <f>M4578-Key!$B$5</f>
        <v>14.92</v>
      </c>
      <c r="T4578" s="2">
        <f t="shared" si="355"/>
        <v>44129.701388888891</v>
      </c>
      <c r="U4578" t="str">
        <f t="shared" si="356"/>
        <v>10-25-2020 16:50</v>
      </c>
      <c r="V4578">
        <f>IFERROR(IF(W4578=Z4578,VLOOKUP($U4578,[1]C8842!$G$2:$M$145,3,FALSE),0),0)</f>
        <v>0</v>
      </c>
      <c r="W4578">
        <f>VLOOKUP(RIGHT($V$1,5),Key!$A$9:$B$14,2,FALSE)</f>
        <v>10.199999999999999</v>
      </c>
      <c r="X4578">
        <f t="shared" si="359"/>
        <v>0</v>
      </c>
      <c r="Y4578">
        <f>VLOOKUP(RIGHT($X$1,5),Key!$A$9:$B$14,2,FALSE)</f>
        <v>3.7</v>
      </c>
      <c r="Z4578">
        <f t="shared" si="357"/>
        <v>10.199999999999999</v>
      </c>
      <c r="AA4578">
        <f t="shared" si="358"/>
        <v>0</v>
      </c>
    </row>
    <row r="4579" spans="1:27" x14ac:dyDescent="0.3">
      <c r="A4579">
        <v>100067</v>
      </c>
      <c r="B4579">
        <v>230922</v>
      </c>
      <c r="C4579" s="3">
        <v>44130.697916666664</v>
      </c>
      <c r="D4579">
        <v>1</v>
      </c>
      <c r="E4579">
        <v>1</v>
      </c>
      <c r="F4579" t="s">
        <v>25</v>
      </c>
      <c r="G4579">
        <v>1</v>
      </c>
      <c r="H4579">
        <v>65.515630000000002</v>
      </c>
      <c r="I4579">
        <v>18.046880000000002</v>
      </c>
      <c r="J4579">
        <v>0.97265630000000003</v>
      </c>
      <c r="K4579">
        <v>58.023440000000001</v>
      </c>
      <c r="L4579" s="3">
        <v>44130.450694444444</v>
      </c>
      <c r="M4579">
        <v>17.18</v>
      </c>
      <c r="N4579" t="s">
        <v>28</v>
      </c>
      <c r="P4579">
        <f>(C4579-Key!$B$1)*24</f>
        <v>1.6999999999534339</v>
      </c>
      <c r="Q4579">
        <f>(Key!$B$2-'17.1'!C4579)*24</f>
        <v>1.2500000000582077</v>
      </c>
      <c r="R4579" s="3">
        <f>C4579-(M4579-Key!$B$5)/(24*Key!$B$6)</f>
        <v>44130.684101851846</v>
      </c>
      <c r="S4579">
        <f>M4579-Key!$B$5</f>
        <v>14.92</v>
      </c>
      <c r="T4579" s="2">
        <f t="shared" si="355"/>
        <v>44129.701388888891</v>
      </c>
      <c r="U4579" t="str">
        <f t="shared" si="356"/>
        <v>10-25-2020 16:50</v>
      </c>
      <c r="V4579">
        <f>IFERROR(IF(W4579=Z4579,VLOOKUP($U4579,[1]C8842!$G$2:$M$145,3,FALSE),0),0)</f>
        <v>0</v>
      </c>
      <c r="W4579">
        <f>VLOOKUP(RIGHT($V$1,5),Key!$A$9:$B$14,2,FALSE)</f>
        <v>10.199999999999999</v>
      </c>
      <c r="X4579">
        <f t="shared" si="359"/>
        <v>0</v>
      </c>
      <c r="Y4579">
        <f>VLOOKUP(RIGHT($X$1,5),Key!$A$9:$B$14,2,FALSE)</f>
        <v>3.7</v>
      </c>
      <c r="Z4579">
        <f t="shared" si="357"/>
        <v>10.199999999999999</v>
      </c>
      <c r="AA4579">
        <f t="shared" si="358"/>
        <v>0</v>
      </c>
    </row>
    <row r="4580" spans="1:27" x14ac:dyDescent="0.3">
      <c r="A4580">
        <v>100067</v>
      </c>
      <c r="B4580">
        <v>230922</v>
      </c>
      <c r="C4580" s="3">
        <v>44130.697916666664</v>
      </c>
      <c r="D4580">
        <v>0</v>
      </c>
      <c r="E4580">
        <v>2</v>
      </c>
      <c r="F4580" t="s">
        <v>25</v>
      </c>
      <c r="G4580">
        <v>1</v>
      </c>
      <c r="H4580">
        <v>61.3125</v>
      </c>
      <c r="I4580">
        <v>15.152340000000001</v>
      </c>
      <c r="J4580">
        <v>0.91796880000000003</v>
      </c>
      <c r="K4580">
        <v>46.019530000000003</v>
      </c>
      <c r="L4580" s="3">
        <v>44130.450694444444</v>
      </c>
      <c r="M4580">
        <v>17.18</v>
      </c>
      <c r="N4580" t="s">
        <v>28</v>
      </c>
      <c r="P4580">
        <f>(C4580-Key!$B$1)*24</f>
        <v>1.6999999999534339</v>
      </c>
      <c r="Q4580">
        <f>(Key!$B$2-'17.1'!C4580)*24</f>
        <v>1.2500000000582077</v>
      </c>
      <c r="R4580" s="3">
        <f>C4580-(M4580-Key!$B$5)/(24*Key!$B$6)</f>
        <v>44130.684101851846</v>
      </c>
      <c r="S4580">
        <f>M4580-Key!$B$5</f>
        <v>14.92</v>
      </c>
      <c r="T4580" s="2">
        <f t="shared" si="355"/>
        <v>44129.701388888891</v>
      </c>
      <c r="U4580" t="str">
        <f t="shared" si="356"/>
        <v>10-25-2020 16:50</v>
      </c>
      <c r="V4580">
        <f>IFERROR(IF(W4580=Z4580,VLOOKUP($U4580,[1]C8842!$G$2:$M$145,3,FALSE),0),0)</f>
        <v>0</v>
      </c>
      <c r="W4580">
        <f>VLOOKUP(RIGHT($V$1,5),Key!$A$9:$B$14,2,FALSE)</f>
        <v>10.199999999999999</v>
      </c>
      <c r="X4580">
        <f t="shared" si="359"/>
        <v>0</v>
      </c>
      <c r="Y4580">
        <f>VLOOKUP(RIGHT($X$1,5),Key!$A$9:$B$14,2,FALSE)</f>
        <v>3.7</v>
      </c>
      <c r="Z4580">
        <f t="shared" si="357"/>
        <v>10.199999999999999</v>
      </c>
      <c r="AA4580">
        <f t="shared" si="358"/>
        <v>0</v>
      </c>
    </row>
    <row r="4581" spans="1:27" x14ac:dyDescent="0.3">
      <c r="A4581">
        <v>100067</v>
      </c>
      <c r="B4581">
        <v>230922</v>
      </c>
      <c r="C4581" s="3">
        <v>44130.697916666664</v>
      </c>
      <c r="D4581">
        <v>3</v>
      </c>
      <c r="E4581">
        <v>2</v>
      </c>
      <c r="F4581" t="s">
        <v>26</v>
      </c>
      <c r="G4581">
        <v>1</v>
      </c>
      <c r="H4581">
        <v>66.3125</v>
      </c>
      <c r="I4581">
        <v>18.4375</v>
      </c>
      <c r="J4581">
        <v>0.98046880000000003</v>
      </c>
      <c r="K4581">
        <v>95.039060000000006</v>
      </c>
      <c r="L4581" s="3">
        <v>44130.450694444444</v>
      </c>
      <c r="M4581">
        <v>17.18</v>
      </c>
      <c r="N4581" t="s">
        <v>28</v>
      </c>
      <c r="P4581">
        <f>(C4581-Key!$B$1)*24</f>
        <v>1.6999999999534339</v>
      </c>
      <c r="Q4581">
        <f>(Key!$B$2-'17.1'!C4581)*24</f>
        <v>1.2500000000582077</v>
      </c>
      <c r="R4581" s="3">
        <f>C4581-(M4581-Key!$B$5)/(24*Key!$B$6)</f>
        <v>44130.684101851846</v>
      </c>
      <c r="S4581">
        <f>M4581-Key!$B$5</f>
        <v>14.92</v>
      </c>
      <c r="T4581" s="2">
        <f t="shared" si="355"/>
        <v>44129.701388888891</v>
      </c>
      <c r="U4581" t="str">
        <f t="shared" si="356"/>
        <v>10-25-2020 16:50</v>
      </c>
      <c r="V4581">
        <f>IFERROR(IF(W4581=Z4581,VLOOKUP($U4581,[1]C8842!$G$2:$M$145,3,FALSE),0),0)</f>
        <v>0</v>
      </c>
      <c r="W4581">
        <f>VLOOKUP(RIGHT($V$1,5),Key!$A$9:$B$14,2,FALSE)</f>
        <v>10.199999999999999</v>
      </c>
      <c r="X4581">
        <f t="shared" si="359"/>
        <v>0</v>
      </c>
      <c r="Y4581">
        <f>VLOOKUP(RIGHT($X$1,5),Key!$A$9:$B$14,2,FALSE)</f>
        <v>3.7</v>
      </c>
      <c r="Z4581">
        <f t="shared" si="357"/>
        <v>10.199999999999999</v>
      </c>
      <c r="AA4581">
        <f t="shared" si="358"/>
        <v>0</v>
      </c>
    </row>
    <row r="4582" spans="1:27" x14ac:dyDescent="0.3">
      <c r="A4582">
        <v>100067</v>
      </c>
      <c r="B4582">
        <v>230922</v>
      </c>
      <c r="C4582" s="3">
        <v>44130.697916666664</v>
      </c>
      <c r="D4582">
        <v>1</v>
      </c>
      <c r="E4582">
        <v>1</v>
      </c>
      <c r="F4582" t="s">
        <v>25</v>
      </c>
      <c r="G4582">
        <v>2</v>
      </c>
      <c r="H4582">
        <v>66.550780000000003</v>
      </c>
      <c r="I4582">
        <v>20.23047</v>
      </c>
      <c r="J4582">
        <v>1.046875</v>
      </c>
      <c r="K4582">
        <v>56.023440000000001</v>
      </c>
      <c r="L4582" s="3">
        <v>44130.450694444444</v>
      </c>
      <c r="M4582">
        <v>17.18</v>
      </c>
      <c r="N4582" t="s">
        <v>28</v>
      </c>
      <c r="P4582">
        <f>(C4582-Key!$B$1)*24</f>
        <v>1.6999999999534339</v>
      </c>
      <c r="Q4582">
        <f>(Key!$B$2-'17.1'!C4582)*24</f>
        <v>1.2500000000582077</v>
      </c>
      <c r="R4582" s="3">
        <f>C4582-(M4582-Key!$B$5)/(24*Key!$B$6)</f>
        <v>44130.684101851846</v>
      </c>
      <c r="S4582">
        <f>M4582-Key!$B$5</f>
        <v>14.92</v>
      </c>
      <c r="T4582" s="2">
        <f t="shared" si="355"/>
        <v>44129.701388888891</v>
      </c>
      <c r="U4582" t="str">
        <f t="shared" si="356"/>
        <v>10-25-2020 16:50</v>
      </c>
      <c r="V4582">
        <f>IFERROR(IF(W4582=Z4582,VLOOKUP($U4582,[1]C8842!$G$2:$M$145,3,FALSE),0),0)</f>
        <v>0</v>
      </c>
      <c r="W4582">
        <f>VLOOKUP(RIGHT($V$1,5),Key!$A$9:$B$14,2,FALSE)</f>
        <v>10.199999999999999</v>
      </c>
      <c r="X4582">
        <f t="shared" si="359"/>
        <v>0</v>
      </c>
      <c r="Y4582">
        <f>VLOOKUP(RIGHT($X$1,5),Key!$A$9:$B$14,2,FALSE)</f>
        <v>3.7</v>
      </c>
      <c r="Z4582">
        <f t="shared" si="357"/>
        <v>10.199999999999999</v>
      </c>
      <c r="AA4582">
        <f t="shared" si="358"/>
        <v>0</v>
      </c>
    </row>
    <row r="4583" spans="1:27" x14ac:dyDescent="0.3">
      <c r="A4583">
        <v>100067</v>
      </c>
      <c r="B4583">
        <v>230922</v>
      </c>
      <c r="C4583" s="3">
        <v>44130.697916666664</v>
      </c>
      <c r="D4583">
        <v>0</v>
      </c>
      <c r="E4583">
        <v>2</v>
      </c>
      <c r="F4583" t="s">
        <v>25</v>
      </c>
      <c r="G4583">
        <v>1</v>
      </c>
      <c r="H4583">
        <v>60.351559999999999</v>
      </c>
      <c r="I4583">
        <v>14.20313</v>
      </c>
      <c r="J4583">
        <v>0.890625</v>
      </c>
      <c r="K4583">
        <v>48.019530000000003</v>
      </c>
      <c r="L4583" s="3">
        <v>44130.450694444444</v>
      </c>
      <c r="M4583">
        <v>17.18</v>
      </c>
      <c r="N4583" t="s">
        <v>28</v>
      </c>
      <c r="P4583">
        <f>(C4583-Key!$B$1)*24</f>
        <v>1.6999999999534339</v>
      </c>
      <c r="Q4583">
        <f>(Key!$B$2-'17.1'!C4583)*24</f>
        <v>1.2500000000582077</v>
      </c>
      <c r="R4583" s="3">
        <f>C4583-(M4583-Key!$B$5)/(24*Key!$B$6)</f>
        <v>44130.684101851846</v>
      </c>
      <c r="S4583">
        <f>M4583-Key!$B$5</f>
        <v>14.92</v>
      </c>
      <c r="T4583" s="2">
        <f t="shared" si="355"/>
        <v>44129.701388888891</v>
      </c>
      <c r="U4583" t="str">
        <f t="shared" si="356"/>
        <v>10-25-2020 16:50</v>
      </c>
      <c r="V4583">
        <f>IFERROR(IF(W4583=Z4583,VLOOKUP($U4583,[1]C8842!$G$2:$M$145,3,FALSE),0),0)</f>
        <v>0</v>
      </c>
      <c r="W4583">
        <f>VLOOKUP(RIGHT($V$1,5),Key!$A$9:$B$14,2,FALSE)</f>
        <v>10.199999999999999</v>
      </c>
      <c r="X4583">
        <f t="shared" si="359"/>
        <v>0</v>
      </c>
      <c r="Y4583">
        <f>VLOOKUP(RIGHT($X$1,5),Key!$A$9:$B$14,2,FALSE)</f>
        <v>3.7</v>
      </c>
      <c r="Z4583">
        <f t="shared" si="357"/>
        <v>10.199999999999999</v>
      </c>
      <c r="AA4583">
        <f t="shared" si="358"/>
        <v>0</v>
      </c>
    </row>
    <row r="4584" spans="1:27" x14ac:dyDescent="0.3">
      <c r="A4584">
        <v>100067</v>
      </c>
      <c r="B4584">
        <v>230922</v>
      </c>
      <c r="C4584" s="3">
        <v>44130.697916666664</v>
      </c>
      <c r="D4584">
        <v>3</v>
      </c>
      <c r="E4584">
        <v>2</v>
      </c>
      <c r="F4584" t="s">
        <v>26</v>
      </c>
      <c r="G4584">
        <v>1</v>
      </c>
      <c r="H4584">
        <v>66.261719999999997</v>
      </c>
      <c r="I4584">
        <v>18.40625</v>
      </c>
      <c r="J4584">
        <v>0.98046880000000003</v>
      </c>
      <c r="K4584">
        <v>92.039060000000006</v>
      </c>
      <c r="L4584" s="3">
        <v>44130.450694444444</v>
      </c>
      <c r="M4584">
        <v>17.18</v>
      </c>
      <c r="N4584" t="s">
        <v>28</v>
      </c>
      <c r="P4584">
        <f>(C4584-Key!$B$1)*24</f>
        <v>1.6999999999534339</v>
      </c>
      <c r="Q4584">
        <f>(Key!$B$2-'17.1'!C4584)*24</f>
        <v>1.2500000000582077</v>
      </c>
      <c r="R4584" s="3">
        <f>C4584-(M4584-Key!$B$5)/(24*Key!$B$6)</f>
        <v>44130.684101851846</v>
      </c>
      <c r="S4584">
        <f>M4584-Key!$B$5</f>
        <v>14.92</v>
      </c>
      <c r="T4584" s="2">
        <f t="shared" si="355"/>
        <v>44129.701388888891</v>
      </c>
      <c r="U4584" t="str">
        <f t="shared" si="356"/>
        <v>10-25-2020 16:50</v>
      </c>
      <c r="V4584">
        <f>IFERROR(IF(W4584=Z4584,VLOOKUP($U4584,[1]C8842!$G$2:$M$145,3,FALSE),0),0)</f>
        <v>0</v>
      </c>
      <c r="W4584">
        <f>VLOOKUP(RIGHT($V$1,5),Key!$A$9:$B$14,2,FALSE)</f>
        <v>10.199999999999999</v>
      </c>
      <c r="X4584">
        <f t="shared" si="359"/>
        <v>0</v>
      </c>
      <c r="Y4584">
        <f>VLOOKUP(RIGHT($X$1,5),Key!$A$9:$B$14,2,FALSE)</f>
        <v>3.7</v>
      </c>
      <c r="Z4584">
        <f t="shared" si="357"/>
        <v>10.199999999999999</v>
      </c>
      <c r="AA4584">
        <f t="shared" si="358"/>
        <v>0</v>
      </c>
    </row>
    <row r="4585" spans="1:27" x14ac:dyDescent="0.3">
      <c r="A4585">
        <v>100067</v>
      </c>
      <c r="B4585">
        <v>230922</v>
      </c>
      <c r="C4585" s="3">
        <v>44130.697916666664</v>
      </c>
      <c r="D4585">
        <v>3</v>
      </c>
      <c r="E4585">
        <v>2</v>
      </c>
      <c r="F4585" t="s">
        <v>26</v>
      </c>
      <c r="G4585">
        <v>1</v>
      </c>
      <c r="H4585">
        <v>64.027339999999995</v>
      </c>
      <c r="I4585">
        <v>18.26953</v>
      </c>
      <c r="J4585">
        <v>1.0078130000000001</v>
      </c>
      <c r="K4585">
        <v>95.039060000000006</v>
      </c>
      <c r="L4585" s="3">
        <v>44130.450694444444</v>
      </c>
      <c r="M4585">
        <v>17.18</v>
      </c>
      <c r="N4585" t="s">
        <v>28</v>
      </c>
      <c r="P4585">
        <f>(C4585-Key!$B$1)*24</f>
        <v>1.6999999999534339</v>
      </c>
      <c r="Q4585">
        <f>(Key!$B$2-'17.1'!C4585)*24</f>
        <v>1.2500000000582077</v>
      </c>
      <c r="R4585" s="3">
        <f>C4585-(M4585-Key!$B$5)/(24*Key!$B$6)</f>
        <v>44130.684101851846</v>
      </c>
      <c r="S4585">
        <f>M4585-Key!$B$5</f>
        <v>14.92</v>
      </c>
      <c r="T4585" s="2">
        <f t="shared" si="355"/>
        <v>44129.701388888891</v>
      </c>
      <c r="U4585" t="str">
        <f t="shared" si="356"/>
        <v>10-25-2020 16:50</v>
      </c>
      <c r="V4585">
        <f>IFERROR(IF(W4585=Z4585,VLOOKUP($U4585,[1]C8842!$G$2:$M$145,3,FALSE),0),0)</f>
        <v>0</v>
      </c>
      <c r="W4585">
        <f>VLOOKUP(RIGHT($V$1,5),Key!$A$9:$B$14,2,FALSE)</f>
        <v>10.199999999999999</v>
      </c>
      <c r="X4585">
        <f t="shared" si="359"/>
        <v>0</v>
      </c>
      <c r="Y4585">
        <f>VLOOKUP(RIGHT($X$1,5),Key!$A$9:$B$14,2,FALSE)</f>
        <v>3.7</v>
      </c>
      <c r="Z4585">
        <f t="shared" si="357"/>
        <v>10.199999999999999</v>
      </c>
      <c r="AA4585">
        <f t="shared" si="358"/>
        <v>0</v>
      </c>
    </row>
    <row r="4586" spans="1:27" x14ac:dyDescent="0.3">
      <c r="A4586">
        <v>100067</v>
      </c>
      <c r="B4586">
        <v>230922</v>
      </c>
      <c r="C4586" s="3">
        <v>44130.697916666664</v>
      </c>
      <c r="D4586">
        <v>2</v>
      </c>
      <c r="E4586">
        <v>1</v>
      </c>
      <c r="F4586" t="s">
        <v>26</v>
      </c>
      <c r="G4586">
        <v>2</v>
      </c>
      <c r="H4586">
        <v>63.96875</v>
      </c>
      <c r="I4586">
        <v>21.04297</v>
      </c>
      <c r="J4586">
        <v>1.125</v>
      </c>
      <c r="K4586">
        <v>80.03125</v>
      </c>
      <c r="L4586" s="3">
        <v>44130.450694444444</v>
      </c>
      <c r="M4586">
        <v>17.18</v>
      </c>
      <c r="N4586" t="s">
        <v>28</v>
      </c>
      <c r="P4586">
        <f>(C4586-Key!$B$1)*24</f>
        <v>1.6999999999534339</v>
      </c>
      <c r="Q4586">
        <f>(Key!$B$2-'17.1'!C4586)*24</f>
        <v>1.2500000000582077</v>
      </c>
      <c r="R4586" s="3">
        <f>C4586-(M4586-Key!$B$5)/(24*Key!$B$6)</f>
        <v>44130.684101851846</v>
      </c>
      <c r="S4586">
        <f>M4586-Key!$B$5</f>
        <v>14.92</v>
      </c>
      <c r="T4586" s="2">
        <f t="shared" si="355"/>
        <v>44129.701388888891</v>
      </c>
      <c r="U4586" t="str">
        <f t="shared" si="356"/>
        <v>10-25-2020 16:50</v>
      </c>
      <c r="V4586">
        <f>IFERROR(IF(W4586=Z4586,VLOOKUP($U4586,[1]C8842!$G$2:$M$145,3,FALSE),0),0)</f>
        <v>0</v>
      </c>
      <c r="W4586">
        <f>VLOOKUP(RIGHT($V$1,5),Key!$A$9:$B$14,2,FALSE)</f>
        <v>10.199999999999999</v>
      </c>
      <c r="X4586">
        <f t="shared" si="359"/>
        <v>0</v>
      </c>
      <c r="Y4586">
        <f>VLOOKUP(RIGHT($X$1,5),Key!$A$9:$B$14,2,FALSE)</f>
        <v>3.7</v>
      </c>
      <c r="Z4586">
        <f t="shared" si="357"/>
        <v>10.199999999999999</v>
      </c>
      <c r="AA4586">
        <f t="shared" si="358"/>
        <v>0</v>
      </c>
    </row>
    <row r="4587" spans="1:27" x14ac:dyDescent="0.3">
      <c r="A4587">
        <v>100067</v>
      </c>
      <c r="B4587">
        <v>230922</v>
      </c>
      <c r="C4587" s="3">
        <v>44130.698611111111</v>
      </c>
      <c r="D4587">
        <v>3</v>
      </c>
      <c r="E4587">
        <v>2</v>
      </c>
      <c r="F4587" t="s">
        <v>26</v>
      </c>
      <c r="G4587">
        <v>3</v>
      </c>
      <c r="H4587">
        <v>60.0625</v>
      </c>
      <c r="I4587">
        <v>41.871090000000002</v>
      </c>
      <c r="J4587">
        <v>2.1210939999999998</v>
      </c>
      <c r="K4587">
        <v>94.039060000000006</v>
      </c>
      <c r="L4587" s="3">
        <v>44130.450694444444</v>
      </c>
      <c r="M4587">
        <v>17.18</v>
      </c>
      <c r="N4587" t="s">
        <v>28</v>
      </c>
      <c r="P4587">
        <f>(C4587-Key!$B$1)*24</f>
        <v>1.7166666666744277</v>
      </c>
      <c r="Q4587">
        <f>(Key!$B$2-'17.1'!C4587)*24</f>
        <v>1.2333333333372138</v>
      </c>
      <c r="R4587" s="3">
        <f>C4587-(M4587-Key!$B$5)/(24*Key!$B$6)</f>
        <v>44130.684796296293</v>
      </c>
      <c r="S4587">
        <f>M4587-Key!$B$5</f>
        <v>14.92</v>
      </c>
      <c r="T4587" s="2">
        <f t="shared" si="355"/>
        <v>44129.701388888891</v>
      </c>
      <c r="U4587" t="str">
        <f t="shared" si="356"/>
        <v>10-25-2020 16:50</v>
      </c>
      <c r="V4587">
        <f>IFERROR(IF(W4587=Z4587,VLOOKUP($U4587,[1]C8842!$G$2:$M$145,3,FALSE),0),0)</f>
        <v>0</v>
      </c>
      <c r="W4587">
        <f>VLOOKUP(RIGHT($V$1,5),Key!$A$9:$B$14,2,FALSE)</f>
        <v>10.199999999999999</v>
      </c>
      <c r="X4587">
        <f t="shared" si="359"/>
        <v>0</v>
      </c>
      <c r="Y4587">
        <f>VLOOKUP(RIGHT($X$1,5),Key!$A$9:$B$14,2,FALSE)</f>
        <v>3.7</v>
      </c>
      <c r="Z4587">
        <f t="shared" si="357"/>
        <v>10.199999999999999</v>
      </c>
      <c r="AA4587">
        <f t="shared" si="358"/>
        <v>0</v>
      </c>
    </row>
    <row r="4588" spans="1:27" x14ac:dyDescent="0.3">
      <c r="A4588">
        <v>100067</v>
      </c>
      <c r="B4588">
        <v>230922</v>
      </c>
      <c r="C4588" s="3">
        <v>44130.698611111111</v>
      </c>
      <c r="D4588">
        <v>2</v>
      </c>
      <c r="E4588">
        <v>1</v>
      </c>
      <c r="F4588" t="s">
        <v>26</v>
      </c>
      <c r="G4588">
        <v>2</v>
      </c>
      <c r="H4588">
        <v>64.078130000000002</v>
      </c>
      <c r="I4588">
        <v>22.679690000000001</v>
      </c>
      <c r="J4588">
        <v>1.1875</v>
      </c>
      <c r="K4588">
        <v>82.035160000000005</v>
      </c>
      <c r="L4588" s="3">
        <v>44130.450694444444</v>
      </c>
      <c r="M4588">
        <v>17.18</v>
      </c>
      <c r="N4588" t="s">
        <v>28</v>
      </c>
      <c r="P4588">
        <f>(C4588-Key!$B$1)*24</f>
        <v>1.7166666666744277</v>
      </c>
      <c r="Q4588">
        <f>(Key!$B$2-'17.1'!C4588)*24</f>
        <v>1.2333333333372138</v>
      </c>
      <c r="R4588" s="3">
        <f>C4588-(M4588-Key!$B$5)/(24*Key!$B$6)</f>
        <v>44130.684796296293</v>
      </c>
      <c r="S4588">
        <f>M4588-Key!$B$5</f>
        <v>14.92</v>
      </c>
      <c r="T4588" s="2">
        <f t="shared" si="355"/>
        <v>44129.701388888891</v>
      </c>
      <c r="U4588" t="str">
        <f t="shared" si="356"/>
        <v>10-25-2020 16:50</v>
      </c>
      <c r="V4588">
        <f>IFERROR(IF(W4588=Z4588,VLOOKUP($U4588,[1]C8842!$G$2:$M$145,3,FALSE),0),0)</f>
        <v>0</v>
      </c>
      <c r="W4588">
        <f>VLOOKUP(RIGHT($V$1,5),Key!$A$9:$B$14,2,FALSE)</f>
        <v>10.199999999999999</v>
      </c>
      <c r="X4588">
        <f t="shared" si="359"/>
        <v>0</v>
      </c>
      <c r="Y4588">
        <f>VLOOKUP(RIGHT($X$1,5),Key!$A$9:$B$14,2,FALSE)</f>
        <v>3.7</v>
      </c>
      <c r="Z4588">
        <f t="shared" si="357"/>
        <v>10.199999999999999</v>
      </c>
      <c r="AA4588">
        <f t="shared" si="358"/>
        <v>0</v>
      </c>
    </row>
    <row r="4589" spans="1:27" x14ac:dyDescent="0.3">
      <c r="A4589">
        <v>100067</v>
      </c>
      <c r="B4589">
        <v>230922</v>
      </c>
      <c r="C4589" s="3">
        <v>44130.698611111111</v>
      </c>
      <c r="D4589">
        <v>3</v>
      </c>
      <c r="E4589">
        <v>2</v>
      </c>
      <c r="F4589" t="s">
        <v>26</v>
      </c>
      <c r="G4589">
        <v>1</v>
      </c>
      <c r="H4589">
        <v>66.183589999999995</v>
      </c>
      <c r="I4589">
        <v>18.0625</v>
      </c>
      <c r="J4589">
        <v>0.96484380000000003</v>
      </c>
      <c r="K4589">
        <v>94.039060000000006</v>
      </c>
      <c r="L4589" s="3">
        <v>44130.450694444444</v>
      </c>
      <c r="M4589">
        <v>17.18</v>
      </c>
      <c r="N4589" t="s">
        <v>28</v>
      </c>
      <c r="P4589">
        <f>(C4589-Key!$B$1)*24</f>
        <v>1.7166666666744277</v>
      </c>
      <c r="Q4589">
        <f>(Key!$B$2-'17.1'!C4589)*24</f>
        <v>1.2333333333372138</v>
      </c>
      <c r="R4589" s="3">
        <f>C4589-(M4589-Key!$B$5)/(24*Key!$B$6)</f>
        <v>44130.684796296293</v>
      </c>
      <c r="S4589">
        <f>M4589-Key!$B$5</f>
        <v>14.92</v>
      </c>
      <c r="T4589" s="2">
        <f t="shared" si="355"/>
        <v>44129.701388888891</v>
      </c>
      <c r="U4589" t="str">
        <f t="shared" si="356"/>
        <v>10-25-2020 16:50</v>
      </c>
      <c r="V4589">
        <f>IFERROR(IF(W4589=Z4589,VLOOKUP($U4589,[1]C8842!$G$2:$M$145,3,FALSE),0),0)</f>
        <v>0</v>
      </c>
      <c r="W4589">
        <f>VLOOKUP(RIGHT($V$1,5),Key!$A$9:$B$14,2,FALSE)</f>
        <v>10.199999999999999</v>
      </c>
      <c r="X4589">
        <f t="shared" si="359"/>
        <v>0</v>
      </c>
      <c r="Y4589">
        <f>VLOOKUP(RIGHT($X$1,5),Key!$A$9:$B$14,2,FALSE)</f>
        <v>3.7</v>
      </c>
      <c r="Z4589">
        <f t="shared" si="357"/>
        <v>10.199999999999999</v>
      </c>
      <c r="AA4589">
        <f t="shared" si="358"/>
        <v>0</v>
      </c>
    </row>
    <row r="4590" spans="1:27" x14ac:dyDescent="0.3">
      <c r="A4590">
        <v>100067</v>
      </c>
      <c r="B4590">
        <v>230922</v>
      </c>
      <c r="C4590" s="3">
        <v>44130.698611111111</v>
      </c>
      <c r="D4590">
        <v>3</v>
      </c>
      <c r="E4590">
        <v>2</v>
      </c>
      <c r="F4590" t="s">
        <v>26</v>
      </c>
      <c r="G4590">
        <v>1</v>
      </c>
      <c r="H4590">
        <v>65.128910000000005</v>
      </c>
      <c r="I4590">
        <v>18.222660000000001</v>
      </c>
      <c r="J4590">
        <v>0.98828130000000003</v>
      </c>
      <c r="K4590">
        <v>94.039060000000006</v>
      </c>
      <c r="L4590" s="3">
        <v>44130.450694444444</v>
      </c>
      <c r="M4590">
        <v>17.18</v>
      </c>
      <c r="N4590" t="s">
        <v>28</v>
      </c>
      <c r="P4590">
        <f>(C4590-Key!$B$1)*24</f>
        <v>1.7166666666744277</v>
      </c>
      <c r="Q4590">
        <f>(Key!$B$2-'17.1'!C4590)*24</f>
        <v>1.2333333333372138</v>
      </c>
      <c r="R4590" s="3">
        <f>C4590-(M4590-Key!$B$5)/(24*Key!$B$6)</f>
        <v>44130.684796296293</v>
      </c>
      <c r="S4590">
        <f>M4590-Key!$B$5</f>
        <v>14.92</v>
      </c>
      <c r="T4590" s="2">
        <f t="shared" si="355"/>
        <v>44129.701388888891</v>
      </c>
      <c r="U4590" t="str">
        <f t="shared" si="356"/>
        <v>10-25-2020 16:50</v>
      </c>
      <c r="V4590">
        <f>IFERROR(IF(W4590=Z4590,VLOOKUP($U4590,[1]C8842!$G$2:$M$145,3,FALSE),0),0)</f>
        <v>0</v>
      </c>
      <c r="W4590">
        <f>VLOOKUP(RIGHT($V$1,5),Key!$A$9:$B$14,2,FALSE)</f>
        <v>10.199999999999999</v>
      </c>
      <c r="X4590">
        <f t="shared" si="359"/>
        <v>0</v>
      </c>
      <c r="Y4590">
        <f>VLOOKUP(RIGHT($X$1,5),Key!$A$9:$B$14,2,FALSE)</f>
        <v>3.7</v>
      </c>
      <c r="Z4590">
        <f t="shared" si="357"/>
        <v>10.199999999999999</v>
      </c>
      <c r="AA4590">
        <f t="shared" si="358"/>
        <v>0</v>
      </c>
    </row>
    <row r="4591" spans="1:27" x14ac:dyDescent="0.3">
      <c r="A4591">
        <v>100067</v>
      </c>
      <c r="B4591">
        <v>230922</v>
      </c>
      <c r="C4591" s="3">
        <v>44130.698611111111</v>
      </c>
      <c r="D4591">
        <v>0</v>
      </c>
      <c r="E4591">
        <v>2</v>
      </c>
      <c r="F4591" t="s">
        <v>25</v>
      </c>
      <c r="G4591">
        <v>1</v>
      </c>
      <c r="H4591">
        <v>64.4375</v>
      </c>
      <c r="I4591">
        <v>17.414059999999999</v>
      </c>
      <c r="J4591">
        <v>0.96484380000000003</v>
      </c>
      <c r="K4591">
        <v>46.019530000000003</v>
      </c>
      <c r="L4591" s="3">
        <v>44130.450694444444</v>
      </c>
      <c r="M4591">
        <v>17.18</v>
      </c>
      <c r="N4591" t="s">
        <v>28</v>
      </c>
      <c r="P4591">
        <f>(C4591-Key!$B$1)*24</f>
        <v>1.7166666666744277</v>
      </c>
      <c r="Q4591">
        <f>(Key!$B$2-'17.1'!C4591)*24</f>
        <v>1.2333333333372138</v>
      </c>
      <c r="R4591" s="3">
        <f>C4591-(M4591-Key!$B$5)/(24*Key!$B$6)</f>
        <v>44130.684796296293</v>
      </c>
      <c r="S4591">
        <f>M4591-Key!$B$5</f>
        <v>14.92</v>
      </c>
      <c r="T4591" s="2">
        <f t="shared" si="355"/>
        <v>44129.701388888891</v>
      </c>
      <c r="U4591" t="str">
        <f t="shared" si="356"/>
        <v>10-25-2020 16:50</v>
      </c>
      <c r="V4591">
        <f>IFERROR(IF(W4591=Z4591,VLOOKUP($U4591,[1]C8842!$G$2:$M$145,3,FALSE),0),0)</f>
        <v>0</v>
      </c>
      <c r="W4591">
        <f>VLOOKUP(RIGHT($V$1,5),Key!$A$9:$B$14,2,FALSE)</f>
        <v>10.199999999999999</v>
      </c>
      <c r="X4591">
        <f t="shared" si="359"/>
        <v>0</v>
      </c>
      <c r="Y4591">
        <f>VLOOKUP(RIGHT($X$1,5),Key!$A$9:$B$14,2,FALSE)</f>
        <v>3.7</v>
      </c>
      <c r="Z4591">
        <f t="shared" si="357"/>
        <v>10.199999999999999</v>
      </c>
      <c r="AA4591">
        <f t="shared" si="358"/>
        <v>0</v>
      </c>
    </row>
    <row r="4592" spans="1:27" x14ac:dyDescent="0.3">
      <c r="A4592">
        <v>100067</v>
      </c>
      <c r="B4592">
        <v>230922</v>
      </c>
      <c r="C4592" s="3">
        <v>44130.698611111111</v>
      </c>
      <c r="D4592">
        <v>1</v>
      </c>
      <c r="E4592">
        <v>1</v>
      </c>
      <c r="F4592" t="s">
        <v>25</v>
      </c>
      <c r="G4592">
        <v>3</v>
      </c>
      <c r="H4592">
        <v>66.238280000000003</v>
      </c>
      <c r="I4592">
        <v>33.007809999999999</v>
      </c>
      <c r="J4592">
        <v>1.566406</v>
      </c>
      <c r="K4592">
        <v>58.023440000000001</v>
      </c>
      <c r="L4592" s="3">
        <v>44130.450694444444</v>
      </c>
      <c r="M4592">
        <v>17.18</v>
      </c>
      <c r="N4592" t="s">
        <v>28</v>
      </c>
      <c r="P4592">
        <f>(C4592-Key!$B$1)*24</f>
        <v>1.7166666666744277</v>
      </c>
      <c r="Q4592">
        <f>(Key!$B$2-'17.1'!C4592)*24</f>
        <v>1.2333333333372138</v>
      </c>
      <c r="R4592" s="3">
        <f>C4592-(M4592-Key!$B$5)/(24*Key!$B$6)</f>
        <v>44130.684796296293</v>
      </c>
      <c r="S4592">
        <f>M4592-Key!$B$5</f>
        <v>14.92</v>
      </c>
      <c r="T4592" s="2">
        <f t="shared" si="355"/>
        <v>44129.701388888891</v>
      </c>
      <c r="U4592" t="str">
        <f t="shared" si="356"/>
        <v>10-25-2020 16:50</v>
      </c>
      <c r="V4592">
        <f>IFERROR(IF(W4592=Z4592,VLOOKUP($U4592,[1]C8842!$G$2:$M$145,3,FALSE),0),0)</f>
        <v>0</v>
      </c>
      <c r="W4592">
        <f>VLOOKUP(RIGHT($V$1,5),Key!$A$9:$B$14,2,FALSE)</f>
        <v>10.199999999999999</v>
      </c>
      <c r="X4592">
        <f t="shared" si="359"/>
        <v>0</v>
      </c>
      <c r="Y4592">
        <f>VLOOKUP(RIGHT($X$1,5),Key!$A$9:$B$14,2,FALSE)</f>
        <v>3.7</v>
      </c>
      <c r="Z4592">
        <f t="shared" si="357"/>
        <v>10.199999999999999</v>
      </c>
      <c r="AA4592">
        <f t="shared" si="358"/>
        <v>0</v>
      </c>
    </row>
    <row r="4593" spans="1:27" x14ac:dyDescent="0.3">
      <c r="A4593">
        <v>100067</v>
      </c>
      <c r="B4593">
        <v>230922</v>
      </c>
      <c r="C4593" s="3">
        <v>44130.698611111111</v>
      </c>
      <c r="D4593">
        <v>3</v>
      </c>
      <c r="E4593">
        <v>2</v>
      </c>
      <c r="F4593" t="s">
        <v>26</v>
      </c>
      <c r="G4593">
        <v>1</v>
      </c>
      <c r="H4593">
        <v>67.816410000000005</v>
      </c>
      <c r="I4593">
        <v>17.695309999999999</v>
      </c>
      <c r="J4593">
        <v>0.92578130000000003</v>
      </c>
      <c r="K4593">
        <v>94.039060000000006</v>
      </c>
      <c r="L4593" s="3">
        <v>44130.450694444444</v>
      </c>
      <c r="M4593">
        <v>17.18</v>
      </c>
      <c r="N4593" t="s">
        <v>28</v>
      </c>
      <c r="P4593">
        <f>(C4593-Key!$B$1)*24</f>
        <v>1.7166666666744277</v>
      </c>
      <c r="Q4593">
        <f>(Key!$B$2-'17.1'!C4593)*24</f>
        <v>1.2333333333372138</v>
      </c>
      <c r="R4593" s="3">
        <f>C4593-(M4593-Key!$B$5)/(24*Key!$B$6)</f>
        <v>44130.684796296293</v>
      </c>
      <c r="S4593">
        <f>M4593-Key!$B$5</f>
        <v>14.92</v>
      </c>
      <c r="T4593" s="2">
        <f t="shared" si="355"/>
        <v>44129.701388888891</v>
      </c>
      <c r="U4593" t="str">
        <f t="shared" si="356"/>
        <v>10-25-2020 16:50</v>
      </c>
      <c r="V4593">
        <f>IFERROR(IF(W4593=Z4593,VLOOKUP($U4593,[1]C8842!$G$2:$M$145,3,FALSE),0),0)</f>
        <v>0</v>
      </c>
      <c r="W4593">
        <f>VLOOKUP(RIGHT($V$1,5),Key!$A$9:$B$14,2,FALSE)</f>
        <v>10.199999999999999</v>
      </c>
      <c r="X4593">
        <f t="shared" si="359"/>
        <v>0</v>
      </c>
      <c r="Y4593">
        <f>VLOOKUP(RIGHT($X$1,5),Key!$A$9:$B$14,2,FALSE)</f>
        <v>3.7</v>
      </c>
      <c r="Z4593">
        <f t="shared" si="357"/>
        <v>10.199999999999999</v>
      </c>
      <c r="AA4593">
        <f t="shared" si="358"/>
        <v>0</v>
      </c>
    </row>
    <row r="4594" spans="1:27" x14ac:dyDescent="0.3">
      <c r="A4594">
        <v>100067</v>
      </c>
      <c r="B4594">
        <v>230922</v>
      </c>
      <c r="C4594" s="3">
        <v>44130.698611111111</v>
      </c>
      <c r="D4594">
        <v>2</v>
      </c>
      <c r="E4594">
        <v>1</v>
      </c>
      <c r="F4594" t="s">
        <v>26</v>
      </c>
      <c r="G4594">
        <v>1</v>
      </c>
      <c r="H4594">
        <v>69.707030000000003</v>
      </c>
      <c r="I4594">
        <v>18.273440000000001</v>
      </c>
      <c r="J4594">
        <v>0.92578130000000003</v>
      </c>
      <c r="K4594">
        <v>83.035160000000005</v>
      </c>
      <c r="L4594" s="3">
        <v>44130.450694444444</v>
      </c>
      <c r="M4594">
        <v>17.18</v>
      </c>
      <c r="N4594" t="s">
        <v>28</v>
      </c>
      <c r="P4594">
        <f>(C4594-Key!$B$1)*24</f>
        <v>1.7166666666744277</v>
      </c>
      <c r="Q4594">
        <f>(Key!$B$2-'17.1'!C4594)*24</f>
        <v>1.2333333333372138</v>
      </c>
      <c r="R4594" s="3">
        <f>C4594-(M4594-Key!$B$5)/(24*Key!$B$6)</f>
        <v>44130.684796296293</v>
      </c>
      <c r="S4594">
        <f>M4594-Key!$B$5</f>
        <v>14.92</v>
      </c>
      <c r="T4594" s="2">
        <f t="shared" si="355"/>
        <v>44129.701388888891</v>
      </c>
      <c r="U4594" t="str">
        <f t="shared" si="356"/>
        <v>10-25-2020 16:50</v>
      </c>
      <c r="V4594">
        <f>IFERROR(IF(W4594=Z4594,VLOOKUP($U4594,[1]C8842!$G$2:$M$145,3,FALSE),0),0)</f>
        <v>0</v>
      </c>
      <c r="W4594">
        <f>VLOOKUP(RIGHT($V$1,5),Key!$A$9:$B$14,2,FALSE)</f>
        <v>10.199999999999999</v>
      </c>
      <c r="X4594">
        <f t="shared" si="359"/>
        <v>0</v>
      </c>
      <c r="Y4594">
        <f>VLOOKUP(RIGHT($X$1,5),Key!$A$9:$B$14,2,FALSE)</f>
        <v>3.7</v>
      </c>
      <c r="Z4594">
        <f t="shared" si="357"/>
        <v>10.199999999999999</v>
      </c>
      <c r="AA4594">
        <f t="shared" si="358"/>
        <v>0</v>
      </c>
    </row>
    <row r="4595" spans="1:27" x14ac:dyDescent="0.3">
      <c r="A4595">
        <v>100067</v>
      </c>
      <c r="B4595">
        <v>230922</v>
      </c>
      <c r="C4595" s="3">
        <v>44130.698611111111</v>
      </c>
      <c r="D4595">
        <v>1</v>
      </c>
      <c r="E4595">
        <v>1</v>
      </c>
      <c r="F4595" t="s">
        <v>25</v>
      </c>
      <c r="G4595">
        <v>1</v>
      </c>
      <c r="H4595">
        <v>66.046880000000002</v>
      </c>
      <c r="I4595">
        <v>18.214839999999999</v>
      </c>
      <c r="J4595">
        <v>0.97265630000000003</v>
      </c>
      <c r="K4595">
        <v>58.023440000000001</v>
      </c>
      <c r="L4595" s="3">
        <v>44130.450694444444</v>
      </c>
      <c r="M4595">
        <v>17.18</v>
      </c>
      <c r="N4595" t="s">
        <v>28</v>
      </c>
      <c r="P4595">
        <f>(C4595-Key!$B$1)*24</f>
        <v>1.7166666666744277</v>
      </c>
      <c r="Q4595">
        <f>(Key!$B$2-'17.1'!C4595)*24</f>
        <v>1.2333333333372138</v>
      </c>
      <c r="R4595" s="3">
        <f>C4595-(M4595-Key!$B$5)/(24*Key!$B$6)</f>
        <v>44130.684796296293</v>
      </c>
      <c r="S4595">
        <f>M4595-Key!$B$5</f>
        <v>14.92</v>
      </c>
      <c r="T4595" s="2">
        <f t="shared" si="355"/>
        <v>44129.701388888891</v>
      </c>
      <c r="U4595" t="str">
        <f t="shared" si="356"/>
        <v>10-25-2020 16:50</v>
      </c>
      <c r="V4595">
        <f>IFERROR(IF(W4595=Z4595,VLOOKUP($U4595,[1]C8842!$G$2:$M$145,3,FALSE),0),0)</f>
        <v>0</v>
      </c>
      <c r="W4595">
        <f>VLOOKUP(RIGHT($V$1,5),Key!$A$9:$B$14,2,FALSE)</f>
        <v>10.199999999999999</v>
      </c>
      <c r="X4595">
        <f t="shared" si="359"/>
        <v>0</v>
      </c>
      <c r="Y4595">
        <f>VLOOKUP(RIGHT($X$1,5),Key!$A$9:$B$14,2,FALSE)</f>
        <v>3.7</v>
      </c>
      <c r="Z4595">
        <f t="shared" si="357"/>
        <v>10.199999999999999</v>
      </c>
      <c r="AA4595">
        <f t="shared" si="358"/>
        <v>0</v>
      </c>
    </row>
    <row r="4596" spans="1:27" x14ac:dyDescent="0.3">
      <c r="A4596">
        <v>100067</v>
      </c>
      <c r="B4596">
        <v>230922</v>
      </c>
      <c r="C4596" s="3">
        <v>44130.698611111111</v>
      </c>
      <c r="D4596">
        <v>0</v>
      </c>
      <c r="E4596">
        <v>2</v>
      </c>
      <c r="F4596" t="s">
        <v>25</v>
      </c>
      <c r="G4596">
        <v>1</v>
      </c>
      <c r="H4596">
        <v>58.707030000000003</v>
      </c>
      <c r="I4596">
        <v>17.15625</v>
      </c>
      <c r="J4596">
        <v>1.046875</v>
      </c>
      <c r="K4596">
        <v>46.019530000000003</v>
      </c>
      <c r="L4596" s="3">
        <v>44130.450694444444</v>
      </c>
      <c r="M4596">
        <v>17.18</v>
      </c>
      <c r="N4596" t="s">
        <v>28</v>
      </c>
      <c r="P4596">
        <f>(C4596-Key!$B$1)*24</f>
        <v>1.7166666666744277</v>
      </c>
      <c r="Q4596">
        <f>(Key!$B$2-'17.1'!C4596)*24</f>
        <v>1.2333333333372138</v>
      </c>
      <c r="R4596" s="3">
        <f>C4596-(M4596-Key!$B$5)/(24*Key!$B$6)</f>
        <v>44130.684796296293</v>
      </c>
      <c r="S4596">
        <f>M4596-Key!$B$5</f>
        <v>14.92</v>
      </c>
      <c r="T4596" s="2">
        <f t="shared" si="355"/>
        <v>44129.701388888891</v>
      </c>
      <c r="U4596" t="str">
        <f t="shared" si="356"/>
        <v>10-25-2020 16:50</v>
      </c>
      <c r="V4596">
        <f>IFERROR(IF(W4596=Z4596,VLOOKUP($U4596,[1]C8842!$G$2:$M$145,3,FALSE),0),0)</f>
        <v>0</v>
      </c>
      <c r="W4596">
        <f>VLOOKUP(RIGHT($V$1,5),Key!$A$9:$B$14,2,FALSE)</f>
        <v>10.199999999999999</v>
      </c>
      <c r="X4596">
        <f t="shared" si="359"/>
        <v>0</v>
      </c>
      <c r="Y4596">
        <f>VLOOKUP(RIGHT($X$1,5),Key!$A$9:$B$14,2,FALSE)</f>
        <v>3.7</v>
      </c>
      <c r="Z4596">
        <f t="shared" si="357"/>
        <v>10.199999999999999</v>
      </c>
      <c r="AA4596">
        <f t="shared" si="358"/>
        <v>0</v>
      </c>
    </row>
    <row r="4597" spans="1:27" x14ac:dyDescent="0.3">
      <c r="A4597">
        <v>100067</v>
      </c>
      <c r="B4597">
        <v>230922</v>
      </c>
      <c r="C4597" s="3">
        <v>44130.698611111111</v>
      </c>
      <c r="D4597">
        <v>0</v>
      </c>
      <c r="E4597">
        <v>2</v>
      </c>
      <c r="F4597" t="s">
        <v>25</v>
      </c>
      <c r="G4597">
        <v>4</v>
      </c>
      <c r="H4597">
        <v>61.265630000000002</v>
      </c>
      <c r="I4597">
        <v>57.265630000000002</v>
      </c>
      <c r="J4597">
        <v>2.7460939999999998</v>
      </c>
      <c r="K4597">
        <v>47.019530000000003</v>
      </c>
      <c r="L4597" s="3">
        <v>44130.450694444444</v>
      </c>
      <c r="M4597">
        <v>17.18</v>
      </c>
      <c r="N4597" t="s">
        <v>28</v>
      </c>
      <c r="P4597">
        <f>(C4597-Key!$B$1)*24</f>
        <v>1.7166666666744277</v>
      </c>
      <c r="Q4597">
        <f>(Key!$B$2-'17.1'!C4597)*24</f>
        <v>1.2333333333372138</v>
      </c>
      <c r="R4597" s="3">
        <f>C4597-(M4597-Key!$B$5)/(24*Key!$B$6)</f>
        <v>44130.684796296293</v>
      </c>
      <c r="S4597">
        <f>M4597-Key!$B$5</f>
        <v>14.92</v>
      </c>
      <c r="T4597" s="2">
        <f t="shared" si="355"/>
        <v>44129.701388888891</v>
      </c>
      <c r="U4597" t="str">
        <f t="shared" si="356"/>
        <v>10-25-2020 16:50</v>
      </c>
      <c r="V4597">
        <f>IFERROR(IF(W4597=Z4597,VLOOKUP($U4597,[1]C8842!$G$2:$M$145,3,FALSE),0),0)</f>
        <v>0</v>
      </c>
      <c r="W4597">
        <f>VLOOKUP(RIGHT($V$1,5),Key!$A$9:$B$14,2,FALSE)</f>
        <v>10.199999999999999</v>
      </c>
      <c r="X4597">
        <f t="shared" si="359"/>
        <v>0</v>
      </c>
      <c r="Y4597">
        <f>VLOOKUP(RIGHT($X$1,5),Key!$A$9:$B$14,2,FALSE)</f>
        <v>3.7</v>
      </c>
      <c r="Z4597">
        <f t="shared" si="357"/>
        <v>10.199999999999999</v>
      </c>
      <c r="AA4597">
        <f t="shared" si="358"/>
        <v>0</v>
      </c>
    </row>
    <row r="4598" spans="1:27" x14ac:dyDescent="0.3">
      <c r="A4598">
        <v>100067</v>
      </c>
      <c r="B4598">
        <v>230922</v>
      </c>
      <c r="C4598" s="3">
        <v>44130.698611111111</v>
      </c>
      <c r="D4598">
        <v>2</v>
      </c>
      <c r="E4598">
        <v>1</v>
      </c>
      <c r="F4598" t="s">
        <v>26</v>
      </c>
      <c r="G4598">
        <v>1</v>
      </c>
      <c r="H4598">
        <v>64.777339999999995</v>
      </c>
      <c r="I4598">
        <v>15.57813</v>
      </c>
      <c r="J4598">
        <v>0.88671880000000003</v>
      </c>
      <c r="K4598">
        <v>82.035160000000005</v>
      </c>
      <c r="L4598" s="3">
        <v>44130.450694444444</v>
      </c>
      <c r="M4598">
        <v>17.18</v>
      </c>
      <c r="N4598" t="s">
        <v>28</v>
      </c>
      <c r="P4598">
        <f>(C4598-Key!$B$1)*24</f>
        <v>1.7166666666744277</v>
      </c>
      <c r="Q4598">
        <f>(Key!$B$2-'17.1'!C4598)*24</f>
        <v>1.2333333333372138</v>
      </c>
      <c r="R4598" s="3">
        <f>C4598-(M4598-Key!$B$5)/(24*Key!$B$6)</f>
        <v>44130.684796296293</v>
      </c>
      <c r="S4598">
        <f>M4598-Key!$B$5</f>
        <v>14.92</v>
      </c>
      <c r="T4598" s="2">
        <f t="shared" si="355"/>
        <v>44129.701388888891</v>
      </c>
      <c r="U4598" t="str">
        <f t="shared" si="356"/>
        <v>10-25-2020 16:50</v>
      </c>
      <c r="V4598">
        <f>IFERROR(IF(W4598=Z4598,VLOOKUP($U4598,[1]C8842!$G$2:$M$145,3,FALSE),0),0)</f>
        <v>0</v>
      </c>
      <c r="W4598">
        <f>VLOOKUP(RIGHT($V$1,5),Key!$A$9:$B$14,2,FALSE)</f>
        <v>10.199999999999999</v>
      </c>
      <c r="X4598">
        <f t="shared" si="359"/>
        <v>0</v>
      </c>
      <c r="Y4598">
        <f>VLOOKUP(RIGHT($X$1,5),Key!$A$9:$B$14,2,FALSE)</f>
        <v>3.7</v>
      </c>
      <c r="Z4598">
        <f t="shared" si="357"/>
        <v>10.199999999999999</v>
      </c>
      <c r="AA4598">
        <f t="shared" si="358"/>
        <v>0</v>
      </c>
    </row>
    <row r="4599" spans="1:27" x14ac:dyDescent="0.3">
      <c r="A4599">
        <v>100067</v>
      </c>
      <c r="B4599">
        <v>230922</v>
      </c>
      <c r="C4599" s="3">
        <v>44130.698611111111</v>
      </c>
      <c r="D4599">
        <v>3</v>
      </c>
      <c r="E4599">
        <v>2</v>
      </c>
      <c r="F4599" t="s">
        <v>26</v>
      </c>
      <c r="G4599">
        <v>5</v>
      </c>
      <c r="H4599">
        <v>61.261719999999997</v>
      </c>
      <c r="I4599">
        <v>100.39449999999999</v>
      </c>
      <c r="J4599">
        <v>4.625</v>
      </c>
      <c r="K4599">
        <v>94.039060000000006</v>
      </c>
      <c r="L4599" s="3">
        <v>44130.450694444444</v>
      </c>
      <c r="M4599">
        <v>17.18</v>
      </c>
      <c r="N4599" t="s">
        <v>28</v>
      </c>
      <c r="P4599">
        <f>(C4599-Key!$B$1)*24</f>
        <v>1.7166666666744277</v>
      </c>
      <c r="Q4599">
        <f>(Key!$B$2-'17.1'!C4599)*24</f>
        <v>1.2333333333372138</v>
      </c>
      <c r="R4599" s="3">
        <f>C4599-(M4599-Key!$B$5)/(24*Key!$B$6)</f>
        <v>44130.684796296293</v>
      </c>
      <c r="S4599">
        <f>M4599-Key!$B$5</f>
        <v>14.92</v>
      </c>
      <c r="T4599" s="2">
        <f t="shared" si="355"/>
        <v>44129.701388888891</v>
      </c>
      <c r="U4599" t="str">
        <f t="shared" si="356"/>
        <v>10-25-2020 16:50</v>
      </c>
      <c r="V4599">
        <f>IFERROR(IF(W4599=Z4599,VLOOKUP($U4599,[1]C8842!$G$2:$M$145,3,FALSE),0),0)</f>
        <v>0</v>
      </c>
      <c r="W4599">
        <f>VLOOKUP(RIGHT($V$1,5),Key!$A$9:$B$14,2,FALSE)</f>
        <v>10.199999999999999</v>
      </c>
      <c r="X4599">
        <f t="shared" si="359"/>
        <v>0</v>
      </c>
      <c r="Y4599">
        <f>VLOOKUP(RIGHT($X$1,5),Key!$A$9:$B$14,2,FALSE)</f>
        <v>3.7</v>
      </c>
      <c r="Z4599">
        <f t="shared" si="357"/>
        <v>10.199999999999999</v>
      </c>
      <c r="AA4599">
        <f t="shared" si="358"/>
        <v>0</v>
      </c>
    </row>
    <row r="4600" spans="1:27" x14ac:dyDescent="0.3">
      <c r="A4600">
        <v>100067</v>
      </c>
      <c r="B4600">
        <v>230922</v>
      </c>
      <c r="C4600" s="3">
        <v>44130.699305555558</v>
      </c>
      <c r="D4600">
        <v>2</v>
      </c>
      <c r="E4600">
        <v>1</v>
      </c>
      <c r="F4600" t="s">
        <v>26</v>
      </c>
      <c r="G4600">
        <v>1</v>
      </c>
      <c r="H4600">
        <v>72.8125</v>
      </c>
      <c r="I4600">
        <v>14.79688</v>
      </c>
      <c r="J4600">
        <v>0.7578125</v>
      </c>
      <c r="K4600">
        <v>81.035160000000005</v>
      </c>
      <c r="L4600" s="3">
        <v>44130.450694444444</v>
      </c>
      <c r="M4600">
        <v>17.18</v>
      </c>
      <c r="N4600" t="s">
        <v>28</v>
      </c>
      <c r="P4600">
        <f>(C4600-Key!$B$1)*24</f>
        <v>1.7333333333954215</v>
      </c>
      <c r="Q4600">
        <f>(Key!$B$2-'17.1'!C4600)*24</f>
        <v>1.21666666661622</v>
      </c>
      <c r="R4600" s="3">
        <f>C4600-(M4600-Key!$B$5)/(24*Key!$B$6)</f>
        <v>44130.68549074074</v>
      </c>
      <c r="S4600">
        <f>M4600-Key!$B$5</f>
        <v>14.92</v>
      </c>
      <c r="T4600" s="2">
        <f t="shared" si="355"/>
        <v>44129.701388888891</v>
      </c>
      <c r="U4600" t="str">
        <f t="shared" si="356"/>
        <v>10-25-2020 16:50</v>
      </c>
      <c r="V4600">
        <f>IFERROR(IF(W4600=Z4600,VLOOKUP($U4600,[1]C8842!$G$2:$M$145,3,FALSE),0),0)</f>
        <v>0</v>
      </c>
      <c r="W4600">
        <f>VLOOKUP(RIGHT($V$1,5),Key!$A$9:$B$14,2,FALSE)</f>
        <v>10.199999999999999</v>
      </c>
      <c r="X4600">
        <f t="shared" si="359"/>
        <v>0</v>
      </c>
      <c r="Y4600">
        <f>VLOOKUP(RIGHT($X$1,5),Key!$A$9:$B$14,2,FALSE)</f>
        <v>3.7</v>
      </c>
      <c r="Z4600">
        <f t="shared" si="357"/>
        <v>10.199999999999999</v>
      </c>
      <c r="AA4600">
        <f t="shared" si="358"/>
        <v>0</v>
      </c>
    </row>
    <row r="4601" spans="1:27" x14ac:dyDescent="0.3">
      <c r="A4601">
        <v>100067</v>
      </c>
      <c r="B4601">
        <v>230922</v>
      </c>
      <c r="C4601" s="3">
        <v>44130.699305555558</v>
      </c>
      <c r="D4601">
        <v>3</v>
      </c>
      <c r="E4601">
        <v>2</v>
      </c>
      <c r="F4601" t="s">
        <v>26</v>
      </c>
      <c r="G4601">
        <v>4</v>
      </c>
      <c r="H4601">
        <v>68.777339999999995</v>
      </c>
      <c r="I4601">
        <v>76.433589999999995</v>
      </c>
      <c r="J4601">
        <v>3.1914060000000002</v>
      </c>
      <c r="K4601">
        <v>93.039060000000006</v>
      </c>
      <c r="L4601" s="3">
        <v>44130.450694444444</v>
      </c>
      <c r="M4601">
        <v>17.18</v>
      </c>
      <c r="N4601" t="s">
        <v>28</v>
      </c>
      <c r="P4601">
        <f>(C4601-Key!$B$1)*24</f>
        <v>1.7333333333954215</v>
      </c>
      <c r="Q4601">
        <f>(Key!$B$2-'17.1'!C4601)*24</f>
        <v>1.21666666661622</v>
      </c>
      <c r="R4601" s="3">
        <f>C4601-(M4601-Key!$B$5)/(24*Key!$B$6)</f>
        <v>44130.68549074074</v>
      </c>
      <c r="S4601">
        <f>M4601-Key!$B$5</f>
        <v>14.92</v>
      </c>
      <c r="T4601" s="2">
        <f t="shared" si="355"/>
        <v>44129.701388888891</v>
      </c>
      <c r="U4601" t="str">
        <f t="shared" si="356"/>
        <v>10-25-2020 16:50</v>
      </c>
      <c r="V4601">
        <f>IFERROR(IF(W4601=Z4601,VLOOKUP($U4601,[1]C8842!$G$2:$M$145,3,FALSE),0),0)</f>
        <v>0</v>
      </c>
      <c r="W4601">
        <f>VLOOKUP(RIGHT($V$1,5),Key!$A$9:$B$14,2,FALSE)</f>
        <v>10.199999999999999</v>
      </c>
      <c r="X4601">
        <f t="shared" si="359"/>
        <v>0</v>
      </c>
      <c r="Y4601">
        <f>VLOOKUP(RIGHT($X$1,5),Key!$A$9:$B$14,2,FALSE)</f>
        <v>3.7</v>
      </c>
      <c r="Z4601">
        <f t="shared" si="357"/>
        <v>10.199999999999999</v>
      </c>
      <c r="AA4601">
        <f t="shared" si="358"/>
        <v>0</v>
      </c>
    </row>
    <row r="4602" spans="1:27" x14ac:dyDescent="0.3">
      <c r="A4602">
        <v>100067</v>
      </c>
      <c r="B4602">
        <v>230922</v>
      </c>
      <c r="C4602" s="3">
        <v>44130.699305555558</v>
      </c>
      <c r="D4602">
        <v>0</v>
      </c>
      <c r="E4602">
        <v>2</v>
      </c>
      <c r="F4602" t="s">
        <v>25</v>
      </c>
      <c r="G4602">
        <v>3</v>
      </c>
      <c r="H4602">
        <v>59.671880000000002</v>
      </c>
      <c r="I4602">
        <v>32.457030000000003</v>
      </c>
      <c r="J4602">
        <v>1.714844</v>
      </c>
      <c r="K4602">
        <v>47.019530000000003</v>
      </c>
      <c r="L4602" s="3">
        <v>44130.450694444444</v>
      </c>
      <c r="M4602">
        <v>17.18</v>
      </c>
      <c r="N4602" t="s">
        <v>28</v>
      </c>
      <c r="P4602">
        <f>(C4602-Key!$B$1)*24</f>
        <v>1.7333333333954215</v>
      </c>
      <c r="Q4602">
        <f>(Key!$B$2-'17.1'!C4602)*24</f>
        <v>1.21666666661622</v>
      </c>
      <c r="R4602" s="3">
        <f>C4602-(M4602-Key!$B$5)/(24*Key!$B$6)</f>
        <v>44130.68549074074</v>
      </c>
      <c r="S4602">
        <f>M4602-Key!$B$5</f>
        <v>14.92</v>
      </c>
      <c r="T4602" s="2">
        <f t="shared" si="355"/>
        <v>44129.701388888891</v>
      </c>
      <c r="U4602" t="str">
        <f t="shared" si="356"/>
        <v>10-25-2020 16:50</v>
      </c>
      <c r="V4602">
        <f>IFERROR(IF(W4602=Z4602,VLOOKUP($U4602,[1]C8842!$G$2:$M$145,3,FALSE),0),0)</f>
        <v>0</v>
      </c>
      <c r="W4602">
        <f>VLOOKUP(RIGHT($V$1,5),Key!$A$9:$B$14,2,FALSE)</f>
        <v>10.199999999999999</v>
      </c>
      <c r="X4602">
        <f t="shared" si="359"/>
        <v>0</v>
      </c>
      <c r="Y4602">
        <f>VLOOKUP(RIGHT($X$1,5),Key!$A$9:$B$14,2,FALSE)</f>
        <v>3.7</v>
      </c>
      <c r="Z4602">
        <f t="shared" si="357"/>
        <v>10.199999999999999</v>
      </c>
      <c r="AA4602">
        <f t="shared" si="358"/>
        <v>0</v>
      </c>
    </row>
    <row r="4603" spans="1:27" x14ac:dyDescent="0.3">
      <c r="A4603">
        <v>100067</v>
      </c>
      <c r="B4603">
        <v>230922</v>
      </c>
      <c r="C4603" s="3">
        <v>44130.699305555558</v>
      </c>
      <c r="D4603">
        <v>2</v>
      </c>
      <c r="E4603">
        <v>1</v>
      </c>
      <c r="F4603" t="s">
        <v>26</v>
      </c>
      <c r="G4603">
        <v>2</v>
      </c>
      <c r="H4603">
        <v>64.847660000000005</v>
      </c>
      <c r="I4603">
        <v>24.789059999999999</v>
      </c>
      <c r="J4603">
        <v>1.261719</v>
      </c>
      <c r="K4603">
        <v>80.03125</v>
      </c>
      <c r="L4603" s="3">
        <v>44130.450694444444</v>
      </c>
      <c r="M4603">
        <v>17.18</v>
      </c>
      <c r="N4603" t="s">
        <v>28</v>
      </c>
      <c r="P4603">
        <f>(C4603-Key!$B$1)*24</f>
        <v>1.7333333333954215</v>
      </c>
      <c r="Q4603">
        <f>(Key!$B$2-'17.1'!C4603)*24</f>
        <v>1.21666666661622</v>
      </c>
      <c r="R4603" s="3">
        <f>C4603-(M4603-Key!$B$5)/(24*Key!$B$6)</f>
        <v>44130.68549074074</v>
      </c>
      <c r="S4603">
        <f>M4603-Key!$B$5</f>
        <v>14.92</v>
      </c>
      <c r="T4603" s="2">
        <f t="shared" si="355"/>
        <v>44129.701388888891</v>
      </c>
      <c r="U4603" t="str">
        <f t="shared" si="356"/>
        <v>10-25-2020 16:50</v>
      </c>
      <c r="V4603">
        <f>IFERROR(IF(W4603=Z4603,VLOOKUP($U4603,[1]C8842!$G$2:$M$145,3,FALSE),0),0)</f>
        <v>0</v>
      </c>
      <c r="W4603">
        <f>VLOOKUP(RIGHT($V$1,5),Key!$A$9:$B$14,2,FALSE)</f>
        <v>10.199999999999999</v>
      </c>
      <c r="X4603">
        <f t="shared" si="359"/>
        <v>0</v>
      </c>
      <c r="Y4603">
        <f>VLOOKUP(RIGHT($X$1,5),Key!$A$9:$B$14,2,FALSE)</f>
        <v>3.7</v>
      </c>
      <c r="Z4603">
        <f t="shared" si="357"/>
        <v>10.199999999999999</v>
      </c>
      <c r="AA4603">
        <f t="shared" si="358"/>
        <v>0</v>
      </c>
    </row>
    <row r="4604" spans="1:27" x14ac:dyDescent="0.3">
      <c r="A4604">
        <v>100067</v>
      </c>
      <c r="B4604">
        <v>230922</v>
      </c>
      <c r="C4604" s="3">
        <v>44130.699305555558</v>
      </c>
      <c r="D4604">
        <v>3</v>
      </c>
      <c r="E4604">
        <v>2</v>
      </c>
      <c r="F4604" t="s">
        <v>26</v>
      </c>
      <c r="G4604">
        <v>5</v>
      </c>
      <c r="H4604">
        <v>56.992190000000001</v>
      </c>
      <c r="I4604">
        <v>95.222660000000005</v>
      </c>
      <c r="J4604">
        <v>4.7265629999999996</v>
      </c>
      <c r="K4604">
        <v>94.039060000000006</v>
      </c>
      <c r="L4604" s="3">
        <v>44130.450694444444</v>
      </c>
      <c r="M4604">
        <v>17.18</v>
      </c>
      <c r="N4604" t="s">
        <v>28</v>
      </c>
      <c r="P4604">
        <f>(C4604-Key!$B$1)*24</f>
        <v>1.7333333333954215</v>
      </c>
      <c r="Q4604">
        <f>(Key!$B$2-'17.1'!C4604)*24</f>
        <v>1.21666666661622</v>
      </c>
      <c r="R4604" s="3">
        <f>C4604-(M4604-Key!$B$5)/(24*Key!$B$6)</f>
        <v>44130.68549074074</v>
      </c>
      <c r="S4604">
        <f>M4604-Key!$B$5</f>
        <v>14.92</v>
      </c>
      <c r="T4604" s="2">
        <f t="shared" si="355"/>
        <v>44129.701388888891</v>
      </c>
      <c r="U4604" t="str">
        <f t="shared" si="356"/>
        <v>10-25-2020 16:50</v>
      </c>
      <c r="V4604">
        <f>IFERROR(IF(W4604=Z4604,VLOOKUP($U4604,[1]C8842!$G$2:$M$145,3,FALSE),0),0)</f>
        <v>0</v>
      </c>
      <c r="W4604">
        <f>VLOOKUP(RIGHT($V$1,5),Key!$A$9:$B$14,2,FALSE)</f>
        <v>10.199999999999999</v>
      </c>
      <c r="X4604">
        <f t="shared" si="359"/>
        <v>0</v>
      </c>
      <c r="Y4604">
        <f>VLOOKUP(RIGHT($X$1,5),Key!$A$9:$B$14,2,FALSE)</f>
        <v>3.7</v>
      </c>
      <c r="Z4604">
        <f t="shared" si="357"/>
        <v>10.199999999999999</v>
      </c>
      <c r="AA4604">
        <f t="shared" si="358"/>
        <v>0</v>
      </c>
    </row>
    <row r="4605" spans="1:27" x14ac:dyDescent="0.3">
      <c r="A4605">
        <v>100067</v>
      </c>
      <c r="B4605">
        <v>230922</v>
      </c>
      <c r="C4605" s="3">
        <v>44130.699305555558</v>
      </c>
      <c r="D4605">
        <v>2</v>
      </c>
      <c r="E4605">
        <v>1</v>
      </c>
      <c r="F4605" t="s">
        <v>26</v>
      </c>
      <c r="G4605">
        <v>1</v>
      </c>
      <c r="H4605">
        <v>71.84375</v>
      </c>
      <c r="I4605">
        <v>15.089840000000001</v>
      </c>
      <c r="J4605">
        <v>0.78125</v>
      </c>
      <c r="K4605">
        <v>80.03125</v>
      </c>
      <c r="L4605" s="3">
        <v>44130.450694444444</v>
      </c>
      <c r="M4605">
        <v>17.18</v>
      </c>
      <c r="N4605" t="s">
        <v>28</v>
      </c>
      <c r="P4605">
        <f>(C4605-Key!$B$1)*24</f>
        <v>1.7333333333954215</v>
      </c>
      <c r="Q4605">
        <f>(Key!$B$2-'17.1'!C4605)*24</f>
        <v>1.21666666661622</v>
      </c>
      <c r="R4605" s="3">
        <f>C4605-(M4605-Key!$B$5)/(24*Key!$B$6)</f>
        <v>44130.68549074074</v>
      </c>
      <c r="S4605">
        <f>M4605-Key!$B$5</f>
        <v>14.92</v>
      </c>
      <c r="T4605" s="2">
        <f t="shared" si="355"/>
        <v>44129.701388888891</v>
      </c>
      <c r="U4605" t="str">
        <f t="shared" si="356"/>
        <v>10-25-2020 16:50</v>
      </c>
      <c r="V4605">
        <f>IFERROR(IF(W4605=Z4605,VLOOKUP($U4605,[1]C8842!$G$2:$M$145,3,FALSE),0),0)</f>
        <v>0</v>
      </c>
      <c r="W4605">
        <f>VLOOKUP(RIGHT($V$1,5),Key!$A$9:$B$14,2,FALSE)</f>
        <v>10.199999999999999</v>
      </c>
      <c r="X4605">
        <f t="shared" si="359"/>
        <v>0</v>
      </c>
      <c r="Y4605">
        <f>VLOOKUP(RIGHT($X$1,5),Key!$A$9:$B$14,2,FALSE)</f>
        <v>3.7</v>
      </c>
      <c r="Z4605">
        <f t="shared" si="357"/>
        <v>10.199999999999999</v>
      </c>
      <c r="AA4605">
        <f t="shared" si="358"/>
        <v>0</v>
      </c>
    </row>
    <row r="4606" spans="1:27" x14ac:dyDescent="0.3">
      <c r="A4606">
        <v>100067</v>
      </c>
      <c r="B4606">
        <v>230922</v>
      </c>
      <c r="C4606" s="3">
        <v>44130.699305555558</v>
      </c>
      <c r="D4606">
        <v>1</v>
      </c>
      <c r="E4606">
        <v>1</v>
      </c>
      <c r="F4606" t="s">
        <v>25</v>
      </c>
      <c r="G4606">
        <v>1</v>
      </c>
      <c r="H4606">
        <v>59.851559999999999</v>
      </c>
      <c r="I4606">
        <v>19.898440000000001</v>
      </c>
      <c r="J4606">
        <v>1.1484380000000001</v>
      </c>
      <c r="K4606">
        <v>57.023440000000001</v>
      </c>
      <c r="L4606" s="3">
        <v>44130.450694444444</v>
      </c>
      <c r="M4606">
        <v>17.18</v>
      </c>
      <c r="N4606" t="s">
        <v>28</v>
      </c>
      <c r="P4606">
        <f>(C4606-Key!$B$1)*24</f>
        <v>1.7333333333954215</v>
      </c>
      <c r="Q4606">
        <f>(Key!$B$2-'17.1'!C4606)*24</f>
        <v>1.21666666661622</v>
      </c>
      <c r="R4606" s="3">
        <f>C4606-(M4606-Key!$B$5)/(24*Key!$B$6)</f>
        <v>44130.68549074074</v>
      </c>
      <c r="S4606">
        <f>M4606-Key!$B$5</f>
        <v>14.92</v>
      </c>
      <c r="T4606" s="2">
        <f t="shared" si="355"/>
        <v>44129.701388888891</v>
      </c>
      <c r="U4606" t="str">
        <f t="shared" si="356"/>
        <v>10-25-2020 16:50</v>
      </c>
      <c r="V4606">
        <f>IFERROR(IF(W4606=Z4606,VLOOKUP($U4606,[1]C8842!$G$2:$M$145,3,FALSE),0),0)</f>
        <v>0</v>
      </c>
      <c r="W4606">
        <f>VLOOKUP(RIGHT($V$1,5),Key!$A$9:$B$14,2,FALSE)</f>
        <v>10.199999999999999</v>
      </c>
      <c r="X4606">
        <f t="shared" si="359"/>
        <v>0</v>
      </c>
      <c r="Y4606">
        <f>VLOOKUP(RIGHT($X$1,5),Key!$A$9:$B$14,2,FALSE)</f>
        <v>3.7</v>
      </c>
      <c r="Z4606">
        <f t="shared" si="357"/>
        <v>10.199999999999999</v>
      </c>
      <c r="AA4606">
        <f t="shared" si="358"/>
        <v>0</v>
      </c>
    </row>
    <row r="4607" spans="1:27" x14ac:dyDescent="0.3">
      <c r="A4607">
        <v>100067</v>
      </c>
      <c r="B4607">
        <v>230922</v>
      </c>
      <c r="C4607" s="3">
        <v>44130.699305555558</v>
      </c>
      <c r="D4607">
        <v>0</v>
      </c>
      <c r="E4607">
        <v>2</v>
      </c>
      <c r="F4607" t="s">
        <v>25</v>
      </c>
      <c r="G4607">
        <v>1</v>
      </c>
      <c r="H4607">
        <v>58.84375</v>
      </c>
      <c r="I4607">
        <v>15.01563</v>
      </c>
      <c r="J4607">
        <v>0.94921880000000003</v>
      </c>
      <c r="K4607">
        <v>46.019530000000003</v>
      </c>
      <c r="L4607" s="3">
        <v>44130.450694444444</v>
      </c>
      <c r="M4607">
        <v>17.18</v>
      </c>
      <c r="N4607" t="s">
        <v>28</v>
      </c>
      <c r="P4607">
        <f>(C4607-Key!$B$1)*24</f>
        <v>1.7333333333954215</v>
      </c>
      <c r="Q4607">
        <f>(Key!$B$2-'17.1'!C4607)*24</f>
        <v>1.21666666661622</v>
      </c>
      <c r="R4607" s="3">
        <f>C4607-(M4607-Key!$B$5)/(24*Key!$B$6)</f>
        <v>44130.68549074074</v>
      </c>
      <c r="S4607">
        <f>M4607-Key!$B$5</f>
        <v>14.92</v>
      </c>
      <c r="T4607" s="2">
        <f t="shared" si="355"/>
        <v>44129.701388888891</v>
      </c>
      <c r="U4607" t="str">
        <f t="shared" si="356"/>
        <v>10-25-2020 16:50</v>
      </c>
      <c r="V4607">
        <f>IFERROR(IF(W4607=Z4607,VLOOKUP($U4607,[1]C8842!$G$2:$M$145,3,FALSE),0),0)</f>
        <v>0</v>
      </c>
      <c r="W4607">
        <f>VLOOKUP(RIGHT($V$1,5),Key!$A$9:$B$14,2,FALSE)</f>
        <v>10.199999999999999</v>
      </c>
      <c r="X4607">
        <f t="shared" si="359"/>
        <v>0</v>
      </c>
      <c r="Y4607">
        <f>VLOOKUP(RIGHT($X$1,5),Key!$A$9:$B$14,2,FALSE)</f>
        <v>3.7</v>
      </c>
      <c r="Z4607">
        <f t="shared" si="357"/>
        <v>10.199999999999999</v>
      </c>
      <c r="AA4607">
        <f t="shared" si="358"/>
        <v>0</v>
      </c>
    </row>
    <row r="4608" spans="1:27" x14ac:dyDescent="0.3">
      <c r="A4608">
        <v>100067</v>
      </c>
      <c r="B4608">
        <v>230922</v>
      </c>
      <c r="C4608" s="3">
        <v>44130.699305555558</v>
      </c>
      <c r="D4608">
        <v>0</v>
      </c>
      <c r="E4608">
        <v>2</v>
      </c>
      <c r="F4608" t="s">
        <v>25</v>
      </c>
      <c r="G4608">
        <v>1</v>
      </c>
      <c r="H4608">
        <v>55.867190000000001</v>
      </c>
      <c r="I4608">
        <v>15.95703</v>
      </c>
      <c r="J4608">
        <v>1.042969</v>
      </c>
      <c r="K4608">
        <v>47.019530000000003</v>
      </c>
      <c r="L4608" s="3">
        <v>44130.450694444444</v>
      </c>
      <c r="M4608">
        <v>17.18</v>
      </c>
      <c r="N4608" t="s">
        <v>28</v>
      </c>
      <c r="P4608">
        <f>(C4608-Key!$B$1)*24</f>
        <v>1.7333333333954215</v>
      </c>
      <c r="Q4608">
        <f>(Key!$B$2-'17.1'!C4608)*24</f>
        <v>1.21666666661622</v>
      </c>
      <c r="R4608" s="3">
        <f>C4608-(M4608-Key!$B$5)/(24*Key!$B$6)</f>
        <v>44130.68549074074</v>
      </c>
      <c r="S4608">
        <f>M4608-Key!$B$5</f>
        <v>14.92</v>
      </c>
      <c r="T4608" s="2">
        <f t="shared" si="355"/>
        <v>44129.701388888891</v>
      </c>
      <c r="U4608" t="str">
        <f t="shared" si="356"/>
        <v>10-25-2020 16:50</v>
      </c>
      <c r="V4608">
        <f>IFERROR(IF(W4608=Z4608,VLOOKUP($U4608,[1]C8842!$G$2:$M$145,3,FALSE),0),0)</f>
        <v>0</v>
      </c>
      <c r="W4608">
        <f>VLOOKUP(RIGHT($V$1,5),Key!$A$9:$B$14,2,FALSE)</f>
        <v>10.199999999999999</v>
      </c>
      <c r="X4608">
        <f t="shared" si="359"/>
        <v>0</v>
      </c>
      <c r="Y4608">
        <f>VLOOKUP(RIGHT($X$1,5),Key!$A$9:$B$14,2,FALSE)</f>
        <v>3.7</v>
      </c>
      <c r="Z4608">
        <f t="shared" si="357"/>
        <v>10.199999999999999</v>
      </c>
      <c r="AA4608">
        <f t="shared" si="358"/>
        <v>0</v>
      </c>
    </row>
    <row r="4609" spans="1:27" x14ac:dyDescent="0.3">
      <c r="A4609">
        <v>100067</v>
      </c>
      <c r="B4609">
        <v>230922</v>
      </c>
      <c r="C4609" s="3">
        <v>44130.699305555558</v>
      </c>
      <c r="D4609">
        <v>3</v>
      </c>
      <c r="E4609">
        <v>2</v>
      </c>
      <c r="F4609" t="s">
        <v>26</v>
      </c>
      <c r="G4609">
        <v>2</v>
      </c>
      <c r="H4609">
        <v>68.046880000000002</v>
      </c>
      <c r="I4609">
        <v>20.98047</v>
      </c>
      <c r="J4609">
        <v>1.0546880000000001</v>
      </c>
      <c r="K4609">
        <v>95.039060000000006</v>
      </c>
      <c r="L4609" s="3">
        <v>44130.450694444444</v>
      </c>
      <c r="M4609">
        <v>17.18</v>
      </c>
      <c r="N4609" t="s">
        <v>28</v>
      </c>
      <c r="P4609">
        <f>(C4609-Key!$B$1)*24</f>
        <v>1.7333333333954215</v>
      </c>
      <c r="Q4609">
        <f>(Key!$B$2-'17.1'!C4609)*24</f>
        <v>1.21666666661622</v>
      </c>
      <c r="R4609" s="3">
        <f>C4609-(M4609-Key!$B$5)/(24*Key!$B$6)</f>
        <v>44130.68549074074</v>
      </c>
      <c r="S4609">
        <f>M4609-Key!$B$5</f>
        <v>14.92</v>
      </c>
      <c r="T4609" s="2">
        <f t="shared" si="355"/>
        <v>44129.701388888891</v>
      </c>
      <c r="U4609" t="str">
        <f t="shared" si="356"/>
        <v>10-25-2020 16:50</v>
      </c>
      <c r="V4609">
        <f>IFERROR(IF(W4609=Z4609,VLOOKUP($U4609,[1]C8842!$G$2:$M$145,3,FALSE),0),0)</f>
        <v>0</v>
      </c>
      <c r="W4609">
        <f>VLOOKUP(RIGHT($V$1,5),Key!$A$9:$B$14,2,FALSE)</f>
        <v>10.199999999999999</v>
      </c>
      <c r="X4609">
        <f t="shared" si="359"/>
        <v>0</v>
      </c>
      <c r="Y4609">
        <f>VLOOKUP(RIGHT($X$1,5),Key!$A$9:$B$14,2,FALSE)</f>
        <v>3.7</v>
      </c>
      <c r="Z4609">
        <f t="shared" si="357"/>
        <v>10.199999999999999</v>
      </c>
      <c r="AA4609">
        <f t="shared" si="358"/>
        <v>0</v>
      </c>
    </row>
    <row r="4610" spans="1:27" x14ac:dyDescent="0.3">
      <c r="A4610">
        <v>100067</v>
      </c>
      <c r="B4610">
        <v>230922</v>
      </c>
      <c r="C4610" s="3">
        <v>44130.699305555558</v>
      </c>
      <c r="D4610">
        <v>0</v>
      </c>
      <c r="E4610">
        <v>2</v>
      </c>
      <c r="F4610" t="s">
        <v>25</v>
      </c>
      <c r="G4610">
        <v>3</v>
      </c>
      <c r="H4610">
        <v>57.476559999999999</v>
      </c>
      <c r="I4610">
        <v>38.566409999999998</v>
      </c>
      <c r="J4610">
        <v>2.0625</v>
      </c>
      <c r="K4610">
        <v>46.019530000000003</v>
      </c>
      <c r="L4610" s="3">
        <v>44130.450694444444</v>
      </c>
      <c r="M4610">
        <v>17.18</v>
      </c>
      <c r="N4610" t="s">
        <v>28</v>
      </c>
      <c r="P4610">
        <f>(C4610-Key!$B$1)*24</f>
        <v>1.7333333333954215</v>
      </c>
      <c r="Q4610">
        <f>(Key!$B$2-'17.1'!C4610)*24</f>
        <v>1.21666666661622</v>
      </c>
      <c r="R4610" s="3">
        <f>C4610-(M4610-Key!$B$5)/(24*Key!$B$6)</f>
        <v>44130.68549074074</v>
      </c>
      <c r="S4610">
        <f>M4610-Key!$B$5</f>
        <v>14.92</v>
      </c>
      <c r="T4610" s="2">
        <f t="shared" si="355"/>
        <v>44129.701388888891</v>
      </c>
      <c r="U4610" t="str">
        <f t="shared" si="356"/>
        <v>10-25-2020 16:50</v>
      </c>
      <c r="V4610">
        <f>IFERROR(IF(W4610=Z4610,VLOOKUP($U4610,[1]C8842!$G$2:$M$145,3,FALSE),0),0)</f>
        <v>0</v>
      </c>
      <c r="W4610">
        <f>VLOOKUP(RIGHT($V$1,5),Key!$A$9:$B$14,2,FALSE)</f>
        <v>10.199999999999999</v>
      </c>
      <c r="X4610">
        <f t="shared" si="359"/>
        <v>0</v>
      </c>
      <c r="Y4610">
        <f>VLOOKUP(RIGHT($X$1,5),Key!$A$9:$B$14,2,FALSE)</f>
        <v>3.7</v>
      </c>
      <c r="Z4610">
        <f t="shared" si="357"/>
        <v>10.199999999999999</v>
      </c>
      <c r="AA4610">
        <f t="shared" si="358"/>
        <v>0</v>
      </c>
    </row>
    <row r="4611" spans="1:27" x14ac:dyDescent="0.3">
      <c r="A4611">
        <v>100067</v>
      </c>
      <c r="B4611">
        <v>230922</v>
      </c>
      <c r="C4611" s="3">
        <v>44130.699305555558</v>
      </c>
      <c r="D4611">
        <v>3</v>
      </c>
      <c r="E4611">
        <v>2</v>
      </c>
      <c r="F4611" t="s">
        <v>26</v>
      </c>
      <c r="G4611">
        <v>2</v>
      </c>
      <c r="H4611">
        <v>63.089840000000002</v>
      </c>
      <c r="I4611">
        <v>22.851559999999999</v>
      </c>
      <c r="J4611">
        <v>1.214844</v>
      </c>
      <c r="K4611">
        <v>94.039060000000006</v>
      </c>
      <c r="L4611" s="3">
        <v>44130.450694444444</v>
      </c>
      <c r="M4611">
        <v>17.18</v>
      </c>
      <c r="N4611" t="s">
        <v>28</v>
      </c>
      <c r="P4611">
        <f>(C4611-Key!$B$1)*24</f>
        <v>1.7333333333954215</v>
      </c>
      <c r="Q4611">
        <f>(Key!$B$2-'17.1'!C4611)*24</f>
        <v>1.21666666661622</v>
      </c>
      <c r="R4611" s="3">
        <f>C4611-(M4611-Key!$B$5)/(24*Key!$B$6)</f>
        <v>44130.68549074074</v>
      </c>
      <c r="S4611">
        <f>M4611-Key!$B$5</f>
        <v>14.92</v>
      </c>
      <c r="T4611" s="2">
        <f t="shared" ref="T4611:T4674" si="360">ROUND(C4611*24*60/10,0)/(24*6)-1</f>
        <v>44129.701388888891</v>
      </c>
      <c r="U4611" t="str">
        <f t="shared" ref="U4611:U4674" si="361">TEXT(T4611,"mm-dd-yyyy hh:mm")</f>
        <v>10-25-2020 16:50</v>
      </c>
      <c r="V4611">
        <f>IFERROR(IF(W4611=Z4611,VLOOKUP($U4611,[1]C8842!$G$2:$M$145,3,FALSE),0),0)</f>
        <v>0</v>
      </c>
      <c r="W4611">
        <f>VLOOKUP(RIGHT($V$1,5),Key!$A$9:$B$14,2,FALSE)</f>
        <v>10.199999999999999</v>
      </c>
      <c r="X4611">
        <f t="shared" si="359"/>
        <v>0</v>
      </c>
      <c r="Y4611">
        <f>VLOOKUP(RIGHT($X$1,5),Key!$A$9:$B$14,2,FALSE)</f>
        <v>3.7</v>
      </c>
      <c r="Z4611">
        <f t="shared" ref="Z4611:Z4674" si="362">M4611-MIN(ABS(Y4611-M4611),ABS(W4611-M4611))</f>
        <v>10.199999999999999</v>
      </c>
      <c r="AA4611">
        <f t="shared" ref="AA4611:AA4674" si="363">SUM(V4611,X4611)</f>
        <v>0</v>
      </c>
    </row>
    <row r="4612" spans="1:27" x14ac:dyDescent="0.3">
      <c r="A4612">
        <v>100067</v>
      </c>
      <c r="B4612">
        <v>230922</v>
      </c>
      <c r="C4612" s="3">
        <v>44130.699305555558</v>
      </c>
      <c r="D4612">
        <v>3</v>
      </c>
      <c r="E4612">
        <v>2</v>
      </c>
      <c r="F4612" t="s">
        <v>26</v>
      </c>
      <c r="G4612">
        <v>3</v>
      </c>
      <c r="H4612">
        <v>60.859380000000002</v>
      </c>
      <c r="I4612">
        <v>39.148440000000001</v>
      </c>
      <c r="J4612">
        <v>1.972656</v>
      </c>
      <c r="K4612">
        <v>94.039060000000006</v>
      </c>
      <c r="L4612" s="3">
        <v>44130.450694444444</v>
      </c>
      <c r="M4612">
        <v>17.18</v>
      </c>
      <c r="N4612" t="s">
        <v>28</v>
      </c>
      <c r="P4612">
        <f>(C4612-Key!$B$1)*24</f>
        <v>1.7333333333954215</v>
      </c>
      <c r="Q4612">
        <f>(Key!$B$2-'17.1'!C4612)*24</f>
        <v>1.21666666661622</v>
      </c>
      <c r="R4612" s="3">
        <f>C4612-(M4612-Key!$B$5)/(24*Key!$B$6)</f>
        <v>44130.68549074074</v>
      </c>
      <c r="S4612">
        <f>M4612-Key!$B$5</f>
        <v>14.92</v>
      </c>
      <c r="T4612" s="2">
        <f t="shared" si="360"/>
        <v>44129.701388888891</v>
      </c>
      <c r="U4612" t="str">
        <f t="shared" si="361"/>
        <v>10-25-2020 16:50</v>
      </c>
      <c r="V4612">
        <f>IFERROR(IF(W4612=Z4612,VLOOKUP($U4612,[1]C8842!$G$2:$M$145,3,FALSE),0),0)</f>
        <v>0</v>
      </c>
      <c r="W4612">
        <f>VLOOKUP(RIGHT($V$1,5),Key!$A$9:$B$14,2,FALSE)</f>
        <v>10.199999999999999</v>
      </c>
      <c r="X4612">
        <f t="shared" ref="X4612:X4675" si="364">$X$2</f>
        <v>0</v>
      </c>
      <c r="Y4612">
        <f>VLOOKUP(RIGHT($X$1,5),Key!$A$9:$B$14,2,FALSE)</f>
        <v>3.7</v>
      </c>
      <c r="Z4612">
        <f t="shared" si="362"/>
        <v>10.199999999999999</v>
      </c>
      <c r="AA4612">
        <f t="shared" si="363"/>
        <v>0</v>
      </c>
    </row>
    <row r="4613" spans="1:27" x14ac:dyDescent="0.3">
      <c r="A4613">
        <v>100067</v>
      </c>
      <c r="B4613">
        <v>230922</v>
      </c>
      <c r="C4613" s="3">
        <v>44130.699305555558</v>
      </c>
      <c r="D4613">
        <v>1</v>
      </c>
      <c r="E4613">
        <v>1</v>
      </c>
      <c r="F4613" t="s">
        <v>25</v>
      </c>
      <c r="G4613">
        <v>1</v>
      </c>
      <c r="H4613">
        <v>70.785160000000005</v>
      </c>
      <c r="I4613">
        <v>16.460940000000001</v>
      </c>
      <c r="J4613">
        <v>0.84375</v>
      </c>
      <c r="K4613">
        <v>60.023440000000001</v>
      </c>
      <c r="L4613" s="3">
        <v>44130.450694444444</v>
      </c>
      <c r="M4613">
        <v>17.18</v>
      </c>
      <c r="N4613" t="s">
        <v>28</v>
      </c>
      <c r="P4613">
        <f>(C4613-Key!$B$1)*24</f>
        <v>1.7333333333954215</v>
      </c>
      <c r="Q4613">
        <f>(Key!$B$2-'17.1'!C4613)*24</f>
        <v>1.21666666661622</v>
      </c>
      <c r="R4613" s="3">
        <f>C4613-(M4613-Key!$B$5)/(24*Key!$B$6)</f>
        <v>44130.68549074074</v>
      </c>
      <c r="S4613">
        <f>M4613-Key!$B$5</f>
        <v>14.92</v>
      </c>
      <c r="T4613" s="2">
        <f t="shared" si="360"/>
        <v>44129.701388888891</v>
      </c>
      <c r="U4613" t="str">
        <f t="shared" si="361"/>
        <v>10-25-2020 16:50</v>
      </c>
      <c r="V4613">
        <f>IFERROR(IF(W4613=Z4613,VLOOKUP($U4613,[1]C8842!$G$2:$M$145,3,FALSE),0),0)</f>
        <v>0</v>
      </c>
      <c r="W4613">
        <f>VLOOKUP(RIGHT($V$1,5),Key!$A$9:$B$14,2,FALSE)</f>
        <v>10.199999999999999</v>
      </c>
      <c r="X4613">
        <f t="shared" si="364"/>
        <v>0</v>
      </c>
      <c r="Y4613">
        <f>VLOOKUP(RIGHT($X$1,5),Key!$A$9:$B$14,2,FALSE)</f>
        <v>3.7</v>
      </c>
      <c r="Z4613">
        <f t="shared" si="362"/>
        <v>10.199999999999999</v>
      </c>
      <c r="AA4613">
        <f t="shared" si="363"/>
        <v>0</v>
      </c>
    </row>
    <row r="4614" spans="1:27" x14ac:dyDescent="0.3">
      <c r="A4614">
        <v>100067</v>
      </c>
      <c r="B4614">
        <v>230922</v>
      </c>
      <c r="C4614" s="3">
        <v>44130.699305555558</v>
      </c>
      <c r="D4614">
        <v>3</v>
      </c>
      <c r="E4614">
        <v>2</v>
      </c>
      <c r="F4614" t="s">
        <v>26</v>
      </c>
      <c r="G4614">
        <v>1</v>
      </c>
      <c r="H4614">
        <v>62.964840000000002</v>
      </c>
      <c r="I4614">
        <v>16.55078</v>
      </c>
      <c r="J4614">
        <v>0.953125</v>
      </c>
      <c r="K4614">
        <v>94.039060000000006</v>
      </c>
      <c r="L4614" s="3">
        <v>44130.450694444444</v>
      </c>
      <c r="M4614">
        <v>17.18</v>
      </c>
      <c r="N4614" t="s">
        <v>28</v>
      </c>
      <c r="P4614">
        <f>(C4614-Key!$B$1)*24</f>
        <v>1.7333333333954215</v>
      </c>
      <c r="Q4614">
        <f>(Key!$B$2-'17.1'!C4614)*24</f>
        <v>1.21666666661622</v>
      </c>
      <c r="R4614" s="3">
        <f>C4614-(M4614-Key!$B$5)/(24*Key!$B$6)</f>
        <v>44130.68549074074</v>
      </c>
      <c r="S4614">
        <f>M4614-Key!$B$5</f>
        <v>14.92</v>
      </c>
      <c r="T4614" s="2">
        <f t="shared" si="360"/>
        <v>44129.701388888891</v>
      </c>
      <c r="U4614" t="str">
        <f t="shared" si="361"/>
        <v>10-25-2020 16:50</v>
      </c>
      <c r="V4614">
        <f>IFERROR(IF(W4614=Z4614,VLOOKUP($U4614,[1]C8842!$G$2:$M$145,3,FALSE),0),0)</f>
        <v>0</v>
      </c>
      <c r="W4614">
        <f>VLOOKUP(RIGHT($V$1,5),Key!$A$9:$B$14,2,FALSE)</f>
        <v>10.199999999999999</v>
      </c>
      <c r="X4614">
        <f t="shared" si="364"/>
        <v>0</v>
      </c>
      <c r="Y4614">
        <f>VLOOKUP(RIGHT($X$1,5),Key!$A$9:$B$14,2,FALSE)</f>
        <v>3.7</v>
      </c>
      <c r="Z4614">
        <f t="shared" si="362"/>
        <v>10.199999999999999</v>
      </c>
      <c r="AA4614">
        <f t="shared" si="363"/>
        <v>0</v>
      </c>
    </row>
    <row r="4615" spans="1:27" x14ac:dyDescent="0.3">
      <c r="A4615">
        <v>100067</v>
      </c>
      <c r="B4615">
        <v>230922</v>
      </c>
      <c r="C4615" s="3">
        <v>44130.699305555558</v>
      </c>
      <c r="D4615">
        <v>0</v>
      </c>
      <c r="E4615">
        <v>2</v>
      </c>
      <c r="F4615" t="s">
        <v>25</v>
      </c>
      <c r="G4615">
        <v>1</v>
      </c>
      <c r="H4615">
        <v>60.019530000000003</v>
      </c>
      <c r="I4615">
        <v>18.964839999999999</v>
      </c>
      <c r="J4615">
        <v>1.105469</v>
      </c>
      <c r="K4615">
        <v>46.019530000000003</v>
      </c>
      <c r="L4615" s="3">
        <v>44130.450694444444</v>
      </c>
      <c r="M4615">
        <v>17.18</v>
      </c>
      <c r="N4615" t="s">
        <v>28</v>
      </c>
      <c r="P4615">
        <f>(C4615-Key!$B$1)*24</f>
        <v>1.7333333333954215</v>
      </c>
      <c r="Q4615">
        <f>(Key!$B$2-'17.1'!C4615)*24</f>
        <v>1.21666666661622</v>
      </c>
      <c r="R4615" s="3">
        <f>C4615-(M4615-Key!$B$5)/(24*Key!$B$6)</f>
        <v>44130.68549074074</v>
      </c>
      <c r="S4615">
        <f>M4615-Key!$B$5</f>
        <v>14.92</v>
      </c>
      <c r="T4615" s="2">
        <f t="shared" si="360"/>
        <v>44129.701388888891</v>
      </c>
      <c r="U4615" t="str">
        <f t="shared" si="361"/>
        <v>10-25-2020 16:50</v>
      </c>
      <c r="V4615">
        <f>IFERROR(IF(W4615=Z4615,VLOOKUP($U4615,[1]C8842!$G$2:$M$145,3,FALSE),0),0)</f>
        <v>0</v>
      </c>
      <c r="W4615">
        <f>VLOOKUP(RIGHT($V$1,5),Key!$A$9:$B$14,2,FALSE)</f>
        <v>10.199999999999999</v>
      </c>
      <c r="X4615">
        <f t="shared" si="364"/>
        <v>0</v>
      </c>
      <c r="Y4615">
        <f>VLOOKUP(RIGHT($X$1,5),Key!$A$9:$B$14,2,FALSE)</f>
        <v>3.7</v>
      </c>
      <c r="Z4615">
        <f t="shared" si="362"/>
        <v>10.199999999999999</v>
      </c>
      <c r="AA4615">
        <f t="shared" si="363"/>
        <v>0</v>
      </c>
    </row>
    <row r="4616" spans="1:27" x14ac:dyDescent="0.3">
      <c r="A4616">
        <v>100067</v>
      </c>
      <c r="B4616">
        <v>230922</v>
      </c>
      <c r="C4616" s="3">
        <v>44130.7</v>
      </c>
      <c r="D4616">
        <v>3</v>
      </c>
      <c r="E4616">
        <v>2</v>
      </c>
      <c r="F4616" t="s">
        <v>26</v>
      </c>
      <c r="G4616">
        <v>2</v>
      </c>
      <c r="H4616">
        <v>62.863280000000003</v>
      </c>
      <c r="I4616">
        <v>20.566410000000001</v>
      </c>
      <c r="J4616">
        <v>1.121094</v>
      </c>
      <c r="K4616">
        <v>92.039060000000006</v>
      </c>
      <c r="L4616" s="3">
        <v>44130.450694444444</v>
      </c>
      <c r="M4616">
        <v>17.18</v>
      </c>
      <c r="N4616" t="s">
        <v>28</v>
      </c>
      <c r="P4616">
        <f>(C4616-Key!$B$1)*24</f>
        <v>1.7499999999417923</v>
      </c>
      <c r="Q4616">
        <f>(Key!$B$2-'17.1'!C4616)*24</f>
        <v>1.2000000000698492</v>
      </c>
      <c r="R4616" s="3">
        <f>C4616-(M4616-Key!$B$5)/(24*Key!$B$6)</f>
        <v>44130.686185185179</v>
      </c>
      <c r="S4616">
        <f>M4616-Key!$B$5</f>
        <v>14.92</v>
      </c>
      <c r="T4616" s="2">
        <f t="shared" si="360"/>
        <v>44129.701388888891</v>
      </c>
      <c r="U4616" t="str">
        <f t="shared" si="361"/>
        <v>10-25-2020 16:50</v>
      </c>
      <c r="V4616">
        <f>IFERROR(IF(W4616=Z4616,VLOOKUP($U4616,[1]C8842!$G$2:$M$145,3,FALSE),0),0)</f>
        <v>0</v>
      </c>
      <c r="W4616">
        <f>VLOOKUP(RIGHT($V$1,5),Key!$A$9:$B$14,2,FALSE)</f>
        <v>10.199999999999999</v>
      </c>
      <c r="X4616">
        <f t="shared" si="364"/>
        <v>0</v>
      </c>
      <c r="Y4616">
        <f>VLOOKUP(RIGHT($X$1,5),Key!$A$9:$B$14,2,FALSE)</f>
        <v>3.7</v>
      </c>
      <c r="Z4616">
        <f t="shared" si="362"/>
        <v>10.199999999999999</v>
      </c>
      <c r="AA4616">
        <f t="shared" si="363"/>
        <v>0</v>
      </c>
    </row>
    <row r="4617" spans="1:27" x14ac:dyDescent="0.3">
      <c r="A4617">
        <v>100067</v>
      </c>
      <c r="B4617">
        <v>230922</v>
      </c>
      <c r="C4617" s="3">
        <v>44130.7</v>
      </c>
      <c r="D4617">
        <v>0</v>
      </c>
      <c r="E4617">
        <v>2</v>
      </c>
      <c r="F4617" t="s">
        <v>25</v>
      </c>
      <c r="G4617">
        <v>1</v>
      </c>
      <c r="H4617">
        <v>67.101560000000006</v>
      </c>
      <c r="I4617">
        <v>14.875</v>
      </c>
      <c r="J4617">
        <v>0.828125</v>
      </c>
      <c r="K4617">
        <v>52.023440000000001</v>
      </c>
      <c r="L4617" s="3">
        <v>44130.450694444444</v>
      </c>
      <c r="M4617">
        <v>17.18</v>
      </c>
      <c r="N4617" t="s">
        <v>28</v>
      </c>
      <c r="P4617">
        <f>(C4617-Key!$B$1)*24</f>
        <v>1.7499999999417923</v>
      </c>
      <c r="Q4617">
        <f>(Key!$B$2-'17.1'!C4617)*24</f>
        <v>1.2000000000698492</v>
      </c>
      <c r="R4617" s="3">
        <f>C4617-(M4617-Key!$B$5)/(24*Key!$B$6)</f>
        <v>44130.686185185179</v>
      </c>
      <c r="S4617">
        <f>M4617-Key!$B$5</f>
        <v>14.92</v>
      </c>
      <c r="T4617" s="2">
        <f t="shared" si="360"/>
        <v>44129.701388888891</v>
      </c>
      <c r="U4617" t="str">
        <f t="shared" si="361"/>
        <v>10-25-2020 16:50</v>
      </c>
      <c r="V4617">
        <f>IFERROR(IF(W4617=Z4617,VLOOKUP($U4617,[1]C8842!$G$2:$M$145,3,FALSE),0),0)</f>
        <v>0</v>
      </c>
      <c r="W4617">
        <f>VLOOKUP(RIGHT($V$1,5),Key!$A$9:$B$14,2,FALSE)</f>
        <v>10.199999999999999</v>
      </c>
      <c r="X4617">
        <f t="shared" si="364"/>
        <v>0</v>
      </c>
      <c r="Y4617">
        <f>VLOOKUP(RIGHT($X$1,5),Key!$A$9:$B$14,2,FALSE)</f>
        <v>3.7</v>
      </c>
      <c r="Z4617">
        <f t="shared" si="362"/>
        <v>10.199999999999999</v>
      </c>
      <c r="AA4617">
        <f t="shared" si="363"/>
        <v>0</v>
      </c>
    </row>
    <row r="4618" spans="1:27" x14ac:dyDescent="0.3">
      <c r="A4618">
        <v>100067</v>
      </c>
      <c r="B4618">
        <v>230922</v>
      </c>
      <c r="C4618" s="3">
        <v>44130.7</v>
      </c>
      <c r="D4618">
        <v>0</v>
      </c>
      <c r="E4618">
        <v>2</v>
      </c>
      <c r="F4618" t="s">
        <v>25</v>
      </c>
      <c r="G4618">
        <v>1</v>
      </c>
      <c r="H4618">
        <v>59.371090000000002</v>
      </c>
      <c r="I4618">
        <v>14.808590000000001</v>
      </c>
      <c r="J4618">
        <v>0.9296875</v>
      </c>
      <c r="K4618">
        <v>46.019530000000003</v>
      </c>
      <c r="L4618" s="3">
        <v>44130.450694444444</v>
      </c>
      <c r="M4618">
        <v>17.18</v>
      </c>
      <c r="N4618" t="s">
        <v>28</v>
      </c>
      <c r="P4618">
        <f>(C4618-Key!$B$1)*24</f>
        <v>1.7499999999417923</v>
      </c>
      <c r="Q4618">
        <f>(Key!$B$2-'17.1'!C4618)*24</f>
        <v>1.2000000000698492</v>
      </c>
      <c r="R4618" s="3">
        <f>C4618-(M4618-Key!$B$5)/(24*Key!$B$6)</f>
        <v>44130.686185185179</v>
      </c>
      <c r="S4618">
        <f>M4618-Key!$B$5</f>
        <v>14.92</v>
      </c>
      <c r="T4618" s="2">
        <f t="shared" si="360"/>
        <v>44129.701388888891</v>
      </c>
      <c r="U4618" t="str">
        <f t="shared" si="361"/>
        <v>10-25-2020 16:50</v>
      </c>
      <c r="V4618">
        <f>IFERROR(IF(W4618=Z4618,VLOOKUP($U4618,[1]C8842!$G$2:$M$145,3,FALSE),0),0)</f>
        <v>0</v>
      </c>
      <c r="W4618">
        <f>VLOOKUP(RIGHT($V$1,5),Key!$A$9:$B$14,2,FALSE)</f>
        <v>10.199999999999999</v>
      </c>
      <c r="X4618">
        <f t="shared" si="364"/>
        <v>0</v>
      </c>
      <c r="Y4618">
        <f>VLOOKUP(RIGHT($X$1,5),Key!$A$9:$B$14,2,FALSE)</f>
        <v>3.7</v>
      </c>
      <c r="Z4618">
        <f t="shared" si="362"/>
        <v>10.199999999999999</v>
      </c>
      <c r="AA4618">
        <f t="shared" si="363"/>
        <v>0</v>
      </c>
    </row>
    <row r="4619" spans="1:27" x14ac:dyDescent="0.3">
      <c r="A4619">
        <v>100067</v>
      </c>
      <c r="B4619">
        <v>230922</v>
      </c>
      <c r="C4619" s="3">
        <v>44130.7</v>
      </c>
      <c r="D4619">
        <v>0</v>
      </c>
      <c r="E4619">
        <v>2</v>
      </c>
      <c r="F4619" t="s">
        <v>25</v>
      </c>
      <c r="G4619">
        <v>4</v>
      </c>
      <c r="H4619">
        <v>56.5625</v>
      </c>
      <c r="I4619">
        <v>58.238280000000003</v>
      </c>
      <c r="J4619">
        <v>3.0234380000000001</v>
      </c>
      <c r="K4619">
        <v>46.019530000000003</v>
      </c>
      <c r="L4619" s="3">
        <v>44130.450694444444</v>
      </c>
      <c r="M4619">
        <v>17.18</v>
      </c>
      <c r="N4619" t="s">
        <v>28</v>
      </c>
      <c r="P4619">
        <f>(C4619-Key!$B$1)*24</f>
        <v>1.7499999999417923</v>
      </c>
      <c r="Q4619">
        <f>(Key!$B$2-'17.1'!C4619)*24</f>
        <v>1.2000000000698492</v>
      </c>
      <c r="R4619" s="3">
        <f>C4619-(M4619-Key!$B$5)/(24*Key!$B$6)</f>
        <v>44130.686185185179</v>
      </c>
      <c r="S4619">
        <f>M4619-Key!$B$5</f>
        <v>14.92</v>
      </c>
      <c r="T4619" s="2">
        <f t="shared" si="360"/>
        <v>44129.701388888891</v>
      </c>
      <c r="U4619" t="str">
        <f t="shared" si="361"/>
        <v>10-25-2020 16:50</v>
      </c>
      <c r="V4619">
        <f>IFERROR(IF(W4619=Z4619,VLOOKUP($U4619,[1]C8842!$G$2:$M$145,3,FALSE),0),0)</f>
        <v>0</v>
      </c>
      <c r="W4619">
        <f>VLOOKUP(RIGHT($V$1,5),Key!$A$9:$B$14,2,FALSE)</f>
        <v>10.199999999999999</v>
      </c>
      <c r="X4619">
        <f t="shared" si="364"/>
        <v>0</v>
      </c>
      <c r="Y4619">
        <f>VLOOKUP(RIGHT($X$1,5),Key!$A$9:$B$14,2,FALSE)</f>
        <v>3.7</v>
      </c>
      <c r="Z4619">
        <f t="shared" si="362"/>
        <v>10.199999999999999</v>
      </c>
      <c r="AA4619">
        <f t="shared" si="363"/>
        <v>0</v>
      </c>
    </row>
    <row r="4620" spans="1:27" x14ac:dyDescent="0.3">
      <c r="A4620">
        <v>100067</v>
      </c>
      <c r="B4620">
        <v>230922</v>
      </c>
      <c r="C4620" s="3">
        <v>44130.7</v>
      </c>
      <c r="D4620">
        <v>2</v>
      </c>
      <c r="E4620">
        <v>1</v>
      </c>
      <c r="F4620" t="s">
        <v>26</v>
      </c>
      <c r="G4620">
        <v>1</v>
      </c>
      <c r="H4620">
        <v>64.511719999999997</v>
      </c>
      <c r="I4620">
        <v>14.14453</v>
      </c>
      <c r="J4620">
        <v>0.828125</v>
      </c>
      <c r="K4620">
        <v>82.035160000000005</v>
      </c>
      <c r="L4620" s="3">
        <v>44130.450694444444</v>
      </c>
      <c r="M4620">
        <v>17.18</v>
      </c>
      <c r="N4620" t="s">
        <v>28</v>
      </c>
      <c r="P4620">
        <f>(C4620-Key!$B$1)*24</f>
        <v>1.7499999999417923</v>
      </c>
      <c r="Q4620">
        <f>(Key!$B$2-'17.1'!C4620)*24</f>
        <v>1.2000000000698492</v>
      </c>
      <c r="R4620" s="3">
        <f>C4620-(M4620-Key!$B$5)/(24*Key!$B$6)</f>
        <v>44130.686185185179</v>
      </c>
      <c r="S4620">
        <f>M4620-Key!$B$5</f>
        <v>14.92</v>
      </c>
      <c r="T4620" s="2">
        <f t="shared" si="360"/>
        <v>44129.701388888891</v>
      </c>
      <c r="U4620" t="str">
        <f t="shared" si="361"/>
        <v>10-25-2020 16:50</v>
      </c>
      <c r="V4620">
        <f>IFERROR(IF(W4620=Z4620,VLOOKUP($U4620,[1]C8842!$G$2:$M$145,3,FALSE),0),0)</f>
        <v>0</v>
      </c>
      <c r="W4620">
        <f>VLOOKUP(RIGHT($V$1,5),Key!$A$9:$B$14,2,FALSE)</f>
        <v>10.199999999999999</v>
      </c>
      <c r="X4620">
        <f t="shared" si="364"/>
        <v>0</v>
      </c>
      <c r="Y4620">
        <f>VLOOKUP(RIGHT($X$1,5),Key!$A$9:$B$14,2,FALSE)</f>
        <v>3.7</v>
      </c>
      <c r="Z4620">
        <f t="shared" si="362"/>
        <v>10.199999999999999</v>
      </c>
      <c r="AA4620">
        <f t="shared" si="363"/>
        <v>0</v>
      </c>
    </row>
    <row r="4621" spans="1:27" x14ac:dyDescent="0.3">
      <c r="A4621">
        <v>100067</v>
      </c>
      <c r="B4621">
        <v>230922</v>
      </c>
      <c r="C4621" s="3">
        <v>44130.7</v>
      </c>
      <c r="D4621">
        <v>3</v>
      </c>
      <c r="E4621">
        <v>2</v>
      </c>
      <c r="F4621" t="s">
        <v>26</v>
      </c>
      <c r="G4621">
        <v>2</v>
      </c>
      <c r="H4621">
        <v>63.011719999999997</v>
      </c>
      <c r="I4621">
        <v>20.609380000000002</v>
      </c>
      <c r="J4621">
        <v>1.121094</v>
      </c>
      <c r="K4621">
        <v>94.039060000000006</v>
      </c>
      <c r="L4621" s="3">
        <v>44130.450694444444</v>
      </c>
      <c r="M4621">
        <v>17.18</v>
      </c>
      <c r="N4621" t="s">
        <v>28</v>
      </c>
      <c r="P4621">
        <f>(C4621-Key!$B$1)*24</f>
        <v>1.7499999999417923</v>
      </c>
      <c r="Q4621">
        <f>(Key!$B$2-'17.1'!C4621)*24</f>
        <v>1.2000000000698492</v>
      </c>
      <c r="R4621" s="3">
        <f>C4621-(M4621-Key!$B$5)/(24*Key!$B$6)</f>
        <v>44130.686185185179</v>
      </c>
      <c r="S4621">
        <f>M4621-Key!$B$5</f>
        <v>14.92</v>
      </c>
      <c r="T4621" s="2">
        <f t="shared" si="360"/>
        <v>44129.701388888891</v>
      </c>
      <c r="U4621" t="str">
        <f t="shared" si="361"/>
        <v>10-25-2020 16:50</v>
      </c>
      <c r="V4621">
        <f>IFERROR(IF(W4621=Z4621,VLOOKUP($U4621,[1]C8842!$G$2:$M$145,3,FALSE),0),0)</f>
        <v>0</v>
      </c>
      <c r="W4621">
        <f>VLOOKUP(RIGHT($V$1,5),Key!$A$9:$B$14,2,FALSE)</f>
        <v>10.199999999999999</v>
      </c>
      <c r="X4621">
        <f t="shared" si="364"/>
        <v>0</v>
      </c>
      <c r="Y4621">
        <f>VLOOKUP(RIGHT($X$1,5),Key!$A$9:$B$14,2,FALSE)</f>
        <v>3.7</v>
      </c>
      <c r="Z4621">
        <f t="shared" si="362"/>
        <v>10.199999999999999</v>
      </c>
      <c r="AA4621">
        <f t="shared" si="363"/>
        <v>0</v>
      </c>
    </row>
    <row r="4622" spans="1:27" x14ac:dyDescent="0.3">
      <c r="A4622">
        <v>100067</v>
      </c>
      <c r="B4622">
        <v>230922</v>
      </c>
      <c r="C4622" s="3">
        <v>44130.7</v>
      </c>
      <c r="D4622">
        <v>2</v>
      </c>
      <c r="E4622">
        <v>1</v>
      </c>
      <c r="F4622" t="s">
        <v>26</v>
      </c>
      <c r="G4622">
        <v>1</v>
      </c>
      <c r="H4622">
        <v>66.359380000000002</v>
      </c>
      <c r="I4622">
        <v>15.398440000000001</v>
      </c>
      <c r="J4622">
        <v>0.85546880000000003</v>
      </c>
      <c r="K4622">
        <v>80.03125</v>
      </c>
      <c r="L4622" s="3">
        <v>44130.450694444444</v>
      </c>
      <c r="M4622">
        <v>17.18</v>
      </c>
      <c r="N4622" t="s">
        <v>28</v>
      </c>
      <c r="P4622">
        <f>(C4622-Key!$B$1)*24</f>
        <v>1.7499999999417923</v>
      </c>
      <c r="Q4622">
        <f>(Key!$B$2-'17.1'!C4622)*24</f>
        <v>1.2000000000698492</v>
      </c>
      <c r="R4622" s="3">
        <f>C4622-(M4622-Key!$B$5)/(24*Key!$B$6)</f>
        <v>44130.686185185179</v>
      </c>
      <c r="S4622">
        <f>M4622-Key!$B$5</f>
        <v>14.92</v>
      </c>
      <c r="T4622" s="2">
        <f t="shared" si="360"/>
        <v>44129.701388888891</v>
      </c>
      <c r="U4622" t="str">
        <f t="shared" si="361"/>
        <v>10-25-2020 16:50</v>
      </c>
      <c r="V4622">
        <f>IFERROR(IF(W4622=Z4622,VLOOKUP($U4622,[1]C8842!$G$2:$M$145,3,FALSE),0),0)</f>
        <v>0</v>
      </c>
      <c r="W4622">
        <f>VLOOKUP(RIGHT($V$1,5),Key!$A$9:$B$14,2,FALSE)</f>
        <v>10.199999999999999</v>
      </c>
      <c r="X4622">
        <f t="shared" si="364"/>
        <v>0</v>
      </c>
      <c r="Y4622">
        <f>VLOOKUP(RIGHT($X$1,5),Key!$A$9:$B$14,2,FALSE)</f>
        <v>3.7</v>
      </c>
      <c r="Z4622">
        <f t="shared" si="362"/>
        <v>10.199999999999999</v>
      </c>
      <c r="AA4622">
        <f t="shared" si="363"/>
        <v>0</v>
      </c>
    </row>
    <row r="4623" spans="1:27" x14ac:dyDescent="0.3">
      <c r="A4623">
        <v>100067</v>
      </c>
      <c r="B4623">
        <v>230922</v>
      </c>
      <c r="C4623" s="3">
        <v>44130.7</v>
      </c>
      <c r="D4623">
        <v>3</v>
      </c>
      <c r="E4623">
        <v>2</v>
      </c>
      <c r="F4623" t="s">
        <v>26</v>
      </c>
      <c r="G4623">
        <v>1</v>
      </c>
      <c r="H4623">
        <v>62.109380000000002</v>
      </c>
      <c r="I4623">
        <v>15.441409999999999</v>
      </c>
      <c r="J4623">
        <v>0.91796880000000003</v>
      </c>
      <c r="K4623">
        <v>93.039060000000006</v>
      </c>
      <c r="L4623" s="3">
        <v>44130.450694444444</v>
      </c>
      <c r="M4623">
        <v>17.18</v>
      </c>
      <c r="N4623" t="s">
        <v>28</v>
      </c>
      <c r="P4623">
        <f>(C4623-Key!$B$1)*24</f>
        <v>1.7499999999417923</v>
      </c>
      <c r="Q4623">
        <f>(Key!$B$2-'17.1'!C4623)*24</f>
        <v>1.2000000000698492</v>
      </c>
      <c r="R4623" s="3">
        <f>C4623-(M4623-Key!$B$5)/(24*Key!$B$6)</f>
        <v>44130.686185185179</v>
      </c>
      <c r="S4623">
        <f>M4623-Key!$B$5</f>
        <v>14.92</v>
      </c>
      <c r="T4623" s="2">
        <f t="shared" si="360"/>
        <v>44129.701388888891</v>
      </c>
      <c r="U4623" t="str">
        <f t="shared" si="361"/>
        <v>10-25-2020 16:50</v>
      </c>
      <c r="V4623">
        <f>IFERROR(IF(W4623=Z4623,VLOOKUP($U4623,[1]C8842!$G$2:$M$145,3,FALSE),0),0)</f>
        <v>0</v>
      </c>
      <c r="W4623">
        <f>VLOOKUP(RIGHT($V$1,5),Key!$A$9:$B$14,2,FALSE)</f>
        <v>10.199999999999999</v>
      </c>
      <c r="X4623">
        <f t="shared" si="364"/>
        <v>0</v>
      </c>
      <c r="Y4623">
        <f>VLOOKUP(RIGHT($X$1,5),Key!$A$9:$B$14,2,FALSE)</f>
        <v>3.7</v>
      </c>
      <c r="Z4623">
        <f t="shared" si="362"/>
        <v>10.199999999999999</v>
      </c>
      <c r="AA4623">
        <f t="shared" si="363"/>
        <v>0</v>
      </c>
    </row>
    <row r="4624" spans="1:27" x14ac:dyDescent="0.3">
      <c r="A4624">
        <v>100067</v>
      </c>
      <c r="B4624">
        <v>230922</v>
      </c>
      <c r="C4624" s="3">
        <v>44130.7</v>
      </c>
      <c r="D4624">
        <v>3</v>
      </c>
      <c r="E4624">
        <v>2</v>
      </c>
      <c r="F4624" t="s">
        <v>26</v>
      </c>
      <c r="G4624">
        <v>2</v>
      </c>
      <c r="H4624">
        <v>67.601560000000006</v>
      </c>
      <c r="I4624">
        <v>20.109380000000002</v>
      </c>
      <c r="J4624">
        <v>1.027344</v>
      </c>
      <c r="K4624">
        <v>92.039060000000006</v>
      </c>
      <c r="L4624" s="3">
        <v>44130.450694444444</v>
      </c>
      <c r="M4624">
        <v>17.18</v>
      </c>
      <c r="N4624" t="s">
        <v>28</v>
      </c>
      <c r="P4624">
        <f>(C4624-Key!$B$1)*24</f>
        <v>1.7499999999417923</v>
      </c>
      <c r="Q4624">
        <f>(Key!$B$2-'17.1'!C4624)*24</f>
        <v>1.2000000000698492</v>
      </c>
      <c r="R4624" s="3">
        <f>C4624-(M4624-Key!$B$5)/(24*Key!$B$6)</f>
        <v>44130.686185185179</v>
      </c>
      <c r="S4624">
        <f>M4624-Key!$B$5</f>
        <v>14.92</v>
      </c>
      <c r="T4624" s="2">
        <f t="shared" si="360"/>
        <v>44129.701388888891</v>
      </c>
      <c r="U4624" t="str">
        <f t="shared" si="361"/>
        <v>10-25-2020 16:50</v>
      </c>
      <c r="V4624">
        <f>IFERROR(IF(W4624=Z4624,VLOOKUP($U4624,[1]C8842!$G$2:$M$145,3,FALSE),0),0)</f>
        <v>0</v>
      </c>
      <c r="W4624">
        <f>VLOOKUP(RIGHT($V$1,5),Key!$A$9:$B$14,2,FALSE)</f>
        <v>10.199999999999999</v>
      </c>
      <c r="X4624">
        <f t="shared" si="364"/>
        <v>0</v>
      </c>
      <c r="Y4624">
        <f>VLOOKUP(RIGHT($X$1,5),Key!$A$9:$B$14,2,FALSE)</f>
        <v>3.7</v>
      </c>
      <c r="Z4624">
        <f t="shared" si="362"/>
        <v>10.199999999999999</v>
      </c>
      <c r="AA4624">
        <f t="shared" si="363"/>
        <v>0</v>
      </c>
    </row>
    <row r="4625" spans="1:27" x14ac:dyDescent="0.3">
      <c r="A4625">
        <v>100067</v>
      </c>
      <c r="B4625">
        <v>230922</v>
      </c>
      <c r="C4625" s="3">
        <v>44130.7</v>
      </c>
      <c r="D4625">
        <v>0</v>
      </c>
      <c r="E4625">
        <v>2</v>
      </c>
      <c r="F4625" t="s">
        <v>25</v>
      </c>
      <c r="G4625">
        <v>1</v>
      </c>
      <c r="H4625">
        <v>65.144530000000003</v>
      </c>
      <c r="I4625">
        <v>15.19922</v>
      </c>
      <c r="J4625">
        <v>0.86328130000000003</v>
      </c>
      <c r="K4625">
        <v>46.019530000000003</v>
      </c>
      <c r="L4625" s="3">
        <v>44130.450694444444</v>
      </c>
      <c r="M4625">
        <v>17.18</v>
      </c>
      <c r="N4625" t="s">
        <v>28</v>
      </c>
      <c r="P4625">
        <f>(C4625-Key!$B$1)*24</f>
        <v>1.7499999999417923</v>
      </c>
      <c r="Q4625">
        <f>(Key!$B$2-'17.1'!C4625)*24</f>
        <v>1.2000000000698492</v>
      </c>
      <c r="R4625" s="3">
        <f>C4625-(M4625-Key!$B$5)/(24*Key!$B$6)</f>
        <v>44130.686185185179</v>
      </c>
      <c r="S4625">
        <f>M4625-Key!$B$5</f>
        <v>14.92</v>
      </c>
      <c r="T4625" s="2">
        <f t="shared" si="360"/>
        <v>44129.701388888891</v>
      </c>
      <c r="U4625" t="str">
        <f t="shared" si="361"/>
        <v>10-25-2020 16:50</v>
      </c>
      <c r="V4625">
        <f>IFERROR(IF(W4625=Z4625,VLOOKUP($U4625,[1]C8842!$G$2:$M$145,3,FALSE),0),0)</f>
        <v>0</v>
      </c>
      <c r="W4625">
        <f>VLOOKUP(RIGHT($V$1,5),Key!$A$9:$B$14,2,FALSE)</f>
        <v>10.199999999999999</v>
      </c>
      <c r="X4625">
        <f t="shared" si="364"/>
        <v>0</v>
      </c>
      <c r="Y4625">
        <f>VLOOKUP(RIGHT($X$1,5),Key!$A$9:$B$14,2,FALSE)</f>
        <v>3.7</v>
      </c>
      <c r="Z4625">
        <f t="shared" si="362"/>
        <v>10.199999999999999</v>
      </c>
      <c r="AA4625">
        <f t="shared" si="363"/>
        <v>0</v>
      </c>
    </row>
    <row r="4626" spans="1:27" x14ac:dyDescent="0.3">
      <c r="A4626">
        <v>100067</v>
      </c>
      <c r="B4626">
        <v>230922</v>
      </c>
      <c r="C4626" s="3">
        <v>44130.7</v>
      </c>
      <c r="D4626">
        <v>3</v>
      </c>
      <c r="E4626">
        <v>2</v>
      </c>
      <c r="F4626" t="s">
        <v>26</v>
      </c>
      <c r="G4626">
        <v>1</v>
      </c>
      <c r="H4626">
        <v>70.613280000000003</v>
      </c>
      <c r="I4626">
        <v>16.378910000000001</v>
      </c>
      <c r="J4626">
        <v>0.83984380000000003</v>
      </c>
      <c r="K4626">
        <v>94.039060000000006</v>
      </c>
      <c r="L4626" s="3">
        <v>44130.450694444444</v>
      </c>
      <c r="M4626">
        <v>17.18</v>
      </c>
      <c r="N4626" t="s">
        <v>28</v>
      </c>
      <c r="P4626">
        <f>(C4626-Key!$B$1)*24</f>
        <v>1.7499999999417923</v>
      </c>
      <c r="Q4626">
        <f>(Key!$B$2-'17.1'!C4626)*24</f>
        <v>1.2000000000698492</v>
      </c>
      <c r="R4626" s="3">
        <f>C4626-(M4626-Key!$B$5)/(24*Key!$B$6)</f>
        <v>44130.686185185179</v>
      </c>
      <c r="S4626">
        <f>M4626-Key!$B$5</f>
        <v>14.92</v>
      </c>
      <c r="T4626" s="2">
        <f t="shared" si="360"/>
        <v>44129.701388888891</v>
      </c>
      <c r="U4626" t="str">
        <f t="shared" si="361"/>
        <v>10-25-2020 16:50</v>
      </c>
      <c r="V4626">
        <f>IFERROR(IF(W4626=Z4626,VLOOKUP($U4626,[1]C8842!$G$2:$M$145,3,FALSE),0),0)</f>
        <v>0</v>
      </c>
      <c r="W4626">
        <f>VLOOKUP(RIGHT($V$1,5),Key!$A$9:$B$14,2,FALSE)</f>
        <v>10.199999999999999</v>
      </c>
      <c r="X4626">
        <f t="shared" si="364"/>
        <v>0</v>
      </c>
      <c r="Y4626">
        <f>VLOOKUP(RIGHT($X$1,5),Key!$A$9:$B$14,2,FALSE)</f>
        <v>3.7</v>
      </c>
      <c r="Z4626">
        <f t="shared" si="362"/>
        <v>10.199999999999999</v>
      </c>
      <c r="AA4626">
        <f t="shared" si="363"/>
        <v>0</v>
      </c>
    </row>
    <row r="4627" spans="1:27" x14ac:dyDescent="0.3">
      <c r="A4627">
        <v>100067</v>
      </c>
      <c r="B4627">
        <v>230922</v>
      </c>
      <c r="C4627" s="3">
        <v>44130.700694444444</v>
      </c>
      <c r="D4627">
        <v>3</v>
      </c>
      <c r="E4627">
        <v>2</v>
      </c>
      <c r="F4627" t="s">
        <v>26</v>
      </c>
      <c r="G4627">
        <v>4</v>
      </c>
      <c r="H4627">
        <v>68.769530000000003</v>
      </c>
      <c r="I4627">
        <v>76.835939999999994</v>
      </c>
      <c r="J4627">
        <v>3.2070310000000002</v>
      </c>
      <c r="K4627">
        <v>94.039060000000006</v>
      </c>
      <c r="L4627" s="3">
        <v>44130.450694444444</v>
      </c>
      <c r="M4627">
        <v>17.18</v>
      </c>
      <c r="N4627" t="s">
        <v>28</v>
      </c>
      <c r="P4627">
        <f>(C4627-Key!$B$1)*24</f>
        <v>1.7666666666627862</v>
      </c>
      <c r="Q4627">
        <f>(Key!$B$2-'17.1'!C4627)*24</f>
        <v>1.1833333333488554</v>
      </c>
      <c r="R4627" s="3">
        <f>C4627-(M4627-Key!$B$5)/(24*Key!$B$6)</f>
        <v>44130.686879629626</v>
      </c>
      <c r="S4627">
        <f>M4627-Key!$B$5</f>
        <v>14.92</v>
      </c>
      <c r="T4627" s="2">
        <f t="shared" si="360"/>
        <v>44129.701388888891</v>
      </c>
      <c r="U4627" t="str">
        <f t="shared" si="361"/>
        <v>10-25-2020 16:50</v>
      </c>
      <c r="V4627">
        <f>IFERROR(IF(W4627=Z4627,VLOOKUP($U4627,[1]C8842!$G$2:$M$145,3,FALSE),0),0)</f>
        <v>0</v>
      </c>
      <c r="W4627">
        <f>VLOOKUP(RIGHT($V$1,5),Key!$A$9:$B$14,2,FALSE)</f>
        <v>10.199999999999999</v>
      </c>
      <c r="X4627">
        <f t="shared" si="364"/>
        <v>0</v>
      </c>
      <c r="Y4627">
        <f>VLOOKUP(RIGHT($X$1,5),Key!$A$9:$B$14,2,FALSE)</f>
        <v>3.7</v>
      </c>
      <c r="Z4627">
        <f t="shared" si="362"/>
        <v>10.199999999999999</v>
      </c>
      <c r="AA4627">
        <f t="shared" si="363"/>
        <v>0</v>
      </c>
    </row>
    <row r="4628" spans="1:27" x14ac:dyDescent="0.3">
      <c r="A4628">
        <v>100067</v>
      </c>
      <c r="B4628">
        <v>230922</v>
      </c>
      <c r="C4628" s="3">
        <v>44130.700694444444</v>
      </c>
      <c r="D4628">
        <v>3</v>
      </c>
      <c r="E4628">
        <v>2</v>
      </c>
      <c r="F4628" t="s">
        <v>26</v>
      </c>
      <c r="G4628">
        <v>4</v>
      </c>
      <c r="H4628">
        <v>65.792969999999997</v>
      </c>
      <c r="I4628">
        <v>70.582030000000003</v>
      </c>
      <c r="J4628">
        <v>3.0976560000000002</v>
      </c>
      <c r="K4628">
        <v>94.039060000000006</v>
      </c>
      <c r="L4628" s="3">
        <v>44130.450694444444</v>
      </c>
      <c r="M4628">
        <v>17.18</v>
      </c>
      <c r="N4628" t="s">
        <v>28</v>
      </c>
      <c r="P4628">
        <f>(C4628-Key!$B$1)*24</f>
        <v>1.7666666666627862</v>
      </c>
      <c r="Q4628">
        <f>(Key!$B$2-'17.1'!C4628)*24</f>
        <v>1.1833333333488554</v>
      </c>
      <c r="R4628" s="3">
        <f>C4628-(M4628-Key!$B$5)/(24*Key!$B$6)</f>
        <v>44130.686879629626</v>
      </c>
      <c r="S4628">
        <f>M4628-Key!$B$5</f>
        <v>14.92</v>
      </c>
      <c r="T4628" s="2">
        <f t="shared" si="360"/>
        <v>44129.701388888891</v>
      </c>
      <c r="U4628" t="str">
        <f t="shared" si="361"/>
        <v>10-25-2020 16:50</v>
      </c>
      <c r="V4628">
        <f>IFERROR(IF(W4628=Z4628,VLOOKUP($U4628,[1]C8842!$G$2:$M$145,3,FALSE),0),0)</f>
        <v>0</v>
      </c>
      <c r="W4628">
        <f>VLOOKUP(RIGHT($V$1,5),Key!$A$9:$B$14,2,FALSE)</f>
        <v>10.199999999999999</v>
      </c>
      <c r="X4628">
        <f t="shared" si="364"/>
        <v>0</v>
      </c>
      <c r="Y4628">
        <f>VLOOKUP(RIGHT($X$1,5),Key!$A$9:$B$14,2,FALSE)</f>
        <v>3.7</v>
      </c>
      <c r="Z4628">
        <f t="shared" si="362"/>
        <v>10.199999999999999</v>
      </c>
      <c r="AA4628">
        <f t="shared" si="363"/>
        <v>0</v>
      </c>
    </row>
    <row r="4629" spans="1:27" x14ac:dyDescent="0.3">
      <c r="A4629">
        <v>100067</v>
      </c>
      <c r="B4629">
        <v>230922</v>
      </c>
      <c r="C4629" s="3">
        <v>44130.700694444444</v>
      </c>
      <c r="D4629">
        <v>0</v>
      </c>
      <c r="E4629">
        <v>2</v>
      </c>
      <c r="F4629" t="s">
        <v>25</v>
      </c>
      <c r="G4629">
        <v>1</v>
      </c>
      <c r="H4629">
        <v>63.160159999999998</v>
      </c>
      <c r="I4629">
        <v>17.972660000000001</v>
      </c>
      <c r="J4629">
        <v>1.0078130000000001</v>
      </c>
      <c r="K4629">
        <v>46.019530000000003</v>
      </c>
      <c r="L4629" s="3">
        <v>44130.450694444444</v>
      </c>
      <c r="M4629">
        <v>17.18</v>
      </c>
      <c r="N4629" t="s">
        <v>28</v>
      </c>
      <c r="P4629">
        <f>(C4629-Key!$B$1)*24</f>
        <v>1.7666666666627862</v>
      </c>
      <c r="Q4629">
        <f>(Key!$B$2-'17.1'!C4629)*24</f>
        <v>1.1833333333488554</v>
      </c>
      <c r="R4629" s="3">
        <f>C4629-(M4629-Key!$B$5)/(24*Key!$B$6)</f>
        <v>44130.686879629626</v>
      </c>
      <c r="S4629">
        <f>M4629-Key!$B$5</f>
        <v>14.92</v>
      </c>
      <c r="T4629" s="2">
        <f t="shared" si="360"/>
        <v>44129.701388888891</v>
      </c>
      <c r="U4629" t="str">
        <f t="shared" si="361"/>
        <v>10-25-2020 16:50</v>
      </c>
      <c r="V4629">
        <f>IFERROR(IF(W4629=Z4629,VLOOKUP($U4629,[1]C8842!$G$2:$M$145,3,FALSE),0),0)</f>
        <v>0</v>
      </c>
      <c r="W4629">
        <f>VLOOKUP(RIGHT($V$1,5),Key!$A$9:$B$14,2,FALSE)</f>
        <v>10.199999999999999</v>
      </c>
      <c r="X4629">
        <f t="shared" si="364"/>
        <v>0</v>
      </c>
      <c r="Y4629">
        <f>VLOOKUP(RIGHT($X$1,5),Key!$A$9:$B$14,2,FALSE)</f>
        <v>3.7</v>
      </c>
      <c r="Z4629">
        <f t="shared" si="362"/>
        <v>10.199999999999999</v>
      </c>
      <c r="AA4629">
        <f t="shared" si="363"/>
        <v>0</v>
      </c>
    </row>
    <row r="4630" spans="1:27" x14ac:dyDescent="0.3">
      <c r="A4630">
        <v>100067</v>
      </c>
      <c r="B4630">
        <v>230922</v>
      </c>
      <c r="C4630" s="3">
        <v>44130.700694444444</v>
      </c>
      <c r="D4630">
        <v>2</v>
      </c>
      <c r="E4630">
        <v>1</v>
      </c>
      <c r="F4630" t="s">
        <v>26</v>
      </c>
      <c r="G4630">
        <v>1</v>
      </c>
      <c r="H4630">
        <v>72.207030000000003</v>
      </c>
      <c r="I4630">
        <v>16.90625</v>
      </c>
      <c r="J4630">
        <v>0.84375</v>
      </c>
      <c r="K4630">
        <v>81.035160000000005</v>
      </c>
      <c r="L4630" s="3">
        <v>44130.450694444444</v>
      </c>
      <c r="M4630">
        <v>17.18</v>
      </c>
      <c r="N4630" t="s">
        <v>28</v>
      </c>
      <c r="P4630">
        <f>(C4630-Key!$B$1)*24</f>
        <v>1.7666666666627862</v>
      </c>
      <c r="Q4630">
        <f>(Key!$B$2-'17.1'!C4630)*24</f>
        <v>1.1833333333488554</v>
      </c>
      <c r="R4630" s="3">
        <f>C4630-(M4630-Key!$B$5)/(24*Key!$B$6)</f>
        <v>44130.686879629626</v>
      </c>
      <c r="S4630">
        <f>M4630-Key!$B$5</f>
        <v>14.92</v>
      </c>
      <c r="T4630" s="2">
        <f t="shared" si="360"/>
        <v>44129.701388888891</v>
      </c>
      <c r="U4630" t="str">
        <f t="shared" si="361"/>
        <v>10-25-2020 16:50</v>
      </c>
      <c r="V4630">
        <f>IFERROR(IF(W4630=Z4630,VLOOKUP($U4630,[1]C8842!$G$2:$M$145,3,FALSE),0),0)</f>
        <v>0</v>
      </c>
      <c r="W4630">
        <f>VLOOKUP(RIGHT($V$1,5),Key!$A$9:$B$14,2,FALSE)</f>
        <v>10.199999999999999</v>
      </c>
      <c r="X4630">
        <f t="shared" si="364"/>
        <v>0</v>
      </c>
      <c r="Y4630">
        <f>VLOOKUP(RIGHT($X$1,5),Key!$A$9:$B$14,2,FALSE)</f>
        <v>3.7</v>
      </c>
      <c r="Z4630">
        <f t="shared" si="362"/>
        <v>10.199999999999999</v>
      </c>
      <c r="AA4630">
        <f t="shared" si="363"/>
        <v>0</v>
      </c>
    </row>
    <row r="4631" spans="1:27" x14ac:dyDescent="0.3">
      <c r="A4631">
        <v>100067</v>
      </c>
      <c r="B4631">
        <v>230922</v>
      </c>
      <c r="C4631" s="3">
        <v>44130.700694444444</v>
      </c>
      <c r="D4631">
        <v>0</v>
      </c>
      <c r="E4631">
        <v>2</v>
      </c>
      <c r="F4631" t="s">
        <v>25</v>
      </c>
      <c r="G4631">
        <v>3</v>
      </c>
      <c r="H4631">
        <v>59.546880000000002</v>
      </c>
      <c r="I4631">
        <v>44.175780000000003</v>
      </c>
      <c r="J4631">
        <v>2.2421880000000001</v>
      </c>
      <c r="K4631">
        <v>46.019530000000003</v>
      </c>
      <c r="L4631" s="3">
        <v>44130.450694444444</v>
      </c>
      <c r="M4631">
        <v>17.18</v>
      </c>
      <c r="N4631" t="s">
        <v>28</v>
      </c>
      <c r="P4631">
        <f>(C4631-Key!$B$1)*24</f>
        <v>1.7666666666627862</v>
      </c>
      <c r="Q4631">
        <f>(Key!$B$2-'17.1'!C4631)*24</f>
        <v>1.1833333333488554</v>
      </c>
      <c r="R4631" s="3">
        <f>C4631-(M4631-Key!$B$5)/(24*Key!$B$6)</f>
        <v>44130.686879629626</v>
      </c>
      <c r="S4631">
        <f>M4631-Key!$B$5</f>
        <v>14.92</v>
      </c>
      <c r="T4631" s="2">
        <f t="shared" si="360"/>
        <v>44129.701388888891</v>
      </c>
      <c r="U4631" t="str">
        <f t="shared" si="361"/>
        <v>10-25-2020 16:50</v>
      </c>
      <c r="V4631">
        <f>IFERROR(IF(W4631=Z4631,VLOOKUP($U4631,[1]C8842!$G$2:$M$145,3,FALSE),0),0)</f>
        <v>0</v>
      </c>
      <c r="W4631">
        <f>VLOOKUP(RIGHT($V$1,5),Key!$A$9:$B$14,2,FALSE)</f>
        <v>10.199999999999999</v>
      </c>
      <c r="X4631">
        <f t="shared" si="364"/>
        <v>0</v>
      </c>
      <c r="Y4631">
        <f>VLOOKUP(RIGHT($X$1,5),Key!$A$9:$B$14,2,FALSE)</f>
        <v>3.7</v>
      </c>
      <c r="Z4631">
        <f t="shared" si="362"/>
        <v>10.199999999999999</v>
      </c>
      <c r="AA4631">
        <f t="shared" si="363"/>
        <v>0</v>
      </c>
    </row>
    <row r="4632" spans="1:27" x14ac:dyDescent="0.3">
      <c r="A4632">
        <v>100067</v>
      </c>
      <c r="B4632">
        <v>230922</v>
      </c>
      <c r="C4632" s="3">
        <v>44130.700694444444</v>
      </c>
      <c r="D4632">
        <v>1</v>
      </c>
      <c r="E4632">
        <v>1</v>
      </c>
      <c r="F4632" t="s">
        <v>25</v>
      </c>
      <c r="G4632">
        <v>1</v>
      </c>
      <c r="H4632">
        <v>64.179689999999994</v>
      </c>
      <c r="I4632">
        <v>15.80078</v>
      </c>
      <c r="J4632">
        <v>0.90234380000000003</v>
      </c>
      <c r="K4632">
        <v>58.023440000000001</v>
      </c>
      <c r="L4632" s="3">
        <v>44130.450694444444</v>
      </c>
      <c r="M4632">
        <v>17.18</v>
      </c>
      <c r="N4632" t="s">
        <v>28</v>
      </c>
      <c r="P4632">
        <f>(C4632-Key!$B$1)*24</f>
        <v>1.7666666666627862</v>
      </c>
      <c r="Q4632">
        <f>(Key!$B$2-'17.1'!C4632)*24</f>
        <v>1.1833333333488554</v>
      </c>
      <c r="R4632" s="3">
        <f>C4632-(M4632-Key!$B$5)/(24*Key!$B$6)</f>
        <v>44130.686879629626</v>
      </c>
      <c r="S4632">
        <f>M4632-Key!$B$5</f>
        <v>14.92</v>
      </c>
      <c r="T4632" s="2">
        <f t="shared" si="360"/>
        <v>44129.701388888891</v>
      </c>
      <c r="U4632" t="str">
        <f t="shared" si="361"/>
        <v>10-25-2020 16:50</v>
      </c>
      <c r="V4632">
        <f>IFERROR(IF(W4632=Z4632,VLOOKUP($U4632,[1]C8842!$G$2:$M$145,3,FALSE),0),0)</f>
        <v>0</v>
      </c>
      <c r="W4632">
        <f>VLOOKUP(RIGHT($V$1,5),Key!$A$9:$B$14,2,FALSE)</f>
        <v>10.199999999999999</v>
      </c>
      <c r="X4632">
        <f t="shared" si="364"/>
        <v>0</v>
      </c>
      <c r="Y4632">
        <f>VLOOKUP(RIGHT($X$1,5),Key!$A$9:$B$14,2,FALSE)</f>
        <v>3.7</v>
      </c>
      <c r="Z4632">
        <f t="shared" si="362"/>
        <v>10.199999999999999</v>
      </c>
      <c r="AA4632">
        <f t="shared" si="363"/>
        <v>0</v>
      </c>
    </row>
    <row r="4633" spans="1:27" x14ac:dyDescent="0.3">
      <c r="A4633">
        <v>100067</v>
      </c>
      <c r="B4633">
        <v>230922</v>
      </c>
      <c r="C4633" s="3">
        <v>44130.700694444444</v>
      </c>
      <c r="D4633">
        <v>2</v>
      </c>
      <c r="E4633">
        <v>1</v>
      </c>
      <c r="F4633" t="s">
        <v>26</v>
      </c>
      <c r="G4633">
        <v>1</v>
      </c>
      <c r="H4633">
        <v>66.757810000000006</v>
      </c>
      <c r="I4633">
        <v>16.816410000000001</v>
      </c>
      <c r="J4633">
        <v>0.90625</v>
      </c>
      <c r="K4633">
        <v>83.035160000000005</v>
      </c>
      <c r="L4633" s="3">
        <v>44130.450694444444</v>
      </c>
      <c r="M4633">
        <v>17.18</v>
      </c>
      <c r="N4633" t="s">
        <v>28</v>
      </c>
      <c r="P4633">
        <f>(C4633-Key!$B$1)*24</f>
        <v>1.7666666666627862</v>
      </c>
      <c r="Q4633">
        <f>(Key!$B$2-'17.1'!C4633)*24</f>
        <v>1.1833333333488554</v>
      </c>
      <c r="R4633" s="3">
        <f>C4633-(M4633-Key!$B$5)/(24*Key!$B$6)</f>
        <v>44130.686879629626</v>
      </c>
      <c r="S4633">
        <f>M4633-Key!$B$5</f>
        <v>14.92</v>
      </c>
      <c r="T4633" s="2">
        <f t="shared" si="360"/>
        <v>44129.701388888891</v>
      </c>
      <c r="U4633" t="str">
        <f t="shared" si="361"/>
        <v>10-25-2020 16:50</v>
      </c>
      <c r="V4633">
        <f>IFERROR(IF(W4633=Z4633,VLOOKUP($U4633,[1]C8842!$G$2:$M$145,3,FALSE),0),0)</f>
        <v>0</v>
      </c>
      <c r="W4633">
        <f>VLOOKUP(RIGHT($V$1,5),Key!$A$9:$B$14,2,FALSE)</f>
        <v>10.199999999999999</v>
      </c>
      <c r="X4633">
        <f t="shared" si="364"/>
        <v>0</v>
      </c>
      <c r="Y4633">
        <f>VLOOKUP(RIGHT($X$1,5),Key!$A$9:$B$14,2,FALSE)</f>
        <v>3.7</v>
      </c>
      <c r="Z4633">
        <f t="shared" si="362"/>
        <v>10.199999999999999</v>
      </c>
      <c r="AA4633">
        <f t="shared" si="363"/>
        <v>0</v>
      </c>
    </row>
    <row r="4634" spans="1:27" x14ac:dyDescent="0.3">
      <c r="A4634">
        <v>100067</v>
      </c>
      <c r="B4634">
        <v>230922</v>
      </c>
      <c r="C4634" s="3">
        <v>44130.700694444444</v>
      </c>
      <c r="D4634">
        <v>1</v>
      </c>
      <c r="E4634">
        <v>1</v>
      </c>
      <c r="F4634" t="s">
        <v>25</v>
      </c>
      <c r="G4634">
        <v>1</v>
      </c>
      <c r="H4634">
        <v>60.675780000000003</v>
      </c>
      <c r="I4634">
        <v>16.945309999999999</v>
      </c>
      <c r="J4634">
        <v>1.003906</v>
      </c>
      <c r="K4634">
        <v>58.023440000000001</v>
      </c>
      <c r="L4634" s="3">
        <v>44130.450694444444</v>
      </c>
      <c r="M4634">
        <v>17.18</v>
      </c>
      <c r="N4634" t="s">
        <v>28</v>
      </c>
      <c r="P4634">
        <f>(C4634-Key!$B$1)*24</f>
        <v>1.7666666666627862</v>
      </c>
      <c r="Q4634">
        <f>(Key!$B$2-'17.1'!C4634)*24</f>
        <v>1.1833333333488554</v>
      </c>
      <c r="R4634" s="3">
        <f>C4634-(M4634-Key!$B$5)/(24*Key!$B$6)</f>
        <v>44130.686879629626</v>
      </c>
      <c r="S4634">
        <f>M4634-Key!$B$5</f>
        <v>14.92</v>
      </c>
      <c r="T4634" s="2">
        <f t="shared" si="360"/>
        <v>44129.701388888891</v>
      </c>
      <c r="U4634" t="str">
        <f t="shared" si="361"/>
        <v>10-25-2020 16:50</v>
      </c>
      <c r="V4634">
        <f>IFERROR(IF(W4634=Z4634,VLOOKUP($U4634,[1]C8842!$G$2:$M$145,3,FALSE),0),0)</f>
        <v>0</v>
      </c>
      <c r="W4634">
        <f>VLOOKUP(RIGHT($V$1,5),Key!$A$9:$B$14,2,FALSE)</f>
        <v>10.199999999999999</v>
      </c>
      <c r="X4634">
        <f t="shared" si="364"/>
        <v>0</v>
      </c>
      <c r="Y4634">
        <f>VLOOKUP(RIGHT($X$1,5),Key!$A$9:$B$14,2,FALSE)</f>
        <v>3.7</v>
      </c>
      <c r="Z4634">
        <f t="shared" si="362"/>
        <v>10.199999999999999</v>
      </c>
      <c r="AA4634">
        <f t="shared" si="363"/>
        <v>0</v>
      </c>
    </row>
    <row r="4635" spans="1:27" x14ac:dyDescent="0.3">
      <c r="A4635">
        <v>100067</v>
      </c>
      <c r="B4635">
        <v>230922</v>
      </c>
      <c r="C4635" s="3">
        <v>44130.700694444444</v>
      </c>
      <c r="D4635">
        <v>1</v>
      </c>
      <c r="E4635">
        <v>1</v>
      </c>
      <c r="F4635" t="s">
        <v>25</v>
      </c>
      <c r="G4635">
        <v>1</v>
      </c>
      <c r="H4635">
        <v>59.125</v>
      </c>
      <c r="I4635">
        <v>15.5625</v>
      </c>
      <c r="J4635">
        <v>0.96875</v>
      </c>
      <c r="K4635">
        <v>58.023440000000001</v>
      </c>
      <c r="L4635" s="3">
        <v>44130.450694444444</v>
      </c>
      <c r="M4635">
        <v>17.18</v>
      </c>
      <c r="N4635" t="s">
        <v>28</v>
      </c>
      <c r="P4635">
        <f>(C4635-Key!$B$1)*24</f>
        <v>1.7666666666627862</v>
      </c>
      <c r="Q4635">
        <f>(Key!$B$2-'17.1'!C4635)*24</f>
        <v>1.1833333333488554</v>
      </c>
      <c r="R4635" s="3">
        <f>C4635-(M4635-Key!$B$5)/(24*Key!$B$6)</f>
        <v>44130.686879629626</v>
      </c>
      <c r="S4635">
        <f>M4635-Key!$B$5</f>
        <v>14.92</v>
      </c>
      <c r="T4635" s="2">
        <f t="shared" si="360"/>
        <v>44129.701388888891</v>
      </c>
      <c r="U4635" t="str">
        <f t="shared" si="361"/>
        <v>10-25-2020 16:50</v>
      </c>
      <c r="V4635">
        <f>IFERROR(IF(W4635=Z4635,VLOOKUP($U4635,[1]C8842!$G$2:$M$145,3,FALSE),0),0)</f>
        <v>0</v>
      </c>
      <c r="W4635">
        <f>VLOOKUP(RIGHT($V$1,5),Key!$A$9:$B$14,2,FALSE)</f>
        <v>10.199999999999999</v>
      </c>
      <c r="X4635">
        <f t="shared" si="364"/>
        <v>0</v>
      </c>
      <c r="Y4635">
        <f>VLOOKUP(RIGHT($X$1,5),Key!$A$9:$B$14,2,FALSE)</f>
        <v>3.7</v>
      </c>
      <c r="Z4635">
        <f t="shared" si="362"/>
        <v>10.199999999999999</v>
      </c>
      <c r="AA4635">
        <f t="shared" si="363"/>
        <v>0</v>
      </c>
    </row>
    <row r="4636" spans="1:27" x14ac:dyDescent="0.3">
      <c r="A4636">
        <v>100067</v>
      </c>
      <c r="B4636">
        <v>230922</v>
      </c>
      <c r="C4636" s="3">
        <v>44130.700694444444</v>
      </c>
      <c r="D4636">
        <v>1</v>
      </c>
      <c r="E4636">
        <v>1</v>
      </c>
      <c r="F4636" t="s">
        <v>25</v>
      </c>
      <c r="G4636">
        <v>1</v>
      </c>
      <c r="H4636">
        <v>58.773440000000001</v>
      </c>
      <c r="I4636">
        <v>14.82813</v>
      </c>
      <c r="J4636">
        <v>0.94140630000000003</v>
      </c>
      <c r="K4636">
        <v>58.023440000000001</v>
      </c>
      <c r="L4636" s="3">
        <v>44130.450694444444</v>
      </c>
      <c r="M4636">
        <v>17.18</v>
      </c>
      <c r="N4636" t="s">
        <v>28</v>
      </c>
      <c r="P4636">
        <f>(C4636-Key!$B$1)*24</f>
        <v>1.7666666666627862</v>
      </c>
      <c r="Q4636">
        <f>(Key!$B$2-'17.1'!C4636)*24</f>
        <v>1.1833333333488554</v>
      </c>
      <c r="R4636" s="3">
        <f>C4636-(M4636-Key!$B$5)/(24*Key!$B$6)</f>
        <v>44130.686879629626</v>
      </c>
      <c r="S4636">
        <f>M4636-Key!$B$5</f>
        <v>14.92</v>
      </c>
      <c r="T4636" s="2">
        <f t="shared" si="360"/>
        <v>44129.701388888891</v>
      </c>
      <c r="U4636" t="str">
        <f t="shared" si="361"/>
        <v>10-25-2020 16:50</v>
      </c>
      <c r="V4636">
        <f>IFERROR(IF(W4636=Z4636,VLOOKUP($U4636,[1]C8842!$G$2:$M$145,3,FALSE),0),0)</f>
        <v>0</v>
      </c>
      <c r="W4636">
        <f>VLOOKUP(RIGHT($V$1,5),Key!$A$9:$B$14,2,FALSE)</f>
        <v>10.199999999999999</v>
      </c>
      <c r="X4636">
        <f t="shared" si="364"/>
        <v>0</v>
      </c>
      <c r="Y4636">
        <f>VLOOKUP(RIGHT($X$1,5),Key!$A$9:$B$14,2,FALSE)</f>
        <v>3.7</v>
      </c>
      <c r="Z4636">
        <f t="shared" si="362"/>
        <v>10.199999999999999</v>
      </c>
      <c r="AA4636">
        <f t="shared" si="363"/>
        <v>0</v>
      </c>
    </row>
    <row r="4637" spans="1:27" x14ac:dyDescent="0.3">
      <c r="A4637">
        <v>100067</v>
      </c>
      <c r="B4637">
        <v>230922</v>
      </c>
      <c r="C4637" s="3">
        <v>44130.700694444444</v>
      </c>
      <c r="D4637">
        <v>0</v>
      </c>
      <c r="E4637">
        <v>2</v>
      </c>
      <c r="F4637" t="s">
        <v>25</v>
      </c>
      <c r="G4637">
        <v>1</v>
      </c>
      <c r="H4637">
        <v>56.222659999999998</v>
      </c>
      <c r="I4637">
        <v>15.73828</v>
      </c>
      <c r="J4637">
        <v>1.027344</v>
      </c>
      <c r="K4637">
        <v>48.019530000000003</v>
      </c>
      <c r="L4637" s="3">
        <v>44130.454861111109</v>
      </c>
      <c r="M4637">
        <v>17.18</v>
      </c>
      <c r="N4637" t="s">
        <v>28</v>
      </c>
      <c r="P4637">
        <f>(C4637-Key!$B$1)*24</f>
        <v>1.7666666666627862</v>
      </c>
      <c r="Q4637">
        <f>(Key!$B$2-'17.1'!C4637)*24</f>
        <v>1.1833333333488554</v>
      </c>
      <c r="R4637" s="3">
        <f>C4637-(M4637-Key!$B$5)/(24*Key!$B$6)</f>
        <v>44130.686879629626</v>
      </c>
      <c r="S4637">
        <f>M4637-Key!$B$5</f>
        <v>14.92</v>
      </c>
      <c r="T4637" s="2">
        <f t="shared" si="360"/>
        <v>44129.701388888891</v>
      </c>
      <c r="U4637" t="str">
        <f t="shared" si="361"/>
        <v>10-25-2020 16:50</v>
      </c>
      <c r="V4637">
        <f>IFERROR(IF(W4637=Z4637,VLOOKUP($U4637,[1]C8842!$G$2:$M$145,3,FALSE),0),0)</f>
        <v>0</v>
      </c>
      <c r="W4637">
        <f>VLOOKUP(RIGHT($V$1,5),Key!$A$9:$B$14,2,FALSE)</f>
        <v>10.199999999999999</v>
      </c>
      <c r="X4637">
        <f t="shared" si="364"/>
        <v>0</v>
      </c>
      <c r="Y4637">
        <f>VLOOKUP(RIGHT($X$1,5),Key!$A$9:$B$14,2,FALSE)</f>
        <v>3.7</v>
      </c>
      <c r="Z4637">
        <f t="shared" si="362"/>
        <v>10.199999999999999</v>
      </c>
      <c r="AA4637">
        <f t="shared" si="363"/>
        <v>0</v>
      </c>
    </row>
    <row r="4638" spans="1:27" x14ac:dyDescent="0.3">
      <c r="A4638">
        <v>100067</v>
      </c>
      <c r="B4638">
        <v>230922</v>
      </c>
      <c r="C4638" s="3">
        <v>44130.700694444444</v>
      </c>
      <c r="D4638">
        <v>2</v>
      </c>
      <c r="E4638">
        <v>1</v>
      </c>
      <c r="F4638" t="s">
        <v>26</v>
      </c>
      <c r="G4638">
        <v>1</v>
      </c>
      <c r="H4638">
        <v>70.707030000000003</v>
      </c>
      <c r="I4638">
        <v>17.94922</v>
      </c>
      <c r="J4638">
        <v>0.8984375</v>
      </c>
      <c r="K4638">
        <v>80.03125</v>
      </c>
      <c r="L4638" s="3">
        <v>44130.454861111109</v>
      </c>
      <c r="M4638">
        <v>17.18</v>
      </c>
      <c r="N4638" t="s">
        <v>28</v>
      </c>
      <c r="P4638">
        <f>(C4638-Key!$B$1)*24</f>
        <v>1.7666666666627862</v>
      </c>
      <c r="Q4638">
        <f>(Key!$B$2-'17.1'!C4638)*24</f>
        <v>1.1833333333488554</v>
      </c>
      <c r="R4638" s="3">
        <f>C4638-(M4638-Key!$B$5)/(24*Key!$B$6)</f>
        <v>44130.686879629626</v>
      </c>
      <c r="S4638">
        <f>M4638-Key!$B$5</f>
        <v>14.92</v>
      </c>
      <c r="T4638" s="2">
        <f t="shared" si="360"/>
        <v>44129.701388888891</v>
      </c>
      <c r="U4638" t="str">
        <f t="shared" si="361"/>
        <v>10-25-2020 16:50</v>
      </c>
      <c r="V4638">
        <f>IFERROR(IF(W4638=Z4638,VLOOKUP($U4638,[1]C8842!$G$2:$M$145,3,FALSE),0),0)</f>
        <v>0</v>
      </c>
      <c r="W4638">
        <f>VLOOKUP(RIGHT($V$1,5),Key!$A$9:$B$14,2,FALSE)</f>
        <v>10.199999999999999</v>
      </c>
      <c r="X4638">
        <f t="shared" si="364"/>
        <v>0</v>
      </c>
      <c r="Y4638">
        <f>VLOOKUP(RIGHT($X$1,5),Key!$A$9:$B$14,2,FALSE)</f>
        <v>3.7</v>
      </c>
      <c r="Z4638">
        <f t="shared" si="362"/>
        <v>10.199999999999999</v>
      </c>
      <c r="AA4638">
        <f t="shared" si="363"/>
        <v>0</v>
      </c>
    </row>
    <row r="4639" spans="1:27" x14ac:dyDescent="0.3">
      <c r="A4639">
        <v>100067</v>
      </c>
      <c r="B4639">
        <v>230922</v>
      </c>
      <c r="C4639" s="3">
        <v>44130.700694444444</v>
      </c>
      <c r="D4639">
        <v>3</v>
      </c>
      <c r="E4639">
        <v>2</v>
      </c>
      <c r="F4639" t="s">
        <v>26</v>
      </c>
      <c r="G4639">
        <v>4</v>
      </c>
      <c r="H4639">
        <v>67.648439999999994</v>
      </c>
      <c r="I4639">
        <v>60.972659999999998</v>
      </c>
      <c r="J4639">
        <v>2.6328130000000001</v>
      </c>
      <c r="K4639">
        <v>95.039060000000006</v>
      </c>
      <c r="L4639" s="3">
        <v>44130.454861111109</v>
      </c>
      <c r="M4639">
        <v>17.18</v>
      </c>
      <c r="N4639" t="s">
        <v>28</v>
      </c>
      <c r="P4639">
        <f>(C4639-Key!$B$1)*24</f>
        <v>1.7666666666627862</v>
      </c>
      <c r="Q4639">
        <f>(Key!$B$2-'17.1'!C4639)*24</f>
        <v>1.1833333333488554</v>
      </c>
      <c r="R4639" s="3">
        <f>C4639-(M4639-Key!$B$5)/(24*Key!$B$6)</f>
        <v>44130.686879629626</v>
      </c>
      <c r="S4639">
        <f>M4639-Key!$B$5</f>
        <v>14.92</v>
      </c>
      <c r="T4639" s="2">
        <f t="shared" si="360"/>
        <v>44129.701388888891</v>
      </c>
      <c r="U4639" t="str">
        <f t="shared" si="361"/>
        <v>10-25-2020 16:50</v>
      </c>
      <c r="V4639">
        <f>IFERROR(IF(W4639=Z4639,VLOOKUP($U4639,[1]C8842!$G$2:$M$145,3,FALSE),0),0)</f>
        <v>0</v>
      </c>
      <c r="W4639">
        <f>VLOOKUP(RIGHT($V$1,5),Key!$A$9:$B$14,2,FALSE)</f>
        <v>10.199999999999999</v>
      </c>
      <c r="X4639">
        <f t="shared" si="364"/>
        <v>0</v>
      </c>
      <c r="Y4639">
        <f>VLOOKUP(RIGHT($X$1,5),Key!$A$9:$B$14,2,FALSE)</f>
        <v>3.7</v>
      </c>
      <c r="Z4639">
        <f t="shared" si="362"/>
        <v>10.199999999999999</v>
      </c>
      <c r="AA4639">
        <f t="shared" si="363"/>
        <v>0</v>
      </c>
    </row>
    <row r="4640" spans="1:27" x14ac:dyDescent="0.3">
      <c r="A4640">
        <v>100067</v>
      </c>
      <c r="B4640">
        <v>230922</v>
      </c>
      <c r="C4640" s="3">
        <v>44130.700694444444</v>
      </c>
      <c r="D4640">
        <v>1</v>
      </c>
      <c r="E4640">
        <v>1</v>
      </c>
      <c r="F4640" t="s">
        <v>25</v>
      </c>
      <c r="G4640">
        <v>2</v>
      </c>
      <c r="H4640">
        <v>57.933590000000002</v>
      </c>
      <c r="I4640">
        <v>22.94922</v>
      </c>
      <c r="J4640">
        <v>1.328125</v>
      </c>
      <c r="K4640">
        <v>59.023440000000001</v>
      </c>
      <c r="L4640" s="3">
        <v>44130.454861111109</v>
      </c>
      <c r="M4640">
        <v>17.18</v>
      </c>
      <c r="N4640" t="s">
        <v>28</v>
      </c>
      <c r="P4640">
        <f>(C4640-Key!$B$1)*24</f>
        <v>1.7666666666627862</v>
      </c>
      <c r="Q4640">
        <f>(Key!$B$2-'17.1'!C4640)*24</f>
        <v>1.1833333333488554</v>
      </c>
      <c r="R4640" s="3">
        <f>C4640-(M4640-Key!$B$5)/(24*Key!$B$6)</f>
        <v>44130.686879629626</v>
      </c>
      <c r="S4640">
        <f>M4640-Key!$B$5</f>
        <v>14.92</v>
      </c>
      <c r="T4640" s="2">
        <f t="shared" si="360"/>
        <v>44129.701388888891</v>
      </c>
      <c r="U4640" t="str">
        <f t="shared" si="361"/>
        <v>10-25-2020 16:50</v>
      </c>
      <c r="V4640">
        <f>IFERROR(IF(W4640=Z4640,VLOOKUP($U4640,[1]C8842!$G$2:$M$145,3,FALSE),0),0)</f>
        <v>0</v>
      </c>
      <c r="W4640">
        <f>VLOOKUP(RIGHT($V$1,5),Key!$A$9:$B$14,2,FALSE)</f>
        <v>10.199999999999999</v>
      </c>
      <c r="X4640">
        <f t="shared" si="364"/>
        <v>0</v>
      </c>
      <c r="Y4640">
        <f>VLOOKUP(RIGHT($X$1,5),Key!$A$9:$B$14,2,FALSE)</f>
        <v>3.7</v>
      </c>
      <c r="Z4640">
        <f t="shared" si="362"/>
        <v>10.199999999999999</v>
      </c>
      <c r="AA4640">
        <f t="shared" si="363"/>
        <v>0</v>
      </c>
    </row>
    <row r="4641" spans="1:27" x14ac:dyDescent="0.3">
      <c r="A4641">
        <v>100067</v>
      </c>
      <c r="B4641">
        <v>230922</v>
      </c>
      <c r="C4641" s="3">
        <v>44130.700694444444</v>
      </c>
      <c r="D4641">
        <v>1</v>
      </c>
      <c r="E4641">
        <v>1</v>
      </c>
      <c r="F4641" t="s">
        <v>25</v>
      </c>
      <c r="G4641">
        <v>1</v>
      </c>
      <c r="H4641">
        <v>55.917969999999997</v>
      </c>
      <c r="I4641">
        <v>16.652339999999999</v>
      </c>
      <c r="J4641">
        <v>1.074219</v>
      </c>
      <c r="K4641">
        <v>56.023440000000001</v>
      </c>
      <c r="L4641" s="3">
        <v>44130.454861111109</v>
      </c>
      <c r="M4641">
        <v>17.18</v>
      </c>
      <c r="N4641" t="s">
        <v>28</v>
      </c>
      <c r="P4641">
        <f>(C4641-Key!$B$1)*24</f>
        <v>1.7666666666627862</v>
      </c>
      <c r="Q4641">
        <f>(Key!$B$2-'17.1'!C4641)*24</f>
        <v>1.1833333333488554</v>
      </c>
      <c r="R4641" s="3">
        <f>C4641-(M4641-Key!$B$5)/(24*Key!$B$6)</f>
        <v>44130.686879629626</v>
      </c>
      <c r="S4641">
        <f>M4641-Key!$B$5</f>
        <v>14.92</v>
      </c>
      <c r="T4641" s="2">
        <f t="shared" si="360"/>
        <v>44129.701388888891</v>
      </c>
      <c r="U4641" t="str">
        <f t="shared" si="361"/>
        <v>10-25-2020 16:50</v>
      </c>
      <c r="V4641">
        <f>IFERROR(IF(W4641=Z4641,VLOOKUP($U4641,[1]C8842!$G$2:$M$145,3,FALSE),0),0)</f>
        <v>0</v>
      </c>
      <c r="W4641">
        <f>VLOOKUP(RIGHT($V$1,5),Key!$A$9:$B$14,2,FALSE)</f>
        <v>10.199999999999999</v>
      </c>
      <c r="X4641">
        <f t="shared" si="364"/>
        <v>0</v>
      </c>
      <c r="Y4641">
        <f>VLOOKUP(RIGHT($X$1,5),Key!$A$9:$B$14,2,FALSE)</f>
        <v>3.7</v>
      </c>
      <c r="Z4641">
        <f t="shared" si="362"/>
        <v>10.199999999999999</v>
      </c>
      <c r="AA4641">
        <f t="shared" si="363"/>
        <v>0</v>
      </c>
    </row>
    <row r="4642" spans="1:27" x14ac:dyDescent="0.3">
      <c r="A4642">
        <v>100067</v>
      </c>
      <c r="B4642">
        <v>230922</v>
      </c>
      <c r="C4642" s="3">
        <v>44130.700694444444</v>
      </c>
      <c r="D4642">
        <v>2</v>
      </c>
      <c r="E4642">
        <v>1</v>
      </c>
      <c r="F4642" t="s">
        <v>26</v>
      </c>
      <c r="G4642">
        <v>1</v>
      </c>
      <c r="H4642">
        <v>66.488280000000003</v>
      </c>
      <c r="I4642">
        <v>16.320309999999999</v>
      </c>
      <c r="J4642">
        <v>0.890625</v>
      </c>
      <c r="K4642">
        <v>80.03125</v>
      </c>
      <c r="L4642" s="3">
        <v>44130.454861111109</v>
      </c>
      <c r="M4642">
        <v>17.18</v>
      </c>
      <c r="N4642" t="s">
        <v>28</v>
      </c>
      <c r="P4642">
        <f>(C4642-Key!$B$1)*24</f>
        <v>1.7666666666627862</v>
      </c>
      <c r="Q4642">
        <f>(Key!$B$2-'17.1'!C4642)*24</f>
        <v>1.1833333333488554</v>
      </c>
      <c r="R4642" s="3">
        <f>C4642-(M4642-Key!$B$5)/(24*Key!$B$6)</f>
        <v>44130.686879629626</v>
      </c>
      <c r="S4642">
        <f>M4642-Key!$B$5</f>
        <v>14.92</v>
      </c>
      <c r="T4642" s="2">
        <f t="shared" si="360"/>
        <v>44129.701388888891</v>
      </c>
      <c r="U4642" t="str">
        <f t="shared" si="361"/>
        <v>10-25-2020 16:50</v>
      </c>
      <c r="V4642">
        <f>IFERROR(IF(W4642=Z4642,VLOOKUP($U4642,[1]C8842!$G$2:$M$145,3,FALSE),0),0)</f>
        <v>0</v>
      </c>
      <c r="W4642">
        <f>VLOOKUP(RIGHT($V$1,5),Key!$A$9:$B$14,2,FALSE)</f>
        <v>10.199999999999999</v>
      </c>
      <c r="X4642">
        <f t="shared" si="364"/>
        <v>0</v>
      </c>
      <c r="Y4642">
        <f>VLOOKUP(RIGHT($X$1,5),Key!$A$9:$B$14,2,FALSE)</f>
        <v>3.7</v>
      </c>
      <c r="Z4642">
        <f t="shared" si="362"/>
        <v>10.199999999999999</v>
      </c>
      <c r="AA4642">
        <f t="shared" si="363"/>
        <v>0</v>
      </c>
    </row>
    <row r="4643" spans="1:27" x14ac:dyDescent="0.3">
      <c r="A4643">
        <v>100067</v>
      </c>
      <c r="B4643">
        <v>230922</v>
      </c>
      <c r="C4643" s="3">
        <v>44130.700694444444</v>
      </c>
      <c r="D4643">
        <v>1</v>
      </c>
      <c r="E4643">
        <v>1</v>
      </c>
      <c r="F4643" t="s">
        <v>25</v>
      </c>
      <c r="G4643">
        <v>1</v>
      </c>
      <c r="H4643">
        <v>53.792969999999997</v>
      </c>
      <c r="I4643">
        <v>14.82813</v>
      </c>
      <c r="J4643">
        <v>1.027344</v>
      </c>
      <c r="K4643">
        <v>58.023440000000001</v>
      </c>
      <c r="L4643" s="3">
        <v>44130.454861111109</v>
      </c>
      <c r="M4643">
        <v>17.18</v>
      </c>
      <c r="N4643" t="s">
        <v>28</v>
      </c>
      <c r="P4643">
        <f>(C4643-Key!$B$1)*24</f>
        <v>1.7666666666627862</v>
      </c>
      <c r="Q4643">
        <f>(Key!$B$2-'17.1'!C4643)*24</f>
        <v>1.1833333333488554</v>
      </c>
      <c r="R4643" s="3">
        <f>C4643-(M4643-Key!$B$5)/(24*Key!$B$6)</f>
        <v>44130.686879629626</v>
      </c>
      <c r="S4643">
        <f>M4643-Key!$B$5</f>
        <v>14.92</v>
      </c>
      <c r="T4643" s="2">
        <f t="shared" si="360"/>
        <v>44129.701388888891</v>
      </c>
      <c r="U4643" t="str">
        <f t="shared" si="361"/>
        <v>10-25-2020 16:50</v>
      </c>
      <c r="V4643">
        <f>IFERROR(IF(W4643=Z4643,VLOOKUP($U4643,[1]C8842!$G$2:$M$145,3,FALSE),0),0)</f>
        <v>0</v>
      </c>
      <c r="W4643">
        <f>VLOOKUP(RIGHT($V$1,5),Key!$A$9:$B$14,2,FALSE)</f>
        <v>10.199999999999999</v>
      </c>
      <c r="X4643">
        <f t="shared" si="364"/>
        <v>0</v>
      </c>
      <c r="Y4643">
        <f>VLOOKUP(RIGHT($X$1,5),Key!$A$9:$B$14,2,FALSE)</f>
        <v>3.7</v>
      </c>
      <c r="Z4643">
        <f t="shared" si="362"/>
        <v>10.199999999999999</v>
      </c>
      <c r="AA4643">
        <f t="shared" si="363"/>
        <v>0</v>
      </c>
    </row>
    <row r="4644" spans="1:27" x14ac:dyDescent="0.3">
      <c r="A4644">
        <v>100067</v>
      </c>
      <c r="B4644">
        <v>230922</v>
      </c>
      <c r="C4644" s="3">
        <v>44130.700694444444</v>
      </c>
      <c r="D4644">
        <v>2</v>
      </c>
      <c r="E4644">
        <v>1</v>
      </c>
      <c r="F4644" t="s">
        <v>26</v>
      </c>
      <c r="G4644">
        <v>1</v>
      </c>
      <c r="H4644">
        <v>63.765630000000002</v>
      </c>
      <c r="I4644">
        <v>17.53125</v>
      </c>
      <c r="J4644">
        <v>0.98046880000000003</v>
      </c>
      <c r="K4644">
        <v>89.035160000000005</v>
      </c>
      <c r="L4644" s="3">
        <v>44130.454861111109</v>
      </c>
      <c r="M4644">
        <v>17.18</v>
      </c>
      <c r="N4644" t="s">
        <v>28</v>
      </c>
      <c r="P4644">
        <f>(C4644-Key!$B$1)*24</f>
        <v>1.7666666666627862</v>
      </c>
      <c r="Q4644">
        <f>(Key!$B$2-'17.1'!C4644)*24</f>
        <v>1.1833333333488554</v>
      </c>
      <c r="R4644" s="3">
        <f>C4644-(M4644-Key!$B$5)/(24*Key!$B$6)</f>
        <v>44130.686879629626</v>
      </c>
      <c r="S4644">
        <f>M4644-Key!$B$5</f>
        <v>14.92</v>
      </c>
      <c r="T4644" s="2">
        <f t="shared" si="360"/>
        <v>44129.701388888891</v>
      </c>
      <c r="U4644" t="str">
        <f t="shared" si="361"/>
        <v>10-25-2020 16:50</v>
      </c>
      <c r="V4644">
        <f>IFERROR(IF(W4644=Z4644,VLOOKUP($U4644,[1]C8842!$G$2:$M$145,3,FALSE),0),0)</f>
        <v>0</v>
      </c>
      <c r="W4644">
        <f>VLOOKUP(RIGHT($V$1,5),Key!$A$9:$B$14,2,FALSE)</f>
        <v>10.199999999999999</v>
      </c>
      <c r="X4644">
        <f t="shared" si="364"/>
        <v>0</v>
      </c>
      <c r="Y4644">
        <f>VLOOKUP(RIGHT($X$1,5),Key!$A$9:$B$14,2,FALSE)</f>
        <v>3.7</v>
      </c>
      <c r="Z4644">
        <f t="shared" si="362"/>
        <v>10.199999999999999</v>
      </c>
      <c r="AA4644">
        <f t="shared" si="363"/>
        <v>0</v>
      </c>
    </row>
    <row r="4645" spans="1:27" x14ac:dyDescent="0.3">
      <c r="A4645">
        <v>100067</v>
      </c>
      <c r="B4645">
        <v>230922</v>
      </c>
      <c r="C4645" s="3">
        <v>44130.700694444444</v>
      </c>
      <c r="D4645">
        <v>0</v>
      </c>
      <c r="E4645">
        <v>2</v>
      </c>
      <c r="F4645" t="s">
        <v>25</v>
      </c>
      <c r="G4645">
        <v>2</v>
      </c>
      <c r="H4645">
        <v>58.492190000000001</v>
      </c>
      <c r="I4645">
        <v>23.183589999999999</v>
      </c>
      <c r="J4645">
        <v>1.328125</v>
      </c>
      <c r="K4645">
        <v>46.019530000000003</v>
      </c>
      <c r="L4645" s="3">
        <v>44130.454861111109</v>
      </c>
      <c r="M4645">
        <v>17.18</v>
      </c>
      <c r="N4645" t="s">
        <v>28</v>
      </c>
      <c r="P4645">
        <f>(C4645-Key!$B$1)*24</f>
        <v>1.7666666666627862</v>
      </c>
      <c r="Q4645">
        <f>(Key!$B$2-'17.1'!C4645)*24</f>
        <v>1.1833333333488554</v>
      </c>
      <c r="R4645" s="3">
        <f>C4645-(M4645-Key!$B$5)/(24*Key!$B$6)</f>
        <v>44130.686879629626</v>
      </c>
      <c r="S4645">
        <f>M4645-Key!$B$5</f>
        <v>14.92</v>
      </c>
      <c r="T4645" s="2">
        <f t="shared" si="360"/>
        <v>44129.701388888891</v>
      </c>
      <c r="U4645" t="str">
        <f t="shared" si="361"/>
        <v>10-25-2020 16:50</v>
      </c>
      <c r="V4645">
        <f>IFERROR(IF(W4645=Z4645,VLOOKUP($U4645,[1]C8842!$G$2:$M$145,3,FALSE),0),0)</f>
        <v>0</v>
      </c>
      <c r="W4645">
        <f>VLOOKUP(RIGHT($V$1,5),Key!$A$9:$B$14,2,FALSE)</f>
        <v>10.199999999999999</v>
      </c>
      <c r="X4645">
        <f t="shared" si="364"/>
        <v>0</v>
      </c>
      <c r="Y4645">
        <f>VLOOKUP(RIGHT($X$1,5),Key!$A$9:$B$14,2,FALSE)</f>
        <v>3.7</v>
      </c>
      <c r="Z4645">
        <f t="shared" si="362"/>
        <v>10.199999999999999</v>
      </c>
      <c r="AA4645">
        <f t="shared" si="363"/>
        <v>0</v>
      </c>
    </row>
    <row r="4646" spans="1:27" x14ac:dyDescent="0.3">
      <c r="A4646">
        <v>100067</v>
      </c>
      <c r="B4646">
        <v>230922</v>
      </c>
      <c r="C4646" s="3">
        <v>44130.700694444444</v>
      </c>
      <c r="D4646">
        <v>2</v>
      </c>
      <c r="E4646">
        <v>1</v>
      </c>
      <c r="F4646" t="s">
        <v>26</v>
      </c>
      <c r="G4646">
        <v>2</v>
      </c>
      <c r="H4646">
        <v>62.84375</v>
      </c>
      <c r="I4646">
        <v>22.515630000000002</v>
      </c>
      <c r="J4646">
        <v>1.207031</v>
      </c>
      <c r="K4646">
        <v>82.035160000000005</v>
      </c>
      <c r="L4646" s="3">
        <v>44130.454861111109</v>
      </c>
      <c r="M4646">
        <v>17.18</v>
      </c>
      <c r="N4646" t="s">
        <v>28</v>
      </c>
      <c r="P4646">
        <f>(C4646-Key!$B$1)*24</f>
        <v>1.7666666666627862</v>
      </c>
      <c r="Q4646">
        <f>(Key!$B$2-'17.1'!C4646)*24</f>
        <v>1.1833333333488554</v>
      </c>
      <c r="R4646" s="3">
        <f>C4646-(M4646-Key!$B$5)/(24*Key!$B$6)</f>
        <v>44130.686879629626</v>
      </c>
      <c r="S4646">
        <f>M4646-Key!$B$5</f>
        <v>14.92</v>
      </c>
      <c r="T4646" s="2">
        <f t="shared" si="360"/>
        <v>44129.701388888891</v>
      </c>
      <c r="U4646" t="str">
        <f t="shared" si="361"/>
        <v>10-25-2020 16:50</v>
      </c>
      <c r="V4646">
        <f>IFERROR(IF(W4646=Z4646,VLOOKUP($U4646,[1]C8842!$G$2:$M$145,3,FALSE),0),0)</f>
        <v>0</v>
      </c>
      <c r="W4646">
        <f>VLOOKUP(RIGHT($V$1,5),Key!$A$9:$B$14,2,FALSE)</f>
        <v>10.199999999999999</v>
      </c>
      <c r="X4646">
        <f t="shared" si="364"/>
        <v>0</v>
      </c>
      <c r="Y4646">
        <f>VLOOKUP(RIGHT($X$1,5),Key!$A$9:$B$14,2,FALSE)</f>
        <v>3.7</v>
      </c>
      <c r="Z4646">
        <f t="shared" si="362"/>
        <v>10.199999999999999</v>
      </c>
      <c r="AA4646">
        <f t="shared" si="363"/>
        <v>0</v>
      </c>
    </row>
    <row r="4647" spans="1:27" x14ac:dyDescent="0.3">
      <c r="A4647">
        <v>100067</v>
      </c>
      <c r="B4647">
        <v>230922</v>
      </c>
      <c r="C4647" s="3">
        <v>44130.700694444444</v>
      </c>
      <c r="D4647">
        <v>3</v>
      </c>
      <c r="E4647">
        <v>2</v>
      </c>
      <c r="F4647" t="s">
        <v>26</v>
      </c>
      <c r="G4647">
        <v>1</v>
      </c>
      <c r="H4647">
        <v>67.589839999999995</v>
      </c>
      <c r="I4647">
        <v>19.367190000000001</v>
      </c>
      <c r="J4647">
        <v>0.99609380000000003</v>
      </c>
      <c r="K4647">
        <v>94.039060000000006</v>
      </c>
      <c r="L4647" s="3">
        <v>44130.454861111109</v>
      </c>
      <c r="M4647">
        <v>17.18</v>
      </c>
      <c r="N4647" t="s">
        <v>28</v>
      </c>
      <c r="P4647">
        <f>(C4647-Key!$B$1)*24</f>
        <v>1.7666666666627862</v>
      </c>
      <c r="Q4647">
        <f>(Key!$B$2-'17.1'!C4647)*24</f>
        <v>1.1833333333488554</v>
      </c>
      <c r="R4647" s="3">
        <f>C4647-(M4647-Key!$B$5)/(24*Key!$B$6)</f>
        <v>44130.686879629626</v>
      </c>
      <c r="S4647">
        <f>M4647-Key!$B$5</f>
        <v>14.92</v>
      </c>
      <c r="T4647" s="2">
        <f t="shared" si="360"/>
        <v>44129.701388888891</v>
      </c>
      <c r="U4647" t="str">
        <f t="shared" si="361"/>
        <v>10-25-2020 16:50</v>
      </c>
      <c r="V4647">
        <f>IFERROR(IF(W4647=Z4647,VLOOKUP($U4647,[1]C8842!$G$2:$M$145,3,FALSE),0),0)</f>
        <v>0</v>
      </c>
      <c r="W4647">
        <f>VLOOKUP(RIGHT($V$1,5),Key!$A$9:$B$14,2,FALSE)</f>
        <v>10.199999999999999</v>
      </c>
      <c r="X4647">
        <f t="shared" si="364"/>
        <v>0</v>
      </c>
      <c r="Y4647">
        <f>VLOOKUP(RIGHT($X$1,5),Key!$A$9:$B$14,2,FALSE)</f>
        <v>3.7</v>
      </c>
      <c r="Z4647">
        <f t="shared" si="362"/>
        <v>10.199999999999999</v>
      </c>
      <c r="AA4647">
        <f t="shared" si="363"/>
        <v>0</v>
      </c>
    </row>
    <row r="4648" spans="1:27" x14ac:dyDescent="0.3">
      <c r="A4648">
        <v>100067</v>
      </c>
      <c r="B4648">
        <v>230922</v>
      </c>
      <c r="C4648" s="3">
        <v>44130.700694444444</v>
      </c>
      <c r="D4648">
        <v>1</v>
      </c>
      <c r="E4648">
        <v>1</v>
      </c>
      <c r="F4648" t="s">
        <v>25</v>
      </c>
      <c r="G4648">
        <v>1</v>
      </c>
      <c r="H4648">
        <v>76.484380000000002</v>
      </c>
      <c r="I4648">
        <v>14.804690000000001</v>
      </c>
      <c r="J4648">
        <v>0.72265630000000003</v>
      </c>
      <c r="K4648">
        <v>57.023440000000001</v>
      </c>
      <c r="L4648" s="3">
        <v>44130.454861111109</v>
      </c>
      <c r="M4648">
        <v>17.18</v>
      </c>
      <c r="N4648" t="s">
        <v>28</v>
      </c>
      <c r="P4648">
        <f>(C4648-Key!$B$1)*24</f>
        <v>1.7666666666627862</v>
      </c>
      <c r="Q4648">
        <f>(Key!$B$2-'17.1'!C4648)*24</f>
        <v>1.1833333333488554</v>
      </c>
      <c r="R4648" s="3">
        <f>C4648-(M4648-Key!$B$5)/(24*Key!$B$6)</f>
        <v>44130.686879629626</v>
      </c>
      <c r="S4648">
        <f>M4648-Key!$B$5</f>
        <v>14.92</v>
      </c>
      <c r="T4648" s="2">
        <f t="shared" si="360"/>
        <v>44129.701388888891</v>
      </c>
      <c r="U4648" t="str">
        <f t="shared" si="361"/>
        <v>10-25-2020 16:50</v>
      </c>
      <c r="V4648">
        <f>IFERROR(IF(W4648=Z4648,VLOOKUP($U4648,[1]C8842!$G$2:$M$145,3,FALSE),0),0)</f>
        <v>0</v>
      </c>
      <c r="W4648">
        <f>VLOOKUP(RIGHT($V$1,5),Key!$A$9:$B$14,2,FALSE)</f>
        <v>10.199999999999999</v>
      </c>
      <c r="X4648">
        <f t="shared" si="364"/>
        <v>0</v>
      </c>
      <c r="Y4648">
        <f>VLOOKUP(RIGHT($X$1,5),Key!$A$9:$B$14,2,FALSE)</f>
        <v>3.7</v>
      </c>
      <c r="Z4648">
        <f t="shared" si="362"/>
        <v>10.199999999999999</v>
      </c>
      <c r="AA4648">
        <f t="shared" si="363"/>
        <v>0</v>
      </c>
    </row>
    <row r="4649" spans="1:27" x14ac:dyDescent="0.3">
      <c r="A4649">
        <v>100067</v>
      </c>
      <c r="B4649">
        <v>230922</v>
      </c>
      <c r="C4649" s="3">
        <v>44130.700694444444</v>
      </c>
      <c r="D4649">
        <v>0</v>
      </c>
      <c r="E4649">
        <v>2</v>
      </c>
      <c r="F4649" t="s">
        <v>25</v>
      </c>
      <c r="G4649">
        <v>2</v>
      </c>
      <c r="H4649">
        <v>55.707030000000003</v>
      </c>
      <c r="I4649">
        <v>25.04297</v>
      </c>
      <c r="J4649">
        <v>1.480469</v>
      </c>
      <c r="K4649">
        <v>46.019530000000003</v>
      </c>
      <c r="L4649" s="3">
        <v>44130.454861111109</v>
      </c>
      <c r="M4649">
        <v>17.18</v>
      </c>
      <c r="N4649" t="s">
        <v>28</v>
      </c>
      <c r="P4649">
        <f>(C4649-Key!$B$1)*24</f>
        <v>1.7666666666627862</v>
      </c>
      <c r="Q4649">
        <f>(Key!$B$2-'17.1'!C4649)*24</f>
        <v>1.1833333333488554</v>
      </c>
      <c r="R4649" s="3">
        <f>C4649-(M4649-Key!$B$5)/(24*Key!$B$6)</f>
        <v>44130.686879629626</v>
      </c>
      <c r="S4649">
        <f>M4649-Key!$B$5</f>
        <v>14.92</v>
      </c>
      <c r="T4649" s="2">
        <f t="shared" si="360"/>
        <v>44129.701388888891</v>
      </c>
      <c r="U4649" t="str">
        <f t="shared" si="361"/>
        <v>10-25-2020 16:50</v>
      </c>
      <c r="V4649">
        <f>IFERROR(IF(W4649=Z4649,VLOOKUP($U4649,[1]C8842!$G$2:$M$145,3,FALSE),0),0)</f>
        <v>0</v>
      </c>
      <c r="W4649">
        <f>VLOOKUP(RIGHT($V$1,5),Key!$A$9:$B$14,2,FALSE)</f>
        <v>10.199999999999999</v>
      </c>
      <c r="X4649">
        <f t="shared" si="364"/>
        <v>0</v>
      </c>
      <c r="Y4649">
        <f>VLOOKUP(RIGHT($X$1,5),Key!$A$9:$B$14,2,FALSE)</f>
        <v>3.7</v>
      </c>
      <c r="Z4649">
        <f t="shared" si="362"/>
        <v>10.199999999999999</v>
      </c>
      <c r="AA4649">
        <f t="shared" si="363"/>
        <v>0</v>
      </c>
    </row>
    <row r="4650" spans="1:27" x14ac:dyDescent="0.3">
      <c r="A4650">
        <v>100067</v>
      </c>
      <c r="B4650">
        <v>230922</v>
      </c>
      <c r="C4650" s="3">
        <v>44130.700694444444</v>
      </c>
      <c r="D4650">
        <v>1</v>
      </c>
      <c r="E4650">
        <v>1</v>
      </c>
      <c r="F4650" t="s">
        <v>25</v>
      </c>
      <c r="G4650">
        <v>1</v>
      </c>
      <c r="H4650">
        <v>62.648440000000001</v>
      </c>
      <c r="I4650">
        <v>12.59375</v>
      </c>
      <c r="J4650">
        <v>0.7890625</v>
      </c>
      <c r="K4650">
        <v>58.023440000000001</v>
      </c>
      <c r="L4650" s="3">
        <v>44130.454861111109</v>
      </c>
      <c r="M4650">
        <v>17.18</v>
      </c>
      <c r="N4650" t="s">
        <v>28</v>
      </c>
      <c r="P4650">
        <f>(C4650-Key!$B$1)*24</f>
        <v>1.7666666666627862</v>
      </c>
      <c r="Q4650">
        <f>(Key!$B$2-'17.1'!C4650)*24</f>
        <v>1.1833333333488554</v>
      </c>
      <c r="R4650" s="3">
        <f>C4650-(M4650-Key!$B$5)/(24*Key!$B$6)</f>
        <v>44130.686879629626</v>
      </c>
      <c r="S4650">
        <f>M4650-Key!$B$5</f>
        <v>14.92</v>
      </c>
      <c r="T4650" s="2">
        <f t="shared" si="360"/>
        <v>44129.701388888891</v>
      </c>
      <c r="U4650" t="str">
        <f t="shared" si="361"/>
        <v>10-25-2020 16:50</v>
      </c>
      <c r="V4650">
        <f>IFERROR(IF(W4650=Z4650,VLOOKUP($U4650,[1]C8842!$G$2:$M$145,3,FALSE),0),0)</f>
        <v>0</v>
      </c>
      <c r="W4650">
        <f>VLOOKUP(RIGHT($V$1,5),Key!$A$9:$B$14,2,FALSE)</f>
        <v>10.199999999999999</v>
      </c>
      <c r="X4650">
        <f t="shared" si="364"/>
        <v>0</v>
      </c>
      <c r="Y4650">
        <f>VLOOKUP(RIGHT($X$1,5),Key!$A$9:$B$14,2,FALSE)</f>
        <v>3.7</v>
      </c>
      <c r="Z4650">
        <f t="shared" si="362"/>
        <v>10.199999999999999</v>
      </c>
      <c r="AA4650">
        <f t="shared" si="363"/>
        <v>0</v>
      </c>
    </row>
    <row r="4651" spans="1:27" x14ac:dyDescent="0.3">
      <c r="A4651">
        <v>100067</v>
      </c>
      <c r="B4651">
        <v>230922</v>
      </c>
      <c r="C4651" s="3">
        <v>44130.700694444444</v>
      </c>
      <c r="D4651">
        <v>2</v>
      </c>
      <c r="E4651">
        <v>1</v>
      </c>
      <c r="F4651" t="s">
        <v>26</v>
      </c>
      <c r="G4651">
        <v>1</v>
      </c>
      <c r="H4651">
        <v>64.171880000000002</v>
      </c>
      <c r="I4651">
        <v>18.847660000000001</v>
      </c>
      <c r="J4651">
        <v>1.027344</v>
      </c>
      <c r="K4651">
        <v>81.035160000000005</v>
      </c>
      <c r="L4651" s="3">
        <v>44130.454861111109</v>
      </c>
      <c r="M4651">
        <v>17.18</v>
      </c>
      <c r="N4651" t="s">
        <v>28</v>
      </c>
      <c r="P4651">
        <f>(C4651-Key!$B$1)*24</f>
        <v>1.7666666666627862</v>
      </c>
      <c r="Q4651">
        <f>(Key!$B$2-'17.1'!C4651)*24</f>
        <v>1.1833333333488554</v>
      </c>
      <c r="R4651" s="3">
        <f>C4651-(M4651-Key!$B$5)/(24*Key!$B$6)</f>
        <v>44130.686879629626</v>
      </c>
      <c r="S4651">
        <f>M4651-Key!$B$5</f>
        <v>14.92</v>
      </c>
      <c r="T4651" s="2">
        <f t="shared" si="360"/>
        <v>44129.701388888891</v>
      </c>
      <c r="U4651" t="str">
        <f t="shared" si="361"/>
        <v>10-25-2020 16:50</v>
      </c>
      <c r="V4651">
        <f>IFERROR(IF(W4651=Z4651,VLOOKUP($U4651,[1]C8842!$G$2:$M$145,3,FALSE),0),0)</f>
        <v>0</v>
      </c>
      <c r="W4651">
        <f>VLOOKUP(RIGHT($V$1,5),Key!$A$9:$B$14,2,FALSE)</f>
        <v>10.199999999999999</v>
      </c>
      <c r="X4651">
        <f t="shared" si="364"/>
        <v>0</v>
      </c>
      <c r="Y4651">
        <f>VLOOKUP(RIGHT($X$1,5),Key!$A$9:$B$14,2,FALSE)</f>
        <v>3.7</v>
      </c>
      <c r="Z4651">
        <f t="shared" si="362"/>
        <v>10.199999999999999</v>
      </c>
      <c r="AA4651">
        <f t="shared" si="363"/>
        <v>0</v>
      </c>
    </row>
    <row r="4652" spans="1:27" x14ac:dyDescent="0.3">
      <c r="A4652">
        <v>100067</v>
      </c>
      <c r="B4652">
        <v>230922</v>
      </c>
      <c r="C4652" s="3">
        <v>44130.700694444444</v>
      </c>
      <c r="D4652">
        <v>0</v>
      </c>
      <c r="E4652">
        <v>2</v>
      </c>
      <c r="F4652" t="s">
        <v>25</v>
      </c>
      <c r="G4652">
        <v>4</v>
      </c>
      <c r="H4652">
        <v>60.097659999999998</v>
      </c>
      <c r="I4652">
        <v>59.035159999999998</v>
      </c>
      <c r="J4652">
        <v>2.8789060000000002</v>
      </c>
      <c r="K4652">
        <v>44.019530000000003</v>
      </c>
      <c r="L4652" s="3">
        <v>44130.454861111109</v>
      </c>
      <c r="M4652">
        <v>17.18</v>
      </c>
      <c r="N4652" t="s">
        <v>28</v>
      </c>
      <c r="P4652">
        <f>(C4652-Key!$B$1)*24</f>
        <v>1.7666666666627862</v>
      </c>
      <c r="Q4652">
        <f>(Key!$B$2-'17.1'!C4652)*24</f>
        <v>1.1833333333488554</v>
      </c>
      <c r="R4652" s="3">
        <f>C4652-(M4652-Key!$B$5)/(24*Key!$B$6)</f>
        <v>44130.686879629626</v>
      </c>
      <c r="S4652">
        <f>M4652-Key!$B$5</f>
        <v>14.92</v>
      </c>
      <c r="T4652" s="2">
        <f t="shared" si="360"/>
        <v>44129.701388888891</v>
      </c>
      <c r="U4652" t="str">
        <f t="shared" si="361"/>
        <v>10-25-2020 16:50</v>
      </c>
      <c r="V4652">
        <f>IFERROR(IF(W4652=Z4652,VLOOKUP($U4652,[1]C8842!$G$2:$M$145,3,FALSE),0),0)</f>
        <v>0</v>
      </c>
      <c r="W4652">
        <f>VLOOKUP(RIGHT($V$1,5),Key!$A$9:$B$14,2,FALSE)</f>
        <v>10.199999999999999</v>
      </c>
      <c r="X4652">
        <f t="shared" si="364"/>
        <v>0</v>
      </c>
      <c r="Y4652">
        <f>VLOOKUP(RIGHT($X$1,5),Key!$A$9:$B$14,2,FALSE)</f>
        <v>3.7</v>
      </c>
      <c r="Z4652">
        <f t="shared" si="362"/>
        <v>10.199999999999999</v>
      </c>
      <c r="AA4652">
        <f t="shared" si="363"/>
        <v>0</v>
      </c>
    </row>
    <row r="4653" spans="1:27" x14ac:dyDescent="0.3">
      <c r="A4653">
        <v>100067</v>
      </c>
      <c r="B4653">
        <v>230922</v>
      </c>
      <c r="C4653" s="3">
        <v>44130.700694444444</v>
      </c>
      <c r="D4653">
        <v>3</v>
      </c>
      <c r="E4653">
        <v>2</v>
      </c>
      <c r="F4653" t="s">
        <v>26</v>
      </c>
      <c r="G4653">
        <v>4</v>
      </c>
      <c r="H4653">
        <v>59.804690000000001</v>
      </c>
      <c r="I4653">
        <v>76.902339999999995</v>
      </c>
      <c r="J4653">
        <v>3.6875</v>
      </c>
      <c r="K4653">
        <v>93.039060000000006</v>
      </c>
      <c r="L4653" s="3">
        <v>44130.454861111109</v>
      </c>
      <c r="M4653">
        <v>17.18</v>
      </c>
      <c r="N4653" t="s">
        <v>28</v>
      </c>
      <c r="P4653">
        <f>(C4653-Key!$B$1)*24</f>
        <v>1.7666666666627862</v>
      </c>
      <c r="Q4653">
        <f>(Key!$B$2-'17.1'!C4653)*24</f>
        <v>1.1833333333488554</v>
      </c>
      <c r="R4653" s="3">
        <f>C4653-(M4653-Key!$B$5)/(24*Key!$B$6)</f>
        <v>44130.686879629626</v>
      </c>
      <c r="S4653">
        <f>M4653-Key!$B$5</f>
        <v>14.92</v>
      </c>
      <c r="T4653" s="2">
        <f t="shared" si="360"/>
        <v>44129.701388888891</v>
      </c>
      <c r="U4653" t="str">
        <f t="shared" si="361"/>
        <v>10-25-2020 16:50</v>
      </c>
      <c r="V4653">
        <f>IFERROR(IF(W4653=Z4653,VLOOKUP($U4653,[1]C8842!$G$2:$M$145,3,FALSE),0),0)</f>
        <v>0</v>
      </c>
      <c r="W4653">
        <f>VLOOKUP(RIGHT($V$1,5),Key!$A$9:$B$14,2,FALSE)</f>
        <v>10.199999999999999</v>
      </c>
      <c r="X4653">
        <f t="shared" si="364"/>
        <v>0</v>
      </c>
      <c r="Y4653">
        <f>VLOOKUP(RIGHT($X$1,5),Key!$A$9:$B$14,2,FALSE)</f>
        <v>3.7</v>
      </c>
      <c r="Z4653">
        <f t="shared" si="362"/>
        <v>10.199999999999999</v>
      </c>
      <c r="AA4653">
        <f t="shared" si="363"/>
        <v>0</v>
      </c>
    </row>
    <row r="4654" spans="1:27" x14ac:dyDescent="0.3">
      <c r="A4654">
        <v>100067</v>
      </c>
      <c r="B4654">
        <v>230922</v>
      </c>
      <c r="C4654" s="3">
        <v>44130.700694444444</v>
      </c>
      <c r="D4654">
        <v>3</v>
      </c>
      <c r="E4654">
        <v>2</v>
      </c>
      <c r="F4654" t="s">
        <v>26</v>
      </c>
      <c r="G4654">
        <v>1</v>
      </c>
      <c r="H4654">
        <v>62.667969999999997</v>
      </c>
      <c r="I4654">
        <v>16.601559999999999</v>
      </c>
      <c r="J4654">
        <v>0.95703130000000003</v>
      </c>
      <c r="K4654">
        <v>92.039060000000006</v>
      </c>
      <c r="L4654" s="3">
        <v>44130.454861111109</v>
      </c>
      <c r="M4654">
        <v>17.18</v>
      </c>
      <c r="N4654" t="s">
        <v>28</v>
      </c>
      <c r="P4654">
        <f>(C4654-Key!$B$1)*24</f>
        <v>1.7666666666627862</v>
      </c>
      <c r="Q4654">
        <f>(Key!$B$2-'17.1'!C4654)*24</f>
        <v>1.1833333333488554</v>
      </c>
      <c r="R4654" s="3">
        <f>C4654-(M4654-Key!$B$5)/(24*Key!$B$6)</f>
        <v>44130.686879629626</v>
      </c>
      <c r="S4654">
        <f>M4654-Key!$B$5</f>
        <v>14.92</v>
      </c>
      <c r="T4654" s="2">
        <f t="shared" si="360"/>
        <v>44129.701388888891</v>
      </c>
      <c r="U4654" t="str">
        <f t="shared" si="361"/>
        <v>10-25-2020 16:50</v>
      </c>
      <c r="V4654">
        <f>IFERROR(IF(W4654=Z4654,VLOOKUP($U4654,[1]C8842!$G$2:$M$145,3,FALSE),0),0)</f>
        <v>0</v>
      </c>
      <c r="W4654">
        <f>VLOOKUP(RIGHT($V$1,5),Key!$A$9:$B$14,2,FALSE)</f>
        <v>10.199999999999999</v>
      </c>
      <c r="X4654">
        <f t="shared" si="364"/>
        <v>0</v>
      </c>
      <c r="Y4654">
        <f>VLOOKUP(RIGHT($X$1,5),Key!$A$9:$B$14,2,FALSE)</f>
        <v>3.7</v>
      </c>
      <c r="Z4654">
        <f t="shared" si="362"/>
        <v>10.199999999999999</v>
      </c>
      <c r="AA4654">
        <f t="shared" si="363"/>
        <v>0</v>
      </c>
    </row>
    <row r="4655" spans="1:27" x14ac:dyDescent="0.3">
      <c r="A4655">
        <v>100067</v>
      </c>
      <c r="B4655">
        <v>230922</v>
      </c>
      <c r="C4655" s="3">
        <v>44130.700694444444</v>
      </c>
      <c r="D4655">
        <v>0</v>
      </c>
      <c r="E4655">
        <v>2</v>
      </c>
      <c r="F4655" t="s">
        <v>25</v>
      </c>
      <c r="G4655">
        <v>3</v>
      </c>
      <c r="H4655">
        <v>61.425780000000003</v>
      </c>
      <c r="I4655">
        <v>41.554690000000001</v>
      </c>
      <c r="J4655">
        <v>2.0585939999999998</v>
      </c>
      <c r="K4655">
        <v>47.019530000000003</v>
      </c>
      <c r="L4655" s="3">
        <v>44130.454861111109</v>
      </c>
      <c r="M4655">
        <v>17.18</v>
      </c>
      <c r="N4655" t="s">
        <v>28</v>
      </c>
      <c r="P4655">
        <f>(C4655-Key!$B$1)*24</f>
        <v>1.7666666666627862</v>
      </c>
      <c r="Q4655">
        <f>(Key!$B$2-'17.1'!C4655)*24</f>
        <v>1.1833333333488554</v>
      </c>
      <c r="R4655" s="3">
        <f>C4655-(M4655-Key!$B$5)/(24*Key!$B$6)</f>
        <v>44130.686879629626</v>
      </c>
      <c r="S4655">
        <f>M4655-Key!$B$5</f>
        <v>14.92</v>
      </c>
      <c r="T4655" s="2">
        <f t="shared" si="360"/>
        <v>44129.701388888891</v>
      </c>
      <c r="U4655" t="str">
        <f t="shared" si="361"/>
        <v>10-25-2020 16:50</v>
      </c>
      <c r="V4655">
        <f>IFERROR(IF(W4655=Z4655,VLOOKUP($U4655,[1]C8842!$G$2:$M$145,3,FALSE),0),0)</f>
        <v>0</v>
      </c>
      <c r="W4655">
        <f>VLOOKUP(RIGHT($V$1,5),Key!$A$9:$B$14,2,FALSE)</f>
        <v>10.199999999999999</v>
      </c>
      <c r="X4655">
        <f t="shared" si="364"/>
        <v>0</v>
      </c>
      <c r="Y4655">
        <f>VLOOKUP(RIGHT($X$1,5),Key!$A$9:$B$14,2,FALSE)</f>
        <v>3.7</v>
      </c>
      <c r="Z4655">
        <f t="shared" si="362"/>
        <v>10.199999999999999</v>
      </c>
      <c r="AA4655">
        <f t="shared" si="363"/>
        <v>0</v>
      </c>
    </row>
    <row r="4656" spans="1:27" x14ac:dyDescent="0.3">
      <c r="A4656">
        <v>100067</v>
      </c>
      <c r="B4656">
        <v>230922</v>
      </c>
      <c r="C4656" s="3">
        <v>44130.700694444444</v>
      </c>
      <c r="D4656">
        <v>3</v>
      </c>
      <c r="E4656">
        <v>2</v>
      </c>
      <c r="F4656" t="s">
        <v>26</v>
      </c>
      <c r="G4656">
        <v>2</v>
      </c>
      <c r="H4656">
        <v>57.816409999999998</v>
      </c>
      <c r="I4656">
        <v>23.48828</v>
      </c>
      <c r="J4656">
        <v>1.355469</v>
      </c>
      <c r="K4656">
        <v>96.039060000000006</v>
      </c>
      <c r="L4656" s="3">
        <v>44130.454861111109</v>
      </c>
      <c r="M4656">
        <v>17.18</v>
      </c>
      <c r="N4656" t="s">
        <v>28</v>
      </c>
      <c r="P4656">
        <f>(C4656-Key!$B$1)*24</f>
        <v>1.7666666666627862</v>
      </c>
      <c r="Q4656">
        <f>(Key!$B$2-'17.1'!C4656)*24</f>
        <v>1.1833333333488554</v>
      </c>
      <c r="R4656" s="3">
        <f>C4656-(M4656-Key!$B$5)/(24*Key!$B$6)</f>
        <v>44130.686879629626</v>
      </c>
      <c r="S4656">
        <f>M4656-Key!$B$5</f>
        <v>14.92</v>
      </c>
      <c r="T4656" s="2">
        <f t="shared" si="360"/>
        <v>44129.701388888891</v>
      </c>
      <c r="U4656" t="str">
        <f t="shared" si="361"/>
        <v>10-25-2020 16:50</v>
      </c>
      <c r="V4656">
        <f>IFERROR(IF(W4656=Z4656,VLOOKUP($U4656,[1]C8842!$G$2:$M$145,3,FALSE),0),0)</f>
        <v>0</v>
      </c>
      <c r="W4656">
        <f>VLOOKUP(RIGHT($V$1,5),Key!$A$9:$B$14,2,FALSE)</f>
        <v>10.199999999999999</v>
      </c>
      <c r="X4656">
        <f t="shared" si="364"/>
        <v>0</v>
      </c>
      <c r="Y4656">
        <f>VLOOKUP(RIGHT($X$1,5),Key!$A$9:$B$14,2,FALSE)</f>
        <v>3.7</v>
      </c>
      <c r="Z4656">
        <f t="shared" si="362"/>
        <v>10.199999999999999</v>
      </c>
      <c r="AA4656">
        <f t="shared" si="363"/>
        <v>0</v>
      </c>
    </row>
    <row r="4657" spans="1:27" x14ac:dyDescent="0.3">
      <c r="A4657">
        <v>100067</v>
      </c>
      <c r="B4657">
        <v>230922</v>
      </c>
      <c r="C4657" s="3">
        <v>44130.700694444444</v>
      </c>
      <c r="D4657">
        <v>0</v>
      </c>
      <c r="E4657">
        <v>2</v>
      </c>
      <c r="F4657" t="s">
        <v>25</v>
      </c>
      <c r="G4657">
        <v>1</v>
      </c>
      <c r="H4657">
        <v>61.246090000000002</v>
      </c>
      <c r="I4657">
        <v>14.375</v>
      </c>
      <c r="J4657">
        <v>0.8828125</v>
      </c>
      <c r="K4657">
        <v>46.019530000000003</v>
      </c>
      <c r="L4657" s="3">
        <v>44130.454861111109</v>
      </c>
      <c r="M4657">
        <v>17.18</v>
      </c>
      <c r="N4657" t="s">
        <v>28</v>
      </c>
      <c r="P4657">
        <f>(C4657-Key!$B$1)*24</f>
        <v>1.7666666666627862</v>
      </c>
      <c r="Q4657">
        <f>(Key!$B$2-'17.1'!C4657)*24</f>
        <v>1.1833333333488554</v>
      </c>
      <c r="R4657" s="3">
        <f>C4657-(M4657-Key!$B$5)/(24*Key!$B$6)</f>
        <v>44130.686879629626</v>
      </c>
      <c r="S4657">
        <f>M4657-Key!$B$5</f>
        <v>14.92</v>
      </c>
      <c r="T4657" s="2">
        <f t="shared" si="360"/>
        <v>44129.701388888891</v>
      </c>
      <c r="U4657" t="str">
        <f t="shared" si="361"/>
        <v>10-25-2020 16:50</v>
      </c>
      <c r="V4657">
        <f>IFERROR(IF(W4657=Z4657,VLOOKUP($U4657,[1]C8842!$G$2:$M$145,3,FALSE),0),0)</f>
        <v>0</v>
      </c>
      <c r="W4657">
        <f>VLOOKUP(RIGHT($V$1,5),Key!$A$9:$B$14,2,FALSE)</f>
        <v>10.199999999999999</v>
      </c>
      <c r="X4657">
        <f t="shared" si="364"/>
        <v>0</v>
      </c>
      <c r="Y4657">
        <f>VLOOKUP(RIGHT($X$1,5),Key!$A$9:$B$14,2,FALSE)</f>
        <v>3.7</v>
      </c>
      <c r="Z4657">
        <f t="shared" si="362"/>
        <v>10.199999999999999</v>
      </c>
      <c r="AA4657">
        <f t="shared" si="363"/>
        <v>0</v>
      </c>
    </row>
    <row r="4658" spans="1:27" x14ac:dyDescent="0.3">
      <c r="A4658">
        <v>100067</v>
      </c>
      <c r="B4658">
        <v>230922</v>
      </c>
      <c r="C4658" s="3">
        <v>44130.700694444444</v>
      </c>
      <c r="D4658">
        <v>3</v>
      </c>
      <c r="E4658">
        <v>2</v>
      </c>
      <c r="F4658" t="s">
        <v>26</v>
      </c>
      <c r="G4658">
        <v>1</v>
      </c>
      <c r="H4658">
        <v>70.140630000000002</v>
      </c>
      <c r="I4658">
        <v>14.8125</v>
      </c>
      <c r="J4658">
        <v>0.7890625</v>
      </c>
      <c r="K4658">
        <v>94.039060000000006</v>
      </c>
      <c r="L4658" s="3">
        <v>44130.454861111109</v>
      </c>
      <c r="M4658">
        <v>17.18</v>
      </c>
      <c r="N4658" t="s">
        <v>28</v>
      </c>
      <c r="P4658">
        <f>(C4658-Key!$B$1)*24</f>
        <v>1.7666666666627862</v>
      </c>
      <c r="Q4658">
        <f>(Key!$B$2-'17.1'!C4658)*24</f>
        <v>1.1833333333488554</v>
      </c>
      <c r="R4658" s="3">
        <f>C4658-(M4658-Key!$B$5)/(24*Key!$B$6)</f>
        <v>44130.686879629626</v>
      </c>
      <c r="S4658">
        <f>M4658-Key!$B$5</f>
        <v>14.92</v>
      </c>
      <c r="T4658" s="2">
        <f t="shared" si="360"/>
        <v>44129.701388888891</v>
      </c>
      <c r="U4658" t="str">
        <f t="shared" si="361"/>
        <v>10-25-2020 16:50</v>
      </c>
      <c r="V4658">
        <f>IFERROR(IF(W4658=Z4658,VLOOKUP($U4658,[1]C8842!$G$2:$M$145,3,FALSE),0),0)</f>
        <v>0</v>
      </c>
      <c r="W4658">
        <f>VLOOKUP(RIGHT($V$1,5),Key!$A$9:$B$14,2,FALSE)</f>
        <v>10.199999999999999</v>
      </c>
      <c r="X4658">
        <f t="shared" si="364"/>
        <v>0</v>
      </c>
      <c r="Y4658">
        <f>VLOOKUP(RIGHT($X$1,5),Key!$A$9:$B$14,2,FALSE)</f>
        <v>3.7</v>
      </c>
      <c r="Z4658">
        <f t="shared" si="362"/>
        <v>10.199999999999999</v>
      </c>
      <c r="AA4658">
        <f t="shared" si="363"/>
        <v>0</v>
      </c>
    </row>
    <row r="4659" spans="1:27" x14ac:dyDescent="0.3">
      <c r="A4659">
        <v>100067</v>
      </c>
      <c r="B4659">
        <v>230922</v>
      </c>
      <c r="C4659" s="3">
        <v>44130.701388888891</v>
      </c>
      <c r="D4659">
        <v>0</v>
      </c>
      <c r="E4659">
        <v>2</v>
      </c>
      <c r="F4659" t="s">
        <v>25</v>
      </c>
      <c r="G4659">
        <v>1</v>
      </c>
      <c r="H4659">
        <v>67.078130000000002</v>
      </c>
      <c r="I4659">
        <v>16.36328</v>
      </c>
      <c r="J4659">
        <v>0.88671880000000003</v>
      </c>
      <c r="K4659">
        <v>46.019530000000003</v>
      </c>
      <c r="L4659" s="3">
        <v>44130.454861111109</v>
      </c>
      <c r="M4659">
        <v>17.18</v>
      </c>
      <c r="N4659" t="s">
        <v>28</v>
      </c>
      <c r="P4659">
        <f>(C4659-Key!$B$1)*24</f>
        <v>1.78333333338378</v>
      </c>
      <c r="Q4659">
        <f>(Key!$B$2-'17.1'!C4659)*24</f>
        <v>1.1666666666278616</v>
      </c>
      <c r="R4659" s="3">
        <f>C4659-(M4659-Key!$B$5)/(24*Key!$B$6)</f>
        <v>44130.687574074072</v>
      </c>
      <c r="S4659">
        <f>M4659-Key!$B$5</f>
        <v>14.92</v>
      </c>
      <c r="T4659" s="2">
        <f t="shared" si="360"/>
        <v>44129.701388888891</v>
      </c>
      <c r="U4659" t="str">
        <f t="shared" si="361"/>
        <v>10-25-2020 16:50</v>
      </c>
      <c r="V4659">
        <f>IFERROR(IF(W4659=Z4659,VLOOKUP($U4659,[1]C8842!$G$2:$M$145,3,FALSE),0),0)</f>
        <v>0</v>
      </c>
      <c r="W4659">
        <f>VLOOKUP(RIGHT($V$1,5),Key!$A$9:$B$14,2,FALSE)</f>
        <v>10.199999999999999</v>
      </c>
      <c r="X4659">
        <f t="shared" si="364"/>
        <v>0</v>
      </c>
      <c r="Y4659">
        <f>VLOOKUP(RIGHT($X$1,5),Key!$A$9:$B$14,2,FALSE)</f>
        <v>3.7</v>
      </c>
      <c r="Z4659">
        <f t="shared" si="362"/>
        <v>10.199999999999999</v>
      </c>
      <c r="AA4659">
        <f t="shared" si="363"/>
        <v>0</v>
      </c>
    </row>
    <row r="4660" spans="1:27" x14ac:dyDescent="0.3">
      <c r="A4660">
        <v>100067</v>
      </c>
      <c r="B4660">
        <v>230922</v>
      </c>
      <c r="C4660" s="3">
        <v>44130.701388888891</v>
      </c>
      <c r="D4660">
        <v>1</v>
      </c>
      <c r="E4660">
        <v>1</v>
      </c>
      <c r="F4660" t="s">
        <v>25</v>
      </c>
      <c r="G4660">
        <v>1</v>
      </c>
      <c r="H4660">
        <v>61.402340000000002</v>
      </c>
      <c r="I4660">
        <v>14.617190000000001</v>
      </c>
      <c r="J4660">
        <v>0.890625</v>
      </c>
      <c r="K4660">
        <v>58.023440000000001</v>
      </c>
      <c r="L4660" s="3">
        <v>44130.454861111109</v>
      </c>
      <c r="M4660">
        <v>17.18</v>
      </c>
      <c r="N4660" t="s">
        <v>28</v>
      </c>
      <c r="P4660">
        <f>(C4660-Key!$B$1)*24</f>
        <v>1.78333333338378</v>
      </c>
      <c r="Q4660">
        <f>(Key!$B$2-'17.1'!C4660)*24</f>
        <v>1.1666666666278616</v>
      </c>
      <c r="R4660" s="3">
        <f>C4660-(M4660-Key!$B$5)/(24*Key!$B$6)</f>
        <v>44130.687574074072</v>
      </c>
      <c r="S4660">
        <f>M4660-Key!$B$5</f>
        <v>14.92</v>
      </c>
      <c r="T4660" s="2">
        <f t="shared" si="360"/>
        <v>44129.701388888891</v>
      </c>
      <c r="U4660" t="str">
        <f t="shared" si="361"/>
        <v>10-25-2020 16:50</v>
      </c>
      <c r="V4660">
        <f>IFERROR(IF(W4660=Z4660,VLOOKUP($U4660,[1]C8842!$G$2:$M$145,3,FALSE),0),0)</f>
        <v>0</v>
      </c>
      <c r="W4660">
        <f>VLOOKUP(RIGHT($V$1,5),Key!$A$9:$B$14,2,FALSE)</f>
        <v>10.199999999999999</v>
      </c>
      <c r="X4660">
        <f t="shared" si="364"/>
        <v>0</v>
      </c>
      <c r="Y4660">
        <f>VLOOKUP(RIGHT($X$1,5),Key!$A$9:$B$14,2,FALSE)</f>
        <v>3.7</v>
      </c>
      <c r="Z4660">
        <f t="shared" si="362"/>
        <v>10.199999999999999</v>
      </c>
      <c r="AA4660">
        <f t="shared" si="363"/>
        <v>0</v>
      </c>
    </row>
    <row r="4661" spans="1:27" x14ac:dyDescent="0.3">
      <c r="A4661">
        <v>100067</v>
      </c>
      <c r="B4661">
        <v>230922</v>
      </c>
      <c r="C4661" s="3">
        <v>44130.701388888891</v>
      </c>
      <c r="D4661">
        <v>3</v>
      </c>
      <c r="E4661">
        <v>2</v>
      </c>
      <c r="F4661" t="s">
        <v>26</v>
      </c>
      <c r="G4661">
        <v>1</v>
      </c>
      <c r="H4661">
        <v>65.585939999999994</v>
      </c>
      <c r="I4661">
        <v>17.609380000000002</v>
      </c>
      <c r="J4661">
        <v>0.95703130000000003</v>
      </c>
      <c r="K4661">
        <v>95.039060000000006</v>
      </c>
      <c r="L4661" s="3">
        <v>44130.454861111109</v>
      </c>
      <c r="M4661">
        <v>17.18</v>
      </c>
      <c r="N4661" t="s">
        <v>28</v>
      </c>
      <c r="P4661">
        <f>(C4661-Key!$B$1)*24</f>
        <v>1.78333333338378</v>
      </c>
      <c r="Q4661">
        <f>(Key!$B$2-'17.1'!C4661)*24</f>
        <v>1.1666666666278616</v>
      </c>
      <c r="R4661" s="3">
        <f>C4661-(M4661-Key!$B$5)/(24*Key!$B$6)</f>
        <v>44130.687574074072</v>
      </c>
      <c r="S4661">
        <f>M4661-Key!$B$5</f>
        <v>14.92</v>
      </c>
      <c r="T4661" s="2">
        <f t="shared" si="360"/>
        <v>44129.701388888891</v>
      </c>
      <c r="U4661" t="str">
        <f t="shared" si="361"/>
        <v>10-25-2020 16:50</v>
      </c>
      <c r="V4661">
        <f>IFERROR(IF(W4661=Z4661,VLOOKUP($U4661,[1]C8842!$G$2:$M$145,3,FALSE),0),0)</f>
        <v>0</v>
      </c>
      <c r="W4661">
        <f>VLOOKUP(RIGHT($V$1,5),Key!$A$9:$B$14,2,FALSE)</f>
        <v>10.199999999999999</v>
      </c>
      <c r="X4661">
        <f t="shared" si="364"/>
        <v>0</v>
      </c>
      <c r="Y4661">
        <f>VLOOKUP(RIGHT($X$1,5),Key!$A$9:$B$14,2,FALSE)</f>
        <v>3.7</v>
      </c>
      <c r="Z4661">
        <f t="shared" si="362"/>
        <v>10.199999999999999</v>
      </c>
      <c r="AA4661">
        <f t="shared" si="363"/>
        <v>0</v>
      </c>
    </row>
    <row r="4662" spans="1:27" x14ac:dyDescent="0.3">
      <c r="A4662">
        <v>100067</v>
      </c>
      <c r="B4662">
        <v>230922</v>
      </c>
      <c r="C4662" s="3">
        <v>44130.701388888891</v>
      </c>
      <c r="D4662">
        <v>0</v>
      </c>
      <c r="E4662">
        <v>2</v>
      </c>
      <c r="F4662" t="s">
        <v>25</v>
      </c>
      <c r="G4662">
        <v>3</v>
      </c>
      <c r="H4662">
        <v>57.980469999999997</v>
      </c>
      <c r="I4662">
        <v>34.777340000000002</v>
      </c>
      <c r="J4662">
        <v>1.871094</v>
      </c>
      <c r="K4662">
        <v>46.019530000000003</v>
      </c>
      <c r="L4662" s="3">
        <v>44130.454861111109</v>
      </c>
      <c r="M4662">
        <v>17.18</v>
      </c>
      <c r="N4662" t="s">
        <v>28</v>
      </c>
      <c r="P4662">
        <f>(C4662-Key!$B$1)*24</f>
        <v>1.78333333338378</v>
      </c>
      <c r="Q4662">
        <f>(Key!$B$2-'17.1'!C4662)*24</f>
        <v>1.1666666666278616</v>
      </c>
      <c r="R4662" s="3">
        <f>C4662-(M4662-Key!$B$5)/(24*Key!$B$6)</f>
        <v>44130.687574074072</v>
      </c>
      <c r="S4662">
        <f>M4662-Key!$B$5</f>
        <v>14.92</v>
      </c>
      <c r="T4662" s="2">
        <f t="shared" si="360"/>
        <v>44129.701388888891</v>
      </c>
      <c r="U4662" t="str">
        <f t="shared" si="361"/>
        <v>10-25-2020 16:50</v>
      </c>
      <c r="V4662">
        <f>IFERROR(IF(W4662=Z4662,VLOOKUP($U4662,[1]C8842!$G$2:$M$145,3,FALSE),0),0)</f>
        <v>0</v>
      </c>
      <c r="W4662">
        <f>VLOOKUP(RIGHT($V$1,5),Key!$A$9:$B$14,2,FALSE)</f>
        <v>10.199999999999999</v>
      </c>
      <c r="X4662">
        <f t="shared" si="364"/>
        <v>0</v>
      </c>
      <c r="Y4662">
        <f>VLOOKUP(RIGHT($X$1,5),Key!$A$9:$B$14,2,FALSE)</f>
        <v>3.7</v>
      </c>
      <c r="Z4662">
        <f t="shared" si="362"/>
        <v>10.199999999999999</v>
      </c>
      <c r="AA4662">
        <f t="shared" si="363"/>
        <v>0</v>
      </c>
    </row>
    <row r="4663" spans="1:27" x14ac:dyDescent="0.3">
      <c r="A4663">
        <v>100067</v>
      </c>
      <c r="B4663">
        <v>230922</v>
      </c>
      <c r="C4663" s="3">
        <v>44130.701388888891</v>
      </c>
      <c r="D4663">
        <v>3</v>
      </c>
      <c r="E4663">
        <v>2</v>
      </c>
      <c r="F4663" t="s">
        <v>26</v>
      </c>
      <c r="G4663">
        <v>4</v>
      </c>
      <c r="H4663">
        <v>57.417969999999997</v>
      </c>
      <c r="I4663">
        <v>56.953130000000002</v>
      </c>
      <c r="J4663">
        <v>2.9179689999999998</v>
      </c>
      <c r="K4663">
        <v>96.039060000000006</v>
      </c>
      <c r="L4663" s="3">
        <v>44130.454861111109</v>
      </c>
      <c r="M4663">
        <v>17.18</v>
      </c>
      <c r="N4663" t="s">
        <v>28</v>
      </c>
      <c r="P4663">
        <f>(C4663-Key!$B$1)*24</f>
        <v>1.78333333338378</v>
      </c>
      <c r="Q4663">
        <f>(Key!$B$2-'17.1'!C4663)*24</f>
        <v>1.1666666666278616</v>
      </c>
      <c r="R4663" s="3">
        <f>C4663-(M4663-Key!$B$5)/(24*Key!$B$6)</f>
        <v>44130.687574074072</v>
      </c>
      <c r="S4663">
        <f>M4663-Key!$B$5</f>
        <v>14.92</v>
      </c>
      <c r="T4663" s="2">
        <f t="shared" si="360"/>
        <v>44129.701388888891</v>
      </c>
      <c r="U4663" t="str">
        <f t="shared" si="361"/>
        <v>10-25-2020 16:50</v>
      </c>
      <c r="V4663">
        <f>IFERROR(IF(W4663=Z4663,VLOOKUP($U4663,[1]C8842!$G$2:$M$145,3,FALSE),0),0)</f>
        <v>0</v>
      </c>
      <c r="W4663">
        <f>VLOOKUP(RIGHT($V$1,5),Key!$A$9:$B$14,2,FALSE)</f>
        <v>10.199999999999999</v>
      </c>
      <c r="X4663">
        <f t="shared" si="364"/>
        <v>0</v>
      </c>
      <c r="Y4663">
        <f>VLOOKUP(RIGHT($X$1,5),Key!$A$9:$B$14,2,FALSE)</f>
        <v>3.7</v>
      </c>
      <c r="Z4663">
        <f t="shared" si="362"/>
        <v>10.199999999999999</v>
      </c>
      <c r="AA4663">
        <f t="shared" si="363"/>
        <v>0</v>
      </c>
    </row>
    <row r="4664" spans="1:27" x14ac:dyDescent="0.3">
      <c r="A4664">
        <v>100067</v>
      </c>
      <c r="B4664">
        <v>230922</v>
      </c>
      <c r="C4664" s="3">
        <v>44130.701388888891</v>
      </c>
      <c r="D4664">
        <v>2</v>
      </c>
      <c r="E4664">
        <v>1</v>
      </c>
      <c r="F4664" t="s">
        <v>26</v>
      </c>
      <c r="G4664">
        <v>1</v>
      </c>
      <c r="H4664">
        <v>68.679689999999994</v>
      </c>
      <c r="I4664">
        <v>16.023440000000001</v>
      </c>
      <c r="J4664">
        <v>0.8515625</v>
      </c>
      <c r="K4664">
        <v>80.03125</v>
      </c>
      <c r="L4664" s="3">
        <v>44130.454861111109</v>
      </c>
      <c r="M4664">
        <v>17.18</v>
      </c>
      <c r="N4664" t="s">
        <v>28</v>
      </c>
      <c r="P4664">
        <f>(C4664-Key!$B$1)*24</f>
        <v>1.78333333338378</v>
      </c>
      <c r="Q4664">
        <f>(Key!$B$2-'17.1'!C4664)*24</f>
        <v>1.1666666666278616</v>
      </c>
      <c r="R4664" s="3">
        <f>C4664-(M4664-Key!$B$5)/(24*Key!$B$6)</f>
        <v>44130.687574074072</v>
      </c>
      <c r="S4664">
        <f>M4664-Key!$B$5</f>
        <v>14.92</v>
      </c>
      <c r="T4664" s="2">
        <f t="shared" si="360"/>
        <v>44129.701388888891</v>
      </c>
      <c r="U4664" t="str">
        <f t="shared" si="361"/>
        <v>10-25-2020 16:50</v>
      </c>
      <c r="V4664">
        <f>IFERROR(IF(W4664=Z4664,VLOOKUP($U4664,[1]C8842!$G$2:$M$145,3,FALSE),0),0)</f>
        <v>0</v>
      </c>
      <c r="W4664">
        <f>VLOOKUP(RIGHT($V$1,5),Key!$A$9:$B$14,2,FALSE)</f>
        <v>10.199999999999999</v>
      </c>
      <c r="X4664">
        <f t="shared" si="364"/>
        <v>0</v>
      </c>
      <c r="Y4664">
        <f>VLOOKUP(RIGHT($X$1,5),Key!$A$9:$B$14,2,FALSE)</f>
        <v>3.7</v>
      </c>
      <c r="Z4664">
        <f t="shared" si="362"/>
        <v>10.199999999999999</v>
      </c>
      <c r="AA4664">
        <f t="shared" si="363"/>
        <v>0</v>
      </c>
    </row>
    <row r="4665" spans="1:27" x14ac:dyDescent="0.3">
      <c r="A4665">
        <v>100067</v>
      </c>
      <c r="B4665">
        <v>230922</v>
      </c>
      <c r="C4665" s="3">
        <v>44130.701388888891</v>
      </c>
      <c r="D4665">
        <v>3</v>
      </c>
      <c r="E4665">
        <v>2</v>
      </c>
      <c r="F4665" t="s">
        <v>26</v>
      </c>
      <c r="G4665">
        <v>5</v>
      </c>
      <c r="H4665">
        <v>63.117190000000001</v>
      </c>
      <c r="I4665">
        <v>85.828130000000002</v>
      </c>
      <c r="J4665">
        <v>3.8710939999999998</v>
      </c>
      <c r="K4665">
        <v>94.039060000000006</v>
      </c>
      <c r="L4665" s="3">
        <v>44130.454861111109</v>
      </c>
      <c r="M4665">
        <v>17.18</v>
      </c>
      <c r="N4665" t="s">
        <v>28</v>
      </c>
      <c r="P4665">
        <f>(C4665-Key!$B$1)*24</f>
        <v>1.78333333338378</v>
      </c>
      <c r="Q4665">
        <f>(Key!$B$2-'17.1'!C4665)*24</f>
        <v>1.1666666666278616</v>
      </c>
      <c r="R4665" s="3">
        <f>C4665-(M4665-Key!$B$5)/(24*Key!$B$6)</f>
        <v>44130.687574074072</v>
      </c>
      <c r="S4665">
        <f>M4665-Key!$B$5</f>
        <v>14.92</v>
      </c>
      <c r="T4665" s="2">
        <f t="shared" si="360"/>
        <v>44129.701388888891</v>
      </c>
      <c r="U4665" t="str">
        <f t="shared" si="361"/>
        <v>10-25-2020 16:50</v>
      </c>
      <c r="V4665">
        <f>IFERROR(IF(W4665=Z4665,VLOOKUP($U4665,[1]C8842!$G$2:$M$145,3,FALSE),0),0)</f>
        <v>0</v>
      </c>
      <c r="W4665">
        <f>VLOOKUP(RIGHT($V$1,5),Key!$A$9:$B$14,2,FALSE)</f>
        <v>10.199999999999999</v>
      </c>
      <c r="X4665">
        <f t="shared" si="364"/>
        <v>0</v>
      </c>
      <c r="Y4665">
        <f>VLOOKUP(RIGHT($X$1,5),Key!$A$9:$B$14,2,FALSE)</f>
        <v>3.7</v>
      </c>
      <c r="Z4665">
        <f t="shared" si="362"/>
        <v>10.199999999999999</v>
      </c>
      <c r="AA4665">
        <f t="shared" si="363"/>
        <v>0</v>
      </c>
    </row>
    <row r="4666" spans="1:27" x14ac:dyDescent="0.3">
      <c r="A4666">
        <v>100067</v>
      </c>
      <c r="B4666">
        <v>230922</v>
      </c>
      <c r="C4666" s="3">
        <v>44130.701388888891</v>
      </c>
      <c r="D4666">
        <v>2</v>
      </c>
      <c r="E4666">
        <v>1</v>
      </c>
      <c r="F4666" t="s">
        <v>26</v>
      </c>
      <c r="G4666">
        <v>2</v>
      </c>
      <c r="H4666">
        <v>75.820310000000006</v>
      </c>
      <c r="I4666">
        <v>21.48047</v>
      </c>
      <c r="J4666">
        <v>0.9609375</v>
      </c>
      <c r="K4666">
        <v>81.035160000000005</v>
      </c>
      <c r="L4666" s="3">
        <v>44130.454861111109</v>
      </c>
      <c r="M4666">
        <v>17.18</v>
      </c>
      <c r="N4666" t="s">
        <v>28</v>
      </c>
      <c r="P4666">
        <f>(C4666-Key!$B$1)*24</f>
        <v>1.78333333338378</v>
      </c>
      <c r="Q4666">
        <f>(Key!$B$2-'17.1'!C4666)*24</f>
        <v>1.1666666666278616</v>
      </c>
      <c r="R4666" s="3">
        <f>C4666-(M4666-Key!$B$5)/(24*Key!$B$6)</f>
        <v>44130.687574074072</v>
      </c>
      <c r="S4666">
        <f>M4666-Key!$B$5</f>
        <v>14.92</v>
      </c>
      <c r="T4666" s="2">
        <f t="shared" si="360"/>
        <v>44129.701388888891</v>
      </c>
      <c r="U4666" t="str">
        <f t="shared" si="361"/>
        <v>10-25-2020 16:50</v>
      </c>
      <c r="V4666">
        <f>IFERROR(IF(W4666=Z4666,VLOOKUP($U4666,[1]C8842!$G$2:$M$145,3,FALSE),0),0)</f>
        <v>0</v>
      </c>
      <c r="W4666">
        <f>VLOOKUP(RIGHT($V$1,5),Key!$A$9:$B$14,2,FALSE)</f>
        <v>10.199999999999999</v>
      </c>
      <c r="X4666">
        <f t="shared" si="364"/>
        <v>0</v>
      </c>
      <c r="Y4666">
        <f>VLOOKUP(RIGHT($X$1,5),Key!$A$9:$B$14,2,FALSE)</f>
        <v>3.7</v>
      </c>
      <c r="Z4666">
        <f t="shared" si="362"/>
        <v>10.199999999999999</v>
      </c>
      <c r="AA4666">
        <f t="shared" si="363"/>
        <v>0</v>
      </c>
    </row>
    <row r="4667" spans="1:27" x14ac:dyDescent="0.3">
      <c r="A4667">
        <v>100067</v>
      </c>
      <c r="B4667">
        <v>230922</v>
      </c>
      <c r="C4667" s="3">
        <v>44130.701388888891</v>
      </c>
      <c r="D4667">
        <v>0</v>
      </c>
      <c r="E4667">
        <v>2</v>
      </c>
      <c r="F4667" t="s">
        <v>25</v>
      </c>
      <c r="G4667">
        <v>3</v>
      </c>
      <c r="H4667">
        <v>60.152340000000002</v>
      </c>
      <c r="I4667">
        <v>33.65625</v>
      </c>
      <c r="J4667">
        <v>1.753906</v>
      </c>
      <c r="K4667">
        <v>46.019530000000003</v>
      </c>
      <c r="L4667" s="3">
        <v>44130.454861111109</v>
      </c>
      <c r="M4667">
        <v>17.18</v>
      </c>
      <c r="N4667" t="s">
        <v>28</v>
      </c>
      <c r="P4667">
        <f>(C4667-Key!$B$1)*24</f>
        <v>1.78333333338378</v>
      </c>
      <c r="Q4667">
        <f>(Key!$B$2-'17.1'!C4667)*24</f>
        <v>1.1666666666278616</v>
      </c>
      <c r="R4667" s="3">
        <f>C4667-(M4667-Key!$B$5)/(24*Key!$B$6)</f>
        <v>44130.687574074072</v>
      </c>
      <c r="S4667">
        <f>M4667-Key!$B$5</f>
        <v>14.92</v>
      </c>
      <c r="T4667" s="2">
        <f t="shared" si="360"/>
        <v>44129.701388888891</v>
      </c>
      <c r="U4667" t="str">
        <f t="shared" si="361"/>
        <v>10-25-2020 16:50</v>
      </c>
      <c r="V4667">
        <f>IFERROR(IF(W4667=Z4667,VLOOKUP($U4667,[1]C8842!$G$2:$M$145,3,FALSE),0),0)</f>
        <v>0</v>
      </c>
      <c r="W4667">
        <f>VLOOKUP(RIGHT($V$1,5),Key!$A$9:$B$14,2,FALSE)</f>
        <v>10.199999999999999</v>
      </c>
      <c r="X4667">
        <f t="shared" si="364"/>
        <v>0</v>
      </c>
      <c r="Y4667">
        <f>VLOOKUP(RIGHT($X$1,5),Key!$A$9:$B$14,2,FALSE)</f>
        <v>3.7</v>
      </c>
      <c r="Z4667">
        <f t="shared" si="362"/>
        <v>10.199999999999999</v>
      </c>
      <c r="AA4667">
        <f t="shared" si="363"/>
        <v>0</v>
      </c>
    </row>
    <row r="4668" spans="1:27" x14ac:dyDescent="0.3">
      <c r="A4668">
        <v>100067</v>
      </c>
      <c r="B4668">
        <v>230922</v>
      </c>
      <c r="C4668" s="3">
        <v>44130.701388888891</v>
      </c>
      <c r="D4668">
        <v>1</v>
      </c>
      <c r="E4668">
        <v>1</v>
      </c>
      <c r="F4668" t="s">
        <v>25</v>
      </c>
      <c r="G4668">
        <v>1</v>
      </c>
      <c r="H4668">
        <v>70.375</v>
      </c>
      <c r="I4668">
        <v>19.070309999999999</v>
      </c>
      <c r="J4668">
        <v>0.9453125</v>
      </c>
      <c r="K4668">
        <v>56.023440000000001</v>
      </c>
      <c r="L4668" s="3">
        <v>44130.454861111109</v>
      </c>
      <c r="M4668">
        <v>17.18</v>
      </c>
      <c r="N4668" t="s">
        <v>28</v>
      </c>
      <c r="P4668">
        <f>(C4668-Key!$B$1)*24</f>
        <v>1.78333333338378</v>
      </c>
      <c r="Q4668">
        <f>(Key!$B$2-'17.1'!C4668)*24</f>
        <v>1.1666666666278616</v>
      </c>
      <c r="R4668" s="3">
        <f>C4668-(M4668-Key!$B$5)/(24*Key!$B$6)</f>
        <v>44130.687574074072</v>
      </c>
      <c r="S4668">
        <f>M4668-Key!$B$5</f>
        <v>14.92</v>
      </c>
      <c r="T4668" s="2">
        <f t="shared" si="360"/>
        <v>44129.701388888891</v>
      </c>
      <c r="U4668" t="str">
        <f t="shared" si="361"/>
        <v>10-25-2020 16:50</v>
      </c>
      <c r="V4668">
        <f>IFERROR(IF(W4668=Z4668,VLOOKUP($U4668,[1]C8842!$G$2:$M$145,3,FALSE),0),0)</f>
        <v>0</v>
      </c>
      <c r="W4668">
        <f>VLOOKUP(RIGHT($V$1,5),Key!$A$9:$B$14,2,FALSE)</f>
        <v>10.199999999999999</v>
      </c>
      <c r="X4668">
        <f t="shared" si="364"/>
        <v>0</v>
      </c>
      <c r="Y4668">
        <f>VLOOKUP(RIGHT($X$1,5),Key!$A$9:$B$14,2,FALSE)</f>
        <v>3.7</v>
      </c>
      <c r="Z4668">
        <f t="shared" si="362"/>
        <v>10.199999999999999</v>
      </c>
      <c r="AA4668">
        <f t="shared" si="363"/>
        <v>0</v>
      </c>
    </row>
    <row r="4669" spans="1:27" x14ac:dyDescent="0.3">
      <c r="A4669">
        <v>100067</v>
      </c>
      <c r="B4669">
        <v>230922</v>
      </c>
      <c r="C4669" s="3">
        <v>44130.701388888891</v>
      </c>
      <c r="D4669">
        <v>0</v>
      </c>
      <c r="E4669">
        <v>2</v>
      </c>
      <c r="F4669" t="s">
        <v>25</v>
      </c>
      <c r="G4669">
        <v>2</v>
      </c>
      <c r="H4669">
        <v>60.609380000000002</v>
      </c>
      <c r="I4669">
        <v>23.640630000000002</v>
      </c>
      <c r="J4669">
        <v>1.300781</v>
      </c>
      <c r="K4669">
        <v>46.019530000000003</v>
      </c>
      <c r="L4669" s="3">
        <v>44130.454861111109</v>
      </c>
      <c r="M4669">
        <v>17.18</v>
      </c>
      <c r="N4669" t="s">
        <v>28</v>
      </c>
      <c r="P4669">
        <f>(C4669-Key!$B$1)*24</f>
        <v>1.78333333338378</v>
      </c>
      <c r="Q4669">
        <f>(Key!$B$2-'17.1'!C4669)*24</f>
        <v>1.1666666666278616</v>
      </c>
      <c r="R4669" s="3">
        <f>C4669-(M4669-Key!$B$5)/(24*Key!$B$6)</f>
        <v>44130.687574074072</v>
      </c>
      <c r="S4669">
        <f>M4669-Key!$B$5</f>
        <v>14.92</v>
      </c>
      <c r="T4669" s="2">
        <f t="shared" si="360"/>
        <v>44129.701388888891</v>
      </c>
      <c r="U4669" t="str">
        <f t="shared" si="361"/>
        <v>10-25-2020 16:50</v>
      </c>
      <c r="V4669">
        <f>IFERROR(IF(W4669=Z4669,VLOOKUP($U4669,[1]C8842!$G$2:$M$145,3,FALSE),0),0)</f>
        <v>0</v>
      </c>
      <c r="W4669">
        <f>VLOOKUP(RIGHT($V$1,5),Key!$A$9:$B$14,2,FALSE)</f>
        <v>10.199999999999999</v>
      </c>
      <c r="X4669">
        <f t="shared" si="364"/>
        <v>0</v>
      </c>
      <c r="Y4669">
        <f>VLOOKUP(RIGHT($X$1,5),Key!$A$9:$B$14,2,FALSE)</f>
        <v>3.7</v>
      </c>
      <c r="Z4669">
        <f t="shared" si="362"/>
        <v>10.199999999999999</v>
      </c>
      <c r="AA4669">
        <f t="shared" si="363"/>
        <v>0</v>
      </c>
    </row>
    <row r="4670" spans="1:27" x14ac:dyDescent="0.3">
      <c r="A4670">
        <v>100067</v>
      </c>
      <c r="B4670">
        <v>230922</v>
      </c>
      <c r="C4670" s="3">
        <v>44130.701388888891</v>
      </c>
      <c r="D4670">
        <v>1</v>
      </c>
      <c r="E4670">
        <v>1</v>
      </c>
      <c r="F4670" t="s">
        <v>25</v>
      </c>
      <c r="G4670">
        <v>1</v>
      </c>
      <c r="H4670">
        <v>67.796880000000002</v>
      </c>
      <c r="I4670">
        <v>17.40625</v>
      </c>
      <c r="J4670">
        <v>0.91796880000000003</v>
      </c>
      <c r="K4670">
        <v>58.023440000000001</v>
      </c>
      <c r="L4670" s="3">
        <v>44130.454861111109</v>
      </c>
      <c r="M4670">
        <v>17.18</v>
      </c>
      <c r="N4670" t="s">
        <v>28</v>
      </c>
      <c r="P4670">
        <f>(C4670-Key!$B$1)*24</f>
        <v>1.78333333338378</v>
      </c>
      <c r="Q4670">
        <f>(Key!$B$2-'17.1'!C4670)*24</f>
        <v>1.1666666666278616</v>
      </c>
      <c r="R4670" s="3">
        <f>C4670-(M4670-Key!$B$5)/(24*Key!$B$6)</f>
        <v>44130.687574074072</v>
      </c>
      <c r="S4670">
        <f>M4670-Key!$B$5</f>
        <v>14.92</v>
      </c>
      <c r="T4670" s="2">
        <f t="shared" si="360"/>
        <v>44129.701388888891</v>
      </c>
      <c r="U4670" t="str">
        <f t="shared" si="361"/>
        <v>10-25-2020 16:50</v>
      </c>
      <c r="V4670">
        <f>IFERROR(IF(W4670=Z4670,VLOOKUP($U4670,[1]C8842!$G$2:$M$145,3,FALSE),0),0)</f>
        <v>0</v>
      </c>
      <c r="W4670">
        <f>VLOOKUP(RIGHT($V$1,5),Key!$A$9:$B$14,2,FALSE)</f>
        <v>10.199999999999999</v>
      </c>
      <c r="X4670">
        <f t="shared" si="364"/>
        <v>0</v>
      </c>
      <c r="Y4670">
        <f>VLOOKUP(RIGHT($X$1,5),Key!$A$9:$B$14,2,FALSE)</f>
        <v>3.7</v>
      </c>
      <c r="Z4670">
        <f t="shared" si="362"/>
        <v>10.199999999999999</v>
      </c>
      <c r="AA4670">
        <f t="shared" si="363"/>
        <v>0</v>
      </c>
    </row>
    <row r="4671" spans="1:27" x14ac:dyDescent="0.3">
      <c r="A4671">
        <v>100067</v>
      </c>
      <c r="B4671">
        <v>230922</v>
      </c>
      <c r="C4671" s="3">
        <v>44130.701388888891</v>
      </c>
      <c r="D4671">
        <v>0</v>
      </c>
      <c r="E4671">
        <v>2</v>
      </c>
      <c r="F4671" t="s">
        <v>25</v>
      </c>
      <c r="G4671">
        <v>1</v>
      </c>
      <c r="H4671">
        <v>60.734380000000002</v>
      </c>
      <c r="I4671">
        <v>16.378910000000001</v>
      </c>
      <c r="J4671">
        <v>0.98046880000000003</v>
      </c>
      <c r="K4671">
        <v>46.019530000000003</v>
      </c>
      <c r="L4671" s="3">
        <v>44130.454861111109</v>
      </c>
      <c r="M4671">
        <v>17.18</v>
      </c>
      <c r="N4671" t="s">
        <v>28</v>
      </c>
      <c r="P4671">
        <f>(C4671-Key!$B$1)*24</f>
        <v>1.78333333338378</v>
      </c>
      <c r="Q4671">
        <f>(Key!$B$2-'17.1'!C4671)*24</f>
        <v>1.1666666666278616</v>
      </c>
      <c r="R4671" s="3">
        <f>C4671-(M4671-Key!$B$5)/(24*Key!$B$6)</f>
        <v>44130.687574074072</v>
      </c>
      <c r="S4671">
        <f>M4671-Key!$B$5</f>
        <v>14.92</v>
      </c>
      <c r="T4671" s="2">
        <f t="shared" si="360"/>
        <v>44129.701388888891</v>
      </c>
      <c r="U4671" t="str">
        <f t="shared" si="361"/>
        <v>10-25-2020 16:50</v>
      </c>
      <c r="V4671">
        <f>IFERROR(IF(W4671=Z4671,VLOOKUP($U4671,[1]C8842!$G$2:$M$145,3,FALSE),0),0)</f>
        <v>0</v>
      </c>
      <c r="W4671">
        <f>VLOOKUP(RIGHT($V$1,5),Key!$A$9:$B$14,2,FALSE)</f>
        <v>10.199999999999999</v>
      </c>
      <c r="X4671">
        <f t="shared" si="364"/>
        <v>0</v>
      </c>
      <c r="Y4671">
        <f>VLOOKUP(RIGHT($X$1,5),Key!$A$9:$B$14,2,FALSE)</f>
        <v>3.7</v>
      </c>
      <c r="Z4671">
        <f t="shared" si="362"/>
        <v>10.199999999999999</v>
      </c>
      <c r="AA4671">
        <f t="shared" si="363"/>
        <v>0</v>
      </c>
    </row>
    <row r="4672" spans="1:27" x14ac:dyDescent="0.3">
      <c r="A4672">
        <v>100067</v>
      </c>
      <c r="B4672">
        <v>230922</v>
      </c>
      <c r="C4672" s="3">
        <v>44130.701388888891</v>
      </c>
      <c r="D4672">
        <v>1</v>
      </c>
      <c r="E4672">
        <v>1</v>
      </c>
      <c r="F4672" t="s">
        <v>25</v>
      </c>
      <c r="G4672">
        <v>1</v>
      </c>
      <c r="H4672">
        <v>67.191410000000005</v>
      </c>
      <c r="I4672">
        <v>14.289059999999999</v>
      </c>
      <c r="J4672">
        <v>0.80078130000000003</v>
      </c>
      <c r="K4672">
        <v>58.023440000000001</v>
      </c>
      <c r="L4672" s="3">
        <v>44130.454861111109</v>
      </c>
      <c r="M4672">
        <v>17.18</v>
      </c>
      <c r="N4672" t="s">
        <v>28</v>
      </c>
      <c r="P4672">
        <f>(C4672-Key!$B$1)*24</f>
        <v>1.78333333338378</v>
      </c>
      <c r="Q4672">
        <f>(Key!$B$2-'17.1'!C4672)*24</f>
        <v>1.1666666666278616</v>
      </c>
      <c r="R4672" s="3">
        <f>C4672-(M4672-Key!$B$5)/(24*Key!$B$6)</f>
        <v>44130.687574074072</v>
      </c>
      <c r="S4672">
        <f>M4672-Key!$B$5</f>
        <v>14.92</v>
      </c>
      <c r="T4672" s="2">
        <f t="shared" si="360"/>
        <v>44129.701388888891</v>
      </c>
      <c r="U4672" t="str">
        <f t="shared" si="361"/>
        <v>10-25-2020 16:50</v>
      </c>
      <c r="V4672">
        <f>IFERROR(IF(W4672=Z4672,VLOOKUP($U4672,[1]C8842!$G$2:$M$145,3,FALSE),0),0)</f>
        <v>0</v>
      </c>
      <c r="W4672">
        <f>VLOOKUP(RIGHT($V$1,5),Key!$A$9:$B$14,2,FALSE)</f>
        <v>10.199999999999999</v>
      </c>
      <c r="X4672">
        <f t="shared" si="364"/>
        <v>0</v>
      </c>
      <c r="Y4672">
        <f>VLOOKUP(RIGHT($X$1,5),Key!$A$9:$B$14,2,FALSE)</f>
        <v>3.7</v>
      </c>
      <c r="Z4672">
        <f t="shared" si="362"/>
        <v>10.199999999999999</v>
      </c>
      <c r="AA4672">
        <f t="shared" si="363"/>
        <v>0</v>
      </c>
    </row>
    <row r="4673" spans="1:27" x14ac:dyDescent="0.3">
      <c r="A4673">
        <v>100067</v>
      </c>
      <c r="B4673">
        <v>230922</v>
      </c>
      <c r="C4673" s="3">
        <v>44130.70208333333</v>
      </c>
      <c r="D4673">
        <v>3</v>
      </c>
      <c r="E4673">
        <v>2</v>
      </c>
      <c r="F4673" t="s">
        <v>26</v>
      </c>
      <c r="G4673">
        <v>4</v>
      </c>
      <c r="H4673">
        <v>64.621089999999995</v>
      </c>
      <c r="I4673">
        <v>78.363280000000003</v>
      </c>
      <c r="J4673">
        <v>3.4765630000000001</v>
      </c>
      <c r="K4673">
        <v>93.039060000000006</v>
      </c>
      <c r="L4673" s="3">
        <v>44130.454861111109</v>
      </c>
      <c r="M4673">
        <v>17.18</v>
      </c>
      <c r="N4673" t="s">
        <v>28</v>
      </c>
      <c r="P4673">
        <f>(C4673-Key!$B$1)*24</f>
        <v>1.7999999999301508</v>
      </c>
      <c r="Q4673">
        <f>(Key!$B$2-'17.1'!C4673)*24</f>
        <v>1.1500000000814907</v>
      </c>
      <c r="R4673" s="3">
        <f>C4673-(M4673-Key!$B$5)/(24*Key!$B$6)</f>
        <v>44130.688268518512</v>
      </c>
      <c r="S4673">
        <f>M4673-Key!$B$5</f>
        <v>14.92</v>
      </c>
      <c r="T4673" s="2">
        <f t="shared" si="360"/>
        <v>44129.701388888891</v>
      </c>
      <c r="U4673" t="str">
        <f t="shared" si="361"/>
        <v>10-25-2020 16:50</v>
      </c>
      <c r="V4673">
        <f>IFERROR(IF(W4673=Z4673,VLOOKUP($U4673,[1]C8842!$G$2:$M$145,3,FALSE),0),0)</f>
        <v>0</v>
      </c>
      <c r="W4673">
        <f>VLOOKUP(RIGHT($V$1,5),Key!$A$9:$B$14,2,FALSE)</f>
        <v>10.199999999999999</v>
      </c>
      <c r="X4673">
        <f t="shared" si="364"/>
        <v>0</v>
      </c>
      <c r="Y4673">
        <f>VLOOKUP(RIGHT($X$1,5),Key!$A$9:$B$14,2,FALSE)</f>
        <v>3.7</v>
      </c>
      <c r="Z4673">
        <f t="shared" si="362"/>
        <v>10.199999999999999</v>
      </c>
      <c r="AA4673">
        <f t="shared" si="363"/>
        <v>0</v>
      </c>
    </row>
    <row r="4674" spans="1:27" x14ac:dyDescent="0.3">
      <c r="A4674">
        <v>100067</v>
      </c>
      <c r="B4674">
        <v>230922</v>
      </c>
      <c r="C4674" s="3">
        <v>44130.70208333333</v>
      </c>
      <c r="D4674">
        <v>2</v>
      </c>
      <c r="E4674">
        <v>1</v>
      </c>
      <c r="F4674" t="s">
        <v>26</v>
      </c>
      <c r="G4674">
        <v>2</v>
      </c>
      <c r="H4674">
        <v>75.273439999999994</v>
      </c>
      <c r="I4674">
        <v>20.1875</v>
      </c>
      <c r="J4674">
        <v>0.92578130000000003</v>
      </c>
      <c r="K4674">
        <v>81.035160000000005</v>
      </c>
      <c r="L4674" s="3">
        <v>44130.454861111109</v>
      </c>
      <c r="M4674">
        <v>17.18</v>
      </c>
      <c r="N4674" t="s">
        <v>28</v>
      </c>
      <c r="P4674">
        <f>(C4674-Key!$B$1)*24</f>
        <v>1.7999999999301508</v>
      </c>
      <c r="Q4674">
        <f>(Key!$B$2-'17.1'!C4674)*24</f>
        <v>1.1500000000814907</v>
      </c>
      <c r="R4674" s="3">
        <f>C4674-(M4674-Key!$B$5)/(24*Key!$B$6)</f>
        <v>44130.688268518512</v>
      </c>
      <c r="S4674">
        <f>M4674-Key!$B$5</f>
        <v>14.92</v>
      </c>
      <c r="T4674" s="2">
        <f t="shared" si="360"/>
        <v>44129.701388888891</v>
      </c>
      <c r="U4674" t="str">
        <f t="shared" si="361"/>
        <v>10-25-2020 16:50</v>
      </c>
      <c r="V4674">
        <f>IFERROR(IF(W4674=Z4674,VLOOKUP($U4674,[1]C8842!$G$2:$M$145,3,FALSE),0),0)</f>
        <v>0</v>
      </c>
      <c r="W4674">
        <f>VLOOKUP(RIGHT($V$1,5),Key!$A$9:$B$14,2,FALSE)</f>
        <v>10.199999999999999</v>
      </c>
      <c r="X4674">
        <f t="shared" si="364"/>
        <v>0</v>
      </c>
      <c r="Y4674">
        <f>VLOOKUP(RIGHT($X$1,5),Key!$A$9:$B$14,2,FALSE)</f>
        <v>3.7</v>
      </c>
      <c r="Z4674">
        <f t="shared" si="362"/>
        <v>10.199999999999999</v>
      </c>
      <c r="AA4674">
        <f t="shared" si="363"/>
        <v>0</v>
      </c>
    </row>
    <row r="4675" spans="1:27" x14ac:dyDescent="0.3">
      <c r="A4675">
        <v>100067</v>
      </c>
      <c r="B4675">
        <v>230922</v>
      </c>
      <c r="C4675" s="3">
        <v>44130.70208333333</v>
      </c>
      <c r="D4675">
        <v>0</v>
      </c>
      <c r="E4675">
        <v>2</v>
      </c>
      <c r="F4675" t="s">
        <v>25</v>
      </c>
      <c r="G4675">
        <v>3</v>
      </c>
      <c r="H4675">
        <v>61.503909999999998</v>
      </c>
      <c r="I4675">
        <v>44.492190000000001</v>
      </c>
      <c r="J4675">
        <v>2.1835939999999998</v>
      </c>
      <c r="K4675">
        <v>46.019530000000003</v>
      </c>
      <c r="L4675" s="3">
        <v>44130.454861111109</v>
      </c>
      <c r="M4675">
        <v>17.18</v>
      </c>
      <c r="N4675" t="s">
        <v>28</v>
      </c>
      <c r="P4675">
        <f>(C4675-Key!$B$1)*24</f>
        <v>1.7999999999301508</v>
      </c>
      <c r="Q4675">
        <f>(Key!$B$2-'17.1'!C4675)*24</f>
        <v>1.1500000000814907</v>
      </c>
      <c r="R4675" s="3">
        <f>C4675-(M4675-Key!$B$5)/(24*Key!$B$6)</f>
        <v>44130.688268518512</v>
      </c>
      <c r="S4675">
        <f>M4675-Key!$B$5</f>
        <v>14.92</v>
      </c>
      <c r="T4675" s="2">
        <f t="shared" ref="T4675:T4738" si="365">ROUND(C4675*24*60/10,0)/(24*6)-1</f>
        <v>44129.701388888891</v>
      </c>
      <c r="U4675" t="str">
        <f t="shared" ref="U4675:U4738" si="366">TEXT(T4675,"mm-dd-yyyy hh:mm")</f>
        <v>10-25-2020 16:50</v>
      </c>
      <c r="V4675">
        <f>IFERROR(IF(W4675=Z4675,VLOOKUP($U4675,[1]C8842!$G$2:$M$145,3,FALSE),0),0)</f>
        <v>0</v>
      </c>
      <c r="W4675">
        <f>VLOOKUP(RIGHT($V$1,5),Key!$A$9:$B$14,2,FALSE)</f>
        <v>10.199999999999999</v>
      </c>
      <c r="X4675">
        <f t="shared" si="364"/>
        <v>0</v>
      </c>
      <c r="Y4675">
        <f>VLOOKUP(RIGHT($X$1,5),Key!$A$9:$B$14,2,FALSE)</f>
        <v>3.7</v>
      </c>
      <c r="Z4675">
        <f t="shared" ref="Z4675:Z4738" si="367">M4675-MIN(ABS(Y4675-M4675),ABS(W4675-M4675))</f>
        <v>10.199999999999999</v>
      </c>
      <c r="AA4675">
        <f t="shared" ref="AA4675:AA4738" si="368">SUM(V4675,X4675)</f>
        <v>0</v>
      </c>
    </row>
    <row r="4676" spans="1:27" x14ac:dyDescent="0.3">
      <c r="A4676">
        <v>100067</v>
      </c>
      <c r="B4676">
        <v>230922</v>
      </c>
      <c r="C4676" s="3">
        <v>44130.70208333333</v>
      </c>
      <c r="D4676">
        <v>3</v>
      </c>
      <c r="E4676">
        <v>2</v>
      </c>
      <c r="F4676" t="s">
        <v>26</v>
      </c>
      <c r="G4676">
        <v>1</v>
      </c>
      <c r="H4676">
        <v>70.023439999999994</v>
      </c>
      <c r="I4676">
        <v>17.26172</v>
      </c>
      <c r="J4676">
        <v>0.8828125</v>
      </c>
      <c r="K4676">
        <v>94.039060000000006</v>
      </c>
      <c r="L4676" s="3">
        <v>44130.454861111109</v>
      </c>
      <c r="M4676">
        <v>17.18</v>
      </c>
      <c r="N4676" t="s">
        <v>28</v>
      </c>
      <c r="P4676">
        <f>(C4676-Key!$B$1)*24</f>
        <v>1.7999999999301508</v>
      </c>
      <c r="Q4676">
        <f>(Key!$B$2-'17.1'!C4676)*24</f>
        <v>1.1500000000814907</v>
      </c>
      <c r="R4676" s="3">
        <f>C4676-(M4676-Key!$B$5)/(24*Key!$B$6)</f>
        <v>44130.688268518512</v>
      </c>
      <c r="S4676">
        <f>M4676-Key!$B$5</f>
        <v>14.92</v>
      </c>
      <c r="T4676" s="2">
        <f t="shared" si="365"/>
        <v>44129.701388888891</v>
      </c>
      <c r="U4676" t="str">
        <f t="shared" si="366"/>
        <v>10-25-2020 16:50</v>
      </c>
      <c r="V4676">
        <f>IFERROR(IF(W4676=Z4676,VLOOKUP($U4676,[1]C8842!$G$2:$M$145,3,FALSE),0),0)</f>
        <v>0</v>
      </c>
      <c r="W4676">
        <f>VLOOKUP(RIGHT($V$1,5),Key!$A$9:$B$14,2,FALSE)</f>
        <v>10.199999999999999</v>
      </c>
      <c r="X4676">
        <f t="shared" ref="X4676:X4739" si="369">$X$2</f>
        <v>0</v>
      </c>
      <c r="Y4676">
        <f>VLOOKUP(RIGHT($X$1,5),Key!$A$9:$B$14,2,FALSE)</f>
        <v>3.7</v>
      </c>
      <c r="Z4676">
        <f t="shared" si="367"/>
        <v>10.199999999999999</v>
      </c>
      <c r="AA4676">
        <f t="shared" si="368"/>
        <v>0</v>
      </c>
    </row>
    <row r="4677" spans="1:27" x14ac:dyDescent="0.3">
      <c r="A4677">
        <v>100067</v>
      </c>
      <c r="B4677">
        <v>230922</v>
      </c>
      <c r="C4677" s="3">
        <v>44130.70208333333</v>
      </c>
      <c r="D4677">
        <v>3</v>
      </c>
      <c r="E4677">
        <v>2</v>
      </c>
      <c r="F4677" t="s">
        <v>26</v>
      </c>
      <c r="G4677">
        <v>1</v>
      </c>
      <c r="H4677">
        <v>65.628910000000005</v>
      </c>
      <c r="I4677">
        <v>16.96875</v>
      </c>
      <c r="J4677">
        <v>0.9296875</v>
      </c>
      <c r="K4677">
        <v>94.039060000000006</v>
      </c>
      <c r="L4677" s="3">
        <v>44130.454861111109</v>
      </c>
      <c r="M4677">
        <v>17.18</v>
      </c>
      <c r="N4677" t="s">
        <v>28</v>
      </c>
      <c r="P4677">
        <f>(C4677-Key!$B$1)*24</f>
        <v>1.7999999999301508</v>
      </c>
      <c r="Q4677">
        <f>(Key!$B$2-'17.1'!C4677)*24</f>
        <v>1.1500000000814907</v>
      </c>
      <c r="R4677" s="3">
        <f>C4677-(M4677-Key!$B$5)/(24*Key!$B$6)</f>
        <v>44130.688268518512</v>
      </c>
      <c r="S4677">
        <f>M4677-Key!$B$5</f>
        <v>14.92</v>
      </c>
      <c r="T4677" s="2">
        <f t="shared" si="365"/>
        <v>44129.701388888891</v>
      </c>
      <c r="U4677" t="str">
        <f t="shared" si="366"/>
        <v>10-25-2020 16:50</v>
      </c>
      <c r="V4677">
        <f>IFERROR(IF(W4677=Z4677,VLOOKUP($U4677,[1]C8842!$G$2:$M$145,3,FALSE),0),0)</f>
        <v>0</v>
      </c>
      <c r="W4677">
        <f>VLOOKUP(RIGHT($V$1,5),Key!$A$9:$B$14,2,FALSE)</f>
        <v>10.199999999999999</v>
      </c>
      <c r="X4677">
        <f t="shared" si="369"/>
        <v>0</v>
      </c>
      <c r="Y4677">
        <f>VLOOKUP(RIGHT($X$1,5),Key!$A$9:$B$14,2,FALSE)</f>
        <v>3.7</v>
      </c>
      <c r="Z4677">
        <f t="shared" si="367"/>
        <v>10.199999999999999</v>
      </c>
      <c r="AA4677">
        <f t="shared" si="368"/>
        <v>0</v>
      </c>
    </row>
    <row r="4678" spans="1:27" x14ac:dyDescent="0.3">
      <c r="A4678">
        <v>100067</v>
      </c>
      <c r="B4678">
        <v>230922</v>
      </c>
      <c r="C4678" s="3">
        <v>44130.70208333333</v>
      </c>
      <c r="D4678">
        <v>3</v>
      </c>
      <c r="E4678">
        <v>2</v>
      </c>
      <c r="F4678" t="s">
        <v>26</v>
      </c>
      <c r="G4678">
        <v>1</v>
      </c>
      <c r="H4678">
        <v>65.207030000000003</v>
      </c>
      <c r="I4678">
        <v>15.246090000000001</v>
      </c>
      <c r="J4678">
        <v>0.8671875</v>
      </c>
      <c r="K4678">
        <v>94.039060000000006</v>
      </c>
      <c r="L4678" s="3">
        <v>44130.454861111109</v>
      </c>
      <c r="M4678">
        <v>17.18</v>
      </c>
      <c r="N4678" t="s">
        <v>28</v>
      </c>
      <c r="P4678">
        <f>(C4678-Key!$B$1)*24</f>
        <v>1.7999999999301508</v>
      </c>
      <c r="Q4678">
        <f>(Key!$B$2-'17.1'!C4678)*24</f>
        <v>1.1500000000814907</v>
      </c>
      <c r="R4678" s="3">
        <f>C4678-(M4678-Key!$B$5)/(24*Key!$B$6)</f>
        <v>44130.688268518512</v>
      </c>
      <c r="S4678">
        <f>M4678-Key!$B$5</f>
        <v>14.92</v>
      </c>
      <c r="T4678" s="2">
        <f t="shared" si="365"/>
        <v>44129.701388888891</v>
      </c>
      <c r="U4678" t="str">
        <f t="shared" si="366"/>
        <v>10-25-2020 16:50</v>
      </c>
      <c r="V4678">
        <f>IFERROR(IF(W4678=Z4678,VLOOKUP($U4678,[1]C8842!$G$2:$M$145,3,FALSE),0),0)</f>
        <v>0</v>
      </c>
      <c r="W4678">
        <f>VLOOKUP(RIGHT($V$1,5),Key!$A$9:$B$14,2,FALSE)</f>
        <v>10.199999999999999</v>
      </c>
      <c r="X4678">
        <f t="shared" si="369"/>
        <v>0</v>
      </c>
      <c r="Y4678">
        <f>VLOOKUP(RIGHT($X$1,5),Key!$A$9:$B$14,2,FALSE)</f>
        <v>3.7</v>
      </c>
      <c r="Z4678">
        <f t="shared" si="367"/>
        <v>10.199999999999999</v>
      </c>
      <c r="AA4678">
        <f t="shared" si="368"/>
        <v>0</v>
      </c>
    </row>
    <row r="4679" spans="1:27" x14ac:dyDescent="0.3">
      <c r="A4679">
        <v>100067</v>
      </c>
      <c r="B4679">
        <v>230922</v>
      </c>
      <c r="C4679" s="3">
        <v>44130.70208333333</v>
      </c>
      <c r="D4679">
        <v>1</v>
      </c>
      <c r="E4679">
        <v>1</v>
      </c>
      <c r="F4679" t="s">
        <v>25</v>
      </c>
      <c r="G4679">
        <v>1</v>
      </c>
      <c r="H4679">
        <v>72.660160000000005</v>
      </c>
      <c r="I4679">
        <v>15.773440000000001</v>
      </c>
      <c r="J4679">
        <v>0.796875</v>
      </c>
      <c r="K4679">
        <v>58.023440000000001</v>
      </c>
      <c r="L4679" s="3">
        <v>44130.454861111109</v>
      </c>
      <c r="M4679">
        <v>17.18</v>
      </c>
      <c r="N4679" t="s">
        <v>28</v>
      </c>
      <c r="P4679">
        <f>(C4679-Key!$B$1)*24</f>
        <v>1.7999999999301508</v>
      </c>
      <c r="Q4679">
        <f>(Key!$B$2-'17.1'!C4679)*24</f>
        <v>1.1500000000814907</v>
      </c>
      <c r="R4679" s="3">
        <f>C4679-(M4679-Key!$B$5)/(24*Key!$B$6)</f>
        <v>44130.688268518512</v>
      </c>
      <c r="S4679">
        <f>M4679-Key!$B$5</f>
        <v>14.92</v>
      </c>
      <c r="T4679" s="2">
        <f t="shared" si="365"/>
        <v>44129.701388888891</v>
      </c>
      <c r="U4679" t="str">
        <f t="shared" si="366"/>
        <v>10-25-2020 16:50</v>
      </c>
      <c r="V4679">
        <f>IFERROR(IF(W4679=Z4679,VLOOKUP($U4679,[1]C8842!$G$2:$M$145,3,FALSE),0),0)</f>
        <v>0</v>
      </c>
      <c r="W4679">
        <f>VLOOKUP(RIGHT($V$1,5),Key!$A$9:$B$14,2,FALSE)</f>
        <v>10.199999999999999</v>
      </c>
      <c r="X4679">
        <f t="shared" si="369"/>
        <v>0</v>
      </c>
      <c r="Y4679">
        <f>VLOOKUP(RIGHT($X$1,5),Key!$A$9:$B$14,2,FALSE)</f>
        <v>3.7</v>
      </c>
      <c r="Z4679">
        <f t="shared" si="367"/>
        <v>10.199999999999999</v>
      </c>
      <c r="AA4679">
        <f t="shared" si="368"/>
        <v>0</v>
      </c>
    </row>
    <row r="4680" spans="1:27" x14ac:dyDescent="0.3">
      <c r="A4680">
        <v>100067</v>
      </c>
      <c r="B4680">
        <v>230922</v>
      </c>
      <c r="C4680" s="3">
        <v>44130.70208333333</v>
      </c>
      <c r="D4680">
        <v>0</v>
      </c>
      <c r="E4680">
        <v>2</v>
      </c>
      <c r="F4680" t="s">
        <v>25</v>
      </c>
      <c r="G4680">
        <v>1</v>
      </c>
      <c r="H4680">
        <v>71.203130000000002</v>
      </c>
      <c r="I4680">
        <v>15.289059999999999</v>
      </c>
      <c r="J4680">
        <v>0.79296880000000003</v>
      </c>
      <c r="K4680">
        <v>46.019530000000003</v>
      </c>
      <c r="L4680" s="3">
        <v>44130.454861111109</v>
      </c>
      <c r="M4680">
        <v>17.18</v>
      </c>
      <c r="N4680" t="s">
        <v>28</v>
      </c>
      <c r="P4680">
        <f>(C4680-Key!$B$1)*24</f>
        <v>1.7999999999301508</v>
      </c>
      <c r="Q4680">
        <f>(Key!$B$2-'17.1'!C4680)*24</f>
        <v>1.1500000000814907</v>
      </c>
      <c r="R4680" s="3">
        <f>C4680-(M4680-Key!$B$5)/(24*Key!$B$6)</f>
        <v>44130.688268518512</v>
      </c>
      <c r="S4680">
        <f>M4680-Key!$B$5</f>
        <v>14.92</v>
      </c>
      <c r="T4680" s="2">
        <f t="shared" si="365"/>
        <v>44129.701388888891</v>
      </c>
      <c r="U4680" t="str">
        <f t="shared" si="366"/>
        <v>10-25-2020 16:50</v>
      </c>
      <c r="V4680">
        <f>IFERROR(IF(W4680=Z4680,VLOOKUP($U4680,[1]C8842!$G$2:$M$145,3,FALSE),0),0)</f>
        <v>0</v>
      </c>
      <c r="W4680">
        <f>VLOOKUP(RIGHT($V$1,5),Key!$A$9:$B$14,2,FALSE)</f>
        <v>10.199999999999999</v>
      </c>
      <c r="X4680">
        <f t="shared" si="369"/>
        <v>0</v>
      </c>
      <c r="Y4680">
        <f>VLOOKUP(RIGHT($X$1,5),Key!$A$9:$B$14,2,FALSE)</f>
        <v>3.7</v>
      </c>
      <c r="Z4680">
        <f t="shared" si="367"/>
        <v>10.199999999999999</v>
      </c>
      <c r="AA4680">
        <f t="shared" si="368"/>
        <v>0</v>
      </c>
    </row>
    <row r="4681" spans="1:27" x14ac:dyDescent="0.3">
      <c r="A4681">
        <v>100067</v>
      </c>
      <c r="B4681">
        <v>230922</v>
      </c>
      <c r="C4681" s="3">
        <v>44130.70208333333</v>
      </c>
      <c r="D4681">
        <v>0</v>
      </c>
      <c r="E4681">
        <v>2</v>
      </c>
      <c r="F4681" t="s">
        <v>25</v>
      </c>
      <c r="G4681">
        <v>1</v>
      </c>
      <c r="H4681">
        <v>67.425780000000003</v>
      </c>
      <c r="I4681">
        <v>16.523440000000001</v>
      </c>
      <c r="J4681">
        <v>0.88671880000000003</v>
      </c>
      <c r="K4681">
        <v>47.019530000000003</v>
      </c>
      <c r="L4681" s="3">
        <v>44130.454861111109</v>
      </c>
      <c r="M4681">
        <v>17.18</v>
      </c>
      <c r="N4681" t="s">
        <v>28</v>
      </c>
      <c r="P4681">
        <f>(C4681-Key!$B$1)*24</f>
        <v>1.7999999999301508</v>
      </c>
      <c r="Q4681">
        <f>(Key!$B$2-'17.1'!C4681)*24</f>
        <v>1.1500000000814907</v>
      </c>
      <c r="R4681" s="3">
        <f>C4681-(M4681-Key!$B$5)/(24*Key!$B$6)</f>
        <v>44130.688268518512</v>
      </c>
      <c r="S4681">
        <f>M4681-Key!$B$5</f>
        <v>14.92</v>
      </c>
      <c r="T4681" s="2">
        <f t="shared" si="365"/>
        <v>44129.701388888891</v>
      </c>
      <c r="U4681" t="str">
        <f t="shared" si="366"/>
        <v>10-25-2020 16:50</v>
      </c>
      <c r="V4681">
        <f>IFERROR(IF(W4681=Z4681,VLOOKUP($U4681,[1]C8842!$G$2:$M$145,3,FALSE),0),0)</f>
        <v>0</v>
      </c>
      <c r="W4681">
        <f>VLOOKUP(RIGHT($V$1,5),Key!$A$9:$B$14,2,FALSE)</f>
        <v>10.199999999999999</v>
      </c>
      <c r="X4681">
        <f t="shared" si="369"/>
        <v>0</v>
      </c>
      <c r="Y4681">
        <f>VLOOKUP(RIGHT($X$1,5),Key!$A$9:$B$14,2,FALSE)</f>
        <v>3.7</v>
      </c>
      <c r="Z4681">
        <f t="shared" si="367"/>
        <v>10.199999999999999</v>
      </c>
      <c r="AA4681">
        <f t="shared" si="368"/>
        <v>0</v>
      </c>
    </row>
    <row r="4682" spans="1:27" x14ac:dyDescent="0.3">
      <c r="A4682">
        <v>100067</v>
      </c>
      <c r="B4682">
        <v>230922</v>
      </c>
      <c r="C4682" s="3">
        <v>44130.70208333333</v>
      </c>
      <c r="D4682">
        <v>3</v>
      </c>
      <c r="E4682">
        <v>2</v>
      </c>
      <c r="F4682" t="s">
        <v>26</v>
      </c>
      <c r="G4682">
        <v>1</v>
      </c>
      <c r="H4682">
        <v>69.359380000000002</v>
      </c>
      <c r="I4682">
        <v>15.339840000000001</v>
      </c>
      <c r="J4682">
        <v>0.81640630000000003</v>
      </c>
      <c r="K4682">
        <v>96.039060000000006</v>
      </c>
      <c r="L4682" s="3">
        <v>44130.454861111109</v>
      </c>
      <c r="M4682">
        <v>17.18</v>
      </c>
      <c r="N4682" t="s">
        <v>28</v>
      </c>
      <c r="P4682">
        <f>(C4682-Key!$B$1)*24</f>
        <v>1.7999999999301508</v>
      </c>
      <c r="Q4682">
        <f>(Key!$B$2-'17.1'!C4682)*24</f>
        <v>1.1500000000814907</v>
      </c>
      <c r="R4682" s="3">
        <f>C4682-(M4682-Key!$B$5)/(24*Key!$B$6)</f>
        <v>44130.688268518512</v>
      </c>
      <c r="S4682">
        <f>M4682-Key!$B$5</f>
        <v>14.92</v>
      </c>
      <c r="T4682" s="2">
        <f t="shared" si="365"/>
        <v>44129.701388888891</v>
      </c>
      <c r="U4682" t="str">
        <f t="shared" si="366"/>
        <v>10-25-2020 16:50</v>
      </c>
      <c r="V4682">
        <f>IFERROR(IF(W4682=Z4682,VLOOKUP($U4682,[1]C8842!$G$2:$M$145,3,FALSE),0),0)</f>
        <v>0</v>
      </c>
      <c r="W4682">
        <f>VLOOKUP(RIGHT($V$1,5),Key!$A$9:$B$14,2,FALSE)</f>
        <v>10.199999999999999</v>
      </c>
      <c r="X4682">
        <f t="shared" si="369"/>
        <v>0</v>
      </c>
      <c r="Y4682">
        <f>VLOOKUP(RIGHT($X$1,5),Key!$A$9:$B$14,2,FALSE)</f>
        <v>3.7</v>
      </c>
      <c r="Z4682">
        <f t="shared" si="367"/>
        <v>10.199999999999999</v>
      </c>
      <c r="AA4682">
        <f t="shared" si="368"/>
        <v>0</v>
      </c>
    </row>
    <row r="4683" spans="1:27" x14ac:dyDescent="0.3">
      <c r="A4683">
        <v>100067</v>
      </c>
      <c r="B4683">
        <v>230922</v>
      </c>
      <c r="C4683" s="3">
        <v>44130.70208333333</v>
      </c>
      <c r="D4683">
        <v>3</v>
      </c>
      <c r="E4683">
        <v>2</v>
      </c>
      <c r="F4683" t="s">
        <v>26</v>
      </c>
      <c r="G4683">
        <v>1</v>
      </c>
      <c r="H4683">
        <v>68.570310000000006</v>
      </c>
      <c r="I4683">
        <v>15.79297</v>
      </c>
      <c r="J4683">
        <v>0.84375</v>
      </c>
      <c r="K4683">
        <v>94.039060000000006</v>
      </c>
      <c r="L4683" s="3">
        <v>44130.454861111109</v>
      </c>
      <c r="M4683">
        <v>17.18</v>
      </c>
      <c r="N4683" t="s">
        <v>28</v>
      </c>
      <c r="P4683">
        <f>(C4683-Key!$B$1)*24</f>
        <v>1.7999999999301508</v>
      </c>
      <c r="Q4683">
        <f>(Key!$B$2-'17.1'!C4683)*24</f>
        <v>1.1500000000814907</v>
      </c>
      <c r="R4683" s="3">
        <f>C4683-(M4683-Key!$B$5)/(24*Key!$B$6)</f>
        <v>44130.688268518512</v>
      </c>
      <c r="S4683">
        <f>M4683-Key!$B$5</f>
        <v>14.92</v>
      </c>
      <c r="T4683" s="2">
        <f t="shared" si="365"/>
        <v>44129.701388888891</v>
      </c>
      <c r="U4683" t="str">
        <f t="shared" si="366"/>
        <v>10-25-2020 16:50</v>
      </c>
      <c r="V4683">
        <f>IFERROR(IF(W4683=Z4683,VLOOKUP($U4683,[1]C8842!$G$2:$M$145,3,FALSE),0),0)</f>
        <v>0</v>
      </c>
      <c r="W4683">
        <f>VLOOKUP(RIGHT($V$1,5),Key!$A$9:$B$14,2,FALSE)</f>
        <v>10.199999999999999</v>
      </c>
      <c r="X4683">
        <f t="shared" si="369"/>
        <v>0</v>
      </c>
      <c r="Y4683">
        <f>VLOOKUP(RIGHT($X$1,5),Key!$A$9:$B$14,2,FALSE)</f>
        <v>3.7</v>
      </c>
      <c r="Z4683">
        <f t="shared" si="367"/>
        <v>10.199999999999999</v>
      </c>
      <c r="AA4683">
        <f t="shared" si="368"/>
        <v>0</v>
      </c>
    </row>
    <row r="4684" spans="1:27" x14ac:dyDescent="0.3">
      <c r="A4684">
        <v>100067</v>
      </c>
      <c r="B4684">
        <v>230922</v>
      </c>
      <c r="C4684" s="3">
        <v>44130.70208333333</v>
      </c>
      <c r="D4684">
        <v>3</v>
      </c>
      <c r="E4684">
        <v>2</v>
      </c>
      <c r="F4684" t="s">
        <v>26</v>
      </c>
      <c r="G4684">
        <v>1</v>
      </c>
      <c r="H4684">
        <v>61.996090000000002</v>
      </c>
      <c r="I4684">
        <v>14.902340000000001</v>
      </c>
      <c r="J4684">
        <v>0.89453130000000003</v>
      </c>
      <c r="K4684">
        <v>94.039060000000006</v>
      </c>
      <c r="L4684" s="3">
        <v>44130.454861111109</v>
      </c>
      <c r="M4684">
        <v>17.18</v>
      </c>
      <c r="N4684" t="s">
        <v>28</v>
      </c>
      <c r="P4684">
        <f>(C4684-Key!$B$1)*24</f>
        <v>1.7999999999301508</v>
      </c>
      <c r="Q4684">
        <f>(Key!$B$2-'17.1'!C4684)*24</f>
        <v>1.1500000000814907</v>
      </c>
      <c r="R4684" s="3">
        <f>C4684-(M4684-Key!$B$5)/(24*Key!$B$6)</f>
        <v>44130.688268518512</v>
      </c>
      <c r="S4684">
        <f>M4684-Key!$B$5</f>
        <v>14.92</v>
      </c>
      <c r="T4684" s="2">
        <f t="shared" si="365"/>
        <v>44129.701388888891</v>
      </c>
      <c r="U4684" t="str">
        <f t="shared" si="366"/>
        <v>10-25-2020 16:50</v>
      </c>
      <c r="V4684">
        <f>IFERROR(IF(W4684=Z4684,VLOOKUP($U4684,[1]C8842!$G$2:$M$145,3,FALSE),0),0)</f>
        <v>0</v>
      </c>
      <c r="W4684">
        <f>VLOOKUP(RIGHT($V$1,5),Key!$A$9:$B$14,2,FALSE)</f>
        <v>10.199999999999999</v>
      </c>
      <c r="X4684">
        <f t="shared" si="369"/>
        <v>0</v>
      </c>
      <c r="Y4684">
        <f>VLOOKUP(RIGHT($X$1,5),Key!$A$9:$B$14,2,FALSE)</f>
        <v>3.7</v>
      </c>
      <c r="Z4684">
        <f t="shared" si="367"/>
        <v>10.199999999999999</v>
      </c>
      <c r="AA4684">
        <f t="shared" si="368"/>
        <v>0</v>
      </c>
    </row>
    <row r="4685" spans="1:27" x14ac:dyDescent="0.3">
      <c r="A4685">
        <v>100067</v>
      </c>
      <c r="B4685">
        <v>230922</v>
      </c>
      <c r="C4685" s="3">
        <v>44130.70208333333</v>
      </c>
      <c r="D4685">
        <v>2</v>
      </c>
      <c r="E4685">
        <v>1</v>
      </c>
      <c r="F4685" t="s">
        <v>26</v>
      </c>
      <c r="G4685">
        <v>1</v>
      </c>
      <c r="H4685">
        <v>66.332030000000003</v>
      </c>
      <c r="I4685">
        <v>18.34375</v>
      </c>
      <c r="J4685">
        <v>0.97265630000000003</v>
      </c>
      <c r="K4685">
        <v>80.03125</v>
      </c>
      <c r="L4685" s="3">
        <v>44130.454861111109</v>
      </c>
      <c r="M4685">
        <v>17.18</v>
      </c>
      <c r="N4685" t="s">
        <v>28</v>
      </c>
      <c r="P4685">
        <f>(C4685-Key!$B$1)*24</f>
        <v>1.7999999999301508</v>
      </c>
      <c r="Q4685">
        <f>(Key!$B$2-'17.1'!C4685)*24</f>
        <v>1.1500000000814907</v>
      </c>
      <c r="R4685" s="3">
        <f>C4685-(M4685-Key!$B$5)/(24*Key!$B$6)</f>
        <v>44130.688268518512</v>
      </c>
      <c r="S4685">
        <f>M4685-Key!$B$5</f>
        <v>14.92</v>
      </c>
      <c r="T4685" s="2">
        <f t="shared" si="365"/>
        <v>44129.701388888891</v>
      </c>
      <c r="U4685" t="str">
        <f t="shared" si="366"/>
        <v>10-25-2020 16:50</v>
      </c>
      <c r="V4685">
        <f>IFERROR(IF(W4685=Z4685,VLOOKUP($U4685,[1]C8842!$G$2:$M$145,3,FALSE),0),0)</f>
        <v>0</v>
      </c>
      <c r="W4685">
        <f>VLOOKUP(RIGHT($V$1,5),Key!$A$9:$B$14,2,FALSE)</f>
        <v>10.199999999999999</v>
      </c>
      <c r="X4685">
        <f t="shared" si="369"/>
        <v>0</v>
      </c>
      <c r="Y4685">
        <f>VLOOKUP(RIGHT($X$1,5),Key!$A$9:$B$14,2,FALSE)</f>
        <v>3.7</v>
      </c>
      <c r="Z4685">
        <f t="shared" si="367"/>
        <v>10.199999999999999</v>
      </c>
      <c r="AA4685">
        <f t="shared" si="368"/>
        <v>0</v>
      </c>
    </row>
    <row r="4686" spans="1:27" x14ac:dyDescent="0.3">
      <c r="A4686">
        <v>100067</v>
      </c>
      <c r="B4686">
        <v>230922</v>
      </c>
      <c r="C4686" s="3">
        <v>44130.702777777777</v>
      </c>
      <c r="D4686">
        <v>3</v>
      </c>
      <c r="E4686">
        <v>2</v>
      </c>
      <c r="F4686" t="s">
        <v>26</v>
      </c>
      <c r="G4686">
        <v>1</v>
      </c>
      <c r="H4686">
        <v>64.949219999999997</v>
      </c>
      <c r="I4686">
        <v>18.507809999999999</v>
      </c>
      <c r="J4686">
        <v>1.003906</v>
      </c>
      <c r="K4686">
        <v>96.039060000000006</v>
      </c>
      <c r="L4686" s="3">
        <v>44130.454861111109</v>
      </c>
      <c r="M4686">
        <v>17.18</v>
      </c>
      <c r="N4686" t="s">
        <v>28</v>
      </c>
      <c r="P4686">
        <f>(C4686-Key!$B$1)*24</f>
        <v>1.8166666666511446</v>
      </c>
      <c r="Q4686">
        <f>(Key!$B$2-'17.1'!C4686)*24</f>
        <v>1.1333333333604969</v>
      </c>
      <c r="R4686" s="3">
        <f>C4686-(M4686-Key!$B$5)/(24*Key!$B$6)</f>
        <v>44130.688962962959</v>
      </c>
      <c r="S4686">
        <f>M4686-Key!$B$5</f>
        <v>14.92</v>
      </c>
      <c r="T4686" s="2">
        <f t="shared" si="365"/>
        <v>44129.701388888891</v>
      </c>
      <c r="U4686" t="str">
        <f t="shared" si="366"/>
        <v>10-25-2020 16:50</v>
      </c>
      <c r="V4686">
        <f>IFERROR(IF(W4686=Z4686,VLOOKUP($U4686,[1]C8842!$G$2:$M$145,3,FALSE),0),0)</f>
        <v>0</v>
      </c>
      <c r="W4686">
        <f>VLOOKUP(RIGHT($V$1,5),Key!$A$9:$B$14,2,FALSE)</f>
        <v>10.199999999999999</v>
      </c>
      <c r="X4686">
        <f t="shared" si="369"/>
        <v>0</v>
      </c>
      <c r="Y4686">
        <f>VLOOKUP(RIGHT($X$1,5),Key!$A$9:$B$14,2,FALSE)</f>
        <v>3.7</v>
      </c>
      <c r="Z4686">
        <f t="shared" si="367"/>
        <v>10.199999999999999</v>
      </c>
      <c r="AA4686">
        <f t="shared" si="368"/>
        <v>0</v>
      </c>
    </row>
    <row r="4687" spans="1:27" x14ac:dyDescent="0.3">
      <c r="A4687">
        <v>100067</v>
      </c>
      <c r="B4687">
        <v>230922</v>
      </c>
      <c r="C4687" s="3">
        <v>44130.702777777777</v>
      </c>
      <c r="D4687">
        <v>3</v>
      </c>
      <c r="E4687">
        <v>2</v>
      </c>
      <c r="F4687" t="s">
        <v>26</v>
      </c>
      <c r="G4687">
        <v>2</v>
      </c>
      <c r="H4687">
        <v>66.488280000000003</v>
      </c>
      <c r="I4687">
        <v>23.796880000000002</v>
      </c>
      <c r="J4687">
        <v>1.191406</v>
      </c>
      <c r="K4687">
        <v>93.039060000000006</v>
      </c>
      <c r="L4687" s="3">
        <v>44130.454861111109</v>
      </c>
      <c r="M4687">
        <v>17.18</v>
      </c>
      <c r="N4687" t="s">
        <v>28</v>
      </c>
      <c r="P4687">
        <f>(C4687-Key!$B$1)*24</f>
        <v>1.8166666666511446</v>
      </c>
      <c r="Q4687">
        <f>(Key!$B$2-'17.1'!C4687)*24</f>
        <v>1.1333333333604969</v>
      </c>
      <c r="R4687" s="3">
        <f>C4687-(M4687-Key!$B$5)/(24*Key!$B$6)</f>
        <v>44130.688962962959</v>
      </c>
      <c r="S4687">
        <f>M4687-Key!$B$5</f>
        <v>14.92</v>
      </c>
      <c r="T4687" s="2">
        <f t="shared" si="365"/>
        <v>44129.701388888891</v>
      </c>
      <c r="U4687" t="str">
        <f t="shared" si="366"/>
        <v>10-25-2020 16:50</v>
      </c>
      <c r="V4687">
        <f>IFERROR(IF(W4687=Z4687,VLOOKUP($U4687,[1]C8842!$G$2:$M$145,3,FALSE),0),0)</f>
        <v>0</v>
      </c>
      <c r="W4687">
        <f>VLOOKUP(RIGHT($V$1,5),Key!$A$9:$B$14,2,FALSE)</f>
        <v>10.199999999999999</v>
      </c>
      <c r="X4687">
        <f t="shared" si="369"/>
        <v>0</v>
      </c>
      <c r="Y4687">
        <f>VLOOKUP(RIGHT($X$1,5),Key!$A$9:$B$14,2,FALSE)</f>
        <v>3.7</v>
      </c>
      <c r="Z4687">
        <f t="shared" si="367"/>
        <v>10.199999999999999</v>
      </c>
      <c r="AA4687">
        <f t="shared" si="368"/>
        <v>0</v>
      </c>
    </row>
    <row r="4688" spans="1:27" x14ac:dyDescent="0.3">
      <c r="A4688">
        <v>100067</v>
      </c>
      <c r="B4688">
        <v>230922</v>
      </c>
      <c r="C4688" s="3">
        <v>44130.702777777777</v>
      </c>
      <c r="D4688">
        <v>0</v>
      </c>
      <c r="E4688">
        <v>2</v>
      </c>
      <c r="F4688" t="s">
        <v>25</v>
      </c>
      <c r="G4688">
        <v>1</v>
      </c>
      <c r="H4688">
        <v>59.636719999999997</v>
      </c>
      <c r="I4688">
        <v>14.75</v>
      </c>
      <c r="J4688">
        <v>0.92578130000000003</v>
      </c>
      <c r="K4688">
        <v>44.019530000000003</v>
      </c>
      <c r="L4688" s="3">
        <v>44130.454861111109</v>
      </c>
      <c r="M4688">
        <v>17.18</v>
      </c>
      <c r="N4688" t="s">
        <v>28</v>
      </c>
      <c r="P4688">
        <f>(C4688-Key!$B$1)*24</f>
        <v>1.8166666666511446</v>
      </c>
      <c r="Q4688">
        <f>(Key!$B$2-'17.1'!C4688)*24</f>
        <v>1.1333333333604969</v>
      </c>
      <c r="R4688" s="3">
        <f>C4688-(M4688-Key!$B$5)/(24*Key!$B$6)</f>
        <v>44130.688962962959</v>
      </c>
      <c r="S4688">
        <f>M4688-Key!$B$5</f>
        <v>14.92</v>
      </c>
      <c r="T4688" s="2">
        <f t="shared" si="365"/>
        <v>44129.701388888891</v>
      </c>
      <c r="U4688" t="str">
        <f t="shared" si="366"/>
        <v>10-25-2020 16:50</v>
      </c>
      <c r="V4688">
        <f>IFERROR(IF(W4688=Z4688,VLOOKUP($U4688,[1]C8842!$G$2:$M$145,3,FALSE),0),0)</f>
        <v>0</v>
      </c>
      <c r="W4688">
        <f>VLOOKUP(RIGHT($V$1,5),Key!$A$9:$B$14,2,FALSE)</f>
        <v>10.199999999999999</v>
      </c>
      <c r="X4688">
        <f t="shared" si="369"/>
        <v>0</v>
      </c>
      <c r="Y4688">
        <f>VLOOKUP(RIGHT($X$1,5),Key!$A$9:$B$14,2,FALSE)</f>
        <v>3.7</v>
      </c>
      <c r="Z4688">
        <f t="shared" si="367"/>
        <v>10.199999999999999</v>
      </c>
      <c r="AA4688">
        <f t="shared" si="368"/>
        <v>0</v>
      </c>
    </row>
    <row r="4689" spans="1:27" x14ac:dyDescent="0.3">
      <c r="A4689">
        <v>100067</v>
      </c>
      <c r="B4689">
        <v>230922</v>
      </c>
      <c r="C4689" s="3">
        <v>44130.702777777777</v>
      </c>
      <c r="D4689">
        <v>1</v>
      </c>
      <c r="E4689">
        <v>1</v>
      </c>
      <c r="F4689" t="s">
        <v>25</v>
      </c>
      <c r="G4689">
        <v>1</v>
      </c>
      <c r="H4689">
        <v>65.46875</v>
      </c>
      <c r="I4689">
        <v>15.902340000000001</v>
      </c>
      <c r="J4689">
        <v>0.88671880000000003</v>
      </c>
      <c r="K4689">
        <v>59.023440000000001</v>
      </c>
      <c r="L4689" s="3">
        <v>44130.454861111109</v>
      </c>
      <c r="M4689">
        <v>17.18</v>
      </c>
      <c r="N4689" t="s">
        <v>28</v>
      </c>
      <c r="P4689">
        <f>(C4689-Key!$B$1)*24</f>
        <v>1.8166666666511446</v>
      </c>
      <c r="Q4689">
        <f>(Key!$B$2-'17.1'!C4689)*24</f>
        <v>1.1333333333604969</v>
      </c>
      <c r="R4689" s="3">
        <f>C4689-(M4689-Key!$B$5)/(24*Key!$B$6)</f>
        <v>44130.688962962959</v>
      </c>
      <c r="S4689">
        <f>M4689-Key!$B$5</f>
        <v>14.92</v>
      </c>
      <c r="T4689" s="2">
        <f t="shared" si="365"/>
        <v>44129.701388888891</v>
      </c>
      <c r="U4689" t="str">
        <f t="shared" si="366"/>
        <v>10-25-2020 16:50</v>
      </c>
      <c r="V4689">
        <f>IFERROR(IF(W4689=Z4689,VLOOKUP($U4689,[1]C8842!$G$2:$M$145,3,FALSE),0),0)</f>
        <v>0</v>
      </c>
      <c r="W4689">
        <f>VLOOKUP(RIGHT($V$1,5),Key!$A$9:$B$14,2,FALSE)</f>
        <v>10.199999999999999</v>
      </c>
      <c r="X4689">
        <f t="shared" si="369"/>
        <v>0</v>
      </c>
      <c r="Y4689">
        <f>VLOOKUP(RIGHT($X$1,5),Key!$A$9:$B$14,2,FALSE)</f>
        <v>3.7</v>
      </c>
      <c r="Z4689">
        <f t="shared" si="367"/>
        <v>10.199999999999999</v>
      </c>
      <c r="AA4689">
        <f t="shared" si="368"/>
        <v>0</v>
      </c>
    </row>
    <row r="4690" spans="1:27" x14ac:dyDescent="0.3">
      <c r="A4690">
        <v>100067</v>
      </c>
      <c r="B4690">
        <v>230922</v>
      </c>
      <c r="C4690" s="3">
        <v>44130.702777777777</v>
      </c>
      <c r="D4690">
        <v>3</v>
      </c>
      <c r="E4690">
        <v>2</v>
      </c>
      <c r="F4690" t="s">
        <v>26</v>
      </c>
      <c r="G4690">
        <v>1</v>
      </c>
      <c r="H4690">
        <v>60.132809999999999</v>
      </c>
      <c r="I4690">
        <v>15.35938</v>
      </c>
      <c r="J4690">
        <v>0.94140630000000003</v>
      </c>
      <c r="K4690">
        <v>94.039060000000006</v>
      </c>
      <c r="L4690" s="3">
        <v>44130.454861111109</v>
      </c>
      <c r="M4690">
        <v>17.18</v>
      </c>
      <c r="N4690" t="s">
        <v>28</v>
      </c>
      <c r="P4690">
        <f>(C4690-Key!$B$1)*24</f>
        <v>1.8166666666511446</v>
      </c>
      <c r="Q4690">
        <f>(Key!$B$2-'17.1'!C4690)*24</f>
        <v>1.1333333333604969</v>
      </c>
      <c r="R4690" s="3">
        <f>C4690-(M4690-Key!$B$5)/(24*Key!$B$6)</f>
        <v>44130.688962962959</v>
      </c>
      <c r="S4690">
        <f>M4690-Key!$B$5</f>
        <v>14.92</v>
      </c>
      <c r="T4690" s="2">
        <f t="shared" si="365"/>
        <v>44129.701388888891</v>
      </c>
      <c r="U4690" t="str">
        <f t="shared" si="366"/>
        <v>10-25-2020 16:50</v>
      </c>
      <c r="V4690">
        <f>IFERROR(IF(W4690=Z4690,VLOOKUP($U4690,[1]C8842!$G$2:$M$145,3,FALSE),0),0)</f>
        <v>0</v>
      </c>
      <c r="W4690">
        <f>VLOOKUP(RIGHT($V$1,5),Key!$A$9:$B$14,2,FALSE)</f>
        <v>10.199999999999999</v>
      </c>
      <c r="X4690">
        <f t="shared" si="369"/>
        <v>0</v>
      </c>
      <c r="Y4690">
        <f>VLOOKUP(RIGHT($X$1,5),Key!$A$9:$B$14,2,FALSE)</f>
        <v>3.7</v>
      </c>
      <c r="Z4690">
        <f t="shared" si="367"/>
        <v>10.199999999999999</v>
      </c>
      <c r="AA4690">
        <f t="shared" si="368"/>
        <v>0</v>
      </c>
    </row>
    <row r="4691" spans="1:27" x14ac:dyDescent="0.3">
      <c r="A4691">
        <v>100067</v>
      </c>
      <c r="B4691">
        <v>230922</v>
      </c>
      <c r="C4691" s="3">
        <v>44130.702777777777</v>
      </c>
      <c r="D4691">
        <v>0</v>
      </c>
      <c r="E4691">
        <v>2</v>
      </c>
      <c r="F4691" t="s">
        <v>25</v>
      </c>
      <c r="G4691">
        <v>5</v>
      </c>
      <c r="H4691">
        <v>63.605469999999997</v>
      </c>
      <c r="I4691">
        <v>98.695310000000006</v>
      </c>
      <c r="J4691">
        <v>4.3828129999999996</v>
      </c>
      <c r="K4691">
        <v>46.019530000000003</v>
      </c>
      <c r="L4691" s="3">
        <v>44130.454861111109</v>
      </c>
      <c r="M4691">
        <v>17.18</v>
      </c>
      <c r="N4691" t="s">
        <v>28</v>
      </c>
      <c r="P4691">
        <f>(C4691-Key!$B$1)*24</f>
        <v>1.8166666666511446</v>
      </c>
      <c r="Q4691">
        <f>(Key!$B$2-'17.1'!C4691)*24</f>
        <v>1.1333333333604969</v>
      </c>
      <c r="R4691" s="3">
        <f>C4691-(M4691-Key!$B$5)/(24*Key!$B$6)</f>
        <v>44130.688962962959</v>
      </c>
      <c r="S4691">
        <f>M4691-Key!$B$5</f>
        <v>14.92</v>
      </c>
      <c r="T4691" s="2">
        <f t="shared" si="365"/>
        <v>44129.701388888891</v>
      </c>
      <c r="U4691" t="str">
        <f t="shared" si="366"/>
        <v>10-25-2020 16:50</v>
      </c>
      <c r="V4691">
        <f>IFERROR(IF(W4691=Z4691,VLOOKUP($U4691,[1]C8842!$G$2:$M$145,3,FALSE),0),0)</f>
        <v>0</v>
      </c>
      <c r="W4691">
        <f>VLOOKUP(RIGHT($V$1,5),Key!$A$9:$B$14,2,FALSE)</f>
        <v>10.199999999999999</v>
      </c>
      <c r="X4691">
        <f t="shared" si="369"/>
        <v>0</v>
      </c>
      <c r="Y4691">
        <f>VLOOKUP(RIGHT($X$1,5),Key!$A$9:$B$14,2,FALSE)</f>
        <v>3.7</v>
      </c>
      <c r="Z4691">
        <f t="shared" si="367"/>
        <v>10.199999999999999</v>
      </c>
      <c r="AA4691">
        <f t="shared" si="368"/>
        <v>0</v>
      </c>
    </row>
    <row r="4692" spans="1:27" x14ac:dyDescent="0.3">
      <c r="A4692">
        <v>100067</v>
      </c>
      <c r="B4692">
        <v>230922</v>
      </c>
      <c r="C4692" s="3">
        <v>44130.702777777777</v>
      </c>
      <c r="D4692">
        <v>1</v>
      </c>
      <c r="E4692">
        <v>1</v>
      </c>
      <c r="F4692" t="s">
        <v>25</v>
      </c>
      <c r="G4692">
        <v>1</v>
      </c>
      <c r="H4692">
        <v>63.027340000000002</v>
      </c>
      <c r="I4692">
        <v>15.808590000000001</v>
      </c>
      <c r="J4692">
        <v>0.91796880000000003</v>
      </c>
      <c r="K4692">
        <v>58.023440000000001</v>
      </c>
      <c r="L4692" s="3">
        <v>44130.454861111109</v>
      </c>
      <c r="M4692">
        <v>17.18</v>
      </c>
      <c r="N4692" t="s">
        <v>28</v>
      </c>
      <c r="P4692">
        <f>(C4692-Key!$B$1)*24</f>
        <v>1.8166666666511446</v>
      </c>
      <c r="Q4692">
        <f>(Key!$B$2-'17.1'!C4692)*24</f>
        <v>1.1333333333604969</v>
      </c>
      <c r="R4692" s="3">
        <f>C4692-(M4692-Key!$B$5)/(24*Key!$B$6)</f>
        <v>44130.688962962959</v>
      </c>
      <c r="S4692">
        <f>M4692-Key!$B$5</f>
        <v>14.92</v>
      </c>
      <c r="T4692" s="2">
        <f t="shared" si="365"/>
        <v>44129.701388888891</v>
      </c>
      <c r="U4692" t="str">
        <f t="shared" si="366"/>
        <v>10-25-2020 16:50</v>
      </c>
      <c r="V4692">
        <f>IFERROR(IF(W4692=Z4692,VLOOKUP($U4692,[1]C8842!$G$2:$M$145,3,FALSE),0),0)</f>
        <v>0</v>
      </c>
      <c r="W4692">
        <f>VLOOKUP(RIGHT($V$1,5),Key!$A$9:$B$14,2,FALSE)</f>
        <v>10.199999999999999</v>
      </c>
      <c r="X4692">
        <f t="shared" si="369"/>
        <v>0</v>
      </c>
      <c r="Y4692">
        <f>VLOOKUP(RIGHT($X$1,5),Key!$A$9:$B$14,2,FALSE)</f>
        <v>3.7</v>
      </c>
      <c r="Z4692">
        <f t="shared" si="367"/>
        <v>10.199999999999999</v>
      </c>
      <c r="AA4692">
        <f t="shared" si="368"/>
        <v>0</v>
      </c>
    </row>
    <row r="4693" spans="1:27" x14ac:dyDescent="0.3">
      <c r="A4693">
        <v>100067</v>
      </c>
      <c r="B4693">
        <v>230922</v>
      </c>
      <c r="C4693" s="3">
        <v>44130.702777777777</v>
      </c>
      <c r="D4693">
        <v>0</v>
      </c>
      <c r="E4693">
        <v>2</v>
      </c>
      <c r="F4693" t="s">
        <v>25</v>
      </c>
      <c r="G4693">
        <v>4</v>
      </c>
      <c r="H4693">
        <v>54.878909999999998</v>
      </c>
      <c r="I4693">
        <v>71.988280000000003</v>
      </c>
      <c r="J4693">
        <v>3.78125</v>
      </c>
      <c r="K4693">
        <v>47.019530000000003</v>
      </c>
      <c r="L4693" s="3">
        <v>44130.454861111109</v>
      </c>
      <c r="M4693">
        <v>17.18</v>
      </c>
      <c r="N4693" t="s">
        <v>28</v>
      </c>
      <c r="P4693">
        <f>(C4693-Key!$B$1)*24</f>
        <v>1.8166666666511446</v>
      </c>
      <c r="Q4693">
        <f>(Key!$B$2-'17.1'!C4693)*24</f>
        <v>1.1333333333604969</v>
      </c>
      <c r="R4693" s="3">
        <f>C4693-(M4693-Key!$B$5)/(24*Key!$B$6)</f>
        <v>44130.688962962959</v>
      </c>
      <c r="S4693">
        <f>M4693-Key!$B$5</f>
        <v>14.92</v>
      </c>
      <c r="T4693" s="2">
        <f t="shared" si="365"/>
        <v>44129.701388888891</v>
      </c>
      <c r="U4693" t="str">
        <f t="shared" si="366"/>
        <v>10-25-2020 16:50</v>
      </c>
      <c r="V4693">
        <f>IFERROR(IF(W4693=Z4693,VLOOKUP($U4693,[1]C8842!$G$2:$M$145,3,FALSE),0),0)</f>
        <v>0</v>
      </c>
      <c r="W4693">
        <f>VLOOKUP(RIGHT($V$1,5),Key!$A$9:$B$14,2,FALSE)</f>
        <v>10.199999999999999</v>
      </c>
      <c r="X4693">
        <f t="shared" si="369"/>
        <v>0</v>
      </c>
      <c r="Y4693">
        <f>VLOOKUP(RIGHT($X$1,5),Key!$A$9:$B$14,2,FALSE)</f>
        <v>3.7</v>
      </c>
      <c r="Z4693">
        <f t="shared" si="367"/>
        <v>10.199999999999999</v>
      </c>
      <c r="AA4693">
        <f t="shared" si="368"/>
        <v>0</v>
      </c>
    </row>
    <row r="4694" spans="1:27" x14ac:dyDescent="0.3">
      <c r="A4694">
        <v>100067</v>
      </c>
      <c r="B4694">
        <v>230922</v>
      </c>
      <c r="C4694" s="3">
        <v>44130.702777777777</v>
      </c>
      <c r="D4694">
        <v>0</v>
      </c>
      <c r="E4694">
        <v>2</v>
      </c>
      <c r="F4694" t="s">
        <v>25</v>
      </c>
      <c r="G4694">
        <v>5</v>
      </c>
      <c r="H4694">
        <v>57.335940000000001</v>
      </c>
      <c r="I4694">
        <v>89.988280000000003</v>
      </c>
      <c r="J4694">
        <v>4.4570309999999997</v>
      </c>
      <c r="K4694">
        <v>48.019530000000003</v>
      </c>
      <c r="L4694" s="3">
        <v>44130.454861111109</v>
      </c>
      <c r="M4694">
        <v>17.18</v>
      </c>
      <c r="N4694" t="s">
        <v>28</v>
      </c>
      <c r="P4694">
        <f>(C4694-Key!$B$1)*24</f>
        <v>1.8166666666511446</v>
      </c>
      <c r="Q4694">
        <f>(Key!$B$2-'17.1'!C4694)*24</f>
        <v>1.1333333333604969</v>
      </c>
      <c r="R4694" s="3">
        <f>C4694-(M4694-Key!$B$5)/(24*Key!$B$6)</f>
        <v>44130.688962962959</v>
      </c>
      <c r="S4694">
        <f>M4694-Key!$B$5</f>
        <v>14.92</v>
      </c>
      <c r="T4694" s="2">
        <f t="shared" si="365"/>
        <v>44129.701388888891</v>
      </c>
      <c r="U4694" t="str">
        <f t="shared" si="366"/>
        <v>10-25-2020 16:50</v>
      </c>
      <c r="V4694">
        <f>IFERROR(IF(W4694=Z4694,VLOOKUP($U4694,[1]C8842!$G$2:$M$145,3,FALSE),0),0)</f>
        <v>0</v>
      </c>
      <c r="W4694">
        <f>VLOOKUP(RIGHT($V$1,5),Key!$A$9:$B$14,2,FALSE)</f>
        <v>10.199999999999999</v>
      </c>
      <c r="X4694">
        <f t="shared" si="369"/>
        <v>0</v>
      </c>
      <c r="Y4694">
        <f>VLOOKUP(RIGHT($X$1,5),Key!$A$9:$B$14,2,FALSE)</f>
        <v>3.7</v>
      </c>
      <c r="Z4694">
        <f t="shared" si="367"/>
        <v>10.199999999999999</v>
      </c>
      <c r="AA4694">
        <f t="shared" si="368"/>
        <v>0</v>
      </c>
    </row>
    <row r="4695" spans="1:27" x14ac:dyDescent="0.3">
      <c r="A4695">
        <v>100067</v>
      </c>
      <c r="B4695">
        <v>230922</v>
      </c>
      <c r="C4695" s="3">
        <v>44130.702777777777</v>
      </c>
      <c r="D4695">
        <v>3</v>
      </c>
      <c r="E4695">
        <v>2</v>
      </c>
      <c r="F4695" t="s">
        <v>26</v>
      </c>
      <c r="G4695">
        <v>1</v>
      </c>
      <c r="H4695">
        <v>62.261719999999997</v>
      </c>
      <c r="I4695">
        <v>13.17188</v>
      </c>
      <c r="J4695">
        <v>0.81640630000000003</v>
      </c>
      <c r="K4695">
        <v>93.039060000000006</v>
      </c>
      <c r="L4695" s="3">
        <v>44130.454861111109</v>
      </c>
      <c r="M4695">
        <v>17.18</v>
      </c>
      <c r="N4695" t="s">
        <v>28</v>
      </c>
      <c r="P4695">
        <f>(C4695-Key!$B$1)*24</f>
        <v>1.8166666666511446</v>
      </c>
      <c r="Q4695">
        <f>(Key!$B$2-'17.1'!C4695)*24</f>
        <v>1.1333333333604969</v>
      </c>
      <c r="R4695" s="3">
        <f>C4695-(M4695-Key!$B$5)/(24*Key!$B$6)</f>
        <v>44130.688962962959</v>
      </c>
      <c r="S4695">
        <f>M4695-Key!$B$5</f>
        <v>14.92</v>
      </c>
      <c r="T4695" s="2">
        <f t="shared" si="365"/>
        <v>44129.701388888891</v>
      </c>
      <c r="U4695" t="str">
        <f t="shared" si="366"/>
        <v>10-25-2020 16:50</v>
      </c>
      <c r="V4695">
        <f>IFERROR(IF(W4695=Z4695,VLOOKUP($U4695,[1]C8842!$G$2:$M$145,3,FALSE),0),0)</f>
        <v>0</v>
      </c>
      <c r="W4695">
        <f>VLOOKUP(RIGHT($V$1,5),Key!$A$9:$B$14,2,FALSE)</f>
        <v>10.199999999999999</v>
      </c>
      <c r="X4695">
        <f t="shared" si="369"/>
        <v>0</v>
      </c>
      <c r="Y4695">
        <f>VLOOKUP(RIGHT($X$1,5),Key!$A$9:$B$14,2,FALSE)</f>
        <v>3.7</v>
      </c>
      <c r="Z4695">
        <f t="shared" si="367"/>
        <v>10.199999999999999</v>
      </c>
      <c r="AA4695">
        <f t="shared" si="368"/>
        <v>0</v>
      </c>
    </row>
    <row r="4696" spans="1:27" x14ac:dyDescent="0.3">
      <c r="A4696">
        <v>100067</v>
      </c>
      <c r="B4696">
        <v>230922</v>
      </c>
      <c r="C4696" s="3">
        <v>44130.702777777777</v>
      </c>
      <c r="D4696">
        <v>0</v>
      </c>
      <c r="E4696">
        <v>2</v>
      </c>
      <c r="F4696" t="s">
        <v>25</v>
      </c>
      <c r="G4696">
        <v>1</v>
      </c>
      <c r="H4696">
        <v>53.726559999999999</v>
      </c>
      <c r="I4696">
        <v>14.45313</v>
      </c>
      <c r="J4696">
        <v>1.011719</v>
      </c>
      <c r="K4696">
        <v>48.019530000000003</v>
      </c>
      <c r="L4696" s="3">
        <v>44130.454861111109</v>
      </c>
      <c r="M4696">
        <v>17.18</v>
      </c>
      <c r="N4696" t="s">
        <v>28</v>
      </c>
      <c r="P4696">
        <f>(C4696-Key!$B$1)*24</f>
        <v>1.8166666666511446</v>
      </c>
      <c r="Q4696">
        <f>(Key!$B$2-'17.1'!C4696)*24</f>
        <v>1.1333333333604969</v>
      </c>
      <c r="R4696" s="3">
        <f>C4696-(M4696-Key!$B$5)/(24*Key!$B$6)</f>
        <v>44130.688962962959</v>
      </c>
      <c r="S4696">
        <f>M4696-Key!$B$5</f>
        <v>14.92</v>
      </c>
      <c r="T4696" s="2">
        <f t="shared" si="365"/>
        <v>44129.701388888891</v>
      </c>
      <c r="U4696" t="str">
        <f t="shared" si="366"/>
        <v>10-25-2020 16:50</v>
      </c>
      <c r="V4696">
        <f>IFERROR(IF(W4696=Z4696,VLOOKUP($U4696,[1]C8842!$G$2:$M$145,3,FALSE),0),0)</f>
        <v>0</v>
      </c>
      <c r="W4696">
        <f>VLOOKUP(RIGHT($V$1,5),Key!$A$9:$B$14,2,FALSE)</f>
        <v>10.199999999999999</v>
      </c>
      <c r="X4696">
        <f t="shared" si="369"/>
        <v>0</v>
      </c>
      <c r="Y4696">
        <f>VLOOKUP(RIGHT($X$1,5),Key!$A$9:$B$14,2,FALSE)</f>
        <v>3.7</v>
      </c>
      <c r="Z4696">
        <f t="shared" si="367"/>
        <v>10.199999999999999</v>
      </c>
      <c r="AA4696">
        <f t="shared" si="368"/>
        <v>0</v>
      </c>
    </row>
    <row r="4697" spans="1:27" x14ac:dyDescent="0.3">
      <c r="A4697">
        <v>100067</v>
      </c>
      <c r="B4697">
        <v>230922</v>
      </c>
      <c r="C4697" s="3">
        <v>44130.702777777777</v>
      </c>
      <c r="D4697">
        <v>0</v>
      </c>
      <c r="E4697">
        <v>2</v>
      </c>
      <c r="F4697" t="s">
        <v>25</v>
      </c>
      <c r="G4697">
        <v>2</v>
      </c>
      <c r="H4697">
        <v>54.011719999999997</v>
      </c>
      <c r="I4697">
        <v>20.75</v>
      </c>
      <c r="J4697">
        <v>1.316406</v>
      </c>
      <c r="K4697">
        <v>46.019530000000003</v>
      </c>
      <c r="L4697" s="3">
        <v>44130.454861111109</v>
      </c>
      <c r="M4697">
        <v>17.18</v>
      </c>
      <c r="N4697" t="s">
        <v>28</v>
      </c>
      <c r="P4697">
        <f>(C4697-Key!$B$1)*24</f>
        <v>1.8166666666511446</v>
      </c>
      <c r="Q4697">
        <f>(Key!$B$2-'17.1'!C4697)*24</f>
        <v>1.1333333333604969</v>
      </c>
      <c r="R4697" s="3">
        <f>C4697-(M4697-Key!$B$5)/(24*Key!$B$6)</f>
        <v>44130.688962962959</v>
      </c>
      <c r="S4697">
        <f>M4697-Key!$B$5</f>
        <v>14.92</v>
      </c>
      <c r="T4697" s="2">
        <f t="shared" si="365"/>
        <v>44129.701388888891</v>
      </c>
      <c r="U4697" t="str">
        <f t="shared" si="366"/>
        <v>10-25-2020 16:50</v>
      </c>
      <c r="V4697">
        <f>IFERROR(IF(W4697=Z4697,VLOOKUP($U4697,[1]C8842!$G$2:$M$145,3,FALSE),0),0)</f>
        <v>0</v>
      </c>
      <c r="W4697">
        <f>VLOOKUP(RIGHT($V$1,5),Key!$A$9:$B$14,2,FALSE)</f>
        <v>10.199999999999999</v>
      </c>
      <c r="X4697">
        <f t="shared" si="369"/>
        <v>0</v>
      </c>
      <c r="Y4697">
        <f>VLOOKUP(RIGHT($X$1,5),Key!$A$9:$B$14,2,FALSE)</f>
        <v>3.7</v>
      </c>
      <c r="Z4697">
        <f t="shared" si="367"/>
        <v>10.199999999999999</v>
      </c>
      <c r="AA4697">
        <f t="shared" si="368"/>
        <v>0</v>
      </c>
    </row>
    <row r="4698" spans="1:27" x14ac:dyDescent="0.3">
      <c r="A4698">
        <v>100067</v>
      </c>
      <c r="B4698">
        <v>230922</v>
      </c>
      <c r="C4698" s="3">
        <v>44130.702777777777</v>
      </c>
      <c r="D4698">
        <v>0</v>
      </c>
      <c r="E4698">
        <v>2</v>
      </c>
      <c r="F4698" t="s">
        <v>25</v>
      </c>
      <c r="G4698">
        <v>1</v>
      </c>
      <c r="H4698">
        <v>55.402340000000002</v>
      </c>
      <c r="I4698">
        <v>18.742190000000001</v>
      </c>
      <c r="J4698">
        <v>1.1875</v>
      </c>
      <c r="K4698">
        <v>46.019530000000003</v>
      </c>
      <c r="L4698" s="3">
        <v>44130.454861111109</v>
      </c>
      <c r="M4698">
        <v>17.18</v>
      </c>
      <c r="N4698" t="s">
        <v>28</v>
      </c>
      <c r="P4698">
        <f>(C4698-Key!$B$1)*24</f>
        <v>1.8166666666511446</v>
      </c>
      <c r="Q4698">
        <f>(Key!$B$2-'17.1'!C4698)*24</f>
        <v>1.1333333333604969</v>
      </c>
      <c r="R4698" s="3">
        <f>C4698-(M4698-Key!$B$5)/(24*Key!$B$6)</f>
        <v>44130.688962962959</v>
      </c>
      <c r="S4698">
        <f>M4698-Key!$B$5</f>
        <v>14.92</v>
      </c>
      <c r="T4698" s="2">
        <f t="shared" si="365"/>
        <v>44129.701388888891</v>
      </c>
      <c r="U4698" t="str">
        <f t="shared" si="366"/>
        <v>10-25-2020 16:50</v>
      </c>
      <c r="V4698">
        <f>IFERROR(IF(W4698=Z4698,VLOOKUP($U4698,[1]C8842!$G$2:$M$145,3,FALSE),0),0)</f>
        <v>0</v>
      </c>
      <c r="W4698">
        <f>VLOOKUP(RIGHT($V$1,5),Key!$A$9:$B$14,2,FALSE)</f>
        <v>10.199999999999999</v>
      </c>
      <c r="X4698">
        <f t="shared" si="369"/>
        <v>0</v>
      </c>
      <c r="Y4698">
        <f>VLOOKUP(RIGHT($X$1,5),Key!$A$9:$B$14,2,FALSE)</f>
        <v>3.7</v>
      </c>
      <c r="Z4698">
        <f t="shared" si="367"/>
        <v>10.199999999999999</v>
      </c>
      <c r="AA4698">
        <f t="shared" si="368"/>
        <v>0</v>
      </c>
    </row>
    <row r="4699" spans="1:27" x14ac:dyDescent="0.3">
      <c r="A4699">
        <v>100067</v>
      </c>
      <c r="B4699">
        <v>230922</v>
      </c>
      <c r="C4699" s="3">
        <v>44130.703472222223</v>
      </c>
      <c r="D4699">
        <v>1</v>
      </c>
      <c r="E4699">
        <v>1</v>
      </c>
      <c r="F4699" t="s">
        <v>25</v>
      </c>
      <c r="G4699">
        <v>1</v>
      </c>
      <c r="H4699">
        <v>65.140630000000002</v>
      </c>
      <c r="I4699">
        <v>18.308589999999999</v>
      </c>
      <c r="J4699">
        <v>0.9921875</v>
      </c>
      <c r="K4699">
        <v>58.023440000000001</v>
      </c>
      <c r="L4699" s="3">
        <v>44130.454861111109</v>
      </c>
      <c r="M4699">
        <v>17.18</v>
      </c>
      <c r="N4699" t="s">
        <v>28</v>
      </c>
      <c r="P4699">
        <f>(C4699-Key!$B$1)*24</f>
        <v>1.8333333333721384</v>
      </c>
      <c r="Q4699">
        <f>(Key!$B$2-'17.1'!C4699)*24</f>
        <v>1.1166666666395031</v>
      </c>
      <c r="R4699" s="3">
        <f>C4699-(M4699-Key!$B$5)/(24*Key!$B$6)</f>
        <v>44130.689657407405</v>
      </c>
      <c r="S4699">
        <f>M4699-Key!$B$5</f>
        <v>14.92</v>
      </c>
      <c r="T4699" s="2">
        <f t="shared" si="365"/>
        <v>44129.701388888891</v>
      </c>
      <c r="U4699" t="str">
        <f t="shared" si="366"/>
        <v>10-25-2020 16:50</v>
      </c>
      <c r="V4699">
        <f>IFERROR(IF(W4699=Z4699,VLOOKUP($U4699,[1]C8842!$G$2:$M$145,3,FALSE),0),0)</f>
        <v>0</v>
      </c>
      <c r="W4699">
        <f>VLOOKUP(RIGHT($V$1,5),Key!$A$9:$B$14,2,FALSE)</f>
        <v>10.199999999999999</v>
      </c>
      <c r="X4699">
        <f t="shared" si="369"/>
        <v>0</v>
      </c>
      <c r="Y4699">
        <f>VLOOKUP(RIGHT($X$1,5),Key!$A$9:$B$14,2,FALSE)</f>
        <v>3.7</v>
      </c>
      <c r="Z4699">
        <f t="shared" si="367"/>
        <v>10.199999999999999</v>
      </c>
      <c r="AA4699">
        <f t="shared" si="368"/>
        <v>0</v>
      </c>
    </row>
    <row r="4700" spans="1:27" x14ac:dyDescent="0.3">
      <c r="A4700">
        <v>100067</v>
      </c>
      <c r="B4700">
        <v>230922</v>
      </c>
      <c r="C4700" s="3">
        <v>44130.703472222223</v>
      </c>
      <c r="D4700">
        <v>3</v>
      </c>
      <c r="E4700">
        <v>2</v>
      </c>
      <c r="F4700" t="s">
        <v>26</v>
      </c>
      <c r="G4700">
        <v>2</v>
      </c>
      <c r="H4700">
        <v>57.570309999999999</v>
      </c>
      <c r="I4700">
        <v>27.15625</v>
      </c>
      <c r="J4700">
        <v>1.53125</v>
      </c>
      <c r="K4700">
        <v>91.039060000000006</v>
      </c>
      <c r="L4700" s="3">
        <v>44130.454861111109</v>
      </c>
      <c r="M4700">
        <v>17.18</v>
      </c>
      <c r="N4700" t="s">
        <v>28</v>
      </c>
      <c r="P4700">
        <f>(C4700-Key!$B$1)*24</f>
        <v>1.8333333333721384</v>
      </c>
      <c r="Q4700">
        <f>(Key!$B$2-'17.1'!C4700)*24</f>
        <v>1.1166666666395031</v>
      </c>
      <c r="R4700" s="3">
        <f>C4700-(M4700-Key!$B$5)/(24*Key!$B$6)</f>
        <v>44130.689657407405</v>
      </c>
      <c r="S4700">
        <f>M4700-Key!$B$5</f>
        <v>14.92</v>
      </c>
      <c r="T4700" s="2">
        <f t="shared" si="365"/>
        <v>44129.701388888891</v>
      </c>
      <c r="U4700" t="str">
        <f t="shared" si="366"/>
        <v>10-25-2020 16:50</v>
      </c>
      <c r="V4700">
        <f>IFERROR(IF(W4700=Z4700,VLOOKUP($U4700,[1]C8842!$G$2:$M$145,3,FALSE),0),0)</f>
        <v>0</v>
      </c>
      <c r="W4700">
        <f>VLOOKUP(RIGHT($V$1,5),Key!$A$9:$B$14,2,FALSE)</f>
        <v>10.199999999999999</v>
      </c>
      <c r="X4700">
        <f t="shared" si="369"/>
        <v>0</v>
      </c>
      <c r="Y4700">
        <f>VLOOKUP(RIGHT($X$1,5),Key!$A$9:$B$14,2,FALSE)</f>
        <v>3.7</v>
      </c>
      <c r="Z4700">
        <f t="shared" si="367"/>
        <v>10.199999999999999</v>
      </c>
      <c r="AA4700">
        <f t="shared" si="368"/>
        <v>0</v>
      </c>
    </row>
    <row r="4701" spans="1:27" x14ac:dyDescent="0.3">
      <c r="A4701">
        <v>100067</v>
      </c>
      <c r="B4701">
        <v>230922</v>
      </c>
      <c r="C4701" s="3">
        <v>44130.703472222223</v>
      </c>
      <c r="D4701">
        <v>1</v>
      </c>
      <c r="E4701">
        <v>1</v>
      </c>
      <c r="F4701" t="s">
        <v>25</v>
      </c>
      <c r="G4701">
        <v>1</v>
      </c>
      <c r="H4701">
        <v>70.378910000000005</v>
      </c>
      <c r="I4701">
        <v>14.179690000000001</v>
      </c>
      <c r="J4701">
        <v>0.76171880000000003</v>
      </c>
      <c r="K4701">
        <v>58.023440000000001</v>
      </c>
      <c r="L4701" s="3">
        <v>44130.454861111109</v>
      </c>
      <c r="M4701">
        <v>17.18</v>
      </c>
      <c r="N4701" t="s">
        <v>28</v>
      </c>
      <c r="P4701">
        <f>(C4701-Key!$B$1)*24</f>
        <v>1.8333333333721384</v>
      </c>
      <c r="Q4701">
        <f>(Key!$B$2-'17.1'!C4701)*24</f>
        <v>1.1166666666395031</v>
      </c>
      <c r="R4701" s="3">
        <f>C4701-(M4701-Key!$B$5)/(24*Key!$B$6)</f>
        <v>44130.689657407405</v>
      </c>
      <c r="S4701">
        <f>M4701-Key!$B$5</f>
        <v>14.92</v>
      </c>
      <c r="T4701" s="2">
        <f t="shared" si="365"/>
        <v>44129.701388888891</v>
      </c>
      <c r="U4701" t="str">
        <f t="shared" si="366"/>
        <v>10-25-2020 16:50</v>
      </c>
      <c r="V4701">
        <f>IFERROR(IF(W4701=Z4701,VLOOKUP($U4701,[1]C8842!$G$2:$M$145,3,FALSE),0),0)</f>
        <v>0</v>
      </c>
      <c r="W4701">
        <f>VLOOKUP(RIGHT($V$1,5),Key!$A$9:$B$14,2,FALSE)</f>
        <v>10.199999999999999</v>
      </c>
      <c r="X4701">
        <f t="shared" si="369"/>
        <v>0</v>
      </c>
      <c r="Y4701">
        <f>VLOOKUP(RIGHT($X$1,5),Key!$A$9:$B$14,2,FALSE)</f>
        <v>3.7</v>
      </c>
      <c r="Z4701">
        <f t="shared" si="367"/>
        <v>10.199999999999999</v>
      </c>
      <c r="AA4701">
        <f t="shared" si="368"/>
        <v>0</v>
      </c>
    </row>
    <row r="4702" spans="1:27" x14ac:dyDescent="0.3">
      <c r="A4702">
        <v>100067</v>
      </c>
      <c r="B4702">
        <v>230922</v>
      </c>
      <c r="C4702" s="3">
        <v>44130.703472222223</v>
      </c>
      <c r="D4702">
        <v>3</v>
      </c>
      <c r="E4702">
        <v>2</v>
      </c>
      <c r="F4702" t="s">
        <v>26</v>
      </c>
      <c r="G4702">
        <v>1</v>
      </c>
      <c r="H4702">
        <v>66.0625</v>
      </c>
      <c r="I4702">
        <v>14.73438</v>
      </c>
      <c r="J4702">
        <v>0.83203130000000003</v>
      </c>
      <c r="K4702">
        <v>94.039060000000006</v>
      </c>
      <c r="L4702" s="3">
        <v>44130.454861111109</v>
      </c>
      <c r="M4702">
        <v>17.18</v>
      </c>
      <c r="N4702" t="s">
        <v>28</v>
      </c>
      <c r="P4702">
        <f>(C4702-Key!$B$1)*24</f>
        <v>1.8333333333721384</v>
      </c>
      <c r="Q4702">
        <f>(Key!$B$2-'17.1'!C4702)*24</f>
        <v>1.1166666666395031</v>
      </c>
      <c r="R4702" s="3">
        <f>C4702-(M4702-Key!$B$5)/(24*Key!$B$6)</f>
        <v>44130.689657407405</v>
      </c>
      <c r="S4702">
        <f>M4702-Key!$B$5</f>
        <v>14.92</v>
      </c>
      <c r="T4702" s="2">
        <f t="shared" si="365"/>
        <v>44129.701388888891</v>
      </c>
      <c r="U4702" t="str">
        <f t="shared" si="366"/>
        <v>10-25-2020 16:50</v>
      </c>
      <c r="V4702">
        <f>IFERROR(IF(W4702=Z4702,VLOOKUP($U4702,[1]C8842!$G$2:$M$145,3,FALSE),0),0)</f>
        <v>0</v>
      </c>
      <c r="W4702">
        <f>VLOOKUP(RIGHT($V$1,5),Key!$A$9:$B$14,2,FALSE)</f>
        <v>10.199999999999999</v>
      </c>
      <c r="X4702">
        <f t="shared" si="369"/>
        <v>0</v>
      </c>
      <c r="Y4702">
        <f>VLOOKUP(RIGHT($X$1,5),Key!$A$9:$B$14,2,FALSE)</f>
        <v>3.7</v>
      </c>
      <c r="Z4702">
        <f t="shared" si="367"/>
        <v>10.199999999999999</v>
      </c>
      <c r="AA4702">
        <f t="shared" si="368"/>
        <v>0</v>
      </c>
    </row>
    <row r="4703" spans="1:27" x14ac:dyDescent="0.3">
      <c r="A4703">
        <v>100067</v>
      </c>
      <c r="B4703">
        <v>230922</v>
      </c>
      <c r="C4703" s="3">
        <v>44130.703472222223</v>
      </c>
      <c r="D4703">
        <v>0</v>
      </c>
      <c r="E4703">
        <v>2</v>
      </c>
      <c r="F4703" t="s">
        <v>25</v>
      </c>
      <c r="G4703">
        <v>1</v>
      </c>
      <c r="H4703">
        <v>65.125</v>
      </c>
      <c r="I4703">
        <v>14.65625</v>
      </c>
      <c r="J4703">
        <v>0.84375</v>
      </c>
      <c r="K4703">
        <v>46.019530000000003</v>
      </c>
      <c r="L4703" s="3">
        <v>44130.454861111109</v>
      </c>
      <c r="M4703">
        <v>17.18</v>
      </c>
      <c r="N4703" t="s">
        <v>28</v>
      </c>
      <c r="P4703">
        <f>(C4703-Key!$B$1)*24</f>
        <v>1.8333333333721384</v>
      </c>
      <c r="Q4703">
        <f>(Key!$B$2-'17.1'!C4703)*24</f>
        <v>1.1166666666395031</v>
      </c>
      <c r="R4703" s="3">
        <f>C4703-(M4703-Key!$B$5)/(24*Key!$B$6)</f>
        <v>44130.689657407405</v>
      </c>
      <c r="S4703">
        <f>M4703-Key!$B$5</f>
        <v>14.92</v>
      </c>
      <c r="T4703" s="2">
        <f t="shared" si="365"/>
        <v>44129.701388888891</v>
      </c>
      <c r="U4703" t="str">
        <f t="shared" si="366"/>
        <v>10-25-2020 16:50</v>
      </c>
      <c r="V4703">
        <f>IFERROR(IF(W4703=Z4703,VLOOKUP($U4703,[1]C8842!$G$2:$M$145,3,FALSE),0),0)</f>
        <v>0</v>
      </c>
      <c r="W4703">
        <f>VLOOKUP(RIGHT($V$1,5),Key!$A$9:$B$14,2,FALSE)</f>
        <v>10.199999999999999</v>
      </c>
      <c r="X4703">
        <f t="shared" si="369"/>
        <v>0</v>
      </c>
      <c r="Y4703">
        <f>VLOOKUP(RIGHT($X$1,5),Key!$A$9:$B$14,2,FALSE)</f>
        <v>3.7</v>
      </c>
      <c r="Z4703">
        <f t="shared" si="367"/>
        <v>10.199999999999999</v>
      </c>
      <c r="AA4703">
        <f t="shared" si="368"/>
        <v>0</v>
      </c>
    </row>
    <row r="4704" spans="1:27" x14ac:dyDescent="0.3">
      <c r="A4704">
        <v>100067</v>
      </c>
      <c r="B4704">
        <v>230922</v>
      </c>
      <c r="C4704" s="3">
        <v>44130.703472222223</v>
      </c>
      <c r="D4704">
        <v>3</v>
      </c>
      <c r="E4704">
        <v>2</v>
      </c>
      <c r="F4704" t="s">
        <v>26</v>
      </c>
      <c r="G4704">
        <v>1</v>
      </c>
      <c r="H4704">
        <v>66.359380000000002</v>
      </c>
      <c r="I4704">
        <v>17.367190000000001</v>
      </c>
      <c r="J4704">
        <v>0.93359380000000003</v>
      </c>
      <c r="K4704">
        <v>92.039060000000006</v>
      </c>
      <c r="L4704" s="3">
        <v>44130.454861111109</v>
      </c>
      <c r="M4704">
        <v>17.18</v>
      </c>
      <c r="N4704" t="s">
        <v>28</v>
      </c>
      <c r="P4704">
        <f>(C4704-Key!$B$1)*24</f>
        <v>1.8333333333721384</v>
      </c>
      <c r="Q4704">
        <f>(Key!$B$2-'17.1'!C4704)*24</f>
        <v>1.1166666666395031</v>
      </c>
      <c r="R4704" s="3">
        <f>C4704-(M4704-Key!$B$5)/(24*Key!$B$6)</f>
        <v>44130.689657407405</v>
      </c>
      <c r="S4704">
        <f>M4704-Key!$B$5</f>
        <v>14.92</v>
      </c>
      <c r="T4704" s="2">
        <f t="shared" si="365"/>
        <v>44129.701388888891</v>
      </c>
      <c r="U4704" t="str">
        <f t="shared" si="366"/>
        <v>10-25-2020 16:50</v>
      </c>
      <c r="V4704">
        <f>IFERROR(IF(W4704=Z4704,VLOOKUP($U4704,[1]C8842!$G$2:$M$145,3,FALSE),0),0)</f>
        <v>0</v>
      </c>
      <c r="W4704">
        <f>VLOOKUP(RIGHT($V$1,5),Key!$A$9:$B$14,2,FALSE)</f>
        <v>10.199999999999999</v>
      </c>
      <c r="X4704">
        <f t="shared" si="369"/>
        <v>0</v>
      </c>
      <c r="Y4704">
        <f>VLOOKUP(RIGHT($X$1,5),Key!$A$9:$B$14,2,FALSE)</f>
        <v>3.7</v>
      </c>
      <c r="Z4704">
        <f t="shared" si="367"/>
        <v>10.199999999999999</v>
      </c>
      <c r="AA4704">
        <f t="shared" si="368"/>
        <v>0</v>
      </c>
    </row>
    <row r="4705" spans="1:27" x14ac:dyDescent="0.3">
      <c r="A4705">
        <v>100067</v>
      </c>
      <c r="B4705">
        <v>230922</v>
      </c>
      <c r="C4705" s="3">
        <v>44130.703472222223</v>
      </c>
      <c r="D4705">
        <v>0</v>
      </c>
      <c r="E4705">
        <v>2</v>
      </c>
      <c r="F4705" t="s">
        <v>25</v>
      </c>
      <c r="G4705">
        <v>5</v>
      </c>
      <c r="H4705">
        <v>60.515630000000002</v>
      </c>
      <c r="I4705">
        <v>95.957030000000003</v>
      </c>
      <c r="J4705">
        <v>4.484375</v>
      </c>
      <c r="K4705">
        <v>46.019530000000003</v>
      </c>
      <c r="L4705" s="3">
        <v>44130.454861111109</v>
      </c>
      <c r="M4705">
        <v>17.18</v>
      </c>
      <c r="N4705" t="s">
        <v>28</v>
      </c>
      <c r="P4705">
        <f>(C4705-Key!$B$1)*24</f>
        <v>1.8333333333721384</v>
      </c>
      <c r="Q4705">
        <f>(Key!$B$2-'17.1'!C4705)*24</f>
        <v>1.1166666666395031</v>
      </c>
      <c r="R4705" s="3">
        <f>C4705-(M4705-Key!$B$5)/(24*Key!$B$6)</f>
        <v>44130.689657407405</v>
      </c>
      <c r="S4705">
        <f>M4705-Key!$B$5</f>
        <v>14.92</v>
      </c>
      <c r="T4705" s="2">
        <f t="shared" si="365"/>
        <v>44129.701388888891</v>
      </c>
      <c r="U4705" t="str">
        <f t="shared" si="366"/>
        <v>10-25-2020 16:50</v>
      </c>
      <c r="V4705">
        <f>IFERROR(IF(W4705=Z4705,VLOOKUP($U4705,[1]C8842!$G$2:$M$145,3,FALSE),0),0)</f>
        <v>0</v>
      </c>
      <c r="W4705">
        <f>VLOOKUP(RIGHT($V$1,5),Key!$A$9:$B$14,2,FALSE)</f>
        <v>10.199999999999999</v>
      </c>
      <c r="X4705">
        <f t="shared" si="369"/>
        <v>0</v>
      </c>
      <c r="Y4705">
        <f>VLOOKUP(RIGHT($X$1,5),Key!$A$9:$B$14,2,FALSE)</f>
        <v>3.7</v>
      </c>
      <c r="Z4705">
        <f t="shared" si="367"/>
        <v>10.199999999999999</v>
      </c>
      <c r="AA4705">
        <f t="shared" si="368"/>
        <v>0</v>
      </c>
    </row>
    <row r="4706" spans="1:27" x14ac:dyDescent="0.3">
      <c r="A4706">
        <v>100067</v>
      </c>
      <c r="B4706">
        <v>230922</v>
      </c>
      <c r="C4706" s="3">
        <v>44130.703472222223</v>
      </c>
      <c r="D4706">
        <v>3</v>
      </c>
      <c r="E4706">
        <v>2</v>
      </c>
      <c r="F4706" t="s">
        <v>26</v>
      </c>
      <c r="G4706">
        <v>1</v>
      </c>
      <c r="H4706">
        <v>73.1875</v>
      </c>
      <c r="I4706">
        <v>17.964839999999999</v>
      </c>
      <c r="J4706">
        <v>0.87109380000000003</v>
      </c>
      <c r="K4706">
        <v>92.039060000000006</v>
      </c>
      <c r="L4706" s="3">
        <v>44130.454861111109</v>
      </c>
      <c r="M4706">
        <v>17.18</v>
      </c>
      <c r="N4706" t="s">
        <v>28</v>
      </c>
      <c r="P4706">
        <f>(C4706-Key!$B$1)*24</f>
        <v>1.8333333333721384</v>
      </c>
      <c r="Q4706">
        <f>(Key!$B$2-'17.1'!C4706)*24</f>
        <v>1.1166666666395031</v>
      </c>
      <c r="R4706" s="3">
        <f>C4706-(M4706-Key!$B$5)/(24*Key!$B$6)</f>
        <v>44130.689657407405</v>
      </c>
      <c r="S4706">
        <f>M4706-Key!$B$5</f>
        <v>14.92</v>
      </c>
      <c r="T4706" s="2">
        <f t="shared" si="365"/>
        <v>44129.701388888891</v>
      </c>
      <c r="U4706" t="str">
        <f t="shared" si="366"/>
        <v>10-25-2020 16:50</v>
      </c>
      <c r="V4706">
        <f>IFERROR(IF(W4706=Z4706,VLOOKUP($U4706,[1]C8842!$G$2:$M$145,3,FALSE),0),0)</f>
        <v>0</v>
      </c>
      <c r="W4706">
        <f>VLOOKUP(RIGHT($V$1,5),Key!$A$9:$B$14,2,FALSE)</f>
        <v>10.199999999999999</v>
      </c>
      <c r="X4706">
        <f t="shared" si="369"/>
        <v>0</v>
      </c>
      <c r="Y4706">
        <f>VLOOKUP(RIGHT($X$1,5),Key!$A$9:$B$14,2,FALSE)</f>
        <v>3.7</v>
      </c>
      <c r="Z4706">
        <f t="shared" si="367"/>
        <v>10.199999999999999</v>
      </c>
      <c r="AA4706">
        <f t="shared" si="368"/>
        <v>0</v>
      </c>
    </row>
    <row r="4707" spans="1:27" x14ac:dyDescent="0.3">
      <c r="A4707">
        <v>100067</v>
      </c>
      <c r="B4707">
        <v>230922</v>
      </c>
      <c r="C4707" s="3">
        <v>44130.703472222223</v>
      </c>
      <c r="D4707">
        <v>3</v>
      </c>
      <c r="E4707">
        <v>2</v>
      </c>
      <c r="F4707" t="s">
        <v>26</v>
      </c>
      <c r="G4707">
        <v>1</v>
      </c>
      <c r="H4707">
        <v>69.5625</v>
      </c>
      <c r="I4707">
        <v>19.203130000000002</v>
      </c>
      <c r="J4707">
        <v>0.9609375</v>
      </c>
      <c r="K4707">
        <v>94.039060000000006</v>
      </c>
      <c r="L4707" s="3">
        <v>44130.454861111109</v>
      </c>
      <c r="M4707">
        <v>17.18</v>
      </c>
      <c r="N4707" t="s">
        <v>28</v>
      </c>
      <c r="P4707">
        <f>(C4707-Key!$B$1)*24</f>
        <v>1.8333333333721384</v>
      </c>
      <c r="Q4707">
        <f>(Key!$B$2-'17.1'!C4707)*24</f>
        <v>1.1166666666395031</v>
      </c>
      <c r="R4707" s="3">
        <f>C4707-(M4707-Key!$B$5)/(24*Key!$B$6)</f>
        <v>44130.689657407405</v>
      </c>
      <c r="S4707">
        <f>M4707-Key!$B$5</f>
        <v>14.92</v>
      </c>
      <c r="T4707" s="2">
        <f t="shared" si="365"/>
        <v>44129.701388888891</v>
      </c>
      <c r="U4707" t="str">
        <f t="shared" si="366"/>
        <v>10-25-2020 16:50</v>
      </c>
      <c r="V4707">
        <f>IFERROR(IF(W4707=Z4707,VLOOKUP($U4707,[1]C8842!$G$2:$M$145,3,FALSE),0),0)</f>
        <v>0</v>
      </c>
      <c r="W4707">
        <f>VLOOKUP(RIGHT($V$1,5),Key!$A$9:$B$14,2,FALSE)</f>
        <v>10.199999999999999</v>
      </c>
      <c r="X4707">
        <f t="shared" si="369"/>
        <v>0</v>
      </c>
      <c r="Y4707">
        <f>VLOOKUP(RIGHT($X$1,5),Key!$A$9:$B$14,2,FALSE)</f>
        <v>3.7</v>
      </c>
      <c r="Z4707">
        <f t="shared" si="367"/>
        <v>10.199999999999999</v>
      </c>
      <c r="AA4707">
        <f t="shared" si="368"/>
        <v>0</v>
      </c>
    </row>
    <row r="4708" spans="1:27" x14ac:dyDescent="0.3">
      <c r="A4708">
        <v>100067</v>
      </c>
      <c r="B4708">
        <v>230922</v>
      </c>
      <c r="C4708" s="3">
        <v>44130.703472222223</v>
      </c>
      <c r="D4708">
        <v>0</v>
      </c>
      <c r="E4708">
        <v>2</v>
      </c>
      <c r="F4708" t="s">
        <v>25</v>
      </c>
      <c r="G4708">
        <v>1</v>
      </c>
      <c r="H4708">
        <v>64.277339999999995</v>
      </c>
      <c r="I4708">
        <v>15.347659999999999</v>
      </c>
      <c r="J4708">
        <v>0.8828125</v>
      </c>
      <c r="K4708">
        <v>46.019530000000003</v>
      </c>
      <c r="L4708" s="3">
        <v>44130.454861111109</v>
      </c>
      <c r="M4708">
        <v>17.18</v>
      </c>
      <c r="N4708" t="s">
        <v>28</v>
      </c>
      <c r="P4708">
        <f>(C4708-Key!$B$1)*24</f>
        <v>1.8333333333721384</v>
      </c>
      <c r="Q4708">
        <f>(Key!$B$2-'17.1'!C4708)*24</f>
        <v>1.1166666666395031</v>
      </c>
      <c r="R4708" s="3">
        <f>C4708-(M4708-Key!$B$5)/(24*Key!$B$6)</f>
        <v>44130.689657407405</v>
      </c>
      <c r="S4708">
        <f>M4708-Key!$B$5</f>
        <v>14.92</v>
      </c>
      <c r="T4708" s="2">
        <f t="shared" si="365"/>
        <v>44129.701388888891</v>
      </c>
      <c r="U4708" t="str">
        <f t="shared" si="366"/>
        <v>10-25-2020 16:50</v>
      </c>
      <c r="V4708">
        <f>IFERROR(IF(W4708=Z4708,VLOOKUP($U4708,[1]C8842!$G$2:$M$145,3,FALSE),0),0)</f>
        <v>0</v>
      </c>
      <c r="W4708">
        <f>VLOOKUP(RIGHT($V$1,5),Key!$A$9:$B$14,2,FALSE)</f>
        <v>10.199999999999999</v>
      </c>
      <c r="X4708">
        <f t="shared" si="369"/>
        <v>0</v>
      </c>
      <c r="Y4708">
        <f>VLOOKUP(RIGHT($X$1,5),Key!$A$9:$B$14,2,FALSE)</f>
        <v>3.7</v>
      </c>
      <c r="Z4708">
        <f t="shared" si="367"/>
        <v>10.199999999999999</v>
      </c>
      <c r="AA4708">
        <f t="shared" si="368"/>
        <v>0</v>
      </c>
    </row>
    <row r="4709" spans="1:27" x14ac:dyDescent="0.3">
      <c r="A4709">
        <v>100067</v>
      </c>
      <c r="B4709">
        <v>230922</v>
      </c>
      <c r="C4709" s="3">
        <v>44130.703472222223</v>
      </c>
      <c r="D4709">
        <v>1</v>
      </c>
      <c r="E4709">
        <v>1</v>
      </c>
      <c r="F4709" t="s">
        <v>25</v>
      </c>
      <c r="G4709">
        <v>1</v>
      </c>
      <c r="H4709">
        <v>65.546880000000002</v>
      </c>
      <c r="I4709">
        <v>15.85547</v>
      </c>
      <c r="J4709">
        <v>0.88671880000000003</v>
      </c>
      <c r="K4709">
        <v>58.023440000000001</v>
      </c>
      <c r="L4709" s="3">
        <v>44130.454861111109</v>
      </c>
      <c r="M4709">
        <v>17.18</v>
      </c>
      <c r="N4709" t="s">
        <v>28</v>
      </c>
      <c r="P4709">
        <f>(C4709-Key!$B$1)*24</f>
        <v>1.8333333333721384</v>
      </c>
      <c r="Q4709">
        <f>(Key!$B$2-'17.1'!C4709)*24</f>
        <v>1.1166666666395031</v>
      </c>
      <c r="R4709" s="3">
        <f>C4709-(M4709-Key!$B$5)/(24*Key!$B$6)</f>
        <v>44130.689657407405</v>
      </c>
      <c r="S4709">
        <f>M4709-Key!$B$5</f>
        <v>14.92</v>
      </c>
      <c r="T4709" s="2">
        <f t="shared" si="365"/>
        <v>44129.701388888891</v>
      </c>
      <c r="U4709" t="str">
        <f t="shared" si="366"/>
        <v>10-25-2020 16:50</v>
      </c>
      <c r="V4709">
        <f>IFERROR(IF(W4709=Z4709,VLOOKUP($U4709,[1]C8842!$G$2:$M$145,3,FALSE),0),0)</f>
        <v>0</v>
      </c>
      <c r="W4709">
        <f>VLOOKUP(RIGHT($V$1,5),Key!$A$9:$B$14,2,FALSE)</f>
        <v>10.199999999999999</v>
      </c>
      <c r="X4709">
        <f t="shared" si="369"/>
        <v>0</v>
      </c>
      <c r="Y4709">
        <f>VLOOKUP(RIGHT($X$1,5),Key!$A$9:$B$14,2,FALSE)</f>
        <v>3.7</v>
      </c>
      <c r="Z4709">
        <f t="shared" si="367"/>
        <v>10.199999999999999</v>
      </c>
      <c r="AA4709">
        <f t="shared" si="368"/>
        <v>0</v>
      </c>
    </row>
    <row r="4710" spans="1:27" x14ac:dyDescent="0.3">
      <c r="A4710">
        <v>100067</v>
      </c>
      <c r="B4710">
        <v>230922</v>
      </c>
      <c r="C4710" s="3">
        <v>44130.703472222223</v>
      </c>
      <c r="D4710">
        <v>3</v>
      </c>
      <c r="E4710">
        <v>2</v>
      </c>
      <c r="F4710" t="s">
        <v>26</v>
      </c>
      <c r="G4710">
        <v>4</v>
      </c>
      <c r="H4710">
        <v>63.726559999999999</v>
      </c>
      <c r="I4710">
        <v>71.488280000000003</v>
      </c>
      <c r="J4710">
        <v>3.234375</v>
      </c>
      <c r="K4710">
        <v>94.039060000000006</v>
      </c>
      <c r="L4710" s="3">
        <v>44130.454861111109</v>
      </c>
      <c r="M4710">
        <v>17.18</v>
      </c>
      <c r="N4710" t="s">
        <v>28</v>
      </c>
      <c r="P4710">
        <f>(C4710-Key!$B$1)*24</f>
        <v>1.8333333333721384</v>
      </c>
      <c r="Q4710">
        <f>(Key!$B$2-'17.1'!C4710)*24</f>
        <v>1.1166666666395031</v>
      </c>
      <c r="R4710" s="3">
        <f>C4710-(M4710-Key!$B$5)/(24*Key!$B$6)</f>
        <v>44130.689657407405</v>
      </c>
      <c r="S4710">
        <f>M4710-Key!$B$5</f>
        <v>14.92</v>
      </c>
      <c r="T4710" s="2">
        <f t="shared" si="365"/>
        <v>44129.701388888891</v>
      </c>
      <c r="U4710" t="str">
        <f t="shared" si="366"/>
        <v>10-25-2020 16:50</v>
      </c>
      <c r="V4710">
        <f>IFERROR(IF(W4710=Z4710,VLOOKUP($U4710,[1]C8842!$G$2:$M$145,3,FALSE),0),0)</f>
        <v>0</v>
      </c>
      <c r="W4710">
        <f>VLOOKUP(RIGHT($V$1,5),Key!$A$9:$B$14,2,FALSE)</f>
        <v>10.199999999999999</v>
      </c>
      <c r="X4710">
        <f t="shared" si="369"/>
        <v>0</v>
      </c>
      <c r="Y4710">
        <f>VLOOKUP(RIGHT($X$1,5),Key!$A$9:$B$14,2,FALSE)</f>
        <v>3.7</v>
      </c>
      <c r="Z4710">
        <f t="shared" si="367"/>
        <v>10.199999999999999</v>
      </c>
      <c r="AA4710">
        <f t="shared" si="368"/>
        <v>0</v>
      </c>
    </row>
    <row r="4711" spans="1:27" x14ac:dyDescent="0.3">
      <c r="A4711">
        <v>100067</v>
      </c>
      <c r="B4711">
        <v>230922</v>
      </c>
      <c r="C4711" s="3">
        <v>44130.70416666667</v>
      </c>
      <c r="D4711">
        <v>3</v>
      </c>
      <c r="E4711">
        <v>2</v>
      </c>
      <c r="F4711" t="s">
        <v>26</v>
      </c>
      <c r="G4711">
        <v>4</v>
      </c>
      <c r="H4711">
        <v>59.265630000000002</v>
      </c>
      <c r="I4711">
        <v>68.832030000000003</v>
      </c>
      <c r="J4711">
        <v>3.359375</v>
      </c>
      <c r="K4711">
        <v>96.039060000000006</v>
      </c>
      <c r="L4711" s="3">
        <v>44130.454861111109</v>
      </c>
      <c r="M4711">
        <v>17.18</v>
      </c>
      <c r="N4711" t="s">
        <v>28</v>
      </c>
      <c r="P4711">
        <f>(C4711-Key!$B$1)*24</f>
        <v>1.8500000000931323</v>
      </c>
      <c r="Q4711">
        <f>(Key!$B$2-'17.1'!C4711)*24</f>
        <v>1.0999999999185093</v>
      </c>
      <c r="R4711" s="3">
        <f>C4711-(M4711-Key!$B$5)/(24*Key!$B$6)</f>
        <v>44130.690351851852</v>
      </c>
      <c r="S4711">
        <f>M4711-Key!$B$5</f>
        <v>14.92</v>
      </c>
      <c r="T4711" s="2">
        <f t="shared" si="365"/>
        <v>44129.701388888891</v>
      </c>
      <c r="U4711" t="str">
        <f t="shared" si="366"/>
        <v>10-25-2020 16:50</v>
      </c>
      <c r="V4711">
        <f>IFERROR(IF(W4711=Z4711,VLOOKUP($U4711,[1]C8842!$G$2:$M$145,3,FALSE),0),0)</f>
        <v>0</v>
      </c>
      <c r="W4711">
        <f>VLOOKUP(RIGHT($V$1,5),Key!$A$9:$B$14,2,FALSE)</f>
        <v>10.199999999999999</v>
      </c>
      <c r="X4711">
        <f t="shared" si="369"/>
        <v>0</v>
      </c>
      <c r="Y4711">
        <f>VLOOKUP(RIGHT($X$1,5),Key!$A$9:$B$14,2,FALSE)</f>
        <v>3.7</v>
      </c>
      <c r="Z4711">
        <f t="shared" si="367"/>
        <v>10.199999999999999</v>
      </c>
      <c r="AA4711">
        <f t="shared" si="368"/>
        <v>0</v>
      </c>
    </row>
    <row r="4712" spans="1:27" x14ac:dyDescent="0.3">
      <c r="A4712">
        <v>100067</v>
      </c>
      <c r="B4712">
        <v>230922</v>
      </c>
      <c r="C4712" s="3">
        <v>44130.70416666667</v>
      </c>
      <c r="D4712">
        <v>1</v>
      </c>
      <c r="E4712">
        <v>1</v>
      </c>
      <c r="F4712" t="s">
        <v>25</v>
      </c>
      <c r="G4712">
        <v>1</v>
      </c>
      <c r="H4712">
        <v>65.046880000000002</v>
      </c>
      <c r="I4712">
        <v>15.910159999999999</v>
      </c>
      <c r="J4712">
        <v>0.89453130000000003</v>
      </c>
      <c r="K4712">
        <v>58.023440000000001</v>
      </c>
      <c r="L4712" s="3">
        <v>44130.454861111109</v>
      </c>
      <c r="M4712">
        <v>17.18</v>
      </c>
      <c r="N4712" t="s">
        <v>28</v>
      </c>
      <c r="P4712">
        <f>(C4712-Key!$B$1)*24</f>
        <v>1.8500000000931323</v>
      </c>
      <c r="Q4712">
        <f>(Key!$B$2-'17.1'!C4712)*24</f>
        <v>1.0999999999185093</v>
      </c>
      <c r="R4712" s="3">
        <f>C4712-(M4712-Key!$B$5)/(24*Key!$B$6)</f>
        <v>44130.690351851852</v>
      </c>
      <c r="S4712">
        <f>M4712-Key!$B$5</f>
        <v>14.92</v>
      </c>
      <c r="T4712" s="2">
        <f t="shared" si="365"/>
        <v>44129.701388888891</v>
      </c>
      <c r="U4712" t="str">
        <f t="shared" si="366"/>
        <v>10-25-2020 16:50</v>
      </c>
      <c r="V4712">
        <f>IFERROR(IF(W4712=Z4712,VLOOKUP($U4712,[1]C8842!$G$2:$M$145,3,FALSE),0),0)</f>
        <v>0</v>
      </c>
      <c r="W4712">
        <f>VLOOKUP(RIGHT($V$1,5),Key!$A$9:$B$14,2,FALSE)</f>
        <v>10.199999999999999</v>
      </c>
      <c r="X4712">
        <f t="shared" si="369"/>
        <v>0</v>
      </c>
      <c r="Y4712">
        <f>VLOOKUP(RIGHT($X$1,5),Key!$A$9:$B$14,2,FALSE)</f>
        <v>3.7</v>
      </c>
      <c r="Z4712">
        <f t="shared" si="367"/>
        <v>10.199999999999999</v>
      </c>
      <c r="AA4712">
        <f t="shared" si="368"/>
        <v>0</v>
      </c>
    </row>
    <row r="4713" spans="1:27" x14ac:dyDescent="0.3">
      <c r="A4713">
        <v>100067</v>
      </c>
      <c r="B4713">
        <v>230922</v>
      </c>
      <c r="C4713" s="3">
        <v>44130.70416666667</v>
      </c>
      <c r="D4713">
        <v>3</v>
      </c>
      <c r="E4713">
        <v>2</v>
      </c>
      <c r="F4713" t="s">
        <v>26</v>
      </c>
      <c r="G4713">
        <v>1</v>
      </c>
      <c r="H4713">
        <v>64.992189999999994</v>
      </c>
      <c r="I4713">
        <v>17.460940000000001</v>
      </c>
      <c r="J4713">
        <v>0.9609375</v>
      </c>
      <c r="K4713">
        <v>93.039060000000006</v>
      </c>
      <c r="L4713" s="3">
        <v>44130.454861111109</v>
      </c>
      <c r="M4713">
        <v>17.18</v>
      </c>
      <c r="N4713" t="s">
        <v>28</v>
      </c>
      <c r="P4713">
        <f>(C4713-Key!$B$1)*24</f>
        <v>1.8500000000931323</v>
      </c>
      <c r="Q4713">
        <f>(Key!$B$2-'17.1'!C4713)*24</f>
        <v>1.0999999999185093</v>
      </c>
      <c r="R4713" s="3">
        <f>C4713-(M4713-Key!$B$5)/(24*Key!$B$6)</f>
        <v>44130.690351851852</v>
      </c>
      <c r="S4713">
        <f>M4713-Key!$B$5</f>
        <v>14.92</v>
      </c>
      <c r="T4713" s="2">
        <f t="shared" si="365"/>
        <v>44129.701388888891</v>
      </c>
      <c r="U4713" t="str">
        <f t="shared" si="366"/>
        <v>10-25-2020 16:50</v>
      </c>
      <c r="V4713">
        <f>IFERROR(IF(W4713=Z4713,VLOOKUP($U4713,[1]C8842!$G$2:$M$145,3,FALSE),0),0)</f>
        <v>0</v>
      </c>
      <c r="W4713">
        <f>VLOOKUP(RIGHT($V$1,5),Key!$A$9:$B$14,2,FALSE)</f>
        <v>10.199999999999999</v>
      </c>
      <c r="X4713">
        <f t="shared" si="369"/>
        <v>0</v>
      </c>
      <c r="Y4713">
        <f>VLOOKUP(RIGHT($X$1,5),Key!$A$9:$B$14,2,FALSE)</f>
        <v>3.7</v>
      </c>
      <c r="Z4713">
        <f t="shared" si="367"/>
        <v>10.199999999999999</v>
      </c>
      <c r="AA4713">
        <f t="shared" si="368"/>
        <v>0</v>
      </c>
    </row>
    <row r="4714" spans="1:27" x14ac:dyDescent="0.3">
      <c r="A4714">
        <v>100067</v>
      </c>
      <c r="B4714">
        <v>230922</v>
      </c>
      <c r="C4714" s="3">
        <v>44130.70416666667</v>
      </c>
      <c r="D4714">
        <v>0</v>
      </c>
      <c r="E4714">
        <v>2</v>
      </c>
      <c r="F4714" t="s">
        <v>25</v>
      </c>
      <c r="G4714">
        <v>1</v>
      </c>
      <c r="H4714">
        <v>63.109380000000002</v>
      </c>
      <c r="I4714">
        <v>13.82422</v>
      </c>
      <c r="J4714">
        <v>0.83203130000000003</v>
      </c>
      <c r="K4714">
        <v>46.019530000000003</v>
      </c>
      <c r="L4714" s="3">
        <v>44130.454861111109</v>
      </c>
      <c r="M4714">
        <v>17.18</v>
      </c>
      <c r="N4714" t="s">
        <v>28</v>
      </c>
      <c r="P4714">
        <f>(C4714-Key!$B$1)*24</f>
        <v>1.8500000000931323</v>
      </c>
      <c r="Q4714">
        <f>(Key!$B$2-'17.1'!C4714)*24</f>
        <v>1.0999999999185093</v>
      </c>
      <c r="R4714" s="3">
        <f>C4714-(M4714-Key!$B$5)/(24*Key!$B$6)</f>
        <v>44130.690351851852</v>
      </c>
      <c r="S4714">
        <f>M4714-Key!$B$5</f>
        <v>14.92</v>
      </c>
      <c r="T4714" s="2">
        <f t="shared" si="365"/>
        <v>44129.701388888891</v>
      </c>
      <c r="U4714" t="str">
        <f t="shared" si="366"/>
        <v>10-25-2020 16:50</v>
      </c>
      <c r="V4714">
        <f>IFERROR(IF(W4714=Z4714,VLOOKUP($U4714,[1]C8842!$G$2:$M$145,3,FALSE),0),0)</f>
        <v>0</v>
      </c>
      <c r="W4714">
        <f>VLOOKUP(RIGHT($V$1,5),Key!$A$9:$B$14,2,FALSE)</f>
        <v>10.199999999999999</v>
      </c>
      <c r="X4714">
        <f t="shared" si="369"/>
        <v>0</v>
      </c>
      <c r="Y4714">
        <f>VLOOKUP(RIGHT($X$1,5),Key!$A$9:$B$14,2,FALSE)</f>
        <v>3.7</v>
      </c>
      <c r="Z4714">
        <f t="shared" si="367"/>
        <v>10.199999999999999</v>
      </c>
      <c r="AA4714">
        <f t="shared" si="368"/>
        <v>0</v>
      </c>
    </row>
    <row r="4715" spans="1:27" x14ac:dyDescent="0.3">
      <c r="A4715">
        <v>100067</v>
      </c>
      <c r="B4715">
        <v>230922</v>
      </c>
      <c r="C4715" s="3">
        <v>44130.70416666667</v>
      </c>
      <c r="D4715">
        <v>3</v>
      </c>
      <c r="E4715">
        <v>2</v>
      </c>
      <c r="F4715" t="s">
        <v>26</v>
      </c>
      <c r="G4715">
        <v>1</v>
      </c>
      <c r="H4715">
        <v>64.984380000000002</v>
      </c>
      <c r="I4715">
        <v>19.60547</v>
      </c>
      <c r="J4715">
        <v>1.046875</v>
      </c>
      <c r="K4715">
        <v>97.039060000000006</v>
      </c>
      <c r="L4715" s="3">
        <v>44130.454861111109</v>
      </c>
      <c r="M4715">
        <v>17.18</v>
      </c>
      <c r="N4715" t="s">
        <v>28</v>
      </c>
      <c r="P4715">
        <f>(C4715-Key!$B$1)*24</f>
        <v>1.8500000000931323</v>
      </c>
      <c r="Q4715">
        <f>(Key!$B$2-'17.1'!C4715)*24</f>
        <v>1.0999999999185093</v>
      </c>
      <c r="R4715" s="3">
        <f>C4715-(M4715-Key!$B$5)/(24*Key!$B$6)</f>
        <v>44130.690351851852</v>
      </c>
      <c r="S4715">
        <f>M4715-Key!$B$5</f>
        <v>14.92</v>
      </c>
      <c r="T4715" s="2">
        <f t="shared" si="365"/>
        <v>44129.701388888891</v>
      </c>
      <c r="U4715" t="str">
        <f t="shared" si="366"/>
        <v>10-25-2020 16:50</v>
      </c>
      <c r="V4715">
        <f>IFERROR(IF(W4715=Z4715,VLOOKUP($U4715,[1]C8842!$G$2:$M$145,3,FALSE),0),0)</f>
        <v>0</v>
      </c>
      <c r="W4715">
        <f>VLOOKUP(RIGHT($V$1,5),Key!$A$9:$B$14,2,FALSE)</f>
        <v>10.199999999999999</v>
      </c>
      <c r="X4715">
        <f t="shared" si="369"/>
        <v>0</v>
      </c>
      <c r="Y4715">
        <f>VLOOKUP(RIGHT($X$1,5),Key!$A$9:$B$14,2,FALSE)</f>
        <v>3.7</v>
      </c>
      <c r="Z4715">
        <f t="shared" si="367"/>
        <v>10.199999999999999</v>
      </c>
      <c r="AA4715">
        <f t="shared" si="368"/>
        <v>0</v>
      </c>
    </row>
    <row r="4716" spans="1:27" x14ac:dyDescent="0.3">
      <c r="A4716">
        <v>100067</v>
      </c>
      <c r="B4716">
        <v>230922</v>
      </c>
      <c r="C4716" s="3">
        <v>44130.70416666667</v>
      </c>
      <c r="D4716">
        <v>2</v>
      </c>
      <c r="E4716">
        <v>1</v>
      </c>
      <c r="F4716" t="s">
        <v>26</v>
      </c>
      <c r="G4716">
        <v>1</v>
      </c>
      <c r="H4716">
        <v>66.007810000000006</v>
      </c>
      <c r="I4716">
        <v>17.20703</v>
      </c>
      <c r="J4716">
        <v>0.93359380000000003</v>
      </c>
      <c r="K4716">
        <v>80.03125</v>
      </c>
      <c r="L4716" s="3">
        <v>44130.454861111109</v>
      </c>
      <c r="M4716">
        <v>17.18</v>
      </c>
      <c r="N4716" t="s">
        <v>28</v>
      </c>
      <c r="P4716">
        <f>(C4716-Key!$B$1)*24</f>
        <v>1.8500000000931323</v>
      </c>
      <c r="Q4716">
        <f>(Key!$B$2-'17.1'!C4716)*24</f>
        <v>1.0999999999185093</v>
      </c>
      <c r="R4716" s="3">
        <f>C4716-(M4716-Key!$B$5)/(24*Key!$B$6)</f>
        <v>44130.690351851852</v>
      </c>
      <c r="S4716">
        <f>M4716-Key!$B$5</f>
        <v>14.92</v>
      </c>
      <c r="T4716" s="2">
        <f t="shared" si="365"/>
        <v>44129.701388888891</v>
      </c>
      <c r="U4716" t="str">
        <f t="shared" si="366"/>
        <v>10-25-2020 16:50</v>
      </c>
      <c r="V4716">
        <f>IFERROR(IF(W4716=Z4716,VLOOKUP($U4716,[1]C8842!$G$2:$M$145,3,FALSE),0),0)</f>
        <v>0</v>
      </c>
      <c r="W4716">
        <f>VLOOKUP(RIGHT($V$1,5),Key!$A$9:$B$14,2,FALSE)</f>
        <v>10.199999999999999</v>
      </c>
      <c r="X4716">
        <f t="shared" si="369"/>
        <v>0</v>
      </c>
      <c r="Y4716">
        <f>VLOOKUP(RIGHT($X$1,5),Key!$A$9:$B$14,2,FALSE)</f>
        <v>3.7</v>
      </c>
      <c r="Z4716">
        <f t="shared" si="367"/>
        <v>10.199999999999999</v>
      </c>
      <c r="AA4716">
        <f t="shared" si="368"/>
        <v>0</v>
      </c>
    </row>
    <row r="4717" spans="1:27" x14ac:dyDescent="0.3">
      <c r="A4717">
        <v>100067</v>
      </c>
      <c r="B4717">
        <v>230922</v>
      </c>
      <c r="C4717" s="3">
        <v>44130.70416666667</v>
      </c>
      <c r="D4717">
        <v>3</v>
      </c>
      <c r="E4717">
        <v>2</v>
      </c>
      <c r="F4717" t="s">
        <v>26</v>
      </c>
      <c r="G4717">
        <v>2</v>
      </c>
      <c r="H4717">
        <v>63.195309999999999</v>
      </c>
      <c r="I4717">
        <v>21.625</v>
      </c>
      <c r="J4717">
        <v>1.160156</v>
      </c>
      <c r="K4717">
        <v>94.039060000000006</v>
      </c>
      <c r="L4717" s="3">
        <v>44130.454861111109</v>
      </c>
      <c r="M4717">
        <v>17.18</v>
      </c>
      <c r="N4717" t="s">
        <v>28</v>
      </c>
      <c r="P4717">
        <f>(C4717-Key!$B$1)*24</f>
        <v>1.8500000000931323</v>
      </c>
      <c r="Q4717">
        <f>(Key!$B$2-'17.1'!C4717)*24</f>
        <v>1.0999999999185093</v>
      </c>
      <c r="R4717" s="3">
        <f>C4717-(M4717-Key!$B$5)/(24*Key!$B$6)</f>
        <v>44130.690351851852</v>
      </c>
      <c r="S4717">
        <f>M4717-Key!$B$5</f>
        <v>14.92</v>
      </c>
      <c r="T4717" s="2">
        <f t="shared" si="365"/>
        <v>44129.701388888891</v>
      </c>
      <c r="U4717" t="str">
        <f t="shared" si="366"/>
        <v>10-25-2020 16:50</v>
      </c>
      <c r="V4717">
        <f>IFERROR(IF(W4717=Z4717,VLOOKUP($U4717,[1]C8842!$G$2:$M$145,3,FALSE),0),0)</f>
        <v>0</v>
      </c>
      <c r="W4717">
        <f>VLOOKUP(RIGHT($V$1,5),Key!$A$9:$B$14,2,FALSE)</f>
        <v>10.199999999999999</v>
      </c>
      <c r="X4717">
        <f t="shared" si="369"/>
        <v>0</v>
      </c>
      <c r="Y4717">
        <f>VLOOKUP(RIGHT($X$1,5),Key!$A$9:$B$14,2,FALSE)</f>
        <v>3.7</v>
      </c>
      <c r="Z4717">
        <f t="shared" si="367"/>
        <v>10.199999999999999</v>
      </c>
      <c r="AA4717">
        <f t="shared" si="368"/>
        <v>0</v>
      </c>
    </row>
    <row r="4718" spans="1:27" x14ac:dyDescent="0.3">
      <c r="A4718">
        <v>100067</v>
      </c>
      <c r="B4718">
        <v>230922</v>
      </c>
      <c r="C4718" s="3">
        <v>44130.70416666667</v>
      </c>
      <c r="D4718">
        <v>2</v>
      </c>
      <c r="E4718">
        <v>1</v>
      </c>
      <c r="F4718" t="s">
        <v>26</v>
      </c>
      <c r="G4718">
        <v>1</v>
      </c>
      <c r="H4718">
        <v>63.523440000000001</v>
      </c>
      <c r="I4718">
        <v>16.367190000000001</v>
      </c>
      <c r="J4718">
        <v>0.93359380000000003</v>
      </c>
      <c r="K4718">
        <v>81.035160000000005</v>
      </c>
      <c r="L4718" s="3">
        <v>44130.454861111109</v>
      </c>
      <c r="M4718">
        <v>17.18</v>
      </c>
      <c r="N4718" t="s">
        <v>28</v>
      </c>
      <c r="P4718">
        <f>(C4718-Key!$B$1)*24</f>
        <v>1.8500000000931323</v>
      </c>
      <c r="Q4718">
        <f>(Key!$B$2-'17.1'!C4718)*24</f>
        <v>1.0999999999185093</v>
      </c>
      <c r="R4718" s="3">
        <f>C4718-(M4718-Key!$B$5)/(24*Key!$B$6)</f>
        <v>44130.690351851852</v>
      </c>
      <c r="S4718">
        <f>M4718-Key!$B$5</f>
        <v>14.92</v>
      </c>
      <c r="T4718" s="2">
        <f t="shared" si="365"/>
        <v>44129.701388888891</v>
      </c>
      <c r="U4718" t="str">
        <f t="shared" si="366"/>
        <v>10-25-2020 16:50</v>
      </c>
      <c r="V4718">
        <f>IFERROR(IF(W4718=Z4718,VLOOKUP($U4718,[1]C8842!$G$2:$M$145,3,FALSE),0),0)</f>
        <v>0</v>
      </c>
      <c r="W4718">
        <f>VLOOKUP(RIGHT($V$1,5),Key!$A$9:$B$14,2,FALSE)</f>
        <v>10.199999999999999</v>
      </c>
      <c r="X4718">
        <f t="shared" si="369"/>
        <v>0</v>
      </c>
      <c r="Y4718">
        <f>VLOOKUP(RIGHT($X$1,5),Key!$A$9:$B$14,2,FALSE)</f>
        <v>3.7</v>
      </c>
      <c r="Z4718">
        <f t="shared" si="367"/>
        <v>10.199999999999999</v>
      </c>
      <c r="AA4718">
        <f t="shared" si="368"/>
        <v>0</v>
      </c>
    </row>
    <row r="4719" spans="1:27" x14ac:dyDescent="0.3">
      <c r="A4719">
        <v>100067</v>
      </c>
      <c r="B4719">
        <v>230922</v>
      </c>
      <c r="C4719" s="3">
        <v>44130.70416666667</v>
      </c>
      <c r="D4719">
        <v>3</v>
      </c>
      <c r="E4719">
        <v>2</v>
      </c>
      <c r="F4719" t="s">
        <v>26</v>
      </c>
      <c r="G4719">
        <v>1</v>
      </c>
      <c r="H4719">
        <v>66.695310000000006</v>
      </c>
      <c r="I4719">
        <v>16.11328</v>
      </c>
      <c r="J4719">
        <v>0.87890630000000003</v>
      </c>
      <c r="K4719">
        <v>94.039060000000006</v>
      </c>
      <c r="L4719" s="3">
        <v>44130.454861111109</v>
      </c>
      <c r="M4719">
        <v>17.18</v>
      </c>
      <c r="N4719" t="s">
        <v>28</v>
      </c>
      <c r="P4719">
        <f>(C4719-Key!$B$1)*24</f>
        <v>1.8500000000931323</v>
      </c>
      <c r="Q4719">
        <f>(Key!$B$2-'17.1'!C4719)*24</f>
        <v>1.0999999999185093</v>
      </c>
      <c r="R4719" s="3">
        <f>C4719-(M4719-Key!$B$5)/(24*Key!$B$6)</f>
        <v>44130.690351851852</v>
      </c>
      <c r="S4719">
        <f>M4719-Key!$B$5</f>
        <v>14.92</v>
      </c>
      <c r="T4719" s="2">
        <f t="shared" si="365"/>
        <v>44129.701388888891</v>
      </c>
      <c r="U4719" t="str">
        <f t="shared" si="366"/>
        <v>10-25-2020 16:50</v>
      </c>
      <c r="V4719">
        <f>IFERROR(IF(W4719=Z4719,VLOOKUP($U4719,[1]C8842!$G$2:$M$145,3,FALSE),0),0)</f>
        <v>0</v>
      </c>
      <c r="W4719">
        <f>VLOOKUP(RIGHT($V$1,5),Key!$A$9:$B$14,2,FALSE)</f>
        <v>10.199999999999999</v>
      </c>
      <c r="X4719">
        <f t="shared" si="369"/>
        <v>0</v>
      </c>
      <c r="Y4719">
        <f>VLOOKUP(RIGHT($X$1,5),Key!$A$9:$B$14,2,FALSE)</f>
        <v>3.7</v>
      </c>
      <c r="Z4719">
        <f t="shared" si="367"/>
        <v>10.199999999999999</v>
      </c>
      <c r="AA4719">
        <f t="shared" si="368"/>
        <v>0</v>
      </c>
    </row>
    <row r="4720" spans="1:27" x14ac:dyDescent="0.3">
      <c r="A4720">
        <v>100067</v>
      </c>
      <c r="B4720">
        <v>230922</v>
      </c>
      <c r="C4720" s="3">
        <v>44130.70416666667</v>
      </c>
      <c r="D4720">
        <v>2</v>
      </c>
      <c r="E4720">
        <v>1</v>
      </c>
      <c r="F4720" t="s">
        <v>26</v>
      </c>
      <c r="G4720">
        <v>1</v>
      </c>
      <c r="H4720">
        <v>65.238280000000003</v>
      </c>
      <c r="I4720">
        <v>17.933589999999999</v>
      </c>
      <c r="J4720">
        <v>0.97265630000000003</v>
      </c>
      <c r="K4720">
        <v>82.035160000000005</v>
      </c>
      <c r="L4720" s="3">
        <v>44130.454861111109</v>
      </c>
      <c r="M4720">
        <v>17.18</v>
      </c>
      <c r="N4720" t="s">
        <v>28</v>
      </c>
      <c r="P4720">
        <f>(C4720-Key!$B$1)*24</f>
        <v>1.8500000000931323</v>
      </c>
      <c r="Q4720">
        <f>(Key!$B$2-'17.1'!C4720)*24</f>
        <v>1.0999999999185093</v>
      </c>
      <c r="R4720" s="3">
        <f>C4720-(M4720-Key!$B$5)/(24*Key!$B$6)</f>
        <v>44130.690351851852</v>
      </c>
      <c r="S4720">
        <f>M4720-Key!$B$5</f>
        <v>14.92</v>
      </c>
      <c r="T4720" s="2">
        <f t="shared" si="365"/>
        <v>44129.701388888891</v>
      </c>
      <c r="U4720" t="str">
        <f t="shared" si="366"/>
        <v>10-25-2020 16:50</v>
      </c>
      <c r="V4720">
        <f>IFERROR(IF(W4720=Z4720,VLOOKUP($U4720,[1]C8842!$G$2:$M$145,3,FALSE),0),0)</f>
        <v>0</v>
      </c>
      <c r="W4720">
        <f>VLOOKUP(RIGHT($V$1,5),Key!$A$9:$B$14,2,FALSE)</f>
        <v>10.199999999999999</v>
      </c>
      <c r="X4720">
        <f t="shared" si="369"/>
        <v>0</v>
      </c>
      <c r="Y4720">
        <f>VLOOKUP(RIGHT($X$1,5),Key!$A$9:$B$14,2,FALSE)</f>
        <v>3.7</v>
      </c>
      <c r="Z4720">
        <f t="shared" si="367"/>
        <v>10.199999999999999</v>
      </c>
      <c r="AA4720">
        <f t="shared" si="368"/>
        <v>0</v>
      </c>
    </row>
    <row r="4721" spans="1:27" x14ac:dyDescent="0.3">
      <c r="A4721">
        <v>100067</v>
      </c>
      <c r="B4721">
        <v>230922</v>
      </c>
      <c r="C4721" s="3">
        <v>44130.70416666667</v>
      </c>
      <c r="D4721">
        <v>3</v>
      </c>
      <c r="E4721">
        <v>2</v>
      </c>
      <c r="F4721" t="s">
        <v>26</v>
      </c>
      <c r="G4721">
        <v>2</v>
      </c>
      <c r="H4721">
        <v>66.605469999999997</v>
      </c>
      <c r="I4721">
        <v>21.76172</v>
      </c>
      <c r="J4721">
        <v>1.109375</v>
      </c>
      <c r="K4721">
        <v>94.039060000000006</v>
      </c>
      <c r="L4721" s="3">
        <v>44130.454861111109</v>
      </c>
      <c r="M4721">
        <v>17.18</v>
      </c>
      <c r="N4721" t="s">
        <v>28</v>
      </c>
      <c r="P4721">
        <f>(C4721-Key!$B$1)*24</f>
        <v>1.8500000000931323</v>
      </c>
      <c r="Q4721">
        <f>(Key!$B$2-'17.1'!C4721)*24</f>
        <v>1.0999999999185093</v>
      </c>
      <c r="R4721" s="3">
        <f>C4721-(M4721-Key!$B$5)/(24*Key!$B$6)</f>
        <v>44130.690351851852</v>
      </c>
      <c r="S4721">
        <f>M4721-Key!$B$5</f>
        <v>14.92</v>
      </c>
      <c r="T4721" s="2">
        <f t="shared" si="365"/>
        <v>44129.701388888891</v>
      </c>
      <c r="U4721" t="str">
        <f t="shared" si="366"/>
        <v>10-25-2020 16:50</v>
      </c>
      <c r="V4721">
        <f>IFERROR(IF(W4721=Z4721,VLOOKUP($U4721,[1]C8842!$G$2:$M$145,3,FALSE),0),0)</f>
        <v>0</v>
      </c>
      <c r="W4721">
        <f>VLOOKUP(RIGHT($V$1,5),Key!$A$9:$B$14,2,FALSE)</f>
        <v>10.199999999999999</v>
      </c>
      <c r="X4721">
        <f t="shared" si="369"/>
        <v>0</v>
      </c>
      <c r="Y4721">
        <f>VLOOKUP(RIGHT($X$1,5),Key!$A$9:$B$14,2,FALSE)</f>
        <v>3.7</v>
      </c>
      <c r="Z4721">
        <f t="shared" si="367"/>
        <v>10.199999999999999</v>
      </c>
      <c r="AA4721">
        <f t="shared" si="368"/>
        <v>0</v>
      </c>
    </row>
    <row r="4722" spans="1:27" x14ac:dyDescent="0.3">
      <c r="A4722">
        <v>100067</v>
      </c>
      <c r="B4722">
        <v>230922</v>
      </c>
      <c r="C4722" s="3">
        <v>44130.70416666667</v>
      </c>
      <c r="D4722">
        <v>2</v>
      </c>
      <c r="E4722">
        <v>1</v>
      </c>
      <c r="F4722" t="s">
        <v>26</v>
      </c>
      <c r="G4722">
        <v>1</v>
      </c>
      <c r="H4722">
        <v>64.964839999999995</v>
      </c>
      <c r="I4722">
        <v>15.972659999999999</v>
      </c>
      <c r="J4722">
        <v>0.8984375</v>
      </c>
      <c r="K4722">
        <v>80.03125</v>
      </c>
      <c r="L4722" s="3">
        <v>44130.454861111109</v>
      </c>
      <c r="M4722">
        <v>17.18</v>
      </c>
      <c r="N4722" t="s">
        <v>28</v>
      </c>
      <c r="P4722">
        <f>(C4722-Key!$B$1)*24</f>
        <v>1.8500000000931323</v>
      </c>
      <c r="Q4722">
        <f>(Key!$B$2-'17.1'!C4722)*24</f>
        <v>1.0999999999185093</v>
      </c>
      <c r="R4722" s="3">
        <f>C4722-(M4722-Key!$B$5)/(24*Key!$B$6)</f>
        <v>44130.690351851852</v>
      </c>
      <c r="S4722">
        <f>M4722-Key!$B$5</f>
        <v>14.92</v>
      </c>
      <c r="T4722" s="2">
        <f t="shared" si="365"/>
        <v>44129.701388888891</v>
      </c>
      <c r="U4722" t="str">
        <f t="shared" si="366"/>
        <v>10-25-2020 16:50</v>
      </c>
      <c r="V4722">
        <f>IFERROR(IF(W4722=Z4722,VLOOKUP($U4722,[1]C8842!$G$2:$M$145,3,FALSE),0),0)</f>
        <v>0</v>
      </c>
      <c r="W4722">
        <f>VLOOKUP(RIGHT($V$1,5),Key!$A$9:$B$14,2,FALSE)</f>
        <v>10.199999999999999</v>
      </c>
      <c r="X4722">
        <f t="shared" si="369"/>
        <v>0</v>
      </c>
      <c r="Y4722">
        <f>VLOOKUP(RIGHT($X$1,5),Key!$A$9:$B$14,2,FALSE)</f>
        <v>3.7</v>
      </c>
      <c r="Z4722">
        <f t="shared" si="367"/>
        <v>10.199999999999999</v>
      </c>
      <c r="AA4722">
        <f t="shared" si="368"/>
        <v>0</v>
      </c>
    </row>
    <row r="4723" spans="1:27" x14ac:dyDescent="0.3">
      <c r="A4723">
        <v>100067</v>
      </c>
      <c r="B4723">
        <v>230922</v>
      </c>
      <c r="C4723" s="3">
        <v>44130.70416666667</v>
      </c>
      <c r="D4723">
        <v>3</v>
      </c>
      <c r="E4723">
        <v>2</v>
      </c>
      <c r="F4723" t="s">
        <v>26</v>
      </c>
      <c r="G4723">
        <v>1</v>
      </c>
      <c r="H4723">
        <v>65.117189999999994</v>
      </c>
      <c r="I4723">
        <v>14.26172</v>
      </c>
      <c r="J4723">
        <v>0.828125</v>
      </c>
      <c r="K4723">
        <v>92.039060000000006</v>
      </c>
      <c r="L4723" s="3">
        <v>44130.454861111109</v>
      </c>
      <c r="M4723">
        <v>17.18</v>
      </c>
      <c r="N4723" t="s">
        <v>28</v>
      </c>
      <c r="P4723">
        <f>(C4723-Key!$B$1)*24</f>
        <v>1.8500000000931323</v>
      </c>
      <c r="Q4723">
        <f>(Key!$B$2-'17.1'!C4723)*24</f>
        <v>1.0999999999185093</v>
      </c>
      <c r="R4723" s="3">
        <f>C4723-(M4723-Key!$B$5)/(24*Key!$B$6)</f>
        <v>44130.690351851852</v>
      </c>
      <c r="S4723">
        <f>M4723-Key!$B$5</f>
        <v>14.92</v>
      </c>
      <c r="T4723" s="2">
        <f t="shared" si="365"/>
        <v>44129.701388888891</v>
      </c>
      <c r="U4723" t="str">
        <f t="shared" si="366"/>
        <v>10-25-2020 16:50</v>
      </c>
      <c r="V4723">
        <f>IFERROR(IF(W4723=Z4723,VLOOKUP($U4723,[1]C8842!$G$2:$M$145,3,FALSE),0),0)</f>
        <v>0</v>
      </c>
      <c r="W4723">
        <f>VLOOKUP(RIGHT($V$1,5),Key!$A$9:$B$14,2,FALSE)</f>
        <v>10.199999999999999</v>
      </c>
      <c r="X4723">
        <f t="shared" si="369"/>
        <v>0</v>
      </c>
      <c r="Y4723">
        <f>VLOOKUP(RIGHT($X$1,5),Key!$A$9:$B$14,2,FALSE)</f>
        <v>3.7</v>
      </c>
      <c r="Z4723">
        <f t="shared" si="367"/>
        <v>10.199999999999999</v>
      </c>
      <c r="AA4723">
        <f t="shared" si="368"/>
        <v>0</v>
      </c>
    </row>
    <row r="4724" spans="1:27" x14ac:dyDescent="0.3">
      <c r="A4724">
        <v>100067</v>
      </c>
      <c r="B4724">
        <v>230922</v>
      </c>
      <c r="C4724" s="3">
        <v>44130.70416666667</v>
      </c>
      <c r="D4724">
        <v>2</v>
      </c>
      <c r="E4724">
        <v>1</v>
      </c>
      <c r="F4724" t="s">
        <v>26</v>
      </c>
      <c r="G4724">
        <v>1</v>
      </c>
      <c r="H4724">
        <v>66.378910000000005</v>
      </c>
      <c r="I4724">
        <v>15.460940000000001</v>
      </c>
      <c r="J4724">
        <v>0.859375</v>
      </c>
      <c r="K4724">
        <v>81.035160000000005</v>
      </c>
      <c r="L4724" s="3">
        <v>44130.454861111109</v>
      </c>
      <c r="M4724">
        <v>17.18</v>
      </c>
      <c r="N4724" t="s">
        <v>28</v>
      </c>
      <c r="P4724">
        <f>(C4724-Key!$B$1)*24</f>
        <v>1.8500000000931323</v>
      </c>
      <c r="Q4724">
        <f>(Key!$B$2-'17.1'!C4724)*24</f>
        <v>1.0999999999185093</v>
      </c>
      <c r="R4724" s="3">
        <f>C4724-(M4724-Key!$B$5)/(24*Key!$B$6)</f>
        <v>44130.690351851852</v>
      </c>
      <c r="S4724">
        <f>M4724-Key!$B$5</f>
        <v>14.92</v>
      </c>
      <c r="T4724" s="2">
        <f t="shared" si="365"/>
        <v>44129.701388888891</v>
      </c>
      <c r="U4724" t="str">
        <f t="shared" si="366"/>
        <v>10-25-2020 16:50</v>
      </c>
      <c r="V4724">
        <f>IFERROR(IF(W4724=Z4724,VLOOKUP($U4724,[1]C8842!$G$2:$M$145,3,FALSE),0),0)</f>
        <v>0</v>
      </c>
      <c r="W4724">
        <f>VLOOKUP(RIGHT($V$1,5),Key!$A$9:$B$14,2,FALSE)</f>
        <v>10.199999999999999</v>
      </c>
      <c r="X4724">
        <f t="shared" si="369"/>
        <v>0</v>
      </c>
      <c r="Y4724">
        <f>VLOOKUP(RIGHT($X$1,5),Key!$A$9:$B$14,2,FALSE)</f>
        <v>3.7</v>
      </c>
      <c r="Z4724">
        <f t="shared" si="367"/>
        <v>10.199999999999999</v>
      </c>
      <c r="AA4724">
        <f t="shared" si="368"/>
        <v>0</v>
      </c>
    </row>
    <row r="4725" spans="1:27" x14ac:dyDescent="0.3">
      <c r="A4725">
        <v>100067</v>
      </c>
      <c r="B4725">
        <v>230922</v>
      </c>
      <c r="C4725" s="3">
        <v>44130.70416666667</v>
      </c>
      <c r="D4725">
        <v>3</v>
      </c>
      <c r="E4725">
        <v>2</v>
      </c>
      <c r="F4725" t="s">
        <v>26</v>
      </c>
      <c r="G4725">
        <v>2</v>
      </c>
      <c r="H4725">
        <v>64.730469999999997</v>
      </c>
      <c r="I4725">
        <v>20.128910000000001</v>
      </c>
      <c r="J4725">
        <v>1.074219</v>
      </c>
      <c r="K4725">
        <v>94.039060000000006</v>
      </c>
      <c r="L4725" s="3">
        <v>44130.454861111109</v>
      </c>
      <c r="M4725">
        <v>17.18</v>
      </c>
      <c r="N4725" t="s">
        <v>28</v>
      </c>
      <c r="P4725">
        <f>(C4725-Key!$B$1)*24</f>
        <v>1.8500000000931323</v>
      </c>
      <c r="Q4725">
        <f>(Key!$B$2-'17.1'!C4725)*24</f>
        <v>1.0999999999185093</v>
      </c>
      <c r="R4725" s="3">
        <f>C4725-(M4725-Key!$B$5)/(24*Key!$B$6)</f>
        <v>44130.690351851852</v>
      </c>
      <c r="S4725">
        <f>M4725-Key!$B$5</f>
        <v>14.92</v>
      </c>
      <c r="T4725" s="2">
        <f t="shared" si="365"/>
        <v>44129.701388888891</v>
      </c>
      <c r="U4725" t="str">
        <f t="shared" si="366"/>
        <v>10-25-2020 16:50</v>
      </c>
      <c r="V4725">
        <f>IFERROR(IF(W4725=Z4725,VLOOKUP($U4725,[1]C8842!$G$2:$M$145,3,FALSE),0),0)</f>
        <v>0</v>
      </c>
      <c r="W4725">
        <f>VLOOKUP(RIGHT($V$1,5),Key!$A$9:$B$14,2,FALSE)</f>
        <v>10.199999999999999</v>
      </c>
      <c r="X4725">
        <f t="shared" si="369"/>
        <v>0</v>
      </c>
      <c r="Y4725">
        <f>VLOOKUP(RIGHT($X$1,5),Key!$A$9:$B$14,2,FALSE)</f>
        <v>3.7</v>
      </c>
      <c r="Z4725">
        <f t="shared" si="367"/>
        <v>10.199999999999999</v>
      </c>
      <c r="AA4725">
        <f t="shared" si="368"/>
        <v>0</v>
      </c>
    </row>
    <row r="4726" spans="1:27" x14ac:dyDescent="0.3">
      <c r="A4726">
        <v>100067</v>
      </c>
      <c r="B4726">
        <v>230922</v>
      </c>
      <c r="C4726" s="3">
        <v>44130.70416666667</v>
      </c>
      <c r="D4726">
        <v>2</v>
      </c>
      <c r="E4726">
        <v>1</v>
      </c>
      <c r="F4726" t="s">
        <v>26</v>
      </c>
      <c r="G4726">
        <v>1</v>
      </c>
      <c r="H4726">
        <v>66.105469999999997</v>
      </c>
      <c r="I4726">
        <v>18.515630000000002</v>
      </c>
      <c r="J4726">
        <v>0.984375</v>
      </c>
      <c r="K4726">
        <v>82.035160000000005</v>
      </c>
      <c r="L4726" s="3">
        <v>44130.454861111109</v>
      </c>
      <c r="M4726">
        <v>17.18</v>
      </c>
      <c r="N4726" t="s">
        <v>28</v>
      </c>
      <c r="P4726">
        <f>(C4726-Key!$B$1)*24</f>
        <v>1.8500000000931323</v>
      </c>
      <c r="Q4726">
        <f>(Key!$B$2-'17.1'!C4726)*24</f>
        <v>1.0999999999185093</v>
      </c>
      <c r="R4726" s="3">
        <f>C4726-(M4726-Key!$B$5)/(24*Key!$B$6)</f>
        <v>44130.690351851852</v>
      </c>
      <c r="S4726">
        <f>M4726-Key!$B$5</f>
        <v>14.92</v>
      </c>
      <c r="T4726" s="2">
        <f t="shared" si="365"/>
        <v>44129.701388888891</v>
      </c>
      <c r="U4726" t="str">
        <f t="shared" si="366"/>
        <v>10-25-2020 16:50</v>
      </c>
      <c r="V4726">
        <f>IFERROR(IF(W4726=Z4726,VLOOKUP($U4726,[1]C8842!$G$2:$M$145,3,FALSE),0),0)</f>
        <v>0</v>
      </c>
      <c r="W4726">
        <f>VLOOKUP(RIGHT($V$1,5),Key!$A$9:$B$14,2,FALSE)</f>
        <v>10.199999999999999</v>
      </c>
      <c r="X4726">
        <f t="shared" si="369"/>
        <v>0</v>
      </c>
      <c r="Y4726">
        <f>VLOOKUP(RIGHT($X$1,5),Key!$A$9:$B$14,2,FALSE)</f>
        <v>3.7</v>
      </c>
      <c r="Z4726">
        <f t="shared" si="367"/>
        <v>10.199999999999999</v>
      </c>
      <c r="AA4726">
        <f t="shared" si="368"/>
        <v>0</v>
      </c>
    </row>
    <row r="4727" spans="1:27" x14ac:dyDescent="0.3">
      <c r="A4727">
        <v>100067</v>
      </c>
      <c r="B4727">
        <v>230922</v>
      </c>
      <c r="C4727" s="3">
        <v>44130.70416666667</v>
      </c>
      <c r="D4727">
        <v>0</v>
      </c>
      <c r="E4727">
        <v>2</v>
      </c>
      <c r="F4727" t="s">
        <v>25</v>
      </c>
      <c r="G4727">
        <v>4</v>
      </c>
      <c r="H4727">
        <v>55.808590000000002</v>
      </c>
      <c r="I4727">
        <v>63.039059999999999</v>
      </c>
      <c r="J4727">
        <v>3.2929689999999998</v>
      </c>
      <c r="K4727">
        <v>45.019530000000003</v>
      </c>
      <c r="L4727" s="3">
        <v>44130.454861111109</v>
      </c>
      <c r="M4727">
        <v>17.18</v>
      </c>
      <c r="N4727" t="s">
        <v>28</v>
      </c>
      <c r="P4727">
        <f>(C4727-Key!$B$1)*24</f>
        <v>1.8500000000931323</v>
      </c>
      <c r="Q4727">
        <f>(Key!$B$2-'17.1'!C4727)*24</f>
        <v>1.0999999999185093</v>
      </c>
      <c r="R4727" s="3">
        <f>C4727-(M4727-Key!$B$5)/(24*Key!$B$6)</f>
        <v>44130.690351851852</v>
      </c>
      <c r="S4727">
        <f>M4727-Key!$B$5</f>
        <v>14.92</v>
      </c>
      <c r="T4727" s="2">
        <f t="shared" si="365"/>
        <v>44129.701388888891</v>
      </c>
      <c r="U4727" t="str">
        <f t="shared" si="366"/>
        <v>10-25-2020 16:50</v>
      </c>
      <c r="V4727">
        <f>IFERROR(IF(W4727=Z4727,VLOOKUP($U4727,[1]C8842!$G$2:$M$145,3,FALSE),0),0)</f>
        <v>0</v>
      </c>
      <c r="W4727">
        <f>VLOOKUP(RIGHT($V$1,5),Key!$A$9:$B$14,2,FALSE)</f>
        <v>10.199999999999999</v>
      </c>
      <c r="X4727">
        <f t="shared" si="369"/>
        <v>0</v>
      </c>
      <c r="Y4727">
        <f>VLOOKUP(RIGHT($X$1,5),Key!$A$9:$B$14,2,FALSE)</f>
        <v>3.7</v>
      </c>
      <c r="Z4727">
        <f t="shared" si="367"/>
        <v>10.199999999999999</v>
      </c>
      <c r="AA4727">
        <f t="shared" si="368"/>
        <v>0</v>
      </c>
    </row>
    <row r="4728" spans="1:27" x14ac:dyDescent="0.3">
      <c r="A4728">
        <v>100067</v>
      </c>
      <c r="B4728">
        <v>230922</v>
      </c>
      <c r="C4728" s="3">
        <v>44130.70416666667</v>
      </c>
      <c r="D4728">
        <v>3</v>
      </c>
      <c r="E4728">
        <v>2</v>
      </c>
      <c r="F4728" t="s">
        <v>26</v>
      </c>
      <c r="G4728">
        <v>4</v>
      </c>
      <c r="H4728">
        <v>63.957030000000003</v>
      </c>
      <c r="I4728">
        <v>76.019530000000003</v>
      </c>
      <c r="J4728">
        <v>3.4140630000000001</v>
      </c>
      <c r="K4728">
        <v>94.039060000000006</v>
      </c>
      <c r="L4728" s="3">
        <v>44130.454861111109</v>
      </c>
      <c r="M4728">
        <v>17.18</v>
      </c>
      <c r="N4728" t="s">
        <v>28</v>
      </c>
      <c r="P4728">
        <f>(C4728-Key!$B$1)*24</f>
        <v>1.8500000000931323</v>
      </c>
      <c r="Q4728">
        <f>(Key!$B$2-'17.1'!C4728)*24</f>
        <v>1.0999999999185093</v>
      </c>
      <c r="R4728" s="3">
        <f>C4728-(M4728-Key!$B$5)/(24*Key!$B$6)</f>
        <v>44130.690351851852</v>
      </c>
      <c r="S4728">
        <f>M4728-Key!$B$5</f>
        <v>14.92</v>
      </c>
      <c r="T4728" s="2">
        <f t="shared" si="365"/>
        <v>44129.701388888891</v>
      </c>
      <c r="U4728" t="str">
        <f t="shared" si="366"/>
        <v>10-25-2020 16:50</v>
      </c>
      <c r="V4728">
        <f>IFERROR(IF(W4728=Z4728,VLOOKUP($U4728,[1]C8842!$G$2:$M$145,3,FALSE),0),0)</f>
        <v>0</v>
      </c>
      <c r="W4728">
        <f>VLOOKUP(RIGHT($V$1,5),Key!$A$9:$B$14,2,FALSE)</f>
        <v>10.199999999999999</v>
      </c>
      <c r="X4728">
        <f t="shared" si="369"/>
        <v>0</v>
      </c>
      <c r="Y4728">
        <f>VLOOKUP(RIGHT($X$1,5),Key!$A$9:$B$14,2,FALSE)</f>
        <v>3.7</v>
      </c>
      <c r="Z4728">
        <f t="shared" si="367"/>
        <v>10.199999999999999</v>
      </c>
      <c r="AA4728">
        <f t="shared" si="368"/>
        <v>0</v>
      </c>
    </row>
    <row r="4729" spans="1:27" x14ac:dyDescent="0.3">
      <c r="A4729">
        <v>100067</v>
      </c>
      <c r="B4729">
        <v>230922</v>
      </c>
      <c r="C4729" s="3">
        <v>44130.70416666667</v>
      </c>
      <c r="D4729">
        <v>2</v>
      </c>
      <c r="E4729">
        <v>1</v>
      </c>
      <c r="F4729" t="s">
        <v>26</v>
      </c>
      <c r="G4729">
        <v>1</v>
      </c>
      <c r="H4729">
        <v>64.023439999999994</v>
      </c>
      <c r="I4729">
        <v>17.69922</v>
      </c>
      <c r="J4729">
        <v>0.984375</v>
      </c>
      <c r="K4729">
        <v>80.03125</v>
      </c>
      <c r="L4729" s="3">
        <v>44130.454861111109</v>
      </c>
      <c r="M4729">
        <v>17.18</v>
      </c>
      <c r="N4729" t="s">
        <v>28</v>
      </c>
      <c r="P4729">
        <f>(C4729-Key!$B$1)*24</f>
        <v>1.8500000000931323</v>
      </c>
      <c r="Q4729">
        <f>(Key!$B$2-'17.1'!C4729)*24</f>
        <v>1.0999999999185093</v>
      </c>
      <c r="R4729" s="3">
        <f>C4729-(M4729-Key!$B$5)/(24*Key!$B$6)</f>
        <v>44130.690351851852</v>
      </c>
      <c r="S4729">
        <f>M4729-Key!$B$5</f>
        <v>14.92</v>
      </c>
      <c r="T4729" s="2">
        <f t="shared" si="365"/>
        <v>44129.701388888891</v>
      </c>
      <c r="U4729" t="str">
        <f t="shared" si="366"/>
        <v>10-25-2020 16:50</v>
      </c>
      <c r="V4729">
        <f>IFERROR(IF(W4729=Z4729,VLOOKUP($U4729,[1]C8842!$G$2:$M$145,3,FALSE),0),0)</f>
        <v>0</v>
      </c>
      <c r="W4729">
        <f>VLOOKUP(RIGHT($V$1,5),Key!$A$9:$B$14,2,FALSE)</f>
        <v>10.199999999999999</v>
      </c>
      <c r="X4729">
        <f t="shared" si="369"/>
        <v>0</v>
      </c>
      <c r="Y4729">
        <f>VLOOKUP(RIGHT($X$1,5),Key!$A$9:$B$14,2,FALSE)</f>
        <v>3.7</v>
      </c>
      <c r="Z4729">
        <f t="shared" si="367"/>
        <v>10.199999999999999</v>
      </c>
      <c r="AA4729">
        <f t="shared" si="368"/>
        <v>0</v>
      </c>
    </row>
    <row r="4730" spans="1:27" x14ac:dyDescent="0.3">
      <c r="A4730">
        <v>100067</v>
      </c>
      <c r="B4730">
        <v>230922</v>
      </c>
      <c r="C4730" s="3">
        <v>44130.70416666667</v>
      </c>
      <c r="D4730">
        <v>0</v>
      </c>
      <c r="E4730">
        <v>2</v>
      </c>
      <c r="F4730" t="s">
        <v>25</v>
      </c>
      <c r="G4730">
        <v>4</v>
      </c>
      <c r="H4730">
        <v>60.957030000000003</v>
      </c>
      <c r="I4730">
        <v>70.707030000000003</v>
      </c>
      <c r="J4730">
        <v>3.3476560000000002</v>
      </c>
      <c r="K4730">
        <v>46.019530000000003</v>
      </c>
      <c r="L4730" s="3">
        <v>44130.454861111109</v>
      </c>
      <c r="M4730">
        <v>17.18</v>
      </c>
      <c r="N4730" t="s">
        <v>28</v>
      </c>
      <c r="P4730">
        <f>(C4730-Key!$B$1)*24</f>
        <v>1.8500000000931323</v>
      </c>
      <c r="Q4730">
        <f>(Key!$B$2-'17.1'!C4730)*24</f>
        <v>1.0999999999185093</v>
      </c>
      <c r="R4730" s="3">
        <f>C4730-(M4730-Key!$B$5)/(24*Key!$B$6)</f>
        <v>44130.690351851852</v>
      </c>
      <c r="S4730">
        <f>M4730-Key!$B$5</f>
        <v>14.92</v>
      </c>
      <c r="T4730" s="2">
        <f t="shared" si="365"/>
        <v>44129.701388888891</v>
      </c>
      <c r="U4730" t="str">
        <f t="shared" si="366"/>
        <v>10-25-2020 16:50</v>
      </c>
      <c r="V4730">
        <f>IFERROR(IF(W4730=Z4730,VLOOKUP($U4730,[1]C8842!$G$2:$M$145,3,FALSE),0),0)</f>
        <v>0</v>
      </c>
      <c r="W4730">
        <f>VLOOKUP(RIGHT($V$1,5),Key!$A$9:$B$14,2,FALSE)</f>
        <v>10.199999999999999</v>
      </c>
      <c r="X4730">
        <f t="shared" si="369"/>
        <v>0</v>
      </c>
      <c r="Y4730">
        <f>VLOOKUP(RIGHT($X$1,5),Key!$A$9:$B$14,2,FALSE)</f>
        <v>3.7</v>
      </c>
      <c r="Z4730">
        <f t="shared" si="367"/>
        <v>10.199999999999999</v>
      </c>
      <c r="AA4730">
        <f t="shared" si="368"/>
        <v>0</v>
      </c>
    </row>
    <row r="4731" spans="1:27" x14ac:dyDescent="0.3">
      <c r="A4731">
        <v>100067</v>
      </c>
      <c r="B4731">
        <v>230922</v>
      </c>
      <c r="C4731" s="3">
        <v>44130.70416666667</v>
      </c>
      <c r="D4731">
        <v>3</v>
      </c>
      <c r="E4731">
        <v>2</v>
      </c>
      <c r="F4731" t="s">
        <v>26</v>
      </c>
      <c r="G4731">
        <v>4</v>
      </c>
      <c r="H4731">
        <v>59.496090000000002</v>
      </c>
      <c r="I4731">
        <v>64.640630000000002</v>
      </c>
      <c r="J4731">
        <v>3.1601560000000002</v>
      </c>
      <c r="K4731">
        <v>94.039060000000006</v>
      </c>
      <c r="L4731" s="3">
        <v>44130.454861111109</v>
      </c>
      <c r="M4731">
        <v>17.18</v>
      </c>
      <c r="N4731" t="s">
        <v>28</v>
      </c>
      <c r="P4731">
        <f>(C4731-Key!$B$1)*24</f>
        <v>1.8500000000931323</v>
      </c>
      <c r="Q4731">
        <f>(Key!$B$2-'17.1'!C4731)*24</f>
        <v>1.0999999999185093</v>
      </c>
      <c r="R4731" s="3">
        <f>C4731-(M4731-Key!$B$5)/(24*Key!$B$6)</f>
        <v>44130.690351851852</v>
      </c>
      <c r="S4731">
        <f>M4731-Key!$B$5</f>
        <v>14.92</v>
      </c>
      <c r="T4731" s="2">
        <f t="shared" si="365"/>
        <v>44129.701388888891</v>
      </c>
      <c r="U4731" t="str">
        <f t="shared" si="366"/>
        <v>10-25-2020 16:50</v>
      </c>
      <c r="V4731">
        <f>IFERROR(IF(W4731=Z4731,VLOOKUP($U4731,[1]C8842!$G$2:$M$145,3,FALSE),0),0)</f>
        <v>0</v>
      </c>
      <c r="W4731">
        <f>VLOOKUP(RIGHT($V$1,5),Key!$A$9:$B$14,2,FALSE)</f>
        <v>10.199999999999999</v>
      </c>
      <c r="X4731">
        <f t="shared" si="369"/>
        <v>0</v>
      </c>
      <c r="Y4731">
        <f>VLOOKUP(RIGHT($X$1,5),Key!$A$9:$B$14,2,FALSE)</f>
        <v>3.7</v>
      </c>
      <c r="Z4731">
        <f t="shared" si="367"/>
        <v>10.199999999999999</v>
      </c>
      <c r="AA4731">
        <f t="shared" si="368"/>
        <v>0</v>
      </c>
    </row>
    <row r="4732" spans="1:27" x14ac:dyDescent="0.3">
      <c r="A4732">
        <v>100067</v>
      </c>
      <c r="B4732">
        <v>230922</v>
      </c>
      <c r="C4732" s="3">
        <v>44130.70416666667</v>
      </c>
      <c r="D4732">
        <v>0</v>
      </c>
      <c r="E4732">
        <v>2</v>
      </c>
      <c r="F4732" t="s">
        <v>25</v>
      </c>
      <c r="G4732">
        <v>4</v>
      </c>
      <c r="H4732">
        <v>59.375</v>
      </c>
      <c r="I4732">
        <v>68.652339999999995</v>
      </c>
      <c r="J4732">
        <v>3.3476560000000002</v>
      </c>
      <c r="K4732">
        <v>46.019530000000003</v>
      </c>
      <c r="L4732" s="3">
        <v>44130.454861111109</v>
      </c>
      <c r="M4732">
        <v>17.18</v>
      </c>
      <c r="N4732" t="s">
        <v>28</v>
      </c>
      <c r="P4732">
        <f>(C4732-Key!$B$1)*24</f>
        <v>1.8500000000931323</v>
      </c>
      <c r="Q4732">
        <f>(Key!$B$2-'17.1'!C4732)*24</f>
        <v>1.0999999999185093</v>
      </c>
      <c r="R4732" s="3">
        <f>C4732-(M4732-Key!$B$5)/(24*Key!$B$6)</f>
        <v>44130.690351851852</v>
      </c>
      <c r="S4732">
        <f>M4732-Key!$B$5</f>
        <v>14.92</v>
      </c>
      <c r="T4732" s="2">
        <f t="shared" si="365"/>
        <v>44129.701388888891</v>
      </c>
      <c r="U4732" t="str">
        <f t="shared" si="366"/>
        <v>10-25-2020 16:50</v>
      </c>
      <c r="V4732">
        <f>IFERROR(IF(W4732=Z4732,VLOOKUP($U4732,[1]C8842!$G$2:$M$145,3,FALSE),0),0)</f>
        <v>0</v>
      </c>
      <c r="W4732">
        <f>VLOOKUP(RIGHT($V$1,5),Key!$A$9:$B$14,2,FALSE)</f>
        <v>10.199999999999999</v>
      </c>
      <c r="X4732">
        <f t="shared" si="369"/>
        <v>0</v>
      </c>
      <c r="Y4732">
        <f>VLOOKUP(RIGHT($X$1,5),Key!$A$9:$B$14,2,FALSE)</f>
        <v>3.7</v>
      </c>
      <c r="Z4732">
        <f t="shared" si="367"/>
        <v>10.199999999999999</v>
      </c>
      <c r="AA4732">
        <f t="shared" si="368"/>
        <v>0</v>
      </c>
    </row>
    <row r="4733" spans="1:27" x14ac:dyDescent="0.3">
      <c r="A4733">
        <v>100067</v>
      </c>
      <c r="B4733">
        <v>230922</v>
      </c>
      <c r="C4733" s="3">
        <v>44130.70416666667</v>
      </c>
      <c r="D4733">
        <v>1</v>
      </c>
      <c r="E4733">
        <v>1</v>
      </c>
      <c r="F4733" t="s">
        <v>25</v>
      </c>
      <c r="G4733">
        <v>1</v>
      </c>
      <c r="H4733">
        <v>59.359380000000002</v>
      </c>
      <c r="I4733">
        <v>19.04297</v>
      </c>
      <c r="J4733">
        <v>1.121094</v>
      </c>
      <c r="K4733">
        <v>54.023440000000001</v>
      </c>
      <c r="L4733" s="3">
        <v>44130.454861111109</v>
      </c>
      <c r="M4733">
        <v>17.18</v>
      </c>
      <c r="N4733" t="s">
        <v>28</v>
      </c>
      <c r="P4733">
        <f>(C4733-Key!$B$1)*24</f>
        <v>1.8500000000931323</v>
      </c>
      <c r="Q4733">
        <f>(Key!$B$2-'17.1'!C4733)*24</f>
        <v>1.0999999999185093</v>
      </c>
      <c r="R4733" s="3">
        <f>C4733-(M4733-Key!$B$5)/(24*Key!$B$6)</f>
        <v>44130.690351851852</v>
      </c>
      <c r="S4733">
        <f>M4733-Key!$B$5</f>
        <v>14.92</v>
      </c>
      <c r="T4733" s="2">
        <f t="shared" si="365"/>
        <v>44129.701388888891</v>
      </c>
      <c r="U4733" t="str">
        <f t="shared" si="366"/>
        <v>10-25-2020 16:50</v>
      </c>
      <c r="V4733">
        <f>IFERROR(IF(W4733=Z4733,VLOOKUP($U4733,[1]C8842!$G$2:$M$145,3,FALSE),0),0)</f>
        <v>0</v>
      </c>
      <c r="W4733">
        <f>VLOOKUP(RIGHT($V$1,5),Key!$A$9:$B$14,2,FALSE)</f>
        <v>10.199999999999999</v>
      </c>
      <c r="X4733">
        <f t="shared" si="369"/>
        <v>0</v>
      </c>
      <c r="Y4733">
        <f>VLOOKUP(RIGHT($X$1,5),Key!$A$9:$B$14,2,FALSE)</f>
        <v>3.7</v>
      </c>
      <c r="Z4733">
        <f t="shared" si="367"/>
        <v>10.199999999999999</v>
      </c>
      <c r="AA4733">
        <f t="shared" si="368"/>
        <v>0</v>
      </c>
    </row>
    <row r="4734" spans="1:27" x14ac:dyDescent="0.3">
      <c r="A4734">
        <v>100067</v>
      </c>
      <c r="B4734">
        <v>230922</v>
      </c>
      <c r="C4734" s="3">
        <v>44130.70416666667</v>
      </c>
      <c r="D4734">
        <v>1</v>
      </c>
      <c r="E4734">
        <v>1</v>
      </c>
      <c r="F4734" t="s">
        <v>25</v>
      </c>
      <c r="G4734">
        <v>1</v>
      </c>
      <c r="H4734">
        <v>62.167969999999997</v>
      </c>
      <c r="I4734">
        <v>13.660159999999999</v>
      </c>
      <c r="J4734">
        <v>0.83984380000000003</v>
      </c>
      <c r="K4734">
        <v>58.023440000000001</v>
      </c>
      <c r="L4734" s="3">
        <v>44130.454861111109</v>
      </c>
      <c r="M4734">
        <v>17.18</v>
      </c>
      <c r="N4734" t="s">
        <v>28</v>
      </c>
      <c r="P4734">
        <f>(C4734-Key!$B$1)*24</f>
        <v>1.8500000000931323</v>
      </c>
      <c r="Q4734">
        <f>(Key!$B$2-'17.1'!C4734)*24</f>
        <v>1.0999999999185093</v>
      </c>
      <c r="R4734" s="3">
        <f>C4734-(M4734-Key!$B$5)/(24*Key!$B$6)</f>
        <v>44130.690351851852</v>
      </c>
      <c r="S4734">
        <f>M4734-Key!$B$5</f>
        <v>14.92</v>
      </c>
      <c r="T4734" s="2">
        <f t="shared" si="365"/>
        <v>44129.701388888891</v>
      </c>
      <c r="U4734" t="str">
        <f t="shared" si="366"/>
        <v>10-25-2020 16:50</v>
      </c>
      <c r="V4734">
        <f>IFERROR(IF(W4734=Z4734,VLOOKUP($U4734,[1]C8842!$G$2:$M$145,3,FALSE),0),0)</f>
        <v>0</v>
      </c>
      <c r="W4734">
        <f>VLOOKUP(RIGHT($V$1,5),Key!$A$9:$B$14,2,FALSE)</f>
        <v>10.199999999999999</v>
      </c>
      <c r="X4734">
        <f t="shared" si="369"/>
        <v>0</v>
      </c>
      <c r="Y4734">
        <f>VLOOKUP(RIGHT($X$1,5),Key!$A$9:$B$14,2,FALSE)</f>
        <v>3.7</v>
      </c>
      <c r="Z4734">
        <f t="shared" si="367"/>
        <v>10.199999999999999</v>
      </c>
      <c r="AA4734">
        <f t="shared" si="368"/>
        <v>0</v>
      </c>
    </row>
    <row r="4735" spans="1:27" x14ac:dyDescent="0.3">
      <c r="A4735">
        <v>100067</v>
      </c>
      <c r="B4735">
        <v>230922</v>
      </c>
      <c r="C4735" s="3">
        <v>44130.70416666667</v>
      </c>
      <c r="D4735">
        <v>1</v>
      </c>
      <c r="E4735">
        <v>1</v>
      </c>
      <c r="F4735" t="s">
        <v>25</v>
      </c>
      <c r="G4735">
        <v>1</v>
      </c>
      <c r="H4735">
        <v>70.160160000000005</v>
      </c>
      <c r="I4735">
        <v>14.16797</v>
      </c>
      <c r="J4735">
        <v>0.76171880000000003</v>
      </c>
      <c r="K4735">
        <v>56.023440000000001</v>
      </c>
      <c r="L4735" s="3">
        <v>44130.454861111109</v>
      </c>
      <c r="M4735">
        <v>17.18</v>
      </c>
      <c r="N4735" t="s">
        <v>28</v>
      </c>
      <c r="P4735">
        <f>(C4735-Key!$B$1)*24</f>
        <v>1.8500000000931323</v>
      </c>
      <c r="Q4735">
        <f>(Key!$B$2-'17.1'!C4735)*24</f>
        <v>1.0999999999185093</v>
      </c>
      <c r="R4735" s="3">
        <f>C4735-(M4735-Key!$B$5)/(24*Key!$B$6)</f>
        <v>44130.690351851852</v>
      </c>
      <c r="S4735">
        <f>M4735-Key!$B$5</f>
        <v>14.92</v>
      </c>
      <c r="T4735" s="2">
        <f t="shared" si="365"/>
        <v>44129.701388888891</v>
      </c>
      <c r="U4735" t="str">
        <f t="shared" si="366"/>
        <v>10-25-2020 16:50</v>
      </c>
      <c r="V4735">
        <f>IFERROR(IF(W4735=Z4735,VLOOKUP($U4735,[1]C8842!$G$2:$M$145,3,FALSE),0),0)</f>
        <v>0</v>
      </c>
      <c r="W4735">
        <f>VLOOKUP(RIGHT($V$1,5),Key!$A$9:$B$14,2,FALSE)</f>
        <v>10.199999999999999</v>
      </c>
      <c r="X4735">
        <f t="shared" si="369"/>
        <v>0</v>
      </c>
      <c r="Y4735">
        <f>VLOOKUP(RIGHT($X$1,5),Key!$A$9:$B$14,2,FALSE)</f>
        <v>3.7</v>
      </c>
      <c r="Z4735">
        <f t="shared" si="367"/>
        <v>10.199999999999999</v>
      </c>
      <c r="AA4735">
        <f t="shared" si="368"/>
        <v>0</v>
      </c>
    </row>
    <row r="4736" spans="1:27" x14ac:dyDescent="0.3">
      <c r="A4736">
        <v>100067</v>
      </c>
      <c r="B4736">
        <v>230922</v>
      </c>
      <c r="C4736" s="3">
        <v>44130.70416666667</v>
      </c>
      <c r="D4736">
        <v>3</v>
      </c>
      <c r="E4736">
        <v>2</v>
      </c>
      <c r="F4736" t="s">
        <v>26</v>
      </c>
      <c r="G4736">
        <v>2</v>
      </c>
      <c r="H4736">
        <v>68.078130000000002</v>
      </c>
      <c r="I4736">
        <v>21.23828</v>
      </c>
      <c r="J4736">
        <v>1.0625</v>
      </c>
      <c r="K4736">
        <v>92.039060000000006</v>
      </c>
      <c r="L4736" s="3">
        <v>44130.454861111109</v>
      </c>
      <c r="M4736">
        <v>17.18</v>
      </c>
      <c r="N4736" t="s">
        <v>28</v>
      </c>
      <c r="P4736">
        <f>(C4736-Key!$B$1)*24</f>
        <v>1.8500000000931323</v>
      </c>
      <c r="Q4736">
        <f>(Key!$B$2-'17.1'!C4736)*24</f>
        <v>1.0999999999185093</v>
      </c>
      <c r="R4736" s="3">
        <f>C4736-(M4736-Key!$B$5)/(24*Key!$B$6)</f>
        <v>44130.690351851852</v>
      </c>
      <c r="S4736">
        <f>M4736-Key!$B$5</f>
        <v>14.92</v>
      </c>
      <c r="T4736" s="2">
        <f t="shared" si="365"/>
        <v>44129.701388888891</v>
      </c>
      <c r="U4736" t="str">
        <f t="shared" si="366"/>
        <v>10-25-2020 16:50</v>
      </c>
      <c r="V4736">
        <f>IFERROR(IF(W4736=Z4736,VLOOKUP($U4736,[1]C8842!$G$2:$M$145,3,FALSE),0),0)</f>
        <v>0</v>
      </c>
      <c r="W4736">
        <f>VLOOKUP(RIGHT($V$1,5),Key!$A$9:$B$14,2,FALSE)</f>
        <v>10.199999999999999</v>
      </c>
      <c r="X4736">
        <f t="shared" si="369"/>
        <v>0</v>
      </c>
      <c r="Y4736">
        <f>VLOOKUP(RIGHT($X$1,5),Key!$A$9:$B$14,2,FALSE)</f>
        <v>3.7</v>
      </c>
      <c r="Z4736">
        <f t="shared" si="367"/>
        <v>10.199999999999999</v>
      </c>
      <c r="AA4736">
        <f t="shared" si="368"/>
        <v>0</v>
      </c>
    </row>
    <row r="4737" spans="1:27" x14ac:dyDescent="0.3">
      <c r="A4737">
        <v>100067</v>
      </c>
      <c r="B4737">
        <v>230922</v>
      </c>
      <c r="C4737" s="3">
        <v>44130.70416666667</v>
      </c>
      <c r="D4737">
        <v>1</v>
      </c>
      <c r="E4737">
        <v>1</v>
      </c>
      <c r="F4737" t="s">
        <v>25</v>
      </c>
      <c r="G4737">
        <v>1</v>
      </c>
      <c r="H4737">
        <v>63.550780000000003</v>
      </c>
      <c r="I4737">
        <v>11.95313</v>
      </c>
      <c r="J4737">
        <v>0.75</v>
      </c>
      <c r="K4737">
        <v>58.023440000000001</v>
      </c>
      <c r="L4737" s="3">
        <v>44130.454861111109</v>
      </c>
      <c r="M4737">
        <v>17.18</v>
      </c>
      <c r="N4737" t="s">
        <v>28</v>
      </c>
      <c r="P4737">
        <f>(C4737-Key!$B$1)*24</f>
        <v>1.8500000000931323</v>
      </c>
      <c r="Q4737">
        <f>(Key!$B$2-'17.1'!C4737)*24</f>
        <v>1.0999999999185093</v>
      </c>
      <c r="R4737" s="3">
        <f>C4737-(M4737-Key!$B$5)/(24*Key!$B$6)</f>
        <v>44130.690351851852</v>
      </c>
      <c r="S4737">
        <f>M4737-Key!$B$5</f>
        <v>14.92</v>
      </c>
      <c r="T4737" s="2">
        <f t="shared" si="365"/>
        <v>44129.701388888891</v>
      </c>
      <c r="U4737" t="str">
        <f t="shared" si="366"/>
        <v>10-25-2020 16:50</v>
      </c>
      <c r="V4737">
        <f>IFERROR(IF(W4737=Z4737,VLOOKUP($U4737,[1]C8842!$G$2:$M$145,3,FALSE),0),0)</f>
        <v>0</v>
      </c>
      <c r="W4737">
        <f>VLOOKUP(RIGHT($V$1,5),Key!$A$9:$B$14,2,FALSE)</f>
        <v>10.199999999999999</v>
      </c>
      <c r="X4737">
        <f t="shared" si="369"/>
        <v>0</v>
      </c>
      <c r="Y4737">
        <f>VLOOKUP(RIGHT($X$1,5),Key!$A$9:$B$14,2,FALSE)</f>
        <v>3.7</v>
      </c>
      <c r="Z4737">
        <f t="shared" si="367"/>
        <v>10.199999999999999</v>
      </c>
      <c r="AA4737">
        <f t="shared" si="368"/>
        <v>0</v>
      </c>
    </row>
    <row r="4738" spans="1:27" x14ac:dyDescent="0.3">
      <c r="A4738">
        <v>100067</v>
      </c>
      <c r="B4738">
        <v>230922</v>
      </c>
      <c r="C4738" s="3">
        <v>44130.70416666667</v>
      </c>
      <c r="D4738">
        <v>0</v>
      </c>
      <c r="E4738">
        <v>2</v>
      </c>
      <c r="F4738" t="s">
        <v>25</v>
      </c>
      <c r="G4738">
        <v>2</v>
      </c>
      <c r="H4738">
        <v>63.855469999999997</v>
      </c>
      <c r="I4738">
        <v>29.503910000000001</v>
      </c>
      <c r="J4738">
        <v>1.4765630000000001</v>
      </c>
      <c r="K4738">
        <v>47.019530000000003</v>
      </c>
      <c r="L4738" s="3">
        <v>44130.454861111109</v>
      </c>
      <c r="M4738">
        <v>17.18</v>
      </c>
      <c r="N4738" t="s">
        <v>28</v>
      </c>
      <c r="P4738">
        <f>(C4738-Key!$B$1)*24</f>
        <v>1.8500000000931323</v>
      </c>
      <c r="Q4738">
        <f>(Key!$B$2-'17.1'!C4738)*24</f>
        <v>1.0999999999185093</v>
      </c>
      <c r="R4738" s="3">
        <f>C4738-(M4738-Key!$B$5)/(24*Key!$B$6)</f>
        <v>44130.690351851852</v>
      </c>
      <c r="S4738">
        <f>M4738-Key!$B$5</f>
        <v>14.92</v>
      </c>
      <c r="T4738" s="2">
        <f t="shared" si="365"/>
        <v>44129.701388888891</v>
      </c>
      <c r="U4738" t="str">
        <f t="shared" si="366"/>
        <v>10-25-2020 16:50</v>
      </c>
      <c r="V4738">
        <f>IFERROR(IF(W4738=Z4738,VLOOKUP($U4738,[1]C8842!$G$2:$M$145,3,FALSE),0),0)</f>
        <v>0</v>
      </c>
      <c r="W4738">
        <f>VLOOKUP(RIGHT($V$1,5),Key!$A$9:$B$14,2,FALSE)</f>
        <v>10.199999999999999</v>
      </c>
      <c r="X4738">
        <f t="shared" si="369"/>
        <v>0</v>
      </c>
      <c r="Y4738">
        <f>VLOOKUP(RIGHT($X$1,5),Key!$A$9:$B$14,2,FALSE)</f>
        <v>3.7</v>
      </c>
      <c r="Z4738">
        <f t="shared" si="367"/>
        <v>10.199999999999999</v>
      </c>
      <c r="AA4738">
        <f t="shared" si="368"/>
        <v>0</v>
      </c>
    </row>
    <row r="4739" spans="1:27" x14ac:dyDescent="0.3">
      <c r="A4739">
        <v>100067</v>
      </c>
      <c r="B4739">
        <v>230922</v>
      </c>
      <c r="C4739" s="3">
        <v>44130.70416666667</v>
      </c>
      <c r="D4739">
        <v>3</v>
      </c>
      <c r="E4739">
        <v>2</v>
      </c>
      <c r="F4739" t="s">
        <v>26</v>
      </c>
      <c r="G4739">
        <v>1</v>
      </c>
      <c r="H4739">
        <v>69.183589999999995</v>
      </c>
      <c r="I4739">
        <v>17.617190000000001</v>
      </c>
      <c r="J4739">
        <v>0.90625</v>
      </c>
      <c r="K4739">
        <v>94.039060000000006</v>
      </c>
      <c r="L4739" s="3">
        <v>44130.454861111109</v>
      </c>
      <c r="M4739">
        <v>17.18</v>
      </c>
      <c r="N4739" t="s">
        <v>28</v>
      </c>
      <c r="P4739">
        <f>(C4739-Key!$B$1)*24</f>
        <v>1.8500000000931323</v>
      </c>
      <c r="Q4739">
        <f>(Key!$B$2-'17.1'!C4739)*24</f>
        <v>1.0999999999185093</v>
      </c>
      <c r="R4739" s="3">
        <f>C4739-(M4739-Key!$B$5)/(24*Key!$B$6)</f>
        <v>44130.690351851852</v>
      </c>
      <c r="S4739">
        <f>M4739-Key!$B$5</f>
        <v>14.92</v>
      </c>
      <c r="T4739" s="2">
        <f t="shared" ref="T4739:T4802" si="370">ROUND(C4739*24*60/10,0)/(24*6)-1</f>
        <v>44129.701388888891</v>
      </c>
      <c r="U4739" t="str">
        <f t="shared" ref="U4739:U4802" si="371">TEXT(T4739,"mm-dd-yyyy hh:mm")</f>
        <v>10-25-2020 16:50</v>
      </c>
      <c r="V4739">
        <f>IFERROR(IF(W4739=Z4739,VLOOKUP($U4739,[1]C8842!$G$2:$M$145,3,FALSE),0),0)</f>
        <v>0</v>
      </c>
      <c r="W4739">
        <f>VLOOKUP(RIGHT($V$1,5),Key!$A$9:$B$14,2,FALSE)</f>
        <v>10.199999999999999</v>
      </c>
      <c r="X4739">
        <f t="shared" si="369"/>
        <v>0</v>
      </c>
      <c r="Y4739">
        <f>VLOOKUP(RIGHT($X$1,5),Key!$A$9:$B$14,2,FALSE)</f>
        <v>3.7</v>
      </c>
      <c r="Z4739">
        <f t="shared" ref="Z4739:Z4802" si="372">M4739-MIN(ABS(Y4739-M4739),ABS(W4739-M4739))</f>
        <v>10.199999999999999</v>
      </c>
      <c r="AA4739">
        <f t="shared" ref="AA4739:AA4802" si="373">SUM(V4739,X4739)</f>
        <v>0</v>
      </c>
    </row>
    <row r="4740" spans="1:27" x14ac:dyDescent="0.3">
      <c r="A4740">
        <v>100067</v>
      </c>
      <c r="B4740">
        <v>230922</v>
      </c>
      <c r="C4740" s="3">
        <v>44130.70416666667</v>
      </c>
      <c r="D4740">
        <v>1</v>
      </c>
      <c r="E4740">
        <v>1</v>
      </c>
      <c r="F4740" t="s">
        <v>25</v>
      </c>
      <c r="G4740">
        <v>1</v>
      </c>
      <c r="H4740">
        <v>72.199219999999997</v>
      </c>
      <c r="I4740">
        <v>16.335940000000001</v>
      </c>
      <c r="J4740">
        <v>0.8203125</v>
      </c>
      <c r="K4740">
        <v>58.023440000000001</v>
      </c>
      <c r="L4740" s="3">
        <v>44130.454861111109</v>
      </c>
      <c r="M4740">
        <v>17.18</v>
      </c>
      <c r="N4740" t="s">
        <v>28</v>
      </c>
      <c r="P4740">
        <f>(C4740-Key!$B$1)*24</f>
        <v>1.8500000000931323</v>
      </c>
      <c r="Q4740">
        <f>(Key!$B$2-'17.1'!C4740)*24</f>
        <v>1.0999999999185093</v>
      </c>
      <c r="R4740" s="3">
        <f>C4740-(M4740-Key!$B$5)/(24*Key!$B$6)</f>
        <v>44130.690351851852</v>
      </c>
      <c r="S4740">
        <f>M4740-Key!$B$5</f>
        <v>14.92</v>
      </c>
      <c r="T4740" s="2">
        <f t="shared" si="370"/>
        <v>44129.701388888891</v>
      </c>
      <c r="U4740" t="str">
        <f t="shared" si="371"/>
        <v>10-25-2020 16:50</v>
      </c>
      <c r="V4740">
        <f>IFERROR(IF(W4740=Z4740,VLOOKUP($U4740,[1]C8842!$G$2:$M$145,3,FALSE),0),0)</f>
        <v>0</v>
      </c>
      <c r="W4740">
        <f>VLOOKUP(RIGHT($V$1,5),Key!$A$9:$B$14,2,FALSE)</f>
        <v>10.199999999999999</v>
      </c>
      <c r="X4740">
        <f t="shared" ref="X4740:X4803" si="374">$X$2</f>
        <v>0</v>
      </c>
      <c r="Y4740">
        <f>VLOOKUP(RIGHT($X$1,5),Key!$A$9:$B$14,2,FALSE)</f>
        <v>3.7</v>
      </c>
      <c r="Z4740">
        <f t="shared" si="372"/>
        <v>10.199999999999999</v>
      </c>
      <c r="AA4740">
        <f t="shared" si="373"/>
        <v>0</v>
      </c>
    </row>
    <row r="4741" spans="1:27" x14ac:dyDescent="0.3">
      <c r="A4741">
        <v>100067</v>
      </c>
      <c r="B4741">
        <v>230922</v>
      </c>
      <c r="C4741" s="3">
        <v>44130.704861111109</v>
      </c>
      <c r="D4741">
        <v>1</v>
      </c>
      <c r="E4741">
        <v>1</v>
      </c>
      <c r="F4741" t="s">
        <v>25</v>
      </c>
      <c r="G4741">
        <v>1</v>
      </c>
      <c r="H4741">
        <v>67.527339999999995</v>
      </c>
      <c r="I4741">
        <v>15.64063</v>
      </c>
      <c r="J4741">
        <v>0.8515625</v>
      </c>
      <c r="K4741">
        <v>57.023440000000001</v>
      </c>
      <c r="L4741" s="3">
        <v>44130.454861111109</v>
      </c>
      <c r="M4741">
        <v>17.18</v>
      </c>
      <c r="N4741" t="s">
        <v>28</v>
      </c>
      <c r="P4741">
        <f>(C4741-Key!$B$1)*24</f>
        <v>1.8666666666395031</v>
      </c>
      <c r="Q4741">
        <f>(Key!$B$2-'17.1'!C4741)*24</f>
        <v>1.0833333333721384</v>
      </c>
      <c r="R4741" s="3">
        <f>C4741-(M4741-Key!$B$5)/(24*Key!$B$6)</f>
        <v>44130.691046296291</v>
      </c>
      <c r="S4741">
        <f>M4741-Key!$B$5</f>
        <v>14.92</v>
      </c>
      <c r="T4741" s="2">
        <f t="shared" si="370"/>
        <v>44129.708333333336</v>
      </c>
      <c r="U4741" t="str">
        <f t="shared" si="371"/>
        <v>10-25-2020 17:00</v>
      </c>
      <c r="V4741">
        <f>IFERROR(IF(W4741=Z4741,VLOOKUP($U4741,[1]C8842!$G$2:$M$145,3,FALSE),0),0)</f>
        <v>0</v>
      </c>
      <c r="W4741">
        <f>VLOOKUP(RIGHT($V$1,5),Key!$A$9:$B$14,2,FALSE)</f>
        <v>10.199999999999999</v>
      </c>
      <c r="X4741">
        <f t="shared" si="374"/>
        <v>0</v>
      </c>
      <c r="Y4741">
        <f>VLOOKUP(RIGHT($X$1,5),Key!$A$9:$B$14,2,FALSE)</f>
        <v>3.7</v>
      </c>
      <c r="Z4741">
        <f t="shared" si="372"/>
        <v>10.199999999999999</v>
      </c>
      <c r="AA4741">
        <f t="shared" si="373"/>
        <v>0</v>
      </c>
    </row>
    <row r="4742" spans="1:27" x14ac:dyDescent="0.3">
      <c r="A4742">
        <v>100067</v>
      </c>
      <c r="B4742">
        <v>230922</v>
      </c>
      <c r="C4742" s="3">
        <v>44130.704861111109</v>
      </c>
      <c r="D4742">
        <v>0</v>
      </c>
      <c r="E4742">
        <v>2</v>
      </c>
      <c r="F4742" t="s">
        <v>25</v>
      </c>
      <c r="G4742">
        <v>1</v>
      </c>
      <c r="H4742">
        <v>61.222659999999998</v>
      </c>
      <c r="I4742">
        <v>15.53125</v>
      </c>
      <c r="J4742">
        <v>0.93359380000000003</v>
      </c>
      <c r="K4742">
        <v>44.019530000000003</v>
      </c>
      <c r="L4742" s="3">
        <v>44130.454861111109</v>
      </c>
      <c r="M4742">
        <v>17.18</v>
      </c>
      <c r="N4742" t="s">
        <v>28</v>
      </c>
      <c r="P4742">
        <f>(C4742-Key!$B$1)*24</f>
        <v>1.8666666666395031</v>
      </c>
      <c r="Q4742">
        <f>(Key!$B$2-'17.1'!C4742)*24</f>
        <v>1.0833333333721384</v>
      </c>
      <c r="R4742" s="3">
        <f>C4742-(M4742-Key!$B$5)/(24*Key!$B$6)</f>
        <v>44130.691046296291</v>
      </c>
      <c r="S4742">
        <f>M4742-Key!$B$5</f>
        <v>14.92</v>
      </c>
      <c r="T4742" s="2">
        <f t="shared" si="370"/>
        <v>44129.708333333336</v>
      </c>
      <c r="U4742" t="str">
        <f t="shared" si="371"/>
        <v>10-25-2020 17:00</v>
      </c>
      <c r="V4742">
        <f>IFERROR(IF(W4742=Z4742,VLOOKUP($U4742,[1]C8842!$G$2:$M$145,3,FALSE),0),0)</f>
        <v>0</v>
      </c>
      <c r="W4742">
        <f>VLOOKUP(RIGHT($V$1,5),Key!$A$9:$B$14,2,FALSE)</f>
        <v>10.199999999999999</v>
      </c>
      <c r="X4742">
        <f t="shared" si="374"/>
        <v>0</v>
      </c>
      <c r="Y4742">
        <f>VLOOKUP(RIGHT($X$1,5),Key!$A$9:$B$14,2,FALSE)</f>
        <v>3.7</v>
      </c>
      <c r="Z4742">
        <f t="shared" si="372"/>
        <v>10.199999999999999</v>
      </c>
      <c r="AA4742">
        <f t="shared" si="373"/>
        <v>0</v>
      </c>
    </row>
    <row r="4743" spans="1:27" x14ac:dyDescent="0.3">
      <c r="A4743">
        <v>100067</v>
      </c>
      <c r="B4743">
        <v>230922</v>
      </c>
      <c r="C4743" s="3">
        <v>44130.704861111109</v>
      </c>
      <c r="D4743">
        <v>1</v>
      </c>
      <c r="E4743">
        <v>1</v>
      </c>
      <c r="F4743" t="s">
        <v>25</v>
      </c>
      <c r="G4743">
        <v>1</v>
      </c>
      <c r="H4743">
        <v>66.558589999999995</v>
      </c>
      <c r="I4743">
        <v>14.910159999999999</v>
      </c>
      <c r="J4743">
        <v>0.83203130000000003</v>
      </c>
      <c r="K4743">
        <v>57.023440000000001</v>
      </c>
      <c r="L4743" s="3">
        <v>44130.459027777775</v>
      </c>
      <c r="M4743">
        <v>17.18</v>
      </c>
      <c r="N4743" t="s">
        <v>28</v>
      </c>
      <c r="P4743">
        <f>(C4743-Key!$B$1)*24</f>
        <v>1.8666666666395031</v>
      </c>
      <c r="Q4743">
        <f>(Key!$B$2-'17.1'!C4743)*24</f>
        <v>1.0833333333721384</v>
      </c>
      <c r="R4743" s="3">
        <f>C4743-(M4743-Key!$B$5)/(24*Key!$B$6)</f>
        <v>44130.691046296291</v>
      </c>
      <c r="S4743">
        <f>M4743-Key!$B$5</f>
        <v>14.92</v>
      </c>
      <c r="T4743" s="2">
        <f t="shared" si="370"/>
        <v>44129.708333333336</v>
      </c>
      <c r="U4743" t="str">
        <f t="shared" si="371"/>
        <v>10-25-2020 17:00</v>
      </c>
      <c r="V4743">
        <f>IFERROR(IF(W4743=Z4743,VLOOKUP($U4743,[1]C8842!$G$2:$M$145,3,FALSE),0),0)</f>
        <v>0</v>
      </c>
      <c r="W4743">
        <f>VLOOKUP(RIGHT($V$1,5),Key!$A$9:$B$14,2,FALSE)</f>
        <v>10.199999999999999</v>
      </c>
      <c r="X4743">
        <f t="shared" si="374"/>
        <v>0</v>
      </c>
      <c r="Y4743">
        <f>VLOOKUP(RIGHT($X$1,5),Key!$A$9:$B$14,2,FALSE)</f>
        <v>3.7</v>
      </c>
      <c r="Z4743">
        <f t="shared" si="372"/>
        <v>10.199999999999999</v>
      </c>
      <c r="AA4743">
        <f t="shared" si="373"/>
        <v>0</v>
      </c>
    </row>
    <row r="4744" spans="1:27" x14ac:dyDescent="0.3">
      <c r="A4744">
        <v>100067</v>
      </c>
      <c r="B4744">
        <v>230922</v>
      </c>
      <c r="C4744" s="3">
        <v>44130.704861111109</v>
      </c>
      <c r="D4744">
        <v>3</v>
      </c>
      <c r="E4744">
        <v>2</v>
      </c>
      <c r="F4744" t="s">
        <v>26</v>
      </c>
      <c r="G4744">
        <v>2</v>
      </c>
      <c r="H4744">
        <v>63.554690000000001</v>
      </c>
      <c r="I4744">
        <v>22.441410000000001</v>
      </c>
      <c r="J4744">
        <v>1.1875</v>
      </c>
      <c r="K4744">
        <v>94.039060000000006</v>
      </c>
      <c r="L4744" s="3">
        <v>44130.459027777775</v>
      </c>
      <c r="M4744">
        <v>17.18</v>
      </c>
      <c r="N4744" t="s">
        <v>28</v>
      </c>
      <c r="P4744">
        <f>(C4744-Key!$B$1)*24</f>
        <v>1.8666666666395031</v>
      </c>
      <c r="Q4744">
        <f>(Key!$B$2-'17.1'!C4744)*24</f>
        <v>1.0833333333721384</v>
      </c>
      <c r="R4744" s="3">
        <f>C4744-(M4744-Key!$B$5)/(24*Key!$B$6)</f>
        <v>44130.691046296291</v>
      </c>
      <c r="S4744">
        <f>M4744-Key!$B$5</f>
        <v>14.92</v>
      </c>
      <c r="T4744" s="2">
        <f t="shared" si="370"/>
        <v>44129.708333333336</v>
      </c>
      <c r="U4744" t="str">
        <f t="shared" si="371"/>
        <v>10-25-2020 17:00</v>
      </c>
      <c r="V4744">
        <f>IFERROR(IF(W4744=Z4744,VLOOKUP($U4744,[1]C8842!$G$2:$M$145,3,FALSE),0),0)</f>
        <v>0</v>
      </c>
      <c r="W4744">
        <f>VLOOKUP(RIGHT($V$1,5),Key!$A$9:$B$14,2,FALSE)</f>
        <v>10.199999999999999</v>
      </c>
      <c r="X4744">
        <f t="shared" si="374"/>
        <v>0</v>
      </c>
      <c r="Y4744">
        <f>VLOOKUP(RIGHT($X$1,5),Key!$A$9:$B$14,2,FALSE)</f>
        <v>3.7</v>
      </c>
      <c r="Z4744">
        <f t="shared" si="372"/>
        <v>10.199999999999999</v>
      </c>
      <c r="AA4744">
        <f t="shared" si="373"/>
        <v>0</v>
      </c>
    </row>
    <row r="4745" spans="1:27" x14ac:dyDescent="0.3">
      <c r="A4745">
        <v>100067</v>
      </c>
      <c r="B4745">
        <v>230922</v>
      </c>
      <c r="C4745" s="3">
        <v>44130.704861111109</v>
      </c>
      <c r="D4745">
        <v>2</v>
      </c>
      <c r="E4745">
        <v>1</v>
      </c>
      <c r="F4745" t="s">
        <v>26</v>
      </c>
      <c r="G4745">
        <v>2</v>
      </c>
      <c r="H4745">
        <v>69.722660000000005</v>
      </c>
      <c r="I4745">
        <v>27.785160000000001</v>
      </c>
      <c r="J4745">
        <v>1.2890630000000001</v>
      </c>
      <c r="K4745">
        <v>80.03125</v>
      </c>
      <c r="L4745" s="3">
        <v>44130.459027777775</v>
      </c>
      <c r="M4745">
        <v>17.18</v>
      </c>
      <c r="N4745" t="s">
        <v>28</v>
      </c>
      <c r="P4745">
        <f>(C4745-Key!$B$1)*24</f>
        <v>1.8666666666395031</v>
      </c>
      <c r="Q4745">
        <f>(Key!$B$2-'17.1'!C4745)*24</f>
        <v>1.0833333333721384</v>
      </c>
      <c r="R4745" s="3">
        <f>C4745-(M4745-Key!$B$5)/(24*Key!$B$6)</f>
        <v>44130.691046296291</v>
      </c>
      <c r="S4745">
        <f>M4745-Key!$B$5</f>
        <v>14.92</v>
      </c>
      <c r="T4745" s="2">
        <f t="shared" si="370"/>
        <v>44129.708333333336</v>
      </c>
      <c r="U4745" t="str">
        <f t="shared" si="371"/>
        <v>10-25-2020 17:00</v>
      </c>
      <c r="V4745">
        <f>IFERROR(IF(W4745=Z4745,VLOOKUP($U4745,[1]C8842!$G$2:$M$145,3,FALSE),0),0)</f>
        <v>0</v>
      </c>
      <c r="W4745">
        <f>VLOOKUP(RIGHT($V$1,5),Key!$A$9:$B$14,2,FALSE)</f>
        <v>10.199999999999999</v>
      </c>
      <c r="X4745">
        <f t="shared" si="374"/>
        <v>0</v>
      </c>
      <c r="Y4745">
        <f>VLOOKUP(RIGHT($X$1,5),Key!$A$9:$B$14,2,FALSE)</f>
        <v>3.7</v>
      </c>
      <c r="Z4745">
        <f t="shared" si="372"/>
        <v>10.199999999999999</v>
      </c>
      <c r="AA4745">
        <f t="shared" si="373"/>
        <v>0</v>
      </c>
    </row>
    <row r="4746" spans="1:27" x14ac:dyDescent="0.3">
      <c r="A4746">
        <v>100067</v>
      </c>
      <c r="B4746">
        <v>230922</v>
      </c>
      <c r="C4746" s="3">
        <v>44130.704861111109</v>
      </c>
      <c r="D4746">
        <v>3</v>
      </c>
      <c r="E4746">
        <v>2</v>
      </c>
      <c r="F4746" t="s">
        <v>26</v>
      </c>
      <c r="G4746">
        <v>2</v>
      </c>
      <c r="H4746">
        <v>65.386719999999997</v>
      </c>
      <c r="I4746">
        <v>21.492190000000001</v>
      </c>
      <c r="J4746">
        <v>1.1171880000000001</v>
      </c>
      <c r="K4746">
        <v>93.039060000000006</v>
      </c>
      <c r="L4746" s="3">
        <v>44130.459027777775</v>
      </c>
      <c r="M4746">
        <v>17.18</v>
      </c>
      <c r="N4746" t="s">
        <v>28</v>
      </c>
      <c r="P4746">
        <f>(C4746-Key!$B$1)*24</f>
        <v>1.8666666666395031</v>
      </c>
      <c r="Q4746">
        <f>(Key!$B$2-'17.1'!C4746)*24</f>
        <v>1.0833333333721384</v>
      </c>
      <c r="R4746" s="3">
        <f>C4746-(M4746-Key!$B$5)/(24*Key!$B$6)</f>
        <v>44130.691046296291</v>
      </c>
      <c r="S4746">
        <f>M4746-Key!$B$5</f>
        <v>14.92</v>
      </c>
      <c r="T4746" s="2">
        <f t="shared" si="370"/>
        <v>44129.708333333336</v>
      </c>
      <c r="U4746" t="str">
        <f t="shared" si="371"/>
        <v>10-25-2020 17:00</v>
      </c>
      <c r="V4746">
        <f>IFERROR(IF(W4746=Z4746,VLOOKUP($U4746,[1]C8842!$G$2:$M$145,3,FALSE),0),0)</f>
        <v>0</v>
      </c>
      <c r="W4746">
        <f>VLOOKUP(RIGHT($V$1,5),Key!$A$9:$B$14,2,FALSE)</f>
        <v>10.199999999999999</v>
      </c>
      <c r="X4746">
        <f t="shared" si="374"/>
        <v>0</v>
      </c>
      <c r="Y4746">
        <f>VLOOKUP(RIGHT($X$1,5),Key!$A$9:$B$14,2,FALSE)</f>
        <v>3.7</v>
      </c>
      <c r="Z4746">
        <f t="shared" si="372"/>
        <v>10.199999999999999</v>
      </c>
      <c r="AA4746">
        <f t="shared" si="373"/>
        <v>0</v>
      </c>
    </row>
    <row r="4747" spans="1:27" x14ac:dyDescent="0.3">
      <c r="A4747">
        <v>100067</v>
      </c>
      <c r="B4747">
        <v>230922</v>
      </c>
      <c r="C4747" s="3">
        <v>44130.704861111109</v>
      </c>
      <c r="D4747">
        <v>1</v>
      </c>
      <c r="E4747">
        <v>1</v>
      </c>
      <c r="F4747" t="s">
        <v>25</v>
      </c>
      <c r="G4747">
        <v>1</v>
      </c>
      <c r="H4747">
        <v>66.21875</v>
      </c>
      <c r="I4747">
        <v>15.277340000000001</v>
      </c>
      <c r="J4747">
        <v>0.85546880000000003</v>
      </c>
      <c r="K4747">
        <v>59.023440000000001</v>
      </c>
      <c r="L4747" s="3">
        <v>44130.459027777775</v>
      </c>
      <c r="M4747">
        <v>17.18</v>
      </c>
      <c r="N4747" t="s">
        <v>28</v>
      </c>
      <c r="P4747">
        <f>(C4747-Key!$B$1)*24</f>
        <v>1.8666666666395031</v>
      </c>
      <c r="Q4747">
        <f>(Key!$B$2-'17.1'!C4747)*24</f>
        <v>1.0833333333721384</v>
      </c>
      <c r="R4747" s="3">
        <f>C4747-(M4747-Key!$B$5)/(24*Key!$B$6)</f>
        <v>44130.691046296291</v>
      </c>
      <c r="S4747">
        <f>M4747-Key!$B$5</f>
        <v>14.92</v>
      </c>
      <c r="T4747" s="2">
        <f t="shared" si="370"/>
        <v>44129.708333333336</v>
      </c>
      <c r="U4747" t="str">
        <f t="shared" si="371"/>
        <v>10-25-2020 17:00</v>
      </c>
      <c r="V4747">
        <f>IFERROR(IF(W4747=Z4747,VLOOKUP($U4747,[1]C8842!$G$2:$M$145,3,FALSE),0),0)</f>
        <v>0</v>
      </c>
      <c r="W4747">
        <f>VLOOKUP(RIGHT($V$1,5),Key!$A$9:$B$14,2,FALSE)</f>
        <v>10.199999999999999</v>
      </c>
      <c r="X4747">
        <f t="shared" si="374"/>
        <v>0</v>
      </c>
      <c r="Y4747">
        <f>VLOOKUP(RIGHT($X$1,5),Key!$A$9:$B$14,2,FALSE)</f>
        <v>3.7</v>
      </c>
      <c r="Z4747">
        <f t="shared" si="372"/>
        <v>10.199999999999999</v>
      </c>
      <c r="AA4747">
        <f t="shared" si="373"/>
        <v>0</v>
      </c>
    </row>
    <row r="4748" spans="1:27" x14ac:dyDescent="0.3">
      <c r="A4748">
        <v>100067</v>
      </c>
      <c r="B4748">
        <v>230922</v>
      </c>
      <c r="C4748" s="3">
        <v>44130.704861111109</v>
      </c>
      <c r="D4748">
        <v>0</v>
      </c>
      <c r="E4748">
        <v>2</v>
      </c>
      <c r="F4748" t="s">
        <v>25</v>
      </c>
      <c r="G4748">
        <v>2</v>
      </c>
      <c r="H4748">
        <v>61.015630000000002</v>
      </c>
      <c r="I4748">
        <v>20.89453</v>
      </c>
      <c r="J4748">
        <v>1.171875</v>
      </c>
      <c r="K4748">
        <v>46.019530000000003</v>
      </c>
      <c r="L4748" s="3">
        <v>44130.459027777775</v>
      </c>
      <c r="M4748">
        <v>17.18</v>
      </c>
      <c r="N4748" t="s">
        <v>28</v>
      </c>
      <c r="P4748">
        <f>(C4748-Key!$B$1)*24</f>
        <v>1.8666666666395031</v>
      </c>
      <c r="Q4748">
        <f>(Key!$B$2-'17.1'!C4748)*24</f>
        <v>1.0833333333721384</v>
      </c>
      <c r="R4748" s="3">
        <f>C4748-(M4748-Key!$B$5)/(24*Key!$B$6)</f>
        <v>44130.691046296291</v>
      </c>
      <c r="S4748">
        <f>M4748-Key!$B$5</f>
        <v>14.92</v>
      </c>
      <c r="T4748" s="2">
        <f t="shared" si="370"/>
        <v>44129.708333333336</v>
      </c>
      <c r="U4748" t="str">
        <f t="shared" si="371"/>
        <v>10-25-2020 17:00</v>
      </c>
      <c r="V4748">
        <f>IFERROR(IF(W4748=Z4748,VLOOKUP($U4748,[1]C8842!$G$2:$M$145,3,FALSE),0),0)</f>
        <v>0</v>
      </c>
      <c r="W4748">
        <f>VLOOKUP(RIGHT($V$1,5),Key!$A$9:$B$14,2,FALSE)</f>
        <v>10.199999999999999</v>
      </c>
      <c r="X4748">
        <f t="shared" si="374"/>
        <v>0</v>
      </c>
      <c r="Y4748">
        <f>VLOOKUP(RIGHT($X$1,5),Key!$A$9:$B$14,2,FALSE)</f>
        <v>3.7</v>
      </c>
      <c r="Z4748">
        <f t="shared" si="372"/>
        <v>10.199999999999999</v>
      </c>
      <c r="AA4748">
        <f t="shared" si="373"/>
        <v>0</v>
      </c>
    </row>
    <row r="4749" spans="1:27" x14ac:dyDescent="0.3">
      <c r="A4749">
        <v>100067</v>
      </c>
      <c r="B4749">
        <v>230922</v>
      </c>
      <c r="C4749" s="3">
        <v>44130.704861111109</v>
      </c>
      <c r="D4749">
        <v>1</v>
      </c>
      <c r="E4749">
        <v>1</v>
      </c>
      <c r="F4749" t="s">
        <v>25</v>
      </c>
      <c r="G4749">
        <v>3</v>
      </c>
      <c r="H4749">
        <v>64.496089999999995</v>
      </c>
      <c r="I4749">
        <v>30.71875</v>
      </c>
      <c r="J4749">
        <v>1.515625</v>
      </c>
      <c r="K4749">
        <v>58.023440000000001</v>
      </c>
      <c r="L4749" s="3">
        <v>44130.459027777775</v>
      </c>
      <c r="M4749">
        <v>17.18</v>
      </c>
      <c r="N4749" t="s">
        <v>28</v>
      </c>
      <c r="P4749">
        <f>(C4749-Key!$B$1)*24</f>
        <v>1.8666666666395031</v>
      </c>
      <c r="Q4749">
        <f>(Key!$B$2-'17.1'!C4749)*24</f>
        <v>1.0833333333721384</v>
      </c>
      <c r="R4749" s="3">
        <f>C4749-(M4749-Key!$B$5)/(24*Key!$B$6)</f>
        <v>44130.691046296291</v>
      </c>
      <c r="S4749">
        <f>M4749-Key!$B$5</f>
        <v>14.92</v>
      </c>
      <c r="T4749" s="2">
        <f t="shared" si="370"/>
        <v>44129.708333333336</v>
      </c>
      <c r="U4749" t="str">
        <f t="shared" si="371"/>
        <v>10-25-2020 17:00</v>
      </c>
      <c r="V4749">
        <f>IFERROR(IF(W4749=Z4749,VLOOKUP($U4749,[1]C8842!$G$2:$M$145,3,FALSE),0),0)</f>
        <v>0</v>
      </c>
      <c r="W4749">
        <f>VLOOKUP(RIGHT($V$1,5),Key!$A$9:$B$14,2,FALSE)</f>
        <v>10.199999999999999</v>
      </c>
      <c r="X4749">
        <f t="shared" si="374"/>
        <v>0</v>
      </c>
      <c r="Y4749">
        <f>VLOOKUP(RIGHT($X$1,5),Key!$A$9:$B$14,2,FALSE)</f>
        <v>3.7</v>
      </c>
      <c r="Z4749">
        <f t="shared" si="372"/>
        <v>10.199999999999999</v>
      </c>
      <c r="AA4749">
        <f t="shared" si="373"/>
        <v>0</v>
      </c>
    </row>
    <row r="4750" spans="1:27" x14ac:dyDescent="0.3">
      <c r="A4750">
        <v>100067</v>
      </c>
      <c r="B4750">
        <v>230922</v>
      </c>
      <c r="C4750" s="3">
        <v>44130.704861111109</v>
      </c>
      <c r="D4750">
        <v>0</v>
      </c>
      <c r="E4750">
        <v>2</v>
      </c>
      <c r="F4750" t="s">
        <v>25</v>
      </c>
      <c r="G4750">
        <v>1</v>
      </c>
      <c r="H4750">
        <v>57.839840000000002</v>
      </c>
      <c r="I4750">
        <v>18.503910000000001</v>
      </c>
      <c r="J4750">
        <v>1.125</v>
      </c>
      <c r="K4750">
        <v>46.019530000000003</v>
      </c>
      <c r="L4750" s="3">
        <v>44130.459027777775</v>
      </c>
      <c r="M4750">
        <v>17.18</v>
      </c>
      <c r="N4750" t="s">
        <v>28</v>
      </c>
      <c r="P4750">
        <f>(C4750-Key!$B$1)*24</f>
        <v>1.8666666666395031</v>
      </c>
      <c r="Q4750">
        <f>(Key!$B$2-'17.1'!C4750)*24</f>
        <v>1.0833333333721384</v>
      </c>
      <c r="R4750" s="3">
        <f>C4750-(M4750-Key!$B$5)/(24*Key!$B$6)</f>
        <v>44130.691046296291</v>
      </c>
      <c r="S4750">
        <f>M4750-Key!$B$5</f>
        <v>14.92</v>
      </c>
      <c r="T4750" s="2">
        <f t="shared" si="370"/>
        <v>44129.708333333336</v>
      </c>
      <c r="U4750" t="str">
        <f t="shared" si="371"/>
        <v>10-25-2020 17:00</v>
      </c>
      <c r="V4750">
        <f>IFERROR(IF(W4750=Z4750,VLOOKUP($U4750,[1]C8842!$G$2:$M$145,3,FALSE),0),0)</f>
        <v>0</v>
      </c>
      <c r="W4750">
        <f>VLOOKUP(RIGHT($V$1,5),Key!$A$9:$B$14,2,FALSE)</f>
        <v>10.199999999999999</v>
      </c>
      <c r="X4750">
        <f t="shared" si="374"/>
        <v>0</v>
      </c>
      <c r="Y4750">
        <f>VLOOKUP(RIGHT($X$1,5),Key!$A$9:$B$14,2,FALSE)</f>
        <v>3.7</v>
      </c>
      <c r="Z4750">
        <f t="shared" si="372"/>
        <v>10.199999999999999</v>
      </c>
      <c r="AA4750">
        <f t="shared" si="373"/>
        <v>0</v>
      </c>
    </row>
    <row r="4751" spans="1:27" x14ac:dyDescent="0.3">
      <c r="A4751">
        <v>100067</v>
      </c>
      <c r="B4751">
        <v>230922</v>
      </c>
      <c r="C4751" s="3">
        <v>44130.704861111109</v>
      </c>
      <c r="D4751">
        <v>3</v>
      </c>
      <c r="E4751">
        <v>2</v>
      </c>
      <c r="F4751" t="s">
        <v>26</v>
      </c>
      <c r="G4751">
        <v>1</v>
      </c>
      <c r="H4751">
        <v>68.132810000000006</v>
      </c>
      <c r="I4751">
        <v>16.953130000000002</v>
      </c>
      <c r="J4751">
        <v>0.89453130000000003</v>
      </c>
      <c r="K4751">
        <v>94.039060000000006</v>
      </c>
      <c r="L4751" s="3">
        <v>44130.459027777775</v>
      </c>
      <c r="M4751">
        <v>17.18</v>
      </c>
      <c r="N4751" t="s">
        <v>28</v>
      </c>
      <c r="P4751">
        <f>(C4751-Key!$B$1)*24</f>
        <v>1.8666666666395031</v>
      </c>
      <c r="Q4751">
        <f>(Key!$B$2-'17.1'!C4751)*24</f>
        <v>1.0833333333721384</v>
      </c>
      <c r="R4751" s="3">
        <f>C4751-(M4751-Key!$B$5)/(24*Key!$B$6)</f>
        <v>44130.691046296291</v>
      </c>
      <c r="S4751">
        <f>M4751-Key!$B$5</f>
        <v>14.92</v>
      </c>
      <c r="T4751" s="2">
        <f t="shared" si="370"/>
        <v>44129.708333333336</v>
      </c>
      <c r="U4751" t="str">
        <f t="shared" si="371"/>
        <v>10-25-2020 17:00</v>
      </c>
      <c r="V4751">
        <f>IFERROR(IF(W4751=Z4751,VLOOKUP($U4751,[1]C8842!$G$2:$M$145,3,FALSE),0),0)</f>
        <v>0</v>
      </c>
      <c r="W4751">
        <f>VLOOKUP(RIGHT($V$1,5),Key!$A$9:$B$14,2,FALSE)</f>
        <v>10.199999999999999</v>
      </c>
      <c r="X4751">
        <f t="shared" si="374"/>
        <v>0</v>
      </c>
      <c r="Y4751">
        <f>VLOOKUP(RIGHT($X$1,5),Key!$A$9:$B$14,2,FALSE)</f>
        <v>3.7</v>
      </c>
      <c r="Z4751">
        <f t="shared" si="372"/>
        <v>10.199999999999999</v>
      </c>
      <c r="AA4751">
        <f t="shared" si="373"/>
        <v>0</v>
      </c>
    </row>
    <row r="4752" spans="1:27" x14ac:dyDescent="0.3">
      <c r="A4752">
        <v>100067</v>
      </c>
      <c r="B4752">
        <v>230922</v>
      </c>
      <c r="C4752" s="3">
        <v>44130.704861111109</v>
      </c>
      <c r="D4752">
        <v>2</v>
      </c>
      <c r="E4752">
        <v>1</v>
      </c>
      <c r="F4752" t="s">
        <v>26</v>
      </c>
      <c r="G4752">
        <v>1</v>
      </c>
      <c r="H4752">
        <v>61.480469999999997</v>
      </c>
      <c r="I4752">
        <v>17.08203</v>
      </c>
      <c r="J4752">
        <v>0.99609380000000003</v>
      </c>
      <c r="K4752">
        <v>80.03125</v>
      </c>
      <c r="L4752" s="3">
        <v>44130.459027777775</v>
      </c>
      <c r="M4752">
        <v>17.18</v>
      </c>
      <c r="N4752" t="s">
        <v>28</v>
      </c>
      <c r="P4752">
        <f>(C4752-Key!$B$1)*24</f>
        <v>1.8666666666395031</v>
      </c>
      <c r="Q4752">
        <f>(Key!$B$2-'17.1'!C4752)*24</f>
        <v>1.0833333333721384</v>
      </c>
      <c r="R4752" s="3">
        <f>C4752-(M4752-Key!$B$5)/(24*Key!$B$6)</f>
        <v>44130.691046296291</v>
      </c>
      <c r="S4752">
        <f>M4752-Key!$B$5</f>
        <v>14.92</v>
      </c>
      <c r="T4752" s="2">
        <f t="shared" si="370"/>
        <v>44129.708333333336</v>
      </c>
      <c r="U4752" t="str">
        <f t="shared" si="371"/>
        <v>10-25-2020 17:00</v>
      </c>
      <c r="V4752">
        <f>IFERROR(IF(W4752=Z4752,VLOOKUP($U4752,[1]C8842!$G$2:$M$145,3,FALSE),0),0)</f>
        <v>0</v>
      </c>
      <c r="W4752">
        <f>VLOOKUP(RIGHT($V$1,5),Key!$A$9:$B$14,2,FALSE)</f>
        <v>10.199999999999999</v>
      </c>
      <c r="X4752">
        <f t="shared" si="374"/>
        <v>0</v>
      </c>
      <c r="Y4752">
        <f>VLOOKUP(RIGHT($X$1,5),Key!$A$9:$B$14,2,FALSE)</f>
        <v>3.7</v>
      </c>
      <c r="Z4752">
        <f t="shared" si="372"/>
        <v>10.199999999999999</v>
      </c>
      <c r="AA4752">
        <f t="shared" si="373"/>
        <v>0</v>
      </c>
    </row>
    <row r="4753" spans="1:27" x14ac:dyDescent="0.3">
      <c r="A4753">
        <v>100067</v>
      </c>
      <c r="B4753">
        <v>230922</v>
      </c>
      <c r="C4753" s="3">
        <v>44130.704861111109</v>
      </c>
      <c r="D4753">
        <v>2</v>
      </c>
      <c r="E4753">
        <v>1</v>
      </c>
      <c r="F4753" t="s">
        <v>26</v>
      </c>
      <c r="G4753">
        <v>1</v>
      </c>
      <c r="H4753">
        <v>60.785159999999998</v>
      </c>
      <c r="I4753">
        <v>15.851559999999999</v>
      </c>
      <c r="J4753">
        <v>0.953125</v>
      </c>
      <c r="K4753">
        <v>82.035160000000005</v>
      </c>
      <c r="L4753" s="3">
        <v>44130.459027777775</v>
      </c>
      <c r="M4753">
        <v>17.18</v>
      </c>
      <c r="N4753" t="s">
        <v>28</v>
      </c>
      <c r="P4753">
        <f>(C4753-Key!$B$1)*24</f>
        <v>1.8666666666395031</v>
      </c>
      <c r="Q4753">
        <f>(Key!$B$2-'17.1'!C4753)*24</f>
        <v>1.0833333333721384</v>
      </c>
      <c r="R4753" s="3">
        <f>C4753-(M4753-Key!$B$5)/(24*Key!$B$6)</f>
        <v>44130.691046296291</v>
      </c>
      <c r="S4753">
        <f>M4753-Key!$B$5</f>
        <v>14.92</v>
      </c>
      <c r="T4753" s="2">
        <f t="shared" si="370"/>
        <v>44129.708333333336</v>
      </c>
      <c r="U4753" t="str">
        <f t="shared" si="371"/>
        <v>10-25-2020 17:00</v>
      </c>
      <c r="V4753">
        <f>IFERROR(IF(W4753=Z4753,VLOOKUP($U4753,[1]C8842!$G$2:$M$145,3,FALSE),0),0)</f>
        <v>0</v>
      </c>
      <c r="W4753">
        <f>VLOOKUP(RIGHT($V$1,5),Key!$A$9:$B$14,2,FALSE)</f>
        <v>10.199999999999999</v>
      </c>
      <c r="X4753">
        <f t="shared" si="374"/>
        <v>0</v>
      </c>
      <c r="Y4753">
        <f>VLOOKUP(RIGHT($X$1,5),Key!$A$9:$B$14,2,FALSE)</f>
        <v>3.7</v>
      </c>
      <c r="Z4753">
        <f t="shared" si="372"/>
        <v>10.199999999999999</v>
      </c>
      <c r="AA4753">
        <f t="shared" si="373"/>
        <v>0</v>
      </c>
    </row>
    <row r="4754" spans="1:27" x14ac:dyDescent="0.3">
      <c r="A4754">
        <v>100067</v>
      </c>
      <c r="B4754">
        <v>230922</v>
      </c>
      <c r="C4754" s="3">
        <v>44130.704861111109</v>
      </c>
      <c r="D4754">
        <v>3</v>
      </c>
      <c r="E4754">
        <v>2</v>
      </c>
      <c r="F4754" t="s">
        <v>26</v>
      </c>
      <c r="G4754">
        <v>3</v>
      </c>
      <c r="H4754">
        <v>57.847659999999998</v>
      </c>
      <c r="I4754">
        <v>43.523440000000001</v>
      </c>
      <c r="J4754">
        <v>2.2773439999999998</v>
      </c>
      <c r="K4754">
        <v>94.039060000000006</v>
      </c>
      <c r="L4754" s="3">
        <v>44130.459027777775</v>
      </c>
      <c r="M4754">
        <v>17.18</v>
      </c>
      <c r="N4754" t="s">
        <v>28</v>
      </c>
      <c r="P4754">
        <f>(C4754-Key!$B$1)*24</f>
        <v>1.8666666666395031</v>
      </c>
      <c r="Q4754">
        <f>(Key!$B$2-'17.1'!C4754)*24</f>
        <v>1.0833333333721384</v>
      </c>
      <c r="R4754" s="3">
        <f>C4754-(M4754-Key!$B$5)/(24*Key!$B$6)</f>
        <v>44130.691046296291</v>
      </c>
      <c r="S4754">
        <f>M4754-Key!$B$5</f>
        <v>14.92</v>
      </c>
      <c r="T4754" s="2">
        <f t="shared" si="370"/>
        <v>44129.708333333336</v>
      </c>
      <c r="U4754" t="str">
        <f t="shared" si="371"/>
        <v>10-25-2020 17:00</v>
      </c>
      <c r="V4754">
        <f>IFERROR(IF(W4754=Z4754,VLOOKUP($U4754,[1]C8842!$G$2:$M$145,3,FALSE),0),0)</f>
        <v>0</v>
      </c>
      <c r="W4754">
        <f>VLOOKUP(RIGHT($V$1,5),Key!$A$9:$B$14,2,FALSE)</f>
        <v>10.199999999999999</v>
      </c>
      <c r="X4754">
        <f t="shared" si="374"/>
        <v>0</v>
      </c>
      <c r="Y4754">
        <f>VLOOKUP(RIGHT($X$1,5),Key!$A$9:$B$14,2,FALSE)</f>
        <v>3.7</v>
      </c>
      <c r="Z4754">
        <f t="shared" si="372"/>
        <v>10.199999999999999</v>
      </c>
      <c r="AA4754">
        <f t="shared" si="373"/>
        <v>0</v>
      </c>
    </row>
    <row r="4755" spans="1:27" x14ac:dyDescent="0.3">
      <c r="A4755">
        <v>100067</v>
      </c>
      <c r="B4755">
        <v>230922</v>
      </c>
      <c r="C4755" s="3">
        <v>44130.704861111109</v>
      </c>
      <c r="D4755">
        <v>3</v>
      </c>
      <c r="E4755">
        <v>2</v>
      </c>
      <c r="F4755" t="s">
        <v>26</v>
      </c>
      <c r="G4755">
        <v>3</v>
      </c>
      <c r="H4755">
        <v>59.507809999999999</v>
      </c>
      <c r="I4755">
        <v>47.867190000000001</v>
      </c>
      <c r="J4755">
        <v>2.4101560000000002</v>
      </c>
      <c r="K4755">
        <v>92.039060000000006</v>
      </c>
      <c r="L4755" s="3">
        <v>44130.459027777775</v>
      </c>
      <c r="M4755">
        <v>17.18</v>
      </c>
      <c r="N4755" t="s">
        <v>28</v>
      </c>
      <c r="P4755">
        <f>(C4755-Key!$B$1)*24</f>
        <v>1.8666666666395031</v>
      </c>
      <c r="Q4755">
        <f>(Key!$B$2-'17.1'!C4755)*24</f>
        <v>1.0833333333721384</v>
      </c>
      <c r="R4755" s="3">
        <f>C4755-(M4755-Key!$B$5)/(24*Key!$B$6)</f>
        <v>44130.691046296291</v>
      </c>
      <c r="S4755">
        <f>M4755-Key!$B$5</f>
        <v>14.92</v>
      </c>
      <c r="T4755" s="2">
        <f t="shared" si="370"/>
        <v>44129.708333333336</v>
      </c>
      <c r="U4755" t="str">
        <f t="shared" si="371"/>
        <v>10-25-2020 17:00</v>
      </c>
      <c r="V4755">
        <f>IFERROR(IF(W4755=Z4755,VLOOKUP($U4755,[1]C8842!$G$2:$M$145,3,FALSE),0),0)</f>
        <v>0</v>
      </c>
      <c r="W4755">
        <f>VLOOKUP(RIGHT($V$1,5),Key!$A$9:$B$14,2,FALSE)</f>
        <v>10.199999999999999</v>
      </c>
      <c r="X4755">
        <f t="shared" si="374"/>
        <v>0</v>
      </c>
      <c r="Y4755">
        <f>VLOOKUP(RIGHT($X$1,5),Key!$A$9:$B$14,2,FALSE)</f>
        <v>3.7</v>
      </c>
      <c r="Z4755">
        <f t="shared" si="372"/>
        <v>10.199999999999999</v>
      </c>
      <c r="AA4755">
        <f t="shared" si="373"/>
        <v>0</v>
      </c>
    </row>
    <row r="4756" spans="1:27" x14ac:dyDescent="0.3">
      <c r="A4756">
        <v>100067</v>
      </c>
      <c r="B4756">
        <v>230922</v>
      </c>
      <c r="C4756" s="3">
        <v>44130.704861111109</v>
      </c>
      <c r="D4756">
        <v>2</v>
      </c>
      <c r="E4756">
        <v>1</v>
      </c>
      <c r="F4756" t="s">
        <v>26</v>
      </c>
      <c r="G4756">
        <v>2</v>
      </c>
      <c r="H4756">
        <v>62.742190000000001</v>
      </c>
      <c r="I4756">
        <v>22.617190000000001</v>
      </c>
      <c r="J4756">
        <v>1.2109380000000001</v>
      </c>
      <c r="K4756">
        <v>80.03125</v>
      </c>
      <c r="L4756" s="3">
        <v>44130.459027777775</v>
      </c>
      <c r="M4756">
        <v>17.18</v>
      </c>
      <c r="N4756" t="s">
        <v>28</v>
      </c>
      <c r="P4756">
        <f>(C4756-Key!$B$1)*24</f>
        <v>1.8666666666395031</v>
      </c>
      <c r="Q4756">
        <f>(Key!$B$2-'17.1'!C4756)*24</f>
        <v>1.0833333333721384</v>
      </c>
      <c r="R4756" s="3">
        <f>C4756-(M4756-Key!$B$5)/(24*Key!$B$6)</f>
        <v>44130.691046296291</v>
      </c>
      <c r="S4756">
        <f>M4756-Key!$B$5</f>
        <v>14.92</v>
      </c>
      <c r="T4756" s="2">
        <f t="shared" si="370"/>
        <v>44129.708333333336</v>
      </c>
      <c r="U4756" t="str">
        <f t="shared" si="371"/>
        <v>10-25-2020 17:00</v>
      </c>
      <c r="V4756">
        <f>IFERROR(IF(W4756=Z4756,VLOOKUP($U4756,[1]C8842!$G$2:$M$145,3,FALSE),0),0)</f>
        <v>0</v>
      </c>
      <c r="W4756">
        <f>VLOOKUP(RIGHT($V$1,5),Key!$A$9:$B$14,2,FALSE)</f>
        <v>10.199999999999999</v>
      </c>
      <c r="X4756">
        <f t="shared" si="374"/>
        <v>0</v>
      </c>
      <c r="Y4756">
        <f>VLOOKUP(RIGHT($X$1,5),Key!$A$9:$B$14,2,FALSE)</f>
        <v>3.7</v>
      </c>
      <c r="Z4756">
        <f t="shared" si="372"/>
        <v>10.199999999999999</v>
      </c>
      <c r="AA4756">
        <f t="shared" si="373"/>
        <v>0</v>
      </c>
    </row>
    <row r="4757" spans="1:27" x14ac:dyDescent="0.3">
      <c r="A4757">
        <v>100067</v>
      </c>
      <c r="B4757">
        <v>230922</v>
      </c>
      <c r="C4757" s="3">
        <v>44130.705555555556</v>
      </c>
      <c r="D4757">
        <v>3</v>
      </c>
      <c r="E4757">
        <v>2</v>
      </c>
      <c r="F4757" t="s">
        <v>26</v>
      </c>
      <c r="G4757">
        <v>2</v>
      </c>
      <c r="H4757">
        <v>62.40625</v>
      </c>
      <c r="I4757">
        <v>21.195309999999999</v>
      </c>
      <c r="J4757">
        <v>1.15625</v>
      </c>
      <c r="K4757">
        <v>94.039060000000006</v>
      </c>
      <c r="L4757" s="3">
        <v>44130.459027777775</v>
      </c>
      <c r="M4757">
        <v>17.18</v>
      </c>
      <c r="N4757" t="s">
        <v>28</v>
      </c>
      <c r="P4757">
        <f>(C4757-Key!$B$1)*24</f>
        <v>1.8833333333604969</v>
      </c>
      <c r="Q4757">
        <f>(Key!$B$2-'17.1'!C4757)*24</f>
        <v>1.0666666666511446</v>
      </c>
      <c r="R4757" s="3">
        <f>C4757-(M4757-Key!$B$5)/(24*Key!$B$6)</f>
        <v>44130.691740740738</v>
      </c>
      <c r="S4757">
        <f>M4757-Key!$B$5</f>
        <v>14.92</v>
      </c>
      <c r="T4757" s="2">
        <f t="shared" si="370"/>
        <v>44129.708333333336</v>
      </c>
      <c r="U4757" t="str">
        <f t="shared" si="371"/>
        <v>10-25-2020 17:00</v>
      </c>
      <c r="V4757">
        <f>IFERROR(IF(W4757=Z4757,VLOOKUP($U4757,[1]C8842!$G$2:$M$145,3,FALSE),0),0)</f>
        <v>0</v>
      </c>
      <c r="W4757">
        <f>VLOOKUP(RIGHT($V$1,5),Key!$A$9:$B$14,2,FALSE)</f>
        <v>10.199999999999999</v>
      </c>
      <c r="X4757">
        <f t="shared" si="374"/>
        <v>0</v>
      </c>
      <c r="Y4757">
        <f>VLOOKUP(RIGHT($X$1,5),Key!$A$9:$B$14,2,FALSE)</f>
        <v>3.7</v>
      </c>
      <c r="Z4757">
        <f t="shared" si="372"/>
        <v>10.199999999999999</v>
      </c>
      <c r="AA4757">
        <f t="shared" si="373"/>
        <v>0</v>
      </c>
    </row>
    <row r="4758" spans="1:27" x14ac:dyDescent="0.3">
      <c r="A4758">
        <v>100067</v>
      </c>
      <c r="B4758">
        <v>230922</v>
      </c>
      <c r="C4758" s="3">
        <v>44130.705555555556</v>
      </c>
      <c r="D4758">
        <v>0</v>
      </c>
      <c r="E4758">
        <v>2</v>
      </c>
      <c r="F4758" t="s">
        <v>25</v>
      </c>
      <c r="G4758">
        <v>1</v>
      </c>
      <c r="H4758">
        <v>63.464840000000002</v>
      </c>
      <c r="I4758">
        <v>15.6875</v>
      </c>
      <c r="J4758">
        <v>0.90625</v>
      </c>
      <c r="K4758">
        <v>46.019530000000003</v>
      </c>
      <c r="L4758" s="3">
        <v>44130.459027777775</v>
      </c>
      <c r="M4758">
        <v>17.18</v>
      </c>
      <c r="N4758" t="s">
        <v>28</v>
      </c>
      <c r="P4758">
        <f>(C4758-Key!$B$1)*24</f>
        <v>1.8833333333604969</v>
      </c>
      <c r="Q4758">
        <f>(Key!$B$2-'17.1'!C4758)*24</f>
        <v>1.0666666666511446</v>
      </c>
      <c r="R4758" s="3">
        <f>C4758-(M4758-Key!$B$5)/(24*Key!$B$6)</f>
        <v>44130.691740740738</v>
      </c>
      <c r="S4758">
        <f>M4758-Key!$B$5</f>
        <v>14.92</v>
      </c>
      <c r="T4758" s="2">
        <f t="shared" si="370"/>
        <v>44129.708333333336</v>
      </c>
      <c r="U4758" t="str">
        <f t="shared" si="371"/>
        <v>10-25-2020 17:00</v>
      </c>
      <c r="V4758">
        <f>IFERROR(IF(W4758=Z4758,VLOOKUP($U4758,[1]C8842!$G$2:$M$145,3,FALSE),0),0)</f>
        <v>0</v>
      </c>
      <c r="W4758">
        <f>VLOOKUP(RIGHT($V$1,5),Key!$A$9:$B$14,2,FALSE)</f>
        <v>10.199999999999999</v>
      </c>
      <c r="X4758">
        <f t="shared" si="374"/>
        <v>0</v>
      </c>
      <c r="Y4758">
        <f>VLOOKUP(RIGHT($X$1,5),Key!$A$9:$B$14,2,FALSE)</f>
        <v>3.7</v>
      </c>
      <c r="Z4758">
        <f t="shared" si="372"/>
        <v>10.199999999999999</v>
      </c>
      <c r="AA4758">
        <f t="shared" si="373"/>
        <v>0</v>
      </c>
    </row>
    <row r="4759" spans="1:27" x14ac:dyDescent="0.3">
      <c r="A4759">
        <v>100067</v>
      </c>
      <c r="B4759">
        <v>230922</v>
      </c>
      <c r="C4759" s="3">
        <v>44130.705555555556</v>
      </c>
      <c r="D4759">
        <v>3</v>
      </c>
      <c r="E4759">
        <v>2</v>
      </c>
      <c r="F4759" t="s">
        <v>26</v>
      </c>
      <c r="G4759">
        <v>1</v>
      </c>
      <c r="H4759">
        <v>67.335939999999994</v>
      </c>
      <c r="I4759">
        <v>16.734380000000002</v>
      </c>
      <c r="J4759">
        <v>0.8984375</v>
      </c>
      <c r="K4759">
        <v>96.039060000000006</v>
      </c>
      <c r="L4759" s="3">
        <v>44130.459027777775</v>
      </c>
      <c r="M4759">
        <v>17.18</v>
      </c>
      <c r="N4759" t="s">
        <v>28</v>
      </c>
      <c r="P4759">
        <f>(C4759-Key!$B$1)*24</f>
        <v>1.8833333333604969</v>
      </c>
      <c r="Q4759">
        <f>(Key!$B$2-'17.1'!C4759)*24</f>
        <v>1.0666666666511446</v>
      </c>
      <c r="R4759" s="3">
        <f>C4759-(M4759-Key!$B$5)/(24*Key!$B$6)</f>
        <v>44130.691740740738</v>
      </c>
      <c r="S4759">
        <f>M4759-Key!$B$5</f>
        <v>14.92</v>
      </c>
      <c r="T4759" s="2">
        <f t="shared" si="370"/>
        <v>44129.708333333336</v>
      </c>
      <c r="U4759" t="str">
        <f t="shared" si="371"/>
        <v>10-25-2020 17:00</v>
      </c>
      <c r="V4759">
        <f>IFERROR(IF(W4759=Z4759,VLOOKUP($U4759,[1]C8842!$G$2:$M$145,3,FALSE),0),0)</f>
        <v>0</v>
      </c>
      <c r="W4759">
        <f>VLOOKUP(RIGHT($V$1,5),Key!$A$9:$B$14,2,FALSE)</f>
        <v>10.199999999999999</v>
      </c>
      <c r="X4759">
        <f t="shared" si="374"/>
        <v>0</v>
      </c>
      <c r="Y4759">
        <f>VLOOKUP(RIGHT($X$1,5),Key!$A$9:$B$14,2,FALSE)</f>
        <v>3.7</v>
      </c>
      <c r="Z4759">
        <f t="shared" si="372"/>
        <v>10.199999999999999</v>
      </c>
      <c r="AA4759">
        <f t="shared" si="373"/>
        <v>0</v>
      </c>
    </row>
    <row r="4760" spans="1:27" x14ac:dyDescent="0.3">
      <c r="A4760">
        <v>100067</v>
      </c>
      <c r="B4760">
        <v>230922</v>
      </c>
      <c r="C4760" s="3">
        <v>44130.705555555556</v>
      </c>
      <c r="D4760">
        <v>2</v>
      </c>
      <c r="E4760">
        <v>1</v>
      </c>
      <c r="F4760" t="s">
        <v>26</v>
      </c>
      <c r="G4760">
        <v>1</v>
      </c>
      <c r="H4760">
        <v>67.5</v>
      </c>
      <c r="I4760">
        <v>17.63672</v>
      </c>
      <c r="J4760">
        <v>0.9296875</v>
      </c>
      <c r="K4760">
        <v>80.03125</v>
      </c>
      <c r="L4760" s="3">
        <v>44130.459027777775</v>
      </c>
      <c r="M4760">
        <v>17.18</v>
      </c>
      <c r="N4760" t="s">
        <v>28</v>
      </c>
      <c r="P4760">
        <f>(C4760-Key!$B$1)*24</f>
        <v>1.8833333333604969</v>
      </c>
      <c r="Q4760">
        <f>(Key!$B$2-'17.1'!C4760)*24</f>
        <v>1.0666666666511446</v>
      </c>
      <c r="R4760" s="3">
        <f>C4760-(M4760-Key!$B$5)/(24*Key!$B$6)</f>
        <v>44130.691740740738</v>
      </c>
      <c r="S4760">
        <f>M4760-Key!$B$5</f>
        <v>14.92</v>
      </c>
      <c r="T4760" s="2">
        <f t="shared" si="370"/>
        <v>44129.708333333336</v>
      </c>
      <c r="U4760" t="str">
        <f t="shared" si="371"/>
        <v>10-25-2020 17:00</v>
      </c>
      <c r="V4760">
        <f>IFERROR(IF(W4760=Z4760,VLOOKUP($U4760,[1]C8842!$G$2:$M$145,3,FALSE),0),0)</f>
        <v>0</v>
      </c>
      <c r="W4760">
        <f>VLOOKUP(RIGHT($V$1,5),Key!$A$9:$B$14,2,FALSE)</f>
        <v>10.199999999999999</v>
      </c>
      <c r="X4760">
        <f t="shared" si="374"/>
        <v>0</v>
      </c>
      <c r="Y4760">
        <f>VLOOKUP(RIGHT($X$1,5),Key!$A$9:$B$14,2,FALSE)</f>
        <v>3.7</v>
      </c>
      <c r="Z4760">
        <f t="shared" si="372"/>
        <v>10.199999999999999</v>
      </c>
      <c r="AA4760">
        <f t="shared" si="373"/>
        <v>0</v>
      </c>
    </row>
    <row r="4761" spans="1:27" x14ac:dyDescent="0.3">
      <c r="A4761">
        <v>100067</v>
      </c>
      <c r="B4761">
        <v>230922</v>
      </c>
      <c r="C4761" s="3">
        <v>44130.705555555556</v>
      </c>
      <c r="D4761">
        <v>0</v>
      </c>
      <c r="E4761">
        <v>2</v>
      </c>
      <c r="F4761" t="s">
        <v>25</v>
      </c>
      <c r="G4761">
        <v>1</v>
      </c>
      <c r="H4761">
        <v>55.980469999999997</v>
      </c>
      <c r="I4761">
        <v>14.335940000000001</v>
      </c>
      <c r="J4761">
        <v>0.96484380000000003</v>
      </c>
      <c r="K4761">
        <v>46.019530000000003</v>
      </c>
      <c r="L4761" s="3">
        <v>44130.459027777775</v>
      </c>
      <c r="M4761">
        <v>17.18</v>
      </c>
      <c r="N4761" t="s">
        <v>28</v>
      </c>
      <c r="P4761">
        <f>(C4761-Key!$B$1)*24</f>
        <v>1.8833333333604969</v>
      </c>
      <c r="Q4761">
        <f>(Key!$B$2-'17.1'!C4761)*24</f>
        <v>1.0666666666511446</v>
      </c>
      <c r="R4761" s="3">
        <f>C4761-(M4761-Key!$B$5)/(24*Key!$B$6)</f>
        <v>44130.691740740738</v>
      </c>
      <c r="S4761">
        <f>M4761-Key!$B$5</f>
        <v>14.92</v>
      </c>
      <c r="T4761" s="2">
        <f t="shared" si="370"/>
        <v>44129.708333333336</v>
      </c>
      <c r="U4761" t="str">
        <f t="shared" si="371"/>
        <v>10-25-2020 17:00</v>
      </c>
      <c r="V4761">
        <f>IFERROR(IF(W4761=Z4761,VLOOKUP($U4761,[1]C8842!$G$2:$M$145,3,FALSE),0),0)</f>
        <v>0</v>
      </c>
      <c r="W4761">
        <f>VLOOKUP(RIGHT($V$1,5),Key!$A$9:$B$14,2,FALSE)</f>
        <v>10.199999999999999</v>
      </c>
      <c r="X4761">
        <f t="shared" si="374"/>
        <v>0</v>
      </c>
      <c r="Y4761">
        <f>VLOOKUP(RIGHT($X$1,5),Key!$A$9:$B$14,2,FALSE)</f>
        <v>3.7</v>
      </c>
      <c r="Z4761">
        <f t="shared" si="372"/>
        <v>10.199999999999999</v>
      </c>
      <c r="AA4761">
        <f t="shared" si="373"/>
        <v>0</v>
      </c>
    </row>
    <row r="4762" spans="1:27" x14ac:dyDescent="0.3">
      <c r="A4762">
        <v>100067</v>
      </c>
      <c r="B4762">
        <v>230922</v>
      </c>
      <c r="C4762" s="3">
        <v>44130.705555555556</v>
      </c>
      <c r="D4762">
        <v>1</v>
      </c>
      <c r="E4762">
        <v>1</v>
      </c>
      <c r="F4762" t="s">
        <v>25</v>
      </c>
      <c r="G4762">
        <v>2</v>
      </c>
      <c r="H4762">
        <v>71.5</v>
      </c>
      <c r="I4762">
        <v>20.14453</v>
      </c>
      <c r="J4762">
        <v>0.97265630000000003</v>
      </c>
      <c r="K4762">
        <v>58.023440000000001</v>
      </c>
      <c r="L4762" s="3">
        <v>44130.459027777775</v>
      </c>
      <c r="M4762">
        <v>17.18</v>
      </c>
      <c r="N4762" t="s">
        <v>28</v>
      </c>
      <c r="P4762">
        <f>(C4762-Key!$B$1)*24</f>
        <v>1.8833333333604969</v>
      </c>
      <c r="Q4762">
        <f>(Key!$B$2-'17.1'!C4762)*24</f>
        <v>1.0666666666511446</v>
      </c>
      <c r="R4762" s="3">
        <f>C4762-(M4762-Key!$B$5)/(24*Key!$B$6)</f>
        <v>44130.691740740738</v>
      </c>
      <c r="S4762">
        <f>M4762-Key!$B$5</f>
        <v>14.92</v>
      </c>
      <c r="T4762" s="2">
        <f t="shared" si="370"/>
        <v>44129.708333333336</v>
      </c>
      <c r="U4762" t="str">
        <f t="shared" si="371"/>
        <v>10-25-2020 17:00</v>
      </c>
      <c r="V4762">
        <f>IFERROR(IF(W4762=Z4762,VLOOKUP($U4762,[1]C8842!$G$2:$M$145,3,FALSE),0),0)</f>
        <v>0</v>
      </c>
      <c r="W4762">
        <f>VLOOKUP(RIGHT($V$1,5),Key!$A$9:$B$14,2,FALSE)</f>
        <v>10.199999999999999</v>
      </c>
      <c r="X4762">
        <f t="shared" si="374"/>
        <v>0</v>
      </c>
      <c r="Y4762">
        <f>VLOOKUP(RIGHT($X$1,5),Key!$A$9:$B$14,2,FALSE)</f>
        <v>3.7</v>
      </c>
      <c r="Z4762">
        <f t="shared" si="372"/>
        <v>10.199999999999999</v>
      </c>
      <c r="AA4762">
        <f t="shared" si="373"/>
        <v>0</v>
      </c>
    </row>
    <row r="4763" spans="1:27" x14ac:dyDescent="0.3">
      <c r="A4763">
        <v>100067</v>
      </c>
      <c r="B4763">
        <v>230922</v>
      </c>
      <c r="C4763" s="3">
        <v>44130.705555555556</v>
      </c>
      <c r="D4763">
        <v>1</v>
      </c>
      <c r="E4763">
        <v>1</v>
      </c>
      <c r="F4763" t="s">
        <v>25</v>
      </c>
      <c r="G4763">
        <v>1</v>
      </c>
      <c r="H4763">
        <v>65.992189999999994</v>
      </c>
      <c r="I4763">
        <v>18.648440000000001</v>
      </c>
      <c r="J4763">
        <v>0.9921875</v>
      </c>
      <c r="K4763">
        <v>58.023440000000001</v>
      </c>
      <c r="L4763" s="3">
        <v>44130.459027777775</v>
      </c>
      <c r="M4763">
        <v>17.18</v>
      </c>
      <c r="N4763" t="s">
        <v>28</v>
      </c>
      <c r="P4763">
        <f>(C4763-Key!$B$1)*24</f>
        <v>1.8833333333604969</v>
      </c>
      <c r="Q4763">
        <f>(Key!$B$2-'17.1'!C4763)*24</f>
        <v>1.0666666666511446</v>
      </c>
      <c r="R4763" s="3">
        <f>C4763-(M4763-Key!$B$5)/(24*Key!$B$6)</f>
        <v>44130.691740740738</v>
      </c>
      <c r="S4763">
        <f>M4763-Key!$B$5</f>
        <v>14.92</v>
      </c>
      <c r="T4763" s="2">
        <f t="shared" si="370"/>
        <v>44129.708333333336</v>
      </c>
      <c r="U4763" t="str">
        <f t="shared" si="371"/>
        <v>10-25-2020 17:00</v>
      </c>
      <c r="V4763">
        <f>IFERROR(IF(W4763=Z4763,VLOOKUP($U4763,[1]C8842!$G$2:$M$145,3,FALSE),0),0)</f>
        <v>0</v>
      </c>
      <c r="W4763">
        <f>VLOOKUP(RIGHT($V$1,5),Key!$A$9:$B$14,2,FALSE)</f>
        <v>10.199999999999999</v>
      </c>
      <c r="X4763">
        <f t="shared" si="374"/>
        <v>0</v>
      </c>
      <c r="Y4763">
        <f>VLOOKUP(RIGHT($X$1,5),Key!$A$9:$B$14,2,FALSE)</f>
        <v>3.7</v>
      </c>
      <c r="Z4763">
        <f t="shared" si="372"/>
        <v>10.199999999999999</v>
      </c>
      <c r="AA4763">
        <f t="shared" si="373"/>
        <v>0</v>
      </c>
    </row>
    <row r="4764" spans="1:27" x14ac:dyDescent="0.3">
      <c r="A4764">
        <v>100067</v>
      </c>
      <c r="B4764">
        <v>230922</v>
      </c>
      <c r="C4764" s="3">
        <v>44130.705555555556</v>
      </c>
      <c r="D4764">
        <v>1</v>
      </c>
      <c r="E4764">
        <v>1</v>
      </c>
      <c r="F4764" t="s">
        <v>25</v>
      </c>
      <c r="G4764">
        <v>1</v>
      </c>
      <c r="H4764">
        <v>67.238280000000003</v>
      </c>
      <c r="I4764">
        <v>12.98047</v>
      </c>
      <c r="J4764">
        <v>0.75</v>
      </c>
      <c r="K4764">
        <v>58.023440000000001</v>
      </c>
      <c r="L4764" s="3">
        <v>44130.459027777775</v>
      </c>
      <c r="M4764">
        <v>17.18</v>
      </c>
      <c r="N4764" t="s">
        <v>28</v>
      </c>
      <c r="P4764">
        <f>(C4764-Key!$B$1)*24</f>
        <v>1.8833333333604969</v>
      </c>
      <c r="Q4764">
        <f>(Key!$B$2-'17.1'!C4764)*24</f>
        <v>1.0666666666511446</v>
      </c>
      <c r="R4764" s="3">
        <f>C4764-(M4764-Key!$B$5)/(24*Key!$B$6)</f>
        <v>44130.691740740738</v>
      </c>
      <c r="S4764">
        <f>M4764-Key!$B$5</f>
        <v>14.92</v>
      </c>
      <c r="T4764" s="2">
        <f t="shared" si="370"/>
        <v>44129.708333333336</v>
      </c>
      <c r="U4764" t="str">
        <f t="shared" si="371"/>
        <v>10-25-2020 17:00</v>
      </c>
      <c r="V4764">
        <f>IFERROR(IF(W4764=Z4764,VLOOKUP($U4764,[1]C8842!$G$2:$M$145,3,FALSE),0),0)</f>
        <v>0</v>
      </c>
      <c r="W4764">
        <f>VLOOKUP(RIGHT($V$1,5),Key!$A$9:$B$14,2,FALSE)</f>
        <v>10.199999999999999</v>
      </c>
      <c r="X4764">
        <f t="shared" si="374"/>
        <v>0</v>
      </c>
      <c r="Y4764">
        <f>VLOOKUP(RIGHT($X$1,5),Key!$A$9:$B$14,2,FALSE)</f>
        <v>3.7</v>
      </c>
      <c r="Z4764">
        <f t="shared" si="372"/>
        <v>10.199999999999999</v>
      </c>
      <c r="AA4764">
        <f t="shared" si="373"/>
        <v>0</v>
      </c>
    </row>
    <row r="4765" spans="1:27" x14ac:dyDescent="0.3">
      <c r="A4765">
        <v>100067</v>
      </c>
      <c r="B4765">
        <v>230922</v>
      </c>
      <c r="C4765" s="3">
        <v>44130.705555555556</v>
      </c>
      <c r="D4765">
        <v>0</v>
      </c>
      <c r="E4765">
        <v>2</v>
      </c>
      <c r="F4765" t="s">
        <v>25</v>
      </c>
      <c r="G4765">
        <v>4</v>
      </c>
      <c r="H4765">
        <v>53.460940000000001</v>
      </c>
      <c r="I4765">
        <v>66.609380000000002</v>
      </c>
      <c r="J4765">
        <v>3.6132810000000002</v>
      </c>
      <c r="K4765">
        <v>46.019530000000003</v>
      </c>
      <c r="L4765" s="3">
        <v>44130.459027777775</v>
      </c>
      <c r="M4765">
        <v>17.18</v>
      </c>
      <c r="N4765" t="s">
        <v>28</v>
      </c>
      <c r="P4765">
        <f>(C4765-Key!$B$1)*24</f>
        <v>1.8833333333604969</v>
      </c>
      <c r="Q4765">
        <f>(Key!$B$2-'17.1'!C4765)*24</f>
        <v>1.0666666666511446</v>
      </c>
      <c r="R4765" s="3">
        <f>C4765-(M4765-Key!$B$5)/(24*Key!$B$6)</f>
        <v>44130.691740740738</v>
      </c>
      <c r="S4765">
        <f>M4765-Key!$B$5</f>
        <v>14.92</v>
      </c>
      <c r="T4765" s="2">
        <f t="shared" si="370"/>
        <v>44129.708333333336</v>
      </c>
      <c r="U4765" t="str">
        <f t="shared" si="371"/>
        <v>10-25-2020 17:00</v>
      </c>
      <c r="V4765">
        <f>IFERROR(IF(W4765=Z4765,VLOOKUP($U4765,[1]C8842!$G$2:$M$145,3,FALSE),0),0)</f>
        <v>0</v>
      </c>
      <c r="W4765">
        <f>VLOOKUP(RIGHT($V$1,5),Key!$A$9:$B$14,2,FALSE)</f>
        <v>10.199999999999999</v>
      </c>
      <c r="X4765">
        <f t="shared" si="374"/>
        <v>0</v>
      </c>
      <c r="Y4765">
        <f>VLOOKUP(RIGHT($X$1,5),Key!$A$9:$B$14,2,FALSE)</f>
        <v>3.7</v>
      </c>
      <c r="Z4765">
        <f t="shared" si="372"/>
        <v>10.199999999999999</v>
      </c>
      <c r="AA4765">
        <f t="shared" si="373"/>
        <v>0</v>
      </c>
    </row>
    <row r="4766" spans="1:27" x14ac:dyDescent="0.3">
      <c r="A4766">
        <v>100067</v>
      </c>
      <c r="B4766">
        <v>230922</v>
      </c>
      <c r="C4766" s="3">
        <v>44130.705555555556</v>
      </c>
      <c r="D4766">
        <v>0</v>
      </c>
      <c r="E4766">
        <v>2</v>
      </c>
      <c r="F4766" t="s">
        <v>25</v>
      </c>
      <c r="G4766">
        <v>3</v>
      </c>
      <c r="H4766">
        <v>58.488280000000003</v>
      </c>
      <c r="I4766">
        <v>39.003909999999998</v>
      </c>
      <c r="J4766">
        <v>2.046875</v>
      </c>
      <c r="K4766">
        <v>46.019530000000003</v>
      </c>
      <c r="L4766" s="3">
        <v>44130.459027777775</v>
      </c>
      <c r="M4766">
        <v>17.18</v>
      </c>
      <c r="N4766" t="s">
        <v>28</v>
      </c>
      <c r="P4766">
        <f>(C4766-Key!$B$1)*24</f>
        <v>1.8833333333604969</v>
      </c>
      <c r="Q4766">
        <f>(Key!$B$2-'17.1'!C4766)*24</f>
        <v>1.0666666666511446</v>
      </c>
      <c r="R4766" s="3">
        <f>C4766-(M4766-Key!$B$5)/(24*Key!$B$6)</f>
        <v>44130.691740740738</v>
      </c>
      <c r="S4766">
        <f>M4766-Key!$B$5</f>
        <v>14.92</v>
      </c>
      <c r="T4766" s="2">
        <f t="shared" si="370"/>
        <v>44129.708333333336</v>
      </c>
      <c r="U4766" t="str">
        <f t="shared" si="371"/>
        <v>10-25-2020 17:00</v>
      </c>
      <c r="V4766">
        <f>IFERROR(IF(W4766=Z4766,VLOOKUP($U4766,[1]C8842!$G$2:$M$145,3,FALSE),0),0)</f>
        <v>0</v>
      </c>
      <c r="W4766">
        <f>VLOOKUP(RIGHT($V$1,5),Key!$A$9:$B$14,2,FALSE)</f>
        <v>10.199999999999999</v>
      </c>
      <c r="X4766">
        <f t="shared" si="374"/>
        <v>0</v>
      </c>
      <c r="Y4766">
        <f>VLOOKUP(RIGHT($X$1,5),Key!$A$9:$B$14,2,FALSE)</f>
        <v>3.7</v>
      </c>
      <c r="Z4766">
        <f t="shared" si="372"/>
        <v>10.199999999999999</v>
      </c>
      <c r="AA4766">
        <f t="shared" si="373"/>
        <v>0</v>
      </c>
    </row>
    <row r="4767" spans="1:27" x14ac:dyDescent="0.3">
      <c r="A4767">
        <v>100067</v>
      </c>
      <c r="B4767">
        <v>230922</v>
      </c>
      <c r="C4767" s="3">
        <v>44130.705555555556</v>
      </c>
      <c r="D4767">
        <v>0</v>
      </c>
      <c r="E4767">
        <v>2</v>
      </c>
      <c r="F4767" t="s">
        <v>25</v>
      </c>
      <c r="G4767">
        <v>3</v>
      </c>
      <c r="H4767">
        <v>56.9375</v>
      </c>
      <c r="I4767">
        <v>39.785159999999998</v>
      </c>
      <c r="J4767">
        <v>2.140625</v>
      </c>
      <c r="K4767">
        <v>46.019530000000003</v>
      </c>
      <c r="L4767" s="3">
        <v>44130.459027777775</v>
      </c>
      <c r="M4767">
        <v>17.18</v>
      </c>
      <c r="N4767" t="s">
        <v>28</v>
      </c>
      <c r="P4767">
        <f>(C4767-Key!$B$1)*24</f>
        <v>1.8833333333604969</v>
      </c>
      <c r="Q4767">
        <f>(Key!$B$2-'17.1'!C4767)*24</f>
        <v>1.0666666666511446</v>
      </c>
      <c r="R4767" s="3">
        <f>C4767-(M4767-Key!$B$5)/(24*Key!$B$6)</f>
        <v>44130.691740740738</v>
      </c>
      <c r="S4767">
        <f>M4767-Key!$B$5</f>
        <v>14.92</v>
      </c>
      <c r="T4767" s="2">
        <f t="shared" si="370"/>
        <v>44129.708333333336</v>
      </c>
      <c r="U4767" t="str">
        <f t="shared" si="371"/>
        <v>10-25-2020 17:00</v>
      </c>
      <c r="V4767">
        <f>IFERROR(IF(W4767=Z4767,VLOOKUP($U4767,[1]C8842!$G$2:$M$145,3,FALSE),0),0)</f>
        <v>0</v>
      </c>
      <c r="W4767">
        <f>VLOOKUP(RIGHT($V$1,5),Key!$A$9:$B$14,2,FALSE)</f>
        <v>10.199999999999999</v>
      </c>
      <c r="X4767">
        <f t="shared" si="374"/>
        <v>0</v>
      </c>
      <c r="Y4767">
        <f>VLOOKUP(RIGHT($X$1,5),Key!$A$9:$B$14,2,FALSE)</f>
        <v>3.7</v>
      </c>
      <c r="Z4767">
        <f t="shared" si="372"/>
        <v>10.199999999999999</v>
      </c>
      <c r="AA4767">
        <f t="shared" si="373"/>
        <v>0</v>
      </c>
    </row>
    <row r="4768" spans="1:27" x14ac:dyDescent="0.3">
      <c r="A4768">
        <v>100067</v>
      </c>
      <c r="B4768">
        <v>230922</v>
      </c>
      <c r="C4768" s="3">
        <v>44130.705555555556</v>
      </c>
      <c r="D4768">
        <v>1</v>
      </c>
      <c r="E4768">
        <v>1</v>
      </c>
      <c r="F4768" t="s">
        <v>25</v>
      </c>
      <c r="G4768">
        <v>4</v>
      </c>
      <c r="H4768">
        <v>66.265630000000002</v>
      </c>
      <c r="I4768">
        <v>73.558589999999995</v>
      </c>
      <c r="J4768">
        <v>3.1953130000000001</v>
      </c>
      <c r="K4768">
        <v>56.023440000000001</v>
      </c>
      <c r="L4768" s="3">
        <v>44130.459027777775</v>
      </c>
      <c r="M4768">
        <v>17.18</v>
      </c>
      <c r="N4768" t="s">
        <v>28</v>
      </c>
      <c r="P4768">
        <f>(C4768-Key!$B$1)*24</f>
        <v>1.8833333333604969</v>
      </c>
      <c r="Q4768">
        <f>(Key!$B$2-'17.1'!C4768)*24</f>
        <v>1.0666666666511446</v>
      </c>
      <c r="R4768" s="3">
        <f>C4768-(M4768-Key!$B$5)/(24*Key!$B$6)</f>
        <v>44130.691740740738</v>
      </c>
      <c r="S4768">
        <f>M4768-Key!$B$5</f>
        <v>14.92</v>
      </c>
      <c r="T4768" s="2">
        <f t="shared" si="370"/>
        <v>44129.708333333336</v>
      </c>
      <c r="U4768" t="str">
        <f t="shared" si="371"/>
        <v>10-25-2020 17:00</v>
      </c>
      <c r="V4768">
        <f>IFERROR(IF(W4768=Z4768,VLOOKUP($U4768,[1]C8842!$G$2:$M$145,3,FALSE),0),0)</f>
        <v>0</v>
      </c>
      <c r="W4768">
        <f>VLOOKUP(RIGHT($V$1,5),Key!$A$9:$B$14,2,FALSE)</f>
        <v>10.199999999999999</v>
      </c>
      <c r="X4768">
        <f t="shared" si="374"/>
        <v>0</v>
      </c>
      <c r="Y4768">
        <f>VLOOKUP(RIGHT($X$1,5),Key!$A$9:$B$14,2,FALSE)</f>
        <v>3.7</v>
      </c>
      <c r="Z4768">
        <f t="shared" si="372"/>
        <v>10.199999999999999</v>
      </c>
      <c r="AA4768">
        <f t="shared" si="373"/>
        <v>0</v>
      </c>
    </row>
    <row r="4769" spans="1:27" x14ac:dyDescent="0.3">
      <c r="A4769">
        <v>100067</v>
      </c>
      <c r="B4769">
        <v>230922</v>
      </c>
      <c r="C4769" s="3">
        <v>44130.705555555556</v>
      </c>
      <c r="D4769">
        <v>3</v>
      </c>
      <c r="E4769">
        <v>2</v>
      </c>
      <c r="F4769" t="s">
        <v>26</v>
      </c>
      <c r="G4769">
        <v>2</v>
      </c>
      <c r="H4769">
        <v>66.902339999999995</v>
      </c>
      <c r="I4769">
        <v>25.828130000000002</v>
      </c>
      <c r="J4769">
        <v>1.265625</v>
      </c>
      <c r="K4769">
        <v>94.039060000000006</v>
      </c>
      <c r="L4769" s="3">
        <v>44130.459027777775</v>
      </c>
      <c r="M4769">
        <v>17.18</v>
      </c>
      <c r="N4769" t="s">
        <v>28</v>
      </c>
      <c r="P4769">
        <f>(C4769-Key!$B$1)*24</f>
        <v>1.8833333333604969</v>
      </c>
      <c r="Q4769">
        <f>(Key!$B$2-'17.1'!C4769)*24</f>
        <v>1.0666666666511446</v>
      </c>
      <c r="R4769" s="3">
        <f>C4769-(M4769-Key!$B$5)/(24*Key!$B$6)</f>
        <v>44130.691740740738</v>
      </c>
      <c r="S4769">
        <f>M4769-Key!$B$5</f>
        <v>14.92</v>
      </c>
      <c r="T4769" s="2">
        <f t="shared" si="370"/>
        <v>44129.708333333336</v>
      </c>
      <c r="U4769" t="str">
        <f t="shared" si="371"/>
        <v>10-25-2020 17:00</v>
      </c>
      <c r="V4769">
        <f>IFERROR(IF(W4769=Z4769,VLOOKUP($U4769,[1]C8842!$G$2:$M$145,3,FALSE),0),0)</f>
        <v>0</v>
      </c>
      <c r="W4769">
        <f>VLOOKUP(RIGHT($V$1,5),Key!$A$9:$B$14,2,FALSE)</f>
        <v>10.199999999999999</v>
      </c>
      <c r="X4769">
        <f t="shared" si="374"/>
        <v>0</v>
      </c>
      <c r="Y4769">
        <f>VLOOKUP(RIGHT($X$1,5),Key!$A$9:$B$14,2,FALSE)</f>
        <v>3.7</v>
      </c>
      <c r="Z4769">
        <f t="shared" si="372"/>
        <v>10.199999999999999</v>
      </c>
      <c r="AA4769">
        <f t="shared" si="373"/>
        <v>0</v>
      </c>
    </row>
    <row r="4770" spans="1:27" x14ac:dyDescent="0.3">
      <c r="A4770">
        <v>100067</v>
      </c>
      <c r="B4770">
        <v>230922</v>
      </c>
      <c r="C4770" s="3">
        <v>44130.705555555556</v>
      </c>
      <c r="D4770">
        <v>1</v>
      </c>
      <c r="E4770">
        <v>1</v>
      </c>
      <c r="F4770" t="s">
        <v>25</v>
      </c>
      <c r="G4770">
        <v>2</v>
      </c>
      <c r="H4770">
        <v>69.417969999999997</v>
      </c>
      <c r="I4770">
        <v>20.42578</v>
      </c>
      <c r="J4770">
        <v>1.011719</v>
      </c>
      <c r="K4770">
        <v>56.023440000000001</v>
      </c>
      <c r="L4770" s="3">
        <v>44130.459027777775</v>
      </c>
      <c r="M4770">
        <v>17.18</v>
      </c>
      <c r="N4770" t="s">
        <v>28</v>
      </c>
      <c r="P4770">
        <f>(C4770-Key!$B$1)*24</f>
        <v>1.8833333333604969</v>
      </c>
      <c r="Q4770">
        <f>(Key!$B$2-'17.1'!C4770)*24</f>
        <v>1.0666666666511446</v>
      </c>
      <c r="R4770" s="3">
        <f>C4770-(M4770-Key!$B$5)/(24*Key!$B$6)</f>
        <v>44130.691740740738</v>
      </c>
      <c r="S4770">
        <f>M4770-Key!$B$5</f>
        <v>14.92</v>
      </c>
      <c r="T4770" s="2">
        <f t="shared" si="370"/>
        <v>44129.708333333336</v>
      </c>
      <c r="U4770" t="str">
        <f t="shared" si="371"/>
        <v>10-25-2020 17:00</v>
      </c>
      <c r="V4770">
        <f>IFERROR(IF(W4770=Z4770,VLOOKUP($U4770,[1]C8842!$G$2:$M$145,3,FALSE),0),0)</f>
        <v>0</v>
      </c>
      <c r="W4770">
        <f>VLOOKUP(RIGHT($V$1,5),Key!$A$9:$B$14,2,FALSE)</f>
        <v>10.199999999999999</v>
      </c>
      <c r="X4770">
        <f t="shared" si="374"/>
        <v>0</v>
      </c>
      <c r="Y4770">
        <f>VLOOKUP(RIGHT($X$1,5),Key!$A$9:$B$14,2,FALSE)</f>
        <v>3.7</v>
      </c>
      <c r="Z4770">
        <f t="shared" si="372"/>
        <v>10.199999999999999</v>
      </c>
      <c r="AA4770">
        <f t="shared" si="373"/>
        <v>0</v>
      </c>
    </row>
    <row r="4771" spans="1:27" x14ac:dyDescent="0.3">
      <c r="A4771">
        <v>100067</v>
      </c>
      <c r="B4771">
        <v>230922</v>
      </c>
      <c r="C4771" s="3">
        <v>44130.705555555556</v>
      </c>
      <c r="D4771">
        <v>1</v>
      </c>
      <c r="E4771">
        <v>1</v>
      </c>
      <c r="F4771" t="s">
        <v>25</v>
      </c>
      <c r="G4771">
        <v>1</v>
      </c>
      <c r="H4771">
        <v>69.015630000000002</v>
      </c>
      <c r="I4771">
        <v>19.402339999999999</v>
      </c>
      <c r="J4771">
        <v>0.9765625</v>
      </c>
      <c r="K4771">
        <v>57.023440000000001</v>
      </c>
      <c r="L4771" s="3">
        <v>44130.459027777775</v>
      </c>
      <c r="M4771">
        <v>17.18</v>
      </c>
      <c r="N4771" t="s">
        <v>28</v>
      </c>
      <c r="P4771">
        <f>(C4771-Key!$B$1)*24</f>
        <v>1.8833333333604969</v>
      </c>
      <c r="Q4771">
        <f>(Key!$B$2-'17.1'!C4771)*24</f>
        <v>1.0666666666511446</v>
      </c>
      <c r="R4771" s="3">
        <f>C4771-(M4771-Key!$B$5)/(24*Key!$B$6)</f>
        <v>44130.691740740738</v>
      </c>
      <c r="S4771">
        <f>M4771-Key!$B$5</f>
        <v>14.92</v>
      </c>
      <c r="T4771" s="2">
        <f t="shared" si="370"/>
        <v>44129.708333333336</v>
      </c>
      <c r="U4771" t="str">
        <f t="shared" si="371"/>
        <v>10-25-2020 17:00</v>
      </c>
      <c r="V4771">
        <f>IFERROR(IF(W4771=Z4771,VLOOKUP($U4771,[1]C8842!$G$2:$M$145,3,FALSE),0),0)</f>
        <v>0</v>
      </c>
      <c r="W4771">
        <f>VLOOKUP(RIGHT($V$1,5),Key!$A$9:$B$14,2,FALSE)</f>
        <v>10.199999999999999</v>
      </c>
      <c r="X4771">
        <f t="shared" si="374"/>
        <v>0</v>
      </c>
      <c r="Y4771">
        <f>VLOOKUP(RIGHT($X$1,5),Key!$A$9:$B$14,2,FALSE)</f>
        <v>3.7</v>
      </c>
      <c r="Z4771">
        <f t="shared" si="372"/>
        <v>10.199999999999999</v>
      </c>
      <c r="AA4771">
        <f t="shared" si="373"/>
        <v>0</v>
      </c>
    </row>
    <row r="4772" spans="1:27" x14ac:dyDescent="0.3">
      <c r="A4772">
        <v>100067</v>
      </c>
      <c r="B4772">
        <v>230922</v>
      </c>
      <c r="C4772" s="3">
        <v>44130.705555555556</v>
      </c>
      <c r="D4772">
        <v>1</v>
      </c>
      <c r="E4772">
        <v>1</v>
      </c>
      <c r="F4772" t="s">
        <v>25</v>
      </c>
      <c r="G4772">
        <v>2</v>
      </c>
      <c r="H4772">
        <v>65.152339999999995</v>
      </c>
      <c r="I4772">
        <v>20.625</v>
      </c>
      <c r="J4772">
        <v>1.0859380000000001</v>
      </c>
      <c r="K4772">
        <v>58.023440000000001</v>
      </c>
      <c r="L4772" s="3">
        <v>44130.459027777775</v>
      </c>
      <c r="M4772">
        <v>17.18</v>
      </c>
      <c r="N4772" t="s">
        <v>28</v>
      </c>
      <c r="P4772">
        <f>(C4772-Key!$B$1)*24</f>
        <v>1.8833333333604969</v>
      </c>
      <c r="Q4772">
        <f>(Key!$B$2-'17.1'!C4772)*24</f>
        <v>1.0666666666511446</v>
      </c>
      <c r="R4772" s="3">
        <f>C4772-(M4772-Key!$B$5)/(24*Key!$B$6)</f>
        <v>44130.691740740738</v>
      </c>
      <c r="S4772">
        <f>M4772-Key!$B$5</f>
        <v>14.92</v>
      </c>
      <c r="T4772" s="2">
        <f t="shared" si="370"/>
        <v>44129.708333333336</v>
      </c>
      <c r="U4772" t="str">
        <f t="shared" si="371"/>
        <v>10-25-2020 17:00</v>
      </c>
      <c r="V4772">
        <f>IFERROR(IF(W4772=Z4772,VLOOKUP($U4772,[1]C8842!$G$2:$M$145,3,FALSE),0),0)</f>
        <v>0</v>
      </c>
      <c r="W4772">
        <f>VLOOKUP(RIGHT($V$1,5),Key!$A$9:$B$14,2,FALSE)</f>
        <v>10.199999999999999</v>
      </c>
      <c r="X4772">
        <f t="shared" si="374"/>
        <v>0</v>
      </c>
      <c r="Y4772">
        <f>VLOOKUP(RIGHT($X$1,5),Key!$A$9:$B$14,2,FALSE)</f>
        <v>3.7</v>
      </c>
      <c r="Z4772">
        <f t="shared" si="372"/>
        <v>10.199999999999999</v>
      </c>
      <c r="AA4772">
        <f t="shared" si="373"/>
        <v>0</v>
      </c>
    </row>
    <row r="4773" spans="1:27" x14ac:dyDescent="0.3">
      <c r="A4773">
        <v>100067</v>
      </c>
      <c r="B4773">
        <v>230922</v>
      </c>
      <c r="C4773" s="3">
        <v>44130.705555555556</v>
      </c>
      <c r="D4773">
        <v>0</v>
      </c>
      <c r="E4773">
        <v>2</v>
      </c>
      <c r="F4773" t="s">
        <v>25</v>
      </c>
      <c r="G4773">
        <v>1</v>
      </c>
      <c r="H4773">
        <v>64.40625</v>
      </c>
      <c r="I4773">
        <v>15.910159999999999</v>
      </c>
      <c r="J4773">
        <v>0.90234380000000003</v>
      </c>
      <c r="K4773">
        <v>46.019530000000003</v>
      </c>
      <c r="L4773" s="3">
        <v>44130.459027777775</v>
      </c>
      <c r="M4773">
        <v>17.18</v>
      </c>
      <c r="N4773" t="s">
        <v>28</v>
      </c>
      <c r="P4773">
        <f>(C4773-Key!$B$1)*24</f>
        <v>1.8833333333604969</v>
      </c>
      <c r="Q4773">
        <f>(Key!$B$2-'17.1'!C4773)*24</f>
        <v>1.0666666666511446</v>
      </c>
      <c r="R4773" s="3">
        <f>C4773-(M4773-Key!$B$5)/(24*Key!$B$6)</f>
        <v>44130.691740740738</v>
      </c>
      <c r="S4773">
        <f>M4773-Key!$B$5</f>
        <v>14.92</v>
      </c>
      <c r="T4773" s="2">
        <f t="shared" si="370"/>
        <v>44129.708333333336</v>
      </c>
      <c r="U4773" t="str">
        <f t="shared" si="371"/>
        <v>10-25-2020 17:00</v>
      </c>
      <c r="V4773">
        <f>IFERROR(IF(W4773=Z4773,VLOOKUP($U4773,[1]C8842!$G$2:$M$145,3,FALSE),0),0)</f>
        <v>0</v>
      </c>
      <c r="W4773">
        <f>VLOOKUP(RIGHT($V$1,5),Key!$A$9:$B$14,2,FALSE)</f>
        <v>10.199999999999999</v>
      </c>
      <c r="X4773">
        <f t="shared" si="374"/>
        <v>0</v>
      </c>
      <c r="Y4773">
        <f>VLOOKUP(RIGHT($X$1,5),Key!$A$9:$B$14,2,FALSE)</f>
        <v>3.7</v>
      </c>
      <c r="Z4773">
        <f t="shared" si="372"/>
        <v>10.199999999999999</v>
      </c>
      <c r="AA4773">
        <f t="shared" si="373"/>
        <v>0</v>
      </c>
    </row>
    <row r="4774" spans="1:27" x14ac:dyDescent="0.3">
      <c r="A4774">
        <v>100067</v>
      </c>
      <c r="B4774">
        <v>230922</v>
      </c>
      <c r="C4774" s="3">
        <v>44130.705555555556</v>
      </c>
      <c r="D4774">
        <v>3</v>
      </c>
      <c r="E4774">
        <v>2</v>
      </c>
      <c r="F4774" t="s">
        <v>26</v>
      </c>
      <c r="G4774">
        <v>1</v>
      </c>
      <c r="H4774">
        <v>64.878910000000005</v>
      </c>
      <c r="I4774">
        <v>15.79688</v>
      </c>
      <c r="J4774">
        <v>0.890625</v>
      </c>
      <c r="K4774">
        <v>94.039060000000006</v>
      </c>
      <c r="L4774" s="3">
        <v>44130.459027777775</v>
      </c>
      <c r="M4774">
        <v>17.18</v>
      </c>
      <c r="N4774" t="s">
        <v>28</v>
      </c>
      <c r="P4774">
        <f>(C4774-Key!$B$1)*24</f>
        <v>1.8833333333604969</v>
      </c>
      <c r="Q4774">
        <f>(Key!$B$2-'17.1'!C4774)*24</f>
        <v>1.0666666666511446</v>
      </c>
      <c r="R4774" s="3">
        <f>C4774-(M4774-Key!$B$5)/(24*Key!$B$6)</f>
        <v>44130.691740740738</v>
      </c>
      <c r="S4774">
        <f>M4774-Key!$B$5</f>
        <v>14.92</v>
      </c>
      <c r="T4774" s="2">
        <f t="shared" si="370"/>
        <v>44129.708333333336</v>
      </c>
      <c r="U4774" t="str">
        <f t="shared" si="371"/>
        <v>10-25-2020 17:00</v>
      </c>
      <c r="V4774">
        <f>IFERROR(IF(W4774=Z4774,VLOOKUP($U4774,[1]C8842!$G$2:$M$145,3,FALSE),0),0)</f>
        <v>0</v>
      </c>
      <c r="W4774">
        <f>VLOOKUP(RIGHT($V$1,5),Key!$A$9:$B$14,2,FALSE)</f>
        <v>10.199999999999999</v>
      </c>
      <c r="X4774">
        <f t="shared" si="374"/>
        <v>0</v>
      </c>
      <c r="Y4774">
        <f>VLOOKUP(RIGHT($X$1,5),Key!$A$9:$B$14,2,FALSE)</f>
        <v>3.7</v>
      </c>
      <c r="Z4774">
        <f t="shared" si="372"/>
        <v>10.199999999999999</v>
      </c>
      <c r="AA4774">
        <f t="shared" si="373"/>
        <v>0</v>
      </c>
    </row>
    <row r="4775" spans="1:27" x14ac:dyDescent="0.3">
      <c r="A4775">
        <v>100067</v>
      </c>
      <c r="B4775">
        <v>230922</v>
      </c>
      <c r="C4775" s="3">
        <v>44130.705555555556</v>
      </c>
      <c r="D4775">
        <v>2</v>
      </c>
      <c r="E4775">
        <v>1</v>
      </c>
      <c r="F4775" t="s">
        <v>26</v>
      </c>
      <c r="G4775">
        <v>1</v>
      </c>
      <c r="H4775">
        <v>72.84375</v>
      </c>
      <c r="I4775">
        <v>17.765630000000002</v>
      </c>
      <c r="J4775">
        <v>0.8671875</v>
      </c>
      <c r="K4775">
        <v>81.035160000000005</v>
      </c>
      <c r="L4775" s="3">
        <v>44130.459027777775</v>
      </c>
      <c r="M4775">
        <v>17.18</v>
      </c>
      <c r="N4775" t="s">
        <v>28</v>
      </c>
      <c r="P4775">
        <f>(C4775-Key!$B$1)*24</f>
        <v>1.8833333333604969</v>
      </c>
      <c r="Q4775">
        <f>(Key!$B$2-'17.1'!C4775)*24</f>
        <v>1.0666666666511446</v>
      </c>
      <c r="R4775" s="3">
        <f>C4775-(M4775-Key!$B$5)/(24*Key!$B$6)</f>
        <v>44130.691740740738</v>
      </c>
      <c r="S4775">
        <f>M4775-Key!$B$5</f>
        <v>14.92</v>
      </c>
      <c r="T4775" s="2">
        <f t="shared" si="370"/>
        <v>44129.708333333336</v>
      </c>
      <c r="U4775" t="str">
        <f t="shared" si="371"/>
        <v>10-25-2020 17:00</v>
      </c>
      <c r="V4775">
        <f>IFERROR(IF(W4775=Z4775,VLOOKUP($U4775,[1]C8842!$G$2:$M$145,3,FALSE),0),0)</f>
        <v>0</v>
      </c>
      <c r="W4775">
        <f>VLOOKUP(RIGHT($V$1,5),Key!$A$9:$B$14,2,FALSE)</f>
        <v>10.199999999999999</v>
      </c>
      <c r="X4775">
        <f t="shared" si="374"/>
        <v>0</v>
      </c>
      <c r="Y4775">
        <f>VLOOKUP(RIGHT($X$1,5),Key!$A$9:$B$14,2,FALSE)</f>
        <v>3.7</v>
      </c>
      <c r="Z4775">
        <f t="shared" si="372"/>
        <v>10.199999999999999</v>
      </c>
      <c r="AA4775">
        <f t="shared" si="373"/>
        <v>0</v>
      </c>
    </row>
    <row r="4776" spans="1:27" x14ac:dyDescent="0.3">
      <c r="A4776">
        <v>100067</v>
      </c>
      <c r="B4776">
        <v>230922</v>
      </c>
      <c r="C4776" s="3">
        <v>44130.705555555556</v>
      </c>
      <c r="D4776">
        <v>3</v>
      </c>
      <c r="E4776">
        <v>2</v>
      </c>
      <c r="F4776" t="s">
        <v>26</v>
      </c>
      <c r="G4776">
        <v>1</v>
      </c>
      <c r="H4776">
        <v>64.335939999999994</v>
      </c>
      <c r="I4776">
        <v>15.503909999999999</v>
      </c>
      <c r="J4776">
        <v>0.88671880000000003</v>
      </c>
      <c r="K4776">
        <v>94.039060000000006</v>
      </c>
      <c r="L4776" s="3">
        <v>44130.459027777775</v>
      </c>
      <c r="M4776">
        <v>17.18</v>
      </c>
      <c r="N4776" t="s">
        <v>28</v>
      </c>
      <c r="P4776">
        <f>(C4776-Key!$B$1)*24</f>
        <v>1.8833333333604969</v>
      </c>
      <c r="Q4776">
        <f>(Key!$B$2-'17.1'!C4776)*24</f>
        <v>1.0666666666511446</v>
      </c>
      <c r="R4776" s="3">
        <f>C4776-(M4776-Key!$B$5)/(24*Key!$B$6)</f>
        <v>44130.691740740738</v>
      </c>
      <c r="S4776">
        <f>M4776-Key!$B$5</f>
        <v>14.92</v>
      </c>
      <c r="T4776" s="2">
        <f t="shared" si="370"/>
        <v>44129.708333333336</v>
      </c>
      <c r="U4776" t="str">
        <f t="shared" si="371"/>
        <v>10-25-2020 17:00</v>
      </c>
      <c r="V4776">
        <f>IFERROR(IF(W4776=Z4776,VLOOKUP($U4776,[1]C8842!$G$2:$M$145,3,FALSE),0),0)</f>
        <v>0</v>
      </c>
      <c r="W4776">
        <f>VLOOKUP(RIGHT($V$1,5),Key!$A$9:$B$14,2,FALSE)</f>
        <v>10.199999999999999</v>
      </c>
      <c r="X4776">
        <f t="shared" si="374"/>
        <v>0</v>
      </c>
      <c r="Y4776">
        <f>VLOOKUP(RIGHT($X$1,5),Key!$A$9:$B$14,2,FALSE)</f>
        <v>3.7</v>
      </c>
      <c r="Z4776">
        <f t="shared" si="372"/>
        <v>10.199999999999999</v>
      </c>
      <c r="AA4776">
        <f t="shared" si="373"/>
        <v>0</v>
      </c>
    </row>
    <row r="4777" spans="1:27" x14ac:dyDescent="0.3">
      <c r="A4777">
        <v>100067</v>
      </c>
      <c r="B4777">
        <v>230922</v>
      </c>
      <c r="C4777" s="3">
        <v>44130.705555555556</v>
      </c>
      <c r="D4777">
        <v>0</v>
      </c>
      <c r="E4777">
        <v>2</v>
      </c>
      <c r="F4777" t="s">
        <v>25</v>
      </c>
      <c r="G4777">
        <v>3</v>
      </c>
      <c r="H4777">
        <v>59.757809999999999</v>
      </c>
      <c r="I4777">
        <v>37.316409999999998</v>
      </c>
      <c r="J4777">
        <v>1.9296880000000001</v>
      </c>
      <c r="K4777">
        <v>46.019530000000003</v>
      </c>
      <c r="L4777" s="3">
        <v>44130.459027777775</v>
      </c>
      <c r="M4777">
        <v>17.18</v>
      </c>
      <c r="N4777" t="s">
        <v>28</v>
      </c>
      <c r="P4777">
        <f>(C4777-Key!$B$1)*24</f>
        <v>1.8833333333604969</v>
      </c>
      <c r="Q4777">
        <f>(Key!$B$2-'17.1'!C4777)*24</f>
        <v>1.0666666666511446</v>
      </c>
      <c r="R4777" s="3">
        <f>C4777-(M4777-Key!$B$5)/(24*Key!$B$6)</f>
        <v>44130.691740740738</v>
      </c>
      <c r="S4777">
        <f>M4777-Key!$B$5</f>
        <v>14.92</v>
      </c>
      <c r="T4777" s="2">
        <f t="shared" si="370"/>
        <v>44129.708333333336</v>
      </c>
      <c r="U4777" t="str">
        <f t="shared" si="371"/>
        <v>10-25-2020 17:00</v>
      </c>
      <c r="V4777">
        <f>IFERROR(IF(W4777=Z4777,VLOOKUP($U4777,[1]C8842!$G$2:$M$145,3,FALSE),0),0)</f>
        <v>0</v>
      </c>
      <c r="W4777">
        <f>VLOOKUP(RIGHT($V$1,5),Key!$A$9:$B$14,2,FALSE)</f>
        <v>10.199999999999999</v>
      </c>
      <c r="X4777">
        <f t="shared" si="374"/>
        <v>0</v>
      </c>
      <c r="Y4777">
        <f>VLOOKUP(RIGHT($X$1,5),Key!$A$9:$B$14,2,FALSE)</f>
        <v>3.7</v>
      </c>
      <c r="Z4777">
        <f t="shared" si="372"/>
        <v>10.199999999999999</v>
      </c>
      <c r="AA4777">
        <f t="shared" si="373"/>
        <v>0</v>
      </c>
    </row>
    <row r="4778" spans="1:27" x14ac:dyDescent="0.3">
      <c r="A4778">
        <v>100067</v>
      </c>
      <c r="B4778">
        <v>230922</v>
      </c>
      <c r="C4778" s="3">
        <v>44130.706250000003</v>
      </c>
      <c r="D4778">
        <v>0</v>
      </c>
      <c r="E4778">
        <v>2</v>
      </c>
      <c r="F4778" t="s">
        <v>25</v>
      </c>
      <c r="G4778">
        <v>3</v>
      </c>
      <c r="H4778">
        <v>66.425780000000003</v>
      </c>
      <c r="I4778">
        <v>39.140630000000002</v>
      </c>
      <c r="J4778">
        <v>1.808594</v>
      </c>
      <c r="K4778">
        <v>45.019530000000003</v>
      </c>
      <c r="L4778" s="3">
        <v>44130.459027777775</v>
      </c>
      <c r="M4778">
        <v>17.18</v>
      </c>
      <c r="N4778" t="s">
        <v>28</v>
      </c>
      <c r="P4778">
        <f>(C4778-Key!$B$1)*24</f>
        <v>1.9000000000814907</v>
      </c>
      <c r="Q4778">
        <f>(Key!$B$2-'17.1'!C4778)*24</f>
        <v>1.0499999999301508</v>
      </c>
      <c r="R4778" s="3">
        <f>C4778-(M4778-Key!$B$5)/(24*Key!$B$6)</f>
        <v>44130.692435185185</v>
      </c>
      <c r="S4778">
        <f>M4778-Key!$B$5</f>
        <v>14.92</v>
      </c>
      <c r="T4778" s="2">
        <f t="shared" si="370"/>
        <v>44129.708333333336</v>
      </c>
      <c r="U4778" t="str">
        <f t="shared" si="371"/>
        <v>10-25-2020 17:00</v>
      </c>
      <c r="V4778">
        <f>IFERROR(IF(W4778=Z4778,VLOOKUP($U4778,[1]C8842!$G$2:$M$145,3,FALSE),0),0)</f>
        <v>0</v>
      </c>
      <c r="W4778">
        <f>VLOOKUP(RIGHT($V$1,5),Key!$A$9:$B$14,2,FALSE)</f>
        <v>10.199999999999999</v>
      </c>
      <c r="X4778">
        <f t="shared" si="374"/>
        <v>0</v>
      </c>
      <c r="Y4778">
        <f>VLOOKUP(RIGHT($X$1,5),Key!$A$9:$B$14,2,FALSE)</f>
        <v>3.7</v>
      </c>
      <c r="Z4778">
        <f t="shared" si="372"/>
        <v>10.199999999999999</v>
      </c>
      <c r="AA4778">
        <f t="shared" si="373"/>
        <v>0</v>
      </c>
    </row>
    <row r="4779" spans="1:27" x14ac:dyDescent="0.3">
      <c r="A4779">
        <v>100067</v>
      </c>
      <c r="B4779">
        <v>230922</v>
      </c>
      <c r="C4779" s="3">
        <v>44130.706250000003</v>
      </c>
      <c r="D4779">
        <v>3</v>
      </c>
      <c r="E4779">
        <v>2</v>
      </c>
      <c r="F4779" t="s">
        <v>26</v>
      </c>
      <c r="G4779">
        <v>3</v>
      </c>
      <c r="H4779">
        <v>62.917969999999997</v>
      </c>
      <c r="I4779">
        <v>49.824219999999997</v>
      </c>
      <c r="J4779">
        <v>2.359375</v>
      </c>
      <c r="K4779">
        <v>97.039060000000006</v>
      </c>
      <c r="L4779" s="3">
        <v>44130.459027777775</v>
      </c>
      <c r="M4779">
        <v>17.18</v>
      </c>
      <c r="N4779" t="s">
        <v>28</v>
      </c>
      <c r="P4779">
        <f>(C4779-Key!$B$1)*24</f>
        <v>1.9000000000814907</v>
      </c>
      <c r="Q4779">
        <f>(Key!$B$2-'17.1'!C4779)*24</f>
        <v>1.0499999999301508</v>
      </c>
      <c r="R4779" s="3">
        <f>C4779-(M4779-Key!$B$5)/(24*Key!$B$6)</f>
        <v>44130.692435185185</v>
      </c>
      <c r="S4779">
        <f>M4779-Key!$B$5</f>
        <v>14.92</v>
      </c>
      <c r="T4779" s="2">
        <f t="shared" si="370"/>
        <v>44129.708333333336</v>
      </c>
      <c r="U4779" t="str">
        <f t="shared" si="371"/>
        <v>10-25-2020 17:00</v>
      </c>
      <c r="V4779">
        <f>IFERROR(IF(W4779=Z4779,VLOOKUP($U4779,[1]C8842!$G$2:$M$145,3,FALSE),0),0)</f>
        <v>0</v>
      </c>
      <c r="W4779">
        <f>VLOOKUP(RIGHT($V$1,5),Key!$A$9:$B$14,2,FALSE)</f>
        <v>10.199999999999999</v>
      </c>
      <c r="X4779">
        <f t="shared" si="374"/>
        <v>0</v>
      </c>
      <c r="Y4779">
        <f>VLOOKUP(RIGHT($X$1,5),Key!$A$9:$B$14,2,FALSE)</f>
        <v>3.7</v>
      </c>
      <c r="Z4779">
        <f t="shared" si="372"/>
        <v>10.199999999999999</v>
      </c>
      <c r="AA4779">
        <f t="shared" si="373"/>
        <v>0</v>
      </c>
    </row>
    <row r="4780" spans="1:27" x14ac:dyDescent="0.3">
      <c r="A4780">
        <v>100067</v>
      </c>
      <c r="B4780">
        <v>230922</v>
      </c>
      <c r="C4780" s="3">
        <v>44130.706250000003</v>
      </c>
      <c r="D4780">
        <v>0</v>
      </c>
      <c r="E4780">
        <v>2</v>
      </c>
      <c r="F4780" t="s">
        <v>25</v>
      </c>
      <c r="G4780">
        <v>3</v>
      </c>
      <c r="H4780">
        <v>59.949219999999997</v>
      </c>
      <c r="I4780">
        <v>41.230469999999997</v>
      </c>
      <c r="J4780">
        <v>2.0976560000000002</v>
      </c>
      <c r="K4780">
        <v>46.019530000000003</v>
      </c>
      <c r="L4780" s="3">
        <v>44130.459027777775</v>
      </c>
      <c r="M4780">
        <v>17.18</v>
      </c>
      <c r="N4780" t="s">
        <v>28</v>
      </c>
      <c r="P4780">
        <f>(C4780-Key!$B$1)*24</f>
        <v>1.9000000000814907</v>
      </c>
      <c r="Q4780">
        <f>(Key!$B$2-'17.1'!C4780)*24</f>
        <v>1.0499999999301508</v>
      </c>
      <c r="R4780" s="3">
        <f>C4780-(M4780-Key!$B$5)/(24*Key!$B$6)</f>
        <v>44130.692435185185</v>
      </c>
      <c r="S4780">
        <f>M4780-Key!$B$5</f>
        <v>14.92</v>
      </c>
      <c r="T4780" s="2">
        <f t="shared" si="370"/>
        <v>44129.708333333336</v>
      </c>
      <c r="U4780" t="str">
        <f t="shared" si="371"/>
        <v>10-25-2020 17:00</v>
      </c>
      <c r="V4780">
        <f>IFERROR(IF(W4780=Z4780,VLOOKUP($U4780,[1]C8842!$G$2:$M$145,3,FALSE),0),0)</f>
        <v>0</v>
      </c>
      <c r="W4780">
        <f>VLOOKUP(RIGHT($V$1,5),Key!$A$9:$B$14,2,FALSE)</f>
        <v>10.199999999999999</v>
      </c>
      <c r="X4780">
        <f t="shared" si="374"/>
        <v>0</v>
      </c>
      <c r="Y4780">
        <f>VLOOKUP(RIGHT($X$1,5),Key!$A$9:$B$14,2,FALSE)</f>
        <v>3.7</v>
      </c>
      <c r="Z4780">
        <f t="shared" si="372"/>
        <v>10.199999999999999</v>
      </c>
      <c r="AA4780">
        <f t="shared" si="373"/>
        <v>0</v>
      </c>
    </row>
    <row r="4781" spans="1:27" x14ac:dyDescent="0.3">
      <c r="A4781">
        <v>100067</v>
      </c>
      <c r="B4781">
        <v>230922</v>
      </c>
      <c r="C4781" s="3">
        <v>44130.706250000003</v>
      </c>
      <c r="D4781">
        <v>0</v>
      </c>
      <c r="E4781">
        <v>2</v>
      </c>
      <c r="F4781" t="s">
        <v>25</v>
      </c>
      <c r="G4781">
        <v>3</v>
      </c>
      <c r="H4781">
        <v>49.257809999999999</v>
      </c>
      <c r="I4781">
        <v>36.496090000000002</v>
      </c>
      <c r="J4781">
        <v>2.296875</v>
      </c>
      <c r="K4781">
        <v>46.019530000000003</v>
      </c>
      <c r="L4781" s="3">
        <v>44130.459027777775</v>
      </c>
      <c r="M4781">
        <v>17.18</v>
      </c>
      <c r="N4781" t="s">
        <v>28</v>
      </c>
      <c r="P4781">
        <f>(C4781-Key!$B$1)*24</f>
        <v>1.9000000000814907</v>
      </c>
      <c r="Q4781">
        <f>(Key!$B$2-'17.1'!C4781)*24</f>
        <v>1.0499999999301508</v>
      </c>
      <c r="R4781" s="3">
        <f>C4781-(M4781-Key!$B$5)/(24*Key!$B$6)</f>
        <v>44130.692435185185</v>
      </c>
      <c r="S4781">
        <f>M4781-Key!$B$5</f>
        <v>14.92</v>
      </c>
      <c r="T4781" s="2">
        <f t="shared" si="370"/>
        <v>44129.708333333336</v>
      </c>
      <c r="U4781" t="str">
        <f t="shared" si="371"/>
        <v>10-25-2020 17:00</v>
      </c>
      <c r="V4781">
        <f>IFERROR(IF(W4781=Z4781,VLOOKUP($U4781,[1]C8842!$G$2:$M$145,3,FALSE),0),0)</f>
        <v>0</v>
      </c>
      <c r="W4781">
        <f>VLOOKUP(RIGHT($V$1,5),Key!$A$9:$B$14,2,FALSE)</f>
        <v>10.199999999999999</v>
      </c>
      <c r="X4781">
        <f t="shared" si="374"/>
        <v>0</v>
      </c>
      <c r="Y4781">
        <f>VLOOKUP(RIGHT($X$1,5),Key!$A$9:$B$14,2,FALSE)</f>
        <v>3.7</v>
      </c>
      <c r="Z4781">
        <f t="shared" si="372"/>
        <v>10.199999999999999</v>
      </c>
      <c r="AA4781">
        <f t="shared" si="373"/>
        <v>0</v>
      </c>
    </row>
    <row r="4782" spans="1:27" x14ac:dyDescent="0.3">
      <c r="A4782">
        <v>100067</v>
      </c>
      <c r="B4782">
        <v>230922</v>
      </c>
      <c r="C4782" s="3">
        <v>44130.706250000003</v>
      </c>
      <c r="D4782">
        <v>2</v>
      </c>
      <c r="E4782">
        <v>1</v>
      </c>
      <c r="F4782" t="s">
        <v>26</v>
      </c>
      <c r="G4782">
        <v>1</v>
      </c>
      <c r="H4782">
        <v>68.835939999999994</v>
      </c>
      <c r="I4782">
        <v>17.816410000000001</v>
      </c>
      <c r="J4782">
        <v>0.91796880000000003</v>
      </c>
      <c r="K4782">
        <v>83.035160000000005</v>
      </c>
      <c r="L4782" s="3">
        <v>44130.459027777775</v>
      </c>
      <c r="M4782">
        <v>17.18</v>
      </c>
      <c r="N4782" t="s">
        <v>28</v>
      </c>
      <c r="P4782">
        <f>(C4782-Key!$B$1)*24</f>
        <v>1.9000000000814907</v>
      </c>
      <c r="Q4782">
        <f>(Key!$B$2-'17.1'!C4782)*24</f>
        <v>1.0499999999301508</v>
      </c>
      <c r="R4782" s="3">
        <f>C4782-(M4782-Key!$B$5)/(24*Key!$B$6)</f>
        <v>44130.692435185185</v>
      </c>
      <c r="S4782">
        <f>M4782-Key!$B$5</f>
        <v>14.92</v>
      </c>
      <c r="T4782" s="2">
        <f t="shared" si="370"/>
        <v>44129.708333333336</v>
      </c>
      <c r="U4782" t="str">
        <f t="shared" si="371"/>
        <v>10-25-2020 17:00</v>
      </c>
      <c r="V4782">
        <f>IFERROR(IF(W4782=Z4782,VLOOKUP($U4782,[1]C8842!$G$2:$M$145,3,FALSE),0),0)</f>
        <v>0</v>
      </c>
      <c r="W4782">
        <f>VLOOKUP(RIGHT($V$1,5),Key!$A$9:$B$14,2,FALSE)</f>
        <v>10.199999999999999</v>
      </c>
      <c r="X4782">
        <f t="shared" si="374"/>
        <v>0</v>
      </c>
      <c r="Y4782">
        <f>VLOOKUP(RIGHT($X$1,5),Key!$A$9:$B$14,2,FALSE)</f>
        <v>3.7</v>
      </c>
      <c r="Z4782">
        <f t="shared" si="372"/>
        <v>10.199999999999999</v>
      </c>
      <c r="AA4782">
        <f t="shared" si="373"/>
        <v>0</v>
      </c>
    </row>
    <row r="4783" spans="1:27" x14ac:dyDescent="0.3">
      <c r="A4783">
        <v>100067</v>
      </c>
      <c r="B4783">
        <v>230922</v>
      </c>
      <c r="C4783" s="3">
        <v>44130.706250000003</v>
      </c>
      <c r="D4783">
        <v>3</v>
      </c>
      <c r="E4783">
        <v>2</v>
      </c>
      <c r="F4783" t="s">
        <v>26</v>
      </c>
      <c r="G4783">
        <v>3</v>
      </c>
      <c r="H4783">
        <v>69.398439999999994</v>
      </c>
      <c r="I4783">
        <v>42.488280000000003</v>
      </c>
      <c r="J4783">
        <v>1.859375</v>
      </c>
      <c r="K4783">
        <v>94.039060000000006</v>
      </c>
      <c r="L4783" s="3">
        <v>44130.459027777775</v>
      </c>
      <c r="M4783">
        <v>17.18</v>
      </c>
      <c r="N4783" t="s">
        <v>28</v>
      </c>
      <c r="P4783">
        <f>(C4783-Key!$B$1)*24</f>
        <v>1.9000000000814907</v>
      </c>
      <c r="Q4783">
        <f>(Key!$B$2-'17.1'!C4783)*24</f>
        <v>1.0499999999301508</v>
      </c>
      <c r="R4783" s="3">
        <f>C4783-(M4783-Key!$B$5)/(24*Key!$B$6)</f>
        <v>44130.692435185185</v>
      </c>
      <c r="S4783">
        <f>M4783-Key!$B$5</f>
        <v>14.92</v>
      </c>
      <c r="T4783" s="2">
        <f t="shared" si="370"/>
        <v>44129.708333333336</v>
      </c>
      <c r="U4783" t="str">
        <f t="shared" si="371"/>
        <v>10-25-2020 17:00</v>
      </c>
      <c r="V4783">
        <f>IFERROR(IF(W4783=Z4783,VLOOKUP($U4783,[1]C8842!$G$2:$M$145,3,FALSE),0),0)</f>
        <v>0</v>
      </c>
      <c r="W4783">
        <f>VLOOKUP(RIGHT($V$1,5),Key!$A$9:$B$14,2,FALSE)</f>
        <v>10.199999999999999</v>
      </c>
      <c r="X4783">
        <f t="shared" si="374"/>
        <v>0</v>
      </c>
      <c r="Y4783">
        <f>VLOOKUP(RIGHT($X$1,5),Key!$A$9:$B$14,2,FALSE)</f>
        <v>3.7</v>
      </c>
      <c r="Z4783">
        <f t="shared" si="372"/>
        <v>10.199999999999999</v>
      </c>
      <c r="AA4783">
        <f t="shared" si="373"/>
        <v>0</v>
      </c>
    </row>
    <row r="4784" spans="1:27" x14ac:dyDescent="0.3">
      <c r="A4784">
        <v>100067</v>
      </c>
      <c r="B4784">
        <v>230922</v>
      </c>
      <c r="C4784" s="3">
        <v>44130.706250000003</v>
      </c>
      <c r="D4784">
        <v>3</v>
      </c>
      <c r="E4784">
        <v>2</v>
      </c>
      <c r="F4784" t="s">
        <v>26</v>
      </c>
      <c r="G4784">
        <v>1</v>
      </c>
      <c r="H4784">
        <v>65.988280000000003</v>
      </c>
      <c r="I4784">
        <v>16.398440000000001</v>
      </c>
      <c r="J4784">
        <v>0.90234380000000003</v>
      </c>
      <c r="K4784">
        <v>93.039060000000006</v>
      </c>
      <c r="L4784" s="3">
        <v>44130.459027777775</v>
      </c>
      <c r="M4784">
        <v>17.18</v>
      </c>
      <c r="N4784" t="s">
        <v>28</v>
      </c>
      <c r="P4784">
        <f>(C4784-Key!$B$1)*24</f>
        <v>1.9000000000814907</v>
      </c>
      <c r="Q4784">
        <f>(Key!$B$2-'17.1'!C4784)*24</f>
        <v>1.0499999999301508</v>
      </c>
      <c r="R4784" s="3">
        <f>C4784-(M4784-Key!$B$5)/(24*Key!$B$6)</f>
        <v>44130.692435185185</v>
      </c>
      <c r="S4784">
        <f>M4784-Key!$B$5</f>
        <v>14.92</v>
      </c>
      <c r="T4784" s="2">
        <f t="shared" si="370"/>
        <v>44129.708333333336</v>
      </c>
      <c r="U4784" t="str">
        <f t="shared" si="371"/>
        <v>10-25-2020 17:00</v>
      </c>
      <c r="V4784">
        <f>IFERROR(IF(W4784=Z4784,VLOOKUP($U4784,[1]C8842!$G$2:$M$145,3,FALSE),0),0)</f>
        <v>0</v>
      </c>
      <c r="W4784">
        <f>VLOOKUP(RIGHT($V$1,5),Key!$A$9:$B$14,2,FALSE)</f>
        <v>10.199999999999999</v>
      </c>
      <c r="X4784">
        <f t="shared" si="374"/>
        <v>0</v>
      </c>
      <c r="Y4784">
        <f>VLOOKUP(RIGHT($X$1,5),Key!$A$9:$B$14,2,FALSE)</f>
        <v>3.7</v>
      </c>
      <c r="Z4784">
        <f t="shared" si="372"/>
        <v>10.199999999999999</v>
      </c>
      <c r="AA4784">
        <f t="shared" si="373"/>
        <v>0</v>
      </c>
    </row>
    <row r="4785" spans="1:27" x14ac:dyDescent="0.3">
      <c r="A4785">
        <v>100067</v>
      </c>
      <c r="B4785">
        <v>230922</v>
      </c>
      <c r="C4785" s="3">
        <v>44130.706250000003</v>
      </c>
      <c r="D4785">
        <v>1</v>
      </c>
      <c r="E4785">
        <v>1</v>
      </c>
      <c r="F4785" t="s">
        <v>25</v>
      </c>
      <c r="G4785">
        <v>2</v>
      </c>
      <c r="H4785">
        <v>63.089840000000002</v>
      </c>
      <c r="I4785">
        <v>20.714839999999999</v>
      </c>
      <c r="J4785">
        <v>1.125</v>
      </c>
      <c r="K4785">
        <v>56.023440000000001</v>
      </c>
      <c r="L4785" s="3">
        <v>44130.459027777775</v>
      </c>
      <c r="M4785">
        <v>17.18</v>
      </c>
      <c r="N4785" t="s">
        <v>28</v>
      </c>
      <c r="P4785">
        <f>(C4785-Key!$B$1)*24</f>
        <v>1.9000000000814907</v>
      </c>
      <c r="Q4785">
        <f>(Key!$B$2-'17.1'!C4785)*24</f>
        <v>1.0499999999301508</v>
      </c>
      <c r="R4785" s="3">
        <f>C4785-(M4785-Key!$B$5)/(24*Key!$B$6)</f>
        <v>44130.692435185185</v>
      </c>
      <c r="S4785">
        <f>M4785-Key!$B$5</f>
        <v>14.92</v>
      </c>
      <c r="T4785" s="2">
        <f t="shared" si="370"/>
        <v>44129.708333333336</v>
      </c>
      <c r="U4785" t="str">
        <f t="shared" si="371"/>
        <v>10-25-2020 17:00</v>
      </c>
      <c r="V4785">
        <f>IFERROR(IF(W4785=Z4785,VLOOKUP($U4785,[1]C8842!$G$2:$M$145,3,FALSE),0),0)</f>
        <v>0</v>
      </c>
      <c r="W4785">
        <f>VLOOKUP(RIGHT($V$1,5),Key!$A$9:$B$14,2,FALSE)</f>
        <v>10.199999999999999</v>
      </c>
      <c r="X4785">
        <f t="shared" si="374"/>
        <v>0</v>
      </c>
      <c r="Y4785">
        <f>VLOOKUP(RIGHT($X$1,5),Key!$A$9:$B$14,2,FALSE)</f>
        <v>3.7</v>
      </c>
      <c r="Z4785">
        <f t="shared" si="372"/>
        <v>10.199999999999999</v>
      </c>
      <c r="AA4785">
        <f t="shared" si="373"/>
        <v>0</v>
      </c>
    </row>
    <row r="4786" spans="1:27" x14ac:dyDescent="0.3">
      <c r="A4786">
        <v>100067</v>
      </c>
      <c r="B4786">
        <v>230922</v>
      </c>
      <c r="C4786" s="3">
        <v>44130.706250000003</v>
      </c>
      <c r="D4786">
        <v>3</v>
      </c>
      <c r="E4786">
        <v>2</v>
      </c>
      <c r="F4786" t="s">
        <v>26</v>
      </c>
      <c r="G4786">
        <v>1</v>
      </c>
      <c r="H4786">
        <v>70.839839999999995</v>
      </c>
      <c r="I4786">
        <v>13.433590000000001</v>
      </c>
      <c r="J4786">
        <v>0.7265625</v>
      </c>
      <c r="K4786">
        <v>94.039060000000006</v>
      </c>
      <c r="L4786" s="3">
        <v>44130.459027777775</v>
      </c>
      <c r="M4786">
        <v>17.18</v>
      </c>
      <c r="N4786" t="s">
        <v>28</v>
      </c>
      <c r="P4786">
        <f>(C4786-Key!$B$1)*24</f>
        <v>1.9000000000814907</v>
      </c>
      <c r="Q4786">
        <f>(Key!$B$2-'17.1'!C4786)*24</f>
        <v>1.0499999999301508</v>
      </c>
      <c r="R4786" s="3">
        <f>C4786-(M4786-Key!$B$5)/(24*Key!$B$6)</f>
        <v>44130.692435185185</v>
      </c>
      <c r="S4786">
        <f>M4786-Key!$B$5</f>
        <v>14.92</v>
      </c>
      <c r="T4786" s="2">
        <f t="shared" si="370"/>
        <v>44129.708333333336</v>
      </c>
      <c r="U4786" t="str">
        <f t="shared" si="371"/>
        <v>10-25-2020 17:00</v>
      </c>
      <c r="V4786">
        <f>IFERROR(IF(W4786=Z4786,VLOOKUP($U4786,[1]C8842!$G$2:$M$145,3,FALSE),0),0)</f>
        <v>0</v>
      </c>
      <c r="W4786">
        <f>VLOOKUP(RIGHT($V$1,5),Key!$A$9:$B$14,2,FALSE)</f>
        <v>10.199999999999999</v>
      </c>
      <c r="X4786">
        <f t="shared" si="374"/>
        <v>0</v>
      </c>
      <c r="Y4786">
        <f>VLOOKUP(RIGHT($X$1,5),Key!$A$9:$B$14,2,FALSE)</f>
        <v>3.7</v>
      </c>
      <c r="Z4786">
        <f t="shared" si="372"/>
        <v>10.199999999999999</v>
      </c>
      <c r="AA4786">
        <f t="shared" si="373"/>
        <v>0</v>
      </c>
    </row>
    <row r="4787" spans="1:27" x14ac:dyDescent="0.3">
      <c r="A4787">
        <v>100067</v>
      </c>
      <c r="B4787">
        <v>230922</v>
      </c>
      <c r="C4787" s="3">
        <v>44130.706250000003</v>
      </c>
      <c r="D4787">
        <v>2</v>
      </c>
      <c r="E4787">
        <v>1</v>
      </c>
      <c r="F4787" t="s">
        <v>26</v>
      </c>
      <c r="G4787">
        <v>2</v>
      </c>
      <c r="H4787">
        <v>69.5625</v>
      </c>
      <c r="I4787">
        <v>21.382809999999999</v>
      </c>
      <c r="J4787">
        <v>1.046875</v>
      </c>
      <c r="K4787">
        <v>81.035160000000005</v>
      </c>
      <c r="L4787" s="3">
        <v>44130.459027777775</v>
      </c>
      <c r="M4787">
        <v>17.18</v>
      </c>
      <c r="N4787" t="s">
        <v>28</v>
      </c>
      <c r="P4787">
        <f>(C4787-Key!$B$1)*24</f>
        <v>1.9000000000814907</v>
      </c>
      <c r="Q4787">
        <f>(Key!$B$2-'17.1'!C4787)*24</f>
        <v>1.0499999999301508</v>
      </c>
      <c r="R4787" s="3">
        <f>C4787-(M4787-Key!$B$5)/(24*Key!$B$6)</f>
        <v>44130.692435185185</v>
      </c>
      <c r="S4787">
        <f>M4787-Key!$B$5</f>
        <v>14.92</v>
      </c>
      <c r="T4787" s="2">
        <f t="shared" si="370"/>
        <v>44129.708333333336</v>
      </c>
      <c r="U4787" t="str">
        <f t="shared" si="371"/>
        <v>10-25-2020 17:00</v>
      </c>
      <c r="V4787">
        <f>IFERROR(IF(W4787=Z4787,VLOOKUP($U4787,[1]C8842!$G$2:$M$145,3,FALSE),0),0)</f>
        <v>0</v>
      </c>
      <c r="W4787">
        <f>VLOOKUP(RIGHT($V$1,5),Key!$A$9:$B$14,2,FALSE)</f>
        <v>10.199999999999999</v>
      </c>
      <c r="X4787">
        <f t="shared" si="374"/>
        <v>0</v>
      </c>
      <c r="Y4787">
        <f>VLOOKUP(RIGHT($X$1,5),Key!$A$9:$B$14,2,FALSE)</f>
        <v>3.7</v>
      </c>
      <c r="Z4787">
        <f t="shared" si="372"/>
        <v>10.199999999999999</v>
      </c>
      <c r="AA4787">
        <f t="shared" si="373"/>
        <v>0</v>
      </c>
    </row>
    <row r="4788" spans="1:27" x14ac:dyDescent="0.3">
      <c r="A4788">
        <v>100067</v>
      </c>
      <c r="B4788">
        <v>230922</v>
      </c>
      <c r="C4788" s="3">
        <v>44130.706250000003</v>
      </c>
      <c r="D4788">
        <v>2</v>
      </c>
      <c r="E4788">
        <v>1</v>
      </c>
      <c r="F4788" t="s">
        <v>26</v>
      </c>
      <c r="G4788">
        <v>1</v>
      </c>
      <c r="H4788">
        <v>72.339839999999995</v>
      </c>
      <c r="I4788">
        <v>16.95703</v>
      </c>
      <c r="J4788">
        <v>0.84375</v>
      </c>
      <c r="K4788">
        <v>81.035160000000005</v>
      </c>
      <c r="L4788" s="3">
        <v>44130.459027777775</v>
      </c>
      <c r="M4788">
        <v>17.18</v>
      </c>
      <c r="N4788" t="s">
        <v>28</v>
      </c>
      <c r="P4788">
        <f>(C4788-Key!$B$1)*24</f>
        <v>1.9000000000814907</v>
      </c>
      <c r="Q4788">
        <f>(Key!$B$2-'17.1'!C4788)*24</f>
        <v>1.0499999999301508</v>
      </c>
      <c r="R4788" s="3">
        <f>C4788-(M4788-Key!$B$5)/(24*Key!$B$6)</f>
        <v>44130.692435185185</v>
      </c>
      <c r="S4788">
        <f>M4788-Key!$B$5</f>
        <v>14.92</v>
      </c>
      <c r="T4788" s="2">
        <f t="shared" si="370"/>
        <v>44129.708333333336</v>
      </c>
      <c r="U4788" t="str">
        <f t="shared" si="371"/>
        <v>10-25-2020 17:00</v>
      </c>
      <c r="V4788">
        <f>IFERROR(IF(W4788=Z4788,VLOOKUP($U4788,[1]C8842!$G$2:$M$145,3,FALSE),0),0)</f>
        <v>0</v>
      </c>
      <c r="W4788">
        <f>VLOOKUP(RIGHT($V$1,5),Key!$A$9:$B$14,2,FALSE)</f>
        <v>10.199999999999999</v>
      </c>
      <c r="X4788">
        <f t="shared" si="374"/>
        <v>0</v>
      </c>
      <c r="Y4788">
        <f>VLOOKUP(RIGHT($X$1,5),Key!$A$9:$B$14,2,FALSE)</f>
        <v>3.7</v>
      </c>
      <c r="Z4788">
        <f t="shared" si="372"/>
        <v>10.199999999999999</v>
      </c>
      <c r="AA4788">
        <f t="shared" si="373"/>
        <v>0</v>
      </c>
    </row>
    <row r="4789" spans="1:27" x14ac:dyDescent="0.3">
      <c r="A4789">
        <v>100067</v>
      </c>
      <c r="B4789">
        <v>230922</v>
      </c>
      <c r="C4789" s="3">
        <v>44130.706944444442</v>
      </c>
      <c r="D4789">
        <v>1</v>
      </c>
      <c r="E4789">
        <v>1</v>
      </c>
      <c r="F4789" t="s">
        <v>25</v>
      </c>
      <c r="G4789">
        <v>1</v>
      </c>
      <c r="H4789">
        <v>65.328130000000002</v>
      </c>
      <c r="I4789">
        <v>16.820309999999999</v>
      </c>
      <c r="J4789">
        <v>0.92578130000000003</v>
      </c>
      <c r="K4789">
        <v>57.023440000000001</v>
      </c>
      <c r="L4789" s="3">
        <v>44130.459027777775</v>
      </c>
      <c r="M4789">
        <v>17.18</v>
      </c>
      <c r="N4789" t="s">
        <v>28</v>
      </c>
      <c r="P4789">
        <f>(C4789-Key!$B$1)*24</f>
        <v>1.9166666666278616</v>
      </c>
      <c r="Q4789">
        <f>(Key!$B$2-'17.1'!C4789)*24</f>
        <v>1.03333333338378</v>
      </c>
      <c r="R4789" s="3">
        <f>C4789-(M4789-Key!$B$5)/(24*Key!$B$6)</f>
        <v>44130.693129629624</v>
      </c>
      <c r="S4789">
        <f>M4789-Key!$B$5</f>
        <v>14.92</v>
      </c>
      <c r="T4789" s="2">
        <f t="shared" si="370"/>
        <v>44129.708333333336</v>
      </c>
      <c r="U4789" t="str">
        <f t="shared" si="371"/>
        <v>10-25-2020 17:00</v>
      </c>
      <c r="V4789">
        <f>IFERROR(IF(W4789=Z4789,VLOOKUP($U4789,[1]C8842!$G$2:$M$145,3,FALSE),0),0)</f>
        <v>0</v>
      </c>
      <c r="W4789">
        <f>VLOOKUP(RIGHT($V$1,5),Key!$A$9:$B$14,2,FALSE)</f>
        <v>10.199999999999999</v>
      </c>
      <c r="X4789">
        <f t="shared" si="374"/>
        <v>0</v>
      </c>
      <c r="Y4789">
        <f>VLOOKUP(RIGHT($X$1,5),Key!$A$9:$B$14,2,FALSE)</f>
        <v>3.7</v>
      </c>
      <c r="Z4789">
        <f t="shared" si="372"/>
        <v>10.199999999999999</v>
      </c>
      <c r="AA4789">
        <f t="shared" si="373"/>
        <v>0</v>
      </c>
    </row>
    <row r="4790" spans="1:27" x14ac:dyDescent="0.3">
      <c r="A4790">
        <v>100067</v>
      </c>
      <c r="B4790">
        <v>230922</v>
      </c>
      <c r="C4790" s="3">
        <v>44130.706944444442</v>
      </c>
      <c r="D4790">
        <v>3</v>
      </c>
      <c r="E4790">
        <v>2</v>
      </c>
      <c r="F4790" t="s">
        <v>26</v>
      </c>
      <c r="G4790">
        <v>4</v>
      </c>
      <c r="H4790">
        <v>67.164060000000006</v>
      </c>
      <c r="I4790">
        <v>51.863280000000003</v>
      </c>
      <c r="J4790">
        <v>2.2929689999999998</v>
      </c>
      <c r="K4790">
        <v>93.039060000000006</v>
      </c>
      <c r="L4790" s="3">
        <v>44130.459027777775</v>
      </c>
      <c r="M4790">
        <v>17.18</v>
      </c>
      <c r="N4790" t="s">
        <v>28</v>
      </c>
      <c r="P4790">
        <f>(C4790-Key!$B$1)*24</f>
        <v>1.9166666666278616</v>
      </c>
      <c r="Q4790">
        <f>(Key!$B$2-'17.1'!C4790)*24</f>
        <v>1.03333333338378</v>
      </c>
      <c r="R4790" s="3">
        <f>C4790-(M4790-Key!$B$5)/(24*Key!$B$6)</f>
        <v>44130.693129629624</v>
      </c>
      <c r="S4790">
        <f>M4790-Key!$B$5</f>
        <v>14.92</v>
      </c>
      <c r="T4790" s="2">
        <f t="shared" si="370"/>
        <v>44129.708333333336</v>
      </c>
      <c r="U4790" t="str">
        <f t="shared" si="371"/>
        <v>10-25-2020 17:00</v>
      </c>
      <c r="V4790">
        <f>IFERROR(IF(W4790=Z4790,VLOOKUP($U4790,[1]C8842!$G$2:$M$145,3,FALSE),0),0)</f>
        <v>0</v>
      </c>
      <c r="W4790">
        <f>VLOOKUP(RIGHT($V$1,5),Key!$A$9:$B$14,2,FALSE)</f>
        <v>10.199999999999999</v>
      </c>
      <c r="X4790">
        <f t="shared" si="374"/>
        <v>0</v>
      </c>
      <c r="Y4790">
        <f>VLOOKUP(RIGHT($X$1,5),Key!$A$9:$B$14,2,FALSE)</f>
        <v>3.7</v>
      </c>
      <c r="Z4790">
        <f t="shared" si="372"/>
        <v>10.199999999999999</v>
      </c>
      <c r="AA4790">
        <f t="shared" si="373"/>
        <v>0</v>
      </c>
    </row>
    <row r="4791" spans="1:27" x14ac:dyDescent="0.3">
      <c r="A4791">
        <v>100067</v>
      </c>
      <c r="B4791">
        <v>230922</v>
      </c>
      <c r="C4791" s="3">
        <v>44130.706944444442</v>
      </c>
      <c r="D4791">
        <v>0</v>
      </c>
      <c r="E4791">
        <v>2</v>
      </c>
      <c r="F4791" t="s">
        <v>25</v>
      </c>
      <c r="G4791">
        <v>1</v>
      </c>
      <c r="H4791">
        <v>61.058590000000002</v>
      </c>
      <c r="I4791">
        <v>18.1875</v>
      </c>
      <c r="J4791">
        <v>1.0546880000000001</v>
      </c>
      <c r="K4791">
        <v>46.019530000000003</v>
      </c>
      <c r="L4791" s="3">
        <v>44130.459027777775</v>
      </c>
      <c r="M4791">
        <v>17.18</v>
      </c>
      <c r="N4791" t="s">
        <v>28</v>
      </c>
      <c r="P4791">
        <f>(C4791-Key!$B$1)*24</f>
        <v>1.9166666666278616</v>
      </c>
      <c r="Q4791">
        <f>(Key!$B$2-'17.1'!C4791)*24</f>
        <v>1.03333333338378</v>
      </c>
      <c r="R4791" s="3">
        <f>C4791-(M4791-Key!$B$5)/(24*Key!$B$6)</f>
        <v>44130.693129629624</v>
      </c>
      <c r="S4791">
        <f>M4791-Key!$B$5</f>
        <v>14.92</v>
      </c>
      <c r="T4791" s="2">
        <f t="shared" si="370"/>
        <v>44129.708333333336</v>
      </c>
      <c r="U4791" t="str">
        <f t="shared" si="371"/>
        <v>10-25-2020 17:00</v>
      </c>
      <c r="V4791">
        <f>IFERROR(IF(W4791=Z4791,VLOOKUP($U4791,[1]C8842!$G$2:$M$145,3,FALSE),0),0)</f>
        <v>0</v>
      </c>
      <c r="W4791">
        <f>VLOOKUP(RIGHT($V$1,5),Key!$A$9:$B$14,2,FALSE)</f>
        <v>10.199999999999999</v>
      </c>
      <c r="X4791">
        <f t="shared" si="374"/>
        <v>0</v>
      </c>
      <c r="Y4791">
        <f>VLOOKUP(RIGHT($X$1,5),Key!$A$9:$B$14,2,FALSE)</f>
        <v>3.7</v>
      </c>
      <c r="Z4791">
        <f t="shared" si="372"/>
        <v>10.199999999999999</v>
      </c>
      <c r="AA4791">
        <f t="shared" si="373"/>
        <v>0</v>
      </c>
    </row>
    <row r="4792" spans="1:27" x14ac:dyDescent="0.3">
      <c r="A4792">
        <v>100067</v>
      </c>
      <c r="B4792">
        <v>230922</v>
      </c>
      <c r="C4792" s="3">
        <v>44130.706944444442</v>
      </c>
      <c r="D4792">
        <v>3</v>
      </c>
      <c r="E4792">
        <v>2</v>
      </c>
      <c r="F4792" t="s">
        <v>26</v>
      </c>
      <c r="G4792">
        <v>1</v>
      </c>
      <c r="H4792">
        <v>64.632810000000006</v>
      </c>
      <c r="I4792">
        <v>18.296880000000002</v>
      </c>
      <c r="J4792">
        <v>1</v>
      </c>
      <c r="K4792">
        <v>95.039060000000006</v>
      </c>
      <c r="L4792" s="3">
        <v>44130.459027777775</v>
      </c>
      <c r="M4792">
        <v>17.18</v>
      </c>
      <c r="N4792" t="s">
        <v>28</v>
      </c>
      <c r="P4792">
        <f>(C4792-Key!$B$1)*24</f>
        <v>1.9166666666278616</v>
      </c>
      <c r="Q4792">
        <f>(Key!$B$2-'17.1'!C4792)*24</f>
        <v>1.03333333338378</v>
      </c>
      <c r="R4792" s="3">
        <f>C4792-(M4792-Key!$B$5)/(24*Key!$B$6)</f>
        <v>44130.693129629624</v>
      </c>
      <c r="S4792">
        <f>M4792-Key!$B$5</f>
        <v>14.92</v>
      </c>
      <c r="T4792" s="2">
        <f t="shared" si="370"/>
        <v>44129.708333333336</v>
      </c>
      <c r="U4792" t="str">
        <f t="shared" si="371"/>
        <v>10-25-2020 17:00</v>
      </c>
      <c r="V4792">
        <f>IFERROR(IF(W4792=Z4792,VLOOKUP($U4792,[1]C8842!$G$2:$M$145,3,FALSE),0),0)</f>
        <v>0</v>
      </c>
      <c r="W4792">
        <f>VLOOKUP(RIGHT($V$1,5),Key!$A$9:$B$14,2,FALSE)</f>
        <v>10.199999999999999</v>
      </c>
      <c r="X4792">
        <f t="shared" si="374"/>
        <v>0</v>
      </c>
      <c r="Y4792">
        <f>VLOOKUP(RIGHT($X$1,5),Key!$A$9:$B$14,2,FALSE)</f>
        <v>3.7</v>
      </c>
      <c r="Z4792">
        <f t="shared" si="372"/>
        <v>10.199999999999999</v>
      </c>
      <c r="AA4792">
        <f t="shared" si="373"/>
        <v>0</v>
      </c>
    </row>
    <row r="4793" spans="1:27" x14ac:dyDescent="0.3">
      <c r="A4793">
        <v>100067</v>
      </c>
      <c r="B4793">
        <v>230922</v>
      </c>
      <c r="C4793" s="3">
        <v>44130.706944444442</v>
      </c>
      <c r="D4793">
        <v>1</v>
      </c>
      <c r="E4793">
        <v>1</v>
      </c>
      <c r="F4793" t="s">
        <v>25</v>
      </c>
      <c r="G4793">
        <v>1</v>
      </c>
      <c r="H4793">
        <v>65.640630000000002</v>
      </c>
      <c r="I4793">
        <v>13.23828</v>
      </c>
      <c r="J4793">
        <v>0.77734380000000003</v>
      </c>
      <c r="K4793">
        <v>56.023440000000001</v>
      </c>
      <c r="L4793" s="3">
        <v>44130.459027777775</v>
      </c>
      <c r="M4793">
        <v>17.18</v>
      </c>
      <c r="N4793" t="s">
        <v>28</v>
      </c>
      <c r="P4793">
        <f>(C4793-Key!$B$1)*24</f>
        <v>1.9166666666278616</v>
      </c>
      <c r="Q4793">
        <f>(Key!$B$2-'17.1'!C4793)*24</f>
        <v>1.03333333338378</v>
      </c>
      <c r="R4793" s="3">
        <f>C4793-(M4793-Key!$B$5)/(24*Key!$B$6)</f>
        <v>44130.693129629624</v>
      </c>
      <c r="S4793">
        <f>M4793-Key!$B$5</f>
        <v>14.92</v>
      </c>
      <c r="T4793" s="2">
        <f t="shared" si="370"/>
        <v>44129.708333333336</v>
      </c>
      <c r="U4793" t="str">
        <f t="shared" si="371"/>
        <v>10-25-2020 17:00</v>
      </c>
      <c r="V4793">
        <f>IFERROR(IF(W4793=Z4793,VLOOKUP($U4793,[1]C8842!$G$2:$M$145,3,FALSE),0),0)</f>
        <v>0</v>
      </c>
      <c r="W4793">
        <f>VLOOKUP(RIGHT($V$1,5),Key!$A$9:$B$14,2,FALSE)</f>
        <v>10.199999999999999</v>
      </c>
      <c r="X4793">
        <f t="shared" si="374"/>
        <v>0</v>
      </c>
      <c r="Y4793">
        <f>VLOOKUP(RIGHT($X$1,5),Key!$A$9:$B$14,2,FALSE)</f>
        <v>3.7</v>
      </c>
      <c r="Z4793">
        <f t="shared" si="372"/>
        <v>10.199999999999999</v>
      </c>
      <c r="AA4793">
        <f t="shared" si="373"/>
        <v>0</v>
      </c>
    </row>
    <row r="4794" spans="1:27" x14ac:dyDescent="0.3">
      <c r="A4794">
        <v>100067</v>
      </c>
      <c r="B4794">
        <v>230922</v>
      </c>
      <c r="C4794" s="3">
        <v>44130.706944444442</v>
      </c>
      <c r="D4794">
        <v>3</v>
      </c>
      <c r="E4794">
        <v>2</v>
      </c>
      <c r="F4794" t="s">
        <v>26</v>
      </c>
      <c r="G4794">
        <v>1</v>
      </c>
      <c r="H4794">
        <v>78.003910000000005</v>
      </c>
      <c r="I4794">
        <v>19.14453</v>
      </c>
      <c r="J4794">
        <v>0.85546880000000003</v>
      </c>
      <c r="K4794">
        <v>93.039060000000006</v>
      </c>
      <c r="L4794" s="3">
        <v>44130.459027777775</v>
      </c>
      <c r="M4794">
        <v>17.18</v>
      </c>
      <c r="N4794" t="s">
        <v>28</v>
      </c>
      <c r="P4794">
        <f>(C4794-Key!$B$1)*24</f>
        <v>1.9166666666278616</v>
      </c>
      <c r="Q4794">
        <f>(Key!$B$2-'17.1'!C4794)*24</f>
        <v>1.03333333338378</v>
      </c>
      <c r="R4794" s="3">
        <f>C4794-(M4794-Key!$B$5)/(24*Key!$B$6)</f>
        <v>44130.693129629624</v>
      </c>
      <c r="S4794">
        <f>M4794-Key!$B$5</f>
        <v>14.92</v>
      </c>
      <c r="T4794" s="2">
        <f t="shared" si="370"/>
        <v>44129.708333333336</v>
      </c>
      <c r="U4794" t="str">
        <f t="shared" si="371"/>
        <v>10-25-2020 17:00</v>
      </c>
      <c r="V4794">
        <f>IFERROR(IF(W4794=Z4794,VLOOKUP($U4794,[1]C8842!$G$2:$M$145,3,FALSE),0),0)</f>
        <v>0</v>
      </c>
      <c r="W4794">
        <f>VLOOKUP(RIGHT($V$1,5),Key!$A$9:$B$14,2,FALSE)</f>
        <v>10.199999999999999</v>
      </c>
      <c r="X4794">
        <f t="shared" si="374"/>
        <v>0</v>
      </c>
      <c r="Y4794">
        <f>VLOOKUP(RIGHT($X$1,5),Key!$A$9:$B$14,2,FALSE)</f>
        <v>3.7</v>
      </c>
      <c r="Z4794">
        <f t="shared" si="372"/>
        <v>10.199999999999999</v>
      </c>
      <c r="AA4794">
        <f t="shared" si="373"/>
        <v>0</v>
      </c>
    </row>
    <row r="4795" spans="1:27" x14ac:dyDescent="0.3">
      <c r="A4795">
        <v>100067</v>
      </c>
      <c r="B4795">
        <v>230922</v>
      </c>
      <c r="C4795" s="3">
        <v>44130.706944444442</v>
      </c>
      <c r="D4795">
        <v>3</v>
      </c>
      <c r="E4795">
        <v>2</v>
      </c>
      <c r="F4795" t="s">
        <v>26</v>
      </c>
      <c r="G4795">
        <v>1</v>
      </c>
      <c r="H4795">
        <v>77.398439999999994</v>
      </c>
      <c r="I4795">
        <v>14.210940000000001</v>
      </c>
      <c r="J4795">
        <v>0.6953125</v>
      </c>
      <c r="K4795">
        <v>92.039060000000006</v>
      </c>
      <c r="L4795" s="3">
        <v>44130.459027777775</v>
      </c>
      <c r="M4795">
        <v>17.18</v>
      </c>
      <c r="N4795" t="s">
        <v>28</v>
      </c>
      <c r="P4795">
        <f>(C4795-Key!$B$1)*24</f>
        <v>1.9166666666278616</v>
      </c>
      <c r="Q4795">
        <f>(Key!$B$2-'17.1'!C4795)*24</f>
        <v>1.03333333338378</v>
      </c>
      <c r="R4795" s="3">
        <f>C4795-(M4795-Key!$B$5)/(24*Key!$B$6)</f>
        <v>44130.693129629624</v>
      </c>
      <c r="S4795">
        <f>M4795-Key!$B$5</f>
        <v>14.92</v>
      </c>
      <c r="T4795" s="2">
        <f t="shared" si="370"/>
        <v>44129.708333333336</v>
      </c>
      <c r="U4795" t="str">
        <f t="shared" si="371"/>
        <v>10-25-2020 17:00</v>
      </c>
      <c r="V4795">
        <f>IFERROR(IF(W4795=Z4795,VLOOKUP($U4795,[1]C8842!$G$2:$M$145,3,FALSE),0),0)</f>
        <v>0</v>
      </c>
      <c r="W4795">
        <f>VLOOKUP(RIGHT($V$1,5),Key!$A$9:$B$14,2,FALSE)</f>
        <v>10.199999999999999</v>
      </c>
      <c r="X4795">
        <f t="shared" si="374"/>
        <v>0</v>
      </c>
      <c r="Y4795">
        <f>VLOOKUP(RIGHT($X$1,5),Key!$A$9:$B$14,2,FALSE)</f>
        <v>3.7</v>
      </c>
      <c r="Z4795">
        <f t="shared" si="372"/>
        <v>10.199999999999999</v>
      </c>
      <c r="AA4795">
        <f t="shared" si="373"/>
        <v>0</v>
      </c>
    </row>
    <row r="4796" spans="1:27" x14ac:dyDescent="0.3">
      <c r="A4796">
        <v>100067</v>
      </c>
      <c r="B4796">
        <v>230922</v>
      </c>
      <c r="C4796" s="3">
        <v>44130.706944444442</v>
      </c>
      <c r="D4796">
        <v>1</v>
      </c>
      <c r="E4796">
        <v>1</v>
      </c>
      <c r="F4796" t="s">
        <v>25</v>
      </c>
      <c r="G4796">
        <v>1</v>
      </c>
      <c r="H4796">
        <v>64.296880000000002</v>
      </c>
      <c r="I4796">
        <v>16.191410000000001</v>
      </c>
      <c r="J4796">
        <v>0.91796880000000003</v>
      </c>
      <c r="K4796">
        <v>56.023440000000001</v>
      </c>
      <c r="L4796" s="3">
        <v>44130.459027777775</v>
      </c>
      <c r="M4796">
        <v>17.18</v>
      </c>
      <c r="N4796" t="s">
        <v>28</v>
      </c>
      <c r="P4796">
        <f>(C4796-Key!$B$1)*24</f>
        <v>1.9166666666278616</v>
      </c>
      <c r="Q4796">
        <f>(Key!$B$2-'17.1'!C4796)*24</f>
        <v>1.03333333338378</v>
      </c>
      <c r="R4796" s="3">
        <f>C4796-(M4796-Key!$B$5)/(24*Key!$B$6)</f>
        <v>44130.693129629624</v>
      </c>
      <c r="S4796">
        <f>M4796-Key!$B$5</f>
        <v>14.92</v>
      </c>
      <c r="T4796" s="2">
        <f t="shared" si="370"/>
        <v>44129.708333333336</v>
      </c>
      <c r="U4796" t="str">
        <f t="shared" si="371"/>
        <v>10-25-2020 17:00</v>
      </c>
      <c r="V4796">
        <f>IFERROR(IF(W4796=Z4796,VLOOKUP($U4796,[1]C8842!$G$2:$M$145,3,FALSE),0),0)</f>
        <v>0</v>
      </c>
      <c r="W4796">
        <f>VLOOKUP(RIGHT($V$1,5),Key!$A$9:$B$14,2,FALSE)</f>
        <v>10.199999999999999</v>
      </c>
      <c r="X4796">
        <f t="shared" si="374"/>
        <v>0</v>
      </c>
      <c r="Y4796">
        <f>VLOOKUP(RIGHT($X$1,5),Key!$A$9:$B$14,2,FALSE)</f>
        <v>3.7</v>
      </c>
      <c r="Z4796">
        <f t="shared" si="372"/>
        <v>10.199999999999999</v>
      </c>
      <c r="AA4796">
        <f t="shared" si="373"/>
        <v>0</v>
      </c>
    </row>
    <row r="4797" spans="1:27" x14ac:dyDescent="0.3">
      <c r="A4797">
        <v>100067</v>
      </c>
      <c r="B4797">
        <v>230922</v>
      </c>
      <c r="C4797" s="3">
        <v>44130.706944444442</v>
      </c>
      <c r="D4797">
        <v>1</v>
      </c>
      <c r="E4797">
        <v>1</v>
      </c>
      <c r="F4797" t="s">
        <v>25</v>
      </c>
      <c r="G4797">
        <v>1</v>
      </c>
      <c r="H4797">
        <v>66.765630000000002</v>
      </c>
      <c r="I4797">
        <v>13.929690000000001</v>
      </c>
      <c r="J4797">
        <v>0.79296880000000003</v>
      </c>
      <c r="K4797">
        <v>58.023440000000001</v>
      </c>
      <c r="L4797" s="3">
        <v>44130.459027777775</v>
      </c>
      <c r="M4797">
        <v>17.18</v>
      </c>
      <c r="N4797" t="s">
        <v>28</v>
      </c>
      <c r="P4797">
        <f>(C4797-Key!$B$1)*24</f>
        <v>1.9166666666278616</v>
      </c>
      <c r="Q4797">
        <f>(Key!$B$2-'17.1'!C4797)*24</f>
        <v>1.03333333338378</v>
      </c>
      <c r="R4797" s="3">
        <f>C4797-(M4797-Key!$B$5)/(24*Key!$B$6)</f>
        <v>44130.693129629624</v>
      </c>
      <c r="S4797">
        <f>M4797-Key!$B$5</f>
        <v>14.92</v>
      </c>
      <c r="T4797" s="2">
        <f t="shared" si="370"/>
        <v>44129.708333333336</v>
      </c>
      <c r="U4797" t="str">
        <f t="shared" si="371"/>
        <v>10-25-2020 17:00</v>
      </c>
      <c r="V4797">
        <f>IFERROR(IF(W4797=Z4797,VLOOKUP($U4797,[1]C8842!$G$2:$M$145,3,FALSE),0),0)</f>
        <v>0</v>
      </c>
      <c r="W4797">
        <f>VLOOKUP(RIGHT($V$1,5),Key!$A$9:$B$14,2,FALSE)</f>
        <v>10.199999999999999</v>
      </c>
      <c r="X4797">
        <f t="shared" si="374"/>
        <v>0</v>
      </c>
      <c r="Y4797">
        <f>VLOOKUP(RIGHT($X$1,5),Key!$A$9:$B$14,2,FALSE)</f>
        <v>3.7</v>
      </c>
      <c r="Z4797">
        <f t="shared" si="372"/>
        <v>10.199999999999999</v>
      </c>
      <c r="AA4797">
        <f t="shared" si="373"/>
        <v>0</v>
      </c>
    </row>
    <row r="4798" spans="1:27" x14ac:dyDescent="0.3">
      <c r="A4798">
        <v>100067</v>
      </c>
      <c r="B4798">
        <v>230922</v>
      </c>
      <c r="C4798" s="3">
        <v>44130.706944444442</v>
      </c>
      <c r="D4798">
        <v>3</v>
      </c>
      <c r="E4798">
        <v>2</v>
      </c>
      <c r="F4798" t="s">
        <v>26</v>
      </c>
      <c r="G4798">
        <v>1</v>
      </c>
      <c r="H4798">
        <v>65.640630000000002</v>
      </c>
      <c r="I4798">
        <v>16.839839999999999</v>
      </c>
      <c r="J4798">
        <v>0.92578130000000003</v>
      </c>
      <c r="K4798">
        <v>92.039060000000006</v>
      </c>
      <c r="L4798" s="3">
        <v>44130.459027777775</v>
      </c>
      <c r="M4798">
        <v>17.18</v>
      </c>
      <c r="N4798" t="s">
        <v>28</v>
      </c>
      <c r="P4798">
        <f>(C4798-Key!$B$1)*24</f>
        <v>1.9166666666278616</v>
      </c>
      <c r="Q4798">
        <f>(Key!$B$2-'17.1'!C4798)*24</f>
        <v>1.03333333338378</v>
      </c>
      <c r="R4798" s="3">
        <f>C4798-(M4798-Key!$B$5)/(24*Key!$B$6)</f>
        <v>44130.693129629624</v>
      </c>
      <c r="S4798">
        <f>M4798-Key!$B$5</f>
        <v>14.92</v>
      </c>
      <c r="T4798" s="2">
        <f t="shared" si="370"/>
        <v>44129.708333333336</v>
      </c>
      <c r="U4798" t="str">
        <f t="shared" si="371"/>
        <v>10-25-2020 17:00</v>
      </c>
      <c r="V4798">
        <f>IFERROR(IF(W4798=Z4798,VLOOKUP($U4798,[1]C8842!$G$2:$M$145,3,FALSE),0),0)</f>
        <v>0</v>
      </c>
      <c r="W4798">
        <f>VLOOKUP(RIGHT($V$1,5),Key!$A$9:$B$14,2,FALSE)</f>
        <v>10.199999999999999</v>
      </c>
      <c r="X4798">
        <f t="shared" si="374"/>
        <v>0</v>
      </c>
      <c r="Y4798">
        <f>VLOOKUP(RIGHT($X$1,5),Key!$A$9:$B$14,2,FALSE)</f>
        <v>3.7</v>
      </c>
      <c r="Z4798">
        <f t="shared" si="372"/>
        <v>10.199999999999999</v>
      </c>
      <c r="AA4798">
        <f t="shared" si="373"/>
        <v>0</v>
      </c>
    </row>
    <row r="4799" spans="1:27" x14ac:dyDescent="0.3">
      <c r="A4799">
        <v>100067</v>
      </c>
      <c r="B4799">
        <v>230922</v>
      </c>
      <c r="C4799" s="3">
        <v>44130.706944444442</v>
      </c>
      <c r="D4799">
        <v>0</v>
      </c>
      <c r="E4799">
        <v>2</v>
      </c>
      <c r="F4799" t="s">
        <v>25</v>
      </c>
      <c r="G4799">
        <v>1</v>
      </c>
      <c r="H4799">
        <v>53.914059999999999</v>
      </c>
      <c r="I4799">
        <v>19.64453</v>
      </c>
      <c r="J4799">
        <v>1.265625</v>
      </c>
      <c r="K4799">
        <v>46.019530000000003</v>
      </c>
      <c r="L4799" s="3">
        <v>44130.459027777775</v>
      </c>
      <c r="M4799">
        <v>17.18</v>
      </c>
      <c r="N4799" t="s">
        <v>28</v>
      </c>
      <c r="P4799">
        <f>(C4799-Key!$B$1)*24</f>
        <v>1.9166666666278616</v>
      </c>
      <c r="Q4799">
        <f>(Key!$B$2-'17.1'!C4799)*24</f>
        <v>1.03333333338378</v>
      </c>
      <c r="R4799" s="3">
        <f>C4799-(M4799-Key!$B$5)/(24*Key!$B$6)</f>
        <v>44130.693129629624</v>
      </c>
      <c r="S4799">
        <f>M4799-Key!$B$5</f>
        <v>14.92</v>
      </c>
      <c r="T4799" s="2">
        <f t="shared" si="370"/>
        <v>44129.708333333336</v>
      </c>
      <c r="U4799" t="str">
        <f t="shared" si="371"/>
        <v>10-25-2020 17:00</v>
      </c>
      <c r="V4799">
        <f>IFERROR(IF(W4799=Z4799,VLOOKUP($U4799,[1]C8842!$G$2:$M$145,3,FALSE),0),0)</f>
        <v>0</v>
      </c>
      <c r="W4799">
        <f>VLOOKUP(RIGHT($V$1,5),Key!$A$9:$B$14,2,FALSE)</f>
        <v>10.199999999999999</v>
      </c>
      <c r="X4799">
        <f t="shared" si="374"/>
        <v>0</v>
      </c>
      <c r="Y4799">
        <f>VLOOKUP(RIGHT($X$1,5),Key!$A$9:$B$14,2,FALSE)</f>
        <v>3.7</v>
      </c>
      <c r="Z4799">
        <f t="shared" si="372"/>
        <v>10.199999999999999</v>
      </c>
      <c r="AA4799">
        <f t="shared" si="373"/>
        <v>0</v>
      </c>
    </row>
    <row r="4800" spans="1:27" x14ac:dyDescent="0.3">
      <c r="A4800">
        <v>100067</v>
      </c>
      <c r="B4800">
        <v>230922</v>
      </c>
      <c r="C4800" s="3">
        <v>44130.706944444442</v>
      </c>
      <c r="D4800">
        <v>3</v>
      </c>
      <c r="E4800">
        <v>2</v>
      </c>
      <c r="F4800" t="s">
        <v>26</v>
      </c>
      <c r="G4800">
        <v>5</v>
      </c>
      <c r="H4800">
        <v>60.964840000000002</v>
      </c>
      <c r="I4800">
        <v>79.273439999999994</v>
      </c>
      <c r="J4800">
        <v>3.7226560000000002</v>
      </c>
      <c r="K4800">
        <v>94.039060000000006</v>
      </c>
      <c r="L4800" s="3">
        <v>44130.459027777775</v>
      </c>
      <c r="M4800">
        <v>17.18</v>
      </c>
      <c r="N4800" t="s">
        <v>28</v>
      </c>
      <c r="P4800">
        <f>(C4800-Key!$B$1)*24</f>
        <v>1.9166666666278616</v>
      </c>
      <c r="Q4800">
        <f>(Key!$B$2-'17.1'!C4800)*24</f>
        <v>1.03333333338378</v>
      </c>
      <c r="R4800" s="3">
        <f>C4800-(M4800-Key!$B$5)/(24*Key!$B$6)</f>
        <v>44130.693129629624</v>
      </c>
      <c r="S4800">
        <f>M4800-Key!$B$5</f>
        <v>14.92</v>
      </c>
      <c r="T4800" s="2">
        <f t="shared" si="370"/>
        <v>44129.708333333336</v>
      </c>
      <c r="U4800" t="str">
        <f t="shared" si="371"/>
        <v>10-25-2020 17:00</v>
      </c>
      <c r="V4800">
        <f>IFERROR(IF(W4800=Z4800,VLOOKUP($U4800,[1]C8842!$G$2:$M$145,3,FALSE),0),0)</f>
        <v>0</v>
      </c>
      <c r="W4800">
        <f>VLOOKUP(RIGHT($V$1,5),Key!$A$9:$B$14,2,FALSE)</f>
        <v>10.199999999999999</v>
      </c>
      <c r="X4800">
        <f t="shared" si="374"/>
        <v>0</v>
      </c>
      <c r="Y4800">
        <f>VLOOKUP(RIGHT($X$1,5),Key!$A$9:$B$14,2,FALSE)</f>
        <v>3.7</v>
      </c>
      <c r="Z4800">
        <f t="shared" si="372"/>
        <v>10.199999999999999</v>
      </c>
      <c r="AA4800">
        <f t="shared" si="373"/>
        <v>0</v>
      </c>
    </row>
    <row r="4801" spans="1:27" x14ac:dyDescent="0.3">
      <c r="A4801">
        <v>100067</v>
      </c>
      <c r="B4801">
        <v>230922</v>
      </c>
      <c r="C4801" s="3">
        <v>44130.706944444442</v>
      </c>
      <c r="D4801">
        <v>3</v>
      </c>
      <c r="E4801">
        <v>2</v>
      </c>
      <c r="F4801" t="s">
        <v>26</v>
      </c>
      <c r="G4801">
        <v>1</v>
      </c>
      <c r="H4801">
        <v>55.027340000000002</v>
      </c>
      <c r="I4801">
        <v>19.117190000000001</v>
      </c>
      <c r="J4801">
        <v>1.214844</v>
      </c>
      <c r="K4801">
        <v>96.039060000000006</v>
      </c>
      <c r="L4801" s="3">
        <v>44130.459027777775</v>
      </c>
      <c r="M4801">
        <v>17.18</v>
      </c>
      <c r="N4801" t="s">
        <v>28</v>
      </c>
      <c r="P4801">
        <f>(C4801-Key!$B$1)*24</f>
        <v>1.9166666666278616</v>
      </c>
      <c r="Q4801">
        <f>(Key!$B$2-'17.1'!C4801)*24</f>
        <v>1.03333333338378</v>
      </c>
      <c r="R4801" s="3">
        <f>C4801-(M4801-Key!$B$5)/(24*Key!$B$6)</f>
        <v>44130.693129629624</v>
      </c>
      <c r="S4801">
        <f>M4801-Key!$B$5</f>
        <v>14.92</v>
      </c>
      <c r="T4801" s="2">
        <f t="shared" si="370"/>
        <v>44129.708333333336</v>
      </c>
      <c r="U4801" t="str">
        <f t="shared" si="371"/>
        <v>10-25-2020 17:00</v>
      </c>
      <c r="V4801">
        <f>IFERROR(IF(W4801=Z4801,VLOOKUP($U4801,[1]C8842!$G$2:$M$145,3,FALSE),0),0)</f>
        <v>0</v>
      </c>
      <c r="W4801">
        <f>VLOOKUP(RIGHT($V$1,5),Key!$A$9:$B$14,2,FALSE)</f>
        <v>10.199999999999999</v>
      </c>
      <c r="X4801">
        <f t="shared" si="374"/>
        <v>0</v>
      </c>
      <c r="Y4801">
        <f>VLOOKUP(RIGHT($X$1,5),Key!$A$9:$B$14,2,FALSE)</f>
        <v>3.7</v>
      </c>
      <c r="Z4801">
        <f t="shared" si="372"/>
        <v>10.199999999999999</v>
      </c>
      <c r="AA4801">
        <f t="shared" si="373"/>
        <v>0</v>
      </c>
    </row>
    <row r="4802" spans="1:27" x14ac:dyDescent="0.3">
      <c r="A4802">
        <v>100067</v>
      </c>
      <c r="B4802">
        <v>230922</v>
      </c>
      <c r="C4802" s="3">
        <v>44130.706944444442</v>
      </c>
      <c r="D4802">
        <v>0</v>
      </c>
      <c r="E4802">
        <v>2</v>
      </c>
      <c r="F4802" t="s">
        <v>25</v>
      </c>
      <c r="G4802">
        <v>1</v>
      </c>
      <c r="H4802">
        <v>52.382809999999999</v>
      </c>
      <c r="I4802">
        <v>16.507809999999999</v>
      </c>
      <c r="J4802">
        <v>1.140625</v>
      </c>
      <c r="K4802">
        <v>46.019530000000003</v>
      </c>
      <c r="L4802" s="3">
        <v>44130.459027777775</v>
      </c>
      <c r="M4802">
        <v>17.18</v>
      </c>
      <c r="N4802" t="s">
        <v>28</v>
      </c>
      <c r="P4802">
        <f>(C4802-Key!$B$1)*24</f>
        <v>1.9166666666278616</v>
      </c>
      <c r="Q4802">
        <f>(Key!$B$2-'17.1'!C4802)*24</f>
        <v>1.03333333338378</v>
      </c>
      <c r="R4802" s="3">
        <f>C4802-(M4802-Key!$B$5)/(24*Key!$B$6)</f>
        <v>44130.693129629624</v>
      </c>
      <c r="S4802">
        <f>M4802-Key!$B$5</f>
        <v>14.92</v>
      </c>
      <c r="T4802" s="2">
        <f t="shared" si="370"/>
        <v>44129.708333333336</v>
      </c>
      <c r="U4802" t="str">
        <f t="shared" si="371"/>
        <v>10-25-2020 17:00</v>
      </c>
      <c r="V4802">
        <f>IFERROR(IF(W4802=Z4802,VLOOKUP($U4802,[1]C8842!$G$2:$M$145,3,FALSE),0),0)</f>
        <v>0</v>
      </c>
      <c r="W4802">
        <f>VLOOKUP(RIGHT($V$1,5),Key!$A$9:$B$14,2,FALSE)</f>
        <v>10.199999999999999</v>
      </c>
      <c r="X4802">
        <f t="shared" si="374"/>
        <v>0</v>
      </c>
      <c r="Y4802">
        <f>VLOOKUP(RIGHT($X$1,5),Key!$A$9:$B$14,2,FALSE)</f>
        <v>3.7</v>
      </c>
      <c r="Z4802">
        <f t="shared" si="372"/>
        <v>10.199999999999999</v>
      </c>
      <c r="AA4802">
        <f t="shared" si="373"/>
        <v>0</v>
      </c>
    </row>
    <row r="4803" spans="1:27" x14ac:dyDescent="0.3">
      <c r="A4803">
        <v>100067</v>
      </c>
      <c r="B4803">
        <v>230922</v>
      </c>
      <c r="C4803" s="3">
        <v>44130.706944444442</v>
      </c>
      <c r="D4803">
        <v>3</v>
      </c>
      <c r="E4803">
        <v>2</v>
      </c>
      <c r="F4803" t="s">
        <v>26</v>
      </c>
      <c r="G4803">
        <v>1</v>
      </c>
      <c r="H4803">
        <v>72.894530000000003</v>
      </c>
      <c r="I4803">
        <v>15.441409999999999</v>
      </c>
      <c r="J4803">
        <v>0.78125</v>
      </c>
      <c r="K4803">
        <v>94.039060000000006</v>
      </c>
      <c r="L4803" s="3">
        <v>44130.459027777775</v>
      </c>
      <c r="M4803">
        <v>17.18</v>
      </c>
      <c r="N4803" t="s">
        <v>28</v>
      </c>
      <c r="P4803">
        <f>(C4803-Key!$B$1)*24</f>
        <v>1.9166666666278616</v>
      </c>
      <c r="Q4803">
        <f>(Key!$B$2-'17.1'!C4803)*24</f>
        <v>1.03333333338378</v>
      </c>
      <c r="R4803" s="3">
        <f>C4803-(M4803-Key!$B$5)/(24*Key!$B$6)</f>
        <v>44130.693129629624</v>
      </c>
      <c r="S4803">
        <f>M4803-Key!$B$5</f>
        <v>14.92</v>
      </c>
      <c r="T4803" s="2">
        <f t="shared" ref="T4803:T4866" si="375">ROUND(C4803*24*60/10,0)/(24*6)-1</f>
        <v>44129.708333333336</v>
      </c>
      <c r="U4803" t="str">
        <f t="shared" ref="U4803:U4866" si="376">TEXT(T4803,"mm-dd-yyyy hh:mm")</f>
        <v>10-25-2020 17:00</v>
      </c>
      <c r="V4803">
        <f>IFERROR(IF(W4803=Z4803,VLOOKUP($U4803,[1]C8842!$G$2:$M$145,3,FALSE),0),0)</f>
        <v>0</v>
      </c>
      <c r="W4803">
        <f>VLOOKUP(RIGHT($V$1,5),Key!$A$9:$B$14,2,FALSE)</f>
        <v>10.199999999999999</v>
      </c>
      <c r="X4803">
        <f t="shared" si="374"/>
        <v>0</v>
      </c>
      <c r="Y4803">
        <f>VLOOKUP(RIGHT($X$1,5),Key!$A$9:$B$14,2,FALSE)</f>
        <v>3.7</v>
      </c>
      <c r="Z4803">
        <f t="shared" ref="Z4803:Z4866" si="377">M4803-MIN(ABS(Y4803-M4803),ABS(W4803-M4803))</f>
        <v>10.199999999999999</v>
      </c>
      <c r="AA4803">
        <f t="shared" ref="AA4803:AA4866" si="378">SUM(V4803,X4803)</f>
        <v>0</v>
      </c>
    </row>
    <row r="4804" spans="1:27" x14ac:dyDescent="0.3">
      <c r="A4804">
        <v>100067</v>
      </c>
      <c r="B4804">
        <v>230922</v>
      </c>
      <c r="C4804" s="3">
        <v>44130.707638888889</v>
      </c>
      <c r="D4804">
        <v>0</v>
      </c>
      <c r="E4804">
        <v>2</v>
      </c>
      <c r="F4804" t="s">
        <v>25</v>
      </c>
      <c r="G4804">
        <v>1</v>
      </c>
      <c r="H4804">
        <v>70.003910000000005</v>
      </c>
      <c r="I4804">
        <v>14.039059999999999</v>
      </c>
      <c r="J4804">
        <v>0.76171880000000003</v>
      </c>
      <c r="K4804">
        <v>47.019530000000003</v>
      </c>
      <c r="L4804" s="3">
        <v>44130.459027777775</v>
      </c>
      <c r="M4804">
        <v>17.18</v>
      </c>
      <c r="N4804" t="s">
        <v>28</v>
      </c>
      <c r="P4804">
        <f>(C4804-Key!$B$1)*24</f>
        <v>1.9333333333488554</v>
      </c>
      <c r="Q4804">
        <f>(Key!$B$2-'17.1'!C4804)*24</f>
        <v>1.0166666666627862</v>
      </c>
      <c r="R4804" s="3">
        <f>C4804-(M4804-Key!$B$5)/(24*Key!$B$6)</f>
        <v>44130.693824074071</v>
      </c>
      <c r="S4804">
        <f>M4804-Key!$B$5</f>
        <v>14.92</v>
      </c>
      <c r="T4804" s="2">
        <f t="shared" si="375"/>
        <v>44129.708333333336</v>
      </c>
      <c r="U4804" t="str">
        <f t="shared" si="376"/>
        <v>10-25-2020 17:00</v>
      </c>
      <c r="V4804">
        <f>IFERROR(IF(W4804=Z4804,VLOOKUP($U4804,[1]C8842!$G$2:$M$145,3,FALSE),0),0)</f>
        <v>0</v>
      </c>
      <c r="W4804">
        <f>VLOOKUP(RIGHT($V$1,5),Key!$A$9:$B$14,2,FALSE)</f>
        <v>10.199999999999999</v>
      </c>
      <c r="X4804">
        <f t="shared" ref="X4804:X4867" si="379">$X$2</f>
        <v>0</v>
      </c>
      <c r="Y4804">
        <f>VLOOKUP(RIGHT($X$1,5),Key!$A$9:$B$14,2,FALSE)</f>
        <v>3.7</v>
      </c>
      <c r="Z4804">
        <f t="shared" si="377"/>
        <v>10.199999999999999</v>
      </c>
      <c r="AA4804">
        <f t="shared" si="378"/>
        <v>0</v>
      </c>
    </row>
    <row r="4805" spans="1:27" x14ac:dyDescent="0.3">
      <c r="A4805">
        <v>100067</v>
      </c>
      <c r="B4805">
        <v>230922</v>
      </c>
      <c r="C4805" s="3">
        <v>44130.707638888889</v>
      </c>
      <c r="D4805">
        <v>3</v>
      </c>
      <c r="E4805">
        <v>2</v>
      </c>
      <c r="F4805" t="s">
        <v>26</v>
      </c>
      <c r="G4805">
        <v>1</v>
      </c>
      <c r="H4805">
        <v>63.742190000000001</v>
      </c>
      <c r="I4805">
        <v>16.33203</v>
      </c>
      <c r="J4805">
        <v>0.9296875</v>
      </c>
      <c r="K4805">
        <v>93.039060000000006</v>
      </c>
      <c r="L4805" s="3">
        <v>44130.459027777775</v>
      </c>
      <c r="M4805">
        <v>17.18</v>
      </c>
      <c r="N4805" t="s">
        <v>28</v>
      </c>
      <c r="P4805">
        <f>(C4805-Key!$B$1)*24</f>
        <v>1.9333333333488554</v>
      </c>
      <c r="Q4805">
        <f>(Key!$B$2-'17.1'!C4805)*24</f>
        <v>1.0166666666627862</v>
      </c>
      <c r="R4805" s="3">
        <f>C4805-(M4805-Key!$B$5)/(24*Key!$B$6)</f>
        <v>44130.693824074071</v>
      </c>
      <c r="S4805">
        <f>M4805-Key!$B$5</f>
        <v>14.92</v>
      </c>
      <c r="T4805" s="2">
        <f t="shared" si="375"/>
        <v>44129.708333333336</v>
      </c>
      <c r="U4805" t="str">
        <f t="shared" si="376"/>
        <v>10-25-2020 17:00</v>
      </c>
      <c r="V4805">
        <f>IFERROR(IF(W4805=Z4805,VLOOKUP($U4805,[1]C8842!$G$2:$M$145,3,FALSE),0),0)</f>
        <v>0</v>
      </c>
      <c r="W4805">
        <f>VLOOKUP(RIGHT($V$1,5),Key!$A$9:$B$14,2,FALSE)</f>
        <v>10.199999999999999</v>
      </c>
      <c r="X4805">
        <f t="shared" si="379"/>
        <v>0</v>
      </c>
      <c r="Y4805">
        <f>VLOOKUP(RIGHT($X$1,5),Key!$A$9:$B$14,2,FALSE)</f>
        <v>3.7</v>
      </c>
      <c r="Z4805">
        <f t="shared" si="377"/>
        <v>10.199999999999999</v>
      </c>
      <c r="AA4805">
        <f t="shared" si="378"/>
        <v>0</v>
      </c>
    </row>
    <row r="4806" spans="1:27" x14ac:dyDescent="0.3">
      <c r="A4806">
        <v>100067</v>
      </c>
      <c r="B4806">
        <v>230922</v>
      </c>
      <c r="C4806" s="3">
        <v>44130.707638888889</v>
      </c>
      <c r="D4806">
        <v>0</v>
      </c>
      <c r="E4806">
        <v>2</v>
      </c>
      <c r="F4806" t="s">
        <v>25</v>
      </c>
      <c r="G4806">
        <v>5</v>
      </c>
      <c r="H4806">
        <v>66.289060000000006</v>
      </c>
      <c r="I4806">
        <v>98.675780000000003</v>
      </c>
      <c r="J4806">
        <v>4.203125</v>
      </c>
      <c r="K4806">
        <v>46.019530000000003</v>
      </c>
      <c r="L4806" s="3">
        <v>44130.459027777775</v>
      </c>
      <c r="M4806">
        <v>17.18</v>
      </c>
      <c r="N4806" t="s">
        <v>28</v>
      </c>
      <c r="P4806">
        <f>(C4806-Key!$B$1)*24</f>
        <v>1.9333333333488554</v>
      </c>
      <c r="Q4806">
        <f>(Key!$B$2-'17.1'!C4806)*24</f>
        <v>1.0166666666627862</v>
      </c>
      <c r="R4806" s="3">
        <f>C4806-(M4806-Key!$B$5)/(24*Key!$B$6)</f>
        <v>44130.693824074071</v>
      </c>
      <c r="S4806">
        <f>M4806-Key!$B$5</f>
        <v>14.92</v>
      </c>
      <c r="T4806" s="2">
        <f t="shared" si="375"/>
        <v>44129.708333333336</v>
      </c>
      <c r="U4806" t="str">
        <f t="shared" si="376"/>
        <v>10-25-2020 17:00</v>
      </c>
      <c r="V4806">
        <f>IFERROR(IF(W4806=Z4806,VLOOKUP($U4806,[1]C8842!$G$2:$M$145,3,FALSE),0),0)</f>
        <v>0</v>
      </c>
      <c r="W4806">
        <f>VLOOKUP(RIGHT($V$1,5),Key!$A$9:$B$14,2,FALSE)</f>
        <v>10.199999999999999</v>
      </c>
      <c r="X4806">
        <f t="shared" si="379"/>
        <v>0</v>
      </c>
      <c r="Y4806">
        <f>VLOOKUP(RIGHT($X$1,5),Key!$A$9:$B$14,2,FALSE)</f>
        <v>3.7</v>
      </c>
      <c r="Z4806">
        <f t="shared" si="377"/>
        <v>10.199999999999999</v>
      </c>
      <c r="AA4806">
        <f t="shared" si="378"/>
        <v>0</v>
      </c>
    </row>
    <row r="4807" spans="1:27" x14ac:dyDescent="0.3">
      <c r="A4807">
        <v>100067</v>
      </c>
      <c r="B4807">
        <v>230922</v>
      </c>
      <c r="C4807" s="3">
        <v>44130.707638888889</v>
      </c>
      <c r="D4807">
        <v>2</v>
      </c>
      <c r="E4807">
        <v>1</v>
      </c>
      <c r="F4807" t="s">
        <v>26</v>
      </c>
      <c r="G4807">
        <v>1</v>
      </c>
      <c r="H4807">
        <v>67.21875</v>
      </c>
      <c r="I4807">
        <v>18.058589999999999</v>
      </c>
      <c r="J4807">
        <v>0.94921880000000003</v>
      </c>
      <c r="K4807">
        <v>80.03125</v>
      </c>
      <c r="L4807" s="3">
        <v>44130.459027777775</v>
      </c>
      <c r="M4807">
        <v>17.18</v>
      </c>
      <c r="N4807" t="s">
        <v>28</v>
      </c>
      <c r="P4807">
        <f>(C4807-Key!$B$1)*24</f>
        <v>1.9333333333488554</v>
      </c>
      <c r="Q4807">
        <f>(Key!$B$2-'17.1'!C4807)*24</f>
        <v>1.0166666666627862</v>
      </c>
      <c r="R4807" s="3">
        <f>C4807-(M4807-Key!$B$5)/(24*Key!$B$6)</f>
        <v>44130.693824074071</v>
      </c>
      <c r="S4807">
        <f>M4807-Key!$B$5</f>
        <v>14.92</v>
      </c>
      <c r="T4807" s="2">
        <f t="shared" si="375"/>
        <v>44129.708333333336</v>
      </c>
      <c r="U4807" t="str">
        <f t="shared" si="376"/>
        <v>10-25-2020 17:00</v>
      </c>
      <c r="V4807">
        <f>IFERROR(IF(W4807=Z4807,VLOOKUP($U4807,[1]C8842!$G$2:$M$145,3,FALSE),0),0)</f>
        <v>0</v>
      </c>
      <c r="W4807">
        <f>VLOOKUP(RIGHT($V$1,5),Key!$A$9:$B$14,2,FALSE)</f>
        <v>10.199999999999999</v>
      </c>
      <c r="X4807">
        <f t="shared" si="379"/>
        <v>0</v>
      </c>
      <c r="Y4807">
        <f>VLOOKUP(RIGHT($X$1,5),Key!$A$9:$B$14,2,FALSE)</f>
        <v>3.7</v>
      </c>
      <c r="Z4807">
        <f t="shared" si="377"/>
        <v>10.199999999999999</v>
      </c>
      <c r="AA4807">
        <f t="shared" si="378"/>
        <v>0</v>
      </c>
    </row>
    <row r="4808" spans="1:27" x14ac:dyDescent="0.3">
      <c r="A4808">
        <v>100067</v>
      </c>
      <c r="B4808">
        <v>230922</v>
      </c>
      <c r="C4808" s="3">
        <v>44130.707638888889</v>
      </c>
      <c r="D4808">
        <v>1</v>
      </c>
      <c r="E4808">
        <v>1</v>
      </c>
      <c r="F4808" t="s">
        <v>25</v>
      </c>
      <c r="G4808">
        <v>1</v>
      </c>
      <c r="H4808">
        <v>58.539059999999999</v>
      </c>
      <c r="I4808">
        <v>18.48047</v>
      </c>
      <c r="J4808">
        <v>1.109375</v>
      </c>
      <c r="K4808">
        <v>54.023440000000001</v>
      </c>
      <c r="L4808" s="3">
        <v>44130.459027777775</v>
      </c>
      <c r="M4808">
        <v>17.18</v>
      </c>
      <c r="N4808" t="s">
        <v>28</v>
      </c>
      <c r="P4808">
        <f>(C4808-Key!$B$1)*24</f>
        <v>1.9333333333488554</v>
      </c>
      <c r="Q4808">
        <f>(Key!$B$2-'17.1'!C4808)*24</f>
        <v>1.0166666666627862</v>
      </c>
      <c r="R4808" s="3">
        <f>C4808-(M4808-Key!$B$5)/(24*Key!$B$6)</f>
        <v>44130.693824074071</v>
      </c>
      <c r="S4808">
        <f>M4808-Key!$B$5</f>
        <v>14.92</v>
      </c>
      <c r="T4808" s="2">
        <f t="shared" si="375"/>
        <v>44129.708333333336</v>
      </c>
      <c r="U4808" t="str">
        <f t="shared" si="376"/>
        <v>10-25-2020 17:00</v>
      </c>
      <c r="V4808">
        <f>IFERROR(IF(W4808=Z4808,VLOOKUP($U4808,[1]C8842!$G$2:$M$145,3,FALSE),0),0)</f>
        <v>0</v>
      </c>
      <c r="W4808">
        <f>VLOOKUP(RIGHT($V$1,5),Key!$A$9:$B$14,2,FALSE)</f>
        <v>10.199999999999999</v>
      </c>
      <c r="X4808">
        <f t="shared" si="379"/>
        <v>0</v>
      </c>
      <c r="Y4808">
        <f>VLOOKUP(RIGHT($X$1,5),Key!$A$9:$B$14,2,FALSE)</f>
        <v>3.7</v>
      </c>
      <c r="Z4808">
        <f t="shared" si="377"/>
        <v>10.199999999999999</v>
      </c>
      <c r="AA4808">
        <f t="shared" si="378"/>
        <v>0</v>
      </c>
    </row>
    <row r="4809" spans="1:27" x14ac:dyDescent="0.3">
      <c r="A4809">
        <v>100067</v>
      </c>
      <c r="B4809">
        <v>230922</v>
      </c>
      <c r="C4809" s="3">
        <v>44130.707638888889</v>
      </c>
      <c r="D4809">
        <v>3</v>
      </c>
      <c r="E4809">
        <v>2</v>
      </c>
      <c r="F4809" t="s">
        <v>26</v>
      </c>
      <c r="G4809">
        <v>2</v>
      </c>
      <c r="H4809">
        <v>67.90625</v>
      </c>
      <c r="I4809">
        <v>21.898440000000001</v>
      </c>
      <c r="J4809">
        <v>1.09375</v>
      </c>
      <c r="K4809">
        <v>93.039060000000006</v>
      </c>
      <c r="L4809" s="3">
        <v>44130.459027777775</v>
      </c>
      <c r="M4809">
        <v>17.18</v>
      </c>
      <c r="N4809" t="s">
        <v>28</v>
      </c>
      <c r="P4809">
        <f>(C4809-Key!$B$1)*24</f>
        <v>1.9333333333488554</v>
      </c>
      <c r="Q4809">
        <f>(Key!$B$2-'17.1'!C4809)*24</f>
        <v>1.0166666666627862</v>
      </c>
      <c r="R4809" s="3">
        <f>C4809-(M4809-Key!$B$5)/(24*Key!$B$6)</f>
        <v>44130.693824074071</v>
      </c>
      <c r="S4809">
        <f>M4809-Key!$B$5</f>
        <v>14.92</v>
      </c>
      <c r="T4809" s="2">
        <f t="shared" si="375"/>
        <v>44129.708333333336</v>
      </c>
      <c r="U4809" t="str">
        <f t="shared" si="376"/>
        <v>10-25-2020 17:00</v>
      </c>
      <c r="V4809">
        <f>IFERROR(IF(W4809=Z4809,VLOOKUP($U4809,[1]C8842!$G$2:$M$145,3,FALSE),0),0)</f>
        <v>0</v>
      </c>
      <c r="W4809">
        <f>VLOOKUP(RIGHT($V$1,5),Key!$A$9:$B$14,2,FALSE)</f>
        <v>10.199999999999999</v>
      </c>
      <c r="X4809">
        <f t="shared" si="379"/>
        <v>0</v>
      </c>
      <c r="Y4809">
        <f>VLOOKUP(RIGHT($X$1,5),Key!$A$9:$B$14,2,FALSE)</f>
        <v>3.7</v>
      </c>
      <c r="Z4809">
        <f t="shared" si="377"/>
        <v>10.199999999999999</v>
      </c>
      <c r="AA4809">
        <f t="shared" si="378"/>
        <v>0</v>
      </c>
    </row>
    <row r="4810" spans="1:27" x14ac:dyDescent="0.3">
      <c r="A4810">
        <v>100067</v>
      </c>
      <c r="B4810">
        <v>230922</v>
      </c>
      <c r="C4810" s="3">
        <v>44130.707638888889</v>
      </c>
      <c r="D4810">
        <v>1</v>
      </c>
      <c r="E4810">
        <v>1</v>
      </c>
      <c r="F4810" t="s">
        <v>25</v>
      </c>
      <c r="G4810">
        <v>1</v>
      </c>
      <c r="H4810">
        <v>68.785160000000005</v>
      </c>
      <c r="I4810">
        <v>15.48438</v>
      </c>
      <c r="J4810">
        <v>0.828125</v>
      </c>
      <c r="K4810">
        <v>58.023440000000001</v>
      </c>
      <c r="L4810" s="3">
        <v>44130.459027777775</v>
      </c>
      <c r="M4810">
        <v>17.18</v>
      </c>
      <c r="N4810" t="s">
        <v>28</v>
      </c>
      <c r="P4810">
        <f>(C4810-Key!$B$1)*24</f>
        <v>1.9333333333488554</v>
      </c>
      <c r="Q4810">
        <f>(Key!$B$2-'17.1'!C4810)*24</f>
        <v>1.0166666666627862</v>
      </c>
      <c r="R4810" s="3">
        <f>C4810-(M4810-Key!$B$5)/(24*Key!$B$6)</f>
        <v>44130.693824074071</v>
      </c>
      <c r="S4810">
        <f>M4810-Key!$B$5</f>
        <v>14.92</v>
      </c>
      <c r="T4810" s="2">
        <f t="shared" si="375"/>
        <v>44129.708333333336</v>
      </c>
      <c r="U4810" t="str">
        <f t="shared" si="376"/>
        <v>10-25-2020 17:00</v>
      </c>
      <c r="V4810">
        <f>IFERROR(IF(W4810=Z4810,VLOOKUP($U4810,[1]C8842!$G$2:$M$145,3,FALSE),0),0)</f>
        <v>0</v>
      </c>
      <c r="W4810">
        <f>VLOOKUP(RIGHT($V$1,5),Key!$A$9:$B$14,2,FALSE)</f>
        <v>10.199999999999999</v>
      </c>
      <c r="X4810">
        <f t="shared" si="379"/>
        <v>0</v>
      </c>
      <c r="Y4810">
        <f>VLOOKUP(RIGHT($X$1,5),Key!$A$9:$B$14,2,FALSE)</f>
        <v>3.7</v>
      </c>
      <c r="Z4810">
        <f t="shared" si="377"/>
        <v>10.199999999999999</v>
      </c>
      <c r="AA4810">
        <f t="shared" si="378"/>
        <v>0</v>
      </c>
    </row>
    <row r="4811" spans="1:27" x14ac:dyDescent="0.3">
      <c r="A4811">
        <v>100067</v>
      </c>
      <c r="B4811">
        <v>230922</v>
      </c>
      <c r="C4811" s="3">
        <v>44130.707638888889</v>
      </c>
      <c r="D4811">
        <v>0</v>
      </c>
      <c r="E4811">
        <v>2</v>
      </c>
      <c r="F4811" t="s">
        <v>25</v>
      </c>
      <c r="G4811">
        <v>2</v>
      </c>
      <c r="H4811">
        <v>67.574219999999997</v>
      </c>
      <c r="I4811">
        <v>25.19922</v>
      </c>
      <c r="J4811">
        <v>1.2265630000000001</v>
      </c>
      <c r="K4811">
        <v>47.019530000000003</v>
      </c>
      <c r="L4811" s="3">
        <v>44130.459027777775</v>
      </c>
      <c r="M4811">
        <v>17.18</v>
      </c>
      <c r="N4811" t="s">
        <v>28</v>
      </c>
      <c r="P4811">
        <f>(C4811-Key!$B$1)*24</f>
        <v>1.9333333333488554</v>
      </c>
      <c r="Q4811">
        <f>(Key!$B$2-'17.1'!C4811)*24</f>
        <v>1.0166666666627862</v>
      </c>
      <c r="R4811" s="3">
        <f>C4811-(M4811-Key!$B$5)/(24*Key!$B$6)</f>
        <v>44130.693824074071</v>
      </c>
      <c r="S4811">
        <f>M4811-Key!$B$5</f>
        <v>14.92</v>
      </c>
      <c r="T4811" s="2">
        <f t="shared" si="375"/>
        <v>44129.708333333336</v>
      </c>
      <c r="U4811" t="str">
        <f t="shared" si="376"/>
        <v>10-25-2020 17:00</v>
      </c>
      <c r="V4811">
        <f>IFERROR(IF(W4811=Z4811,VLOOKUP($U4811,[1]C8842!$G$2:$M$145,3,FALSE),0),0)</f>
        <v>0</v>
      </c>
      <c r="W4811">
        <f>VLOOKUP(RIGHT($V$1,5),Key!$A$9:$B$14,2,FALSE)</f>
        <v>10.199999999999999</v>
      </c>
      <c r="X4811">
        <f t="shared" si="379"/>
        <v>0</v>
      </c>
      <c r="Y4811">
        <f>VLOOKUP(RIGHT($X$1,5),Key!$A$9:$B$14,2,FALSE)</f>
        <v>3.7</v>
      </c>
      <c r="Z4811">
        <f t="shared" si="377"/>
        <v>10.199999999999999</v>
      </c>
      <c r="AA4811">
        <f t="shared" si="378"/>
        <v>0</v>
      </c>
    </row>
    <row r="4812" spans="1:27" x14ac:dyDescent="0.3">
      <c r="A4812">
        <v>100067</v>
      </c>
      <c r="B4812">
        <v>230922</v>
      </c>
      <c r="C4812" s="3">
        <v>44130.707638888889</v>
      </c>
      <c r="D4812">
        <v>1</v>
      </c>
      <c r="E4812">
        <v>1</v>
      </c>
      <c r="F4812" t="s">
        <v>25</v>
      </c>
      <c r="G4812">
        <v>1</v>
      </c>
      <c r="H4812">
        <v>68.195310000000006</v>
      </c>
      <c r="I4812">
        <v>15.527340000000001</v>
      </c>
      <c r="J4812">
        <v>0.83984380000000003</v>
      </c>
      <c r="K4812">
        <v>59.023440000000001</v>
      </c>
      <c r="L4812" s="3">
        <v>44130.459027777775</v>
      </c>
      <c r="M4812">
        <v>17.18</v>
      </c>
      <c r="N4812" t="s">
        <v>28</v>
      </c>
      <c r="P4812">
        <f>(C4812-Key!$B$1)*24</f>
        <v>1.9333333333488554</v>
      </c>
      <c r="Q4812">
        <f>(Key!$B$2-'17.1'!C4812)*24</f>
        <v>1.0166666666627862</v>
      </c>
      <c r="R4812" s="3">
        <f>C4812-(M4812-Key!$B$5)/(24*Key!$B$6)</f>
        <v>44130.693824074071</v>
      </c>
      <c r="S4812">
        <f>M4812-Key!$B$5</f>
        <v>14.92</v>
      </c>
      <c r="T4812" s="2">
        <f t="shared" si="375"/>
        <v>44129.708333333336</v>
      </c>
      <c r="U4812" t="str">
        <f t="shared" si="376"/>
        <v>10-25-2020 17:00</v>
      </c>
      <c r="V4812">
        <f>IFERROR(IF(W4812=Z4812,VLOOKUP($U4812,[1]C8842!$G$2:$M$145,3,FALSE),0),0)</f>
        <v>0</v>
      </c>
      <c r="W4812">
        <f>VLOOKUP(RIGHT($V$1,5),Key!$A$9:$B$14,2,FALSE)</f>
        <v>10.199999999999999</v>
      </c>
      <c r="X4812">
        <f t="shared" si="379"/>
        <v>0</v>
      </c>
      <c r="Y4812">
        <f>VLOOKUP(RIGHT($X$1,5),Key!$A$9:$B$14,2,FALSE)</f>
        <v>3.7</v>
      </c>
      <c r="Z4812">
        <f t="shared" si="377"/>
        <v>10.199999999999999</v>
      </c>
      <c r="AA4812">
        <f t="shared" si="378"/>
        <v>0</v>
      </c>
    </row>
    <row r="4813" spans="1:27" x14ac:dyDescent="0.3">
      <c r="A4813">
        <v>100067</v>
      </c>
      <c r="B4813">
        <v>230922</v>
      </c>
      <c r="C4813" s="3">
        <v>44130.707638888889</v>
      </c>
      <c r="D4813">
        <v>0</v>
      </c>
      <c r="E4813">
        <v>2</v>
      </c>
      <c r="F4813" t="s">
        <v>25</v>
      </c>
      <c r="G4813">
        <v>1</v>
      </c>
      <c r="H4813">
        <v>62.449219999999997</v>
      </c>
      <c r="I4813">
        <v>15.66797</v>
      </c>
      <c r="J4813">
        <v>0.921875</v>
      </c>
      <c r="K4813">
        <v>47.019530000000003</v>
      </c>
      <c r="L4813" s="3">
        <v>44130.459027777775</v>
      </c>
      <c r="M4813">
        <v>17.18</v>
      </c>
      <c r="N4813" t="s">
        <v>28</v>
      </c>
      <c r="P4813">
        <f>(C4813-Key!$B$1)*24</f>
        <v>1.9333333333488554</v>
      </c>
      <c r="Q4813">
        <f>(Key!$B$2-'17.1'!C4813)*24</f>
        <v>1.0166666666627862</v>
      </c>
      <c r="R4813" s="3">
        <f>C4813-(M4813-Key!$B$5)/(24*Key!$B$6)</f>
        <v>44130.693824074071</v>
      </c>
      <c r="S4813">
        <f>M4813-Key!$B$5</f>
        <v>14.92</v>
      </c>
      <c r="T4813" s="2">
        <f t="shared" si="375"/>
        <v>44129.708333333336</v>
      </c>
      <c r="U4813" t="str">
        <f t="shared" si="376"/>
        <v>10-25-2020 17:00</v>
      </c>
      <c r="V4813">
        <f>IFERROR(IF(W4813=Z4813,VLOOKUP($U4813,[1]C8842!$G$2:$M$145,3,FALSE),0),0)</f>
        <v>0</v>
      </c>
      <c r="W4813">
        <f>VLOOKUP(RIGHT($V$1,5),Key!$A$9:$B$14,2,FALSE)</f>
        <v>10.199999999999999</v>
      </c>
      <c r="X4813">
        <f t="shared" si="379"/>
        <v>0</v>
      </c>
      <c r="Y4813">
        <f>VLOOKUP(RIGHT($X$1,5),Key!$A$9:$B$14,2,FALSE)</f>
        <v>3.7</v>
      </c>
      <c r="Z4813">
        <f t="shared" si="377"/>
        <v>10.199999999999999</v>
      </c>
      <c r="AA4813">
        <f t="shared" si="378"/>
        <v>0</v>
      </c>
    </row>
    <row r="4814" spans="1:27" x14ac:dyDescent="0.3">
      <c r="A4814">
        <v>100067</v>
      </c>
      <c r="B4814">
        <v>230922</v>
      </c>
      <c r="C4814" s="3">
        <v>44130.707638888889</v>
      </c>
      <c r="D4814">
        <v>0</v>
      </c>
      <c r="E4814">
        <v>2</v>
      </c>
      <c r="F4814" t="s">
        <v>25</v>
      </c>
      <c r="G4814">
        <v>1</v>
      </c>
      <c r="H4814">
        <v>61.625</v>
      </c>
      <c r="I4814">
        <v>16.472660000000001</v>
      </c>
      <c r="J4814">
        <v>0.96875</v>
      </c>
      <c r="K4814">
        <v>46.019530000000003</v>
      </c>
      <c r="L4814" s="3">
        <v>44130.459027777775</v>
      </c>
      <c r="M4814">
        <v>17.18</v>
      </c>
      <c r="N4814" t="s">
        <v>28</v>
      </c>
      <c r="P4814">
        <f>(C4814-Key!$B$1)*24</f>
        <v>1.9333333333488554</v>
      </c>
      <c r="Q4814">
        <f>(Key!$B$2-'17.1'!C4814)*24</f>
        <v>1.0166666666627862</v>
      </c>
      <c r="R4814" s="3">
        <f>C4814-(M4814-Key!$B$5)/(24*Key!$B$6)</f>
        <v>44130.693824074071</v>
      </c>
      <c r="S4814">
        <f>M4814-Key!$B$5</f>
        <v>14.92</v>
      </c>
      <c r="T4814" s="2">
        <f t="shared" si="375"/>
        <v>44129.708333333336</v>
      </c>
      <c r="U4814" t="str">
        <f t="shared" si="376"/>
        <v>10-25-2020 17:00</v>
      </c>
      <c r="V4814">
        <f>IFERROR(IF(W4814=Z4814,VLOOKUP($U4814,[1]C8842!$G$2:$M$145,3,FALSE),0),0)</f>
        <v>0</v>
      </c>
      <c r="W4814">
        <f>VLOOKUP(RIGHT($V$1,5),Key!$A$9:$B$14,2,FALSE)</f>
        <v>10.199999999999999</v>
      </c>
      <c r="X4814">
        <f t="shared" si="379"/>
        <v>0</v>
      </c>
      <c r="Y4814">
        <f>VLOOKUP(RIGHT($X$1,5),Key!$A$9:$B$14,2,FALSE)</f>
        <v>3.7</v>
      </c>
      <c r="Z4814">
        <f t="shared" si="377"/>
        <v>10.199999999999999</v>
      </c>
      <c r="AA4814">
        <f t="shared" si="378"/>
        <v>0</v>
      </c>
    </row>
    <row r="4815" spans="1:27" x14ac:dyDescent="0.3">
      <c r="A4815">
        <v>100067</v>
      </c>
      <c r="B4815">
        <v>230922</v>
      </c>
      <c r="C4815" s="3">
        <v>44130.707638888889</v>
      </c>
      <c r="D4815">
        <v>3</v>
      </c>
      <c r="E4815">
        <v>2</v>
      </c>
      <c r="F4815" t="s">
        <v>26</v>
      </c>
      <c r="G4815">
        <v>2</v>
      </c>
      <c r="H4815">
        <v>65.160160000000005</v>
      </c>
      <c r="I4815">
        <v>23.070309999999999</v>
      </c>
      <c r="J4815">
        <v>1.1875</v>
      </c>
      <c r="K4815">
        <v>94.039060000000006</v>
      </c>
      <c r="L4815" s="3">
        <v>44130.459027777775</v>
      </c>
      <c r="M4815">
        <v>17.18</v>
      </c>
      <c r="N4815" t="s">
        <v>28</v>
      </c>
      <c r="P4815">
        <f>(C4815-Key!$B$1)*24</f>
        <v>1.9333333333488554</v>
      </c>
      <c r="Q4815">
        <f>(Key!$B$2-'17.1'!C4815)*24</f>
        <v>1.0166666666627862</v>
      </c>
      <c r="R4815" s="3">
        <f>C4815-(M4815-Key!$B$5)/(24*Key!$B$6)</f>
        <v>44130.693824074071</v>
      </c>
      <c r="S4815">
        <f>M4815-Key!$B$5</f>
        <v>14.92</v>
      </c>
      <c r="T4815" s="2">
        <f t="shared" si="375"/>
        <v>44129.708333333336</v>
      </c>
      <c r="U4815" t="str">
        <f t="shared" si="376"/>
        <v>10-25-2020 17:00</v>
      </c>
      <c r="V4815">
        <f>IFERROR(IF(W4815=Z4815,VLOOKUP($U4815,[1]C8842!$G$2:$M$145,3,FALSE),0),0)</f>
        <v>0</v>
      </c>
      <c r="W4815">
        <f>VLOOKUP(RIGHT($V$1,5),Key!$A$9:$B$14,2,FALSE)</f>
        <v>10.199999999999999</v>
      </c>
      <c r="X4815">
        <f t="shared" si="379"/>
        <v>0</v>
      </c>
      <c r="Y4815">
        <f>VLOOKUP(RIGHT($X$1,5),Key!$A$9:$B$14,2,FALSE)</f>
        <v>3.7</v>
      </c>
      <c r="Z4815">
        <f t="shared" si="377"/>
        <v>10.199999999999999</v>
      </c>
      <c r="AA4815">
        <f t="shared" si="378"/>
        <v>0</v>
      </c>
    </row>
    <row r="4816" spans="1:27" x14ac:dyDescent="0.3">
      <c r="A4816">
        <v>100067</v>
      </c>
      <c r="B4816">
        <v>230922</v>
      </c>
      <c r="C4816" s="3">
        <v>44130.707638888889</v>
      </c>
      <c r="D4816">
        <v>0</v>
      </c>
      <c r="E4816">
        <v>2</v>
      </c>
      <c r="F4816" t="s">
        <v>25</v>
      </c>
      <c r="G4816">
        <v>1</v>
      </c>
      <c r="H4816">
        <v>61.980469999999997</v>
      </c>
      <c r="I4816">
        <v>15.01563</v>
      </c>
      <c r="J4816">
        <v>0.90234380000000003</v>
      </c>
      <c r="K4816">
        <v>48.019530000000003</v>
      </c>
      <c r="L4816" s="3">
        <v>44130.459027777775</v>
      </c>
      <c r="M4816">
        <v>17.18</v>
      </c>
      <c r="N4816" t="s">
        <v>28</v>
      </c>
      <c r="P4816">
        <f>(C4816-Key!$B$1)*24</f>
        <v>1.9333333333488554</v>
      </c>
      <c r="Q4816">
        <f>(Key!$B$2-'17.1'!C4816)*24</f>
        <v>1.0166666666627862</v>
      </c>
      <c r="R4816" s="3">
        <f>C4816-(M4816-Key!$B$5)/(24*Key!$B$6)</f>
        <v>44130.693824074071</v>
      </c>
      <c r="S4816">
        <f>M4816-Key!$B$5</f>
        <v>14.92</v>
      </c>
      <c r="T4816" s="2">
        <f t="shared" si="375"/>
        <v>44129.708333333336</v>
      </c>
      <c r="U4816" t="str">
        <f t="shared" si="376"/>
        <v>10-25-2020 17:00</v>
      </c>
      <c r="V4816">
        <f>IFERROR(IF(W4816=Z4816,VLOOKUP($U4816,[1]C8842!$G$2:$M$145,3,FALSE),0),0)</f>
        <v>0</v>
      </c>
      <c r="W4816">
        <f>VLOOKUP(RIGHT($V$1,5),Key!$A$9:$B$14,2,FALSE)</f>
        <v>10.199999999999999</v>
      </c>
      <c r="X4816">
        <f t="shared" si="379"/>
        <v>0</v>
      </c>
      <c r="Y4816">
        <f>VLOOKUP(RIGHT($X$1,5),Key!$A$9:$B$14,2,FALSE)</f>
        <v>3.7</v>
      </c>
      <c r="Z4816">
        <f t="shared" si="377"/>
        <v>10.199999999999999</v>
      </c>
      <c r="AA4816">
        <f t="shared" si="378"/>
        <v>0</v>
      </c>
    </row>
    <row r="4817" spans="1:27" x14ac:dyDescent="0.3">
      <c r="A4817">
        <v>100067</v>
      </c>
      <c r="B4817">
        <v>230922</v>
      </c>
      <c r="C4817" s="3">
        <v>44130.707638888889</v>
      </c>
      <c r="D4817">
        <v>2</v>
      </c>
      <c r="E4817">
        <v>1</v>
      </c>
      <c r="F4817" t="s">
        <v>26</v>
      </c>
      <c r="G4817">
        <v>1</v>
      </c>
      <c r="H4817">
        <v>60.675780000000003</v>
      </c>
      <c r="I4817">
        <v>16.20703</v>
      </c>
      <c r="J4817">
        <v>0.97265630000000003</v>
      </c>
      <c r="K4817">
        <v>82.035160000000005</v>
      </c>
      <c r="L4817" s="3">
        <v>44130.459027777775</v>
      </c>
      <c r="M4817">
        <v>17.18</v>
      </c>
      <c r="N4817" t="s">
        <v>28</v>
      </c>
      <c r="P4817">
        <f>(C4817-Key!$B$1)*24</f>
        <v>1.9333333333488554</v>
      </c>
      <c r="Q4817">
        <f>(Key!$B$2-'17.1'!C4817)*24</f>
        <v>1.0166666666627862</v>
      </c>
      <c r="R4817" s="3">
        <f>C4817-(M4817-Key!$B$5)/(24*Key!$B$6)</f>
        <v>44130.693824074071</v>
      </c>
      <c r="S4817">
        <f>M4817-Key!$B$5</f>
        <v>14.92</v>
      </c>
      <c r="T4817" s="2">
        <f t="shared" si="375"/>
        <v>44129.708333333336</v>
      </c>
      <c r="U4817" t="str">
        <f t="shared" si="376"/>
        <v>10-25-2020 17:00</v>
      </c>
      <c r="V4817">
        <f>IFERROR(IF(W4817=Z4817,VLOOKUP($U4817,[1]C8842!$G$2:$M$145,3,FALSE),0),0)</f>
        <v>0</v>
      </c>
      <c r="W4817">
        <f>VLOOKUP(RIGHT($V$1,5),Key!$A$9:$B$14,2,FALSE)</f>
        <v>10.199999999999999</v>
      </c>
      <c r="X4817">
        <f t="shared" si="379"/>
        <v>0</v>
      </c>
      <c r="Y4817">
        <f>VLOOKUP(RIGHT($X$1,5),Key!$A$9:$B$14,2,FALSE)</f>
        <v>3.7</v>
      </c>
      <c r="Z4817">
        <f t="shared" si="377"/>
        <v>10.199999999999999</v>
      </c>
      <c r="AA4817">
        <f t="shared" si="378"/>
        <v>0</v>
      </c>
    </row>
    <row r="4818" spans="1:27" x14ac:dyDescent="0.3">
      <c r="A4818">
        <v>100067</v>
      </c>
      <c r="B4818">
        <v>230922</v>
      </c>
      <c r="C4818" s="3">
        <v>44130.708333333336</v>
      </c>
      <c r="D4818">
        <v>3</v>
      </c>
      <c r="E4818">
        <v>2</v>
      </c>
      <c r="F4818" t="s">
        <v>26</v>
      </c>
      <c r="G4818">
        <v>1</v>
      </c>
      <c r="H4818">
        <v>65.917969999999997</v>
      </c>
      <c r="I4818">
        <v>17.44922</v>
      </c>
      <c r="J4818">
        <v>0.9453125</v>
      </c>
      <c r="K4818">
        <v>93.039060000000006</v>
      </c>
      <c r="L4818" s="3">
        <v>44130.459027777775</v>
      </c>
      <c r="M4818">
        <v>17.18</v>
      </c>
      <c r="N4818" t="s">
        <v>28</v>
      </c>
      <c r="P4818">
        <f>(C4818-Key!$B$1)*24</f>
        <v>1.9500000000698492</v>
      </c>
      <c r="Q4818">
        <f>(Key!$B$2-'17.1'!C4818)*24</f>
        <v>0.99999999994179234</v>
      </c>
      <c r="R4818" s="3">
        <f>C4818-(M4818-Key!$B$5)/(24*Key!$B$6)</f>
        <v>44130.694518518518</v>
      </c>
      <c r="S4818">
        <f>M4818-Key!$B$5</f>
        <v>14.92</v>
      </c>
      <c r="T4818" s="2">
        <f t="shared" si="375"/>
        <v>44129.708333333336</v>
      </c>
      <c r="U4818" t="str">
        <f t="shared" si="376"/>
        <v>10-25-2020 17:00</v>
      </c>
      <c r="V4818">
        <f>IFERROR(IF(W4818=Z4818,VLOOKUP($U4818,[1]C8842!$G$2:$M$145,3,FALSE),0),0)</f>
        <v>0</v>
      </c>
      <c r="W4818">
        <f>VLOOKUP(RIGHT($V$1,5),Key!$A$9:$B$14,2,FALSE)</f>
        <v>10.199999999999999</v>
      </c>
      <c r="X4818">
        <f t="shared" si="379"/>
        <v>0</v>
      </c>
      <c r="Y4818">
        <f>VLOOKUP(RIGHT($X$1,5),Key!$A$9:$B$14,2,FALSE)</f>
        <v>3.7</v>
      </c>
      <c r="Z4818">
        <f t="shared" si="377"/>
        <v>10.199999999999999</v>
      </c>
      <c r="AA4818">
        <f t="shared" si="378"/>
        <v>0</v>
      </c>
    </row>
    <row r="4819" spans="1:27" x14ac:dyDescent="0.3">
      <c r="A4819">
        <v>100067</v>
      </c>
      <c r="B4819">
        <v>230922</v>
      </c>
      <c r="C4819" s="3">
        <v>44130.708333333336</v>
      </c>
      <c r="D4819">
        <v>1</v>
      </c>
      <c r="E4819">
        <v>1</v>
      </c>
      <c r="F4819" t="s">
        <v>25</v>
      </c>
      <c r="G4819">
        <v>1</v>
      </c>
      <c r="H4819">
        <v>68.28125</v>
      </c>
      <c r="I4819">
        <v>14.570309999999999</v>
      </c>
      <c r="J4819">
        <v>0.80078130000000003</v>
      </c>
      <c r="K4819">
        <v>58.023440000000001</v>
      </c>
      <c r="L4819" s="3">
        <v>44130.459027777775</v>
      </c>
      <c r="M4819">
        <v>17.18</v>
      </c>
      <c r="N4819" t="s">
        <v>28</v>
      </c>
      <c r="P4819">
        <f>(C4819-Key!$B$1)*24</f>
        <v>1.9500000000698492</v>
      </c>
      <c r="Q4819">
        <f>(Key!$B$2-'17.1'!C4819)*24</f>
        <v>0.99999999994179234</v>
      </c>
      <c r="R4819" s="3">
        <f>C4819-(M4819-Key!$B$5)/(24*Key!$B$6)</f>
        <v>44130.694518518518</v>
      </c>
      <c r="S4819">
        <f>M4819-Key!$B$5</f>
        <v>14.92</v>
      </c>
      <c r="T4819" s="2">
        <f t="shared" si="375"/>
        <v>44129.708333333336</v>
      </c>
      <c r="U4819" t="str">
        <f t="shared" si="376"/>
        <v>10-25-2020 17:00</v>
      </c>
      <c r="V4819">
        <f>IFERROR(IF(W4819=Z4819,VLOOKUP($U4819,[1]C8842!$G$2:$M$145,3,FALSE),0),0)</f>
        <v>0</v>
      </c>
      <c r="W4819">
        <f>VLOOKUP(RIGHT($V$1,5),Key!$A$9:$B$14,2,FALSE)</f>
        <v>10.199999999999999</v>
      </c>
      <c r="X4819">
        <f t="shared" si="379"/>
        <v>0</v>
      </c>
      <c r="Y4819">
        <f>VLOOKUP(RIGHT($X$1,5),Key!$A$9:$B$14,2,FALSE)</f>
        <v>3.7</v>
      </c>
      <c r="Z4819">
        <f t="shared" si="377"/>
        <v>10.199999999999999</v>
      </c>
      <c r="AA4819">
        <f t="shared" si="378"/>
        <v>0</v>
      </c>
    </row>
    <row r="4820" spans="1:27" x14ac:dyDescent="0.3">
      <c r="A4820">
        <v>100067</v>
      </c>
      <c r="B4820">
        <v>230922</v>
      </c>
      <c r="C4820" s="3">
        <v>44130.708333333336</v>
      </c>
      <c r="D4820">
        <v>0</v>
      </c>
      <c r="E4820">
        <v>2</v>
      </c>
      <c r="F4820" t="s">
        <v>25</v>
      </c>
      <c r="G4820">
        <v>1</v>
      </c>
      <c r="H4820">
        <v>65.175780000000003</v>
      </c>
      <c r="I4820">
        <v>15.3125</v>
      </c>
      <c r="J4820">
        <v>0.8671875</v>
      </c>
      <c r="K4820">
        <v>46.019530000000003</v>
      </c>
      <c r="L4820" s="3">
        <v>44130.459027777775</v>
      </c>
      <c r="M4820">
        <v>17.18</v>
      </c>
      <c r="N4820" t="s">
        <v>28</v>
      </c>
      <c r="P4820">
        <f>(C4820-Key!$B$1)*24</f>
        <v>1.9500000000698492</v>
      </c>
      <c r="Q4820">
        <f>(Key!$B$2-'17.1'!C4820)*24</f>
        <v>0.99999999994179234</v>
      </c>
      <c r="R4820" s="3">
        <f>C4820-(M4820-Key!$B$5)/(24*Key!$B$6)</f>
        <v>44130.694518518518</v>
      </c>
      <c r="S4820">
        <f>M4820-Key!$B$5</f>
        <v>14.92</v>
      </c>
      <c r="T4820" s="2">
        <f t="shared" si="375"/>
        <v>44129.708333333336</v>
      </c>
      <c r="U4820" t="str">
        <f t="shared" si="376"/>
        <v>10-25-2020 17:00</v>
      </c>
      <c r="V4820">
        <f>IFERROR(IF(W4820=Z4820,VLOOKUP($U4820,[1]C8842!$G$2:$M$145,3,FALSE),0),0)</f>
        <v>0</v>
      </c>
      <c r="W4820">
        <f>VLOOKUP(RIGHT($V$1,5),Key!$A$9:$B$14,2,FALSE)</f>
        <v>10.199999999999999</v>
      </c>
      <c r="X4820">
        <f t="shared" si="379"/>
        <v>0</v>
      </c>
      <c r="Y4820">
        <f>VLOOKUP(RIGHT($X$1,5),Key!$A$9:$B$14,2,FALSE)</f>
        <v>3.7</v>
      </c>
      <c r="Z4820">
        <f t="shared" si="377"/>
        <v>10.199999999999999</v>
      </c>
      <c r="AA4820">
        <f t="shared" si="378"/>
        <v>0</v>
      </c>
    </row>
    <row r="4821" spans="1:27" x14ac:dyDescent="0.3">
      <c r="A4821">
        <v>100067</v>
      </c>
      <c r="B4821">
        <v>230922</v>
      </c>
      <c r="C4821" s="3">
        <v>44130.708333333336</v>
      </c>
      <c r="D4821">
        <v>3</v>
      </c>
      <c r="E4821">
        <v>2</v>
      </c>
      <c r="F4821" t="s">
        <v>26</v>
      </c>
      <c r="G4821">
        <v>1</v>
      </c>
      <c r="H4821">
        <v>75.003910000000005</v>
      </c>
      <c r="I4821">
        <v>17.808589999999999</v>
      </c>
      <c r="J4821">
        <v>0.84375</v>
      </c>
      <c r="K4821">
        <v>92.039060000000006</v>
      </c>
      <c r="L4821" s="3">
        <v>44130.459027777775</v>
      </c>
      <c r="M4821">
        <v>17.18</v>
      </c>
      <c r="N4821" t="s">
        <v>28</v>
      </c>
      <c r="P4821">
        <f>(C4821-Key!$B$1)*24</f>
        <v>1.9500000000698492</v>
      </c>
      <c r="Q4821">
        <f>(Key!$B$2-'17.1'!C4821)*24</f>
        <v>0.99999999994179234</v>
      </c>
      <c r="R4821" s="3">
        <f>C4821-(M4821-Key!$B$5)/(24*Key!$B$6)</f>
        <v>44130.694518518518</v>
      </c>
      <c r="S4821">
        <f>M4821-Key!$B$5</f>
        <v>14.92</v>
      </c>
      <c r="T4821" s="2">
        <f t="shared" si="375"/>
        <v>44129.708333333336</v>
      </c>
      <c r="U4821" t="str">
        <f t="shared" si="376"/>
        <v>10-25-2020 17:00</v>
      </c>
      <c r="V4821">
        <f>IFERROR(IF(W4821=Z4821,VLOOKUP($U4821,[1]C8842!$G$2:$M$145,3,FALSE),0),0)</f>
        <v>0</v>
      </c>
      <c r="W4821">
        <f>VLOOKUP(RIGHT($V$1,5),Key!$A$9:$B$14,2,FALSE)</f>
        <v>10.199999999999999</v>
      </c>
      <c r="X4821">
        <f t="shared" si="379"/>
        <v>0</v>
      </c>
      <c r="Y4821">
        <f>VLOOKUP(RIGHT($X$1,5),Key!$A$9:$B$14,2,FALSE)</f>
        <v>3.7</v>
      </c>
      <c r="Z4821">
        <f t="shared" si="377"/>
        <v>10.199999999999999</v>
      </c>
      <c r="AA4821">
        <f t="shared" si="378"/>
        <v>0</v>
      </c>
    </row>
    <row r="4822" spans="1:27" x14ac:dyDescent="0.3">
      <c r="A4822">
        <v>100067</v>
      </c>
      <c r="B4822">
        <v>230922</v>
      </c>
      <c r="C4822" s="3">
        <v>44130.708333333336</v>
      </c>
      <c r="D4822">
        <v>0</v>
      </c>
      <c r="E4822">
        <v>2</v>
      </c>
      <c r="F4822" t="s">
        <v>25</v>
      </c>
      <c r="G4822">
        <v>3</v>
      </c>
      <c r="H4822">
        <v>62.164059999999999</v>
      </c>
      <c r="I4822">
        <v>38.316409999999998</v>
      </c>
      <c r="J4822">
        <v>1.8984380000000001</v>
      </c>
      <c r="K4822">
        <v>44.019530000000003</v>
      </c>
      <c r="L4822" s="3">
        <v>44130.459027777775</v>
      </c>
      <c r="M4822">
        <v>17.18</v>
      </c>
      <c r="N4822" t="s">
        <v>28</v>
      </c>
      <c r="P4822">
        <f>(C4822-Key!$B$1)*24</f>
        <v>1.9500000000698492</v>
      </c>
      <c r="Q4822">
        <f>(Key!$B$2-'17.1'!C4822)*24</f>
        <v>0.99999999994179234</v>
      </c>
      <c r="R4822" s="3">
        <f>C4822-(M4822-Key!$B$5)/(24*Key!$B$6)</f>
        <v>44130.694518518518</v>
      </c>
      <c r="S4822">
        <f>M4822-Key!$B$5</f>
        <v>14.92</v>
      </c>
      <c r="T4822" s="2">
        <f t="shared" si="375"/>
        <v>44129.708333333336</v>
      </c>
      <c r="U4822" t="str">
        <f t="shared" si="376"/>
        <v>10-25-2020 17:00</v>
      </c>
      <c r="V4822">
        <f>IFERROR(IF(W4822=Z4822,VLOOKUP($U4822,[1]C8842!$G$2:$M$145,3,FALSE),0),0)</f>
        <v>0</v>
      </c>
      <c r="W4822">
        <f>VLOOKUP(RIGHT($V$1,5),Key!$A$9:$B$14,2,FALSE)</f>
        <v>10.199999999999999</v>
      </c>
      <c r="X4822">
        <f t="shared" si="379"/>
        <v>0</v>
      </c>
      <c r="Y4822">
        <f>VLOOKUP(RIGHT($X$1,5),Key!$A$9:$B$14,2,FALSE)</f>
        <v>3.7</v>
      </c>
      <c r="Z4822">
        <f t="shared" si="377"/>
        <v>10.199999999999999</v>
      </c>
      <c r="AA4822">
        <f t="shared" si="378"/>
        <v>0</v>
      </c>
    </row>
    <row r="4823" spans="1:27" x14ac:dyDescent="0.3">
      <c r="A4823">
        <v>100067</v>
      </c>
      <c r="B4823">
        <v>230922</v>
      </c>
      <c r="C4823" s="3">
        <v>44130.708333333336</v>
      </c>
      <c r="D4823">
        <v>1</v>
      </c>
      <c r="E4823">
        <v>1</v>
      </c>
      <c r="F4823" t="s">
        <v>25</v>
      </c>
      <c r="G4823">
        <v>1</v>
      </c>
      <c r="H4823">
        <v>60.527340000000002</v>
      </c>
      <c r="I4823">
        <v>15.07813</v>
      </c>
      <c r="J4823">
        <v>0.92578130000000003</v>
      </c>
      <c r="K4823">
        <v>59.023440000000001</v>
      </c>
      <c r="L4823" s="3">
        <v>44130.459027777775</v>
      </c>
      <c r="M4823">
        <v>17.18</v>
      </c>
      <c r="N4823" t="s">
        <v>28</v>
      </c>
      <c r="P4823">
        <f>(C4823-Key!$B$1)*24</f>
        <v>1.9500000000698492</v>
      </c>
      <c r="Q4823">
        <f>(Key!$B$2-'17.1'!C4823)*24</f>
        <v>0.99999999994179234</v>
      </c>
      <c r="R4823" s="3">
        <f>C4823-(M4823-Key!$B$5)/(24*Key!$B$6)</f>
        <v>44130.694518518518</v>
      </c>
      <c r="S4823">
        <f>M4823-Key!$B$5</f>
        <v>14.92</v>
      </c>
      <c r="T4823" s="2">
        <f t="shared" si="375"/>
        <v>44129.708333333336</v>
      </c>
      <c r="U4823" t="str">
        <f t="shared" si="376"/>
        <v>10-25-2020 17:00</v>
      </c>
      <c r="V4823">
        <f>IFERROR(IF(W4823=Z4823,VLOOKUP($U4823,[1]C8842!$G$2:$M$145,3,FALSE),0),0)</f>
        <v>0</v>
      </c>
      <c r="W4823">
        <f>VLOOKUP(RIGHT($V$1,5),Key!$A$9:$B$14,2,FALSE)</f>
        <v>10.199999999999999</v>
      </c>
      <c r="X4823">
        <f t="shared" si="379"/>
        <v>0</v>
      </c>
      <c r="Y4823">
        <f>VLOOKUP(RIGHT($X$1,5),Key!$A$9:$B$14,2,FALSE)</f>
        <v>3.7</v>
      </c>
      <c r="Z4823">
        <f t="shared" si="377"/>
        <v>10.199999999999999</v>
      </c>
      <c r="AA4823">
        <f t="shared" si="378"/>
        <v>0</v>
      </c>
    </row>
    <row r="4824" spans="1:27" x14ac:dyDescent="0.3">
      <c r="A4824">
        <v>100067</v>
      </c>
      <c r="B4824">
        <v>230922</v>
      </c>
      <c r="C4824" s="3">
        <v>44130.708333333336</v>
      </c>
      <c r="D4824">
        <v>3</v>
      </c>
      <c r="E4824">
        <v>2</v>
      </c>
      <c r="F4824" t="s">
        <v>26</v>
      </c>
      <c r="G4824">
        <v>1</v>
      </c>
      <c r="H4824">
        <v>61.246090000000002</v>
      </c>
      <c r="I4824">
        <v>15.351559999999999</v>
      </c>
      <c r="J4824">
        <v>0.92578130000000003</v>
      </c>
      <c r="K4824">
        <v>94.039060000000006</v>
      </c>
      <c r="L4824" s="3">
        <v>44130.459027777775</v>
      </c>
      <c r="M4824">
        <v>17.18</v>
      </c>
      <c r="N4824" t="s">
        <v>28</v>
      </c>
      <c r="P4824">
        <f>(C4824-Key!$B$1)*24</f>
        <v>1.9500000000698492</v>
      </c>
      <c r="Q4824">
        <f>(Key!$B$2-'17.1'!C4824)*24</f>
        <v>0.99999999994179234</v>
      </c>
      <c r="R4824" s="3">
        <f>C4824-(M4824-Key!$B$5)/(24*Key!$B$6)</f>
        <v>44130.694518518518</v>
      </c>
      <c r="S4824">
        <f>M4824-Key!$B$5</f>
        <v>14.92</v>
      </c>
      <c r="T4824" s="2">
        <f t="shared" si="375"/>
        <v>44129.708333333336</v>
      </c>
      <c r="U4824" t="str">
        <f t="shared" si="376"/>
        <v>10-25-2020 17:00</v>
      </c>
      <c r="V4824">
        <f>IFERROR(IF(W4824=Z4824,VLOOKUP($U4824,[1]C8842!$G$2:$M$145,3,FALSE),0),0)</f>
        <v>0</v>
      </c>
      <c r="W4824">
        <f>VLOOKUP(RIGHT($V$1,5),Key!$A$9:$B$14,2,FALSE)</f>
        <v>10.199999999999999</v>
      </c>
      <c r="X4824">
        <f t="shared" si="379"/>
        <v>0</v>
      </c>
      <c r="Y4824">
        <f>VLOOKUP(RIGHT($X$1,5),Key!$A$9:$B$14,2,FALSE)</f>
        <v>3.7</v>
      </c>
      <c r="Z4824">
        <f t="shared" si="377"/>
        <v>10.199999999999999</v>
      </c>
      <c r="AA4824">
        <f t="shared" si="378"/>
        <v>0</v>
      </c>
    </row>
    <row r="4825" spans="1:27" x14ac:dyDescent="0.3">
      <c r="A4825">
        <v>100067</v>
      </c>
      <c r="B4825">
        <v>230922</v>
      </c>
      <c r="C4825" s="3">
        <v>44130.708333333336</v>
      </c>
      <c r="D4825">
        <v>0</v>
      </c>
      <c r="E4825">
        <v>2</v>
      </c>
      <c r="F4825" t="s">
        <v>25</v>
      </c>
      <c r="G4825">
        <v>2</v>
      </c>
      <c r="H4825">
        <v>62.820309999999999</v>
      </c>
      <c r="I4825">
        <v>21.375</v>
      </c>
      <c r="J4825">
        <v>1.15625</v>
      </c>
      <c r="K4825">
        <v>46.019530000000003</v>
      </c>
      <c r="L4825" s="3">
        <v>44130.459027777775</v>
      </c>
      <c r="M4825">
        <v>17.18</v>
      </c>
      <c r="N4825" t="s">
        <v>28</v>
      </c>
      <c r="P4825">
        <f>(C4825-Key!$B$1)*24</f>
        <v>1.9500000000698492</v>
      </c>
      <c r="Q4825">
        <f>(Key!$B$2-'17.1'!C4825)*24</f>
        <v>0.99999999994179234</v>
      </c>
      <c r="R4825" s="3">
        <f>C4825-(M4825-Key!$B$5)/(24*Key!$B$6)</f>
        <v>44130.694518518518</v>
      </c>
      <c r="S4825">
        <f>M4825-Key!$B$5</f>
        <v>14.92</v>
      </c>
      <c r="T4825" s="2">
        <f t="shared" si="375"/>
        <v>44129.708333333336</v>
      </c>
      <c r="U4825" t="str">
        <f t="shared" si="376"/>
        <v>10-25-2020 17:00</v>
      </c>
      <c r="V4825">
        <f>IFERROR(IF(W4825=Z4825,VLOOKUP($U4825,[1]C8842!$G$2:$M$145,3,FALSE),0),0)</f>
        <v>0</v>
      </c>
      <c r="W4825">
        <f>VLOOKUP(RIGHT($V$1,5),Key!$A$9:$B$14,2,FALSE)</f>
        <v>10.199999999999999</v>
      </c>
      <c r="X4825">
        <f t="shared" si="379"/>
        <v>0</v>
      </c>
      <c r="Y4825">
        <f>VLOOKUP(RIGHT($X$1,5),Key!$A$9:$B$14,2,FALSE)</f>
        <v>3.7</v>
      </c>
      <c r="Z4825">
        <f t="shared" si="377"/>
        <v>10.199999999999999</v>
      </c>
      <c r="AA4825">
        <f t="shared" si="378"/>
        <v>0</v>
      </c>
    </row>
    <row r="4826" spans="1:27" x14ac:dyDescent="0.3">
      <c r="A4826">
        <v>100067</v>
      </c>
      <c r="B4826">
        <v>230922</v>
      </c>
      <c r="C4826" s="3">
        <v>44130.708333333336</v>
      </c>
      <c r="D4826">
        <v>3</v>
      </c>
      <c r="E4826">
        <v>2</v>
      </c>
      <c r="F4826" t="s">
        <v>26</v>
      </c>
      <c r="G4826">
        <v>2</v>
      </c>
      <c r="H4826">
        <v>74.824219999999997</v>
      </c>
      <c r="I4826">
        <v>21.085940000000001</v>
      </c>
      <c r="J4826">
        <v>0.9609375</v>
      </c>
      <c r="K4826">
        <v>94.039060000000006</v>
      </c>
      <c r="L4826" s="3">
        <v>44130.459027777775</v>
      </c>
      <c r="M4826">
        <v>17.18</v>
      </c>
      <c r="N4826" t="s">
        <v>28</v>
      </c>
      <c r="P4826">
        <f>(C4826-Key!$B$1)*24</f>
        <v>1.9500000000698492</v>
      </c>
      <c r="Q4826">
        <f>(Key!$B$2-'17.1'!C4826)*24</f>
        <v>0.99999999994179234</v>
      </c>
      <c r="R4826" s="3">
        <f>C4826-(M4826-Key!$B$5)/(24*Key!$B$6)</f>
        <v>44130.694518518518</v>
      </c>
      <c r="S4826">
        <f>M4826-Key!$B$5</f>
        <v>14.92</v>
      </c>
      <c r="T4826" s="2">
        <f t="shared" si="375"/>
        <v>44129.708333333336</v>
      </c>
      <c r="U4826" t="str">
        <f t="shared" si="376"/>
        <v>10-25-2020 17:00</v>
      </c>
      <c r="V4826">
        <f>IFERROR(IF(W4826=Z4826,VLOOKUP($U4826,[1]C8842!$G$2:$M$145,3,FALSE),0),0)</f>
        <v>0</v>
      </c>
      <c r="W4826">
        <f>VLOOKUP(RIGHT($V$1,5),Key!$A$9:$B$14,2,FALSE)</f>
        <v>10.199999999999999</v>
      </c>
      <c r="X4826">
        <f t="shared" si="379"/>
        <v>0</v>
      </c>
      <c r="Y4826">
        <f>VLOOKUP(RIGHT($X$1,5),Key!$A$9:$B$14,2,FALSE)</f>
        <v>3.7</v>
      </c>
      <c r="Z4826">
        <f t="shared" si="377"/>
        <v>10.199999999999999</v>
      </c>
      <c r="AA4826">
        <f t="shared" si="378"/>
        <v>0</v>
      </c>
    </row>
    <row r="4827" spans="1:27" x14ac:dyDescent="0.3">
      <c r="A4827">
        <v>100067</v>
      </c>
      <c r="B4827">
        <v>230922</v>
      </c>
      <c r="C4827" s="3">
        <v>44130.708333333336</v>
      </c>
      <c r="D4827">
        <v>0</v>
      </c>
      <c r="E4827">
        <v>2</v>
      </c>
      <c r="F4827" t="s">
        <v>25</v>
      </c>
      <c r="G4827">
        <v>1</v>
      </c>
      <c r="H4827">
        <v>69.351560000000006</v>
      </c>
      <c r="I4827">
        <v>15.742190000000001</v>
      </c>
      <c r="J4827">
        <v>0.83203130000000003</v>
      </c>
      <c r="K4827">
        <v>46.019530000000003</v>
      </c>
      <c r="L4827" s="3">
        <v>44130.459027777775</v>
      </c>
      <c r="M4827">
        <v>17.18</v>
      </c>
      <c r="N4827" t="s">
        <v>28</v>
      </c>
      <c r="P4827">
        <f>(C4827-Key!$B$1)*24</f>
        <v>1.9500000000698492</v>
      </c>
      <c r="Q4827">
        <f>(Key!$B$2-'17.1'!C4827)*24</f>
        <v>0.99999999994179234</v>
      </c>
      <c r="R4827" s="3">
        <f>C4827-(M4827-Key!$B$5)/(24*Key!$B$6)</f>
        <v>44130.694518518518</v>
      </c>
      <c r="S4827">
        <f>M4827-Key!$B$5</f>
        <v>14.92</v>
      </c>
      <c r="T4827" s="2">
        <f t="shared" si="375"/>
        <v>44129.708333333336</v>
      </c>
      <c r="U4827" t="str">
        <f t="shared" si="376"/>
        <v>10-25-2020 17:00</v>
      </c>
      <c r="V4827">
        <f>IFERROR(IF(W4827=Z4827,VLOOKUP($U4827,[1]C8842!$G$2:$M$145,3,FALSE),0),0)</f>
        <v>0</v>
      </c>
      <c r="W4827">
        <f>VLOOKUP(RIGHT($V$1,5),Key!$A$9:$B$14,2,FALSE)</f>
        <v>10.199999999999999</v>
      </c>
      <c r="X4827">
        <f t="shared" si="379"/>
        <v>0</v>
      </c>
      <c r="Y4827">
        <f>VLOOKUP(RIGHT($X$1,5),Key!$A$9:$B$14,2,FALSE)</f>
        <v>3.7</v>
      </c>
      <c r="Z4827">
        <f t="shared" si="377"/>
        <v>10.199999999999999</v>
      </c>
      <c r="AA4827">
        <f t="shared" si="378"/>
        <v>0</v>
      </c>
    </row>
    <row r="4828" spans="1:27" x14ac:dyDescent="0.3">
      <c r="A4828">
        <v>100067</v>
      </c>
      <c r="B4828">
        <v>230922</v>
      </c>
      <c r="C4828" s="3">
        <v>44130.708333333336</v>
      </c>
      <c r="D4828">
        <v>3</v>
      </c>
      <c r="E4828">
        <v>2</v>
      </c>
      <c r="F4828" t="s">
        <v>26</v>
      </c>
      <c r="G4828">
        <v>1</v>
      </c>
      <c r="H4828">
        <v>67.464839999999995</v>
      </c>
      <c r="I4828">
        <v>13.785159999999999</v>
      </c>
      <c r="J4828">
        <v>0.77734380000000003</v>
      </c>
      <c r="K4828">
        <v>94.039060000000006</v>
      </c>
      <c r="L4828" s="3">
        <v>44130.459027777775</v>
      </c>
      <c r="M4828">
        <v>17.18</v>
      </c>
      <c r="N4828" t="s">
        <v>28</v>
      </c>
      <c r="P4828">
        <f>(C4828-Key!$B$1)*24</f>
        <v>1.9500000000698492</v>
      </c>
      <c r="Q4828">
        <f>(Key!$B$2-'17.1'!C4828)*24</f>
        <v>0.99999999994179234</v>
      </c>
      <c r="R4828" s="3">
        <f>C4828-(M4828-Key!$B$5)/(24*Key!$B$6)</f>
        <v>44130.694518518518</v>
      </c>
      <c r="S4828">
        <f>M4828-Key!$B$5</f>
        <v>14.92</v>
      </c>
      <c r="T4828" s="2">
        <f t="shared" si="375"/>
        <v>44129.708333333336</v>
      </c>
      <c r="U4828" t="str">
        <f t="shared" si="376"/>
        <v>10-25-2020 17:00</v>
      </c>
      <c r="V4828">
        <f>IFERROR(IF(W4828=Z4828,VLOOKUP($U4828,[1]C8842!$G$2:$M$145,3,FALSE),0),0)</f>
        <v>0</v>
      </c>
      <c r="W4828">
        <f>VLOOKUP(RIGHT($V$1,5),Key!$A$9:$B$14,2,FALSE)</f>
        <v>10.199999999999999</v>
      </c>
      <c r="X4828">
        <f t="shared" si="379"/>
        <v>0</v>
      </c>
      <c r="Y4828">
        <f>VLOOKUP(RIGHT($X$1,5),Key!$A$9:$B$14,2,FALSE)</f>
        <v>3.7</v>
      </c>
      <c r="Z4828">
        <f t="shared" si="377"/>
        <v>10.199999999999999</v>
      </c>
      <c r="AA4828">
        <f t="shared" si="378"/>
        <v>0</v>
      </c>
    </row>
    <row r="4829" spans="1:27" x14ac:dyDescent="0.3">
      <c r="A4829">
        <v>100067</v>
      </c>
      <c r="B4829">
        <v>230922</v>
      </c>
      <c r="C4829" s="3">
        <v>44130.708333333336</v>
      </c>
      <c r="D4829">
        <v>0</v>
      </c>
      <c r="E4829">
        <v>2</v>
      </c>
      <c r="F4829" t="s">
        <v>25</v>
      </c>
      <c r="G4829">
        <v>3</v>
      </c>
      <c r="H4829">
        <v>62.285159999999998</v>
      </c>
      <c r="I4829">
        <v>43.460940000000001</v>
      </c>
      <c r="J4829">
        <v>2.1132810000000002</v>
      </c>
      <c r="K4829">
        <v>46.019530000000003</v>
      </c>
      <c r="L4829" s="3">
        <v>44130.459027777775</v>
      </c>
      <c r="M4829">
        <v>17.18</v>
      </c>
      <c r="N4829" t="s">
        <v>28</v>
      </c>
      <c r="P4829">
        <f>(C4829-Key!$B$1)*24</f>
        <v>1.9500000000698492</v>
      </c>
      <c r="Q4829">
        <f>(Key!$B$2-'17.1'!C4829)*24</f>
        <v>0.99999999994179234</v>
      </c>
      <c r="R4829" s="3">
        <f>C4829-(M4829-Key!$B$5)/(24*Key!$B$6)</f>
        <v>44130.694518518518</v>
      </c>
      <c r="S4829">
        <f>M4829-Key!$B$5</f>
        <v>14.92</v>
      </c>
      <c r="T4829" s="2">
        <f t="shared" si="375"/>
        <v>44129.708333333336</v>
      </c>
      <c r="U4829" t="str">
        <f t="shared" si="376"/>
        <v>10-25-2020 17:00</v>
      </c>
      <c r="V4829">
        <f>IFERROR(IF(W4829=Z4829,VLOOKUP($U4829,[1]C8842!$G$2:$M$145,3,FALSE),0),0)</f>
        <v>0</v>
      </c>
      <c r="W4829">
        <f>VLOOKUP(RIGHT($V$1,5),Key!$A$9:$B$14,2,FALSE)</f>
        <v>10.199999999999999</v>
      </c>
      <c r="X4829">
        <f t="shared" si="379"/>
        <v>0</v>
      </c>
      <c r="Y4829">
        <f>VLOOKUP(RIGHT($X$1,5),Key!$A$9:$B$14,2,FALSE)</f>
        <v>3.7</v>
      </c>
      <c r="Z4829">
        <f t="shared" si="377"/>
        <v>10.199999999999999</v>
      </c>
      <c r="AA4829">
        <f t="shared" si="378"/>
        <v>0</v>
      </c>
    </row>
    <row r="4830" spans="1:27" x14ac:dyDescent="0.3">
      <c r="A4830">
        <v>100067</v>
      </c>
      <c r="B4830">
        <v>230922</v>
      </c>
      <c r="C4830" s="3">
        <v>44130.709027777775</v>
      </c>
      <c r="D4830">
        <v>0</v>
      </c>
      <c r="E4830">
        <v>2</v>
      </c>
      <c r="F4830" t="s">
        <v>25</v>
      </c>
      <c r="G4830">
        <v>1</v>
      </c>
      <c r="H4830">
        <v>56.121090000000002</v>
      </c>
      <c r="I4830">
        <v>15.73047</v>
      </c>
      <c r="J4830">
        <v>1.027344</v>
      </c>
      <c r="K4830">
        <v>48.019530000000003</v>
      </c>
      <c r="L4830" s="3">
        <v>44130.459027777775</v>
      </c>
      <c r="M4830">
        <v>17.18</v>
      </c>
      <c r="N4830" t="s">
        <v>28</v>
      </c>
      <c r="P4830">
        <f>(C4830-Key!$B$1)*24</f>
        <v>1.96666666661622</v>
      </c>
      <c r="Q4830">
        <f>(Key!$B$2-'17.1'!C4830)*24</f>
        <v>0.9833333333954215</v>
      </c>
      <c r="R4830" s="3">
        <f>C4830-(M4830-Key!$B$5)/(24*Key!$B$6)</f>
        <v>44130.695212962957</v>
      </c>
      <c r="S4830">
        <f>M4830-Key!$B$5</f>
        <v>14.92</v>
      </c>
      <c r="T4830" s="2">
        <f t="shared" si="375"/>
        <v>44129.708333333336</v>
      </c>
      <c r="U4830" t="str">
        <f t="shared" si="376"/>
        <v>10-25-2020 17:00</v>
      </c>
      <c r="V4830">
        <f>IFERROR(IF(W4830=Z4830,VLOOKUP($U4830,[1]C8842!$G$2:$M$145,3,FALSE),0),0)</f>
        <v>0</v>
      </c>
      <c r="W4830">
        <f>VLOOKUP(RIGHT($V$1,5),Key!$A$9:$B$14,2,FALSE)</f>
        <v>10.199999999999999</v>
      </c>
      <c r="X4830">
        <f t="shared" si="379"/>
        <v>0</v>
      </c>
      <c r="Y4830">
        <f>VLOOKUP(RIGHT($X$1,5),Key!$A$9:$B$14,2,FALSE)</f>
        <v>3.7</v>
      </c>
      <c r="Z4830">
        <f t="shared" si="377"/>
        <v>10.199999999999999</v>
      </c>
      <c r="AA4830">
        <f t="shared" si="378"/>
        <v>0</v>
      </c>
    </row>
    <row r="4831" spans="1:27" x14ac:dyDescent="0.3">
      <c r="A4831">
        <v>100067</v>
      </c>
      <c r="B4831">
        <v>230922</v>
      </c>
      <c r="C4831" s="3">
        <v>44130.709027777775</v>
      </c>
      <c r="D4831">
        <v>3</v>
      </c>
      <c r="E4831">
        <v>2</v>
      </c>
      <c r="F4831" t="s">
        <v>26</v>
      </c>
      <c r="G4831">
        <v>1</v>
      </c>
      <c r="H4831">
        <v>67.253910000000005</v>
      </c>
      <c r="I4831">
        <v>19.648440000000001</v>
      </c>
      <c r="J4831">
        <v>1.015625</v>
      </c>
      <c r="K4831">
        <v>94.039060000000006</v>
      </c>
      <c r="L4831" s="3">
        <v>44130.459027777775</v>
      </c>
      <c r="M4831">
        <v>17.18</v>
      </c>
      <c r="N4831" t="s">
        <v>28</v>
      </c>
      <c r="P4831">
        <f>(C4831-Key!$B$1)*24</f>
        <v>1.96666666661622</v>
      </c>
      <c r="Q4831">
        <f>(Key!$B$2-'17.1'!C4831)*24</f>
        <v>0.9833333333954215</v>
      </c>
      <c r="R4831" s="3">
        <f>C4831-(M4831-Key!$B$5)/(24*Key!$B$6)</f>
        <v>44130.695212962957</v>
      </c>
      <c r="S4831">
        <f>M4831-Key!$B$5</f>
        <v>14.92</v>
      </c>
      <c r="T4831" s="2">
        <f t="shared" si="375"/>
        <v>44129.708333333336</v>
      </c>
      <c r="U4831" t="str">
        <f t="shared" si="376"/>
        <v>10-25-2020 17:00</v>
      </c>
      <c r="V4831">
        <f>IFERROR(IF(W4831=Z4831,VLOOKUP($U4831,[1]C8842!$G$2:$M$145,3,FALSE),0),0)</f>
        <v>0</v>
      </c>
      <c r="W4831">
        <f>VLOOKUP(RIGHT($V$1,5),Key!$A$9:$B$14,2,FALSE)</f>
        <v>10.199999999999999</v>
      </c>
      <c r="X4831">
        <f t="shared" si="379"/>
        <v>0</v>
      </c>
      <c r="Y4831">
        <f>VLOOKUP(RIGHT($X$1,5),Key!$A$9:$B$14,2,FALSE)</f>
        <v>3.7</v>
      </c>
      <c r="Z4831">
        <f t="shared" si="377"/>
        <v>10.199999999999999</v>
      </c>
      <c r="AA4831">
        <f t="shared" si="378"/>
        <v>0</v>
      </c>
    </row>
    <row r="4832" spans="1:27" x14ac:dyDescent="0.3">
      <c r="A4832">
        <v>100067</v>
      </c>
      <c r="B4832">
        <v>230922</v>
      </c>
      <c r="C4832" s="3">
        <v>44130.709027777775</v>
      </c>
      <c r="D4832">
        <v>0</v>
      </c>
      <c r="E4832">
        <v>2</v>
      </c>
      <c r="F4832" t="s">
        <v>25</v>
      </c>
      <c r="G4832">
        <v>4</v>
      </c>
      <c r="H4832">
        <v>52.667969999999997</v>
      </c>
      <c r="I4832">
        <v>76.378910000000005</v>
      </c>
      <c r="J4832">
        <v>4.1640629999999996</v>
      </c>
      <c r="K4832">
        <v>44.019530000000003</v>
      </c>
      <c r="L4832" s="3">
        <v>44130.459027777775</v>
      </c>
      <c r="M4832">
        <v>17.18</v>
      </c>
      <c r="N4832" t="s">
        <v>28</v>
      </c>
      <c r="P4832">
        <f>(C4832-Key!$B$1)*24</f>
        <v>1.96666666661622</v>
      </c>
      <c r="Q4832">
        <f>(Key!$B$2-'17.1'!C4832)*24</f>
        <v>0.9833333333954215</v>
      </c>
      <c r="R4832" s="3">
        <f>C4832-(M4832-Key!$B$5)/(24*Key!$B$6)</f>
        <v>44130.695212962957</v>
      </c>
      <c r="S4832">
        <f>M4832-Key!$B$5</f>
        <v>14.92</v>
      </c>
      <c r="T4832" s="2">
        <f t="shared" si="375"/>
        <v>44129.708333333336</v>
      </c>
      <c r="U4832" t="str">
        <f t="shared" si="376"/>
        <v>10-25-2020 17:00</v>
      </c>
      <c r="V4832">
        <f>IFERROR(IF(W4832=Z4832,VLOOKUP($U4832,[1]C8842!$G$2:$M$145,3,FALSE),0),0)</f>
        <v>0</v>
      </c>
      <c r="W4832">
        <f>VLOOKUP(RIGHT($V$1,5),Key!$A$9:$B$14,2,FALSE)</f>
        <v>10.199999999999999</v>
      </c>
      <c r="X4832">
        <f t="shared" si="379"/>
        <v>0</v>
      </c>
      <c r="Y4832">
        <f>VLOOKUP(RIGHT($X$1,5),Key!$A$9:$B$14,2,FALSE)</f>
        <v>3.7</v>
      </c>
      <c r="Z4832">
        <f t="shared" si="377"/>
        <v>10.199999999999999</v>
      </c>
      <c r="AA4832">
        <f t="shared" si="378"/>
        <v>0</v>
      </c>
    </row>
    <row r="4833" spans="1:27" x14ac:dyDescent="0.3">
      <c r="A4833">
        <v>100067</v>
      </c>
      <c r="B4833">
        <v>230922</v>
      </c>
      <c r="C4833" s="3">
        <v>44130.709027777775</v>
      </c>
      <c r="D4833">
        <v>2</v>
      </c>
      <c r="E4833">
        <v>1</v>
      </c>
      <c r="F4833" t="s">
        <v>26</v>
      </c>
      <c r="G4833">
        <v>3</v>
      </c>
      <c r="H4833">
        <v>58.027340000000002</v>
      </c>
      <c r="I4833">
        <v>49.25</v>
      </c>
      <c r="J4833">
        <v>2.53125</v>
      </c>
      <c r="K4833">
        <v>82.035160000000005</v>
      </c>
      <c r="L4833" s="3">
        <v>44130.459027777775</v>
      </c>
      <c r="M4833">
        <v>17.18</v>
      </c>
      <c r="N4833" t="s">
        <v>28</v>
      </c>
      <c r="P4833">
        <f>(C4833-Key!$B$1)*24</f>
        <v>1.96666666661622</v>
      </c>
      <c r="Q4833">
        <f>(Key!$B$2-'17.1'!C4833)*24</f>
        <v>0.9833333333954215</v>
      </c>
      <c r="R4833" s="3">
        <f>C4833-(M4833-Key!$B$5)/(24*Key!$B$6)</f>
        <v>44130.695212962957</v>
      </c>
      <c r="S4833">
        <f>M4833-Key!$B$5</f>
        <v>14.92</v>
      </c>
      <c r="T4833" s="2">
        <f t="shared" si="375"/>
        <v>44129.708333333336</v>
      </c>
      <c r="U4833" t="str">
        <f t="shared" si="376"/>
        <v>10-25-2020 17:00</v>
      </c>
      <c r="V4833">
        <f>IFERROR(IF(W4833=Z4833,VLOOKUP($U4833,[1]C8842!$G$2:$M$145,3,FALSE),0),0)</f>
        <v>0</v>
      </c>
      <c r="W4833">
        <f>VLOOKUP(RIGHT($V$1,5),Key!$A$9:$B$14,2,FALSE)</f>
        <v>10.199999999999999</v>
      </c>
      <c r="X4833">
        <f t="shared" si="379"/>
        <v>0</v>
      </c>
      <c r="Y4833">
        <f>VLOOKUP(RIGHT($X$1,5),Key!$A$9:$B$14,2,FALSE)</f>
        <v>3.7</v>
      </c>
      <c r="Z4833">
        <f t="shared" si="377"/>
        <v>10.199999999999999</v>
      </c>
      <c r="AA4833">
        <f t="shared" si="378"/>
        <v>0</v>
      </c>
    </row>
    <row r="4834" spans="1:27" x14ac:dyDescent="0.3">
      <c r="A4834">
        <v>100067</v>
      </c>
      <c r="B4834">
        <v>230922</v>
      </c>
      <c r="C4834" s="3">
        <v>44130.709027777775</v>
      </c>
      <c r="D4834">
        <v>0</v>
      </c>
      <c r="E4834">
        <v>2</v>
      </c>
      <c r="F4834" t="s">
        <v>25</v>
      </c>
      <c r="G4834">
        <v>1</v>
      </c>
      <c r="H4834">
        <v>50.058590000000002</v>
      </c>
      <c r="I4834">
        <v>16.36328</v>
      </c>
      <c r="J4834">
        <v>1.1875</v>
      </c>
      <c r="K4834">
        <v>46.019530000000003</v>
      </c>
      <c r="L4834" s="3">
        <v>44130.459027777775</v>
      </c>
      <c r="M4834">
        <v>17.18</v>
      </c>
      <c r="N4834" t="s">
        <v>28</v>
      </c>
      <c r="P4834">
        <f>(C4834-Key!$B$1)*24</f>
        <v>1.96666666661622</v>
      </c>
      <c r="Q4834">
        <f>(Key!$B$2-'17.1'!C4834)*24</f>
        <v>0.9833333333954215</v>
      </c>
      <c r="R4834" s="3">
        <f>C4834-(M4834-Key!$B$5)/(24*Key!$B$6)</f>
        <v>44130.695212962957</v>
      </c>
      <c r="S4834">
        <f>M4834-Key!$B$5</f>
        <v>14.92</v>
      </c>
      <c r="T4834" s="2">
        <f t="shared" si="375"/>
        <v>44129.708333333336</v>
      </c>
      <c r="U4834" t="str">
        <f t="shared" si="376"/>
        <v>10-25-2020 17:00</v>
      </c>
      <c r="V4834">
        <f>IFERROR(IF(W4834=Z4834,VLOOKUP($U4834,[1]C8842!$G$2:$M$145,3,FALSE),0),0)</f>
        <v>0</v>
      </c>
      <c r="W4834">
        <f>VLOOKUP(RIGHT($V$1,5),Key!$A$9:$B$14,2,FALSE)</f>
        <v>10.199999999999999</v>
      </c>
      <c r="X4834">
        <f t="shared" si="379"/>
        <v>0</v>
      </c>
      <c r="Y4834">
        <f>VLOOKUP(RIGHT($X$1,5),Key!$A$9:$B$14,2,FALSE)</f>
        <v>3.7</v>
      </c>
      <c r="Z4834">
        <f t="shared" si="377"/>
        <v>10.199999999999999</v>
      </c>
      <c r="AA4834">
        <f t="shared" si="378"/>
        <v>0</v>
      </c>
    </row>
    <row r="4835" spans="1:27" x14ac:dyDescent="0.3">
      <c r="A4835">
        <v>100067</v>
      </c>
      <c r="B4835">
        <v>230922</v>
      </c>
      <c r="C4835" s="3">
        <v>44130.709027777775</v>
      </c>
      <c r="D4835">
        <v>2</v>
      </c>
      <c r="E4835">
        <v>1</v>
      </c>
      <c r="F4835" t="s">
        <v>26</v>
      </c>
      <c r="G4835">
        <v>1</v>
      </c>
      <c r="H4835">
        <v>64.390630000000002</v>
      </c>
      <c r="I4835">
        <v>14.84375</v>
      </c>
      <c r="J4835">
        <v>0.859375</v>
      </c>
      <c r="K4835">
        <v>80.03125</v>
      </c>
      <c r="L4835" s="3">
        <v>44130.463194444441</v>
      </c>
      <c r="M4835">
        <v>17.18</v>
      </c>
      <c r="N4835" t="s">
        <v>28</v>
      </c>
      <c r="P4835">
        <f>(C4835-Key!$B$1)*24</f>
        <v>1.96666666661622</v>
      </c>
      <c r="Q4835">
        <f>(Key!$B$2-'17.1'!C4835)*24</f>
        <v>0.9833333333954215</v>
      </c>
      <c r="R4835" s="3">
        <f>C4835-(M4835-Key!$B$5)/(24*Key!$B$6)</f>
        <v>44130.695212962957</v>
      </c>
      <c r="S4835">
        <f>M4835-Key!$B$5</f>
        <v>14.92</v>
      </c>
      <c r="T4835" s="2">
        <f t="shared" si="375"/>
        <v>44129.708333333336</v>
      </c>
      <c r="U4835" t="str">
        <f t="shared" si="376"/>
        <v>10-25-2020 17:00</v>
      </c>
      <c r="V4835">
        <f>IFERROR(IF(W4835=Z4835,VLOOKUP($U4835,[1]C8842!$G$2:$M$145,3,FALSE),0),0)</f>
        <v>0</v>
      </c>
      <c r="W4835">
        <f>VLOOKUP(RIGHT($V$1,5),Key!$A$9:$B$14,2,FALSE)</f>
        <v>10.199999999999999</v>
      </c>
      <c r="X4835">
        <f t="shared" si="379"/>
        <v>0</v>
      </c>
      <c r="Y4835">
        <f>VLOOKUP(RIGHT($X$1,5),Key!$A$9:$B$14,2,FALSE)</f>
        <v>3.7</v>
      </c>
      <c r="Z4835">
        <f t="shared" si="377"/>
        <v>10.199999999999999</v>
      </c>
      <c r="AA4835">
        <f t="shared" si="378"/>
        <v>0</v>
      </c>
    </row>
    <row r="4836" spans="1:27" x14ac:dyDescent="0.3">
      <c r="A4836">
        <v>100067</v>
      </c>
      <c r="B4836">
        <v>230922</v>
      </c>
      <c r="C4836" s="3">
        <v>44130.709027777775</v>
      </c>
      <c r="D4836">
        <v>3</v>
      </c>
      <c r="E4836">
        <v>2</v>
      </c>
      <c r="F4836" t="s">
        <v>26</v>
      </c>
      <c r="G4836">
        <v>1</v>
      </c>
      <c r="H4836">
        <v>60.796880000000002</v>
      </c>
      <c r="I4836">
        <v>17.09375</v>
      </c>
      <c r="J4836">
        <v>1.0078130000000001</v>
      </c>
      <c r="K4836">
        <v>96.039060000000006</v>
      </c>
      <c r="L4836" s="3">
        <v>44130.463194444441</v>
      </c>
      <c r="M4836">
        <v>17.18</v>
      </c>
      <c r="N4836" t="s">
        <v>28</v>
      </c>
      <c r="P4836">
        <f>(C4836-Key!$B$1)*24</f>
        <v>1.96666666661622</v>
      </c>
      <c r="Q4836">
        <f>(Key!$B$2-'17.1'!C4836)*24</f>
        <v>0.9833333333954215</v>
      </c>
      <c r="R4836" s="3">
        <f>C4836-(M4836-Key!$B$5)/(24*Key!$B$6)</f>
        <v>44130.695212962957</v>
      </c>
      <c r="S4836">
        <f>M4836-Key!$B$5</f>
        <v>14.92</v>
      </c>
      <c r="T4836" s="2">
        <f t="shared" si="375"/>
        <v>44129.708333333336</v>
      </c>
      <c r="U4836" t="str">
        <f t="shared" si="376"/>
        <v>10-25-2020 17:00</v>
      </c>
      <c r="V4836">
        <f>IFERROR(IF(W4836=Z4836,VLOOKUP($U4836,[1]C8842!$G$2:$M$145,3,FALSE),0),0)</f>
        <v>0</v>
      </c>
      <c r="W4836">
        <f>VLOOKUP(RIGHT($V$1,5),Key!$A$9:$B$14,2,FALSE)</f>
        <v>10.199999999999999</v>
      </c>
      <c r="X4836">
        <f t="shared" si="379"/>
        <v>0</v>
      </c>
      <c r="Y4836">
        <f>VLOOKUP(RIGHT($X$1,5),Key!$A$9:$B$14,2,FALSE)</f>
        <v>3.7</v>
      </c>
      <c r="Z4836">
        <f t="shared" si="377"/>
        <v>10.199999999999999</v>
      </c>
      <c r="AA4836">
        <f t="shared" si="378"/>
        <v>0</v>
      </c>
    </row>
    <row r="4837" spans="1:27" x14ac:dyDescent="0.3">
      <c r="A4837">
        <v>100067</v>
      </c>
      <c r="B4837">
        <v>230922</v>
      </c>
      <c r="C4837" s="3">
        <v>44130.709027777775</v>
      </c>
      <c r="D4837">
        <v>0</v>
      </c>
      <c r="E4837">
        <v>2</v>
      </c>
      <c r="F4837" t="s">
        <v>25</v>
      </c>
      <c r="G4837">
        <v>2</v>
      </c>
      <c r="H4837">
        <v>65.023439999999994</v>
      </c>
      <c r="I4837">
        <v>20.808589999999999</v>
      </c>
      <c r="J4837">
        <v>1.09375</v>
      </c>
      <c r="K4837">
        <v>46.019530000000003</v>
      </c>
      <c r="L4837" s="3">
        <v>44130.463194444441</v>
      </c>
      <c r="M4837">
        <v>17.18</v>
      </c>
      <c r="N4837" t="s">
        <v>28</v>
      </c>
      <c r="P4837">
        <f>(C4837-Key!$B$1)*24</f>
        <v>1.96666666661622</v>
      </c>
      <c r="Q4837">
        <f>(Key!$B$2-'17.1'!C4837)*24</f>
        <v>0.9833333333954215</v>
      </c>
      <c r="R4837" s="3">
        <f>C4837-(M4837-Key!$B$5)/(24*Key!$B$6)</f>
        <v>44130.695212962957</v>
      </c>
      <c r="S4837">
        <f>M4837-Key!$B$5</f>
        <v>14.92</v>
      </c>
      <c r="T4837" s="2">
        <f t="shared" si="375"/>
        <v>44129.708333333336</v>
      </c>
      <c r="U4837" t="str">
        <f t="shared" si="376"/>
        <v>10-25-2020 17:00</v>
      </c>
      <c r="V4837">
        <f>IFERROR(IF(W4837=Z4837,VLOOKUP($U4837,[1]C8842!$G$2:$M$145,3,FALSE),0),0)</f>
        <v>0</v>
      </c>
      <c r="W4837">
        <f>VLOOKUP(RIGHT($V$1,5),Key!$A$9:$B$14,2,FALSE)</f>
        <v>10.199999999999999</v>
      </c>
      <c r="X4837">
        <f t="shared" si="379"/>
        <v>0</v>
      </c>
      <c r="Y4837">
        <f>VLOOKUP(RIGHT($X$1,5),Key!$A$9:$B$14,2,FALSE)</f>
        <v>3.7</v>
      </c>
      <c r="Z4837">
        <f t="shared" si="377"/>
        <v>10.199999999999999</v>
      </c>
      <c r="AA4837">
        <f t="shared" si="378"/>
        <v>0</v>
      </c>
    </row>
    <row r="4838" spans="1:27" x14ac:dyDescent="0.3">
      <c r="A4838">
        <v>100067</v>
      </c>
      <c r="B4838">
        <v>230922</v>
      </c>
      <c r="C4838" s="3">
        <v>44130.709027777775</v>
      </c>
      <c r="D4838">
        <v>3</v>
      </c>
      <c r="E4838">
        <v>2</v>
      </c>
      <c r="F4838" t="s">
        <v>26</v>
      </c>
      <c r="G4838">
        <v>4</v>
      </c>
      <c r="H4838">
        <v>59.191409999999998</v>
      </c>
      <c r="I4838">
        <v>69.554689999999994</v>
      </c>
      <c r="J4838">
        <v>3.3984380000000001</v>
      </c>
      <c r="K4838">
        <v>94.039060000000006</v>
      </c>
      <c r="L4838" s="3">
        <v>44130.463194444441</v>
      </c>
      <c r="M4838">
        <v>17.18</v>
      </c>
      <c r="N4838" t="s">
        <v>28</v>
      </c>
      <c r="P4838">
        <f>(C4838-Key!$B$1)*24</f>
        <v>1.96666666661622</v>
      </c>
      <c r="Q4838">
        <f>(Key!$B$2-'17.1'!C4838)*24</f>
        <v>0.9833333333954215</v>
      </c>
      <c r="R4838" s="3">
        <f>C4838-(M4838-Key!$B$5)/(24*Key!$B$6)</f>
        <v>44130.695212962957</v>
      </c>
      <c r="S4838">
        <f>M4838-Key!$B$5</f>
        <v>14.92</v>
      </c>
      <c r="T4838" s="2">
        <f t="shared" si="375"/>
        <v>44129.708333333336</v>
      </c>
      <c r="U4838" t="str">
        <f t="shared" si="376"/>
        <v>10-25-2020 17:00</v>
      </c>
      <c r="V4838">
        <f>IFERROR(IF(W4838=Z4838,VLOOKUP($U4838,[1]C8842!$G$2:$M$145,3,FALSE),0),0)</f>
        <v>0</v>
      </c>
      <c r="W4838">
        <f>VLOOKUP(RIGHT($V$1,5),Key!$A$9:$B$14,2,FALSE)</f>
        <v>10.199999999999999</v>
      </c>
      <c r="X4838">
        <f t="shared" si="379"/>
        <v>0</v>
      </c>
      <c r="Y4838">
        <f>VLOOKUP(RIGHT($X$1,5),Key!$A$9:$B$14,2,FALSE)</f>
        <v>3.7</v>
      </c>
      <c r="Z4838">
        <f t="shared" si="377"/>
        <v>10.199999999999999</v>
      </c>
      <c r="AA4838">
        <f t="shared" si="378"/>
        <v>0</v>
      </c>
    </row>
    <row r="4839" spans="1:27" x14ac:dyDescent="0.3">
      <c r="A4839">
        <v>100067</v>
      </c>
      <c r="B4839">
        <v>230922</v>
      </c>
      <c r="C4839" s="3">
        <v>44130.709027777775</v>
      </c>
      <c r="D4839">
        <v>0</v>
      </c>
      <c r="E4839">
        <v>2</v>
      </c>
      <c r="F4839" t="s">
        <v>25</v>
      </c>
      <c r="G4839">
        <v>1</v>
      </c>
      <c r="H4839">
        <v>65.960939999999994</v>
      </c>
      <c r="I4839">
        <v>15.67188</v>
      </c>
      <c r="J4839">
        <v>0.87109380000000003</v>
      </c>
      <c r="K4839">
        <v>46.019530000000003</v>
      </c>
      <c r="L4839" s="3">
        <v>44130.463194444441</v>
      </c>
      <c r="M4839">
        <v>17.18</v>
      </c>
      <c r="N4839" t="s">
        <v>28</v>
      </c>
      <c r="P4839">
        <f>(C4839-Key!$B$1)*24</f>
        <v>1.96666666661622</v>
      </c>
      <c r="Q4839">
        <f>(Key!$B$2-'17.1'!C4839)*24</f>
        <v>0.9833333333954215</v>
      </c>
      <c r="R4839" s="3">
        <f>C4839-(M4839-Key!$B$5)/(24*Key!$B$6)</f>
        <v>44130.695212962957</v>
      </c>
      <c r="S4839">
        <f>M4839-Key!$B$5</f>
        <v>14.92</v>
      </c>
      <c r="T4839" s="2">
        <f t="shared" si="375"/>
        <v>44129.708333333336</v>
      </c>
      <c r="U4839" t="str">
        <f t="shared" si="376"/>
        <v>10-25-2020 17:00</v>
      </c>
      <c r="V4839">
        <f>IFERROR(IF(W4839=Z4839,VLOOKUP($U4839,[1]C8842!$G$2:$M$145,3,FALSE),0),0)</f>
        <v>0</v>
      </c>
      <c r="W4839">
        <f>VLOOKUP(RIGHT($V$1,5),Key!$A$9:$B$14,2,FALSE)</f>
        <v>10.199999999999999</v>
      </c>
      <c r="X4839">
        <f t="shared" si="379"/>
        <v>0</v>
      </c>
      <c r="Y4839">
        <f>VLOOKUP(RIGHT($X$1,5),Key!$A$9:$B$14,2,FALSE)</f>
        <v>3.7</v>
      </c>
      <c r="Z4839">
        <f t="shared" si="377"/>
        <v>10.199999999999999</v>
      </c>
      <c r="AA4839">
        <f t="shared" si="378"/>
        <v>0</v>
      </c>
    </row>
    <row r="4840" spans="1:27" x14ac:dyDescent="0.3">
      <c r="A4840">
        <v>100067</v>
      </c>
      <c r="B4840">
        <v>230922</v>
      </c>
      <c r="C4840" s="3">
        <v>44130.709027777775</v>
      </c>
      <c r="D4840">
        <v>1</v>
      </c>
      <c r="E4840">
        <v>1</v>
      </c>
      <c r="F4840" t="s">
        <v>25</v>
      </c>
      <c r="G4840">
        <v>1</v>
      </c>
      <c r="H4840">
        <v>63.980469999999997</v>
      </c>
      <c r="I4840">
        <v>15.722659999999999</v>
      </c>
      <c r="J4840">
        <v>0.90234380000000003</v>
      </c>
      <c r="K4840">
        <v>58.023440000000001</v>
      </c>
      <c r="L4840" s="3">
        <v>44130.463194444441</v>
      </c>
      <c r="M4840">
        <v>17.18</v>
      </c>
      <c r="N4840" t="s">
        <v>28</v>
      </c>
      <c r="P4840">
        <f>(C4840-Key!$B$1)*24</f>
        <v>1.96666666661622</v>
      </c>
      <c r="Q4840">
        <f>(Key!$B$2-'17.1'!C4840)*24</f>
        <v>0.9833333333954215</v>
      </c>
      <c r="R4840" s="3">
        <f>C4840-(M4840-Key!$B$5)/(24*Key!$B$6)</f>
        <v>44130.695212962957</v>
      </c>
      <c r="S4840">
        <f>M4840-Key!$B$5</f>
        <v>14.92</v>
      </c>
      <c r="T4840" s="2">
        <f t="shared" si="375"/>
        <v>44129.708333333336</v>
      </c>
      <c r="U4840" t="str">
        <f t="shared" si="376"/>
        <v>10-25-2020 17:00</v>
      </c>
      <c r="V4840">
        <f>IFERROR(IF(W4840=Z4840,VLOOKUP($U4840,[1]C8842!$G$2:$M$145,3,FALSE),0),0)</f>
        <v>0</v>
      </c>
      <c r="W4840">
        <f>VLOOKUP(RIGHT($V$1,5),Key!$A$9:$B$14,2,FALSE)</f>
        <v>10.199999999999999</v>
      </c>
      <c r="X4840">
        <f t="shared" si="379"/>
        <v>0</v>
      </c>
      <c r="Y4840">
        <f>VLOOKUP(RIGHT($X$1,5),Key!$A$9:$B$14,2,FALSE)</f>
        <v>3.7</v>
      </c>
      <c r="Z4840">
        <f t="shared" si="377"/>
        <v>10.199999999999999</v>
      </c>
      <c r="AA4840">
        <f t="shared" si="378"/>
        <v>0</v>
      </c>
    </row>
    <row r="4841" spans="1:27" x14ac:dyDescent="0.3">
      <c r="A4841">
        <v>100067</v>
      </c>
      <c r="B4841">
        <v>230922</v>
      </c>
      <c r="C4841" s="3">
        <v>44130.709027777775</v>
      </c>
      <c r="D4841">
        <v>1</v>
      </c>
      <c r="E4841">
        <v>1</v>
      </c>
      <c r="F4841" t="s">
        <v>25</v>
      </c>
      <c r="G4841">
        <v>1</v>
      </c>
      <c r="H4841">
        <v>65.3125</v>
      </c>
      <c r="I4841">
        <v>16.09375</v>
      </c>
      <c r="J4841">
        <v>0.8984375</v>
      </c>
      <c r="K4841">
        <v>60.023440000000001</v>
      </c>
      <c r="L4841" s="3">
        <v>44130.463194444441</v>
      </c>
      <c r="M4841">
        <v>17.18</v>
      </c>
      <c r="N4841" t="s">
        <v>28</v>
      </c>
      <c r="P4841">
        <f>(C4841-Key!$B$1)*24</f>
        <v>1.96666666661622</v>
      </c>
      <c r="Q4841">
        <f>(Key!$B$2-'17.1'!C4841)*24</f>
        <v>0.9833333333954215</v>
      </c>
      <c r="R4841" s="3">
        <f>C4841-(M4841-Key!$B$5)/(24*Key!$B$6)</f>
        <v>44130.695212962957</v>
      </c>
      <c r="S4841">
        <f>M4841-Key!$B$5</f>
        <v>14.92</v>
      </c>
      <c r="T4841" s="2">
        <f t="shared" si="375"/>
        <v>44129.708333333336</v>
      </c>
      <c r="U4841" t="str">
        <f t="shared" si="376"/>
        <v>10-25-2020 17:00</v>
      </c>
      <c r="V4841">
        <f>IFERROR(IF(W4841=Z4841,VLOOKUP($U4841,[1]C8842!$G$2:$M$145,3,FALSE),0),0)</f>
        <v>0</v>
      </c>
      <c r="W4841">
        <f>VLOOKUP(RIGHT($V$1,5),Key!$A$9:$B$14,2,FALSE)</f>
        <v>10.199999999999999</v>
      </c>
      <c r="X4841">
        <f t="shared" si="379"/>
        <v>0</v>
      </c>
      <c r="Y4841">
        <f>VLOOKUP(RIGHT($X$1,5),Key!$A$9:$B$14,2,FALSE)</f>
        <v>3.7</v>
      </c>
      <c r="Z4841">
        <f t="shared" si="377"/>
        <v>10.199999999999999</v>
      </c>
      <c r="AA4841">
        <f t="shared" si="378"/>
        <v>0</v>
      </c>
    </row>
    <row r="4842" spans="1:27" x14ac:dyDescent="0.3">
      <c r="A4842">
        <v>100067</v>
      </c>
      <c r="B4842">
        <v>230922</v>
      </c>
      <c r="C4842" s="3">
        <v>44130.709027777775</v>
      </c>
      <c r="D4842">
        <v>0</v>
      </c>
      <c r="E4842">
        <v>2</v>
      </c>
      <c r="F4842" t="s">
        <v>25</v>
      </c>
      <c r="G4842">
        <v>4</v>
      </c>
      <c r="H4842">
        <v>59.265630000000002</v>
      </c>
      <c r="I4842">
        <v>60.816409999999998</v>
      </c>
      <c r="J4842">
        <v>3</v>
      </c>
      <c r="K4842">
        <v>46.019530000000003</v>
      </c>
      <c r="L4842" s="3">
        <v>44130.463194444441</v>
      </c>
      <c r="M4842">
        <v>17.18</v>
      </c>
      <c r="N4842" t="s">
        <v>28</v>
      </c>
      <c r="P4842">
        <f>(C4842-Key!$B$1)*24</f>
        <v>1.96666666661622</v>
      </c>
      <c r="Q4842">
        <f>(Key!$B$2-'17.1'!C4842)*24</f>
        <v>0.9833333333954215</v>
      </c>
      <c r="R4842" s="3">
        <f>C4842-(M4842-Key!$B$5)/(24*Key!$B$6)</f>
        <v>44130.695212962957</v>
      </c>
      <c r="S4842">
        <f>M4842-Key!$B$5</f>
        <v>14.92</v>
      </c>
      <c r="T4842" s="2">
        <f t="shared" si="375"/>
        <v>44129.708333333336</v>
      </c>
      <c r="U4842" t="str">
        <f t="shared" si="376"/>
        <v>10-25-2020 17:00</v>
      </c>
      <c r="V4842">
        <f>IFERROR(IF(W4842=Z4842,VLOOKUP($U4842,[1]C8842!$G$2:$M$145,3,FALSE),0),0)</f>
        <v>0</v>
      </c>
      <c r="W4842">
        <f>VLOOKUP(RIGHT($V$1,5),Key!$A$9:$B$14,2,FALSE)</f>
        <v>10.199999999999999</v>
      </c>
      <c r="X4842">
        <f t="shared" si="379"/>
        <v>0</v>
      </c>
      <c r="Y4842">
        <f>VLOOKUP(RIGHT($X$1,5),Key!$A$9:$B$14,2,FALSE)</f>
        <v>3.7</v>
      </c>
      <c r="Z4842">
        <f t="shared" si="377"/>
        <v>10.199999999999999</v>
      </c>
      <c r="AA4842">
        <f t="shared" si="378"/>
        <v>0</v>
      </c>
    </row>
    <row r="4843" spans="1:27" x14ac:dyDescent="0.3">
      <c r="A4843">
        <v>100067</v>
      </c>
      <c r="B4843">
        <v>230922</v>
      </c>
      <c r="C4843" s="3">
        <v>44130.709027777775</v>
      </c>
      <c r="D4843">
        <v>3</v>
      </c>
      <c r="E4843">
        <v>2</v>
      </c>
      <c r="F4843" t="s">
        <v>26</v>
      </c>
      <c r="G4843">
        <v>4</v>
      </c>
      <c r="H4843">
        <v>63.714840000000002</v>
      </c>
      <c r="I4843">
        <v>78.160160000000005</v>
      </c>
      <c r="J4843">
        <v>3.515625</v>
      </c>
      <c r="K4843">
        <v>94.039060000000006</v>
      </c>
      <c r="L4843" s="3">
        <v>44130.463194444441</v>
      </c>
      <c r="M4843">
        <v>17.18</v>
      </c>
      <c r="N4843" t="s">
        <v>28</v>
      </c>
      <c r="P4843">
        <f>(C4843-Key!$B$1)*24</f>
        <v>1.96666666661622</v>
      </c>
      <c r="Q4843">
        <f>(Key!$B$2-'17.1'!C4843)*24</f>
        <v>0.9833333333954215</v>
      </c>
      <c r="R4843" s="3">
        <f>C4843-(M4843-Key!$B$5)/(24*Key!$B$6)</f>
        <v>44130.695212962957</v>
      </c>
      <c r="S4843">
        <f>M4843-Key!$B$5</f>
        <v>14.92</v>
      </c>
      <c r="T4843" s="2">
        <f t="shared" si="375"/>
        <v>44129.708333333336</v>
      </c>
      <c r="U4843" t="str">
        <f t="shared" si="376"/>
        <v>10-25-2020 17:00</v>
      </c>
      <c r="V4843">
        <f>IFERROR(IF(W4843=Z4843,VLOOKUP($U4843,[1]C8842!$G$2:$M$145,3,FALSE),0),0)</f>
        <v>0</v>
      </c>
      <c r="W4843">
        <f>VLOOKUP(RIGHT($V$1,5),Key!$A$9:$B$14,2,FALSE)</f>
        <v>10.199999999999999</v>
      </c>
      <c r="X4843">
        <f t="shared" si="379"/>
        <v>0</v>
      </c>
      <c r="Y4843">
        <f>VLOOKUP(RIGHT($X$1,5),Key!$A$9:$B$14,2,FALSE)</f>
        <v>3.7</v>
      </c>
      <c r="Z4843">
        <f t="shared" si="377"/>
        <v>10.199999999999999</v>
      </c>
      <c r="AA4843">
        <f t="shared" si="378"/>
        <v>0</v>
      </c>
    </row>
    <row r="4844" spans="1:27" x14ac:dyDescent="0.3">
      <c r="A4844">
        <v>100067</v>
      </c>
      <c r="B4844">
        <v>230922</v>
      </c>
      <c r="C4844" s="3">
        <v>44130.709027777775</v>
      </c>
      <c r="D4844">
        <v>0</v>
      </c>
      <c r="E4844">
        <v>2</v>
      </c>
      <c r="F4844" t="s">
        <v>25</v>
      </c>
      <c r="G4844">
        <v>3</v>
      </c>
      <c r="H4844">
        <v>59.25</v>
      </c>
      <c r="I4844">
        <v>35.714840000000002</v>
      </c>
      <c r="J4844">
        <v>1.871094</v>
      </c>
      <c r="K4844">
        <v>46.019530000000003</v>
      </c>
      <c r="L4844" s="3">
        <v>44130.463194444441</v>
      </c>
      <c r="M4844">
        <v>17.18</v>
      </c>
      <c r="N4844" t="s">
        <v>28</v>
      </c>
      <c r="P4844">
        <f>(C4844-Key!$B$1)*24</f>
        <v>1.96666666661622</v>
      </c>
      <c r="Q4844">
        <f>(Key!$B$2-'17.1'!C4844)*24</f>
        <v>0.9833333333954215</v>
      </c>
      <c r="R4844" s="3">
        <f>C4844-(M4844-Key!$B$5)/(24*Key!$B$6)</f>
        <v>44130.695212962957</v>
      </c>
      <c r="S4844">
        <f>M4844-Key!$B$5</f>
        <v>14.92</v>
      </c>
      <c r="T4844" s="2">
        <f t="shared" si="375"/>
        <v>44129.708333333336</v>
      </c>
      <c r="U4844" t="str">
        <f t="shared" si="376"/>
        <v>10-25-2020 17:00</v>
      </c>
      <c r="V4844">
        <f>IFERROR(IF(W4844=Z4844,VLOOKUP($U4844,[1]C8842!$G$2:$M$145,3,FALSE),0),0)</f>
        <v>0</v>
      </c>
      <c r="W4844">
        <f>VLOOKUP(RIGHT($V$1,5),Key!$A$9:$B$14,2,FALSE)</f>
        <v>10.199999999999999</v>
      </c>
      <c r="X4844">
        <f t="shared" si="379"/>
        <v>0</v>
      </c>
      <c r="Y4844">
        <f>VLOOKUP(RIGHT($X$1,5),Key!$A$9:$B$14,2,FALSE)</f>
        <v>3.7</v>
      </c>
      <c r="Z4844">
        <f t="shared" si="377"/>
        <v>10.199999999999999</v>
      </c>
      <c r="AA4844">
        <f t="shared" si="378"/>
        <v>0</v>
      </c>
    </row>
    <row r="4845" spans="1:27" x14ac:dyDescent="0.3">
      <c r="A4845">
        <v>100067</v>
      </c>
      <c r="B4845">
        <v>230922</v>
      </c>
      <c r="C4845" s="3">
        <v>44130.709027777775</v>
      </c>
      <c r="D4845">
        <v>3</v>
      </c>
      <c r="E4845">
        <v>2</v>
      </c>
      <c r="F4845" t="s">
        <v>26</v>
      </c>
      <c r="G4845">
        <v>1</v>
      </c>
      <c r="H4845">
        <v>63.082030000000003</v>
      </c>
      <c r="I4845">
        <v>19.003910000000001</v>
      </c>
      <c r="J4845">
        <v>1.0546880000000001</v>
      </c>
      <c r="K4845">
        <v>93.039060000000006</v>
      </c>
      <c r="L4845" s="3">
        <v>44130.463194444441</v>
      </c>
      <c r="M4845">
        <v>17.18</v>
      </c>
      <c r="N4845" t="s">
        <v>28</v>
      </c>
      <c r="P4845">
        <f>(C4845-Key!$B$1)*24</f>
        <v>1.96666666661622</v>
      </c>
      <c r="Q4845">
        <f>(Key!$B$2-'17.1'!C4845)*24</f>
        <v>0.9833333333954215</v>
      </c>
      <c r="R4845" s="3">
        <f>C4845-(M4845-Key!$B$5)/(24*Key!$B$6)</f>
        <v>44130.695212962957</v>
      </c>
      <c r="S4845">
        <f>M4845-Key!$B$5</f>
        <v>14.92</v>
      </c>
      <c r="T4845" s="2">
        <f t="shared" si="375"/>
        <v>44129.708333333336</v>
      </c>
      <c r="U4845" t="str">
        <f t="shared" si="376"/>
        <v>10-25-2020 17:00</v>
      </c>
      <c r="V4845">
        <f>IFERROR(IF(W4845=Z4845,VLOOKUP($U4845,[1]C8842!$G$2:$M$145,3,FALSE),0),0)</f>
        <v>0</v>
      </c>
      <c r="W4845">
        <f>VLOOKUP(RIGHT($V$1,5),Key!$A$9:$B$14,2,FALSE)</f>
        <v>10.199999999999999</v>
      </c>
      <c r="X4845">
        <f t="shared" si="379"/>
        <v>0</v>
      </c>
      <c r="Y4845">
        <f>VLOOKUP(RIGHT($X$1,5),Key!$A$9:$B$14,2,FALSE)</f>
        <v>3.7</v>
      </c>
      <c r="Z4845">
        <f t="shared" si="377"/>
        <v>10.199999999999999</v>
      </c>
      <c r="AA4845">
        <f t="shared" si="378"/>
        <v>0</v>
      </c>
    </row>
    <row r="4846" spans="1:27" x14ac:dyDescent="0.3">
      <c r="A4846">
        <v>100067</v>
      </c>
      <c r="B4846">
        <v>230922</v>
      </c>
      <c r="C4846" s="3">
        <v>44130.709722222222</v>
      </c>
      <c r="D4846">
        <v>3</v>
      </c>
      <c r="E4846">
        <v>2</v>
      </c>
      <c r="F4846" t="s">
        <v>26</v>
      </c>
      <c r="G4846">
        <v>2</v>
      </c>
      <c r="H4846">
        <v>62.636719999999997</v>
      </c>
      <c r="I4846">
        <v>22.910160000000001</v>
      </c>
      <c r="J4846">
        <v>1.2265630000000001</v>
      </c>
      <c r="K4846">
        <v>92.039060000000006</v>
      </c>
      <c r="L4846" s="3">
        <v>44130.463194444441</v>
      </c>
      <c r="M4846">
        <v>17.18</v>
      </c>
      <c r="N4846" t="s">
        <v>28</v>
      </c>
      <c r="P4846">
        <f>(C4846-Key!$B$1)*24</f>
        <v>1.9833333333372138</v>
      </c>
      <c r="Q4846">
        <f>(Key!$B$2-'17.1'!C4846)*24</f>
        <v>0.96666666667442769</v>
      </c>
      <c r="R4846" s="3">
        <f>C4846-(M4846-Key!$B$5)/(24*Key!$B$6)</f>
        <v>44130.695907407404</v>
      </c>
      <c r="S4846">
        <f>M4846-Key!$B$5</f>
        <v>14.92</v>
      </c>
      <c r="T4846" s="2">
        <f t="shared" si="375"/>
        <v>44129.708333333336</v>
      </c>
      <c r="U4846" t="str">
        <f t="shared" si="376"/>
        <v>10-25-2020 17:00</v>
      </c>
      <c r="V4846">
        <f>IFERROR(IF(W4846=Z4846,VLOOKUP($U4846,[1]C8842!$G$2:$M$145,3,FALSE),0),0)</f>
        <v>0</v>
      </c>
      <c r="W4846">
        <f>VLOOKUP(RIGHT($V$1,5),Key!$A$9:$B$14,2,FALSE)</f>
        <v>10.199999999999999</v>
      </c>
      <c r="X4846">
        <f t="shared" si="379"/>
        <v>0</v>
      </c>
      <c r="Y4846">
        <f>VLOOKUP(RIGHT($X$1,5),Key!$A$9:$B$14,2,FALSE)</f>
        <v>3.7</v>
      </c>
      <c r="Z4846">
        <f t="shared" si="377"/>
        <v>10.199999999999999</v>
      </c>
      <c r="AA4846">
        <f t="shared" si="378"/>
        <v>0</v>
      </c>
    </row>
    <row r="4847" spans="1:27" x14ac:dyDescent="0.3">
      <c r="A4847">
        <v>100067</v>
      </c>
      <c r="B4847">
        <v>230922</v>
      </c>
      <c r="C4847" s="3">
        <v>44130.709722222222</v>
      </c>
      <c r="D4847">
        <v>0</v>
      </c>
      <c r="E4847">
        <v>2</v>
      </c>
      <c r="F4847" t="s">
        <v>25</v>
      </c>
      <c r="G4847">
        <v>1</v>
      </c>
      <c r="H4847">
        <v>65.070310000000006</v>
      </c>
      <c r="I4847">
        <v>15.351559999999999</v>
      </c>
      <c r="J4847">
        <v>0.87109380000000003</v>
      </c>
      <c r="K4847">
        <v>48.019530000000003</v>
      </c>
      <c r="L4847" s="3">
        <v>44130.463194444441</v>
      </c>
      <c r="M4847">
        <v>17.18</v>
      </c>
      <c r="N4847" t="s">
        <v>28</v>
      </c>
      <c r="P4847">
        <f>(C4847-Key!$B$1)*24</f>
        <v>1.9833333333372138</v>
      </c>
      <c r="Q4847">
        <f>(Key!$B$2-'17.1'!C4847)*24</f>
        <v>0.96666666667442769</v>
      </c>
      <c r="R4847" s="3">
        <f>C4847-(M4847-Key!$B$5)/(24*Key!$B$6)</f>
        <v>44130.695907407404</v>
      </c>
      <c r="S4847">
        <f>M4847-Key!$B$5</f>
        <v>14.92</v>
      </c>
      <c r="T4847" s="2">
        <f t="shared" si="375"/>
        <v>44129.708333333336</v>
      </c>
      <c r="U4847" t="str">
        <f t="shared" si="376"/>
        <v>10-25-2020 17:00</v>
      </c>
      <c r="V4847">
        <f>IFERROR(IF(W4847=Z4847,VLOOKUP($U4847,[1]C8842!$G$2:$M$145,3,FALSE),0),0)</f>
        <v>0</v>
      </c>
      <c r="W4847">
        <f>VLOOKUP(RIGHT($V$1,5),Key!$A$9:$B$14,2,FALSE)</f>
        <v>10.199999999999999</v>
      </c>
      <c r="X4847">
        <f t="shared" si="379"/>
        <v>0</v>
      </c>
      <c r="Y4847">
        <f>VLOOKUP(RIGHT($X$1,5),Key!$A$9:$B$14,2,FALSE)</f>
        <v>3.7</v>
      </c>
      <c r="Z4847">
        <f t="shared" si="377"/>
        <v>10.199999999999999</v>
      </c>
      <c r="AA4847">
        <f t="shared" si="378"/>
        <v>0</v>
      </c>
    </row>
    <row r="4848" spans="1:27" x14ac:dyDescent="0.3">
      <c r="A4848">
        <v>100067</v>
      </c>
      <c r="B4848">
        <v>230922</v>
      </c>
      <c r="C4848" s="3">
        <v>44130.709722222222</v>
      </c>
      <c r="D4848">
        <v>0</v>
      </c>
      <c r="E4848">
        <v>2</v>
      </c>
      <c r="F4848" t="s">
        <v>25</v>
      </c>
      <c r="G4848">
        <v>1</v>
      </c>
      <c r="H4848">
        <v>67.75</v>
      </c>
      <c r="I4848">
        <v>18.5625</v>
      </c>
      <c r="J4848">
        <v>0.9609375</v>
      </c>
      <c r="K4848">
        <v>46.019530000000003</v>
      </c>
      <c r="L4848" s="3">
        <v>44130.463194444441</v>
      </c>
      <c r="M4848">
        <v>17.18</v>
      </c>
      <c r="N4848" t="s">
        <v>28</v>
      </c>
      <c r="P4848">
        <f>(C4848-Key!$B$1)*24</f>
        <v>1.9833333333372138</v>
      </c>
      <c r="Q4848">
        <f>(Key!$B$2-'17.1'!C4848)*24</f>
        <v>0.96666666667442769</v>
      </c>
      <c r="R4848" s="3">
        <f>C4848-(M4848-Key!$B$5)/(24*Key!$B$6)</f>
        <v>44130.695907407404</v>
      </c>
      <c r="S4848">
        <f>M4848-Key!$B$5</f>
        <v>14.92</v>
      </c>
      <c r="T4848" s="2">
        <f t="shared" si="375"/>
        <v>44129.708333333336</v>
      </c>
      <c r="U4848" t="str">
        <f t="shared" si="376"/>
        <v>10-25-2020 17:00</v>
      </c>
      <c r="V4848">
        <f>IFERROR(IF(W4848=Z4848,VLOOKUP($U4848,[1]C8842!$G$2:$M$145,3,FALSE),0),0)</f>
        <v>0</v>
      </c>
      <c r="W4848">
        <f>VLOOKUP(RIGHT($V$1,5),Key!$A$9:$B$14,2,FALSE)</f>
        <v>10.199999999999999</v>
      </c>
      <c r="X4848">
        <f t="shared" si="379"/>
        <v>0</v>
      </c>
      <c r="Y4848">
        <f>VLOOKUP(RIGHT($X$1,5),Key!$A$9:$B$14,2,FALSE)</f>
        <v>3.7</v>
      </c>
      <c r="Z4848">
        <f t="shared" si="377"/>
        <v>10.199999999999999</v>
      </c>
      <c r="AA4848">
        <f t="shared" si="378"/>
        <v>0</v>
      </c>
    </row>
    <row r="4849" spans="1:27" x14ac:dyDescent="0.3">
      <c r="A4849">
        <v>100067</v>
      </c>
      <c r="B4849">
        <v>230922</v>
      </c>
      <c r="C4849" s="3">
        <v>44130.709722222222</v>
      </c>
      <c r="D4849">
        <v>2</v>
      </c>
      <c r="E4849">
        <v>1</v>
      </c>
      <c r="F4849" t="s">
        <v>26</v>
      </c>
      <c r="G4849">
        <v>1</v>
      </c>
      <c r="H4849">
        <v>62.824219999999997</v>
      </c>
      <c r="I4849">
        <v>18.08203</v>
      </c>
      <c r="J4849">
        <v>1.019531</v>
      </c>
      <c r="K4849">
        <v>80.03125</v>
      </c>
      <c r="L4849" s="3">
        <v>44130.463194444441</v>
      </c>
      <c r="M4849">
        <v>17.18</v>
      </c>
      <c r="N4849" t="s">
        <v>28</v>
      </c>
      <c r="P4849">
        <f>(C4849-Key!$B$1)*24</f>
        <v>1.9833333333372138</v>
      </c>
      <c r="Q4849">
        <f>(Key!$B$2-'17.1'!C4849)*24</f>
        <v>0.96666666667442769</v>
      </c>
      <c r="R4849" s="3">
        <f>C4849-(M4849-Key!$B$5)/(24*Key!$B$6)</f>
        <v>44130.695907407404</v>
      </c>
      <c r="S4849">
        <f>M4849-Key!$B$5</f>
        <v>14.92</v>
      </c>
      <c r="T4849" s="2">
        <f t="shared" si="375"/>
        <v>44129.708333333336</v>
      </c>
      <c r="U4849" t="str">
        <f t="shared" si="376"/>
        <v>10-25-2020 17:00</v>
      </c>
      <c r="V4849">
        <f>IFERROR(IF(W4849=Z4849,VLOOKUP($U4849,[1]C8842!$G$2:$M$145,3,FALSE),0),0)</f>
        <v>0</v>
      </c>
      <c r="W4849">
        <f>VLOOKUP(RIGHT($V$1,5),Key!$A$9:$B$14,2,FALSE)</f>
        <v>10.199999999999999</v>
      </c>
      <c r="X4849">
        <f t="shared" si="379"/>
        <v>0</v>
      </c>
      <c r="Y4849">
        <f>VLOOKUP(RIGHT($X$1,5),Key!$A$9:$B$14,2,FALSE)</f>
        <v>3.7</v>
      </c>
      <c r="Z4849">
        <f t="shared" si="377"/>
        <v>10.199999999999999</v>
      </c>
      <c r="AA4849">
        <f t="shared" si="378"/>
        <v>0</v>
      </c>
    </row>
    <row r="4850" spans="1:27" x14ac:dyDescent="0.3">
      <c r="A4850">
        <v>100067</v>
      </c>
      <c r="B4850">
        <v>230922</v>
      </c>
      <c r="C4850" s="3">
        <v>44130.709722222222</v>
      </c>
      <c r="D4850">
        <v>0</v>
      </c>
      <c r="E4850">
        <v>2</v>
      </c>
      <c r="F4850" t="s">
        <v>25</v>
      </c>
      <c r="G4850">
        <v>1</v>
      </c>
      <c r="H4850">
        <v>60.917969999999997</v>
      </c>
      <c r="I4850">
        <v>19.60547</v>
      </c>
      <c r="J4850">
        <v>1.1171880000000001</v>
      </c>
      <c r="K4850">
        <v>46.019530000000003</v>
      </c>
      <c r="L4850" s="3">
        <v>44130.463194444441</v>
      </c>
      <c r="M4850">
        <v>17.18</v>
      </c>
      <c r="N4850" t="s">
        <v>28</v>
      </c>
      <c r="P4850">
        <f>(C4850-Key!$B$1)*24</f>
        <v>1.9833333333372138</v>
      </c>
      <c r="Q4850">
        <f>(Key!$B$2-'17.1'!C4850)*24</f>
        <v>0.96666666667442769</v>
      </c>
      <c r="R4850" s="3">
        <f>C4850-(M4850-Key!$B$5)/(24*Key!$B$6)</f>
        <v>44130.695907407404</v>
      </c>
      <c r="S4850">
        <f>M4850-Key!$B$5</f>
        <v>14.92</v>
      </c>
      <c r="T4850" s="2">
        <f t="shared" si="375"/>
        <v>44129.708333333336</v>
      </c>
      <c r="U4850" t="str">
        <f t="shared" si="376"/>
        <v>10-25-2020 17:00</v>
      </c>
      <c r="V4850">
        <f>IFERROR(IF(W4850=Z4850,VLOOKUP($U4850,[1]C8842!$G$2:$M$145,3,FALSE),0),0)</f>
        <v>0</v>
      </c>
      <c r="W4850">
        <f>VLOOKUP(RIGHT($V$1,5),Key!$A$9:$B$14,2,FALSE)</f>
        <v>10.199999999999999</v>
      </c>
      <c r="X4850">
        <f t="shared" si="379"/>
        <v>0</v>
      </c>
      <c r="Y4850">
        <f>VLOOKUP(RIGHT($X$1,5),Key!$A$9:$B$14,2,FALSE)</f>
        <v>3.7</v>
      </c>
      <c r="Z4850">
        <f t="shared" si="377"/>
        <v>10.199999999999999</v>
      </c>
      <c r="AA4850">
        <f t="shared" si="378"/>
        <v>0</v>
      </c>
    </row>
    <row r="4851" spans="1:27" x14ac:dyDescent="0.3">
      <c r="A4851">
        <v>100067</v>
      </c>
      <c r="B4851">
        <v>230922</v>
      </c>
      <c r="C4851" s="3">
        <v>44130.709722222222</v>
      </c>
      <c r="D4851">
        <v>2</v>
      </c>
      <c r="E4851">
        <v>1</v>
      </c>
      <c r="F4851" t="s">
        <v>26</v>
      </c>
      <c r="G4851">
        <v>1</v>
      </c>
      <c r="H4851">
        <v>73.886719999999997</v>
      </c>
      <c r="I4851">
        <v>13.57422</v>
      </c>
      <c r="J4851">
        <v>0.703125</v>
      </c>
      <c r="K4851">
        <v>81.035160000000005</v>
      </c>
      <c r="L4851" s="3">
        <v>44130.463194444441</v>
      </c>
      <c r="M4851">
        <v>17.18</v>
      </c>
      <c r="N4851" t="s">
        <v>28</v>
      </c>
      <c r="P4851">
        <f>(C4851-Key!$B$1)*24</f>
        <v>1.9833333333372138</v>
      </c>
      <c r="Q4851">
        <f>(Key!$B$2-'17.1'!C4851)*24</f>
        <v>0.96666666667442769</v>
      </c>
      <c r="R4851" s="3">
        <f>C4851-(M4851-Key!$B$5)/(24*Key!$B$6)</f>
        <v>44130.695907407404</v>
      </c>
      <c r="S4851">
        <f>M4851-Key!$B$5</f>
        <v>14.92</v>
      </c>
      <c r="T4851" s="2">
        <f t="shared" si="375"/>
        <v>44129.708333333336</v>
      </c>
      <c r="U4851" t="str">
        <f t="shared" si="376"/>
        <v>10-25-2020 17:00</v>
      </c>
      <c r="V4851">
        <f>IFERROR(IF(W4851=Z4851,VLOOKUP($U4851,[1]C8842!$G$2:$M$145,3,FALSE),0),0)</f>
        <v>0</v>
      </c>
      <c r="W4851">
        <f>VLOOKUP(RIGHT($V$1,5),Key!$A$9:$B$14,2,FALSE)</f>
        <v>10.199999999999999</v>
      </c>
      <c r="X4851">
        <f t="shared" si="379"/>
        <v>0</v>
      </c>
      <c r="Y4851">
        <f>VLOOKUP(RIGHT($X$1,5),Key!$A$9:$B$14,2,FALSE)</f>
        <v>3.7</v>
      </c>
      <c r="Z4851">
        <f t="shared" si="377"/>
        <v>10.199999999999999</v>
      </c>
      <c r="AA4851">
        <f t="shared" si="378"/>
        <v>0</v>
      </c>
    </row>
    <row r="4852" spans="1:27" x14ac:dyDescent="0.3">
      <c r="A4852">
        <v>100067</v>
      </c>
      <c r="B4852">
        <v>230922</v>
      </c>
      <c r="C4852" s="3">
        <v>44130.709722222222</v>
      </c>
      <c r="D4852">
        <v>1</v>
      </c>
      <c r="E4852">
        <v>1</v>
      </c>
      <c r="F4852" t="s">
        <v>25</v>
      </c>
      <c r="G4852">
        <v>1</v>
      </c>
      <c r="H4852">
        <v>68.148439999999994</v>
      </c>
      <c r="I4852">
        <v>13.51953</v>
      </c>
      <c r="J4852">
        <v>0.76171880000000003</v>
      </c>
      <c r="K4852">
        <v>58.023440000000001</v>
      </c>
      <c r="L4852" s="3">
        <v>44130.463194444441</v>
      </c>
      <c r="M4852">
        <v>17.18</v>
      </c>
      <c r="N4852" t="s">
        <v>28</v>
      </c>
      <c r="P4852">
        <f>(C4852-Key!$B$1)*24</f>
        <v>1.9833333333372138</v>
      </c>
      <c r="Q4852">
        <f>(Key!$B$2-'17.1'!C4852)*24</f>
        <v>0.96666666667442769</v>
      </c>
      <c r="R4852" s="3">
        <f>C4852-(M4852-Key!$B$5)/(24*Key!$B$6)</f>
        <v>44130.695907407404</v>
      </c>
      <c r="S4852">
        <f>M4852-Key!$B$5</f>
        <v>14.92</v>
      </c>
      <c r="T4852" s="2">
        <f t="shared" si="375"/>
        <v>44129.708333333336</v>
      </c>
      <c r="U4852" t="str">
        <f t="shared" si="376"/>
        <v>10-25-2020 17:00</v>
      </c>
      <c r="V4852">
        <f>IFERROR(IF(W4852=Z4852,VLOOKUP($U4852,[1]C8842!$G$2:$M$145,3,FALSE),0),0)</f>
        <v>0</v>
      </c>
      <c r="W4852">
        <f>VLOOKUP(RIGHT($V$1,5),Key!$A$9:$B$14,2,FALSE)</f>
        <v>10.199999999999999</v>
      </c>
      <c r="X4852">
        <f t="shared" si="379"/>
        <v>0</v>
      </c>
      <c r="Y4852">
        <f>VLOOKUP(RIGHT($X$1,5),Key!$A$9:$B$14,2,FALSE)</f>
        <v>3.7</v>
      </c>
      <c r="Z4852">
        <f t="shared" si="377"/>
        <v>10.199999999999999</v>
      </c>
      <c r="AA4852">
        <f t="shared" si="378"/>
        <v>0</v>
      </c>
    </row>
    <row r="4853" spans="1:27" x14ac:dyDescent="0.3">
      <c r="A4853">
        <v>100067</v>
      </c>
      <c r="B4853">
        <v>230922</v>
      </c>
      <c r="C4853" s="3">
        <v>44130.709722222222</v>
      </c>
      <c r="D4853">
        <v>0</v>
      </c>
      <c r="E4853">
        <v>2</v>
      </c>
      <c r="F4853" t="s">
        <v>25</v>
      </c>
      <c r="G4853">
        <v>1</v>
      </c>
      <c r="H4853">
        <v>69.265630000000002</v>
      </c>
      <c r="I4853">
        <v>15.316409999999999</v>
      </c>
      <c r="J4853">
        <v>0.81640630000000003</v>
      </c>
      <c r="K4853">
        <v>47.019530000000003</v>
      </c>
      <c r="L4853" s="3">
        <v>44130.463194444441</v>
      </c>
      <c r="M4853">
        <v>17.18</v>
      </c>
      <c r="N4853" t="s">
        <v>28</v>
      </c>
      <c r="P4853">
        <f>(C4853-Key!$B$1)*24</f>
        <v>1.9833333333372138</v>
      </c>
      <c r="Q4853">
        <f>(Key!$B$2-'17.1'!C4853)*24</f>
        <v>0.96666666667442769</v>
      </c>
      <c r="R4853" s="3">
        <f>C4853-(M4853-Key!$B$5)/(24*Key!$B$6)</f>
        <v>44130.695907407404</v>
      </c>
      <c r="S4853">
        <f>M4853-Key!$B$5</f>
        <v>14.92</v>
      </c>
      <c r="T4853" s="2">
        <f t="shared" si="375"/>
        <v>44129.708333333336</v>
      </c>
      <c r="U4853" t="str">
        <f t="shared" si="376"/>
        <v>10-25-2020 17:00</v>
      </c>
      <c r="V4853">
        <f>IFERROR(IF(W4853=Z4853,VLOOKUP($U4853,[1]C8842!$G$2:$M$145,3,FALSE),0),0)</f>
        <v>0</v>
      </c>
      <c r="W4853">
        <f>VLOOKUP(RIGHT($V$1,5),Key!$A$9:$B$14,2,FALSE)</f>
        <v>10.199999999999999</v>
      </c>
      <c r="X4853">
        <f t="shared" si="379"/>
        <v>0</v>
      </c>
      <c r="Y4853">
        <f>VLOOKUP(RIGHT($X$1,5),Key!$A$9:$B$14,2,FALSE)</f>
        <v>3.7</v>
      </c>
      <c r="Z4853">
        <f t="shared" si="377"/>
        <v>10.199999999999999</v>
      </c>
      <c r="AA4853">
        <f t="shared" si="378"/>
        <v>0</v>
      </c>
    </row>
    <row r="4854" spans="1:27" x14ac:dyDescent="0.3">
      <c r="A4854">
        <v>100067</v>
      </c>
      <c r="B4854">
        <v>230922</v>
      </c>
      <c r="C4854" s="3">
        <v>44130.709722222222</v>
      </c>
      <c r="D4854">
        <v>1</v>
      </c>
      <c r="E4854">
        <v>1</v>
      </c>
      <c r="F4854" t="s">
        <v>25</v>
      </c>
      <c r="G4854">
        <v>1</v>
      </c>
      <c r="H4854">
        <v>65.242189999999994</v>
      </c>
      <c r="I4854">
        <v>15.554690000000001</v>
      </c>
      <c r="J4854">
        <v>0.87890630000000003</v>
      </c>
      <c r="K4854">
        <v>58.023440000000001</v>
      </c>
      <c r="L4854" s="3">
        <v>44130.463194444441</v>
      </c>
      <c r="M4854">
        <v>17.18</v>
      </c>
      <c r="N4854" t="s">
        <v>28</v>
      </c>
      <c r="P4854">
        <f>(C4854-Key!$B$1)*24</f>
        <v>1.9833333333372138</v>
      </c>
      <c r="Q4854">
        <f>(Key!$B$2-'17.1'!C4854)*24</f>
        <v>0.96666666667442769</v>
      </c>
      <c r="R4854" s="3">
        <f>C4854-(M4854-Key!$B$5)/(24*Key!$B$6)</f>
        <v>44130.695907407404</v>
      </c>
      <c r="S4854">
        <f>M4854-Key!$B$5</f>
        <v>14.92</v>
      </c>
      <c r="T4854" s="2">
        <f t="shared" si="375"/>
        <v>44129.708333333336</v>
      </c>
      <c r="U4854" t="str">
        <f t="shared" si="376"/>
        <v>10-25-2020 17:00</v>
      </c>
      <c r="V4854">
        <f>IFERROR(IF(W4854=Z4854,VLOOKUP($U4854,[1]C8842!$G$2:$M$145,3,FALSE),0),0)</f>
        <v>0</v>
      </c>
      <c r="W4854">
        <f>VLOOKUP(RIGHT($V$1,5),Key!$A$9:$B$14,2,FALSE)</f>
        <v>10.199999999999999</v>
      </c>
      <c r="X4854">
        <f t="shared" si="379"/>
        <v>0</v>
      </c>
      <c r="Y4854">
        <f>VLOOKUP(RIGHT($X$1,5),Key!$A$9:$B$14,2,FALSE)</f>
        <v>3.7</v>
      </c>
      <c r="Z4854">
        <f t="shared" si="377"/>
        <v>10.199999999999999</v>
      </c>
      <c r="AA4854">
        <f t="shared" si="378"/>
        <v>0</v>
      </c>
    </row>
    <row r="4855" spans="1:27" x14ac:dyDescent="0.3">
      <c r="A4855">
        <v>100067</v>
      </c>
      <c r="B4855">
        <v>230922</v>
      </c>
      <c r="C4855" s="3">
        <v>44130.709722222222</v>
      </c>
      <c r="D4855">
        <v>1</v>
      </c>
      <c r="E4855">
        <v>1</v>
      </c>
      <c r="F4855" t="s">
        <v>25</v>
      </c>
      <c r="G4855">
        <v>2</v>
      </c>
      <c r="H4855">
        <v>64.109380000000002</v>
      </c>
      <c r="I4855">
        <v>22.882809999999999</v>
      </c>
      <c r="J4855">
        <v>1.1953130000000001</v>
      </c>
      <c r="K4855">
        <v>57.023440000000001</v>
      </c>
      <c r="L4855" s="3">
        <v>44130.463194444441</v>
      </c>
      <c r="M4855">
        <v>17.18</v>
      </c>
      <c r="N4855" t="s">
        <v>28</v>
      </c>
      <c r="P4855">
        <f>(C4855-Key!$B$1)*24</f>
        <v>1.9833333333372138</v>
      </c>
      <c r="Q4855">
        <f>(Key!$B$2-'17.1'!C4855)*24</f>
        <v>0.96666666667442769</v>
      </c>
      <c r="R4855" s="3">
        <f>C4855-(M4855-Key!$B$5)/(24*Key!$B$6)</f>
        <v>44130.695907407404</v>
      </c>
      <c r="S4855">
        <f>M4855-Key!$B$5</f>
        <v>14.92</v>
      </c>
      <c r="T4855" s="2">
        <f t="shared" si="375"/>
        <v>44129.708333333336</v>
      </c>
      <c r="U4855" t="str">
        <f t="shared" si="376"/>
        <v>10-25-2020 17:00</v>
      </c>
      <c r="V4855">
        <f>IFERROR(IF(W4855=Z4855,VLOOKUP($U4855,[1]C8842!$G$2:$M$145,3,FALSE),0),0)</f>
        <v>0</v>
      </c>
      <c r="W4855">
        <f>VLOOKUP(RIGHT($V$1,5),Key!$A$9:$B$14,2,FALSE)</f>
        <v>10.199999999999999</v>
      </c>
      <c r="X4855">
        <f t="shared" si="379"/>
        <v>0</v>
      </c>
      <c r="Y4855">
        <f>VLOOKUP(RIGHT($X$1,5),Key!$A$9:$B$14,2,FALSE)</f>
        <v>3.7</v>
      </c>
      <c r="Z4855">
        <f t="shared" si="377"/>
        <v>10.199999999999999</v>
      </c>
      <c r="AA4855">
        <f t="shared" si="378"/>
        <v>0</v>
      </c>
    </row>
    <row r="4856" spans="1:27" x14ac:dyDescent="0.3">
      <c r="A4856">
        <v>100067</v>
      </c>
      <c r="B4856">
        <v>230922</v>
      </c>
      <c r="C4856" s="3">
        <v>44130.709722222222</v>
      </c>
      <c r="D4856">
        <v>0</v>
      </c>
      <c r="E4856">
        <v>2</v>
      </c>
      <c r="F4856" t="s">
        <v>25</v>
      </c>
      <c r="G4856">
        <v>1</v>
      </c>
      <c r="H4856">
        <v>62.523440000000001</v>
      </c>
      <c r="I4856">
        <v>14.992190000000001</v>
      </c>
      <c r="J4856">
        <v>0.890625</v>
      </c>
      <c r="K4856">
        <v>46.019530000000003</v>
      </c>
      <c r="L4856" s="3">
        <v>44130.463194444441</v>
      </c>
      <c r="M4856">
        <v>17.18</v>
      </c>
      <c r="N4856" t="s">
        <v>28</v>
      </c>
      <c r="P4856">
        <f>(C4856-Key!$B$1)*24</f>
        <v>1.9833333333372138</v>
      </c>
      <c r="Q4856">
        <f>(Key!$B$2-'17.1'!C4856)*24</f>
        <v>0.96666666667442769</v>
      </c>
      <c r="R4856" s="3">
        <f>C4856-(M4856-Key!$B$5)/(24*Key!$B$6)</f>
        <v>44130.695907407404</v>
      </c>
      <c r="S4856">
        <f>M4856-Key!$B$5</f>
        <v>14.92</v>
      </c>
      <c r="T4856" s="2">
        <f t="shared" si="375"/>
        <v>44129.708333333336</v>
      </c>
      <c r="U4856" t="str">
        <f t="shared" si="376"/>
        <v>10-25-2020 17:00</v>
      </c>
      <c r="V4856">
        <f>IFERROR(IF(W4856=Z4856,VLOOKUP($U4856,[1]C8842!$G$2:$M$145,3,FALSE),0),0)</f>
        <v>0</v>
      </c>
      <c r="W4856">
        <f>VLOOKUP(RIGHT($V$1,5),Key!$A$9:$B$14,2,FALSE)</f>
        <v>10.199999999999999</v>
      </c>
      <c r="X4856">
        <f t="shared" si="379"/>
        <v>0</v>
      </c>
      <c r="Y4856">
        <f>VLOOKUP(RIGHT($X$1,5),Key!$A$9:$B$14,2,FALSE)</f>
        <v>3.7</v>
      </c>
      <c r="Z4856">
        <f t="shared" si="377"/>
        <v>10.199999999999999</v>
      </c>
      <c r="AA4856">
        <f t="shared" si="378"/>
        <v>0</v>
      </c>
    </row>
    <row r="4857" spans="1:27" x14ac:dyDescent="0.3">
      <c r="A4857">
        <v>100067</v>
      </c>
      <c r="B4857">
        <v>230922</v>
      </c>
      <c r="C4857" s="3">
        <v>44130.709722222222</v>
      </c>
      <c r="D4857">
        <v>1</v>
      </c>
      <c r="E4857">
        <v>1</v>
      </c>
      <c r="F4857" t="s">
        <v>25</v>
      </c>
      <c r="G4857">
        <v>1</v>
      </c>
      <c r="H4857">
        <v>73.230469999999997</v>
      </c>
      <c r="I4857">
        <v>19.691410000000001</v>
      </c>
      <c r="J4857">
        <v>0.93359380000000003</v>
      </c>
      <c r="K4857">
        <v>58.023440000000001</v>
      </c>
      <c r="L4857" s="3">
        <v>44130.463194444441</v>
      </c>
      <c r="M4857">
        <v>17.18</v>
      </c>
      <c r="N4857" t="s">
        <v>28</v>
      </c>
      <c r="P4857">
        <f>(C4857-Key!$B$1)*24</f>
        <v>1.9833333333372138</v>
      </c>
      <c r="Q4857">
        <f>(Key!$B$2-'17.1'!C4857)*24</f>
        <v>0.96666666667442769</v>
      </c>
      <c r="R4857" s="3">
        <f>C4857-(M4857-Key!$B$5)/(24*Key!$B$6)</f>
        <v>44130.695907407404</v>
      </c>
      <c r="S4857">
        <f>M4857-Key!$B$5</f>
        <v>14.92</v>
      </c>
      <c r="T4857" s="2">
        <f t="shared" si="375"/>
        <v>44129.708333333336</v>
      </c>
      <c r="U4857" t="str">
        <f t="shared" si="376"/>
        <v>10-25-2020 17:00</v>
      </c>
      <c r="V4857">
        <f>IFERROR(IF(W4857=Z4857,VLOOKUP($U4857,[1]C8842!$G$2:$M$145,3,FALSE),0),0)</f>
        <v>0</v>
      </c>
      <c r="W4857">
        <f>VLOOKUP(RIGHT($V$1,5),Key!$A$9:$B$14,2,FALSE)</f>
        <v>10.199999999999999</v>
      </c>
      <c r="X4857">
        <f t="shared" si="379"/>
        <v>0</v>
      </c>
      <c r="Y4857">
        <f>VLOOKUP(RIGHT($X$1,5),Key!$A$9:$B$14,2,FALSE)</f>
        <v>3.7</v>
      </c>
      <c r="Z4857">
        <f t="shared" si="377"/>
        <v>10.199999999999999</v>
      </c>
      <c r="AA4857">
        <f t="shared" si="378"/>
        <v>0</v>
      </c>
    </row>
    <row r="4858" spans="1:27" x14ac:dyDescent="0.3">
      <c r="A4858">
        <v>100067</v>
      </c>
      <c r="B4858">
        <v>230922</v>
      </c>
      <c r="C4858" s="3">
        <v>44130.709722222222</v>
      </c>
      <c r="D4858">
        <v>0</v>
      </c>
      <c r="E4858">
        <v>2</v>
      </c>
      <c r="F4858" t="s">
        <v>25</v>
      </c>
      <c r="G4858">
        <v>1</v>
      </c>
      <c r="H4858">
        <v>61.59375</v>
      </c>
      <c r="I4858">
        <v>11.996090000000001</v>
      </c>
      <c r="J4858">
        <v>0.77734380000000003</v>
      </c>
      <c r="K4858">
        <v>48.019530000000003</v>
      </c>
      <c r="L4858" s="3">
        <v>44130.463194444441</v>
      </c>
      <c r="M4858">
        <v>17.18</v>
      </c>
      <c r="N4858" t="s">
        <v>28</v>
      </c>
      <c r="P4858">
        <f>(C4858-Key!$B$1)*24</f>
        <v>1.9833333333372138</v>
      </c>
      <c r="Q4858">
        <f>(Key!$B$2-'17.1'!C4858)*24</f>
        <v>0.96666666667442769</v>
      </c>
      <c r="R4858" s="3">
        <f>C4858-(M4858-Key!$B$5)/(24*Key!$B$6)</f>
        <v>44130.695907407404</v>
      </c>
      <c r="S4858">
        <f>M4858-Key!$B$5</f>
        <v>14.92</v>
      </c>
      <c r="T4858" s="2">
        <f t="shared" si="375"/>
        <v>44129.708333333336</v>
      </c>
      <c r="U4858" t="str">
        <f t="shared" si="376"/>
        <v>10-25-2020 17:00</v>
      </c>
      <c r="V4858">
        <f>IFERROR(IF(W4858=Z4858,VLOOKUP($U4858,[1]C8842!$G$2:$M$145,3,FALSE),0),0)</f>
        <v>0</v>
      </c>
      <c r="W4858">
        <f>VLOOKUP(RIGHT($V$1,5),Key!$A$9:$B$14,2,FALSE)</f>
        <v>10.199999999999999</v>
      </c>
      <c r="X4858">
        <f t="shared" si="379"/>
        <v>0</v>
      </c>
      <c r="Y4858">
        <f>VLOOKUP(RIGHT($X$1,5),Key!$A$9:$B$14,2,FALSE)</f>
        <v>3.7</v>
      </c>
      <c r="Z4858">
        <f t="shared" si="377"/>
        <v>10.199999999999999</v>
      </c>
      <c r="AA4858">
        <f t="shared" si="378"/>
        <v>0</v>
      </c>
    </row>
    <row r="4859" spans="1:27" x14ac:dyDescent="0.3">
      <c r="A4859">
        <v>100067</v>
      </c>
      <c r="B4859">
        <v>230922</v>
      </c>
      <c r="C4859" s="3">
        <v>44130.709722222222</v>
      </c>
      <c r="D4859">
        <v>2</v>
      </c>
      <c r="E4859">
        <v>1</v>
      </c>
      <c r="F4859" t="s">
        <v>26</v>
      </c>
      <c r="G4859">
        <v>2</v>
      </c>
      <c r="H4859">
        <v>67.230469999999997</v>
      </c>
      <c r="I4859">
        <v>21.996089999999999</v>
      </c>
      <c r="J4859">
        <v>1.105469</v>
      </c>
      <c r="K4859">
        <v>80.03125</v>
      </c>
      <c r="L4859" s="3">
        <v>44130.463194444441</v>
      </c>
      <c r="M4859">
        <v>17.18</v>
      </c>
      <c r="N4859" t="s">
        <v>28</v>
      </c>
      <c r="P4859">
        <f>(C4859-Key!$B$1)*24</f>
        <v>1.9833333333372138</v>
      </c>
      <c r="Q4859">
        <f>(Key!$B$2-'17.1'!C4859)*24</f>
        <v>0.96666666667442769</v>
      </c>
      <c r="R4859" s="3">
        <f>C4859-(M4859-Key!$B$5)/(24*Key!$B$6)</f>
        <v>44130.695907407404</v>
      </c>
      <c r="S4859">
        <f>M4859-Key!$B$5</f>
        <v>14.92</v>
      </c>
      <c r="T4859" s="2">
        <f t="shared" si="375"/>
        <v>44129.708333333336</v>
      </c>
      <c r="U4859" t="str">
        <f t="shared" si="376"/>
        <v>10-25-2020 17:00</v>
      </c>
      <c r="V4859">
        <f>IFERROR(IF(W4859=Z4859,VLOOKUP($U4859,[1]C8842!$G$2:$M$145,3,FALSE),0),0)</f>
        <v>0</v>
      </c>
      <c r="W4859">
        <f>VLOOKUP(RIGHT($V$1,5),Key!$A$9:$B$14,2,FALSE)</f>
        <v>10.199999999999999</v>
      </c>
      <c r="X4859">
        <f t="shared" si="379"/>
        <v>0</v>
      </c>
      <c r="Y4859">
        <f>VLOOKUP(RIGHT($X$1,5),Key!$A$9:$B$14,2,FALSE)</f>
        <v>3.7</v>
      </c>
      <c r="Z4859">
        <f t="shared" si="377"/>
        <v>10.199999999999999</v>
      </c>
      <c r="AA4859">
        <f t="shared" si="378"/>
        <v>0</v>
      </c>
    </row>
    <row r="4860" spans="1:27" x14ac:dyDescent="0.3">
      <c r="A4860">
        <v>100067</v>
      </c>
      <c r="B4860">
        <v>230922</v>
      </c>
      <c r="C4860" s="3">
        <v>44130.709722222222</v>
      </c>
      <c r="D4860">
        <v>0</v>
      </c>
      <c r="E4860">
        <v>2</v>
      </c>
      <c r="F4860" t="s">
        <v>25</v>
      </c>
      <c r="G4860">
        <v>2</v>
      </c>
      <c r="H4860">
        <v>61.484380000000002</v>
      </c>
      <c r="I4860">
        <v>22.90625</v>
      </c>
      <c r="J4860">
        <v>1.25</v>
      </c>
      <c r="K4860">
        <v>46.019530000000003</v>
      </c>
      <c r="L4860" s="3">
        <v>44130.463194444441</v>
      </c>
      <c r="M4860">
        <v>17.18</v>
      </c>
      <c r="N4860" t="s">
        <v>28</v>
      </c>
      <c r="P4860">
        <f>(C4860-Key!$B$1)*24</f>
        <v>1.9833333333372138</v>
      </c>
      <c r="Q4860">
        <f>(Key!$B$2-'17.1'!C4860)*24</f>
        <v>0.96666666667442769</v>
      </c>
      <c r="R4860" s="3">
        <f>C4860-(M4860-Key!$B$5)/(24*Key!$B$6)</f>
        <v>44130.695907407404</v>
      </c>
      <c r="S4860">
        <f>M4860-Key!$B$5</f>
        <v>14.92</v>
      </c>
      <c r="T4860" s="2">
        <f t="shared" si="375"/>
        <v>44129.708333333336</v>
      </c>
      <c r="U4860" t="str">
        <f t="shared" si="376"/>
        <v>10-25-2020 17:00</v>
      </c>
      <c r="V4860">
        <f>IFERROR(IF(W4860=Z4860,VLOOKUP($U4860,[1]C8842!$G$2:$M$145,3,FALSE),0),0)</f>
        <v>0</v>
      </c>
      <c r="W4860">
        <f>VLOOKUP(RIGHT($V$1,5),Key!$A$9:$B$14,2,FALSE)</f>
        <v>10.199999999999999</v>
      </c>
      <c r="X4860">
        <f t="shared" si="379"/>
        <v>0</v>
      </c>
      <c r="Y4860">
        <f>VLOOKUP(RIGHT($X$1,5),Key!$A$9:$B$14,2,FALSE)</f>
        <v>3.7</v>
      </c>
      <c r="Z4860">
        <f t="shared" si="377"/>
        <v>10.199999999999999</v>
      </c>
      <c r="AA4860">
        <f t="shared" si="378"/>
        <v>0</v>
      </c>
    </row>
    <row r="4861" spans="1:27" x14ac:dyDescent="0.3">
      <c r="A4861">
        <v>100067</v>
      </c>
      <c r="B4861">
        <v>230922</v>
      </c>
      <c r="C4861" s="3">
        <v>44130.709722222222</v>
      </c>
      <c r="D4861">
        <v>1</v>
      </c>
      <c r="E4861">
        <v>1</v>
      </c>
      <c r="F4861" t="s">
        <v>25</v>
      </c>
      <c r="G4861">
        <v>4</v>
      </c>
      <c r="H4861">
        <v>64.984380000000002</v>
      </c>
      <c r="I4861">
        <v>54.820309999999999</v>
      </c>
      <c r="J4861">
        <v>2.4921880000000001</v>
      </c>
      <c r="K4861">
        <v>58.023440000000001</v>
      </c>
      <c r="L4861" s="3">
        <v>44130.463194444441</v>
      </c>
      <c r="M4861">
        <v>17.18</v>
      </c>
      <c r="N4861" t="s">
        <v>28</v>
      </c>
      <c r="P4861">
        <f>(C4861-Key!$B$1)*24</f>
        <v>1.9833333333372138</v>
      </c>
      <c r="Q4861">
        <f>(Key!$B$2-'17.1'!C4861)*24</f>
        <v>0.96666666667442769</v>
      </c>
      <c r="R4861" s="3">
        <f>C4861-(M4861-Key!$B$5)/(24*Key!$B$6)</f>
        <v>44130.695907407404</v>
      </c>
      <c r="S4861">
        <f>M4861-Key!$B$5</f>
        <v>14.92</v>
      </c>
      <c r="T4861" s="2">
        <f t="shared" si="375"/>
        <v>44129.708333333336</v>
      </c>
      <c r="U4861" t="str">
        <f t="shared" si="376"/>
        <v>10-25-2020 17:00</v>
      </c>
      <c r="V4861">
        <f>IFERROR(IF(W4861=Z4861,VLOOKUP($U4861,[1]C8842!$G$2:$M$145,3,FALSE),0),0)</f>
        <v>0</v>
      </c>
      <c r="W4861">
        <f>VLOOKUP(RIGHT($V$1,5),Key!$A$9:$B$14,2,FALSE)</f>
        <v>10.199999999999999</v>
      </c>
      <c r="X4861">
        <f t="shared" si="379"/>
        <v>0</v>
      </c>
      <c r="Y4861">
        <f>VLOOKUP(RIGHT($X$1,5),Key!$A$9:$B$14,2,FALSE)</f>
        <v>3.7</v>
      </c>
      <c r="Z4861">
        <f t="shared" si="377"/>
        <v>10.199999999999999</v>
      </c>
      <c r="AA4861">
        <f t="shared" si="378"/>
        <v>0</v>
      </c>
    </row>
    <row r="4862" spans="1:27" x14ac:dyDescent="0.3">
      <c r="A4862">
        <v>100067</v>
      </c>
      <c r="B4862">
        <v>230922</v>
      </c>
      <c r="C4862" s="3">
        <v>44130.710416666669</v>
      </c>
      <c r="D4862">
        <v>3</v>
      </c>
      <c r="E4862">
        <v>2</v>
      </c>
      <c r="F4862" t="s">
        <v>26</v>
      </c>
      <c r="G4862">
        <v>4</v>
      </c>
      <c r="H4862">
        <v>59.601559999999999</v>
      </c>
      <c r="I4862">
        <v>60.414059999999999</v>
      </c>
      <c r="J4862">
        <v>2.9648439999999998</v>
      </c>
      <c r="K4862">
        <v>93.039060000000006</v>
      </c>
      <c r="L4862" s="3">
        <v>44130.463194444441</v>
      </c>
      <c r="M4862">
        <v>17.18</v>
      </c>
      <c r="N4862" t="s">
        <v>28</v>
      </c>
      <c r="P4862">
        <f>(C4862-Key!$B$1)*24</f>
        <v>2.0000000000582077</v>
      </c>
      <c r="Q4862">
        <f>(Key!$B$2-'17.1'!C4862)*24</f>
        <v>0.94999999995343387</v>
      </c>
      <c r="R4862" s="3">
        <f>C4862-(M4862-Key!$B$5)/(24*Key!$B$6)</f>
        <v>44130.696601851851</v>
      </c>
      <c r="S4862">
        <f>M4862-Key!$B$5</f>
        <v>14.92</v>
      </c>
      <c r="T4862" s="2">
        <f t="shared" si="375"/>
        <v>44129.708333333336</v>
      </c>
      <c r="U4862" t="str">
        <f t="shared" si="376"/>
        <v>10-25-2020 17:00</v>
      </c>
      <c r="V4862">
        <f>IFERROR(IF(W4862=Z4862,VLOOKUP($U4862,[1]C8842!$G$2:$M$145,3,FALSE),0),0)</f>
        <v>0</v>
      </c>
      <c r="W4862">
        <f>VLOOKUP(RIGHT($V$1,5),Key!$A$9:$B$14,2,FALSE)</f>
        <v>10.199999999999999</v>
      </c>
      <c r="X4862">
        <f t="shared" si="379"/>
        <v>0</v>
      </c>
      <c r="Y4862">
        <f>VLOOKUP(RIGHT($X$1,5),Key!$A$9:$B$14,2,FALSE)</f>
        <v>3.7</v>
      </c>
      <c r="Z4862">
        <f t="shared" si="377"/>
        <v>10.199999999999999</v>
      </c>
      <c r="AA4862">
        <f t="shared" si="378"/>
        <v>0</v>
      </c>
    </row>
    <row r="4863" spans="1:27" x14ac:dyDescent="0.3">
      <c r="A4863">
        <v>100067</v>
      </c>
      <c r="B4863">
        <v>230922</v>
      </c>
      <c r="C4863" s="3">
        <v>44130.710416666669</v>
      </c>
      <c r="D4863">
        <v>0</v>
      </c>
      <c r="E4863">
        <v>2</v>
      </c>
      <c r="F4863" t="s">
        <v>25</v>
      </c>
      <c r="G4863">
        <v>5</v>
      </c>
      <c r="H4863">
        <v>57.945309999999999</v>
      </c>
      <c r="I4863">
        <v>92.628910000000005</v>
      </c>
      <c r="J4863">
        <v>4.53125</v>
      </c>
      <c r="K4863">
        <v>46.019530000000003</v>
      </c>
      <c r="L4863" s="3">
        <v>44130.463194444441</v>
      </c>
      <c r="M4863">
        <v>17.18</v>
      </c>
      <c r="N4863" t="s">
        <v>28</v>
      </c>
      <c r="P4863">
        <f>(C4863-Key!$B$1)*24</f>
        <v>2.0000000000582077</v>
      </c>
      <c r="Q4863">
        <f>(Key!$B$2-'17.1'!C4863)*24</f>
        <v>0.94999999995343387</v>
      </c>
      <c r="R4863" s="3">
        <f>C4863-(M4863-Key!$B$5)/(24*Key!$B$6)</f>
        <v>44130.696601851851</v>
      </c>
      <c r="S4863">
        <f>M4863-Key!$B$5</f>
        <v>14.92</v>
      </c>
      <c r="T4863" s="2">
        <f t="shared" si="375"/>
        <v>44129.708333333336</v>
      </c>
      <c r="U4863" t="str">
        <f t="shared" si="376"/>
        <v>10-25-2020 17:00</v>
      </c>
      <c r="V4863">
        <f>IFERROR(IF(W4863=Z4863,VLOOKUP($U4863,[1]C8842!$G$2:$M$145,3,FALSE),0),0)</f>
        <v>0</v>
      </c>
      <c r="W4863">
        <f>VLOOKUP(RIGHT($V$1,5),Key!$A$9:$B$14,2,FALSE)</f>
        <v>10.199999999999999</v>
      </c>
      <c r="X4863">
        <f t="shared" si="379"/>
        <v>0</v>
      </c>
      <c r="Y4863">
        <f>VLOOKUP(RIGHT($X$1,5),Key!$A$9:$B$14,2,FALSE)</f>
        <v>3.7</v>
      </c>
      <c r="Z4863">
        <f t="shared" si="377"/>
        <v>10.199999999999999</v>
      </c>
      <c r="AA4863">
        <f t="shared" si="378"/>
        <v>0</v>
      </c>
    </row>
    <row r="4864" spans="1:27" x14ac:dyDescent="0.3">
      <c r="A4864">
        <v>100067</v>
      </c>
      <c r="B4864">
        <v>230922</v>
      </c>
      <c r="C4864" s="3">
        <v>44130.710416666669</v>
      </c>
      <c r="D4864">
        <v>2</v>
      </c>
      <c r="E4864">
        <v>1</v>
      </c>
      <c r="F4864" t="s">
        <v>26</v>
      </c>
      <c r="G4864">
        <v>1</v>
      </c>
      <c r="H4864">
        <v>67.289060000000006</v>
      </c>
      <c r="I4864">
        <v>18.222660000000001</v>
      </c>
      <c r="J4864">
        <v>0.95703130000000003</v>
      </c>
      <c r="K4864">
        <v>82.035160000000005</v>
      </c>
      <c r="L4864" s="3">
        <v>44130.463194444441</v>
      </c>
      <c r="M4864">
        <v>17.18</v>
      </c>
      <c r="N4864" t="s">
        <v>28</v>
      </c>
      <c r="P4864">
        <f>(C4864-Key!$B$1)*24</f>
        <v>2.0000000000582077</v>
      </c>
      <c r="Q4864">
        <f>(Key!$B$2-'17.1'!C4864)*24</f>
        <v>0.94999999995343387</v>
      </c>
      <c r="R4864" s="3">
        <f>C4864-(M4864-Key!$B$5)/(24*Key!$B$6)</f>
        <v>44130.696601851851</v>
      </c>
      <c r="S4864">
        <f>M4864-Key!$B$5</f>
        <v>14.92</v>
      </c>
      <c r="T4864" s="2">
        <f t="shared" si="375"/>
        <v>44129.708333333336</v>
      </c>
      <c r="U4864" t="str">
        <f t="shared" si="376"/>
        <v>10-25-2020 17:00</v>
      </c>
      <c r="V4864">
        <f>IFERROR(IF(W4864=Z4864,VLOOKUP($U4864,[1]C8842!$G$2:$M$145,3,FALSE),0),0)</f>
        <v>0</v>
      </c>
      <c r="W4864">
        <f>VLOOKUP(RIGHT($V$1,5),Key!$A$9:$B$14,2,FALSE)</f>
        <v>10.199999999999999</v>
      </c>
      <c r="X4864">
        <f t="shared" si="379"/>
        <v>0</v>
      </c>
      <c r="Y4864">
        <f>VLOOKUP(RIGHT($X$1,5),Key!$A$9:$B$14,2,FALSE)</f>
        <v>3.7</v>
      </c>
      <c r="Z4864">
        <f t="shared" si="377"/>
        <v>10.199999999999999</v>
      </c>
      <c r="AA4864">
        <f t="shared" si="378"/>
        <v>0</v>
      </c>
    </row>
    <row r="4865" spans="1:27" x14ac:dyDescent="0.3">
      <c r="A4865">
        <v>100067</v>
      </c>
      <c r="B4865">
        <v>230922</v>
      </c>
      <c r="C4865" s="3">
        <v>44130.710416666669</v>
      </c>
      <c r="D4865">
        <v>2</v>
      </c>
      <c r="E4865">
        <v>1</v>
      </c>
      <c r="F4865" t="s">
        <v>26</v>
      </c>
      <c r="G4865">
        <v>1</v>
      </c>
      <c r="H4865">
        <v>73.886719999999997</v>
      </c>
      <c r="I4865">
        <v>15.16797</v>
      </c>
      <c r="J4865">
        <v>0.76171880000000003</v>
      </c>
      <c r="K4865">
        <v>80.03125</v>
      </c>
      <c r="L4865" s="3">
        <v>44130.463194444441</v>
      </c>
      <c r="M4865">
        <v>17.18</v>
      </c>
      <c r="N4865" t="s">
        <v>28</v>
      </c>
      <c r="P4865">
        <f>(C4865-Key!$B$1)*24</f>
        <v>2.0000000000582077</v>
      </c>
      <c r="Q4865">
        <f>(Key!$B$2-'17.1'!C4865)*24</f>
        <v>0.94999999995343387</v>
      </c>
      <c r="R4865" s="3">
        <f>C4865-(M4865-Key!$B$5)/(24*Key!$B$6)</f>
        <v>44130.696601851851</v>
      </c>
      <c r="S4865">
        <f>M4865-Key!$B$5</f>
        <v>14.92</v>
      </c>
      <c r="T4865" s="2">
        <f t="shared" si="375"/>
        <v>44129.708333333336</v>
      </c>
      <c r="U4865" t="str">
        <f t="shared" si="376"/>
        <v>10-25-2020 17:00</v>
      </c>
      <c r="V4865">
        <f>IFERROR(IF(W4865=Z4865,VLOOKUP($U4865,[1]C8842!$G$2:$M$145,3,FALSE),0),0)</f>
        <v>0</v>
      </c>
      <c r="W4865">
        <f>VLOOKUP(RIGHT($V$1,5),Key!$A$9:$B$14,2,FALSE)</f>
        <v>10.199999999999999</v>
      </c>
      <c r="X4865">
        <f t="shared" si="379"/>
        <v>0</v>
      </c>
      <c r="Y4865">
        <f>VLOOKUP(RIGHT($X$1,5),Key!$A$9:$B$14,2,FALSE)</f>
        <v>3.7</v>
      </c>
      <c r="Z4865">
        <f t="shared" si="377"/>
        <v>10.199999999999999</v>
      </c>
      <c r="AA4865">
        <f t="shared" si="378"/>
        <v>0</v>
      </c>
    </row>
    <row r="4866" spans="1:27" x14ac:dyDescent="0.3">
      <c r="A4866">
        <v>100067</v>
      </c>
      <c r="B4866">
        <v>230922</v>
      </c>
      <c r="C4866" s="3">
        <v>44130.710416666669</v>
      </c>
      <c r="D4866">
        <v>3</v>
      </c>
      <c r="E4866">
        <v>2</v>
      </c>
      <c r="F4866" t="s">
        <v>26</v>
      </c>
      <c r="G4866">
        <v>5</v>
      </c>
      <c r="H4866">
        <v>61.121090000000002</v>
      </c>
      <c r="I4866">
        <v>98.34375</v>
      </c>
      <c r="J4866">
        <v>4.5429690000000003</v>
      </c>
      <c r="K4866">
        <v>94.039060000000006</v>
      </c>
      <c r="L4866" s="3">
        <v>44130.463194444441</v>
      </c>
      <c r="M4866">
        <v>17.18</v>
      </c>
      <c r="N4866" t="s">
        <v>28</v>
      </c>
      <c r="P4866">
        <f>(C4866-Key!$B$1)*24</f>
        <v>2.0000000000582077</v>
      </c>
      <c r="Q4866">
        <f>(Key!$B$2-'17.1'!C4866)*24</f>
        <v>0.94999999995343387</v>
      </c>
      <c r="R4866" s="3">
        <f>C4866-(M4866-Key!$B$5)/(24*Key!$B$6)</f>
        <v>44130.696601851851</v>
      </c>
      <c r="S4866">
        <f>M4866-Key!$B$5</f>
        <v>14.92</v>
      </c>
      <c r="T4866" s="2">
        <f t="shared" si="375"/>
        <v>44129.708333333336</v>
      </c>
      <c r="U4866" t="str">
        <f t="shared" si="376"/>
        <v>10-25-2020 17:00</v>
      </c>
      <c r="V4866">
        <f>IFERROR(IF(W4866=Z4866,VLOOKUP($U4866,[1]C8842!$G$2:$M$145,3,FALSE),0),0)</f>
        <v>0</v>
      </c>
      <c r="W4866">
        <f>VLOOKUP(RIGHT($V$1,5),Key!$A$9:$B$14,2,FALSE)</f>
        <v>10.199999999999999</v>
      </c>
      <c r="X4866">
        <f t="shared" si="379"/>
        <v>0</v>
      </c>
      <c r="Y4866">
        <f>VLOOKUP(RIGHT($X$1,5),Key!$A$9:$B$14,2,FALSE)</f>
        <v>3.7</v>
      </c>
      <c r="Z4866">
        <f t="shared" si="377"/>
        <v>10.199999999999999</v>
      </c>
      <c r="AA4866">
        <f t="shared" si="378"/>
        <v>0</v>
      </c>
    </row>
    <row r="4867" spans="1:27" x14ac:dyDescent="0.3">
      <c r="A4867">
        <v>100067</v>
      </c>
      <c r="B4867">
        <v>230922</v>
      </c>
      <c r="C4867" s="3">
        <v>44130.710416666669</v>
      </c>
      <c r="D4867">
        <v>0</v>
      </c>
      <c r="E4867">
        <v>2</v>
      </c>
      <c r="F4867" t="s">
        <v>25</v>
      </c>
      <c r="G4867">
        <v>5</v>
      </c>
      <c r="H4867">
        <v>56.164059999999999</v>
      </c>
      <c r="I4867">
        <v>104.1641</v>
      </c>
      <c r="J4867">
        <v>5.2226559999999997</v>
      </c>
      <c r="K4867">
        <v>46.019530000000003</v>
      </c>
      <c r="L4867" s="3">
        <v>44130.463194444441</v>
      </c>
      <c r="M4867">
        <v>17.18</v>
      </c>
      <c r="N4867" t="s">
        <v>28</v>
      </c>
      <c r="P4867">
        <f>(C4867-Key!$B$1)*24</f>
        <v>2.0000000000582077</v>
      </c>
      <c r="Q4867">
        <f>(Key!$B$2-'17.1'!C4867)*24</f>
        <v>0.94999999995343387</v>
      </c>
      <c r="R4867" s="3">
        <f>C4867-(M4867-Key!$B$5)/(24*Key!$B$6)</f>
        <v>44130.696601851851</v>
      </c>
      <c r="S4867">
        <f>M4867-Key!$B$5</f>
        <v>14.92</v>
      </c>
      <c r="T4867" s="2">
        <f t="shared" ref="T4867:T4930" si="380">ROUND(C4867*24*60/10,0)/(24*6)-1</f>
        <v>44129.708333333336</v>
      </c>
      <c r="U4867" t="str">
        <f t="shared" ref="U4867:U4930" si="381">TEXT(T4867,"mm-dd-yyyy hh:mm")</f>
        <v>10-25-2020 17:00</v>
      </c>
      <c r="V4867">
        <f>IFERROR(IF(W4867=Z4867,VLOOKUP($U4867,[1]C8842!$G$2:$M$145,3,FALSE),0),0)</f>
        <v>0</v>
      </c>
      <c r="W4867">
        <f>VLOOKUP(RIGHT($V$1,5),Key!$A$9:$B$14,2,FALSE)</f>
        <v>10.199999999999999</v>
      </c>
      <c r="X4867">
        <f t="shared" si="379"/>
        <v>0</v>
      </c>
      <c r="Y4867">
        <f>VLOOKUP(RIGHT($X$1,5),Key!$A$9:$B$14,2,FALSE)</f>
        <v>3.7</v>
      </c>
      <c r="Z4867">
        <f t="shared" ref="Z4867:Z4930" si="382">M4867-MIN(ABS(Y4867-M4867),ABS(W4867-M4867))</f>
        <v>10.199999999999999</v>
      </c>
      <c r="AA4867">
        <f t="shared" ref="AA4867:AA4930" si="383">SUM(V4867,X4867)</f>
        <v>0</v>
      </c>
    </row>
    <row r="4868" spans="1:27" x14ac:dyDescent="0.3">
      <c r="A4868">
        <v>100067</v>
      </c>
      <c r="B4868">
        <v>230922</v>
      </c>
      <c r="C4868" s="3">
        <v>44130.710416666669</v>
      </c>
      <c r="D4868">
        <v>3</v>
      </c>
      <c r="E4868">
        <v>2</v>
      </c>
      <c r="F4868" t="s">
        <v>26</v>
      </c>
      <c r="G4868">
        <v>1</v>
      </c>
      <c r="H4868">
        <v>75.011719999999997</v>
      </c>
      <c r="I4868">
        <v>18.39453</v>
      </c>
      <c r="J4868">
        <v>0.86328130000000003</v>
      </c>
      <c r="K4868">
        <v>94.039060000000006</v>
      </c>
      <c r="L4868" s="3">
        <v>44130.463194444441</v>
      </c>
      <c r="M4868">
        <v>17.18</v>
      </c>
      <c r="N4868" t="s">
        <v>28</v>
      </c>
      <c r="P4868">
        <f>(C4868-Key!$B$1)*24</f>
        <v>2.0000000000582077</v>
      </c>
      <c r="Q4868">
        <f>(Key!$B$2-'17.1'!C4868)*24</f>
        <v>0.94999999995343387</v>
      </c>
      <c r="R4868" s="3">
        <f>C4868-(M4868-Key!$B$5)/(24*Key!$B$6)</f>
        <v>44130.696601851851</v>
      </c>
      <c r="S4868">
        <f>M4868-Key!$B$5</f>
        <v>14.92</v>
      </c>
      <c r="T4868" s="2">
        <f t="shared" si="380"/>
        <v>44129.708333333336</v>
      </c>
      <c r="U4868" t="str">
        <f t="shared" si="381"/>
        <v>10-25-2020 17:00</v>
      </c>
      <c r="V4868">
        <f>IFERROR(IF(W4868=Z4868,VLOOKUP($U4868,[1]C8842!$G$2:$M$145,3,FALSE),0),0)</f>
        <v>0</v>
      </c>
      <c r="W4868">
        <f>VLOOKUP(RIGHT($V$1,5),Key!$A$9:$B$14,2,FALSE)</f>
        <v>10.199999999999999</v>
      </c>
      <c r="X4868">
        <f t="shared" ref="X4868:X4931" si="384">$X$2</f>
        <v>0</v>
      </c>
      <c r="Y4868">
        <f>VLOOKUP(RIGHT($X$1,5),Key!$A$9:$B$14,2,FALSE)</f>
        <v>3.7</v>
      </c>
      <c r="Z4868">
        <f t="shared" si="382"/>
        <v>10.199999999999999</v>
      </c>
      <c r="AA4868">
        <f t="shared" si="383"/>
        <v>0</v>
      </c>
    </row>
    <row r="4869" spans="1:27" x14ac:dyDescent="0.3">
      <c r="A4869">
        <v>100067</v>
      </c>
      <c r="B4869">
        <v>230922</v>
      </c>
      <c r="C4869" s="3">
        <v>44130.710416666669</v>
      </c>
      <c r="D4869">
        <v>3</v>
      </c>
      <c r="E4869">
        <v>2</v>
      </c>
      <c r="F4869" t="s">
        <v>26</v>
      </c>
      <c r="G4869">
        <v>2</v>
      </c>
      <c r="H4869">
        <v>75.25</v>
      </c>
      <c r="I4869">
        <v>24.527339999999999</v>
      </c>
      <c r="J4869">
        <v>1.078125</v>
      </c>
      <c r="K4869">
        <v>94.039060000000006</v>
      </c>
      <c r="L4869" s="3">
        <v>44130.463194444441</v>
      </c>
      <c r="M4869">
        <v>17.18</v>
      </c>
      <c r="N4869" t="s">
        <v>28</v>
      </c>
      <c r="P4869">
        <f>(C4869-Key!$B$1)*24</f>
        <v>2.0000000000582077</v>
      </c>
      <c r="Q4869">
        <f>(Key!$B$2-'17.1'!C4869)*24</f>
        <v>0.94999999995343387</v>
      </c>
      <c r="R4869" s="3">
        <f>C4869-(M4869-Key!$B$5)/(24*Key!$B$6)</f>
        <v>44130.696601851851</v>
      </c>
      <c r="S4869">
        <f>M4869-Key!$B$5</f>
        <v>14.92</v>
      </c>
      <c r="T4869" s="2">
        <f t="shared" si="380"/>
        <v>44129.708333333336</v>
      </c>
      <c r="U4869" t="str">
        <f t="shared" si="381"/>
        <v>10-25-2020 17:00</v>
      </c>
      <c r="V4869">
        <f>IFERROR(IF(W4869=Z4869,VLOOKUP($U4869,[1]C8842!$G$2:$M$145,3,FALSE),0),0)</f>
        <v>0</v>
      </c>
      <c r="W4869">
        <f>VLOOKUP(RIGHT($V$1,5),Key!$A$9:$B$14,2,FALSE)</f>
        <v>10.199999999999999</v>
      </c>
      <c r="X4869">
        <f t="shared" si="384"/>
        <v>0</v>
      </c>
      <c r="Y4869">
        <f>VLOOKUP(RIGHT($X$1,5),Key!$A$9:$B$14,2,FALSE)</f>
        <v>3.7</v>
      </c>
      <c r="Z4869">
        <f t="shared" si="382"/>
        <v>10.199999999999999</v>
      </c>
      <c r="AA4869">
        <f t="shared" si="383"/>
        <v>0</v>
      </c>
    </row>
    <row r="4870" spans="1:27" x14ac:dyDescent="0.3">
      <c r="A4870">
        <v>100067</v>
      </c>
      <c r="B4870">
        <v>230922</v>
      </c>
      <c r="C4870" s="3">
        <v>44130.710416666669</v>
      </c>
      <c r="D4870">
        <v>1</v>
      </c>
      <c r="E4870">
        <v>1</v>
      </c>
      <c r="F4870" t="s">
        <v>25</v>
      </c>
      <c r="G4870">
        <v>2</v>
      </c>
      <c r="H4870">
        <v>64.984380000000002</v>
      </c>
      <c r="I4870">
        <v>20.88672</v>
      </c>
      <c r="J4870">
        <v>1.1015630000000001</v>
      </c>
      <c r="K4870">
        <v>64.027339999999995</v>
      </c>
      <c r="L4870" s="3">
        <v>44130.463194444441</v>
      </c>
      <c r="M4870">
        <v>17.18</v>
      </c>
      <c r="N4870" t="s">
        <v>28</v>
      </c>
      <c r="P4870">
        <f>(C4870-Key!$B$1)*24</f>
        <v>2.0000000000582077</v>
      </c>
      <c r="Q4870">
        <f>(Key!$B$2-'17.1'!C4870)*24</f>
        <v>0.94999999995343387</v>
      </c>
      <c r="R4870" s="3">
        <f>C4870-(M4870-Key!$B$5)/(24*Key!$B$6)</f>
        <v>44130.696601851851</v>
      </c>
      <c r="S4870">
        <f>M4870-Key!$B$5</f>
        <v>14.92</v>
      </c>
      <c r="T4870" s="2">
        <f t="shared" si="380"/>
        <v>44129.708333333336</v>
      </c>
      <c r="U4870" t="str">
        <f t="shared" si="381"/>
        <v>10-25-2020 17:00</v>
      </c>
      <c r="V4870">
        <f>IFERROR(IF(W4870=Z4870,VLOOKUP($U4870,[1]C8842!$G$2:$M$145,3,FALSE),0),0)</f>
        <v>0</v>
      </c>
      <c r="W4870">
        <f>VLOOKUP(RIGHT($V$1,5),Key!$A$9:$B$14,2,FALSE)</f>
        <v>10.199999999999999</v>
      </c>
      <c r="X4870">
        <f t="shared" si="384"/>
        <v>0</v>
      </c>
      <c r="Y4870">
        <f>VLOOKUP(RIGHT($X$1,5),Key!$A$9:$B$14,2,FALSE)</f>
        <v>3.7</v>
      </c>
      <c r="Z4870">
        <f t="shared" si="382"/>
        <v>10.199999999999999</v>
      </c>
      <c r="AA4870">
        <f t="shared" si="383"/>
        <v>0</v>
      </c>
    </row>
    <row r="4871" spans="1:27" x14ac:dyDescent="0.3">
      <c r="A4871">
        <v>100067</v>
      </c>
      <c r="B4871">
        <v>230922</v>
      </c>
      <c r="C4871" s="3">
        <v>44130.710416666669</v>
      </c>
      <c r="D4871">
        <v>2</v>
      </c>
      <c r="E4871">
        <v>1</v>
      </c>
      <c r="F4871" t="s">
        <v>26</v>
      </c>
      <c r="G4871">
        <v>1</v>
      </c>
      <c r="H4871">
        <v>69.71875</v>
      </c>
      <c r="I4871">
        <v>17.648440000000001</v>
      </c>
      <c r="J4871">
        <v>0.90234380000000003</v>
      </c>
      <c r="K4871">
        <v>82.035160000000005</v>
      </c>
      <c r="L4871" s="3">
        <v>44130.463194444441</v>
      </c>
      <c r="M4871">
        <v>17.18</v>
      </c>
      <c r="N4871" t="s">
        <v>28</v>
      </c>
      <c r="P4871">
        <f>(C4871-Key!$B$1)*24</f>
        <v>2.0000000000582077</v>
      </c>
      <c r="Q4871">
        <f>(Key!$B$2-'17.1'!C4871)*24</f>
        <v>0.94999999995343387</v>
      </c>
      <c r="R4871" s="3">
        <f>C4871-(M4871-Key!$B$5)/(24*Key!$B$6)</f>
        <v>44130.696601851851</v>
      </c>
      <c r="S4871">
        <f>M4871-Key!$B$5</f>
        <v>14.92</v>
      </c>
      <c r="T4871" s="2">
        <f t="shared" si="380"/>
        <v>44129.708333333336</v>
      </c>
      <c r="U4871" t="str">
        <f t="shared" si="381"/>
        <v>10-25-2020 17:00</v>
      </c>
      <c r="V4871">
        <f>IFERROR(IF(W4871=Z4871,VLOOKUP($U4871,[1]C8842!$G$2:$M$145,3,FALSE),0),0)</f>
        <v>0</v>
      </c>
      <c r="W4871">
        <f>VLOOKUP(RIGHT($V$1,5),Key!$A$9:$B$14,2,FALSE)</f>
        <v>10.199999999999999</v>
      </c>
      <c r="X4871">
        <f t="shared" si="384"/>
        <v>0</v>
      </c>
      <c r="Y4871">
        <f>VLOOKUP(RIGHT($X$1,5),Key!$A$9:$B$14,2,FALSE)</f>
        <v>3.7</v>
      </c>
      <c r="Z4871">
        <f t="shared" si="382"/>
        <v>10.199999999999999</v>
      </c>
      <c r="AA4871">
        <f t="shared" si="383"/>
        <v>0</v>
      </c>
    </row>
    <row r="4872" spans="1:27" x14ac:dyDescent="0.3">
      <c r="A4872">
        <v>100067</v>
      </c>
      <c r="B4872">
        <v>230922</v>
      </c>
      <c r="C4872" s="3">
        <v>44130.710416666669</v>
      </c>
      <c r="D4872">
        <v>2</v>
      </c>
      <c r="E4872">
        <v>1</v>
      </c>
      <c r="F4872" t="s">
        <v>26</v>
      </c>
      <c r="G4872">
        <v>1</v>
      </c>
      <c r="H4872">
        <v>78.070310000000006</v>
      </c>
      <c r="I4872">
        <v>15.910159999999999</v>
      </c>
      <c r="J4872">
        <v>0.74609380000000003</v>
      </c>
      <c r="K4872">
        <v>84.035160000000005</v>
      </c>
      <c r="L4872" s="3">
        <v>44130.463194444441</v>
      </c>
      <c r="M4872">
        <v>17.18</v>
      </c>
      <c r="N4872" t="s">
        <v>28</v>
      </c>
      <c r="P4872">
        <f>(C4872-Key!$B$1)*24</f>
        <v>2.0000000000582077</v>
      </c>
      <c r="Q4872">
        <f>(Key!$B$2-'17.1'!C4872)*24</f>
        <v>0.94999999995343387</v>
      </c>
      <c r="R4872" s="3">
        <f>C4872-(M4872-Key!$B$5)/(24*Key!$B$6)</f>
        <v>44130.696601851851</v>
      </c>
      <c r="S4872">
        <f>M4872-Key!$B$5</f>
        <v>14.92</v>
      </c>
      <c r="T4872" s="2">
        <f t="shared" si="380"/>
        <v>44129.708333333336</v>
      </c>
      <c r="U4872" t="str">
        <f t="shared" si="381"/>
        <v>10-25-2020 17:00</v>
      </c>
      <c r="V4872">
        <f>IFERROR(IF(W4872=Z4872,VLOOKUP($U4872,[1]C8842!$G$2:$M$145,3,FALSE),0),0)</f>
        <v>0</v>
      </c>
      <c r="W4872">
        <f>VLOOKUP(RIGHT($V$1,5),Key!$A$9:$B$14,2,FALSE)</f>
        <v>10.199999999999999</v>
      </c>
      <c r="X4872">
        <f t="shared" si="384"/>
        <v>0</v>
      </c>
      <c r="Y4872">
        <f>VLOOKUP(RIGHT($X$1,5),Key!$A$9:$B$14,2,FALSE)</f>
        <v>3.7</v>
      </c>
      <c r="Z4872">
        <f t="shared" si="382"/>
        <v>10.199999999999999</v>
      </c>
      <c r="AA4872">
        <f t="shared" si="383"/>
        <v>0</v>
      </c>
    </row>
    <row r="4873" spans="1:27" x14ac:dyDescent="0.3">
      <c r="A4873">
        <v>100067</v>
      </c>
      <c r="B4873">
        <v>230922</v>
      </c>
      <c r="C4873" s="3">
        <v>44130.710416666669</v>
      </c>
      <c r="D4873">
        <v>3</v>
      </c>
      <c r="E4873">
        <v>2</v>
      </c>
      <c r="F4873" t="s">
        <v>26</v>
      </c>
      <c r="G4873">
        <v>4</v>
      </c>
      <c r="H4873">
        <v>63.695309999999999</v>
      </c>
      <c r="I4873">
        <v>74.277339999999995</v>
      </c>
      <c r="J4873">
        <v>3.3554689999999998</v>
      </c>
      <c r="K4873">
        <v>92.039060000000006</v>
      </c>
      <c r="L4873" s="3">
        <v>44130.463194444441</v>
      </c>
      <c r="M4873">
        <v>17.18</v>
      </c>
      <c r="N4873" t="s">
        <v>28</v>
      </c>
      <c r="P4873">
        <f>(C4873-Key!$B$1)*24</f>
        <v>2.0000000000582077</v>
      </c>
      <c r="Q4873">
        <f>(Key!$B$2-'17.1'!C4873)*24</f>
        <v>0.94999999995343387</v>
      </c>
      <c r="R4873" s="3">
        <f>C4873-(M4873-Key!$B$5)/(24*Key!$B$6)</f>
        <v>44130.696601851851</v>
      </c>
      <c r="S4873">
        <f>M4873-Key!$B$5</f>
        <v>14.92</v>
      </c>
      <c r="T4873" s="2">
        <f t="shared" si="380"/>
        <v>44129.708333333336</v>
      </c>
      <c r="U4873" t="str">
        <f t="shared" si="381"/>
        <v>10-25-2020 17:00</v>
      </c>
      <c r="V4873">
        <f>IFERROR(IF(W4873=Z4873,VLOOKUP($U4873,[1]C8842!$G$2:$M$145,3,FALSE),0),0)</f>
        <v>0</v>
      </c>
      <c r="W4873">
        <f>VLOOKUP(RIGHT($V$1,5),Key!$A$9:$B$14,2,FALSE)</f>
        <v>10.199999999999999</v>
      </c>
      <c r="X4873">
        <f t="shared" si="384"/>
        <v>0</v>
      </c>
      <c r="Y4873">
        <f>VLOOKUP(RIGHT($X$1,5),Key!$A$9:$B$14,2,FALSE)</f>
        <v>3.7</v>
      </c>
      <c r="Z4873">
        <f t="shared" si="382"/>
        <v>10.199999999999999</v>
      </c>
      <c r="AA4873">
        <f t="shared" si="383"/>
        <v>0</v>
      </c>
    </row>
    <row r="4874" spans="1:27" x14ac:dyDescent="0.3">
      <c r="A4874">
        <v>100067</v>
      </c>
      <c r="B4874">
        <v>230922</v>
      </c>
      <c r="C4874" s="3">
        <v>44130.710416666669</v>
      </c>
      <c r="D4874">
        <v>3</v>
      </c>
      <c r="E4874">
        <v>2</v>
      </c>
      <c r="F4874" t="s">
        <v>26</v>
      </c>
      <c r="G4874">
        <v>1</v>
      </c>
      <c r="H4874">
        <v>65.144530000000003</v>
      </c>
      <c r="I4874">
        <v>16.335940000000001</v>
      </c>
      <c r="J4874">
        <v>0.91015630000000003</v>
      </c>
      <c r="K4874">
        <v>94.039060000000006</v>
      </c>
      <c r="L4874" s="3">
        <v>44130.463194444441</v>
      </c>
      <c r="M4874">
        <v>17.18</v>
      </c>
      <c r="N4874" t="s">
        <v>28</v>
      </c>
      <c r="P4874">
        <f>(C4874-Key!$B$1)*24</f>
        <v>2.0000000000582077</v>
      </c>
      <c r="Q4874">
        <f>(Key!$B$2-'17.1'!C4874)*24</f>
        <v>0.94999999995343387</v>
      </c>
      <c r="R4874" s="3">
        <f>C4874-(M4874-Key!$B$5)/(24*Key!$B$6)</f>
        <v>44130.696601851851</v>
      </c>
      <c r="S4874">
        <f>M4874-Key!$B$5</f>
        <v>14.92</v>
      </c>
      <c r="T4874" s="2">
        <f t="shared" si="380"/>
        <v>44129.708333333336</v>
      </c>
      <c r="U4874" t="str">
        <f t="shared" si="381"/>
        <v>10-25-2020 17:00</v>
      </c>
      <c r="V4874">
        <f>IFERROR(IF(W4874=Z4874,VLOOKUP($U4874,[1]C8842!$G$2:$M$145,3,FALSE),0),0)</f>
        <v>0</v>
      </c>
      <c r="W4874">
        <f>VLOOKUP(RIGHT($V$1,5),Key!$A$9:$B$14,2,FALSE)</f>
        <v>10.199999999999999</v>
      </c>
      <c r="X4874">
        <f t="shared" si="384"/>
        <v>0</v>
      </c>
      <c r="Y4874">
        <f>VLOOKUP(RIGHT($X$1,5),Key!$A$9:$B$14,2,FALSE)</f>
        <v>3.7</v>
      </c>
      <c r="Z4874">
        <f t="shared" si="382"/>
        <v>10.199999999999999</v>
      </c>
      <c r="AA4874">
        <f t="shared" si="383"/>
        <v>0</v>
      </c>
    </row>
    <row r="4875" spans="1:27" x14ac:dyDescent="0.3">
      <c r="A4875">
        <v>100067</v>
      </c>
      <c r="B4875">
        <v>230922</v>
      </c>
      <c r="C4875" s="3">
        <v>44130.710416666669</v>
      </c>
      <c r="D4875">
        <v>0</v>
      </c>
      <c r="E4875">
        <v>2</v>
      </c>
      <c r="F4875" t="s">
        <v>25</v>
      </c>
      <c r="G4875">
        <v>4</v>
      </c>
      <c r="H4875">
        <v>44.699219999999997</v>
      </c>
      <c r="I4875">
        <v>75.648439999999994</v>
      </c>
      <c r="J4875">
        <v>4.8632809999999997</v>
      </c>
      <c r="K4875">
        <v>46.019530000000003</v>
      </c>
      <c r="L4875" s="3">
        <v>44130.463194444441</v>
      </c>
      <c r="M4875">
        <v>17.18</v>
      </c>
      <c r="N4875" t="s">
        <v>28</v>
      </c>
      <c r="P4875">
        <f>(C4875-Key!$B$1)*24</f>
        <v>2.0000000000582077</v>
      </c>
      <c r="Q4875">
        <f>(Key!$B$2-'17.1'!C4875)*24</f>
        <v>0.94999999995343387</v>
      </c>
      <c r="R4875" s="3">
        <f>C4875-(M4875-Key!$B$5)/(24*Key!$B$6)</f>
        <v>44130.696601851851</v>
      </c>
      <c r="S4875">
        <f>M4875-Key!$B$5</f>
        <v>14.92</v>
      </c>
      <c r="T4875" s="2">
        <f t="shared" si="380"/>
        <v>44129.708333333336</v>
      </c>
      <c r="U4875" t="str">
        <f t="shared" si="381"/>
        <v>10-25-2020 17:00</v>
      </c>
      <c r="V4875">
        <f>IFERROR(IF(W4875=Z4875,VLOOKUP($U4875,[1]C8842!$G$2:$M$145,3,FALSE),0),0)</f>
        <v>0</v>
      </c>
      <c r="W4875">
        <f>VLOOKUP(RIGHT($V$1,5),Key!$A$9:$B$14,2,FALSE)</f>
        <v>10.199999999999999</v>
      </c>
      <c r="X4875">
        <f t="shared" si="384"/>
        <v>0</v>
      </c>
      <c r="Y4875">
        <f>VLOOKUP(RIGHT($X$1,5),Key!$A$9:$B$14,2,FALSE)</f>
        <v>3.7</v>
      </c>
      <c r="Z4875">
        <f t="shared" si="382"/>
        <v>10.199999999999999</v>
      </c>
      <c r="AA4875">
        <f t="shared" si="383"/>
        <v>0</v>
      </c>
    </row>
    <row r="4876" spans="1:27" x14ac:dyDescent="0.3">
      <c r="A4876">
        <v>100067</v>
      </c>
      <c r="B4876">
        <v>230922</v>
      </c>
      <c r="C4876" s="3">
        <v>44130.710416666669</v>
      </c>
      <c r="D4876">
        <v>3</v>
      </c>
      <c r="E4876">
        <v>2</v>
      </c>
      <c r="F4876" t="s">
        <v>26</v>
      </c>
      <c r="G4876">
        <v>2</v>
      </c>
      <c r="H4876">
        <v>62.632809999999999</v>
      </c>
      <c r="I4876">
        <v>20.75</v>
      </c>
      <c r="J4876">
        <v>1.1328130000000001</v>
      </c>
      <c r="K4876">
        <v>94.039060000000006</v>
      </c>
      <c r="L4876" s="3">
        <v>44130.463194444441</v>
      </c>
      <c r="M4876">
        <v>17.18</v>
      </c>
      <c r="N4876" t="s">
        <v>28</v>
      </c>
      <c r="P4876">
        <f>(C4876-Key!$B$1)*24</f>
        <v>2.0000000000582077</v>
      </c>
      <c r="Q4876">
        <f>(Key!$B$2-'17.1'!C4876)*24</f>
        <v>0.94999999995343387</v>
      </c>
      <c r="R4876" s="3">
        <f>C4876-(M4876-Key!$B$5)/(24*Key!$B$6)</f>
        <v>44130.696601851851</v>
      </c>
      <c r="S4876">
        <f>M4876-Key!$B$5</f>
        <v>14.92</v>
      </c>
      <c r="T4876" s="2">
        <f t="shared" si="380"/>
        <v>44129.708333333336</v>
      </c>
      <c r="U4876" t="str">
        <f t="shared" si="381"/>
        <v>10-25-2020 17:00</v>
      </c>
      <c r="V4876">
        <f>IFERROR(IF(W4876=Z4876,VLOOKUP($U4876,[1]C8842!$G$2:$M$145,3,FALSE),0),0)</f>
        <v>0</v>
      </c>
      <c r="W4876">
        <f>VLOOKUP(RIGHT($V$1,5),Key!$A$9:$B$14,2,FALSE)</f>
        <v>10.199999999999999</v>
      </c>
      <c r="X4876">
        <f t="shared" si="384"/>
        <v>0</v>
      </c>
      <c r="Y4876">
        <f>VLOOKUP(RIGHT($X$1,5),Key!$A$9:$B$14,2,FALSE)</f>
        <v>3.7</v>
      </c>
      <c r="Z4876">
        <f t="shared" si="382"/>
        <v>10.199999999999999</v>
      </c>
      <c r="AA4876">
        <f t="shared" si="383"/>
        <v>0</v>
      </c>
    </row>
    <row r="4877" spans="1:27" x14ac:dyDescent="0.3">
      <c r="A4877">
        <v>100067</v>
      </c>
      <c r="B4877">
        <v>230922</v>
      </c>
      <c r="C4877" s="3">
        <v>44130.710416666669</v>
      </c>
      <c r="D4877">
        <v>1</v>
      </c>
      <c r="E4877">
        <v>1</v>
      </c>
      <c r="F4877" t="s">
        <v>25</v>
      </c>
      <c r="G4877">
        <v>1</v>
      </c>
      <c r="H4877">
        <v>66.761719999999997</v>
      </c>
      <c r="I4877">
        <v>19.992190000000001</v>
      </c>
      <c r="J4877">
        <v>1.035156</v>
      </c>
      <c r="K4877">
        <v>58.023440000000001</v>
      </c>
      <c r="L4877" s="3">
        <v>44130.463194444441</v>
      </c>
      <c r="M4877">
        <v>17.18</v>
      </c>
      <c r="N4877" t="s">
        <v>28</v>
      </c>
      <c r="P4877">
        <f>(C4877-Key!$B$1)*24</f>
        <v>2.0000000000582077</v>
      </c>
      <c r="Q4877">
        <f>(Key!$B$2-'17.1'!C4877)*24</f>
        <v>0.94999999995343387</v>
      </c>
      <c r="R4877" s="3">
        <f>C4877-(M4877-Key!$B$5)/(24*Key!$B$6)</f>
        <v>44130.696601851851</v>
      </c>
      <c r="S4877">
        <f>M4877-Key!$B$5</f>
        <v>14.92</v>
      </c>
      <c r="T4877" s="2">
        <f t="shared" si="380"/>
        <v>44129.708333333336</v>
      </c>
      <c r="U4877" t="str">
        <f t="shared" si="381"/>
        <v>10-25-2020 17:00</v>
      </c>
      <c r="V4877">
        <f>IFERROR(IF(W4877=Z4877,VLOOKUP($U4877,[1]C8842!$G$2:$M$145,3,FALSE),0),0)</f>
        <v>0</v>
      </c>
      <c r="W4877">
        <f>VLOOKUP(RIGHT($V$1,5),Key!$A$9:$B$14,2,FALSE)</f>
        <v>10.199999999999999</v>
      </c>
      <c r="X4877">
        <f t="shared" si="384"/>
        <v>0</v>
      </c>
      <c r="Y4877">
        <f>VLOOKUP(RIGHT($X$1,5),Key!$A$9:$B$14,2,FALSE)</f>
        <v>3.7</v>
      </c>
      <c r="Z4877">
        <f t="shared" si="382"/>
        <v>10.199999999999999</v>
      </c>
      <c r="AA4877">
        <f t="shared" si="383"/>
        <v>0</v>
      </c>
    </row>
    <row r="4878" spans="1:27" x14ac:dyDescent="0.3">
      <c r="A4878">
        <v>100067</v>
      </c>
      <c r="B4878">
        <v>230922</v>
      </c>
      <c r="C4878" s="3">
        <v>44130.711111111108</v>
      </c>
      <c r="D4878">
        <v>0</v>
      </c>
      <c r="E4878">
        <v>2</v>
      </c>
      <c r="F4878" t="s">
        <v>25</v>
      </c>
      <c r="G4878">
        <v>1</v>
      </c>
      <c r="H4878">
        <v>63.5</v>
      </c>
      <c r="I4878">
        <v>13.941409999999999</v>
      </c>
      <c r="J4878">
        <v>0.83203130000000003</v>
      </c>
      <c r="K4878">
        <v>46.019530000000003</v>
      </c>
      <c r="L4878" s="3">
        <v>44130.463194444441</v>
      </c>
      <c r="M4878">
        <v>17.18</v>
      </c>
      <c r="N4878" t="s">
        <v>28</v>
      </c>
      <c r="P4878">
        <f>(C4878-Key!$B$1)*24</f>
        <v>2.0166666666045785</v>
      </c>
      <c r="Q4878">
        <f>(Key!$B$2-'17.1'!C4878)*24</f>
        <v>0.93333333340706304</v>
      </c>
      <c r="R4878" s="3">
        <f>C4878-(M4878-Key!$B$5)/(24*Key!$B$6)</f>
        <v>44130.69729629629</v>
      </c>
      <c r="S4878">
        <f>M4878-Key!$B$5</f>
        <v>14.92</v>
      </c>
      <c r="T4878" s="2">
        <f t="shared" si="380"/>
        <v>44129.708333333336</v>
      </c>
      <c r="U4878" t="str">
        <f t="shared" si="381"/>
        <v>10-25-2020 17:00</v>
      </c>
      <c r="V4878">
        <f>IFERROR(IF(W4878=Z4878,VLOOKUP($U4878,[1]C8842!$G$2:$M$145,3,FALSE),0),0)</f>
        <v>0</v>
      </c>
      <c r="W4878">
        <f>VLOOKUP(RIGHT($V$1,5),Key!$A$9:$B$14,2,FALSE)</f>
        <v>10.199999999999999</v>
      </c>
      <c r="X4878">
        <f t="shared" si="384"/>
        <v>0</v>
      </c>
      <c r="Y4878">
        <f>VLOOKUP(RIGHT($X$1,5),Key!$A$9:$B$14,2,FALSE)</f>
        <v>3.7</v>
      </c>
      <c r="Z4878">
        <f t="shared" si="382"/>
        <v>10.199999999999999</v>
      </c>
      <c r="AA4878">
        <f t="shared" si="383"/>
        <v>0</v>
      </c>
    </row>
    <row r="4879" spans="1:27" x14ac:dyDescent="0.3">
      <c r="A4879">
        <v>100067</v>
      </c>
      <c r="B4879">
        <v>230922</v>
      </c>
      <c r="C4879" s="3">
        <v>44130.711111111108</v>
      </c>
      <c r="D4879">
        <v>1</v>
      </c>
      <c r="E4879">
        <v>1</v>
      </c>
      <c r="F4879" t="s">
        <v>25</v>
      </c>
      <c r="G4879">
        <v>2</v>
      </c>
      <c r="H4879">
        <v>66.945310000000006</v>
      </c>
      <c r="I4879">
        <v>22.492190000000001</v>
      </c>
      <c r="J4879">
        <v>1.1328130000000001</v>
      </c>
      <c r="K4879">
        <v>57.023440000000001</v>
      </c>
      <c r="L4879" s="3">
        <v>44130.463194444441</v>
      </c>
      <c r="M4879">
        <v>17.18</v>
      </c>
      <c r="N4879" t="s">
        <v>28</v>
      </c>
      <c r="P4879">
        <f>(C4879-Key!$B$1)*24</f>
        <v>2.0166666666045785</v>
      </c>
      <c r="Q4879">
        <f>(Key!$B$2-'17.1'!C4879)*24</f>
        <v>0.93333333340706304</v>
      </c>
      <c r="R4879" s="3">
        <f>C4879-(M4879-Key!$B$5)/(24*Key!$B$6)</f>
        <v>44130.69729629629</v>
      </c>
      <c r="S4879">
        <f>M4879-Key!$B$5</f>
        <v>14.92</v>
      </c>
      <c r="T4879" s="2">
        <f t="shared" si="380"/>
        <v>44129.708333333336</v>
      </c>
      <c r="U4879" t="str">
        <f t="shared" si="381"/>
        <v>10-25-2020 17:00</v>
      </c>
      <c r="V4879">
        <f>IFERROR(IF(W4879=Z4879,VLOOKUP($U4879,[1]C8842!$G$2:$M$145,3,FALSE),0),0)</f>
        <v>0</v>
      </c>
      <c r="W4879">
        <f>VLOOKUP(RIGHT($V$1,5),Key!$A$9:$B$14,2,FALSE)</f>
        <v>10.199999999999999</v>
      </c>
      <c r="X4879">
        <f t="shared" si="384"/>
        <v>0</v>
      </c>
      <c r="Y4879">
        <f>VLOOKUP(RIGHT($X$1,5),Key!$A$9:$B$14,2,FALSE)</f>
        <v>3.7</v>
      </c>
      <c r="Z4879">
        <f t="shared" si="382"/>
        <v>10.199999999999999</v>
      </c>
      <c r="AA4879">
        <f t="shared" si="383"/>
        <v>0</v>
      </c>
    </row>
    <row r="4880" spans="1:27" x14ac:dyDescent="0.3">
      <c r="A4880">
        <v>100067</v>
      </c>
      <c r="B4880">
        <v>230922</v>
      </c>
      <c r="C4880" s="3">
        <v>44130.711111111108</v>
      </c>
      <c r="D4880">
        <v>3</v>
      </c>
      <c r="E4880">
        <v>2</v>
      </c>
      <c r="F4880" t="s">
        <v>26</v>
      </c>
      <c r="G4880">
        <v>1</v>
      </c>
      <c r="H4880">
        <v>67.113280000000003</v>
      </c>
      <c r="I4880">
        <v>18.648440000000001</v>
      </c>
      <c r="J4880">
        <v>0.9765625</v>
      </c>
      <c r="K4880">
        <v>93.039060000000006</v>
      </c>
      <c r="L4880" s="3">
        <v>44130.463194444441</v>
      </c>
      <c r="M4880">
        <v>17.18</v>
      </c>
      <c r="N4880" t="s">
        <v>28</v>
      </c>
      <c r="P4880">
        <f>(C4880-Key!$B$1)*24</f>
        <v>2.0166666666045785</v>
      </c>
      <c r="Q4880">
        <f>(Key!$B$2-'17.1'!C4880)*24</f>
        <v>0.93333333340706304</v>
      </c>
      <c r="R4880" s="3">
        <f>C4880-(M4880-Key!$B$5)/(24*Key!$B$6)</f>
        <v>44130.69729629629</v>
      </c>
      <c r="S4880">
        <f>M4880-Key!$B$5</f>
        <v>14.92</v>
      </c>
      <c r="T4880" s="2">
        <f t="shared" si="380"/>
        <v>44129.708333333336</v>
      </c>
      <c r="U4880" t="str">
        <f t="shared" si="381"/>
        <v>10-25-2020 17:00</v>
      </c>
      <c r="V4880">
        <f>IFERROR(IF(W4880=Z4880,VLOOKUP($U4880,[1]C8842!$G$2:$M$145,3,FALSE),0),0)</f>
        <v>0</v>
      </c>
      <c r="W4880">
        <f>VLOOKUP(RIGHT($V$1,5),Key!$A$9:$B$14,2,FALSE)</f>
        <v>10.199999999999999</v>
      </c>
      <c r="X4880">
        <f t="shared" si="384"/>
        <v>0</v>
      </c>
      <c r="Y4880">
        <f>VLOOKUP(RIGHT($X$1,5),Key!$A$9:$B$14,2,FALSE)</f>
        <v>3.7</v>
      </c>
      <c r="Z4880">
        <f t="shared" si="382"/>
        <v>10.199999999999999</v>
      </c>
      <c r="AA4880">
        <f t="shared" si="383"/>
        <v>0</v>
      </c>
    </row>
    <row r="4881" spans="1:27" x14ac:dyDescent="0.3">
      <c r="A4881">
        <v>100067</v>
      </c>
      <c r="B4881">
        <v>230922</v>
      </c>
      <c r="C4881" s="3">
        <v>44130.711111111108</v>
      </c>
      <c r="D4881">
        <v>1</v>
      </c>
      <c r="E4881">
        <v>1</v>
      </c>
      <c r="F4881" t="s">
        <v>25</v>
      </c>
      <c r="G4881">
        <v>1</v>
      </c>
      <c r="H4881">
        <v>67.496089999999995</v>
      </c>
      <c r="I4881">
        <v>15.44922</v>
      </c>
      <c r="J4881">
        <v>0.84375</v>
      </c>
      <c r="K4881">
        <v>56.023440000000001</v>
      </c>
      <c r="L4881" s="3">
        <v>44130.463194444441</v>
      </c>
      <c r="M4881">
        <v>17.18</v>
      </c>
      <c r="N4881" t="s">
        <v>28</v>
      </c>
      <c r="P4881">
        <f>(C4881-Key!$B$1)*24</f>
        <v>2.0166666666045785</v>
      </c>
      <c r="Q4881">
        <f>(Key!$B$2-'17.1'!C4881)*24</f>
        <v>0.93333333340706304</v>
      </c>
      <c r="R4881" s="3">
        <f>C4881-(M4881-Key!$B$5)/(24*Key!$B$6)</f>
        <v>44130.69729629629</v>
      </c>
      <c r="S4881">
        <f>M4881-Key!$B$5</f>
        <v>14.92</v>
      </c>
      <c r="T4881" s="2">
        <f t="shared" si="380"/>
        <v>44129.708333333336</v>
      </c>
      <c r="U4881" t="str">
        <f t="shared" si="381"/>
        <v>10-25-2020 17:00</v>
      </c>
      <c r="V4881">
        <f>IFERROR(IF(W4881=Z4881,VLOOKUP($U4881,[1]C8842!$G$2:$M$145,3,FALSE),0),0)</f>
        <v>0</v>
      </c>
      <c r="W4881">
        <f>VLOOKUP(RIGHT($V$1,5),Key!$A$9:$B$14,2,FALSE)</f>
        <v>10.199999999999999</v>
      </c>
      <c r="X4881">
        <f t="shared" si="384"/>
        <v>0</v>
      </c>
      <c r="Y4881">
        <f>VLOOKUP(RIGHT($X$1,5),Key!$A$9:$B$14,2,FALSE)</f>
        <v>3.7</v>
      </c>
      <c r="Z4881">
        <f t="shared" si="382"/>
        <v>10.199999999999999</v>
      </c>
      <c r="AA4881">
        <f t="shared" si="383"/>
        <v>0</v>
      </c>
    </row>
    <row r="4882" spans="1:27" x14ac:dyDescent="0.3">
      <c r="A4882">
        <v>100067</v>
      </c>
      <c r="B4882">
        <v>230922</v>
      </c>
      <c r="C4882" s="3">
        <v>44130.711111111108</v>
      </c>
      <c r="D4882">
        <v>0</v>
      </c>
      <c r="E4882">
        <v>2</v>
      </c>
      <c r="F4882" t="s">
        <v>25</v>
      </c>
      <c r="G4882">
        <v>1</v>
      </c>
      <c r="H4882">
        <v>53.660159999999998</v>
      </c>
      <c r="I4882">
        <v>15.132809999999999</v>
      </c>
      <c r="J4882">
        <v>1.046875</v>
      </c>
      <c r="K4882">
        <v>48.019530000000003</v>
      </c>
      <c r="L4882" s="3">
        <v>44130.463194444441</v>
      </c>
      <c r="M4882">
        <v>17.18</v>
      </c>
      <c r="N4882" t="s">
        <v>28</v>
      </c>
      <c r="P4882">
        <f>(C4882-Key!$B$1)*24</f>
        <v>2.0166666666045785</v>
      </c>
      <c r="Q4882">
        <f>(Key!$B$2-'17.1'!C4882)*24</f>
        <v>0.93333333340706304</v>
      </c>
      <c r="R4882" s="3">
        <f>C4882-(M4882-Key!$B$5)/(24*Key!$B$6)</f>
        <v>44130.69729629629</v>
      </c>
      <c r="S4882">
        <f>M4882-Key!$B$5</f>
        <v>14.92</v>
      </c>
      <c r="T4882" s="2">
        <f t="shared" si="380"/>
        <v>44129.708333333336</v>
      </c>
      <c r="U4882" t="str">
        <f t="shared" si="381"/>
        <v>10-25-2020 17:00</v>
      </c>
      <c r="V4882">
        <f>IFERROR(IF(W4882=Z4882,VLOOKUP($U4882,[1]C8842!$G$2:$M$145,3,FALSE),0),0)</f>
        <v>0</v>
      </c>
      <c r="W4882">
        <f>VLOOKUP(RIGHT($V$1,5),Key!$A$9:$B$14,2,FALSE)</f>
        <v>10.199999999999999</v>
      </c>
      <c r="X4882">
        <f t="shared" si="384"/>
        <v>0</v>
      </c>
      <c r="Y4882">
        <f>VLOOKUP(RIGHT($X$1,5),Key!$A$9:$B$14,2,FALSE)</f>
        <v>3.7</v>
      </c>
      <c r="Z4882">
        <f t="shared" si="382"/>
        <v>10.199999999999999</v>
      </c>
      <c r="AA4882">
        <f t="shared" si="383"/>
        <v>0</v>
      </c>
    </row>
    <row r="4883" spans="1:27" x14ac:dyDescent="0.3">
      <c r="A4883">
        <v>100067</v>
      </c>
      <c r="B4883">
        <v>230922</v>
      </c>
      <c r="C4883" s="3">
        <v>44130.711111111108</v>
      </c>
      <c r="D4883">
        <v>0</v>
      </c>
      <c r="E4883">
        <v>2</v>
      </c>
      <c r="F4883" t="s">
        <v>25</v>
      </c>
      <c r="G4883">
        <v>1</v>
      </c>
      <c r="H4883">
        <v>54.503909999999998</v>
      </c>
      <c r="I4883">
        <v>18.621089999999999</v>
      </c>
      <c r="J4883">
        <v>1.199219</v>
      </c>
      <c r="K4883">
        <v>47.019530000000003</v>
      </c>
      <c r="L4883" s="3">
        <v>44130.463194444441</v>
      </c>
      <c r="M4883">
        <v>17.18</v>
      </c>
      <c r="N4883" t="s">
        <v>28</v>
      </c>
      <c r="P4883">
        <f>(C4883-Key!$B$1)*24</f>
        <v>2.0166666666045785</v>
      </c>
      <c r="Q4883">
        <f>(Key!$B$2-'17.1'!C4883)*24</f>
        <v>0.93333333340706304</v>
      </c>
      <c r="R4883" s="3">
        <f>C4883-(M4883-Key!$B$5)/(24*Key!$B$6)</f>
        <v>44130.69729629629</v>
      </c>
      <c r="S4883">
        <f>M4883-Key!$B$5</f>
        <v>14.92</v>
      </c>
      <c r="T4883" s="2">
        <f t="shared" si="380"/>
        <v>44129.708333333336</v>
      </c>
      <c r="U4883" t="str">
        <f t="shared" si="381"/>
        <v>10-25-2020 17:00</v>
      </c>
      <c r="V4883">
        <f>IFERROR(IF(W4883=Z4883,VLOOKUP($U4883,[1]C8842!$G$2:$M$145,3,FALSE),0),0)</f>
        <v>0</v>
      </c>
      <c r="W4883">
        <f>VLOOKUP(RIGHT($V$1,5),Key!$A$9:$B$14,2,FALSE)</f>
        <v>10.199999999999999</v>
      </c>
      <c r="X4883">
        <f t="shared" si="384"/>
        <v>0</v>
      </c>
      <c r="Y4883">
        <f>VLOOKUP(RIGHT($X$1,5),Key!$A$9:$B$14,2,FALSE)</f>
        <v>3.7</v>
      </c>
      <c r="Z4883">
        <f t="shared" si="382"/>
        <v>10.199999999999999</v>
      </c>
      <c r="AA4883">
        <f t="shared" si="383"/>
        <v>0</v>
      </c>
    </row>
    <row r="4884" spans="1:27" x14ac:dyDescent="0.3">
      <c r="A4884">
        <v>100067</v>
      </c>
      <c r="B4884">
        <v>230922</v>
      </c>
      <c r="C4884" s="3">
        <v>44130.711111111108</v>
      </c>
      <c r="D4884">
        <v>2</v>
      </c>
      <c r="E4884">
        <v>1</v>
      </c>
      <c r="F4884" t="s">
        <v>26</v>
      </c>
      <c r="G4884">
        <v>2</v>
      </c>
      <c r="H4884">
        <v>67.765630000000002</v>
      </c>
      <c r="I4884">
        <v>20.929690000000001</v>
      </c>
      <c r="J4884">
        <v>1.0546880000000001</v>
      </c>
      <c r="K4884">
        <v>80.03125</v>
      </c>
      <c r="L4884" s="3">
        <v>44130.463194444441</v>
      </c>
      <c r="M4884">
        <v>17.18</v>
      </c>
      <c r="N4884" t="s">
        <v>28</v>
      </c>
      <c r="P4884">
        <f>(C4884-Key!$B$1)*24</f>
        <v>2.0166666666045785</v>
      </c>
      <c r="Q4884">
        <f>(Key!$B$2-'17.1'!C4884)*24</f>
        <v>0.93333333340706304</v>
      </c>
      <c r="R4884" s="3">
        <f>C4884-(M4884-Key!$B$5)/(24*Key!$B$6)</f>
        <v>44130.69729629629</v>
      </c>
      <c r="S4884">
        <f>M4884-Key!$B$5</f>
        <v>14.92</v>
      </c>
      <c r="T4884" s="2">
        <f t="shared" si="380"/>
        <v>44129.708333333336</v>
      </c>
      <c r="U4884" t="str">
        <f t="shared" si="381"/>
        <v>10-25-2020 17:00</v>
      </c>
      <c r="V4884">
        <f>IFERROR(IF(W4884=Z4884,VLOOKUP($U4884,[1]C8842!$G$2:$M$145,3,FALSE),0),0)</f>
        <v>0</v>
      </c>
      <c r="W4884">
        <f>VLOOKUP(RIGHT($V$1,5),Key!$A$9:$B$14,2,FALSE)</f>
        <v>10.199999999999999</v>
      </c>
      <c r="X4884">
        <f t="shared" si="384"/>
        <v>0</v>
      </c>
      <c r="Y4884">
        <f>VLOOKUP(RIGHT($X$1,5),Key!$A$9:$B$14,2,FALSE)</f>
        <v>3.7</v>
      </c>
      <c r="Z4884">
        <f t="shared" si="382"/>
        <v>10.199999999999999</v>
      </c>
      <c r="AA4884">
        <f t="shared" si="383"/>
        <v>0</v>
      </c>
    </row>
    <row r="4885" spans="1:27" x14ac:dyDescent="0.3">
      <c r="A4885">
        <v>100067</v>
      </c>
      <c r="B4885">
        <v>230922</v>
      </c>
      <c r="C4885" s="3">
        <v>44130.711111111108</v>
      </c>
      <c r="D4885">
        <v>0</v>
      </c>
      <c r="E4885">
        <v>2</v>
      </c>
      <c r="F4885" t="s">
        <v>25</v>
      </c>
      <c r="G4885">
        <v>3</v>
      </c>
      <c r="H4885">
        <v>60.480469999999997</v>
      </c>
      <c r="I4885">
        <v>38.875</v>
      </c>
      <c r="J4885">
        <v>1.972656</v>
      </c>
      <c r="K4885">
        <v>46.019530000000003</v>
      </c>
      <c r="L4885" s="3">
        <v>44130.463194444441</v>
      </c>
      <c r="M4885">
        <v>17.18</v>
      </c>
      <c r="N4885" t="s">
        <v>28</v>
      </c>
      <c r="P4885">
        <f>(C4885-Key!$B$1)*24</f>
        <v>2.0166666666045785</v>
      </c>
      <c r="Q4885">
        <f>(Key!$B$2-'17.1'!C4885)*24</f>
        <v>0.93333333340706304</v>
      </c>
      <c r="R4885" s="3">
        <f>C4885-(M4885-Key!$B$5)/(24*Key!$B$6)</f>
        <v>44130.69729629629</v>
      </c>
      <c r="S4885">
        <f>M4885-Key!$B$5</f>
        <v>14.92</v>
      </c>
      <c r="T4885" s="2">
        <f t="shared" si="380"/>
        <v>44129.708333333336</v>
      </c>
      <c r="U4885" t="str">
        <f t="shared" si="381"/>
        <v>10-25-2020 17:00</v>
      </c>
      <c r="V4885">
        <f>IFERROR(IF(W4885=Z4885,VLOOKUP($U4885,[1]C8842!$G$2:$M$145,3,FALSE),0),0)</f>
        <v>0</v>
      </c>
      <c r="W4885">
        <f>VLOOKUP(RIGHT($V$1,5),Key!$A$9:$B$14,2,FALSE)</f>
        <v>10.199999999999999</v>
      </c>
      <c r="X4885">
        <f t="shared" si="384"/>
        <v>0</v>
      </c>
      <c r="Y4885">
        <f>VLOOKUP(RIGHT($X$1,5),Key!$A$9:$B$14,2,FALSE)</f>
        <v>3.7</v>
      </c>
      <c r="Z4885">
        <f t="shared" si="382"/>
        <v>10.199999999999999</v>
      </c>
      <c r="AA4885">
        <f t="shared" si="383"/>
        <v>0</v>
      </c>
    </row>
    <row r="4886" spans="1:27" x14ac:dyDescent="0.3">
      <c r="A4886">
        <v>100067</v>
      </c>
      <c r="B4886">
        <v>230922</v>
      </c>
      <c r="C4886" s="3">
        <v>44130.711111111108</v>
      </c>
      <c r="D4886">
        <v>3</v>
      </c>
      <c r="E4886">
        <v>2</v>
      </c>
      <c r="F4886" t="s">
        <v>26</v>
      </c>
      <c r="G4886">
        <v>2</v>
      </c>
      <c r="H4886">
        <v>60.527340000000002</v>
      </c>
      <c r="I4886">
        <v>20.410160000000001</v>
      </c>
      <c r="J4886">
        <v>1.160156</v>
      </c>
      <c r="K4886">
        <v>93.039060000000006</v>
      </c>
      <c r="L4886" s="3">
        <v>44130.463194444441</v>
      </c>
      <c r="M4886">
        <v>17.18</v>
      </c>
      <c r="N4886" t="s">
        <v>28</v>
      </c>
      <c r="P4886">
        <f>(C4886-Key!$B$1)*24</f>
        <v>2.0166666666045785</v>
      </c>
      <c r="Q4886">
        <f>(Key!$B$2-'17.1'!C4886)*24</f>
        <v>0.93333333340706304</v>
      </c>
      <c r="R4886" s="3">
        <f>C4886-(M4886-Key!$B$5)/(24*Key!$B$6)</f>
        <v>44130.69729629629</v>
      </c>
      <c r="S4886">
        <f>M4886-Key!$B$5</f>
        <v>14.92</v>
      </c>
      <c r="T4886" s="2">
        <f t="shared" si="380"/>
        <v>44129.708333333336</v>
      </c>
      <c r="U4886" t="str">
        <f t="shared" si="381"/>
        <v>10-25-2020 17:00</v>
      </c>
      <c r="V4886">
        <f>IFERROR(IF(W4886=Z4886,VLOOKUP($U4886,[1]C8842!$G$2:$M$145,3,FALSE),0),0)</f>
        <v>0</v>
      </c>
      <c r="W4886">
        <f>VLOOKUP(RIGHT($V$1,5),Key!$A$9:$B$14,2,FALSE)</f>
        <v>10.199999999999999</v>
      </c>
      <c r="X4886">
        <f t="shared" si="384"/>
        <v>0</v>
      </c>
      <c r="Y4886">
        <f>VLOOKUP(RIGHT($X$1,5),Key!$A$9:$B$14,2,FALSE)</f>
        <v>3.7</v>
      </c>
      <c r="Z4886">
        <f t="shared" si="382"/>
        <v>10.199999999999999</v>
      </c>
      <c r="AA4886">
        <f t="shared" si="383"/>
        <v>0</v>
      </c>
    </row>
    <row r="4887" spans="1:27" x14ac:dyDescent="0.3">
      <c r="A4887">
        <v>100067</v>
      </c>
      <c r="B4887">
        <v>230922</v>
      </c>
      <c r="C4887" s="3">
        <v>44130.711111111108</v>
      </c>
      <c r="D4887">
        <v>2</v>
      </c>
      <c r="E4887">
        <v>1</v>
      </c>
      <c r="F4887" t="s">
        <v>26</v>
      </c>
      <c r="G4887">
        <v>1</v>
      </c>
      <c r="H4887">
        <v>68.085939999999994</v>
      </c>
      <c r="I4887">
        <v>14.410159999999999</v>
      </c>
      <c r="J4887">
        <v>0.796875</v>
      </c>
      <c r="K4887">
        <v>82.035160000000005</v>
      </c>
      <c r="L4887" s="3">
        <v>44130.463194444441</v>
      </c>
      <c r="M4887">
        <v>17.18</v>
      </c>
      <c r="N4887" t="s">
        <v>28</v>
      </c>
      <c r="P4887">
        <f>(C4887-Key!$B$1)*24</f>
        <v>2.0166666666045785</v>
      </c>
      <c r="Q4887">
        <f>(Key!$B$2-'17.1'!C4887)*24</f>
        <v>0.93333333340706304</v>
      </c>
      <c r="R4887" s="3">
        <f>C4887-(M4887-Key!$B$5)/(24*Key!$B$6)</f>
        <v>44130.69729629629</v>
      </c>
      <c r="S4887">
        <f>M4887-Key!$B$5</f>
        <v>14.92</v>
      </c>
      <c r="T4887" s="2">
        <f t="shared" si="380"/>
        <v>44129.708333333336</v>
      </c>
      <c r="U4887" t="str">
        <f t="shared" si="381"/>
        <v>10-25-2020 17:00</v>
      </c>
      <c r="V4887">
        <f>IFERROR(IF(W4887=Z4887,VLOOKUP($U4887,[1]C8842!$G$2:$M$145,3,FALSE),0),0)</f>
        <v>0</v>
      </c>
      <c r="W4887">
        <f>VLOOKUP(RIGHT($V$1,5),Key!$A$9:$B$14,2,FALSE)</f>
        <v>10.199999999999999</v>
      </c>
      <c r="X4887">
        <f t="shared" si="384"/>
        <v>0</v>
      </c>
      <c r="Y4887">
        <f>VLOOKUP(RIGHT($X$1,5),Key!$A$9:$B$14,2,FALSE)</f>
        <v>3.7</v>
      </c>
      <c r="Z4887">
        <f t="shared" si="382"/>
        <v>10.199999999999999</v>
      </c>
      <c r="AA4887">
        <f t="shared" si="383"/>
        <v>0</v>
      </c>
    </row>
    <row r="4888" spans="1:27" x14ac:dyDescent="0.3">
      <c r="A4888">
        <v>100067</v>
      </c>
      <c r="B4888">
        <v>230922</v>
      </c>
      <c r="C4888" s="3">
        <v>44130.711111111108</v>
      </c>
      <c r="D4888">
        <v>3</v>
      </c>
      <c r="E4888">
        <v>2</v>
      </c>
      <c r="F4888" t="s">
        <v>26</v>
      </c>
      <c r="G4888">
        <v>1</v>
      </c>
      <c r="H4888">
        <v>60.847659999999998</v>
      </c>
      <c r="I4888">
        <v>18.539059999999999</v>
      </c>
      <c r="J4888">
        <v>1.0703130000000001</v>
      </c>
      <c r="K4888">
        <v>95.039060000000006</v>
      </c>
      <c r="L4888" s="3">
        <v>44130.463194444441</v>
      </c>
      <c r="M4888">
        <v>17.18</v>
      </c>
      <c r="N4888" t="s">
        <v>28</v>
      </c>
      <c r="P4888">
        <f>(C4888-Key!$B$1)*24</f>
        <v>2.0166666666045785</v>
      </c>
      <c r="Q4888">
        <f>(Key!$B$2-'17.1'!C4888)*24</f>
        <v>0.93333333340706304</v>
      </c>
      <c r="R4888" s="3">
        <f>C4888-(M4888-Key!$B$5)/(24*Key!$B$6)</f>
        <v>44130.69729629629</v>
      </c>
      <c r="S4888">
        <f>M4888-Key!$B$5</f>
        <v>14.92</v>
      </c>
      <c r="T4888" s="2">
        <f t="shared" si="380"/>
        <v>44129.708333333336</v>
      </c>
      <c r="U4888" t="str">
        <f t="shared" si="381"/>
        <v>10-25-2020 17:00</v>
      </c>
      <c r="V4888">
        <f>IFERROR(IF(W4888=Z4888,VLOOKUP($U4888,[1]C8842!$G$2:$M$145,3,FALSE),0),0)</f>
        <v>0</v>
      </c>
      <c r="W4888">
        <f>VLOOKUP(RIGHT($V$1,5),Key!$A$9:$B$14,2,FALSE)</f>
        <v>10.199999999999999</v>
      </c>
      <c r="X4888">
        <f t="shared" si="384"/>
        <v>0</v>
      </c>
      <c r="Y4888">
        <f>VLOOKUP(RIGHT($X$1,5),Key!$A$9:$B$14,2,FALSE)</f>
        <v>3.7</v>
      </c>
      <c r="Z4888">
        <f t="shared" si="382"/>
        <v>10.199999999999999</v>
      </c>
      <c r="AA4888">
        <f t="shared" si="383"/>
        <v>0</v>
      </c>
    </row>
    <row r="4889" spans="1:27" x14ac:dyDescent="0.3">
      <c r="A4889">
        <v>100067</v>
      </c>
      <c r="B4889">
        <v>230922</v>
      </c>
      <c r="C4889" s="3">
        <v>44130.711111111108</v>
      </c>
      <c r="D4889">
        <v>2</v>
      </c>
      <c r="E4889">
        <v>1</v>
      </c>
      <c r="F4889" t="s">
        <v>26</v>
      </c>
      <c r="G4889">
        <v>1</v>
      </c>
      <c r="H4889">
        <v>66.90625</v>
      </c>
      <c r="I4889">
        <v>15.878909999999999</v>
      </c>
      <c r="J4889">
        <v>0.8671875</v>
      </c>
      <c r="K4889">
        <v>89.035160000000005</v>
      </c>
      <c r="L4889" s="3">
        <v>44130.463194444441</v>
      </c>
      <c r="M4889">
        <v>17.18</v>
      </c>
      <c r="N4889" t="s">
        <v>28</v>
      </c>
      <c r="P4889">
        <f>(C4889-Key!$B$1)*24</f>
        <v>2.0166666666045785</v>
      </c>
      <c r="Q4889">
        <f>(Key!$B$2-'17.1'!C4889)*24</f>
        <v>0.93333333340706304</v>
      </c>
      <c r="R4889" s="3">
        <f>C4889-(M4889-Key!$B$5)/(24*Key!$B$6)</f>
        <v>44130.69729629629</v>
      </c>
      <c r="S4889">
        <f>M4889-Key!$B$5</f>
        <v>14.92</v>
      </c>
      <c r="T4889" s="2">
        <f t="shared" si="380"/>
        <v>44129.708333333336</v>
      </c>
      <c r="U4889" t="str">
        <f t="shared" si="381"/>
        <v>10-25-2020 17:00</v>
      </c>
      <c r="V4889">
        <f>IFERROR(IF(W4889=Z4889,VLOOKUP($U4889,[1]C8842!$G$2:$M$145,3,FALSE),0),0)</f>
        <v>0</v>
      </c>
      <c r="W4889">
        <f>VLOOKUP(RIGHT($V$1,5),Key!$A$9:$B$14,2,FALSE)</f>
        <v>10.199999999999999</v>
      </c>
      <c r="X4889">
        <f t="shared" si="384"/>
        <v>0</v>
      </c>
      <c r="Y4889">
        <f>VLOOKUP(RIGHT($X$1,5),Key!$A$9:$B$14,2,FALSE)</f>
        <v>3.7</v>
      </c>
      <c r="Z4889">
        <f t="shared" si="382"/>
        <v>10.199999999999999</v>
      </c>
      <c r="AA4889">
        <f t="shared" si="383"/>
        <v>0</v>
      </c>
    </row>
    <row r="4890" spans="1:27" x14ac:dyDescent="0.3">
      <c r="A4890">
        <v>100067</v>
      </c>
      <c r="B4890">
        <v>230922</v>
      </c>
      <c r="C4890" s="3">
        <v>44130.711111111108</v>
      </c>
      <c r="D4890">
        <v>3</v>
      </c>
      <c r="E4890">
        <v>2</v>
      </c>
      <c r="F4890" t="s">
        <v>26</v>
      </c>
      <c r="G4890">
        <v>3</v>
      </c>
      <c r="H4890">
        <v>62.097659999999998</v>
      </c>
      <c r="I4890">
        <v>32.667969999999997</v>
      </c>
      <c r="J4890">
        <v>1.65625</v>
      </c>
      <c r="K4890">
        <v>94.039060000000006</v>
      </c>
      <c r="L4890" s="3">
        <v>44130.463194444441</v>
      </c>
      <c r="M4890">
        <v>17.18</v>
      </c>
      <c r="N4890" t="s">
        <v>28</v>
      </c>
      <c r="P4890">
        <f>(C4890-Key!$B$1)*24</f>
        <v>2.0166666666045785</v>
      </c>
      <c r="Q4890">
        <f>(Key!$B$2-'17.1'!C4890)*24</f>
        <v>0.93333333340706304</v>
      </c>
      <c r="R4890" s="3">
        <f>C4890-(M4890-Key!$B$5)/(24*Key!$B$6)</f>
        <v>44130.69729629629</v>
      </c>
      <c r="S4890">
        <f>M4890-Key!$B$5</f>
        <v>14.92</v>
      </c>
      <c r="T4890" s="2">
        <f t="shared" si="380"/>
        <v>44129.708333333336</v>
      </c>
      <c r="U4890" t="str">
        <f t="shared" si="381"/>
        <v>10-25-2020 17:00</v>
      </c>
      <c r="V4890">
        <f>IFERROR(IF(W4890=Z4890,VLOOKUP($U4890,[1]C8842!$G$2:$M$145,3,FALSE),0),0)</f>
        <v>0</v>
      </c>
      <c r="W4890">
        <f>VLOOKUP(RIGHT($V$1,5),Key!$A$9:$B$14,2,FALSE)</f>
        <v>10.199999999999999</v>
      </c>
      <c r="X4890">
        <f t="shared" si="384"/>
        <v>0</v>
      </c>
      <c r="Y4890">
        <f>VLOOKUP(RIGHT($X$1,5),Key!$A$9:$B$14,2,FALSE)</f>
        <v>3.7</v>
      </c>
      <c r="Z4890">
        <f t="shared" si="382"/>
        <v>10.199999999999999</v>
      </c>
      <c r="AA4890">
        <f t="shared" si="383"/>
        <v>0</v>
      </c>
    </row>
    <row r="4891" spans="1:27" x14ac:dyDescent="0.3">
      <c r="A4891">
        <v>100067</v>
      </c>
      <c r="B4891">
        <v>230922</v>
      </c>
      <c r="C4891" s="3">
        <v>44130.711111111108</v>
      </c>
      <c r="D4891">
        <v>2</v>
      </c>
      <c r="E4891">
        <v>1</v>
      </c>
      <c r="F4891" t="s">
        <v>26</v>
      </c>
      <c r="G4891">
        <v>4</v>
      </c>
      <c r="H4891">
        <v>72.449219999999997</v>
      </c>
      <c r="I4891">
        <v>67.488280000000003</v>
      </c>
      <c r="J4891">
        <v>2.6992189999999998</v>
      </c>
      <c r="K4891">
        <v>82.035160000000005</v>
      </c>
      <c r="L4891" s="3">
        <v>44130.463194444441</v>
      </c>
      <c r="M4891">
        <v>17.18</v>
      </c>
      <c r="N4891" t="s">
        <v>28</v>
      </c>
      <c r="P4891">
        <f>(C4891-Key!$B$1)*24</f>
        <v>2.0166666666045785</v>
      </c>
      <c r="Q4891">
        <f>(Key!$B$2-'17.1'!C4891)*24</f>
        <v>0.93333333340706304</v>
      </c>
      <c r="R4891" s="3">
        <f>C4891-(M4891-Key!$B$5)/(24*Key!$B$6)</f>
        <v>44130.69729629629</v>
      </c>
      <c r="S4891">
        <f>M4891-Key!$B$5</f>
        <v>14.92</v>
      </c>
      <c r="T4891" s="2">
        <f t="shared" si="380"/>
        <v>44129.708333333336</v>
      </c>
      <c r="U4891" t="str">
        <f t="shared" si="381"/>
        <v>10-25-2020 17:00</v>
      </c>
      <c r="V4891">
        <f>IFERROR(IF(W4891=Z4891,VLOOKUP($U4891,[1]C8842!$G$2:$M$145,3,FALSE),0),0)</f>
        <v>0</v>
      </c>
      <c r="W4891">
        <f>VLOOKUP(RIGHT($V$1,5),Key!$A$9:$B$14,2,FALSE)</f>
        <v>10.199999999999999</v>
      </c>
      <c r="X4891">
        <f t="shared" si="384"/>
        <v>0</v>
      </c>
      <c r="Y4891">
        <f>VLOOKUP(RIGHT($X$1,5),Key!$A$9:$B$14,2,FALSE)</f>
        <v>3.7</v>
      </c>
      <c r="Z4891">
        <f t="shared" si="382"/>
        <v>10.199999999999999</v>
      </c>
      <c r="AA4891">
        <f t="shared" si="383"/>
        <v>0</v>
      </c>
    </row>
    <row r="4892" spans="1:27" x14ac:dyDescent="0.3">
      <c r="A4892">
        <v>100067</v>
      </c>
      <c r="B4892">
        <v>230922</v>
      </c>
      <c r="C4892" s="3">
        <v>44130.711111111108</v>
      </c>
      <c r="D4892">
        <v>3</v>
      </c>
      <c r="E4892">
        <v>2</v>
      </c>
      <c r="F4892" t="s">
        <v>26</v>
      </c>
      <c r="G4892">
        <v>3</v>
      </c>
      <c r="H4892">
        <v>63.617190000000001</v>
      </c>
      <c r="I4892">
        <v>39.894530000000003</v>
      </c>
      <c r="J4892">
        <v>1.917969</v>
      </c>
      <c r="K4892">
        <v>93.039060000000006</v>
      </c>
      <c r="L4892" s="3">
        <v>44130.463194444441</v>
      </c>
      <c r="M4892">
        <v>17.18</v>
      </c>
      <c r="N4892" t="s">
        <v>28</v>
      </c>
      <c r="P4892">
        <f>(C4892-Key!$B$1)*24</f>
        <v>2.0166666666045785</v>
      </c>
      <c r="Q4892">
        <f>(Key!$B$2-'17.1'!C4892)*24</f>
        <v>0.93333333340706304</v>
      </c>
      <c r="R4892" s="3">
        <f>C4892-(M4892-Key!$B$5)/(24*Key!$B$6)</f>
        <v>44130.69729629629</v>
      </c>
      <c r="S4892">
        <f>M4892-Key!$B$5</f>
        <v>14.92</v>
      </c>
      <c r="T4892" s="2">
        <f t="shared" si="380"/>
        <v>44129.708333333336</v>
      </c>
      <c r="U4892" t="str">
        <f t="shared" si="381"/>
        <v>10-25-2020 17:00</v>
      </c>
      <c r="V4892">
        <f>IFERROR(IF(W4892=Z4892,VLOOKUP($U4892,[1]C8842!$G$2:$M$145,3,FALSE),0),0)</f>
        <v>0</v>
      </c>
      <c r="W4892">
        <f>VLOOKUP(RIGHT($V$1,5),Key!$A$9:$B$14,2,FALSE)</f>
        <v>10.199999999999999</v>
      </c>
      <c r="X4892">
        <f t="shared" si="384"/>
        <v>0</v>
      </c>
      <c r="Y4892">
        <f>VLOOKUP(RIGHT($X$1,5),Key!$A$9:$B$14,2,FALSE)</f>
        <v>3.7</v>
      </c>
      <c r="Z4892">
        <f t="shared" si="382"/>
        <v>10.199999999999999</v>
      </c>
      <c r="AA4892">
        <f t="shared" si="383"/>
        <v>0</v>
      </c>
    </row>
    <row r="4893" spans="1:27" x14ac:dyDescent="0.3">
      <c r="A4893">
        <v>100067</v>
      </c>
      <c r="B4893">
        <v>230922</v>
      </c>
      <c r="C4893" s="3">
        <v>44130.711111111108</v>
      </c>
      <c r="D4893">
        <v>0</v>
      </c>
      <c r="E4893">
        <v>2</v>
      </c>
      <c r="F4893" t="s">
        <v>25</v>
      </c>
      <c r="G4893">
        <v>2</v>
      </c>
      <c r="H4893">
        <v>61.273440000000001</v>
      </c>
      <c r="I4893">
        <v>20.98047</v>
      </c>
      <c r="J4893">
        <v>1.171875</v>
      </c>
      <c r="K4893">
        <v>46.019530000000003</v>
      </c>
      <c r="L4893" s="3">
        <v>44130.463194444441</v>
      </c>
      <c r="M4893">
        <v>17.18</v>
      </c>
      <c r="N4893" t="s">
        <v>28</v>
      </c>
      <c r="P4893">
        <f>(C4893-Key!$B$1)*24</f>
        <v>2.0166666666045785</v>
      </c>
      <c r="Q4893">
        <f>(Key!$B$2-'17.1'!C4893)*24</f>
        <v>0.93333333340706304</v>
      </c>
      <c r="R4893" s="3">
        <f>C4893-(M4893-Key!$B$5)/(24*Key!$B$6)</f>
        <v>44130.69729629629</v>
      </c>
      <c r="S4893">
        <f>M4893-Key!$B$5</f>
        <v>14.92</v>
      </c>
      <c r="T4893" s="2">
        <f t="shared" si="380"/>
        <v>44129.708333333336</v>
      </c>
      <c r="U4893" t="str">
        <f t="shared" si="381"/>
        <v>10-25-2020 17:00</v>
      </c>
      <c r="V4893">
        <f>IFERROR(IF(W4893=Z4893,VLOOKUP($U4893,[1]C8842!$G$2:$M$145,3,FALSE),0),0)</f>
        <v>0</v>
      </c>
      <c r="W4893">
        <f>VLOOKUP(RIGHT($V$1,5),Key!$A$9:$B$14,2,FALSE)</f>
        <v>10.199999999999999</v>
      </c>
      <c r="X4893">
        <f t="shared" si="384"/>
        <v>0</v>
      </c>
      <c r="Y4893">
        <f>VLOOKUP(RIGHT($X$1,5),Key!$A$9:$B$14,2,FALSE)</f>
        <v>3.7</v>
      </c>
      <c r="Z4893">
        <f t="shared" si="382"/>
        <v>10.199999999999999</v>
      </c>
      <c r="AA4893">
        <f t="shared" si="383"/>
        <v>0</v>
      </c>
    </row>
    <row r="4894" spans="1:27" x14ac:dyDescent="0.3">
      <c r="A4894">
        <v>100067</v>
      </c>
      <c r="B4894">
        <v>230922</v>
      </c>
      <c r="C4894" s="3">
        <v>44130.711111111108</v>
      </c>
      <c r="D4894">
        <v>2</v>
      </c>
      <c r="E4894">
        <v>1</v>
      </c>
      <c r="F4894" t="s">
        <v>26</v>
      </c>
      <c r="G4894">
        <v>2</v>
      </c>
      <c r="H4894">
        <v>70.890630000000002</v>
      </c>
      <c r="I4894">
        <v>21.183589999999999</v>
      </c>
      <c r="J4894">
        <v>1.019531</v>
      </c>
      <c r="K4894">
        <v>80.03125</v>
      </c>
      <c r="L4894" s="3">
        <v>44130.463194444441</v>
      </c>
      <c r="M4894">
        <v>17.18</v>
      </c>
      <c r="N4894" t="s">
        <v>28</v>
      </c>
      <c r="P4894">
        <f>(C4894-Key!$B$1)*24</f>
        <v>2.0166666666045785</v>
      </c>
      <c r="Q4894">
        <f>(Key!$B$2-'17.1'!C4894)*24</f>
        <v>0.93333333340706304</v>
      </c>
      <c r="R4894" s="3">
        <f>C4894-(M4894-Key!$B$5)/(24*Key!$B$6)</f>
        <v>44130.69729629629</v>
      </c>
      <c r="S4894">
        <f>M4894-Key!$B$5</f>
        <v>14.92</v>
      </c>
      <c r="T4894" s="2">
        <f t="shared" si="380"/>
        <v>44129.708333333336</v>
      </c>
      <c r="U4894" t="str">
        <f t="shared" si="381"/>
        <v>10-25-2020 17:00</v>
      </c>
      <c r="V4894">
        <f>IFERROR(IF(W4894=Z4894,VLOOKUP($U4894,[1]C8842!$G$2:$M$145,3,FALSE),0),0)</f>
        <v>0</v>
      </c>
      <c r="W4894">
        <f>VLOOKUP(RIGHT($V$1,5),Key!$A$9:$B$14,2,FALSE)</f>
        <v>10.199999999999999</v>
      </c>
      <c r="X4894">
        <f t="shared" si="384"/>
        <v>0</v>
      </c>
      <c r="Y4894">
        <f>VLOOKUP(RIGHT($X$1,5),Key!$A$9:$B$14,2,FALSE)</f>
        <v>3.7</v>
      </c>
      <c r="Z4894">
        <f t="shared" si="382"/>
        <v>10.199999999999999</v>
      </c>
      <c r="AA4894">
        <f t="shared" si="383"/>
        <v>0</v>
      </c>
    </row>
    <row r="4895" spans="1:27" x14ac:dyDescent="0.3">
      <c r="A4895">
        <v>100067</v>
      </c>
      <c r="B4895">
        <v>230922</v>
      </c>
      <c r="C4895" s="3">
        <v>44130.711111111108</v>
      </c>
      <c r="D4895">
        <v>3</v>
      </c>
      <c r="E4895">
        <v>2</v>
      </c>
      <c r="F4895" t="s">
        <v>26</v>
      </c>
      <c r="G4895">
        <v>3</v>
      </c>
      <c r="H4895">
        <v>59.230469999999997</v>
      </c>
      <c r="I4895">
        <v>32.988280000000003</v>
      </c>
      <c r="J4895">
        <v>1.75</v>
      </c>
      <c r="K4895">
        <v>94.039060000000006</v>
      </c>
      <c r="L4895" s="3">
        <v>44130.463194444441</v>
      </c>
      <c r="M4895">
        <v>17.18</v>
      </c>
      <c r="N4895" t="s">
        <v>28</v>
      </c>
      <c r="P4895">
        <f>(C4895-Key!$B$1)*24</f>
        <v>2.0166666666045785</v>
      </c>
      <c r="Q4895">
        <f>(Key!$B$2-'17.1'!C4895)*24</f>
        <v>0.93333333340706304</v>
      </c>
      <c r="R4895" s="3">
        <f>C4895-(M4895-Key!$B$5)/(24*Key!$B$6)</f>
        <v>44130.69729629629</v>
      </c>
      <c r="S4895">
        <f>M4895-Key!$B$5</f>
        <v>14.92</v>
      </c>
      <c r="T4895" s="2">
        <f t="shared" si="380"/>
        <v>44129.708333333336</v>
      </c>
      <c r="U4895" t="str">
        <f t="shared" si="381"/>
        <v>10-25-2020 17:00</v>
      </c>
      <c r="V4895">
        <f>IFERROR(IF(W4895=Z4895,VLOOKUP($U4895,[1]C8842!$G$2:$M$145,3,FALSE),0),0)</f>
        <v>0</v>
      </c>
      <c r="W4895">
        <f>VLOOKUP(RIGHT($V$1,5),Key!$A$9:$B$14,2,FALSE)</f>
        <v>10.199999999999999</v>
      </c>
      <c r="X4895">
        <f t="shared" si="384"/>
        <v>0</v>
      </c>
      <c r="Y4895">
        <f>VLOOKUP(RIGHT($X$1,5),Key!$A$9:$B$14,2,FALSE)</f>
        <v>3.7</v>
      </c>
      <c r="Z4895">
        <f t="shared" si="382"/>
        <v>10.199999999999999</v>
      </c>
      <c r="AA4895">
        <f t="shared" si="383"/>
        <v>0</v>
      </c>
    </row>
    <row r="4896" spans="1:27" x14ac:dyDescent="0.3">
      <c r="A4896">
        <v>100067</v>
      </c>
      <c r="B4896">
        <v>230922</v>
      </c>
      <c r="C4896" s="3">
        <v>44130.711111111108</v>
      </c>
      <c r="D4896">
        <v>0</v>
      </c>
      <c r="E4896">
        <v>2</v>
      </c>
      <c r="F4896" t="s">
        <v>25</v>
      </c>
      <c r="G4896">
        <v>1</v>
      </c>
      <c r="H4896">
        <v>71.863280000000003</v>
      </c>
      <c r="I4896">
        <v>17.929690000000001</v>
      </c>
      <c r="J4896">
        <v>0.8828125</v>
      </c>
      <c r="K4896">
        <v>46.019530000000003</v>
      </c>
      <c r="L4896" s="3">
        <v>44130.463194444441</v>
      </c>
      <c r="M4896">
        <v>17.18</v>
      </c>
      <c r="N4896" t="s">
        <v>28</v>
      </c>
      <c r="P4896">
        <f>(C4896-Key!$B$1)*24</f>
        <v>2.0166666666045785</v>
      </c>
      <c r="Q4896">
        <f>(Key!$B$2-'17.1'!C4896)*24</f>
        <v>0.93333333340706304</v>
      </c>
      <c r="R4896" s="3">
        <f>C4896-(M4896-Key!$B$5)/(24*Key!$B$6)</f>
        <v>44130.69729629629</v>
      </c>
      <c r="S4896">
        <f>M4896-Key!$B$5</f>
        <v>14.92</v>
      </c>
      <c r="T4896" s="2">
        <f t="shared" si="380"/>
        <v>44129.708333333336</v>
      </c>
      <c r="U4896" t="str">
        <f t="shared" si="381"/>
        <v>10-25-2020 17:00</v>
      </c>
      <c r="V4896">
        <f>IFERROR(IF(W4896=Z4896,VLOOKUP($U4896,[1]C8842!$G$2:$M$145,3,FALSE),0),0)</f>
        <v>0</v>
      </c>
      <c r="W4896">
        <f>VLOOKUP(RIGHT($V$1,5),Key!$A$9:$B$14,2,FALSE)</f>
        <v>10.199999999999999</v>
      </c>
      <c r="X4896">
        <f t="shared" si="384"/>
        <v>0</v>
      </c>
      <c r="Y4896">
        <f>VLOOKUP(RIGHT($X$1,5),Key!$A$9:$B$14,2,FALSE)</f>
        <v>3.7</v>
      </c>
      <c r="Z4896">
        <f t="shared" si="382"/>
        <v>10.199999999999999</v>
      </c>
      <c r="AA4896">
        <f t="shared" si="383"/>
        <v>0</v>
      </c>
    </row>
    <row r="4897" spans="1:27" x14ac:dyDescent="0.3">
      <c r="A4897">
        <v>100067</v>
      </c>
      <c r="B4897">
        <v>230922</v>
      </c>
      <c r="C4897" s="3">
        <v>44130.711111111108</v>
      </c>
      <c r="D4897">
        <v>2</v>
      </c>
      <c r="E4897">
        <v>1</v>
      </c>
      <c r="F4897" t="s">
        <v>26</v>
      </c>
      <c r="G4897">
        <v>1</v>
      </c>
      <c r="H4897">
        <v>68.703130000000002</v>
      </c>
      <c r="I4897">
        <v>15.410159999999999</v>
      </c>
      <c r="J4897">
        <v>0.828125</v>
      </c>
      <c r="K4897">
        <v>82.035160000000005</v>
      </c>
      <c r="L4897" s="3">
        <v>44130.463194444441</v>
      </c>
      <c r="M4897">
        <v>17.18</v>
      </c>
      <c r="N4897" t="s">
        <v>28</v>
      </c>
      <c r="P4897">
        <f>(C4897-Key!$B$1)*24</f>
        <v>2.0166666666045785</v>
      </c>
      <c r="Q4897">
        <f>(Key!$B$2-'17.1'!C4897)*24</f>
        <v>0.93333333340706304</v>
      </c>
      <c r="R4897" s="3">
        <f>C4897-(M4897-Key!$B$5)/(24*Key!$B$6)</f>
        <v>44130.69729629629</v>
      </c>
      <c r="S4897">
        <f>M4897-Key!$B$5</f>
        <v>14.92</v>
      </c>
      <c r="T4897" s="2">
        <f t="shared" si="380"/>
        <v>44129.708333333336</v>
      </c>
      <c r="U4897" t="str">
        <f t="shared" si="381"/>
        <v>10-25-2020 17:00</v>
      </c>
      <c r="V4897">
        <f>IFERROR(IF(W4897=Z4897,VLOOKUP($U4897,[1]C8842!$G$2:$M$145,3,FALSE),0),0)</f>
        <v>0</v>
      </c>
      <c r="W4897">
        <f>VLOOKUP(RIGHT($V$1,5),Key!$A$9:$B$14,2,FALSE)</f>
        <v>10.199999999999999</v>
      </c>
      <c r="X4897">
        <f t="shared" si="384"/>
        <v>0</v>
      </c>
      <c r="Y4897">
        <f>VLOOKUP(RIGHT($X$1,5),Key!$A$9:$B$14,2,FALSE)</f>
        <v>3.7</v>
      </c>
      <c r="Z4897">
        <f t="shared" si="382"/>
        <v>10.199999999999999</v>
      </c>
      <c r="AA4897">
        <f t="shared" si="383"/>
        <v>0</v>
      </c>
    </row>
    <row r="4898" spans="1:27" x14ac:dyDescent="0.3">
      <c r="A4898">
        <v>100067</v>
      </c>
      <c r="B4898">
        <v>230922</v>
      </c>
      <c r="C4898" s="3">
        <v>44130.711111111108</v>
      </c>
      <c r="D4898">
        <v>1</v>
      </c>
      <c r="E4898">
        <v>1</v>
      </c>
      <c r="F4898" t="s">
        <v>25</v>
      </c>
      <c r="G4898">
        <v>1</v>
      </c>
      <c r="H4898">
        <v>65.679689999999994</v>
      </c>
      <c r="I4898">
        <v>15.308590000000001</v>
      </c>
      <c r="J4898">
        <v>0.859375</v>
      </c>
      <c r="K4898">
        <v>59.023440000000001</v>
      </c>
      <c r="L4898" s="3">
        <v>44130.463194444441</v>
      </c>
      <c r="M4898">
        <v>17.18</v>
      </c>
      <c r="N4898" t="s">
        <v>28</v>
      </c>
      <c r="P4898">
        <f>(C4898-Key!$B$1)*24</f>
        <v>2.0166666666045785</v>
      </c>
      <c r="Q4898">
        <f>(Key!$B$2-'17.1'!C4898)*24</f>
        <v>0.93333333340706304</v>
      </c>
      <c r="R4898" s="3">
        <f>C4898-(M4898-Key!$B$5)/(24*Key!$B$6)</f>
        <v>44130.69729629629</v>
      </c>
      <c r="S4898">
        <f>M4898-Key!$B$5</f>
        <v>14.92</v>
      </c>
      <c r="T4898" s="2">
        <f t="shared" si="380"/>
        <v>44129.708333333336</v>
      </c>
      <c r="U4898" t="str">
        <f t="shared" si="381"/>
        <v>10-25-2020 17:00</v>
      </c>
      <c r="V4898">
        <f>IFERROR(IF(W4898=Z4898,VLOOKUP($U4898,[1]C8842!$G$2:$M$145,3,FALSE),0),0)</f>
        <v>0</v>
      </c>
      <c r="W4898">
        <f>VLOOKUP(RIGHT($V$1,5),Key!$A$9:$B$14,2,FALSE)</f>
        <v>10.199999999999999</v>
      </c>
      <c r="X4898">
        <f t="shared" si="384"/>
        <v>0</v>
      </c>
      <c r="Y4898">
        <f>VLOOKUP(RIGHT($X$1,5),Key!$A$9:$B$14,2,FALSE)</f>
        <v>3.7</v>
      </c>
      <c r="Z4898">
        <f t="shared" si="382"/>
        <v>10.199999999999999</v>
      </c>
      <c r="AA4898">
        <f t="shared" si="383"/>
        <v>0</v>
      </c>
    </row>
    <row r="4899" spans="1:27" x14ac:dyDescent="0.3">
      <c r="A4899">
        <v>100067</v>
      </c>
      <c r="B4899">
        <v>230922</v>
      </c>
      <c r="C4899" s="3">
        <v>44130.711111111108</v>
      </c>
      <c r="D4899">
        <v>3</v>
      </c>
      <c r="E4899">
        <v>2</v>
      </c>
      <c r="F4899" t="s">
        <v>26</v>
      </c>
      <c r="G4899">
        <v>5</v>
      </c>
      <c r="H4899">
        <v>63.703130000000002</v>
      </c>
      <c r="I4899">
        <v>81.671880000000002</v>
      </c>
      <c r="J4899">
        <v>3.6640630000000001</v>
      </c>
      <c r="K4899">
        <v>94.039060000000006</v>
      </c>
      <c r="L4899" s="3">
        <v>44130.463194444441</v>
      </c>
      <c r="M4899">
        <v>17.18</v>
      </c>
      <c r="N4899" t="s">
        <v>28</v>
      </c>
      <c r="P4899">
        <f>(C4899-Key!$B$1)*24</f>
        <v>2.0166666666045785</v>
      </c>
      <c r="Q4899">
        <f>(Key!$B$2-'17.1'!C4899)*24</f>
        <v>0.93333333340706304</v>
      </c>
      <c r="R4899" s="3">
        <f>C4899-(M4899-Key!$B$5)/(24*Key!$B$6)</f>
        <v>44130.69729629629</v>
      </c>
      <c r="S4899">
        <f>M4899-Key!$B$5</f>
        <v>14.92</v>
      </c>
      <c r="T4899" s="2">
        <f t="shared" si="380"/>
        <v>44129.708333333336</v>
      </c>
      <c r="U4899" t="str">
        <f t="shared" si="381"/>
        <v>10-25-2020 17:00</v>
      </c>
      <c r="V4899">
        <f>IFERROR(IF(W4899=Z4899,VLOOKUP($U4899,[1]C8842!$G$2:$M$145,3,FALSE),0),0)</f>
        <v>0</v>
      </c>
      <c r="W4899">
        <f>VLOOKUP(RIGHT($V$1,5),Key!$A$9:$B$14,2,FALSE)</f>
        <v>10.199999999999999</v>
      </c>
      <c r="X4899">
        <f t="shared" si="384"/>
        <v>0</v>
      </c>
      <c r="Y4899">
        <f>VLOOKUP(RIGHT($X$1,5),Key!$A$9:$B$14,2,FALSE)</f>
        <v>3.7</v>
      </c>
      <c r="Z4899">
        <f t="shared" si="382"/>
        <v>10.199999999999999</v>
      </c>
      <c r="AA4899">
        <f t="shared" si="383"/>
        <v>0</v>
      </c>
    </row>
    <row r="4900" spans="1:27" x14ac:dyDescent="0.3">
      <c r="A4900">
        <v>100067</v>
      </c>
      <c r="B4900">
        <v>230922</v>
      </c>
      <c r="C4900" s="3">
        <v>44130.711111111108</v>
      </c>
      <c r="D4900">
        <v>0</v>
      </c>
      <c r="E4900">
        <v>2</v>
      </c>
      <c r="F4900" t="s">
        <v>25</v>
      </c>
      <c r="G4900">
        <v>1</v>
      </c>
      <c r="H4900">
        <v>63.933590000000002</v>
      </c>
      <c r="I4900">
        <v>17.621089999999999</v>
      </c>
      <c r="J4900">
        <v>0.98046880000000003</v>
      </c>
      <c r="K4900">
        <v>48.019530000000003</v>
      </c>
      <c r="L4900" s="3">
        <v>44130.463194444441</v>
      </c>
      <c r="M4900">
        <v>17.18</v>
      </c>
      <c r="N4900" t="s">
        <v>28</v>
      </c>
      <c r="P4900">
        <f>(C4900-Key!$B$1)*24</f>
        <v>2.0166666666045785</v>
      </c>
      <c r="Q4900">
        <f>(Key!$B$2-'17.1'!C4900)*24</f>
        <v>0.93333333340706304</v>
      </c>
      <c r="R4900" s="3">
        <f>C4900-(M4900-Key!$B$5)/(24*Key!$B$6)</f>
        <v>44130.69729629629</v>
      </c>
      <c r="S4900">
        <f>M4900-Key!$B$5</f>
        <v>14.92</v>
      </c>
      <c r="T4900" s="2">
        <f t="shared" si="380"/>
        <v>44129.708333333336</v>
      </c>
      <c r="U4900" t="str">
        <f t="shared" si="381"/>
        <v>10-25-2020 17:00</v>
      </c>
      <c r="V4900">
        <f>IFERROR(IF(W4900=Z4900,VLOOKUP($U4900,[1]C8842!$G$2:$M$145,3,FALSE),0),0)</f>
        <v>0</v>
      </c>
      <c r="W4900">
        <f>VLOOKUP(RIGHT($V$1,5),Key!$A$9:$B$14,2,FALSE)</f>
        <v>10.199999999999999</v>
      </c>
      <c r="X4900">
        <f t="shared" si="384"/>
        <v>0</v>
      </c>
      <c r="Y4900">
        <f>VLOOKUP(RIGHT($X$1,5),Key!$A$9:$B$14,2,FALSE)</f>
        <v>3.7</v>
      </c>
      <c r="Z4900">
        <f t="shared" si="382"/>
        <v>10.199999999999999</v>
      </c>
      <c r="AA4900">
        <f t="shared" si="383"/>
        <v>0</v>
      </c>
    </row>
    <row r="4901" spans="1:27" x14ac:dyDescent="0.3">
      <c r="A4901">
        <v>100067</v>
      </c>
      <c r="B4901">
        <v>230922</v>
      </c>
      <c r="C4901" s="3">
        <v>44130.711805555555</v>
      </c>
      <c r="D4901">
        <v>1</v>
      </c>
      <c r="E4901">
        <v>1</v>
      </c>
      <c r="F4901" t="s">
        <v>25</v>
      </c>
      <c r="G4901">
        <v>3</v>
      </c>
      <c r="H4901">
        <v>68.386719999999997</v>
      </c>
      <c r="I4901">
        <v>41.492190000000001</v>
      </c>
      <c r="J4901">
        <v>1.847656</v>
      </c>
      <c r="K4901">
        <v>57.023440000000001</v>
      </c>
      <c r="L4901" s="3">
        <v>44130.463194444441</v>
      </c>
      <c r="M4901">
        <v>17.18</v>
      </c>
      <c r="N4901" t="s">
        <v>28</v>
      </c>
      <c r="P4901">
        <f>(C4901-Key!$B$1)*24</f>
        <v>2.0333333333255723</v>
      </c>
      <c r="Q4901">
        <f>(Key!$B$2-'17.1'!C4901)*24</f>
        <v>0.91666666668606922</v>
      </c>
      <c r="R4901" s="3">
        <f>C4901-(M4901-Key!$B$5)/(24*Key!$B$6)</f>
        <v>44130.697990740737</v>
      </c>
      <c r="S4901">
        <f>M4901-Key!$B$5</f>
        <v>14.92</v>
      </c>
      <c r="T4901" s="2">
        <f t="shared" si="380"/>
        <v>44129.715277777781</v>
      </c>
      <c r="U4901" t="str">
        <f t="shared" si="381"/>
        <v>10-25-2020 17:10</v>
      </c>
      <c r="V4901">
        <f>IFERROR(IF(W4901=Z4901,VLOOKUP($U4901,[1]C8842!$G$2:$M$145,3,FALSE),0),0)</f>
        <v>0</v>
      </c>
      <c r="W4901">
        <f>VLOOKUP(RIGHT($V$1,5),Key!$A$9:$B$14,2,FALSE)</f>
        <v>10.199999999999999</v>
      </c>
      <c r="X4901">
        <f t="shared" si="384"/>
        <v>0</v>
      </c>
      <c r="Y4901">
        <f>VLOOKUP(RIGHT($X$1,5),Key!$A$9:$B$14,2,FALSE)</f>
        <v>3.7</v>
      </c>
      <c r="Z4901">
        <f t="shared" si="382"/>
        <v>10.199999999999999</v>
      </c>
      <c r="AA4901">
        <f t="shared" si="383"/>
        <v>0</v>
      </c>
    </row>
    <row r="4902" spans="1:27" x14ac:dyDescent="0.3">
      <c r="A4902">
        <v>100067</v>
      </c>
      <c r="B4902">
        <v>230922</v>
      </c>
      <c r="C4902" s="3">
        <v>44130.711805555555</v>
      </c>
      <c r="D4902">
        <v>3</v>
      </c>
      <c r="E4902">
        <v>2</v>
      </c>
      <c r="F4902" t="s">
        <v>26</v>
      </c>
      <c r="G4902">
        <v>2</v>
      </c>
      <c r="H4902">
        <v>59.660159999999998</v>
      </c>
      <c r="I4902">
        <v>22.96875</v>
      </c>
      <c r="J4902">
        <v>1.2890630000000001</v>
      </c>
      <c r="K4902">
        <v>95.039060000000006</v>
      </c>
      <c r="L4902" s="3">
        <v>44130.463194444441</v>
      </c>
      <c r="M4902">
        <v>17.18</v>
      </c>
      <c r="N4902" t="s">
        <v>28</v>
      </c>
      <c r="P4902">
        <f>(C4902-Key!$B$1)*24</f>
        <v>2.0333333333255723</v>
      </c>
      <c r="Q4902">
        <f>(Key!$B$2-'17.1'!C4902)*24</f>
        <v>0.91666666668606922</v>
      </c>
      <c r="R4902" s="3">
        <f>C4902-(M4902-Key!$B$5)/(24*Key!$B$6)</f>
        <v>44130.697990740737</v>
      </c>
      <c r="S4902">
        <f>M4902-Key!$B$5</f>
        <v>14.92</v>
      </c>
      <c r="T4902" s="2">
        <f t="shared" si="380"/>
        <v>44129.715277777781</v>
      </c>
      <c r="U4902" t="str">
        <f t="shared" si="381"/>
        <v>10-25-2020 17:10</v>
      </c>
      <c r="V4902">
        <f>IFERROR(IF(W4902=Z4902,VLOOKUP($U4902,[1]C8842!$G$2:$M$145,3,FALSE),0),0)</f>
        <v>0</v>
      </c>
      <c r="W4902">
        <f>VLOOKUP(RIGHT($V$1,5),Key!$A$9:$B$14,2,FALSE)</f>
        <v>10.199999999999999</v>
      </c>
      <c r="X4902">
        <f t="shared" si="384"/>
        <v>0</v>
      </c>
      <c r="Y4902">
        <f>VLOOKUP(RIGHT($X$1,5),Key!$A$9:$B$14,2,FALSE)</f>
        <v>3.7</v>
      </c>
      <c r="Z4902">
        <f t="shared" si="382"/>
        <v>10.199999999999999</v>
      </c>
      <c r="AA4902">
        <f t="shared" si="383"/>
        <v>0</v>
      </c>
    </row>
    <row r="4903" spans="1:27" x14ac:dyDescent="0.3">
      <c r="A4903">
        <v>100067</v>
      </c>
      <c r="B4903">
        <v>230922</v>
      </c>
      <c r="C4903" s="3">
        <v>44130.711805555555</v>
      </c>
      <c r="D4903">
        <v>1</v>
      </c>
      <c r="E4903">
        <v>1</v>
      </c>
      <c r="F4903" t="s">
        <v>25</v>
      </c>
      <c r="G4903">
        <v>1</v>
      </c>
      <c r="H4903">
        <v>64.976560000000006</v>
      </c>
      <c r="I4903">
        <v>15.585940000000001</v>
      </c>
      <c r="J4903">
        <v>0.8828125</v>
      </c>
      <c r="K4903">
        <v>56.023440000000001</v>
      </c>
      <c r="L4903" s="3">
        <v>44130.463194444441</v>
      </c>
      <c r="M4903">
        <v>17.18</v>
      </c>
      <c r="N4903" t="s">
        <v>28</v>
      </c>
      <c r="P4903">
        <f>(C4903-Key!$B$1)*24</f>
        <v>2.0333333333255723</v>
      </c>
      <c r="Q4903">
        <f>(Key!$B$2-'17.1'!C4903)*24</f>
        <v>0.91666666668606922</v>
      </c>
      <c r="R4903" s="3">
        <f>C4903-(M4903-Key!$B$5)/(24*Key!$B$6)</f>
        <v>44130.697990740737</v>
      </c>
      <c r="S4903">
        <f>M4903-Key!$B$5</f>
        <v>14.92</v>
      </c>
      <c r="T4903" s="2">
        <f t="shared" si="380"/>
        <v>44129.715277777781</v>
      </c>
      <c r="U4903" t="str">
        <f t="shared" si="381"/>
        <v>10-25-2020 17:10</v>
      </c>
      <c r="V4903">
        <f>IFERROR(IF(W4903=Z4903,VLOOKUP($U4903,[1]C8842!$G$2:$M$145,3,FALSE),0),0)</f>
        <v>0</v>
      </c>
      <c r="W4903">
        <f>VLOOKUP(RIGHT($V$1,5),Key!$A$9:$B$14,2,FALSE)</f>
        <v>10.199999999999999</v>
      </c>
      <c r="X4903">
        <f t="shared" si="384"/>
        <v>0</v>
      </c>
      <c r="Y4903">
        <f>VLOOKUP(RIGHT($X$1,5),Key!$A$9:$B$14,2,FALSE)</f>
        <v>3.7</v>
      </c>
      <c r="Z4903">
        <f t="shared" si="382"/>
        <v>10.199999999999999</v>
      </c>
      <c r="AA4903">
        <f t="shared" si="383"/>
        <v>0</v>
      </c>
    </row>
    <row r="4904" spans="1:27" x14ac:dyDescent="0.3">
      <c r="A4904">
        <v>100067</v>
      </c>
      <c r="B4904">
        <v>230922</v>
      </c>
      <c r="C4904" s="3">
        <v>44130.711805555555</v>
      </c>
      <c r="D4904">
        <v>3</v>
      </c>
      <c r="E4904">
        <v>2</v>
      </c>
      <c r="F4904" t="s">
        <v>26</v>
      </c>
      <c r="G4904">
        <v>2</v>
      </c>
      <c r="H4904">
        <v>63.769530000000003</v>
      </c>
      <c r="I4904">
        <v>21.101559999999999</v>
      </c>
      <c r="J4904">
        <v>1.128906</v>
      </c>
      <c r="K4904">
        <v>94.039060000000006</v>
      </c>
      <c r="L4904" s="3">
        <v>44130.463194444441</v>
      </c>
      <c r="M4904">
        <v>17.18</v>
      </c>
      <c r="N4904" t="s">
        <v>28</v>
      </c>
      <c r="P4904">
        <f>(C4904-Key!$B$1)*24</f>
        <v>2.0333333333255723</v>
      </c>
      <c r="Q4904">
        <f>(Key!$B$2-'17.1'!C4904)*24</f>
        <v>0.91666666668606922</v>
      </c>
      <c r="R4904" s="3">
        <f>C4904-(M4904-Key!$B$5)/(24*Key!$B$6)</f>
        <v>44130.697990740737</v>
      </c>
      <c r="S4904">
        <f>M4904-Key!$B$5</f>
        <v>14.92</v>
      </c>
      <c r="T4904" s="2">
        <f t="shared" si="380"/>
        <v>44129.715277777781</v>
      </c>
      <c r="U4904" t="str">
        <f t="shared" si="381"/>
        <v>10-25-2020 17:10</v>
      </c>
      <c r="V4904">
        <f>IFERROR(IF(W4904=Z4904,VLOOKUP($U4904,[1]C8842!$G$2:$M$145,3,FALSE),0),0)</f>
        <v>0</v>
      </c>
      <c r="W4904">
        <f>VLOOKUP(RIGHT($V$1,5),Key!$A$9:$B$14,2,FALSE)</f>
        <v>10.199999999999999</v>
      </c>
      <c r="X4904">
        <f t="shared" si="384"/>
        <v>0</v>
      </c>
      <c r="Y4904">
        <f>VLOOKUP(RIGHT($X$1,5),Key!$A$9:$B$14,2,FALSE)</f>
        <v>3.7</v>
      </c>
      <c r="Z4904">
        <f t="shared" si="382"/>
        <v>10.199999999999999</v>
      </c>
      <c r="AA4904">
        <f t="shared" si="383"/>
        <v>0</v>
      </c>
    </row>
    <row r="4905" spans="1:27" x14ac:dyDescent="0.3">
      <c r="A4905">
        <v>100067</v>
      </c>
      <c r="B4905">
        <v>230922</v>
      </c>
      <c r="C4905" s="3">
        <v>44130.711805555555</v>
      </c>
      <c r="D4905">
        <v>0</v>
      </c>
      <c r="E4905">
        <v>2</v>
      </c>
      <c r="F4905" t="s">
        <v>25</v>
      </c>
      <c r="G4905">
        <v>4</v>
      </c>
      <c r="H4905">
        <v>59.824219999999997</v>
      </c>
      <c r="I4905">
        <v>62.027340000000002</v>
      </c>
      <c r="J4905">
        <v>3.0273439999999998</v>
      </c>
      <c r="K4905">
        <v>44.019530000000003</v>
      </c>
      <c r="L4905" s="3">
        <v>44130.463194444441</v>
      </c>
      <c r="M4905">
        <v>17.18</v>
      </c>
      <c r="N4905" t="s">
        <v>28</v>
      </c>
      <c r="P4905">
        <f>(C4905-Key!$B$1)*24</f>
        <v>2.0333333333255723</v>
      </c>
      <c r="Q4905">
        <f>(Key!$B$2-'17.1'!C4905)*24</f>
        <v>0.91666666668606922</v>
      </c>
      <c r="R4905" s="3">
        <f>C4905-(M4905-Key!$B$5)/(24*Key!$B$6)</f>
        <v>44130.697990740737</v>
      </c>
      <c r="S4905">
        <f>M4905-Key!$B$5</f>
        <v>14.92</v>
      </c>
      <c r="T4905" s="2">
        <f t="shared" si="380"/>
        <v>44129.715277777781</v>
      </c>
      <c r="U4905" t="str">
        <f t="shared" si="381"/>
        <v>10-25-2020 17:10</v>
      </c>
      <c r="V4905">
        <f>IFERROR(IF(W4905=Z4905,VLOOKUP($U4905,[1]C8842!$G$2:$M$145,3,FALSE),0),0)</f>
        <v>0</v>
      </c>
      <c r="W4905">
        <f>VLOOKUP(RIGHT($V$1,5),Key!$A$9:$B$14,2,FALSE)</f>
        <v>10.199999999999999</v>
      </c>
      <c r="X4905">
        <f t="shared" si="384"/>
        <v>0</v>
      </c>
      <c r="Y4905">
        <f>VLOOKUP(RIGHT($X$1,5),Key!$A$9:$B$14,2,FALSE)</f>
        <v>3.7</v>
      </c>
      <c r="Z4905">
        <f t="shared" si="382"/>
        <v>10.199999999999999</v>
      </c>
      <c r="AA4905">
        <f t="shared" si="383"/>
        <v>0</v>
      </c>
    </row>
    <row r="4906" spans="1:27" x14ac:dyDescent="0.3">
      <c r="A4906">
        <v>100067</v>
      </c>
      <c r="B4906">
        <v>230922</v>
      </c>
      <c r="C4906" s="3">
        <v>44130.711805555555</v>
      </c>
      <c r="D4906">
        <v>3</v>
      </c>
      <c r="E4906">
        <v>2</v>
      </c>
      <c r="F4906" t="s">
        <v>26</v>
      </c>
      <c r="G4906">
        <v>4</v>
      </c>
      <c r="H4906">
        <v>61.820309999999999</v>
      </c>
      <c r="I4906">
        <v>70.332030000000003</v>
      </c>
      <c r="J4906">
        <v>3.2851560000000002</v>
      </c>
      <c r="K4906">
        <v>94.039060000000006</v>
      </c>
      <c r="L4906" s="3">
        <v>44130.463194444441</v>
      </c>
      <c r="M4906">
        <v>17.18</v>
      </c>
      <c r="N4906" t="s">
        <v>28</v>
      </c>
      <c r="P4906">
        <f>(C4906-Key!$B$1)*24</f>
        <v>2.0333333333255723</v>
      </c>
      <c r="Q4906">
        <f>(Key!$B$2-'17.1'!C4906)*24</f>
        <v>0.91666666668606922</v>
      </c>
      <c r="R4906" s="3">
        <f>C4906-(M4906-Key!$B$5)/(24*Key!$B$6)</f>
        <v>44130.697990740737</v>
      </c>
      <c r="S4906">
        <f>M4906-Key!$B$5</f>
        <v>14.92</v>
      </c>
      <c r="T4906" s="2">
        <f t="shared" si="380"/>
        <v>44129.715277777781</v>
      </c>
      <c r="U4906" t="str">
        <f t="shared" si="381"/>
        <v>10-25-2020 17:10</v>
      </c>
      <c r="V4906">
        <f>IFERROR(IF(W4906=Z4906,VLOOKUP($U4906,[1]C8842!$G$2:$M$145,3,FALSE),0),0)</f>
        <v>0</v>
      </c>
      <c r="W4906">
        <f>VLOOKUP(RIGHT($V$1,5),Key!$A$9:$B$14,2,FALSE)</f>
        <v>10.199999999999999</v>
      </c>
      <c r="X4906">
        <f t="shared" si="384"/>
        <v>0</v>
      </c>
      <c r="Y4906">
        <f>VLOOKUP(RIGHT($X$1,5),Key!$A$9:$B$14,2,FALSE)</f>
        <v>3.7</v>
      </c>
      <c r="Z4906">
        <f t="shared" si="382"/>
        <v>10.199999999999999</v>
      </c>
      <c r="AA4906">
        <f t="shared" si="383"/>
        <v>0</v>
      </c>
    </row>
    <row r="4907" spans="1:27" x14ac:dyDescent="0.3">
      <c r="A4907">
        <v>100067</v>
      </c>
      <c r="B4907">
        <v>230922</v>
      </c>
      <c r="C4907" s="3">
        <v>44130.711805555555</v>
      </c>
      <c r="D4907">
        <v>0</v>
      </c>
      <c r="E4907">
        <v>2</v>
      </c>
      <c r="F4907" t="s">
        <v>25</v>
      </c>
      <c r="G4907">
        <v>1</v>
      </c>
      <c r="H4907">
        <v>63.25</v>
      </c>
      <c r="I4907">
        <v>13.777340000000001</v>
      </c>
      <c r="J4907">
        <v>0.83203130000000003</v>
      </c>
      <c r="K4907">
        <v>48.019530000000003</v>
      </c>
      <c r="L4907" s="3">
        <v>44130.463194444441</v>
      </c>
      <c r="M4907">
        <v>17.18</v>
      </c>
      <c r="N4907" t="s">
        <v>28</v>
      </c>
      <c r="P4907">
        <f>(C4907-Key!$B$1)*24</f>
        <v>2.0333333333255723</v>
      </c>
      <c r="Q4907">
        <f>(Key!$B$2-'17.1'!C4907)*24</f>
        <v>0.91666666668606922</v>
      </c>
      <c r="R4907" s="3">
        <f>C4907-(M4907-Key!$B$5)/(24*Key!$B$6)</f>
        <v>44130.697990740737</v>
      </c>
      <c r="S4907">
        <f>M4907-Key!$B$5</f>
        <v>14.92</v>
      </c>
      <c r="T4907" s="2">
        <f t="shared" si="380"/>
        <v>44129.715277777781</v>
      </c>
      <c r="U4907" t="str">
        <f t="shared" si="381"/>
        <v>10-25-2020 17:10</v>
      </c>
      <c r="V4907">
        <f>IFERROR(IF(W4907=Z4907,VLOOKUP($U4907,[1]C8842!$G$2:$M$145,3,FALSE),0),0)</f>
        <v>0</v>
      </c>
      <c r="W4907">
        <f>VLOOKUP(RIGHT($V$1,5),Key!$A$9:$B$14,2,FALSE)</f>
        <v>10.199999999999999</v>
      </c>
      <c r="X4907">
        <f t="shared" si="384"/>
        <v>0</v>
      </c>
      <c r="Y4907">
        <f>VLOOKUP(RIGHT($X$1,5),Key!$A$9:$B$14,2,FALSE)</f>
        <v>3.7</v>
      </c>
      <c r="Z4907">
        <f t="shared" si="382"/>
        <v>10.199999999999999</v>
      </c>
      <c r="AA4907">
        <f t="shared" si="383"/>
        <v>0</v>
      </c>
    </row>
    <row r="4908" spans="1:27" x14ac:dyDescent="0.3">
      <c r="A4908">
        <v>100067</v>
      </c>
      <c r="B4908">
        <v>230922</v>
      </c>
      <c r="C4908" s="3">
        <v>44130.711805555555</v>
      </c>
      <c r="D4908">
        <v>0</v>
      </c>
      <c r="E4908">
        <v>2</v>
      </c>
      <c r="F4908" t="s">
        <v>25</v>
      </c>
      <c r="G4908">
        <v>2</v>
      </c>
      <c r="H4908">
        <v>63.628909999999998</v>
      </c>
      <c r="I4908">
        <v>23.566410000000001</v>
      </c>
      <c r="J4908">
        <v>1.234375</v>
      </c>
      <c r="K4908">
        <v>46.019530000000003</v>
      </c>
      <c r="L4908" s="3">
        <v>44130.463194444441</v>
      </c>
      <c r="M4908">
        <v>17.18</v>
      </c>
      <c r="N4908" t="s">
        <v>28</v>
      </c>
      <c r="P4908">
        <f>(C4908-Key!$B$1)*24</f>
        <v>2.0333333333255723</v>
      </c>
      <c r="Q4908">
        <f>(Key!$B$2-'17.1'!C4908)*24</f>
        <v>0.91666666668606922</v>
      </c>
      <c r="R4908" s="3">
        <f>C4908-(M4908-Key!$B$5)/(24*Key!$B$6)</f>
        <v>44130.697990740737</v>
      </c>
      <c r="S4908">
        <f>M4908-Key!$B$5</f>
        <v>14.92</v>
      </c>
      <c r="T4908" s="2">
        <f t="shared" si="380"/>
        <v>44129.715277777781</v>
      </c>
      <c r="U4908" t="str">
        <f t="shared" si="381"/>
        <v>10-25-2020 17:10</v>
      </c>
      <c r="V4908">
        <f>IFERROR(IF(W4908=Z4908,VLOOKUP($U4908,[1]C8842!$G$2:$M$145,3,FALSE),0),0)</f>
        <v>0</v>
      </c>
      <c r="W4908">
        <f>VLOOKUP(RIGHT($V$1,5),Key!$A$9:$B$14,2,FALSE)</f>
        <v>10.199999999999999</v>
      </c>
      <c r="X4908">
        <f t="shared" si="384"/>
        <v>0</v>
      </c>
      <c r="Y4908">
        <f>VLOOKUP(RIGHT($X$1,5),Key!$A$9:$B$14,2,FALSE)</f>
        <v>3.7</v>
      </c>
      <c r="Z4908">
        <f t="shared" si="382"/>
        <v>10.199999999999999</v>
      </c>
      <c r="AA4908">
        <f t="shared" si="383"/>
        <v>0</v>
      </c>
    </row>
    <row r="4909" spans="1:27" x14ac:dyDescent="0.3">
      <c r="A4909">
        <v>100067</v>
      </c>
      <c r="B4909">
        <v>230922</v>
      </c>
      <c r="C4909" s="3">
        <v>44130.711805555555</v>
      </c>
      <c r="D4909">
        <v>2</v>
      </c>
      <c r="E4909">
        <v>1</v>
      </c>
      <c r="F4909" t="s">
        <v>26</v>
      </c>
      <c r="G4909">
        <v>1</v>
      </c>
      <c r="H4909">
        <v>79.175780000000003</v>
      </c>
      <c r="I4909">
        <v>16.89453</v>
      </c>
      <c r="J4909">
        <v>0.765625</v>
      </c>
      <c r="K4909">
        <v>84.035160000000005</v>
      </c>
      <c r="L4909" s="3">
        <v>44130.463194444441</v>
      </c>
      <c r="M4909">
        <v>17.18</v>
      </c>
      <c r="N4909" t="s">
        <v>28</v>
      </c>
      <c r="P4909">
        <f>(C4909-Key!$B$1)*24</f>
        <v>2.0333333333255723</v>
      </c>
      <c r="Q4909">
        <f>(Key!$B$2-'17.1'!C4909)*24</f>
        <v>0.91666666668606922</v>
      </c>
      <c r="R4909" s="3">
        <f>C4909-(M4909-Key!$B$5)/(24*Key!$B$6)</f>
        <v>44130.697990740737</v>
      </c>
      <c r="S4909">
        <f>M4909-Key!$B$5</f>
        <v>14.92</v>
      </c>
      <c r="T4909" s="2">
        <f t="shared" si="380"/>
        <v>44129.715277777781</v>
      </c>
      <c r="U4909" t="str">
        <f t="shared" si="381"/>
        <v>10-25-2020 17:10</v>
      </c>
      <c r="V4909">
        <f>IFERROR(IF(W4909=Z4909,VLOOKUP($U4909,[1]C8842!$G$2:$M$145,3,FALSE),0),0)</f>
        <v>0</v>
      </c>
      <c r="W4909">
        <f>VLOOKUP(RIGHT($V$1,5),Key!$A$9:$B$14,2,FALSE)</f>
        <v>10.199999999999999</v>
      </c>
      <c r="X4909">
        <f t="shared" si="384"/>
        <v>0</v>
      </c>
      <c r="Y4909">
        <f>VLOOKUP(RIGHT($X$1,5),Key!$A$9:$B$14,2,FALSE)</f>
        <v>3.7</v>
      </c>
      <c r="Z4909">
        <f t="shared" si="382"/>
        <v>10.199999999999999</v>
      </c>
      <c r="AA4909">
        <f t="shared" si="383"/>
        <v>0</v>
      </c>
    </row>
    <row r="4910" spans="1:27" x14ac:dyDescent="0.3">
      <c r="A4910">
        <v>100067</v>
      </c>
      <c r="B4910">
        <v>230922</v>
      </c>
      <c r="C4910" s="3">
        <v>44130.711805555555</v>
      </c>
      <c r="D4910">
        <v>3</v>
      </c>
      <c r="E4910">
        <v>2</v>
      </c>
      <c r="F4910" t="s">
        <v>26</v>
      </c>
      <c r="G4910">
        <v>2</v>
      </c>
      <c r="H4910">
        <v>64.867189999999994</v>
      </c>
      <c r="I4910">
        <v>22.234380000000002</v>
      </c>
      <c r="J4910">
        <v>1.15625</v>
      </c>
      <c r="K4910">
        <v>92.039060000000006</v>
      </c>
      <c r="L4910" s="3">
        <v>44130.463194444441</v>
      </c>
      <c r="M4910">
        <v>17.18</v>
      </c>
      <c r="N4910" t="s">
        <v>28</v>
      </c>
      <c r="P4910">
        <f>(C4910-Key!$B$1)*24</f>
        <v>2.0333333333255723</v>
      </c>
      <c r="Q4910">
        <f>(Key!$B$2-'17.1'!C4910)*24</f>
        <v>0.91666666668606922</v>
      </c>
      <c r="R4910" s="3">
        <f>C4910-(M4910-Key!$B$5)/(24*Key!$B$6)</f>
        <v>44130.697990740737</v>
      </c>
      <c r="S4910">
        <f>M4910-Key!$B$5</f>
        <v>14.92</v>
      </c>
      <c r="T4910" s="2">
        <f t="shared" si="380"/>
        <v>44129.715277777781</v>
      </c>
      <c r="U4910" t="str">
        <f t="shared" si="381"/>
        <v>10-25-2020 17:10</v>
      </c>
      <c r="V4910">
        <f>IFERROR(IF(W4910=Z4910,VLOOKUP($U4910,[1]C8842!$G$2:$M$145,3,FALSE),0),0)</f>
        <v>0</v>
      </c>
      <c r="W4910">
        <f>VLOOKUP(RIGHT($V$1,5),Key!$A$9:$B$14,2,FALSE)</f>
        <v>10.199999999999999</v>
      </c>
      <c r="X4910">
        <f t="shared" si="384"/>
        <v>0</v>
      </c>
      <c r="Y4910">
        <f>VLOOKUP(RIGHT($X$1,5),Key!$A$9:$B$14,2,FALSE)</f>
        <v>3.7</v>
      </c>
      <c r="Z4910">
        <f t="shared" si="382"/>
        <v>10.199999999999999</v>
      </c>
      <c r="AA4910">
        <f t="shared" si="383"/>
        <v>0</v>
      </c>
    </row>
    <row r="4911" spans="1:27" x14ac:dyDescent="0.3">
      <c r="A4911">
        <v>100067</v>
      </c>
      <c r="B4911">
        <v>230922</v>
      </c>
      <c r="C4911" s="3">
        <v>44130.711805555555</v>
      </c>
      <c r="D4911">
        <v>3</v>
      </c>
      <c r="E4911">
        <v>2</v>
      </c>
      <c r="F4911" t="s">
        <v>26</v>
      </c>
      <c r="G4911">
        <v>2</v>
      </c>
      <c r="H4911">
        <v>61.171880000000002</v>
      </c>
      <c r="I4911">
        <v>23.203130000000002</v>
      </c>
      <c r="J4911">
        <v>1.269531</v>
      </c>
      <c r="K4911">
        <v>93.039060000000006</v>
      </c>
      <c r="L4911" s="3">
        <v>44130.463194444441</v>
      </c>
      <c r="M4911">
        <v>17.18</v>
      </c>
      <c r="N4911" t="s">
        <v>28</v>
      </c>
      <c r="P4911">
        <f>(C4911-Key!$B$1)*24</f>
        <v>2.0333333333255723</v>
      </c>
      <c r="Q4911">
        <f>(Key!$B$2-'17.1'!C4911)*24</f>
        <v>0.91666666668606922</v>
      </c>
      <c r="R4911" s="3">
        <f>C4911-(M4911-Key!$B$5)/(24*Key!$B$6)</f>
        <v>44130.697990740737</v>
      </c>
      <c r="S4911">
        <f>M4911-Key!$B$5</f>
        <v>14.92</v>
      </c>
      <c r="T4911" s="2">
        <f t="shared" si="380"/>
        <v>44129.715277777781</v>
      </c>
      <c r="U4911" t="str">
        <f t="shared" si="381"/>
        <v>10-25-2020 17:10</v>
      </c>
      <c r="V4911">
        <f>IFERROR(IF(W4911=Z4911,VLOOKUP($U4911,[1]C8842!$G$2:$M$145,3,FALSE),0),0)</f>
        <v>0</v>
      </c>
      <c r="W4911">
        <f>VLOOKUP(RIGHT($V$1,5),Key!$A$9:$B$14,2,FALSE)</f>
        <v>10.199999999999999</v>
      </c>
      <c r="X4911">
        <f t="shared" si="384"/>
        <v>0</v>
      </c>
      <c r="Y4911">
        <f>VLOOKUP(RIGHT($X$1,5),Key!$A$9:$B$14,2,FALSE)</f>
        <v>3.7</v>
      </c>
      <c r="Z4911">
        <f t="shared" si="382"/>
        <v>10.199999999999999</v>
      </c>
      <c r="AA4911">
        <f t="shared" si="383"/>
        <v>0</v>
      </c>
    </row>
    <row r="4912" spans="1:27" x14ac:dyDescent="0.3">
      <c r="A4912">
        <v>100067</v>
      </c>
      <c r="B4912">
        <v>230922</v>
      </c>
      <c r="C4912" s="3">
        <v>44130.711805555555</v>
      </c>
      <c r="D4912">
        <v>0</v>
      </c>
      <c r="E4912">
        <v>2</v>
      </c>
      <c r="F4912" t="s">
        <v>25</v>
      </c>
      <c r="G4912">
        <v>1</v>
      </c>
      <c r="H4912">
        <v>61.820309999999999</v>
      </c>
      <c r="I4912">
        <v>17.890630000000002</v>
      </c>
      <c r="J4912">
        <v>1.027344</v>
      </c>
      <c r="K4912">
        <v>47.019530000000003</v>
      </c>
      <c r="L4912" s="3">
        <v>44130.463194444441</v>
      </c>
      <c r="M4912">
        <v>17.18</v>
      </c>
      <c r="N4912" t="s">
        <v>28</v>
      </c>
      <c r="P4912">
        <f>(C4912-Key!$B$1)*24</f>
        <v>2.0333333333255723</v>
      </c>
      <c r="Q4912">
        <f>(Key!$B$2-'17.1'!C4912)*24</f>
        <v>0.91666666668606922</v>
      </c>
      <c r="R4912" s="3">
        <f>C4912-(M4912-Key!$B$5)/(24*Key!$B$6)</f>
        <v>44130.697990740737</v>
      </c>
      <c r="S4912">
        <f>M4912-Key!$B$5</f>
        <v>14.92</v>
      </c>
      <c r="T4912" s="2">
        <f t="shared" si="380"/>
        <v>44129.715277777781</v>
      </c>
      <c r="U4912" t="str">
        <f t="shared" si="381"/>
        <v>10-25-2020 17:10</v>
      </c>
      <c r="V4912">
        <f>IFERROR(IF(W4912=Z4912,VLOOKUP($U4912,[1]C8842!$G$2:$M$145,3,FALSE),0),0)</f>
        <v>0</v>
      </c>
      <c r="W4912">
        <f>VLOOKUP(RIGHT($V$1,5),Key!$A$9:$B$14,2,FALSE)</f>
        <v>10.199999999999999</v>
      </c>
      <c r="X4912">
        <f t="shared" si="384"/>
        <v>0</v>
      </c>
      <c r="Y4912">
        <f>VLOOKUP(RIGHT($X$1,5),Key!$A$9:$B$14,2,FALSE)</f>
        <v>3.7</v>
      </c>
      <c r="Z4912">
        <f t="shared" si="382"/>
        <v>10.199999999999999</v>
      </c>
      <c r="AA4912">
        <f t="shared" si="383"/>
        <v>0</v>
      </c>
    </row>
    <row r="4913" spans="1:27" x14ac:dyDescent="0.3">
      <c r="A4913">
        <v>100067</v>
      </c>
      <c r="B4913">
        <v>230922</v>
      </c>
      <c r="C4913" s="3">
        <v>44130.711805555555</v>
      </c>
      <c r="D4913">
        <v>3</v>
      </c>
      <c r="E4913">
        <v>2</v>
      </c>
      <c r="F4913" t="s">
        <v>26</v>
      </c>
      <c r="G4913">
        <v>1</v>
      </c>
      <c r="H4913">
        <v>62.472659999999998</v>
      </c>
      <c r="I4913">
        <v>16.628910000000001</v>
      </c>
      <c r="J4913">
        <v>0.9609375</v>
      </c>
      <c r="K4913">
        <v>94.039060000000006</v>
      </c>
      <c r="L4913" s="3">
        <v>44130.463194444441</v>
      </c>
      <c r="M4913">
        <v>17.18</v>
      </c>
      <c r="N4913" t="s">
        <v>28</v>
      </c>
      <c r="P4913">
        <f>(C4913-Key!$B$1)*24</f>
        <v>2.0333333333255723</v>
      </c>
      <c r="Q4913">
        <f>(Key!$B$2-'17.1'!C4913)*24</f>
        <v>0.91666666668606922</v>
      </c>
      <c r="R4913" s="3">
        <f>C4913-(M4913-Key!$B$5)/(24*Key!$B$6)</f>
        <v>44130.697990740737</v>
      </c>
      <c r="S4913">
        <f>M4913-Key!$B$5</f>
        <v>14.92</v>
      </c>
      <c r="T4913" s="2">
        <f t="shared" si="380"/>
        <v>44129.715277777781</v>
      </c>
      <c r="U4913" t="str">
        <f t="shared" si="381"/>
        <v>10-25-2020 17:10</v>
      </c>
      <c r="V4913">
        <f>IFERROR(IF(W4913=Z4913,VLOOKUP($U4913,[1]C8842!$G$2:$M$145,3,FALSE),0),0)</f>
        <v>0</v>
      </c>
      <c r="W4913">
        <f>VLOOKUP(RIGHT($V$1,5),Key!$A$9:$B$14,2,FALSE)</f>
        <v>10.199999999999999</v>
      </c>
      <c r="X4913">
        <f t="shared" si="384"/>
        <v>0</v>
      </c>
      <c r="Y4913">
        <f>VLOOKUP(RIGHT($X$1,5),Key!$A$9:$B$14,2,FALSE)</f>
        <v>3.7</v>
      </c>
      <c r="Z4913">
        <f t="shared" si="382"/>
        <v>10.199999999999999</v>
      </c>
      <c r="AA4913">
        <f t="shared" si="383"/>
        <v>0</v>
      </c>
    </row>
    <row r="4914" spans="1:27" x14ac:dyDescent="0.3">
      <c r="A4914">
        <v>100067</v>
      </c>
      <c r="B4914">
        <v>230922</v>
      </c>
      <c r="C4914" s="3">
        <v>44130.711805555555</v>
      </c>
      <c r="D4914">
        <v>0</v>
      </c>
      <c r="E4914">
        <v>2</v>
      </c>
      <c r="F4914" t="s">
        <v>25</v>
      </c>
      <c r="G4914">
        <v>1</v>
      </c>
      <c r="H4914">
        <v>60.160159999999998</v>
      </c>
      <c r="I4914">
        <v>16.195309999999999</v>
      </c>
      <c r="J4914">
        <v>0.98046880000000003</v>
      </c>
      <c r="K4914">
        <v>46.019530000000003</v>
      </c>
      <c r="L4914" s="3">
        <v>44130.463194444441</v>
      </c>
      <c r="M4914">
        <v>17.18</v>
      </c>
      <c r="N4914" t="s">
        <v>28</v>
      </c>
      <c r="P4914">
        <f>(C4914-Key!$B$1)*24</f>
        <v>2.0333333333255723</v>
      </c>
      <c r="Q4914">
        <f>(Key!$B$2-'17.1'!C4914)*24</f>
        <v>0.91666666668606922</v>
      </c>
      <c r="R4914" s="3">
        <f>C4914-(M4914-Key!$B$5)/(24*Key!$B$6)</f>
        <v>44130.697990740737</v>
      </c>
      <c r="S4914">
        <f>M4914-Key!$B$5</f>
        <v>14.92</v>
      </c>
      <c r="T4914" s="2">
        <f t="shared" si="380"/>
        <v>44129.715277777781</v>
      </c>
      <c r="U4914" t="str">
        <f t="shared" si="381"/>
        <v>10-25-2020 17:10</v>
      </c>
      <c r="V4914">
        <f>IFERROR(IF(W4914=Z4914,VLOOKUP($U4914,[1]C8842!$G$2:$M$145,3,FALSE),0),0)</f>
        <v>0</v>
      </c>
      <c r="W4914">
        <f>VLOOKUP(RIGHT($V$1,5),Key!$A$9:$B$14,2,FALSE)</f>
        <v>10.199999999999999</v>
      </c>
      <c r="X4914">
        <f t="shared" si="384"/>
        <v>0</v>
      </c>
      <c r="Y4914">
        <f>VLOOKUP(RIGHT($X$1,5),Key!$A$9:$B$14,2,FALSE)</f>
        <v>3.7</v>
      </c>
      <c r="Z4914">
        <f t="shared" si="382"/>
        <v>10.199999999999999</v>
      </c>
      <c r="AA4914">
        <f t="shared" si="383"/>
        <v>0</v>
      </c>
    </row>
    <row r="4915" spans="1:27" x14ac:dyDescent="0.3">
      <c r="A4915">
        <v>100067</v>
      </c>
      <c r="B4915">
        <v>230922</v>
      </c>
      <c r="C4915" s="3">
        <v>44130.711805555555</v>
      </c>
      <c r="D4915">
        <v>0</v>
      </c>
      <c r="E4915">
        <v>2</v>
      </c>
      <c r="F4915" t="s">
        <v>25</v>
      </c>
      <c r="G4915">
        <v>2</v>
      </c>
      <c r="H4915">
        <v>66.664060000000006</v>
      </c>
      <c r="I4915">
        <v>21.679690000000001</v>
      </c>
      <c r="J4915">
        <v>1.1015630000000001</v>
      </c>
      <c r="K4915">
        <v>46.019530000000003</v>
      </c>
      <c r="L4915" s="3">
        <v>44130.463194444441</v>
      </c>
      <c r="M4915">
        <v>17.18</v>
      </c>
      <c r="N4915" t="s">
        <v>28</v>
      </c>
      <c r="P4915">
        <f>(C4915-Key!$B$1)*24</f>
        <v>2.0333333333255723</v>
      </c>
      <c r="Q4915">
        <f>(Key!$B$2-'17.1'!C4915)*24</f>
        <v>0.91666666668606922</v>
      </c>
      <c r="R4915" s="3">
        <f>C4915-(M4915-Key!$B$5)/(24*Key!$B$6)</f>
        <v>44130.697990740737</v>
      </c>
      <c r="S4915">
        <f>M4915-Key!$B$5</f>
        <v>14.92</v>
      </c>
      <c r="T4915" s="2">
        <f t="shared" si="380"/>
        <v>44129.715277777781</v>
      </c>
      <c r="U4915" t="str">
        <f t="shared" si="381"/>
        <v>10-25-2020 17:10</v>
      </c>
      <c r="V4915">
        <f>IFERROR(IF(W4915=Z4915,VLOOKUP($U4915,[1]C8842!$G$2:$M$145,3,FALSE),0),0)</f>
        <v>0</v>
      </c>
      <c r="W4915">
        <f>VLOOKUP(RIGHT($V$1,5),Key!$A$9:$B$14,2,FALSE)</f>
        <v>10.199999999999999</v>
      </c>
      <c r="X4915">
        <f t="shared" si="384"/>
        <v>0</v>
      </c>
      <c r="Y4915">
        <f>VLOOKUP(RIGHT($X$1,5),Key!$A$9:$B$14,2,FALSE)</f>
        <v>3.7</v>
      </c>
      <c r="Z4915">
        <f t="shared" si="382"/>
        <v>10.199999999999999</v>
      </c>
      <c r="AA4915">
        <f t="shared" si="383"/>
        <v>0</v>
      </c>
    </row>
    <row r="4916" spans="1:27" x14ac:dyDescent="0.3">
      <c r="A4916">
        <v>100067</v>
      </c>
      <c r="B4916">
        <v>230922</v>
      </c>
      <c r="C4916" s="3">
        <v>44130.711805555555</v>
      </c>
      <c r="D4916">
        <v>3</v>
      </c>
      <c r="E4916">
        <v>2</v>
      </c>
      <c r="F4916" t="s">
        <v>26</v>
      </c>
      <c r="G4916">
        <v>1</v>
      </c>
      <c r="H4916">
        <v>73.996089999999995</v>
      </c>
      <c r="I4916">
        <v>14.289059999999999</v>
      </c>
      <c r="J4916">
        <v>0.7265625</v>
      </c>
      <c r="K4916">
        <v>94.039060000000006</v>
      </c>
      <c r="L4916" s="3">
        <v>44130.463194444441</v>
      </c>
      <c r="M4916">
        <v>17.18</v>
      </c>
      <c r="N4916" t="s">
        <v>28</v>
      </c>
      <c r="P4916">
        <f>(C4916-Key!$B$1)*24</f>
        <v>2.0333333333255723</v>
      </c>
      <c r="Q4916">
        <f>(Key!$B$2-'17.1'!C4916)*24</f>
        <v>0.91666666668606922</v>
      </c>
      <c r="R4916" s="3">
        <f>C4916-(M4916-Key!$B$5)/(24*Key!$B$6)</f>
        <v>44130.697990740737</v>
      </c>
      <c r="S4916">
        <f>M4916-Key!$B$5</f>
        <v>14.92</v>
      </c>
      <c r="T4916" s="2">
        <f t="shared" si="380"/>
        <v>44129.715277777781</v>
      </c>
      <c r="U4916" t="str">
        <f t="shared" si="381"/>
        <v>10-25-2020 17:10</v>
      </c>
      <c r="V4916">
        <f>IFERROR(IF(W4916=Z4916,VLOOKUP($U4916,[1]C8842!$G$2:$M$145,3,FALSE),0),0)</f>
        <v>0</v>
      </c>
      <c r="W4916">
        <f>VLOOKUP(RIGHT($V$1,5),Key!$A$9:$B$14,2,FALSE)</f>
        <v>10.199999999999999</v>
      </c>
      <c r="X4916">
        <f t="shared" si="384"/>
        <v>0</v>
      </c>
      <c r="Y4916">
        <f>VLOOKUP(RIGHT($X$1,5),Key!$A$9:$B$14,2,FALSE)</f>
        <v>3.7</v>
      </c>
      <c r="Z4916">
        <f t="shared" si="382"/>
        <v>10.199999999999999</v>
      </c>
      <c r="AA4916">
        <f t="shared" si="383"/>
        <v>0</v>
      </c>
    </row>
    <row r="4917" spans="1:27" x14ac:dyDescent="0.3">
      <c r="A4917">
        <v>100067</v>
      </c>
      <c r="B4917">
        <v>230922</v>
      </c>
      <c r="C4917" s="3">
        <v>44130.712500000001</v>
      </c>
      <c r="D4917">
        <v>2</v>
      </c>
      <c r="E4917">
        <v>1</v>
      </c>
      <c r="F4917" t="s">
        <v>26</v>
      </c>
      <c r="G4917">
        <v>1</v>
      </c>
      <c r="H4917">
        <v>71.175780000000003</v>
      </c>
      <c r="I4917">
        <v>15.20313</v>
      </c>
      <c r="J4917">
        <v>0.7890625</v>
      </c>
      <c r="K4917">
        <v>82.035160000000005</v>
      </c>
      <c r="L4917" s="3">
        <v>44130.463194444441</v>
      </c>
      <c r="M4917">
        <v>17.18</v>
      </c>
      <c r="N4917" t="s">
        <v>28</v>
      </c>
      <c r="P4917">
        <f>(C4917-Key!$B$1)*24</f>
        <v>2.0500000000465661</v>
      </c>
      <c r="Q4917">
        <f>(Key!$B$2-'17.1'!C4917)*24</f>
        <v>0.8999999999650754</v>
      </c>
      <c r="R4917" s="3">
        <f>C4917-(M4917-Key!$B$5)/(24*Key!$B$6)</f>
        <v>44130.698685185183</v>
      </c>
      <c r="S4917">
        <f>M4917-Key!$B$5</f>
        <v>14.92</v>
      </c>
      <c r="T4917" s="2">
        <f t="shared" si="380"/>
        <v>44129.715277777781</v>
      </c>
      <c r="U4917" t="str">
        <f t="shared" si="381"/>
        <v>10-25-2020 17:10</v>
      </c>
      <c r="V4917">
        <f>IFERROR(IF(W4917=Z4917,VLOOKUP($U4917,[1]C8842!$G$2:$M$145,3,FALSE),0),0)</f>
        <v>0</v>
      </c>
      <c r="W4917">
        <f>VLOOKUP(RIGHT($V$1,5),Key!$A$9:$B$14,2,FALSE)</f>
        <v>10.199999999999999</v>
      </c>
      <c r="X4917">
        <f t="shared" si="384"/>
        <v>0</v>
      </c>
      <c r="Y4917">
        <f>VLOOKUP(RIGHT($X$1,5),Key!$A$9:$B$14,2,FALSE)</f>
        <v>3.7</v>
      </c>
      <c r="Z4917">
        <f t="shared" si="382"/>
        <v>10.199999999999999</v>
      </c>
      <c r="AA4917">
        <f t="shared" si="383"/>
        <v>0</v>
      </c>
    </row>
    <row r="4918" spans="1:27" x14ac:dyDescent="0.3">
      <c r="A4918">
        <v>100067</v>
      </c>
      <c r="B4918">
        <v>230922</v>
      </c>
      <c r="C4918" s="3">
        <v>44130.712500000001</v>
      </c>
      <c r="D4918">
        <v>0</v>
      </c>
      <c r="E4918">
        <v>2</v>
      </c>
      <c r="F4918" t="s">
        <v>25</v>
      </c>
      <c r="G4918">
        <v>1</v>
      </c>
      <c r="H4918">
        <v>62.9375</v>
      </c>
      <c r="I4918">
        <v>17.476559999999999</v>
      </c>
      <c r="J4918">
        <v>0.9921875</v>
      </c>
      <c r="K4918">
        <v>46.019530000000003</v>
      </c>
      <c r="L4918" s="3">
        <v>44130.463194444441</v>
      </c>
      <c r="M4918">
        <v>17.18</v>
      </c>
      <c r="N4918" t="s">
        <v>28</v>
      </c>
      <c r="P4918">
        <f>(C4918-Key!$B$1)*24</f>
        <v>2.0500000000465661</v>
      </c>
      <c r="Q4918">
        <f>(Key!$B$2-'17.1'!C4918)*24</f>
        <v>0.8999999999650754</v>
      </c>
      <c r="R4918" s="3">
        <f>C4918-(M4918-Key!$B$5)/(24*Key!$B$6)</f>
        <v>44130.698685185183</v>
      </c>
      <c r="S4918">
        <f>M4918-Key!$B$5</f>
        <v>14.92</v>
      </c>
      <c r="T4918" s="2">
        <f t="shared" si="380"/>
        <v>44129.715277777781</v>
      </c>
      <c r="U4918" t="str">
        <f t="shared" si="381"/>
        <v>10-25-2020 17:10</v>
      </c>
      <c r="V4918">
        <f>IFERROR(IF(W4918=Z4918,VLOOKUP($U4918,[1]C8842!$G$2:$M$145,3,FALSE),0),0)</f>
        <v>0</v>
      </c>
      <c r="W4918">
        <f>VLOOKUP(RIGHT($V$1,5),Key!$A$9:$B$14,2,FALSE)</f>
        <v>10.199999999999999</v>
      </c>
      <c r="X4918">
        <f t="shared" si="384"/>
        <v>0</v>
      </c>
      <c r="Y4918">
        <f>VLOOKUP(RIGHT($X$1,5),Key!$A$9:$B$14,2,FALSE)</f>
        <v>3.7</v>
      </c>
      <c r="Z4918">
        <f t="shared" si="382"/>
        <v>10.199999999999999</v>
      </c>
      <c r="AA4918">
        <f t="shared" si="383"/>
        <v>0</v>
      </c>
    </row>
    <row r="4919" spans="1:27" x14ac:dyDescent="0.3">
      <c r="A4919">
        <v>100067</v>
      </c>
      <c r="B4919">
        <v>230922</v>
      </c>
      <c r="C4919" s="3">
        <v>44130.712500000001</v>
      </c>
      <c r="D4919">
        <v>1</v>
      </c>
      <c r="E4919">
        <v>1</v>
      </c>
      <c r="F4919" t="s">
        <v>25</v>
      </c>
      <c r="G4919">
        <v>1</v>
      </c>
      <c r="H4919">
        <v>68.09375</v>
      </c>
      <c r="I4919">
        <v>17.48828</v>
      </c>
      <c r="J4919">
        <v>0.9140625</v>
      </c>
      <c r="K4919">
        <v>56.023440000000001</v>
      </c>
      <c r="L4919" s="3">
        <v>44130.463194444441</v>
      </c>
      <c r="M4919">
        <v>17.18</v>
      </c>
      <c r="N4919" t="s">
        <v>28</v>
      </c>
      <c r="P4919">
        <f>(C4919-Key!$B$1)*24</f>
        <v>2.0500000000465661</v>
      </c>
      <c r="Q4919">
        <f>(Key!$B$2-'17.1'!C4919)*24</f>
        <v>0.8999999999650754</v>
      </c>
      <c r="R4919" s="3">
        <f>C4919-(M4919-Key!$B$5)/(24*Key!$B$6)</f>
        <v>44130.698685185183</v>
      </c>
      <c r="S4919">
        <f>M4919-Key!$B$5</f>
        <v>14.92</v>
      </c>
      <c r="T4919" s="2">
        <f t="shared" si="380"/>
        <v>44129.715277777781</v>
      </c>
      <c r="U4919" t="str">
        <f t="shared" si="381"/>
        <v>10-25-2020 17:10</v>
      </c>
      <c r="V4919">
        <f>IFERROR(IF(W4919=Z4919,VLOOKUP($U4919,[1]C8842!$G$2:$M$145,3,FALSE),0),0)</f>
        <v>0</v>
      </c>
      <c r="W4919">
        <f>VLOOKUP(RIGHT($V$1,5),Key!$A$9:$B$14,2,FALSE)</f>
        <v>10.199999999999999</v>
      </c>
      <c r="X4919">
        <f t="shared" si="384"/>
        <v>0</v>
      </c>
      <c r="Y4919">
        <f>VLOOKUP(RIGHT($X$1,5),Key!$A$9:$B$14,2,FALSE)</f>
        <v>3.7</v>
      </c>
      <c r="Z4919">
        <f t="shared" si="382"/>
        <v>10.199999999999999</v>
      </c>
      <c r="AA4919">
        <f t="shared" si="383"/>
        <v>0</v>
      </c>
    </row>
    <row r="4920" spans="1:27" x14ac:dyDescent="0.3">
      <c r="A4920">
        <v>100067</v>
      </c>
      <c r="B4920">
        <v>230922</v>
      </c>
      <c r="C4920" s="3">
        <v>44130.712500000001</v>
      </c>
      <c r="D4920">
        <v>3</v>
      </c>
      <c r="E4920">
        <v>2</v>
      </c>
      <c r="F4920" t="s">
        <v>26</v>
      </c>
      <c r="G4920">
        <v>2</v>
      </c>
      <c r="H4920">
        <v>65.410160000000005</v>
      </c>
      <c r="I4920">
        <v>23.80078</v>
      </c>
      <c r="J4920">
        <v>1.2109380000000001</v>
      </c>
      <c r="K4920">
        <v>92.039060000000006</v>
      </c>
      <c r="L4920" s="3">
        <v>44130.463194444441</v>
      </c>
      <c r="M4920">
        <v>17.18</v>
      </c>
      <c r="N4920" t="s">
        <v>28</v>
      </c>
      <c r="P4920">
        <f>(C4920-Key!$B$1)*24</f>
        <v>2.0500000000465661</v>
      </c>
      <c r="Q4920">
        <f>(Key!$B$2-'17.1'!C4920)*24</f>
        <v>0.8999999999650754</v>
      </c>
      <c r="R4920" s="3">
        <f>C4920-(M4920-Key!$B$5)/(24*Key!$B$6)</f>
        <v>44130.698685185183</v>
      </c>
      <c r="S4920">
        <f>M4920-Key!$B$5</f>
        <v>14.92</v>
      </c>
      <c r="T4920" s="2">
        <f t="shared" si="380"/>
        <v>44129.715277777781</v>
      </c>
      <c r="U4920" t="str">
        <f t="shared" si="381"/>
        <v>10-25-2020 17:10</v>
      </c>
      <c r="V4920">
        <f>IFERROR(IF(W4920=Z4920,VLOOKUP($U4920,[1]C8842!$G$2:$M$145,3,FALSE),0),0)</f>
        <v>0</v>
      </c>
      <c r="W4920">
        <f>VLOOKUP(RIGHT($V$1,5),Key!$A$9:$B$14,2,FALSE)</f>
        <v>10.199999999999999</v>
      </c>
      <c r="X4920">
        <f t="shared" si="384"/>
        <v>0</v>
      </c>
      <c r="Y4920">
        <f>VLOOKUP(RIGHT($X$1,5),Key!$A$9:$B$14,2,FALSE)</f>
        <v>3.7</v>
      </c>
      <c r="Z4920">
        <f t="shared" si="382"/>
        <v>10.199999999999999</v>
      </c>
      <c r="AA4920">
        <f t="shared" si="383"/>
        <v>0</v>
      </c>
    </row>
    <row r="4921" spans="1:27" x14ac:dyDescent="0.3">
      <c r="A4921">
        <v>100067</v>
      </c>
      <c r="B4921">
        <v>230922</v>
      </c>
      <c r="C4921" s="3">
        <v>44130.712500000001</v>
      </c>
      <c r="D4921">
        <v>3</v>
      </c>
      <c r="E4921">
        <v>2</v>
      </c>
      <c r="F4921" t="s">
        <v>26</v>
      </c>
      <c r="G4921">
        <v>4</v>
      </c>
      <c r="H4921">
        <v>67.277339999999995</v>
      </c>
      <c r="I4921">
        <v>75.734380000000002</v>
      </c>
      <c r="J4921">
        <v>3.234375</v>
      </c>
      <c r="K4921">
        <v>92.039060000000006</v>
      </c>
      <c r="L4921" s="3">
        <v>44130.463194444441</v>
      </c>
      <c r="M4921">
        <v>17.18</v>
      </c>
      <c r="N4921" t="s">
        <v>28</v>
      </c>
      <c r="P4921">
        <f>(C4921-Key!$B$1)*24</f>
        <v>2.0500000000465661</v>
      </c>
      <c r="Q4921">
        <f>(Key!$B$2-'17.1'!C4921)*24</f>
        <v>0.8999999999650754</v>
      </c>
      <c r="R4921" s="3">
        <f>C4921-(M4921-Key!$B$5)/(24*Key!$B$6)</f>
        <v>44130.698685185183</v>
      </c>
      <c r="S4921">
        <f>M4921-Key!$B$5</f>
        <v>14.92</v>
      </c>
      <c r="T4921" s="2">
        <f t="shared" si="380"/>
        <v>44129.715277777781</v>
      </c>
      <c r="U4921" t="str">
        <f t="shared" si="381"/>
        <v>10-25-2020 17:10</v>
      </c>
      <c r="V4921">
        <f>IFERROR(IF(W4921=Z4921,VLOOKUP($U4921,[1]C8842!$G$2:$M$145,3,FALSE),0),0)</f>
        <v>0</v>
      </c>
      <c r="W4921">
        <f>VLOOKUP(RIGHT($V$1,5),Key!$A$9:$B$14,2,FALSE)</f>
        <v>10.199999999999999</v>
      </c>
      <c r="X4921">
        <f t="shared" si="384"/>
        <v>0</v>
      </c>
      <c r="Y4921">
        <f>VLOOKUP(RIGHT($X$1,5),Key!$A$9:$B$14,2,FALSE)</f>
        <v>3.7</v>
      </c>
      <c r="Z4921">
        <f t="shared" si="382"/>
        <v>10.199999999999999</v>
      </c>
      <c r="AA4921">
        <f t="shared" si="383"/>
        <v>0</v>
      </c>
    </row>
    <row r="4922" spans="1:27" x14ac:dyDescent="0.3">
      <c r="A4922">
        <v>100067</v>
      </c>
      <c r="B4922">
        <v>230922</v>
      </c>
      <c r="C4922" s="3">
        <v>44130.712500000001</v>
      </c>
      <c r="D4922">
        <v>2</v>
      </c>
      <c r="E4922">
        <v>1</v>
      </c>
      <c r="F4922" t="s">
        <v>26</v>
      </c>
      <c r="G4922">
        <v>2</v>
      </c>
      <c r="H4922">
        <v>69.578130000000002</v>
      </c>
      <c r="I4922">
        <v>20.88672</v>
      </c>
      <c r="J4922">
        <v>1.027344</v>
      </c>
      <c r="K4922">
        <v>82.035160000000005</v>
      </c>
      <c r="L4922" s="3">
        <v>44130.463194444441</v>
      </c>
      <c r="M4922">
        <v>17.18</v>
      </c>
      <c r="N4922" t="s">
        <v>28</v>
      </c>
      <c r="P4922">
        <f>(C4922-Key!$B$1)*24</f>
        <v>2.0500000000465661</v>
      </c>
      <c r="Q4922">
        <f>(Key!$B$2-'17.1'!C4922)*24</f>
        <v>0.8999999999650754</v>
      </c>
      <c r="R4922" s="3">
        <f>C4922-(M4922-Key!$B$5)/(24*Key!$B$6)</f>
        <v>44130.698685185183</v>
      </c>
      <c r="S4922">
        <f>M4922-Key!$B$5</f>
        <v>14.92</v>
      </c>
      <c r="T4922" s="2">
        <f t="shared" si="380"/>
        <v>44129.715277777781</v>
      </c>
      <c r="U4922" t="str">
        <f t="shared" si="381"/>
        <v>10-25-2020 17:10</v>
      </c>
      <c r="V4922">
        <f>IFERROR(IF(W4922=Z4922,VLOOKUP($U4922,[1]C8842!$G$2:$M$145,3,FALSE),0),0)</f>
        <v>0</v>
      </c>
      <c r="W4922">
        <f>VLOOKUP(RIGHT($V$1,5),Key!$A$9:$B$14,2,FALSE)</f>
        <v>10.199999999999999</v>
      </c>
      <c r="X4922">
        <f t="shared" si="384"/>
        <v>0</v>
      </c>
      <c r="Y4922">
        <f>VLOOKUP(RIGHT($X$1,5),Key!$A$9:$B$14,2,FALSE)</f>
        <v>3.7</v>
      </c>
      <c r="Z4922">
        <f t="shared" si="382"/>
        <v>10.199999999999999</v>
      </c>
      <c r="AA4922">
        <f t="shared" si="383"/>
        <v>0</v>
      </c>
    </row>
    <row r="4923" spans="1:27" x14ac:dyDescent="0.3">
      <c r="A4923">
        <v>100067</v>
      </c>
      <c r="B4923">
        <v>230922</v>
      </c>
      <c r="C4923" s="3">
        <v>44130.712500000001</v>
      </c>
      <c r="D4923">
        <v>3</v>
      </c>
      <c r="E4923">
        <v>2</v>
      </c>
      <c r="F4923" t="s">
        <v>26</v>
      </c>
      <c r="G4923">
        <v>4</v>
      </c>
      <c r="H4923">
        <v>68.136719999999997</v>
      </c>
      <c r="I4923">
        <v>74.8125</v>
      </c>
      <c r="J4923">
        <v>3.15625</v>
      </c>
      <c r="K4923">
        <v>93.039060000000006</v>
      </c>
      <c r="L4923" s="3">
        <v>44130.463194444441</v>
      </c>
      <c r="M4923">
        <v>17.18</v>
      </c>
      <c r="N4923" t="s">
        <v>28</v>
      </c>
      <c r="P4923">
        <f>(C4923-Key!$B$1)*24</f>
        <v>2.0500000000465661</v>
      </c>
      <c r="Q4923">
        <f>(Key!$B$2-'17.1'!C4923)*24</f>
        <v>0.8999999999650754</v>
      </c>
      <c r="R4923" s="3">
        <f>C4923-(M4923-Key!$B$5)/(24*Key!$B$6)</f>
        <v>44130.698685185183</v>
      </c>
      <c r="S4923">
        <f>M4923-Key!$B$5</f>
        <v>14.92</v>
      </c>
      <c r="T4923" s="2">
        <f t="shared" si="380"/>
        <v>44129.715277777781</v>
      </c>
      <c r="U4923" t="str">
        <f t="shared" si="381"/>
        <v>10-25-2020 17:10</v>
      </c>
      <c r="V4923">
        <f>IFERROR(IF(W4923=Z4923,VLOOKUP($U4923,[1]C8842!$G$2:$M$145,3,FALSE),0),0)</f>
        <v>0</v>
      </c>
      <c r="W4923">
        <f>VLOOKUP(RIGHT($V$1,5),Key!$A$9:$B$14,2,FALSE)</f>
        <v>10.199999999999999</v>
      </c>
      <c r="X4923">
        <f t="shared" si="384"/>
        <v>0</v>
      </c>
      <c r="Y4923">
        <f>VLOOKUP(RIGHT($X$1,5),Key!$A$9:$B$14,2,FALSE)</f>
        <v>3.7</v>
      </c>
      <c r="Z4923">
        <f t="shared" si="382"/>
        <v>10.199999999999999</v>
      </c>
      <c r="AA4923">
        <f t="shared" si="383"/>
        <v>0</v>
      </c>
    </row>
    <row r="4924" spans="1:27" x14ac:dyDescent="0.3">
      <c r="A4924">
        <v>100067</v>
      </c>
      <c r="B4924">
        <v>230922</v>
      </c>
      <c r="C4924" s="3">
        <v>44130.712500000001</v>
      </c>
      <c r="D4924">
        <v>3</v>
      </c>
      <c r="E4924">
        <v>2</v>
      </c>
      <c r="F4924" t="s">
        <v>26</v>
      </c>
      <c r="G4924">
        <v>4</v>
      </c>
      <c r="H4924">
        <v>66.597660000000005</v>
      </c>
      <c r="I4924">
        <v>64.394530000000003</v>
      </c>
      <c r="J4924">
        <v>2.8125</v>
      </c>
      <c r="K4924">
        <v>93.039060000000006</v>
      </c>
      <c r="L4924" s="3">
        <v>44130.463194444441</v>
      </c>
      <c r="M4924">
        <v>17.18</v>
      </c>
      <c r="N4924" t="s">
        <v>28</v>
      </c>
      <c r="P4924">
        <f>(C4924-Key!$B$1)*24</f>
        <v>2.0500000000465661</v>
      </c>
      <c r="Q4924">
        <f>(Key!$B$2-'17.1'!C4924)*24</f>
        <v>0.8999999999650754</v>
      </c>
      <c r="R4924" s="3">
        <f>C4924-(M4924-Key!$B$5)/(24*Key!$B$6)</f>
        <v>44130.698685185183</v>
      </c>
      <c r="S4924">
        <f>M4924-Key!$B$5</f>
        <v>14.92</v>
      </c>
      <c r="T4924" s="2">
        <f t="shared" si="380"/>
        <v>44129.715277777781</v>
      </c>
      <c r="U4924" t="str">
        <f t="shared" si="381"/>
        <v>10-25-2020 17:10</v>
      </c>
      <c r="V4924">
        <f>IFERROR(IF(W4924=Z4924,VLOOKUP($U4924,[1]C8842!$G$2:$M$145,3,FALSE),0),0)</f>
        <v>0</v>
      </c>
      <c r="W4924">
        <f>VLOOKUP(RIGHT($V$1,5),Key!$A$9:$B$14,2,FALSE)</f>
        <v>10.199999999999999</v>
      </c>
      <c r="X4924">
        <f t="shared" si="384"/>
        <v>0</v>
      </c>
      <c r="Y4924">
        <f>VLOOKUP(RIGHT($X$1,5),Key!$A$9:$B$14,2,FALSE)</f>
        <v>3.7</v>
      </c>
      <c r="Z4924">
        <f t="shared" si="382"/>
        <v>10.199999999999999</v>
      </c>
      <c r="AA4924">
        <f t="shared" si="383"/>
        <v>0</v>
      </c>
    </row>
    <row r="4925" spans="1:27" x14ac:dyDescent="0.3">
      <c r="A4925">
        <v>100067</v>
      </c>
      <c r="B4925">
        <v>230922</v>
      </c>
      <c r="C4925" s="3">
        <v>44130.713194444441</v>
      </c>
      <c r="D4925">
        <v>3</v>
      </c>
      <c r="E4925">
        <v>2</v>
      </c>
      <c r="F4925" t="s">
        <v>26</v>
      </c>
      <c r="G4925">
        <v>2</v>
      </c>
      <c r="H4925">
        <v>64.726560000000006</v>
      </c>
      <c r="I4925">
        <v>21.183589999999999</v>
      </c>
      <c r="J4925">
        <v>1.1171880000000001</v>
      </c>
      <c r="K4925">
        <v>94.039060000000006</v>
      </c>
      <c r="L4925" s="3">
        <v>44130.463194444441</v>
      </c>
      <c r="M4925">
        <v>17.18</v>
      </c>
      <c r="N4925" t="s">
        <v>28</v>
      </c>
      <c r="P4925">
        <f>(C4925-Key!$B$1)*24</f>
        <v>2.066666666592937</v>
      </c>
      <c r="Q4925">
        <f>(Key!$B$2-'17.1'!C4925)*24</f>
        <v>0.88333333341870457</v>
      </c>
      <c r="R4925" s="3">
        <f>C4925-(M4925-Key!$B$5)/(24*Key!$B$6)</f>
        <v>44130.699379629623</v>
      </c>
      <c r="S4925">
        <f>M4925-Key!$B$5</f>
        <v>14.92</v>
      </c>
      <c r="T4925" s="2">
        <f t="shared" si="380"/>
        <v>44129.715277777781</v>
      </c>
      <c r="U4925" t="str">
        <f t="shared" si="381"/>
        <v>10-25-2020 17:10</v>
      </c>
      <c r="V4925">
        <f>IFERROR(IF(W4925=Z4925,VLOOKUP($U4925,[1]C8842!$G$2:$M$145,3,FALSE),0),0)</f>
        <v>0</v>
      </c>
      <c r="W4925">
        <f>VLOOKUP(RIGHT($V$1,5),Key!$A$9:$B$14,2,FALSE)</f>
        <v>10.199999999999999</v>
      </c>
      <c r="X4925">
        <f t="shared" si="384"/>
        <v>0</v>
      </c>
      <c r="Y4925">
        <f>VLOOKUP(RIGHT($X$1,5),Key!$A$9:$B$14,2,FALSE)</f>
        <v>3.7</v>
      </c>
      <c r="Z4925">
        <f t="shared" si="382"/>
        <v>10.199999999999999</v>
      </c>
      <c r="AA4925">
        <f t="shared" si="383"/>
        <v>0</v>
      </c>
    </row>
    <row r="4926" spans="1:27" x14ac:dyDescent="0.3">
      <c r="A4926">
        <v>100067</v>
      </c>
      <c r="B4926">
        <v>230922</v>
      </c>
      <c r="C4926" s="3">
        <v>44130.713194444441</v>
      </c>
      <c r="D4926">
        <v>0</v>
      </c>
      <c r="E4926">
        <v>2</v>
      </c>
      <c r="F4926" t="s">
        <v>25</v>
      </c>
      <c r="G4926">
        <v>1</v>
      </c>
      <c r="H4926">
        <v>63.292969999999997</v>
      </c>
      <c r="I4926">
        <v>16.484380000000002</v>
      </c>
      <c r="J4926">
        <v>0.9453125</v>
      </c>
      <c r="K4926">
        <v>48.019530000000003</v>
      </c>
      <c r="L4926" s="3">
        <v>44130.463194444441</v>
      </c>
      <c r="M4926">
        <v>17.18</v>
      </c>
      <c r="N4926" t="s">
        <v>28</v>
      </c>
      <c r="P4926">
        <f>(C4926-Key!$B$1)*24</f>
        <v>2.066666666592937</v>
      </c>
      <c r="Q4926">
        <f>(Key!$B$2-'17.1'!C4926)*24</f>
        <v>0.88333333341870457</v>
      </c>
      <c r="R4926" s="3">
        <f>C4926-(M4926-Key!$B$5)/(24*Key!$B$6)</f>
        <v>44130.699379629623</v>
      </c>
      <c r="S4926">
        <f>M4926-Key!$B$5</f>
        <v>14.92</v>
      </c>
      <c r="T4926" s="2">
        <f t="shared" si="380"/>
        <v>44129.715277777781</v>
      </c>
      <c r="U4926" t="str">
        <f t="shared" si="381"/>
        <v>10-25-2020 17:10</v>
      </c>
      <c r="V4926">
        <f>IFERROR(IF(W4926=Z4926,VLOOKUP($U4926,[1]C8842!$G$2:$M$145,3,FALSE),0),0)</f>
        <v>0</v>
      </c>
      <c r="W4926">
        <f>VLOOKUP(RIGHT($V$1,5),Key!$A$9:$B$14,2,FALSE)</f>
        <v>10.199999999999999</v>
      </c>
      <c r="X4926">
        <f t="shared" si="384"/>
        <v>0</v>
      </c>
      <c r="Y4926">
        <f>VLOOKUP(RIGHT($X$1,5),Key!$A$9:$B$14,2,FALSE)</f>
        <v>3.7</v>
      </c>
      <c r="Z4926">
        <f t="shared" si="382"/>
        <v>10.199999999999999</v>
      </c>
      <c r="AA4926">
        <f t="shared" si="383"/>
        <v>0</v>
      </c>
    </row>
    <row r="4927" spans="1:27" x14ac:dyDescent="0.3">
      <c r="A4927">
        <v>100067</v>
      </c>
      <c r="B4927">
        <v>230922</v>
      </c>
      <c r="C4927" s="3">
        <v>44130.713194444441</v>
      </c>
      <c r="D4927">
        <v>1</v>
      </c>
      <c r="E4927">
        <v>1</v>
      </c>
      <c r="F4927" t="s">
        <v>25</v>
      </c>
      <c r="G4927">
        <v>1</v>
      </c>
      <c r="H4927">
        <v>64.3125</v>
      </c>
      <c r="I4927">
        <v>11.304690000000001</v>
      </c>
      <c r="J4927">
        <v>0.71484380000000003</v>
      </c>
      <c r="K4927">
        <v>60.023440000000001</v>
      </c>
      <c r="L4927" s="3">
        <v>44130.463194444441</v>
      </c>
      <c r="M4927">
        <v>17.18</v>
      </c>
      <c r="N4927" t="s">
        <v>28</v>
      </c>
      <c r="P4927">
        <f>(C4927-Key!$B$1)*24</f>
        <v>2.066666666592937</v>
      </c>
      <c r="Q4927">
        <f>(Key!$B$2-'17.1'!C4927)*24</f>
        <v>0.88333333341870457</v>
      </c>
      <c r="R4927" s="3">
        <f>C4927-(M4927-Key!$B$5)/(24*Key!$B$6)</f>
        <v>44130.699379629623</v>
      </c>
      <c r="S4927">
        <f>M4927-Key!$B$5</f>
        <v>14.92</v>
      </c>
      <c r="T4927" s="2">
        <f t="shared" si="380"/>
        <v>44129.715277777781</v>
      </c>
      <c r="U4927" t="str">
        <f t="shared" si="381"/>
        <v>10-25-2020 17:10</v>
      </c>
      <c r="V4927">
        <f>IFERROR(IF(W4927=Z4927,VLOOKUP($U4927,[1]C8842!$G$2:$M$145,3,FALSE),0),0)</f>
        <v>0</v>
      </c>
      <c r="W4927">
        <f>VLOOKUP(RIGHT($V$1,5),Key!$A$9:$B$14,2,FALSE)</f>
        <v>10.199999999999999</v>
      </c>
      <c r="X4927">
        <f t="shared" si="384"/>
        <v>0</v>
      </c>
      <c r="Y4927">
        <f>VLOOKUP(RIGHT($X$1,5),Key!$A$9:$B$14,2,FALSE)</f>
        <v>3.7</v>
      </c>
      <c r="Z4927">
        <f t="shared" si="382"/>
        <v>10.199999999999999</v>
      </c>
      <c r="AA4927">
        <f t="shared" si="383"/>
        <v>0</v>
      </c>
    </row>
    <row r="4928" spans="1:27" x14ac:dyDescent="0.3">
      <c r="A4928">
        <v>100067</v>
      </c>
      <c r="B4928">
        <v>230922</v>
      </c>
      <c r="C4928" s="3">
        <v>44130.713194444441</v>
      </c>
      <c r="D4928">
        <v>1</v>
      </c>
      <c r="E4928">
        <v>1</v>
      </c>
      <c r="F4928" t="s">
        <v>25</v>
      </c>
      <c r="G4928">
        <v>1</v>
      </c>
      <c r="H4928">
        <v>63.78125</v>
      </c>
      <c r="I4928">
        <v>16.914059999999999</v>
      </c>
      <c r="J4928">
        <v>0.953125</v>
      </c>
      <c r="K4928">
        <v>58.023440000000001</v>
      </c>
      <c r="L4928" s="3">
        <v>44130.463194444441</v>
      </c>
      <c r="M4928">
        <v>17.18</v>
      </c>
      <c r="N4928" t="s">
        <v>28</v>
      </c>
      <c r="P4928">
        <f>(C4928-Key!$B$1)*24</f>
        <v>2.066666666592937</v>
      </c>
      <c r="Q4928">
        <f>(Key!$B$2-'17.1'!C4928)*24</f>
        <v>0.88333333341870457</v>
      </c>
      <c r="R4928" s="3">
        <f>C4928-(M4928-Key!$B$5)/(24*Key!$B$6)</f>
        <v>44130.699379629623</v>
      </c>
      <c r="S4928">
        <f>M4928-Key!$B$5</f>
        <v>14.92</v>
      </c>
      <c r="T4928" s="2">
        <f t="shared" si="380"/>
        <v>44129.715277777781</v>
      </c>
      <c r="U4928" t="str">
        <f t="shared" si="381"/>
        <v>10-25-2020 17:10</v>
      </c>
      <c r="V4928">
        <f>IFERROR(IF(W4928=Z4928,VLOOKUP($U4928,[1]C8842!$G$2:$M$145,3,FALSE),0),0)</f>
        <v>0</v>
      </c>
      <c r="W4928">
        <f>VLOOKUP(RIGHT($V$1,5),Key!$A$9:$B$14,2,FALSE)</f>
        <v>10.199999999999999</v>
      </c>
      <c r="X4928">
        <f t="shared" si="384"/>
        <v>0</v>
      </c>
      <c r="Y4928">
        <f>VLOOKUP(RIGHT($X$1,5),Key!$A$9:$B$14,2,FALSE)</f>
        <v>3.7</v>
      </c>
      <c r="Z4928">
        <f t="shared" si="382"/>
        <v>10.199999999999999</v>
      </c>
      <c r="AA4928">
        <f t="shared" si="383"/>
        <v>0</v>
      </c>
    </row>
    <row r="4929" spans="1:27" x14ac:dyDescent="0.3">
      <c r="A4929">
        <v>100067</v>
      </c>
      <c r="B4929">
        <v>230922</v>
      </c>
      <c r="C4929" s="3">
        <v>44130.713194444441</v>
      </c>
      <c r="D4929">
        <v>1</v>
      </c>
      <c r="E4929">
        <v>1</v>
      </c>
      <c r="F4929" t="s">
        <v>25</v>
      </c>
      <c r="G4929">
        <v>1</v>
      </c>
      <c r="H4929">
        <v>63.039059999999999</v>
      </c>
      <c r="I4929">
        <v>15.195309999999999</v>
      </c>
      <c r="J4929">
        <v>0.89453130000000003</v>
      </c>
      <c r="K4929">
        <v>58.023440000000001</v>
      </c>
      <c r="L4929" s="3">
        <v>44130.463194444441</v>
      </c>
      <c r="M4929">
        <v>17.18</v>
      </c>
      <c r="N4929" t="s">
        <v>28</v>
      </c>
      <c r="P4929">
        <f>(C4929-Key!$B$1)*24</f>
        <v>2.066666666592937</v>
      </c>
      <c r="Q4929">
        <f>(Key!$B$2-'17.1'!C4929)*24</f>
        <v>0.88333333341870457</v>
      </c>
      <c r="R4929" s="3">
        <f>C4929-(M4929-Key!$B$5)/(24*Key!$B$6)</f>
        <v>44130.699379629623</v>
      </c>
      <c r="S4929">
        <f>M4929-Key!$B$5</f>
        <v>14.92</v>
      </c>
      <c r="T4929" s="2">
        <f t="shared" si="380"/>
        <v>44129.715277777781</v>
      </c>
      <c r="U4929" t="str">
        <f t="shared" si="381"/>
        <v>10-25-2020 17:10</v>
      </c>
      <c r="V4929">
        <f>IFERROR(IF(W4929=Z4929,VLOOKUP($U4929,[1]C8842!$G$2:$M$145,3,FALSE),0),0)</f>
        <v>0</v>
      </c>
      <c r="W4929">
        <f>VLOOKUP(RIGHT($V$1,5),Key!$A$9:$B$14,2,FALSE)</f>
        <v>10.199999999999999</v>
      </c>
      <c r="X4929">
        <f t="shared" si="384"/>
        <v>0</v>
      </c>
      <c r="Y4929">
        <f>VLOOKUP(RIGHT($X$1,5),Key!$A$9:$B$14,2,FALSE)</f>
        <v>3.7</v>
      </c>
      <c r="Z4929">
        <f t="shared" si="382"/>
        <v>10.199999999999999</v>
      </c>
      <c r="AA4929">
        <f t="shared" si="383"/>
        <v>0</v>
      </c>
    </row>
    <row r="4930" spans="1:27" x14ac:dyDescent="0.3">
      <c r="A4930">
        <v>100067</v>
      </c>
      <c r="B4930">
        <v>230922</v>
      </c>
      <c r="C4930" s="3">
        <v>44130.713194444441</v>
      </c>
      <c r="D4930">
        <v>0</v>
      </c>
      <c r="E4930">
        <v>2</v>
      </c>
      <c r="F4930" t="s">
        <v>25</v>
      </c>
      <c r="G4930">
        <v>1</v>
      </c>
      <c r="H4930">
        <v>64.347660000000005</v>
      </c>
      <c r="I4930">
        <v>19.441410000000001</v>
      </c>
      <c r="J4930">
        <v>1.050781</v>
      </c>
      <c r="K4930">
        <v>45.019530000000003</v>
      </c>
      <c r="L4930" s="3">
        <v>44130.463194444441</v>
      </c>
      <c r="M4930">
        <v>17.18</v>
      </c>
      <c r="N4930" t="s">
        <v>28</v>
      </c>
      <c r="P4930">
        <f>(C4930-Key!$B$1)*24</f>
        <v>2.066666666592937</v>
      </c>
      <c r="Q4930">
        <f>(Key!$B$2-'17.1'!C4930)*24</f>
        <v>0.88333333341870457</v>
      </c>
      <c r="R4930" s="3">
        <f>C4930-(M4930-Key!$B$5)/(24*Key!$B$6)</f>
        <v>44130.699379629623</v>
      </c>
      <c r="S4930">
        <f>M4930-Key!$B$5</f>
        <v>14.92</v>
      </c>
      <c r="T4930" s="2">
        <f t="shared" si="380"/>
        <v>44129.715277777781</v>
      </c>
      <c r="U4930" t="str">
        <f t="shared" si="381"/>
        <v>10-25-2020 17:10</v>
      </c>
      <c r="V4930">
        <f>IFERROR(IF(W4930=Z4930,VLOOKUP($U4930,[1]C8842!$G$2:$M$145,3,FALSE),0),0)</f>
        <v>0</v>
      </c>
      <c r="W4930">
        <f>VLOOKUP(RIGHT($V$1,5),Key!$A$9:$B$14,2,FALSE)</f>
        <v>10.199999999999999</v>
      </c>
      <c r="X4930">
        <f t="shared" si="384"/>
        <v>0</v>
      </c>
      <c r="Y4930">
        <f>VLOOKUP(RIGHT($X$1,5),Key!$A$9:$B$14,2,FALSE)</f>
        <v>3.7</v>
      </c>
      <c r="Z4930">
        <f t="shared" si="382"/>
        <v>10.199999999999999</v>
      </c>
      <c r="AA4930">
        <f t="shared" si="383"/>
        <v>0</v>
      </c>
    </row>
    <row r="4931" spans="1:27" x14ac:dyDescent="0.3">
      <c r="A4931">
        <v>100067</v>
      </c>
      <c r="B4931">
        <v>230922</v>
      </c>
      <c r="C4931" s="3">
        <v>44130.713194444441</v>
      </c>
      <c r="D4931">
        <v>1</v>
      </c>
      <c r="E4931">
        <v>1</v>
      </c>
      <c r="F4931" t="s">
        <v>25</v>
      </c>
      <c r="G4931">
        <v>1</v>
      </c>
      <c r="H4931">
        <v>64.085939999999994</v>
      </c>
      <c r="I4931">
        <v>14.308590000000001</v>
      </c>
      <c r="J4931">
        <v>0.83984380000000003</v>
      </c>
      <c r="K4931">
        <v>58.023440000000001</v>
      </c>
      <c r="L4931" s="3">
        <v>44130.463194444441</v>
      </c>
      <c r="M4931">
        <v>17.18</v>
      </c>
      <c r="N4931" t="s">
        <v>28</v>
      </c>
      <c r="P4931">
        <f>(C4931-Key!$B$1)*24</f>
        <v>2.066666666592937</v>
      </c>
      <c r="Q4931">
        <f>(Key!$B$2-'17.1'!C4931)*24</f>
        <v>0.88333333341870457</v>
      </c>
      <c r="R4931" s="3">
        <f>C4931-(M4931-Key!$B$5)/(24*Key!$B$6)</f>
        <v>44130.699379629623</v>
      </c>
      <c r="S4931">
        <f>M4931-Key!$B$5</f>
        <v>14.92</v>
      </c>
      <c r="T4931" s="2">
        <f t="shared" ref="T4931:T4994" si="385">ROUND(C4931*24*60/10,0)/(24*6)-1</f>
        <v>44129.715277777781</v>
      </c>
      <c r="U4931" t="str">
        <f t="shared" ref="U4931:U4994" si="386">TEXT(T4931,"mm-dd-yyyy hh:mm")</f>
        <v>10-25-2020 17:10</v>
      </c>
      <c r="V4931">
        <f>IFERROR(IF(W4931=Z4931,VLOOKUP($U4931,[1]C8842!$G$2:$M$145,3,FALSE),0),0)</f>
        <v>0</v>
      </c>
      <c r="W4931">
        <f>VLOOKUP(RIGHT($V$1,5),Key!$A$9:$B$14,2,FALSE)</f>
        <v>10.199999999999999</v>
      </c>
      <c r="X4931">
        <f t="shared" si="384"/>
        <v>0</v>
      </c>
      <c r="Y4931">
        <f>VLOOKUP(RIGHT($X$1,5),Key!$A$9:$B$14,2,FALSE)</f>
        <v>3.7</v>
      </c>
      <c r="Z4931">
        <f t="shared" ref="Z4931:Z4994" si="387">M4931-MIN(ABS(Y4931-M4931),ABS(W4931-M4931))</f>
        <v>10.199999999999999</v>
      </c>
      <c r="AA4931">
        <f t="shared" ref="AA4931:AA4994" si="388">SUM(V4931,X4931)</f>
        <v>0</v>
      </c>
    </row>
    <row r="4932" spans="1:27" x14ac:dyDescent="0.3">
      <c r="A4932">
        <v>100067</v>
      </c>
      <c r="B4932">
        <v>230922</v>
      </c>
      <c r="C4932" s="3">
        <v>44130.713194444441</v>
      </c>
      <c r="D4932">
        <v>3</v>
      </c>
      <c r="E4932">
        <v>2</v>
      </c>
      <c r="F4932" t="s">
        <v>26</v>
      </c>
      <c r="G4932">
        <v>2</v>
      </c>
      <c r="H4932">
        <v>59.226559999999999</v>
      </c>
      <c r="I4932">
        <v>22.652339999999999</v>
      </c>
      <c r="J4932">
        <v>1.285156</v>
      </c>
      <c r="K4932">
        <v>94.039060000000006</v>
      </c>
      <c r="L4932" s="3">
        <v>44130.463194444441</v>
      </c>
      <c r="M4932">
        <v>17.18</v>
      </c>
      <c r="N4932" t="s">
        <v>28</v>
      </c>
      <c r="P4932">
        <f>(C4932-Key!$B$1)*24</f>
        <v>2.066666666592937</v>
      </c>
      <c r="Q4932">
        <f>(Key!$B$2-'17.1'!C4932)*24</f>
        <v>0.88333333341870457</v>
      </c>
      <c r="R4932" s="3">
        <f>C4932-(M4932-Key!$B$5)/(24*Key!$B$6)</f>
        <v>44130.699379629623</v>
      </c>
      <c r="S4932">
        <f>M4932-Key!$B$5</f>
        <v>14.92</v>
      </c>
      <c r="T4932" s="2">
        <f t="shared" si="385"/>
        <v>44129.715277777781</v>
      </c>
      <c r="U4932" t="str">
        <f t="shared" si="386"/>
        <v>10-25-2020 17:10</v>
      </c>
      <c r="V4932">
        <f>IFERROR(IF(W4932=Z4932,VLOOKUP($U4932,[1]C8842!$G$2:$M$145,3,FALSE),0),0)</f>
        <v>0</v>
      </c>
      <c r="W4932">
        <f>VLOOKUP(RIGHT($V$1,5),Key!$A$9:$B$14,2,FALSE)</f>
        <v>10.199999999999999</v>
      </c>
      <c r="X4932">
        <f t="shared" ref="X4932:X4995" si="389">$X$2</f>
        <v>0</v>
      </c>
      <c r="Y4932">
        <f>VLOOKUP(RIGHT($X$1,5),Key!$A$9:$B$14,2,FALSE)</f>
        <v>3.7</v>
      </c>
      <c r="Z4932">
        <f t="shared" si="387"/>
        <v>10.199999999999999</v>
      </c>
      <c r="AA4932">
        <f t="shared" si="388"/>
        <v>0</v>
      </c>
    </row>
    <row r="4933" spans="1:27" x14ac:dyDescent="0.3">
      <c r="A4933">
        <v>100067</v>
      </c>
      <c r="B4933">
        <v>230922</v>
      </c>
      <c r="C4933" s="3">
        <v>44130.713194444441</v>
      </c>
      <c r="D4933">
        <v>1</v>
      </c>
      <c r="E4933">
        <v>1</v>
      </c>
      <c r="F4933" t="s">
        <v>25</v>
      </c>
      <c r="G4933">
        <v>1</v>
      </c>
      <c r="H4933">
        <v>63.457030000000003</v>
      </c>
      <c r="I4933">
        <v>19.914059999999999</v>
      </c>
      <c r="J4933">
        <v>1.0859380000000001</v>
      </c>
      <c r="K4933">
        <v>58.023440000000001</v>
      </c>
      <c r="L4933" s="3">
        <v>44130.463194444441</v>
      </c>
      <c r="M4933">
        <v>17.18</v>
      </c>
      <c r="N4933" t="s">
        <v>28</v>
      </c>
      <c r="P4933">
        <f>(C4933-Key!$B$1)*24</f>
        <v>2.066666666592937</v>
      </c>
      <c r="Q4933">
        <f>(Key!$B$2-'17.1'!C4933)*24</f>
        <v>0.88333333341870457</v>
      </c>
      <c r="R4933" s="3">
        <f>C4933-(M4933-Key!$B$5)/(24*Key!$B$6)</f>
        <v>44130.699379629623</v>
      </c>
      <c r="S4933">
        <f>M4933-Key!$B$5</f>
        <v>14.92</v>
      </c>
      <c r="T4933" s="2">
        <f t="shared" si="385"/>
        <v>44129.715277777781</v>
      </c>
      <c r="U4933" t="str">
        <f t="shared" si="386"/>
        <v>10-25-2020 17:10</v>
      </c>
      <c r="V4933">
        <f>IFERROR(IF(W4933=Z4933,VLOOKUP($U4933,[1]C8842!$G$2:$M$145,3,FALSE),0),0)</f>
        <v>0</v>
      </c>
      <c r="W4933">
        <f>VLOOKUP(RIGHT($V$1,5),Key!$A$9:$B$14,2,FALSE)</f>
        <v>10.199999999999999</v>
      </c>
      <c r="X4933">
        <f t="shared" si="389"/>
        <v>0</v>
      </c>
      <c r="Y4933">
        <f>VLOOKUP(RIGHT($X$1,5),Key!$A$9:$B$14,2,FALSE)</f>
        <v>3.7</v>
      </c>
      <c r="Z4933">
        <f t="shared" si="387"/>
        <v>10.199999999999999</v>
      </c>
      <c r="AA4933">
        <f t="shared" si="388"/>
        <v>0</v>
      </c>
    </row>
    <row r="4934" spans="1:27" x14ac:dyDescent="0.3">
      <c r="A4934">
        <v>100067</v>
      </c>
      <c r="B4934">
        <v>230922</v>
      </c>
      <c r="C4934" s="3">
        <v>44130.713194444441</v>
      </c>
      <c r="D4934">
        <v>0</v>
      </c>
      <c r="E4934">
        <v>2</v>
      </c>
      <c r="F4934" t="s">
        <v>25</v>
      </c>
      <c r="G4934">
        <v>2</v>
      </c>
      <c r="H4934">
        <v>59.980469999999997</v>
      </c>
      <c r="I4934">
        <v>22.441410000000001</v>
      </c>
      <c r="J4934">
        <v>1.261719</v>
      </c>
      <c r="K4934">
        <v>47.019530000000003</v>
      </c>
      <c r="L4934" s="3">
        <v>44130.463194444441</v>
      </c>
      <c r="M4934">
        <v>17.18</v>
      </c>
      <c r="N4934" t="s">
        <v>28</v>
      </c>
      <c r="P4934">
        <f>(C4934-Key!$B$1)*24</f>
        <v>2.066666666592937</v>
      </c>
      <c r="Q4934">
        <f>(Key!$B$2-'17.1'!C4934)*24</f>
        <v>0.88333333341870457</v>
      </c>
      <c r="R4934" s="3">
        <f>C4934-(M4934-Key!$B$5)/(24*Key!$B$6)</f>
        <v>44130.699379629623</v>
      </c>
      <c r="S4934">
        <f>M4934-Key!$B$5</f>
        <v>14.92</v>
      </c>
      <c r="T4934" s="2">
        <f t="shared" si="385"/>
        <v>44129.715277777781</v>
      </c>
      <c r="U4934" t="str">
        <f t="shared" si="386"/>
        <v>10-25-2020 17:10</v>
      </c>
      <c r="V4934">
        <f>IFERROR(IF(W4934=Z4934,VLOOKUP($U4934,[1]C8842!$G$2:$M$145,3,FALSE),0),0)</f>
        <v>0</v>
      </c>
      <c r="W4934">
        <f>VLOOKUP(RIGHT($V$1,5),Key!$A$9:$B$14,2,FALSE)</f>
        <v>10.199999999999999</v>
      </c>
      <c r="X4934">
        <f t="shared" si="389"/>
        <v>0</v>
      </c>
      <c r="Y4934">
        <f>VLOOKUP(RIGHT($X$1,5),Key!$A$9:$B$14,2,FALSE)</f>
        <v>3.7</v>
      </c>
      <c r="Z4934">
        <f t="shared" si="387"/>
        <v>10.199999999999999</v>
      </c>
      <c r="AA4934">
        <f t="shared" si="388"/>
        <v>0</v>
      </c>
    </row>
    <row r="4935" spans="1:27" x14ac:dyDescent="0.3">
      <c r="A4935">
        <v>100067</v>
      </c>
      <c r="B4935">
        <v>230922</v>
      </c>
      <c r="C4935" s="3">
        <v>44130.713194444441</v>
      </c>
      <c r="D4935">
        <v>0</v>
      </c>
      <c r="E4935">
        <v>2</v>
      </c>
      <c r="F4935" t="s">
        <v>25</v>
      </c>
      <c r="G4935">
        <v>4</v>
      </c>
      <c r="H4935">
        <v>61.191409999999998</v>
      </c>
      <c r="I4935">
        <v>75.257810000000006</v>
      </c>
      <c r="J4935">
        <v>3.5351560000000002</v>
      </c>
      <c r="K4935">
        <v>46.019530000000003</v>
      </c>
      <c r="L4935" s="3">
        <v>44130.463194444441</v>
      </c>
      <c r="M4935">
        <v>17.18</v>
      </c>
      <c r="N4935" t="s">
        <v>28</v>
      </c>
      <c r="P4935">
        <f>(C4935-Key!$B$1)*24</f>
        <v>2.066666666592937</v>
      </c>
      <c r="Q4935">
        <f>(Key!$B$2-'17.1'!C4935)*24</f>
        <v>0.88333333341870457</v>
      </c>
      <c r="R4935" s="3">
        <f>C4935-(M4935-Key!$B$5)/(24*Key!$B$6)</f>
        <v>44130.699379629623</v>
      </c>
      <c r="S4935">
        <f>M4935-Key!$B$5</f>
        <v>14.92</v>
      </c>
      <c r="T4935" s="2">
        <f t="shared" si="385"/>
        <v>44129.715277777781</v>
      </c>
      <c r="U4935" t="str">
        <f t="shared" si="386"/>
        <v>10-25-2020 17:10</v>
      </c>
      <c r="V4935">
        <f>IFERROR(IF(W4935=Z4935,VLOOKUP($U4935,[1]C8842!$G$2:$M$145,3,FALSE),0),0)</f>
        <v>0</v>
      </c>
      <c r="W4935">
        <f>VLOOKUP(RIGHT($V$1,5),Key!$A$9:$B$14,2,FALSE)</f>
        <v>10.199999999999999</v>
      </c>
      <c r="X4935">
        <f t="shared" si="389"/>
        <v>0</v>
      </c>
      <c r="Y4935">
        <f>VLOOKUP(RIGHT($X$1,5),Key!$A$9:$B$14,2,FALSE)</f>
        <v>3.7</v>
      </c>
      <c r="Z4935">
        <f t="shared" si="387"/>
        <v>10.199999999999999</v>
      </c>
      <c r="AA4935">
        <f t="shared" si="388"/>
        <v>0</v>
      </c>
    </row>
    <row r="4936" spans="1:27" x14ac:dyDescent="0.3">
      <c r="A4936">
        <v>100067</v>
      </c>
      <c r="B4936">
        <v>230922</v>
      </c>
      <c r="C4936" s="3">
        <v>44130.713194444441</v>
      </c>
      <c r="D4936">
        <v>1</v>
      </c>
      <c r="E4936">
        <v>1</v>
      </c>
      <c r="F4936" t="s">
        <v>25</v>
      </c>
      <c r="G4936">
        <v>1</v>
      </c>
      <c r="H4936">
        <v>67.894530000000003</v>
      </c>
      <c r="I4936">
        <v>14.66797</v>
      </c>
      <c r="J4936">
        <v>0.80859380000000003</v>
      </c>
      <c r="K4936">
        <v>58.023440000000001</v>
      </c>
      <c r="L4936" s="3">
        <v>44130.463194444441</v>
      </c>
      <c r="M4936">
        <v>17.18</v>
      </c>
      <c r="N4936" t="s">
        <v>28</v>
      </c>
      <c r="P4936">
        <f>(C4936-Key!$B$1)*24</f>
        <v>2.066666666592937</v>
      </c>
      <c r="Q4936">
        <f>(Key!$B$2-'17.1'!C4936)*24</f>
        <v>0.88333333341870457</v>
      </c>
      <c r="R4936" s="3">
        <f>C4936-(M4936-Key!$B$5)/(24*Key!$B$6)</f>
        <v>44130.699379629623</v>
      </c>
      <c r="S4936">
        <f>M4936-Key!$B$5</f>
        <v>14.92</v>
      </c>
      <c r="T4936" s="2">
        <f t="shared" si="385"/>
        <v>44129.715277777781</v>
      </c>
      <c r="U4936" t="str">
        <f t="shared" si="386"/>
        <v>10-25-2020 17:10</v>
      </c>
      <c r="V4936">
        <f>IFERROR(IF(W4936=Z4936,VLOOKUP($U4936,[1]C8842!$G$2:$M$145,3,FALSE),0),0)</f>
        <v>0</v>
      </c>
      <c r="W4936">
        <f>VLOOKUP(RIGHT($V$1,5),Key!$A$9:$B$14,2,FALSE)</f>
        <v>10.199999999999999</v>
      </c>
      <c r="X4936">
        <f t="shared" si="389"/>
        <v>0</v>
      </c>
      <c r="Y4936">
        <f>VLOOKUP(RIGHT($X$1,5),Key!$A$9:$B$14,2,FALSE)</f>
        <v>3.7</v>
      </c>
      <c r="Z4936">
        <f t="shared" si="387"/>
        <v>10.199999999999999</v>
      </c>
      <c r="AA4936">
        <f t="shared" si="388"/>
        <v>0</v>
      </c>
    </row>
    <row r="4937" spans="1:27" x14ac:dyDescent="0.3">
      <c r="A4937">
        <v>100067</v>
      </c>
      <c r="B4937">
        <v>230922</v>
      </c>
      <c r="C4937" s="3">
        <v>44130.713194444441</v>
      </c>
      <c r="D4937">
        <v>1</v>
      </c>
      <c r="E4937">
        <v>1</v>
      </c>
      <c r="F4937" t="s">
        <v>25</v>
      </c>
      <c r="G4937">
        <v>1</v>
      </c>
      <c r="H4937">
        <v>67.277339999999995</v>
      </c>
      <c r="I4937">
        <v>13.757809999999999</v>
      </c>
      <c r="J4937">
        <v>0.78125</v>
      </c>
      <c r="K4937">
        <v>60.023440000000001</v>
      </c>
      <c r="L4937" s="3">
        <v>44130.463194444441</v>
      </c>
      <c r="M4937">
        <v>17.18</v>
      </c>
      <c r="N4937" t="s">
        <v>28</v>
      </c>
      <c r="P4937">
        <f>(C4937-Key!$B$1)*24</f>
        <v>2.066666666592937</v>
      </c>
      <c r="Q4937">
        <f>(Key!$B$2-'17.1'!C4937)*24</f>
        <v>0.88333333341870457</v>
      </c>
      <c r="R4937" s="3">
        <f>C4937-(M4937-Key!$B$5)/(24*Key!$B$6)</f>
        <v>44130.699379629623</v>
      </c>
      <c r="S4937">
        <f>M4937-Key!$B$5</f>
        <v>14.92</v>
      </c>
      <c r="T4937" s="2">
        <f t="shared" si="385"/>
        <v>44129.715277777781</v>
      </c>
      <c r="U4937" t="str">
        <f t="shared" si="386"/>
        <v>10-25-2020 17:10</v>
      </c>
      <c r="V4937">
        <f>IFERROR(IF(W4937=Z4937,VLOOKUP($U4937,[1]C8842!$G$2:$M$145,3,FALSE),0),0)</f>
        <v>0</v>
      </c>
      <c r="W4937">
        <f>VLOOKUP(RIGHT($V$1,5),Key!$A$9:$B$14,2,FALSE)</f>
        <v>10.199999999999999</v>
      </c>
      <c r="X4937">
        <f t="shared" si="389"/>
        <v>0</v>
      </c>
      <c r="Y4937">
        <f>VLOOKUP(RIGHT($X$1,5),Key!$A$9:$B$14,2,FALSE)</f>
        <v>3.7</v>
      </c>
      <c r="Z4937">
        <f t="shared" si="387"/>
        <v>10.199999999999999</v>
      </c>
      <c r="AA4937">
        <f t="shared" si="388"/>
        <v>0</v>
      </c>
    </row>
    <row r="4938" spans="1:27" x14ac:dyDescent="0.3">
      <c r="A4938">
        <v>100067</v>
      </c>
      <c r="B4938">
        <v>230922</v>
      </c>
      <c r="C4938" s="3">
        <v>44130.713194444441</v>
      </c>
      <c r="D4938">
        <v>1</v>
      </c>
      <c r="E4938">
        <v>1</v>
      </c>
      <c r="F4938" t="s">
        <v>25</v>
      </c>
      <c r="G4938">
        <v>2</v>
      </c>
      <c r="H4938">
        <v>65.113280000000003</v>
      </c>
      <c r="I4938">
        <v>27.39453</v>
      </c>
      <c r="J4938">
        <v>1.363281</v>
      </c>
      <c r="K4938">
        <v>58.023440000000001</v>
      </c>
      <c r="L4938" s="3">
        <v>44130.463194444441</v>
      </c>
      <c r="M4938">
        <v>17.18</v>
      </c>
      <c r="N4938" t="s">
        <v>28</v>
      </c>
      <c r="P4938">
        <f>(C4938-Key!$B$1)*24</f>
        <v>2.066666666592937</v>
      </c>
      <c r="Q4938">
        <f>(Key!$B$2-'17.1'!C4938)*24</f>
        <v>0.88333333341870457</v>
      </c>
      <c r="R4938" s="3">
        <f>C4938-(M4938-Key!$B$5)/(24*Key!$B$6)</f>
        <v>44130.699379629623</v>
      </c>
      <c r="S4938">
        <f>M4938-Key!$B$5</f>
        <v>14.92</v>
      </c>
      <c r="T4938" s="2">
        <f t="shared" si="385"/>
        <v>44129.715277777781</v>
      </c>
      <c r="U4938" t="str">
        <f t="shared" si="386"/>
        <v>10-25-2020 17:10</v>
      </c>
      <c r="V4938">
        <f>IFERROR(IF(W4938=Z4938,VLOOKUP($U4938,[1]C8842!$G$2:$M$145,3,FALSE),0),0)</f>
        <v>0</v>
      </c>
      <c r="W4938">
        <f>VLOOKUP(RIGHT($V$1,5),Key!$A$9:$B$14,2,FALSE)</f>
        <v>10.199999999999999</v>
      </c>
      <c r="X4938">
        <f t="shared" si="389"/>
        <v>0</v>
      </c>
      <c r="Y4938">
        <f>VLOOKUP(RIGHT($X$1,5),Key!$A$9:$B$14,2,FALSE)</f>
        <v>3.7</v>
      </c>
      <c r="Z4938">
        <f t="shared" si="387"/>
        <v>10.199999999999999</v>
      </c>
      <c r="AA4938">
        <f t="shared" si="388"/>
        <v>0</v>
      </c>
    </row>
    <row r="4939" spans="1:27" x14ac:dyDescent="0.3">
      <c r="A4939">
        <v>100067</v>
      </c>
      <c r="B4939">
        <v>230922</v>
      </c>
      <c r="C4939" s="3">
        <v>44130.713194444441</v>
      </c>
      <c r="D4939">
        <v>0</v>
      </c>
      <c r="E4939">
        <v>2</v>
      </c>
      <c r="F4939" t="s">
        <v>25</v>
      </c>
      <c r="G4939">
        <v>4</v>
      </c>
      <c r="H4939">
        <v>63.675780000000003</v>
      </c>
      <c r="I4939">
        <v>73.679689999999994</v>
      </c>
      <c r="J4939">
        <v>3.328125</v>
      </c>
      <c r="K4939">
        <v>48.019530000000003</v>
      </c>
      <c r="L4939" s="3">
        <v>44130.463194444441</v>
      </c>
      <c r="M4939">
        <v>17.18</v>
      </c>
      <c r="N4939" t="s">
        <v>28</v>
      </c>
      <c r="P4939">
        <f>(C4939-Key!$B$1)*24</f>
        <v>2.066666666592937</v>
      </c>
      <c r="Q4939">
        <f>(Key!$B$2-'17.1'!C4939)*24</f>
        <v>0.88333333341870457</v>
      </c>
      <c r="R4939" s="3">
        <f>C4939-(M4939-Key!$B$5)/(24*Key!$B$6)</f>
        <v>44130.699379629623</v>
      </c>
      <c r="S4939">
        <f>M4939-Key!$B$5</f>
        <v>14.92</v>
      </c>
      <c r="T4939" s="2">
        <f t="shared" si="385"/>
        <v>44129.715277777781</v>
      </c>
      <c r="U4939" t="str">
        <f t="shared" si="386"/>
        <v>10-25-2020 17:10</v>
      </c>
      <c r="V4939">
        <f>IFERROR(IF(W4939=Z4939,VLOOKUP($U4939,[1]C8842!$G$2:$M$145,3,FALSE),0),0)</f>
        <v>0</v>
      </c>
      <c r="W4939">
        <f>VLOOKUP(RIGHT($V$1,5),Key!$A$9:$B$14,2,FALSE)</f>
        <v>10.199999999999999</v>
      </c>
      <c r="X4939">
        <f t="shared" si="389"/>
        <v>0</v>
      </c>
      <c r="Y4939">
        <f>VLOOKUP(RIGHT($X$1,5),Key!$A$9:$B$14,2,FALSE)</f>
        <v>3.7</v>
      </c>
      <c r="Z4939">
        <f t="shared" si="387"/>
        <v>10.199999999999999</v>
      </c>
      <c r="AA4939">
        <f t="shared" si="388"/>
        <v>0</v>
      </c>
    </row>
    <row r="4940" spans="1:27" x14ac:dyDescent="0.3">
      <c r="A4940">
        <v>100067</v>
      </c>
      <c r="B4940">
        <v>230922</v>
      </c>
      <c r="C4940" s="3">
        <v>44130.713194444441</v>
      </c>
      <c r="D4940">
        <v>1</v>
      </c>
      <c r="E4940">
        <v>1</v>
      </c>
      <c r="F4940" t="s">
        <v>25</v>
      </c>
      <c r="G4940">
        <v>1</v>
      </c>
      <c r="H4940">
        <v>65.96875</v>
      </c>
      <c r="I4940">
        <v>16.410160000000001</v>
      </c>
      <c r="J4940">
        <v>0.90234380000000003</v>
      </c>
      <c r="K4940">
        <v>58.023440000000001</v>
      </c>
      <c r="L4940" s="3">
        <v>44130.463194444441</v>
      </c>
      <c r="M4940">
        <v>17.18</v>
      </c>
      <c r="N4940" t="s">
        <v>28</v>
      </c>
      <c r="P4940">
        <f>(C4940-Key!$B$1)*24</f>
        <v>2.066666666592937</v>
      </c>
      <c r="Q4940">
        <f>(Key!$B$2-'17.1'!C4940)*24</f>
        <v>0.88333333341870457</v>
      </c>
      <c r="R4940" s="3">
        <f>C4940-(M4940-Key!$B$5)/(24*Key!$B$6)</f>
        <v>44130.699379629623</v>
      </c>
      <c r="S4940">
        <f>M4940-Key!$B$5</f>
        <v>14.92</v>
      </c>
      <c r="T4940" s="2">
        <f t="shared" si="385"/>
        <v>44129.715277777781</v>
      </c>
      <c r="U4940" t="str">
        <f t="shared" si="386"/>
        <v>10-25-2020 17:10</v>
      </c>
      <c r="V4940">
        <f>IFERROR(IF(W4940=Z4940,VLOOKUP($U4940,[1]C8842!$G$2:$M$145,3,FALSE),0),0)</f>
        <v>0</v>
      </c>
      <c r="W4940">
        <f>VLOOKUP(RIGHT($V$1,5),Key!$A$9:$B$14,2,FALSE)</f>
        <v>10.199999999999999</v>
      </c>
      <c r="X4940">
        <f t="shared" si="389"/>
        <v>0</v>
      </c>
      <c r="Y4940">
        <f>VLOOKUP(RIGHT($X$1,5),Key!$A$9:$B$14,2,FALSE)</f>
        <v>3.7</v>
      </c>
      <c r="Z4940">
        <f t="shared" si="387"/>
        <v>10.199999999999999</v>
      </c>
      <c r="AA4940">
        <f t="shared" si="388"/>
        <v>0</v>
      </c>
    </row>
    <row r="4941" spans="1:27" x14ac:dyDescent="0.3">
      <c r="A4941">
        <v>100067</v>
      </c>
      <c r="B4941">
        <v>230922</v>
      </c>
      <c r="C4941" s="3">
        <v>44130.713194444441</v>
      </c>
      <c r="D4941">
        <v>0</v>
      </c>
      <c r="E4941">
        <v>2</v>
      </c>
      <c r="F4941" t="s">
        <v>25</v>
      </c>
      <c r="G4941">
        <v>4</v>
      </c>
      <c r="H4941">
        <v>53.261719999999997</v>
      </c>
      <c r="I4941">
        <v>63.5</v>
      </c>
      <c r="J4941">
        <v>3.4726560000000002</v>
      </c>
      <c r="K4941">
        <v>45.019530000000003</v>
      </c>
      <c r="L4941" s="3">
        <v>44130.468055555553</v>
      </c>
      <c r="M4941">
        <v>17.18</v>
      </c>
      <c r="N4941" t="s">
        <v>28</v>
      </c>
      <c r="P4941">
        <f>(C4941-Key!$B$1)*24</f>
        <v>2.066666666592937</v>
      </c>
      <c r="Q4941">
        <f>(Key!$B$2-'17.1'!C4941)*24</f>
        <v>0.88333333341870457</v>
      </c>
      <c r="R4941" s="3">
        <f>C4941-(M4941-Key!$B$5)/(24*Key!$B$6)</f>
        <v>44130.699379629623</v>
      </c>
      <c r="S4941">
        <f>M4941-Key!$B$5</f>
        <v>14.92</v>
      </c>
      <c r="T4941" s="2">
        <f t="shared" si="385"/>
        <v>44129.715277777781</v>
      </c>
      <c r="U4941" t="str">
        <f t="shared" si="386"/>
        <v>10-25-2020 17:10</v>
      </c>
      <c r="V4941">
        <f>IFERROR(IF(W4941=Z4941,VLOOKUP($U4941,[1]C8842!$G$2:$M$145,3,FALSE),0),0)</f>
        <v>0</v>
      </c>
      <c r="W4941">
        <f>VLOOKUP(RIGHT($V$1,5),Key!$A$9:$B$14,2,FALSE)</f>
        <v>10.199999999999999</v>
      </c>
      <c r="X4941">
        <f t="shared" si="389"/>
        <v>0</v>
      </c>
      <c r="Y4941">
        <f>VLOOKUP(RIGHT($X$1,5),Key!$A$9:$B$14,2,FALSE)</f>
        <v>3.7</v>
      </c>
      <c r="Z4941">
        <f t="shared" si="387"/>
        <v>10.199999999999999</v>
      </c>
      <c r="AA4941">
        <f t="shared" si="388"/>
        <v>0</v>
      </c>
    </row>
    <row r="4942" spans="1:27" x14ac:dyDescent="0.3">
      <c r="A4942">
        <v>100067</v>
      </c>
      <c r="B4942">
        <v>230922</v>
      </c>
      <c r="C4942" s="3">
        <v>44130.713194444441</v>
      </c>
      <c r="D4942">
        <v>1</v>
      </c>
      <c r="E4942">
        <v>1</v>
      </c>
      <c r="F4942" t="s">
        <v>25</v>
      </c>
      <c r="G4942">
        <v>1</v>
      </c>
      <c r="H4942">
        <v>66.234380000000002</v>
      </c>
      <c r="I4942">
        <v>14.191409999999999</v>
      </c>
      <c r="J4942">
        <v>0.80859380000000003</v>
      </c>
      <c r="K4942">
        <v>58.023440000000001</v>
      </c>
      <c r="L4942" s="3">
        <v>44130.468055555553</v>
      </c>
      <c r="M4942">
        <v>17.18</v>
      </c>
      <c r="N4942" t="s">
        <v>28</v>
      </c>
      <c r="P4942">
        <f>(C4942-Key!$B$1)*24</f>
        <v>2.066666666592937</v>
      </c>
      <c r="Q4942">
        <f>(Key!$B$2-'17.1'!C4942)*24</f>
        <v>0.88333333341870457</v>
      </c>
      <c r="R4942" s="3">
        <f>C4942-(M4942-Key!$B$5)/(24*Key!$B$6)</f>
        <v>44130.699379629623</v>
      </c>
      <c r="S4942">
        <f>M4942-Key!$B$5</f>
        <v>14.92</v>
      </c>
      <c r="T4942" s="2">
        <f t="shared" si="385"/>
        <v>44129.715277777781</v>
      </c>
      <c r="U4942" t="str">
        <f t="shared" si="386"/>
        <v>10-25-2020 17:10</v>
      </c>
      <c r="V4942">
        <f>IFERROR(IF(W4942=Z4942,VLOOKUP($U4942,[1]C8842!$G$2:$M$145,3,FALSE),0),0)</f>
        <v>0</v>
      </c>
      <c r="W4942">
        <f>VLOOKUP(RIGHT($V$1,5),Key!$A$9:$B$14,2,FALSE)</f>
        <v>10.199999999999999</v>
      </c>
      <c r="X4942">
        <f t="shared" si="389"/>
        <v>0</v>
      </c>
      <c r="Y4942">
        <f>VLOOKUP(RIGHT($X$1,5),Key!$A$9:$B$14,2,FALSE)</f>
        <v>3.7</v>
      </c>
      <c r="Z4942">
        <f t="shared" si="387"/>
        <v>10.199999999999999</v>
      </c>
      <c r="AA4942">
        <f t="shared" si="388"/>
        <v>0</v>
      </c>
    </row>
    <row r="4943" spans="1:27" x14ac:dyDescent="0.3">
      <c r="A4943">
        <v>100067</v>
      </c>
      <c r="B4943">
        <v>230922</v>
      </c>
      <c r="C4943" s="3">
        <v>44130.713194444441</v>
      </c>
      <c r="D4943">
        <v>3</v>
      </c>
      <c r="E4943">
        <v>2</v>
      </c>
      <c r="F4943" t="s">
        <v>26</v>
      </c>
      <c r="G4943">
        <v>1</v>
      </c>
      <c r="H4943">
        <v>67.277339999999995</v>
      </c>
      <c r="I4943">
        <v>16.578130000000002</v>
      </c>
      <c r="J4943">
        <v>0.890625</v>
      </c>
      <c r="K4943">
        <v>94.039060000000006</v>
      </c>
      <c r="L4943" s="3">
        <v>44130.468055555553</v>
      </c>
      <c r="M4943">
        <v>17.18</v>
      </c>
      <c r="N4943" t="s">
        <v>28</v>
      </c>
      <c r="P4943">
        <f>(C4943-Key!$B$1)*24</f>
        <v>2.066666666592937</v>
      </c>
      <c r="Q4943">
        <f>(Key!$B$2-'17.1'!C4943)*24</f>
        <v>0.88333333341870457</v>
      </c>
      <c r="R4943" s="3">
        <f>C4943-(M4943-Key!$B$5)/(24*Key!$B$6)</f>
        <v>44130.699379629623</v>
      </c>
      <c r="S4943">
        <f>M4943-Key!$B$5</f>
        <v>14.92</v>
      </c>
      <c r="T4943" s="2">
        <f t="shared" si="385"/>
        <v>44129.715277777781</v>
      </c>
      <c r="U4943" t="str">
        <f t="shared" si="386"/>
        <v>10-25-2020 17:10</v>
      </c>
      <c r="V4943">
        <f>IFERROR(IF(W4943=Z4943,VLOOKUP($U4943,[1]C8842!$G$2:$M$145,3,FALSE),0),0)</f>
        <v>0</v>
      </c>
      <c r="W4943">
        <f>VLOOKUP(RIGHT($V$1,5),Key!$A$9:$B$14,2,FALSE)</f>
        <v>10.199999999999999</v>
      </c>
      <c r="X4943">
        <f t="shared" si="389"/>
        <v>0</v>
      </c>
      <c r="Y4943">
        <f>VLOOKUP(RIGHT($X$1,5),Key!$A$9:$B$14,2,FALSE)</f>
        <v>3.7</v>
      </c>
      <c r="Z4943">
        <f t="shared" si="387"/>
        <v>10.199999999999999</v>
      </c>
      <c r="AA4943">
        <f t="shared" si="388"/>
        <v>0</v>
      </c>
    </row>
    <row r="4944" spans="1:27" x14ac:dyDescent="0.3">
      <c r="A4944">
        <v>100067</v>
      </c>
      <c r="B4944">
        <v>230922</v>
      </c>
      <c r="C4944" s="3">
        <v>44130.713194444441</v>
      </c>
      <c r="D4944">
        <v>3</v>
      </c>
      <c r="E4944">
        <v>2</v>
      </c>
      <c r="F4944" t="s">
        <v>26</v>
      </c>
      <c r="G4944">
        <v>1</v>
      </c>
      <c r="H4944">
        <v>71.289060000000006</v>
      </c>
      <c r="I4944">
        <v>19.648440000000001</v>
      </c>
      <c r="J4944">
        <v>0.95703130000000003</v>
      </c>
      <c r="K4944">
        <v>94.039060000000006</v>
      </c>
      <c r="L4944" s="3">
        <v>44130.468055555553</v>
      </c>
      <c r="M4944">
        <v>17.18</v>
      </c>
      <c r="N4944" t="s">
        <v>28</v>
      </c>
      <c r="P4944">
        <f>(C4944-Key!$B$1)*24</f>
        <v>2.066666666592937</v>
      </c>
      <c r="Q4944">
        <f>(Key!$B$2-'17.1'!C4944)*24</f>
        <v>0.88333333341870457</v>
      </c>
      <c r="R4944" s="3">
        <f>C4944-(M4944-Key!$B$5)/(24*Key!$B$6)</f>
        <v>44130.699379629623</v>
      </c>
      <c r="S4944">
        <f>M4944-Key!$B$5</f>
        <v>14.92</v>
      </c>
      <c r="T4944" s="2">
        <f t="shared" si="385"/>
        <v>44129.715277777781</v>
      </c>
      <c r="U4944" t="str">
        <f t="shared" si="386"/>
        <v>10-25-2020 17:10</v>
      </c>
      <c r="V4944">
        <f>IFERROR(IF(W4944=Z4944,VLOOKUP($U4944,[1]C8842!$G$2:$M$145,3,FALSE),0),0)</f>
        <v>0</v>
      </c>
      <c r="W4944">
        <f>VLOOKUP(RIGHT($V$1,5),Key!$A$9:$B$14,2,FALSE)</f>
        <v>10.199999999999999</v>
      </c>
      <c r="X4944">
        <f t="shared" si="389"/>
        <v>0</v>
      </c>
      <c r="Y4944">
        <f>VLOOKUP(RIGHT($X$1,5),Key!$A$9:$B$14,2,FALSE)</f>
        <v>3.7</v>
      </c>
      <c r="Z4944">
        <f t="shared" si="387"/>
        <v>10.199999999999999</v>
      </c>
      <c r="AA4944">
        <f t="shared" si="388"/>
        <v>0</v>
      </c>
    </row>
    <row r="4945" spans="1:27" x14ac:dyDescent="0.3">
      <c r="A4945">
        <v>100067</v>
      </c>
      <c r="B4945">
        <v>230922</v>
      </c>
      <c r="C4945" s="3">
        <v>44130.713888888888</v>
      </c>
      <c r="D4945">
        <v>3</v>
      </c>
      <c r="E4945">
        <v>2</v>
      </c>
      <c r="F4945" t="s">
        <v>26</v>
      </c>
      <c r="G4945">
        <v>2</v>
      </c>
      <c r="H4945">
        <v>68.617189999999994</v>
      </c>
      <c r="I4945">
        <v>20.066410000000001</v>
      </c>
      <c r="J4945">
        <v>1.0078130000000001</v>
      </c>
      <c r="K4945">
        <v>94.039060000000006</v>
      </c>
      <c r="L4945" s="3">
        <v>44130.468055555553</v>
      </c>
      <c r="M4945">
        <v>17.18</v>
      </c>
      <c r="N4945" t="s">
        <v>28</v>
      </c>
      <c r="P4945">
        <f>(C4945-Key!$B$1)*24</f>
        <v>2.0833333333139308</v>
      </c>
      <c r="Q4945">
        <f>(Key!$B$2-'17.1'!C4945)*24</f>
        <v>0.86666666669771075</v>
      </c>
      <c r="R4945" s="3">
        <f>C4945-(M4945-Key!$B$5)/(24*Key!$B$6)</f>
        <v>44130.70007407407</v>
      </c>
      <c r="S4945">
        <f>M4945-Key!$B$5</f>
        <v>14.92</v>
      </c>
      <c r="T4945" s="2">
        <f t="shared" si="385"/>
        <v>44129.715277777781</v>
      </c>
      <c r="U4945" t="str">
        <f t="shared" si="386"/>
        <v>10-25-2020 17:10</v>
      </c>
      <c r="V4945">
        <f>IFERROR(IF(W4945=Z4945,VLOOKUP($U4945,[1]C8842!$G$2:$M$145,3,FALSE),0),0)</f>
        <v>0</v>
      </c>
      <c r="W4945">
        <f>VLOOKUP(RIGHT($V$1,5),Key!$A$9:$B$14,2,FALSE)</f>
        <v>10.199999999999999</v>
      </c>
      <c r="X4945">
        <f t="shared" si="389"/>
        <v>0</v>
      </c>
      <c r="Y4945">
        <f>VLOOKUP(RIGHT($X$1,5),Key!$A$9:$B$14,2,FALSE)</f>
        <v>3.7</v>
      </c>
      <c r="Z4945">
        <f t="shared" si="387"/>
        <v>10.199999999999999</v>
      </c>
      <c r="AA4945">
        <f t="shared" si="388"/>
        <v>0</v>
      </c>
    </row>
    <row r="4946" spans="1:27" x14ac:dyDescent="0.3">
      <c r="A4946">
        <v>100067</v>
      </c>
      <c r="B4946">
        <v>230922</v>
      </c>
      <c r="C4946" s="3">
        <v>44130.713888888888</v>
      </c>
      <c r="D4946">
        <v>1</v>
      </c>
      <c r="E4946">
        <v>1</v>
      </c>
      <c r="F4946" t="s">
        <v>25</v>
      </c>
      <c r="G4946">
        <v>1</v>
      </c>
      <c r="H4946">
        <v>68.128910000000005</v>
      </c>
      <c r="I4946">
        <v>18.57422</v>
      </c>
      <c r="J4946">
        <v>0.95703130000000003</v>
      </c>
      <c r="K4946">
        <v>58.023440000000001</v>
      </c>
      <c r="L4946" s="3">
        <v>44130.468055555553</v>
      </c>
      <c r="M4946">
        <v>17.18</v>
      </c>
      <c r="N4946" t="s">
        <v>28</v>
      </c>
      <c r="P4946">
        <f>(C4946-Key!$B$1)*24</f>
        <v>2.0833333333139308</v>
      </c>
      <c r="Q4946">
        <f>(Key!$B$2-'17.1'!C4946)*24</f>
        <v>0.86666666669771075</v>
      </c>
      <c r="R4946" s="3">
        <f>C4946-(M4946-Key!$B$5)/(24*Key!$B$6)</f>
        <v>44130.70007407407</v>
      </c>
      <c r="S4946">
        <f>M4946-Key!$B$5</f>
        <v>14.92</v>
      </c>
      <c r="T4946" s="2">
        <f t="shared" si="385"/>
        <v>44129.715277777781</v>
      </c>
      <c r="U4946" t="str">
        <f t="shared" si="386"/>
        <v>10-25-2020 17:10</v>
      </c>
      <c r="V4946">
        <f>IFERROR(IF(W4946=Z4946,VLOOKUP($U4946,[1]C8842!$G$2:$M$145,3,FALSE),0),0)</f>
        <v>0</v>
      </c>
      <c r="W4946">
        <f>VLOOKUP(RIGHT($V$1,5),Key!$A$9:$B$14,2,FALSE)</f>
        <v>10.199999999999999</v>
      </c>
      <c r="X4946">
        <f t="shared" si="389"/>
        <v>0</v>
      </c>
      <c r="Y4946">
        <f>VLOOKUP(RIGHT($X$1,5),Key!$A$9:$B$14,2,FALSE)</f>
        <v>3.7</v>
      </c>
      <c r="Z4946">
        <f t="shared" si="387"/>
        <v>10.199999999999999</v>
      </c>
      <c r="AA4946">
        <f t="shared" si="388"/>
        <v>0</v>
      </c>
    </row>
    <row r="4947" spans="1:27" x14ac:dyDescent="0.3">
      <c r="A4947">
        <v>100067</v>
      </c>
      <c r="B4947">
        <v>230922</v>
      </c>
      <c r="C4947" s="3">
        <v>44130.713888888888</v>
      </c>
      <c r="D4947">
        <v>0</v>
      </c>
      <c r="E4947">
        <v>2</v>
      </c>
      <c r="F4947" t="s">
        <v>25</v>
      </c>
      <c r="G4947">
        <v>2</v>
      </c>
      <c r="H4947">
        <v>64.585939999999994</v>
      </c>
      <c r="I4947">
        <v>20.83203</v>
      </c>
      <c r="J4947">
        <v>1.105469</v>
      </c>
      <c r="K4947">
        <v>46.019530000000003</v>
      </c>
      <c r="L4947" s="3">
        <v>44130.468055555553</v>
      </c>
      <c r="M4947">
        <v>17.18</v>
      </c>
      <c r="N4947" t="s">
        <v>28</v>
      </c>
      <c r="P4947">
        <f>(C4947-Key!$B$1)*24</f>
        <v>2.0833333333139308</v>
      </c>
      <c r="Q4947">
        <f>(Key!$B$2-'17.1'!C4947)*24</f>
        <v>0.86666666669771075</v>
      </c>
      <c r="R4947" s="3">
        <f>C4947-(M4947-Key!$B$5)/(24*Key!$B$6)</f>
        <v>44130.70007407407</v>
      </c>
      <c r="S4947">
        <f>M4947-Key!$B$5</f>
        <v>14.92</v>
      </c>
      <c r="T4947" s="2">
        <f t="shared" si="385"/>
        <v>44129.715277777781</v>
      </c>
      <c r="U4947" t="str">
        <f t="shared" si="386"/>
        <v>10-25-2020 17:10</v>
      </c>
      <c r="V4947">
        <f>IFERROR(IF(W4947=Z4947,VLOOKUP($U4947,[1]C8842!$G$2:$M$145,3,FALSE),0),0)</f>
        <v>0</v>
      </c>
      <c r="W4947">
        <f>VLOOKUP(RIGHT($V$1,5),Key!$A$9:$B$14,2,FALSE)</f>
        <v>10.199999999999999</v>
      </c>
      <c r="X4947">
        <f t="shared" si="389"/>
        <v>0</v>
      </c>
      <c r="Y4947">
        <f>VLOOKUP(RIGHT($X$1,5),Key!$A$9:$B$14,2,FALSE)</f>
        <v>3.7</v>
      </c>
      <c r="Z4947">
        <f t="shared" si="387"/>
        <v>10.199999999999999</v>
      </c>
      <c r="AA4947">
        <f t="shared" si="388"/>
        <v>0</v>
      </c>
    </row>
    <row r="4948" spans="1:27" x14ac:dyDescent="0.3">
      <c r="A4948">
        <v>100067</v>
      </c>
      <c r="B4948">
        <v>230922</v>
      </c>
      <c r="C4948" s="3">
        <v>44130.713888888888</v>
      </c>
      <c r="D4948">
        <v>3</v>
      </c>
      <c r="E4948">
        <v>2</v>
      </c>
      <c r="F4948" t="s">
        <v>26</v>
      </c>
      <c r="G4948">
        <v>1</v>
      </c>
      <c r="H4948">
        <v>71.507810000000006</v>
      </c>
      <c r="I4948">
        <v>15.882809999999999</v>
      </c>
      <c r="J4948">
        <v>0.8125</v>
      </c>
      <c r="K4948">
        <v>95.039060000000006</v>
      </c>
      <c r="L4948" s="3">
        <v>44130.468055555553</v>
      </c>
      <c r="M4948">
        <v>17.18</v>
      </c>
      <c r="N4948" t="s">
        <v>28</v>
      </c>
      <c r="P4948">
        <f>(C4948-Key!$B$1)*24</f>
        <v>2.0833333333139308</v>
      </c>
      <c r="Q4948">
        <f>(Key!$B$2-'17.1'!C4948)*24</f>
        <v>0.86666666669771075</v>
      </c>
      <c r="R4948" s="3">
        <f>C4948-(M4948-Key!$B$5)/(24*Key!$B$6)</f>
        <v>44130.70007407407</v>
      </c>
      <c r="S4948">
        <f>M4948-Key!$B$5</f>
        <v>14.92</v>
      </c>
      <c r="T4948" s="2">
        <f t="shared" si="385"/>
        <v>44129.715277777781</v>
      </c>
      <c r="U4948" t="str">
        <f t="shared" si="386"/>
        <v>10-25-2020 17:10</v>
      </c>
      <c r="V4948">
        <f>IFERROR(IF(W4948=Z4948,VLOOKUP($U4948,[1]C8842!$G$2:$M$145,3,FALSE),0),0)</f>
        <v>0</v>
      </c>
      <c r="W4948">
        <f>VLOOKUP(RIGHT($V$1,5),Key!$A$9:$B$14,2,FALSE)</f>
        <v>10.199999999999999</v>
      </c>
      <c r="X4948">
        <f t="shared" si="389"/>
        <v>0</v>
      </c>
      <c r="Y4948">
        <f>VLOOKUP(RIGHT($X$1,5),Key!$A$9:$B$14,2,FALSE)</f>
        <v>3.7</v>
      </c>
      <c r="Z4948">
        <f t="shared" si="387"/>
        <v>10.199999999999999</v>
      </c>
      <c r="AA4948">
        <f t="shared" si="388"/>
        <v>0</v>
      </c>
    </row>
    <row r="4949" spans="1:27" x14ac:dyDescent="0.3">
      <c r="A4949">
        <v>100067</v>
      </c>
      <c r="B4949">
        <v>230922</v>
      </c>
      <c r="C4949" s="3">
        <v>44130.713888888888</v>
      </c>
      <c r="D4949">
        <v>2</v>
      </c>
      <c r="E4949">
        <v>1</v>
      </c>
      <c r="F4949" t="s">
        <v>26</v>
      </c>
      <c r="G4949">
        <v>1</v>
      </c>
      <c r="H4949">
        <v>69.941410000000005</v>
      </c>
      <c r="I4949">
        <v>16.109380000000002</v>
      </c>
      <c r="J4949">
        <v>0.83984380000000003</v>
      </c>
      <c r="K4949">
        <v>80.03125</v>
      </c>
      <c r="L4949" s="3">
        <v>44130.468055555553</v>
      </c>
      <c r="M4949">
        <v>17.18</v>
      </c>
      <c r="N4949" t="s">
        <v>28</v>
      </c>
      <c r="P4949">
        <f>(C4949-Key!$B$1)*24</f>
        <v>2.0833333333139308</v>
      </c>
      <c r="Q4949">
        <f>(Key!$B$2-'17.1'!C4949)*24</f>
        <v>0.86666666669771075</v>
      </c>
      <c r="R4949" s="3">
        <f>C4949-(M4949-Key!$B$5)/(24*Key!$B$6)</f>
        <v>44130.70007407407</v>
      </c>
      <c r="S4949">
        <f>M4949-Key!$B$5</f>
        <v>14.92</v>
      </c>
      <c r="T4949" s="2">
        <f t="shared" si="385"/>
        <v>44129.715277777781</v>
      </c>
      <c r="U4949" t="str">
        <f t="shared" si="386"/>
        <v>10-25-2020 17:10</v>
      </c>
      <c r="V4949">
        <f>IFERROR(IF(W4949=Z4949,VLOOKUP($U4949,[1]C8842!$G$2:$M$145,3,FALSE),0),0)</f>
        <v>0</v>
      </c>
      <c r="W4949">
        <f>VLOOKUP(RIGHT($V$1,5),Key!$A$9:$B$14,2,FALSE)</f>
        <v>10.199999999999999</v>
      </c>
      <c r="X4949">
        <f t="shared" si="389"/>
        <v>0</v>
      </c>
      <c r="Y4949">
        <f>VLOOKUP(RIGHT($X$1,5),Key!$A$9:$B$14,2,FALSE)</f>
        <v>3.7</v>
      </c>
      <c r="Z4949">
        <f t="shared" si="387"/>
        <v>10.199999999999999</v>
      </c>
      <c r="AA4949">
        <f t="shared" si="388"/>
        <v>0</v>
      </c>
    </row>
    <row r="4950" spans="1:27" x14ac:dyDescent="0.3">
      <c r="A4950">
        <v>100067</v>
      </c>
      <c r="B4950">
        <v>230922</v>
      </c>
      <c r="C4950" s="3">
        <v>44130.713888888888</v>
      </c>
      <c r="D4950">
        <v>1</v>
      </c>
      <c r="E4950">
        <v>1</v>
      </c>
      <c r="F4950" t="s">
        <v>25</v>
      </c>
      <c r="G4950">
        <v>1</v>
      </c>
      <c r="H4950">
        <v>64.988280000000003</v>
      </c>
      <c r="I4950">
        <v>15.90625</v>
      </c>
      <c r="J4950">
        <v>0.89453130000000003</v>
      </c>
      <c r="K4950">
        <v>58.023440000000001</v>
      </c>
      <c r="L4950" s="3">
        <v>44130.468055555553</v>
      </c>
      <c r="M4950">
        <v>17.18</v>
      </c>
      <c r="N4950" t="s">
        <v>28</v>
      </c>
      <c r="P4950">
        <f>(C4950-Key!$B$1)*24</f>
        <v>2.0833333333139308</v>
      </c>
      <c r="Q4950">
        <f>(Key!$B$2-'17.1'!C4950)*24</f>
        <v>0.86666666669771075</v>
      </c>
      <c r="R4950" s="3">
        <f>C4950-(M4950-Key!$B$5)/(24*Key!$B$6)</f>
        <v>44130.70007407407</v>
      </c>
      <c r="S4950">
        <f>M4950-Key!$B$5</f>
        <v>14.92</v>
      </c>
      <c r="T4950" s="2">
        <f t="shared" si="385"/>
        <v>44129.715277777781</v>
      </c>
      <c r="U4950" t="str">
        <f t="shared" si="386"/>
        <v>10-25-2020 17:10</v>
      </c>
      <c r="V4950">
        <f>IFERROR(IF(W4950=Z4950,VLOOKUP($U4950,[1]C8842!$G$2:$M$145,3,FALSE),0),0)</f>
        <v>0</v>
      </c>
      <c r="W4950">
        <f>VLOOKUP(RIGHT($V$1,5),Key!$A$9:$B$14,2,FALSE)</f>
        <v>10.199999999999999</v>
      </c>
      <c r="X4950">
        <f t="shared" si="389"/>
        <v>0</v>
      </c>
      <c r="Y4950">
        <f>VLOOKUP(RIGHT($X$1,5),Key!$A$9:$B$14,2,FALSE)</f>
        <v>3.7</v>
      </c>
      <c r="Z4950">
        <f t="shared" si="387"/>
        <v>10.199999999999999</v>
      </c>
      <c r="AA4950">
        <f t="shared" si="388"/>
        <v>0</v>
      </c>
    </row>
    <row r="4951" spans="1:27" x14ac:dyDescent="0.3">
      <c r="A4951">
        <v>100067</v>
      </c>
      <c r="B4951">
        <v>230922</v>
      </c>
      <c r="C4951" s="3">
        <v>44130.713888888888</v>
      </c>
      <c r="D4951">
        <v>0</v>
      </c>
      <c r="E4951">
        <v>2</v>
      </c>
      <c r="F4951" t="s">
        <v>25</v>
      </c>
      <c r="G4951">
        <v>1</v>
      </c>
      <c r="H4951">
        <v>63.730469999999997</v>
      </c>
      <c r="I4951">
        <v>13.73828</v>
      </c>
      <c r="J4951">
        <v>0.8203125</v>
      </c>
      <c r="K4951">
        <v>46.019530000000003</v>
      </c>
      <c r="L4951" s="3">
        <v>44130.468055555553</v>
      </c>
      <c r="M4951">
        <v>17.18</v>
      </c>
      <c r="N4951" t="s">
        <v>28</v>
      </c>
      <c r="P4951">
        <f>(C4951-Key!$B$1)*24</f>
        <v>2.0833333333139308</v>
      </c>
      <c r="Q4951">
        <f>(Key!$B$2-'17.1'!C4951)*24</f>
        <v>0.86666666669771075</v>
      </c>
      <c r="R4951" s="3">
        <f>C4951-(M4951-Key!$B$5)/(24*Key!$B$6)</f>
        <v>44130.70007407407</v>
      </c>
      <c r="S4951">
        <f>M4951-Key!$B$5</f>
        <v>14.92</v>
      </c>
      <c r="T4951" s="2">
        <f t="shared" si="385"/>
        <v>44129.715277777781</v>
      </c>
      <c r="U4951" t="str">
        <f t="shared" si="386"/>
        <v>10-25-2020 17:10</v>
      </c>
      <c r="V4951">
        <f>IFERROR(IF(W4951=Z4951,VLOOKUP($U4951,[1]C8842!$G$2:$M$145,3,FALSE),0),0)</f>
        <v>0</v>
      </c>
      <c r="W4951">
        <f>VLOOKUP(RIGHT($V$1,5),Key!$A$9:$B$14,2,FALSE)</f>
        <v>10.199999999999999</v>
      </c>
      <c r="X4951">
        <f t="shared" si="389"/>
        <v>0</v>
      </c>
      <c r="Y4951">
        <f>VLOOKUP(RIGHT($X$1,5),Key!$A$9:$B$14,2,FALSE)</f>
        <v>3.7</v>
      </c>
      <c r="Z4951">
        <f t="shared" si="387"/>
        <v>10.199999999999999</v>
      </c>
      <c r="AA4951">
        <f t="shared" si="388"/>
        <v>0</v>
      </c>
    </row>
    <row r="4952" spans="1:27" x14ac:dyDescent="0.3">
      <c r="A4952">
        <v>100067</v>
      </c>
      <c r="B4952">
        <v>230922</v>
      </c>
      <c r="C4952" s="3">
        <v>44130.713888888888</v>
      </c>
      <c r="D4952">
        <v>3</v>
      </c>
      <c r="E4952">
        <v>2</v>
      </c>
      <c r="F4952" t="s">
        <v>26</v>
      </c>
      <c r="G4952">
        <v>1</v>
      </c>
      <c r="H4952">
        <v>66.507810000000006</v>
      </c>
      <c r="I4952">
        <v>16.25</v>
      </c>
      <c r="J4952">
        <v>0.88671880000000003</v>
      </c>
      <c r="K4952">
        <v>94.039060000000006</v>
      </c>
      <c r="L4952" s="3">
        <v>44130.468055555553</v>
      </c>
      <c r="M4952">
        <v>17.18</v>
      </c>
      <c r="N4952" t="s">
        <v>28</v>
      </c>
      <c r="P4952">
        <f>(C4952-Key!$B$1)*24</f>
        <v>2.0833333333139308</v>
      </c>
      <c r="Q4952">
        <f>(Key!$B$2-'17.1'!C4952)*24</f>
        <v>0.86666666669771075</v>
      </c>
      <c r="R4952" s="3">
        <f>C4952-(M4952-Key!$B$5)/(24*Key!$B$6)</f>
        <v>44130.70007407407</v>
      </c>
      <c r="S4952">
        <f>M4952-Key!$B$5</f>
        <v>14.92</v>
      </c>
      <c r="T4952" s="2">
        <f t="shared" si="385"/>
        <v>44129.715277777781</v>
      </c>
      <c r="U4952" t="str">
        <f t="shared" si="386"/>
        <v>10-25-2020 17:10</v>
      </c>
      <c r="V4952">
        <f>IFERROR(IF(W4952=Z4952,VLOOKUP($U4952,[1]C8842!$G$2:$M$145,3,FALSE),0),0)</f>
        <v>0</v>
      </c>
      <c r="W4952">
        <f>VLOOKUP(RIGHT($V$1,5),Key!$A$9:$B$14,2,FALSE)</f>
        <v>10.199999999999999</v>
      </c>
      <c r="X4952">
        <f t="shared" si="389"/>
        <v>0</v>
      </c>
      <c r="Y4952">
        <f>VLOOKUP(RIGHT($X$1,5),Key!$A$9:$B$14,2,FALSE)</f>
        <v>3.7</v>
      </c>
      <c r="Z4952">
        <f t="shared" si="387"/>
        <v>10.199999999999999</v>
      </c>
      <c r="AA4952">
        <f t="shared" si="388"/>
        <v>0</v>
      </c>
    </row>
    <row r="4953" spans="1:27" x14ac:dyDescent="0.3">
      <c r="A4953">
        <v>100067</v>
      </c>
      <c r="B4953">
        <v>230922</v>
      </c>
      <c r="C4953" s="3">
        <v>44130.713888888888</v>
      </c>
      <c r="D4953">
        <v>1</v>
      </c>
      <c r="E4953">
        <v>1</v>
      </c>
      <c r="F4953" t="s">
        <v>25</v>
      </c>
      <c r="G4953">
        <v>1</v>
      </c>
      <c r="H4953">
        <v>55.449219999999997</v>
      </c>
      <c r="I4953">
        <v>16.70703</v>
      </c>
      <c r="J4953">
        <v>1.0859380000000001</v>
      </c>
      <c r="K4953">
        <v>58.023440000000001</v>
      </c>
      <c r="L4953" s="3">
        <v>44130.468055555553</v>
      </c>
      <c r="M4953">
        <v>17.18</v>
      </c>
      <c r="N4953" t="s">
        <v>28</v>
      </c>
      <c r="P4953">
        <f>(C4953-Key!$B$1)*24</f>
        <v>2.0833333333139308</v>
      </c>
      <c r="Q4953">
        <f>(Key!$B$2-'17.1'!C4953)*24</f>
        <v>0.86666666669771075</v>
      </c>
      <c r="R4953" s="3">
        <f>C4953-(M4953-Key!$B$5)/(24*Key!$B$6)</f>
        <v>44130.70007407407</v>
      </c>
      <c r="S4953">
        <f>M4953-Key!$B$5</f>
        <v>14.92</v>
      </c>
      <c r="T4953" s="2">
        <f t="shared" si="385"/>
        <v>44129.715277777781</v>
      </c>
      <c r="U4953" t="str">
        <f t="shared" si="386"/>
        <v>10-25-2020 17:10</v>
      </c>
      <c r="V4953">
        <f>IFERROR(IF(W4953=Z4953,VLOOKUP($U4953,[1]C8842!$G$2:$M$145,3,FALSE),0),0)</f>
        <v>0</v>
      </c>
      <c r="W4953">
        <f>VLOOKUP(RIGHT($V$1,5),Key!$A$9:$B$14,2,FALSE)</f>
        <v>10.199999999999999</v>
      </c>
      <c r="X4953">
        <f t="shared" si="389"/>
        <v>0</v>
      </c>
      <c r="Y4953">
        <f>VLOOKUP(RIGHT($X$1,5),Key!$A$9:$B$14,2,FALSE)</f>
        <v>3.7</v>
      </c>
      <c r="Z4953">
        <f t="shared" si="387"/>
        <v>10.199999999999999</v>
      </c>
      <c r="AA4953">
        <f t="shared" si="388"/>
        <v>0</v>
      </c>
    </row>
    <row r="4954" spans="1:27" x14ac:dyDescent="0.3">
      <c r="A4954">
        <v>100067</v>
      </c>
      <c r="B4954">
        <v>230922</v>
      </c>
      <c r="C4954" s="3">
        <v>44130.713888888888</v>
      </c>
      <c r="D4954">
        <v>0</v>
      </c>
      <c r="E4954">
        <v>2</v>
      </c>
      <c r="F4954" t="s">
        <v>25</v>
      </c>
      <c r="G4954">
        <v>1</v>
      </c>
      <c r="H4954">
        <v>63.417969999999997</v>
      </c>
      <c r="I4954">
        <v>15.695309999999999</v>
      </c>
      <c r="J4954">
        <v>0.91015630000000003</v>
      </c>
      <c r="K4954">
        <v>46.019530000000003</v>
      </c>
      <c r="L4954" s="3">
        <v>44130.468055555553</v>
      </c>
      <c r="M4954">
        <v>17.18</v>
      </c>
      <c r="N4954" t="s">
        <v>28</v>
      </c>
      <c r="P4954">
        <f>(C4954-Key!$B$1)*24</f>
        <v>2.0833333333139308</v>
      </c>
      <c r="Q4954">
        <f>(Key!$B$2-'17.1'!C4954)*24</f>
        <v>0.86666666669771075</v>
      </c>
      <c r="R4954" s="3">
        <f>C4954-(M4954-Key!$B$5)/(24*Key!$B$6)</f>
        <v>44130.70007407407</v>
      </c>
      <c r="S4954">
        <f>M4954-Key!$B$5</f>
        <v>14.92</v>
      </c>
      <c r="T4954" s="2">
        <f t="shared" si="385"/>
        <v>44129.715277777781</v>
      </c>
      <c r="U4954" t="str">
        <f t="shared" si="386"/>
        <v>10-25-2020 17:10</v>
      </c>
      <c r="V4954">
        <f>IFERROR(IF(W4954=Z4954,VLOOKUP($U4954,[1]C8842!$G$2:$M$145,3,FALSE),0),0)</f>
        <v>0</v>
      </c>
      <c r="W4954">
        <f>VLOOKUP(RIGHT($V$1,5),Key!$A$9:$B$14,2,FALSE)</f>
        <v>10.199999999999999</v>
      </c>
      <c r="X4954">
        <f t="shared" si="389"/>
        <v>0</v>
      </c>
      <c r="Y4954">
        <f>VLOOKUP(RIGHT($X$1,5),Key!$A$9:$B$14,2,FALSE)</f>
        <v>3.7</v>
      </c>
      <c r="Z4954">
        <f t="shared" si="387"/>
        <v>10.199999999999999</v>
      </c>
      <c r="AA4954">
        <f t="shared" si="388"/>
        <v>0</v>
      </c>
    </row>
    <row r="4955" spans="1:27" x14ac:dyDescent="0.3">
      <c r="A4955">
        <v>100067</v>
      </c>
      <c r="B4955">
        <v>230922</v>
      </c>
      <c r="C4955" s="3">
        <v>44130.714583333334</v>
      </c>
      <c r="D4955">
        <v>2</v>
      </c>
      <c r="E4955">
        <v>1</v>
      </c>
      <c r="F4955" t="s">
        <v>26</v>
      </c>
      <c r="G4955">
        <v>1</v>
      </c>
      <c r="H4955">
        <v>70.070310000000006</v>
      </c>
      <c r="I4955">
        <v>16.183589999999999</v>
      </c>
      <c r="J4955">
        <v>0.83984380000000003</v>
      </c>
      <c r="K4955">
        <v>82.035160000000005</v>
      </c>
      <c r="L4955" s="3">
        <v>44130.468055555553</v>
      </c>
      <c r="M4955">
        <v>17.18</v>
      </c>
      <c r="N4955" t="s">
        <v>28</v>
      </c>
      <c r="P4955">
        <f>(C4955-Key!$B$1)*24</f>
        <v>2.1000000000349246</v>
      </c>
      <c r="Q4955">
        <f>(Key!$B$2-'17.1'!C4955)*24</f>
        <v>0.84999999997671694</v>
      </c>
      <c r="R4955" s="3">
        <f>C4955-(M4955-Key!$B$5)/(24*Key!$B$6)</f>
        <v>44130.700768518516</v>
      </c>
      <c r="S4955">
        <f>M4955-Key!$B$5</f>
        <v>14.92</v>
      </c>
      <c r="T4955" s="2">
        <f t="shared" si="385"/>
        <v>44129.715277777781</v>
      </c>
      <c r="U4955" t="str">
        <f t="shared" si="386"/>
        <v>10-25-2020 17:10</v>
      </c>
      <c r="V4955">
        <f>IFERROR(IF(W4955=Z4955,VLOOKUP($U4955,[1]C8842!$G$2:$M$145,3,FALSE),0),0)</f>
        <v>0</v>
      </c>
      <c r="W4955">
        <f>VLOOKUP(RIGHT($V$1,5),Key!$A$9:$B$14,2,FALSE)</f>
        <v>10.199999999999999</v>
      </c>
      <c r="X4955">
        <f t="shared" si="389"/>
        <v>0</v>
      </c>
      <c r="Y4955">
        <f>VLOOKUP(RIGHT($X$1,5),Key!$A$9:$B$14,2,FALSE)</f>
        <v>3.7</v>
      </c>
      <c r="Z4955">
        <f t="shared" si="387"/>
        <v>10.199999999999999</v>
      </c>
      <c r="AA4955">
        <f t="shared" si="388"/>
        <v>0</v>
      </c>
    </row>
    <row r="4956" spans="1:27" x14ac:dyDescent="0.3">
      <c r="A4956">
        <v>100067</v>
      </c>
      <c r="B4956">
        <v>230922</v>
      </c>
      <c r="C4956" s="3">
        <v>44130.714583333334</v>
      </c>
      <c r="D4956">
        <v>3</v>
      </c>
      <c r="E4956">
        <v>2</v>
      </c>
      <c r="F4956" t="s">
        <v>26</v>
      </c>
      <c r="G4956">
        <v>3</v>
      </c>
      <c r="H4956">
        <v>67.25</v>
      </c>
      <c r="I4956">
        <v>35.488280000000003</v>
      </c>
      <c r="J4956">
        <v>1.640625</v>
      </c>
      <c r="K4956">
        <v>94.039060000000006</v>
      </c>
      <c r="L4956" s="3">
        <v>44130.468055555553</v>
      </c>
      <c r="M4956">
        <v>17.18</v>
      </c>
      <c r="N4956" t="s">
        <v>28</v>
      </c>
      <c r="P4956">
        <f>(C4956-Key!$B$1)*24</f>
        <v>2.1000000000349246</v>
      </c>
      <c r="Q4956">
        <f>(Key!$B$2-'17.1'!C4956)*24</f>
        <v>0.84999999997671694</v>
      </c>
      <c r="R4956" s="3">
        <f>C4956-(M4956-Key!$B$5)/(24*Key!$B$6)</f>
        <v>44130.700768518516</v>
      </c>
      <c r="S4956">
        <f>M4956-Key!$B$5</f>
        <v>14.92</v>
      </c>
      <c r="T4956" s="2">
        <f t="shared" si="385"/>
        <v>44129.715277777781</v>
      </c>
      <c r="U4956" t="str">
        <f t="shared" si="386"/>
        <v>10-25-2020 17:10</v>
      </c>
      <c r="V4956">
        <f>IFERROR(IF(W4956=Z4956,VLOOKUP($U4956,[1]C8842!$G$2:$M$145,3,FALSE),0),0)</f>
        <v>0</v>
      </c>
      <c r="W4956">
        <f>VLOOKUP(RIGHT($V$1,5),Key!$A$9:$B$14,2,FALSE)</f>
        <v>10.199999999999999</v>
      </c>
      <c r="X4956">
        <f t="shared" si="389"/>
        <v>0</v>
      </c>
      <c r="Y4956">
        <f>VLOOKUP(RIGHT($X$1,5),Key!$A$9:$B$14,2,FALSE)</f>
        <v>3.7</v>
      </c>
      <c r="Z4956">
        <f t="shared" si="387"/>
        <v>10.199999999999999</v>
      </c>
      <c r="AA4956">
        <f t="shared" si="388"/>
        <v>0</v>
      </c>
    </row>
    <row r="4957" spans="1:27" x14ac:dyDescent="0.3">
      <c r="A4957">
        <v>100067</v>
      </c>
      <c r="B4957">
        <v>230922</v>
      </c>
      <c r="C4957" s="3">
        <v>44130.714583333334</v>
      </c>
      <c r="D4957">
        <v>0</v>
      </c>
      <c r="E4957">
        <v>2</v>
      </c>
      <c r="F4957" t="s">
        <v>25</v>
      </c>
      <c r="G4957">
        <v>1</v>
      </c>
      <c r="H4957">
        <v>52.8125</v>
      </c>
      <c r="I4957">
        <v>19.992190000000001</v>
      </c>
      <c r="J4957">
        <v>1.308594</v>
      </c>
      <c r="K4957">
        <v>46.019530000000003</v>
      </c>
      <c r="L4957" s="3">
        <v>44130.468055555553</v>
      </c>
      <c r="M4957">
        <v>17.18</v>
      </c>
      <c r="N4957" t="s">
        <v>28</v>
      </c>
      <c r="P4957">
        <f>(C4957-Key!$B$1)*24</f>
        <v>2.1000000000349246</v>
      </c>
      <c r="Q4957">
        <f>(Key!$B$2-'17.1'!C4957)*24</f>
        <v>0.84999999997671694</v>
      </c>
      <c r="R4957" s="3">
        <f>C4957-(M4957-Key!$B$5)/(24*Key!$B$6)</f>
        <v>44130.700768518516</v>
      </c>
      <c r="S4957">
        <f>M4957-Key!$B$5</f>
        <v>14.92</v>
      </c>
      <c r="T4957" s="2">
        <f t="shared" si="385"/>
        <v>44129.715277777781</v>
      </c>
      <c r="U4957" t="str">
        <f t="shared" si="386"/>
        <v>10-25-2020 17:10</v>
      </c>
      <c r="V4957">
        <f>IFERROR(IF(W4957=Z4957,VLOOKUP($U4957,[1]C8842!$G$2:$M$145,3,FALSE),0),0)</f>
        <v>0</v>
      </c>
      <c r="W4957">
        <f>VLOOKUP(RIGHT($V$1,5),Key!$A$9:$B$14,2,FALSE)</f>
        <v>10.199999999999999</v>
      </c>
      <c r="X4957">
        <f t="shared" si="389"/>
        <v>0</v>
      </c>
      <c r="Y4957">
        <f>VLOOKUP(RIGHT($X$1,5),Key!$A$9:$B$14,2,FALSE)</f>
        <v>3.7</v>
      </c>
      <c r="Z4957">
        <f t="shared" si="387"/>
        <v>10.199999999999999</v>
      </c>
      <c r="AA4957">
        <f t="shared" si="388"/>
        <v>0</v>
      </c>
    </row>
    <row r="4958" spans="1:27" x14ac:dyDescent="0.3">
      <c r="A4958">
        <v>100067</v>
      </c>
      <c r="B4958">
        <v>230922</v>
      </c>
      <c r="C4958" s="3">
        <v>44130.714583333334</v>
      </c>
      <c r="D4958">
        <v>1</v>
      </c>
      <c r="E4958">
        <v>1</v>
      </c>
      <c r="F4958" t="s">
        <v>25</v>
      </c>
      <c r="G4958">
        <v>1</v>
      </c>
      <c r="H4958">
        <v>66.988280000000003</v>
      </c>
      <c r="I4958">
        <v>14.460940000000001</v>
      </c>
      <c r="J4958">
        <v>0.8125</v>
      </c>
      <c r="K4958">
        <v>59.023440000000001</v>
      </c>
      <c r="L4958" s="3">
        <v>44130.468055555553</v>
      </c>
      <c r="M4958">
        <v>17.18</v>
      </c>
      <c r="N4958" t="s">
        <v>28</v>
      </c>
      <c r="P4958">
        <f>(C4958-Key!$B$1)*24</f>
        <v>2.1000000000349246</v>
      </c>
      <c r="Q4958">
        <f>(Key!$B$2-'17.1'!C4958)*24</f>
        <v>0.84999999997671694</v>
      </c>
      <c r="R4958" s="3">
        <f>C4958-(M4958-Key!$B$5)/(24*Key!$B$6)</f>
        <v>44130.700768518516</v>
      </c>
      <c r="S4958">
        <f>M4958-Key!$B$5</f>
        <v>14.92</v>
      </c>
      <c r="T4958" s="2">
        <f t="shared" si="385"/>
        <v>44129.715277777781</v>
      </c>
      <c r="U4958" t="str">
        <f t="shared" si="386"/>
        <v>10-25-2020 17:10</v>
      </c>
      <c r="V4958">
        <f>IFERROR(IF(W4958=Z4958,VLOOKUP($U4958,[1]C8842!$G$2:$M$145,3,FALSE),0),0)</f>
        <v>0</v>
      </c>
      <c r="W4958">
        <f>VLOOKUP(RIGHT($V$1,5),Key!$A$9:$B$14,2,FALSE)</f>
        <v>10.199999999999999</v>
      </c>
      <c r="X4958">
        <f t="shared" si="389"/>
        <v>0</v>
      </c>
      <c r="Y4958">
        <f>VLOOKUP(RIGHT($X$1,5),Key!$A$9:$B$14,2,FALSE)</f>
        <v>3.7</v>
      </c>
      <c r="Z4958">
        <f t="shared" si="387"/>
        <v>10.199999999999999</v>
      </c>
      <c r="AA4958">
        <f t="shared" si="388"/>
        <v>0</v>
      </c>
    </row>
    <row r="4959" spans="1:27" x14ac:dyDescent="0.3">
      <c r="A4959">
        <v>100067</v>
      </c>
      <c r="B4959">
        <v>230922</v>
      </c>
      <c r="C4959" s="3">
        <v>44130.714583333334</v>
      </c>
      <c r="D4959">
        <v>0</v>
      </c>
      <c r="E4959">
        <v>2</v>
      </c>
      <c r="F4959" t="s">
        <v>25</v>
      </c>
      <c r="G4959">
        <v>5</v>
      </c>
      <c r="H4959">
        <v>59.707030000000003</v>
      </c>
      <c r="I4959">
        <v>81.921880000000002</v>
      </c>
      <c r="J4959">
        <v>3.9179689999999998</v>
      </c>
      <c r="K4959">
        <v>47.019530000000003</v>
      </c>
      <c r="L4959" s="3">
        <v>44130.468055555553</v>
      </c>
      <c r="M4959">
        <v>17.18</v>
      </c>
      <c r="N4959" t="s">
        <v>28</v>
      </c>
      <c r="P4959">
        <f>(C4959-Key!$B$1)*24</f>
        <v>2.1000000000349246</v>
      </c>
      <c r="Q4959">
        <f>(Key!$B$2-'17.1'!C4959)*24</f>
        <v>0.84999999997671694</v>
      </c>
      <c r="R4959" s="3">
        <f>C4959-(M4959-Key!$B$5)/(24*Key!$B$6)</f>
        <v>44130.700768518516</v>
      </c>
      <c r="S4959">
        <f>M4959-Key!$B$5</f>
        <v>14.92</v>
      </c>
      <c r="T4959" s="2">
        <f t="shared" si="385"/>
        <v>44129.715277777781</v>
      </c>
      <c r="U4959" t="str">
        <f t="shared" si="386"/>
        <v>10-25-2020 17:10</v>
      </c>
      <c r="V4959">
        <f>IFERROR(IF(W4959=Z4959,VLOOKUP($U4959,[1]C8842!$G$2:$M$145,3,FALSE),0),0)</f>
        <v>0</v>
      </c>
      <c r="W4959">
        <f>VLOOKUP(RIGHT($V$1,5),Key!$A$9:$B$14,2,FALSE)</f>
        <v>10.199999999999999</v>
      </c>
      <c r="X4959">
        <f t="shared" si="389"/>
        <v>0</v>
      </c>
      <c r="Y4959">
        <f>VLOOKUP(RIGHT($X$1,5),Key!$A$9:$B$14,2,FALSE)</f>
        <v>3.7</v>
      </c>
      <c r="Z4959">
        <f t="shared" si="387"/>
        <v>10.199999999999999</v>
      </c>
      <c r="AA4959">
        <f t="shared" si="388"/>
        <v>0</v>
      </c>
    </row>
    <row r="4960" spans="1:27" x14ac:dyDescent="0.3">
      <c r="A4960">
        <v>100067</v>
      </c>
      <c r="B4960">
        <v>230922</v>
      </c>
      <c r="C4960" s="3">
        <v>44130.714583333334</v>
      </c>
      <c r="D4960">
        <v>3</v>
      </c>
      <c r="E4960">
        <v>2</v>
      </c>
      <c r="F4960" t="s">
        <v>26</v>
      </c>
      <c r="G4960">
        <v>1</v>
      </c>
      <c r="H4960">
        <v>69.382810000000006</v>
      </c>
      <c r="I4960">
        <v>17.070309999999999</v>
      </c>
      <c r="J4960">
        <v>0.8828125</v>
      </c>
      <c r="K4960">
        <v>92.039060000000006</v>
      </c>
      <c r="L4960" s="3">
        <v>44130.468055555553</v>
      </c>
      <c r="M4960">
        <v>17.18</v>
      </c>
      <c r="N4960" t="s">
        <v>28</v>
      </c>
      <c r="P4960">
        <f>(C4960-Key!$B$1)*24</f>
        <v>2.1000000000349246</v>
      </c>
      <c r="Q4960">
        <f>(Key!$B$2-'17.1'!C4960)*24</f>
        <v>0.84999999997671694</v>
      </c>
      <c r="R4960" s="3">
        <f>C4960-(M4960-Key!$B$5)/(24*Key!$B$6)</f>
        <v>44130.700768518516</v>
      </c>
      <c r="S4960">
        <f>M4960-Key!$B$5</f>
        <v>14.92</v>
      </c>
      <c r="T4960" s="2">
        <f t="shared" si="385"/>
        <v>44129.715277777781</v>
      </c>
      <c r="U4960" t="str">
        <f t="shared" si="386"/>
        <v>10-25-2020 17:10</v>
      </c>
      <c r="V4960">
        <f>IFERROR(IF(W4960=Z4960,VLOOKUP($U4960,[1]C8842!$G$2:$M$145,3,FALSE),0),0)</f>
        <v>0</v>
      </c>
      <c r="W4960">
        <f>VLOOKUP(RIGHT($V$1,5),Key!$A$9:$B$14,2,FALSE)</f>
        <v>10.199999999999999</v>
      </c>
      <c r="X4960">
        <f t="shared" si="389"/>
        <v>0</v>
      </c>
      <c r="Y4960">
        <f>VLOOKUP(RIGHT($X$1,5),Key!$A$9:$B$14,2,FALSE)</f>
        <v>3.7</v>
      </c>
      <c r="Z4960">
        <f t="shared" si="387"/>
        <v>10.199999999999999</v>
      </c>
      <c r="AA4960">
        <f t="shared" si="388"/>
        <v>0</v>
      </c>
    </row>
    <row r="4961" spans="1:27" x14ac:dyDescent="0.3">
      <c r="A4961">
        <v>100067</v>
      </c>
      <c r="B4961">
        <v>230922</v>
      </c>
      <c r="C4961" s="3">
        <v>44130.714583333334</v>
      </c>
      <c r="D4961">
        <v>3</v>
      </c>
      <c r="E4961">
        <v>2</v>
      </c>
      <c r="F4961" t="s">
        <v>26</v>
      </c>
      <c r="G4961">
        <v>4</v>
      </c>
      <c r="H4961">
        <v>63.375</v>
      </c>
      <c r="I4961">
        <v>70.539060000000006</v>
      </c>
      <c r="J4961">
        <v>3.2148439999999998</v>
      </c>
      <c r="K4961">
        <v>92.039060000000006</v>
      </c>
      <c r="L4961" s="3">
        <v>44130.468055555553</v>
      </c>
      <c r="M4961">
        <v>17.18</v>
      </c>
      <c r="N4961" t="s">
        <v>28</v>
      </c>
      <c r="P4961">
        <f>(C4961-Key!$B$1)*24</f>
        <v>2.1000000000349246</v>
      </c>
      <c r="Q4961">
        <f>(Key!$B$2-'17.1'!C4961)*24</f>
        <v>0.84999999997671694</v>
      </c>
      <c r="R4961" s="3">
        <f>C4961-(M4961-Key!$B$5)/(24*Key!$B$6)</f>
        <v>44130.700768518516</v>
      </c>
      <c r="S4961">
        <f>M4961-Key!$B$5</f>
        <v>14.92</v>
      </c>
      <c r="T4961" s="2">
        <f t="shared" si="385"/>
        <v>44129.715277777781</v>
      </c>
      <c r="U4961" t="str">
        <f t="shared" si="386"/>
        <v>10-25-2020 17:10</v>
      </c>
      <c r="V4961">
        <f>IFERROR(IF(W4961=Z4961,VLOOKUP($U4961,[1]C8842!$G$2:$M$145,3,FALSE),0),0)</f>
        <v>0</v>
      </c>
      <c r="W4961">
        <f>VLOOKUP(RIGHT($V$1,5),Key!$A$9:$B$14,2,FALSE)</f>
        <v>10.199999999999999</v>
      </c>
      <c r="X4961">
        <f t="shared" si="389"/>
        <v>0</v>
      </c>
      <c r="Y4961">
        <f>VLOOKUP(RIGHT($X$1,5),Key!$A$9:$B$14,2,FALSE)</f>
        <v>3.7</v>
      </c>
      <c r="Z4961">
        <f t="shared" si="387"/>
        <v>10.199999999999999</v>
      </c>
      <c r="AA4961">
        <f t="shared" si="388"/>
        <v>0</v>
      </c>
    </row>
    <row r="4962" spans="1:27" x14ac:dyDescent="0.3">
      <c r="A4962">
        <v>100067</v>
      </c>
      <c r="B4962">
        <v>230922</v>
      </c>
      <c r="C4962" s="3">
        <v>44130.714583333334</v>
      </c>
      <c r="D4962">
        <v>3</v>
      </c>
      <c r="E4962">
        <v>2</v>
      </c>
      <c r="F4962" t="s">
        <v>26</v>
      </c>
      <c r="G4962">
        <v>1</v>
      </c>
      <c r="H4962">
        <v>60.710940000000001</v>
      </c>
      <c r="I4962">
        <v>15.90625</v>
      </c>
      <c r="J4962">
        <v>0.95703130000000003</v>
      </c>
      <c r="K4962">
        <v>94.039060000000006</v>
      </c>
      <c r="L4962" s="3">
        <v>44130.468055555553</v>
      </c>
      <c r="M4962">
        <v>17.18</v>
      </c>
      <c r="N4962" t="s">
        <v>28</v>
      </c>
      <c r="P4962">
        <f>(C4962-Key!$B$1)*24</f>
        <v>2.1000000000349246</v>
      </c>
      <c r="Q4962">
        <f>(Key!$B$2-'17.1'!C4962)*24</f>
        <v>0.84999999997671694</v>
      </c>
      <c r="R4962" s="3">
        <f>C4962-(M4962-Key!$B$5)/(24*Key!$B$6)</f>
        <v>44130.700768518516</v>
      </c>
      <c r="S4962">
        <f>M4962-Key!$B$5</f>
        <v>14.92</v>
      </c>
      <c r="T4962" s="2">
        <f t="shared" si="385"/>
        <v>44129.715277777781</v>
      </c>
      <c r="U4962" t="str">
        <f t="shared" si="386"/>
        <v>10-25-2020 17:10</v>
      </c>
      <c r="V4962">
        <f>IFERROR(IF(W4962=Z4962,VLOOKUP($U4962,[1]C8842!$G$2:$M$145,3,FALSE),0),0)</f>
        <v>0</v>
      </c>
      <c r="W4962">
        <f>VLOOKUP(RIGHT($V$1,5),Key!$A$9:$B$14,2,FALSE)</f>
        <v>10.199999999999999</v>
      </c>
      <c r="X4962">
        <f t="shared" si="389"/>
        <v>0</v>
      </c>
      <c r="Y4962">
        <f>VLOOKUP(RIGHT($X$1,5),Key!$A$9:$B$14,2,FALSE)</f>
        <v>3.7</v>
      </c>
      <c r="Z4962">
        <f t="shared" si="387"/>
        <v>10.199999999999999</v>
      </c>
      <c r="AA4962">
        <f t="shared" si="388"/>
        <v>0</v>
      </c>
    </row>
    <row r="4963" spans="1:27" x14ac:dyDescent="0.3">
      <c r="A4963">
        <v>100067</v>
      </c>
      <c r="B4963">
        <v>230922</v>
      </c>
      <c r="C4963" s="3">
        <v>44130.714583333334</v>
      </c>
      <c r="D4963">
        <v>2</v>
      </c>
      <c r="E4963">
        <v>1</v>
      </c>
      <c r="F4963" t="s">
        <v>26</v>
      </c>
      <c r="G4963">
        <v>2</v>
      </c>
      <c r="H4963">
        <v>63.394530000000003</v>
      </c>
      <c r="I4963">
        <v>21.566410000000001</v>
      </c>
      <c r="J4963">
        <v>1.15625</v>
      </c>
      <c r="K4963">
        <v>80.03125</v>
      </c>
      <c r="L4963" s="3">
        <v>44130.468055555553</v>
      </c>
      <c r="M4963">
        <v>17.18</v>
      </c>
      <c r="N4963" t="s">
        <v>28</v>
      </c>
      <c r="P4963">
        <f>(C4963-Key!$B$1)*24</f>
        <v>2.1000000000349246</v>
      </c>
      <c r="Q4963">
        <f>(Key!$B$2-'17.1'!C4963)*24</f>
        <v>0.84999999997671694</v>
      </c>
      <c r="R4963" s="3">
        <f>C4963-(M4963-Key!$B$5)/(24*Key!$B$6)</f>
        <v>44130.700768518516</v>
      </c>
      <c r="S4963">
        <f>M4963-Key!$B$5</f>
        <v>14.92</v>
      </c>
      <c r="T4963" s="2">
        <f t="shared" si="385"/>
        <v>44129.715277777781</v>
      </c>
      <c r="U4963" t="str">
        <f t="shared" si="386"/>
        <v>10-25-2020 17:10</v>
      </c>
      <c r="V4963">
        <f>IFERROR(IF(W4963=Z4963,VLOOKUP($U4963,[1]C8842!$G$2:$M$145,3,FALSE),0),0)</f>
        <v>0</v>
      </c>
      <c r="W4963">
        <f>VLOOKUP(RIGHT($V$1,5),Key!$A$9:$B$14,2,FALSE)</f>
        <v>10.199999999999999</v>
      </c>
      <c r="X4963">
        <f t="shared" si="389"/>
        <v>0</v>
      </c>
      <c r="Y4963">
        <f>VLOOKUP(RIGHT($X$1,5),Key!$A$9:$B$14,2,FALSE)</f>
        <v>3.7</v>
      </c>
      <c r="Z4963">
        <f t="shared" si="387"/>
        <v>10.199999999999999</v>
      </c>
      <c r="AA4963">
        <f t="shared" si="388"/>
        <v>0</v>
      </c>
    </row>
    <row r="4964" spans="1:27" x14ac:dyDescent="0.3">
      <c r="A4964">
        <v>100067</v>
      </c>
      <c r="B4964">
        <v>230922</v>
      </c>
      <c r="C4964" s="3">
        <v>44130.715277777781</v>
      </c>
      <c r="D4964">
        <v>3</v>
      </c>
      <c r="E4964">
        <v>2</v>
      </c>
      <c r="F4964" t="s">
        <v>26</v>
      </c>
      <c r="G4964">
        <v>1</v>
      </c>
      <c r="H4964">
        <v>62.296880000000002</v>
      </c>
      <c r="I4964">
        <v>16.546880000000002</v>
      </c>
      <c r="J4964">
        <v>0.9609375</v>
      </c>
      <c r="K4964">
        <v>95.039060000000006</v>
      </c>
      <c r="L4964" s="3">
        <v>44130.468055555553</v>
      </c>
      <c r="M4964">
        <v>17.18</v>
      </c>
      <c r="N4964" t="s">
        <v>28</v>
      </c>
      <c r="P4964">
        <f>(C4964-Key!$B$1)*24</f>
        <v>2.1166666667559184</v>
      </c>
      <c r="Q4964">
        <f>(Key!$B$2-'17.1'!C4964)*24</f>
        <v>0.83333333325572312</v>
      </c>
      <c r="R4964" s="3">
        <f>C4964-(M4964-Key!$B$5)/(24*Key!$B$6)</f>
        <v>44130.701462962963</v>
      </c>
      <c r="S4964">
        <f>M4964-Key!$B$5</f>
        <v>14.92</v>
      </c>
      <c r="T4964" s="2">
        <f t="shared" si="385"/>
        <v>44129.715277777781</v>
      </c>
      <c r="U4964" t="str">
        <f t="shared" si="386"/>
        <v>10-25-2020 17:10</v>
      </c>
      <c r="V4964">
        <f>IFERROR(IF(W4964=Z4964,VLOOKUP($U4964,[1]C8842!$G$2:$M$145,3,FALSE),0),0)</f>
        <v>0</v>
      </c>
      <c r="W4964">
        <f>VLOOKUP(RIGHT($V$1,5),Key!$A$9:$B$14,2,FALSE)</f>
        <v>10.199999999999999</v>
      </c>
      <c r="X4964">
        <f t="shared" si="389"/>
        <v>0</v>
      </c>
      <c r="Y4964">
        <f>VLOOKUP(RIGHT($X$1,5),Key!$A$9:$B$14,2,FALSE)</f>
        <v>3.7</v>
      </c>
      <c r="Z4964">
        <f t="shared" si="387"/>
        <v>10.199999999999999</v>
      </c>
      <c r="AA4964">
        <f t="shared" si="388"/>
        <v>0</v>
      </c>
    </row>
    <row r="4965" spans="1:27" x14ac:dyDescent="0.3">
      <c r="A4965">
        <v>100067</v>
      </c>
      <c r="B4965">
        <v>230922</v>
      </c>
      <c r="C4965" s="3">
        <v>44130.715277777781</v>
      </c>
      <c r="D4965">
        <v>3</v>
      </c>
      <c r="E4965">
        <v>2</v>
      </c>
      <c r="F4965" t="s">
        <v>26</v>
      </c>
      <c r="G4965">
        <v>1</v>
      </c>
      <c r="H4965">
        <v>62.15625</v>
      </c>
      <c r="I4965">
        <v>16.839839999999999</v>
      </c>
      <c r="J4965">
        <v>0.9765625</v>
      </c>
      <c r="K4965">
        <v>94.039060000000006</v>
      </c>
      <c r="L4965" s="3">
        <v>44130.468055555553</v>
      </c>
      <c r="M4965">
        <v>17.18</v>
      </c>
      <c r="N4965" t="s">
        <v>28</v>
      </c>
      <c r="P4965">
        <f>(C4965-Key!$B$1)*24</f>
        <v>2.1166666667559184</v>
      </c>
      <c r="Q4965">
        <f>(Key!$B$2-'17.1'!C4965)*24</f>
        <v>0.83333333325572312</v>
      </c>
      <c r="R4965" s="3">
        <f>C4965-(M4965-Key!$B$5)/(24*Key!$B$6)</f>
        <v>44130.701462962963</v>
      </c>
      <c r="S4965">
        <f>M4965-Key!$B$5</f>
        <v>14.92</v>
      </c>
      <c r="T4965" s="2">
        <f t="shared" si="385"/>
        <v>44129.715277777781</v>
      </c>
      <c r="U4965" t="str">
        <f t="shared" si="386"/>
        <v>10-25-2020 17:10</v>
      </c>
      <c r="V4965">
        <f>IFERROR(IF(W4965=Z4965,VLOOKUP($U4965,[1]C8842!$G$2:$M$145,3,FALSE),0),0)</f>
        <v>0</v>
      </c>
      <c r="W4965">
        <f>VLOOKUP(RIGHT($V$1,5),Key!$A$9:$B$14,2,FALSE)</f>
        <v>10.199999999999999</v>
      </c>
      <c r="X4965">
        <f t="shared" si="389"/>
        <v>0</v>
      </c>
      <c r="Y4965">
        <f>VLOOKUP(RIGHT($X$1,5),Key!$A$9:$B$14,2,FALSE)</f>
        <v>3.7</v>
      </c>
      <c r="Z4965">
        <f t="shared" si="387"/>
        <v>10.199999999999999</v>
      </c>
      <c r="AA4965">
        <f t="shared" si="388"/>
        <v>0</v>
      </c>
    </row>
    <row r="4966" spans="1:27" x14ac:dyDescent="0.3">
      <c r="A4966">
        <v>100067</v>
      </c>
      <c r="B4966">
        <v>230922</v>
      </c>
      <c r="C4966" s="3">
        <v>44130.715277777781</v>
      </c>
      <c r="D4966">
        <v>3</v>
      </c>
      <c r="E4966">
        <v>2</v>
      </c>
      <c r="F4966" t="s">
        <v>26</v>
      </c>
      <c r="G4966">
        <v>2</v>
      </c>
      <c r="H4966">
        <v>65.15625</v>
      </c>
      <c r="I4966">
        <v>21.359380000000002</v>
      </c>
      <c r="J4966">
        <v>1.1171880000000001</v>
      </c>
      <c r="K4966">
        <v>93.039060000000006</v>
      </c>
      <c r="L4966" s="3">
        <v>44130.468055555553</v>
      </c>
      <c r="M4966">
        <v>17.18</v>
      </c>
      <c r="N4966" t="s">
        <v>28</v>
      </c>
      <c r="P4966">
        <f>(C4966-Key!$B$1)*24</f>
        <v>2.1166666667559184</v>
      </c>
      <c r="Q4966">
        <f>(Key!$B$2-'17.1'!C4966)*24</f>
        <v>0.83333333325572312</v>
      </c>
      <c r="R4966" s="3">
        <f>C4966-(M4966-Key!$B$5)/(24*Key!$B$6)</f>
        <v>44130.701462962963</v>
      </c>
      <c r="S4966">
        <f>M4966-Key!$B$5</f>
        <v>14.92</v>
      </c>
      <c r="T4966" s="2">
        <f t="shared" si="385"/>
        <v>44129.715277777781</v>
      </c>
      <c r="U4966" t="str">
        <f t="shared" si="386"/>
        <v>10-25-2020 17:10</v>
      </c>
      <c r="V4966">
        <f>IFERROR(IF(W4966=Z4966,VLOOKUP($U4966,[1]C8842!$G$2:$M$145,3,FALSE),0),0)</f>
        <v>0</v>
      </c>
      <c r="W4966">
        <f>VLOOKUP(RIGHT($V$1,5),Key!$A$9:$B$14,2,FALSE)</f>
        <v>10.199999999999999</v>
      </c>
      <c r="X4966">
        <f t="shared" si="389"/>
        <v>0</v>
      </c>
      <c r="Y4966">
        <f>VLOOKUP(RIGHT($X$1,5),Key!$A$9:$B$14,2,FALSE)</f>
        <v>3.7</v>
      </c>
      <c r="Z4966">
        <f t="shared" si="387"/>
        <v>10.199999999999999</v>
      </c>
      <c r="AA4966">
        <f t="shared" si="388"/>
        <v>0</v>
      </c>
    </row>
    <row r="4967" spans="1:27" x14ac:dyDescent="0.3">
      <c r="A4967">
        <v>100067</v>
      </c>
      <c r="B4967">
        <v>230922</v>
      </c>
      <c r="C4967" s="3">
        <v>44130.715277777781</v>
      </c>
      <c r="D4967">
        <v>3</v>
      </c>
      <c r="E4967">
        <v>2</v>
      </c>
      <c r="F4967" t="s">
        <v>26</v>
      </c>
      <c r="G4967">
        <v>1</v>
      </c>
      <c r="H4967">
        <v>67.664060000000006</v>
      </c>
      <c r="I4967">
        <v>16.742190000000001</v>
      </c>
      <c r="J4967">
        <v>0.89453130000000003</v>
      </c>
      <c r="K4967">
        <v>94.039060000000006</v>
      </c>
      <c r="L4967" s="3">
        <v>44130.468055555553</v>
      </c>
      <c r="M4967">
        <v>17.18</v>
      </c>
      <c r="N4967" t="s">
        <v>28</v>
      </c>
      <c r="P4967">
        <f>(C4967-Key!$B$1)*24</f>
        <v>2.1166666667559184</v>
      </c>
      <c r="Q4967">
        <f>(Key!$B$2-'17.1'!C4967)*24</f>
        <v>0.83333333325572312</v>
      </c>
      <c r="R4967" s="3">
        <f>C4967-(M4967-Key!$B$5)/(24*Key!$B$6)</f>
        <v>44130.701462962963</v>
      </c>
      <c r="S4967">
        <f>M4967-Key!$B$5</f>
        <v>14.92</v>
      </c>
      <c r="T4967" s="2">
        <f t="shared" si="385"/>
        <v>44129.715277777781</v>
      </c>
      <c r="U4967" t="str">
        <f t="shared" si="386"/>
        <v>10-25-2020 17:10</v>
      </c>
      <c r="V4967">
        <f>IFERROR(IF(W4967=Z4967,VLOOKUP($U4967,[1]C8842!$G$2:$M$145,3,FALSE),0),0)</f>
        <v>0</v>
      </c>
      <c r="W4967">
        <f>VLOOKUP(RIGHT($V$1,5),Key!$A$9:$B$14,2,FALSE)</f>
        <v>10.199999999999999</v>
      </c>
      <c r="X4967">
        <f t="shared" si="389"/>
        <v>0</v>
      </c>
      <c r="Y4967">
        <f>VLOOKUP(RIGHT($X$1,5),Key!$A$9:$B$14,2,FALSE)</f>
        <v>3.7</v>
      </c>
      <c r="Z4967">
        <f t="shared" si="387"/>
        <v>10.199999999999999</v>
      </c>
      <c r="AA4967">
        <f t="shared" si="388"/>
        <v>0</v>
      </c>
    </row>
    <row r="4968" spans="1:27" x14ac:dyDescent="0.3">
      <c r="A4968">
        <v>100067</v>
      </c>
      <c r="B4968">
        <v>230922</v>
      </c>
      <c r="C4968" s="3">
        <v>44130.715277777781</v>
      </c>
      <c r="D4968">
        <v>3</v>
      </c>
      <c r="E4968">
        <v>2</v>
      </c>
      <c r="F4968" t="s">
        <v>26</v>
      </c>
      <c r="G4968">
        <v>2</v>
      </c>
      <c r="H4968">
        <v>64.429689999999994</v>
      </c>
      <c r="I4968">
        <v>25.796880000000002</v>
      </c>
      <c r="J4968">
        <v>1.3125</v>
      </c>
      <c r="K4968">
        <v>92.039060000000006</v>
      </c>
      <c r="L4968" s="3">
        <v>44130.468055555553</v>
      </c>
      <c r="M4968">
        <v>17.18</v>
      </c>
      <c r="N4968" t="s">
        <v>28</v>
      </c>
      <c r="P4968">
        <f>(C4968-Key!$B$1)*24</f>
        <v>2.1166666667559184</v>
      </c>
      <c r="Q4968">
        <f>(Key!$B$2-'17.1'!C4968)*24</f>
        <v>0.83333333325572312</v>
      </c>
      <c r="R4968" s="3">
        <f>C4968-(M4968-Key!$B$5)/(24*Key!$B$6)</f>
        <v>44130.701462962963</v>
      </c>
      <c r="S4968">
        <f>M4968-Key!$B$5</f>
        <v>14.92</v>
      </c>
      <c r="T4968" s="2">
        <f t="shared" si="385"/>
        <v>44129.715277777781</v>
      </c>
      <c r="U4968" t="str">
        <f t="shared" si="386"/>
        <v>10-25-2020 17:10</v>
      </c>
      <c r="V4968">
        <f>IFERROR(IF(W4968=Z4968,VLOOKUP($U4968,[1]C8842!$G$2:$M$145,3,FALSE),0),0)</f>
        <v>0</v>
      </c>
      <c r="W4968">
        <f>VLOOKUP(RIGHT($V$1,5),Key!$A$9:$B$14,2,FALSE)</f>
        <v>10.199999999999999</v>
      </c>
      <c r="X4968">
        <f t="shared" si="389"/>
        <v>0</v>
      </c>
      <c r="Y4968">
        <f>VLOOKUP(RIGHT($X$1,5),Key!$A$9:$B$14,2,FALSE)</f>
        <v>3.7</v>
      </c>
      <c r="Z4968">
        <f t="shared" si="387"/>
        <v>10.199999999999999</v>
      </c>
      <c r="AA4968">
        <f t="shared" si="388"/>
        <v>0</v>
      </c>
    </row>
    <row r="4969" spans="1:27" x14ac:dyDescent="0.3">
      <c r="A4969">
        <v>100067</v>
      </c>
      <c r="B4969">
        <v>230922</v>
      </c>
      <c r="C4969" s="3">
        <v>44130.715277777781</v>
      </c>
      <c r="D4969">
        <v>1</v>
      </c>
      <c r="E4969">
        <v>1</v>
      </c>
      <c r="F4969" t="s">
        <v>25</v>
      </c>
      <c r="G4969">
        <v>1</v>
      </c>
      <c r="H4969">
        <v>77.707030000000003</v>
      </c>
      <c r="I4969">
        <v>15.26172</v>
      </c>
      <c r="J4969">
        <v>0.7265625</v>
      </c>
      <c r="K4969">
        <v>59.023440000000001</v>
      </c>
      <c r="L4969" s="3">
        <v>44130.468055555553</v>
      </c>
      <c r="M4969">
        <v>17.18</v>
      </c>
      <c r="N4969" t="s">
        <v>28</v>
      </c>
      <c r="P4969">
        <f>(C4969-Key!$B$1)*24</f>
        <v>2.1166666667559184</v>
      </c>
      <c r="Q4969">
        <f>(Key!$B$2-'17.1'!C4969)*24</f>
        <v>0.83333333325572312</v>
      </c>
      <c r="R4969" s="3">
        <f>C4969-(M4969-Key!$B$5)/(24*Key!$B$6)</f>
        <v>44130.701462962963</v>
      </c>
      <c r="S4969">
        <f>M4969-Key!$B$5</f>
        <v>14.92</v>
      </c>
      <c r="T4969" s="2">
        <f t="shared" si="385"/>
        <v>44129.715277777781</v>
      </c>
      <c r="U4969" t="str">
        <f t="shared" si="386"/>
        <v>10-25-2020 17:10</v>
      </c>
      <c r="V4969">
        <f>IFERROR(IF(W4969=Z4969,VLOOKUP($U4969,[1]C8842!$G$2:$M$145,3,FALSE),0),0)</f>
        <v>0</v>
      </c>
      <c r="W4969">
        <f>VLOOKUP(RIGHT($V$1,5),Key!$A$9:$B$14,2,FALSE)</f>
        <v>10.199999999999999</v>
      </c>
      <c r="X4969">
        <f t="shared" si="389"/>
        <v>0</v>
      </c>
      <c r="Y4969">
        <f>VLOOKUP(RIGHT($X$1,5),Key!$A$9:$B$14,2,FALSE)</f>
        <v>3.7</v>
      </c>
      <c r="Z4969">
        <f t="shared" si="387"/>
        <v>10.199999999999999</v>
      </c>
      <c r="AA4969">
        <f t="shared" si="388"/>
        <v>0</v>
      </c>
    </row>
    <row r="4970" spans="1:27" x14ac:dyDescent="0.3">
      <c r="A4970">
        <v>100067</v>
      </c>
      <c r="B4970">
        <v>230922</v>
      </c>
      <c r="C4970" s="3">
        <v>44130.715277777781</v>
      </c>
      <c r="D4970">
        <v>0</v>
      </c>
      <c r="E4970">
        <v>2</v>
      </c>
      <c r="F4970" t="s">
        <v>25</v>
      </c>
      <c r="G4970">
        <v>2</v>
      </c>
      <c r="H4970">
        <v>60.632809999999999</v>
      </c>
      <c r="I4970">
        <v>23.339839999999999</v>
      </c>
      <c r="J4970">
        <v>1.285156</v>
      </c>
      <c r="K4970">
        <v>47.019530000000003</v>
      </c>
      <c r="L4970" s="3">
        <v>44130.468055555553</v>
      </c>
      <c r="M4970">
        <v>17.18</v>
      </c>
      <c r="N4970" t="s">
        <v>28</v>
      </c>
      <c r="P4970">
        <f>(C4970-Key!$B$1)*24</f>
        <v>2.1166666667559184</v>
      </c>
      <c r="Q4970">
        <f>(Key!$B$2-'17.1'!C4970)*24</f>
        <v>0.83333333325572312</v>
      </c>
      <c r="R4970" s="3">
        <f>C4970-(M4970-Key!$B$5)/(24*Key!$B$6)</f>
        <v>44130.701462962963</v>
      </c>
      <c r="S4970">
        <f>M4970-Key!$B$5</f>
        <v>14.92</v>
      </c>
      <c r="T4970" s="2">
        <f t="shared" si="385"/>
        <v>44129.715277777781</v>
      </c>
      <c r="U4970" t="str">
        <f t="shared" si="386"/>
        <v>10-25-2020 17:10</v>
      </c>
      <c r="V4970">
        <f>IFERROR(IF(W4970=Z4970,VLOOKUP($U4970,[1]C8842!$G$2:$M$145,3,FALSE),0),0)</f>
        <v>0</v>
      </c>
      <c r="W4970">
        <f>VLOOKUP(RIGHT($V$1,5),Key!$A$9:$B$14,2,FALSE)</f>
        <v>10.199999999999999</v>
      </c>
      <c r="X4970">
        <f t="shared" si="389"/>
        <v>0</v>
      </c>
      <c r="Y4970">
        <f>VLOOKUP(RIGHT($X$1,5),Key!$A$9:$B$14,2,FALSE)</f>
        <v>3.7</v>
      </c>
      <c r="Z4970">
        <f t="shared" si="387"/>
        <v>10.199999999999999</v>
      </c>
      <c r="AA4970">
        <f t="shared" si="388"/>
        <v>0</v>
      </c>
    </row>
    <row r="4971" spans="1:27" x14ac:dyDescent="0.3">
      <c r="A4971">
        <v>100067</v>
      </c>
      <c r="B4971">
        <v>230922</v>
      </c>
      <c r="C4971" s="3">
        <v>44130.715277777781</v>
      </c>
      <c r="D4971">
        <v>1</v>
      </c>
      <c r="E4971">
        <v>1</v>
      </c>
      <c r="F4971" t="s">
        <v>25</v>
      </c>
      <c r="G4971">
        <v>1</v>
      </c>
      <c r="H4971">
        <v>72.976560000000006</v>
      </c>
      <c r="I4971">
        <v>17.79297</v>
      </c>
      <c r="J4971">
        <v>0.8671875</v>
      </c>
      <c r="K4971">
        <v>59.023440000000001</v>
      </c>
      <c r="L4971" s="3">
        <v>44130.468055555553</v>
      </c>
      <c r="M4971">
        <v>17.18</v>
      </c>
      <c r="N4971" t="s">
        <v>28</v>
      </c>
      <c r="P4971">
        <f>(C4971-Key!$B$1)*24</f>
        <v>2.1166666667559184</v>
      </c>
      <c r="Q4971">
        <f>(Key!$B$2-'17.1'!C4971)*24</f>
        <v>0.83333333325572312</v>
      </c>
      <c r="R4971" s="3">
        <f>C4971-(M4971-Key!$B$5)/(24*Key!$B$6)</f>
        <v>44130.701462962963</v>
      </c>
      <c r="S4971">
        <f>M4971-Key!$B$5</f>
        <v>14.92</v>
      </c>
      <c r="T4971" s="2">
        <f t="shared" si="385"/>
        <v>44129.715277777781</v>
      </c>
      <c r="U4971" t="str">
        <f t="shared" si="386"/>
        <v>10-25-2020 17:10</v>
      </c>
      <c r="V4971">
        <f>IFERROR(IF(W4971=Z4971,VLOOKUP($U4971,[1]C8842!$G$2:$M$145,3,FALSE),0),0)</f>
        <v>0</v>
      </c>
      <c r="W4971">
        <f>VLOOKUP(RIGHT($V$1,5),Key!$A$9:$B$14,2,FALSE)</f>
        <v>10.199999999999999</v>
      </c>
      <c r="X4971">
        <f t="shared" si="389"/>
        <v>0</v>
      </c>
      <c r="Y4971">
        <f>VLOOKUP(RIGHT($X$1,5),Key!$A$9:$B$14,2,FALSE)</f>
        <v>3.7</v>
      </c>
      <c r="Z4971">
        <f t="shared" si="387"/>
        <v>10.199999999999999</v>
      </c>
      <c r="AA4971">
        <f t="shared" si="388"/>
        <v>0</v>
      </c>
    </row>
    <row r="4972" spans="1:27" x14ac:dyDescent="0.3">
      <c r="A4972">
        <v>100067</v>
      </c>
      <c r="B4972">
        <v>230922</v>
      </c>
      <c r="C4972" s="3">
        <v>44130.715277777781</v>
      </c>
      <c r="D4972">
        <v>1</v>
      </c>
      <c r="E4972">
        <v>1</v>
      </c>
      <c r="F4972" t="s">
        <v>25</v>
      </c>
      <c r="G4972">
        <v>1</v>
      </c>
      <c r="H4972">
        <v>67.542969999999997</v>
      </c>
      <c r="I4972">
        <v>15.98828</v>
      </c>
      <c r="J4972">
        <v>0.86328130000000003</v>
      </c>
      <c r="K4972">
        <v>56.023440000000001</v>
      </c>
      <c r="L4972" s="3">
        <v>44130.468055555553</v>
      </c>
      <c r="M4972">
        <v>17.18</v>
      </c>
      <c r="N4972" t="s">
        <v>28</v>
      </c>
      <c r="P4972">
        <f>(C4972-Key!$B$1)*24</f>
        <v>2.1166666667559184</v>
      </c>
      <c r="Q4972">
        <f>(Key!$B$2-'17.1'!C4972)*24</f>
        <v>0.83333333325572312</v>
      </c>
      <c r="R4972" s="3">
        <f>C4972-(M4972-Key!$B$5)/(24*Key!$B$6)</f>
        <v>44130.701462962963</v>
      </c>
      <c r="S4972">
        <f>M4972-Key!$B$5</f>
        <v>14.92</v>
      </c>
      <c r="T4972" s="2">
        <f t="shared" si="385"/>
        <v>44129.715277777781</v>
      </c>
      <c r="U4972" t="str">
        <f t="shared" si="386"/>
        <v>10-25-2020 17:10</v>
      </c>
      <c r="V4972">
        <f>IFERROR(IF(W4972=Z4972,VLOOKUP($U4972,[1]C8842!$G$2:$M$145,3,FALSE),0),0)</f>
        <v>0</v>
      </c>
      <c r="W4972">
        <f>VLOOKUP(RIGHT($V$1,5),Key!$A$9:$B$14,2,FALSE)</f>
        <v>10.199999999999999</v>
      </c>
      <c r="X4972">
        <f t="shared" si="389"/>
        <v>0</v>
      </c>
      <c r="Y4972">
        <f>VLOOKUP(RIGHT($X$1,5),Key!$A$9:$B$14,2,FALSE)</f>
        <v>3.7</v>
      </c>
      <c r="Z4972">
        <f t="shared" si="387"/>
        <v>10.199999999999999</v>
      </c>
      <c r="AA4972">
        <f t="shared" si="388"/>
        <v>0</v>
      </c>
    </row>
    <row r="4973" spans="1:27" x14ac:dyDescent="0.3">
      <c r="A4973">
        <v>100067</v>
      </c>
      <c r="B4973">
        <v>230922</v>
      </c>
      <c r="C4973" s="3">
        <v>44130.715277777781</v>
      </c>
      <c r="D4973">
        <v>0</v>
      </c>
      <c r="E4973">
        <v>2</v>
      </c>
      <c r="F4973" t="s">
        <v>25</v>
      </c>
      <c r="G4973">
        <v>1</v>
      </c>
      <c r="H4973">
        <v>56.621090000000002</v>
      </c>
      <c r="I4973">
        <v>16.816410000000001</v>
      </c>
      <c r="J4973">
        <v>1.0703130000000001</v>
      </c>
      <c r="K4973">
        <v>48.019530000000003</v>
      </c>
      <c r="L4973" s="3">
        <v>44130.468055555553</v>
      </c>
      <c r="M4973">
        <v>17.18</v>
      </c>
      <c r="N4973" t="s">
        <v>28</v>
      </c>
      <c r="P4973">
        <f>(C4973-Key!$B$1)*24</f>
        <v>2.1166666667559184</v>
      </c>
      <c r="Q4973">
        <f>(Key!$B$2-'17.1'!C4973)*24</f>
        <v>0.83333333325572312</v>
      </c>
      <c r="R4973" s="3">
        <f>C4973-(M4973-Key!$B$5)/(24*Key!$B$6)</f>
        <v>44130.701462962963</v>
      </c>
      <c r="S4973">
        <f>M4973-Key!$B$5</f>
        <v>14.92</v>
      </c>
      <c r="T4973" s="2">
        <f t="shared" si="385"/>
        <v>44129.715277777781</v>
      </c>
      <c r="U4973" t="str">
        <f t="shared" si="386"/>
        <v>10-25-2020 17:10</v>
      </c>
      <c r="V4973">
        <f>IFERROR(IF(W4973=Z4973,VLOOKUP($U4973,[1]C8842!$G$2:$M$145,3,FALSE),0),0)</f>
        <v>0</v>
      </c>
      <c r="W4973">
        <f>VLOOKUP(RIGHT($V$1,5),Key!$A$9:$B$14,2,FALSE)</f>
        <v>10.199999999999999</v>
      </c>
      <c r="X4973">
        <f t="shared" si="389"/>
        <v>0</v>
      </c>
      <c r="Y4973">
        <f>VLOOKUP(RIGHT($X$1,5),Key!$A$9:$B$14,2,FALSE)</f>
        <v>3.7</v>
      </c>
      <c r="Z4973">
        <f t="shared" si="387"/>
        <v>10.199999999999999</v>
      </c>
      <c r="AA4973">
        <f t="shared" si="388"/>
        <v>0</v>
      </c>
    </row>
    <row r="4974" spans="1:27" x14ac:dyDescent="0.3">
      <c r="A4974">
        <v>100067</v>
      </c>
      <c r="B4974">
        <v>230922</v>
      </c>
      <c r="C4974" s="3">
        <v>44130.715277777781</v>
      </c>
      <c r="D4974">
        <v>1</v>
      </c>
      <c r="E4974">
        <v>1</v>
      </c>
      <c r="F4974" t="s">
        <v>25</v>
      </c>
      <c r="G4974">
        <v>1</v>
      </c>
      <c r="H4974">
        <v>62.839840000000002</v>
      </c>
      <c r="I4974">
        <v>15.60938</v>
      </c>
      <c r="J4974">
        <v>0.9140625</v>
      </c>
      <c r="K4974">
        <v>55.023440000000001</v>
      </c>
      <c r="L4974" s="3">
        <v>44130.468055555553</v>
      </c>
      <c r="M4974">
        <v>17.18</v>
      </c>
      <c r="N4974" t="s">
        <v>28</v>
      </c>
      <c r="P4974">
        <f>(C4974-Key!$B$1)*24</f>
        <v>2.1166666667559184</v>
      </c>
      <c r="Q4974">
        <f>(Key!$B$2-'17.1'!C4974)*24</f>
        <v>0.83333333325572312</v>
      </c>
      <c r="R4974" s="3">
        <f>C4974-(M4974-Key!$B$5)/(24*Key!$B$6)</f>
        <v>44130.701462962963</v>
      </c>
      <c r="S4974">
        <f>M4974-Key!$B$5</f>
        <v>14.92</v>
      </c>
      <c r="T4974" s="2">
        <f t="shared" si="385"/>
        <v>44129.715277777781</v>
      </c>
      <c r="U4974" t="str">
        <f t="shared" si="386"/>
        <v>10-25-2020 17:10</v>
      </c>
      <c r="V4974">
        <f>IFERROR(IF(W4974=Z4974,VLOOKUP($U4974,[1]C8842!$G$2:$M$145,3,FALSE),0),0)</f>
        <v>0</v>
      </c>
      <c r="W4974">
        <f>VLOOKUP(RIGHT($V$1,5),Key!$A$9:$B$14,2,FALSE)</f>
        <v>10.199999999999999</v>
      </c>
      <c r="X4974">
        <f t="shared" si="389"/>
        <v>0</v>
      </c>
      <c r="Y4974">
        <f>VLOOKUP(RIGHT($X$1,5),Key!$A$9:$B$14,2,FALSE)</f>
        <v>3.7</v>
      </c>
      <c r="Z4974">
        <f t="shared" si="387"/>
        <v>10.199999999999999</v>
      </c>
      <c r="AA4974">
        <f t="shared" si="388"/>
        <v>0</v>
      </c>
    </row>
    <row r="4975" spans="1:27" x14ac:dyDescent="0.3">
      <c r="A4975">
        <v>100067</v>
      </c>
      <c r="B4975">
        <v>230922</v>
      </c>
      <c r="C4975" s="3">
        <v>44130.715277777781</v>
      </c>
      <c r="D4975">
        <v>2</v>
      </c>
      <c r="E4975">
        <v>1</v>
      </c>
      <c r="F4975" t="s">
        <v>26</v>
      </c>
      <c r="G4975">
        <v>2</v>
      </c>
      <c r="H4975">
        <v>75.160160000000005</v>
      </c>
      <c r="I4975">
        <v>20.472660000000001</v>
      </c>
      <c r="J4975">
        <v>0.93359380000000003</v>
      </c>
      <c r="K4975">
        <v>82.035160000000005</v>
      </c>
      <c r="L4975" s="3">
        <v>44130.468055555553</v>
      </c>
      <c r="M4975">
        <v>17.18</v>
      </c>
      <c r="N4975" t="s">
        <v>28</v>
      </c>
      <c r="P4975">
        <f>(C4975-Key!$B$1)*24</f>
        <v>2.1166666667559184</v>
      </c>
      <c r="Q4975">
        <f>(Key!$B$2-'17.1'!C4975)*24</f>
        <v>0.83333333325572312</v>
      </c>
      <c r="R4975" s="3">
        <f>C4975-(M4975-Key!$B$5)/(24*Key!$B$6)</f>
        <v>44130.701462962963</v>
      </c>
      <c r="S4975">
        <f>M4975-Key!$B$5</f>
        <v>14.92</v>
      </c>
      <c r="T4975" s="2">
        <f t="shared" si="385"/>
        <v>44129.715277777781</v>
      </c>
      <c r="U4975" t="str">
        <f t="shared" si="386"/>
        <v>10-25-2020 17:10</v>
      </c>
      <c r="V4975">
        <f>IFERROR(IF(W4975=Z4975,VLOOKUP($U4975,[1]C8842!$G$2:$M$145,3,FALSE),0),0)</f>
        <v>0</v>
      </c>
      <c r="W4975">
        <f>VLOOKUP(RIGHT($V$1,5),Key!$A$9:$B$14,2,FALSE)</f>
        <v>10.199999999999999</v>
      </c>
      <c r="X4975">
        <f t="shared" si="389"/>
        <v>0</v>
      </c>
      <c r="Y4975">
        <f>VLOOKUP(RIGHT($X$1,5),Key!$A$9:$B$14,2,FALSE)</f>
        <v>3.7</v>
      </c>
      <c r="Z4975">
        <f t="shared" si="387"/>
        <v>10.199999999999999</v>
      </c>
      <c r="AA4975">
        <f t="shared" si="388"/>
        <v>0</v>
      </c>
    </row>
    <row r="4976" spans="1:27" x14ac:dyDescent="0.3">
      <c r="A4976">
        <v>100067</v>
      </c>
      <c r="B4976">
        <v>230922</v>
      </c>
      <c r="C4976" s="3">
        <v>44130.715277777781</v>
      </c>
      <c r="D4976">
        <v>3</v>
      </c>
      <c r="E4976">
        <v>2</v>
      </c>
      <c r="F4976" t="s">
        <v>26</v>
      </c>
      <c r="G4976">
        <v>1</v>
      </c>
      <c r="H4976">
        <v>67.351560000000006</v>
      </c>
      <c r="I4976">
        <v>14.621090000000001</v>
      </c>
      <c r="J4976">
        <v>0.8125</v>
      </c>
      <c r="K4976">
        <v>94.039060000000006</v>
      </c>
      <c r="L4976" s="3">
        <v>44130.468055555553</v>
      </c>
      <c r="M4976">
        <v>17.18</v>
      </c>
      <c r="N4976" t="s">
        <v>28</v>
      </c>
      <c r="P4976">
        <f>(C4976-Key!$B$1)*24</f>
        <v>2.1166666667559184</v>
      </c>
      <c r="Q4976">
        <f>(Key!$B$2-'17.1'!C4976)*24</f>
        <v>0.83333333325572312</v>
      </c>
      <c r="R4976" s="3">
        <f>C4976-(M4976-Key!$B$5)/(24*Key!$B$6)</f>
        <v>44130.701462962963</v>
      </c>
      <c r="S4976">
        <f>M4976-Key!$B$5</f>
        <v>14.92</v>
      </c>
      <c r="T4976" s="2">
        <f t="shared" si="385"/>
        <v>44129.715277777781</v>
      </c>
      <c r="U4976" t="str">
        <f t="shared" si="386"/>
        <v>10-25-2020 17:10</v>
      </c>
      <c r="V4976">
        <f>IFERROR(IF(W4976=Z4976,VLOOKUP($U4976,[1]C8842!$G$2:$M$145,3,FALSE),0),0)</f>
        <v>0</v>
      </c>
      <c r="W4976">
        <f>VLOOKUP(RIGHT($V$1,5),Key!$A$9:$B$14,2,FALSE)</f>
        <v>10.199999999999999</v>
      </c>
      <c r="X4976">
        <f t="shared" si="389"/>
        <v>0</v>
      </c>
      <c r="Y4976">
        <f>VLOOKUP(RIGHT($X$1,5),Key!$A$9:$B$14,2,FALSE)</f>
        <v>3.7</v>
      </c>
      <c r="Z4976">
        <f t="shared" si="387"/>
        <v>10.199999999999999</v>
      </c>
      <c r="AA4976">
        <f t="shared" si="388"/>
        <v>0</v>
      </c>
    </row>
    <row r="4977" spans="1:27" x14ac:dyDescent="0.3">
      <c r="A4977">
        <v>100067</v>
      </c>
      <c r="B4977">
        <v>230922</v>
      </c>
      <c r="C4977" s="3">
        <v>44130.71597222222</v>
      </c>
      <c r="D4977">
        <v>0</v>
      </c>
      <c r="E4977">
        <v>2</v>
      </c>
      <c r="F4977" t="s">
        <v>25</v>
      </c>
      <c r="G4977">
        <v>1</v>
      </c>
      <c r="H4977">
        <v>63.875</v>
      </c>
      <c r="I4977">
        <v>18.726559999999999</v>
      </c>
      <c r="J4977">
        <v>1.027344</v>
      </c>
      <c r="K4977">
        <v>45.019530000000003</v>
      </c>
      <c r="L4977" s="3">
        <v>44130.468055555553</v>
      </c>
      <c r="M4977">
        <v>17.18</v>
      </c>
      <c r="N4977" t="s">
        <v>28</v>
      </c>
      <c r="P4977">
        <f>(C4977-Key!$B$1)*24</f>
        <v>2.1333333333022892</v>
      </c>
      <c r="Q4977">
        <f>(Key!$B$2-'17.1'!C4977)*24</f>
        <v>0.81666666670935228</v>
      </c>
      <c r="R4977" s="3">
        <f>C4977-(M4977-Key!$B$5)/(24*Key!$B$6)</f>
        <v>44130.702157407402</v>
      </c>
      <c r="S4977">
        <f>M4977-Key!$B$5</f>
        <v>14.92</v>
      </c>
      <c r="T4977" s="2">
        <f t="shared" si="385"/>
        <v>44129.715277777781</v>
      </c>
      <c r="U4977" t="str">
        <f t="shared" si="386"/>
        <v>10-25-2020 17:10</v>
      </c>
      <c r="V4977">
        <f>IFERROR(IF(W4977=Z4977,VLOOKUP($U4977,[1]C8842!$G$2:$M$145,3,FALSE),0),0)</f>
        <v>0</v>
      </c>
      <c r="W4977">
        <f>VLOOKUP(RIGHT($V$1,5),Key!$A$9:$B$14,2,FALSE)</f>
        <v>10.199999999999999</v>
      </c>
      <c r="X4977">
        <f t="shared" si="389"/>
        <v>0</v>
      </c>
      <c r="Y4977">
        <f>VLOOKUP(RIGHT($X$1,5),Key!$A$9:$B$14,2,FALSE)</f>
        <v>3.7</v>
      </c>
      <c r="Z4977">
        <f t="shared" si="387"/>
        <v>10.199999999999999</v>
      </c>
      <c r="AA4977">
        <f t="shared" si="388"/>
        <v>0</v>
      </c>
    </row>
    <row r="4978" spans="1:27" x14ac:dyDescent="0.3">
      <c r="A4978">
        <v>100067</v>
      </c>
      <c r="B4978">
        <v>230922</v>
      </c>
      <c r="C4978" s="3">
        <v>44130.71597222222</v>
      </c>
      <c r="D4978">
        <v>1</v>
      </c>
      <c r="E4978">
        <v>1</v>
      </c>
      <c r="F4978" t="s">
        <v>25</v>
      </c>
      <c r="G4978">
        <v>1</v>
      </c>
      <c r="H4978">
        <v>70.492189999999994</v>
      </c>
      <c r="I4978">
        <v>13.003909999999999</v>
      </c>
      <c r="J4978">
        <v>0.71484380000000003</v>
      </c>
      <c r="K4978">
        <v>57.023440000000001</v>
      </c>
      <c r="L4978" s="3">
        <v>44130.468055555553</v>
      </c>
      <c r="M4978">
        <v>17.18</v>
      </c>
      <c r="N4978" t="s">
        <v>28</v>
      </c>
      <c r="P4978">
        <f>(C4978-Key!$B$1)*24</f>
        <v>2.1333333333022892</v>
      </c>
      <c r="Q4978">
        <f>(Key!$B$2-'17.1'!C4978)*24</f>
        <v>0.81666666670935228</v>
      </c>
      <c r="R4978" s="3">
        <f>C4978-(M4978-Key!$B$5)/(24*Key!$B$6)</f>
        <v>44130.702157407402</v>
      </c>
      <c r="S4978">
        <f>M4978-Key!$B$5</f>
        <v>14.92</v>
      </c>
      <c r="T4978" s="2">
        <f t="shared" si="385"/>
        <v>44129.715277777781</v>
      </c>
      <c r="U4978" t="str">
        <f t="shared" si="386"/>
        <v>10-25-2020 17:10</v>
      </c>
      <c r="V4978">
        <f>IFERROR(IF(W4978=Z4978,VLOOKUP($U4978,[1]C8842!$G$2:$M$145,3,FALSE),0),0)</f>
        <v>0</v>
      </c>
      <c r="W4978">
        <f>VLOOKUP(RIGHT($V$1,5),Key!$A$9:$B$14,2,FALSE)</f>
        <v>10.199999999999999</v>
      </c>
      <c r="X4978">
        <f t="shared" si="389"/>
        <v>0</v>
      </c>
      <c r="Y4978">
        <f>VLOOKUP(RIGHT($X$1,5),Key!$A$9:$B$14,2,FALSE)</f>
        <v>3.7</v>
      </c>
      <c r="Z4978">
        <f t="shared" si="387"/>
        <v>10.199999999999999</v>
      </c>
      <c r="AA4978">
        <f t="shared" si="388"/>
        <v>0</v>
      </c>
    </row>
    <row r="4979" spans="1:27" x14ac:dyDescent="0.3">
      <c r="A4979">
        <v>100067</v>
      </c>
      <c r="B4979">
        <v>230922</v>
      </c>
      <c r="C4979" s="3">
        <v>44130.71597222222</v>
      </c>
      <c r="D4979">
        <v>0</v>
      </c>
      <c r="E4979">
        <v>2</v>
      </c>
      <c r="F4979" t="s">
        <v>25</v>
      </c>
      <c r="G4979">
        <v>1</v>
      </c>
      <c r="H4979">
        <v>61.964840000000002</v>
      </c>
      <c r="I4979">
        <v>17.164059999999999</v>
      </c>
      <c r="J4979">
        <v>0.9921875</v>
      </c>
      <c r="K4979">
        <v>46.019530000000003</v>
      </c>
      <c r="L4979" s="3">
        <v>44130.468055555553</v>
      </c>
      <c r="M4979">
        <v>17.18</v>
      </c>
      <c r="N4979" t="s">
        <v>28</v>
      </c>
      <c r="P4979">
        <f>(C4979-Key!$B$1)*24</f>
        <v>2.1333333333022892</v>
      </c>
      <c r="Q4979">
        <f>(Key!$B$2-'17.1'!C4979)*24</f>
        <v>0.81666666670935228</v>
      </c>
      <c r="R4979" s="3">
        <f>C4979-(M4979-Key!$B$5)/(24*Key!$B$6)</f>
        <v>44130.702157407402</v>
      </c>
      <c r="S4979">
        <f>M4979-Key!$B$5</f>
        <v>14.92</v>
      </c>
      <c r="T4979" s="2">
        <f t="shared" si="385"/>
        <v>44129.715277777781</v>
      </c>
      <c r="U4979" t="str">
        <f t="shared" si="386"/>
        <v>10-25-2020 17:10</v>
      </c>
      <c r="V4979">
        <f>IFERROR(IF(W4979=Z4979,VLOOKUP($U4979,[1]C8842!$G$2:$M$145,3,FALSE),0),0)</f>
        <v>0</v>
      </c>
      <c r="W4979">
        <f>VLOOKUP(RIGHT($V$1,5),Key!$A$9:$B$14,2,FALSE)</f>
        <v>10.199999999999999</v>
      </c>
      <c r="X4979">
        <f t="shared" si="389"/>
        <v>0</v>
      </c>
      <c r="Y4979">
        <f>VLOOKUP(RIGHT($X$1,5),Key!$A$9:$B$14,2,FALSE)</f>
        <v>3.7</v>
      </c>
      <c r="Z4979">
        <f t="shared" si="387"/>
        <v>10.199999999999999</v>
      </c>
      <c r="AA4979">
        <f t="shared" si="388"/>
        <v>0</v>
      </c>
    </row>
    <row r="4980" spans="1:27" x14ac:dyDescent="0.3">
      <c r="A4980">
        <v>100067</v>
      </c>
      <c r="B4980">
        <v>230922</v>
      </c>
      <c r="C4980" s="3">
        <v>44130.71597222222</v>
      </c>
      <c r="D4980">
        <v>1</v>
      </c>
      <c r="E4980">
        <v>1</v>
      </c>
      <c r="F4980" t="s">
        <v>25</v>
      </c>
      <c r="G4980">
        <v>1</v>
      </c>
      <c r="H4980">
        <v>63.855469999999997</v>
      </c>
      <c r="I4980">
        <v>14.84375</v>
      </c>
      <c r="J4980">
        <v>0.8671875</v>
      </c>
      <c r="K4980">
        <v>58.023440000000001</v>
      </c>
      <c r="L4980" s="3">
        <v>44130.468055555553</v>
      </c>
      <c r="M4980">
        <v>17.18</v>
      </c>
      <c r="N4980" t="s">
        <v>28</v>
      </c>
      <c r="P4980">
        <f>(C4980-Key!$B$1)*24</f>
        <v>2.1333333333022892</v>
      </c>
      <c r="Q4980">
        <f>(Key!$B$2-'17.1'!C4980)*24</f>
        <v>0.81666666670935228</v>
      </c>
      <c r="R4980" s="3">
        <f>C4980-(M4980-Key!$B$5)/(24*Key!$B$6)</f>
        <v>44130.702157407402</v>
      </c>
      <c r="S4980">
        <f>M4980-Key!$B$5</f>
        <v>14.92</v>
      </c>
      <c r="T4980" s="2">
        <f t="shared" si="385"/>
        <v>44129.715277777781</v>
      </c>
      <c r="U4980" t="str">
        <f t="shared" si="386"/>
        <v>10-25-2020 17:10</v>
      </c>
      <c r="V4980">
        <f>IFERROR(IF(W4980=Z4980,VLOOKUP($U4980,[1]C8842!$G$2:$M$145,3,FALSE),0),0)</f>
        <v>0</v>
      </c>
      <c r="W4980">
        <f>VLOOKUP(RIGHT($V$1,5),Key!$A$9:$B$14,2,FALSE)</f>
        <v>10.199999999999999</v>
      </c>
      <c r="X4980">
        <f t="shared" si="389"/>
        <v>0</v>
      </c>
      <c r="Y4980">
        <f>VLOOKUP(RIGHT($X$1,5),Key!$A$9:$B$14,2,FALSE)</f>
        <v>3.7</v>
      </c>
      <c r="Z4980">
        <f t="shared" si="387"/>
        <v>10.199999999999999</v>
      </c>
      <c r="AA4980">
        <f t="shared" si="388"/>
        <v>0</v>
      </c>
    </row>
    <row r="4981" spans="1:27" x14ac:dyDescent="0.3">
      <c r="A4981">
        <v>100067</v>
      </c>
      <c r="B4981">
        <v>230922</v>
      </c>
      <c r="C4981" s="3">
        <v>44130.71597222222</v>
      </c>
      <c r="D4981">
        <v>1</v>
      </c>
      <c r="E4981">
        <v>1</v>
      </c>
      <c r="F4981" t="s">
        <v>25</v>
      </c>
      <c r="G4981">
        <v>1</v>
      </c>
      <c r="H4981">
        <v>63.964840000000002</v>
      </c>
      <c r="I4981">
        <v>14.679690000000001</v>
      </c>
      <c r="J4981">
        <v>0.859375</v>
      </c>
      <c r="K4981">
        <v>58.023440000000001</v>
      </c>
      <c r="L4981" s="3">
        <v>44130.468055555553</v>
      </c>
      <c r="M4981">
        <v>17.18</v>
      </c>
      <c r="N4981" t="s">
        <v>28</v>
      </c>
      <c r="P4981">
        <f>(C4981-Key!$B$1)*24</f>
        <v>2.1333333333022892</v>
      </c>
      <c r="Q4981">
        <f>(Key!$B$2-'17.1'!C4981)*24</f>
        <v>0.81666666670935228</v>
      </c>
      <c r="R4981" s="3">
        <f>C4981-(M4981-Key!$B$5)/(24*Key!$B$6)</f>
        <v>44130.702157407402</v>
      </c>
      <c r="S4981">
        <f>M4981-Key!$B$5</f>
        <v>14.92</v>
      </c>
      <c r="T4981" s="2">
        <f t="shared" si="385"/>
        <v>44129.715277777781</v>
      </c>
      <c r="U4981" t="str">
        <f t="shared" si="386"/>
        <v>10-25-2020 17:10</v>
      </c>
      <c r="V4981">
        <f>IFERROR(IF(W4981=Z4981,VLOOKUP($U4981,[1]C8842!$G$2:$M$145,3,FALSE),0),0)</f>
        <v>0</v>
      </c>
      <c r="W4981">
        <f>VLOOKUP(RIGHT($V$1,5),Key!$A$9:$B$14,2,FALSE)</f>
        <v>10.199999999999999</v>
      </c>
      <c r="X4981">
        <f t="shared" si="389"/>
        <v>0</v>
      </c>
      <c r="Y4981">
        <f>VLOOKUP(RIGHT($X$1,5),Key!$A$9:$B$14,2,FALSE)</f>
        <v>3.7</v>
      </c>
      <c r="Z4981">
        <f t="shared" si="387"/>
        <v>10.199999999999999</v>
      </c>
      <c r="AA4981">
        <f t="shared" si="388"/>
        <v>0</v>
      </c>
    </row>
    <row r="4982" spans="1:27" x14ac:dyDescent="0.3">
      <c r="A4982">
        <v>100067</v>
      </c>
      <c r="B4982">
        <v>230922</v>
      </c>
      <c r="C4982" s="3">
        <v>44130.71597222222</v>
      </c>
      <c r="D4982">
        <v>0</v>
      </c>
      <c r="E4982">
        <v>2</v>
      </c>
      <c r="F4982" t="s">
        <v>25</v>
      </c>
      <c r="G4982">
        <v>2</v>
      </c>
      <c r="H4982">
        <v>63.550780000000003</v>
      </c>
      <c r="I4982">
        <v>21.86328</v>
      </c>
      <c r="J4982">
        <v>1.1640630000000001</v>
      </c>
      <c r="K4982">
        <v>46.019530000000003</v>
      </c>
      <c r="L4982" s="3">
        <v>44130.468055555553</v>
      </c>
      <c r="M4982">
        <v>17.18</v>
      </c>
      <c r="N4982" t="s">
        <v>28</v>
      </c>
      <c r="P4982">
        <f>(C4982-Key!$B$1)*24</f>
        <v>2.1333333333022892</v>
      </c>
      <c r="Q4982">
        <f>(Key!$B$2-'17.1'!C4982)*24</f>
        <v>0.81666666670935228</v>
      </c>
      <c r="R4982" s="3">
        <f>C4982-(M4982-Key!$B$5)/(24*Key!$B$6)</f>
        <v>44130.702157407402</v>
      </c>
      <c r="S4982">
        <f>M4982-Key!$B$5</f>
        <v>14.92</v>
      </c>
      <c r="T4982" s="2">
        <f t="shared" si="385"/>
        <v>44129.715277777781</v>
      </c>
      <c r="U4982" t="str">
        <f t="shared" si="386"/>
        <v>10-25-2020 17:10</v>
      </c>
      <c r="V4982">
        <f>IFERROR(IF(W4982=Z4982,VLOOKUP($U4982,[1]C8842!$G$2:$M$145,3,FALSE),0),0)</f>
        <v>0</v>
      </c>
      <c r="W4982">
        <f>VLOOKUP(RIGHT($V$1,5),Key!$A$9:$B$14,2,FALSE)</f>
        <v>10.199999999999999</v>
      </c>
      <c r="X4982">
        <f t="shared" si="389"/>
        <v>0</v>
      </c>
      <c r="Y4982">
        <f>VLOOKUP(RIGHT($X$1,5),Key!$A$9:$B$14,2,FALSE)</f>
        <v>3.7</v>
      </c>
      <c r="Z4982">
        <f t="shared" si="387"/>
        <v>10.199999999999999</v>
      </c>
      <c r="AA4982">
        <f t="shared" si="388"/>
        <v>0</v>
      </c>
    </row>
    <row r="4983" spans="1:27" x14ac:dyDescent="0.3">
      <c r="A4983">
        <v>100067</v>
      </c>
      <c r="B4983">
        <v>230922</v>
      </c>
      <c r="C4983" s="3">
        <v>44130.71597222222</v>
      </c>
      <c r="D4983">
        <v>1</v>
      </c>
      <c r="E4983">
        <v>1</v>
      </c>
      <c r="F4983" t="s">
        <v>25</v>
      </c>
      <c r="G4983">
        <v>1</v>
      </c>
      <c r="H4983">
        <v>64.242189999999994</v>
      </c>
      <c r="I4983">
        <v>16.695309999999999</v>
      </c>
      <c r="J4983">
        <v>0.9375</v>
      </c>
      <c r="K4983">
        <v>58.023440000000001</v>
      </c>
      <c r="L4983" s="3">
        <v>44130.468055555553</v>
      </c>
      <c r="M4983">
        <v>17.18</v>
      </c>
      <c r="N4983" t="s">
        <v>28</v>
      </c>
      <c r="P4983">
        <f>(C4983-Key!$B$1)*24</f>
        <v>2.1333333333022892</v>
      </c>
      <c r="Q4983">
        <f>(Key!$B$2-'17.1'!C4983)*24</f>
        <v>0.81666666670935228</v>
      </c>
      <c r="R4983" s="3">
        <f>C4983-(M4983-Key!$B$5)/(24*Key!$B$6)</f>
        <v>44130.702157407402</v>
      </c>
      <c r="S4983">
        <f>M4983-Key!$B$5</f>
        <v>14.92</v>
      </c>
      <c r="T4983" s="2">
        <f t="shared" si="385"/>
        <v>44129.715277777781</v>
      </c>
      <c r="U4983" t="str">
        <f t="shared" si="386"/>
        <v>10-25-2020 17:10</v>
      </c>
      <c r="V4983">
        <f>IFERROR(IF(W4983=Z4983,VLOOKUP($U4983,[1]C8842!$G$2:$M$145,3,FALSE),0),0)</f>
        <v>0</v>
      </c>
      <c r="W4983">
        <f>VLOOKUP(RIGHT($V$1,5),Key!$A$9:$B$14,2,FALSE)</f>
        <v>10.199999999999999</v>
      </c>
      <c r="X4983">
        <f t="shared" si="389"/>
        <v>0</v>
      </c>
      <c r="Y4983">
        <f>VLOOKUP(RIGHT($X$1,5),Key!$A$9:$B$14,2,FALSE)</f>
        <v>3.7</v>
      </c>
      <c r="Z4983">
        <f t="shared" si="387"/>
        <v>10.199999999999999</v>
      </c>
      <c r="AA4983">
        <f t="shared" si="388"/>
        <v>0</v>
      </c>
    </row>
    <row r="4984" spans="1:27" x14ac:dyDescent="0.3">
      <c r="A4984">
        <v>100067</v>
      </c>
      <c r="B4984">
        <v>230922</v>
      </c>
      <c r="C4984" s="3">
        <v>44130.71597222222</v>
      </c>
      <c r="D4984">
        <v>1</v>
      </c>
      <c r="E4984">
        <v>1</v>
      </c>
      <c r="F4984" t="s">
        <v>25</v>
      </c>
      <c r="G4984">
        <v>1</v>
      </c>
      <c r="H4984">
        <v>65.480469999999997</v>
      </c>
      <c r="I4984">
        <v>12.0625</v>
      </c>
      <c r="J4984">
        <v>0.734375</v>
      </c>
      <c r="K4984">
        <v>56.023440000000001</v>
      </c>
      <c r="L4984" s="3">
        <v>44130.468055555553</v>
      </c>
      <c r="M4984">
        <v>17.18</v>
      </c>
      <c r="N4984" t="s">
        <v>28</v>
      </c>
      <c r="P4984">
        <f>(C4984-Key!$B$1)*24</f>
        <v>2.1333333333022892</v>
      </c>
      <c r="Q4984">
        <f>(Key!$B$2-'17.1'!C4984)*24</f>
        <v>0.81666666670935228</v>
      </c>
      <c r="R4984" s="3">
        <f>C4984-(M4984-Key!$B$5)/(24*Key!$B$6)</f>
        <v>44130.702157407402</v>
      </c>
      <c r="S4984">
        <f>M4984-Key!$B$5</f>
        <v>14.92</v>
      </c>
      <c r="T4984" s="2">
        <f t="shared" si="385"/>
        <v>44129.715277777781</v>
      </c>
      <c r="U4984" t="str">
        <f t="shared" si="386"/>
        <v>10-25-2020 17:10</v>
      </c>
      <c r="V4984">
        <f>IFERROR(IF(W4984=Z4984,VLOOKUP($U4984,[1]C8842!$G$2:$M$145,3,FALSE),0),0)</f>
        <v>0</v>
      </c>
      <c r="W4984">
        <f>VLOOKUP(RIGHT($V$1,5),Key!$A$9:$B$14,2,FALSE)</f>
        <v>10.199999999999999</v>
      </c>
      <c r="X4984">
        <f t="shared" si="389"/>
        <v>0</v>
      </c>
      <c r="Y4984">
        <f>VLOOKUP(RIGHT($X$1,5),Key!$A$9:$B$14,2,FALSE)</f>
        <v>3.7</v>
      </c>
      <c r="Z4984">
        <f t="shared" si="387"/>
        <v>10.199999999999999</v>
      </c>
      <c r="AA4984">
        <f t="shared" si="388"/>
        <v>0</v>
      </c>
    </row>
    <row r="4985" spans="1:27" x14ac:dyDescent="0.3">
      <c r="A4985">
        <v>100067</v>
      </c>
      <c r="B4985">
        <v>230922</v>
      </c>
      <c r="C4985" s="3">
        <v>44130.71597222222</v>
      </c>
      <c r="D4985">
        <v>0</v>
      </c>
      <c r="E4985">
        <v>2</v>
      </c>
      <c r="F4985" t="s">
        <v>25</v>
      </c>
      <c r="G4985">
        <v>4</v>
      </c>
      <c r="H4985">
        <v>63.109380000000002</v>
      </c>
      <c r="I4985">
        <v>55.261719999999997</v>
      </c>
      <c r="J4985">
        <v>2.5820310000000002</v>
      </c>
      <c r="K4985">
        <v>46.019530000000003</v>
      </c>
      <c r="L4985" s="3">
        <v>44130.468055555553</v>
      </c>
      <c r="M4985">
        <v>17.18</v>
      </c>
      <c r="N4985" t="s">
        <v>28</v>
      </c>
      <c r="P4985">
        <f>(C4985-Key!$B$1)*24</f>
        <v>2.1333333333022892</v>
      </c>
      <c r="Q4985">
        <f>(Key!$B$2-'17.1'!C4985)*24</f>
        <v>0.81666666670935228</v>
      </c>
      <c r="R4985" s="3">
        <f>C4985-(M4985-Key!$B$5)/(24*Key!$B$6)</f>
        <v>44130.702157407402</v>
      </c>
      <c r="S4985">
        <f>M4985-Key!$B$5</f>
        <v>14.92</v>
      </c>
      <c r="T4985" s="2">
        <f t="shared" si="385"/>
        <v>44129.715277777781</v>
      </c>
      <c r="U4985" t="str">
        <f t="shared" si="386"/>
        <v>10-25-2020 17:10</v>
      </c>
      <c r="V4985">
        <f>IFERROR(IF(W4985=Z4985,VLOOKUP($U4985,[1]C8842!$G$2:$M$145,3,FALSE),0),0)</f>
        <v>0</v>
      </c>
      <c r="W4985">
        <f>VLOOKUP(RIGHT($V$1,5),Key!$A$9:$B$14,2,FALSE)</f>
        <v>10.199999999999999</v>
      </c>
      <c r="X4985">
        <f t="shared" si="389"/>
        <v>0</v>
      </c>
      <c r="Y4985">
        <f>VLOOKUP(RIGHT($X$1,5),Key!$A$9:$B$14,2,FALSE)</f>
        <v>3.7</v>
      </c>
      <c r="Z4985">
        <f t="shared" si="387"/>
        <v>10.199999999999999</v>
      </c>
      <c r="AA4985">
        <f t="shared" si="388"/>
        <v>0</v>
      </c>
    </row>
    <row r="4986" spans="1:27" x14ac:dyDescent="0.3">
      <c r="A4986">
        <v>100067</v>
      </c>
      <c r="B4986">
        <v>230922</v>
      </c>
      <c r="C4986" s="3">
        <v>44130.71597222222</v>
      </c>
      <c r="D4986">
        <v>3</v>
      </c>
      <c r="E4986">
        <v>2</v>
      </c>
      <c r="F4986" t="s">
        <v>26</v>
      </c>
      <c r="G4986">
        <v>1</v>
      </c>
      <c r="H4986">
        <v>74.097660000000005</v>
      </c>
      <c r="I4986">
        <v>15.35547</v>
      </c>
      <c r="J4986">
        <v>0.765625</v>
      </c>
      <c r="K4986">
        <v>94.039060000000006</v>
      </c>
      <c r="L4986" s="3">
        <v>44130.468055555553</v>
      </c>
      <c r="M4986">
        <v>17.18</v>
      </c>
      <c r="N4986" t="s">
        <v>28</v>
      </c>
      <c r="P4986">
        <f>(C4986-Key!$B$1)*24</f>
        <v>2.1333333333022892</v>
      </c>
      <c r="Q4986">
        <f>(Key!$B$2-'17.1'!C4986)*24</f>
        <v>0.81666666670935228</v>
      </c>
      <c r="R4986" s="3">
        <f>C4986-(M4986-Key!$B$5)/(24*Key!$B$6)</f>
        <v>44130.702157407402</v>
      </c>
      <c r="S4986">
        <f>M4986-Key!$B$5</f>
        <v>14.92</v>
      </c>
      <c r="T4986" s="2">
        <f t="shared" si="385"/>
        <v>44129.715277777781</v>
      </c>
      <c r="U4986" t="str">
        <f t="shared" si="386"/>
        <v>10-25-2020 17:10</v>
      </c>
      <c r="V4986">
        <f>IFERROR(IF(W4986=Z4986,VLOOKUP($U4986,[1]C8842!$G$2:$M$145,3,FALSE),0),0)</f>
        <v>0</v>
      </c>
      <c r="W4986">
        <f>VLOOKUP(RIGHT($V$1,5),Key!$A$9:$B$14,2,FALSE)</f>
        <v>10.199999999999999</v>
      </c>
      <c r="X4986">
        <f t="shared" si="389"/>
        <v>0</v>
      </c>
      <c r="Y4986">
        <f>VLOOKUP(RIGHT($X$1,5),Key!$A$9:$B$14,2,FALSE)</f>
        <v>3.7</v>
      </c>
      <c r="Z4986">
        <f t="shared" si="387"/>
        <v>10.199999999999999</v>
      </c>
      <c r="AA4986">
        <f t="shared" si="388"/>
        <v>0</v>
      </c>
    </row>
    <row r="4987" spans="1:27" x14ac:dyDescent="0.3">
      <c r="A4987">
        <v>100067</v>
      </c>
      <c r="B4987">
        <v>230922</v>
      </c>
      <c r="C4987" s="3">
        <v>44130.71597222222</v>
      </c>
      <c r="D4987">
        <v>0</v>
      </c>
      <c r="E4987">
        <v>2</v>
      </c>
      <c r="F4987" t="s">
        <v>25</v>
      </c>
      <c r="G4987">
        <v>1</v>
      </c>
      <c r="H4987">
        <v>60.925780000000003</v>
      </c>
      <c r="I4987">
        <v>17.9375</v>
      </c>
      <c r="J4987">
        <v>1.042969</v>
      </c>
      <c r="K4987">
        <v>46.019530000000003</v>
      </c>
      <c r="L4987" s="3">
        <v>44130.468055555553</v>
      </c>
      <c r="M4987">
        <v>17.18</v>
      </c>
      <c r="N4987" t="s">
        <v>28</v>
      </c>
      <c r="P4987">
        <f>(C4987-Key!$B$1)*24</f>
        <v>2.1333333333022892</v>
      </c>
      <c r="Q4987">
        <f>(Key!$B$2-'17.1'!C4987)*24</f>
        <v>0.81666666670935228</v>
      </c>
      <c r="R4987" s="3">
        <f>C4987-(M4987-Key!$B$5)/(24*Key!$B$6)</f>
        <v>44130.702157407402</v>
      </c>
      <c r="S4987">
        <f>M4987-Key!$B$5</f>
        <v>14.92</v>
      </c>
      <c r="T4987" s="2">
        <f t="shared" si="385"/>
        <v>44129.715277777781</v>
      </c>
      <c r="U4987" t="str">
        <f t="shared" si="386"/>
        <v>10-25-2020 17:10</v>
      </c>
      <c r="V4987">
        <f>IFERROR(IF(W4987=Z4987,VLOOKUP($U4987,[1]C8842!$G$2:$M$145,3,FALSE),0),0)</f>
        <v>0</v>
      </c>
      <c r="W4987">
        <f>VLOOKUP(RIGHT($V$1,5),Key!$A$9:$B$14,2,FALSE)</f>
        <v>10.199999999999999</v>
      </c>
      <c r="X4987">
        <f t="shared" si="389"/>
        <v>0</v>
      </c>
      <c r="Y4987">
        <f>VLOOKUP(RIGHT($X$1,5),Key!$A$9:$B$14,2,FALSE)</f>
        <v>3.7</v>
      </c>
      <c r="Z4987">
        <f t="shared" si="387"/>
        <v>10.199999999999999</v>
      </c>
      <c r="AA4987">
        <f t="shared" si="388"/>
        <v>0</v>
      </c>
    </row>
    <row r="4988" spans="1:27" x14ac:dyDescent="0.3">
      <c r="A4988">
        <v>100067</v>
      </c>
      <c r="B4988">
        <v>230922</v>
      </c>
      <c r="C4988" s="3">
        <v>44130.71597222222</v>
      </c>
      <c r="D4988">
        <v>0</v>
      </c>
      <c r="E4988">
        <v>2</v>
      </c>
      <c r="F4988" t="s">
        <v>25</v>
      </c>
      <c r="G4988">
        <v>3</v>
      </c>
      <c r="H4988">
        <v>65.847660000000005</v>
      </c>
      <c r="I4988">
        <v>38.695309999999999</v>
      </c>
      <c r="J4988">
        <v>1.8046880000000001</v>
      </c>
      <c r="K4988">
        <v>46.019530000000003</v>
      </c>
      <c r="L4988" s="3">
        <v>44130.468055555553</v>
      </c>
      <c r="M4988">
        <v>17.18</v>
      </c>
      <c r="N4988" t="s">
        <v>28</v>
      </c>
      <c r="P4988">
        <f>(C4988-Key!$B$1)*24</f>
        <v>2.1333333333022892</v>
      </c>
      <c r="Q4988">
        <f>(Key!$B$2-'17.1'!C4988)*24</f>
        <v>0.81666666670935228</v>
      </c>
      <c r="R4988" s="3">
        <f>C4988-(M4988-Key!$B$5)/(24*Key!$B$6)</f>
        <v>44130.702157407402</v>
      </c>
      <c r="S4988">
        <f>M4988-Key!$B$5</f>
        <v>14.92</v>
      </c>
      <c r="T4988" s="2">
        <f t="shared" si="385"/>
        <v>44129.715277777781</v>
      </c>
      <c r="U4988" t="str">
        <f t="shared" si="386"/>
        <v>10-25-2020 17:10</v>
      </c>
      <c r="V4988">
        <f>IFERROR(IF(W4988=Z4988,VLOOKUP($U4988,[1]C8842!$G$2:$M$145,3,FALSE),0),0)</f>
        <v>0</v>
      </c>
      <c r="W4988">
        <f>VLOOKUP(RIGHT($V$1,5),Key!$A$9:$B$14,2,FALSE)</f>
        <v>10.199999999999999</v>
      </c>
      <c r="X4988">
        <f t="shared" si="389"/>
        <v>0</v>
      </c>
      <c r="Y4988">
        <f>VLOOKUP(RIGHT($X$1,5),Key!$A$9:$B$14,2,FALSE)</f>
        <v>3.7</v>
      </c>
      <c r="Z4988">
        <f t="shared" si="387"/>
        <v>10.199999999999999</v>
      </c>
      <c r="AA4988">
        <f t="shared" si="388"/>
        <v>0</v>
      </c>
    </row>
    <row r="4989" spans="1:27" x14ac:dyDescent="0.3">
      <c r="A4989">
        <v>100067</v>
      </c>
      <c r="B4989">
        <v>230922</v>
      </c>
      <c r="C4989" s="3">
        <v>44130.71597222222</v>
      </c>
      <c r="D4989">
        <v>1</v>
      </c>
      <c r="E4989">
        <v>1</v>
      </c>
      <c r="F4989" t="s">
        <v>25</v>
      </c>
      <c r="G4989">
        <v>1</v>
      </c>
      <c r="H4989">
        <v>59.960940000000001</v>
      </c>
      <c r="I4989">
        <v>8.515625</v>
      </c>
      <c r="J4989">
        <v>0.640625</v>
      </c>
      <c r="K4989">
        <v>58.023440000000001</v>
      </c>
      <c r="L4989" s="3">
        <v>44130.468055555553</v>
      </c>
      <c r="M4989">
        <v>17.18</v>
      </c>
      <c r="N4989" t="s">
        <v>28</v>
      </c>
      <c r="P4989">
        <f>(C4989-Key!$B$1)*24</f>
        <v>2.1333333333022892</v>
      </c>
      <c r="Q4989">
        <f>(Key!$B$2-'17.1'!C4989)*24</f>
        <v>0.81666666670935228</v>
      </c>
      <c r="R4989" s="3">
        <f>C4989-(M4989-Key!$B$5)/(24*Key!$B$6)</f>
        <v>44130.702157407402</v>
      </c>
      <c r="S4989">
        <f>M4989-Key!$B$5</f>
        <v>14.92</v>
      </c>
      <c r="T4989" s="2">
        <f t="shared" si="385"/>
        <v>44129.715277777781</v>
      </c>
      <c r="U4989" t="str">
        <f t="shared" si="386"/>
        <v>10-25-2020 17:10</v>
      </c>
      <c r="V4989">
        <f>IFERROR(IF(W4989=Z4989,VLOOKUP($U4989,[1]C8842!$G$2:$M$145,3,FALSE),0),0)</f>
        <v>0</v>
      </c>
      <c r="W4989">
        <f>VLOOKUP(RIGHT($V$1,5),Key!$A$9:$B$14,2,FALSE)</f>
        <v>10.199999999999999</v>
      </c>
      <c r="X4989">
        <f t="shared" si="389"/>
        <v>0</v>
      </c>
      <c r="Y4989">
        <f>VLOOKUP(RIGHT($X$1,5),Key!$A$9:$B$14,2,FALSE)</f>
        <v>3.7</v>
      </c>
      <c r="Z4989">
        <f t="shared" si="387"/>
        <v>10.199999999999999</v>
      </c>
      <c r="AA4989">
        <f t="shared" si="388"/>
        <v>0</v>
      </c>
    </row>
    <row r="4990" spans="1:27" x14ac:dyDescent="0.3">
      <c r="A4990">
        <v>100067</v>
      </c>
      <c r="B4990">
        <v>230922</v>
      </c>
      <c r="C4990" s="3">
        <v>44130.71597222222</v>
      </c>
      <c r="D4990">
        <v>3</v>
      </c>
      <c r="E4990">
        <v>2</v>
      </c>
      <c r="F4990" t="s">
        <v>26</v>
      </c>
      <c r="G4990">
        <v>1</v>
      </c>
      <c r="H4990">
        <v>60.316409999999998</v>
      </c>
      <c r="I4990">
        <v>18.04297</v>
      </c>
      <c r="J4990">
        <v>1.058594</v>
      </c>
      <c r="K4990">
        <v>93.039060000000006</v>
      </c>
      <c r="L4990" s="3">
        <v>44130.468055555553</v>
      </c>
      <c r="M4990">
        <v>17.18</v>
      </c>
      <c r="N4990" t="s">
        <v>28</v>
      </c>
      <c r="P4990">
        <f>(C4990-Key!$B$1)*24</f>
        <v>2.1333333333022892</v>
      </c>
      <c r="Q4990">
        <f>(Key!$B$2-'17.1'!C4990)*24</f>
        <v>0.81666666670935228</v>
      </c>
      <c r="R4990" s="3">
        <f>C4990-(M4990-Key!$B$5)/(24*Key!$B$6)</f>
        <v>44130.702157407402</v>
      </c>
      <c r="S4990">
        <f>M4990-Key!$B$5</f>
        <v>14.92</v>
      </c>
      <c r="T4990" s="2">
        <f t="shared" si="385"/>
        <v>44129.715277777781</v>
      </c>
      <c r="U4990" t="str">
        <f t="shared" si="386"/>
        <v>10-25-2020 17:10</v>
      </c>
      <c r="V4990">
        <f>IFERROR(IF(W4990=Z4990,VLOOKUP($U4990,[1]C8842!$G$2:$M$145,3,FALSE),0),0)</f>
        <v>0</v>
      </c>
      <c r="W4990">
        <f>VLOOKUP(RIGHT($V$1,5),Key!$A$9:$B$14,2,FALSE)</f>
        <v>10.199999999999999</v>
      </c>
      <c r="X4990">
        <f t="shared" si="389"/>
        <v>0</v>
      </c>
      <c r="Y4990">
        <f>VLOOKUP(RIGHT($X$1,5),Key!$A$9:$B$14,2,FALSE)</f>
        <v>3.7</v>
      </c>
      <c r="Z4990">
        <f t="shared" si="387"/>
        <v>10.199999999999999</v>
      </c>
      <c r="AA4990">
        <f t="shared" si="388"/>
        <v>0</v>
      </c>
    </row>
    <row r="4991" spans="1:27" x14ac:dyDescent="0.3">
      <c r="A4991">
        <v>100067</v>
      </c>
      <c r="B4991">
        <v>230922</v>
      </c>
      <c r="C4991" s="3">
        <v>44130.71597222222</v>
      </c>
      <c r="D4991">
        <v>2</v>
      </c>
      <c r="E4991">
        <v>1</v>
      </c>
      <c r="F4991" t="s">
        <v>26</v>
      </c>
      <c r="G4991">
        <v>1</v>
      </c>
      <c r="H4991">
        <v>62.230469999999997</v>
      </c>
      <c r="I4991">
        <v>16.148440000000001</v>
      </c>
      <c r="J4991">
        <v>0.9453125</v>
      </c>
      <c r="K4991">
        <v>82.035160000000005</v>
      </c>
      <c r="L4991" s="3">
        <v>44130.468055555553</v>
      </c>
      <c r="M4991">
        <v>17.18</v>
      </c>
      <c r="N4991" t="s">
        <v>28</v>
      </c>
      <c r="P4991">
        <f>(C4991-Key!$B$1)*24</f>
        <v>2.1333333333022892</v>
      </c>
      <c r="Q4991">
        <f>(Key!$B$2-'17.1'!C4991)*24</f>
        <v>0.81666666670935228</v>
      </c>
      <c r="R4991" s="3">
        <f>C4991-(M4991-Key!$B$5)/(24*Key!$B$6)</f>
        <v>44130.702157407402</v>
      </c>
      <c r="S4991">
        <f>M4991-Key!$B$5</f>
        <v>14.92</v>
      </c>
      <c r="T4991" s="2">
        <f t="shared" si="385"/>
        <v>44129.715277777781</v>
      </c>
      <c r="U4991" t="str">
        <f t="shared" si="386"/>
        <v>10-25-2020 17:10</v>
      </c>
      <c r="V4991">
        <f>IFERROR(IF(W4991=Z4991,VLOOKUP($U4991,[1]C8842!$G$2:$M$145,3,FALSE),0),0)</f>
        <v>0</v>
      </c>
      <c r="W4991">
        <f>VLOOKUP(RIGHT($V$1,5),Key!$A$9:$B$14,2,FALSE)</f>
        <v>10.199999999999999</v>
      </c>
      <c r="X4991">
        <f t="shared" si="389"/>
        <v>0</v>
      </c>
      <c r="Y4991">
        <f>VLOOKUP(RIGHT($X$1,5),Key!$A$9:$B$14,2,FALSE)</f>
        <v>3.7</v>
      </c>
      <c r="Z4991">
        <f t="shared" si="387"/>
        <v>10.199999999999999</v>
      </c>
      <c r="AA4991">
        <f t="shared" si="388"/>
        <v>0</v>
      </c>
    </row>
    <row r="4992" spans="1:27" x14ac:dyDescent="0.3">
      <c r="A4992">
        <v>100067</v>
      </c>
      <c r="B4992">
        <v>230922</v>
      </c>
      <c r="C4992" s="3">
        <v>44130.71597222222</v>
      </c>
      <c r="D4992">
        <v>0</v>
      </c>
      <c r="E4992">
        <v>2</v>
      </c>
      <c r="F4992" t="s">
        <v>25</v>
      </c>
      <c r="G4992">
        <v>3</v>
      </c>
      <c r="H4992">
        <v>60.945309999999999</v>
      </c>
      <c r="I4992">
        <v>39.195309999999999</v>
      </c>
      <c r="J4992">
        <v>1.972656</v>
      </c>
      <c r="K4992">
        <v>46.019530000000003</v>
      </c>
      <c r="L4992" s="3">
        <v>44130.468055555553</v>
      </c>
      <c r="M4992">
        <v>17.18</v>
      </c>
      <c r="N4992" t="s">
        <v>28</v>
      </c>
      <c r="P4992">
        <f>(C4992-Key!$B$1)*24</f>
        <v>2.1333333333022892</v>
      </c>
      <c r="Q4992">
        <f>(Key!$B$2-'17.1'!C4992)*24</f>
        <v>0.81666666670935228</v>
      </c>
      <c r="R4992" s="3">
        <f>C4992-(M4992-Key!$B$5)/(24*Key!$B$6)</f>
        <v>44130.702157407402</v>
      </c>
      <c r="S4992">
        <f>M4992-Key!$B$5</f>
        <v>14.92</v>
      </c>
      <c r="T4992" s="2">
        <f t="shared" si="385"/>
        <v>44129.715277777781</v>
      </c>
      <c r="U4992" t="str">
        <f t="shared" si="386"/>
        <v>10-25-2020 17:10</v>
      </c>
      <c r="V4992">
        <f>IFERROR(IF(W4992=Z4992,VLOOKUP($U4992,[1]C8842!$G$2:$M$145,3,FALSE),0),0)</f>
        <v>0</v>
      </c>
      <c r="W4992">
        <f>VLOOKUP(RIGHT($V$1,5),Key!$A$9:$B$14,2,FALSE)</f>
        <v>10.199999999999999</v>
      </c>
      <c r="X4992">
        <f t="shared" si="389"/>
        <v>0</v>
      </c>
      <c r="Y4992">
        <f>VLOOKUP(RIGHT($X$1,5),Key!$A$9:$B$14,2,FALSE)</f>
        <v>3.7</v>
      </c>
      <c r="Z4992">
        <f t="shared" si="387"/>
        <v>10.199999999999999</v>
      </c>
      <c r="AA4992">
        <f t="shared" si="388"/>
        <v>0</v>
      </c>
    </row>
    <row r="4993" spans="1:27" x14ac:dyDescent="0.3">
      <c r="A4993">
        <v>100067</v>
      </c>
      <c r="B4993">
        <v>230922</v>
      </c>
      <c r="C4993" s="3">
        <v>44130.71597222222</v>
      </c>
      <c r="D4993">
        <v>0</v>
      </c>
      <c r="E4993">
        <v>2</v>
      </c>
      <c r="F4993" t="s">
        <v>25</v>
      </c>
      <c r="G4993">
        <v>1</v>
      </c>
      <c r="H4993">
        <v>58.519530000000003</v>
      </c>
      <c r="I4993">
        <v>12.20703</v>
      </c>
      <c r="J4993">
        <v>0.828125</v>
      </c>
      <c r="K4993">
        <v>48.019530000000003</v>
      </c>
      <c r="L4993" s="3">
        <v>44130.468055555553</v>
      </c>
      <c r="M4993">
        <v>17.18</v>
      </c>
      <c r="N4993" t="s">
        <v>28</v>
      </c>
      <c r="P4993">
        <f>(C4993-Key!$B$1)*24</f>
        <v>2.1333333333022892</v>
      </c>
      <c r="Q4993">
        <f>(Key!$B$2-'17.1'!C4993)*24</f>
        <v>0.81666666670935228</v>
      </c>
      <c r="R4993" s="3">
        <f>C4993-(M4993-Key!$B$5)/(24*Key!$B$6)</f>
        <v>44130.702157407402</v>
      </c>
      <c r="S4993">
        <f>M4993-Key!$B$5</f>
        <v>14.92</v>
      </c>
      <c r="T4993" s="2">
        <f t="shared" si="385"/>
        <v>44129.715277777781</v>
      </c>
      <c r="U4993" t="str">
        <f t="shared" si="386"/>
        <v>10-25-2020 17:10</v>
      </c>
      <c r="V4993">
        <f>IFERROR(IF(W4993=Z4993,VLOOKUP($U4993,[1]C8842!$G$2:$M$145,3,FALSE),0),0)</f>
        <v>0</v>
      </c>
      <c r="W4993">
        <f>VLOOKUP(RIGHT($V$1,5),Key!$A$9:$B$14,2,FALSE)</f>
        <v>10.199999999999999</v>
      </c>
      <c r="X4993">
        <f t="shared" si="389"/>
        <v>0</v>
      </c>
      <c r="Y4993">
        <f>VLOOKUP(RIGHT($X$1,5),Key!$A$9:$B$14,2,FALSE)</f>
        <v>3.7</v>
      </c>
      <c r="Z4993">
        <f t="shared" si="387"/>
        <v>10.199999999999999</v>
      </c>
      <c r="AA4993">
        <f t="shared" si="388"/>
        <v>0</v>
      </c>
    </row>
    <row r="4994" spans="1:27" x14ac:dyDescent="0.3">
      <c r="A4994">
        <v>100067</v>
      </c>
      <c r="B4994">
        <v>230922</v>
      </c>
      <c r="C4994" s="3">
        <v>44130.71597222222</v>
      </c>
      <c r="D4994">
        <v>3</v>
      </c>
      <c r="E4994">
        <v>2</v>
      </c>
      <c r="F4994" t="s">
        <v>26</v>
      </c>
      <c r="G4994">
        <v>2</v>
      </c>
      <c r="H4994">
        <v>63.347659999999998</v>
      </c>
      <c r="I4994">
        <v>24.88672</v>
      </c>
      <c r="J4994">
        <v>1.296875</v>
      </c>
      <c r="K4994">
        <v>91.039060000000006</v>
      </c>
      <c r="L4994" s="3">
        <v>44130.468055555553</v>
      </c>
      <c r="M4994">
        <v>17.18</v>
      </c>
      <c r="N4994" t="s">
        <v>28</v>
      </c>
      <c r="P4994">
        <f>(C4994-Key!$B$1)*24</f>
        <v>2.1333333333022892</v>
      </c>
      <c r="Q4994">
        <f>(Key!$B$2-'17.1'!C4994)*24</f>
        <v>0.81666666670935228</v>
      </c>
      <c r="R4994" s="3">
        <f>C4994-(M4994-Key!$B$5)/(24*Key!$B$6)</f>
        <v>44130.702157407402</v>
      </c>
      <c r="S4994">
        <f>M4994-Key!$B$5</f>
        <v>14.92</v>
      </c>
      <c r="T4994" s="2">
        <f t="shared" si="385"/>
        <v>44129.715277777781</v>
      </c>
      <c r="U4994" t="str">
        <f t="shared" si="386"/>
        <v>10-25-2020 17:10</v>
      </c>
      <c r="V4994">
        <f>IFERROR(IF(W4994=Z4994,VLOOKUP($U4994,[1]C8842!$G$2:$M$145,3,FALSE),0),0)</f>
        <v>0</v>
      </c>
      <c r="W4994">
        <f>VLOOKUP(RIGHT($V$1,5),Key!$A$9:$B$14,2,FALSE)</f>
        <v>10.199999999999999</v>
      </c>
      <c r="X4994">
        <f t="shared" si="389"/>
        <v>0</v>
      </c>
      <c r="Y4994">
        <f>VLOOKUP(RIGHT($X$1,5),Key!$A$9:$B$14,2,FALSE)</f>
        <v>3.7</v>
      </c>
      <c r="Z4994">
        <f t="shared" si="387"/>
        <v>10.199999999999999</v>
      </c>
      <c r="AA4994">
        <f t="shared" si="388"/>
        <v>0</v>
      </c>
    </row>
    <row r="4995" spans="1:27" x14ac:dyDescent="0.3">
      <c r="A4995">
        <v>100067</v>
      </c>
      <c r="B4995">
        <v>230922</v>
      </c>
      <c r="C4995" s="3">
        <v>44130.716666666667</v>
      </c>
      <c r="D4995">
        <v>2</v>
      </c>
      <c r="E4995">
        <v>1</v>
      </c>
      <c r="F4995" t="s">
        <v>26</v>
      </c>
      <c r="G4995">
        <v>1</v>
      </c>
      <c r="H4995">
        <v>68.703130000000002</v>
      </c>
      <c r="I4995">
        <v>17.11328</v>
      </c>
      <c r="J4995">
        <v>0.89453130000000003</v>
      </c>
      <c r="K4995">
        <v>82.035160000000005</v>
      </c>
      <c r="L4995" s="3">
        <v>44130.468055555553</v>
      </c>
      <c r="M4995">
        <v>17.18</v>
      </c>
      <c r="N4995" t="s">
        <v>28</v>
      </c>
      <c r="P4995">
        <f>(C4995-Key!$B$1)*24</f>
        <v>2.1500000000232831</v>
      </c>
      <c r="Q4995">
        <f>(Key!$B$2-'17.1'!C4995)*24</f>
        <v>0.79999999998835847</v>
      </c>
      <c r="R4995" s="3">
        <f>C4995-(M4995-Key!$B$5)/(24*Key!$B$6)</f>
        <v>44130.702851851849</v>
      </c>
      <c r="S4995">
        <f>M4995-Key!$B$5</f>
        <v>14.92</v>
      </c>
      <c r="T4995" s="2">
        <f t="shared" ref="T4995:T5058" si="390">ROUND(C4995*24*60/10,0)/(24*6)-1</f>
        <v>44129.715277777781</v>
      </c>
      <c r="U4995" t="str">
        <f t="shared" ref="U4995:U5058" si="391">TEXT(T4995,"mm-dd-yyyy hh:mm")</f>
        <v>10-25-2020 17:10</v>
      </c>
      <c r="V4995">
        <f>IFERROR(IF(W4995=Z4995,VLOOKUP($U4995,[1]C8842!$G$2:$M$145,3,FALSE),0),0)</f>
        <v>0</v>
      </c>
      <c r="W4995">
        <f>VLOOKUP(RIGHT($V$1,5),Key!$A$9:$B$14,2,FALSE)</f>
        <v>10.199999999999999</v>
      </c>
      <c r="X4995">
        <f t="shared" si="389"/>
        <v>0</v>
      </c>
      <c r="Y4995">
        <f>VLOOKUP(RIGHT($X$1,5),Key!$A$9:$B$14,2,FALSE)</f>
        <v>3.7</v>
      </c>
      <c r="Z4995">
        <f t="shared" ref="Z4995:Z5058" si="392">M4995-MIN(ABS(Y4995-M4995),ABS(W4995-M4995))</f>
        <v>10.199999999999999</v>
      </c>
      <c r="AA4995">
        <f t="shared" ref="AA4995:AA5058" si="393">SUM(V4995,X4995)</f>
        <v>0</v>
      </c>
    </row>
    <row r="4996" spans="1:27" x14ac:dyDescent="0.3">
      <c r="A4996">
        <v>100067</v>
      </c>
      <c r="B4996">
        <v>230922</v>
      </c>
      <c r="C4996" s="3">
        <v>44130.716666666667</v>
      </c>
      <c r="D4996">
        <v>3</v>
      </c>
      <c r="E4996">
        <v>2</v>
      </c>
      <c r="F4996" t="s">
        <v>26</v>
      </c>
      <c r="G4996">
        <v>5</v>
      </c>
      <c r="H4996">
        <v>59.523440000000001</v>
      </c>
      <c r="I4996">
        <v>88.53125</v>
      </c>
      <c r="J4996">
        <v>4.2265629999999996</v>
      </c>
      <c r="K4996">
        <v>94.039060000000006</v>
      </c>
      <c r="L4996" s="3">
        <v>44130.468055555553</v>
      </c>
      <c r="M4996">
        <v>17.18</v>
      </c>
      <c r="N4996" t="s">
        <v>28</v>
      </c>
      <c r="P4996">
        <f>(C4996-Key!$B$1)*24</f>
        <v>2.1500000000232831</v>
      </c>
      <c r="Q4996">
        <f>(Key!$B$2-'17.1'!C4996)*24</f>
        <v>0.79999999998835847</v>
      </c>
      <c r="R4996" s="3">
        <f>C4996-(M4996-Key!$B$5)/(24*Key!$B$6)</f>
        <v>44130.702851851849</v>
      </c>
      <c r="S4996">
        <f>M4996-Key!$B$5</f>
        <v>14.92</v>
      </c>
      <c r="T4996" s="2">
        <f t="shared" si="390"/>
        <v>44129.715277777781</v>
      </c>
      <c r="U4996" t="str">
        <f t="shared" si="391"/>
        <v>10-25-2020 17:10</v>
      </c>
      <c r="V4996">
        <f>IFERROR(IF(W4996=Z4996,VLOOKUP($U4996,[1]C8842!$G$2:$M$145,3,FALSE),0),0)</f>
        <v>0</v>
      </c>
      <c r="W4996">
        <f>VLOOKUP(RIGHT($V$1,5),Key!$A$9:$B$14,2,FALSE)</f>
        <v>10.199999999999999</v>
      </c>
      <c r="X4996">
        <f t="shared" ref="X4996:X5059" si="394">$X$2</f>
        <v>0</v>
      </c>
      <c r="Y4996">
        <f>VLOOKUP(RIGHT($X$1,5),Key!$A$9:$B$14,2,FALSE)</f>
        <v>3.7</v>
      </c>
      <c r="Z4996">
        <f t="shared" si="392"/>
        <v>10.199999999999999</v>
      </c>
      <c r="AA4996">
        <f t="shared" si="393"/>
        <v>0</v>
      </c>
    </row>
    <row r="4997" spans="1:27" x14ac:dyDescent="0.3">
      <c r="A4997">
        <v>100067</v>
      </c>
      <c r="B4997">
        <v>230922</v>
      </c>
      <c r="C4997" s="3">
        <v>44130.716666666667</v>
      </c>
      <c r="D4997">
        <v>3</v>
      </c>
      <c r="E4997">
        <v>2</v>
      </c>
      <c r="F4997" t="s">
        <v>26</v>
      </c>
      <c r="G4997">
        <v>1</v>
      </c>
      <c r="H4997">
        <v>66.191410000000005</v>
      </c>
      <c r="I4997">
        <v>19.242190000000001</v>
      </c>
      <c r="J4997">
        <v>1.011719</v>
      </c>
      <c r="K4997">
        <v>92.039060000000006</v>
      </c>
      <c r="L4997" s="3">
        <v>44130.468055555553</v>
      </c>
      <c r="M4997">
        <v>17.18</v>
      </c>
      <c r="N4997" t="s">
        <v>28</v>
      </c>
      <c r="P4997">
        <f>(C4997-Key!$B$1)*24</f>
        <v>2.1500000000232831</v>
      </c>
      <c r="Q4997">
        <f>(Key!$B$2-'17.1'!C4997)*24</f>
        <v>0.79999999998835847</v>
      </c>
      <c r="R4997" s="3">
        <f>C4997-(M4997-Key!$B$5)/(24*Key!$B$6)</f>
        <v>44130.702851851849</v>
      </c>
      <c r="S4997">
        <f>M4997-Key!$B$5</f>
        <v>14.92</v>
      </c>
      <c r="T4997" s="2">
        <f t="shared" si="390"/>
        <v>44129.715277777781</v>
      </c>
      <c r="U4997" t="str">
        <f t="shared" si="391"/>
        <v>10-25-2020 17:10</v>
      </c>
      <c r="V4997">
        <f>IFERROR(IF(W4997=Z4997,VLOOKUP($U4997,[1]C8842!$G$2:$M$145,3,FALSE),0),0)</f>
        <v>0</v>
      </c>
      <c r="W4997">
        <f>VLOOKUP(RIGHT($V$1,5),Key!$A$9:$B$14,2,FALSE)</f>
        <v>10.199999999999999</v>
      </c>
      <c r="X4997">
        <f t="shared" si="394"/>
        <v>0</v>
      </c>
      <c r="Y4997">
        <f>VLOOKUP(RIGHT($X$1,5),Key!$A$9:$B$14,2,FALSE)</f>
        <v>3.7</v>
      </c>
      <c r="Z4997">
        <f t="shared" si="392"/>
        <v>10.199999999999999</v>
      </c>
      <c r="AA4997">
        <f t="shared" si="393"/>
        <v>0</v>
      </c>
    </row>
    <row r="4998" spans="1:27" x14ac:dyDescent="0.3">
      <c r="A4998">
        <v>100067</v>
      </c>
      <c r="B4998">
        <v>230922</v>
      </c>
      <c r="C4998" s="3">
        <v>44130.716666666667</v>
      </c>
      <c r="D4998">
        <v>0</v>
      </c>
      <c r="E4998">
        <v>2</v>
      </c>
      <c r="F4998" t="s">
        <v>25</v>
      </c>
      <c r="G4998">
        <v>2</v>
      </c>
      <c r="H4998">
        <v>62.890630000000002</v>
      </c>
      <c r="I4998">
        <v>21.19922</v>
      </c>
      <c r="J4998">
        <v>1.1484380000000001</v>
      </c>
      <c r="K4998">
        <v>46.019530000000003</v>
      </c>
      <c r="L4998" s="3">
        <v>44130.468055555553</v>
      </c>
      <c r="M4998">
        <v>17.18</v>
      </c>
      <c r="N4998" t="s">
        <v>28</v>
      </c>
      <c r="P4998">
        <f>(C4998-Key!$B$1)*24</f>
        <v>2.1500000000232831</v>
      </c>
      <c r="Q4998">
        <f>(Key!$B$2-'17.1'!C4998)*24</f>
        <v>0.79999999998835847</v>
      </c>
      <c r="R4998" s="3">
        <f>C4998-(M4998-Key!$B$5)/(24*Key!$B$6)</f>
        <v>44130.702851851849</v>
      </c>
      <c r="S4998">
        <f>M4998-Key!$B$5</f>
        <v>14.92</v>
      </c>
      <c r="T4998" s="2">
        <f t="shared" si="390"/>
        <v>44129.715277777781</v>
      </c>
      <c r="U4998" t="str">
        <f t="shared" si="391"/>
        <v>10-25-2020 17:10</v>
      </c>
      <c r="V4998">
        <f>IFERROR(IF(W4998=Z4998,VLOOKUP($U4998,[1]C8842!$G$2:$M$145,3,FALSE),0),0)</f>
        <v>0</v>
      </c>
      <c r="W4998">
        <f>VLOOKUP(RIGHT($V$1,5),Key!$A$9:$B$14,2,FALSE)</f>
        <v>10.199999999999999</v>
      </c>
      <c r="X4998">
        <f t="shared" si="394"/>
        <v>0</v>
      </c>
      <c r="Y4998">
        <f>VLOOKUP(RIGHT($X$1,5),Key!$A$9:$B$14,2,FALSE)</f>
        <v>3.7</v>
      </c>
      <c r="Z4998">
        <f t="shared" si="392"/>
        <v>10.199999999999999</v>
      </c>
      <c r="AA4998">
        <f t="shared" si="393"/>
        <v>0</v>
      </c>
    </row>
    <row r="4999" spans="1:27" x14ac:dyDescent="0.3">
      <c r="A4999">
        <v>100067</v>
      </c>
      <c r="B4999">
        <v>230922</v>
      </c>
      <c r="C4999" s="3">
        <v>44130.716666666667</v>
      </c>
      <c r="D4999">
        <v>1</v>
      </c>
      <c r="E4999">
        <v>1</v>
      </c>
      <c r="F4999" t="s">
        <v>25</v>
      </c>
      <c r="G4999">
        <v>1</v>
      </c>
      <c r="H4999">
        <v>65.71875</v>
      </c>
      <c r="I4999">
        <v>19.304690000000001</v>
      </c>
      <c r="J4999">
        <v>1.0234380000000001</v>
      </c>
      <c r="K4999">
        <v>57.023440000000001</v>
      </c>
      <c r="L4999" s="3">
        <v>44130.468055555553</v>
      </c>
      <c r="M4999">
        <v>17.18</v>
      </c>
      <c r="N4999" t="s">
        <v>28</v>
      </c>
      <c r="P4999">
        <f>(C4999-Key!$B$1)*24</f>
        <v>2.1500000000232831</v>
      </c>
      <c r="Q4999">
        <f>(Key!$B$2-'17.1'!C4999)*24</f>
        <v>0.79999999998835847</v>
      </c>
      <c r="R4999" s="3">
        <f>C4999-(M4999-Key!$B$5)/(24*Key!$B$6)</f>
        <v>44130.702851851849</v>
      </c>
      <c r="S4999">
        <f>M4999-Key!$B$5</f>
        <v>14.92</v>
      </c>
      <c r="T4999" s="2">
        <f t="shared" si="390"/>
        <v>44129.715277777781</v>
      </c>
      <c r="U4999" t="str">
        <f t="shared" si="391"/>
        <v>10-25-2020 17:10</v>
      </c>
      <c r="V4999">
        <f>IFERROR(IF(W4999=Z4999,VLOOKUP($U4999,[1]C8842!$G$2:$M$145,3,FALSE),0),0)</f>
        <v>0</v>
      </c>
      <c r="W4999">
        <f>VLOOKUP(RIGHT($V$1,5),Key!$A$9:$B$14,2,FALSE)</f>
        <v>10.199999999999999</v>
      </c>
      <c r="X4999">
        <f t="shared" si="394"/>
        <v>0</v>
      </c>
      <c r="Y4999">
        <f>VLOOKUP(RIGHT($X$1,5),Key!$A$9:$B$14,2,FALSE)</f>
        <v>3.7</v>
      </c>
      <c r="Z4999">
        <f t="shared" si="392"/>
        <v>10.199999999999999</v>
      </c>
      <c r="AA4999">
        <f t="shared" si="393"/>
        <v>0</v>
      </c>
    </row>
    <row r="5000" spans="1:27" x14ac:dyDescent="0.3">
      <c r="A5000">
        <v>100067</v>
      </c>
      <c r="B5000">
        <v>230922</v>
      </c>
      <c r="C5000" s="3">
        <v>44130.716666666667</v>
      </c>
      <c r="D5000">
        <v>0</v>
      </c>
      <c r="E5000">
        <v>2</v>
      </c>
      <c r="F5000" t="s">
        <v>25</v>
      </c>
      <c r="G5000">
        <v>1</v>
      </c>
      <c r="H5000">
        <v>66.8125</v>
      </c>
      <c r="I5000">
        <v>15.617190000000001</v>
      </c>
      <c r="J5000">
        <v>0.859375</v>
      </c>
      <c r="K5000">
        <v>46.019530000000003</v>
      </c>
      <c r="L5000" s="3">
        <v>44130.468055555553</v>
      </c>
      <c r="M5000">
        <v>17.18</v>
      </c>
      <c r="N5000" t="s">
        <v>28</v>
      </c>
      <c r="P5000">
        <f>(C5000-Key!$B$1)*24</f>
        <v>2.1500000000232831</v>
      </c>
      <c r="Q5000">
        <f>(Key!$B$2-'17.1'!C5000)*24</f>
        <v>0.79999999998835847</v>
      </c>
      <c r="R5000" s="3">
        <f>C5000-(M5000-Key!$B$5)/(24*Key!$B$6)</f>
        <v>44130.702851851849</v>
      </c>
      <c r="S5000">
        <f>M5000-Key!$B$5</f>
        <v>14.92</v>
      </c>
      <c r="T5000" s="2">
        <f t="shared" si="390"/>
        <v>44129.715277777781</v>
      </c>
      <c r="U5000" t="str">
        <f t="shared" si="391"/>
        <v>10-25-2020 17:10</v>
      </c>
      <c r="V5000">
        <f>IFERROR(IF(W5000=Z5000,VLOOKUP($U5000,[1]C8842!$G$2:$M$145,3,FALSE),0),0)</f>
        <v>0</v>
      </c>
      <c r="W5000">
        <f>VLOOKUP(RIGHT($V$1,5),Key!$A$9:$B$14,2,FALSE)</f>
        <v>10.199999999999999</v>
      </c>
      <c r="X5000">
        <f t="shared" si="394"/>
        <v>0</v>
      </c>
      <c r="Y5000">
        <f>VLOOKUP(RIGHT($X$1,5),Key!$A$9:$B$14,2,FALSE)</f>
        <v>3.7</v>
      </c>
      <c r="Z5000">
        <f t="shared" si="392"/>
        <v>10.199999999999999</v>
      </c>
      <c r="AA5000">
        <f t="shared" si="393"/>
        <v>0</v>
      </c>
    </row>
    <row r="5001" spans="1:27" x14ac:dyDescent="0.3">
      <c r="A5001">
        <v>100067</v>
      </c>
      <c r="B5001">
        <v>230922</v>
      </c>
      <c r="C5001" s="3">
        <v>44130.716666666667</v>
      </c>
      <c r="D5001">
        <v>1</v>
      </c>
      <c r="E5001">
        <v>1</v>
      </c>
      <c r="F5001" t="s">
        <v>25</v>
      </c>
      <c r="G5001">
        <v>1</v>
      </c>
      <c r="H5001">
        <v>75.710939999999994</v>
      </c>
      <c r="I5001">
        <v>15.589840000000001</v>
      </c>
      <c r="J5001">
        <v>0.7578125</v>
      </c>
      <c r="K5001">
        <v>58.023440000000001</v>
      </c>
      <c r="L5001" s="3">
        <v>44130.468055555553</v>
      </c>
      <c r="M5001">
        <v>17.18</v>
      </c>
      <c r="N5001" t="s">
        <v>28</v>
      </c>
      <c r="P5001">
        <f>(C5001-Key!$B$1)*24</f>
        <v>2.1500000000232831</v>
      </c>
      <c r="Q5001">
        <f>(Key!$B$2-'17.1'!C5001)*24</f>
        <v>0.79999999998835847</v>
      </c>
      <c r="R5001" s="3">
        <f>C5001-(M5001-Key!$B$5)/(24*Key!$B$6)</f>
        <v>44130.702851851849</v>
      </c>
      <c r="S5001">
        <f>M5001-Key!$B$5</f>
        <v>14.92</v>
      </c>
      <c r="T5001" s="2">
        <f t="shared" si="390"/>
        <v>44129.715277777781</v>
      </c>
      <c r="U5001" t="str">
        <f t="shared" si="391"/>
        <v>10-25-2020 17:10</v>
      </c>
      <c r="V5001">
        <f>IFERROR(IF(W5001=Z5001,VLOOKUP($U5001,[1]C8842!$G$2:$M$145,3,FALSE),0),0)</f>
        <v>0</v>
      </c>
      <c r="W5001">
        <f>VLOOKUP(RIGHT($V$1,5),Key!$A$9:$B$14,2,FALSE)</f>
        <v>10.199999999999999</v>
      </c>
      <c r="X5001">
        <f t="shared" si="394"/>
        <v>0</v>
      </c>
      <c r="Y5001">
        <f>VLOOKUP(RIGHT($X$1,5),Key!$A$9:$B$14,2,FALSE)</f>
        <v>3.7</v>
      </c>
      <c r="Z5001">
        <f t="shared" si="392"/>
        <v>10.199999999999999</v>
      </c>
      <c r="AA5001">
        <f t="shared" si="393"/>
        <v>0</v>
      </c>
    </row>
    <row r="5002" spans="1:27" x14ac:dyDescent="0.3">
      <c r="A5002">
        <v>100067</v>
      </c>
      <c r="B5002">
        <v>230922</v>
      </c>
      <c r="C5002" s="3">
        <v>44130.716666666667</v>
      </c>
      <c r="D5002">
        <v>1</v>
      </c>
      <c r="E5002">
        <v>1</v>
      </c>
      <c r="F5002" t="s">
        <v>25</v>
      </c>
      <c r="G5002">
        <v>1</v>
      </c>
      <c r="H5002">
        <v>72.105469999999997</v>
      </c>
      <c r="I5002">
        <v>19.91797</v>
      </c>
      <c r="J5002">
        <v>0.953125</v>
      </c>
      <c r="K5002">
        <v>57.023440000000001</v>
      </c>
      <c r="L5002" s="3">
        <v>44130.468055555553</v>
      </c>
      <c r="M5002">
        <v>17.18</v>
      </c>
      <c r="N5002" t="s">
        <v>28</v>
      </c>
      <c r="P5002">
        <f>(C5002-Key!$B$1)*24</f>
        <v>2.1500000000232831</v>
      </c>
      <c r="Q5002">
        <f>(Key!$B$2-'17.1'!C5002)*24</f>
        <v>0.79999999998835847</v>
      </c>
      <c r="R5002" s="3">
        <f>C5002-(M5002-Key!$B$5)/(24*Key!$B$6)</f>
        <v>44130.702851851849</v>
      </c>
      <c r="S5002">
        <f>M5002-Key!$B$5</f>
        <v>14.92</v>
      </c>
      <c r="T5002" s="2">
        <f t="shared" si="390"/>
        <v>44129.715277777781</v>
      </c>
      <c r="U5002" t="str">
        <f t="shared" si="391"/>
        <v>10-25-2020 17:10</v>
      </c>
      <c r="V5002">
        <f>IFERROR(IF(W5002=Z5002,VLOOKUP($U5002,[1]C8842!$G$2:$M$145,3,FALSE),0),0)</f>
        <v>0</v>
      </c>
      <c r="W5002">
        <f>VLOOKUP(RIGHT($V$1,5),Key!$A$9:$B$14,2,FALSE)</f>
        <v>10.199999999999999</v>
      </c>
      <c r="X5002">
        <f t="shared" si="394"/>
        <v>0</v>
      </c>
      <c r="Y5002">
        <f>VLOOKUP(RIGHT($X$1,5),Key!$A$9:$B$14,2,FALSE)</f>
        <v>3.7</v>
      </c>
      <c r="Z5002">
        <f t="shared" si="392"/>
        <v>10.199999999999999</v>
      </c>
      <c r="AA5002">
        <f t="shared" si="393"/>
        <v>0</v>
      </c>
    </row>
    <row r="5003" spans="1:27" x14ac:dyDescent="0.3">
      <c r="A5003">
        <v>100067</v>
      </c>
      <c r="B5003">
        <v>230922</v>
      </c>
      <c r="C5003" s="3">
        <v>44130.716666666667</v>
      </c>
      <c r="D5003">
        <v>3</v>
      </c>
      <c r="E5003">
        <v>2</v>
      </c>
      <c r="F5003" t="s">
        <v>26</v>
      </c>
      <c r="G5003">
        <v>1</v>
      </c>
      <c r="H5003">
        <v>65.917969999999997</v>
      </c>
      <c r="I5003">
        <v>18.371089999999999</v>
      </c>
      <c r="J5003">
        <v>0.98046880000000003</v>
      </c>
      <c r="K5003">
        <v>94.039060000000006</v>
      </c>
      <c r="L5003" s="3">
        <v>44130.468055555553</v>
      </c>
      <c r="M5003">
        <v>17.18</v>
      </c>
      <c r="N5003" t="s">
        <v>28</v>
      </c>
      <c r="P5003">
        <f>(C5003-Key!$B$1)*24</f>
        <v>2.1500000000232831</v>
      </c>
      <c r="Q5003">
        <f>(Key!$B$2-'17.1'!C5003)*24</f>
        <v>0.79999999998835847</v>
      </c>
      <c r="R5003" s="3">
        <f>C5003-(M5003-Key!$B$5)/(24*Key!$B$6)</f>
        <v>44130.702851851849</v>
      </c>
      <c r="S5003">
        <f>M5003-Key!$B$5</f>
        <v>14.92</v>
      </c>
      <c r="T5003" s="2">
        <f t="shared" si="390"/>
        <v>44129.715277777781</v>
      </c>
      <c r="U5003" t="str">
        <f t="shared" si="391"/>
        <v>10-25-2020 17:10</v>
      </c>
      <c r="V5003">
        <f>IFERROR(IF(W5003=Z5003,VLOOKUP($U5003,[1]C8842!$G$2:$M$145,3,FALSE),0),0)</f>
        <v>0</v>
      </c>
      <c r="W5003">
        <f>VLOOKUP(RIGHT($V$1,5),Key!$A$9:$B$14,2,FALSE)</f>
        <v>10.199999999999999</v>
      </c>
      <c r="X5003">
        <f t="shared" si="394"/>
        <v>0</v>
      </c>
      <c r="Y5003">
        <f>VLOOKUP(RIGHT($X$1,5),Key!$A$9:$B$14,2,FALSE)</f>
        <v>3.7</v>
      </c>
      <c r="Z5003">
        <f t="shared" si="392"/>
        <v>10.199999999999999</v>
      </c>
      <c r="AA5003">
        <f t="shared" si="393"/>
        <v>0</v>
      </c>
    </row>
    <row r="5004" spans="1:27" x14ac:dyDescent="0.3">
      <c r="A5004">
        <v>100067</v>
      </c>
      <c r="B5004">
        <v>230922</v>
      </c>
      <c r="C5004" s="3">
        <v>44130.716666666667</v>
      </c>
      <c r="D5004">
        <v>0</v>
      </c>
      <c r="E5004">
        <v>2</v>
      </c>
      <c r="F5004" t="s">
        <v>25</v>
      </c>
      <c r="G5004">
        <v>4</v>
      </c>
      <c r="H5004">
        <v>61.628909999999998</v>
      </c>
      <c r="I5004">
        <v>76.191410000000005</v>
      </c>
      <c r="J5004">
        <v>3.5507810000000002</v>
      </c>
      <c r="K5004">
        <v>46.019530000000003</v>
      </c>
      <c r="L5004" s="3">
        <v>44130.468055555553</v>
      </c>
      <c r="M5004">
        <v>17.18</v>
      </c>
      <c r="N5004" t="s">
        <v>28</v>
      </c>
      <c r="P5004">
        <f>(C5004-Key!$B$1)*24</f>
        <v>2.1500000000232831</v>
      </c>
      <c r="Q5004">
        <f>(Key!$B$2-'17.1'!C5004)*24</f>
        <v>0.79999999998835847</v>
      </c>
      <c r="R5004" s="3">
        <f>C5004-(M5004-Key!$B$5)/(24*Key!$B$6)</f>
        <v>44130.702851851849</v>
      </c>
      <c r="S5004">
        <f>M5004-Key!$B$5</f>
        <v>14.92</v>
      </c>
      <c r="T5004" s="2">
        <f t="shared" si="390"/>
        <v>44129.715277777781</v>
      </c>
      <c r="U5004" t="str">
        <f t="shared" si="391"/>
        <v>10-25-2020 17:10</v>
      </c>
      <c r="V5004">
        <f>IFERROR(IF(W5004=Z5004,VLOOKUP($U5004,[1]C8842!$G$2:$M$145,3,FALSE),0),0)</f>
        <v>0</v>
      </c>
      <c r="W5004">
        <f>VLOOKUP(RIGHT($V$1,5),Key!$A$9:$B$14,2,FALSE)</f>
        <v>10.199999999999999</v>
      </c>
      <c r="X5004">
        <f t="shared" si="394"/>
        <v>0</v>
      </c>
      <c r="Y5004">
        <f>VLOOKUP(RIGHT($X$1,5),Key!$A$9:$B$14,2,FALSE)</f>
        <v>3.7</v>
      </c>
      <c r="Z5004">
        <f t="shared" si="392"/>
        <v>10.199999999999999</v>
      </c>
      <c r="AA5004">
        <f t="shared" si="393"/>
        <v>0</v>
      </c>
    </row>
    <row r="5005" spans="1:27" x14ac:dyDescent="0.3">
      <c r="A5005">
        <v>100067</v>
      </c>
      <c r="B5005">
        <v>230922</v>
      </c>
      <c r="C5005" s="3">
        <v>44130.716666666667</v>
      </c>
      <c r="D5005">
        <v>3</v>
      </c>
      <c r="E5005">
        <v>2</v>
      </c>
      <c r="F5005" t="s">
        <v>26</v>
      </c>
      <c r="G5005">
        <v>2</v>
      </c>
      <c r="H5005">
        <v>65.296880000000002</v>
      </c>
      <c r="I5005">
        <v>25.140630000000002</v>
      </c>
      <c r="J5005">
        <v>1.269531</v>
      </c>
      <c r="K5005">
        <v>94.039060000000006</v>
      </c>
      <c r="L5005" s="3">
        <v>44130.468055555553</v>
      </c>
      <c r="M5005">
        <v>17.18</v>
      </c>
      <c r="N5005" t="s">
        <v>28</v>
      </c>
      <c r="P5005">
        <f>(C5005-Key!$B$1)*24</f>
        <v>2.1500000000232831</v>
      </c>
      <c r="Q5005">
        <f>(Key!$B$2-'17.1'!C5005)*24</f>
        <v>0.79999999998835847</v>
      </c>
      <c r="R5005" s="3">
        <f>C5005-(M5005-Key!$B$5)/(24*Key!$B$6)</f>
        <v>44130.702851851849</v>
      </c>
      <c r="S5005">
        <f>M5005-Key!$B$5</f>
        <v>14.92</v>
      </c>
      <c r="T5005" s="2">
        <f t="shared" si="390"/>
        <v>44129.715277777781</v>
      </c>
      <c r="U5005" t="str">
        <f t="shared" si="391"/>
        <v>10-25-2020 17:10</v>
      </c>
      <c r="V5005">
        <f>IFERROR(IF(W5005=Z5005,VLOOKUP($U5005,[1]C8842!$G$2:$M$145,3,FALSE),0),0)</f>
        <v>0</v>
      </c>
      <c r="W5005">
        <f>VLOOKUP(RIGHT($V$1,5),Key!$A$9:$B$14,2,FALSE)</f>
        <v>10.199999999999999</v>
      </c>
      <c r="X5005">
        <f t="shared" si="394"/>
        <v>0</v>
      </c>
      <c r="Y5005">
        <f>VLOOKUP(RIGHT($X$1,5),Key!$A$9:$B$14,2,FALSE)</f>
        <v>3.7</v>
      </c>
      <c r="Z5005">
        <f t="shared" si="392"/>
        <v>10.199999999999999</v>
      </c>
      <c r="AA5005">
        <f t="shared" si="393"/>
        <v>0</v>
      </c>
    </row>
    <row r="5006" spans="1:27" x14ac:dyDescent="0.3">
      <c r="A5006">
        <v>100067</v>
      </c>
      <c r="B5006">
        <v>230922</v>
      </c>
      <c r="C5006" s="3">
        <v>44130.716666666667</v>
      </c>
      <c r="D5006">
        <v>3</v>
      </c>
      <c r="E5006">
        <v>2</v>
      </c>
      <c r="F5006" t="s">
        <v>26</v>
      </c>
      <c r="G5006">
        <v>1</v>
      </c>
      <c r="H5006">
        <v>69.964839999999995</v>
      </c>
      <c r="I5006">
        <v>19.058589999999999</v>
      </c>
      <c r="J5006">
        <v>0.953125</v>
      </c>
      <c r="K5006">
        <v>92.039060000000006</v>
      </c>
      <c r="L5006" s="3">
        <v>44130.468055555553</v>
      </c>
      <c r="M5006">
        <v>17.18</v>
      </c>
      <c r="N5006" t="s">
        <v>28</v>
      </c>
      <c r="P5006">
        <f>(C5006-Key!$B$1)*24</f>
        <v>2.1500000000232831</v>
      </c>
      <c r="Q5006">
        <f>(Key!$B$2-'17.1'!C5006)*24</f>
        <v>0.79999999998835847</v>
      </c>
      <c r="R5006" s="3">
        <f>C5006-(M5006-Key!$B$5)/(24*Key!$B$6)</f>
        <v>44130.702851851849</v>
      </c>
      <c r="S5006">
        <f>M5006-Key!$B$5</f>
        <v>14.92</v>
      </c>
      <c r="T5006" s="2">
        <f t="shared" si="390"/>
        <v>44129.715277777781</v>
      </c>
      <c r="U5006" t="str">
        <f t="shared" si="391"/>
        <v>10-25-2020 17:10</v>
      </c>
      <c r="V5006">
        <f>IFERROR(IF(W5006=Z5006,VLOOKUP($U5006,[1]C8842!$G$2:$M$145,3,FALSE),0),0)</f>
        <v>0</v>
      </c>
      <c r="W5006">
        <f>VLOOKUP(RIGHT($V$1,5),Key!$A$9:$B$14,2,FALSE)</f>
        <v>10.199999999999999</v>
      </c>
      <c r="X5006">
        <f t="shared" si="394"/>
        <v>0</v>
      </c>
      <c r="Y5006">
        <f>VLOOKUP(RIGHT($X$1,5),Key!$A$9:$B$14,2,FALSE)</f>
        <v>3.7</v>
      </c>
      <c r="Z5006">
        <f t="shared" si="392"/>
        <v>10.199999999999999</v>
      </c>
      <c r="AA5006">
        <f t="shared" si="393"/>
        <v>0</v>
      </c>
    </row>
    <row r="5007" spans="1:27" x14ac:dyDescent="0.3">
      <c r="A5007">
        <v>100067</v>
      </c>
      <c r="B5007">
        <v>230922</v>
      </c>
      <c r="C5007" s="3">
        <v>44130.716666666667</v>
      </c>
      <c r="D5007">
        <v>2</v>
      </c>
      <c r="E5007">
        <v>1</v>
      </c>
      <c r="F5007" t="s">
        <v>26</v>
      </c>
      <c r="G5007">
        <v>1</v>
      </c>
      <c r="H5007">
        <v>75.105469999999997</v>
      </c>
      <c r="I5007">
        <v>14.628909999999999</v>
      </c>
      <c r="J5007">
        <v>0.73046880000000003</v>
      </c>
      <c r="K5007">
        <v>80.03125</v>
      </c>
      <c r="L5007" s="3">
        <v>44130.468055555553</v>
      </c>
      <c r="M5007">
        <v>17.18</v>
      </c>
      <c r="N5007" t="s">
        <v>28</v>
      </c>
      <c r="P5007">
        <f>(C5007-Key!$B$1)*24</f>
        <v>2.1500000000232831</v>
      </c>
      <c r="Q5007">
        <f>(Key!$B$2-'17.1'!C5007)*24</f>
        <v>0.79999999998835847</v>
      </c>
      <c r="R5007" s="3">
        <f>C5007-(M5007-Key!$B$5)/(24*Key!$B$6)</f>
        <v>44130.702851851849</v>
      </c>
      <c r="S5007">
        <f>M5007-Key!$B$5</f>
        <v>14.92</v>
      </c>
      <c r="T5007" s="2">
        <f t="shared" si="390"/>
        <v>44129.715277777781</v>
      </c>
      <c r="U5007" t="str">
        <f t="shared" si="391"/>
        <v>10-25-2020 17:10</v>
      </c>
      <c r="V5007">
        <f>IFERROR(IF(W5007=Z5007,VLOOKUP($U5007,[1]C8842!$G$2:$M$145,3,FALSE),0),0)</f>
        <v>0</v>
      </c>
      <c r="W5007">
        <f>VLOOKUP(RIGHT($V$1,5),Key!$A$9:$B$14,2,FALSE)</f>
        <v>10.199999999999999</v>
      </c>
      <c r="X5007">
        <f t="shared" si="394"/>
        <v>0</v>
      </c>
      <c r="Y5007">
        <f>VLOOKUP(RIGHT($X$1,5),Key!$A$9:$B$14,2,FALSE)</f>
        <v>3.7</v>
      </c>
      <c r="Z5007">
        <f t="shared" si="392"/>
        <v>10.199999999999999</v>
      </c>
      <c r="AA5007">
        <f t="shared" si="393"/>
        <v>0</v>
      </c>
    </row>
    <row r="5008" spans="1:27" x14ac:dyDescent="0.3">
      <c r="A5008">
        <v>100067</v>
      </c>
      <c r="B5008">
        <v>230922</v>
      </c>
      <c r="C5008" s="3">
        <v>44130.716666666667</v>
      </c>
      <c r="D5008">
        <v>3</v>
      </c>
      <c r="E5008">
        <v>2</v>
      </c>
      <c r="F5008" t="s">
        <v>26</v>
      </c>
      <c r="G5008">
        <v>1</v>
      </c>
      <c r="H5008">
        <v>70.628910000000005</v>
      </c>
      <c r="I5008">
        <v>19.882809999999999</v>
      </c>
      <c r="J5008">
        <v>0.97265630000000003</v>
      </c>
      <c r="K5008">
        <v>94.039060000000006</v>
      </c>
      <c r="L5008" s="3">
        <v>44130.468055555553</v>
      </c>
      <c r="M5008">
        <v>17.18</v>
      </c>
      <c r="N5008" t="s">
        <v>28</v>
      </c>
      <c r="P5008">
        <f>(C5008-Key!$B$1)*24</f>
        <v>2.1500000000232831</v>
      </c>
      <c r="Q5008">
        <f>(Key!$B$2-'17.1'!C5008)*24</f>
        <v>0.79999999998835847</v>
      </c>
      <c r="R5008" s="3">
        <f>C5008-(M5008-Key!$B$5)/(24*Key!$B$6)</f>
        <v>44130.702851851849</v>
      </c>
      <c r="S5008">
        <f>M5008-Key!$B$5</f>
        <v>14.92</v>
      </c>
      <c r="T5008" s="2">
        <f t="shared" si="390"/>
        <v>44129.715277777781</v>
      </c>
      <c r="U5008" t="str">
        <f t="shared" si="391"/>
        <v>10-25-2020 17:10</v>
      </c>
      <c r="V5008">
        <f>IFERROR(IF(W5008=Z5008,VLOOKUP($U5008,[1]C8842!$G$2:$M$145,3,FALSE),0),0)</f>
        <v>0</v>
      </c>
      <c r="W5008">
        <f>VLOOKUP(RIGHT($V$1,5),Key!$A$9:$B$14,2,FALSE)</f>
        <v>10.199999999999999</v>
      </c>
      <c r="X5008">
        <f t="shared" si="394"/>
        <v>0</v>
      </c>
      <c r="Y5008">
        <f>VLOOKUP(RIGHT($X$1,5),Key!$A$9:$B$14,2,FALSE)</f>
        <v>3.7</v>
      </c>
      <c r="Z5008">
        <f t="shared" si="392"/>
        <v>10.199999999999999</v>
      </c>
      <c r="AA5008">
        <f t="shared" si="393"/>
        <v>0</v>
      </c>
    </row>
    <row r="5009" spans="1:27" x14ac:dyDescent="0.3">
      <c r="A5009">
        <v>100067</v>
      </c>
      <c r="B5009">
        <v>230922</v>
      </c>
      <c r="C5009" s="3">
        <v>44130.716666666667</v>
      </c>
      <c r="D5009">
        <v>2</v>
      </c>
      <c r="E5009">
        <v>1</v>
      </c>
      <c r="F5009" t="s">
        <v>26</v>
      </c>
      <c r="G5009">
        <v>1</v>
      </c>
      <c r="H5009">
        <v>69.636719999999997</v>
      </c>
      <c r="I5009">
        <v>14.878909999999999</v>
      </c>
      <c r="J5009">
        <v>0.796875</v>
      </c>
      <c r="K5009">
        <v>82.035160000000005</v>
      </c>
      <c r="L5009" s="3">
        <v>44130.468055555553</v>
      </c>
      <c r="M5009">
        <v>17.18</v>
      </c>
      <c r="N5009" t="s">
        <v>28</v>
      </c>
      <c r="P5009">
        <f>(C5009-Key!$B$1)*24</f>
        <v>2.1500000000232831</v>
      </c>
      <c r="Q5009">
        <f>(Key!$B$2-'17.1'!C5009)*24</f>
        <v>0.79999999998835847</v>
      </c>
      <c r="R5009" s="3">
        <f>C5009-(M5009-Key!$B$5)/(24*Key!$B$6)</f>
        <v>44130.702851851849</v>
      </c>
      <c r="S5009">
        <f>M5009-Key!$B$5</f>
        <v>14.92</v>
      </c>
      <c r="T5009" s="2">
        <f t="shared" si="390"/>
        <v>44129.715277777781</v>
      </c>
      <c r="U5009" t="str">
        <f t="shared" si="391"/>
        <v>10-25-2020 17:10</v>
      </c>
      <c r="V5009">
        <f>IFERROR(IF(W5009=Z5009,VLOOKUP($U5009,[1]C8842!$G$2:$M$145,3,FALSE),0),0)</f>
        <v>0</v>
      </c>
      <c r="W5009">
        <f>VLOOKUP(RIGHT($V$1,5),Key!$A$9:$B$14,2,FALSE)</f>
        <v>10.199999999999999</v>
      </c>
      <c r="X5009">
        <f t="shared" si="394"/>
        <v>0</v>
      </c>
      <c r="Y5009">
        <f>VLOOKUP(RIGHT($X$1,5),Key!$A$9:$B$14,2,FALSE)</f>
        <v>3.7</v>
      </c>
      <c r="Z5009">
        <f t="shared" si="392"/>
        <v>10.199999999999999</v>
      </c>
      <c r="AA5009">
        <f t="shared" si="393"/>
        <v>0</v>
      </c>
    </row>
    <row r="5010" spans="1:27" x14ac:dyDescent="0.3">
      <c r="A5010">
        <v>100067</v>
      </c>
      <c r="B5010">
        <v>230922</v>
      </c>
      <c r="C5010" s="3">
        <v>44130.716666666667</v>
      </c>
      <c r="D5010">
        <v>2</v>
      </c>
      <c r="E5010">
        <v>1</v>
      </c>
      <c r="F5010" t="s">
        <v>26</v>
      </c>
      <c r="G5010">
        <v>1</v>
      </c>
      <c r="H5010">
        <v>66.226560000000006</v>
      </c>
      <c r="I5010">
        <v>18.242190000000001</v>
      </c>
      <c r="J5010">
        <v>0.97265630000000003</v>
      </c>
      <c r="K5010">
        <v>83.035160000000005</v>
      </c>
      <c r="L5010" s="3">
        <v>44130.468055555553</v>
      </c>
      <c r="M5010">
        <v>17.18</v>
      </c>
      <c r="N5010" t="s">
        <v>28</v>
      </c>
      <c r="P5010">
        <f>(C5010-Key!$B$1)*24</f>
        <v>2.1500000000232831</v>
      </c>
      <c r="Q5010">
        <f>(Key!$B$2-'17.1'!C5010)*24</f>
        <v>0.79999999998835847</v>
      </c>
      <c r="R5010" s="3">
        <f>C5010-(M5010-Key!$B$5)/(24*Key!$B$6)</f>
        <v>44130.702851851849</v>
      </c>
      <c r="S5010">
        <f>M5010-Key!$B$5</f>
        <v>14.92</v>
      </c>
      <c r="T5010" s="2">
        <f t="shared" si="390"/>
        <v>44129.715277777781</v>
      </c>
      <c r="U5010" t="str">
        <f t="shared" si="391"/>
        <v>10-25-2020 17:10</v>
      </c>
      <c r="V5010">
        <f>IFERROR(IF(W5010=Z5010,VLOOKUP($U5010,[1]C8842!$G$2:$M$145,3,FALSE),0),0)</f>
        <v>0</v>
      </c>
      <c r="W5010">
        <f>VLOOKUP(RIGHT($V$1,5),Key!$A$9:$B$14,2,FALSE)</f>
        <v>10.199999999999999</v>
      </c>
      <c r="X5010">
        <f t="shared" si="394"/>
        <v>0</v>
      </c>
      <c r="Y5010">
        <f>VLOOKUP(RIGHT($X$1,5),Key!$A$9:$B$14,2,FALSE)</f>
        <v>3.7</v>
      </c>
      <c r="Z5010">
        <f t="shared" si="392"/>
        <v>10.199999999999999</v>
      </c>
      <c r="AA5010">
        <f t="shared" si="393"/>
        <v>0</v>
      </c>
    </row>
    <row r="5011" spans="1:27" x14ac:dyDescent="0.3">
      <c r="A5011">
        <v>100067</v>
      </c>
      <c r="B5011">
        <v>230922</v>
      </c>
      <c r="C5011" s="3">
        <v>44130.716666666667</v>
      </c>
      <c r="D5011">
        <v>2</v>
      </c>
      <c r="E5011">
        <v>1</v>
      </c>
      <c r="F5011" t="s">
        <v>26</v>
      </c>
      <c r="G5011">
        <v>1</v>
      </c>
      <c r="H5011">
        <v>69.308589999999995</v>
      </c>
      <c r="I5011">
        <v>18.265630000000002</v>
      </c>
      <c r="J5011">
        <v>0.9296875</v>
      </c>
      <c r="K5011">
        <v>82.035160000000005</v>
      </c>
      <c r="L5011" s="3">
        <v>44130.468055555553</v>
      </c>
      <c r="M5011">
        <v>17.18</v>
      </c>
      <c r="N5011" t="s">
        <v>28</v>
      </c>
      <c r="P5011">
        <f>(C5011-Key!$B$1)*24</f>
        <v>2.1500000000232831</v>
      </c>
      <c r="Q5011">
        <f>(Key!$B$2-'17.1'!C5011)*24</f>
        <v>0.79999999998835847</v>
      </c>
      <c r="R5011" s="3">
        <f>C5011-(M5011-Key!$B$5)/(24*Key!$B$6)</f>
        <v>44130.702851851849</v>
      </c>
      <c r="S5011">
        <f>M5011-Key!$B$5</f>
        <v>14.92</v>
      </c>
      <c r="T5011" s="2">
        <f t="shared" si="390"/>
        <v>44129.715277777781</v>
      </c>
      <c r="U5011" t="str">
        <f t="shared" si="391"/>
        <v>10-25-2020 17:10</v>
      </c>
      <c r="V5011">
        <f>IFERROR(IF(W5011=Z5011,VLOOKUP($U5011,[1]C8842!$G$2:$M$145,3,FALSE),0),0)</f>
        <v>0</v>
      </c>
      <c r="W5011">
        <f>VLOOKUP(RIGHT($V$1,5),Key!$A$9:$B$14,2,FALSE)</f>
        <v>10.199999999999999</v>
      </c>
      <c r="X5011">
        <f t="shared" si="394"/>
        <v>0</v>
      </c>
      <c r="Y5011">
        <f>VLOOKUP(RIGHT($X$1,5),Key!$A$9:$B$14,2,FALSE)</f>
        <v>3.7</v>
      </c>
      <c r="Z5011">
        <f t="shared" si="392"/>
        <v>10.199999999999999</v>
      </c>
      <c r="AA5011">
        <f t="shared" si="393"/>
        <v>0</v>
      </c>
    </row>
    <row r="5012" spans="1:27" x14ac:dyDescent="0.3">
      <c r="A5012">
        <v>100067</v>
      </c>
      <c r="B5012">
        <v>230922</v>
      </c>
      <c r="C5012" s="3">
        <v>44130.716666666667</v>
      </c>
      <c r="D5012">
        <v>3</v>
      </c>
      <c r="E5012">
        <v>2</v>
      </c>
      <c r="F5012" t="s">
        <v>26</v>
      </c>
      <c r="G5012">
        <v>3</v>
      </c>
      <c r="H5012">
        <v>63.097659999999998</v>
      </c>
      <c r="I5012">
        <v>37.390630000000002</v>
      </c>
      <c r="J5012">
        <v>1.828125</v>
      </c>
      <c r="K5012">
        <v>96.039060000000006</v>
      </c>
      <c r="L5012" s="3">
        <v>44130.468055555553</v>
      </c>
      <c r="M5012">
        <v>17.18</v>
      </c>
      <c r="N5012" t="s">
        <v>28</v>
      </c>
      <c r="P5012">
        <f>(C5012-Key!$B$1)*24</f>
        <v>2.1500000000232831</v>
      </c>
      <c r="Q5012">
        <f>(Key!$B$2-'17.1'!C5012)*24</f>
        <v>0.79999999998835847</v>
      </c>
      <c r="R5012" s="3">
        <f>C5012-(M5012-Key!$B$5)/(24*Key!$B$6)</f>
        <v>44130.702851851849</v>
      </c>
      <c r="S5012">
        <f>M5012-Key!$B$5</f>
        <v>14.92</v>
      </c>
      <c r="T5012" s="2">
        <f t="shared" si="390"/>
        <v>44129.715277777781</v>
      </c>
      <c r="U5012" t="str">
        <f t="shared" si="391"/>
        <v>10-25-2020 17:10</v>
      </c>
      <c r="V5012">
        <f>IFERROR(IF(W5012=Z5012,VLOOKUP($U5012,[1]C8842!$G$2:$M$145,3,FALSE),0),0)</f>
        <v>0</v>
      </c>
      <c r="W5012">
        <f>VLOOKUP(RIGHT($V$1,5),Key!$A$9:$B$14,2,FALSE)</f>
        <v>10.199999999999999</v>
      </c>
      <c r="X5012">
        <f t="shared" si="394"/>
        <v>0</v>
      </c>
      <c r="Y5012">
        <f>VLOOKUP(RIGHT($X$1,5),Key!$A$9:$B$14,2,FALSE)</f>
        <v>3.7</v>
      </c>
      <c r="Z5012">
        <f t="shared" si="392"/>
        <v>10.199999999999999</v>
      </c>
      <c r="AA5012">
        <f t="shared" si="393"/>
        <v>0</v>
      </c>
    </row>
    <row r="5013" spans="1:27" x14ac:dyDescent="0.3">
      <c r="A5013">
        <v>100067</v>
      </c>
      <c r="B5013">
        <v>230922</v>
      </c>
      <c r="C5013" s="3">
        <v>44130.716666666667</v>
      </c>
      <c r="D5013">
        <v>2</v>
      </c>
      <c r="E5013">
        <v>1</v>
      </c>
      <c r="F5013" t="s">
        <v>26</v>
      </c>
      <c r="G5013">
        <v>1</v>
      </c>
      <c r="H5013">
        <v>69.421880000000002</v>
      </c>
      <c r="I5013">
        <v>16.203130000000002</v>
      </c>
      <c r="J5013">
        <v>0.84765630000000003</v>
      </c>
      <c r="K5013">
        <v>81.035160000000005</v>
      </c>
      <c r="L5013" s="3">
        <v>44130.468055555553</v>
      </c>
      <c r="M5013">
        <v>17.18</v>
      </c>
      <c r="N5013" t="s">
        <v>28</v>
      </c>
      <c r="P5013">
        <f>(C5013-Key!$B$1)*24</f>
        <v>2.1500000000232831</v>
      </c>
      <c r="Q5013">
        <f>(Key!$B$2-'17.1'!C5013)*24</f>
        <v>0.79999999998835847</v>
      </c>
      <c r="R5013" s="3">
        <f>C5013-(M5013-Key!$B$5)/(24*Key!$B$6)</f>
        <v>44130.702851851849</v>
      </c>
      <c r="S5013">
        <f>M5013-Key!$B$5</f>
        <v>14.92</v>
      </c>
      <c r="T5013" s="2">
        <f t="shared" si="390"/>
        <v>44129.715277777781</v>
      </c>
      <c r="U5013" t="str">
        <f t="shared" si="391"/>
        <v>10-25-2020 17:10</v>
      </c>
      <c r="V5013">
        <f>IFERROR(IF(W5013=Z5013,VLOOKUP($U5013,[1]C8842!$G$2:$M$145,3,FALSE),0),0)</f>
        <v>0</v>
      </c>
      <c r="W5013">
        <f>VLOOKUP(RIGHT($V$1,5),Key!$A$9:$B$14,2,FALSE)</f>
        <v>10.199999999999999</v>
      </c>
      <c r="X5013">
        <f t="shared" si="394"/>
        <v>0</v>
      </c>
      <c r="Y5013">
        <f>VLOOKUP(RIGHT($X$1,5),Key!$A$9:$B$14,2,FALSE)</f>
        <v>3.7</v>
      </c>
      <c r="Z5013">
        <f t="shared" si="392"/>
        <v>10.199999999999999</v>
      </c>
      <c r="AA5013">
        <f t="shared" si="393"/>
        <v>0</v>
      </c>
    </row>
    <row r="5014" spans="1:27" x14ac:dyDescent="0.3">
      <c r="A5014">
        <v>100067</v>
      </c>
      <c r="B5014">
        <v>230922</v>
      </c>
      <c r="C5014" s="3">
        <v>44130.716666666667</v>
      </c>
      <c r="D5014">
        <v>2</v>
      </c>
      <c r="E5014">
        <v>1</v>
      </c>
      <c r="F5014" t="s">
        <v>26</v>
      </c>
      <c r="G5014">
        <v>1</v>
      </c>
      <c r="H5014">
        <v>75.878910000000005</v>
      </c>
      <c r="I5014">
        <v>19.63672</v>
      </c>
      <c r="J5014">
        <v>0.8984375</v>
      </c>
      <c r="K5014">
        <v>83.035160000000005</v>
      </c>
      <c r="L5014" s="3">
        <v>44130.468055555553</v>
      </c>
      <c r="M5014">
        <v>17.18</v>
      </c>
      <c r="N5014" t="s">
        <v>28</v>
      </c>
      <c r="P5014">
        <f>(C5014-Key!$B$1)*24</f>
        <v>2.1500000000232831</v>
      </c>
      <c r="Q5014">
        <f>(Key!$B$2-'17.1'!C5014)*24</f>
        <v>0.79999999998835847</v>
      </c>
      <c r="R5014" s="3">
        <f>C5014-(M5014-Key!$B$5)/(24*Key!$B$6)</f>
        <v>44130.702851851849</v>
      </c>
      <c r="S5014">
        <f>M5014-Key!$B$5</f>
        <v>14.92</v>
      </c>
      <c r="T5014" s="2">
        <f t="shared" si="390"/>
        <v>44129.715277777781</v>
      </c>
      <c r="U5014" t="str">
        <f t="shared" si="391"/>
        <v>10-25-2020 17:10</v>
      </c>
      <c r="V5014">
        <f>IFERROR(IF(W5014=Z5014,VLOOKUP($U5014,[1]C8842!$G$2:$M$145,3,FALSE),0),0)</f>
        <v>0</v>
      </c>
      <c r="W5014">
        <f>VLOOKUP(RIGHT($V$1,5),Key!$A$9:$B$14,2,FALSE)</f>
        <v>10.199999999999999</v>
      </c>
      <c r="X5014">
        <f t="shared" si="394"/>
        <v>0</v>
      </c>
      <c r="Y5014">
        <f>VLOOKUP(RIGHT($X$1,5),Key!$A$9:$B$14,2,FALSE)</f>
        <v>3.7</v>
      </c>
      <c r="Z5014">
        <f t="shared" si="392"/>
        <v>10.199999999999999</v>
      </c>
      <c r="AA5014">
        <f t="shared" si="393"/>
        <v>0</v>
      </c>
    </row>
    <row r="5015" spans="1:27" x14ac:dyDescent="0.3">
      <c r="A5015">
        <v>100067</v>
      </c>
      <c r="B5015">
        <v>230922</v>
      </c>
      <c r="C5015" s="3">
        <v>44130.716666666667</v>
      </c>
      <c r="D5015">
        <v>3</v>
      </c>
      <c r="E5015">
        <v>2</v>
      </c>
      <c r="F5015" t="s">
        <v>26</v>
      </c>
      <c r="G5015">
        <v>2</v>
      </c>
      <c r="H5015">
        <v>71.296880000000002</v>
      </c>
      <c r="I5015">
        <v>21.86328</v>
      </c>
      <c r="J5015">
        <v>1.0390630000000001</v>
      </c>
      <c r="K5015">
        <v>92.039060000000006</v>
      </c>
      <c r="L5015" s="3">
        <v>44130.468055555553</v>
      </c>
      <c r="M5015">
        <v>17.18</v>
      </c>
      <c r="N5015" t="s">
        <v>28</v>
      </c>
      <c r="P5015">
        <f>(C5015-Key!$B$1)*24</f>
        <v>2.1500000000232831</v>
      </c>
      <c r="Q5015">
        <f>(Key!$B$2-'17.1'!C5015)*24</f>
        <v>0.79999999998835847</v>
      </c>
      <c r="R5015" s="3">
        <f>C5015-(M5015-Key!$B$5)/(24*Key!$B$6)</f>
        <v>44130.702851851849</v>
      </c>
      <c r="S5015">
        <f>M5015-Key!$B$5</f>
        <v>14.92</v>
      </c>
      <c r="T5015" s="2">
        <f t="shared" si="390"/>
        <v>44129.715277777781</v>
      </c>
      <c r="U5015" t="str">
        <f t="shared" si="391"/>
        <v>10-25-2020 17:10</v>
      </c>
      <c r="V5015">
        <f>IFERROR(IF(W5015=Z5015,VLOOKUP($U5015,[1]C8842!$G$2:$M$145,3,FALSE),0),0)</f>
        <v>0</v>
      </c>
      <c r="W5015">
        <f>VLOOKUP(RIGHT($V$1,5),Key!$A$9:$B$14,2,FALSE)</f>
        <v>10.199999999999999</v>
      </c>
      <c r="X5015">
        <f t="shared" si="394"/>
        <v>0</v>
      </c>
      <c r="Y5015">
        <f>VLOOKUP(RIGHT($X$1,5),Key!$A$9:$B$14,2,FALSE)</f>
        <v>3.7</v>
      </c>
      <c r="Z5015">
        <f t="shared" si="392"/>
        <v>10.199999999999999</v>
      </c>
      <c r="AA5015">
        <f t="shared" si="393"/>
        <v>0</v>
      </c>
    </row>
    <row r="5016" spans="1:27" x14ac:dyDescent="0.3">
      <c r="A5016">
        <v>100067</v>
      </c>
      <c r="B5016">
        <v>230922</v>
      </c>
      <c r="C5016" s="3">
        <v>44130.717361111114</v>
      </c>
      <c r="D5016">
        <v>3</v>
      </c>
      <c r="E5016">
        <v>2</v>
      </c>
      <c r="F5016" t="s">
        <v>26</v>
      </c>
      <c r="G5016">
        <v>1</v>
      </c>
      <c r="H5016">
        <v>67.132810000000006</v>
      </c>
      <c r="I5016">
        <v>16.007809999999999</v>
      </c>
      <c r="J5016">
        <v>0.87109380000000003</v>
      </c>
      <c r="K5016">
        <v>96.039060000000006</v>
      </c>
      <c r="L5016" s="3">
        <v>44130.468055555553</v>
      </c>
      <c r="M5016">
        <v>17.18</v>
      </c>
      <c r="N5016" t="s">
        <v>28</v>
      </c>
      <c r="P5016">
        <f>(C5016-Key!$B$1)*24</f>
        <v>2.1666666667442769</v>
      </c>
      <c r="Q5016">
        <f>(Key!$B$2-'17.1'!C5016)*24</f>
        <v>0.78333333326736465</v>
      </c>
      <c r="R5016" s="3">
        <f>C5016-(M5016-Key!$B$5)/(24*Key!$B$6)</f>
        <v>44130.703546296296</v>
      </c>
      <c r="S5016">
        <f>M5016-Key!$B$5</f>
        <v>14.92</v>
      </c>
      <c r="T5016" s="2">
        <f t="shared" si="390"/>
        <v>44129.715277777781</v>
      </c>
      <c r="U5016" t="str">
        <f t="shared" si="391"/>
        <v>10-25-2020 17:10</v>
      </c>
      <c r="V5016">
        <f>IFERROR(IF(W5016=Z5016,VLOOKUP($U5016,[1]C8842!$G$2:$M$145,3,FALSE),0),0)</f>
        <v>0</v>
      </c>
      <c r="W5016">
        <f>VLOOKUP(RIGHT($V$1,5),Key!$A$9:$B$14,2,FALSE)</f>
        <v>10.199999999999999</v>
      </c>
      <c r="X5016">
        <f t="shared" si="394"/>
        <v>0</v>
      </c>
      <c r="Y5016">
        <f>VLOOKUP(RIGHT($X$1,5),Key!$A$9:$B$14,2,FALSE)</f>
        <v>3.7</v>
      </c>
      <c r="Z5016">
        <f t="shared" si="392"/>
        <v>10.199999999999999</v>
      </c>
      <c r="AA5016">
        <f t="shared" si="393"/>
        <v>0</v>
      </c>
    </row>
    <row r="5017" spans="1:27" x14ac:dyDescent="0.3">
      <c r="A5017">
        <v>100067</v>
      </c>
      <c r="B5017">
        <v>230922</v>
      </c>
      <c r="C5017" s="3">
        <v>44130.717361111114</v>
      </c>
      <c r="D5017">
        <v>0</v>
      </c>
      <c r="E5017">
        <v>2</v>
      </c>
      <c r="F5017" t="s">
        <v>25</v>
      </c>
      <c r="G5017">
        <v>5</v>
      </c>
      <c r="H5017">
        <v>61.554690000000001</v>
      </c>
      <c r="I5017">
        <v>98.785160000000005</v>
      </c>
      <c r="J5017">
        <v>4.53125</v>
      </c>
      <c r="K5017">
        <v>46.019530000000003</v>
      </c>
      <c r="L5017" s="3">
        <v>44130.468055555553</v>
      </c>
      <c r="M5017">
        <v>17.18</v>
      </c>
      <c r="N5017" t="s">
        <v>28</v>
      </c>
      <c r="P5017">
        <f>(C5017-Key!$B$1)*24</f>
        <v>2.1666666667442769</v>
      </c>
      <c r="Q5017">
        <f>(Key!$B$2-'17.1'!C5017)*24</f>
        <v>0.78333333326736465</v>
      </c>
      <c r="R5017" s="3">
        <f>C5017-(M5017-Key!$B$5)/(24*Key!$B$6)</f>
        <v>44130.703546296296</v>
      </c>
      <c r="S5017">
        <f>M5017-Key!$B$5</f>
        <v>14.92</v>
      </c>
      <c r="T5017" s="2">
        <f t="shared" si="390"/>
        <v>44129.715277777781</v>
      </c>
      <c r="U5017" t="str">
        <f t="shared" si="391"/>
        <v>10-25-2020 17:10</v>
      </c>
      <c r="V5017">
        <f>IFERROR(IF(W5017=Z5017,VLOOKUP($U5017,[1]C8842!$G$2:$M$145,3,FALSE),0),0)</f>
        <v>0</v>
      </c>
      <c r="W5017">
        <f>VLOOKUP(RIGHT($V$1,5),Key!$A$9:$B$14,2,FALSE)</f>
        <v>10.199999999999999</v>
      </c>
      <c r="X5017">
        <f t="shared" si="394"/>
        <v>0</v>
      </c>
      <c r="Y5017">
        <f>VLOOKUP(RIGHT($X$1,5),Key!$A$9:$B$14,2,FALSE)</f>
        <v>3.7</v>
      </c>
      <c r="Z5017">
        <f t="shared" si="392"/>
        <v>10.199999999999999</v>
      </c>
      <c r="AA5017">
        <f t="shared" si="393"/>
        <v>0</v>
      </c>
    </row>
    <row r="5018" spans="1:27" x14ac:dyDescent="0.3">
      <c r="A5018">
        <v>100067</v>
      </c>
      <c r="B5018">
        <v>230922</v>
      </c>
      <c r="C5018" s="3">
        <v>44130.717361111114</v>
      </c>
      <c r="D5018">
        <v>0</v>
      </c>
      <c r="E5018">
        <v>2</v>
      </c>
      <c r="F5018" t="s">
        <v>25</v>
      </c>
      <c r="G5018">
        <v>2</v>
      </c>
      <c r="H5018">
        <v>69.472660000000005</v>
      </c>
      <c r="I5018">
        <v>21.98828</v>
      </c>
      <c r="J5018">
        <v>1.0703130000000001</v>
      </c>
      <c r="K5018">
        <v>46.019530000000003</v>
      </c>
      <c r="L5018" s="3">
        <v>44130.468055555553</v>
      </c>
      <c r="M5018">
        <v>17.18</v>
      </c>
      <c r="N5018" t="s">
        <v>28</v>
      </c>
      <c r="P5018">
        <f>(C5018-Key!$B$1)*24</f>
        <v>2.1666666667442769</v>
      </c>
      <c r="Q5018">
        <f>(Key!$B$2-'17.1'!C5018)*24</f>
        <v>0.78333333326736465</v>
      </c>
      <c r="R5018" s="3">
        <f>C5018-(M5018-Key!$B$5)/(24*Key!$B$6)</f>
        <v>44130.703546296296</v>
      </c>
      <c r="S5018">
        <f>M5018-Key!$B$5</f>
        <v>14.92</v>
      </c>
      <c r="T5018" s="2">
        <f t="shared" si="390"/>
        <v>44129.715277777781</v>
      </c>
      <c r="U5018" t="str">
        <f t="shared" si="391"/>
        <v>10-25-2020 17:10</v>
      </c>
      <c r="V5018">
        <f>IFERROR(IF(W5018=Z5018,VLOOKUP($U5018,[1]C8842!$G$2:$M$145,3,FALSE),0),0)</f>
        <v>0</v>
      </c>
      <c r="W5018">
        <f>VLOOKUP(RIGHT($V$1,5),Key!$A$9:$B$14,2,FALSE)</f>
        <v>10.199999999999999</v>
      </c>
      <c r="X5018">
        <f t="shared" si="394"/>
        <v>0</v>
      </c>
      <c r="Y5018">
        <f>VLOOKUP(RIGHT($X$1,5),Key!$A$9:$B$14,2,FALSE)</f>
        <v>3.7</v>
      </c>
      <c r="Z5018">
        <f t="shared" si="392"/>
        <v>10.199999999999999</v>
      </c>
      <c r="AA5018">
        <f t="shared" si="393"/>
        <v>0</v>
      </c>
    </row>
    <row r="5019" spans="1:27" x14ac:dyDescent="0.3">
      <c r="A5019">
        <v>100067</v>
      </c>
      <c r="B5019">
        <v>230922</v>
      </c>
      <c r="C5019" s="3">
        <v>44130.717361111114</v>
      </c>
      <c r="D5019">
        <v>1</v>
      </c>
      <c r="E5019">
        <v>1</v>
      </c>
      <c r="F5019" t="s">
        <v>25</v>
      </c>
      <c r="G5019">
        <v>1</v>
      </c>
      <c r="H5019">
        <v>69.699219999999997</v>
      </c>
      <c r="I5019">
        <v>14.42578</v>
      </c>
      <c r="J5019">
        <v>0.77734380000000003</v>
      </c>
      <c r="K5019">
        <v>58.023440000000001</v>
      </c>
      <c r="L5019" s="3">
        <v>44130.468055555553</v>
      </c>
      <c r="M5019">
        <v>17.18</v>
      </c>
      <c r="N5019" t="s">
        <v>28</v>
      </c>
      <c r="P5019">
        <f>(C5019-Key!$B$1)*24</f>
        <v>2.1666666667442769</v>
      </c>
      <c r="Q5019">
        <f>(Key!$B$2-'17.1'!C5019)*24</f>
        <v>0.78333333326736465</v>
      </c>
      <c r="R5019" s="3">
        <f>C5019-(M5019-Key!$B$5)/(24*Key!$B$6)</f>
        <v>44130.703546296296</v>
      </c>
      <c r="S5019">
        <f>M5019-Key!$B$5</f>
        <v>14.92</v>
      </c>
      <c r="T5019" s="2">
        <f t="shared" si="390"/>
        <v>44129.715277777781</v>
      </c>
      <c r="U5019" t="str">
        <f t="shared" si="391"/>
        <v>10-25-2020 17:10</v>
      </c>
      <c r="V5019">
        <f>IFERROR(IF(W5019=Z5019,VLOOKUP($U5019,[1]C8842!$G$2:$M$145,3,FALSE),0),0)</f>
        <v>0</v>
      </c>
      <c r="W5019">
        <f>VLOOKUP(RIGHT($V$1,5),Key!$A$9:$B$14,2,FALSE)</f>
        <v>10.199999999999999</v>
      </c>
      <c r="X5019">
        <f t="shared" si="394"/>
        <v>0</v>
      </c>
      <c r="Y5019">
        <f>VLOOKUP(RIGHT($X$1,5),Key!$A$9:$B$14,2,FALSE)</f>
        <v>3.7</v>
      </c>
      <c r="Z5019">
        <f t="shared" si="392"/>
        <v>10.199999999999999</v>
      </c>
      <c r="AA5019">
        <f t="shared" si="393"/>
        <v>0</v>
      </c>
    </row>
    <row r="5020" spans="1:27" x14ac:dyDescent="0.3">
      <c r="A5020">
        <v>100067</v>
      </c>
      <c r="B5020">
        <v>230922</v>
      </c>
      <c r="C5020" s="3">
        <v>44130.717361111114</v>
      </c>
      <c r="D5020">
        <v>0</v>
      </c>
      <c r="E5020">
        <v>2</v>
      </c>
      <c r="F5020" t="s">
        <v>25</v>
      </c>
      <c r="G5020">
        <v>1</v>
      </c>
      <c r="H5020">
        <v>67.097660000000005</v>
      </c>
      <c r="I5020">
        <v>14.726559999999999</v>
      </c>
      <c r="J5020">
        <v>0.8203125</v>
      </c>
      <c r="K5020">
        <v>46.019530000000003</v>
      </c>
      <c r="L5020" s="3">
        <v>44130.468055555553</v>
      </c>
      <c r="M5020">
        <v>17.18</v>
      </c>
      <c r="N5020" t="s">
        <v>28</v>
      </c>
      <c r="P5020">
        <f>(C5020-Key!$B$1)*24</f>
        <v>2.1666666667442769</v>
      </c>
      <c r="Q5020">
        <f>(Key!$B$2-'17.1'!C5020)*24</f>
        <v>0.78333333326736465</v>
      </c>
      <c r="R5020" s="3">
        <f>C5020-(M5020-Key!$B$5)/(24*Key!$B$6)</f>
        <v>44130.703546296296</v>
      </c>
      <c r="S5020">
        <f>M5020-Key!$B$5</f>
        <v>14.92</v>
      </c>
      <c r="T5020" s="2">
        <f t="shared" si="390"/>
        <v>44129.715277777781</v>
      </c>
      <c r="U5020" t="str">
        <f t="shared" si="391"/>
        <v>10-25-2020 17:10</v>
      </c>
      <c r="V5020">
        <f>IFERROR(IF(W5020=Z5020,VLOOKUP($U5020,[1]C8842!$G$2:$M$145,3,FALSE),0),0)</f>
        <v>0</v>
      </c>
      <c r="W5020">
        <f>VLOOKUP(RIGHT($V$1,5),Key!$A$9:$B$14,2,FALSE)</f>
        <v>10.199999999999999</v>
      </c>
      <c r="X5020">
        <f t="shared" si="394"/>
        <v>0</v>
      </c>
      <c r="Y5020">
        <f>VLOOKUP(RIGHT($X$1,5),Key!$A$9:$B$14,2,FALSE)</f>
        <v>3.7</v>
      </c>
      <c r="Z5020">
        <f t="shared" si="392"/>
        <v>10.199999999999999</v>
      </c>
      <c r="AA5020">
        <f t="shared" si="393"/>
        <v>0</v>
      </c>
    </row>
    <row r="5021" spans="1:27" x14ac:dyDescent="0.3">
      <c r="A5021">
        <v>100067</v>
      </c>
      <c r="B5021">
        <v>230922</v>
      </c>
      <c r="C5021" s="3">
        <v>44130.717361111114</v>
      </c>
      <c r="D5021">
        <v>1</v>
      </c>
      <c r="E5021">
        <v>1</v>
      </c>
      <c r="F5021" t="s">
        <v>25</v>
      </c>
      <c r="G5021">
        <v>1</v>
      </c>
      <c r="H5021">
        <v>66.007810000000006</v>
      </c>
      <c r="I5021">
        <v>15.63672</v>
      </c>
      <c r="J5021">
        <v>0.87109380000000003</v>
      </c>
      <c r="K5021">
        <v>59.023440000000001</v>
      </c>
      <c r="L5021" s="3">
        <v>44130.468055555553</v>
      </c>
      <c r="M5021">
        <v>17.18</v>
      </c>
      <c r="N5021" t="s">
        <v>28</v>
      </c>
      <c r="P5021">
        <f>(C5021-Key!$B$1)*24</f>
        <v>2.1666666667442769</v>
      </c>
      <c r="Q5021">
        <f>(Key!$B$2-'17.1'!C5021)*24</f>
        <v>0.78333333326736465</v>
      </c>
      <c r="R5021" s="3">
        <f>C5021-(M5021-Key!$B$5)/(24*Key!$B$6)</f>
        <v>44130.703546296296</v>
      </c>
      <c r="S5021">
        <f>M5021-Key!$B$5</f>
        <v>14.92</v>
      </c>
      <c r="T5021" s="2">
        <f t="shared" si="390"/>
        <v>44129.715277777781</v>
      </c>
      <c r="U5021" t="str">
        <f t="shared" si="391"/>
        <v>10-25-2020 17:10</v>
      </c>
      <c r="V5021">
        <f>IFERROR(IF(W5021=Z5021,VLOOKUP($U5021,[1]C8842!$G$2:$M$145,3,FALSE),0),0)</f>
        <v>0</v>
      </c>
      <c r="W5021">
        <f>VLOOKUP(RIGHT($V$1,5),Key!$A$9:$B$14,2,FALSE)</f>
        <v>10.199999999999999</v>
      </c>
      <c r="X5021">
        <f t="shared" si="394"/>
        <v>0</v>
      </c>
      <c r="Y5021">
        <f>VLOOKUP(RIGHT($X$1,5),Key!$A$9:$B$14,2,FALSE)</f>
        <v>3.7</v>
      </c>
      <c r="Z5021">
        <f t="shared" si="392"/>
        <v>10.199999999999999</v>
      </c>
      <c r="AA5021">
        <f t="shared" si="393"/>
        <v>0</v>
      </c>
    </row>
    <row r="5022" spans="1:27" x14ac:dyDescent="0.3">
      <c r="A5022">
        <v>100067</v>
      </c>
      <c r="B5022">
        <v>230922</v>
      </c>
      <c r="C5022" s="3">
        <v>44130.717361111114</v>
      </c>
      <c r="D5022">
        <v>0</v>
      </c>
      <c r="E5022">
        <v>2</v>
      </c>
      <c r="F5022" t="s">
        <v>25</v>
      </c>
      <c r="G5022">
        <v>1</v>
      </c>
      <c r="H5022">
        <v>61.058590000000002</v>
      </c>
      <c r="I5022">
        <v>19.464839999999999</v>
      </c>
      <c r="J5022">
        <v>1.109375</v>
      </c>
      <c r="K5022">
        <v>46.019530000000003</v>
      </c>
      <c r="L5022" s="3">
        <v>44130.468055555553</v>
      </c>
      <c r="M5022">
        <v>17.18</v>
      </c>
      <c r="N5022" t="s">
        <v>28</v>
      </c>
      <c r="P5022">
        <f>(C5022-Key!$B$1)*24</f>
        <v>2.1666666667442769</v>
      </c>
      <c r="Q5022">
        <f>(Key!$B$2-'17.1'!C5022)*24</f>
        <v>0.78333333326736465</v>
      </c>
      <c r="R5022" s="3">
        <f>C5022-(M5022-Key!$B$5)/(24*Key!$B$6)</f>
        <v>44130.703546296296</v>
      </c>
      <c r="S5022">
        <f>M5022-Key!$B$5</f>
        <v>14.92</v>
      </c>
      <c r="T5022" s="2">
        <f t="shared" si="390"/>
        <v>44129.715277777781</v>
      </c>
      <c r="U5022" t="str">
        <f t="shared" si="391"/>
        <v>10-25-2020 17:10</v>
      </c>
      <c r="V5022">
        <f>IFERROR(IF(W5022=Z5022,VLOOKUP($U5022,[1]C8842!$G$2:$M$145,3,FALSE),0),0)</f>
        <v>0</v>
      </c>
      <c r="W5022">
        <f>VLOOKUP(RIGHT($V$1,5),Key!$A$9:$B$14,2,FALSE)</f>
        <v>10.199999999999999</v>
      </c>
      <c r="X5022">
        <f t="shared" si="394"/>
        <v>0</v>
      </c>
      <c r="Y5022">
        <f>VLOOKUP(RIGHT($X$1,5),Key!$A$9:$B$14,2,FALSE)</f>
        <v>3.7</v>
      </c>
      <c r="Z5022">
        <f t="shared" si="392"/>
        <v>10.199999999999999</v>
      </c>
      <c r="AA5022">
        <f t="shared" si="393"/>
        <v>0</v>
      </c>
    </row>
    <row r="5023" spans="1:27" x14ac:dyDescent="0.3">
      <c r="A5023">
        <v>100067</v>
      </c>
      <c r="B5023">
        <v>230922</v>
      </c>
      <c r="C5023" s="3">
        <v>44130.717361111114</v>
      </c>
      <c r="D5023">
        <v>1</v>
      </c>
      <c r="E5023">
        <v>1</v>
      </c>
      <c r="F5023" t="s">
        <v>25</v>
      </c>
      <c r="G5023">
        <v>1</v>
      </c>
      <c r="H5023">
        <v>68.160160000000005</v>
      </c>
      <c r="I5023">
        <v>16.76172</v>
      </c>
      <c r="J5023">
        <v>0.88671880000000003</v>
      </c>
      <c r="K5023">
        <v>58.023440000000001</v>
      </c>
      <c r="L5023" s="3">
        <v>44130.468055555553</v>
      </c>
      <c r="M5023">
        <v>17.18</v>
      </c>
      <c r="N5023" t="s">
        <v>28</v>
      </c>
      <c r="P5023">
        <f>(C5023-Key!$B$1)*24</f>
        <v>2.1666666667442769</v>
      </c>
      <c r="Q5023">
        <f>(Key!$B$2-'17.1'!C5023)*24</f>
        <v>0.78333333326736465</v>
      </c>
      <c r="R5023" s="3">
        <f>C5023-(M5023-Key!$B$5)/(24*Key!$B$6)</f>
        <v>44130.703546296296</v>
      </c>
      <c r="S5023">
        <f>M5023-Key!$B$5</f>
        <v>14.92</v>
      </c>
      <c r="T5023" s="2">
        <f t="shared" si="390"/>
        <v>44129.715277777781</v>
      </c>
      <c r="U5023" t="str">
        <f t="shared" si="391"/>
        <v>10-25-2020 17:10</v>
      </c>
      <c r="V5023">
        <f>IFERROR(IF(W5023=Z5023,VLOOKUP($U5023,[1]C8842!$G$2:$M$145,3,FALSE),0),0)</f>
        <v>0</v>
      </c>
      <c r="W5023">
        <f>VLOOKUP(RIGHT($V$1,5),Key!$A$9:$B$14,2,FALSE)</f>
        <v>10.199999999999999</v>
      </c>
      <c r="X5023">
        <f t="shared" si="394"/>
        <v>0</v>
      </c>
      <c r="Y5023">
        <f>VLOOKUP(RIGHT($X$1,5),Key!$A$9:$B$14,2,FALSE)</f>
        <v>3.7</v>
      </c>
      <c r="Z5023">
        <f t="shared" si="392"/>
        <v>10.199999999999999</v>
      </c>
      <c r="AA5023">
        <f t="shared" si="393"/>
        <v>0</v>
      </c>
    </row>
    <row r="5024" spans="1:27" x14ac:dyDescent="0.3">
      <c r="A5024">
        <v>100067</v>
      </c>
      <c r="B5024">
        <v>230922</v>
      </c>
      <c r="C5024" s="3">
        <v>44130.717361111114</v>
      </c>
      <c r="D5024">
        <v>0</v>
      </c>
      <c r="E5024">
        <v>2</v>
      </c>
      <c r="F5024" t="s">
        <v>25</v>
      </c>
      <c r="G5024">
        <v>2</v>
      </c>
      <c r="H5024">
        <v>65.023439999999994</v>
      </c>
      <c r="I5024">
        <v>20.484380000000002</v>
      </c>
      <c r="J5024">
        <v>1.082031</v>
      </c>
      <c r="K5024">
        <v>48.019530000000003</v>
      </c>
      <c r="L5024" s="3">
        <v>44130.468055555553</v>
      </c>
      <c r="M5024">
        <v>17.18</v>
      </c>
      <c r="N5024" t="s">
        <v>28</v>
      </c>
      <c r="P5024">
        <f>(C5024-Key!$B$1)*24</f>
        <v>2.1666666667442769</v>
      </c>
      <c r="Q5024">
        <f>(Key!$B$2-'17.1'!C5024)*24</f>
        <v>0.78333333326736465</v>
      </c>
      <c r="R5024" s="3">
        <f>C5024-(M5024-Key!$B$5)/(24*Key!$B$6)</f>
        <v>44130.703546296296</v>
      </c>
      <c r="S5024">
        <f>M5024-Key!$B$5</f>
        <v>14.92</v>
      </c>
      <c r="T5024" s="2">
        <f t="shared" si="390"/>
        <v>44129.715277777781</v>
      </c>
      <c r="U5024" t="str">
        <f t="shared" si="391"/>
        <v>10-25-2020 17:10</v>
      </c>
      <c r="V5024">
        <f>IFERROR(IF(W5024=Z5024,VLOOKUP($U5024,[1]C8842!$G$2:$M$145,3,FALSE),0),0)</f>
        <v>0</v>
      </c>
      <c r="W5024">
        <f>VLOOKUP(RIGHT($V$1,5),Key!$A$9:$B$14,2,FALSE)</f>
        <v>10.199999999999999</v>
      </c>
      <c r="X5024">
        <f t="shared" si="394"/>
        <v>0</v>
      </c>
      <c r="Y5024">
        <f>VLOOKUP(RIGHT($X$1,5),Key!$A$9:$B$14,2,FALSE)</f>
        <v>3.7</v>
      </c>
      <c r="Z5024">
        <f t="shared" si="392"/>
        <v>10.199999999999999</v>
      </c>
      <c r="AA5024">
        <f t="shared" si="393"/>
        <v>0</v>
      </c>
    </row>
    <row r="5025" spans="1:27" x14ac:dyDescent="0.3">
      <c r="A5025">
        <v>100067</v>
      </c>
      <c r="B5025">
        <v>230922</v>
      </c>
      <c r="C5025" s="3">
        <v>44130.717361111114</v>
      </c>
      <c r="D5025">
        <v>2</v>
      </c>
      <c r="E5025">
        <v>1</v>
      </c>
      <c r="F5025" t="s">
        <v>26</v>
      </c>
      <c r="G5025">
        <v>2</v>
      </c>
      <c r="H5025">
        <v>68.160160000000005</v>
      </c>
      <c r="I5025">
        <v>23.71875</v>
      </c>
      <c r="J5025">
        <v>1.160156</v>
      </c>
      <c r="K5025">
        <v>82.035160000000005</v>
      </c>
      <c r="L5025" s="3">
        <v>44130.468055555553</v>
      </c>
      <c r="M5025">
        <v>17.18</v>
      </c>
      <c r="N5025" t="s">
        <v>28</v>
      </c>
      <c r="P5025">
        <f>(C5025-Key!$B$1)*24</f>
        <v>2.1666666667442769</v>
      </c>
      <c r="Q5025">
        <f>(Key!$B$2-'17.1'!C5025)*24</f>
        <v>0.78333333326736465</v>
      </c>
      <c r="R5025" s="3">
        <f>C5025-(M5025-Key!$B$5)/(24*Key!$B$6)</f>
        <v>44130.703546296296</v>
      </c>
      <c r="S5025">
        <f>M5025-Key!$B$5</f>
        <v>14.92</v>
      </c>
      <c r="T5025" s="2">
        <f t="shared" si="390"/>
        <v>44129.715277777781</v>
      </c>
      <c r="U5025" t="str">
        <f t="shared" si="391"/>
        <v>10-25-2020 17:10</v>
      </c>
      <c r="V5025">
        <f>IFERROR(IF(W5025=Z5025,VLOOKUP($U5025,[1]C8842!$G$2:$M$145,3,FALSE),0),0)</f>
        <v>0</v>
      </c>
      <c r="W5025">
        <f>VLOOKUP(RIGHT($V$1,5),Key!$A$9:$B$14,2,FALSE)</f>
        <v>10.199999999999999</v>
      </c>
      <c r="X5025">
        <f t="shared" si="394"/>
        <v>0</v>
      </c>
      <c r="Y5025">
        <f>VLOOKUP(RIGHT($X$1,5),Key!$A$9:$B$14,2,FALSE)</f>
        <v>3.7</v>
      </c>
      <c r="Z5025">
        <f t="shared" si="392"/>
        <v>10.199999999999999</v>
      </c>
      <c r="AA5025">
        <f t="shared" si="393"/>
        <v>0</v>
      </c>
    </row>
    <row r="5026" spans="1:27" x14ac:dyDescent="0.3">
      <c r="A5026">
        <v>100067</v>
      </c>
      <c r="B5026">
        <v>230922</v>
      </c>
      <c r="C5026" s="3">
        <v>44130.717361111114</v>
      </c>
      <c r="D5026">
        <v>2</v>
      </c>
      <c r="E5026">
        <v>1</v>
      </c>
      <c r="F5026" t="s">
        <v>26</v>
      </c>
      <c r="G5026">
        <v>2</v>
      </c>
      <c r="H5026">
        <v>64.925780000000003</v>
      </c>
      <c r="I5026">
        <v>21.472660000000001</v>
      </c>
      <c r="J5026">
        <v>1.125</v>
      </c>
      <c r="K5026">
        <v>82.035160000000005</v>
      </c>
      <c r="L5026" s="3">
        <v>44130.468055555553</v>
      </c>
      <c r="M5026">
        <v>17.18</v>
      </c>
      <c r="N5026" t="s">
        <v>28</v>
      </c>
      <c r="P5026">
        <f>(C5026-Key!$B$1)*24</f>
        <v>2.1666666667442769</v>
      </c>
      <c r="Q5026">
        <f>(Key!$B$2-'17.1'!C5026)*24</f>
        <v>0.78333333326736465</v>
      </c>
      <c r="R5026" s="3">
        <f>C5026-(M5026-Key!$B$5)/(24*Key!$B$6)</f>
        <v>44130.703546296296</v>
      </c>
      <c r="S5026">
        <f>M5026-Key!$B$5</f>
        <v>14.92</v>
      </c>
      <c r="T5026" s="2">
        <f t="shared" si="390"/>
        <v>44129.715277777781</v>
      </c>
      <c r="U5026" t="str">
        <f t="shared" si="391"/>
        <v>10-25-2020 17:10</v>
      </c>
      <c r="V5026">
        <f>IFERROR(IF(W5026=Z5026,VLOOKUP($U5026,[1]C8842!$G$2:$M$145,3,FALSE),0),0)</f>
        <v>0</v>
      </c>
      <c r="W5026">
        <f>VLOOKUP(RIGHT($V$1,5),Key!$A$9:$B$14,2,FALSE)</f>
        <v>10.199999999999999</v>
      </c>
      <c r="X5026">
        <f t="shared" si="394"/>
        <v>0</v>
      </c>
      <c r="Y5026">
        <f>VLOOKUP(RIGHT($X$1,5),Key!$A$9:$B$14,2,FALSE)</f>
        <v>3.7</v>
      </c>
      <c r="Z5026">
        <f t="shared" si="392"/>
        <v>10.199999999999999</v>
      </c>
      <c r="AA5026">
        <f t="shared" si="393"/>
        <v>0</v>
      </c>
    </row>
    <row r="5027" spans="1:27" x14ac:dyDescent="0.3">
      <c r="A5027">
        <v>100067</v>
      </c>
      <c r="B5027">
        <v>230922</v>
      </c>
      <c r="C5027" s="3">
        <v>44130.717361111114</v>
      </c>
      <c r="D5027">
        <v>3</v>
      </c>
      <c r="E5027">
        <v>2</v>
      </c>
      <c r="F5027" t="s">
        <v>26</v>
      </c>
      <c r="G5027">
        <v>3</v>
      </c>
      <c r="H5027">
        <v>55.921880000000002</v>
      </c>
      <c r="I5027">
        <v>44.171880000000002</v>
      </c>
      <c r="J5027">
        <v>2.3867189999999998</v>
      </c>
      <c r="K5027">
        <v>94.039060000000006</v>
      </c>
      <c r="L5027" s="3">
        <v>44130.468055555553</v>
      </c>
      <c r="M5027">
        <v>17.18</v>
      </c>
      <c r="N5027" t="s">
        <v>28</v>
      </c>
      <c r="P5027">
        <f>(C5027-Key!$B$1)*24</f>
        <v>2.1666666667442769</v>
      </c>
      <c r="Q5027">
        <f>(Key!$B$2-'17.1'!C5027)*24</f>
        <v>0.78333333326736465</v>
      </c>
      <c r="R5027" s="3">
        <f>C5027-(M5027-Key!$B$5)/(24*Key!$B$6)</f>
        <v>44130.703546296296</v>
      </c>
      <c r="S5027">
        <f>M5027-Key!$B$5</f>
        <v>14.92</v>
      </c>
      <c r="T5027" s="2">
        <f t="shared" si="390"/>
        <v>44129.715277777781</v>
      </c>
      <c r="U5027" t="str">
        <f t="shared" si="391"/>
        <v>10-25-2020 17:10</v>
      </c>
      <c r="V5027">
        <f>IFERROR(IF(W5027=Z5027,VLOOKUP($U5027,[1]C8842!$G$2:$M$145,3,FALSE),0),0)</f>
        <v>0</v>
      </c>
      <c r="W5027">
        <f>VLOOKUP(RIGHT($V$1,5),Key!$A$9:$B$14,2,FALSE)</f>
        <v>10.199999999999999</v>
      </c>
      <c r="X5027">
        <f t="shared" si="394"/>
        <v>0</v>
      </c>
      <c r="Y5027">
        <f>VLOOKUP(RIGHT($X$1,5),Key!$A$9:$B$14,2,FALSE)</f>
        <v>3.7</v>
      </c>
      <c r="Z5027">
        <f t="shared" si="392"/>
        <v>10.199999999999999</v>
      </c>
      <c r="AA5027">
        <f t="shared" si="393"/>
        <v>0</v>
      </c>
    </row>
    <row r="5028" spans="1:27" x14ac:dyDescent="0.3">
      <c r="A5028">
        <v>100067</v>
      </c>
      <c r="B5028">
        <v>230922</v>
      </c>
      <c r="C5028" s="3">
        <v>44130.717361111114</v>
      </c>
      <c r="D5028">
        <v>2</v>
      </c>
      <c r="E5028">
        <v>1</v>
      </c>
      <c r="F5028" t="s">
        <v>26</v>
      </c>
      <c r="G5028">
        <v>2</v>
      </c>
      <c r="H5028">
        <v>74.109380000000002</v>
      </c>
      <c r="I5028">
        <v>22.05078</v>
      </c>
      <c r="J5028">
        <v>1.0078130000000001</v>
      </c>
      <c r="K5028">
        <v>81.035160000000005</v>
      </c>
      <c r="L5028" s="3">
        <v>44130.468055555553</v>
      </c>
      <c r="M5028">
        <v>17.18</v>
      </c>
      <c r="N5028" t="s">
        <v>28</v>
      </c>
      <c r="P5028">
        <f>(C5028-Key!$B$1)*24</f>
        <v>2.1666666667442769</v>
      </c>
      <c r="Q5028">
        <f>(Key!$B$2-'17.1'!C5028)*24</f>
        <v>0.78333333326736465</v>
      </c>
      <c r="R5028" s="3">
        <f>C5028-(M5028-Key!$B$5)/(24*Key!$B$6)</f>
        <v>44130.703546296296</v>
      </c>
      <c r="S5028">
        <f>M5028-Key!$B$5</f>
        <v>14.92</v>
      </c>
      <c r="T5028" s="2">
        <f t="shared" si="390"/>
        <v>44129.715277777781</v>
      </c>
      <c r="U5028" t="str">
        <f t="shared" si="391"/>
        <v>10-25-2020 17:10</v>
      </c>
      <c r="V5028">
        <f>IFERROR(IF(W5028=Z5028,VLOOKUP($U5028,[1]C8842!$G$2:$M$145,3,FALSE),0),0)</f>
        <v>0</v>
      </c>
      <c r="W5028">
        <f>VLOOKUP(RIGHT($V$1,5),Key!$A$9:$B$14,2,FALSE)</f>
        <v>10.199999999999999</v>
      </c>
      <c r="X5028">
        <f t="shared" si="394"/>
        <v>0</v>
      </c>
      <c r="Y5028">
        <f>VLOOKUP(RIGHT($X$1,5),Key!$A$9:$B$14,2,FALSE)</f>
        <v>3.7</v>
      </c>
      <c r="Z5028">
        <f t="shared" si="392"/>
        <v>10.199999999999999</v>
      </c>
      <c r="AA5028">
        <f t="shared" si="393"/>
        <v>0</v>
      </c>
    </row>
    <row r="5029" spans="1:27" x14ac:dyDescent="0.3">
      <c r="A5029">
        <v>100067</v>
      </c>
      <c r="B5029">
        <v>230922</v>
      </c>
      <c r="C5029" s="3">
        <v>44130.717361111114</v>
      </c>
      <c r="D5029">
        <v>3</v>
      </c>
      <c r="E5029">
        <v>2</v>
      </c>
      <c r="F5029" t="s">
        <v>26</v>
      </c>
      <c r="G5029">
        <v>1</v>
      </c>
      <c r="H5029">
        <v>66.921880000000002</v>
      </c>
      <c r="I5029">
        <v>15.867190000000001</v>
      </c>
      <c r="J5029">
        <v>0.8671875</v>
      </c>
      <c r="K5029">
        <v>92.039060000000006</v>
      </c>
      <c r="L5029" s="3">
        <v>44130.468055555553</v>
      </c>
      <c r="M5029">
        <v>17.18</v>
      </c>
      <c r="N5029" t="s">
        <v>28</v>
      </c>
      <c r="P5029">
        <f>(C5029-Key!$B$1)*24</f>
        <v>2.1666666667442769</v>
      </c>
      <c r="Q5029">
        <f>(Key!$B$2-'17.1'!C5029)*24</f>
        <v>0.78333333326736465</v>
      </c>
      <c r="R5029" s="3">
        <f>C5029-(M5029-Key!$B$5)/(24*Key!$B$6)</f>
        <v>44130.703546296296</v>
      </c>
      <c r="S5029">
        <f>M5029-Key!$B$5</f>
        <v>14.92</v>
      </c>
      <c r="T5029" s="2">
        <f t="shared" si="390"/>
        <v>44129.715277777781</v>
      </c>
      <c r="U5029" t="str">
        <f t="shared" si="391"/>
        <v>10-25-2020 17:10</v>
      </c>
      <c r="V5029">
        <f>IFERROR(IF(W5029=Z5029,VLOOKUP($U5029,[1]C8842!$G$2:$M$145,3,FALSE),0),0)</f>
        <v>0</v>
      </c>
      <c r="W5029">
        <f>VLOOKUP(RIGHT($V$1,5),Key!$A$9:$B$14,2,FALSE)</f>
        <v>10.199999999999999</v>
      </c>
      <c r="X5029">
        <f t="shared" si="394"/>
        <v>0</v>
      </c>
      <c r="Y5029">
        <f>VLOOKUP(RIGHT($X$1,5),Key!$A$9:$B$14,2,FALSE)</f>
        <v>3.7</v>
      </c>
      <c r="Z5029">
        <f t="shared" si="392"/>
        <v>10.199999999999999</v>
      </c>
      <c r="AA5029">
        <f t="shared" si="393"/>
        <v>0</v>
      </c>
    </row>
    <row r="5030" spans="1:27" x14ac:dyDescent="0.3">
      <c r="A5030">
        <v>100067</v>
      </c>
      <c r="B5030">
        <v>230922</v>
      </c>
      <c r="C5030" s="3">
        <v>44130.717361111114</v>
      </c>
      <c r="D5030">
        <v>0</v>
      </c>
      <c r="E5030">
        <v>2</v>
      </c>
      <c r="F5030" t="s">
        <v>25</v>
      </c>
      <c r="G5030">
        <v>1</v>
      </c>
      <c r="H5030">
        <v>57.394530000000003</v>
      </c>
      <c r="I5030">
        <v>15.39453</v>
      </c>
      <c r="J5030">
        <v>0.9921875</v>
      </c>
      <c r="K5030">
        <v>46.019530000000003</v>
      </c>
      <c r="L5030" s="3">
        <v>44130.468055555553</v>
      </c>
      <c r="M5030">
        <v>17.18</v>
      </c>
      <c r="N5030" t="s">
        <v>28</v>
      </c>
      <c r="P5030">
        <f>(C5030-Key!$B$1)*24</f>
        <v>2.1666666667442769</v>
      </c>
      <c r="Q5030">
        <f>(Key!$B$2-'17.1'!C5030)*24</f>
        <v>0.78333333326736465</v>
      </c>
      <c r="R5030" s="3">
        <f>C5030-(M5030-Key!$B$5)/(24*Key!$B$6)</f>
        <v>44130.703546296296</v>
      </c>
      <c r="S5030">
        <f>M5030-Key!$B$5</f>
        <v>14.92</v>
      </c>
      <c r="T5030" s="2">
        <f t="shared" si="390"/>
        <v>44129.715277777781</v>
      </c>
      <c r="U5030" t="str">
        <f t="shared" si="391"/>
        <v>10-25-2020 17:10</v>
      </c>
      <c r="V5030">
        <f>IFERROR(IF(W5030=Z5030,VLOOKUP($U5030,[1]C8842!$G$2:$M$145,3,FALSE),0),0)</f>
        <v>0</v>
      </c>
      <c r="W5030">
        <f>VLOOKUP(RIGHT($V$1,5),Key!$A$9:$B$14,2,FALSE)</f>
        <v>10.199999999999999</v>
      </c>
      <c r="X5030">
        <f t="shared" si="394"/>
        <v>0</v>
      </c>
      <c r="Y5030">
        <f>VLOOKUP(RIGHT($X$1,5),Key!$A$9:$B$14,2,FALSE)</f>
        <v>3.7</v>
      </c>
      <c r="Z5030">
        <f t="shared" si="392"/>
        <v>10.199999999999999</v>
      </c>
      <c r="AA5030">
        <f t="shared" si="393"/>
        <v>0</v>
      </c>
    </row>
    <row r="5031" spans="1:27" x14ac:dyDescent="0.3">
      <c r="A5031">
        <v>100067</v>
      </c>
      <c r="B5031">
        <v>230922</v>
      </c>
      <c r="C5031" s="3">
        <v>44130.717361111114</v>
      </c>
      <c r="D5031">
        <v>3</v>
      </c>
      <c r="E5031">
        <v>2</v>
      </c>
      <c r="F5031" t="s">
        <v>26</v>
      </c>
      <c r="G5031">
        <v>5</v>
      </c>
      <c r="H5031">
        <v>62.714840000000002</v>
      </c>
      <c r="I5031">
        <v>79.625</v>
      </c>
      <c r="J5031">
        <v>3.6328130000000001</v>
      </c>
      <c r="K5031">
        <v>94.039060000000006</v>
      </c>
      <c r="L5031" s="3">
        <v>44130.472222222219</v>
      </c>
      <c r="M5031">
        <v>17.18</v>
      </c>
      <c r="N5031" t="s">
        <v>28</v>
      </c>
      <c r="P5031">
        <f>(C5031-Key!$B$1)*24</f>
        <v>2.1666666667442769</v>
      </c>
      <c r="Q5031">
        <f>(Key!$B$2-'17.1'!C5031)*24</f>
        <v>0.78333333326736465</v>
      </c>
      <c r="R5031" s="3">
        <f>C5031-(M5031-Key!$B$5)/(24*Key!$B$6)</f>
        <v>44130.703546296296</v>
      </c>
      <c r="S5031">
        <f>M5031-Key!$B$5</f>
        <v>14.92</v>
      </c>
      <c r="T5031" s="2">
        <f t="shared" si="390"/>
        <v>44129.715277777781</v>
      </c>
      <c r="U5031" t="str">
        <f t="shared" si="391"/>
        <v>10-25-2020 17:10</v>
      </c>
      <c r="V5031">
        <f>IFERROR(IF(W5031=Z5031,VLOOKUP($U5031,[1]C8842!$G$2:$M$145,3,FALSE),0),0)</f>
        <v>0</v>
      </c>
      <c r="W5031">
        <f>VLOOKUP(RIGHT($V$1,5),Key!$A$9:$B$14,2,FALSE)</f>
        <v>10.199999999999999</v>
      </c>
      <c r="X5031">
        <f t="shared" si="394"/>
        <v>0</v>
      </c>
      <c r="Y5031">
        <f>VLOOKUP(RIGHT($X$1,5),Key!$A$9:$B$14,2,FALSE)</f>
        <v>3.7</v>
      </c>
      <c r="Z5031">
        <f t="shared" si="392"/>
        <v>10.199999999999999</v>
      </c>
      <c r="AA5031">
        <f t="shared" si="393"/>
        <v>0</v>
      </c>
    </row>
    <row r="5032" spans="1:27" x14ac:dyDescent="0.3">
      <c r="A5032">
        <v>100067</v>
      </c>
      <c r="B5032">
        <v>230922</v>
      </c>
      <c r="C5032" s="3">
        <v>44130.717361111114</v>
      </c>
      <c r="D5032">
        <v>2</v>
      </c>
      <c r="E5032">
        <v>1</v>
      </c>
      <c r="F5032" t="s">
        <v>26</v>
      </c>
      <c r="G5032">
        <v>1</v>
      </c>
      <c r="H5032">
        <v>67.644530000000003</v>
      </c>
      <c r="I5032">
        <v>19.257809999999999</v>
      </c>
      <c r="J5032">
        <v>0.9921875</v>
      </c>
      <c r="K5032">
        <v>82.035160000000005</v>
      </c>
      <c r="L5032" s="3">
        <v>44130.472222222219</v>
      </c>
      <c r="M5032">
        <v>17.18</v>
      </c>
      <c r="N5032" t="s">
        <v>28</v>
      </c>
      <c r="P5032">
        <f>(C5032-Key!$B$1)*24</f>
        <v>2.1666666667442769</v>
      </c>
      <c r="Q5032">
        <f>(Key!$B$2-'17.1'!C5032)*24</f>
        <v>0.78333333326736465</v>
      </c>
      <c r="R5032" s="3">
        <f>C5032-(M5032-Key!$B$5)/(24*Key!$B$6)</f>
        <v>44130.703546296296</v>
      </c>
      <c r="S5032">
        <f>M5032-Key!$B$5</f>
        <v>14.92</v>
      </c>
      <c r="T5032" s="2">
        <f t="shared" si="390"/>
        <v>44129.715277777781</v>
      </c>
      <c r="U5032" t="str">
        <f t="shared" si="391"/>
        <v>10-25-2020 17:10</v>
      </c>
      <c r="V5032">
        <f>IFERROR(IF(W5032=Z5032,VLOOKUP($U5032,[1]C8842!$G$2:$M$145,3,FALSE),0),0)</f>
        <v>0</v>
      </c>
      <c r="W5032">
        <f>VLOOKUP(RIGHT($V$1,5),Key!$A$9:$B$14,2,FALSE)</f>
        <v>10.199999999999999</v>
      </c>
      <c r="X5032">
        <f t="shared" si="394"/>
        <v>0</v>
      </c>
      <c r="Y5032">
        <f>VLOOKUP(RIGHT($X$1,5),Key!$A$9:$B$14,2,FALSE)</f>
        <v>3.7</v>
      </c>
      <c r="Z5032">
        <f t="shared" si="392"/>
        <v>10.199999999999999</v>
      </c>
      <c r="AA5032">
        <f t="shared" si="393"/>
        <v>0</v>
      </c>
    </row>
    <row r="5033" spans="1:27" x14ac:dyDescent="0.3">
      <c r="A5033">
        <v>100067</v>
      </c>
      <c r="B5033">
        <v>230922</v>
      </c>
      <c r="C5033" s="3">
        <v>44130.717361111114</v>
      </c>
      <c r="D5033">
        <v>0</v>
      </c>
      <c r="E5033">
        <v>2</v>
      </c>
      <c r="F5033" t="s">
        <v>25</v>
      </c>
      <c r="G5033">
        <v>1</v>
      </c>
      <c r="H5033">
        <v>60.214840000000002</v>
      </c>
      <c r="I5033">
        <v>15.820309999999999</v>
      </c>
      <c r="J5033">
        <v>0.9609375</v>
      </c>
      <c r="K5033">
        <v>46.019530000000003</v>
      </c>
      <c r="L5033" s="3">
        <v>44130.472222222219</v>
      </c>
      <c r="M5033">
        <v>17.18</v>
      </c>
      <c r="N5033" t="s">
        <v>28</v>
      </c>
      <c r="P5033">
        <f>(C5033-Key!$B$1)*24</f>
        <v>2.1666666667442769</v>
      </c>
      <c r="Q5033">
        <f>(Key!$B$2-'17.1'!C5033)*24</f>
        <v>0.78333333326736465</v>
      </c>
      <c r="R5033" s="3">
        <f>C5033-(M5033-Key!$B$5)/(24*Key!$B$6)</f>
        <v>44130.703546296296</v>
      </c>
      <c r="S5033">
        <f>M5033-Key!$B$5</f>
        <v>14.92</v>
      </c>
      <c r="T5033" s="2">
        <f t="shared" si="390"/>
        <v>44129.715277777781</v>
      </c>
      <c r="U5033" t="str">
        <f t="shared" si="391"/>
        <v>10-25-2020 17:10</v>
      </c>
      <c r="V5033">
        <f>IFERROR(IF(W5033=Z5033,VLOOKUP($U5033,[1]C8842!$G$2:$M$145,3,FALSE),0),0)</f>
        <v>0</v>
      </c>
      <c r="W5033">
        <f>VLOOKUP(RIGHT($V$1,5),Key!$A$9:$B$14,2,FALSE)</f>
        <v>10.199999999999999</v>
      </c>
      <c r="X5033">
        <f t="shared" si="394"/>
        <v>0</v>
      </c>
      <c r="Y5033">
        <f>VLOOKUP(RIGHT($X$1,5),Key!$A$9:$B$14,2,FALSE)</f>
        <v>3.7</v>
      </c>
      <c r="Z5033">
        <f t="shared" si="392"/>
        <v>10.199999999999999</v>
      </c>
      <c r="AA5033">
        <f t="shared" si="393"/>
        <v>0</v>
      </c>
    </row>
    <row r="5034" spans="1:27" x14ac:dyDescent="0.3">
      <c r="A5034">
        <v>100067</v>
      </c>
      <c r="B5034">
        <v>230922</v>
      </c>
      <c r="C5034" s="3">
        <v>44130.718055555553</v>
      </c>
      <c r="D5034">
        <v>0</v>
      </c>
      <c r="E5034">
        <v>2</v>
      </c>
      <c r="F5034" t="s">
        <v>25</v>
      </c>
      <c r="G5034">
        <v>1</v>
      </c>
      <c r="H5034">
        <v>58.363280000000003</v>
      </c>
      <c r="I5034">
        <v>15.746090000000001</v>
      </c>
      <c r="J5034">
        <v>0.98828130000000003</v>
      </c>
      <c r="K5034">
        <v>46.019530000000003</v>
      </c>
      <c r="L5034" s="3">
        <v>44130.472222222219</v>
      </c>
      <c r="M5034">
        <v>17.18</v>
      </c>
      <c r="N5034" t="s">
        <v>28</v>
      </c>
      <c r="P5034">
        <f>(C5034-Key!$B$1)*24</f>
        <v>2.1833333332906477</v>
      </c>
      <c r="Q5034">
        <f>(Key!$B$2-'17.1'!C5034)*24</f>
        <v>0.76666666672099382</v>
      </c>
      <c r="R5034" s="3">
        <f>C5034-(M5034-Key!$B$5)/(24*Key!$B$6)</f>
        <v>44130.704240740735</v>
      </c>
      <c r="S5034">
        <f>M5034-Key!$B$5</f>
        <v>14.92</v>
      </c>
      <c r="T5034" s="2">
        <f t="shared" si="390"/>
        <v>44129.715277777781</v>
      </c>
      <c r="U5034" t="str">
        <f t="shared" si="391"/>
        <v>10-25-2020 17:10</v>
      </c>
      <c r="V5034">
        <f>IFERROR(IF(W5034=Z5034,VLOOKUP($U5034,[1]C8842!$G$2:$M$145,3,FALSE),0),0)</f>
        <v>0</v>
      </c>
      <c r="W5034">
        <f>VLOOKUP(RIGHT($V$1,5),Key!$A$9:$B$14,2,FALSE)</f>
        <v>10.199999999999999</v>
      </c>
      <c r="X5034">
        <f t="shared" si="394"/>
        <v>0</v>
      </c>
      <c r="Y5034">
        <f>VLOOKUP(RIGHT($X$1,5),Key!$A$9:$B$14,2,FALSE)</f>
        <v>3.7</v>
      </c>
      <c r="Z5034">
        <f t="shared" si="392"/>
        <v>10.199999999999999</v>
      </c>
      <c r="AA5034">
        <f t="shared" si="393"/>
        <v>0</v>
      </c>
    </row>
    <row r="5035" spans="1:27" x14ac:dyDescent="0.3">
      <c r="A5035">
        <v>100067</v>
      </c>
      <c r="B5035">
        <v>230922</v>
      </c>
      <c r="C5035" s="3">
        <v>44130.718055555553</v>
      </c>
      <c r="D5035">
        <v>3</v>
      </c>
      <c r="E5035">
        <v>2</v>
      </c>
      <c r="F5035" t="s">
        <v>26</v>
      </c>
      <c r="G5035">
        <v>4</v>
      </c>
      <c r="H5035">
        <v>64.300780000000003</v>
      </c>
      <c r="I5035">
        <v>69.828130000000002</v>
      </c>
      <c r="J5035">
        <v>3.1367189999999998</v>
      </c>
      <c r="K5035">
        <v>94.039060000000006</v>
      </c>
      <c r="L5035" s="3">
        <v>44130.472222222219</v>
      </c>
      <c r="M5035">
        <v>17.18</v>
      </c>
      <c r="N5035" t="s">
        <v>28</v>
      </c>
      <c r="P5035">
        <f>(C5035-Key!$B$1)*24</f>
        <v>2.1833333332906477</v>
      </c>
      <c r="Q5035">
        <f>(Key!$B$2-'17.1'!C5035)*24</f>
        <v>0.76666666672099382</v>
      </c>
      <c r="R5035" s="3">
        <f>C5035-(M5035-Key!$B$5)/(24*Key!$B$6)</f>
        <v>44130.704240740735</v>
      </c>
      <c r="S5035">
        <f>M5035-Key!$B$5</f>
        <v>14.92</v>
      </c>
      <c r="T5035" s="2">
        <f t="shared" si="390"/>
        <v>44129.715277777781</v>
      </c>
      <c r="U5035" t="str">
        <f t="shared" si="391"/>
        <v>10-25-2020 17:10</v>
      </c>
      <c r="V5035">
        <f>IFERROR(IF(W5035=Z5035,VLOOKUP($U5035,[1]C8842!$G$2:$M$145,3,FALSE),0),0)</f>
        <v>0</v>
      </c>
      <c r="W5035">
        <f>VLOOKUP(RIGHT($V$1,5),Key!$A$9:$B$14,2,FALSE)</f>
        <v>10.199999999999999</v>
      </c>
      <c r="X5035">
        <f t="shared" si="394"/>
        <v>0</v>
      </c>
      <c r="Y5035">
        <f>VLOOKUP(RIGHT($X$1,5),Key!$A$9:$B$14,2,FALSE)</f>
        <v>3.7</v>
      </c>
      <c r="Z5035">
        <f t="shared" si="392"/>
        <v>10.199999999999999</v>
      </c>
      <c r="AA5035">
        <f t="shared" si="393"/>
        <v>0</v>
      </c>
    </row>
    <row r="5036" spans="1:27" x14ac:dyDescent="0.3">
      <c r="A5036">
        <v>100067</v>
      </c>
      <c r="B5036">
        <v>230922</v>
      </c>
      <c r="C5036" s="3">
        <v>44130.718055555553</v>
      </c>
      <c r="D5036">
        <v>2</v>
      </c>
      <c r="E5036">
        <v>1</v>
      </c>
      <c r="F5036" t="s">
        <v>26</v>
      </c>
      <c r="G5036">
        <v>1</v>
      </c>
      <c r="H5036">
        <v>80.214839999999995</v>
      </c>
      <c r="I5036">
        <v>18.695309999999999</v>
      </c>
      <c r="J5036">
        <v>0.81640630000000003</v>
      </c>
      <c r="K5036">
        <v>80.03125</v>
      </c>
      <c r="L5036" s="3">
        <v>44130.472222222219</v>
      </c>
      <c r="M5036">
        <v>17.18</v>
      </c>
      <c r="N5036" t="s">
        <v>28</v>
      </c>
      <c r="P5036">
        <f>(C5036-Key!$B$1)*24</f>
        <v>2.1833333332906477</v>
      </c>
      <c r="Q5036">
        <f>(Key!$B$2-'17.1'!C5036)*24</f>
        <v>0.76666666672099382</v>
      </c>
      <c r="R5036" s="3">
        <f>C5036-(M5036-Key!$B$5)/(24*Key!$B$6)</f>
        <v>44130.704240740735</v>
      </c>
      <c r="S5036">
        <f>M5036-Key!$B$5</f>
        <v>14.92</v>
      </c>
      <c r="T5036" s="2">
        <f t="shared" si="390"/>
        <v>44129.715277777781</v>
      </c>
      <c r="U5036" t="str">
        <f t="shared" si="391"/>
        <v>10-25-2020 17:10</v>
      </c>
      <c r="V5036">
        <f>IFERROR(IF(W5036=Z5036,VLOOKUP($U5036,[1]C8842!$G$2:$M$145,3,FALSE),0),0)</f>
        <v>0</v>
      </c>
      <c r="W5036">
        <f>VLOOKUP(RIGHT($V$1,5),Key!$A$9:$B$14,2,FALSE)</f>
        <v>10.199999999999999</v>
      </c>
      <c r="X5036">
        <f t="shared" si="394"/>
        <v>0</v>
      </c>
      <c r="Y5036">
        <f>VLOOKUP(RIGHT($X$1,5),Key!$A$9:$B$14,2,FALSE)</f>
        <v>3.7</v>
      </c>
      <c r="Z5036">
        <f t="shared" si="392"/>
        <v>10.199999999999999</v>
      </c>
      <c r="AA5036">
        <f t="shared" si="393"/>
        <v>0</v>
      </c>
    </row>
    <row r="5037" spans="1:27" x14ac:dyDescent="0.3">
      <c r="A5037">
        <v>100067</v>
      </c>
      <c r="B5037">
        <v>230922</v>
      </c>
      <c r="C5037" s="3">
        <v>44130.718055555553</v>
      </c>
      <c r="D5037">
        <v>0</v>
      </c>
      <c r="E5037">
        <v>2</v>
      </c>
      <c r="F5037" t="s">
        <v>25</v>
      </c>
      <c r="G5037">
        <v>1</v>
      </c>
      <c r="H5037">
        <v>63.066409999999998</v>
      </c>
      <c r="I5037">
        <v>13.191409999999999</v>
      </c>
      <c r="J5037">
        <v>0.80859380000000003</v>
      </c>
      <c r="K5037">
        <v>48.019530000000003</v>
      </c>
      <c r="L5037" s="3">
        <v>44130.472222222219</v>
      </c>
      <c r="M5037">
        <v>17.18</v>
      </c>
      <c r="N5037" t="s">
        <v>28</v>
      </c>
      <c r="P5037">
        <f>(C5037-Key!$B$1)*24</f>
        <v>2.1833333332906477</v>
      </c>
      <c r="Q5037">
        <f>(Key!$B$2-'17.1'!C5037)*24</f>
        <v>0.76666666672099382</v>
      </c>
      <c r="R5037" s="3">
        <f>C5037-(M5037-Key!$B$5)/(24*Key!$B$6)</f>
        <v>44130.704240740735</v>
      </c>
      <c r="S5037">
        <f>M5037-Key!$B$5</f>
        <v>14.92</v>
      </c>
      <c r="T5037" s="2">
        <f t="shared" si="390"/>
        <v>44129.715277777781</v>
      </c>
      <c r="U5037" t="str">
        <f t="shared" si="391"/>
        <v>10-25-2020 17:10</v>
      </c>
      <c r="V5037">
        <f>IFERROR(IF(W5037=Z5037,VLOOKUP($U5037,[1]C8842!$G$2:$M$145,3,FALSE),0),0)</f>
        <v>0</v>
      </c>
      <c r="W5037">
        <f>VLOOKUP(RIGHT($V$1,5),Key!$A$9:$B$14,2,FALSE)</f>
        <v>10.199999999999999</v>
      </c>
      <c r="X5037">
        <f t="shared" si="394"/>
        <v>0</v>
      </c>
      <c r="Y5037">
        <f>VLOOKUP(RIGHT($X$1,5),Key!$A$9:$B$14,2,FALSE)</f>
        <v>3.7</v>
      </c>
      <c r="Z5037">
        <f t="shared" si="392"/>
        <v>10.199999999999999</v>
      </c>
      <c r="AA5037">
        <f t="shared" si="393"/>
        <v>0</v>
      </c>
    </row>
    <row r="5038" spans="1:27" x14ac:dyDescent="0.3">
      <c r="A5038">
        <v>100067</v>
      </c>
      <c r="B5038">
        <v>230922</v>
      </c>
      <c r="C5038" s="3">
        <v>44130.718055555553</v>
      </c>
      <c r="D5038">
        <v>1</v>
      </c>
      <c r="E5038">
        <v>1</v>
      </c>
      <c r="F5038" t="s">
        <v>25</v>
      </c>
      <c r="G5038">
        <v>1</v>
      </c>
      <c r="H5038">
        <v>72.382810000000006</v>
      </c>
      <c r="I5038">
        <v>14.566409999999999</v>
      </c>
      <c r="J5038">
        <v>0.75390630000000003</v>
      </c>
      <c r="K5038">
        <v>58.023440000000001</v>
      </c>
      <c r="L5038" s="3">
        <v>44130.472222222219</v>
      </c>
      <c r="M5038">
        <v>17.18</v>
      </c>
      <c r="N5038" t="s">
        <v>28</v>
      </c>
      <c r="P5038">
        <f>(C5038-Key!$B$1)*24</f>
        <v>2.1833333332906477</v>
      </c>
      <c r="Q5038">
        <f>(Key!$B$2-'17.1'!C5038)*24</f>
        <v>0.76666666672099382</v>
      </c>
      <c r="R5038" s="3">
        <f>C5038-(M5038-Key!$B$5)/(24*Key!$B$6)</f>
        <v>44130.704240740735</v>
      </c>
      <c r="S5038">
        <f>M5038-Key!$B$5</f>
        <v>14.92</v>
      </c>
      <c r="T5038" s="2">
        <f t="shared" si="390"/>
        <v>44129.715277777781</v>
      </c>
      <c r="U5038" t="str">
        <f t="shared" si="391"/>
        <v>10-25-2020 17:10</v>
      </c>
      <c r="V5038">
        <f>IFERROR(IF(W5038=Z5038,VLOOKUP($U5038,[1]C8842!$G$2:$M$145,3,FALSE),0),0)</f>
        <v>0</v>
      </c>
      <c r="W5038">
        <f>VLOOKUP(RIGHT($V$1,5),Key!$A$9:$B$14,2,FALSE)</f>
        <v>10.199999999999999</v>
      </c>
      <c r="X5038">
        <f t="shared" si="394"/>
        <v>0</v>
      </c>
      <c r="Y5038">
        <f>VLOOKUP(RIGHT($X$1,5),Key!$A$9:$B$14,2,FALSE)</f>
        <v>3.7</v>
      </c>
      <c r="Z5038">
        <f t="shared" si="392"/>
        <v>10.199999999999999</v>
      </c>
      <c r="AA5038">
        <f t="shared" si="393"/>
        <v>0</v>
      </c>
    </row>
    <row r="5039" spans="1:27" x14ac:dyDescent="0.3">
      <c r="A5039">
        <v>100067</v>
      </c>
      <c r="B5039">
        <v>230922</v>
      </c>
      <c r="C5039" s="3">
        <v>44130.718055555553</v>
      </c>
      <c r="D5039">
        <v>3</v>
      </c>
      <c r="E5039">
        <v>2</v>
      </c>
      <c r="F5039" t="s">
        <v>26</v>
      </c>
      <c r="G5039">
        <v>1</v>
      </c>
      <c r="H5039">
        <v>65.21875</v>
      </c>
      <c r="I5039">
        <v>15.9375</v>
      </c>
      <c r="J5039">
        <v>0.89453130000000003</v>
      </c>
      <c r="K5039">
        <v>94.039060000000006</v>
      </c>
      <c r="L5039" s="3">
        <v>44130.472222222219</v>
      </c>
      <c r="M5039">
        <v>17.18</v>
      </c>
      <c r="N5039" t="s">
        <v>28</v>
      </c>
      <c r="P5039">
        <f>(C5039-Key!$B$1)*24</f>
        <v>2.1833333332906477</v>
      </c>
      <c r="Q5039">
        <f>(Key!$B$2-'17.1'!C5039)*24</f>
        <v>0.76666666672099382</v>
      </c>
      <c r="R5039" s="3">
        <f>C5039-(M5039-Key!$B$5)/(24*Key!$B$6)</f>
        <v>44130.704240740735</v>
      </c>
      <c r="S5039">
        <f>M5039-Key!$B$5</f>
        <v>14.92</v>
      </c>
      <c r="T5039" s="2">
        <f t="shared" si="390"/>
        <v>44129.715277777781</v>
      </c>
      <c r="U5039" t="str">
        <f t="shared" si="391"/>
        <v>10-25-2020 17:10</v>
      </c>
      <c r="V5039">
        <f>IFERROR(IF(W5039=Z5039,VLOOKUP($U5039,[1]C8842!$G$2:$M$145,3,FALSE),0),0)</f>
        <v>0</v>
      </c>
      <c r="W5039">
        <f>VLOOKUP(RIGHT($V$1,5),Key!$A$9:$B$14,2,FALSE)</f>
        <v>10.199999999999999</v>
      </c>
      <c r="X5039">
        <f t="shared" si="394"/>
        <v>0</v>
      </c>
      <c r="Y5039">
        <f>VLOOKUP(RIGHT($X$1,5),Key!$A$9:$B$14,2,FALSE)</f>
        <v>3.7</v>
      </c>
      <c r="Z5039">
        <f t="shared" si="392"/>
        <v>10.199999999999999</v>
      </c>
      <c r="AA5039">
        <f t="shared" si="393"/>
        <v>0</v>
      </c>
    </row>
    <row r="5040" spans="1:27" x14ac:dyDescent="0.3">
      <c r="A5040">
        <v>100067</v>
      </c>
      <c r="B5040">
        <v>230922</v>
      </c>
      <c r="C5040" s="3">
        <v>44130.718055555553</v>
      </c>
      <c r="D5040">
        <v>3</v>
      </c>
      <c r="E5040">
        <v>2</v>
      </c>
      <c r="F5040" t="s">
        <v>26</v>
      </c>
      <c r="G5040">
        <v>1</v>
      </c>
      <c r="H5040">
        <v>75.542969999999997</v>
      </c>
      <c r="I5040">
        <v>18.61328</v>
      </c>
      <c r="J5040">
        <v>0.8671875</v>
      </c>
      <c r="K5040">
        <v>94.039060000000006</v>
      </c>
      <c r="L5040" s="3">
        <v>44130.472222222219</v>
      </c>
      <c r="M5040">
        <v>17.18</v>
      </c>
      <c r="N5040" t="s">
        <v>28</v>
      </c>
      <c r="P5040">
        <f>(C5040-Key!$B$1)*24</f>
        <v>2.1833333332906477</v>
      </c>
      <c r="Q5040">
        <f>(Key!$B$2-'17.1'!C5040)*24</f>
        <v>0.76666666672099382</v>
      </c>
      <c r="R5040" s="3">
        <f>C5040-(M5040-Key!$B$5)/(24*Key!$B$6)</f>
        <v>44130.704240740735</v>
      </c>
      <c r="S5040">
        <f>M5040-Key!$B$5</f>
        <v>14.92</v>
      </c>
      <c r="T5040" s="2">
        <f t="shared" si="390"/>
        <v>44129.715277777781</v>
      </c>
      <c r="U5040" t="str">
        <f t="shared" si="391"/>
        <v>10-25-2020 17:10</v>
      </c>
      <c r="V5040">
        <f>IFERROR(IF(W5040=Z5040,VLOOKUP($U5040,[1]C8842!$G$2:$M$145,3,FALSE),0),0)</f>
        <v>0</v>
      </c>
      <c r="W5040">
        <f>VLOOKUP(RIGHT($V$1,5),Key!$A$9:$B$14,2,FALSE)</f>
        <v>10.199999999999999</v>
      </c>
      <c r="X5040">
        <f t="shared" si="394"/>
        <v>0</v>
      </c>
      <c r="Y5040">
        <f>VLOOKUP(RIGHT($X$1,5),Key!$A$9:$B$14,2,FALSE)</f>
        <v>3.7</v>
      </c>
      <c r="Z5040">
        <f t="shared" si="392"/>
        <v>10.199999999999999</v>
      </c>
      <c r="AA5040">
        <f t="shared" si="393"/>
        <v>0</v>
      </c>
    </row>
    <row r="5041" spans="1:27" x14ac:dyDescent="0.3">
      <c r="A5041">
        <v>100067</v>
      </c>
      <c r="B5041">
        <v>230922</v>
      </c>
      <c r="C5041" s="3">
        <v>44130.718055555553</v>
      </c>
      <c r="D5041">
        <v>3</v>
      </c>
      <c r="E5041">
        <v>2</v>
      </c>
      <c r="F5041" t="s">
        <v>26</v>
      </c>
      <c r="G5041">
        <v>1</v>
      </c>
      <c r="H5041">
        <v>72.347660000000005</v>
      </c>
      <c r="I5041">
        <v>14.683590000000001</v>
      </c>
      <c r="J5041">
        <v>0.7578125</v>
      </c>
      <c r="K5041">
        <v>94.039060000000006</v>
      </c>
      <c r="L5041" s="3">
        <v>44130.472222222219</v>
      </c>
      <c r="M5041">
        <v>17.18</v>
      </c>
      <c r="N5041" t="s">
        <v>28</v>
      </c>
      <c r="P5041">
        <f>(C5041-Key!$B$1)*24</f>
        <v>2.1833333332906477</v>
      </c>
      <c r="Q5041">
        <f>(Key!$B$2-'17.1'!C5041)*24</f>
        <v>0.76666666672099382</v>
      </c>
      <c r="R5041" s="3">
        <f>C5041-(M5041-Key!$B$5)/(24*Key!$B$6)</f>
        <v>44130.704240740735</v>
      </c>
      <c r="S5041">
        <f>M5041-Key!$B$5</f>
        <v>14.92</v>
      </c>
      <c r="T5041" s="2">
        <f t="shared" si="390"/>
        <v>44129.715277777781</v>
      </c>
      <c r="U5041" t="str">
        <f t="shared" si="391"/>
        <v>10-25-2020 17:10</v>
      </c>
      <c r="V5041">
        <f>IFERROR(IF(W5041=Z5041,VLOOKUP($U5041,[1]C8842!$G$2:$M$145,3,FALSE),0),0)</f>
        <v>0</v>
      </c>
      <c r="W5041">
        <f>VLOOKUP(RIGHT($V$1,5),Key!$A$9:$B$14,2,FALSE)</f>
        <v>10.199999999999999</v>
      </c>
      <c r="X5041">
        <f t="shared" si="394"/>
        <v>0</v>
      </c>
      <c r="Y5041">
        <f>VLOOKUP(RIGHT($X$1,5),Key!$A$9:$B$14,2,FALSE)</f>
        <v>3.7</v>
      </c>
      <c r="Z5041">
        <f t="shared" si="392"/>
        <v>10.199999999999999</v>
      </c>
      <c r="AA5041">
        <f t="shared" si="393"/>
        <v>0</v>
      </c>
    </row>
    <row r="5042" spans="1:27" x14ac:dyDescent="0.3">
      <c r="A5042">
        <v>100067</v>
      </c>
      <c r="B5042">
        <v>230922</v>
      </c>
      <c r="C5042" s="3">
        <v>44130.718055555553</v>
      </c>
      <c r="D5042">
        <v>2</v>
      </c>
      <c r="E5042">
        <v>1</v>
      </c>
      <c r="F5042" t="s">
        <v>26</v>
      </c>
      <c r="G5042">
        <v>1</v>
      </c>
      <c r="H5042">
        <v>75.949219999999997</v>
      </c>
      <c r="I5042">
        <v>15.722659999999999</v>
      </c>
      <c r="J5042">
        <v>0.7578125</v>
      </c>
      <c r="K5042">
        <v>80.03125</v>
      </c>
      <c r="L5042" s="3">
        <v>44130.472222222219</v>
      </c>
      <c r="M5042">
        <v>17.18</v>
      </c>
      <c r="N5042" t="s">
        <v>28</v>
      </c>
      <c r="P5042">
        <f>(C5042-Key!$B$1)*24</f>
        <v>2.1833333332906477</v>
      </c>
      <c r="Q5042">
        <f>(Key!$B$2-'17.1'!C5042)*24</f>
        <v>0.76666666672099382</v>
      </c>
      <c r="R5042" s="3">
        <f>C5042-(M5042-Key!$B$5)/(24*Key!$B$6)</f>
        <v>44130.704240740735</v>
      </c>
      <c r="S5042">
        <f>M5042-Key!$B$5</f>
        <v>14.92</v>
      </c>
      <c r="T5042" s="2">
        <f t="shared" si="390"/>
        <v>44129.715277777781</v>
      </c>
      <c r="U5042" t="str">
        <f t="shared" si="391"/>
        <v>10-25-2020 17:10</v>
      </c>
      <c r="V5042">
        <f>IFERROR(IF(W5042=Z5042,VLOOKUP($U5042,[1]C8842!$G$2:$M$145,3,FALSE),0),0)</f>
        <v>0</v>
      </c>
      <c r="W5042">
        <f>VLOOKUP(RIGHT($V$1,5),Key!$A$9:$B$14,2,FALSE)</f>
        <v>10.199999999999999</v>
      </c>
      <c r="X5042">
        <f t="shared" si="394"/>
        <v>0</v>
      </c>
      <c r="Y5042">
        <f>VLOOKUP(RIGHT($X$1,5),Key!$A$9:$B$14,2,FALSE)</f>
        <v>3.7</v>
      </c>
      <c r="Z5042">
        <f t="shared" si="392"/>
        <v>10.199999999999999</v>
      </c>
      <c r="AA5042">
        <f t="shared" si="393"/>
        <v>0</v>
      </c>
    </row>
    <row r="5043" spans="1:27" x14ac:dyDescent="0.3">
      <c r="A5043">
        <v>100067</v>
      </c>
      <c r="B5043">
        <v>230922</v>
      </c>
      <c r="C5043" s="3">
        <v>44130.718055555553</v>
      </c>
      <c r="D5043">
        <v>3</v>
      </c>
      <c r="E5043">
        <v>2</v>
      </c>
      <c r="F5043" t="s">
        <v>26</v>
      </c>
      <c r="G5043">
        <v>2</v>
      </c>
      <c r="H5043">
        <v>74.476560000000006</v>
      </c>
      <c r="I5043">
        <v>20.128910000000001</v>
      </c>
      <c r="J5043">
        <v>0.93359380000000003</v>
      </c>
      <c r="K5043">
        <v>94.039060000000006</v>
      </c>
      <c r="L5043" s="3">
        <v>44130.472222222219</v>
      </c>
      <c r="M5043">
        <v>17.18</v>
      </c>
      <c r="N5043" t="s">
        <v>28</v>
      </c>
      <c r="P5043">
        <f>(C5043-Key!$B$1)*24</f>
        <v>2.1833333332906477</v>
      </c>
      <c r="Q5043">
        <f>(Key!$B$2-'17.1'!C5043)*24</f>
        <v>0.76666666672099382</v>
      </c>
      <c r="R5043" s="3">
        <f>C5043-(M5043-Key!$B$5)/(24*Key!$B$6)</f>
        <v>44130.704240740735</v>
      </c>
      <c r="S5043">
        <f>M5043-Key!$B$5</f>
        <v>14.92</v>
      </c>
      <c r="T5043" s="2">
        <f t="shared" si="390"/>
        <v>44129.715277777781</v>
      </c>
      <c r="U5043" t="str">
        <f t="shared" si="391"/>
        <v>10-25-2020 17:10</v>
      </c>
      <c r="V5043">
        <f>IFERROR(IF(W5043=Z5043,VLOOKUP($U5043,[1]C8842!$G$2:$M$145,3,FALSE),0),0)</f>
        <v>0</v>
      </c>
      <c r="W5043">
        <f>VLOOKUP(RIGHT($V$1,5),Key!$A$9:$B$14,2,FALSE)</f>
        <v>10.199999999999999</v>
      </c>
      <c r="X5043">
        <f t="shared" si="394"/>
        <v>0</v>
      </c>
      <c r="Y5043">
        <f>VLOOKUP(RIGHT($X$1,5),Key!$A$9:$B$14,2,FALSE)</f>
        <v>3.7</v>
      </c>
      <c r="Z5043">
        <f t="shared" si="392"/>
        <v>10.199999999999999</v>
      </c>
      <c r="AA5043">
        <f t="shared" si="393"/>
        <v>0</v>
      </c>
    </row>
    <row r="5044" spans="1:27" x14ac:dyDescent="0.3">
      <c r="A5044">
        <v>100067</v>
      </c>
      <c r="B5044">
        <v>230922</v>
      </c>
      <c r="C5044" s="3">
        <v>44130.718055555553</v>
      </c>
      <c r="D5044">
        <v>0</v>
      </c>
      <c r="E5044">
        <v>2</v>
      </c>
      <c r="F5044" t="s">
        <v>25</v>
      </c>
      <c r="G5044">
        <v>1</v>
      </c>
      <c r="H5044">
        <v>40.910159999999998</v>
      </c>
      <c r="I5044">
        <v>18.85547</v>
      </c>
      <c r="J5044">
        <v>1.6171880000000001</v>
      </c>
      <c r="K5044">
        <v>46.019530000000003</v>
      </c>
      <c r="L5044" s="3">
        <v>44130.472222222219</v>
      </c>
      <c r="M5044">
        <v>17.18</v>
      </c>
      <c r="N5044" t="s">
        <v>28</v>
      </c>
      <c r="P5044">
        <f>(C5044-Key!$B$1)*24</f>
        <v>2.1833333332906477</v>
      </c>
      <c r="Q5044">
        <f>(Key!$B$2-'17.1'!C5044)*24</f>
        <v>0.76666666672099382</v>
      </c>
      <c r="R5044" s="3">
        <f>C5044-(M5044-Key!$B$5)/(24*Key!$B$6)</f>
        <v>44130.704240740735</v>
      </c>
      <c r="S5044">
        <f>M5044-Key!$B$5</f>
        <v>14.92</v>
      </c>
      <c r="T5044" s="2">
        <f t="shared" si="390"/>
        <v>44129.715277777781</v>
      </c>
      <c r="U5044" t="str">
        <f t="shared" si="391"/>
        <v>10-25-2020 17:10</v>
      </c>
      <c r="V5044">
        <f>IFERROR(IF(W5044=Z5044,VLOOKUP($U5044,[1]C8842!$G$2:$M$145,3,FALSE),0),0)</f>
        <v>0</v>
      </c>
      <c r="W5044">
        <f>VLOOKUP(RIGHT($V$1,5),Key!$A$9:$B$14,2,FALSE)</f>
        <v>10.199999999999999</v>
      </c>
      <c r="X5044">
        <f t="shared" si="394"/>
        <v>0</v>
      </c>
      <c r="Y5044">
        <f>VLOOKUP(RIGHT($X$1,5),Key!$A$9:$B$14,2,FALSE)</f>
        <v>3.7</v>
      </c>
      <c r="Z5044">
        <f t="shared" si="392"/>
        <v>10.199999999999999</v>
      </c>
      <c r="AA5044">
        <f t="shared" si="393"/>
        <v>0</v>
      </c>
    </row>
    <row r="5045" spans="1:27" x14ac:dyDescent="0.3">
      <c r="A5045">
        <v>100067</v>
      </c>
      <c r="B5045">
        <v>230922</v>
      </c>
      <c r="C5045" s="3">
        <v>44130.718055555553</v>
      </c>
      <c r="D5045">
        <v>2</v>
      </c>
      <c r="E5045">
        <v>1</v>
      </c>
      <c r="F5045" t="s">
        <v>26</v>
      </c>
      <c r="G5045">
        <v>1</v>
      </c>
      <c r="H5045">
        <v>75.09375</v>
      </c>
      <c r="I5045">
        <v>16.601559999999999</v>
      </c>
      <c r="J5045">
        <v>0.80078130000000003</v>
      </c>
      <c r="K5045">
        <v>82.035160000000005</v>
      </c>
      <c r="L5045" s="3">
        <v>44130.472222222219</v>
      </c>
      <c r="M5045">
        <v>17.18</v>
      </c>
      <c r="N5045" t="s">
        <v>28</v>
      </c>
      <c r="P5045">
        <f>(C5045-Key!$B$1)*24</f>
        <v>2.1833333332906477</v>
      </c>
      <c r="Q5045">
        <f>(Key!$B$2-'17.1'!C5045)*24</f>
        <v>0.76666666672099382</v>
      </c>
      <c r="R5045" s="3">
        <f>C5045-(M5045-Key!$B$5)/(24*Key!$B$6)</f>
        <v>44130.704240740735</v>
      </c>
      <c r="S5045">
        <f>M5045-Key!$B$5</f>
        <v>14.92</v>
      </c>
      <c r="T5045" s="2">
        <f t="shared" si="390"/>
        <v>44129.715277777781</v>
      </c>
      <c r="U5045" t="str">
        <f t="shared" si="391"/>
        <v>10-25-2020 17:10</v>
      </c>
      <c r="V5045">
        <f>IFERROR(IF(W5045=Z5045,VLOOKUP($U5045,[1]C8842!$G$2:$M$145,3,FALSE),0),0)</f>
        <v>0</v>
      </c>
      <c r="W5045">
        <f>VLOOKUP(RIGHT($V$1,5),Key!$A$9:$B$14,2,FALSE)</f>
        <v>10.199999999999999</v>
      </c>
      <c r="X5045">
        <f t="shared" si="394"/>
        <v>0</v>
      </c>
      <c r="Y5045">
        <f>VLOOKUP(RIGHT($X$1,5),Key!$A$9:$B$14,2,FALSE)</f>
        <v>3.7</v>
      </c>
      <c r="Z5045">
        <f t="shared" si="392"/>
        <v>10.199999999999999</v>
      </c>
      <c r="AA5045">
        <f t="shared" si="393"/>
        <v>0</v>
      </c>
    </row>
    <row r="5046" spans="1:27" x14ac:dyDescent="0.3">
      <c r="A5046">
        <v>100067</v>
      </c>
      <c r="B5046">
        <v>230922</v>
      </c>
      <c r="C5046" s="3">
        <v>44130.718055555553</v>
      </c>
      <c r="D5046">
        <v>1</v>
      </c>
      <c r="E5046">
        <v>1</v>
      </c>
      <c r="F5046" t="s">
        <v>25</v>
      </c>
      <c r="G5046">
        <v>1</v>
      </c>
      <c r="H5046">
        <v>69.582030000000003</v>
      </c>
      <c r="I5046">
        <v>11.92578</v>
      </c>
      <c r="J5046">
        <v>0.68359380000000003</v>
      </c>
      <c r="K5046">
        <v>58.023440000000001</v>
      </c>
      <c r="L5046" s="3">
        <v>44130.472222222219</v>
      </c>
      <c r="M5046">
        <v>17.18</v>
      </c>
      <c r="N5046" t="s">
        <v>28</v>
      </c>
      <c r="P5046">
        <f>(C5046-Key!$B$1)*24</f>
        <v>2.1833333332906477</v>
      </c>
      <c r="Q5046">
        <f>(Key!$B$2-'17.1'!C5046)*24</f>
        <v>0.76666666672099382</v>
      </c>
      <c r="R5046" s="3">
        <f>C5046-(M5046-Key!$B$5)/(24*Key!$B$6)</f>
        <v>44130.704240740735</v>
      </c>
      <c r="S5046">
        <f>M5046-Key!$B$5</f>
        <v>14.92</v>
      </c>
      <c r="T5046" s="2">
        <f t="shared" si="390"/>
        <v>44129.715277777781</v>
      </c>
      <c r="U5046" t="str">
        <f t="shared" si="391"/>
        <v>10-25-2020 17:10</v>
      </c>
      <c r="V5046">
        <f>IFERROR(IF(W5046=Z5046,VLOOKUP($U5046,[1]C8842!$G$2:$M$145,3,FALSE),0),0)</f>
        <v>0</v>
      </c>
      <c r="W5046">
        <f>VLOOKUP(RIGHT($V$1,5),Key!$A$9:$B$14,2,FALSE)</f>
        <v>10.199999999999999</v>
      </c>
      <c r="X5046">
        <f t="shared" si="394"/>
        <v>0</v>
      </c>
      <c r="Y5046">
        <f>VLOOKUP(RIGHT($X$1,5),Key!$A$9:$B$14,2,FALSE)</f>
        <v>3.7</v>
      </c>
      <c r="Z5046">
        <f t="shared" si="392"/>
        <v>10.199999999999999</v>
      </c>
      <c r="AA5046">
        <f t="shared" si="393"/>
        <v>0</v>
      </c>
    </row>
    <row r="5047" spans="1:27" x14ac:dyDescent="0.3">
      <c r="A5047">
        <v>100067</v>
      </c>
      <c r="B5047">
        <v>230922</v>
      </c>
      <c r="C5047" s="3">
        <v>44130.71875</v>
      </c>
      <c r="D5047">
        <v>0</v>
      </c>
      <c r="E5047">
        <v>2</v>
      </c>
      <c r="F5047" t="s">
        <v>25</v>
      </c>
      <c r="G5047">
        <v>1</v>
      </c>
      <c r="H5047">
        <v>66.285160000000005</v>
      </c>
      <c r="I5047">
        <v>15.34375</v>
      </c>
      <c r="J5047">
        <v>0.85546880000000003</v>
      </c>
      <c r="K5047">
        <v>46.019530000000003</v>
      </c>
      <c r="L5047" s="3">
        <v>44130.472222222219</v>
      </c>
      <c r="M5047">
        <v>17.18</v>
      </c>
      <c r="N5047" t="s">
        <v>28</v>
      </c>
      <c r="P5047">
        <f>(C5047-Key!$B$1)*24</f>
        <v>2.2000000000116415</v>
      </c>
      <c r="Q5047">
        <f>(Key!$B$2-'17.1'!C5047)*24</f>
        <v>0.75</v>
      </c>
      <c r="R5047" s="3">
        <f>C5047-(M5047-Key!$B$5)/(24*Key!$B$6)</f>
        <v>44130.704935185182</v>
      </c>
      <c r="S5047">
        <f>M5047-Key!$B$5</f>
        <v>14.92</v>
      </c>
      <c r="T5047" s="2">
        <f t="shared" si="390"/>
        <v>44129.722222222219</v>
      </c>
      <c r="U5047" t="str">
        <f t="shared" si="391"/>
        <v>10-25-2020 17:20</v>
      </c>
      <c r="V5047">
        <f>IFERROR(IF(W5047=Z5047,VLOOKUP($U5047,[1]C8842!$G$2:$M$145,3,FALSE),0),0)</f>
        <v>0</v>
      </c>
      <c r="W5047">
        <f>VLOOKUP(RIGHT($V$1,5),Key!$A$9:$B$14,2,FALSE)</f>
        <v>10.199999999999999</v>
      </c>
      <c r="X5047">
        <f t="shared" si="394"/>
        <v>0</v>
      </c>
      <c r="Y5047">
        <f>VLOOKUP(RIGHT($X$1,5),Key!$A$9:$B$14,2,FALSE)</f>
        <v>3.7</v>
      </c>
      <c r="Z5047">
        <f t="shared" si="392"/>
        <v>10.199999999999999</v>
      </c>
      <c r="AA5047">
        <f t="shared" si="393"/>
        <v>0</v>
      </c>
    </row>
    <row r="5048" spans="1:27" x14ac:dyDescent="0.3">
      <c r="A5048">
        <v>100067</v>
      </c>
      <c r="B5048">
        <v>230922</v>
      </c>
      <c r="C5048" s="3">
        <v>44130.71875</v>
      </c>
      <c r="D5048">
        <v>0</v>
      </c>
      <c r="E5048">
        <v>2</v>
      </c>
      <c r="F5048" t="s">
        <v>25</v>
      </c>
      <c r="G5048">
        <v>1</v>
      </c>
      <c r="H5048">
        <v>62.257809999999999</v>
      </c>
      <c r="I5048">
        <v>15.10938</v>
      </c>
      <c r="J5048">
        <v>0.90234380000000003</v>
      </c>
      <c r="K5048">
        <v>46.019530000000003</v>
      </c>
      <c r="L5048" s="3">
        <v>44130.472222222219</v>
      </c>
      <c r="M5048">
        <v>17.18</v>
      </c>
      <c r="N5048" t="s">
        <v>28</v>
      </c>
      <c r="P5048">
        <f>(C5048-Key!$B$1)*24</f>
        <v>2.2000000000116415</v>
      </c>
      <c r="Q5048">
        <f>(Key!$B$2-'17.1'!C5048)*24</f>
        <v>0.75</v>
      </c>
      <c r="R5048" s="3">
        <f>C5048-(M5048-Key!$B$5)/(24*Key!$B$6)</f>
        <v>44130.704935185182</v>
      </c>
      <c r="S5048">
        <f>M5048-Key!$B$5</f>
        <v>14.92</v>
      </c>
      <c r="T5048" s="2">
        <f t="shared" si="390"/>
        <v>44129.722222222219</v>
      </c>
      <c r="U5048" t="str">
        <f t="shared" si="391"/>
        <v>10-25-2020 17:20</v>
      </c>
      <c r="V5048">
        <f>IFERROR(IF(W5048=Z5048,VLOOKUP($U5048,[1]C8842!$G$2:$M$145,3,FALSE),0),0)</f>
        <v>0</v>
      </c>
      <c r="W5048">
        <f>VLOOKUP(RIGHT($V$1,5),Key!$A$9:$B$14,2,FALSE)</f>
        <v>10.199999999999999</v>
      </c>
      <c r="X5048">
        <f t="shared" si="394"/>
        <v>0</v>
      </c>
      <c r="Y5048">
        <f>VLOOKUP(RIGHT($X$1,5),Key!$A$9:$B$14,2,FALSE)</f>
        <v>3.7</v>
      </c>
      <c r="Z5048">
        <f t="shared" si="392"/>
        <v>10.199999999999999</v>
      </c>
      <c r="AA5048">
        <f t="shared" si="393"/>
        <v>0</v>
      </c>
    </row>
    <row r="5049" spans="1:27" x14ac:dyDescent="0.3">
      <c r="A5049">
        <v>100067</v>
      </c>
      <c r="B5049">
        <v>230922</v>
      </c>
      <c r="C5049" s="3">
        <v>44130.71875</v>
      </c>
      <c r="D5049">
        <v>3</v>
      </c>
      <c r="E5049">
        <v>2</v>
      </c>
      <c r="F5049" t="s">
        <v>26</v>
      </c>
      <c r="G5049">
        <v>1</v>
      </c>
      <c r="H5049">
        <v>53.257809999999999</v>
      </c>
      <c r="I5049">
        <v>19.64453</v>
      </c>
      <c r="J5049">
        <v>1.28125</v>
      </c>
      <c r="K5049">
        <v>94.039060000000006</v>
      </c>
      <c r="L5049" s="3">
        <v>44130.472222222219</v>
      </c>
      <c r="M5049">
        <v>17.18</v>
      </c>
      <c r="N5049" t="s">
        <v>28</v>
      </c>
      <c r="P5049">
        <f>(C5049-Key!$B$1)*24</f>
        <v>2.2000000000116415</v>
      </c>
      <c r="Q5049">
        <f>(Key!$B$2-'17.1'!C5049)*24</f>
        <v>0.75</v>
      </c>
      <c r="R5049" s="3">
        <f>C5049-(M5049-Key!$B$5)/(24*Key!$B$6)</f>
        <v>44130.704935185182</v>
      </c>
      <c r="S5049">
        <f>M5049-Key!$B$5</f>
        <v>14.92</v>
      </c>
      <c r="T5049" s="2">
        <f t="shared" si="390"/>
        <v>44129.722222222219</v>
      </c>
      <c r="U5049" t="str">
        <f t="shared" si="391"/>
        <v>10-25-2020 17:20</v>
      </c>
      <c r="V5049">
        <f>IFERROR(IF(W5049=Z5049,VLOOKUP($U5049,[1]C8842!$G$2:$M$145,3,FALSE),0),0)</f>
        <v>0</v>
      </c>
      <c r="W5049">
        <f>VLOOKUP(RIGHT($V$1,5),Key!$A$9:$B$14,2,FALSE)</f>
        <v>10.199999999999999</v>
      </c>
      <c r="X5049">
        <f t="shared" si="394"/>
        <v>0</v>
      </c>
      <c r="Y5049">
        <f>VLOOKUP(RIGHT($X$1,5),Key!$A$9:$B$14,2,FALSE)</f>
        <v>3.7</v>
      </c>
      <c r="Z5049">
        <f t="shared" si="392"/>
        <v>10.199999999999999</v>
      </c>
      <c r="AA5049">
        <f t="shared" si="393"/>
        <v>0</v>
      </c>
    </row>
    <row r="5050" spans="1:27" x14ac:dyDescent="0.3">
      <c r="A5050">
        <v>100067</v>
      </c>
      <c r="B5050">
        <v>230922</v>
      </c>
      <c r="C5050" s="3">
        <v>44130.71875</v>
      </c>
      <c r="D5050">
        <v>2</v>
      </c>
      <c r="E5050">
        <v>1</v>
      </c>
      <c r="F5050" t="s">
        <v>26</v>
      </c>
      <c r="G5050">
        <v>2</v>
      </c>
      <c r="H5050">
        <v>64.660160000000005</v>
      </c>
      <c r="I5050">
        <v>20.453130000000002</v>
      </c>
      <c r="J5050">
        <v>1.0859380000000001</v>
      </c>
      <c r="K5050">
        <v>80.03125</v>
      </c>
      <c r="L5050" s="3">
        <v>44130.472222222219</v>
      </c>
      <c r="M5050">
        <v>17.18</v>
      </c>
      <c r="N5050" t="s">
        <v>28</v>
      </c>
      <c r="P5050">
        <f>(C5050-Key!$B$1)*24</f>
        <v>2.2000000000116415</v>
      </c>
      <c r="Q5050">
        <f>(Key!$B$2-'17.1'!C5050)*24</f>
        <v>0.75</v>
      </c>
      <c r="R5050" s="3">
        <f>C5050-(M5050-Key!$B$5)/(24*Key!$B$6)</f>
        <v>44130.704935185182</v>
      </c>
      <c r="S5050">
        <f>M5050-Key!$B$5</f>
        <v>14.92</v>
      </c>
      <c r="T5050" s="2">
        <f t="shared" si="390"/>
        <v>44129.722222222219</v>
      </c>
      <c r="U5050" t="str">
        <f t="shared" si="391"/>
        <v>10-25-2020 17:20</v>
      </c>
      <c r="V5050">
        <f>IFERROR(IF(W5050=Z5050,VLOOKUP($U5050,[1]C8842!$G$2:$M$145,3,FALSE),0),0)</f>
        <v>0</v>
      </c>
      <c r="W5050">
        <f>VLOOKUP(RIGHT($V$1,5),Key!$A$9:$B$14,2,FALSE)</f>
        <v>10.199999999999999</v>
      </c>
      <c r="X5050">
        <f t="shared" si="394"/>
        <v>0</v>
      </c>
      <c r="Y5050">
        <f>VLOOKUP(RIGHT($X$1,5),Key!$A$9:$B$14,2,FALSE)</f>
        <v>3.7</v>
      </c>
      <c r="Z5050">
        <f t="shared" si="392"/>
        <v>10.199999999999999</v>
      </c>
      <c r="AA5050">
        <f t="shared" si="393"/>
        <v>0</v>
      </c>
    </row>
    <row r="5051" spans="1:27" x14ac:dyDescent="0.3">
      <c r="A5051">
        <v>100067</v>
      </c>
      <c r="B5051">
        <v>230922</v>
      </c>
      <c r="C5051" s="3">
        <v>44130.71875</v>
      </c>
      <c r="D5051">
        <v>3</v>
      </c>
      <c r="E5051">
        <v>2</v>
      </c>
      <c r="F5051" t="s">
        <v>26</v>
      </c>
      <c r="G5051">
        <v>4</v>
      </c>
      <c r="H5051">
        <v>57.734380000000002</v>
      </c>
      <c r="I5051">
        <v>77.414060000000006</v>
      </c>
      <c r="J5051">
        <v>3.84375</v>
      </c>
      <c r="K5051">
        <v>93.039060000000006</v>
      </c>
      <c r="L5051" s="3">
        <v>44130.472222222219</v>
      </c>
      <c r="M5051">
        <v>17.18</v>
      </c>
      <c r="N5051" t="s">
        <v>28</v>
      </c>
      <c r="P5051">
        <f>(C5051-Key!$B$1)*24</f>
        <v>2.2000000000116415</v>
      </c>
      <c r="Q5051">
        <f>(Key!$B$2-'17.1'!C5051)*24</f>
        <v>0.75</v>
      </c>
      <c r="R5051" s="3">
        <f>C5051-(M5051-Key!$B$5)/(24*Key!$B$6)</f>
        <v>44130.704935185182</v>
      </c>
      <c r="S5051">
        <f>M5051-Key!$B$5</f>
        <v>14.92</v>
      </c>
      <c r="T5051" s="2">
        <f t="shared" si="390"/>
        <v>44129.722222222219</v>
      </c>
      <c r="U5051" t="str">
        <f t="shared" si="391"/>
        <v>10-25-2020 17:20</v>
      </c>
      <c r="V5051">
        <f>IFERROR(IF(W5051=Z5051,VLOOKUP($U5051,[1]C8842!$G$2:$M$145,3,FALSE),0),0)</f>
        <v>0</v>
      </c>
      <c r="W5051">
        <f>VLOOKUP(RIGHT($V$1,5),Key!$A$9:$B$14,2,FALSE)</f>
        <v>10.199999999999999</v>
      </c>
      <c r="X5051">
        <f t="shared" si="394"/>
        <v>0</v>
      </c>
      <c r="Y5051">
        <f>VLOOKUP(RIGHT($X$1,5),Key!$A$9:$B$14,2,FALSE)</f>
        <v>3.7</v>
      </c>
      <c r="Z5051">
        <f t="shared" si="392"/>
        <v>10.199999999999999</v>
      </c>
      <c r="AA5051">
        <f t="shared" si="393"/>
        <v>0</v>
      </c>
    </row>
    <row r="5052" spans="1:27" x14ac:dyDescent="0.3">
      <c r="A5052">
        <v>100067</v>
      </c>
      <c r="B5052">
        <v>230922</v>
      </c>
      <c r="C5052" s="3">
        <v>44130.71875</v>
      </c>
      <c r="D5052">
        <v>0</v>
      </c>
      <c r="E5052">
        <v>2</v>
      </c>
      <c r="F5052" t="s">
        <v>25</v>
      </c>
      <c r="G5052">
        <v>1</v>
      </c>
      <c r="H5052">
        <v>65.097660000000005</v>
      </c>
      <c r="I5052">
        <v>13.933590000000001</v>
      </c>
      <c r="J5052">
        <v>0.8125</v>
      </c>
      <c r="K5052">
        <v>44.019530000000003</v>
      </c>
      <c r="L5052" s="3">
        <v>44130.472222222219</v>
      </c>
      <c r="M5052">
        <v>17.18</v>
      </c>
      <c r="N5052" t="s">
        <v>28</v>
      </c>
      <c r="P5052">
        <f>(C5052-Key!$B$1)*24</f>
        <v>2.2000000000116415</v>
      </c>
      <c r="Q5052">
        <f>(Key!$B$2-'17.1'!C5052)*24</f>
        <v>0.75</v>
      </c>
      <c r="R5052" s="3">
        <f>C5052-(M5052-Key!$B$5)/(24*Key!$B$6)</f>
        <v>44130.704935185182</v>
      </c>
      <c r="S5052">
        <f>M5052-Key!$B$5</f>
        <v>14.92</v>
      </c>
      <c r="T5052" s="2">
        <f t="shared" si="390"/>
        <v>44129.722222222219</v>
      </c>
      <c r="U5052" t="str">
        <f t="shared" si="391"/>
        <v>10-25-2020 17:20</v>
      </c>
      <c r="V5052">
        <f>IFERROR(IF(W5052=Z5052,VLOOKUP($U5052,[1]C8842!$G$2:$M$145,3,FALSE),0),0)</f>
        <v>0</v>
      </c>
      <c r="W5052">
        <f>VLOOKUP(RIGHT($V$1,5),Key!$A$9:$B$14,2,FALSE)</f>
        <v>10.199999999999999</v>
      </c>
      <c r="X5052">
        <f t="shared" si="394"/>
        <v>0</v>
      </c>
      <c r="Y5052">
        <f>VLOOKUP(RIGHT($X$1,5),Key!$A$9:$B$14,2,FALSE)</f>
        <v>3.7</v>
      </c>
      <c r="Z5052">
        <f t="shared" si="392"/>
        <v>10.199999999999999</v>
      </c>
      <c r="AA5052">
        <f t="shared" si="393"/>
        <v>0</v>
      </c>
    </row>
    <row r="5053" spans="1:27" x14ac:dyDescent="0.3">
      <c r="A5053">
        <v>100067</v>
      </c>
      <c r="B5053">
        <v>230922</v>
      </c>
      <c r="C5053" s="3">
        <v>44130.71875</v>
      </c>
      <c r="D5053">
        <v>0</v>
      </c>
      <c r="E5053">
        <v>2</v>
      </c>
      <c r="F5053" t="s">
        <v>25</v>
      </c>
      <c r="G5053">
        <v>1</v>
      </c>
      <c r="H5053">
        <v>66.480469999999997</v>
      </c>
      <c r="I5053">
        <v>15.98828</v>
      </c>
      <c r="J5053">
        <v>0.87890630000000003</v>
      </c>
      <c r="K5053">
        <v>47.019530000000003</v>
      </c>
      <c r="L5053" s="3">
        <v>44130.472222222219</v>
      </c>
      <c r="M5053">
        <v>17.18</v>
      </c>
      <c r="N5053" t="s">
        <v>28</v>
      </c>
      <c r="P5053">
        <f>(C5053-Key!$B$1)*24</f>
        <v>2.2000000000116415</v>
      </c>
      <c r="Q5053">
        <f>(Key!$B$2-'17.1'!C5053)*24</f>
        <v>0.75</v>
      </c>
      <c r="R5053" s="3">
        <f>C5053-(M5053-Key!$B$5)/(24*Key!$B$6)</f>
        <v>44130.704935185182</v>
      </c>
      <c r="S5053">
        <f>M5053-Key!$B$5</f>
        <v>14.92</v>
      </c>
      <c r="T5053" s="2">
        <f t="shared" si="390"/>
        <v>44129.722222222219</v>
      </c>
      <c r="U5053" t="str">
        <f t="shared" si="391"/>
        <v>10-25-2020 17:20</v>
      </c>
      <c r="V5053">
        <f>IFERROR(IF(W5053=Z5053,VLOOKUP($U5053,[1]C8842!$G$2:$M$145,3,FALSE),0),0)</f>
        <v>0</v>
      </c>
      <c r="W5053">
        <f>VLOOKUP(RIGHT($V$1,5),Key!$A$9:$B$14,2,FALSE)</f>
        <v>10.199999999999999</v>
      </c>
      <c r="X5053">
        <f t="shared" si="394"/>
        <v>0</v>
      </c>
      <c r="Y5053">
        <f>VLOOKUP(RIGHT($X$1,5),Key!$A$9:$B$14,2,FALSE)</f>
        <v>3.7</v>
      </c>
      <c r="Z5053">
        <f t="shared" si="392"/>
        <v>10.199999999999999</v>
      </c>
      <c r="AA5053">
        <f t="shared" si="393"/>
        <v>0</v>
      </c>
    </row>
    <row r="5054" spans="1:27" x14ac:dyDescent="0.3">
      <c r="A5054">
        <v>100067</v>
      </c>
      <c r="B5054">
        <v>230922</v>
      </c>
      <c r="C5054" s="3">
        <v>44130.71875</v>
      </c>
      <c r="D5054">
        <v>3</v>
      </c>
      <c r="E5054">
        <v>2</v>
      </c>
      <c r="F5054" t="s">
        <v>26</v>
      </c>
      <c r="G5054">
        <v>4</v>
      </c>
      <c r="H5054">
        <v>62.226559999999999</v>
      </c>
      <c r="I5054">
        <v>72.53125</v>
      </c>
      <c r="J5054">
        <v>3.359375</v>
      </c>
      <c r="K5054">
        <v>94.039060000000006</v>
      </c>
      <c r="L5054" s="3">
        <v>44130.472222222219</v>
      </c>
      <c r="M5054">
        <v>17.18</v>
      </c>
      <c r="N5054" t="s">
        <v>28</v>
      </c>
      <c r="P5054">
        <f>(C5054-Key!$B$1)*24</f>
        <v>2.2000000000116415</v>
      </c>
      <c r="Q5054">
        <f>(Key!$B$2-'17.1'!C5054)*24</f>
        <v>0.75</v>
      </c>
      <c r="R5054" s="3">
        <f>C5054-(M5054-Key!$B$5)/(24*Key!$B$6)</f>
        <v>44130.704935185182</v>
      </c>
      <c r="S5054">
        <f>M5054-Key!$B$5</f>
        <v>14.92</v>
      </c>
      <c r="T5054" s="2">
        <f t="shared" si="390"/>
        <v>44129.722222222219</v>
      </c>
      <c r="U5054" t="str">
        <f t="shared" si="391"/>
        <v>10-25-2020 17:20</v>
      </c>
      <c r="V5054">
        <f>IFERROR(IF(W5054=Z5054,VLOOKUP($U5054,[1]C8842!$G$2:$M$145,3,FALSE),0),0)</f>
        <v>0</v>
      </c>
      <c r="W5054">
        <f>VLOOKUP(RIGHT($V$1,5),Key!$A$9:$B$14,2,FALSE)</f>
        <v>10.199999999999999</v>
      </c>
      <c r="X5054">
        <f t="shared" si="394"/>
        <v>0</v>
      </c>
      <c r="Y5054">
        <f>VLOOKUP(RIGHT($X$1,5),Key!$A$9:$B$14,2,FALSE)</f>
        <v>3.7</v>
      </c>
      <c r="Z5054">
        <f t="shared" si="392"/>
        <v>10.199999999999999</v>
      </c>
      <c r="AA5054">
        <f t="shared" si="393"/>
        <v>0</v>
      </c>
    </row>
    <row r="5055" spans="1:27" x14ac:dyDescent="0.3">
      <c r="A5055">
        <v>100067</v>
      </c>
      <c r="B5055">
        <v>230922</v>
      </c>
      <c r="C5055" s="3">
        <v>44130.71875</v>
      </c>
      <c r="D5055">
        <v>3</v>
      </c>
      <c r="E5055">
        <v>2</v>
      </c>
      <c r="F5055" t="s">
        <v>26</v>
      </c>
      <c r="G5055">
        <v>1</v>
      </c>
      <c r="H5055">
        <v>65.40625</v>
      </c>
      <c r="I5055">
        <v>17.632809999999999</v>
      </c>
      <c r="J5055">
        <v>0.9609375</v>
      </c>
      <c r="K5055">
        <v>93.039060000000006</v>
      </c>
      <c r="L5055" s="3">
        <v>44130.472222222219</v>
      </c>
      <c r="M5055">
        <v>17.18</v>
      </c>
      <c r="N5055" t="s">
        <v>28</v>
      </c>
      <c r="P5055">
        <f>(C5055-Key!$B$1)*24</f>
        <v>2.2000000000116415</v>
      </c>
      <c r="Q5055">
        <f>(Key!$B$2-'17.1'!C5055)*24</f>
        <v>0.75</v>
      </c>
      <c r="R5055" s="3">
        <f>C5055-(M5055-Key!$B$5)/(24*Key!$B$6)</f>
        <v>44130.704935185182</v>
      </c>
      <c r="S5055">
        <f>M5055-Key!$B$5</f>
        <v>14.92</v>
      </c>
      <c r="T5055" s="2">
        <f t="shared" si="390"/>
        <v>44129.722222222219</v>
      </c>
      <c r="U5055" t="str">
        <f t="shared" si="391"/>
        <v>10-25-2020 17:20</v>
      </c>
      <c r="V5055">
        <f>IFERROR(IF(W5055=Z5055,VLOOKUP($U5055,[1]C8842!$G$2:$M$145,3,FALSE),0),0)</f>
        <v>0</v>
      </c>
      <c r="W5055">
        <f>VLOOKUP(RIGHT($V$1,5),Key!$A$9:$B$14,2,FALSE)</f>
        <v>10.199999999999999</v>
      </c>
      <c r="X5055">
        <f t="shared" si="394"/>
        <v>0</v>
      </c>
      <c r="Y5055">
        <f>VLOOKUP(RIGHT($X$1,5),Key!$A$9:$B$14,2,FALSE)</f>
        <v>3.7</v>
      </c>
      <c r="Z5055">
        <f t="shared" si="392"/>
        <v>10.199999999999999</v>
      </c>
      <c r="AA5055">
        <f t="shared" si="393"/>
        <v>0</v>
      </c>
    </row>
    <row r="5056" spans="1:27" x14ac:dyDescent="0.3">
      <c r="A5056">
        <v>100067</v>
      </c>
      <c r="B5056">
        <v>230922</v>
      </c>
      <c r="C5056" s="3">
        <v>44130.71875</v>
      </c>
      <c r="D5056">
        <v>0</v>
      </c>
      <c r="E5056">
        <v>2</v>
      </c>
      <c r="F5056" t="s">
        <v>25</v>
      </c>
      <c r="G5056">
        <v>1</v>
      </c>
      <c r="H5056">
        <v>63.816409999999998</v>
      </c>
      <c r="I5056">
        <v>16.039059999999999</v>
      </c>
      <c r="J5056">
        <v>0.91796880000000003</v>
      </c>
      <c r="K5056">
        <v>46.019530000000003</v>
      </c>
      <c r="L5056" s="3">
        <v>44130.472222222219</v>
      </c>
      <c r="M5056">
        <v>17.18</v>
      </c>
      <c r="N5056" t="s">
        <v>28</v>
      </c>
      <c r="P5056">
        <f>(C5056-Key!$B$1)*24</f>
        <v>2.2000000000116415</v>
      </c>
      <c r="Q5056">
        <f>(Key!$B$2-'17.1'!C5056)*24</f>
        <v>0.75</v>
      </c>
      <c r="R5056" s="3">
        <f>C5056-(M5056-Key!$B$5)/(24*Key!$B$6)</f>
        <v>44130.704935185182</v>
      </c>
      <c r="S5056">
        <f>M5056-Key!$B$5</f>
        <v>14.92</v>
      </c>
      <c r="T5056" s="2">
        <f t="shared" si="390"/>
        <v>44129.722222222219</v>
      </c>
      <c r="U5056" t="str">
        <f t="shared" si="391"/>
        <v>10-25-2020 17:20</v>
      </c>
      <c r="V5056">
        <f>IFERROR(IF(W5056=Z5056,VLOOKUP($U5056,[1]C8842!$G$2:$M$145,3,FALSE),0),0)</f>
        <v>0</v>
      </c>
      <c r="W5056">
        <f>VLOOKUP(RIGHT($V$1,5),Key!$A$9:$B$14,2,FALSE)</f>
        <v>10.199999999999999</v>
      </c>
      <c r="X5056">
        <f t="shared" si="394"/>
        <v>0</v>
      </c>
      <c r="Y5056">
        <f>VLOOKUP(RIGHT($X$1,5),Key!$A$9:$B$14,2,FALSE)</f>
        <v>3.7</v>
      </c>
      <c r="Z5056">
        <f t="shared" si="392"/>
        <v>10.199999999999999</v>
      </c>
      <c r="AA5056">
        <f t="shared" si="393"/>
        <v>0</v>
      </c>
    </row>
    <row r="5057" spans="1:27" x14ac:dyDescent="0.3">
      <c r="A5057">
        <v>100067</v>
      </c>
      <c r="B5057">
        <v>230922</v>
      </c>
      <c r="C5057" s="3">
        <v>44130.71875</v>
      </c>
      <c r="D5057">
        <v>2</v>
      </c>
      <c r="E5057">
        <v>1</v>
      </c>
      <c r="F5057" t="s">
        <v>26</v>
      </c>
      <c r="G5057">
        <v>1</v>
      </c>
      <c r="H5057">
        <v>67.316410000000005</v>
      </c>
      <c r="I5057">
        <v>16.84375</v>
      </c>
      <c r="J5057">
        <v>0.90234380000000003</v>
      </c>
      <c r="K5057">
        <v>81.035160000000005</v>
      </c>
      <c r="L5057" s="3">
        <v>44130.472222222219</v>
      </c>
      <c r="M5057">
        <v>17.18</v>
      </c>
      <c r="N5057" t="s">
        <v>28</v>
      </c>
      <c r="P5057">
        <f>(C5057-Key!$B$1)*24</f>
        <v>2.2000000000116415</v>
      </c>
      <c r="Q5057">
        <f>(Key!$B$2-'17.1'!C5057)*24</f>
        <v>0.75</v>
      </c>
      <c r="R5057" s="3">
        <f>C5057-(M5057-Key!$B$5)/(24*Key!$B$6)</f>
        <v>44130.704935185182</v>
      </c>
      <c r="S5057">
        <f>M5057-Key!$B$5</f>
        <v>14.92</v>
      </c>
      <c r="T5057" s="2">
        <f t="shared" si="390"/>
        <v>44129.722222222219</v>
      </c>
      <c r="U5057" t="str">
        <f t="shared" si="391"/>
        <v>10-25-2020 17:20</v>
      </c>
      <c r="V5057">
        <f>IFERROR(IF(W5057=Z5057,VLOOKUP($U5057,[1]C8842!$G$2:$M$145,3,FALSE),0),0)</f>
        <v>0</v>
      </c>
      <c r="W5057">
        <f>VLOOKUP(RIGHT($V$1,5),Key!$A$9:$B$14,2,FALSE)</f>
        <v>10.199999999999999</v>
      </c>
      <c r="X5057">
        <f t="shared" si="394"/>
        <v>0</v>
      </c>
      <c r="Y5057">
        <f>VLOOKUP(RIGHT($X$1,5),Key!$A$9:$B$14,2,FALSE)</f>
        <v>3.7</v>
      </c>
      <c r="Z5057">
        <f t="shared" si="392"/>
        <v>10.199999999999999</v>
      </c>
      <c r="AA5057">
        <f t="shared" si="393"/>
        <v>0</v>
      </c>
    </row>
    <row r="5058" spans="1:27" x14ac:dyDescent="0.3">
      <c r="A5058">
        <v>100067</v>
      </c>
      <c r="B5058">
        <v>230922</v>
      </c>
      <c r="C5058" s="3">
        <v>44130.71875</v>
      </c>
      <c r="D5058">
        <v>3</v>
      </c>
      <c r="E5058">
        <v>2</v>
      </c>
      <c r="F5058" t="s">
        <v>26</v>
      </c>
      <c r="G5058">
        <v>3</v>
      </c>
      <c r="H5058">
        <v>63.480469999999997</v>
      </c>
      <c r="I5058">
        <v>32.503909999999998</v>
      </c>
      <c r="J5058">
        <v>1.613281</v>
      </c>
      <c r="K5058">
        <v>94.039060000000006</v>
      </c>
      <c r="L5058" s="3">
        <v>44130.472222222219</v>
      </c>
      <c r="M5058">
        <v>17.18</v>
      </c>
      <c r="N5058" t="s">
        <v>28</v>
      </c>
      <c r="P5058">
        <f>(C5058-Key!$B$1)*24</f>
        <v>2.2000000000116415</v>
      </c>
      <c r="Q5058">
        <f>(Key!$B$2-'17.1'!C5058)*24</f>
        <v>0.75</v>
      </c>
      <c r="R5058" s="3">
        <f>C5058-(M5058-Key!$B$5)/(24*Key!$B$6)</f>
        <v>44130.704935185182</v>
      </c>
      <c r="S5058">
        <f>M5058-Key!$B$5</f>
        <v>14.92</v>
      </c>
      <c r="T5058" s="2">
        <f t="shared" si="390"/>
        <v>44129.722222222219</v>
      </c>
      <c r="U5058" t="str">
        <f t="shared" si="391"/>
        <v>10-25-2020 17:20</v>
      </c>
      <c r="V5058">
        <f>IFERROR(IF(W5058=Z5058,VLOOKUP($U5058,[1]C8842!$G$2:$M$145,3,FALSE),0),0)</f>
        <v>0</v>
      </c>
      <c r="W5058">
        <f>VLOOKUP(RIGHT($V$1,5),Key!$A$9:$B$14,2,FALSE)</f>
        <v>10.199999999999999</v>
      </c>
      <c r="X5058">
        <f t="shared" si="394"/>
        <v>0</v>
      </c>
      <c r="Y5058">
        <f>VLOOKUP(RIGHT($X$1,5),Key!$A$9:$B$14,2,FALSE)</f>
        <v>3.7</v>
      </c>
      <c r="Z5058">
        <f t="shared" si="392"/>
        <v>10.199999999999999</v>
      </c>
      <c r="AA5058">
        <f t="shared" si="393"/>
        <v>0</v>
      </c>
    </row>
    <row r="5059" spans="1:27" x14ac:dyDescent="0.3">
      <c r="A5059">
        <v>100067</v>
      </c>
      <c r="B5059">
        <v>230922</v>
      </c>
      <c r="C5059" s="3">
        <v>44130.71875</v>
      </c>
      <c r="D5059">
        <v>3</v>
      </c>
      <c r="E5059">
        <v>2</v>
      </c>
      <c r="F5059" t="s">
        <v>26</v>
      </c>
      <c r="G5059">
        <v>1</v>
      </c>
      <c r="H5059">
        <v>60.90625</v>
      </c>
      <c r="I5059">
        <v>15.39453</v>
      </c>
      <c r="J5059">
        <v>0.93359380000000003</v>
      </c>
      <c r="K5059">
        <v>94.039060000000006</v>
      </c>
      <c r="L5059" s="3">
        <v>44130.472222222219</v>
      </c>
      <c r="M5059">
        <v>17.18</v>
      </c>
      <c r="N5059" t="s">
        <v>28</v>
      </c>
      <c r="P5059">
        <f>(C5059-Key!$B$1)*24</f>
        <v>2.2000000000116415</v>
      </c>
      <c r="Q5059">
        <f>(Key!$B$2-'17.1'!C5059)*24</f>
        <v>0.75</v>
      </c>
      <c r="R5059" s="3">
        <f>C5059-(M5059-Key!$B$5)/(24*Key!$B$6)</f>
        <v>44130.704935185182</v>
      </c>
      <c r="S5059">
        <f>M5059-Key!$B$5</f>
        <v>14.92</v>
      </c>
      <c r="T5059" s="2">
        <f t="shared" ref="T5059:T5122" si="395">ROUND(C5059*24*60/10,0)/(24*6)-1</f>
        <v>44129.722222222219</v>
      </c>
      <c r="U5059" t="str">
        <f t="shared" ref="U5059:U5122" si="396">TEXT(T5059,"mm-dd-yyyy hh:mm")</f>
        <v>10-25-2020 17:20</v>
      </c>
      <c r="V5059">
        <f>IFERROR(IF(W5059=Z5059,VLOOKUP($U5059,[1]C8842!$G$2:$M$145,3,FALSE),0),0)</f>
        <v>0</v>
      </c>
      <c r="W5059">
        <f>VLOOKUP(RIGHT($V$1,5),Key!$A$9:$B$14,2,FALSE)</f>
        <v>10.199999999999999</v>
      </c>
      <c r="X5059">
        <f t="shared" si="394"/>
        <v>0</v>
      </c>
      <c r="Y5059">
        <f>VLOOKUP(RIGHT($X$1,5),Key!$A$9:$B$14,2,FALSE)</f>
        <v>3.7</v>
      </c>
      <c r="Z5059">
        <f t="shared" ref="Z5059:Z5122" si="397">M5059-MIN(ABS(Y5059-M5059),ABS(W5059-M5059))</f>
        <v>10.199999999999999</v>
      </c>
      <c r="AA5059">
        <f t="shared" ref="AA5059:AA5122" si="398">SUM(V5059,X5059)</f>
        <v>0</v>
      </c>
    </row>
    <row r="5060" spans="1:27" x14ac:dyDescent="0.3">
      <c r="A5060">
        <v>100067</v>
      </c>
      <c r="B5060">
        <v>230922</v>
      </c>
      <c r="C5060" s="3">
        <v>44130.71875</v>
      </c>
      <c r="D5060">
        <v>2</v>
      </c>
      <c r="E5060">
        <v>1</v>
      </c>
      <c r="F5060" t="s">
        <v>26</v>
      </c>
      <c r="G5060">
        <v>1</v>
      </c>
      <c r="H5060">
        <v>72.257810000000006</v>
      </c>
      <c r="I5060">
        <v>19.046880000000002</v>
      </c>
      <c r="J5060">
        <v>0.921875</v>
      </c>
      <c r="K5060">
        <v>78.03125</v>
      </c>
      <c r="L5060" s="3">
        <v>44130.472222222219</v>
      </c>
      <c r="M5060">
        <v>17.18</v>
      </c>
      <c r="N5060" t="s">
        <v>28</v>
      </c>
      <c r="P5060">
        <f>(C5060-Key!$B$1)*24</f>
        <v>2.2000000000116415</v>
      </c>
      <c r="Q5060">
        <f>(Key!$B$2-'17.1'!C5060)*24</f>
        <v>0.75</v>
      </c>
      <c r="R5060" s="3">
        <f>C5060-(M5060-Key!$B$5)/(24*Key!$B$6)</f>
        <v>44130.704935185182</v>
      </c>
      <c r="S5060">
        <f>M5060-Key!$B$5</f>
        <v>14.92</v>
      </c>
      <c r="T5060" s="2">
        <f t="shared" si="395"/>
        <v>44129.722222222219</v>
      </c>
      <c r="U5060" t="str">
        <f t="shared" si="396"/>
        <v>10-25-2020 17:20</v>
      </c>
      <c r="V5060">
        <f>IFERROR(IF(W5060=Z5060,VLOOKUP($U5060,[1]C8842!$G$2:$M$145,3,FALSE),0),0)</f>
        <v>0</v>
      </c>
      <c r="W5060">
        <f>VLOOKUP(RIGHT($V$1,5),Key!$A$9:$B$14,2,FALSE)</f>
        <v>10.199999999999999</v>
      </c>
      <c r="X5060">
        <f t="shared" ref="X5060:X5123" si="399">$X$2</f>
        <v>0</v>
      </c>
      <c r="Y5060">
        <f>VLOOKUP(RIGHT($X$1,5),Key!$A$9:$B$14,2,FALSE)</f>
        <v>3.7</v>
      </c>
      <c r="Z5060">
        <f t="shared" si="397"/>
        <v>10.199999999999999</v>
      </c>
      <c r="AA5060">
        <f t="shared" si="398"/>
        <v>0</v>
      </c>
    </row>
    <row r="5061" spans="1:27" x14ac:dyDescent="0.3">
      <c r="A5061">
        <v>100067</v>
      </c>
      <c r="B5061">
        <v>230922</v>
      </c>
      <c r="C5061" s="3">
        <v>44130.71875</v>
      </c>
      <c r="D5061">
        <v>0</v>
      </c>
      <c r="E5061">
        <v>2</v>
      </c>
      <c r="F5061" t="s">
        <v>25</v>
      </c>
      <c r="G5061">
        <v>4</v>
      </c>
      <c r="H5061">
        <v>65.363280000000003</v>
      </c>
      <c r="I5061">
        <v>50.195309999999999</v>
      </c>
      <c r="J5061">
        <v>2.2890630000000001</v>
      </c>
      <c r="K5061">
        <v>44.019530000000003</v>
      </c>
      <c r="L5061" s="3">
        <v>44130.472222222219</v>
      </c>
      <c r="M5061">
        <v>17.18</v>
      </c>
      <c r="N5061" t="s">
        <v>28</v>
      </c>
      <c r="P5061">
        <f>(C5061-Key!$B$1)*24</f>
        <v>2.2000000000116415</v>
      </c>
      <c r="Q5061">
        <f>(Key!$B$2-'17.1'!C5061)*24</f>
        <v>0.75</v>
      </c>
      <c r="R5061" s="3">
        <f>C5061-(M5061-Key!$B$5)/(24*Key!$B$6)</f>
        <v>44130.704935185182</v>
      </c>
      <c r="S5061">
        <f>M5061-Key!$B$5</f>
        <v>14.92</v>
      </c>
      <c r="T5061" s="2">
        <f t="shared" si="395"/>
        <v>44129.722222222219</v>
      </c>
      <c r="U5061" t="str">
        <f t="shared" si="396"/>
        <v>10-25-2020 17:20</v>
      </c>
      <c r="V5061">
        <f>IFERROR(IF(W5061=Z5061,VLOOKUP($U5061,[1]C8842!$G$2:$M$145,3,FALSE),0),0)</f>
        <v>0</v>
      </c>
      <c r="W5061">
        <f>VLOOKUP(RIGHT($V$1,5),Key!$A$9:$B$14,2,FALSE)</f>
        <v>10.199999999999999</v>
      </c>
      <c r="X5061">
        <f t="shared" si="399"/>
        <v>0</v>
      </c>
      <c r="Y5061">
        <f>VLOOKUP(RIGHT($X$1,5),Key!$A$9:$B$14,2,FALSE)</f>
        <v>3.7</v>
      </c>
      <c r="Z5061">
        <f t="shared" si="397"/>
        <v>10.199999999999999</v>
      </c>
      <c r="AA5061">
        <f t="shared" si="398"/>
        <v>0</v>
      </c>
    </row>
    <row r="5062" spans="1:27" x14ac:dyDescent="0.3">
      <c r="A5062">
        <v>100067</v>
      </c>
      <c r="B5062">
        <v>230922</v>
      </c>
      <c r="C5062" s="3">
        <v>44130.719444444447</v>
      </c>
      <c r="D5062">
        <v>3</v>
      </c>
      <c r="E5062">
        <v>2</v>
      </c>
      <c r="F5062" t="s">
        <v>26</v>
      </c>
      <c r="G5062">
        <v>1</v>
      </c>
      <c r="H5062">
        <v>66.929689999999994</v>
      </c>
      <c r="I5062">
        <v>18.0625</v>
      </c>
      <c r="J5062">
        <v>0.953125</v>
      </c>
      <c r="K5062">
        <v>93.039060000000006</v>
      </c>
      <c r="L5062" s="3">
        <v>44130.472222222219</v>
      </c>
      <c r="M5062">
        <v>17.18</v>
      </c>
      <c r="N5062" t="s">
        <v>28</v>
      </c>
      <c r="P5062">
        <f>(C5062-Key!$B$1)*24</f>
        <v>2.2166666667326353</v>
      </c>
      <c r="Q5062">
        <f>(Key!$B$2-'17.1'!C5062)*24</f>
        <v>0.73333333327900618</v>
      </c>
      <c r="R5062" s="3">
        <f>C5062-(M5062-Key!$B$5)/(24*Key!$B$6)</f>
        <v>44130.705629629629</v>
      </c>
      <c r="S5062">
        <f>M5062-Key!$B$5</f>
        <v>14.92</v>
      </c>
      <c r="T5062" s="2">
        <f t="shared" si="395"/>
        <v>44129.722222222219</v>
      </c>
      <c r="U5062" t="str">
        <f t="shared" si="396"/>
        <v>10-25-2020 17:20</v>
      </c>
      <c r="V5062">
        <f>IFERROR(IF(W5062=Z5062,VLOOKUP($U5062,[1]C8842!$G$2:$M$145,3,FALSE),0),0)</f>
        <v>0</v>
      </c>
      <c r="W5062">
        <f>VLOOKUP(RIGHT($V$1,5),Key!$A$9:$B$14,2,FALSE)</f>
        <v>10.199999999999999</v>
      </c>
      <c r="X5062">
        <f t="shared" si="399"/>
        <v>0</v>
      </c>
      <c r="Y5062">
        <f>VLOOKUP(RIGHT($X$1,5),Key!$A$9:$B$14,2,FALSE)</f>
        <v>3.7</v>
      </c>
      <c r="Z5062">
        <f t="shared" si="397"/>
        <v>10.199999999999999</v>
      </c>
      <c r="AA5062">
        <f t="shared" si="398"/>
        <v>0</v>
      </c>
    </row>
    <row r="5063" spans="1:27" x14ac:dyDescent="0.3">
      <c r="A5063">
        <v>100067</v>
      </c>
      <c r="B5063">
        <v>230922</v>
      </c>
      <c r="C5063" s="3">
        <v>44130.719444444447</v>
      </c>
      <c r="D5063">
        <v>0</v>
      </c>
      <c r="E5063">
        <v>2</v>
      </c>
      <c r="F5063" t="s">
        <v>25</v>
      </c>
      <c r="G5063">
        <v>1</v>
      </c>
      <c r="H5063">
        <v>70.589839999999995</v>
      </c>
      <c r="I5063">
        <v>16.351559999999999</v>
      </c>
      <c r="J5063">
        <v>0.83984380000000003</v>
      </c>
      <c r="K5063">
        <v>47.019530000000003</v>
      </c>
      <c r="L5063" s="3">
        <v>44130.472222222219</v>
      </c>
      <c r="M5063">
        <v>17.18</v>
      </c>
      <c r="N5063" t="s">
        <v>28</v>
      </c>
      <c r="P5063">
        <f>(C5063-Key!$B$1)*24</f>
        <v>2.2166666667326353</v>
      </c>
      <c r="Q5063">
        <f>(Key!$B$2-'17.1'!C5063)*24</f>
        <v>0.73333333327900618</v>
      </c>
      <c r="R5063" s="3">
        <f>C5063-(M5063-Key!$B$5)/(24*Key!$B$6)</f>
        <v>44130.705629629629</v>
      </c>
      <c r="S5063">
        <f>M5063-Key!$B$5</f>
        <v>14.92</v>
      </c>
      <c r="T5063" s="2">
        <f t="shared" si="395"/>
        <v>44129.722222222219</v>
      </c>
      <c r="U5063" t="str">
        <f t="shared" si="396"/>
        <v>10-25-2020 17:20</v>
      </c>
      <c r="V5063">
        <f>IFERROR(IF(W5063=Z5063,VLOOKUP($U5063,[1]C8842!$G$2:$M$145,3,FALSE),0),0)</f>
        <v>0</v>
      </c>
      <c r="W5063">
        <f>VLOOKUP(RIGHT($V$1,5),Key!$A$9:$B$14,2,FALSE)</f>
        <v>10.199999999999999</v>
      </c>
      <c r="X5063">
        <f t="shared" si="399"/>
        <v>0</v>
      </c>
      <c r="Y5063">
        <f>VLOOKUP(RIGHT($X$1,5),Key!$A$9:$B$14,2,FALSE)</f>
        <v>3.7</v>
      </c>
      <c r="Z5063">
        <f t="shared" si="397"/>
        <v>10.199999999999999</v>
      </c>
      <c r="AA5063">
        <f t="shared" si="398"/>
        <v>0</v>
      </c>
    </row>
    <row r="5064" spans="1:27" x14ac:dyDescent="0.3">
      <c r="A5064">
        <v>100067</v>
      </c>
      <c r="B5064">
        <v>230922</v>
      </c>
      <c r="C5064" s="3">
        <v>44130.719444444447</v>
      </c>
      <c r="D5064">
        <v>2</v>
      </c>
      <c r="E5064">
        <v>1</v>
      </c>
      <c r="F5064" t="s">
        <v>26</v>
      </c>
      <c r="G5064">
        <v>1</v>
      </c>
      <c r="H5064">
        <v>62.121090000000002</v>
      </c>
      <c r="I5064">
        <v>16.80078</v>
      </c>
      <c r="J5064">
        <v>0.97265630000000003</v>
      </c>
      <c r="K5064">
        <v>80.03125</v>
      </c>
      <c r="L5064" s="3">
        <v>44130.472222222219</v>
      </c>
      <c r="M5064">
        <v>17.18</v>
      </c>
      <c r="N5064" t="s">
        <v>28</v>
      </c>
      <c r="P5064">
        <f>(C5064-Key!$B$1)*24</f>
        <v>2.2166666667326353</v>
      </c>
      <c r="Q5064">
        <f>(Key!$B$2-'17.1'!C5064)*24</f>
        <v>0.73333333327900618</v>
      </c>
      <c r="R5064" s="3">
        <f>C5064-(M5064-Key!$B$5)/(24*Key!$B$6)</f>
        <v>44130.705629629629</v>
      </c>
      <c r="S5064">
        <f>M5064-Key!$B$5</f>
        <v>14.92</v>
      </c>
      <c r="T5064" s="2">
        <f t="shared" si="395"/>
        <v>44129.722222222219</v>
      </c>
      <c r="U5064" t="str">
        <f t="shared" si="396"/>
        <v>10-25-2020 17:20</v>
      </c>
      <c r="V5064">
        <f>IFERROR(IF(W5064=Z5064,VLOOKUP($U5064,[1]C8842!$G$2:$M$145,3,FALSE),0),0)</f>
        <v>0</v>
      </c>
      <c r="W5064">
        <f>VLOOKUP(RIGHT($V$1,5),Key!$A$9:$B$14,2,FALSE)</f>
        <v>10.199999999999999</v>
      </c>
      <c r="X5064">
        <f t="shared" si="399"/>
        <v>0</v>
      </c>
      <c r="Y5064">
        <f>VLOOKUP(RIGHT($X$1,5),Key!$A$9:$B$14,2,FALSE)</f>
        <v>3.7</v>
      </c>
      <c r="Z5064">
        <f t="shared" si="397"/>
        <v>10.199999999999999</v>
      </c>
      <c r="AA5064">
        <f t="shared" si="398"/>
        <v>0</v>
      </c>
    </row>
    <row r="5065" spans="1:27" x14ac:dyDescent="0.3">
      <c r="A5065">
        <v>100067</v>
      </c>
      <c r="B5065">
        <v>230922</v>
      </c>
      <c r="C5065" s="3">
        <v>44130.719444444447</v>
      </c>
      <c r="D5065">
        <v>3</v>
      </c>
      <c r="E5065">
        <v>2</v>
      </c>
      <c r="F5065" t="s">
        <v>26</v>
      </c>
      <c r="G5065">
        <v>1</v>
      </c>
      <c r="H5065">
        <v>62.753909999999998</v>
      </c>
      <c r="I5065">
        <v>16.816410000000001</v>
      </c>
      <c r="J5065">
        <v>0.96484380000000003</v>
      </c>
      <c r="K5065">
        <v>94.039060000000006</v>
      </c>
      <c r="L5065" s="3">
        <v>44130.472222222219</v>
      </c>
      <c r="M5065">
        <v>17.18</v>
      </c>
      <c r="N5065" t="s">
        <v>28</v>
      </c>
      <c r="P5065">
        <f>(C5065-Key!$B$1)*24</f>
        <v>2.2166666667326353</v>
      </c>
      <c r="Q5065">
        <f>(Key!$B$2-'17.1'!C5065)*24</f>
        <v>0.73333333327900618</v>
      </c>
      <c r="R5065" s="3">
        <f>C5065-(M5065-Key!$B$5)/(24*Key!$B$6)</f>
        <v>44130.705629629629</v>
      </c>
      <c r="S5065">
        <f>M5065-Key!$B$5</f>
        <v>14.92</v>
      </c>
      <c r="T5065" s="2">
        <f t="shared" si="395"/>
        <v>44129.722222222219</v>
      </c>
      <c r="U5065" t="str">
        <f t="shared" si="396"/>
        <v>10-25-2020 17:20</v>
      </c>
      <c r="V5065">
        <f>IFERROR(IF(W5065=Z5065,VLOOKUP($U5065,[1]C8842!$G$2:$M$145,3,FALSE),0),0)</f>
        <v>0</v>
      </c>
      <c r="W5065">
        <f>VLOOKUP(RIGHT($V$1,5),Key!$A$9:$B$14,2,FALSE)</f>
        <v>10.199999999999999</v>
      </c>
      <c r="X5065">
        <f t="shared" si="399"/>
        <v>0</v>
      </c>
      <c r="Y5065">
        <f>VLOOKUP(RIGHT($X$1,5),Key!$A$9:$B$14,2,FALSE)</f>
        <v>3.7</v>
      </c>
      <c r="Z5065">
        <f t="shared" si="397"/>
        <v>10.199999999999999</v>
      </c>
      <c r="AA5065">
        <f t="shared" si="398"/>
        <v>0</v>
      </c>
    </row>
    <row r="5066" spans="1:27" x14ac:dyDescent="0.3">
      <c r="A5066">
        <v>100067</v>
      </c>
      <c r="B5066">
        <v>230922</v>
      </c>
      <c r="C5066" s="3">
        <v>44130.719444444447</v>
      </c>
      <c r="D5066">
        <v>3</v>
      </c>
      <c r="E5066">
        <v>2</v>
      </c>
      <c r="F5066" t="s">
        <v>26</v>
      </c>
      <c r="G5066">
        <v>2</v>
      </c>
      <c r="H5066">
        <v>61.199219999999997</v>
      </c>
      <c r="I5066">
        <v>21.95703</v>
      </c>
      <c r="J5066">
        <v>1.214844</v>
      </c>
      <c r="K5066">
        <v>93.039060000000006</v>
      </c>
      <c r="L5066" s="3">
        <v>44130.472222222219</v>
      </c>
      <c r="M5066">
        <v>17.18</v>
      </c>
      <c r="N5066" t="s">
        <v>28</v>
      </c>
      <c r="P5066">
        <f>(C5066-Key!$B$1)*24</f>
        <v>2.2166666667326353</v>
      </c>
      <c r="Q5066">
        <f>(Key!$B$2-'17.1'!C5066)*24</f>
        <v>0.73333333327900618</v>
      </c>
      <c r="R5066" s="3">
        <f>C5066-(M5066-Key!$B$5)/(24*Key!$B$6)</f>
        <v>44130.705629629629</v>
      </c>
      <c r="S5066">
        <f>M5066-Key!$B$5</f>
        <v>14.92</v>
      </c>
      <c r="T5066" s="2">
        <f t="shared" si="395"/>
        <v>44129.722222222219</v>
      </c>
      <c r="U5066" t="str">
        <f t="shared" si="396"/>
        <v>10-25-2020 17:20</v>
      </c>
      <c r="V5066">
        <f>IFERROR(IF(W5066=Z5066,VLOOKUP($U5066,[1]C8842!$G$2:$M$145,3,FALSE),0),0)</f>
        <v>0</v>
      </c>
      <c r="W5066">
        <f>VLOOKUP(RIGHT($V$1,5),Key!$A$9:$B$14,2,FALSE)</f>
        <v>10.199999999999999</v>
      </c>
      <c r="X5066">
        <f t="shared" si="399"/>
        <v>0</v>
      </c>
      <c r="Y5066">
        <f>VLOOKUP(RIGHT($X$1,5),Key!$A$9:$B$14,2,FALSE)</f>
        <v>3.7</v>
      </c>
      <c r="Z5066">
        <f t="shared" si="397"/>
        <v>10.199999999999999</v>
      </c>
      <c r="AA5066">
        <f t="shared" si="398"/>
        <v>0</v>
      </c>
    </row>
    <row r="5067" spans="1:27" x14ac:dyDescent="0.3">
      <c r="A5067">
        <v>100067</v>
      </c>
      <c r="B5067">
        <v>230922</v>
      </c>
      <c r="C5067" s="3">
        <v>44130.719444444447</v>
      </c>
      <c r="D5067">
        <v>0</v>
      </c>
      <c r="E5067">
        <v>2</v>
      </c>
      <c r="F5067" t="s">
        <v>25</v>
      </c>
      <c r="G5067">
        <v>1</v>
      </c>
      <c r="H5067">
        <v>61.082030000000003</v>
      </c>
      <c r="I5067">
        <v>14.597659999999999</v>
      </c>
      <c r="J5067">
        <v>0.89453130000000003</v>
      </c>
      <c r="K5067">
        <v>46.019530000000003</v>
      </c>
      <c r="L5067" s="3">
        <v>44130.472222222219</v>
      </c>
      <c r="M5067">
        <v>17.18</v>
      </c>
      <c r="N5067" t="s">
        <v>28</v>
      </c>
      <c r="P5067">
        <f>(C5067-Key!$B$1)*24</f>
        <v>2.2166666667326353</v>
      </c>
      <c r="Q5067">
        <f>(Key!$B$2-'17.1'!C5067)*24</f>
        <v>0.73333333327900618</v>
      </c>
      <c r="R5067" s="3">
        <f>C5067-(M5067-Key!$B$5)/(24*Key!$B$6)</f>
        <v>44130.705629629629</v>
      </c>
      <c r="S5067">
        <f>M5067-Key!$B$5</f>
        <v>14.92</v>
      </c>
      <c r="T5067" s="2">
        <f t="shared" si="395"/>
        <v>44129.722222222219</v>
      </c>
      <c r="U5067" t="str">
        <f t="shared" si="396"/>
        <v>10-25-2020 17:20</v>
      </c>
      <c r="V5067">
        <f>IFERROR(IF(W5067=Z5067,VLOOKUP($U5067,[1]C8842!$G$2:$M$145,3,FALSE),0),0)</f>
        <v>0</v>
      </c>
      <c r="W5067">
        <f>VLOOKUP(RIGHT($V$1,5),Key!$A$9:$B$14,2,FALSE)</f>
        <v>10.199999999999999</v>
      </c>
      <c r="X5067">
        <f t="shared" si="399"/>
        <v>0</v>
      </c>
      <c r="Y5067">
        <f>VLOOKUP(RIGHT($X$1,5),Key!$A$9:$B$14,2,FALSE)</f>
        <v>3.7</v>
      </c>
      <c r="Z5067">
        <f t="shared" si="397"/>
        <v>10.199999999999999</v>
      </c>
      <c r="AA5067">
        <f t="shared" si="398"/>
        <v>0</v>
      </c>
    </row>
    <row r="5068" spans="1:27" x14ac:dyDescent="0.3">
      <c r="A5068">
        <v>100067</v>
      </c>
      <c r="B5068">
        <v>230922</v>
      </c>
      <c r="C5068" s="3">
        <v>44130.719444444447</v>
      </c>
      <c r="D5068">
        <v>1</v>
      </c>
      <c r="E5068">
        <v>1</v>
      </c>
      <c r="F5068" t="s">
        <v>25</v>
      </c>
      <c r="G5068">
        <v>1</v>
      </c>
      <c r="H5068">
        <v>64.199219999999997</v>
      </c>
      <c r="I5068">
        <v>15.82813</v>
      </c>
      <c r="J5068">
        <v>0.90234380000000003</v>
      </c>
      <c r="K5068">
        <v>58.023440000000001</v>
      </c>
      <c r="L5068" s="3">
        <v>44130.472222222219</v>
      </c>
      <c r="M5068">
        <v>17.18</v>
      </c>
      <c r="N5068" t="s">
        <v>28</v>
      </c>
      <c r="P5068">
        <f>(C5068-Key!$B$1)*24</f>
        <v>2.2166666667326353</v>
      </c>
      <c r="Q5068">
        <f>(Key!$B$2-'17.1'!C5068)*24</f>
        <v>0.73333333327900618</v>
      </c>
      <c r="R5068" s="3">
        <f>C5068-(M5068-Key!$B$5)/(24*Key!$B$6)</f>
        <v>44130.705629629629</v>
      </c>
      <c r="S5068">
        <f>M5068-Key!$B$5</f>
        <v>14.92</v>
      </c>
      <c r="T5068" s="2">
        <f t="shared" si="395"/>
        <v>44129.722222222219</v>
      </c>
      <c r="U5068" t="str">
        <f t="shared" si="396"/>
        <v>10-25-2020 17:20</v>
      </c>
      <c r="V5068">
        <f>IFERROR(IF(W5068=Z5068,VLOOKUP($U5068,[1]C8842!$G$2:$M$145,3,FALSE),0),0)</f>
        <v>0</v>
      </c>
      <c r="W5068">
        <f>VLOOKUP(RIGHT($V$1,5),Key!$A$9:$B$14,2,FALSE)</f>
        <v>10.199999999999999</v>
      </c>
      <c r="X5068">
        <f t="shared" si="399"/>
        <v>0</v>
      </c>
      <c r="Y5068">
        <f>VLOOKUP(RIGHT($X$1,5),Key!$A$9:$B$14,2,FALSE)</f>
        <v>3.7</v>
      </c>
      <c r="Z5068">
        <f t="shared" si="397"/>
        <v>10.199999999999999</v>
      </c>
      <c r="AA5068">
        <f t="shared" si="398"/>
        <v>0</v>
      </c>
    </row>
    <row r="5069" spans="1:27" x14ac:dyDescent="0.3">
      <c r="A5069">
        <v>100067</v>
      </c>
      <c r="B5069">
        <v>230922</v>
      </c>
      <c r="C5069" s="3">
        <v>44130.719444444447</v>
      </c>
      <c r="D5069">
        <v>1</v>
      </c>
      <c r="E5069">
        <v>1</v>
      </c>
      <c r="F5069" t="s">
        <v>25</v>
      </c>
      <c r="G5069">
        <v>1</v>
      </c>
      <c r="H5069">
        <v>64.378910000000005</v>
      </c>
      <c r="I5069">
        <v>15.01563</v>
      </c>
      <c r="J5069">
        <v>0.8671875</v>
      </c>
      <c r="K5069">
        <v>57.023440000000001</v>
      </c>
      <c r="L5069" s="3">
        <v>44130.472222222219</v>
      </c>
      <c r="M5069">
        <v>17.18</v>
      </c>
      <c r="N5069" t="s">
        <v>28</v>
      </c>
      <c r="P5069">
        <f>(C5069-Key!$B$1)*24</f>
        <v>2.2166666667326353</v>
      </c>
      <c r="Q5069">
        <f>(Key!$B$2-'17.1'!C5069)*24</f>
        <v>0.73333333327900618</v>
      </c>
      <c r="R5069" s="3">
        <f>C5069-(M5069-Key!$B$5)/(24*Key!$B$6)</f>
        <v>44130.705629629629</v>
      </c>
      <c r="S5069">
        <f>M5069-Key!$B$5</f>
        <v>14.92</v>
      </c>
      <c r="T5069" s="2">
        <f t="shared" si="395"/>
        <v>44129.722222222219</v>
      </c>
      <c r="U5069" t="str">
        <f t="shared" si="396"/>
        <v>10-25-2020 17:20</v>
      </c>
      <c r="V5069">
        <f>IFERROR(IF(W5069=Z5069,VLOOKUP($U5069,[1]C8842!$G$2:$M$145,3,FALSE),0),0)</f>
        <v>0</v>
      </c>
      <c r="W5069">
        <f>VLOOKUP(RIGHT($V$1,5),Key!$A$9:$B$14,2,FALSE)</f>
        <v>10.199999999999999</v>
      </c>
      <c r="X5069">
        <f t="shared" si="399"/>
        <v>0</v>
      </c>
      <c r="Y5069">
        <f>VLOOKUP(RIGHT($X$1,5),Key!$A$9:$B$14,2,FALSE)</f>
        <v>3.7</v>
      </c>
      <c r="Z5069">
        <f t="shared" si="397"/>
        <v>10.199999999999999</v>
      </c>
      <c r="AA5069">
        <f t="shared" si="398"/>
        <v>0</v>
      </c>
    </row>
    <row r="5070" spans="1:27" x14ac:dyDescent="0.3">
      <c r="A5070">
        <v>100067</v>
      </c>
      <c r="B5070">
        <v>230922</v>
      </c>
      <c r="C5070" s="3">
        <v>44130.719444444447</v>
      </c>
      <c r="D5070">
        <v>1</v>
      </c>
      <c r="E5070">
        <v>1</v>
      </c>
      <c r="F5070" t="s">
        <v>25</v>
      </c>
      <c r="G5070">
        <v>1</v>
      </c>
      <c r="H5070">
        <v>69.726560000000006</v>
      </c>
      <c r="I5070">
        <v>15.023440000000001</v>
      </c>
      <c r="J5070">
        <v>0.80078130000000003</v>
      </c>
      <c r="K5070">
        <v>58.023440000000001</v>
      </c>
      <c r="L5070" s="3">
        <v>44130.472222222219</v>
      </c>
      <c r="M5070">
        <v>17.18</v>
      </c>
      <c r="N5070" t="s">
        <v>28</v>
      </c>
      <c r="P5070">
        <f>(C5070-Key!$B$1)*24</f>
        <v>2.2166666667326353</v>
      </c>
      <c r="Q5070">
        <f>(Key!$B$2-'17.1'!C5070)*24</f>
        <v>0.73333333327900618</v>
      </c>
      <c r="R5070" s="3">
        <f>C5070-(M5070-Key!$B$5)/(24*Key!$B$6)</f>
        <v>44130.705629629629</v>
      </c>
      <c r="S5070">
        <f>M5070-Key!$B$5</f>
        <v>14.92</v>
      </c>
      <c r="T5070" s="2">
        <f t="shared" si="395"/>
        <v>44129.722222222219</v>
      </c>
      <c r="U5070" t="str">
        <f t="shared" si="396"/>
        <v>10-25-2020 17:20</v>
      </c>
      <c r="V5070">
        <f>IFERROR(IF(W5070=Z5070,VLOOKUP($U5070,[1]C8842!$G$2:$M$145,3,FALSE),0),0)</f>
        <v>0</v>
      </c>
      <c r="W5070">
        <f>VLOOKUP(RIGHT($V$1,5),Key!$A$9:$B$14,2,FALSE)</f>
        <v>10.199999999999999</v>
      </c>
      <c r="X5070">
        <f t="shared" si="399"/>
        <v>0</v>
      </c>
      <c r="Y5070">
        <f>VLOOKUP(RIGHT($X$1,5),Key!$A$9:$B$14,2,FALSE)</f>
        <v>3.7</v>
      </c>
      <c r="Z5070">
        <f t="shared" si="397"/>
        <v>10.199999999999999</v>
      </c>
      <c r="AA5070">
        <f t="shared" si="398"/>
        <v>0</v>
      </c>
    </row>
    <row r="5071" spans="1:27" x14ac:dyDescent="0.3">
      <c r="A5071">
        <v>100067</v>
      </c>
      <c r="B5071">
        <v>230922</v>
      </c>
      <c r="C5071" s="3">
        <v>44130.719444444447</v>
      </c>
      <c r="D5071">
        <v>0</v>
      </c>
      <c r="E5071">
        <v>2</v>
      </c>
      <c r="F5071" t="s">
        <v>25</v>
      </c>
      <c r="G5071">
        <v>1</v>
      </c>
      <c r="H5071">
        <v>64.617189999999994</v>
      </c>
      <c r="I5071">
        <v>14.86328</v>
      </c>
      <c r="J5071">
        <v>0.859375</v>
      </c>
      <c r="K5071">
        <v>48.019530000000003</v>
      </c>
      <c r="L5071" s="3">
        <v>44130.472222222219</v>
      </c>
      <c r="M5071">
        <v>17.18</v>
      </c>
      <c r="N5071" t="s">
        <v>28</v>
      </c>
      <c r="P5071">
        <f>(C5071-Key!$B$1)*24</f>
        <v>2.2166666667326353</v>
      </c>
      <c r="Q5071">
        <f>(Key!$B$2-'17.1'!C5071)*24</f>
        <v>0.73333333327900618</v>
      </c>
      <c r="R5071" s="3">
        <f>C5071-(M5071-Key!$B$5)/(24*Key!$B$6)</f>
        <v>44130.705629629629</v>
      </c>
      <c r="S5071">
        <f>M5071-Key!$B$5</f>
        <v>14.92</v>
      </c>
      <c r="T5071" s="2">
        <f t="shared" si="395"/>
        <v>44129.722222222219</v>
      </c>
      <c r="U5071" t="str">
        <f t="shared" si="396"/>
        <v>10-25-2020 17:20</v>
      </c>
      <c r="V5071">
        <f>IFERROR(IF(W5071=Z5071,VLOOKUP($U5071,[1]C8842!$G$2:$M$145,3,FALSE),0),0)</f>
        <v>0</v>
      </c>
      <c r="W5071">
        <f>VLOOKUP(RIGHT($V$1,5),Key!$A$9:$B$14,2,FALSE)</f>
        <v>10.199999999999999</v>
      </c>
      <c r="X5071">
        <f t="shared" si="399"/>
        <v>0</v>
      </c>
      <c r="Y5071">
        <f>VLOOKUP(RIGHT($X$1,5),Key!$A$9:$B$14,2,FALSE)</f>
        <v>3.7</v>
      </c>
      <c r="Z5071">
        <f t="shared" si="397"/>
        <v>10.199999999999999</v>
      </c>
      <c r="AA5071">
        <f t="shared" si="398"/>
        <v>0</v>
      </c>
    </row>
    <row r="5072" spans="1:27" x14ac:dyDescent="0.3">
      <c r="A5072">
        <v>100067</v>
      </c>
      <c r="B5072">
        <v>230922</v>
      </c>
      <c r="C5072" s="3">
        <v>44130.719444444447</v>
      </c>
      <c r="D5072">
        <v>3</v>
      </c>
      <c r="E5072">
        <v>2</v>
      </c>
      <c r="F5072" t="s">
        <v>26</v>
      </c>
      <c r="G5072">
        <v>5</v>
      </c>
      <c r="H5072">
        <v>58.546880000000002</v>
      </c>
      <c r="I5072">
        <v>82.066410000000005</v>
      </c>
      <c r="J5072">
        <v>4.0039059999999997</v>
      </c>
      <c r="K5072">
        <v>94.039060000000006</v>
      </c>
      <c r="L5072" s="3">
        <v>44130.472222222219</v>
      </c>
      <c r="M5072">
        <v>17.18</v>
      </c>
      <c r="N5072" t="s">
        <v>28</v>
      </c>
      <c r="P5072">
        <f>(C5072-Key!$B$1)*24</f>
        <v>2.2166666667326353</v>
      </c>
      <c r="Q5072">
        <f>(Key!$B$2-'17.1'!C5072)*24</f>
        <v>0.73333333327900618</v>
      </c>
      <c r="R5072" s="3">
        <f>C5072-(M5072-Key!$B$5)/(24*Key!$B$6)</f>
        <v>44130.705629629629</v>
      </c>
      <c r="S5072">
        <f>M5072-Key!$B$5</f>
        <v>14.92</v>
      </c>
      <c r="T5072" s="2">
        <f t="shared" si="395"/>
        <v>44129.722222222219</v>
      </c>
      <c r="U5072" t="str">
        <f t="shared" si="396"/>
        <v>10-25-2020 17:20</v>
      </c>
      <c r="V5072">
        <f>IFERROR(IF(W5072=Z5072,VLOOKUP($U5072,[1]C8842!$G$2:$M$145,3,FALSE),0),0)</f>
        <v>0</v>
      </c>
      <c r="W5072">
        <f>VLOOKUP(RIGHT($V$1,5),Key!$A$9:$B$14,2,FALSE)</f>
        <v>10.199999999999999</v>
      </c>
      <c r="X5072">
        <f t="shared" si="399"/>
        <v>0</v>
      </c>
      <c r="Y5072">
        <f>VLOOKUP(RIGHT($X$1,5),Key!$A$9:$B$14,2,FALSE)</f>
        <v>3.7</v>
      </c>
      <c r="Z5072">
        <f t="shared" si="397"/>
        <v>10.199999999999999</v>
      </c>
      <c r="AA5072">
        <f t="shared" si="398"/>
        <v>0</v>
      </c>
    </row>
    <row r="5073" spans="1:27" x14ac:dyDescent="0.3">
      <c r="A5073">
        <v>100067</v>
      </c>
      <c r="B5073">
        <v>230922</v>
      </c>
      <c r="C5073" s="3">
        <v>44130.719444444447</v>
      </c>
      <c r="D5073">
        <v>0</v>
      </c>
      <c r="E5073">
        <v>2</v>
      </c>
      <c r="F5073" t="s">
        <v>25</v>
      </c>
      <c r="G5073">
        <v>2</v>
      </c>
      <c r="H5073">
        <v>60.691409999999998</v>
      </c>
      <c r="I5073">
        <v>22.285160000000001</v>
      </c>
      <c r="J5073">
        <v>1.238281</v>
      </c>
      <c r="K5073">
        <v>44.019530000000003</v>
      </c>
      <c r="L5073" s="3">
        <v>44130.472222222219</v>
      </c>
      <c r="M5073">
        <v>17.18</v>
      </c>
      <c r="N5073" t="s">
        <v>28</v>
      </c>
      <c r="P5073">
        <f>(C5073-Key!$B$1)*24</f>
        <v>2.2166666667326353</v>
      </c>
      <c r="Q5073">
        <f>(Key!$B$2-'17.1'!C5073)*24</f>
        <v>0.73333333327900618</v>
      </c>
      <c r="R5073" s="3">
        <f>C5073-(M5073-Key!$B$5)/(24*Key!$B$6)</f>
        <v>44130.705629629629</v>
      </c>
      <c r="S5073">
        <f>M5073-Key!$B$5</f>
        <v>14.92</v>
      </c>
      <c r="T5073" s="2">
        <f t="shared" si="395"/>
        <v>44129.722222222219</v>
      </c>
      <c r="U5073" t="str">
        <f t="shared" si="396"/>
        <v>10-25-2020 17:20</v>
      </c>
      <c r="V5073">
        <f>IFERROR(IF(W5073=Z5073,VLOOKUP($U5073,[1]C8842!$G$2:$M$145,3,FALSE),0),0)</f>
        <v>0</v>
      </c>
      <c r="W5073">
        <f>VLOOKUP(RIGHT($V$1,5),Key!$A$9:$B$14,2,FALSE)</f>
        <v>10.199999999999999</v>
      </c>
      <c r="X5073">
        <f t="shared" si="399"/>
        <v>0</v>
      </c>
      <c r="Y5073">
        <f>VLOOKUP(RIGHT($X$1,5),Key!$A$9:$B$14,2,FALSE)</f>
        <v>3.7</v>
      </c>
      <c r="Z5073">
        <f t="shared" si="397"/>
        <v>10.199999999999999</v>
      </c>
      <c r="AA5073">
        <f t="shared" si="398"/>
        <v>0</v>
      </c>
    </row>
    <row r="5074" spans="1:27" x14ac:dyDescent="0.3">
      <c r="A5074">
        <v>100067</v>
      </c>
      <c r="B5074">
        <v>230922</v>
      </c>
      <c r="C5074" s="3">
        <v>44130.719444444447</v>
      </c>
      <c r="D5074">
        <v>1</v>
      </c>
      <c r="E5074">
        <v>1</v>
      </c>
      <c r="F5074" t="s">
        <v>25</v>
      </c>
      <c r="G5074">
        <v>2</v>
      </c>
      <c r="H5074">
        <v>70.214839999999995</v>
      </c>
      <c r="I5074">
        <v>20.33203</v>
      </c>
      <c r="J5074">
        <v>0.99609380000000003</v>
      </c>
      <c r="K5074">
        <v>58.023440000000001</v>
      </c>
      <c r="L5074" s="3">
        <v>44130.472222222219</v>
      </c>
      <c r="M5074">
        <v>17.18</v>
      </c>
      <c r="N5074" t="s">
        <v>28</v>
      </c>
      <c r="P5074">
        <f>(C5074-Key!$B$1)*24</f>
        <v>2.2166666667326353</v>
      </c>
      <c r="Q5074">
        <f>(Key!$B$2-'17.1'!C5074)*24</f>
        <v>0.73333333327900618</v>
      </c>
      <c r="R5074" s="3">
        <f>C5074-(M5074-Key!$B$5)/(24*Key!$B$6)</f>
        <v>44130.705629629629</v>
      </c>
      <c r="S5074">
        <f>M5074-Key!$B$5</f>
        <v>14.92</v>
      </c>
      <c r="T5074" s="2">
        <f t="shared" si="395"/>
        <v>44129.722222222219</v>
      </c>
      <c r="U5074" t="str">
        <f t="shared" si="396"/>
        <v>10-25-2020 17:20</v>
      </c>
      <c r="V5074">
        <f>IFERROR(IF(W5074=Z5074,VLOOKUP($U5074,[1]C8842!$G$2:$M$145,3,FALSE),0),0)</f>
        <v>0</v>
      </c>
      <c r="W5074">
        <f>VLOOKUP(RIGHT($V$1,5),Key!$A$9:$B$14,2,FALSE)</f>
        <v>10.199999999999999</v>
      </c>
      <c r="X5074">
        <f t="shared" si="399"/>
        <v>0</v>
      </c>
      <c r="Y5074">
        <f>VLOOKUP(RIGHT($X$1,5),Key!$A$9:$B$14,2,FALSE)</f>
        <v>3.7</v>
      </c>
      <c r="Z5074">
        <f t="shared" si="397"/>
        <v>10.199999999999999</v>
      </c>
      <c r="AA5074">
        <f t="shared" si="398"/>
        <v>0</v>
      </c>
    </row>
    <row r="5075" spans="1:27" x14ac:dyDescent="0.3">
      <c r="A5075">
        <v>100067</v>
      </c>
      <c r="B5075">
        <v>230922</v>
      </c>
      <c r="C5075" s="3">
        <v>44130.719444444447</v>
      </c>
      <c r="D5075">
        <v>2</v>
      </c>
      <c r="E5075">
        <v>1</v>
      </c>
      <c r="F5075" t="s">
        <v>26</v>
      </c>
      <c r="G5075">
        <v>2</v>
      </c>
      <c r="H5075">
        <v>80.652339999999995</v>
      </c>
      <c r="I5075">
        <v>21.066410000000001</v>
      </c>
      <c r="J5075">
        <v>0.890625</v>
      </c>
      <c r="K5075">
        <v>83.035160000000005</v>
      </c>
      <c r="L5075" s="3">
        <v>44130.472222222219</v>
      </c>
      <c r="M5075">
        <v>17.18</v>
      </c>
      <c r="N5075" t="s">
        <v>28</v>
      </c>
      <c r="P5075">
        <f>(C5075-Key!$B$1)*24</f>
        <v>2.2166666667326353</v>
      </c>
      <c r="Q5075">
        <f>(Key!$B$2-'17.1'!C5075)*24</f>
        <v>0.73333333327900618</v>
      </c>
      <c r="R5075" s="3">
        <f>C5075-(M5075-Key!$B$5)/(24*Key!$B$6)</f>
        <v>44130.705629629629</v>
      </c>
      <c r="S5075">
        <f>M5075-Key!$B$5</f>
        <v>14.92</v>
      </c>
      <c r="T5075" s="2">
        <f t="shared" si="395"/>
        <v>44129.722222222219</v>
      </c>
      <c r="U5075" t="str">
        <f t="shared" si="396"/>
        <v>10-25-2020 17:20</v>
      </c>
      <c r="V5075">
        <f>IFERROR(IF(W5075=Z5075,VLOOKUP($U5075,[1]C8842!$G$2:$M$145,3,FALSE),0),0)</f>
        <v>0</v>
      </c>
      <c r="W5075">
        <f>VLOOKUP(RIGHT($V$1,5),Key!$A$9:$B$14,2,FALSE)</f>
        <v>10.199999999999999</v>
      </c>
      <c r="X5075">
        <f t="shared" si="399"/>
        <v>0</v>
      </c>
      <c r="Y5075">
        <f>VLOOKUP(RIGHT($X$1,5),Key!$A$9:$B$14,2,FALSE)</f>
        <v>3.7</v>
      </c>
      <c r="Z5075">
        <f t="shared" si="397"/>
        <v>10.199999999999999</v>
      </c>
      <c r="AA5075">
        <f t="shared" si="398"/>
        <v>0</v>
      </c>
    </row>
    <row r="5076" spans="1:27" x14ac:dyDescent="0.3">
      <c r="A5076">
        <v>100067</v>
      </c>
      <c r="B5076">
        <v>230922</v>
      </c>
      <c r="C5076" s="3">
        <v>44130.719444444447</v>
      </c>
      <c r="D5076">
        <v>3</v>
      </c>
      <c r="E5076">
        <v>2</v>
      </c>
      <c r="F5076" t="s">
        <v>26</v>
      </c>
      <c r="G5076">
        <v>3</v>
      </c>
      <c r="H5076">
        <v>64.957030000000003</v>
      </c>
      <c r="I5076">
        <v>33.824219999999997</v>
      </c>
      <c r="J5076">
        <v>1.628906</v>
      </c>
      <c r="K5076">
        <v>94.039060000000006</v>
      </c>
      <c r="L5076" s="3">
        <v>44130.472222222219</v>
      </c>
      <c r="M5076">
        <v>17.18</v>
      </c>
      <c r="N5076" t="s">
        <v>28</v>
      </c>
      <c r="P5076">
        <f>(C5076-Key!$B$1)*24</f>
        <v>2.2166666667326353</v>
      </c>
      <c r="Q5076">
        <f>(Key!$B$2-'17.1'!C5076)*24</f>
        <v>0.73333333327900618</v>
      </c>
      <c r="R5076" s="3">
        <f>C5076-(M5076-Key!$B$5)/(24*Key!$B$6)</f>
        <v>44130.705629629629</v>
      </c>
      <c r="S5076">
        <f>M5076-Key!$B$5</f>
        <v>14.92</v>
      </c>
      <c r="T5076" s="2">
        <f t="shared" si="395"/>
        <v>44129.722222222219</v>
      </c>
      <c r="U5076" t="str">
        <f t="shared" si="396"/>
        <v>10-25-2020 17:20</v>
      </c>
      <c r="V5076">
        <f>IFERROR(IF(W5076=Z5076,VLOOKUP($U5076,[1]C8842!$G$2:$M$145,3,FALSE),0),0)</f>
        <v>0</v>
      </c>
      <c r="W5076">
        <f>VLOOKUP(RIGHT($V$1,5),Key!$A$9:$B$14,2,FALSE)</f>
        <v>10.199999999999999</v>
      </c>
      <c r="X5076">
        <f t="shared" si="399"/>
        <v>0</v>
      </c>
      <c r="Y5076">
        <f>VLOOKUP(RIGHT($X$1,5),Key!$A$9:$B$14,2,FALSE)</f>
        <v>3.7</v>
      </c>
      <c r="Z5076">
        <f t="shared" si="397"/>
        <v>10.199999999999999</v>
      </c>
      <c r="AA5076">
        <f t="shared" si="398"/>
        <v>0</v>
      </c>
    </row>
    <row r="5077" spans="1:27" x14ac:dyDescent="0.3">
      <c r="A5077">
        <v>100067</v>
      </c>
      <c r="B5077">
        <v>230922</v>
      </c>
      <c r="C5077" s="3">
        <v>44130.719444444447</v>
      </c>
      <c r="D5077">
        <v>3</v>
      </c>
      <c r="E5077">
        <v>2</v>
      </c>
      <c r="F5077" t="s">
        <v>26</v>
      </c>
      <c r="G5077">
        <v>1</v>
      </c>
      <c r="H5077">
        <v>74.683589999999995</v>
      </c>
      <c r="I5077">
        <v>17.191410000000001</v>
      </c>
      <c r="J5077">
        <v>0.82421880000000003</v>
      </c>
      <c r="K5077">
        <v>92.039060000000006</v>
      </c>
      <c r="L5077" s="3">
        <v>44130.472222222219</v>
      </c>
      <c r="M5077">
        <v>17.18</v>
      </c>
      <c r="N5077" t="s">
        <v>28</v>
      </c>
      <c r="P5077">
        <f>(C5077-Key!$B$1)*24</f>
        <v>2.2166666667326353</v>
      </c>
      <c r="Q5077">
        <f>(Key!$B$2-'17.1'!C5077)*24</f>
        <v>0.73333333327900618</v>
      </c>
      <c r="R5077" s="3">
        <f>C5077-(M5077-Key!$B$5)/(24*Key!$B$6)</f>
        <v>44130.705629629629</v>
      </c>
      <c r="S5077">
        <f>M5077-Key!$B$5</f>
        <v>14.92</v>
      </c>
      <c r="T5077" s="2">
        <f t="shared" si="395"/>
        <v>44129.722222222219</v>
      </c>
      <c r="U5077" t="str">
        <f t="shared" si="396"/>
        <v>10-25-2020 17:20</v>
      </c>
      <c r="V5077">
        <f>IFERROR(IF(W5077=Z5077,VLOOKUP($U5077,[1]C8842!$G$2:$M$145,3,FALSE),0),0)</f>
        <v>0</v>
      </c>
      <c r="W5077">
        <f>VLOOKUP(RIGHT($V$1,5),Key!$A$9:$B$14,2,FALSE)</f>
        <v>10.199999999999999</v>
      </c>
      <c r="X5077">
        <f t="shared" si="399"/>
        <v>0</v>
      </c>
      <c r="Y5077">
        <f>VLOOKUP(RIGHT($X$1,5),Key!$A$9:$B$14,2,FALSE)</f>
        <v>3.7</v>
      </c>
      <c r="Z5077">
        <f t="shared" si="397"/>
        <v>10.199999999999999</v>
      </c>
      <c r="AA5077">
        <f t="shared" si="398"/>
        <v>0</v>
      </c>
    </row>
    <row r="5078" spans="1:27" x14ac:dyDescent="0.3">
      <c r="A5078">
        <v>100067</v>
      </c>
      <c r="B5078">
        <v>230922</v>
      </c>
      <c r="C5078" s="3">
        <v>44130.719444444447</v>
      </c>
      <c r="D5078">
        <v>0</v>
      </c>
      <c r="E5078">
        <v>2</v>
      </c>
      <c r="F5078" t="s">
        <v>25</v>
      </c>
      <c r="G5078">
        <v>4</v>
      </c>
      <c r="H5078">
        <v>56.394530000000003</v>
      </c>
      <c r="I5078">
        <v>70.789060000000006</v>
      </c>
      <c r="J5078">
        <v>3.625</v>
      </c>
      <c r="K5078">
        <v>46.019530000000003</v>
      </c>
      <c r="L5078" s="3">
        <v>44130.472222222219</v>
      </c>
      <c r="M5078">
        <v>17.18</v>
      </c>
      <c r="N5078" t="s">
        <v>28</v>
      </c>
      <c r="P5078">
        <f>(C5078-Key!$B$1)*24</f>
        <v>2.2166666667326353</v>
      </c>
      <c r="Q5078">
        <f>(Key!$B$2-'17.1'!C5078)*24</f>
        <v>0.73333333327900618</v>
      </c>
      <c r="R5078" s="3">
        <f>C5078-(M5078-Key!$B$5)/(24*Key!$B$6)</f>
        <v>44130.705629629629</v>
      </c>
      <c r="S5078">
        <f>M5078-Key!$B$5</f>
        <v>14.92</v>
      </c>
      <c r="T5078" s="2">
        <f t="shared" si="395"/>
        <v>44129.722222222219</v>
      </c>
      <c r="U5078" t="str">
        <f t="shared" si="396"/>
        <v>10-25-2020 17:20</v>
      </c>
      <c r="V5078">
        <f>IFERROR(IF(W5078=Z5078,VLOOKUP($U5078,[1]C8842!$G$2:$M$145,3,FALSE),0),0)</f>
        <v>0</v>
      </c>
      <c r="W5078">
        <f>VLOOKUP(RIGHT($V$1,5),Key!$A$9:$B$14,2,FALSE)</f>
        <v>10.199999999999999</v>
      </c>
      <c r="X5078">
        <f t="shared" si="399"/>
        <v>0</v>
      </c>
      <c r="Y5078">
        <f>VLOOKUP(RIGHT($X$1,5),Key!$A$9:$B$14,2,FALSE)</f>
        <v>3.7</v>
      </c>
      <c r="Z5078">
        <f t="shared" si="397"/>
        <v>10.199999999999999</v>
      </c>
      <c r="AA5078">
        <f t="shared" si="398"/>
        <v>0</v>
      </c>
    </row>
    <row r="5079" spans="1:27" x14ac:dyDescent="0.3">
      <c r="A5079">
        <v>100067</v>
      </c>
      <c r="B5079">
        <v>230922</v>
      </c>
      <c r="C5079" s="3">
        <v>44130.720138888886</v>
      </c>
      <c r="D5079">
        <v>1</v>
      </c>
      <c r="E5079">
        <v>1</v>
      </c>
      <c r="F5079" t="s">
        <v>25</v>
      </c>
      <c r="G5079">
        <v>1</v>
      </c>
      <c r="H5079">
        <v>72.324219999999997</v>
      </c>
      <c r="I5079">
        <v>16.61328</v>
      </c>
      <c r="J5079">
        <v>0.83203130000000003</v>
      </c>
      <c r="K5079">
        <v>58.023440000000001</v>
      </c>
      <c r="L5079" s="3">
        <v>44130.472222222219</v>
      </c>
      <c r="M5079">
        <v>17.18</v>
      </c>
      <c r="N5079" t="s">
        <v>28</v>
      </c>
      <c r="P5079">
        <f>(C5079-Key!$B$1)*24</f>
        <v>2.2333333332790062</v>
      </c>
      <c r="Q5079">
        <f>(Key!$B$2-'17.1'!C5079)*24</f>
        <v>0.71666666673263535</v>
      </c>
      <c r="R5079" s="3">
        <f>C5079-(M5079-Key!$B$5)/(24*Key!$B$6)</f>
        <v>44130.706324074068</v>
      </c>
      <c r="S5079">
        <f>M5079-Key!$B$5</f>
        <v>14.92</v>
      </c>
      <c r="T5079" s="2">
        <f t="shared" si="395"/>
        <v>44129.722222222219</v>
      </c>
      <c r="U5079" t="str">
        <f t="shared" si="396"/>
        <v>10-25-2020 17:20</v>
      </c>
      <c r="V5079">
        <f>IFERROR(IF(W5079=Z5079,VLOOKUP($U5079,[1]C8842!$G$2:$M$145,3,FALSE),0),0)</f>
        <v>0</v>
      </c>
      <c r="W5079">
        <f>VLOOKUP(RIGHT($V$1,5),Key!$A$9:$B$14,2,FALSE)</f>
        <v>10.199999999999999</v>
      </c>
      <c r="X5079">
        <f t="shared" si="399"/>
        <v>0</v>
      </c>
      <c r="Y5079">
        <f>VLOOKUP(RIGHT($X$1,5),Key!$A$9:$B$14,2,FALSE)</f>
        <v>3.7</v>
      </c>
      <c r="Z5079">
        <f t="shared" si="397"/>
        <v>10.199999999999999</v>
      </c>
      <c r="AA5079">
        <f t="shared" si="398"/>
        <v>0</v>
      </c>
    </row>
    <row r="5080" spans="1:27" x14ac:dyDescent="0.3">
      <c r="A5080">
        <v>100067</v>
      </c>
      <c r="B5080">
        <v>230922</v>
      </c>
      <c r="C5080" s="3">
        <v>44130.720138888886</v>
      </c>
      <c r="D5080">
        <v>2</v>
      </c>
      <c r="E5080">
        <v>1</v>
      </c>
      <c r="F5080" t="s">
        <v>26</v>
      </c>
      <c r="G5080">
        <v>2</v>
      </c>
      <c r="H5080">
        <v>71.457030000000003</v>
      </c>
      <c r="I5080">
        <v>20.335940000000001</v>
      </c>
      <c r="J5080">
        <v>0.98046880000000003</v>
      </c>
      <c r="K5080">
        <v>82.035160000000005</v>
      </c>
      <c r="L5080" s="3">
        <v>44130.472222222219</v>
      </c>
      <c r="M5080">
        <v>17.18</v>
      </c>
      <c r="N5080" t="s">
        <v>28</v>
      </c>
      <c r="P5080">
        <f>(C5080-Key!$B$1)*24</f>
        <v>2.2333333332790062</v>
      </c>
      <c r="Q5080">
        <f>(Key!$B$2-'17.1'!C5080)*24</f>
        <v>0.71666666673263535</v>
      </c>
      <c r="R5080" s="3">
        <f>C5080-(M5080-Key!$B$5)/(24*Key!$B$6)</f>
        <v>44130.706324074068</v>
      </c>
      <c r="S5080">
        <f>M5080-Key!$B$5</f>
        <v>14.92</v>
      </c>
      <c r="T5080" s="2">
        <f t="shared" si="395"/>
        <v>44129.722222222219</v>
      </c>
      <c r="U5080" t="str">
        <f t="shared" si="396"/>
        <v>10-25-2020 17:20</v>
      </c>
      <c r="V5080">
        <f>IFERROR(IF(W5080=Z5080,VLOOKUP($U5080,[1]C8842!$G$2:$M$145,3,FALSE),0),0)</f>
        <v>0</v>
      </c>
      <c r="W5080">
        <f>VLOOKUP(RIGHT($V$1,5),Key!$A$9:$B$14,2,FALSE)</f>
        <v>10.199999999999999</v>
      </c>
      <c r="X5080">
        <f t="shared" si="399"/>
        <v>0</v>
      </c>
      <c r="Y5080">
        <f>VLOOKUP(RIGHT($X$1,5),Key!$A$9:$B$14,2,FALSE)</f>
        <v>3.7</v>
      </c>
      <c r="Z5080">
        <f t="shared" si="397"/>
        <v>10.199999999999999</v>
      </c>
      <c r="AA5080">
        <f t="shared" si="398"/>
        <v>0</v>
      </c>
    </row>
    <row r="5081" spans="1:27" x14ac:dyDescent="0.3">
      <c r="A5081">
        <v>100067</v>
      </c>
      <c r="B5081">
        <v>230922</v>
      </c>
      <c r="C5081" s="3">
        <v>44130.720138888886</v>
      </c>
      <c r="D5081">
        <v>3</v>
      </c>
      <c r="E5081">
        <v>2</v>
      </c>
      <c r="F5081" t="s">
        <v>26</v>
      </c>
      <c r="G5081">
        <v>1</v>
      </c>
      <c r="H5081">
        <v>62.585940000000001</v>
      </c>
      <c r="I5081">
        <v>17.246089999999999</v>
      </c>
      <c r="J5081">
        <v>0.98828130000000003</v>
      </c>
      <c r="K5081">
        <v>94.039060000000006</v>
      </c>
      <c r="L5081" s="3">
        <v>44130.472222222219</v>
      </c>
      <c r="M5081">
        <v>17.18</v>
      </c>
      <c r="N5081" t="s">
        <v>28</v>
      </c>
      <c r="P5081">
        <f>(C5081-Key!$B$1)*24</f>
        <v>2.2333333332790062</v>
      </c>
      <c r="Q5081">
        <f>(Key!$B$2-'17.1'!C5081)*24</f>
        <v>0.71666666673263535</v>
      </c>
      <c r="R5081" s="3">
        <f>C5081-(M5081-Key!$B$5)/(24*Key!$B$6)</f>
        <v>44130.706324074068</v>
      </c>
      <c r="S5081">
        <f>M5081-Key!$B$5</f>
        <v>14.92</v>
      </c>
      <c r="T5081" s="2">
        <f t="shared" si="395"/>
        <v>44129.722222222219</v>
      </c>
      <c r="U5081" t="str">
        <f t="shared" si="396"/>
        <v>10-25-2020 17:20</v>
      </c>
      <c r="V5081">
        <f>IFERROR(IF(W5081=Z5081,VLOOKUP($U5081,[1]C8842!$G$2:$M$145,3,FALSE),0),0)</f>
        <v>0</v>
      </c>
      <c r="W5081">
        <f>VLOOKUP(RIGHT($V$1,5),Key!$A$9:$B$14,2,FALSE)</f>
        <v>10.199999999999999</v>
      </c>
      <c r="X5081">
        <f t="shared" si="399"/>
        <v>0</v>
      </c>
      <c r="Y5081">
        <f>VLOOKUP(RIGHT($X$1,5),Key!$A$9:$B$14,2,FALSE)</f>
        <v>3.7</v>
      </c>
      <c r="Z5081">
        <f t="shared" si="397"/>
        <v>10.199999999999999</v>
      </c>
      <c r="AA5081">
        <f t="shared" si="398"/>
        <v>0</v>
      </c>
    </row>
    <row r="5082" spans="1:27" x14ac:dyDescent="0.3">
      <c r="A5082">
        <v>100067</v>
      </c>
      <c r="B5082">
        <v>230922</v>
      </c>
      <c r="C5082" s="3">
        <v>44130.720138888886</v>
      </c>
      <c r="D5082">
        <v>2</v>
      </c>
      <c r="E5082">
        <v>1</v>
      </c>
      <c r="F5082" t="s">
        <v>26</v>
      </c>
      <c r="G5082">
        <v>1</v>
      </c>
      <c r="H5082">
        <v>68.871089999999995</v>
      </c>
      <c r="I5082">
        <v>19.45703</v>
      </c>
      <c r="J5082">
        <v>0.98046880000000003</v>
      </c>
      <c r="K5082">
        <v>84.035160000000005</v>
      </c>
      <c r="L5082" s="3">
        <v>44130.472222222219</v>
      </c>
      <c r="M5082">
        <v>17.18</v>
      </c>
      <c r="N5082" t="s">
        <v>28</v>
      </c>
      <c r="P5082">
        <f>(C5082-Key!$B$1)*24</f>
        <v>2.2333333332790062</v>
      </c>
      <c r="Q5082">
        <f>(Key!$B$2-'17.1'!C5082)*24</f>
        <v>0.71666666673263535</v>
      </c>
      <c r="R5082" s="3">
        <f>C5082-(M5082-Key!$B$5)/(24*Key!$B$6)</f>
        <v>44130.706324074068</v>
      </c>
      <c r="S5082">
        <f>M5082-Key!$B$5</f>
        <v>14.92</v>
      </c>
      <c r="T5082" s="2">
        <f t="shared" si="395"/>
        <v>44129.722222222219</v>
      </c>
      <c r="U5082" t="str">
        <f t="shared" si="396"/>
        <v>10-25-2020 17:20</v>
      </c>
      <c r="V5082">
        <f>IFERROR(IF(W5082=Z5082,VLOOKUP($U5082,[1]C8842!$G$2:$M$145,3,FALSE),0),0)</f>
        <v>0</v>
      </c>
      <c r="W5082">
        <f>VLOOKUP(RIGHT($V$1,5),Key!$A$9:$B$14,2,FALSE)</f>
        <v>10.199999999999999</v>
      </c>
      <c r="X5082">
        <f t="shared" si="399"/>
        <v>0</v>
      </c>
      <c r="Y5082">
        <f>VLOOKUP(RIGHT($X$1,5),Key!$A$9:$B$14,2,FALSE)</f>
        <v>3.7</v>
      </c>
      <c r="Z5082">
        <f t="shared" si="397"/>
        <v>10.199999999999999</v>
      </c>
      <c r="AA5082">
        <f t="shared" si="398"/>
        <v>0</v>
      </c>
    </row>
    <row r="5083" spans="1:27" x14ac:dyDescent="0.3">
      <c r="A5083">
        <v>100067</v>
      </c>
      <c r="B5083">
        <v>230922</v>
      </c>
      <c r="C5083" s="3">
        <v>44130.720138888886</v>
      </c>
      <c r="D5083">
        <v>3</v>
      </c>
      <c r="E5083">
        <v>2</v>
      </c>
      <c r="F5083" t="s">
        <v>26</v>
      </c>
      <c r="G5083">
        <v>1</v>
      </c>
      <c r="H5083">
        <v>70.359380000000002</v>
      </c>
      <c r="I5083">
        <v>18.48828</v>
      </c>
      <c r="J5083">
        <v>0.92578130000000003</v>
      </c>
      <c r="K5083">
        <v>96.039060000000006</v>
      </c>
      <c r="L5083" s="3">
        <v>44130.472222222219</v>
      </c>
      <c r="M5083">
        <v>17.18</v>
      </c>
      <c r="N5083" t="s">
        <v>28</v>
      </c>
      <c r="P5083">
        <f>(C5083-Key!$B$1)*24</f>
        <v>2.2333333332790062</v>
      </c>
      <c r="Q5083">
        <f>(Key!$B$2-'17.1'!C5083)*24</f>
        <v>0.71666666673263535</v>
      </c>
      <c r="R5083" s="3">
        <f>C5083-(M5083-Key!$B$5)/(24*Key!$B$6)</f>
        <v>44130.706324074068</v>
      </c>
      <c r="S5083">
        <f>M5083-Key!$B$5</f>
        <v>14.92</v>
      </c>
      <c r="T5083" s="2">
        <f t="shared" si="395"/>
        <v>44129.722222222219</v>
      </c>
      <c r="U5083" t="str">
        <f t="shared" si="396"/>
        <v>10-25-2020 17:20</v>
      </c>
      <c r="V5083">
        <f>IFERROR(IF(W5083=Z5083,VLOOKUP($U5083,[1]C8842!$G$2:$M$145,3,FALSE),0),0)</f>
        <v>0</v>
      </c>
      <c r="W5083">
        <f>VLOOKUP(RIGHT($V$1,5),Key!$A$9:$B$14,2,FALSE)</f>
        <v>10.199999999999999</v>
      </c>
      <c r="X5083">
        <f t="shared" si="399"/>
        <v>0</v>
      </c>
      <c r="Y5083">
        <f>VLOOKUP(RIGHT($X$1,5),Key!$A$9:$B$14,2,FALSE)</f>
        <v>3.7</v>
      </c>
      <c r="Z5083">
        <f t="shared" si="397"/>
        <v>10.199999999999999</v>
      </c>
      <c r="AA5083">
        <f t="shared" si="398"/>
        <v>0</v>
      </c>
    </row>
    <row r="5084" spans="1:27" x14ac:dyDescent="0.3">
      <c r="A5084">
        <v>100067</v>
      </c>
      <c r="B5084">
        <v>230922</v>
      </c>
      <c r="C5084" s="3">
        <v>44130.720138888886</v>
      </c>
      <c r="D5084">
        <v>0</v>
      </c>
      <c r="E5084">
        <v>2</v>
      </c>
      <c r="F5084" t="s">
        <v>25</v>
      </c>
      <c r="G5084">
        <v>1</v>
      </c>
      <c r="H5084">
        <v>62.613280000000003</v>
      </c>
      <c r="I5084">
        <v>14.60938</v>
      </c>
      <c r="J5084">
        <v>0.875</v>
      </c>
      <c r="K5084">
        <v>46.019530000000003</v>
      </c>
      <c r="L5084" s="3">
        <v>44130.472222222219</v>
      </c>
      <c r="M5084">
        <v>17.18</v>
      </c>
      <c r="N5084" t="s">
        <v>28</v>
      </c>
      <c r="P5084">
        <f>(C5084-Key!$B$1)*24</f>
        <v>2.2333333332790062</v>
      </c>
      <c r="Q5084">
        <f>(Key!$B$2-'17.1'!C5084)*24</f>
        <v>0.71666666673263535</v>
      </c>
      <c r="R5084" s="3">
        <f>C5084-(M5084-Key!$B$5)/(24*Key!$B$6)</f>
        <v>44130.706324074068</v>
      </c>
      <c r="S5084">
        <f>M5084-Key!$B$5</f>
        <v>14.92</v>
      </c>
      <c r="T5084" s="2">
        <f t="shared" si="395"/>
        <v>44129.722222222219</v>
      </c>
      <c r="U5084" t="str">
        <f t="shared" si="396"/>
        <v>10-25-2020 17:20</v>
      </c>
      <c r="V5084">
        <f>IFERROR(IF(W5084=Z5084,VLOOKUP($U5084,[1]C8842!$G$2:$M$145,3,FALSE),0),0)</f>
        <v>0</v>
      </c>
      <c r="W5084">
        <f>VLOOKUP(RIGHT($V$1,5),Key!$A$9:$B$14,2,FALSE)</f>
        <v>10.199999999999999</v>
      </c>
      <c r="X5084">
        <f t="shared" si="399"/>
        <v>0</v>
      </c>
      <c r="Y5084">
        <f>VLOOKUP(RIGHT($X$1,5),Key!$A$9:$B$14,2,FALSE)</f>
        <v>3.7</v>
      </c>
      <c r="Z5084">
        <f t="shared" si="397"/>
        <v>10.199999999999999</v>
      </c>
      <c r="AA5084">
        <f t="shared" si="398"/>
        <v>0</v>
      </c>
    </row>
    <row r="5085" spans="1:27" x14ac:dyDescent="0.3">
      <c r="A5085">
        <v>100067</v>
      </c>
      <c r="B5085">
        <v>230922</v>
      </c>
      <c r="C5085" s="3">
        <v>44130.720138888886</v>
      </c>
      <c r="D5085">
        <v>1</v>
      </c>
      <c r="E5085">
        <v>1</v>
      </c>
      <c r="F5085" t="s">
        <v>25</v>
      </c>
      <c r="G5085">
        <v>1</v>
      </c>
      <c r="H5085">
        <v>64.566410000000005</v>
      </c>
      <c r="I5085">
        <v>15.148440000000001</v>
      </c>
      <c r="J5085">
        <v>0.87109380000000003</v>
      </c>
      <c r="K5085">
        <v>59.023440000000001</v>
      </c>
      <c r="L5085" s="3">
        <v>44130.472222222219</v>
      </c>
      <c r="M5085">
        <v>17.18</v>
      </c>
      <c r="N5085" t="s">
        <v>28</v>
      </c>
      <c r="P5085">
        <f>(C5085-Key!$B$1)*24</f>
        <v>2.2333333332790062</v>
      </c>
      <c r="Q5085">
        <f>(Key!$B$2-'17.1'!C5085)*24</f>
        <v>0.71666666673263535</v>
      </c>
      <c r="R5085" s="3">
        <f>C5085-(M5085-Key!$B$5)/(24*Key!$B$6)</f>
        <v>44130.706324074068</v>
      </c>
      <c r="S5085">
        <f>M5085-Key!$B$5</f>
        <v>14.92</v>
      </c>
      <c r="T5085" s="2">
        <f t="shared" si="395"/>
        <v>44129.722222222219</v>
      </c>
      <c r="U5085" t="str">
        <f t="shared" si="396"/>
        <v>10-25-2020 17:20</v>
      </c>
      <c r="V5085">
        <f>IFERROR(IF(W5085=Z5085,VLOOKUP($U5085,[1]C8842!$G$2:$M$145,3,FALSE),0),0)</f>
        <v>0</v>
      </c>
      <c r="W5085">
        <f>VLOOKUP(RIGHT($V$1,5),Key!$A$9:$B$14,2,FALSE)</f>
        <v>10.199999999999999</v>
      </c>
      <c r="X5085">
        <f t="shared" si="399"/>
        <v>0</v>
      </c>
      <c r="Y5085">
        <f>VLOOKUP(RIGHT($X$1,5),Key!$A$9:$B$14,2,FALSE)</f>
        <v>3.7</v>
      </c>
      <c r="Z5085">
        <f t="shared" si="397"/>
        <v>10.199999999999999</v>
      </c>
      <c r="AA5085">
        <f t="shared" si="398"/>
        <v>0</v>
      </c>
    </row>
    <row r="5086" spans="1:27" x14ac:dyDescent="0.3">
      <c r="A5086">
        <v>100067</v>
      </c>
      <c r="B5086">
        <v>230922</v>
      </c>
      <c r="C5086" s="3">
        <v>44130.720138888886</v>
      </c>
      <c r="D5086">
        <v>1</v>
      </c>
      <c r="E5086">
        <v>1</v>
      </c>
      <c r="F5086" t="s">
        <v>25</v>
      </c>
      <c r="G5086">
        <v>1</v>
      </c>
      <c r="H5086">
        <v>65.960939999999994</v>
      </c>
      <c r="I5086">
        <v>13.23047</v>
      </c>
      <c r="J5086">
        <v>0.7734375</v>
      </c>
      <c r="K5086">
        <v>56.023440000000001</v>
      </c>
      <c r="L5086" s="3">
        <v>44130.472222222219</v>
      </c>
      <c r="M5086">
        <v>17.18</v>
      </c>
      <c r="N5086" t="s">
        <v>28</v>
      </c>
      <c r="P5086">
        <f>(C5086-Key!$B$1)*24</f>
        <v>2.2333333332790062</v>
      </c>
      <c r="Q5086">
        <f>(Key!$B$2-'17.1'!C5086)*24</f>
        <v>0.71666666673263535</v>
      </c>
      <c r="R5086" s="3">
        <f>C5086-(M5086-Key!$B$5)/(24*Key!$B$6)</f>
        <v>44130.706324074068</v>
      </c>
      <c r="S5086">
        <f>M5086-Key!$B$5</f>
        <v>14.92</v>
      </c>
      <c r="T5086" s="2">
        <f t="shared" si="395"/>
        <v>44129.722222222219</v>
      </c>
      <c r="U5086" t="str">
        <f t="shared" si="396"/>
        <v>10-25-2020 17:20</v>
      </c>
      <c r="V5086">
        <f>IFERROR(IF(W5086=Z5086,VLOOKUP($U5086,[1]C8842!$G$2:$M$145,3,FALSE),0),0)</f>
        <v>0</v>
      </c>
      <c r="W5086">
        <f>VLOOKUP(RIGHT($V$1,5),Key!$A$9:$B$14,2,FALSE)</f>
        <v>10.199999999999999</v>
      </c>
      <c r="X5086">
        <f t="shared" si="399"/>
        <v>0</v>
      </c>
      <c r="Y5086">
        <f>VLOOKUP(RIGHT($X$1,5),Key!$A$9:$B$14,2,FALSE)</f>
        <v>3.7</v>
      </c>
      <c r="Z5086">
        <f t="shared" si="397"/>
        <v>10.199999999999999</v>
      </c>
      <c r="AA5086">
        <f t="shared" si="398"/>
        <v>0</v>
      </c>
    </row>
    <row r="5087" spans="1:27" x14ac:dyDescent="0.3">
      <c r="A5087">
        <v>100067</v>
      </c>
      <c r="B5087">
        <v>230922</v>
      </c>
      <c r="C5087" s="3">
        <v>44130.720138888886</v>
      </c>
      <c r="D5087">
        <v>0</v>
      </c>
      <c r="E5087">
        <v>2</v>
      </c>
      <c r="F5087" t="s">
        <v>25</v>
      </c>
      <c r="G5087">
        <v>1</v>
      </c>
      <c r="H5087">
        <v>61.378909999999998</v>
      </c>
      <c r="I5087">
        <v>17.66797</v>
      </c>
      <c r="J5087">
        <v>1.0234380000000001</v>
      </c>
      <c r="K5087">
        <v>47.019530000000003</v>
      </c>
      <c r="L5087" s="3">
        <v>44130.472222222219</v>
      </c>
      <c r="M5087">
        <v>17.18</v>
      </c>
      <c r="N5087" t="s">
        <v>28</v>
      </c>
      <c r="P5087">
        <f>(C5087-Key!$B$1)*24</f>
        <v>2.2333333332790062</v>
      </c>
      <c r="Q5087">
        <f>(Key!$B$2-'17.1'!C5087)*24</f>
        <v>0.71666666673263535</v>
      </c>
      <c r="R5087" s="3">
        <f>C5087-(M5087-Key!$B$5)/(24*Key!$B$6)</f>
        <v>44130.706324074068</v>
      </c>
      <c r="S5087">
        <f>M5087-Key!$B$5</f>
        <v>14.92</v>
      </c>
      <c r="T5087" s="2">
        <f t="shared" si="395"/>
        <v>44129.722222222219</v>
      </c>
      <c r="U5087" t="str">
        <f t="shared" si="396"/>
        <v>10-25-2020 17:20</v>
      </c>
      <c r="V5087">
        <f>IFERROR(IF(W5087=Z5087,VLOOKUP($U5087,[1]C8842!$G$2:$M$145,3,FALSE),0),0)</f>
        <v>0</v>
      </c>
      <c r="W5087">
        <f>VLOOKUP(RIGHT($V$1,5),Key!$A$9:$B$14,2,FALSE)</f>
        <v>10.199999999999999</v>
      </c>
      <c r="X5087">
        <f t="shared" si="399"/>
        <v>0</v>
      </c>
      <c r="Y5087">
        <f>VLOOKUP(RIGHT($X$1,5),Key!$A$9:$B$14,2,FALSE)</f>
        <v>3.7</v>
      </c>
      <c r="Z5087">
        <f t="shared" si="397"/>
        <v>10.199999999999999</v>
      </c>
      <c r="AA5087">
        <f t="shared" si="398"/>
        <v>0</v>
      </c>
    </row>
    <row r="5088" spans="1:27" x14ac:dyDescent="0.3">
      <c r="A5088">
        <v>100067</v>
      </c>
      <c r="B5088">
        <v>230922</v>
      </c>
      <c r="C5088" s="3">
        <v>44130.720138888886</v>
      </c>
      <c r="D5088">
        <v>0</v>
      </c>
      <c r="E5088">
        <v>2</v>
      </c>
      <c r="F5088" t="s">
        <v>25</v>
      </c>
      <c r="G5088">
        <v>1</v>
      </c>
      <c r="H5088">
        <v>57.660159999999998</v>
      </c>
      <c r="I5088">
        <v>15.628909999999999</v>
      </c>
      <c r="J5088">
        <v>0.99609380000000003</v>
      </c>
      <c r="K5088">
        <v>46.019530000000003</v>
      </c>
      <c r="L5088" s="3">
        <v>44130.472222222219</v>
      </c>
      <c r="M5088">
        <v>17.18</v>
      </c>
      <c r="N5088" t="s">
        <v>28</v>
      </c>
      <c r="P5088">
        <f>(C5088-Key!$B$1)*24</f>
        <v>2.2333333332790062</v>
      </c>
      <c r="Q5088">
        <f>(Key!$B$2-'17.1'!C5088)*24</f>
        <v>0.71666666673263535</v>
      </c>
      <c r="R5088" s="3">
        <f>C5088-(M5088-Key!$B$5)/(24*Key!$B$6)</f>
        <v>44130.706324074068</v>
      </c>
      <c r="S5088">
        <f>M5088-Key!$B$5</f>
        <v>14.92</v>
      </c>
      <c r="T5088" s="2">
        <f t="shared" si="395"/>
        <v>44129.722222222219</v>
      </c>
      <c r="U5088" t="str">
        <f t="shared" si="396"/>
        <v>10-25-2020 17:20</v>
      </c>
      <c r="V5088">
        <f>IFERROR(IF(W5088=Z5088,VLOOKUP($U5088,[1]C8842!$G$2:$M$145,3,FALSE),0),0)</f>
        <v>0</v>
      </c>
      <c r="W5088">
        <f>VLOOKUP(RIGHT($V$1,5),Key!$A$9:$B$14,2,FALSE)</f>
        <v>10.199999999999999</v>
      </c>
      <c r="X5088">
        <f t="shared" si="399"/>
        <v>0</v>
      </c>
      <c r="Y5088">
        <f>VLOOKUP(RIGHT($X$1,5),Key!$A$9:$B$14,2,FALSE)</f>
        <v>3.7</v>
      </c>
      <c r="Z5088">
        <f t="shared" si="397"/>
        <v>10.199999999999999</v>
      </c>
      <c r="AA5088">
        <f t="shared" si="398"/>
        <v>0</v>
      </c>
    </row>
    <row r="5089" spans="1:27" x14ac:dyDescent="0.3">
      <c r="A5089">
        <v>100067</v>
      </c>
      <c r="B5089">
        <v>230922</v>
      </c>
      <c r="C5089" s="3">
        <v>44130.720833333333</v>
      </c>
      <c r="D5089">
        <v>0</v>
      </c>
      <c r="E5089">
        <v>2</v>
      </c>
      <c r="F5089" t="s">
        <v>25</v>
      </c>
      <c r="G5089">
        <v>1</v>
      </c>
      <c r="H5089">
        <v>58.277340000000002</v>
      </c>
      <c r="I5089">
        <v>14.273440000000001</v>
      </c>
      <c r="J5089">
        <v>0.92578130000000003</v>
      </c>
      <c r="K5089">
        <v>48.019530000000003</v>
      </c>
      <c r="L5089" s="3">
        <v>44130.472222222219</v>
      </c>
      <c r="M5089">
        <v>17.18</v>
      </c>
      <c r="N5089" t="s">
        <v>28</v>
      </c>
      <c r="P5089">
        <f>(C5089-Key!$B$1)*24</f>
        <v>2.25</v>
      </c>
      <c r="Q5089">
        <f>(Key!$B$2-'17.1'!C5089)*24</f>
        <v>0.70000000001164153</v>
      </c>
      <c r="R5089" s="3">
        <f>C5089-(M5089-Key!$B$5)/(24*Key!$B$6)</f>
        <v>44130.707018518515</v>
      </c>
      <c r="S5089">
        <f>M5089-Key!$B$5</f>
        <v>14.92</v>
      </c>
      <c r="T5089" s="2">
        <f t="shared" si="395"/>
        <v>44129.722222222219</v>
      </c>
      <c r="U5089" t="str">
        <f t="shared" si="396"/>
        <v>10-25-2020 17:20</v>
      </c>
      <c r="V5089">
        <f>IFERROR(IF(W5089=Z5089,VLOOKUP($U5089,[1]C8842!$G$2:$M$145,3,FALSE),0),0)</f>
        <v>0</v>
      </c>
      <c r="W5089">
        <f>VLOOKUP(RIGHT($V$1,5),Key!$A$9:$B$14,2,FALSE)</f>
        <v>10.199999999999999</v>
      </c>
      <c r="X5089">
        <f t="shared" si="399"/>
        <v>0</v>
      </c>
      <c r="Y5089">
        <f>VLOOKUP(RIGHT($X$1,5),Key!$A$9:$B$14,2,FALSE)</f>
        <v>3.7</v>
      </c>
      <c r="Z5089">
        <f t="shared" si="397"/>
        <v>10.199999999999999</v>
      </c>
      <c r="AA5089">
        <f t="shared" si="398"/>
        <v>0</v>
      </c>
    </row>
    <row r="5090" spans="1:27" x14ac:dyDescent="0.3">
      <c r="A5090">
        <v>100067</v>
      </c>
      <c r="B5090">
        <v>230922</v>
      </c>
      <c r="C5090" s="3">
        <v>44130.720833333333</v>
      </c>
      <c r="D5090">
        <v>3</v>
      </c>
      <c r="E5090">
        <v>2</v>
      </c>
      <c r="F5090" t="s">
        <v>26</v>
      </c>
      <c r="G5090">
        <v>2</v>
      </c>
      <c r="H5090">
        <v>59.429690000000001</v>
      </c>
      <c r="I5090">
        <v>20.160160000000001</v>
      </c>
      <c r="J5090">
        <v>1.167969</v>
      </c>
      <c r="K5090">
        <v>92.039060000000006</v>
      </c>
      <c r="L5090" s="3">
        <v>44130.472222222219</v>
      </c>
      <c r="M5090">
        <v>17.18</v>
      </c>
      <c r="N5090" t="s">
        <v>28</v>
      </c>
      <c r="P5090">
        <f>(C5090-Key!$B$1)*24</f>
        <v>2.25</v>
      </c>
      <c r="Q5090">
        <f>(Key!$B$2-'17.1'!C5090)*24</f>
        <v>0.70000000001164153</v>
      </c>
      <c r="R5090" s="3">
        <f>C5090-(M5090-Key!$B$5)/(24*Key!$B$6)</f>
        <v>44130.707018518515</v>
      </c>
      <c r="S5090">
        <f>M5090-Key!$B$5</f>
        <v>14.92</v>
      </c>
      <c r="T5090" s="2">
        <f t="shared" si="395"/>
        <v>44129.722222222219</v>
      </c>
      <c r="U5090" t="str">
        <f t="shared" si="396"/>
        <v>10-25-2020 17:20</v>
      </c>
      <c r="V5090">
        <f>IFERROR(IF(W5090=Z5090,VLOOKUP($U5090,[1]C8842!$G$2:$M$145,3,FALSE),0),0)</f>
        <v>0</v>
      </c>
      <c r="W5090">
        <f>VLOOKUP(RIGHT($V$1,5),Key!$A$9:$B$14,2,FALSE)</f>
        <v>10.199999999999999</v>
      </c>
      <c r="X5090">
        <f t="shared" si="399"/>
        <v>0</v>
      </c>
      <c r="Y5090">
        <f>VLOOKUP(RIGHT($X$1,5),Key!$A$9:$B$14,2,FALSE)</f>
        <v>3.7</v>
      </c>
      <c r="Z5090">
        <f t="shared" si="397"/>
        <v>10.199999999999999</v>
      </c>
      <c r="AA5090">
        <f t="shared" si="398"/>
        <v>0</v>
      </c>
    </row>
    <row r="5091" spans="1:27" x14ac:dyDescent="0.3">
      <c r="A5091">
        <v>100067</v>
      </c>
      <c r="B5091">
        <v>230922</v>
      </c>
      <c r="C5091" s="3">
        <v>44130.720833333333</v>
      </c>
      <c r="D5091">
        <v>3</v>
      </c>
      <c r="E5091">
        <v>2</v>
      </c>
      <c r="F5091" t="s">
        <v>26</v>
      </c>
      <c r="G5091">
        <v>2</v>
      </c>
      <c r="H5091">
        <v>62.445309999999999</v>
      </c>
      <c r="I5091">
        <v>25.714839999999999</v>
      </c>
      <c r="J5091">
        <v>1.3515630000000001</v>
      </c>
      <c r="K5091">
        <v>94.039060000000006</v>
      </c>
      <c r="L5091" s="3">
        <v>44130.472222222219</v>
      </c>
      <c r="M5091">
        <v>17.18</v>
      </c>
      <c r="N5091" t="s">
        <v>28</v>
      </c>
      <c r="P5091">
        <f>(C5091-Key!$B$1)*24</f>
        <v>2.25</v>
      </c>
      <c r="Q5091">
        <f>(Key!$B$2-'17.1'!C5091)*24</f>
        <v>0.70000000001164153</v>
      </c>
      <c r="R5091" s="3">
        <f>C5091-(M5091-Key!$B$5)/(24*Key!$B$6)</f>
        <v>44130.707018518515</v>
      </c>
      <c r="S5091">
        <f>M5091-Key!$B$5</f>
        <v>14.92</v>
      </c>
      <c r="T5091" s="2">
        <f t="shared" si="395"/>
        <v>44129.722222222219</v>
      </c>
      <c r="U5091" t="str">
        <f t="shared" si="396"/>
        <v>10-25-2020 17:20</v>
      </c>
      <c r="V5091">
        <f>IFERROR(IF(W5091=Z5091,VLOOKUP($U5091,[1]C8842!$G$2:$M$145,3,FALSE),0),0)</f>
        <v>0</v>
      </c>
      <c r="W5091">
        <f>VLOOKUP(RIGHT($V$1,5),Key!$A$9:$B$14,2,FALSE)</f>
        <v>10.199999999999999</v>
      </c>
      <c r="X5091">
        <f t="shared" si="399"/>
        <v>0</v>
      </c>
      <c r="Y5091">
        <f>VLOOKUP(RIGHT($X$1,5),Key!$A$9:$B$14,2,FALSE)</f>
        <v>3.7</v>
      </c>
      <c r="Z5091">
        <f t="shared" si="397"/>
        <v>10.199999999999999</v>
      </c>
      <c r="AA5091">
        <f t="shared" si="398"/>
        <v>0</v>
      </c>
    </row>
    <row r="5092" spans="1:27" x14ac:dyDescent="0.3">
      <c r="A5092">
        <v>100067</v>
      </c>
      <c r="B5092">
        <v>230922</v>
      </c>
      <c r="C5092" s="3">
        <v>44130.720833333333</v>
      </c>
      <c r="D5092">
        <v>3</v>
      </c>
      <c r="E5092">
        <v>2</v>
      </c>
      <c r="F5092" t="s">
        <v>26</v>
      </c>
      <c r="G5092">
        <v>2</v>
      </c>
      <c r="H5092">
        <v>66.191410000000005</v>
      </c>
      <c r="I5092">
        <v>23.46875</v>
      </c>
      <c r="J5092">
        <v>1.183594</v>
      </c>
      <c r="K5092">
        <v>94.039060000000006</v>
      </c>
      <c r="L5092" s="3">
        <v>44130.472222222219</v>
      </c>
      <c r="M5092">
        <v>17.18</v>
      </c>
      <c r="N5092" t="s">
        <v>28</v>
      </c>
      <c r="P5092">
        <f>(C5092-Key!$B$1)*24</f>
        <v>2.25</v>
      </c>
      <c r="Q5092">
        <f>(Key!$B$2-'17.1'!C5092)*24</f>
        <v>0.70000000001164153</v>
      </c>
      <c r="R5092" s="3">
        <f>C5092-(M5092-Key!$B$5)/(24*Key!$B$6)</f>
        <v>44130.707018518515</v>
      </c>
      <c r="S5092">
        <f>M5092-Key!$B$5</f>
        <v>14.92</v>
      </c>
      <c r="T5092" s="2">
        <f t="shared" si="395"/>
        <v>44129.722222222219</v>
      </c>
      <c r="U5092" t="str">
        <f t="shared" si="396"/>
        <v>10-25-2020 17:20</v>
      </c>
      <c r="V5092">
        <f>IFERROR(IF(W5092=Z5092,VLOOKUP($U5092,[1]C8842!$G$2:$M$145,3,FALSE),0),0)</f>
        <v>0</v>
      </c>
      <c r="W5092">
        <f>VLOOKUP(RIGHT($V$1,5),Key!$A$9:$B$14,2,FALSE)</f>
        <v>10.199999999999999</v>
      </c>
      <c r="X5092">
        <f t="shared" si="399"/>
        <v>0</v>
      </c>
      <c r="Y5092">
        <f>VLOOKUP(RIGHT($X$1,5),Key!$A$9:$B$14,2,FALSE)</f>
        <v>3.7</v>
      </c>
      <c r="Z5092">
        <f t="shared" si="397"/>
        <v>10.199999999999999</v>
      </c>
      <c r="AA5092">
        <f t="shared" si="398"/>
        <v>0</v>
      </c>
    </row>
    <row r="5093" spans="1:27" x14ac:dyDescent="0.3">
      <c r="A5093">
        <v>100067</v>
      </c>
      <c r="B5093">
        <v>230922</v>
      </c>
      <c r="C5093" s="3">
        <v>44130.720833333333</v>
      </c>
      <c r="D5093">
        <v>1</v>
      </c>
      <c r="E5093">
        <v>1</v>
      </c>
      <c r="F5093" t="s">
        <v>25</v>
      </c>
      <c r="G5093">
        <v>1</v>
      </c>
      <c r="H5093">
        <v>60.957030000000003</v>
      </c>
      <c r="I5093">
        <v>13.23438</v>
      </c>
      <c r="J5093">
        <v>0.83984380000000003</v>
      </c>
      <c r="K5093">
        <v>58.023440000000001</v>
      </c>
      <c r="L5093" s="3">
        <v>44130.472222222219</v>
      </c>
      <c r="M5093">
        <v>17.18</v>
      </c>
      <c r="N5093" t="s">
        <v>28</v>
      </c>
      <c r="P5093">
        <f>(C5093-Key!$B$1)*24</f>
        <v>2.25</v>
      </c>
      <c r="Q5093">
        <f>(Key!$B$2-'17.1'!C5093)*24</f>
        <v>0.70000000001164153</v>
      </c>
      <c r="R5093" s="3">
        <f>C5093-(M5093-Key!$B$5)/(24*Key!$B$6)</f>
        <v>44130.707018518515</v>
      </c>
      <c r="S5093">
        <f>M5093-Key!$B$5</f>
        <v>14.92</v>
      </c>
      <c r="T5093" s="2">
        <f t="shared" si="395"/>
        <v>44129.722222222219</v>
      </c>
      <c r="U5093" t="str">
        <f t="shared" si="396"/>
        <v>10-25-2020 17:20</v>
      </c>
      <c r="V5093">
        <f>IFERROR(IF(W5093=Z5093,VLOOKUP($U5093,[1]C8842!$G$2:$M$145,3,FALSE),0),0)</f>
        <v>0</v>
      </c>
      <c r="W5093">
        <f>VLOOKUP(RIGHT($V$1,5),Key!$A$9:$B$14,2,FALSE)</f>
        <v>10.199999999999999</v>
      </c>
      <c r="X5093">
        <f t="shared" si="399"/>
        <v>0</v>
      </c>
      <c r="Y5093">
        <f>VLOOKUP(RIGHT($X$1,5),Key!$A$9:$B$14,2,FALSE)</f>
        <v>3.7</v>
      </c>
      <c r="Z5093">
        <f t="shared" si="397"/>
        <v>10.199999999999999</v>
      </c>
      <c r="AA5093">
        <f t="shared" si="398"/>
        <v>0</v>
      </c>
    </row>
    <row r="5094" spans="1:27" x14ac:dyDescent="0.3">
      <c r="A5094">
        <v>100067</v>
      </c>
      <c r="B5094">
        <v>230922</v>
      </c>
      <c r="C5094" s="3">
        <v>44130.720833333333</v>
      </c>
      <c r="D5094">
        <v>2</v>
      </c>
      <c r="E5094">
        <v>1</v>
      </c>
      <c r="F5094" t="s">
        <v>26</v>
      </c>
      <c r="G5094">
        <v>1</v>
      </c>
      <c r="H5094">
        <v>74.769530000000003</v>
      </c>
      <c r="I5094">
        <v>15.570309999999999</v>
      </c>
      <c r="J5094">
        <v>0.765625</v>
      </c>
      <c r="K5094">
        <v>82.035160000000005</v>
      </c>
      <c r="L5094" s="3">
        <v>44130.472222222219</v>
      </c>
      <c r="M5094">
        <v>17.18</v>
      </c>
      <c r="N5094" t="s">
        <v>28</v>
      </c>
      <c r="P5094">
        <f>(C5094-Key!$B$1)*24</f>
        <v>2.25</v>
      </c>
      <c r="Q5094">
        <f>(Key!$B$2-'17.1'!C5094)*24</f>
        <v>0.70000000001164153</v>
      </c>
      <c r="R5094" s="3">
        <f>C5094-(M5094-Key!$B$5)/(24*Key!$B$6)</f>
        <v>44130.707018518515</v>
      </c>
      <c r="S5094">
        <f>M5094-Key!$B$5</f>
        <v>14.92</v>
      </c>
      <c r="T5094" s="2">
        <f t="shared" si="395"/>
        <v>44129.722222222219</v>
      </c>
      <c r="U5094" t="str">
        <f t="shared" si="396"/>
        <v>10-25-2020 17:20</v>
      </c>
      <c r="V5094">
        <f>IFERROR(IF(W5094=Z5094,VLOOKUP($U5094,[1]C8842!$G$2:$M$145,3,FALSE),0),0)</f>
        <v>0</v>
      </c>
      <c r="W5094">
        <f>VLOOKUP(RIGHT($V$1,5),Key!$A$9:$B$14,2,FALSE)</f>
        <v>10.199999999999999</v>
      </c>
      <c r="X5094">
        <f t="shared" si="399"/>
        <v>0</v>
      </c>
      <c r="Y5094">
        <f>VLOOKUP(RIGHT($X$1,5),Key!$A$9:$B$14,2,FALSE)</f>
        <v>3.7</v>
      </c>
      <c r="Z5094">
        <f t="shared" si="397"/>
        <v>10.199999999999999</v>
      </c>
      <c r="AA5094">
        <f t="shared" si="398"/>
        <v>0</v>
      </c>
    </row>
    <row r="5095" spans="1:27" x14ac:dyDescent="0.3">
      <c r="A5095">
        <v>100067</v>
      </c>
      <c r="B5095">
        <v>230922</v>
      </c>
      <c r="C5095" s="3">
        <v>44130.720833333333</v>
      </c>
      <c r="D5095">
        <v>2</v>
      </c>
      <c r="E5095">
        <v>1</v>
      </c>
      <c r="F5095" t="s">
        <v>26</v>
      </c>
      <c r="G5095">
        <v>2</v>
      </c>
      <c r="H5095">
        <v>67.707030000000003</v>
      </c>
      <c r="I5095">
        <v>24.601559999999999</v>
      </c>
      <c r="J5095">
        <v>1.203125</v>
      </c>
      <c r="K5095">
        <v>82.035160000000005</v>
      </c>
      <c r="L5095" s="3">
        <v>44130.472222222219</v>
      </c>
      <c r="M5095">
        <v>17.18</v>
      </c>
      <c r="N5095" t="s">
        <v>28</v>
      </c>
      <c r="P5095">
        <f>(C5095-Key!$B$1)*24</f>
        <v>2.25</v>
      </c>
      <c r="Q5095">
        <f>(Key!$B$2-'17.1'!C5095)*24</f>
        <v>0.70000000001164153</v>
      </c>
      <c r="R5095" s="3">
        <f>C5095-(M5095-Key!$B$5)/(24*Key!$B$6)</f>
        <v>44130.707018518515</v>
      </c>
      <c r="S5095">
        <f>M5095-Key!$B$5</f>
        <v>14.92</v>
      </c>
      <c r="T5095" s="2">
        <f t="shared" si="395"/>
        <v>44129.722222222219</v>
      </c>
      <c r="U5095" t="str">
        <f t="shared" si="396"/>
        <v>10-25-2020 17:20</v>
      </c>
      <c r="V5095">
        <f>IFERROR(IF(W5095=Z5095,VLOOKUP($U5095,[1]C8842!$G$2:$M$145,3,FALSE),0),0)</f>
        <v>0</v>
      </c>
      <c r="W5095">
        <f>VLOOKUP(RIGHT($V$1,5),Key!$A$9:$B$14,2,FALSE)</f>
        <v>10.199999999999999</v>
      </c>
      <c r="X5095">
        <f t="shared" si="399"/>
        <v>0</v>
      </c>
      <c r="Y5095">
        <f>VLOOKUP(RIGHT($X$1,5),Key!$A$9:$B$14,2,FALSE)</f>
        <v>3.7</v>
      </c>
      <c r="Z5095">
        <f t="shared" si="397"/>
        <v>10.199999999999999</v>
      </c>
      <c r="AA5095">
        <f t="shared" si="398"/>
        <v>0</v>
      </c>
    </row>
    <row r="5096" spans="1:27" x14ac:dyDescent="0.3">
      <c r="A5096">
        <v>100067</v>
      </c>
      <c r="B5096">
        <v>230922</v>
      </c>
      <c r="C5096" s="3">
        <v>44130.720833333333</v>
      </c>
      <c r="D5096">
        <v>3</v>
      </c>
      <c r="E5096">
        <v>2</v>
      </c>
      <c r="F5096" t="s">
        <v>26</v>
      </c>
      <c r="G5096">
        <v>4</v>
      </c>
      <c r="H5096">
        <v>58.84375</v>
      </c>
      <c r="I5096">
        <v>69.3125</v>
      </c>
      <c r="J5096">
        <v>3.40625</v>
      </c>
      <c r="K5096">
        <v>93.039060000000006</v>
      </c>
      <c r="L5096" s="3">
        <v>44130.472222222219</v>
      </c>
      <c r="M5096">
        <v>17.18</v>
      </c>
      <c r="N5096" t="s">
        <v>28</v>
      </c>
      <c r="P5096">
        <f>(C5096-Key!$B$1)*24</f>
        <v>2.25</v>
      </c>
      <c r="Q5096">
        <f>(Key!$B$2-'17.1'!C5096)*24</f>
        <v>0.70000000001164153</v>
      </c>
      <c r="R5096" s="3">
        <f>C5096-(M5096-Key!$B$5)/(24*Key!$B$6)</f>
        <v>44130.707018518515</v>
      </c>
      <c r="S5096">
        <f>M5096-Key!$B$5</f>
        <v>14.92</v>
      </c>
      <c r="T5096" s="2">
        <f t="shared" si="395"/>
        <v>44129.722222222219</v>
      </c>
      <c r="U5096" t="str">
        <f t="shared" si="396"/>
        <v>10-25-2020 17:20</v>
      </c>
      <c r="V5096">
        <f>IFERROR(IF(W5096=Z5096,VLOOKUP($U5096,[1]C8842!$G$2:$M$145,3,FALSE),0),0)</f>
        <v>0</v>
      </c>
      <c r="W5096">
        <f>VLOOKUP(RIGHT($V$1,5),Key!$A$9:$B$14,2,FALSE)</f>
        <v>10.199999999999999</v>
      </c>
      <c r="X5096">
        <f t="shared" si="399"/>
        <v>0</v>
      </c>
      <c r="Y5096">
        <f>VLOOKUP(RIGHT($X$1,5),Key!$A$9:$B$14,2,FALSE)</f>
        <v>3.7</v>
      </c>
      <c r="Z5096">
        <f t="shared" si="397"/>
        <v>10.199999999999999</v>
      </c>
      <c r="AA5096">
        <f t="shared" si="398"/>
        <v>0</v>
      </c>
    </row>
    <row r="5097" spans="1:27" x14ac:dyDescent="0.3">
      <c r="A5097">
        <v>100067</v>
      </c>
      <c r="B5097">
        <v>230922</v>
      </c>
      <c r="C5097" s="3">
        <v>44130.720833333333</v>
      </c>
      <c r="D5097">
        <v>2</v>
      </c>
      <c r="E5097">
        <v>1</v>
      </c>
      <c r="F5097" t="s">
        <v>26</v>
      </c>
      <c r="G5097">
        <v>1</v>
      </c>
      <c r="H5097">
        <v>66.96875</v>
      </c>
      <c r="I5097">
        <v>15.23047</v>
      </c>
      <c r="J5097">
        <v>0.83984380000000003</v>
      </c>
      <c r="K5097">
        <v>80.03125</v>
      </c>
      <c r="L5097" s="3">
        <v>44130.472222222219</v>
      </c>
      <c r="M5097">
        <v>17.18</v>
      </c>
      <c r="N5097" t="s">
        <v>28</v>
      </c>
      <c r="P5097">
        <f>(C5097-Key!$B$1)*24</f>
        <v>2.25</v>
      </c>
      <c r="Q5097">
        <f>(Key!$B$2-'17.1'!C5097)*24</f>
        <v>0.70000000001164153</v>
      </c>
      <c r="R5097" s="3">
        <f>C5097-(M5097-Key!$B$5)/(24*Key!$B$6)</f>
        <v>44130.707018518515</v>
      </c>
      <c r="S5097">
        <f>M5097-Key!$B$5</f>
        <v>14.92</v>
      </c>
      <c r="T5097" s="2">
        <f t="shared" si="395"/>
        <v>44129.722222222219</v>
      </c>
      <c r="U5097" t="str">
        <f t="shared" si="396"/>
        <v>10-25-2020 17:20</v>
      </c>
      <c r="V5097">
        <f>IFERROR(IF(W5097=Z5097,VLOOKUP($U5097,[1]C8842!$G$2:$M$145,3,FALSE),0),0)</f>
        <v>0</v>
      </c>
      <c r="W5097">
        <f>VLOOKUP(RIGHT($V$1,5),Key!$A$9:$B$14,2,FALSE)</f>
        <v>10.199999999999999</v>
      </c>
      <c r="X5097">
        <f t="shared" si="399"/>
        <v>0</v>
      </c>
      <c r="Y5097">
        <f>VLOOKUP(RIGHT($X$1,5),Key!$A$9:$B$14,2,FALSE)</f>
        <v>3.7</v>
      </c>
      <c r="Z5097">
        <f t="shared" si="397"/>
        <v>10.199999999999999</v>
      </c>
      <c r="AA5097">
        <f t="shared" si="398"/>
        <v>0</v>
      </c>
    </row>
    <row r="5098" spans="1:27" x14ac:dyDescent="0.3">
      <c r="A5098">
        <v>100067</v>
      </c>
      <c r="B5098">
        <v>230922</v>
      </c>
      <c r="C5098" s="3">
        <v>44130.720833333333</v>
      </c>
      <c r="D5098">
        <v>0</v>
      </c>
      <c r="E5098">
        <v>2</v>
      </c>
      <c r="F5098" t="s">
        <v>25</v>
      </c>
      <c r="G5098">
        <v>1</v>
      </c>
      <c r="H5098">
        <v>61.714840000000002</v>
      </c>
      <c r="I5098">
        <v>14.6875</v>
      </c>
      <c r="J5098">
        <v>0.890625</v>
      </c>
      <c r="K5098">
        <v>46.019530000000003</v>
      </c>
      <c r="L5098" s="3">
        <v>44130.472222222219</v>
      </c>
      <c r="M5098">
        <v>17.18</v>
      </c>
      <c r="N5098" t="s">
        <v>28</v>
      </c>
      <c r="P5098">
        <f>(C5098-Key!$B$1)*24</f>
        <v>2.25</v>
      </c>
      <c r="Q5098">
        <f>(Key!$B$2-'17.1'!C5098)*24</f>
        <v>0.70000000001164153</v>
      </c>
      <c r="R5098" s="3">
        <f>C5098-(M5098-Key!$B$5)/(24*Key!$B$6)</f>
        <v>44130.707018518515</v>
      </c>
      <c r="S5098">
        <f>M5098-Key!$B$5</f>
        <v>14.92</v>
      </c>
      <c r="T5098" s="2">
        <f t="shared" si="395"/>
        <v>44129.722222222219</v>
      </c>
      <c r="U5098" t="str">
        <f t="shared" si="396"/>
        <v>10-25-2020 17:20</v>
      </c>
      <c r="V5098">
        <f>IFERROR(IF(W5098=Z5098,VLOOKUP($U5098,[1]C8842!$G$2:$M$145,3,FALSE),0),0)</f>
        <v>0</v>
      </c>
      <c r="W5098">
        <f>VLOOKUP(RIGHT($V$1,5),Key!$A$9:$B$14,2,FALSE)</f>
        <v>10.199999999999999</v>
      </c>
      <c r="X5098">
        <f t="shared" si="399"/>
        <v>0</v>
      </c>
      <c r="Y5098">
        <f>VLOOKUP(RIGHT($X$1,5),Key!$A$9:$B$14,2,FALSE)</f>
        <v>3.7</v>
      </c>
      <c r="Z5098">
        <f t="shared" si="397"/>
        <v>10.199999999999999</v>
      </c>
      <c r="AA5098">
        <f t="shared" si="398"/>
        <v>0</v>
      </c>
    </row>
    <row r="5099" spans="1:27" x14ac:dyDescent="0.3">
      <c r="A5099">
        <v>100067</v>
      </c>
      <c r="B5099">
        <v>230922</v>
      </c>
      <c r="C5099" s="3">
        <v>44130.720833333333</v>
      </c>
      <c r="D5099">
        <v>3</v>
      </c>
      <c r="E5099">
        <v>2</v>
      </c>
      <c r="F5099" t="s">
        <v>26</v>
      </c>
      <c r="G5099">
        <v>4</v>
      </c>
      <c r="H5099">
        <v>66.207030000000003</v>
      </c>
      <c r="I5099">
        <v>68.761719999999997</v>
      </c>
      <c r="J5099">
        <v>3.0039060000000002</v>
      </c>
      <c r="K5099">
        <v>94.039060000000006</v>
      </c>
      <c r="L5099" s="3">
        <v>44130.472222222219</v>
      </c>
      <c r="M5099">
        <v>17.18</v>
      </c>
      <c r="N5099" t="s">
        <v>28</v>
      </c>
      <c r="P5099">
        <f>(C5099-Key!$B$1)*24</f>
        <v>2.25</v>
      </c>
      <c r="Q5099">
        <f>(Key!$B$2-'17.1'!C5099)*24</f>
        <v>0.70000000001164153</v>
      </c>
      <c r="R5099" s="3">
        <f>C5099-(M5099-Key!$B$5)/(24*Key!$B$6)</f>
        <v>44130.707018518515</v>
      </c>
      <c r="S5099">
        <f>M5099-Key!$B$5</f>
        <v>14.92</v>
      </c>
      <c r="T5099" s="2">
        <f t="shared" si="395"/>
        <v>44129.722222222219</v>
      </c>
      <c r="U5099" t="str">
        <f t="shared" si="396"/>
        <v>10-25-2020 17:20</v>
      </c>
      <c r="V5099">
        <f>IFERROR(IF(W5099=Z5099,VLOOKUP($U5099,[1]C8842!$G$2:$M$145,3,FALSE),0),0)</f>
        <v>0</v>
      </c>
      <c r="W5099">
        <f>VLOOKUP(RIGHT($V$1,5),Key!$A$9:$B$14,2,FALSE)</f>
        <v>10.199999999999999</v>
      </c>
      <c r="X5099">
        <f t="shared" si="399"/>
        <v>0</v>
      </c>
      <c r="Y5099">
        <f>VLOOKUP(RIGHT($X$1,5),Key!$A$9:$B$14,2,FALSE)</f>
        <v>3.7</v>
      </c>
      <c r="Z5099">
        <f t="shared" si="397"/>
        <v>10.199999999999999</v>
      </c>
      <c r="AA5099">
        <f t="shared" si="398"/>
        <v>0</v>
      </c>
    </row>
    <row r="5100" spans="1:27" x14ac:dyDescent="0.3">
      <c r="A5100">
        <v>100067</v>
      </c>
      <c r="B5100">
        <v>230922</v>
      </c>
      <c r="C5100" s="3">
        <v>44130.720833333333</v>
      </c>
      <c r="D5100">
        <v>0</v>
      </c>
      <c r="E5100">
        <v>2</v>
      </c>
      <c r="F5100" t="s">
        <v>25</v>
      </c>
      <c r="G5100">
        <v>1</v>
      </c>
      <c r="H5100">
        <v>64.359380000000002</v>
      </c>
      <c r="I5100">
        <v>18.632809999999999</v>
      </c>
      <c r="J5100">
        <v>1.015625</v>
      </c>
      <c r="K5100">
        <v>46.019530000000003</v>
      </c>
      <c r="L5100" s="3">
        <v>44130.472222222219</v>
      </c>
      <c r="M5100">
        <v>17.18</v>
      </c>
      <c r="N5100" t="s">
        <v>28</v>
      </c>
      <c r="P5100">
        <f>(C5100-Key!$B$1)*24</f>
        <v>2.25</v>
      </c>
      <c r="Q5100">
        <f>(Key!$B$2-'17.1'!C5100)*24</f>
        <v>0.70000000001164153</v>
      </c>
      <c r="R5100" s="3">
        <f>C5100-(M5100-Key!$B$5)/(24*Key!$B$6)</f>
        <v>44130.707018518515</v>
      </c>
      <c r="S5100">
        <f>M5100-Key!$B$5</f>
        <v>14.92</v>
      </c>
      <c r="T5100" s="2">
        <f t="shared" si="395"/>
        <v>44129.722222222219</v>
      </c>
      <c r="U5100" t="str">
        <f t="shared" si="396"/>
        <v>10-25-2020 17:20</v>
      </c>
      <c r="V5100">
        <f>IFERROR(IF(W5100=Z5100,VLOOKUP($U5100,[1]C8842!$G$2:$M$145,3,FALSE),0),0)</f>
        <v>0</v>
      </c>
      <c r="W5100">
        <f>VLOOKUP(RIGHT($V$1,5),Key!$A$9:$B$14,2,FALSE)</f>
        <v>10.199999999999999</v>
      </c>
      <c r="X5100">
        <f t="shared" si="399"/>
        <v>0</v>
      </c>
      <c r="Y5100">
        <f>VLOOKUP(RIGHT($X$1,5),Key!$A$9:$B$14,2,FALSE)</f>
        <v>3.7</v>
      </c>
      <c r="Z5100">
        <f t="shared" si="397"/>
        <v>10.199999999999999</v>
      </c>
      <c r="AA5100">
        <f t="shared" si="398"/>
        <v>0</v>
      </c>
    </row>
    <row r="5101" spans="1:27" x14ac:dyDescent="0.3">
      <c r="A5101">
        <v>100067</v>
      </c>
      <c r="B5101">
        <v>230922</v>
      </c>
      <c r="C5101" s="3">
        <v>44130.72152777778</v>
      </c>
      <c r="D5101">
        <v>0</v>
      </c>
      <c r="E5101">
        <v>2</v>
      </c>
      <c r="F5101" t="s">
        <v>25</v>
      </c>
      <c r="G5101">
        <v>1</v>
      </c>
      <c r="H5101">
        <v>59.902340000000002</v>
      </c>
      <c r="I5101">
        <v>15.621090000000001</v>
      </c>
      <c r="J5101">
        <v>0.9609375</v>
      </c>
      <c r="K5101">
        <v>48.019530000000003</v>
      </c>
      <c r="L5101" s="3">
        <v>44130.472222222219</v>
      </c>
      <c r="M5101">
        <v>17.18</v>
      </c>
      <c r="N5101" t="s">
        <v>28</v>
      </c>
      <c r="P5101">
        <f>(C5101-Key!$B$1)*24</f>
        <v>2.2666666667209938</v>
      </c>
      <c r="Q5101">
        <f>(Key!$B$2-'17.1'!C5101)*24</f>
        <v>0.68333333329064772</v>
      </c>
      <c r="R5101" s="3">
        <f>C5101-(M5101-Key!$B$5)/(24*Key!$B$6)</f>
        <v>44130.707712962962</v>
      </c>
      <c r="S5101">
        <f>M5101-Key!$B$5</f>
        <v>14.92</v>
      </c>
      <c r="T5101" s="2">
        <f t="shared" si="395"/>
        <v>44129.722222222219</v>
      </c>
      <c r="U5101" t="str">
        <f t="shared" si="396"/>
        <v>10-25-2020 17:20</v>
      </c>
      <c r="V5101">
        <f>IFERROR(IF(W5101=Z5101,VLOOKUP($U5101,[1]C8842!$G$2:$M$145,3,FALSE),0),0)</f>
        <v>0</v>
      </c>
      <c r="W5101">
        <f>VLOOKUP(RIGHT($V$1,5),Key!$A$9:$B$14,2,FALSE)</f>
        <v>10.199999999999999</v>
      </c>
      <c r="X5101">
        <f t="shared" si="399"/>
        <v>0</v>
      </c>
      <c r="Y5101">
        <f>VLOOKUP(RIGHT($X$1,5),Key!$A$9:$B$14,2,FALSE)</f>
        <v>3.7</v>
      </c>
      <c r="Z5101">
        <f t="shared" si="397"/>
        <v>10.199999999999999</v>
      </c>
      <c r="AA5101">
        <f t="shared" si="398"/>
        <v>0</v>
      </c>
    </row>
    <row r="5102" spans="1:27" x14ac:dyDescent="0.3">
      <c r="A5102">
        <v>100067</v>
      </c>
      <c r="B5102">
        <v>230922</v>
      </c>
      <c r="C5102" s="3">
        <v>44130.72152777778</v>
      </c>
      <c r="D5102">
        <v>2</v>
      </c>
      <c r="E5102">
        <v>1</v>
      </c>
      <c r="F5102" t="s">
        <v>26</v>
      </c>
      <c r="G5102">
        <v>1</v>
      </c>
      <c r="H5102">
        <v>71.675780000000003</v>
      </c>
      <c r="I5102">
        <v>16.914059999999999</v>
      </c>
      <c r="J5102">
        <v>0.84765630000000003</v>
      </c>
      <c r="K5102">
        <v>82.035160000000005</v>
      </c>
      <c r="L5102" s="3">
        <v>44130.472222222219</v>
      </c>
      <c r="M5102">
        <v>17.18</v>
      </c>
      <c r="N5102" t="s">
        <v>28</v>
      </c>
      <c r="P5102">
        <f>(C5102-Key!$B$1)*24</f>
        <v>2.2666666667209938</v>
      </c>
      <c r="Q5102">
        <f>(Key!$B$2-'17.1'!C5102)*24</f>
        <v>0.68333333329064772</v>
      </c>
      <c r="R5102" s="3">
        <f>C5102-(M5102-Key!$B$5)/(24*Key!$B$6)</f>
        <v>44130.707712962962</v>
      </c>
      <c r="S5102">
        <f>M5102-Key!$B$5</f>
        <v>14.92</v>
      </c>
      <c r="T5102" s="2">
        <f t="shared" si="395"/>
        <v>44129.722222222219</v>
      </c>
      <c r="U5102" t="str">
        <f t="shared" si="396"/>
        <v>10-25-2020 17:20</v>
      </c>
      <c r="V5102">
        <f>IFERROR(IF(W5102=Z5102,VLOOKUP($U5102,[1]C8842!$G$2:$M$145,3,FALSE),0),0)</f>
        <v>0</v>
      </c>
      <c r="W5102">
        <f>VLOOKUP(RIGHT($V$1,5),Key!$A$9:$B$14,2,FALSE)</f>
        <v>10.199999999999999</v>
      </c>
      <c r="X5102">
        <f t="shared" si="399"/>
        <v>0</v>
      </c>
      <c r="Y5102">
        <f>VLOOKUP(RIGHT($X$1,5),Key!$A$9:$B$14,2,FALSE)</f>
        <v>3.7</v>
      </c>
      <c r="Z5102">
        <f t="shared" si="397"/>
        <v>10.199999999999999</v>
      </c>
      <c r="AA5102">
        <f t="shared" si="398"/>
        <v>0</v>
      </c>
    </row>
    <row r="5103" spans="1:27" x14ac:dyDescent="0.3">
      <c r="A5103">
        <v>100067</v>
      </c>
      <c r="B5103">
        <v>230922</v>
      </c>
      <c r="C5103" s="3">
        <v>44130.72152777778</v>
      </c>
      <c r="D5103">
        <v>1</v>
      </c>
      <c r="E5103">
        <v>1</v>
      </c>
      <c r="F5103" t="s">
        <v>25</v>
      </c>
      <c r="G5103">
        <v>1</v>
      </c>
      <c r="H5103">
        <v>53.683590000000002</v>
      </c>
      <c r="I5103">
        <v>14.316409999999999</v>
      </c>
      <c r="J5103">
        <v>1.003906</v>
      </c>
      <c r="K5103">
        <v>58.023440000000001</v>
      </c>
      <c r="L5103" s="3">
        <v>44130.472222222219</v>
      </c>
      <c r="M5103">
        <v>17.18</v>
      </c>
      <c r="N5103" t="s">
        <v>28</v>
      </c>
      <c r="P5103">
        <f>(C5103-Key!$B$1)*24</f>
        <v>2.2666666667209938</v>
      </c>
      <c r="Q5103">
        <f>(Key!$B$2-'17.1'!C5103)*24</f>
        <v>0.68333333329064772</v>
      </c>
      <c r="R5103" s="3">
        <f>C5103-(M5103-Key!$B$5)/(24*Key!$B$6)</f>
        <v>44130.707712962962</v>
      </c>
      <c r="S5103">
        <f>M5103-Key!$B$5</f>
        <v>14.92</v>
      </c>
      <c r="T5103" s="2">
        <f t="shared" si="395"/>
        <v>44129.722222222219</v>
      </c>
      <c r="U5103" t="str">
        <f t="shared" si="396"/>
        <v>10-25-2020 17:20</v>
      </c>
      <c r="V5103">
        <f>IFERROR(IF(W5103=Z5103,VLOOKUP($U5103,[1]C8842!$G$2:$M$145,3,FALSE),0),0)</f>
        <v>0</v>
      </c>
      <c r="W5103">
        <f>VLOOKUP(RIGHT($V$1,5),Key!$A$9:$B$14,2,FALSE)</f>
        <v>10.199999999999999</v>
      </c>
      <c r="X5103">
        <f t="shared" si="399"/>
        <v>0</v>
      </c>
      <c r="Y5103">
        <f>VLOOKUP(RIGHT($X$1,5),Key!$A$9:$B$14,2,FALSE)</f>
        <v>3.7</v>
      </c>
      <c r="Z5103">
        <f t="shared" si="397"/>
        <v>10.199999999999999</v>
      </c>
      <c r="AA5103">
        <f t="shared" si="398"/>
        <v>0</v>
      </c>
    </row>
    <row r="5104" spans="1:27" x14ac:dyDescent="0.3">
      <c r="A5104">
        <v>100067</v>
      </c>
      <c r="B5104">
        <v>230922</v>
      </c>
      <c r="C5104" s="3">
        <v>44130.72152777778</v>
      </c>
      <c r="D5104">
        <v>3</v>
      </c>
      <c r="E5104">
        <v>2</v>
      </c>
      <c r="F5104" t="s">
        <v>26</v>
      </c>
      <c r="G5104">
        <v>2</v>
      </c>
      <c r="H5104">
        <v>68.976560000000006</v>
      </c>
      <c r="I5104">
        <v>22.26953</v>
      </c>
      <c r="J5104">
        <v>1.089844</v>
      </c>
      <c r="K5104">
        <v>94.039060000000006</v>
      </c>
      <c r="L5104" s="3">
        <v>44130.472222222219</v>
      </c>
      <c r="M5104">
        <v>17.18</v>
      </c>
      <c r="N5104" t="s">
        <v>28</v>
      </c>
      <c r="P5104">
        <f>(C5104-Key!$B$1)*24</f>
        <v>2.2666666667209938</v>
      </c>
      <c r="Q5104">
        <f>(Key!$B$2-'17.1'!C5104)*24</f>
        <v>0.68333333329064772</v>
      </c>
      <c r="R5104" s="3">
        <f>C5104-(M5104-Key!$B$5)/(24*Key!$B$6)</f>
        <v>44130.707712962962</v>
      </c>
      <c r="S5104">
        <f>M5104-Key!$B$5</f>
        <v>14.92</v>
      </c>
      <c r="T5104" s="2">
        <f t="shared" si="395"/>
        <v>44129.722222222219</v>
      </c>
      <c r="U5104" t="str">
        <f t="shared" si="396"/>
        <v>10-25-2020 17:20</v>
      </c>
      <c r="V5104">
        <f>IFERROR(IF(W5104=Z5104,VLOOKUP($U5104,[1]C8842!$G$2:$M$145,3,FALSE),0),0)</f>
        <v>0</v>
      </c>
      <c r="W5104">
        <f>VLOOKUP(RIGHT($V$1,5),Key!$A$9:$B$14,2,FALSE)</f>
        <v>10.199999999999999</v>
      </c>
      <c r="X5104">
        <f t="shared" si="399"/>
        <v>0</v>
      </c>
      <c r="Y5104">
        <f>VLOOKUP(RIGHT($X$1,5),Key!$A$9:$B$14,2,FALSE)</f>
        <v>3.7</v>
      </c>
      <c r="Z5104">
        <f t="shared" si="397"/>
        <v>10.199999999999999</v>
      </c>
      <c r="AA5104">
        <f t="shared" si="398"/>
        <v>0</v>
      </c>
    </row>
    <row r="5105" spans="1:27" x14ac:dyDescent="0.3">
      <c r="A5105">
        <v>100067</v>
      </c>
      <c r="B5105">
        <v>230922</v>
      </c>
      <c r="C5105" s="3">
        <v>44130.72152777778</v>
      </c>
      <c r="D5105">
        <v>0</v>
      </c>
      <c r="E5105">
        <v>2</v>
      </c>
      <c r="F5105" t="s">
        <v>25</v>
      </c>
      <c r="G5105">
        <v>2</v>
      </c>
      <c r="H5105">
        <v>50.492190000000001</v>
      </c>
      <c r="I5105">
        <v>20.51953</v>
      </c>
      <c r="J5105">
        <v>1.394531</v>
      </c>
      <c r="K5105">
        <v>46.019530000000003</v>
      </c>
      <c r="L5105" s="3">
        <v>44130.472222222219</v>
      </c>
      <c r="M5105">
        <v>17.18</v>
      </c>
      <c r="N5105" t="s">
        <v>28</v>
      </c>
      <c r="P5105">
        <f>(C5105-Key!$B$1)*24</f>
        <v>2.2666666667209938</v>
      </c>
      <c r="Q5105">
        <f>(Key!$B$2-'17.1'!C5105)*24</f>
        <v>0.68333333329064772</v>
      </c>
      <c r="R5105" s="3">
        <f>C5105-(M5105-Key!$B$5)/(24*Key!$B$6)</f>
        <v>44130.707712962962</v>
      </c>
      <c r="S5105">
        <f>M5105-Key!$B$5</f>
        <v>14.92</v>
      </c>
      <c r="T5105" s="2">
        <f t="shared" si="395"/>
        <v>44129.722222222219</v>
      </c>
      <c r="U5105" t="str">
        <f t="shared" si="396"/>
        <v>10-25-2020 17:20</v>
      </c>
      <c r="V5105">
        <f>IFERROR(IF(W5105=Z5105,VLOOKUP($U5105,[1]C8842!$G$2:$M$145,3,FALSE),0),0)</f>
        <v>0</v>
      </c>
      <c r="W5105">
        <f>VLOOKUP(RIGHT($V$1,5),Key!$A$9:$B$14,2,FALSE)</f>
        <v>10.199999999999999</v>
      </c>
      <c r="X5105">
        <f t="shared" si="399"/>
        <v>0</v>
      </c>
      <c r="Y5105">
        <f>VLOOKUP(RIGHT($X$1,5),Key!$A$9:$B$14,2,FALSE)</f>
        <v>3.7</v>
      </c>
      <c r="Z5105">
        <f t="shared" si="397"/>
        <v>10.199999999999999</v>
      </c>
      <c r="AA5105">
        <f t="shared" si="398"/>
        <v>0</v>
      </c>
    </row>
    <row r="5106" spans="1:27" x14ac:dyDescent="0.3">
      <c r="A5106">
        <v>100067</v>
      </c>
      <c r="B5106">
        <v>230922</v>
      </c>
      <c r="C5106" s="3">
        <v>44130.72152777778</v>
      </c>
      <c r="D5106">
        <v>3</v>
      </c>
      <c r="E5106">
        <v>2</v>
      </c>
      <c r="F5106" t="s">
        <v>26</v>
      </c>
      <c r="G5106">
        <v>1</v>
      </c>
      <c r="H5106">
        <v>64.363280000000003</v>
      </c>
      <c r="I5106">
        <v>16.601559999999999</v>
      </c>
      <c r="J5106">
        <v>0.93359380000000003</v>
      </c>
      <c r="K5106">
        <v>94.039060000000006</v>
      </c>
      <c r="L5106" s="3">
        <v>44130.472222222219</v>
      </c>
      <c r="M5106">
        <v>17.18</v>
      </c>
      <c r="N5106" t="s">
        <v>28</v>
      </c>
      <c r="P5106">
        <f>(C5106-Key!$B$1)*24</f>
        <v>2.2666666667209938</v>
      </c>
      <c r="Q5106">
        <f>(Key!$B$2-'17.1'!C5106)*24</f>
        <v>0.68333333329064772</v>
      </c>
      <c r="R5106" s="3">
        <f>C5106-(M5106-Key!$B$5)/(24*Key!$B$6)</f>
        <v>44130.707712962962</v>
      </c>
      <c r="S5106">
        <f>M5106-Key!$B$5</f>
        <v>14.92</v>
      </c>
      <c r="T5106" s="2">
        <f t="shared" si="395"/>
        <v>44129.722222222219</v>
      </c>
      <c r="U5106" t="str">
        <f t="shared" si="396"/>
        <v>10-25-2020 17:20</v>
      </c>
      <c r="V5106">
        <f>IFERROR(IF(W5106=Z5106,VLOOKUP($U5106,[1]C8842!$G$2:$M$145,3,FALSE),0),0)</f>
        <v>0</v>
      </c>
      <c r="W5106">
        <f>VLOOKUP(RIGHT($V$1,5),Key!$A$9:$B$14,2,FALSE)</f>
        <v>10.199999999999999</v>
      </c>
      <c r="X5106">
        <f t="shared" si="399"/>
        <v>0</v>
      </c>
      <c r="Y5106">
        <f>VLOOKUP(RIGHT($X$1,5),Key!$A$9:$B$14,2,FALSE)</f>
        <v>3.7</v>
      </c>
      <c r="Z5106">
        <f t="shared" si="397"/>
        <v>10.199999999999999</v>
      </c>
      <c r="AA5106">
        <f t="shared" si="398"/>
        <v>0</v>
      </c>
    </row>
    <row r="5107" spans="1:27" x14ac:dyDescent="0.3">
      <c r="A5107">
        <v>100067</v>
      </c>
      <c r="B5107">
        <v>230922</v>
      </c>
      <c r="C5107" s="3">
        <v>44130.72152777778</v>
      </c>
      <c r="D5107">
        <v>0</v>
      </c>
      <c r="E5107">
        <v>2</v>
      </c>
      <c r="F5107" t="s">
        <v>25</v>
      </c>
      <c r="G5107">
        <v>1</v>
      </c>
      <c r="H5107">
        <v>73.691410000000005</v>
      </c>
      <c r="I5107">
        <v>15.23438</v>
      </c>
      <c r="J5107">
        <v>0.765625</v>
      </c>
      <c r="K5107">
        <v>48.019530000000003</v>
      </c>
      <c r="L5107" s="3">
        <v>44130.472222222219</v>
      </c>
      <c r="M5107">
        <v>17.18</v>
      </c>
      <c r="N5107" t="s">
        <v>28</v>
      </c>
      <c r="P5107">
        <f>(C5107-Key!$B$1)*24</f>
        <v>2.2666666667209938</v>
      </c>
      <c r="Q5107">
        <f>(Key!$B$2-'17.1'!C5107)*24</f>
        <v>0.68333333329064772</v>
      </c>
      <c r="R5107" s="3">
        <f>C5107-(M5107-Key!$B$5)/(24*Key!$B$6)</f>
        <v>44130.707712962962</v>
      </c>
      <c r="S5107">
        <f>M5107-Key!$B$5</f>
        <v>14.92</v>
      </c>
      <c r="T5107" s="2">
        <f t="shared" si="395"/>
        <v>44129.722222222219</v>
      </c>
      <c r="U5107" t="str">
        <f t="shared" si="396"/>
        <v>10-25-2020 17:20</v>
      </c>
      <c r="V5107">
        <f>IFERROR(IF(W5107=Z5107,VLOOKUP($U5107,[1]C8842!$G$2:$M$145,3,FALSE),0),0)</f>
        <v>0</v>
      </c>
      <c r="W5107">
        <f>VLOOKUP(RIGHT($V$1,5),Key!$A$9:$B$14,2,FALSE)</f>
        <v>10.199999999999999</v>
      </c>
      <c r="X5107">
        <f t="shared" si="399"/>
        <v>0</v>
      </c>
      <c r="Y5107">
        <f>VLOOKUP(RIGHT($X$1,5),Key!$A$9:$B$14,2,FALSE)</f>
        <v>3.7</v>
      </c>
      <c r="Z5107">
        <f t="shared" si="397"/>
        <v>10.199999999999999</v>
      </c>
      <c r="AA5107">
        <f t="shared" si="398"/>
        <v>0</v>
      </c>
    </row>
    <row r="5108" spans="1:27" x14ac:dyDescent="0.3">
      <c r="A5108">
        <v>100067</v>
      </c>
      <c r="B5108">
        <v>230922</v>
      </c>
      <c r="C5108" s="3">
        <v>44130.72152777778</v>
      </c>
      <c r="D5108">
        <v>1</v>
      </c>
      <c r="E5108">
        <v>1</v>
      </c>
      <c r="F5108" t="s">
        <v>25</v>
      </c>
      <c r="G5108">
        <v>1</v>
      </c>
      <c r="H5108">
        <v>75.039060000000006</v>
      </c>
      <c r="I5108">
        <v>15.20703</v>
      </c>
      <c r="J5108">
        <v>0.75</v>
      </c>
      <c r="K5108">
        <v>60.023440000000001</v>
      </c>
      <c r="L5108" s="3">
        <v>44130.476388888892</v>
      </c>
      <c r="M5108">
        <v>17.18</v>
      </c>
      <c r="N5108" t="s">
        <v>28</v>
      </c>
      <c r="P5108">
        <f>(C5108-Key!$B$1)*24</f>
        <v>2.2666666667209938</v>
      </c>
      <c r="Q5108">
        <f>(Key!$B$2-'17.1'!C5108)*24</f>
        <v>0.68333333329064772</v>
      </c>
      <c r="R5108" s="3">
        <f>C5108-(M5108-Key!$B$5)/(24*Key!$B$6)</f>
        <v>44130.707712962962</v>
      </c>
      <c r="S5108">
        <f>M5108-Key!$B$5</f>
        <v>14.92</v>
      </c>
      <c r="T5108" s="2">
        <f t="shared" si="395"/>
        <v>44129.722222222219</v>
      </c>
      <c r="U5108" t="str">
        <f t="shared" si="396"/>
        <v>10-25-2020 17:20</v>
      </c>
      <c r="V5108">
        <f>IFERROR(IF(W5108=Z5108,VLOOKUP($U5108,[1]C8842!$G$2:$M$145,3,FALSE),0),0)</f>
        <v>0</v>
      </c>
      <c r="W5108">
        <f>VLOOKUP(RIGHT($V$1,5),Key!$A$9:$B$14,2,FALSE)</f>
        <v>10.199999999999999</v>
      </c>
      <c r="X5108">
        <f t="shared" si="399"/>
        <v>0</v>
      </c>
      <c r="Y5108">
        <f>VLOOKUP(RIGHT($X$1,5),Key!$A$9:$B$14,2,FALSE)</f>
        <v>3.7</v>
      </c>
      <c r="Z5108">
        <f t="shared" si="397"/>
        <v>10.199999999999999</v>
      </c>
      <c r="AA5108">
        <f t="shared" si="398"/>
        <v>0</v>
      </c>
    </row>
    <row r="5109" spans="1:27" x14ac:dyDescent="0.3">
      <c r="A5109">
        <v>100067</v>
      </c>
      <c r="B5109">
        <v>230922</v>
      </c>
      <c r="C5109" s="3">
        <v>44130.72152777778</v>
      </c>
      <c r="D5109">
        <v>0</v>
      </c>
      <c r="E5109">
        <v>2</v>
      </c>
      <c r="F5109" t="s">
        <v>25</v>
      </c>
      <c r="G5109">
        <v>3</v>
      </c>
      <c r="H5109">
        <v>57.421880000000002</v>
      </c>
      <c r="I5109">
        <v>39.277340000000002</v>
      </c>
      <c r="J5109">
        <v>2.0976560000000002</v>
      </c>
      <c r="K5109">
        <v>46.019530000000003</v>
      </c>
      <c r="L5109" s="3">
        <v>44130.476388888892</v>
      </c>
      <c r="M5109">
        <v>17.18</v>
      </c>
      <c r="N5109" t="s">
        <v>28</v>
      </c>
      <c r="P5109">
        <f>(C5109-Key!$B$1)*24</f>
        <v>2.2666666667209938</v>
      </c>
      <c r="Q5109">
        <f>(Key!$B$2-'17.1'!C5109)*24</f>
        <v>0.68333333329064772</v>
      </c>
      <c r="R5109" s="3">
        <f>C5109-(M5109-Key!$B$5)/(24*Key!$B$6)</f>
        <v>44130.707712962962</v>
      </c>
      <c r="S5109">
        <f>M5109-Key!$B$5</f>
        <v>14.92</v>
      </c>
      <c r="T5109" s="2">
        <f t="shared" si="395"/>
        <v>44129.722222222219</v>
      </c>
      <c r="U5109" t="str">
        <f t="shared" si="396"/>
        <v>10-25-2020 17:20</v>
      </c>
      <c r="V5109">
        <f>IFERROR(IF(W5109=Z5109,VLOOKUP($U5109,[1]C8842!$G$2:$M$145,3,FALSE),0),0)</f>
        <v>0</v>
      </c>
      <c r="W5109">
        <f>VLOOKUP(RIGHT($V$1,5),Key!$A$9:$B$14,2,FALSE)</f>
        <v>10.199999999999999</v>
      </c>
      <c r="X5109">
        <f t="shared" si="399"/>
        <v>0</v>
      </c>
      <c r="Y5109">
        <f>VLOOKUP(RIGHT($X$1,5),Key!$A$9:$B$14,2,FALSE)</f>
        <v>3.7</v>
      </c>
      <c r="Z5109">
        <f t="shared" si="397"/>
        <v>10.199999999999999</v>
      </c>
      <c r="AA5109">
        <f t="shared" si="398"/>
        <v>0</v>
      </c>
    </row>
    <row r="5110" spans="1:27" x14ac:dyDescent="0.3">
      <c r="A5110">
        <v>100067</v>
      </c>
      <c r="B5110">
        <v>230922</v>
      </c>
      <c r="C5110" s="3">
        <v>44130.72152777778</v>
      </c>
      <c r="D5110">
        <v>0</v>
      </c>
      <c r="E5110">
        <v>2</v>
      </c>
      <c r="F5110" t="s">
        <v>25</v>
      </c>
      <c r="G5110">
        <v>1</v>
      </c>
      <c r="H5110">
        <v>67.570310000000006</v>
      </c>
      <c r="I5110">
        <v>19.222660000000001</v>
      </c>
      <c r="J5110">
        <v>0.9921875</v>
      </c>
      <c r="K5110">
        <v>47.019530000000003</v>
      </c>
      <c r="L5110" s="3">
        <v>44130.476388888892</v>
      </c>
      <c r="M5110">
        <v>17.18</v>
      </c>
      <c r="N5110" t="s">
        <v>28</v>
      </c>
      <c r="P5110">
        <f>(C5110-Key!$B$1)*24</f>
        <v>2.2666666667209938</v>
      </c>
      <c r="Q5110">
        <f>(Key!$B$2-'17.1'!C5110)*24</f>
        <v>0.68333333329064772</v>
      </c>
      <c r="R5110" s="3">
        <f>C5110-(M5110-Key!$B$5)/(24*Key!$B$6)</f>
        <v>44130.707712962962</v>
      </c>
      <c r="S5110">
        <f>M5110-Key!$B$5</f>
        <v>14.92</v>
      </c>
      <c r="T5110" s="2">
        <f t="shared" si="395"/>
        <v>44129.722222222219</v>
      </c>
      <c r="U5110" t="str">
        <f t="shared" si="396"/>
        <v>10-25-2020 17:20</v>
      </c>
      <c r="V5110">
        <f>IFERROR(IF(W5110=Z5110,VLOOKUP($U5110,[1]C8842!$G$2:$M$145,3,FALSE),0),0)</f>
        <v>0</v>
      </c>
      <c r="W5110">
        <f>VLOOKUP(RIGHT($V$1,5),Key!$A$9:$B$14,2,FALSE)</f>
        <v>10.199999999999999</v>
      </c>
      <c r="X5110">
        <f t="shared" si="399"/>
        <v>0</v>
      </c>
      <c r="Y5110">
        <f>VLOOKUP(RIGHT($X$1,5),Key!$A$9:$B$14,2,FALSE)</f>
        <v>3.7</v>
      </c>
      <c r="Z5110">
        <f t="shared" si="397"/>
        <v>10.199999999999999</v>
      </c>
      <c r="AA5110">
        <f t="shared" si="398"/>
        <v>0</v>
      </c>
    </row>
    <row r="5111" spans="1:27" x14ac:dyDescent="0.3">
      <c r="A5111">
        <v>100067</v>
      </c>
      <c r="B5111">
        <v>230922</v>
      </c>
      <c r="C5111" s="3">
        <v>44130.72152777778</v>
      </c>
      <c r="D5111">
        <v>1</v>
      </c>
      <c r="E5111">
        <v>1</v>
      </c>
      <c r="F5111" t="s">
        <v>25</v>
      </c>
      <c r="G5111">
        <v>1</v>
      </c>
      <c r="H5111">
        <v>70.382810000000006</v>
      </c>
      <c r="I5111">
        <v>17.6875</v>
      </c>
      <c r="J5111">
        <v>0.89453130000000003</v>
      </c>
      <c r="K5111">
        <v>58.023440000000001</v>
      </c>
      <c r="L5111" s="3">
        <v>44130.476388888892</v>
      </c>
      <c r="M5111">
        <v>17.18</v>
      </c>
      <c r="N5111" t="s">
        <v>28</v>
      </c>
      <c r="P5111">
        <f>(C5111-Key!$B$1)*24</f>
        <v>2.2666666667209938</v>
      </c>
      <c r="Q5111">
        <f>(Key!$B$2-'17.1'!C5111)*24</f>
        <v>0.68333333329064772</v>
      </c>
      <c r="R5111" s="3">
        <f>C5111-(M5111-Key!$B$5)/(24*Key!$B$6)</f>
        <v>44130.707712962962</v>
      </c>
      <c r="S5111">
        <f>M5111-Key!$B$5</f>
        <v>14.92</v>
      </c>
      <c r="T5111" s="2">
        <f t="shared" si="395"/>
        <v>44129.722222222219</v>
      </c>
      <c r="U5111" t="str">
        <f t="shared" si="396"/>
        <v>10-25-2020 17:20</v>
      </c>
      <c r="V5111">
        <f>IFERROR(IF(W5111=Z5111,VLOOKUP($U5111,[1]C8842!$G$2:$M$145,3,FALSE),0),0)</f>
        <v>0</v>
      </c>
      <c r="W5111">
        <f>VLOOKUP(RIGHT($V$1,5),Key!$A$9:$B$14,2,FALSE)</f>
        <v>10.199999999999999</v>
      </c>
      <c r="X5111">
        <f t="shared" si="399"/>
        <v>0</v>
      </c>
      <c r="Y5111">
        <f>VLOOKUP(RIGHT($X$1,5),Key!$A$9:$B$14,2,FALSE)</f>
        <v>3.7</v>
      </c>
      <c r="Z5111">
        <f t="shared" si="397"/>
        <v>10.199999999999999</v>
      </c>
      <c r="AA5111">
        <f t="shared" si="398"/>
        <v>0</v>
      </c>
    </row>
    <row r="5112" spans="1:27" x14ac:dyDescent="0.3">
      <c r="A5112">
        <v>100067</v>
      </c>
      <c r="B5112">
        <v>230922</v>
      </c>
      <c r="C5112" s="3">
        <v>44130.72152777778</v>
      </c>
      <c r="D5112">
        <v>3</v>
      </c>
      <c r="E5112">
        <v>2</v>
      </c>
      <c r="F5112" t="s">
        <v>26</v>
      </c>
      <c r="G5112">
        <v>1</v>
      </c>
      <c r="H5112">
        <v>69.339839999999995</v>
      </c>
      <c r="I5112">
        <v>19.125</v>
      </c>
      <c r="J5112">
        <v>0.9609375</v>
      </c>
      <c r="K5112">
        <v>92.039060000000006</v>
      </c>
      <c r="L5112" s="3">
        <v>44130.476388888892</v>
      </c>
      <c r="M5112">
        <v>17.18</v>
      </c>
      <c r="N5112" t="s">
        <v>28</v>
      </c>
      <c r="P5112">
        <f>(C5112-Key!$B$1)*24</f>
        <v>2.2666666667209938</v>
      </c>
      <c r="Q5112">
        <f>(Key!$B$2-'17.1'!C5112)*24</f>
        <v>0.68333333329064772</v>
      </c>
      <c r="R5112" s="3">
        <f>C5112-(M5112-Key!$B$5)/(24*Key!$B$6)</f>
        <v>44130.707712962962</v>
      </c>
      <c r="S5112">
        <f>M5112-Key!$B$5</f>
        <v>14.92</v>
      </c>
      <c r="T5112" s="2">
        <f t="shared" si="395"/>
        <v>44129.722222222219</v>
      </c>
      <c r="U5112" t="str">
        <f t="shared" si="396"/>
        <v>10-25-2020 17:20</v>
      </c>
      <c r="V5112">
        <f>IFERROR(IF(W5112=Z5112,VLOOKUP($U5112,[1]C8842!$G$2:$M$145,3,FALSE),0),0)</f>
        <v>0</v>
      </c>
      <c r="W5112">
        <f>VLOOKUP(RIGHT($V$1,5),Key!$A$9:$B$14,2,FALSE)</f>
        <v>10.199999999999999</v>
      </c>
      <c r="X5112">
        <f t="shared" si="399"/>
        <v>0</v>
      </c>
      <c r="Y5112">
        <f>VLOOKUP(RIGHT($X$1,5),Key!$A$9:$B$14,2,FALSE)</f>
        <v>3.7</v>
      </c>
      <c r="Z5112">
        <f t="shared" si="397"/>
        <v>10.199999999999999</v>
      </c>
      <c r="AA5112">
        <f t="shared" si="398"/>
        <v>0</v>
      </c>
    </row>
    <row r="5113" spans="1:27" x14ac:dyDescent="0.3">
      <c r="A5113">
        <v>100067</v>
      </c>
      <c r="B5113">
        <v>230922</v>
      </c>
      <c r="C5113" s="3">
        <v>44130.72152777778</v>
      </c>
      <c r="D5113">
        <v>3</v>
      </c>
      <c r="E5113">
        <v>2</v>
      </c>
      <c r="F5113" t="s">
        <v>26</v>
      </c>
      <c r="G5113">
        <v>1</v>
      </c>
      <c r="H5113">
        <v>61.390630000000002</v>
      </c>
      <c r="I5113">
        <v>14.972659999999999</v>
      </c>
      <c r="J5113">
        <v>0.90625</v>
      </c>
      <c r="K5113">
        <v>98.039060000000006</v>
      </c>
      <c r="L5113" s="3">
        <v>44130.476388888892</v>
      </c>
      <c r="M5113">
        <v>17.18</v>
      </c>
      <c r="N5113" t="s">
        <v>28</v>
      </c>
      <c r="P5113">
        <f>(C5113-Key!$B$1)*24</f>
        <v>2.2666666667209938</v>
      </c>
      <c r="Q5113">
        <f>(Key!$B$2-'17.1'!C5113)*24</f>
        <v>0.68333333329064772</v>
      </c>
      <c r="R5113" s="3">
        <f>C5113-(M5113-Key!$B$5)/(24*Key!$B$6)</f>
        <v>44130.707712962962</v>
      </c>
      <c r="S5113">
        <f>M5113-Key!$B$5</f>
        <v>14.92</v>
      </c>
      <c r="T5113" s="2">
        <f t="shared" si="395"/>
        <v>44129.722222222219</v>
      </c>
      <c r="U5113" t="str">
        <f t="shared" si="396"/>
        <v>10-25-2020 17:20</v>
      </c>
      <c r="V5113">
        <f>IFERROR(IF(W5113=Z5113,VLOOKUP($U5113,[1]C8842!$G$2:$M$145,3,FALSE),0),0)</f>
        <v>0</v>
      </c>
      <c r="W5113">
        <f>VLOOKUP(RIGHT($V$1,5),Key!$A$9:$B$14,2,FALSE)</f>
        <v>10.199999999999999</v>
      </c>
      <c r="X5113">
        <f t="shared" si="399"/>
        <v>0</v>
      </c>
      <c r="Y5113">
        <f>VLOOKUP(RIGHT($X$1,5),Key!$A$9:$B$14,2,FALSE)</f>
        <v>3.7</v>
      </c>
      <c r="Z5113">
        <f t="shared" si="397"/>
        <v>10.199999999999999</v>
      </c>
      <c r="AA5113">
        <f t="shared" si="398"/>
        <v>0</v>
      </c>
    </row>
    <row r="5114" spans="1:27" x14ac:dyDescent="0.3">
      <c r="A5114">
        <v>100067</v>
      </c>
      <c r="B5114">
        <v>230922</v>
      </c>
      <c r="C5114" s="3">
        <v>44130.72152777778</v>
      </c>
      <c r="D5114">
        <v>0</v>
      </c>
      <c r="E5114">
        <v>2</v>
      </c>
      <c r="F5114" t="s">
        <v>25</v>
      </c>
      <c r="G5114">
        <v>1</v>
      </c>
      <c r="H5114">
        <v>60.726559999999999</v>
      </c>
      <c r="I5114">
        <v>15.80078</v>
      </c>
      <c r="J5114">
        <v>0.953125</v>
      </c>
      <c r="K5114">
        <v>46.019530000000003</v>
      </c>
      <c r="L5114" s="3">
        <v>44130.476388888892</v>
      </c>
      <c r="M5114">
        <v>17.18</v>
      </c>
      <c r="N5114" t="s">
        <v>28</v>
      </c>
      <c r="P5114">
        <f>(C5114-Key!$B$1)*24</f>
        <v>2.2666666667209938</v>
      </c>
      <c r="Q5114">
        <f>(Key!$B$2-'17.1'!C5114)*24</f>
        <v>0.68333333329064772</v>
      </c>
      <c r="R5114" s="3">
        <f>C5114-(M5114-Key!$B$5)/(24*Key!$B$6)</f>
        <v>44130.707712962962</v>
      </c>
      <c r="S5114">
        <f>M5114-Key!$B$5</f>
        <v>14.92</v>
      </c>
      <c r="T5114" s="2">
        <f t="shared" si="395"/>
        <v>44129.722222222219</v>
      </c>
      <c r="U5114" t="str">
        <f t="shared" si="396"/>
        <v>10-25-2020 17:20</v>
      </c>
      <c r="V5114">
        <f>IFERROR(IF(W5114=Z5114,VLOOKUP($U5114,[1]C8842!$G$2:$M$145,3,FALSE),0),0)</f>
        <v>0</v>
      </c>
      <c r="W5114">
        <f>VLOOKUP(RIGHT($V$1,5),Key!$A$9:$B$14,2,FALSE)</f>
        <v>10.199999999999999</v>
      </c>
      <c r="X5114">
        <f t="shared" si="399"/>
        <v>0</v>
      </c>
      <c r="Y5114">
        <f>VLOOKUP(RIGHT($X$1,5),Key!$A$9:$B$14,2,FALSE)</f>
        <v>3.7</v>
      </c>
      <c r="Z5114">
        <f t="shared" si="397"/>
        <v>10.199999999999999</v>
      </c>
      <c r="AA5114">
        <f t="shared" si="398"/>
        <v>0</v>
      </c>
    </row>
    <row r="5115" spans="1:27" x14ac:dyDescent="0.3">
      <c r="A5115">
        <v>100067</v>
      </c>
      <c r="B5115">
        <v>230922</v>
      </c>
      <c r="C5115" s="3">
        <v>44130.72152777778</v>
      </c>
      <c r="D5115">
        <v>1</v>
      </c>
      <c r="E5115">
        <v>1</v>
      </c>
      <c r="F5115" t="s">
        <v>25</v>
      </c>
      <c r="G5115">
        <v>1</v>
      </c>
      <c r="H5115">
        <v>57.632809999999999</v>
      </c>
      <c r="I5115">
        <v>12.11328</v>
      </c>
      <c r="J5115">
        <v>0.8359375</v>
      </c>
      <c r="K5115">
        <v>59.023440000000001</v>
      </c>
      <c r="L5115" s="3">
        <v>44130.476388888892</v>
      </c>
      <c r="M5115">
        <v>17.18</v>
      </c>
      <c r="N5115" t="s">
        <v>28</v>
      </c>
      <c r="P5115">
        <f>(C5115-Key!$B$1)*24</f>
        <v>2.2666666667209938</v>
      </c>
      <c r="Q5115">
        <f>(Key!$B$2-'17.1'!C5115)*24</f>
        <v>0.68333333329064772</v>
      </c>
      <c r="R5115" s="3">
        <f>C5115-(M5115-Key!$B$5)/(24*Key!$B$6)</f>
        <v>44130.707712962962</v>
      </c>
      <c r="S5115">
        <f>M5115-Key!$B$5</f>
        <v>14.92</v>
      </c>
      <c r="T5115" s="2">
        <f t="shared" si="395"/>
        <v>44129.722222222219</v>
      </c>
      <c r="U5115" t="str">
        <f t="shared" si="396"/>
        <v>10-25-2020 17:20</v>
      </c>
      <c r="V5115">
        <f>IFERROR(IF(W5115=Z5115,VLOOKUP($U5115,[1]C8842!$G$2:$M$145,3,FALSE),0),0)</f>
        <v>0</v>
      </c>
      <c r="W5115">
        <f>VLOOKUP(RIGHT($V$1,5),Key!$A$9:$B$14,2,FALSE)</f>
        <v>10.199999999999999</v>
      </c>
      <c r="X5115">
        <f t="shared" si="399"/>
        <v>0</v>
      </c>
      <c r="Y5115">
        <f>VLOOKUP(RIGHT($X$1,5),Key!$A$9:$B$14,2,FALSE)</f>
        <v>3.7</v>
      </c>
      <c r="Z5115">
        <f t="shared" si="397"/>
        <v>10.199999999999999</v>
      </c>
      <c r="AA5115">
        <f t="shared" si="398"/>
        <v>0</v>
      </c>
    </row>
    <row r="5116" spans="1:27" x14ac:dyDescent="0.3">
      <c r="A5116">
        <v>100067</v>
      </c>
      <c r="B5116">
        <v>230922</v>
      </c>
      <c r="C5116" s="3">
        <v>44130.72152777778</v>
      </c>
      <c r="D5116">
        <v>3</v>
      </c>
      <c r="E5116">
        <v>2</v>
      </c>
      <c r="F5116" t="s">
        <v>26</v>
      </c>
      <c r="G5116">
        <v>2</v>
      </c>
      <c r="H5116">
        <v>58.511719999999997</v>
      </c>
      <c r="I5116">
        <v>21.097660000000001</v>
      </c>
      <c r="J5116">
        <v>1.230469</v>
      </c>
      <c r="K5116">
        <v>94.039060000000006</v>
      </c>
      <c r="L5116" s="3">
        <v>44130.476388888892</v>
      </c>
      <c r="M5116">
        <v>17.18</v>
      </c>
      <c r="N5116" t="s">
        <v>28</v>
      </c>
      <c r="P5116">
        <f>(C5116-Key!$B$1)*24</f>
        <v>2.2666666667209938</v>
      </c>
      <c r="Q5116">
        <f>(Key!$B$2-'17.1'!C5116)*24</f>
        <v>0.68333333329064772</v>
      </c>
      <c r="R5116" s="3">
        <f>C5116-(M5116-Key!$B$5)/(24*Key!$B$6)</f>
        <v>44130.707712962962</v>
      </c>
      <c r="S5116">
        <f>M5116-Key!$B$5</f>
        <v>14.92</v>
      </c>
      <c r="T5116" s="2">
        <f t="shared" si="395"/>
        <v>44129.722222222219</v>
      </c>
      <c r="U5116" t="str">
        <f t="shared" si="396"/>
        <v>10-25-2020 17:20</v>
      </c>
      <c r="V5116">
        <f>IFERROR(IF(W5116=Z5116,VLOOKUP($U5116,[1]C8842!$G$2:$M$145,3,FALSE),0),0)</f>
        <v>0</v>
      </c>
      <c r="W5116">
        <f>VLOOKUP(RIGHT($V$1,5),Key!$A$9:$B$14,2,FALSE)</f>
        <v>10.199999999999999</v>
      </c>
      <c r="X5116">
        <f t="shared" si="399"/>
        <v>0</v>
      </c>
      <c r="Y5116">
        <f>VLOOKUP(RIGHT($X$1,5),Key!$A$9:$B$14,2,FALSE)</f>
        <v>3.7</v>
      </c>
      <c r="Z5116">
        <f t="shared" si="397"/>
        <v>10.199999999999999</v>
      </c>
      <c r="AA5116">
        <f t="shared" si="398"/>
        <v>0</v>
      </c>
    </row>
    <row r="5117" spans="1:27" x14ac:dyDescent="0.3">
      <c r="A5117">
        <v>100067</v>
      </c>
      <c r="B5117">
        <v>230922</v>
      </c>
      <c r="C5117" s="3">
        <v>44130.72152777778</v>
      </c>
      <c r="D5117">
        <v>0</v>
      </c>
      <c r="E5117">
        <v>2</v>
      </c>
      <c r="F5117" t="s">
        <v>25</v>
      </c>
      <c r="G5117">
        <v>3</v>
      </c>
      <c r="H5117">
        <v>60.816409999999998</v>
      </c>
      <c r="I5117">
        <v>37.949219999999997</v>
      </c>
      <c r="J5117">
        <v>1.921875</v>
      </c>
      <c r="K5117">
        <v>46.019530000000003</v>
      </c>
      <c r="L5117" s="3">
        <v>44130.476388888892</v>
      </c>
      <c r="M5117">
        <v>17.18</v>
      </c>
      <c r="N5117" t="s">
        <v>28</v>
      </c>
      <c r="P5117">
        <f>(C5117-Key!$B$1)*24</f>
        <v>2.2666666667209938</v>
      </c>
      <c r="Q5117">
        <f>(Key!$B$2-'17.1'!C5117)*24</f>
        <v>0.68333333329064772</v>
      </c>
      <c r="R5117" s="3">
        <f>C5117-(M5117-Key!$B$5)/(24*Key!$B$6)</f>
        <v>44130.707712962962</v>
      </c>
      <c r="S5117">
        <f>M5117-Key!$B$5</f>
        <v>14.92</v>
      </c>
      <c r="T5117" s="2">
        <f t="shared" si="395"/>
        <v>44129.722222222219</v>
      </c>
      <c r="U5117" t="str">
        <f t="shared" si="396"/>
        <v>10-25-2020 17:20</v>
      </c>
      <c r="V5117">
        <f>IFERROR(IF(W5117=Z5117,VLOOKUP($U5117,[1]C8842!$G$2:$M$145,3,FALSE),0),0)</f>
        <v>0</v>
      </c>
      <c r="W5117">
        <f>VLOOKUP(RIGHT($V$1,5),Key!$A$9:$B$14,2,FALSE)</f>
        <v>10.199999999999999</v>
      </c>
      <c r="X5117">
        <f t="shared" si="399"/>
        <v>0</v>
      </c>
      <c r="Y5117">
        <f>VLOOKUP(RIGHT($X$1,5),Key!$A$9:$B$14,2,FALSE)</f>
        <v>3.7</v>
      </c>
      <c r="Z5117">
        <f t="shared" si="397"/>
        <v>10.199999999999999</v>
      </c>
      <c r="AA5117">
        <f t="shared" si="398"/>
        <v>0</v>
      </c>
    </row>
    <row r="5118" spans="1:27" x14ac:dyDescent="0.3">
      <c r="A5118">
        <v>100067</v>
      </c>
      <c r="B5118">
        <v>230922</v>
      </c>
      <c r="C5118" s="3">
        <v>44130.72152777778</v>
      </c>
      <c r="D5118">
        <v>3</v>
      </c>
      <c r="E5118">
        <v>2</v>
      </c>
      <c r="F5118" t="s">
        <v>26</v>
      </c>
      <c r="G5118">
        <v>2</v>
      </c>
      <c r="H5118">
        <v>57.65625</v>
      </c>
      <c r="I5118">
        <v>27.91797</v>
      </c>
      <c r="J5118">
        <v>1.5625</v>
      </c>
      <c r="K5118">
        <v>96.039060000000006</v>
      </c>
      <c r="L5118" s="3">
        <v>44130.476388888892</v>
      </c>
      <c r="M5118">
        <v>17.18</v>
      </c>
      <c r="N5118" t="s">
        <v>28</v>
      </c>
      <c r="P5118">
        <f>(C5118-Key!$B$1)*24</f>
        <v>2.2666666667209938</v>
      </c>
      <c r="Q5118">
        <f>(Key!$B$2-'17.1'!C5118)*24</f>
        <v>0.68333333329064772</v>
      </c>
      <c r="R5118" s="3">
        <f>C5118-(M5118-Key!$B$5)/(24*Key!$B$6)</f>
        <v>44130.707712962962</v>
      </c>
      <c r="S5118">
        <f>M5118-Key!$B$5</f>
        <v>14.92</v>
      </c>
      <c r="T5118" s="2">
        <f t="shared" si="395"/>
        <v>44129.722222222219</v>
      </c>
      <c r="U5118" t="str">
        <f t="shared" si="396"/>
        <v>10-25-2020 17:20</v>
      </c>
      <c r="V5118">
        <f>IFERROR(IF(W5118=Z5118,VLOOKUP($U5118,[1]C8842!$G$2:$M$145,3,FALSE),0),0)</f>
        <v>0</v>
      </c>
      <c r="W5118">
        <f>VLOOKUP(RIGHT($V$1,5),Key!$A$9:$B$14,2,FALSE)</f>
        <v>10.199999999999999</v>
      </c>
      <c r="X5118">
        <f t="shared" si="399"/>
        <v>0</v>
      </c>
      <c r="Y5118">
        <f>VLOOKUP(RIGHT($X$1,5),Key!$A$9:$B$14,2,FALSE)</f>
        <v>3.7</v>
      </c>
      <c r="Z5118">
        <f t="shared" si="397"/>
        <v>10.199999999999999</v>
      </c>
      <c r="AA5118">
        <f t="shared" si="398"/>
        <v>0</v>
      </c>
    </row>
    <row r="5119" spans="1:27" x14ac:dyDescent="0.3">
      <c r="A5119">
        <v>100067</v>
      </c>
      <c r="B5119">
        <v>230922</v>
      </c>
      <c r="C5119" s="3">
        <v>44130.72152777778</v>
      </c>
      <c r="D5119">
        <v>0</v>
      </c>
      <c r="E5119">
        <v>2</v>
      </c>
      <c r="F5119" t="s">
        <v>25</v>
      </c>
      <c r="G5119">
        <v>1</v>
      </c>
      <c r="H5119">
        <v>60.609380000000002</v>
      </c>
      <c r="I5119">
        <v>19.726559999999999</v>
      </c>
      <c r="J5119">
        <v>1.128906</v>
      </c>
      <c r="K5119">
        <v>46.019530000000003</v>
      </c>
      <c r="L5119" s="3">
        <v>44130.476388888892</v>
      </c>
      <c r="M5119">
        <v>17.18</v>
      </c>
      <c r="N5119" t="s">
        <v>28</v>
      </c>
      <c r="P5119">
        <f>(C5119-Key!$B$1)*24</f>
        <v>2.2666666667209938</v>
      </c>
      <c r="Q5119">
        <f>(Key!$B$2-'17.1'!C5119)*24</f>
        <v>0.68333333329064772</v>
      </c>
      <c r="R5119" s="3">
        <f>C5119-(M5119-Key!$B$5)/(24*Key!$B$6)</f>
        <v>44130.707712962962</v>
      </c>
      <c r="S5119">
        <f>M5119-Key!$B$5</f>
        <v>14.92</v>
      </c>
      <c r="T5119" s="2">
        <f t="shared" si="395"/>
        <v>44129.722222222219</v>
      </c>
      <c r="U5119" t="str">
        <f t="shared" si="396"/>
        <v>10-25-2020 17:20</v>
      </c>
      <c r="V5119">
        <f>IFERROR(IF(W5119=Z5119,VLOOKUP($U5119,[1]C8842!$G$2:$M$145,3,FALSE),0),0)</f>
        <v>0</v>
      </c>
      <c r="W5119">
        <f>VLOOKUP(RIGHT($V$1,5),Key!$A$9:$B$14,2,FALSE)</f>
        <v>10.199999999999999</v>
      </c>
      <c r="X5119">
        <f t="shared" si="399"/>
        <v>0</v>
      </c>
      <c r="Y5119">
        <f>VLOOKUP(RIGHT($X$1,5),Key!$A$9:$B$14,2,FALSE)</f>
        <v>3.7</v>
      </c>
      <c r="Z5119">
        <f t="shared" si="397"/>
        <v>10.199999999999999</v>
      </c>
      <c r="AA5119">
        <f t="shared" si="398"/>
        <v>0</v>
      </c>
    </row>
    <row r="5120" spans="1:27" x14ac:dyDescent="0.3">
      <c r="A5120">
        <v>100067</v>
      </c>
      <c r="B5120">
        <v>230922</v>
      </c>
      <c r="C5120" s="3">
        <v>44130.72152777778</v>
      </c>
      <c r="D5120">
        <v>0</v>
      </c>
      <c r="E5120">
        <v>2</v>
      </c>
      <c r="F5120" t="s">
        <v>25</v>
      </c>
      <c r="G5120">
        <v>1</v>
      </c>
      <c r="H5120">
        <v>60.292969999999997</v>
      </c>
      <c r="I5120">
        <v>14.73438</v>
      </c>
      <c r="J5120">
        <v>0.9140625</v>
      </c>
      <c r="K5120">
        <v>46.019530000000003</v>
      </c>
      <c r="L5120" s="3">
        <v>44130.476388888892</v>
      </c>
      <c r="M5120">
        <v>17.18</v>
      </c>
      <c r="N5120" t="s">
        <v>28</v>
      </c>
      <c r="P5120">
        <f>(C5120-Key!$B$1)*24</f>
        <v>2.2666666667209938</v>
      </c>
      <c r="Q5120">
        <f>(Key!$B$2-'17.1'!C5120)*24</f>
        <v>0.68333333329064772</v>
      </c>
      <c r="R5120" s="3">
        <f>C5120-(M5120-Key!$B$5)/(24*Key!$B$6)</f>
        <v>44130.707712962962</v>
      </c>
      <c r="S5120">
        <f>M5120-Key!$B$5</f>
        <v>14.92</v>
      </c>
      <c r="T5120" s="2">
        <f t="shared" si="395"/>
        <v>44129.722222222219</v>
      </c>
      <c r="U5120" t="str">
        <f t="shared" si="396"/>
        <v>10-25-2020 17:20</v>
      </c>
      <c r="V5120">
        <f>IFERROR(IF(W5120=Z5120,VLOOKUP($U5120,[1]C8842!$G$2:$M$145,3,FALSE),0),0)</f>
        <v>0</v>
      </c>
      <c r="W5120">
        <f>VLOOKUP(RIGHT($V$1,5),Key!$A$9:$B$14,2,FALSE)</f>
        <v>10.199999999999999</v>
      </c>
      <c r="X5120">
        <f t="shared" si="399"/>
        <v>0</v>
      </c>
      <c r="Y5120">
        <f>VLOOKUP(RIGHT($X$1,5),Key!$A$9:$B$14,2,FALSE)</f>
        <v>3.7</v>
      </c>
      <c r="Z5120">
        <f t="shared" si="397"/>
        <v>10.199999999999999</v>
      </c>
      <c r="AA5120">
        <f t="shared" si="398"/>
        <v>0</v>
      </c>
    </row>
    <row r="5121" spans="1:27" x14ac:dyDescent="0.3">
      <c r="A5121">
        <v>100067</v>
      </c>
      <c r="B5121">
        <v>230922</v>
      </c>
      <c r="C5121" s="3">
        <v>44130.72152777778</v>
      </c>
      <c r="D5121">
        <v>1</v>
      </c>
      <c r="E5121">
        <v>1</v>
      </c>
      <c r="F5121" t="s">
        <v>25</v>
      </c>
      <c r="G5121">
        <v>2</v>
      </c>
      <c r="H5121">
        <v>63.542969999999997</v>
      </c>
      <c r="I5121">
        <v>20.375</v>
      </c>
      <c r="J5121">
        <v>1.1015630000000001</v>
      </c>
      <c r="K5121">
        <v>58.023440000000001</v>
      </c>
      <c r="L5121" s="3">
        <v>44130.476388888892</v>
      </c>
      <c r="M5121">
        <v>17.18</v>
      </c>
      <c r="N5121" t="s">
        <v>28</v>
      </c>
      <c r="P5121">
        <f>(C5121-Key!$B$1)*24</f>
        <v>2.2666666667209938</v>
      </c>
      <c r="Q5121">
        <f>(Key!$B$2-'17.1'!C5121)*24</f>
        <v>0.68333333329064772</v>
      </c>
      <c r="R5121" s="3">
        <f>C5121-(M5121-Key!$B$5)/(24*Key!$B$6)</f>
        <v>44130.707712962962</v>
      </c>
      <c r="S5121">
        <f>M5121-Key!$B$5</f>
        <v>14.92</v>
      </c>
      <c r="T5121" s="2">
        <f t="shared" si="395"/>
        <v>44129.722222222219</v>
      </c>
      <c r="U5121" t="str">
        <f t="shared" si="396"/>
        <v>10-25-2020 17:20</v>
      </c>
      <c r="V5121">
        <f>IFERROR(IF(W5121=Z5121,VLOOKUP($U5121,[1]C8842!$G$2:$M$145,3,FALSE),0),0)</f>
        <v>0</v>
      </c>
      <c r="W5121">
        <f>VLOOKUP(RIGHT($V$1,5),Key!$A$9:$B$14,2,FALSE)</f>
        <v>10.199999999999999</v>
      </c>
      <c r="X5121">
        <f t="shared" si="399"/>
        <v>0</v>
      </c>
      <c r="Y5121">
        <f>VLOOKUP(RIGHT($X$1,5),Key!$A$9:$B$14,2,FALSE)</f>
        <v>3.7</v>
      </c>
      <c r="Z5121">
        <f t="shared" si="397"/>
        <v>10.199999999999999</v>
      </c>
      <c r="AA5121">
        <f t="shared" si="398"/>
        <v>0</v>
      </c>
    </row>
    <row r="5122" spans="1:27" x14ac:dyDescent="0.3">
      <c r="A5122">
        <v>100067</v>
      </c>
      <c r="B5122">
        <v>230922</v>
      </c>
      <c r="C5122" s="3">
        <v>44130.72152777778</v>
      </c>
      <c r="D5122">
        <v>0</v>
      </c>
      <c r="E5122">
        <v>2</v>
      </c>
      <c r="F5122" t="s">
        <v>25</v>
      </c>
      <c r="G5122">
        <v>1</v>
      </c>
      <c r="H5122">
        <v>58.65625</v>
      </c>
      <c r="I5122">
        <v>14.433590000000001</v>
      </c>
      <c r="J5122">
        <v>0.92578130000000003</v>
      </c>
      <c r="K5122">
        <v>46.019530000000003</v>
      </c>
      <c r="L5122" s="3">
        <v>44130.476388888892</v>
      </c>
      <c r="M5122">
        <v>17.18</v>
      </c>
      <c r="N5122" t="s">
        <v>28</v>
      </c>
      <c r="P5122">
        <f>(C5122-Key!$B$1)*24</f>
        <v>2.2666666667209938</v>
      </c>
      <c r="Q5122">
        <f>(Key!$B$2-'17.1'!C5122)*24</f>
        <v>0.68333333329064772</v>
      </c>
      <c r="R5122" s="3">
        <f>C5122-(M5122-Key!$B$5)/(24*Key!$B$6)</f>
        <v>44130.707712962962</v>
      </c>
      <c r="S5122">
        <f>M5122-Key!$B$5</f>
        <v>14.92</v>
      </c>
      <c r="T5122" s="2">
        <f t="shared" si="395"/>
        <v>44129.722222222219</v>
      </c>
      <c r="U5122" t="str">
        <f t="shared" si="396"/>
        <v>10-25-2020 17:20</v>
      </c>
      <c r="V5122">
        <f>IFERROR(IF(W5122=Z5122,VLOOKUP($U5122,[1]C8842!$G$2:$M$145,3,FALSE),0),0)</f>
        <v>0</v>
      </c>
      <c r="W5122">
        <f>VLOOKUP(RIGHT($V$1,5),Key!$A$9:$B$14,2,FALSE)</f>
        <v>10.199999999999999</v>
      </c>
      <c r="X5122">
        <f t="shared" si="399"/>
        <v>0</v>
      </c>
      <c r="Y5122">
        <f>VLOOKUP(RIGHT($X$1,5),Key!$A$9:$B$14,2,FALSE)</f>
        <v>3.7</v>
      </c>
      <c r="Z5122">
        <f t="shared" si="397"/>
        <v>10.199999999999999</v>
      </c>
      <c r="AA5122">
        <f t="shared" si="398"/>
        <v>0</v>
      </c>
    </row>
    <row r="5123" spans="1:27" x14ac:dyDescent="0.3">
      <c r="A5123">
        <v>100067</v>
      </c>
      <c r="B5123">
        <v>230922</v>
      </c>
      <c r="C5123" s="3">
        <v>44130.722222222219</v>
      </c>
      <c r="D5123">
        <v>3</v>
      </c>
      <c r="E5123">
        <v>2</v>
      </c>
      <c r="F5123" t="s">
        <v>26</v>
      </c>
      <c r="G5123">
        <v>2</v>
      </c>
      <c r="H5123">
        <v>58.617190000000001</v>
      </c>
      <c r="I5123">
        <v>20.51172</v>
      </c>
      <c r="J5123">
        <v>1.203125</v>
      </c>
      <c r="K5123">
        <v>95.039060000000006</v>
      </c>
      <c r="L5123" s="3">
        <v>44130.476388888892</v>
      </c>
      <c r="M5123">
        <v>17.18</v>
      </c>
      <c r="N5123" t="s">
        <v>28</v>
      </c>
      <c r="P5123">
        <f>(C5123-Key!$B$1)*24</f>
        <v>2.2833333332673647</v>
      </c>
      <c r="Q5123">
        <f>(Key!$B$2-'17.1'!C5123)*24</f>
        <v>0.66666666674427688</v>
      </c>
      <c r="R5123" s="3">
        <f>C5123-(M5123-Key!$B$5)/(24*Key!$B$6)</f>
        <v>44130.708407407401</v>
      </c>
      <c r="S5123">
        <f>M5123-Key!$B$5</f>
        <v>14.92</v>
      </c>
      <c r="T5123" s="2">
        <f t="shared" ref="T5123:T5186" si="400">ROUND(C5123*24*60/10,0)/(24*6)-1</f>
        <v>44129.722222222219</v>
      </c>
      <c r="U5123" t="str">
        <f t="shared" ref="U5123:U5186" si="401">TEXT(T5123,"mm-dd-yyyy hh:mm")</f>
        <v>10-25-2020 17:20</v>
      </c>
      <c r="V5123">
        <f>IFERROR(IF(W5123=Z5123,VLOOKUP($U5123,[1]C8842!$G$2:$M$145,3,FALSE),0),0)</f>
        <v>0</v>
      </c>
      <c r="W5123">
        <f>VLOOKUP(RIGHT($V$1,5),Key!$A$9:$B$14,2,FALSE)</f>
        <v>10.199999999999999</v>
      </c>
      <c r="X5123">
        <f t="shared" si="399"/>
        <v>0</v>
      </c>
      <c r="Y5123">
        <f>VLOOKUP(RIGHT($X$1,5),Key!$A$9:$B$14,2,FALSE)</f>
        <v>3.7</v>
      </c>
      <c r="Z5123">
        <f t="shared" ref="Z5123:Z5186" si="402">M5123-MIN(ABS(Y5123-M5123),ABS(W5123-M5123))</f>
        <v>10.199999999999999</v>
      </c>
      <c r="AA5123">
        <f t="shared" ref="AA5123:AA5186" si="403">SUM(V5123,X5123)</f>
        <v>0</v>
      </c>
    </row>
    <row r="5124" spans="1:27" x14ac:dyDescent="0.3">
      <c r="A5124">
        <v>100067</v>
      </c>
      <c r="B5124">
        <v>230922</v>
      </c>
      <c r="C5124" s="3">
        <v>44130.722222222219</v>
      </c>
      <c r="D5124">
        <v>2</v>
      </c>
      <c r="E5124">
        <v>1</v>
      </c>
      <c r="F5124" t="s">
        <v>26</v>
      </c>
      <c r="G5124">
        <v>1</v>
      </c>
      <c r="H5124">
        <v>70.542969999999997</v>
      </c>
      <c r="I5124">
        <v>18.753910000000001</v>
      </c>
      <c r="J5124">
        <v>0.93359380000000003</v>
      </c>
      <c r="K5124">
        <v>88.035160000000005</v>
      </c>
      <c r="L5124" s="3">
        <v>44130.476388888892</v>
      </c>
      <c r="M5124">
        <v>17.18</v>
      </c>
      <c r="N5124" t="s">
        <v>28</v>
      </c>
      <c r="P5124">
        <f>(C5124-Key!$B$1)*24</f>
        <v>2.2833333332673647</v>
      </c>
      <c r="Q5124">
        <f>(Key!$B$2-'17.1'!C5124)*24</f>
        <v>0.66666666674427688</v>
      </c>
      <c r="R5124" s="3">
        <f>C5124-(M5124-Key!$B$5)/(24*Key!$B$6)</f>
        <v>44130.708407407401</v>
      </c>
      <c r="S5124">
        <f>M5124-Key!$B$5</f>
        <v>14.92</v>
      </c>
      <c r="T5124" s="2">
        <f t="shared" si="400"/>
        <v>44129.722222222219</v>
      </c>
      <c r="U5124" t="str">
        <f t="shared" si="401"/>
        <v>10-25-2020 17:20</v>
      </c>
      <c r="V5124">
        <f>IFERROR(IF(W5124=Z5124,VLOOKUP($U5124,[1]C8842!$G$2:$M$145,3,FALSE),0),0)</f>
        <v>0</v>
      </c>
      <c r="W5124">
        <f>VLOOKUP(RIGHT($V$1,5),Key!$A$9:$B$14,2,FALSE)</f>
        <v>10.199999999999999</v>
      </c>
      <c r="X5124">
        <f t="shared" ref="X5124:X5187" si="404">$X$2</f>
        <v>0</v>
      </c>
      <c r="Y5124">
        <f>VLOOKUP(RIGHT($X$1,5),Key!$A$9:$B$14,2,FALSE)</f>
        <v>3.7</v>
      </c>
      <c r="Z5124">
        <f t="shared" si="402"/>
        <v>10.199999999999999</v>
      </c>
      <c r="AA5124">
        <f t="shared" si="403"/>
        <v>0</v>
      </c>
    </row>
    <row r="5125" spans="1:27" x14ac:dyDescent="0.3">
      <c r="A5125">
        <v>100067</v>
      </c>
      <c r="B5125">
        <v>230922</v>
      </c>
      <c r="C5125" s="3">
        <v>44130.722222222219</v>
      </c>
      <c r="D5125">
        <v>0</v>
      </c>
      <c r="E5125">
        <v>2</v>
      </c>
      <c r="F5125" t="s">
        <v>25</v>
      </c>
      <c r="G5125">
        <v>2</v>
      </c>
      <c r="H5125">
        <v>61.109380000000002</v>
      </c>
      <c r="I5125">
        <v>29.5</v>
      </c>
      <c r="J5125">
        <v>1.542969</v>
      </c>
      <c r="K5125">
        <v>47.019530000000003</v>
      </c>
      <c r="L5125" s="3">
        <v>44130.476388888892</v>
      </c>
      <c r="M5125">
        <v>17.18</v>
      </c>
      <c r="N5125" t="s">
        <v>28</v>
      </c>
      <c r="P5125">
        <f>(C5125-Key!$B$1)*24</f>
        <v>2.2833333332673647</v>
      </c>
      <c r="Q5125">
        <f>(Key!$B$2-'17.1'!C5125)*24</f>
        <v>0.66666666674427688</v>
      </c>
      <c r="R5125" s="3">
        <f>C5125-(M5125-Key!$B$5)/(24*Key!$B$6)</f>
        <v>44130.708407407401</v>
      </c>
      <c r="S5125">
        <f>M5125-Key!$B$5</f>
        <v>14.92</v>
      </c>
      <c r="T5125" s="2">
        <f t="shared" si="400"/>
        <v>44129.722222222219</v>
      </c>
      <c r="U5125" t="str">
        <f t="shared" si="401"/>
        <v>10-25-2020 17:20</v>
      </c>
      <c r="V5125">
        <f>IFERROR(IF(W5125=Z5125,VLOOKUP($U5125,[1]C8842!$G$2:$M$145,3,FALSE),0),0)</f>
        <v>0</v>
      </c>
      <c r="W5125">
        <f>VLOOKUP(RIGHT($V$1,5),Key!$A$9:$B$14,2,FALSE)</f>
        <v>10.199999999999999</v>
      </c>
      <c r="X5125">
        <f t="shared" si="404"/>
        <v>0</v>
      </c>
      <c r="Y5125">
        <f>VLOOKUP(RIGHT($X$1,5),Key!$A$9:$B$14,2,FALSE)</f>
        <v>3.7</v>
      </c>
      <c r="Z5125">
        <f t="shared" si="402"/>
        <v>10.199999999999999</v>
      </c>
      <c r="AA5125">
        <f t="shared" si="403"/>
        <v>0</v>
      </c>
    </row>
    <row r="5126" spans="1:27" x14ac:dyDescent="0.3">
      <c r="A5126">
        <v>100067</v>
      </c>
      <c r="B5126">
        <v>230922</v>
      </c>
      <c r="C5126" s="3">
        <v>44130.722222222219</v>
      </c>
      <c r="D5126">
        <v>0</v>
      </c>
      <c r="E5126">
        <v>2</v>
      </c>
      <c r="F5126" t="s">
        <v>25</v>
      </c>
      <c r="G5126">
        <v>1</v>
      </c>
      <c r="H5126">
        <v>53.648440000000001</v>
      </c>
      <c r="I5126">
        <v>15.128909999999999</v>
      </c>
      <c r="J5126">
        <v>1.046875</v>
      </c>
      <c r="K5126">
        <v>46.019530000000003</v>
      </c>
      <c r="L5126" s="3">
        <v>44130.476388888892</v>
      </c>
      <c r="M5126">
        <v>17.18</v>
      </c>
      <c r="N5126" t="s">
        <v>28</v>
      </c>
      <c r="P5126">
        <f>(C5126-Key!$B$1)*24</f>
        <v>2.2833333332673647</v>
      </c>
      <c r="Q5126">
        <f>(Key!$B$2-'17.1'!C5126)*24</f>
        <v>0.66666666674427688</v>
      </c>
      <c r="R5126" s="3">
        <f>C5126-(M5126-Key!$B$5)/(24*Key!$B$6)</f>
        <v>44130.708407407401</v>
      </c>
      <c r="S5126">
        <f>M5126-Key!$B$5</f>
        <v>14.92</v>
      </c>
      <c r="T5126" s="2">
        <f t="shared" si="400"/>
        <v>44129.722222222219</v>
      </c>
      <c r="U5126" t="str">
        <f t="shared" si="401"/>
        <v>10-25-2020 17:20</v>
      </c>
      <c r="V5126">
        <f>IFERROR(IF(W5126=Z5126,VLOOKUP($U5126,[1]C8842!$G$2:$M$145,3,FALSE),0),0)</f>
        <v>0</v>
      </c>
      <c r="W5126">
        <f>VLOOKUP(RIGHT($V$1,5),Key!$A$9:$B$14,2,FALSE)</f>
        <v>10.199999999999999</v>
      </c>
      <c r="X5126">
        <f t="shared" si="404"/>
        <v>0</v>
      </c>
      <c r="Y5126">
        <f>VLOOKUP(RIGHT($X$1,5),Key!$A$9:$B$14,2,FALSE)</f>
        <v>3.7</v>
      </c>
      <c r="Z5126">
        <f t="shared" si="402"/>
        <v>10.199999999999999</v>
      </c>
      <c r="AA5126">
        <f t="shared" si="403"/>
        <v>0</v>
      </c>
    </row>
    <row r="5127" spans="1:27" x14ac:dyDescent="0.3">
      <c r="A5127">
        <v>100067</v>
      </c>
      <c r="B5127">
        <v>230922</v>
      </c>
      <c r="C5127" s="3">
        <v>44130.722222222219</v>
      </c>
      <c r="D5127">
        <v>3</v>
      </c>
      <c r="E5127">
        <v>2</v>
      </c>
      <c r="F5127" t="s">
        <v>26</v>
      </c>
      <c r="G5127">
        <v>1</v>
      </c>
      <c r="H5127">
        <v>61.269530000000003</v>
      </c>
      <c r="I5127">
        <v>19.234380000000002</v>
      </c>
      <c r="J5127">
        <v>1.09375</v>
      </c>
      <c r="K5127">
        <v>94.039060000000006</v>
      </c>
      <c r="L5127" s="3">
        <v>44130.476388888892</v>
      </c>
      <c r="M5127">
        <v>17.18</v>
      </c>
      <c r="N5127" t="s">
        <v>28</v>
      </c>
      <c r="P5127">
        <f>(C5127-Key!$B$1)*24</f>
        <v>2.2833333332673647</v>
      </c>
      <c r="Q5127">
        <f>(Key!$B$2-'17.1'!C5127)*24</f>
        <v>0.66666666674427688</v>
      </c>
      <c r="R5127" s="3">
        <f>C5127-(M5127-Key!$B$5)/(24*Key!$B$6)</f>
        <v>44130.708407407401</v>
      </c>
      <c r="S5127">
        <f>M5127-Key!$B$5</f>
        <v>14.92</v>
      </c>
      <c r="T5127" s="2">
        <f t="shared" si="400"/>
        <v>44129.722222222219</v>
      </c>
      <c r="U5127" t="str">
        <f t="shared" si="401"/>
        <v>10-25-2020 17:20</v>
      </c>
      <c r="V5127">
        <f>IFERROR(IF(W5127=Z5127,VLOOKUP($U5127,[1]C8842!$G$2:$M$145,3,FALSE),0),0)</f>
        <v>0</v>
      </c>
      <c r="W5127">
        <f>VLOOKUP(RIGHT($V$1,5),Key!$A$9:$B$14,2,FALSE)</f>
        <v>10.199999999999999</v>
      </c>
      <c r="X5127">
        <f t="shared" si="404"/>
        <v>0</v>
      </c>
      <c r="Y5127">
        <f>VLOOKUP(RIGHT($X$1,5),Key!$A$9:$B$14,2,FALSE)</f>
        <v>3.7</v>
      </c>
      <c r="Z5127">
        <f t="shared" si="402"/>
        <v>10.199999999999999</v>
      </c>
      <c r="AA5127">
        <f t="shared" si="403"/>
        <v>0</v>
      </c>
    </row>
    <row r="5128" spans="1:27" x14ac:dyDescent="0.3">
      <c r="A5128">
        <v>100067</v>
      </c>
      <c r="B5128">
        <v>230922</v>
      </c>
      <c r="C5128" s="3">
        <v>44130.722222222219</v>
      </c>
      <c r="D5128">
        <v>3</v>
      </c>
      <c r="E5128">
        <v>2</v>
      </c>
      <c r="F5128" t="s">
        <v>26</v>
      </c>
      <c r="G5128">
        <v>1</v>
      </c>
      <c r="H5128">
        <v>66.886719999999997</v>
      </c>
      <c r="I5128">
        <v>18.382809999999999</v>
      </c>
      <c r="J5128">
        <v>0.96875</v>
      </c>
      <c r="K5128">
        <v>94.039060000000006</v>
      </c>
      <c r="L5128" s="3">
        <v>44130.476388888892</v>
      </c>
      <c r="M5128">
        <v>17.18</v>
      </c>
      <c r="N5128" t="s">
        <v>28</v>
      </c>
      <c r="P5128">
        <f>(C5128-Key!$B$1)*24</f>
        <v>2.2833333332673647</v>
      </c>
      <c r="Q5128">
        <f>(Key!$B$2-'17.1'!C5128)*24</f>
        <v>0.66666666674427688</v>
      </c>
      <c r="R5128" s="3">
        <f>C5128-(M5128-Key!$B$5)/(24*Key!$B$6)</f>
        <v>44130.708407407401</v>
      </c>
      <c r="S5128">
        <f>M5128-Key!$B$5</f>
        <v>14.92</v>
      </c>
      <c r="T5128" s="2">
        <f t="shared" si="400"/>
        <v>44129.722222222219</v>
      </c>
      <c r="U5128" t="str">
        <f t="shared" si="401"/>
        <v>10-25-2020 17:20</v>
      </c>
      <c r="V5128">
        <f>IFERROR(IF(W5128=Z5128,VLOOKUP($U5128,[1]C8842!$G$2:$M$145,3,FALSE),0),0)</f>
        <v>0</v>
      </c>
      <c r="W5128">
        <f>VLOOKUP(RIGHT($V$1,5),Key!$A$9:$B$14,2,FALSE)</f>
        <v>10.199999999999999</v>
      </c>
      <c r="X5128">
        <f t="shared" si="404"/>
        <v>0</v>
      </c>
      <c r="Y5128">
        <f>VLOOKUP(RIGHT($X$1,5),Key!$A$9:$B$14,2,FALSE)</f>
        <v>3.7</v>
      </c>
      <c r="Z5128">
        <f t="shared" si="402"/>
        <v>10.199999999999999</v>
      </c>
      <c r="AA5128">
        <f t="shared" si="403"/>
        <v>0</v>
      </c>
    </row>
    <row r="5129" spans="1:27" x14ac:dyDescent="0.3">
      <c r="A5129">
        <v>100067</v>
      </c>
      <c r="B5129">
        <v>230922</v>
      </c>
      <c r="C5129" s="3">
        <v>44130.722222222219</v>
      </c>
      <c r="D5129">
        <v>0</v>
      </c>
      <c r="E5129">
        <v>2</v>
      </c>
      <c r="F5129" t="s">
        <v>25</v>
      </c>
      <c r="G5129">
        <v>1</v>
      </c>
      <c r="H5129">
        <v>56.554690000000001</v>
      </c>
      <c r="I5129">
        <v>16.390630000000002</v>
      </c>
      <c r="J5129">
        <v>1.050781</v>
      </c>
      <c r="K5129">
        <v>46.019530000000003</v>
      </c>
      <c r="L5129" s="3">
        <v>44130.476388888892</v>
      </c>
      <c r="M5129">
        <v>17.18</v>
      </c>
      <c r="N5129" t="s">
        <v>28</v>
      </c>
      <c r="P5129">
        <f>(C5129-Key!$B$1)*24</f>
        <v>2.2833333332673647</v>
      </c>
      <c r="Q5129">
        <f>(Key!$B$2-'17.1'!C5129)*24</f>
        <v>0.66666666674427688</v>
      </c>
      <c r="R5129" s="3">
        <f>C5129-(M5129-Key!$B$5)/(24*Key!$B$6)</f>
        <v>44130.708407407401</v>
      </c>
      <c r="S5129">
        <f>M5129-Key!$B$5</f>
        <v>14.92</v>
      </c>
      <c r="T5129" s="2">
        <f t="shared" si="400"/>
        <v>44129.722222222219</v>
      </c>
      <c r="U5129" t="str">
        <f t="shared" si="401"/>
        <v>10-25-2020 17:20</v>
      </c>
      <c r="V5129">
        <f>IFERROR(IF(W5129=Z5129,VLOOKUP($U5129,[1]C8842!$G$2:$M$145,3,FALSE),0),0)</f>
        <v>0</v>
      </c>
      <c r="W5129">
        <f>VLOOKUP(RIGHT($V$1,5),Key!$A$9:$B$14,2,FALSE)</f>
        <v>10.199999999999999</v>
      </c>
      <c r="X5129">
        <f t="shared" si="404"/>
        <v>0</v>
      </c>
      <c r="Y5129">
        <f>VLOOKUP(RIGHT($X$1,5),Key!$A$9:$B$14,2,FALSE)</f>
        <v>3.7</v>
      </c>
      <c r="Z5129">
        <f t="shared" si="402"/>
        <v>10.199999999999999</v>
      </c>
      <c r="AA5129">
        <f t="shared" si="403"/>
        <v>0</v>
      </c>
    </row>
    <row r="5130" spans="1:27" x14ac:dyDescent="0.3">
      <c r="A5130">
        <v>100067</v>
      </c>
      <c r="B5130">
        <v>230922</v>
      </c>
      <c r="C5130" s="3">
        <v>44130.722222222219</v>
      </c>
      <c r="D5130">
        <v>0</v>
      </c>
      <c r="E5130">
        <v>2</v>
      </c>
      <c r="F5130" t="s">
        <v>25</v>
      </c>
      <c r="G5130">
        <v>1</v>
      </c>
      <c r="H5130">
        <v>60.394530000000003</v>
      </c>
      <c r="I5130">
        <v>13.976559999999999</v>
      </c>
      <c r="J5130">
        <v>0.87890630000000003</v>
      </c>
      <c r="K5130">
        <v>46.019530000000003</v>
      </c>
      <c r="L5130" s="3">
        <v>44130.476388888892</v>
      </c>
      <c r="M5130">
        <v>17.18</v>
      </c>
      <c r="N5130" t="s">
        <v>28</v>
      </c>
      <c r="P5130">
        <f>(C5130-Key!$B$1)*24</f>
        <v>2.2833333332673647</v>
      </c>
      <c r="Q5130">
        <f>(Key!$B$2-'17.1'!C5130)*24</f>
        <v>0.66666666674427688</v>
      </c>
      <c r="R5130" s="3">
        <f>C5130-(M5130-Key!$B$5)/(24*Key!$B$6)</f>
        <v>44130.708407407401</v>
      </c>
      <c r="S5130">
        <f>M5130-Key!$B$5</f>
        <v>14.92</v>
      </c>
      <c r="T5130" s="2">
        <f t="shared" si="400"/>
        <v>44129.722222222219</v>
      </c>
      <c r="U5130" t="str">
        <f t="shared" si="401"/>
        <v>10-25-2020 17:20</v>
      </c>
      <c r="V5130">
        <f>IFERROR(IF(W5130=Z5130,VLOOKUP($U5130,[1]C8842!$G$2:$M$145,3,FALSE),0),0)</f>
        <v>0</v>
      </c>
      <c r="W5130">
        <f>VLOOKUP(RIGHT($V$1,5),Key!$A$9:$B$14,2,FALSE)</f>
        <v>10.199999999999999</v>
      </c>
      <c r="X5130">
        <f t="shared" si="404"/>
        <v>0</v>
      </c>
      <c r="Y5130">
        <f>VLOOKUP(RIGHT($X$1,5),Key!$A$9:$B$14,2,FALSE)</f>
        <v>3.7</v>
      </c>
      <c r="Z5130">
        <f t="shared" si="402"/>
        <v>10.199999999999999</v>
      </c>
      <c r="AA5130">
        <f t="shared" si="403"/>
        <v>0</v>
      </c>
    </row>
    <row r="5131" spans="1:27" x14ac:dyDescent="0.3">
      <c r="A5131">
        <v>100067</v>
      </c>
      <c r="B5131">
        <v>230922</v>
      </c>
      <c r="C5131" s="3">
        <v>44130.722222222219</v>
      </c>
      <c r="D5131">
        <v>1</v>
      </c>
      <c r="E5131">
        <v>1</v>
      </c>
      <c r="F5131" t="s">
        <v>25</v>
      </c>
      <c r="G5131">
        <v>1</v>
      </c>
      <c r="H5131">
        <v>61.84375</v>
      </c>
      <c r="I5131">
        <v>15.98828</v>
      </c>
      <c r="J5131">
        <v>0.9453125</v>
      </c>
      <c r="K5131">
        <v>58.023440000000001</v>
      </c>
      <c r="L5131" s="3">
        <v>44130.476388888892</v>
      </c>
      <c r="M5131">
        <v>17.18</v>
      </c>
      <c r="N5131" t="s">
        <v>28</v>
      </c>
      <c r="P5131">
        <f>(C5131-Key!$B$1)*24</f>
        <v>2.2833333332673647</v>
      </c>
      <c r="Q5131">
        <f>(Key!$B$2-'17.1'!C5131)*24</f>
        <v>0.66666666674427688</v>
      </c>
      <c r="R5131" s="3">
        <f>C5131-(M5131-Key!$B$5)/(24*Key!$B$6)</f>
        <v>44130.708407407401</v>
      </c>
      <c r="S5131">
        <f>M5131-Key!$B$5</f>
        <v>14.92</v>
      </c>
      <c r="T5131" s="2">
        <f t="shared" si="400"/>
        <v>44129.722222222219</v>
      </c>
      <c r="U5131" t="str">
        <f t="shared" si="401"/>
        <v>10-25-2020 17:20</v>
      </c>
      <c r="V5131">
        <f>IFERROR(IF(W5131=Z5131,VLOOKUP($U5131,[1]C8842!$G$2:$M$145,3,FALSE),0),0)</f>
        <v>0</v>
      </c>
      <c r="W5131">
        <f>VLOOKUP(RIGHT($V$1,5),Key!$A$9:$B$14,2,FALSE)</f>
        <v>10.199999999999999</v>
      </c>
      <c r="X5131">
        <f t="shared" si="404"/>
        <v>0</v>
      </c>
      <c r="Y5131">
        <f>VLOOKUP(RIGHT($X$1,5),Key!$A$9:$B$14,2,FALSE)</f>
        <v>3.7</v>
      </c>
      <c r="Z5131">
        <f t="shared" si="402"/>
        <v>10.199999999999999</v>
      </c>
      <c r="AA5131">
        <f t="shared" si="403"/>
        <v>0</v>
      </c>
    </row>
    <row r="5132" spans="1:27" x14ac:dyDescent="0.3">
      <c r="A5132">
        <v>100067</v>
      </c>
      <c r="B5132">
        <v>230922</v>
      </c>
      <c r="C5132" s="3">
        <v>44130.722222222219</v>
      </c>
      <c r="D5132">
        <v>0</v>
      </c>
      <c r="E5132">
        <v>2</v>
      </c>
      <c r="F5132" t="s">
        <v>25</v>
      </c>
      <c r="G5132">
        <v>2</v>
      </c>
      <c r="H5132">
        <v>60.53125</v>
      </c>
      <c r="I5132">
        <v>20.382809999999999</v>
      </c>
      <c r="J5132">
        <v>1.160156</v>
      </c>
      <c r="K5132">
        <v>47.019530000000003</v>
      </c>
      <c r="L5132" s="3">
        <v>44130.476388888892</v>
      </c>
      <c r="M5132">
        <v>17.18</v>
      </c>
      <c r="N5132" t="s">
        <v>28</v>
      </c>
      <c r="P5132">
        <f>(C5132-Key!$B$1)*24</f>
        <v>2.2833333332673647</v>
      </c>
      <c r="Q5132">
        <f>(Key!$B$2-'17.1'!C5132)*24</f>
        <v>0.66666666674427688</v>
      </c>
      <c r="R5132" s="3">
        <f>C5132-(M5132-Key!$B$5)/(24*Key!$B$6)</f>
        <v>44130.708407407401</v>
      </c>
      <c r="S5132">
        <f>M5132-Key!$B$5</f>
        <v>14.92</v>
      </c>
      <c r="T5132" s="2">
        <f t="shared" si="400"/>
        <v>44129.722222222219</v>
      </c>
      <c r="U5132" t="str">
        <f t="shared" si="401"/>
        <v>10-25-2020 17:20</v>
      </c>
      <c r="V5132">
        <f>IFERROR(IF(W5132=Z5132,VLOOKUP($U5132,[1]C8842!$G$2:$M$145,3,FALSE),0),0)</f>
        <v>0</v>
      </c>
      <c r="W5132">
        <f>VLOOKUP(RIGHT($V$1,5),Key!$A$9:$B$14,2,FALSE)</f>
        <v>10.199999999999999</v>
      </c>
      <c r="X5132">
        <f t="shared" si="404"/>
        <v>0</v>
      </c>
      <c r="Y5132">
        <f>VLOOKUP(RIGHT($X$1,5),Key!$A$9:$B$14,2,FALSE)</f>
        <v>3.7</v>
      </c>
      <c r="Z5132">
        <f t="shared" si="402"/>
        <v>10.199999999999999</v>
      </c>
      <c r="AA5132">
        <f t="shared" si="403"/>
        <v>0</v>
      </c>
    </row>
    <row r="5133" spans="1:27" x14ac:dyDescent="0.3">
      <c r="A5133">
        <v>100067</v>
      </c>
      <c r="B5133">
        <v>230922</v>
      </c>
      <c r="C5133" s="3">
        <v>44130.722222222219</v>
      </c>
      <c r="D5133">
        <v>2</v>
      </c>
      <c r="E5133">
        <v>1</v>
      </c>
      <c r="F5133" t="s">
        <v>26</v>
      </c>
      <c r="G5133">
        <v>1</v>
      </c>
      <c r="H5133">
        <v>70.714839999999995</v>
      </c>
      <c r="I5133">
        <v>17.19922</v>
      </c>
      <c r="J5133">
        <v>0.87109380000000003</v>
      </c>
      <c r="K5133">
        <v>80.03125</v>
      </c>
      <c r="L5133" s="3">
        <v>44130.476388888892</v>
      </c>
      <c r="M5133">
        <v>17.18</v>
      </c>
      <c r="N5133" t="s">
        <v>28</v>
      </c>
      <c r="P5133">
        <f>(C5133-Key!$B$1)*24</f>
        <v>2.2833333332673647</v>
      </c>
      <c r="Q5133">
        <f>(Key!$B$2-'17.1'!C5133)*24</f>
        <v>0.66666666674427688</v>
      </c>
      <c r="R5133" s="3">
        <f>C5133-(M5133-Key!$B$5)/(24*Key!$B$6)</f>
        <v>44130.708407407401</v>
      </c>
      <c r="S5133">
        <f>M5133-Key!$B$5</f>
        <v>14.92</v>
      </c>
      <c r="T5133" s="2">
        <f t="shared" si="400"/>
        <v>44129.722222222219</v>
      </c>
      <c r="U5133" t="str">
        <f t="shared" si="401"/>
        <v>10-25-2020 17:20</v>
      </c>
      <c r="V5133">
        <f>IFERROR(IF(W5133=Z5133,VLOOKUP($U5133,[1]C8842!$G$2:$M$145,3,FALSE),0),0)</f>
        <v>0</v>
      </c>
      <c r="W5133">
        <f>VLOOKUP(RIGHT($V$1,5),Key!$A$9:$B$14,2,FALSE)</f>
        <v>10.199999999999999</v>
      </c>
      <c r="X5133">
        <f t="shared" si="404"/>
        <v>0</v>
      </c>
      <c r="Y5133">
        <f>VLOOKUP(RIGHT($X$1,5),Key!$A$9:$B$14,2,FALSE)</f>
        <v>3.7</v>
      </c>
      <c r="Z5133">
        <f t="shared" si="402"/>
        <v>10.199999999999999</v>
      </c>
      <c r="AA5133">
        <f t="shared" si="403"/>
        <v>0</v>
      </c>
    </row>
    <row r="5134" spans="1:27" x14ac:dyDescent="0.3">
      <c r="A5134">
        <v>100067</v>
      </c>
      <c r="B5134">
        <v>230922</v>
      </c>
      <c r="C5134" s="3">
        <v>44130.722222222219</v>
      </c>
      <c r="D5134">
        <v>3</v>
      </c>
      <c r="E5134">
        <v>2</v>
      </c>
      <c r="F5134" t="s">
        <v>26</v>
      </c>
      <c r="G5134">
        <v>1</v>
      </c>
      <c r="H5134">
        <v>67.035160000000005</v>
      </c>
      <c r="I5134">
        <v>15.371090000000001</v>
      </c>
      <c r="J5134">
        <v>0.84765630000000003</v>
      </c>
      <c r="K5134">
        <v>94.039060000000006</v>
      </c>
      <c r="L5134" s="3">
        <v>44130.476388888892</v>
      </c>
      <c r="M5134">
        <v>17.18</v>
      </c>
      <c r="N5134" t="s">
        <v>28</v>
      </c>
      <c r="P5134">
        <f>(C5134-Key!$B$1)*24</f>
        <v>2.2833333332673647</v>
      </c>
      <c r="Q5134">
        <f>(Key!$B$2-'17.1'!C5134)*24</f>
        <v>0.66666666674427688</v>
      </c>
      <c r="R5134" s="3">
        <f>C5134-(M5134-Key!$B$5)/(24*Key!$B$6)</f>
        <v>44130.708407407401</v>
      </c>
      <c r="S5134">
        <f>M5134-Key!$B$5</f>
        <v>14.92</v>
      </c>
      <c r="T5134" s="2">
        <f t="shared" si="400"/>
        <v>44129.722222222219</v>
      </c>
      <c r="U5134" t="str">
        <f t="shared" si="401"/>
        <v>10-25-2020 17:20</v>
      </c>
      <c r="V5134">
        <f>IFERROR(IF(W5134=Z5134,VLOOKUP($U5134,[1]C8842!$G$2:$M$145,3,FALSE),0),0)</f>
        <v>0</v>
      </c>
      <c r="W5134">
        <f>VLOOKUP(RIGHT($V$1,5),Key!$A$9:$B$14,2,FALSE)</f>
        <v>10.199999999999999</v>
      </c>
      <c r="X5134">
        <f t="shared" si="404"/>
        <v>0</v>
      </c>
      <c r="Y5134">
        <f>VLOOKUP(RIGHT($X$1,5),Key!$A$9:$B$14,2,FALSE)</f>
        <v>3.7</v>
      </c>
      <c r="Z5134">
        <f t="shared" si="402"/>
        <v>10.199999999999999</v>
      </c>
      <c r="AA5134">
        <f t="shared" si="403"/>
        <v>0</v>
      </c>
    </row>
    <row r="5135" spans="1:27" x14ac:dyDescent="0.3">
      <c r="A5135">
        <v>100067</v>
      </c>
      <c r="B5135">
        <v>230922</v>
      </c>
      <c r="C5135" s="3">
        <v>44130.722222222219</v>
      </c>
      <c r="D5135">
        <v>1</v>
      </c>
      <c r="E5135">
        <v>1</v>
      </c>
      <c r="F5135" t="s">
        <v>25</v>
      </c>
      <c r="G5135">
        <v>1</v>
      </c>
      <c r="H5135">
        <v>68.421880000000002</v>
      </c>
      <c r="I5135">
        <v>16.328130000000002</v>
      </c>
      <c r="J5135">
        <v>0.8671875</v>
      </c>
      <c r="K5135">
        <v>60.023440000000001</v>
      </c>
      <c r="L5135" s="3">
        <v>44130.476388888892</v>
      </c>
      <c r="M5135">
        <v>17.18</v>
      </c>
      <c r="N5135" t="s">
        <v>28</v>
      </c>
      <c r="P5135">
        <f>(C5135-Key!$B$1)*24</f>
        <v>2.2833333332673647</v>
      </c>
      <c r="Q5135">
        <f>(Key!$B$2-'17.1'!C5135)*24</f>
        <v>0.66666666674427688</v>
      </c>
      <c r="R5135" s="3">
        <f>C5135-(M5135-Key!$B$5)/(24*Key!$B$6)</f>
        <v>44130.708407407401</v>
      </c>
      <c r="S5135">
        <f>M5135-Key!$B$5</f>
        <v>14.92</v>
      </c>
      <c r="T5135" s="2">
        <f t="shared" si="400"/>
        <v>44129.722222222219</v>
      </c>
      <c r="U5135" t="str">
        <f t="shared" si="401"/>
        <v>10-25-2020 17:20</v>
      </c>
      <c r="V5135">
        <f>IFERROR(IF(W5135=Z5135,VLOOKUP($U5135,[1]C8842!$G$2:$M$145,3,FALSE),0),0)</f>
        <v>0</v>
      </c>
      <c r="W5135">
        <f>VLOOKUP(RIGHT($V$1,5),Key!$A$9:$B$14,2,FALSE)</f>
        <v>10.199999999999999</v>
      </c>
      <c r="X5135">
        <f t="shared" si="404"/>
        <v>0</v>
      </c>
      <c r="Y5135">
        <f>VLOOKUP(RIGHT($X$1,5),Key!$A$9:$B$14,2,FALSE)</f>
        <v>3.7</v>
      </c>
      <c r="Z5135">
        <f t="shared" si="402"/>
        <v>10.199999999999999</v>
      </c>
      <c r="AA5135">
        <f t="shared" si="403"/>
        <v>0</v>
      </c>
    </row>
    <row r="5136" spans="1:27" x14ac:dyDescent="0.3">
      <c r="A5136">
        <v>100067</v>
      </c>
      <c r="B5136">
        <v>230922</v>
      </c>
      <c r="C5136" s="3">
        <v>44130.722222222219</v>
      </c>
      <c r="D5136">
        <v>0</v>
      </c>
      <c r="E5136">
        <v>2</v>
      </c>
      <c r="F5136" t="s">
        <v>25</v>
      </c>
      <c r="G5136">
        <v>1</v>
      </c>
      <c r="H5136">
        <v>63.65625</v>
      </c>
      <c r="I5136">
        <v>18.898440000000001</v>
      </c>
      <c r="J5136">
        <v>1.0390630000000001</v>
      </c>
      <c r="K5136">
        <v>46.019530000000003</v>
      </c>
      <c r="L5136" s="3">
        <v>44130.476388888892</v>
      </c>
      <c r="M5136">
        <v>17.18</v>
      </c>
      <c r="N5136" t="s">
        <v>28</v>
      </c>
      <c r="P5136">
        <f>(C5136-Key!$B$1)*24</f>
        <v>2.2833333332673647</v>
      </c>
      <c r="Q5136">
        <f>(Key!$B$2-'17.1'!C5136)*24</f>
        <v>0.66666666674427688</v>
      </c>
      <c r="R5136" s="3">
        <f>C5136-(M5136-Key!$B$5)/(24*Key!$B$6)</f>
        <v>44130.708407407401</v>
      </c>
      <c r="S5136">
        <f>M5136-Key!$B$5</f>
        <v>14.92</v>
      </c>
      <c r="T5136" s="2">
        <f t="shared" si="400"/>
        <v>44129.722222222219</v>
      </c>
      <c r="U5136" t="str">
        <f t="shared" si="401"/>
        <v>10-25-2020 17:20</v>
      </c>
      <c r="V5136">
        <f>IFERROR(IF(W5136=Z5136,VLOOKUP($U5136,[1]C8842!$G$2:$M$145,3,FALSE),0),0)</f>
        <v>0</v>
      </c>
      <c r="W5136">
        <f>VLOOKUP(RIGHT($V$1,5),Key!$A$9:$B$14,2,FALSE)</f>
        <v>10.199999999999999</v>
      </c>
      <c r="X5136">
        <f t="shared" si="404"/>
        <v>0</v>
      </c>
      <c r="Y5136">
        <f>VLOOKUP(RIGHT($X$1,5),Key!$A$9:$B$14,2,FALSE)</f>
        <v>3.7</v>
      </c>
      <c r="Z5136">
        <f t="shared" si="402"/>
        <v>10.199999999999999</v>
      </c>
      <c r="AA5136">
        <f t="shared" si="403"/>
        <v>0</v>
      </c>
    </row>
    <row r="5137" spans="1:27" x14ac:dyDescent="0.3">
      <c r="A5137">
        <v>100067</v>
      </c>
      <c r="B5137">
        <v>230922</v>
      </c>
      <c r="C5137" s="3">
        <v>44130.722916666666</v>
      </c>
      <c r="D5137">
        <v>3</v>
      </c>
      <c r="E5137">
        <v>2</v>
      </c>
      <c r="F5137" t="s">
        <v>26</v>
      </c>
      <c r="G5137">
        <v>1</v>
      </c>
      <c r="H5137">
        <v>66.945310000000006</v>
      </c>
      <c r="I5137">
        <v>15.566409999999999</v>
      </c>
      <c r="J5137">
        <v>0.85546880000000003</v>
      </c>
      <c r="K5137">
        <v>94.039060000000006</v>
      </c>
      <c r="L5137" s="3">
        <v>44130.476388888892</v>
      </c>
      <c r="M5137">
        <v>17.18</v>
      </c>
      <c r="N5137" t="s">
        <v>28</v>
      </c>
      <c r="P5137">
        <f>(C5137-Key!$B$1)*24</f>
        <v>2.2999999999883585</v>
      </c>
      <c r="Q5137">
        <f>(Key!$B$2-'17.1'!C5137)*24</f>
        <v>0.65000000002328306</v>
      </c>
      <c r="R5137" s="3">
        <f>C5137-(M5137-Key!$B$5)/(24*Key!$B$6)</f>
        <v>44130.709101851848</v>
      </c>
      <c r="S5137">
        <f>M5137-Key!$B$5</f>
        <v>14.92</v>
      </c>
      <c r="T5137" s="2">
        <f t="shared" si="400"/>
        <v>44129.722222222219</v>
      </c>
      <c r="U5137" t="str">
        <f t="shared" si="401"/>
        <v>10-25-2020 17:20</v>
      </c>
      <c r="V5137">
        <f>IFERROR(IF(W5137=Z5137,VLOOKUP($U5137,[1]C8842!$G$2:$M$145,3,FALSE),0),0)</f>
        <v>0</v>
      </c>
      <c r="W5137">
        <f>VLOOKUP(RIGHT($V$1,5),Key!$A$9:$B$14,2,FALSE)</f>
        <v>10.199999999999999</v>
      </c>
      <c r="X5137">
        <f t="shared" si="404"/>
        <v>0</v>
      </c>
      <c r="Y5137">
        <f>VLOOKUP(RIGHT($X$1,5),Key!$A$9:$B$14,2,FALSE)</f>
        <v>3.7</v>
      </c>
      <c r="Z5137">
        <f t="shared" si="402"/>
        <v>10.199999999999999</v>
      </c>
      <c r="AA5137">
        <f t="shared" si="403"/>
        <v>0</v>
      </c>
    </row>
    <row r="5138" spans="1:27" x14ac:dyDescent="0.3">
      <c r="A5138">
        <v>100067</v>
      </c>
      <c r="B5138">
        <v>230922</v>
      </c>
      <c r="C5138" s="3">
        <v>44130.722916666666</v>
      </c>
      <c r="D5138">
        <v>1</v>
      </c>
      <c r="E5138">
        <v>1</v>
      </c>
      <c r="F5138" t="s">
        <v>25</v>
      </c>
      <c r="G5138">
        <v>1</v>
      </c>
      <c r="H5138">
        <v>65.34375</v>
      </c>
      <c r="I5138">
        <v>16.23047</v>
      </c>
      <c r="J5138">
        <v>0.90234380000000003</v>
      </c>
      <c r="K5138">
        <v>58.023440000000001</v>
      </c>
      <c r="L5138" s="3">
        <v>44130.476388888892</v>
      </c>
      <c r="M5138">
        <v>17.18</v>
      </c>
      <c r="N5138" t="s">
        <v>28</v>
      </c>
      <c r="P5138">
        <f>(C5138-Key!$B$1)*24</f>
        <v>2.2999999999883585</v>
      </c>
      <c r="Q5138">
        <f>(Key!$B$2-'17.1'!C5138)*24</f>
        <v>0.65000000002328306</v>
      </c>
      <c r="R5138" s="3">
        <f>C5138-(M5138-Key!$B$5)/(24*Key!$B$6)</f>
        <v>44130.709101851848</v>
      </c>
      <c r="S5138">
        <f>M5138-Key!$B$5</f>
        <v>14.92</v>
      </c>
      <c r="T5138" s="2">
        <f t="shared" si="400"/>
        <v>44129.722222222219</v>
      </c>
      <c r="U5138" t="str">
        <f t="shared" si="401"/>
        <v>10-25-2020 17:20</v>
      </c>
      <c r="V5138">
        <f>IFERROR(IF(W5138=Z5138,VLOOKUP($U5138,[1]C8842!$G$2:$M$145,3,FALSE),0),0)</f>
        <v>0</v>
      </c>
      <c r="W5138">
        <f>VLOOKUP(RIGHT($V$1,5),Key!$A$9:$B$14,2,FALSE)</f>
        <v>10.199999999999999</v>
      </c>
      <c r="X5138">
        <f t="shared" si="404"/>
        <v>0</v>
      </c>
      <c r="Y5138">
        <f>VLOOKUP(RIGHT($X$1,5),Key!$A$9:$B$14,2,FALSE)</f>
        <v>3.7</v>
      </c>
      <c r="Z5138">
        <f t="shared" si="402"/>
        <v>10.199999999999999</v>
      </c>
      <c r="AA5138">
        <f t="shared" si="403"/>
        <v>0</v>
      </c>
    </row>
    <row r="5139" spans="1:27" x14ac:dyDescent="0.3">
      <c r="A5139">
        <v>100067</v>
      </c>
      <c r="B5139">
        <v>230922</v>
      </c>
      <c r="C5139" s="3">
        <v>44130.722916666666</v>
      </c>
      <c r="D5139">
        <v>0</v>
      </c>
      <c r="E5139">
        <v>2</v>
      </c>
      <c r="F5139" t="s">
        <v>25</v>
      </c>
      <c r="G5139">
        <v>1</v>
      </c>
      <c r="H5139">
        <v>60.621090000000002</v>
      </c>
      <c r="I5139">
        <v>14.585940000000001</v>
      </c>
      <c r="J5139">
        <v>0.90234380000000003</v>
      </c>
      <c r="K5139">
        <v>45.019530000000003</v>
      </c>
      <c r="L5139" s="3">
        <v>44130.476388888892</v>
      </c>
      <c r="M5139">
        <v>17.18</v>
      </c>
      <c r="N5139" t="s">
        <v>28</v>
      </c>
      <c r="P5139">
        <f>(C5139-Key!$B$1)*24</f>
        <v>2.2999999999883585</v>
      </c>
      <c r="Q5139">
        <f>(Key!$B$2-'17.1'!C5139)*24</f>
        <v>0.65000000002328306</v>
      </c>
      <c r="R5139" s="3">
        <f>C5139-(M5139-Key!$B$5)/(24*Key!$B$6)</f>
        <v>44130.709101851848</v>
      </c>
      <c r="S5139">
        <f>M5139-Key!$B$5</f>
        <v>14.92</v>
      </c>
      <c r="T5139" s="2">
        <f t="shared" si="400"/>
        <v>44129.722222222219</v>
      </c>
      <c r="U5139" t="str">
        <f t="shared" si="401"/>
        <v>10-25-2020 17:20</v>
      </c>
      <c r="V5139">
        <f>IFERROR(IF(W5139=Z5139,VLOOKUP($U5139,[1]C8842!$G$2:$M$145,3,FALSE),0),0)</f>
        <v>0</v>
      </c>
      <c r="W5139">
        <f>VLOOKUP(RIGHT($V$1,5),Key!$A$9:$B$14,2,FALSE)</f>
        <v>10.199999999999999</v>
      </c>
      <c r="X5139">
        <f t="shared" si="404"/>
        <v>0</v>
      </c>
      <c r="Y5139">
        <f>VLOOKUP(RIGHT($X$1,5),Key!$A$9:$B$14,2,FALSE)</f>
        <v>3.7</v>
      </c>
      <c r="Z5139">
        <f t="shared" si="402"/>
        <v>10.199999999999999</v>
      </c>
      <c r="AA5139">
        <f t="shared" si="403"/>
        <v>0</v>
      </c>
    </row>
    <row r="5140" spans="1:27" x14ac:dyDescent="0.3">
      <c r="A5140">
        <v>100067</v>
      </c>
      <c r="B5140">
        <v>230922</v>
      </c>
      <c r="C5140" s="3">
        <v>44130.722916666666</v>
      </c>
      <c r="D5140">
        <v>1</v>
      </c>
      <c r="E5140">
        <v>1</v>
      </c>
      <c r="F5140" t="s">
        <v>25</v>
      </c>
      <c r="G5140">
        <v>1</v>
      </c>
      <c r="H5140">
        <v>67.355469999999997</v>
      </c>
      <c r="I5140">
        <v>15.160159999999999</v>
      </c>
      <c r="J5140">
        <v>0.83203130000000003</v>
      </c>
      <c r="K5140">
        <v>58.023440000000001</v>
      </c>
      <c r="L5140" s="3">
        <v>44130.476388888892</v>
      </c>
      <c r="M5140">
        <v>17.18</v>
      </c>
      <c r="N5140" t="s">
        <v>28</v>
      </c>
      <c r="P5140">
        <f>(C5140-Key!$B$1)*24</f>
        <v>2.2999999999883585</v>
      </c>
      <c r="Q5140">
        <f>(Key!$B$2-'17.1'!C5140)*24</f>
        <v>0.65000000002328306</v>
      </c>
      <c r="R5140" s="3">
        <f>C5140-(M5140-Key!$B$5)/(24*Key!$B$6)</f>
        <v>44130.709101851848</v>
      </c>
      <c r="S5140">
        <f>M5140-Key!$B$5</f>
        <v>14.92</v>
      </c>
      <c r="T5140" s="2">
        <f t="shared" si="400"/>
        <v>44129.722222222219</v>
      </c>
      <c r="U5140" t="str">
        <f t="shared" si="401"/>
        <v>10-25-2020 17:20</v>
      </c>
      <c r="V5140">
        <f>IFERROR(IF(W5140=Z5140,VLOOKUP($U5140,[1]C8842!$G$2:$M$145,3,FALSE),0),0)</f>
        <v>0</v>
      </c>
      <c r="W5140">
        <f>VLOOKUP(RIGHT($V$1,5),Key!$A$9:$B$14,2,FALSE)</f>
        <v>10.199999999999999</v>
      </c>
      <c r="X5140">
        <f t="shared" si="404"/>
        <v>0</v>
      </c>
      <c r="Y5140">
        <f>VLOOKUP(RIGHT($X$1,5),Key!$A$9:$B$14,2,FALSE)</f>
        <v>3.7</v>
      </c>
      <c r="Z5140">
        <f t="shared" si="402"/>
        <v>10.199999999999999</v>
      </c>
      <c r="AA5140">
        <f t="shared" si="403"/>
        <v>0</v>
      </c>
    </row>
    <row r="5141" spans="1:27" x14ac:dyDescent="0.3">
      <c r="A5141">
        <v>100067</v>
      </c>
      <c r="B5141">
        <v>230922</v>
      </c>
      <c r="C5141" s="3">
        <v>44130.722916666666</v>
      </c>
      <c r="D5141">
        <v>0</v>
      </c>
      <c r="E5141">
        <v>2</v>
      </c>
      <c r="F5141" t="s">
        <v>25</v>
      </c>
      <c r="G5141">
        <v>1</v>
      </c>
      <c r="H5141">
        <v>60.800780000000003</v>
      </c>
      <c r="I5141">
        <v>18.61328</v>
      </c>
      <c r="J5141">
        <v>1.074219</v>
      </c>
      <c r="K5141">
        <v>48.019530000000003</v>
      </c>
      <c r="L5141" s="3">
        <v>44130.476388888892</v>
      </c>
      <c r="M5141">
        <v>17.18</v>
      </c>
      <c r="N5141" t="s">
        <v>28</v>
      </c>
      <c r="P5141">
        <f>(C5141-Key!$B$1)*24</f>
        <v>2.2999999999883585</v>
      </c>
      <c r="Q5141">
        <f>(Key!$B$2-'17.1'!C5141)*24</f>
        <v>0.65000000002328306</v>
      </c>
      <c r="R5141" s="3">
        <f>C5141-(M5141-Key!$B$5)/(24*Key!$B$6)</f>
        <v>44130.709101851848</v>
      </c>
      <c r="S5141">
        <f>M5141-Key!$B$5</f>
        <v>14.92</v>
      </c>
      <c r="T5141" s="2">
        <f t="shared" si="400"/>
        <v>44129.722222222219</v>
      </c>
      <c r="U5141" t="str">
        <f t="shared" si="401"/>
        <v>10-25-2020 17:20</v>
      </c>
      <c r="V5141">
        <f>IFERROR(IF(W5141=Z5141,VLOOKUP($U5141,[1]C8842!$G$2:$M$145,3,FALSE),0),0)</f>
        <v>0</v>
      </c>
      <c r="W5141">
        <f>VLOOKUP(RIGHT($V$1,5),Key!$A$9:$B$14,2,FALSE)</f>
        <v>10.199999999999999</v>
      </c>
      <c r="X5141">
        <f t="shared" si="404"/>
        <v>0</v>
      </c>
      <c r="Y5141">
        <f>VLOOKUP(RIGHT($X$1,5),Key!$A$9:$B$14,2,FALSE)</f>
        <v>3.7</v>
      </c>
      <c r="Z5141">
        <f t="shared" si="402"/>
        <v>10.199999999999999</v>
      </c>
      <c r="AA5141">
        <f t="shared" si="403"/>
        <v>0</v>
      </c>
    </row>
    <row r="5142" spans="1:27" x14ac:dyDescent="0.3">
      <c r="A5142">
        <v>100067</v>
      </c>
      <c r="B5142">
        <v>230922</v>
      </c>
      <c r="C5142" s="3">
        <v>44130.722916666666</v>
      </c>
      <c r="D5142">
        <v>3</v>
      </c>
      <c r="E5142">
        <v>2</v>
      </c>
      <c r="F5142" t="s">
        <v>26</v>
      </c>
      <c r="G5142">
        <v>1</v>
      </c>
      <c r="H5142">
        <v>72.035160000000005</v>
      </c>
      <c r="I5142">
        <v>19.066410000000001</v>
      </c>
      <c r="J5142">
        <v>0.92578130000000003</v>
      </c>
      <c r="K5142">
        <v>91.039060000000006</v>
      </c>
      <c r="L5142" s="3">
        <v>44130.476388888892</v>
      </c>
      <c r="M5142">
        <v>17.18</v>
      </c>
      <c r="N5142" t="s">
        <v>28</v>
      </c>
      <c r="P5142">
        <f>(C5142-Key!$B$1)*24</f>
        <v>2.2999999999883585</v>
      </c>
      <c r="Q5142">
        <f>(Key!$B$2-'17.1'!C5142)*24</f>
        <v>0.65000000002328306</v>
      </c>
      <c r="R5142" s="3">
        <f>C5142-(M5142-Key!$B$5)/(24*Key!$B$6)</f>
        <v>44130.709101851848</v>
      </c>
      <c r="S5142">
        <f>M5142-Key!$B$5</f>
        <v>14.92</v>
      </c>
      <c r="T5142" s="2">
        <f t="shared" si="400"/>
        <v>44129.722222222219</v>
      </c>
      <c r="U5142" t="str">
        <f t="shared" si="401"/>
        <v>10-25-2020 17:20</v>
      </c>
      <c r="V5142">
        <f>IFERROR(IF(W5142=Z5142,VLOOKUP($U5142,[1]C8842!$G$2:$M$145,3,FALSE),0),0)</f>
        <v>0</v>
      </c>
      <c r="W5142">
        <f>VLOOKUP(RIGHT($V$1,5),Key!$A$9:$B$14,2,FALSE)</f>
        <v>10.199999999999999</v>
      </c>
      <c r="X5142">
        <f t="shared" si="404"/>
        <v>0</v>
      </c>
      <c r="Y5142">
        <f>VLOOKUP(RIGHT($X$1,5),Key!$A$9:$B$14,2,FALSE)</f>
        <v>3.7</v>
      </c>
      <c r="Z5142">
        <f t="shared" si="402"/>
        <v>10.199999999999999</v>
      </c>
      <c r="AA5142">
        <f t="shared" si="403"/>
        <v>0</v>
      </c>
    </row>
    <row r="5143" spans="1:27" x14ac:dyDescent="0.3">
      <c r="A5143">
        <v>100067</v>
      </c>
      <c r="B5143">
        <v>230922</v>
      </c>
      <c r="C5143" s="3">
        <v>44130.722916666666</v>
      </c>
      <c r="D5143">
        <v>1</v>
      </c>
      <c r="E5143">
        <v>1</v>
      </c>
      <c r="F5143" t="s">
        <v>25</v>
      </c>
      <c r="G5143">
        <v>1</v>
      </c>
      <c r="H5143">
        <v>71.027339999999995</v>
      </c>
      <c r="I5143">
        <v>14.027340000000001</v>
      </c>
      <c r="J5143">
        <v>0.75</v>
      </c>
      <c r="K5143">
        <v>60.023440000000001</v>
      </c>
      <c r="L5143" s="3">
        <v>44130.476388888892</v>
      </c>
      <c r="M5143">
        <v>17.18</v>
      </c>
      <c r="N5143" t="s">
        <v>28</v>
      </c>
      <c r="P5143">
        <f>(C5143-Key!$B$1)*24</f>
        <v>2.2999999999883585</v>
      </c>
      <c r="Q5143">
        <f>(Key!$B$2-'17.1'!C5143)*24</f>
        <v>0.65000000002328306</v>
      </c>
      <c r="R5143" s="3">
        <f>C5143-(M5143-Key!$B$5)/(24*Key!$B$6)</f>
        <v>44130.709101851848</v>
      </c>
      <c r="S5143">
        <f>M5143-Key!$B$5</f>
        <v>14.92</v>
      </c>
      <c r="T5143" s="2">
        <f t="shared" si="400"/>
        <v>44129.722222222219</v>
      </c>
      <c r="U5143" t="str">
        <f t="shared" si="401"/>
        <v>10-25-2020 17:20</v>
      </c>
      <c r="V5143">
        <f>IFERROR(IF(W5143=Z5143,VLOOKUP($U5143,[1]C8842!$G$2:$M$145,3,FALSE),0),0)</f>
        <v>0</v>
      </c>
      <c r="W5143">
        <f>VLOOKUP(RIGHT($V$1,5),Key!$A$9:$B$14,2,FALSE)</f>
        <v>10.199999999999999</v>
      </c>
      <c r="X5143">
        <f t="shared" si="404"/>
        <v>0</v>
      </c>
      <c r="Y5143">
        <f>VLOOKUP(RIGHT($X$1,5),Key!$A$9:$B$14,2,FALSE)</f>
        <v>3.7</v>
      </c>
      <c r="Z5143">
        <f t="shared" si="402"/>
        <v>10.199999999999999</v>
      </c>
      <c r="AA5143">
        <f t="shared" si="403"/>
        <v>0</v>
      </c>
    </row>
    <row r="5144" spans="1:27" x14ac:dyDescent="0.3">
      <c r="A5144">
        <v>100067</v>
      </c>
      <c r="B5144">
        <v>230922</v>
      </c>
      <c r="C5144" s="3">
        <v>44130.722916666666</v>
      </c>
      <c r="D5144">
        <v>3</v>
      </c>
      <c r="E5144">
        <v>2</v>
      </c>
      <c r="F5144" t="s">
        <v>26</v>
      </c>
      <c r="G5144">
        <v>2</v>
      </c>
      <c r="H5144">
        <v>61.542969999999997</v>
      </c>
      <c r="I5144">
        <v>20.726559999999999</v>
      </c>
      <c r="J5144">
        <v>1.15625</v>
      </c>
      <c r="K5144">
        <v>94.039060000000006</v>
      </c>
      <c r="L5144" s="3">
        <v>44130.476388888892</v>
      </c>
      <c r="M5144">
        <v>17.18</v>
      </c>
      <c r="N5144" t="s">
        <v>28</v>
      </c>
      <c r="P5144">
        <f>(C5144-Key!$B$1)*24</f>
        <v>2.2999999999883585</v>
      </c>
      <c r="Q5144">
        <f>(Key!$B$2-'17.1'!C5144)*24</f>
        <v>0.65000000002328306</v>
      </c>
      <c r="R5144" s="3">
        <f>C5144-(M5144-Key!$B$5)/(24*Key!$B$6)</f>
        <v>44130.709101851848</v>
      </c>
      <c r="S5144">
        <f>M5144-Key!$B$5</f>
        <v>14.92</v>
      </c>
      <c r="T5144" s="2">
        <f t="shared" si="400"/>
        <v>44129.722222222219</v>
      </c>
      <c r="U5144" t="str">
        <f t="shared" si="401"/>
        <v>10-25-2020 17:20</v>
      </c>
      <c r="V5144">
        <f>IFERROR(IF(W5144=Z5144,VLOOKUP($U5144,[1]C8842!$G$2:$M$145,3,FALSE),0),0)</f>
        <v>0</v>
      </c>
      <c r="W5144">
        <f>VLOOKUP(RIGHT($V$1,5),Key!$A$9:$B$14,2,FALSE)</f>
        <v>10.199999999999999</v>
      </c>
      <c r="X5144">
        <f t="shared" si="404"/>
        <v>0</v>
      </c>
      <c r="Y5144">
        <f>VLOOKUP(RIGHT($X$1,5),Key!$A$9:$B$14,2,FALSE)</f>
        <v>3.7</v>
      </c>
      <c r="Z5144">
        <f t="shared" si="402"/>
        <v>10.199999999999999</v>
      </c>
      <c r="AA5144">
        <f t="shared" si="403"/>
        <v>0</v>
      </c>
    </row>
    <row r="5145" spans="1:27" x14ac:dyDescent="0.3">
      <c r="A5145">
        <v>100067</v>
      </c>
      <c r="B5145">
        <v>230922</v>
      </c>
      <c r="C5145" s="3">
        <v>44130.722916666666</v>
      </c>
      <c r="D5145">
        <v>3</v>
      </c>
      <c r="E5145">
        <v>2</v>
      </c>
      <c r="F5145" t="s">
        <v>26</v>
      </c>
      <c r="G5145">
        <v>2</v>
      </c>
      <c r="H5145">
        <v>69.425780000000003</v>
      </c>
      <c r="I5145">
        <v>21.92578</v>
      </c>
      <c r="J5145">
        <v>1.066406</v>
      </c>
      <c r="K5145">
        <v>92.039060000000006</v>
      </c>
      <c r="L5145" s="3">
        <v>44130.476388888892</v>
      </c>
      <c r="M5145">
        <v>17.18</v>
      </c>
      <c r="N5145" t="s">
        <v>28</v>
      </c>
      <c r="P5145">
        <f>(C5145-Key!$B$1)*24</f>
        <v>2.2999999999883585</v>
      </c>
      <c r="Q5145">
        <f>(Key!$B$2-'17.1'!C5145)*24</f>
        <v>0.65000000002328306</v>
      </c>
      <c r="R5145" s="3">
        <f>C5145-(M5145-Key!$B$5)/(24*Key!$B$6)</f>
        <v>44130.709101851848</v>
      </c>
      <c r="S5145">
        <f>M5145-Key!$B$5</f>
        <v>14.92</v>
      </c>
      <c r="T5145" s="2">
        <f t="shared" si="400"/>
        <v>44129.722222222219</v>
      </c>
      <c r="U5145" t="str">
        <f t="shared" si="401"/>
        <v>10-25-2020 17:20</v>
      </c>
      <c r="V5145">
        <f>IFERROR(IF(W5145=Z5145,VLOOKUP($U5145,[1]C8842!$G$2:$M$145,3,FALSE),0),0)</f>
        <v>0</v>
      </c>
      <c r="W5145">
        <f>VLOOKUP(RIGHT($V$1,5),Key!$A$9:$B$14,2,FALSE)</f>
        <v>10.199999999999999</v>
      </c>
      <c r="X5145">
        <f t="shared" si="404"/>
        <v>0</v>
      </c>
      <c r="Y5145">
        <f>VLOOKUP(RIGHT($X$1,5),Key!$A$9:$B$14,2,FALSE)</f>
        <v>3.7</v>
      </c>
      <c r="Z5145">
        <f t="shared" si="402"/>
        <v>10.199999999999999</v>
      </c>
      <c r="AA5145">
        <f t="shared" si="403"/>
        <v>0</v>
      </c>
    </row>
    <row r="5146" spans="1:27" x14ac:dyDescent="0.3">
      <c r="A5146">
        <v>100067</v>
      </c>
      <c r="B5146">
        <v>230922</v>
      </c>
      <c r="C5146" s="3">
        <v>44130.722916666666</v>
      </c>
      <c r="D5146">
        <v>0</v>
      </c>
      <c r="E5146">
        <v>2</v>
      </c>
      <c r="F5146" t="s">
        <v>25</v>
      </c>
      <c r="G5146">
        <v>2</v>
      </c>
      <c r="H5146">
        <v>64.851560000000006</v>
      </c>
      <c r="I5146">
        <v>29.460940000000001</v>
      </c>
      <c r="J5146">
        <v>1.453125</v>
      </c>
      <c r="K5146">
        <v>48.019530000000003</v>
      </c>
      <c r="L5146" s="3">
        <v>44130.476388888892</v>
      </c>
      <c r="M5146">
        <v>17.18</v>
      </c>
      <c r="N5146" t="s">
        <v>28</v>
      </c>
      <c r="P5146">
        <f>(C5146-Key!$B$1)*24</f>
        <v>2.2999999999883585</v>
      </c>
      <c r="Q5146">
        <f>(Key!$B$2-'17.1'!C5146)*24</f>
        <v>0.65000000002328306</v>
      </c>
      <c r="R5146" s="3">
        <f>C5146-(M5146-Key!$B$5)/(24*Key!$B$6)</f>
        <v>44130.709101851848</v>
      </c>
      <c r="S5146">
        <f>M5146-Key!$B$5</f>
        <v>14.92</v>
      </c>
      <c r="T5146" s="2">
        <f t="shared" si="400"/>
        <v>44129.722222222219</v>
      </c>
      <c r="U5146" t="str">
        <f t="shared" si="401"/>
        <v>10-25-2020 17:20</v>
      </c>
      <c r="V5146">
        <f>IFERROR(IF(W5146=Z5146,VLOOKUP($U5146,[1]C8842!$G$2:$M$145,3,FALSE),0),0)</f>
        <v>0</v>
      </c>
      <c r="W5146">
        <f>VLOOKUP(RIGHT($V$1,5),Key!$A$9:$B$14,2,FALSE)</f>
        <v>10.199999999999999</v>
      </c>
      <c r="X5146">
        <f t="shared" si="404"/>
        <v>0</v>
      </c>
      <c r="Y5146">
        <f>VLOOKUP(RIGHT($X$1,5),Key!$A$9:$B$14,2,FALSE)</f>
        <v>3.7</v>
      </c>
      <c r="Z5146">
        <f t="shared" si="402"/>
        <v>10.199999999999999</v>
      </c>
      <c r="AA5146">
        <f t="shared" si="403"/>
        <v>0</v>
      </c>
    </row>
    <row r="5147" spans="1:27" x14ac:dyDescent="0.3">
      <c r="A5147">
        <v>100067</v>
      </c>
      <c r="B5147">
        <v>230922</v>
      </c>
      <c r="C5147" s="3">
        <v>44130.722916666666</v>
      </c>
      <c r="D5147">
        <v>0</v>
      </c>
      <c r="E5147">
        <v>2</v>
      </c>
      <c r="F5147" t="s">
        <v>25</v>
      </c>
      <c r="G5147">
        <v>1</v>
      </c>
      <c r="H5147">
        <v>60.621090000000002</v>
      </c>
      <c r="I5147">
        <v>14.445309999999999</v>
      </c>
      <c r="J5147">
        <v>0.89453130000000003</v>
      </c>
      <c r="K5147">
        <v>46.019530000000003</v>
      </c>
      <c r="L5147" s="3">
        <v>44130.476388888892</v>
      </c>
      <c r="M5147">
        <v>17.18</v>
      </c>
      <c r="N5147" t="s">
        <v>28</v>
      </c>
      <c r="P5147">
        <f>(C5147-Key!$B$1)*24</f>
        <v>2.2999999999883585</v>
      </c>
      <c r="Q5147">
        <f>(Key!$B$2-'17.1'!C5147)*24</f>
        <v>0.65000000002328306</v>
      </c>
      <c r="R5147" s="3">
        <f>C5147-(M5147-Key!$B$5)/(24*Key!$B$6)</f>
        <v>44130.709101851848</v>
      </c>
      <c r="S5147">
        <f>M5147-Key!$B$5</f>
        <v>14.92</v>
      </c>
      <c r="T5147" s="2">
        <f t="shared" si="400"/>
        <v>44129.722222222219</v>
      </c>
      <c r="U5147" t="str">
        <f t="shared" si="401"/>
        <v>10-25-2020 17:20</v>
      </c>
      <c r="V5147">
        <f>IFERROR(IF(W5147=Z5147,VLOOKUP($U5147,[1]C8842!$G$2:$M$145,3,FALSE),0),0)</f>
        <v>0</v>
      </c>
      <c r="W5147">
        <f>VLOOKUP(RIGHT($V$1,5),Key!$A$9:$B$14,2,FALSE)</f>
        <v>10.199999999999999</v>
      </c>
      <c r="X5147">
        <f t="shared" si="404"/>
        <v>0</v>
      </c>
      <c r="Y5147">
        <f>VLOOKUP(RIGHT($X$1,5),Key!$A$9:$B$14,2,FALSE)</f>
        <v>3.7</v>
      </c>
      <c r="Z5147">
        <f t="shared" si="402"/>
        <v>10.199999999999999</v>
      </c>
      <c r="AA5147">
        <f t="shared" si="403"/>
        <v>0</v>
      </c>
    </row>
    <row r="5148" spans="1:27" x14ac:dyDescent="0.3">
      <c r="A5148">
        <v>100067</v>
      </c>
      <c r="B5148">
        <v>230922</v>
      </c>
      <c r="C5148" s="3">
        <v>44130.722916666666</v>
      </c>
      <c r="D5148">
        <v>1</v>
      </c>
      <c r="E5148">
        <v>1</v>
      </c>
      <c r="F5148" t="s">
        <v>25</v>
      </c>
      <c r="G5148">
        <v>1</v>
      </c>
      <c r="H5148">
        <v>64.902339999999995</v>
      </c>
      <c r="I5148">
        <v>16.746089999999999</v>
      </c>
      <c r="J5148">
        <v>0.9296875</v>
      </c>
      <c r="K5148">
        <v>59.023440000000001</v>
      </c>
      <c r="L5148" s="3">
        <v>44130.476388888892</v>
      </c>
      <c r="M5148">
        <v>17.18</v>
      </c>
      <c r="N5148" t="s">
        <v>28</v>
      </c>
      <c r="P5148">
        <f>(C5148-Key!$B$1)*24</f>
        <v>2.2999999999883585</v>
      </c>
      <c r="Q5148">
        <f>(Key!$B$2-'17.1'!C5148)*24</f>
        <v>0.65000000002328306</v>
      </c>
      <c r="R5148" s="3">
        <f>C5148-(M5148-Key!$B$5)/(24*Key!$B$6)</f>
        <v>44130.709101851848</v>
      </c>
      <c r="S5148">
        <f>M5148-Key!$B$5</f>
        <v>14.92</v>
      </c>
      <c r="T5148" s="2">
        <f t="shared" si="400"/>
        <v>44129.722222222219</v>
      </c>
      <c r="U5148" t="str">
        <f t="shared" si="401"/>
        <v>10-25-2020 17:20</v>
      </c>
      <c r="V5148">
        <f>IFERROR(IF(W5148=Z5148,VLOOKUP($U5148,[1]C8842!$G$2:$M$145,3,FALSE),0),0)</f>
        <v>0</v>
      </c>
      <c r="W5148">
        <f>VLOOKUP(RIGHT($V$1,5),Key!$A$9:$B$14,2,FALSE)</f>
        <v>10.199999999999999</v>
      </c>
      <c r="X5148">
        <f t="shared" si="404"/>
        <v>0</v>
      </c>
      <c r="Y5148">
        <f>VLOOKUP(RIGHT($X$1,5),Key!$A$9:$B$14,2,FALSE)</f>
        <v>3.7</v>
      </c>
      <c r="Z5148">
        <f t="shared" si="402"/>
        <v>10.199999999999999</v>
      </c>
      <c r="AA5148">
        <f t="shared" si="403"/>
        <v>0</v>
      </c>
    </row>
    <row r="5149" spans="1:27" x14ac:dyDescent="0.3">
      <c r="A5149">
        <v>100067</v>
      </c>
      <c r="B5149">
        <v>230922</v>
      </c>
      <c r="C5149" s="3">
        <v>44130.722916666666</v>
      </c>
      <c r="D5149">
        <v>3</v>
      </c>
      <c r="E5149">
        <v>2</v>
      </c>
      <c r="F5149" t="s">
        <v>26</v>
      </c>
      <c r="G5149">
        <v>1</v>
      </c>
      <c r="H5149">
        <v>68.113280000000003</v>
      </c>
      <c r="I5149">
        <v>17.066410000000001</v>
      </c>
      <c r="J5149">
        <v>0.8984375</v>
      </c>
      <c r="K5149">
        <v>93.039060000000006</v>
      </c>
      <c r="L5149" s="3">
        <v>44130.476388888892</v>
      </c>
      <c r="M5149">
        <v>17.18</v>
      </c>
      <c r="N5149" t="s">
        <v>28</v>
      </c>
      <c r="P5149">
        <f>(C5149-Key!$B$1)*24</f>
        <v>2.2999999999883585</v>
      </c>
      <c r="Q5149">
        <f>(Key!$B$2-'17.1'!C5149)*24</f>
        <v>0.65000000002328306</v>
      </c>
      <c r="R5149" s="3">
        <f>C5149-(M5149-Key!$B$5)/(24*Key!$B$6)</f>
        <v>44130.709101851848</v>
      </c>
      <c r="S5149">
        <f>M5149-Key!$B$5</f>
        <v>14.92</v>
      </c>
      <c r="T5149" s="2">
        <f t="shared" si="400"/>
        <v>44129.722222222219</v>
      </c>
      <c r="U5149" t="str">
        <f t="shared" si="401"/>
        <v>10-25-2020 17:20</v>
      </c>
      <c r="V5149">
        <f>IFERROR(IF(W5149=Z5149,VLOOKUP($U5149,[1]C8842!$G$2:$M$145,3,FALSE),0),0)</f>
        <v>0</v>
      </c>
      <c r="W5149">
        <f>VLOOKUP(RIGHT($V$1,5),Key!$A$9:$B$14,2,FALSE)</f>
        <v>10.199999999999999</v>
      </c>
      <c r="X5149">
        <f t="shared" si="404"/>
        <v>0</v>
      </c>
      <c r="Y5149">
        <f>VLOOKUP(RIGHT($X$1,5),Key!$A$9:$B$14,2,FALSE)</f>
        <v>3.7</v>
      </c>
      <c r="Z5149">
        <f t="shared" si="402"/>
        <v>10.199999999999999</v>
      </c>
      <c r="AA5149">
        <f t="shared" si="403"/>
        <v>0</v>
      </c>
    </row>
    <row r="5150" spans="1:27" x14ac:dyDescent="0.3">
      <c r="A5150">
        <v>100067</v>
      </c>
      <c r="B5150">
        <v>230922</v>
      </c>
      <c r="C5150" s="3">
        <v>44130.722916666666</v>
      </c>
      <c r="D5150">
        <v>1</v>
      </c>
      <c r="E5150">
        <v>1</v>
      </c>
      <c r="F5150" t="s">
        <v>25</v>
      </c>
      <c r="G5150">
        <v>1</v>
      </c>
      <c r="H5150">
        <v>56.683590000000002</v>
      </c>
      <c r="I5150">
        <v>14.89453</v>
      </c>
      <c r="J5150">
        <v>0.98046880000000003</v>
      </c>
      <c r="K5150">
        <v>59.023440000000001</v>
      </c>
      <c r="L5150" s="3">
        <v>44130.476388888892</v>
      </c>
      <c r="M5150">
        <v>17.18</v>
      </c>
      <c r="N5150" t="s">
        <v>28</v>
      </c>
      <c r="P5150">
        <f>(C5150-Key!$B$1)*24</f>
        <v>2.2999999999883585</v>
      </c>
      <c r="Q5150">
        <f>(Key!$B$2-'17.1'!C5150)*24</f>
        <v>0.65000000002328306</v>
      </c>
      <c r="R5150" s="3">
        <f>C5150-(M5150-Key!$B$5)/(24*Key!$B$6)</f>
        <v>44130.709101851848</v>
      </c>
      <c r="S5150">
        <f>M5150-Key!$B$5</f>
        <v>14.92</v>
      </c>
      <c r="T5150" s="2">
        <f t="shared" si="400"/>
        <v>44129.722222222219</v>
      </c>
      <c r="U5150" t="str">
        <f t="shared" si="401"/>
        <v>10-25-2020 17:20</v>
      </c>
      <c r="V5150">
        <f>IFERROR(IF(W5150=Z5150,VLOOKUP($U5150,[1]C8842!$G$2:$M$145,3,FALSE),0),0)</f>
        <v>0</v>
      </c>
      <c r="W5150">
        <f>VLOOKUP(RIGHT($V$1,5),Key!$A$9:$B$14,2,FALSE)</f>
        <v>10.199999999999999</v>
      </c>
      <c r="X5150">
        <f t="shared" si="404"/>
        <v>0</v>
      </c>
      <c r="Y5150">
        <f>VLOOKUP(RIGHT($X$1,5),Key!$A$9:$B$14,2,FALSE)</f>
        <v>3.7</v>
      </c>
      <c r="Z5150">
        <f t="shared" si="402"/>
        <v>10.199999999999999</v>
      </c>
      <c r="AA5150">
        <f t="shared" si="403"/>
        <v>0</v>
      </c>
    </row>
    <row r="5151" spans="1:27" x14ac:dyDescent="0.3">
      <c r="A5151">
        <v>100067</v>
      </c>
      <c r="B5151">
        <v>230922</v>
      </c>
      <c r="C5151" s="3">
        <v>44130.722916666666</v>
      </c>
      <c r="D5151">
        <v>0</v>
      </c>
      <c r="E5151">
        <v>2</v>
      </c>
      <c r="F5151" t="s">
        <v>25</v>
      </c>
      <c r="G5151">
        <v>1</v>
      </c>
      <c r="H5151">
        <v>56.355469999999997</v>
      </c>
      <c r="I5151">
        <v>15.88672</v>
      </c>
      <c r="J5151">
        <v>1.03125</v>
      </c>
      <c r="K5151">
        <v>47.019530000000003</v>
      </c>
      <c r="L5151" s="3">
        <v>44130.476388888892</v>
      </c>
      <c r="M5151">
        <v>17.18</v>
      </c>
      <c r="N5151" t="s">
        <v>28</v>
      </c>
      <c r="P5151">
        <f>(C5151-Key!$B$1)*24</f>
        <v>2.2999999999883585</v>
      </c>
      <c r="Q5151">
        <f>(Key!$B$2-'17.1'!C5151)*24</f>
        <v>0.65000000002328306</v>
      </c>
      <c r="R5151" s="3">
        <f>C5151-(M5151-Key!$B$5)/(24*Key!$B$6)</f>
        <v>44130.709101851848</v>
      </c>
      <c r="S5151">
        <f>M5151-Key!$B$5</f>
        <v>14.92</v>
      </c>
      <c r="T5151" s="2">
        <f t="shared" si="400"/>
        <v>44129.722222222219</v>
      </c>
      <c r="U5151" t="str">
        <f t="shared" si="401"/>
        <v>10-25-2020 17:20</v>
      </c>
      <c r="V5151">
        <f>IFERROR(IF(W5151=Z5151,VLOOKUP($U5151,[1]C8842!$G$2:$M$145,3,FALSE),0),0)</f>
        <v>0</v>
      </c>
      <c r="W5151">
        <f>VLOOKUP(RIGHT($V$1,5),Key!$A$9:$B$14,2,FALSE)</f>
        <v>10.199999999999999</v>
      </c>
      <c r="X5151">
        <f t="shared" si="404"/>
        <v>0</v>
      </c>
      <c r="Y5151">
        <f>VLOOKUP(RIGHT($X$1,5),Key!$A$9:$B$14,2,FALSE)</f>
        <v>3.7</v>
      </c>
      <c r="Z5151">
        <f t="shared" si="402"/>
        <v>10.199999999999999</v>
      </c>
      <c r="AA5151">
        <f t="shared" si="403"/>
        <v>0</v>
      </c>
    </row>
    <row r="5152" spans="1:27" x14ac:dyDescent="0.3">
      <c r="A5152">
        <v>100067</v>
      </c>
      <c r="B5152">
        <v>230922</v>
      </c>
      <c r="C5152" s="3">
        <v>44130.722916666666</v>
      </c>
      <c r="D5152">
        <v>3</v>
      </c>
      <c r="E5152">
        <v>2</v>
      </c>
      <c r="F5152" t="s">
        <v>26</v>
      </c>
      <c r="G5152">
        <v>1</v>
      </c>
      <c r="H5152">
        <v>69.898439999999994</v>
      </c>
      <c r="I5152">
        <v>15.17578</v>
      </c>
      <c r="J5152">
        <v>0.8046875</v>
      </c>
      <c r="K5152">
        <v>94.039060000000006</v>
      </c>
      <c r="L5152" s="3">
        <v>44130.476388888892</v>
      </c>
      <c r="M5152">
        <v>17.18</v>
      </c>
      <c r="N5152" t="s">
        <v>28</v>
      </c>
      <c r="P5152">
        <f>(C5152-Key!$B$1)*24</f>
        <v>2.2999999999883585</v>
      </c>
      <c r="Q5152">
        <f>(Key!$B$2-'17.1'!C5152)*24</f>
        <v>0.65000000002328306</v>
      </c>
      <c r="R5152" s="3">
        <f>C5152-(M5152-Key!$B$5)/(24*Key!$B$6)</f>
        <v>44130.709101851848</v>
      </c>
      <c r="S5152">
        <f>M5152-Key!$B$5</f>
        <v>14.92</v>
      </c>
      <c r="T5152" s="2">
        <f t="shared" si="400"/>
        <v>44129.722222222219</v>
      </c>
      <c r="U5152" t="str">
        <f t="shared" si="401"/>
        <v>10-25-2020 17:20</v>
      </c>
      <c r="V5152">
        <f>IFERROR(IF(W5152=Z5152,VLOOKUP($U5152,[1]C8842!$G$2:$M$145,3,FALSE),0),0)</f>
        <v>0</v>
      </c>
      <c r="W5152">
        <f>VLOOKUP(RIGHT($V$1,5),Key!$A$9:$B$14,2,FALSE)</f>
        <v>10.199999999999999</v>
      </c>
      <c r="X5152">
        <f t="shared" si="404"/>
        <v>0</v>
      </c>
      <c r="Y5152">
        <f>VLOOKUP(RIGHT($X$1,5),Key!$A$9:$B$14,2,FALSE)</f>
        <v>3.7</v>
      </c>
      <c r="Z5152">
        <f t="shared" si="402"/>
        <v>10.199999999999999</v>
      </c>
      <c r="AA5152">
        <f t="shared" si="403"/>
        <v>0</v>
      </c>
    </row>
    <row r="5153" spans="1:27" x14ac:dyDescent="0.3">
      <c r="A5153">
        <v>100067</v>
      </c>
      <c r="B5153">
        <v>230922</v>
      </c>
      <c r="C5153" s="3">
        <v>44130.722916666666</v>
      </c>
      <c r="D5153">
        <v>3</v>
      </c>
      <c r="E5153">
        <v>2</v>
      </c>
      <c r="F5153" t="s">
        <v>26</v>
      </c>
      <c r="G5153">
        <v>1</v>
      </c>
      <c r="H5153">
        <v>65.378910000000005</v>
      </c>
      <c r="I5153">
        <v>15.67188</v>
      </c>
      <c r="J5153">
        <v>0.87890630000000003</v>
      </c>
      <c r="K5153">
        <v>95.039060000000006</v>
      </c>
      <c r="L5153" s="3">
        <v>44130.476388888892</v>
      </c>
      <c r="M5153">
        <v>17.18</v>
      </c>
      <c r="N5153" t="s">
        <v>28</v>
      </c>
      <c r="P5153">
        <f>(C5153-Key!$B$1)*24</f>
        <v>2.2999999999883585</v>
      </c>
      <c r="Q5153">
        <f>(Key!$B$2-'17.1'!C5153)*24</f>
        <v>0.65000000002328306</v>
      </c>
      <c r="R5153" s="3">
        <f>C5153-(M5153-Key!$B$5)/(24*Key!$B$6)</f>
        <v>44130.709101851848</v>
      </c>
      <c r="S5153">
        <f>M5153-Key!$B$5</f>
        <v>14.92</v>
      </c>
      <c r="T5153" s="2">
        <f t="shared" si="400"/>
        <v>44129.722222222219</v>
      </c>
      <c r="U5153" t="str">
        <f t="shared" si="401"/>
        <v>10-25-2020 17:20</v>
      </c>
      <c r="V5153">
        <f>IFERROR(IF(W5153=Z5153,VLOOKUP($U5153,[1]C8842!$G$2:$M$145,3,FALSE),0),0)</f>
        <v>0</v>
      </c>
      <c r="W5153">
        <f>VLOOKUP(RIGHT($V$1,5),Key!$A$9:$B$14,2,FALSE)</f>
        <v>10.199999999999999</v>
      </c>
      <c r="X5153">
        <f t="shared" si="404"/>
        <v>0</v>
      </c>
      <c r="Y5153">
        <f>VLOOKUP(RIGHT($X$1,5),Key!$A$9:$B$14,2,FALSE)</f>
        <v>3.7</v>
      </c>
      <c r="Z5153">
        <f t="shared" si="402"/>
        <v>10.199999999999999</v>
      </c>
      <c r="AA5153">
        <f t="shared" si="403"/>
        <v>0</v>
      </c>
    </row>
    <row r="5154" spans="1:27" x14ac:dyDescent="0.3">
      <c r="A5154">
        <v>100067</v>
      </c>
      <c r="B5154">
        <v>230922</v>
      </c>
      <c r="C5154" s="3">
        <v>44130.723611111112</v>
      </c>
      <c r="D5154">
        <v>3</v>
      </c>
      <c r="E5154">
        <v>2</v>
      </c>
      <c r="F5154" t="s">
        <v>26</v>
      </c>
      <c r="G5154">
        <v>2</v>
      </c>
      <c r="H5154">
        <v>63.847659999999998</v>
      </c>
      <c r="I5154">
        <v>23.34375</v>
      </c>
      <c r="J5154">
        <v>1.222656</v>
      </c>
      <c r="K5154">
        <v>94.039060000000006</v>
      </c>
      <c r="L5154" s="3">
        <v>44130.476388888892</v>
      </c>
      <c r="M5154">
        <v>17.18</v>
      </c>
      <c r="N5154" t="s">
        <v>28</v>
      </c>
      <c r="P5154">
        <f>(C5154-Key!$B$1)*24</f>
        <v>2.3166666667093523</v>
      </c>
      <c r="Q5154">
        <f>(Key!$B$2-'17.1'!C5154)*24</f>
        <v>0.63333333330228925</v>
      </c>
      <c r="R5154" s="3">
        <f>C5154-(M5154-Key!$B$5)/(24*Key!$B$6)</f>
        <v>44130.709796296294</v>
      </c>
      <c r="S5154">
        <f>M5154-Key!$B$5</f>
        <v>14.92</v>
      </c>
      <c r="T5154" s="2">
        <f t="shared" si="400"/>
        <v>44129.722222222219</v>
      </c>
      <c r="U5154" t="str">
        <f t="shared" si="401"/>
        <v>10-25-2020 17:20</v>
      </c>
      <c r="V5154">
        <f>IFERROR(IF(W5154=Z5154,VLOOKUP($U5154,[1]C8842!$G$2:$M$145,3,FALSE),0),0)</f>
        <v>0</v>
      </c>
      <c r="W5154">
        <f>VLOOKUP(RIGHT($V$1,5),Key!$A$9:$B$14,2,FALSE)</f>
        <v>10.199999999999999</v>
      </c>
      <c r="X5154">
        <f t="shared" si="404"/>
        <v>0</v>
      </c>
      <c r="Y5154">
        <f>VLOOKUP(RIGHT($X$1,5),Key!$A$9:$B$14,2,FALSE)</f>
        <v>3.7</v>
      </c>
      <c r="Z5154">
        <f t="shared" si="402"/>
        <v>10.199999999999999</v>
      </c>
      <c r="AA5154">
        <f t="shared" si="403"/>
        <v>0</v>
      </c>
    </row>
    <row r="5155" spans="1:27" x14ac:dyDescent="0.3">
      <c r="A5155">
        <v>100067</v>
      </c>
      <c r="B5155">
        <v>230922</v>
      </c>
      <c r="C5155" s="3">
        <v>44130.723611111112</v>
      </c>
      <c r="D5155">
        <v>3</v>
      </c>
      <c r="E5155">
        <v>2</v>
      </c>
      <c r="F5155" t="s">
        <v>26</v>
      </c>
      <c r="G5155">
        <v>1</v>
      </c>
      <c r="H5155">
        <v>64.910160000000005</v>
      </c>
      <c r="I5155">
        <v>19.17578</v>
      </c>
      <c r="J5155">
        <v>1.03125</v>
      </c>
      <c r="K5155">
        <v>96.039060000000006</v>
      </c>
      <c r="L5155" s="3">
        <v>44130.476388888892</v>
      </c>
      <c r="M5155">
        <v>17.18</v>
      </c>
      <c r="N5155" t="s">
        <v>28</v>
      </c>
      <c r="P5155">
        <f>(C5155-Key!$B$1)*24</f>
        <v>2.3166666667093523</v>
      </c>
      <c r="Q5155">
        <f>(Key!$B$2-'17.1'!C5155)*24</f>
        <v>0.63333333330228925</v>
      </c>
      <c r="R5155" s="3">
        <f>C5155-(M5155-Key!$B$5)/(24*Key!$B$6)</f>
        <v>44130.709796296294</v>
      </c>
      <c r="S5155">
        <f>M5155-Key!$B$5</f>
        <v>14.92</v>
      </c>
      <c r="T5155" s="2">
        <f t="shared" si="400"/>
        <v>44129.722222222219</v>
      </c>
      <c r="U5155" t="str">
        <f t="shared" si="401"/>
        <v>10-25-2020 17:20</v>
      </c>
      <c r="V5155">
        <f>IFERROR(IF(W5155=Z5155,VLOOKUP($U5155,[1]C8842!$G$2:$M$145,3,FALSE),0),0)</f>
        <v>0</v>
      </c>
      <c r="W5155">
        <f>VLOOKUP(RIGHT($V$1,5),Key!$A$9:$B$14,2,FALSE)</f>
        <v>10.199999999999999</v>
      </c>
      <c r="X5155">
        <f t="shared" si="404"/>
        <v>0</v>
      </c>
      <c r="Y5155">
        <f>VLOOKUP(RIGHT($X$1,5),Key!$A$9:$B$14,2,FALSE)</f>
        <v>3.7</v>
      </c>
      <c r="Z5155">
        <f t="shared" si="402"/>
        <v>10.199999999999999</v>
      </c>
      <c r="AA5155">
        <f t="shared" si="403"/>
        <v>0</v>
      </c>
    </row>
    <row r="5156" spans="1:27" x14ac:dyDescent="0.3">
      <c r="A5156">
        <v>100067</v>
      </c>
      <c r="B5156">
        <v>230922</v>
      </c>
      <c r="C5156" s="3">
        <v>44130.723611111112</v>
      </c>
      <c r="D5156">
        <v>3</v>
      </c>
      <c r="E5156">
        <v>2</v>
      </c>
      <c r="F5156" t="s">
        <v>26</v>
      </c>
      <c r="G5156">
        <v>1</v>
      </c>
      <c r="H5156">
        <v>63.039059999999999</v>
      </c>
      <c r="I5156">
        <v>17.160160000000001</v>
      </c>
      <c r="J5156">
        <v>0.9765625</v>
      </c>
      <c r="K5156">
        <v>93.039060000000006</v>
      </c>
      <c r="L5156" s="3">
        <v>44130.476388888892</v>
      </c>
      <c r="M5156">
        <v>17.18</v>
      </c>
      <c r="N5156" t="s">
        <v>28</v>
      </c>
      <c r="P5156">
        <f>(C5156-Key!$B$1)*24</f>
        <v>2.3166666667093523</v>
      </c>
      <c r="Q5156">
        <f>(Key!$B$2-'17.1'!C5156)*24</f>
        <v>0.63333333330228925</v>
      </c>
      <c r="R5156" s="3">
        <f>C5156-(M5156-Key!$B$5)/(24*Key!$B$6)</f>
        <v>44130.709796296294</v>
      </c>
      <c r="S5156">
        <f>M5156-Key!$B$5</f>
        <v>14.92</v>
      </c>
      <c r="T5156" s="2">
        <f t="shared" si="400"/>
        <v>44129.722222222219</v>
      </c>
      <c r="U5156" t="str">
        <f t="shared" si="401"/>
        <v>10-25-2020 17:20</v>
      </c>
      <c r="V5156">
        <f>IFERROR(IF(W5156=Z5156,VLOOKUP($U5156,[1]C8842!$G$2:$M$145,3,FALSE),0),0)</f>
        <v>0</v>
      </c>
      <c r="W5156">
        <f>VLOOKUP(RIGHT($V$1,5),Key!$A$9:$B$14,2,FALSE)</f>
        <v>10.199999999999999</v>
      </c>
      <c r="X5156">
        <f t="shared" si="404"/>
        <v>0</v>
      </c>
      <c r="Y5156">
        <f>VLOOKUP(RIGHT($X$1,5),Key!$A$9:$B$14,2,FALSE)</f>
        <v>3.7</v>
      </c>
      <c r="Z5156">
        <f t="shared" si="402"/>
        <v>10.199999999999999</v>
      </c>
      <c r="AA5156">
        <f t="shared" si="403"/>
        <v>0</v>
      </c>
    </row>
    <row r="5157" spans="1:27" x14ac:dyDescent="0.3">
      <c r="A5157">
        <v>100067</v>
      </c>
      <c r="B5157">
        <v>230922</v>
      </c>
      <c r="C5157" s="3">
        <v>44130.723611111112</v>
      </c>
      <c r="D5157">
        <v>3</v>
      </c>
      <c r="E5157">
        <v>2</v>
      </c>
      <c r="F5157" t="s">
        <v>26</v>
      </c>
      <c r="G5157">
        <v>1</v>
      </c>
      <c r="H5157">
        <v>65.398439999999994</v>
      </c>
      <c r="I5157">
        <v>19.82422</v>
      </c>
      <c r="J5157">
        <v>1.046875</v>
      </c>
      <c r="K5157">
        <v>94.039060000000006</v>
      </c>
      <c r="L5157" s="3">
        <v>44130.476388888892</v>
      </c>
      <c r="M5157">
        <v>17.18</v>
      </c>
      <c r="N5157" t="s">
        <v>28</v>
      </c>
      <c r="P5157">
        <f>(C5157-Key!$B$1)*24</f>
        <v>2.3166666667093523</v>
      </c>
      <c r="Q5157">
        <f>(Key!$B$2-'17.1'!C5157)*24</f>
        <v>0.63333333330228925</v>
      </c>
      <c r="R5157" s="3">
        <f>C5157-(M5157-Key!$B$5)/(24*Key!$B$6)</f>
        <v>44130.709796296294</v>
      </c>
      <c r="S5157">
        <f>M5157-Key!$B$5</f>
        <v>14.92</v>
      </c>
      <c r="T5157" s="2">
        <f t="shared" si="400"/>
        <v>44129.722222222219</v>
      </c>
      <c r="U5157" t="str">
        <f t="shared" si="401"/>
        <v>10-25-2020 17:20</v>
      </c>
      <c r="V5157">
        <f>IFERROR(IF(W5157=Z5157,VLOOKUP($U5157,[1]C8842!$G$2:$M$145,3,FALSE),0),0)</f>
        <v>0</v>
      </c>
      <c r="W5157">
        <f>VLOOKUP(RIGHT($V$1,5),Key!$A$9:$B$14,2,FALSE)</f>
        <v>10.199999999999999</v>
      </c>
      <c r="X5157">
        <f t="shared" si="404"/>
        <v>0</v>
      </c>
      <c r="Y5157">
        <f>VLOOKUP(RIGHT($X$1,5),Key!$A$9:$B$14,2,FALSE)</f>
        <v>3.7</v>
      </c>
      <c r="Z5157">
        <f t="shared" si="402"/>
        <v>10.199999999999999</v>
      </c>
      <c r="AA5157">
        <f t="shared" si="403"/>
        <v>0</v>
      </c>
    </row>
    <row r="5158" spans="1:27" x14ac:dyDescent="0.3">
      <c r="A5158">
        <v>100067</v>
      </c>
      <c r="B5158">
        <v>230922</v>
      </c>
      <c r="C5158" s="3">
        <v>44130.723611111112</v>
      </c>
      <c r="D5158">
        <v>3</v>
      </c>
      <c r="E5158">
        <v>2</v>
      </c>
      <c r="F5158" t="s">
        <v>26</v>
      </c>
      <c r="G5158">
        <v>2</v>
      </c>
      <c r="H5158">
        <v>62.277340000000002</v>
      </c>
      <c r="I5158">
        <v>20.921880000000002</v>
      </c>
      <c r="J5158">
        <v>1.1484380000000001</v>
      </c>
      <c r="K5158">
        <v>94.039060000000006</v>
      </c>
      <c r="L5158" s="3">
        <v>44130.476388888892</v>
      </c>
      <c r="M5158">
        <v>17.18</v>
      </c>
      <c r="N5158" t="s">
        <v>28</v>
      </c>
      <c r="P5158">
        <f>(C5158-Key!$B$1)*24</f>
        <v>2.3166666667093523</v>
      </c>
      <c r="Q5158">
        <f>(Key!$B$2-'17.1'!C5158)*24</f>
        <v>0.63333333330228925</v>
      </c>
      <c r="R5158" s="3">
        <f>C5158-(M5158-Key!$B$5)/(24*Key!$B$6)</f>
        <v>44130.709796296294</v>
      </c>
      <c r="S5158">
        <f>M5158-Key!$B$5</f>
        <v>14.92</v>
      </c>
      <c r="T5158" s="2">
        <f t="shared" si="400"/>
        <v>44129.722222222219</v>
      </c>
      <c r="U5158" t="str">
        <f t="shared" si="401"/>
        <v>10-25-2020 17:20</v>
      </c>
      <c r="V5158">
        <f>IFERROR(IF(W5158=Z5158,VLOOKUP($U5158,[1]C8842!$G$2:$M$145,3,FALSE),0),0)</f>
        <v>0</v>
      </c>
      <c r="W5158">
        <f>VLOOKUP(RIGHT($V$1,5),Key!$A$9:$B$14,2,FALSE)</f>
        <v>10.199999999999999</v>
      </c>
      <c r="X5158">
        <f t="shared" si="404"/>
        <v>0</v>
      </c>
      <c r="Y5158">
        <f>VLOOKUP(RIGHT($X$1,5),Key!$A$9:$B$14,2,FALSE)</f>
        <v>3.7</v>
      </c>
      <c r="Z5158">
        <f t="shared" si="402"/>
        <v>10.199999999999999</v>
      </c>
      <c r="AA5158">
        <f t="shared" si="403"/>
        <v>0</v>
      </c>
    </row>
    <row r="5159" spans="1:27" x14ac:dyDescent="0.3">
      <c r="A5159">
        <v>100067</v>
      </c>
      <c r="B5159">
        <v>230922</v>
      </c>
      <c r="C5159" s="3">
        <v>44130.723611111112</v>
      </c>
      <c r="D5159">
        <v>2</v>
      </c>
      <c r="E5159">
        <v>1</v>
      </c>
      <c r="F5159" t="s">
        <v>26</v>
      </c>
      <c r="G5159">
        <v>2</v>
      </c>
      <c r="H5159">
        <v>67.277339999999995</v>
      </c>
      <c r="I5159">
        <v>22.40625</v>
      </c>
      <c r="J5159">
        <v>1.121094</v>
      </c>
      <c r="K5159">
        <v>80.03125</v>
      </c>
      <c r="L5159" s="3">
        <v>44130.476388888892</v>
      </c>
      <c r="M5159">
        <v>17.18</v>
      </c>
      <c r="N5159" t="s">
        <v>28</v>
      </c>
      <c r="P5159">
        <f>(C5159-Key!$B$1)*24</f>
        <v>2.3166666667093523</v>
      </c>
      <c r="Q5159">
        <f>(Key!$B$2-'17.1'!C5159)*24</f>
        <v>0.63333333330228925</v>
      </c>
      <c r="R5159" s="3">
        <f>C5159-(M5159-Key!$B$5)/(24*Key!$B$6)</f>
        <v>44130.709796296294</v>
      </c>
      <c r="S5159">
        <f>M5159-Key!$B$5</f>
        <v>14.92</v>
      </c>
      <c r="T5159" s="2">
        <f t="shared" si="400"/>
        <v>44129.722222222219</v>
      </c>
      <c r="U5159" t="str">
        <f t="shared" si="401"/>
        <v>10-25-2020 17:20</v>
      </c>
      <c r="V5159">
        <f>IFERROR(IF(W5159=Z5159,VLOOKUP($U5159,[1]C8842!$G$2:$M$145,3,FALSE),0),0)</f>
        <v>0</v>
      </c>
      <c r="W5159">
        <f>VLOOKUP(RIGHT($V$1,5),Key!$A$9:$B$14,2,FALSE)</f>
        <v>10.199999999999999</v>
      </c>
      <c r="X5159">
        <f t="shared" si="404"/>
        <v>0</v>
      </c>
      <c r="Y5159">
        <f>VLOOKUP(RIGHT($X$1,5),Key!$A$9:$B$14,2,FALSE)</f>
        <v>3.7</v>
      </c>
      <c r="Z5159">
        <f t="shared" si="402"/>
        <v>10.199999999999999</v>
      </c>
      <c r="AA5159">
        <f t="shared" si="403"/>
        <v>0</v>
      </c>
    </row>
    <row r="5160" spans="1:27" x14ac:dyDescent="0.3">
      <c r="A5160">
        <v>100067</v>
      </c>
      <c r="B5160">
        <v>230922</v>
      </c>
      <c r="C5160" s="3">
        <v>44130.723611111112</v>
      </c>
      <c r="D5160">
        <v>3</v>
      </c>
      <c r="E5160">
        <v>2</v>
      </c>
      <c r="F5160" t="s">
        <v>26</v>
      </c>
      <c r="G5160">
        <v>1</v>
      </c>
      <c r="H5160">
        <v>58</v>
      </c>
      <c r="I5160">
        <v>18.734380000000002</v>
      </c>
      <c r="J5160">
        <v>1.113281</v>
      </c>
      <c r="K5160">
        <v>96.039060000000006</v>
      </c>
      <c r="L5160" s="3">
        <v>44130.476388888892</v>
      </c>
      <c r="M5160">
        <v>17.18</v>
      </c>
      <c r="N5160" t="s">
        <v>28</v>
      </c>
      <c r="P5160">
        <f>(C5160-Key!$B$1)*24</f>
        <v>2.3166666667093523</v>
      </c>
      <c r="Q5160">
        <f>(Key!$B$2-'17.1'!C5160)*24</f>
        <v>0.63333333330228925</v>
      </c>
      <c r="R5160" s="3">
        <f>C5160-(M5160-Key!$B$5)/(24*Key!$B$6)</f>
        <v>44130.709796296294</v>
      </c>
      <c r="S5160">
        <f>M5160-Key!$B$5</f>
        <v>14.92</v>
      </c>
      <c r="T5160" s="2">
        <f t="shared" si="400"/>
        <v>44129.722222222219</v>
      </c>
      <c r="U5160" t="str">
        <f t="shared" si="401"/>
        <v>10-25-2020 17:20</v>
      </c>
      <c r="V5160">
        <f>IFERROR(IF(W5160=Z5160,VLOOKUP($U5160,[1]C8842!$G$2:$M$145,3,FALSE),0),0)</f>
        <v>0</v>
      </c>
      <c r="W5160">
        <f>VLOOKUP(RIGHT($V$1,5),Key!$A$9:$B$14,2,FALSE)</f>
        <v>10.199999999999999</v>
      </c>
      <c r="X5160">
        <f t="shared" si="404"/>
        <v>0</v>
      </c>
      <c r="Y5160">
        <f>VLOOKUP(RIGHT($X$1,5),Key!$A$9:$B$14,2,FALSE)</f>
        <v>3.7</v>
      </c>
      <c r="Z5160">
        <f t="shared" si="402"/>
        <v>10.199999999999999</v>
      </c>
      <c r="AA5160">
        <f t="shared" si="403"/>
        <v>0</v>
      </c>
    </row>
    <row r="5161" spans="1:27" x14ac:dyDescent="0.3">
      <c r="A5161">
        <v>100067</v>
      </c>
      <c r="B5161">
        <v>230922</v>
      </c>
      <c r="C5161" s="3">
        <v>44130.723611111112</v>
      </c>
      <c r="D5161">
        <v>3</v>
      </c>
      <c r="E5161">
        <v>2</v>
      </c>
      <c r="F5161" t="s">
        <v>26</v>
      </c>
      <c r="G5161">
        <v>2</v>
      </c>
      <c r="H5161">
        <v>63.292969999999997</v>
      </c>
      <c r="I5161">
        <v>20.48828</v>
      </c>
      <c r="J5161">
        <v>1.113281</v>
      </c>
      <c r="K5161">
        <v>95.039060000000006</v>
      </c>
      <c r="L5161" s="3">
        <v>44130.476388888892</v>
      </c>
      <c r="M5161">
        <v>17.18</v>
      </c>
      <c r="N5161" t="s">
        <v>28</v>
      </c>
      <c r="P5161">
        <f>(C5161-Key!$B$1)*24</f>
        <v>2.3166666667093523</v>
      </c>
      <c r="Q5161">
        <f>(Key!$B$2-'17.1'!C5161)*24</f>
        <v>0.63333333330228925</v>
      </c>
      <c r="R5161" s="3">
        <f>C5161-(M5161-Key!$B$5)/(24*Key!$B$6)</f>
        <v>44130.709796296294</v>
      </c>
      <c r="S5161">
        <f>M5161-Key!$B$5</f>
        <v>14.92</v>
      </c>
      <c r="T5161" s="2">
        <f t="shared" si="400"/>
        <v>44129.722222222219</v>
      </c>
      <c r="U5161" t="str">
        <f t="shared" si="401"/>
        <v>10-25-2020 17:20</v>
      </c>
      <c r="V5161">
        <f>IFERROR(IF(W5161=Z5161,VLOOKUP($U5161,[1]C8842!$G$2:$M$145,3,FALSE),0),0)</f>
        <v>0</v>
      </c>
      <c r="W5161">
        <f>VLOOKUP(RIGHT($V$1,5),Key!$A$9:$B$14,2,FALSE)</f>
        <v>10.199999999999999</v>
      </c>
      <c r="X5161">
        <f t="shared" si="404"/>
        <v>0</v>
      </c>
      <c r="Y5161">
        <f>VLOOKUP(RIGHT($X$1,5),Key!$A$9:$B$14,2,FALSE)</f>
        <v>3.7</v>
      </c>
      <c r="Z5161">
        <f t="shared" si="402"/>
        <v>10.199999999999999</v>
      </c>
      <c r="AA5161">
        <f t="shared" si="403"/>
        <v>0</v>
      </c>
    </row>
    <row r="5162" spans="1:27" x14ac:dyDescent="0.3">
      <c r="A5162">
        <v>100067</v>
      </c>
      <c r="B5162">
        <v>230922</v>
      </c>
      <c r="C5162" s="3">
        <v>44130.723611111112</v>
      </c>
      <c r="D5162">
        <v>1</v>
      </c>
      <c r="E5162">
        <v>1</v>
      </c>
      <c r="F5162" t="s">
        <v>25</v>
      </c>
      <c r="G5162">
        <v>1</v>
      </c>
      <c r="H5162">
        <v>66.171880000000002</v>
      </c>
      <c r="I5162">
        <v>18.09375</v>
      </c>
      <c r="J5162">
        <v>0.96875</v>
      </c>
      <c r="K5162">
        <v>58.023440000000001</v>
      </c>
      <c r="L5162" s="3">
        <v>44130.476388888892</v>
      </c>
      <c r="M5162">
        <v>17.18</v>
      </c>
      <c r="N5162" t="s">
        <v>28</v>
      </c>
      <c r="P5162">
        <f>(C5162-Key!$B$1)*24</f>
        <v>2.3166666667093523</v>
      </c>
      <c r="Q5162">
        <f>(Key!$B$2-'17.1'!C5162)*24</f>
        <v>0.63333333330228925</v>
      </c>
      <c r="R5162" s="3">
        <f>C5162-(M5162-Key!$B$5)/(24*Key!$B$6)</f>
        <v>44130.709796296294</v>
      </c>
      <c r="S5162">
        <f>M5162-Key!$B$5</f>
        <v>14.92</v>
      </c>
      <c r="T5162" s="2">
        <f t="shared" si="400"/>
        <v>44129.722222222219</v>
      </c>
      <c r="U5162" t="str">
        <f t="shared" si="401"/>
        <v>10-25-2020 17:20</v>
      </c>
      <c r="V5162">
        <f>IFERROR(IF(W5162=Z5162,VLOOKUP($U5162,[1]C8842!$G$2:$M$145,3,FALSE),0),0)</f>
        <v>0</v>
      </c>
      <c r="W5162">
        <f>VLOOKUP(RIGHT($V$1,5),Key!$A$9:$B$14,2,FALSE)</f>
        <v>10.199999999999999</v>
      </c>
      <c r="X5162">
        <f t="shared" si="404"/>
        <v>0</v>
      </c>
      <c r="Y5162">
        <f>VLOOKUP(RIGHT($X$1,5),Key!$A$9:$B$14,2,FALSE)</f>
        <v>3.7</v>
      </c>
      <c r="Z5162">
        <f t="shared" si="402"/>
        <v>10.199999999999999</v>
      </c>
      <c r="AA5162">
        <f t="shared" si="403"/>
        <v>0</v>
      </c>
    </row>
    <row r="5163" spans="1:27" x14ac:dyDescent="0.3">
      <c r="A5163">
        <v>100067</v>
      </c>
      <c r="B5163">
        <v>230922</v>
      </c>
      <c r="C5163" s="3">
        <v>44130.723611111112</v>
      </c>
      <c r="D5163">
        <v>3</v>
      </c>
      <c r="E5163">
        <v>2</v>
      </c>
      <c r="F5163" t="s">
        <v>26</v>
      </c>
      <c r="G5163">
        <v>4</v>
      </c>
      <c r="H5163">
        <v>62.363280000000003</v>
      </c>
      <c r="I5163">
        <v>65.421880000000002</v>
      </c>
      <c r="J5163">
        <v>3.046875</v>
      </c>
      <c r="K5163">
        <v>94.039060000000006</v>
      </c>
      <c r="L5163" s="3">
        <v>44130.476388888892</v>
      </c>
      <c r="M5163">
        <v>17.18</v>
      </c>
      <c r="N5163" t="s">
        <v>28</v>
      </c>
      <c r="P5163">
        <f>(C5163-Key!$B$1)*24</f>
        <v>2.3166666667093523</v>
      </c>
      <c r="Q5163">
        <f>(Key!$B$2-'17.1'!C5163)*24</f>
        <v>0.63333333330228925</v>
      </c>
      <c r="R5163" s="3">
        <f>C5163-(M5163-Key!$B$5)/(24*Key!$B$6)</f>
        <v>44130.709796296294</v>
      </c>
      <c r="S5163">
        <f>M5163-Key!$B$5</f>
        <v>14.92</v>
      </c>
      <c r="T5163" s="2">
        <f t="shared" si="400"/>
        <v>44129.722222222219</v>
      </c>
      <c r="U5163" t="str">
        <f t="shared" si="401"/>
        <v>10-25-2020 17:20</v>
      </c>
      <c r="V5163">
        <f>IFERROR(IF(W5163=Z5163,VLOOKUP($U5163,[1]C8842!$G$2:$M$145,3,FALSE),0),0)</f>
        <v>0</v>
      </c>
      <c r="W5163">
        <f>VLOOKUP(RIGHT($V$1,5),Key!$A$9:$B$14,2,FALSE)</f>
        <v>10.199999999999999</v>
      </c>
      <c r="X5163">
        <f t="shared" si="404"/>
        <v>0</v>
      </c>
      <c r="Y5163">
        <f>VLOOKUP(RIGHT($X$1,5),Key!$A$9:$B$14,2,FALSE)</f>
        <v>3.7</v>
      </c>
      <c r="Z5163">
        <f t="shared" si="402"/>
        <v>10.199999999999999</v>
      </c>
      <c r="AA5163">
        <f t="shared" si="403"/>
        <v>0</v>
      </c>
    </row>
    <row r="5164" spans="1:27" x14ac:dyDescent="0.3">
      <c r="A5164">
        <v>100067</v>
      </c>
      <c r="B5164">
        <v>230922</v>
      </c>
      <c r="C5164" s="3">
        <v>44130.723611111112</v>
      </c>
      <c r="D5164">
        <v>2</v>
      </c>
      <c r="E5164">
        <v>1</v>
      </c>
      <c r="F5164" t="s">
        <v>26</v>
      </c>
      <c r="G5164">
        <v>1</v>
      </c>
      <c r="H5164">
        <v>61.375</v>
      </c>
      <c r="I5164">
        <v>19.851559999999999</v>
      </c>
      <c r="J5164">
        <v>1.121094</v>
      </c>
      <c r="K5164">
        <v>80.03125</v>
      </c>
      <c r="L5164" s="3">
        <v>44130.476388888892</v>
      </c>
      <c r="M5164">
        <v>17.18</v>
      </c>
      <c r="N5164" t="s">
        <v>28</v>
      </c>
      <c r="P5164">
        <f>(C5164-Key!$B$1)*24</f>
        <v>2.3166666667093523</v>
      </c>
      <c r="Q5164">
        <f>(Key!$B$2-'17.1'!C5164)*24</f>
        <v>0.63333333330228925</v>
      </c>
      <c r="R5164" s="3">
        <f>C5164-(M5164-Key!$B$5)/(24*Key!$B$6)</f>
        <v>44130.709796296294</v>
      </c>
      <c r="S5164">
        <f>M5164-Key!$B$5</f>
        <v>14.92</v>
      </c>
      <c r="T5164" s="2">
        <f t="shared" si="400"/>
        <v>44129.722222222219</v>
      </c>
      <c r="U5164" t="str">
        <f t="shared" si="401"/>
        <v>10-25-2020 17:20</v>
      </c>
      <c r="V5164">
        <f>IFERROR(IF(W5164=Z5164,VLOOKUP($U5164,[1]C8842!$G$2:$M$145,3,FALSE),0),0)</f>
        <v>0</v>
      </c>
      <c r="W5164">
        <f>VLOOKUP(RIGHT($V$1,5),Key!$A$9:$B$14,2,FALSE)</f>
        <v>10.199999999999999</v>
      </c>
      <c r="X5164">
        <f t="shared" si="404"/>
        <v>0</v>
      </c>
      <c r="Y5164">
        <f>VLOOKUP(RIGHT($X$1,5),Key!$A$9:$B$14,2,FALSE)</f>
        <v>3.7</v>
      </c>
      <c r="Z5164">
        <f t="shared" si="402"/>
        <v>10.199999999999999</v>
      </c>
      <c r="AA5164">
        <f t="shared" si="403"/>
        <v>0</v>
      </c>
    </row>
    <row r="5165" spans="1:27" x14ac:dyDescent="0.3">
      <c r="A5165">
        <v>100067</v>
      </c>
      <c r="B5165">
        <v>230922</v>
      </c>
      <c r="C5165" s="3">
        <v>44130.723611111112</v>
      </c>
      <c r="D5165">
        <v>3</v>
      </c>
      <c r="E5165">
        <v>2</v>
      </c>
      <c r="F5165" t="s">
        <v>26</v>
      </c>
      <c r="G5165">
        <v>1</v>
      </c>
      <c r="H5165">
        <v>68.460939999999994</v>
      </c>
      <c r="I5165">
        <v>16.253910000000001</v>
      </c>
      <c r="J5165">
        <v>0.86328130000000003</v>
      </c>
      <c r="K5165">
        <v>95.039060000000006</v>
      </c>
      <c r="L5165" s="3">
        <v>44130.476388888892</v>
      </c>
      <c r="M5165">
        <v>17.18</v>
      </c>
      <c r="N5165" t="s">
        <v>28</v>
      </c>
      <c r="P5165">
        <f>(C5165-Key!$B$1)*24</f>
        <v>2.3166666667093523</v>
      </c>
      <c r="Q5165">
        <f>(Key!$B$2-'17.1'!C5165)*24</f>
        <v>0.63333333330228925</v>
      </c>
      <c r="R5165" s="3">
        <f>C5165-(M5165-Key!$B$5)/(24*Key!$B$6)</f>
        <v>44130.709796296294</v>
      </c>
      <c r="S5165">
        <f>M5165-Key!$B$5</f>
        <v>14.92</v>
      </c>
      <c r="T5165" s="2">
        <f t="shared" si="400"/>
        <v>44129.722222222219</v>
      </c>
      <c r="U5165" t="str">
        <f t="shared" si="401"/>
        <v>10-25-2020 17:20</v>
      </c>
      <c r="V5165">
        <f>IFERROR(IF(W5165=Z5165,VLOOKUP($U5165,[1]C8842!$G$2:$M$145,3,FALSE),0),0)</f>
        <v>0</v>
      </c>
      <c r="W5165">
        <f>VLOOKUP(RIGHT($V$1,5),Key!$A$9:$B$14,2,FALSE)</f>
        <v>10.199999999999999</v>
      </c>
      <c r="X5165">
        <f t="shared" si="404"/>
        <v>0</v>
      </c>
      <c r="Y5165">
        <f>VLOOKUP(RIGHT($X$1,5),Key!$A$9:$B$14,2,FALSE)</f>
        <v>3.7</v>
      </c>
      <c r="Z5165">
        <f t="shared" si="402"/>
        <v>10.199999999999999</v>
      </c>
      <c r="AA5165">
        <f t="shared" si="403"/>
        <v>0</v>
      </c>
    </row>
    <row r="5166" spans="1:27" x14ac:dyDescent="0.3">
      <c r="A5166">
        <v>100067</v>
      </c>
      <c r="B5166">
        <v>230922</v>
      </c>
      <c r="C5166" s="3">
        <v>44130.723611111112</v>
      </c>
      <c r="D5166">
        <v>0</v>
      </c>
      <c r="E5166">
        <v>2</v>
      </c>
      <c r="F5166" t="s">
        <v>25</v>
      </c>
      <c r="G5166">
        <v>1</v>
      </c>
      <c r="H5166">
        <v>60.808590000000002</v>
      </c>
      <c r="I5166">
        <v>18.76172</v>
      </c>
      <c r="J5166">
        <v>1.082031</v>
      </c>
      <c r="K5166">
        <v>46.019530000000003</v>
      </c>
      <c r="L5166" s="3">
        <v>44130.476388888892</v>
      </c>
      <c r="M5166">
        <v>17.18</v>
      </c>
      <c r="N5166" t="s">
        <v>28</v>
      </c>
      <c r="P5166">
        <f>(C5166-Key!$B$1)*24</f>
        <v>2.3166666667093523</v>
      </c>
      <c r="Q5166">
        <f>(Key!$B$2-'17.1'!C5166)*24</f>
        <v>0.63333333330228925</v>
      </c>
      <c r="R5166" s="3">
        <f>C5166-(M5166-Key!$B$5)/(24*Key!$B$6)</f>
        <v>44130.709796296294</v>
      </c>
      <c r="S5166">
        <f>M5166-Key!$B$5</f>
        <v>14.92</v>
      </c>
      <c r="T5166" s="2">
        <f t="shared" si="400"/>
        <v>44129.722222222219</v>
      </c>
      <c r="U5166" t="str">
        <f t="shared" si="401"/>
        <v>10-25-2020 17:20</v>
      </c>
      <c r="V5166">
        <f>IFERROR(IF(W5166=Z5166,VLOOKUP($U5166,[1]C8842!$G$2:$M$145,3,FALSE),0),0)</f>
        <v>0</v>
      </c>
      <c r="W5166">
        <f>VLOOKUP(RIGHT($V$1,5),Key!$A$9:$B$14,2,FALSE)</f>
        <v>10.199999999999999</v>
      </c>
      <c r="X5166">
        <f t="shared" si="404"/>
        <v>0</v>
      </c>
      <c r="Y5166">
        <f>VLOOKUP(RIGHT($X$1,5),Key!$A$9:$B$14,2,FALSE)</f>
        <v>3.7</v>
      </c>
      <c r="Z5166">
        <f t="shared" si="402"/>
        <v>10.199999999999999</v>
      </c>
      <c r="AA5166">
        <f t="shared" si="403"/>
        <v>0</v>
      </c>
    </row>
    <row r="5167" spans="1:27" x14ac:dyDescent="0.3">
      <c r="A5167">
        <v>100067</v>
      </c>
      <c r="B5167">
        <v>230922</v>
      </c>
      <c r="C5167" s="3">
        <v>44130.723611111112</v>
      </c>
      <c r="D5167">
        <v>2</v>
      </c>
      <c r="E5167">
        <v>1</v>
      </c>
      <c r="F5167" t="s">
        <v>26</v>
      </c>
      <c r="G5167">
        <v>2</v>
      </c>
      <c r="H5167">
        <v>66.714839999999995</v>
      </c>
      <c r="I5167">
        <v>23.29297</v>
      </c>
      <c r="J5167">
        <v>1.167969</v>
      </c>
      <c r="K5167">
        <v>81.035160000000005</v>
      </c>
      <c r="L5167" s="3">
        <v>44130.476388888892</v>
      </c>
      <c r="M5167">
        <v>17.18</v>
      </c>
      <c r="N5167" t="s">
        <v>28</v>
      </c>
      <c r="P5167">
        <f>(C5167-Key!$B$1)*24</f>
        <v>2.3166666667093523</v>
      </c>
      <c r="Q5167">
        <f>(Key!$B$2-'17.1'!C5167)*24</f>
        <v>0.63333333330228925</v>
      </c>
      <c r="R5167" s="3">
        <f>C5167-(M5167-Key!$B$5)/(24*Key!$B$6)</f>
        <v>44130.709796296294</v>
      </c>
      <c r="S5167">
        <f>M5167-Key!$B$5</f>
        <v>14.92</v>
      </c>
      <c r="T5167" s="2">
        <f t="shared" si="400"/>
        <v>44129.722222222219</v>
      </c>
      <c r="U5167" t="str">
        <f t="shared" si="401"/>
        <v>10-25-2020 17:20</v>
      </c>
      <c r="V5167">
        <f>IFERROR(IF(W5167=Z5167,VLOOKUP($U5167,[1]C8842!$G$2:$M$145,3,FALSE),0),0)</f>
        <v>0</v>
      </c>
      <c r="W5167">
        <f>VLOOKUP(RIGHT($V$1,5),Key!$A$9:$B$14,2,FALSE)</f>
        <v>10.199999999999999</v>
      </c>
      <c r="X5167">
        <f t="shared" si="404"/>
        <v>0</v>
      </c>
      <c r="Y5167">
        <f>VLOOKUP(RIGHT($X$1,5),Key!$A$9:$B$14,2,FALSE)</f>
        <v>3.7</v>
      </c>
      <c r="Z5167">
        <f t="shared" si="402"/>
        <v>10.199999999999999</v>
      </c>
      <c r="AA5167">
        <f t="shared" si="403"/>
        <v>0</v>
      </c>
    </row>
    <row r="5168" spans="1:27" x14ac:dyDescent="0.3">
      <c r="A5168">
        <v>100067</v>
      </c>
      <c r="B5168">
        <v>230922</v>
      </c>
      <c r="C5168" s="3">
        <v>44130.723611111112</v>
      </c>
      <c r="D5168">
        <v>1</v>
      </c>
      <c r="E5168">
        <v>1</v>
      </c>
      <c r="F5168" t="s">
        <v>25</v>
      </c>
      <c r="G5168">
        <v>2</v>
      </c>
      <c r="H5168">
        <v>66.625</v>
      </c>
      <c r="I5168">
        <v>20.867190000000001</v>
      </c>
      <c r="J5168">
        <v>1.0703130000000001</v>
      </c>
      <c r="K5168">
        <v>59.023440000000001</v>
      </c>
      <c r="L5168" s="3">
        <v>44130.476388888892</v>
      </c>
      <c r="M5168">
        <v>17.18</v>
      </c>
      <c r="N5168" t="s">
        <v>28</v>
      </c>
      <c r="P5168">
        <f>(C5168-Key!$B$1)*24</f>
        <v>2.3166666667093523</v>
      </c>
      <c r="Q5168">
        <f>(Key!$B$2-'17.1'!C5168)*24</f>
        <v>0.63333333330228925</v>
      </c>
      <c r="R5168" s="3">
        <f>C5168-(M5168-Key!$B$5)/(24*Key!$B$6)</f>
        <v>44130.709796296294</v>
      </c>
      <c r="S5168">
        <f>M5168-Key!$B$5</f>
        <v>14.92</v>
      </c>
      <c r="T5168" s="2">
        <f t="shared" si="400"/>
        <v>44129.722222222219</v>
      </c>
      <c r="U5168" t="str">
        <f t="shared" si="401"/>
        <v>10-25-2020 17:20</v>
      </c>
      <c r="V5168">
        <f>IFERROR(IF(W5168=Z5168,VLOOKUP($U5168,[1]C8842!$G$2:$M$145,3,FALSE),0),0)</f>
        <v>0</v>
      </c>
      <c r="W5168">
        <f>VLOOKUP(RIGHT($V$1,5),Key!$A$9:$B$14,2,FALSE)</f>
        <v>10.199999999999999</v>
      </c>
      <c r="X5168">
        <f t="shared" si="404"/>
        <v>0</v>
      </c>
      <c r="Y5168">
        <f>VLOOKUP(RIGHT($X$1,5),Key!$A$9:$B$14,2,FALSE)</f>
        <v>3.7</v>
      </c>
      <c r="Z5168">
        <f t="shared" si="402"/>
        <v>10.199999999999999</v>
      </c>
      <c r="AA5168">
        <f t="shared" si="403"/>
        <v>0</v>
      </c>
    </row>
    <row r="5169" spans="1:27" x14ac:dyDescent="0.3">
      <c r="A5169">
        <v>100067</v>
      </c>
      <c r="B5169">
        <v>230922</v>
      </c>
      <c r="C5169" s="3">
        <v>44130.723611111112</v>
      </c>
      <c r="D5169">
        <v>3</v>
      </c>
      <c r="E5169">
        <v>2</v>
      </c>
      <c r="F5169" t="s">
        <v>26</v>
      </c>
      <c r="G5169">
        <v>2</v>
      </c>
      <c r="H5169">
        <v>68.550780000000003</v>
      </c>
      <c r="I5169">
        <v>23.48047</v>
      </c>
      <c r="J5169">
        <v>1.140625</v>
      </c>
      <c r="K5169">
        <v>95.039060000000006</v>
      </c>
      <c r="L5169" s="3">
        <v>44130.476388888892</v>
      </c>
      <c r="M5169">
        <v>17.18</v>
      </c>
      <c r="N5169" t="s">
        <v>28</v>
      </c>
      <c r="P5169">
        <f>(C5169-Key!$B$1)*24</f>
        <v>2.3166666667093523</v>
      </c>
      <c r="Q5169">
        <f>(Key!$B$2-'17.1'!C5169)*24</f>
        <v>0.63333333330228925</v>
      </c>
      <c r="R5169" s="3">
        <f>C5169-(M5169-Key!$B$5)/(24*Key!$B$6)</f>
        <v>44130.709796296294</v>
      </c>
      <c r="S5169">
        <f>M5169-Key!$B$5</f>
        <v>14.92</v>
      </c>
      <c r="T5169" s="2">
        <f t="shared" si="400"/>
        <v>44129.722222222219</v>
      </c>
      <c r="U5169" t="str">
        <f t="shared" si="401"/>
        <v>10-25-2020 17:20</v>
      </c>
      <c r="V5169">
        <f>IFERROR(IF(W5169=Z5169,VLOOKUP($U5169,[1]C8842!$G$2:$M$145,3,FALSE),0),0)</f>
        <v>0</v>
      </c>
      <c r="W5169">
        <f>VLOOKUP(RIGHT($V$1,5),Key!$A$9:$B$14,2,FALSE)</f>
        <v>10.199999999999999</v>
      </c>
      <c r="X5169">
        <f t="shared" si="404"/>
        <v>0</v>
      </c>
      <c r="Y5169">
        <f>VLOOKUP(RIGHT($X$1,5),Key!$A$9:$B$14,2,FALSE)</f>
        <v>3.7</v>
      </c>
      <c r="Z5169">
        <f t="shared" si="402"/>
        <v>10.199999999999999</v>
      </c>
      <c r="AA5169">
        <f t="shared" si="403"/>
        <v>0</v>
      </c>
    </row>
    <row r="5170" spans="1:27" x14ac:dyDescent="0.3">
      <c r="A5170">
        <v>100067</v>
      </c>
      <c r="B5170">
        <v>230922</v>
      </c>
      <c r="C5170" s="3">
        <v>44130.723611111112</v>
      </c>
      <c r="D5170">
        <v>2</v>
      </c>
      <c r="E5170">
        <v>1</v>
      </c>
      <c r="F5170" t="s">
        <v>26</v>
      </c>
      <c r="G5170">
        <v>1</v>
      </c>
      <c r="H5170">
        <v>65.832030000000003</v>
      </c>
      <c r="I5170">
        <v>16.378910000000001</v>
      </c>
      <c r="J5170">
        <v>0.90234380000000003</v>
      </c>
      <c r="K5170">
        <v>82.035160000000005</v>
      </c>
      <c r="L5170" s="3">
        <v>44130.476388888892</v>
      </c>
      <c r="M5170">
        <v>17.18</v>
      </c>
      <c r="N5170" t="s">
        <v>28</v>
      </c>
      <c r="P5170">
        <f>(C5170-Key!$B$1)*24</f>
        <v>2.3166666667093523</v>
      </c>
      <c r="Q5170">
        <f>(Key!$B$2-'17.1'!C5170)*24</f>
        <v>0.63333333330228925</v>
      </c>
      <c r="R5170" s="3">
        <f>C5170-(M5170-Key!$B$5)/(24*Key!$B$6)</f>
        <v>44130.709796296294</v>
      </c>
      <c r="S5170">
        <f>M5170-Key!$B$5</f>
        <v>14.92</v>
      </c>
      <c r="T5170" s="2">
        <f t="shared" si="400"/>
        <v>44129.722222222219</v>
      </c>
      <c r="U5170" t="str">
        <f t="shared" si="401"/>
        <v>10-25-2020 17:20</v>
      </c>
      <c r="V5170">
        <f>IFERROR(IF(W5170=Z5170,VLOOKUP($U5170,[1]C8842!$G$2:$M$145,3,FALSE),0),0)</f>
        <v>0</v>
      </c>
      <c r="W5170">
        <f>VLOOKUP(RIGHT($V$1,5),Key!$A$9:$B$14,2,FALSE)</f>
        <v>10.199999999999999</v>
      </c>
      <c r="X5170">
        <f t="shared" si="404"/>
        <v>0</v>
      </c>
      <c r="Y5170">
        <f>VLOOKUP(RIGHT($X$1,5),Key!$A$9:$B$14,2,FALSE)</f>
        <v>3.7</v>
      </c>
      <c r="Z5170">
        <f t="shared" si="402"/>
        <v>10.199999999999999</v>
      </c>
      <c r="AA5170">
        <f t="shared" si="403"/>
        <v>0</v>
      </c>
    </row>
    <row r="5171" spans="1:27" x14ac:dyDescent="0.3">
      <c r="A5171">
        <v>100067</v>
      </c>
      <c r="B5171">
        <v>230922</v>
      </c>
      <c r="C5171" s="3">
        <v>44130.723611111112</v>
      </c>
      <c r="D5171">
        <v>0</v>
      </c>
      <c r="E5171">
        <v>2</v>
      </c>
      <c r="F5171" t="s">
        <v>25</v>
      </c>
      <c r="G5171">
        <v>5</v>
      </c>
      <c r="H5171">
        <v>63.546880000000002</v>
      </c>
      <c r="I5171">
        <v>84.414060000000006</v>
      </c>
      <c r="J5171">
        <v>3.7890630000000001</v>
      </c>
      <c r="K5171">
        <v>46.019530000000003</v>
      </c>
      <c r="L5171" s="3">
        <v>44130.476388888892</v>
      </c>
      <c r="M5171">
        <v>17.18</v>
      </c>
      <c r="N5171" t="s">
        <v>28</v>
      </c>
      <c r="P5171">
        <f>(C5171-Key!$B$1)*24</f>
        <v>2.3166666667093523</v>
      </c>
      <c r="Q5171">
        <f>(Key!$B$2-'17.1'!C5171)*24</f>
        <v>0.63333333330228925</v>
      </c>
      <c r="R5171" s="3">
        <f>C5171-(M5171-Key!$B$5)/(24*Key!$B$6)</f>
        <v>44130.709796296294</v>
      </c>
      <c r="S5171">
        <f>M5171-Key!$B$5</f>
        <v>14.92</v>
      </c>
      <c r="T5171" s="2">
        <f t="shared" si="400"/>
        <v>44129.722222222219</v>
      </c>
      <c r="U5171" t="str">
        <f t="shared" si="401"/>
        <v>10-25-2020 17:20</v>
      </c>
      <c r="V5171">
        <f>IFERROR(IF(W5171=Z5171,VLOOKUP($U5171,[1]C8842!$G$2:$M$145,3,FALSE),0),0)</f>
        <v>0</v>
      </c>
      <c r="W5171">
        <f>VLOOKUP(RIGHT($V$1,5),Key!$A$9:$B$14,2,FALSE)</f>
        <v>10.199999999999999</v>
      </c>
      <c r="X5171">
        <f t="shared" si="404"/>
        <v>0</v>
      </c>
      <c r="Y5171">
        <f>VLOOKUP(RIGHT($X$1,5),Key!$A$9:$B$14,2,FALSE)</f>
        <v>3.7</v>
      </c>
      <c r="Z5171">
        <f t="shared" si="402"/>
        <v>10.199999999999999</v>
      </c>
      <c r="AA5171">
        <f t="shared" si="403"/>
        <v>0</v>
      </c>
    </row>
    <row r="5172" spans="1:27" x14ac:dyDescent="0.3">
      <c r="A5172">
        <v>100067</v>
      </c>
      <c r="B5172">
        <v>230922</v>
      </c>
      <c r="C5172" s="3">
        <v>44130.723611111112</v>
      </c>
      <c r="D5172">
        <v>3</v>
      </c>
      <c r="E5172">
        <v>2</v>
      </c>
      <c r="F5172" t="s">
        <v>26</v>
      </c>
      <c r="G5172">
        <v>5</v>
      </c>
      <c r="H5172">
        <v>64.105469999999997</v>
      </c>
      <c r="I5172">
        <v>82.890630000000002</v>
      </c>
      <c r="J5172">
        <v>3.6914060000000002</v>
      </c>
      <c r="K5172">
        <v>94.039060000000006</v>
      </c>
      <c r="L5172" s="3">
        <v>44130.476388888892</v>
      </c>
      <c r="M5172">
        <v>17.18</v>
      </c>
      <c r="N5172" t="s">
        <v>28</v>
      </c>
      <c r="P5172">
        <f>(C5172-Key!$B$1)*24</f>
        <v>2.3166666667093523</v>
      </c>
      <c r="Q5172">
        <f>(Key!$B$2-'17.1'!C5172)*24</f>
        <v>0.63333333330228925</v>
      </c>
      <c r="R5172" s="3">
        <f>C5172-(M5172-Key!$B$5)/(24*Key!$B$6)</f>
        <v>44130.709796296294</v>
      </c>
      <c r="S5172">
        <f>M5172-Key!$B$5</f>
        <v>14.92</v>
      </c>
      <c r="T5172" s="2">
        <f t="shared" si="400"/>
        <v>44129.722222222219</v>
      </c>
      <c r="U5172" t="str">
        <f t="shared" si="401"/>
        <v>10-25-2020 17:20</v>
      </c>
      <c r="V5172">
        <f>IFERROR(IF(W5172=Z5172,VLOOKUP($U5172,[1]C8842!$G$2:$M$145,3,FALSE),0),0)</f>
        <v>0</v>
      </c>
      <c r="W5172">
        <f>VLOOKUP(RIGHT($V$1,5),Key!$A$9:$B$14,2,FALSE)</f>
        <v>10.199999999999999</v>
      </c>
      <c r="X5172">
        <f t="shared" si="404"/>
        <v>0</v>
      </c>
      <c r="Y5172">
        <f>VLOOKUP(RIGHT($X$1,5),Key!$A$9:$B$14,2,FALSE)</f>
        <v>3.7</v>
      </c>
      <c r="Z5172">
        <f t="shared" si="402"/>
        <v>10.199999999999999</v>
      </c>
      <c r="AA5172">
        <f t="shared" si="403"/>
        <v>0</v>
      </c>
    </row>
    <row r="5173" spans="1:27" x14ac:dyDescent="0.3">
      <c r="A5173">
        <v>100067</v>
      </c>
      <c r="B5173">
        <v>230922</v>
      </c>
      <c r="C5173" s="3">
        <v>44130.723611111112</v>
      </c>
      <c r="D5173">
        <v>0</v>
      </c>
      <c r="E5173">
        <v>2</v>
      </c>
      <c r="F5173" t="s">
        <v>25</v>
      </c>
      <c r="G5173">
        <v>1</v>
      </c>
      <c r="H5173">
        <v>60.890630000000002</v>
      </c>
      <c r="I5173">
        <v>19.308589999999999</v>
      </c>
      <c r="J5173">
        <v>1.105469</v>
      </c>
      <c r="K5173">
        <v>48.019530000000003</v>
      </c>
      <c r="L5173" s="3">
        <v>44130.476388888892</v>
      </c>
      <c r="M5173">
        <v>17.18</v>
      </c>
      <c r="N5173" t="s">
        <v>28</v>
      </c>
      <c r="P5173">
        <f>(C5173-Key!$B$1)*24</f>
        <v>2.3166666667093523</v>
      </c>
      <c r="Q5173">
        <f>(Key!$B$2-'17.1'!C5173)*24</f>
        <v>0.63333333330228925</v>
      </c>
      <c r="R5173" s="3">
        <f>C5173-(M5173-Key!$B$5)/(24*Key!$B$6)</f>
        <v>44130.709796296294</v>
      </c>
      <c r="S5173">
        <f>M5173-Key!$B$5</f>
        <v>14.92</v>
      </c>
      <c r="T5173" s="2">
        <f t="shared" si="400"/>
        <v>44129.722222222219</v>
      </c>
      <c r="U5173" t="str">
        <f t="shared" si="401"/>
        <v>10-25-2020 17:20</v>
      </c>
      <c r="V5173">
        <f>IFERROR(IF(W5173=Z5173,VLOOKUP($U5173,[1]C8842!$G$2:$M$145,3,FALSE),0),0)</f>
        <v>0</v>
      </c>
      <c r="W5173">
        <f>VLOOKUP(RIGHT($V$1,5),Key!$A$9:$B$14,2,FALSE)</f>
        <v>10.199999999999999</v>
      </c>
      <c r="X5173">
        <f t="shared" si="404"/>
        <v>0</v>
      </c>
      <c r="Y5173">
        <f>VLOOKUP(RIGHT($X$1,5),Key!$A$9:$B$14,2,FALSE)</f>
        <v>3.7</v>
      </c>
      <c r="Z5173">
        <f t="shared" si="402"/>
        <v>10.199999999999999</v>
      </c>
      <c r="AA5173">
        <f t="shared" si="403"/>
        <v>0</v>
      </c>
    </row>
    <row r="5174" spans="1:27" x14ac:dyDescent="0.3">
      <c r="A5174">
        <v>100067</v>
      </c>
      <c r="B5174">
        <v>230922</v>
      </c>
      <c r="C5174" s="3">
        <v>44130.723611111112</v>
      </c>
      <c r="D5174">
        <v>1</v>
      </c>
      <c r="E5174">
        <v>1</v>
      </c>
      <c r="F5174" t="s">
        <v>25</v>
      </c>
      <c r="G5174">
        <v>1</v>
      </c>
      <c r="H5174">
        <v>66.003910000000005</v>
      </c>
      <c r="I5174">
        <v>17.570309999999999</v>
      </c>
      <c r="J5174">
        <v>0.94921880000000003</v>
      </c>
      <c r="K5174">
        <v>58.023440000000001</v>
      </c>
      <c r="L5174" s="3">
        <v>44130.476388888892</v>
      </c>
      <c r="M5174">
        <v>17.18</v>
      </c>
      <c r="N5174" t="s">
        <v>28</v>
      </c>
      <c r="P5174">
        <f>(C5174-Key!$B$1)*24</f>
        <v>2.3166666667093523</v>
      </c>
      <c r="Q5174">
        <f>(Key!$B$2-'17.1'!C5174)*24</f>
        <v>0.63333333330228925</v>
      </c>
      <c r="R5174" s="3">
        <f>C5174-(M5174-Key!$B$5)/(24*Key!$B$6)</f>
        <v>44130.709796296294</v>
      </c>
      <c r="S5174">
        <f>M5174-Key!$B$5</f>
        <v>14.92</v>
      </c>
      <c r="T5174" s="2">
        <f t="shared" si="400"/>
        <v>44129.722222222219</v>
      </c>
      <c r="U5174" t="str">
        <f t="shared" si="401"/>
        <v>10-25-2020 17:20</v>
      </c>
      <c r="V5174">
        <f>IFERROR(IF(W5174=Z5174,VLOOKUP($U5174,[1]C8842!$G$2:$M$145,3,FALSE),0),0)</f>
        <v>0</v>
      </c>
      <c r="W5174">
        <f>VLOOKUP(RIGHT($V$1,5),Key!$A$9:$B$14,2,FALSE)</f>
        <v>10.199999999999999</v>
      </c>
      <c r="X5174">
        <f t="shared" si="404"/>
        <v>0</v>
      </c>
      <c r="Y5174">
        <f>VLOOKUP(RIGHT($X$1,5),Key!$A$9:$B$14,2,FALSE)</f>
        <v>3.7</v>
      </c>
      <c r="Z5174">
        <f t="shared" si="402"/>
        <v>10.199999999999999</v>
      </c>
      <c r="AA5174">
        <f t="shared" si="403"/>
        <v>0</v>
      </c>
    </row>
    <row r="5175" spans="1:27" x14ac:dyDescent="0.3">
      <c r="A5175">
        <v>100067</v>
      </c>
      <c r="B5175">
        <v>230922</v>
      </c>
      <c r="C5175" s="3">
        <v>44130.724305555559</v>
      </c>
      <c r="D5175">
        <v>3</v>
      </c>
      <c r="E5175">
        <v>2</v>
      </c>
      <c r="F5175" t="s">
        <v>26</v>
      </c>
      <c r="G5175">
        <v>1</v>
      </c>
      <c r="H5175">
        <v>70.4375</v>
      </c>
      <c r="I5175">
        <v>18.898440000000001</v>
      </c>
      <c r="J5175">
        <v>0.9375</v>
      </c>
      <c r="K5175">
        <v>95.039060000000006</v>
      </c>
      <c r="L5175" s="3">
        <v>44130.476388888892</v>
      </c>
      <c r="M5175">
        <v>17.18</v>
      </c>
      <c r="N5175" t="s">
        <v>28</v>
      </c>
      <c r="P5175">
        <f>(C5175-Key!$B$1)*24</f>
        <v>2.3333333334303461</v>
      </c>
      <c r="Q5175">
        <f>(Key!$B$2-'17.1'!C5175)*24</f>
        <v>0.61666666658129543</v>
      </c>
      <c r="R5175" s="3">
        <f>C5175-(M5175-Key!$B$5)/(24*Key!$B$6)</f>
        <v>44130.710490740741</v>
      </c>
      <c r="S5175">
        <f>M5175-Key!$B$5</f>
        <v>14.92</v>
      </c>
      <c r="T5175" s="2">
        <f t="shared" si="400"/>
        <v>44129.722222222219</v>
      </c>
      <c r="U5175" t="str">
        <f t="shared" si="401"/>
        <v>10-25-2020 17:20</v>
      </c>
      <c r="V5175">
        <f>IFERROR(IF(W5175=Z5175,VLOOKUP($U5175,[1]C8842!$G$2:$M$145,3,FALSE),0),0)</f>
        <v>0</v>
      </c>
      <c r="W5175">
        <f>VLOOKUP(RIGHT($V$1,5),Key!$A$9:$B$14,2,FALSE)</f>
        <v>10.199999999999999</v>
      </c>
      <c r="X5175">
        <f t="shared" si="404"/>
        <v>0</v>
      </c>
      <c r="Y5175">
        <f>VLOOKUP(RIGHT($X$1,5),Key!$A$9:$B$14,2,FALSE)</f>
        <v>3.7</v>
      </c>
      <c r="Z5175">
        <f t="shared" si="402"/>
        <v>10.199999999999999</v>
      </c>
      <c r="AA5175">
        <f t="shared" si="403"/>
        <v>0</v>
      </c>
    </row>
    <row r="5176" spans="1:27" x14ac:dyDescent="0.3">
      <c r="A5176">
        <v>100067</v>
      </c>
      <c r="B5176">
        <v>230922</v>
      </c>
      <c r="C5176" s="3">
        <v>44130.724305555559</v>
      </c>
      <c r="D5176">
        <v>1</v>
      </c>
      <c r="E5176">
        <v>1</v>
      </c>
      <c r="F5176" t="s">
        <v>25</v>
      </c>
      <c r="G5176">
        <v>1</v>
      </c>
      <c r="H5176">
        <v>62.828130000000002</v>
      </c>
      <c r="I5176">
        <v>17.04297</v>
      </c>
      <c r="J5176">
        <v>0.97265630000000003</v>
      </c>
      <c r="K5176">
        <v>60.023440000000001</v>
      </c>
      <c r="L5176" s="3">
        <v>44130.476388888892</v>
      </c>
      <c r="M5176">
        <v>17.18</v>
      </c>
      <c r="N5176" t="s">
        <v>28</v>
      </c>
      <c r="P5176">
        <f>(C5176-Key!$B$1)*24</f>
        <v>2.3333333334303461</v>
      </c>
      <c r="Q5176">
        <f>(Key!$B$2-'17.1'!C5176)*24</f>
        <v>0.61666666658129543</v>
      </c>
      <c r="R5176" s="3">
        <f>C5176-(M5176-Key!$B$5)/(24*Key!$B$6)</f>
        <v>44130.710490740741</v>
      </c>
      <c r="S5176">
        <f>M5176-Key!$B$5</f>
        <v>14.92</v>
      </c>
      <c r="T5176" s="2">
        <f t="shared" si="400"/>
        <v>44129.722222222219</v>
      </c>
      <c r="U5176" t="str">
        <f t="shared" si="401"/>
        <v>10-25-2020 17:20</v>
      </c>
      <c r="V5176">
        <f>IFERROR(IF(W5176=Z5176,VLOOKUP($U5176,[1]C8842!$G$2:$M$145,3,FALSE),0),0)</f>
        <v>0</v>
      </c>
      <c r="W5176">
        <f>VLOOKUP(RIGHT($V$1,5),Key!$A$9:$B$14,2,FALSE)</f>
        <v>10.199999999999999</v>
      </c>
      <c r="X5176">
        <f t="shared" si="404"/>
        <v>0</v>
      </c>
      <c r="Y5176">
        <f>VLOOKUP(RIGHT($X$1,5),Key!$A$9:$B$14,2,FALSE)</f>
        <v>3.7</v>
      </c>
      <c r="Z5176">
        <f t="shared" si="402"/>
        <v>10.199999999999999</v>
      </c>
      <c r="AA5176">
        <f t="shared" si="403"/>
        <v>0</v>
      </c>
    </row>
    <row r="5177" spans="1:27" x14ac:dyDescent="0.3">
      <c r="A5177">
        <v>100067</v>
      </c>
      <c r="B5177">
        <v>230922</v>
      </c>
      <c r="C5177" s="3">
        <v>44130.724305555559</v>
      </c>
      <c r="D5177">
        <v>2</v>
      </c>
      <c r="E5177">
        <v>1</v>
      </c>
      <c r="F5177" t="s">
        <v>26</v>
      </c>
      <c r="G5177">
        <v>2</v>
      </c>
      <c r="H5177">
        <v>70.035160000000005</v>
      </c>
      <c r="I5177">
        <v>26.609380000000002</v>
      </c>
      <c r="J5177">
        <v>1.238281</v>
      </c>
      <c r="K5177">
        <v>82.035160000000005</v>
      </c>
      <c r="L5177" s="3">
        <v>44130.476388888892</v>
      </c>
      <c r="M5177">
        <v>17.18</v>
      </c>
      <c r="N5177" t="s">
        <v>28</v>
      </c>
      <c r="P5177">
        <f>(C5177-Key!$B$1)*24</f>
        <v>2.3333333334303461</v>
      </c>
      <c r="Q5177">
        <f>(Key!$B$2-'17.1'!C5177)*24</f>
        <v>0.61666666658129543</v>
      </c>
      <c r="R5177" s="3">
        <f>C5177-(M5177-Key!$B$5)/(24*Key!$B$6)</f>
        <v>44130.710490740741</v>
      </c>
      <c r="S5177">
        <f>M5177-Key!$B$5</f>
        <v>14.92</v>
      </c>
      <c r="T5177" s="2">
        <f t="shared" si="400"/>
        <v>44129.722222222219</v>
      </c>
      <c r="U5177" t="str">
        <f t="shared" si="401"/>
        <v>10-25-2020 17:20</v>
      </c>
      <c r="V5177">
        <f>IFERROR(IF(W5177=Z5177,VLOOKUP($U5177,[1]C8842!$G$2:$M$145,3,FALSE),0),0)</f>
        <v>0</v>
      </c>
      <c r="W5177">
        <f>VLOOKUP(RIGHT($V$1,5),Key!$A$9:$B$14,2,FALSE)</f>
        <v>10.199999999999999</v>
      </c>
      <c r="X5177">
        <f t="shared" si="404"/>
        <v>0</v>
      </c>
      <c r="Y5177">
        <f>VLOOKUP(RIGHT($X$1,5),Key!$A$9:$B$14,2,FALSE)</f>
        <v>3.7</v>
      </c>
      <c r="Z5177">
        <f t="shared" si="402"/>
        <v>10.199999999999999</v>
      </c>
      <c r="AA5177">
        <f t="shared" si="403"/>
        <v>0</v>
      </c>
    </row>
    <row r="5178" spans="1:27" x14ac:dyDescent="0.3">
      <c r="A5178">
        <v>100067</v>
      </c>
      <c r="B5178">
        <v>230922</v>
      </c>
      <c r="C5178" s="3">
        <v>44130.724305555559</v>
      </c>
      <c r="D5178">
        <v>1</v>
      </c>
      <c r="E5178">
        <v>1</v>
      </c>
      <c r="F5178" t="s">
        <v>25</v>
      </c>
      <c r="G5178">
        <v>2</v>
      </c>
      <c r="H5178">
        <v>64.644530000000003</v>
      </c>
      <c r="I5178">
        <v>22.414059999999999</v>
      </c>
      <c r="J5178">
        <v>1.167969</v>
      </c>
      <c r="K5178">
        <v>60.023440000000001</v>
      </c>
      <c r="L5178" s="3">
        <v>44130.476388888892</v>
      </c>
      <c r="M5178">
        <v>17.18</v>
      </c>
      <c r="N5178" t="s">
        <v>28</v>
      </c>
      <c r="P5178">
        <f>(C5178-Key!$B$1)*24</f>
        <v>2.3333333334303461</v>
      </c>
      <c r="Q5178">
        <f>(Key!$B$2-'17.1'!C5178)*24</f>
        <v>0.61666666658129543</v>
      </c>
      <c r="R5178" s="3">
        <f>C5178-(M5178-Key!$B$5)/(24*Key!$B$6)</f>
        <v>44130.710490740741</v>
      </c>
      <c r="S5178">
        <f>M5178-Key!$B$5</f>
        <v>14.92</v>
      </c>
      <c r="T5178" s="2">
        <f t="shared" si="400"/>
        <v>44129.722222222219</v>
      </c>
      <c r="U5178" t="str">
        <f t="shared" si="401"/>
        <v>10-25-2020 17:20</v>
      </c>
      <c r="V5178">
        <f>IFERROR(IF(W5178=Z5178,VLOOKUP($U5178,[1]C8842!$G$2:$M$145,3,FALSE),0),0)</f>
        <v>0</v>
      </c>
      <c r="W5178">
        <f>VLOOKUP(RIGHT($V$1,5),Key!$A$9:$B$14,2,FALSE)</f>
        <v>10.199999999999999</v>
      </c>
      <c r="X5178">
        <f t="shared" si="404"/>
        <v>0</v>
      </c>
      <c r="Y5178">
        <f>VLOOKUP(RIGHT($X$1,5),Key!$A$9:$B$14,2,FALSE)</f>
        <v>3.7</v>
      </c>
      <c r="Z5178">
        <f t="shared" si="402"/>
        <v>10.199999999999999</v>
      </c>
      <c r="AA5178">
        <f t="shared" si="403"/>
        <v>0</v>
      </c>
    </row>
    <row r="5179" spans="1:27" x14ac:dyDescent="0.3">
      <c r="A5179">
        <v>100067</v>
      </c>
      <c r="B5179">
        <v>230922</v>
      </c>
      <c r="C5179" s="3">
        <v>44130.724305555559</v>
      </c>
      <c r="D5179">
        <v>1</v>
      </c>
      <c r="E5179">
        <v>1</v>
      </c>
      <c r="F5179" t="s">
        <v>25</v>
      </c>
      <c r="G5179">
        <v>3</v>
      </c>
      <c r="H5179">
        <v>61.644530000000003</v>
      </c>
      <c r="I5179">
        <v>34.472659999999998</v>
      </c>
      <c r="J5179">
        <v>1.746094</v>
      </c>
      <c r="K5179">
        <v>58.023440000000001</v>
      </c>
      <c r="L5179" s="3">
        <v>44130.476388888892</v>
      </c>
      <c r="M5179">
        <v>17.18</v>
      </c>
      <c r="N5179" t="s">
        <v>28</v>
      </c>
      <c r="P5179">
        <f>(C5179-Key!$B$1)*24</f>
        <v>2.3333333334303461</v>
      </c>
      <c r="Q5179">
        <f>(Key!$B$2-'17.1'!C5179)*24</f>
        <v>0.61666666658129543</v>
      </c>
      <c r="R5179" s="3">
        <f>C5179-(M5179-Key!$B$5)/(24*Key!$B$6)</f>
        <v>44130.710490740741</v>
      </c>
      <c r="S5179">
        <f>M5179-Key!$B$5</f>
        <v>14.92</v>
      </c>
      <c r="T5179" s="2">
        <f t="shared" si="400"/>
        <v>44129.722222222219</v>
      </c>
      <c r="U5179" t="str">
        <f t="shared" si="401"/>
        <v>10-25-2020 17:20</v>
      </c>
      <c r="V5179">
        <f>IFERROR(IF(W5179=Z5179,VLOOKUP($U5179,[1]C8842!$G$2:$M$145,3,FALSE),0),0)</f>
        <v>0</v>
      </c>
      <c r="W5179">
        <f>VLOOKUP(RIGHT($V$1,5),Key!$A$9:$B$14,2,FALSE)</f>
        <v>10.199999999999999</v>
      </c>
      <c r="X5179">
        <f t="shared" si="404"/>
        <v>0</v>
      </c>
      <c r="Y5179">
        <f>VLOOKUP(RIGHT($X$1,5),Key!$A$9:$B$14,2,FALSE)</f>
        <v>3.7</v>
      </c>
      <c r="Z5179">
        <f t="shared" si="402"/>
        <v>10.199999999999999</v>
      </c>
      <c r="AA5179">
        <f t="shared" si="403"/>
        <v>0</v>
      </c>
    </row>
    <row r="5180" spans="1:27" x14ac:dyDescent="0.3">
      <c r="A5180">
        <v>100067</v>
      </c>
      <c r="B5180">
        <v>230922</v>
      </c>
      <c r="C5180" s="3">
        <v>44130.724305555559</v>
      </c>
      <c r="D5180">
        <v>0</v>
      </c>
      <c r="E5180">
        <v>2</v>
      </c>
      <c r="F5180" t="s">
        <v>25</v>
      </c>
      <c r="G5180">
        <v>3</v>
      </c>
      <c r="H5180">
        <v>53.640630000000002</v>
      </c>
      <c r="I5180">
        <v>47.652340000000002</v>
      </c>
      <c r="J5180">
        <v>2.6601560000000002</v>
      </c>
      <c r="K5180">
        <v>44.019530000000003</v>
      </c>
      <c r="L5180" s="3">
        <v>44130.476388888892</v>
      </c>
      <c r="M5180">
        <v>17.18</v>
      </c>
      <c r="N5180" t="s">
        <v>28</v>
      </c>
      <c r="P5180">
        <f>(C5180-Key!$B$1)*24</f>
        <v>2.3333333334303461</v>
      </c>
      <c r="Q5180">
        <f>(Key!$B$2-'17.1'!C5180)*24</f>
        <v>0.61666666658129543</v>
      </c>
      <c r="R5180" s="3">
        <f>C5180-(M5180-Key!$B$5)/(24*Key!$B$6)</f>
        <v>44130.710490740741</v>
      </c>
      <c r="S5180">
        <f>M5180-Key!$B$5</f>
        <v>14.92</v>
      </c>
      <c r="T5180" s="2">
        <f t="shared" si="400"/>
        <v>44129.722222222219</v>
      </c>
      <c r="U5180" t="str">
        <f t="shared" si="401"/>
        <v>10-25-2020 17:20</v>
      </c>
      <c r="V5180">
        <f>IFERROR(IF(W5180=Z5180,VLOOKUP($U5180,[1]C8842!$G$2:$M$145,3,FALSE),0),0)</f>
        <v>0</v>
      </c>
      <c r="W5180">
        <f>VLOOKUP(RIGHT($V$1,5),Key!$A$9:$B$14,2,FALSE)</f>
        <v>10.199999999999999</v>
      </c>
      <c r="X5180">
        <f t="shared" si="404"/>
        <v>0</v>
      </c>
      <c r="Y5180">
        <f>VLOOKUP(RIGHT($X$1,5),Key!$A$9:$B$14,2,FALSE)</f>
        <v>3.7</v>
      </c>
      <c r="Z5180">
        <f t="shared" si="402"/>
        <v>10.199999999999999</v>
      </c>
      <c r="AA5180">
        <f t="shared" si="403"/>
        <v>0</v>
      </c>
    </row>
    <row r="5181" spans="1:27" x14ac:dyDescent="0.3">
      <c r="A5181">
        <v>100067</v>
      </c>
      <c r="B5181">
        <v>230922</v>
      </c>
      <c r="C5181" s="3">
        <v>44130.724305555559</v>
      </c>
      <c r="D5181">
        <v>0</v>
      </c>
      <c r="E5181">
        <v>2</v>
      </c>
      <c r="F5181" t="s">
        <v>25</v>
      </c>
      <c r="G5181">
        <v>2</v>
      </c>
      <c r="H5181">
        <v>61.800780000000003</v>
      </c>
      <c r="I5181">
        <v>20.453130000000002</v>
      </c>
      <c r="J5181">
        <v>1.136719</v>
      </c>
      <c r="K5181">
        <v>47.019530000000003</v>
      </c>
      <c r="L5181" s="3">
        <v>44130.476388888892</v>
      </c>
      <c r="M5181">
        <v>17.18</v>
      </c>
      <c r="N5181" t="s">
        <v>28</v>
      </c>
      <c r="P5181">
        <f>(C5181-Key!$B$1)*24</f>
        <v>2.3333333334303461</v>
      </c>
      <c r="Q5181">
        <f>(Key!$B$2-'17.1'!C5181)*24</f>
        <v>0.61666666658129543</v>
      </c>
      <c r="R5181" s="3">
        <f>C5181-(M5181-Key!$B$5)/(24*Key!$B$6)</f>
        <v>44130.710490740741</v>
      </c>
      <c r="S5181">
        <f>M5181-Key!$B$5</f>
        <v>14.92</v>
      </c>
      <c r="T5181" s="2">
        <f t="shared" si="400"/>
        <v>44129.722222222219</v>
      </c>
      <c r="U5181" t="str">
        <f t="shared" si="401"/>
        <v>10-25-2020 17:20</v>
      </c>
      <c r="V5181">
        <f>IFERROR(IF(W5181=Z5181,VLOOKUP($U5181,[1]C8842!$G$2:$M$145,3,FALSE),0),0)</f>
        <v>0</v>
      </c>
      <c r="W5181">
        <f>VLOOKUP(RIGHT($V$1,5),Key!$A$9:$B$14,2,FALSE)</f>
        <v>10.199999999999999</v>
      </c>
      <c r="X5181">
        <f t="shared" si="404"/>
        <v>0</v>
      </c>
      <c r="Y5181">
        <f>VLOOKUP(RIGHT($X$1,5),Key!$A$9:$B$14,2,FALSE)</f>
        <v>3.7</v>
      </c>
      <c r="Z5181">
        <f t="shared" si="402"/>
        <v>10.199999999999999</v>
      </c>
      <c r="AA5181">
        <f t="shared" si="403"/>
        <v>0</v>
      </c>
    </row>
    <row r="5182" spans="1:27" x14ac:dyDescent="0.3">
      <c r="A5182">
        <v>100067</v>
      </c>
      <c r="B5182">
        <v>230922</v>
      </c>
      <c r="C5182" s="3">
        <v>44130.724305555559</v>
      </c>
      <c r="D5182">
        <v>3</v>
      </c>
      <c r="E5182">
        <v>2</v>
      </c>
      <c r="F5182" t="s">
        <v>26</v>
      </c>
      <c r="G5182">
        <v>4</v>
      </c>
      <c r="H5182">
        <v>62.488280000000003</v>
      </c>
      <c r="I5182">
        <v>72.175780000000003</v>
      </c>
      <c r="J5182">
        <v>3.328125</v>
      </c>
      <c r="K5182">
        <v>94.039060000000006</v>
      </c>
      <c r="L5182" s="3">
        <v>44130.476388888892</v>
      </c>
      <c r="M5182">
        <v>17.18</v>
      </c>
      <c r="N5182" t="s">
        <v>28</v>
      </c>
      <c r="P5182">
        <f>(C5182-Key!$B$1)*24</f>
        <v>2.3333333334303461</v>
      </c>
      <c r="Q5182">
        <f>(Key!$B$2-'17.1'!C5182)*24</f>
        <v>0.61666666658129543</v>
      </c>
      <c r="R5182" s="3">
        <f>C5182-(M5182-Key!$B$5)/(24*Key!$B$6)</f>
        <v>44130.710490740741</v>
      </c>
      <c r="S5182">
        <f>M5182-Key!$B$5</f>
        <v>14.92</v>
      </c>
      <c r="T5182" s="2">
        <f t="shared" si="400"/>
        <v>44129.722222222219</v>
      </c>
      <c r="U5182" t="str">
        <f t="shared" si="401"/>
        <v>10-25-2020 17:20</v>
      </c>
      <c r="V5182">
        <f>IFERROR(IF(W5182=Z5182,VLOOKUP($U5182,[1]C8842!$G$2:$M$145,3,FALSE),0),0)</f>
        <v>0</v>
      </c>
      <c r="W5182">
        <f>VLOOKUP(RIGHT($V$1,5),Key!$A$9:$B$14,2,FALSE)</f>
        <v>10.199999999999999</v>
      </c>
      <c r="X5182">
        <f t="shared" si="404"/>
        <v>0</v>
      </c>
      <c r="Y5182">
        <f>VLOOKUP(RIGHT($X$1,5),Key!$A$9:$B$14,2,FALSE)</f>
        <v>3.7</v>
      </c>
      <c r="Z5182">
        <f t="shared" si="402"/>
        <v>10.199999999999999</v>
      </c>
      <c r="AA5182">
        <f t="shared" si="403"/>
        <v>0</v>
      </c>
    </row>
    <row r="5183" spans="1:27" x14ac:dyDescent="0.3">
      <c r="A5183">
        <v>100067</v>
      </c>
      <c r="B5183">
        <v>230922</v>
      </c>
      <c r="C5183" s="3">
        <v>44130.724305555559</v>
      </c>
      <c r="D5183">
        <v>0</v>
      </c>
      <c r="E5183">
        <v>2</v>
      </c>
      <c r="F5183" t="s">
        <v>25</v>
      </c>
      <c r="G5183">
        <v>1</v>
      </c>
      <c r="H5183">
        <v>63.972659999999998</v>
      </c>
      <c r="I5183">
        <v>14.714840000000001</v>
      </c>
      <c r="J5183">
        <v>0.859375</v>
      </c>
      <c r="K5183">
        <v>46.019530000000003</v>
      </c>
      <c r="L5183" s="3">
        <v>44130.476388888892</v>
      </c>
      <c r="M5183">
        <v>17.18</v>
      </c>
      <c r="N5183" t="s">
        <v>28</v>
      </c>
      <c r="P5183">
        <f>(C5183-Key!$B$1)*24</f>
        <v>2.3333333334303461</v>
      </c>
      <c r="Q5183">
        <f>(Key!$B$2-'17.1'!C5183)*24</f>
        <v>0.61666666658129543</v>
      </c>
      <c r="R5183" s="3">
        <f>C5183-(M5183-Key!$B$5)/(24*Key!$B$6)</f>
        <v>44130.710490740741</v>
      </c>
      <c r="S5183">
        <f>M5183-Key!$B$5</f>
        <v>14.92</v>
      </c>
      <c r="T5183" s="2">
        <f t="shared" si="400"/>
        <v>44129.722222222219</v>
      </c>
      <c r="U5183" t="str">
        <f t="shared" si="401"/>
        <v>10-25-2020 17:20</v>
      </c>
      <c r="V5183">
        <f>IFERROR(IF(W5183=Z5183,VLOOKUP($U5183,[1]C8842!$G$2:$M$145,3,FALSE),0),0)</f>
        <v>0</v>
      </c>
      <c r="W5183">
        <f>VLOOKUP(RIGHT($V$1,5),Key!$A$9:$B$14,2,FALSE)</f>
        <v>10.199999999999999</v>
      </c>
      <c r="X5183">
        <f t="shared" si="404"/>
        <v>0</v>
      </c>
      <c r="Y5183">
        <f>VLOOKUP(RIGHT($X$1,5),Key!$A$9:$B$14,2,FALSE)</f>
        <v>3.7</v>
      </c>
      <c r="Z5183">
        <f t="shared" si="402"/>
        <v>10.199999999999999</v>
      </c>
      <c r="AA5183">
        <f t="shared" si="403"/>
        <v>0</v>
      </c>
    </row>
    <row r="5184" spans="1:27" x14ac:dyDescent="0.3">
      <c r="A5184">
        <v>100067</v>
      </c>
      <c r="B5184">
        <v>230922</v>
      </c>
      <c r="C5184" s="3">
        <v>44130.724305555559</v>
      </c>
      <c r="D5184">
        <v>2</v>
      </c>
      <c r="E5184">
        <v>1</v>
      </c>
      <c r="F5184" t="s">
        <v>26</v>
      </c>
      <c r="G5184">
        <v>1</v>
      </c>
      <c r="H5184">
        <v>67.636719999999997</v>
      </c>
      <c r="I5184">
        <v>18.589839999999999</v>
      </c>
      <c r="J5184">
        <v>0.96484380000000003</v>
      </c>
      <c r="K5184">
        <v>82.035160000000005</v>
      </c>
      <c r="L5184" s="3">
        <v>44130.476388888892</v>
      </c>
      <c r="M5184">
        <v>17.18</v>
      </c>
      <c r="N5184" t="s">
        <v>28</v>
      </c>
      <c r="P5184">
        <f>(C5184-Key!$B$1)*24</f>
        <v>2.3333333334303461</v>
      </c>
      <c r="Q5184">
        <f>(Key!$B$2-'17.1'!C5184)*24</f>
        <v>0.61666666658129543</v>
      </c>
      <c r="R5184" s="3">
        <f>C5184-(M5184-Key!$B$5)/(24*Key!$B$6)</f>
        <v>44130.710490740741</v>
      </c>
      <c r="S5184">
        <f>M5184-Key!$B$5</f>
        <v>14.92</v>
      </c>
      <c r="T5184" s="2">
        <f t="shared" si="400"/>
        <v>44129.722222222219</v>
      </c>
      <c r="U5184" t="str">
        <f t="shared" si="401"/>
        <v>10-25-2020 17:20</v>
      </c>
      <c r="V5184">
        <f>IFERROR(IF(W5184=Z5184,VLOOKUP($U5184,[1]C8842!$G$2:$M$145,3,FALSE),0),0)</f>
        <v>0</v>
      </c>
      <c r="W5184">
        <f>VLOOKUP(RIGHT($V$1,5),Key!$A$9:$B$14,2,FALSE)</f>
        <v>10.199999999999999</v>
      </c>
      <c r="X5184">
        <f t="shared" si="404"/>
        <v>0</v>
      </c>
      <c r="Y5184">
        <f>VLOOKUP(RIGHT($X$1,5),Key!$A$9:$B$14,2,FALSE)</f>
        <v>3.7</v>
      </c>
      <c r="Z5184">
        <f t="shared" si="402"/>
        <v>10.199999999999999</v>
      </c>
      <c r="AA5184">
        <f t="shared" si="403"/>
        <v>0</v>
      </c>
    </row>
    <row r="5185" spans="1:27" x14ac:dyDescent="0.3">
      <c r="A5185">
        <v>100067</v>
      </c>
      <c r="B5185">
        <v>230922</v>
      </c>
      <c r="C5185" s="3">
        <v>44130.724305555559</v>
      </c>
      <c r="D5185">
        <v>3</v>
      </c>
      <c r="E5185">
        <v>2</v>
      </c>
      <c r="F5185" t="s">
        <v>26</v>
      </c>
      <c r="G5185">
        <v>1</v>
      </c>
      <c r="H5185">
        <v>64.765630000000002</v>
      </c>
      <c r="I5185">
        <v>15.085940000000001</v>
      </c>
      <c r="J5185">
        <v>0.86328130000000003</v>
      </c>
      <c r="K5185">
        <v>94.039060000000006</v>
      </c>
      <c r="L5185" s="3">
        <v>44130.476388888892</v>
      </c>
      <c r="M5185">
        <v>17.18</v>
      </c>
      <c r="N5185" t="s">
        <v>28</v>
      </c>
      <c r="P5185">
        <f>(C5185-Key!$B$1)*24</f>
        <v>2.3333333334303461</v>
      </c>
      <c r="Q5185">
        <f>(Key!$B$2-'17.1'!C5185)*24</f>
        <v>0.61666666658129543</v>
      </c>
      <c r="R5185" s="3">
        <f>C5185-(M5185-Key!$B$5)/(24*Key!$B$6)</f>
        <v>44130.710490740741</v>
      </c>
      <c r="S5185">
        <f>M5185-Key!$B$5</f>
        <v>14.92</v>
      </c>
      <c r="T5185" s="2">
        <f t="shared" si="400"/>
        <v>44129.722222222219</v>
      </c>
      <c r="U5185" t="str">
        <f t="shared" si="401"/>
        <v>10-25-2020 17:20</v>
      </c>
      <c r="V5185">
        <f>IFERROR(IF(W5185=Z5185,VLOOKUP($U5185,[1]C8842!$G$2:$M$145,3,FALSE),0),0)</f>
        <v>0</v>
      </c>
      <c r="W5185">
        <f>VLOOKUP(RIGHT($V$1,5),Key!$A$9:$B$14,2,FALSE)</f>
        <v>10.199999999999999</v>
      </c>
      <c r="X5185">
        <f t="shared" si="404"/>
        <v>0</v>
      </c>
      <c r="Y5185">
        <f>VLOOKUP(RIGHT($X$1,5),Key!$A$9:$B$14,2,FALSE)</f>
        <v>3.7</v>
      </c>
      <c r="Z5185">
        <f t="shared" si="402"/>
        <v>10.199999999999999</v>
      </c>
      <c r="AA5185">
        <f t="shared" si="403"/>
        <v>0</v>
      </c>
    </row>
    <row r="5186" spans="1:27" x14ac:dyDescent="0.3">
      <c r="A5186">
        <v>100067</v>
      </c>
      <c r="B5186">
        <v>230922</v>
      </c>
      <c r="C5186" s="3">
        <v>44130.724999999999</v>
      </c>
      <c r="D5186">
        <v>0</v>
      </c>
      <c r="E5186">
        <v>2</v>
      </c>
      <c r="F5186" t="s">
        <v>25</v>
      </c>
      <c r="G5186">
        <v>1</v>
      </c>
      <c r="H5186">
        <v>63.222659999999998</v>
      </c>
      <c r="I5186">
        <v>19.773440000000001</v>
      </c>
      <c r="J5186">
        <v>1.082031</v>
      </c>
      <c r="K5186">
        <v>48.019530000000003</v>
      </c>
      <c r="L5186" s="3">
        <v>44130.476388888892</v>
      </c>
      <c r="M5186">
        <v>17.18</v>
      </c>
      <c r="N5186" t="s">
        <v>28</v>
      </c>
      <c r="P5186">
        <f>(C5186-Key!$B$1)*24</f>
        <v>2.3499999999767169</v>
      </c>
      <c r="Q5186">
        <f>(Key!$B$2-'17.1'!C5186)*24</f>
        <v>0.6000000000349246</v>
      </c>
      <c r="R5186" s="3">
        <f>C5186-(M5186-Key!$B$5)/(24*Key!$B$6)</f>
        <v>44130.711185185181</v>
      </c>
      <c r="S5186">
        <f>M5186-Key!$B$5</f>
        <v>14.92</v>
      </c>
      <c r="T5186" s="2">
        <f t="shared" si="400"/>
        <v>44129.722222222219</v>
      </c>
      <c r="U5186" t="str">
        <f t="shared" si="401"/>
        <v>10-25-2020 17:20</v>
      </c>
      <c r="V5186">
        <f>IFERROR(IF(W5186=Z5186,VLOOKUP($U5186,[1]C8842!$G$2:$M$145,3,FALSE),0),0)</f>
        <v>0</v>
      </c>
      <c r="W5186">
        <f>VLOOKUP(RIGHT($V$1,5),Key!$A$9:$B$14,2,FALSE)</f>
        <v>10.199999999999999</v>
      </c>
      <c r="X5186">
        <f t="shared" si="404"/>
        <v>0</v>
      </c>
      <c r="Y5186">
        <f>VLOOKUP(RIGHT($X$1,5),Key!$A$9:$B$14,2,FALSE)</f>
        <v>3.7</v>
      </c>
      <c r="Z5186">
        <f t="shared" si="402"/>
        <v>10.199999999999999</v>
      </c>
      <c r="AA5186">
        <f t="shared" si="403"/>
        <v>0</v>
      </c>
    </row>
    <row r="5187" spans="1:27" x14ac:dyDescent="0.3">
      <c r="A5187">
        <v>100067</v>
      </c>
      <c r="B5187">
        <v>230922</v>
      </c>
      <c r="C5187" s="3">
        <v>44130.724999999999</v>
      </c>
      <c r="D5187">
        <v>3</v>
      </c>
      <c r="E5187">
        <v>2</v>
      </c>
      <c r="F5187" t="s">
        <v>26</v>
      </c>
      <c r="G5187">
        <v>1</v>
      </c>
      <c r="H5187">
        <v>61.519530000000003</v>
      </c>
      <c r="I5187">
        <v>17.15625</v>
      </c>
      <c r="J5187">
        <v>1</v>
      </c>
      <c r="K5187">
        <v>93.039060000000006</v>
      </c>
      <c r="L5187" s="3">
        <v>44130.476388888892</v>
      </c>
      <c r="M5187">
        <v>17.18</v>
      </c>
      <c r="N5187" t="s">
        <v>28</v>
      </c>
      <c r="P5187">
        <f>(C5187-Key!$B$1)*24</f>
        <v>2.3499999999767169</v>
      </c>
      <c r="Q5187">
        <f>(Key!$B$2-'17.1'!C5187)*24</f>
        <v>0.6000000000349246</v>
      </c>
      <c r="R5187" s="3">
        <f>C5187-(M5187-Key!$B$5)/(24*Key!$B$6)</f>
        <v>44130.711185185181</v>
      </c>
      <c r="S5187">
        <f>M5187-Key!$B$5</f>
        <v>14.92</v>
      </c>
      <c r="T5187" s="2">
        <f t="shared" ref="T5187:T5250" si="405">ROUND(C5187*24*60/10,0)/(24*6)-1</f>
        <v>44129.722222222219</v>
      </c>
      <c r="U5187" t="str">
        <f t="shared" ref="U5187:U5250" si="406">TEXT(T5187,"mm-dd-yyyy hh:mm")</f>
        <v>10-25-2020 17:20</v>
      </c>
      <c r="V5187">
        <f>IFERROR(IF(W5187=Z5187,VLOOKUP($U5187,[1]C8842!$G$2:$M$145,3,FALSE),0),0)</f>
        <v>0</v>
      </c>
      <c r="W5187">
        <f>VLOOKUP(RIGHT($V$1,5),Key!$A$9:$B$14,2,FALSE)</f>
        <v>10.199999999999999</v>
      </c>
      <c r="X5187">
        <f t="shared" si="404"/>
        <v>0</v>
      </c>
      <c r="Y5187">
        <f>VLOOKUP(RIGHT($X$1,5),Key!$A$9:$B$14,2,FALSE)</f>
        <v>3.7</v>
      </c>
      <c r="Z5187">
        <f t="shared" ref="Z5187:Z5250" si="407">M5187-MIN(ABS(Y5187-M5187),ABS(W5187-M5187))</f>
        <v>10.199999999999999</v>
      </c>
      <c r="AA5187">
        <f t="shared" ref="AA5187:AA5250" si="408">SUM(V5187,X5187)</f>
        <v>0</v>
      </c>
    </row>
    <row r="5188" spans="1:27" x14ac:dyDescent="0.3">
      <c r="A5188">
        <v>100067</v>
      </c>
      <c r="B5188">
        <v>230922</v>
      </c>
      <c r="C5188" s="3">
        <v>44130.724999999999</v>
      </c>
      <c r="D5188">
        <v>1</v>
      </c>
      <c r="E5188">
        <v>1</v>
      </c>
      <c r="F5188" t="s">
        <v>25</v>
      </c>
      <c r="G5188">
        <v>1</v>
      </c>
      <c r="H5188">
        <v>66.109380000000002</v>
      </c>
      <c r="I5188">
        <v>14.992190000000001</v>
      </c>
      <c r="J5188">
        <v>0.84375</v>
      </c>
      <c r="K5188">
        <v>58.023440000000001</v>
      </c>
      <c r="L5188" s="3">
        <v>44130.476388888892</v>
      </c>
      <c r="M5188">
        <v>17.18</v>
      </c>
      <c r="N5188" t="s">
        <v>28</v>
      </c>
      <c r="P5188">
        <f>(C5188-Key!$B$1)*24</f>
        <v>2.3499999999767169</v>
      </c>
      <c r="Q5188">
        <f>(Key!$B$2-'17.1'!C5188)*24</f>
        <v>0.6000000000349246</v>
      </c>
      <c r="R5188" s="3">
        <f>C5188-(M5188-Key!$B$5)/(24*Key!$B$6)</f>
        <v>44130.711185185181</v>
      </c>
      <c r="S5188">
        <f>M5188-Key!$B$5</f>
        <v>14.92</v>
      </c>
      <c r="T5188" s="2">
        <f t="shared" si="405"/>
        <v>44129.722222222219</v>
      </c>
      <c r="U5188" t="str">
        <f t="shared" si="406"/>
        <v>10-25-2020 17:20</v>
      </c>
      <c r="V5188">
        <f>IFERROR(IF(W5188=Z5188,VLOOKUP($U5188,[1]C8842!$G$2:$M$145,3,FALSE),0),0)</f>
        <v>0</v>
      </c>
      <c r="W5188">
        <f>VLOOKUP(RIGHT($V$1,5),Key!$A$9:$B$14,2,FALSE)</f>
        <v>10.199999999999999</v>
      </c>
      <c r="X5188">
        <f t="shared" ref="X5188:X5251" si="409">$X$2</f>
        <v>0</v>
      </c>
      <c r="Y5188">
        <f>VLOOKUP(RIGHT($X$1,5),Key!$A$9:$B$14,2,FALSE)</f>
        <v>3.7</v>
      </c>
      <c r="Z5188">
        <f t="shared" si="407"/>
        <v>10.199999999999999</v>
      </c>
      <c r="AA5188">
        <f t="shared" si="408"/>
        <v>0</v>
      </c>
    </row>
    <row r="5189" spans="1:27" x14ac:dyDescent="0.3">
      <c r="A5189">
        <v>100067</v>
      </c>
      <c r="B5189">
        <v>230922</v>
      </c>
      <c r="C5189" s="3">
        <v>44130.724999999999</v>
      </c>
      <c r="D5189">
        <v>3</v>
      </c>
      <c r="E5189">
        <v>2</v>
      </c>
      <c r="F5189" t="s">
        <v>26</v>
      </c>
      <c r="G5189">
        <v>2</v>
      </c>
      <c r="H5189">
        <v>73.78125</v>
      </c>
      <c r="I5189">
        <v>23.453130000000002</v>
      </c>
      <c r="J5189">
        <v>1.0625</v>
      </c>
      <c r="K5189">
        <v>94.039060000000006</v>
      </c>
      <c r="L5189" s="3">
        <v>44130.476388888892</v>
      </c>
      <c r="M5189">
        <v>17.18</v>
      </c>
      <c r="N5189" t="s">
        <v>28</v>
      </c>
      <c r="P5189">
        <f>(C5189-Key!$B$1)*24</f>
        <v>2.3499999999767169</v>
      </c>
      <c r="Q5189">
        <f>(Key!$B$2-'17.1'!C5189)*24</f>
        <v>0.6000000000349246</v>
      </c>
      <c r="R5189" s="3">
        <f>C5189-(M5189-Key!$B$5)/(24*Key!$B$6)</f>
        <v>44130.711185185181</v>
      </c>
      <c r="S5189">
        <f>M5189-Key!$B$5</f>
        <v>14.92</v>
      </c>
      <c r="T5189" s="2">
        <f t="shared" si="405"/>
        <v>44129.722222222219</v>
      </c>
      <c r="U5189" t="str">
        <f t="shared" si="406"/>
        <v>10-25-2020 17:20</v>
      </c>
      <c r="V5189">
        <f>IFERROR(IF(W5189=Z5189,VLOOKUP($U5189,[1]C8842!$G$2:$M$145,3,FALSE),0),0)</f>
        <v>0</v>
      </c>
      <c r="W5189">
        <f>VLOOKUP(RIGHT($V$1,5),Key!$A$9:$B$14,2,FALSE)</f>
        <v>10.199999999999999</v>
      </c>
      <c r="X5189">
        <f t="shared" si="409"/>
        <v>0</v>
      </c>
      <c r="Y5189">
        <f>VLOOKUP(RIGHT($X$1,5),Key!$A$9:$B$14,2,FALSE)</f>
        <v>3.7</v>
      </c>
      <c r="Z5189">
        <f t="shared" si="407"/>
        <v>10.199999999999999</v>
      </c>
      <c r="AA5189">
        <f t="shared" si="408"/>
        <v>0</v>
      </c>
    </row>
    <row r="5190" spans="1:27" x14ac:dyDescent="0.3">
      <c r="A5190">
        <v>100067</v>
      </c>
      <c r="B5190">
        <v>230922</v>
      </c>
      <c r="C5190" s="3">
        <v>44130.724999999999</v>
      </c>
      <c r="D5190">
        <v>0</v>
      </c>
      <c r="E5190">
        <v>2</v>
      </c>
      <c r="F5190" t="s">
        <v>25</v>
      </c>
      <c r="G5190">
        <v>1</v>
      </c>
      <c r="H5190">
        <v>59.050780000000003</v>
      </c>
      <c r="I5190">
        <v>18.25</v>
      </c>
      <c r="J5190">
        <v>1.089844</v>
      </c>
      <c r="K5190">
        <v>46.019530000000003</v>
      </c>
      <c r="L5190" s="3">
        <v>44130.476388888892</v>
      </c>
      <c r="M5190">
        <v>17.18</v>
      </c>
      <c r="N5190" t="s">
        <v>28</v>
      </c>
      <c r="P5190">
        <f>(C5190-Key!$B$1)*24</f>
        <v>2.3499999999767169</v>
      </c>
      <c r="Q5190">
        <f>(Key!$B$2-'17.1'!C5190)*24</f>
        <v>0.6000000000349246</v>
      </c>
      <c r="R5190" s="3">
        <f>C5190-(M5190-Key!$B$5)/(24*Key!$B$6)</f>
        <v>44130.711185185181</v>
      </c>
      <c r="S5190">
        <f>M5190-Key!$B$5</f>
        <v>14.92</v>
      </c>
      <c r="T5190" s="2">
        <f t="shared" si="405"/>
        <v>44129.722222222219</v>
      </c>
      <c r="U5190" t="str">
        <f t="shared" si="406"/>
        <v>10-25-2020 17:20</v>
      </c>
      <c r="V5190">
        <f>IFERROR(IF(W5190=Z5190,VLOOKUP($U5190,[1]C8842!$G$2:$M$145,3,FALSE),0),0)</f>
        <v>0</v>
      </c>
      <c r="W5190">
        <f>VLOOKUP(RIGHT($V$1,5),Key!$A$9:$B$14,2,FALSE)</f>
        <v>10.199999999999999</v>
      </c>
      <c r="X5190">
        <f t="shared" si="409"/>
        <v>0</v>
      </c>
      <c r="Y5190">
        <f>VLOOKUP(RIGHT($X$1,5),Key!$A$9:$B$14,2,FALSE)</f>
        <v>3.7</v>
      </c>
      <c r="Z5190">
        <f t="shared" si="407"/>
        <v>10.199999999999999</v>
      </c>
      <c r="AA5190">
        <f t="shared" si="408"/>
        <v>0</v>
      </c>
    </row>
    <row r="5191" spans="1:27" x14ac:dyDescent="0.3">
      <c r="A5191">
        <v>100067</v>
      </c>
      <c r="B5191">
        <v>230922</v>
      </c>
      <c r="C5191" s="3">
        <v>44130.724999999999</v>
      </c>
      <c r="D5191">
        <v>0</v>
      </c>
      <c r="E5191">
        <v>2</v>
      </c>
      <c r="F5191" t="s">
        <v>25</v>
      </c>
      <c r="G5191">
        <v>1</v>
      </c>
      <c r="H5191">
        <v>55.90625</v>
      </c>
      <c r="I5191">
        <v>15.632809999999999</v>
      </c>
      <c r="J5191">
        <v>1.027344</v>
      </c>
      <c r="K5191">
        <v>46.019530000000003</v>
      </c>
      <c r="L5191" s="3">
        <v>44130.476388888892</v>
      </c>
      <c r="M5191">
        <v>17.18</v>
      </c>
      <c r="N5191" t="s">
        <v>28</v>
      </c>
      <c r="P5191">
        <f>(C5191-Key!$B$1)*24</f>
        <v>2.3499999999767169</v>
      </c>
      <c r="Q5191">
        <f>(Key!$B$2-'17.1'!C5191)*24</f>
        <v>0.6000000000349246</v>
      </c>
      <c r="R5191" s="3">
        <f>C5191-(M5191-Key!$B$5)/(24*Key!$B$6)</f>
        <v>44130.711185185181</v>
      </c>
      <c r="S5191">
        <f>M5191-Key!$B$5</f>
        <v>14.92</v>
      </c>
      <c r="T5191" s="2">
        <f t="shared" si="405"/>
        <v>44129.722222222219</v>
      </c>
      <c r="U5191" t="str">
        <f t="shared" si="406"/>
        <v>10-25-2020 17:20</v>
      </c>
      <c r="V5191">
        <f>IFERROR(IF(W5191=Z5191,VLOOKUP($U5191,[1]C8842!$G$2:$M$145,3,FALSE),0),0)</f>
        <v>0</v>
      </c>
      <c r="W5191">
        <f>VLOOKUP(RIGHT($V$1,5),Key!$A$9:$B$14,2,FALSE)</f>
        <v>10.199999999999999</v>
      </c>
      <c r="X5191">
        <f t="shared" si="409"/>
        <v>0</v>
      </c>
      <c r="Y5191">
        <f>VLOOKUP(RIGHT($X$1,5),Key!$A$9:$B$14,2,FALSE)</f>
        <v>3.7</v>
      </c>
      <c r="Z5191">
        <f t="shared" si="407"/>
        <v>10.199999999999999</v>
      </c>
      <c r="AA5191">
        <f t="shared" si="408"/>
        <v>0</v>
      </c>
    </row>
    <row r="5192" spans="1:27" x14ac:dyDescent="0.3">
      <c r="A5192">
        <v>100067</v>
      </c>
      <c r="B5192">
        <v>230922</v>
      </c>
      <c r="C5192" s="3">
        <v>44130.724999999999</v>
      </c>
      <c r="D5192">
        <v>0</v>
      </c>
      <c r="E5192">
        <v>2</v>
      </c>
      <c r="F5192" t="s">
        <v>25</v>
      </c>
      <c r="G5192">
        <v>1</v>
      </c>
      <c r="H5192">
        <v>57.710940000000001</v>
      </c>
      <c r="I5192">
        <v>15.88672</v>
      </c>
      <c r="J5192">
        <v>1.0078130000000001</v>
      </c>
      <c r="K5192">
        <v>46.019530000000003</v>
      </c>
      <c r="L5192" s="3">
        <v>44130.476388888892</v>
      </c>
      <c r="M5192">
        <v>17.18</v>
      </c>
      <c r="N5192" t="s">
        <v>28</v>
      </c>
      <c r="P5192">
        <f>(C5192-Key!$B$1)*24</f>
        <v>2.3499999999767169</v>
      </c>
      <c r="Q5192">
        <f>(Key!$B$2-'17.1'!C5192)*24</f>
        <v>0.6000000000349246</v>
      </c>
      <c r="R5192" s="3">
        <f>C5192-(M5192-Key!$B$5)/(24*Key!$B$6)</f>
        <v>44130.711185185181</v>
      </c>
      <c r="S5192">
        <f>M5192-Key!$B$5</f>
        <v>14.92</v>
      </c>
      <c r="T5192" s="2">
        <f t="shared" si="405"/>
        <v>44129.722222222219</v>
      </c>
      <c r="U5192" t="str">
        <f t="shared" si="406"/>
        <v>10-25-2020 17:20</v>
      </c>
      <c r="V5192">
        <f>IFERROR(IF(W5192=Z5192,VLOOKUP($U5192,[1]C8842!$G$2:$M$145,3,FALSE),0),0)</f>
        <v>0</v>
      </c>
      <c r="W5192">
        <f>VLOOKUP(RIGHT($V$1,5),Key!$A$9:$B$14,2,FALSE)</f>
        <v>10.199999999999999</v>
      </c>
      <c r="X5192">
        <f t="shared" si="409"/>
        <v>0</v>
      </c>
      <c r="Y5192">
        <f>VLOOKUP(RIGHT($X$1,5),Key!$A$9:$B$14,2,FALSE)</f>
        <v>3.7</v>
      </c>
      <c r="Z5192">
        <f t="shared" si="407"/>
        <v>10.199999999999999</v>
      </c>
      <c r="AA5192">
        <f t="shared" si="408"/>
        <v>0</v>
      </c>
    </row>
    <row r="5193" spans="1:27" x14ac:dyDescent="0.3">
      <c r="A5193">
        <v>100067</v>
      </c>
      <c r="B5193">
        <v>230922</v>
      </c>
      <c r="C5193" s="3">
        <v>44130.724999999999</v>
      </c>
      <c r="D5193">
        <v>3</v>
      </c>
      <c r="E5193">
        <v>2</v>
      </c>
      <c r="F5193" t="s">
        <v>26</v>
      </c>
      <c r="G5193">
        <v>1</v>
      </c>
      <c r="H5193">
        <v>62.03125</v>
      </c>
      <c r="I5193">
        <v>16.46875</v>
      </c>
      <c r="J5193">
        <v>0.9609375</v>
      </c>
      <c r="K5193">
        <v>94.039060000000006</v>
      </c>
      <c r="L5193" s="3">
        <v>44130.476388888892</v>
      </c>
      <c r="M5193">
        <v>17.18</v>
      </c>
      <c r="N5193" t="s">
        <v>28</v>
      </c>
      <c r="P5193">
        <f>(C5193-Key!$B$1)*24</f>
        <v>2.3499999999767169</v>
      </c>
      <c r="Q5193">
        <f>(Key!$B$2-'17.1'!C5193)*24</f>
        <v>0.6000000000349246</v>
      </c>
      <c r="R5193" s="3">
        <f>C5193-(M5193-Key!$B$5)/(24*Key!$B$6)</f>
        <v>44130.711185185181</v>
      </c>
      <c r="S5193">
        <f>M5193-Key!$B$5</f>
        <v>14.92</v>
      </c>
      <c r="T5193" s="2">
        <f t="shared" si="405"/>
        <v>44129.722222222219</v>
      </c>
      <c r="U5193" t="str">
        <f t="shared" si="406"/>
        <v>10-25-2020 17:20</v>
      </c>
      <c r="V5193">
        <f>IFERROR(IF(W5193=Z5193,VLOOKUP($U5193,[1]C8842!$G$2:$M$145,3,FALSE),0),0)</f>
        <v>0</v>
      </c>
      <c r="W5193">
        <f>VLOOKUP(RIGHT($V$1,5),Key!$A$9:$B$14,2,FALSE)</f>
        <v>10.199999999999999</v>
      </c>
      <c r="X5193">
        <f t="shared" si="409"/>
        <v>0</v>
      </c>
      <c r="Y5193">
        <f>VLOOKUP(RIGHT($X$1,5),Key!$A$9:$B$14,2,FALSE)</f>
        <v>3.7</v>
      </c>
      <c r="Z5193">
        <f t="shared" si="407"/>
        <v>10.199999999999999</v>
      </c>
      <c r="AA5193">
        <f t="shared" si="408"/>
        <v>0</v>
      </c>
    </row>
    <row r="5194" spans="1:27" x14ac:dyDescent="0.3">
      <c r="A5194">
        <v>100067</v>
      </c>
      <c r="B5194">
        <v>230922</v>
      </c>
      <c r="C5194" s="3">
        <v>44130.724999999999</v>
      </c>
      <c r="D5194">
        <v>2</v>
      </c>
      <c r="E5194">
        <v>1</v>
      </c>
      <c r="F5194" t="s">
        <v>26</v>
      </c>
      <c r="G5194">
        <v>1</v>
      </c>
      <c r="H5194">
        <v>62.722659999999998</v>
      </c>
      <c r="I5194">
        <v>18.339839999999999</v>
      </c>
      <c r="J5194">
        <v>1.03125</v>
      </c>
      <c r="K5194">
        <v>81.035160000000005</v>
      </c>
      <c r="L5194" s="3">
        <v>44130.476388888892</v>
      </c>
      <c r="M5194">
        <v>17.18</v>
      </c>
      <c r="N5194" t="s">
        <v>28</v>
      </c>
      <c r="P5194">
        <f>(C5194-Key!$B$1)*24</f>
        <v>2.3499999999767169</v>
      </c>
      <c r="Q5194">
        <f>(Key!$B$2-'17.1'!C5194)*24</f>
        <v>0.6000000000349246</v>
      </c>
      <c r="R5194" s="3">
        <f>C5194-(M5194-Key!$B$5)/(24*Key!$B$6)</f>
        <v>44130.711185185181</v>
      </c>
      <c r="S5194">
        <f>M5194-Key!$B$5</f>
        <v>14.92</v>
      </c>
      <c r="T5194" s="2">
        <f t="shared" si="405"/>
        <v>44129.722222222219</v>
      </c>
      <c r="U5194" t="str">
        <f t="shared" si="406"/>
        <v>10-25-2020 17:20</v>
      </c>
      <c r="V5194">
        <f>IFERROR(IF(W5194=Z5194,VLOOKUP($U5194,[1]C8842!$G$2:$M$145,3,FALSE),0),0)</f>
        <v>0</v>
      </c>
      <c r="W5194">
        <f>VLOOKUP(RIGHT($V$1,5),Key!$A$9:$B$14,2,FALSE)</f>
        <v>10.199999999999999</v>
      </c>
      <c r="X5194">
        <f t="shared" si="409"/>
        <v>0</v>
      </c>
      <c r="Y5194">
        <f>VLOOKUP(RIGHT($X$1,5),Key!$A$9:$B$14,2,FALSE)</f>
        <v>3.7</v>
      </c>
      <c r="Z5194">
        <f t="shared" si="407"/>
        <v>10.199999999999999</v>
      </c>
      <c r="AA5194">
        <f t="shared" si="408"/>
        <v>0</v>
      </c>
    </row>
    <row r="5195" spans="1:27" x14ac:dyDescent="0.3">
      <c r="A5195">
        <v>100067</v>
      </c>
      <c r="B5195">
        <v>230922</v>
      </c>
      <c r="C5195" s="3">
        <v>44130.724999999999</v>
      </c>
      <c r="D5195">
        <v>3</v>
      </c>
      <c r="E5195">
        <v>2</v>
      </c>
      <c r="F5195" t="s">
        <v>26</v>
      </c>
      <c r="G5195">
        <v>1</v>
      </c>
      <c r="H5195">
        <v>67.648439999999994</v>
      </c>
      <c r="I5195">
        <v>19.835940000000001</v>
      </c>
      <c r="J5195">
        <v>1.015625</v>
      </c>
      <c r="K5195">
        <v>94.039060000000006</v>
      </c>
      <c r="L5195" s="3">
        <v>44130.476388888892</v>
      </c>
      <c r="M5195">
        <v>17.18</v>
      </c>
      <c r="N5195" t="s">
        <v>28</v>
      </c>
      <c r="P5195">
        <f>(C5195-Key!$B$1)*24</f>
        <v>2.3499999999767169</v>
      </c>
      <c r="Q5195">
        <f>(Key!$B$2-'17.1'!C5195)*24</f>
        <v>0.6000000000349246</v>
      </c>
      <c r="R5195" s="3">
        <f>C5195-(M5195-Key!$B$5)/(24*Key!$B$6)</f>
        <v>44130.711185185181</v>
      </c>
      <c r="S5195">
        <f>M5195-Key!$B$5</f>
        <v>14.92</v>
      </c>
      <c r="T5195" s="2">
        <f t="shared" si="405"/>
        <v>44129.722222222219</v>
      </c>
      <c r="U5195" t="str">
        <f t="shared" si="406"/>
        <v>10-25-2020 17:20</v>
      </c>
      <c r="V5195">
        <f>IFERROR(IF(W5195=Z5195,VLOOKUP($U5195,[1]C8842!$G$2:$M$145,3,FALSE),0),0)</f>
        <v>0</v>
      </c>
      <c r="W5195">
        <f>VLOOKUP(RIGHT($V$1,5),Key!$A$9:$B$14,2,FALSE)</f>
        <v>10.199999999999999</v>
      </c>
      <c r="X5195">
        <f t="shared" si="409"/>
        <v>0</v>
      </c>
      <c r="Y5195">
        <f>VLOOKUP(RIGHT($X$1,5),Key!$A$9:$B$14,2,FALSE)</f>
        <v>3.7</v>
      </c>
      <c r="Z5195">
        <f t="shared" si="407"/>
        <v>10.199999999999999</v>
      </c>
      <c r="AA5195">
        <f t="shared" si="408"/>
        <v>0</v>
      </c>
    </row>
    <row r="5196" spans="1:27" x14ac:dyDescent="0.3">
      <c r="A5196">
        <v>100067</v>
      </c>
      <c r="B5196">
        <v>230922</v>
      </c>
      <c r="C5196" s="3">
        <v>44130.724999999999</v>
      </c>
      <c r="D5196">
        <v>0</v>
      </c>
      <c r="E5196">
        <v>2</v>
      </c>
      <c r="F5196" t="s">
        <v>25</v>
      </c>
      <c r="G5196">
        <v>1</v>
      </c>
      <c r="H5196">
        <v>69.449219999999997</v>
      </c>
      <c r="I5196">
        <v>18.828130000000002</v>
      </c>
      <c r="J5196">
        <v>0.94921880000000003</v>
      </c>
      <c r="K5196">
        <v>46.019530000000003</v>
      </c>
      <c r="L5196" s="3">
        <v>44130.476388888892</v>
      </c>
      <c r="M5196">
        <v>17.18</v>
      </c>
      <c r="N5196" t="s">
        <v>28</v>
      </c>
      <c r="P5196">
        <f>(C5196-Key!$B$1)*24</f>
        <v>2.3499999999767169</v>
      </c>
      <c r="Q5196">
        <f>(Key!$B$2-'17.1'!C5196)*24</f>
        <v>0.6000000000349246</v>
      </c>
      <c r="R5196" s="3">
        <f>C5196-(M5196-Key!$B$5)/(24*Key!$B$6)</f>
        <v>44130.711185185181</v>
      </c>
      <c r="S5196">
        <f>M5196-Key!$B$5</f>
        <v>14.92</v>
      </c>
      <c r="T5196" s="2">
        <f t="shared" si="405"/>
        <v>44129.722222222219</v>
      </c>
      <c r="U5196" t="str">
        <f t="shared" si="406"/>
        <v>10-25-2020 17:20</v>
      </c>
      <c r="V5196">
        <f>IFERROR(IF(W5196=Z5196,VLOOKUP($U5196,[1]C8842!$G$2:$M$145,3,FALSE),0),0)</f>
        <v>0</v>
      </c>
      <c r="W5196">
        <f>VLOOKUP(RIGHT($V$1,5),Key!$A$9:$B$14,2,FALSE)</f>
        <v>10.199999999999999</v>
      </c>
      <c r="X5196">
        <f t="shared" si="409"/>
        <v>0</v>
      </c>
      <c r="Y5196">
        <f>VLOOKUP(RIGHT($X$1,5),Key!$A$9:$B$14,2,FALSE)</f>
        <v>3.7</v>
      </c>
      <c r="Z5196">
        <f t="shared" si="407"/>
        <v>10.199999999999999</v>
      </c>
      <c r="AA5196">
        <f t="shared" si="408"/>
        <v>0</v>
      </c>
    </row>
    <row r="5197" spans="1:27" x14ac:dyDescent="0.3">
      <c r="A5197">
        <v>100067</v>
      </c>
      <c r="B5197">
        <v>230922</v>
      </c>
      <c r="C5197" s="3">
        <v>44130.724999999999</v>
      </c>
      <c r="D5197">
        <v>2</v>
      </c>
      <c r="E5197">
        <v>1</v>
      </c>
      <c r="F5197" t="s">
        <v>26</v>
      </c>
      <c r="G5197">
        <v>1</v>
      </c>
      <c r="H5197">
        <v>72.269530000000003</v>
      </c>
      <c r="I5197">
        <v>16.023440000000001</v>
      </c>
      <c r="J5197">
        <v>0.80859380000000003</v>
      </c>
      <c r="K5197">
        <v>81.035160000000005</v>
      </c>
      <c r="L5197" s="3">
        <v>44130.476388888892</v>
      </c>
      <c r="M5197">
        <v>17.18</v>
      </c>
      <c r="N5197" t="s">
        <v>28</v>
      </c>
      <c r="P5197">
        <f>(C5197-Key!$B$1)*24</f>
        <v>2.3499999999767169</v>
      </c>
      <c r="Q5197">
        <f>(Key!$B$2-'17.1'!C5197)*24</f>
        <v>0.6000000000349246</v>
      </c>
      <c r="R5197" s="3">
        <f>C5197-(M5197-Key!$B$5)/(24*Key!$B$6)</f>
        <v>44130.711185185181</v>
      </c>
      <c r="S5197">
        <f>M5197-Key!$B$5</f>
        <v>14.92</v>
      </c>
      <c r="T5197" s="2">
        <f t="shared" si="405"/>
        <v>44129.722222222219</v>
      </c>
      <c r="U5197" t="str">
        <f t="shared" si="406"/>
        <v>10-25-2020 17:20</v>
      </c>
      <c r="V5197">
        <f>IFERROR(IF(W5197=Z5197,VLOOKUP($U5197,[1]C8842!$G$2:$M$145,3,FALSE),0),0)</f>
        <v>0</v>
      </c>
      <c r="W5197">
        <f>VLOOKUP(RIGHT($V$1,5),Key!$A$9:$B$14,2,FALSE)</f>
        <v>10.199999999999999</v>
      </c>
      <c r="X5197">
        <f t="shared" si="409"/>
        <v>0</v>
      </c>
      <c r="Y5197">
        <f>VLOOKUP(RIGHT($X$1,5),Key!$A$9:$B$14,2,FALSE)</f>
        <v>3.7</v>
      </c>
      <c r="Z5197">
        <f t="shared" si="407"/>
        <v>10.199999999999999</v>
      </c>
      <c r="AA5197">
        <f t="shared" si="408"/>
        <v>0</v>
      </c>
    </row>
    <row r="5198" spans="1:27" x14ac:dyDescent="0.3">
      <c r="A5198">
        <v>100067</v>
      </c>
      <c r="B5198">
        <v>230922</v>
      </c>
      <c r="C5198" s="3">
        <v>44130.725694444445</v>
      </c>
      <c r="D5198">
        <v>3</v>
      </c>
      <c r="E5198">
        <v>2</v>
      </c>
      <c r="F5198" t="s">
        <v>26</v>
      </c>
      <c r="G5198">
        <v>1</v>
      </c>
      <c r="H5198">
        <v>63.957030000000003</v>
      </c>
      <c r="I5198">
        <v>17.589839999999999</v>
      </c>
      <c r="J5198">
        <v>0.98046880000000003</v>
      </c>
      <c r="K5198">
        <v>94.039060000000006</v>
      </c>
      <c r="L5198" s="3">
        <v>44130.476388888892</v>
      </c>
      <c r="M5198">
        <v>17.18</v>
      </c>
      <c r="N5198" t="s">
        <v>28</v>
      </c>
      <c r="P5198">
        <f>(C5198-Key!$B$1)*24</f>
        <v>2.3666666666977108</v>
      </c>
      <c r="Q5198">
        <f>(Key!$B$2-'17.1'!C5198)*24</f>
        <v>0.58333333331393078</v>
      </c>
      <c r="R5198" s="3">
        <f>C5198-(M5198-Key!$B$5)/(24*Key!$B$6)</f>
        <v>44130.711879629627</v>
      </c>
      <c r="S5198">
        <f>M5198-Key!$B$5</f>
        <v>14.92</v>
      </c>
      <c r="T5198" s="2">
        <f t="shared" si="405"/>
        <v>44129.729166666664</v>
      </c>
      <c r="U5198" t="str">
        <f t="shared" si="406"/>
        <v>10-25-2020 17:30</v>
      </c>
      <c r="V5198">
        <f>IFERROR(IF(W5198=Z5198,VLOOKUP($U5198,[1]C8842!$G$2:$M$145,3,FALSE),0),0)</f>
        <v>0</v>
      </c>
      <c r="W5198">
        <f>VLOOKUP(RIGHT($V$1,5),Key!$A$9:$B$14,2,FALSE)</f>
        <v>10.199999999999999</v>
      </c>
      <c r="X5198">
        <f t="shared" si="409"/>
        <v>0</v>
      </c>
      <c r="Y5198">
        <f>VLOOKUP(RIGHT($X$1,5),Key!$A$9:$B$14,2,FALSE)</f>
        <v>3.7</v>
      </c>
      <c r="Z5198">
        <f t="shared" si="407"/>
        <v>10.199999999999999</v>
      </c>
      <c r="AA5198">
        <f t="shared" si="408"/>
        <v>0</v>
      </c>
    </row>
    <row r="5199" spans="1:27" x14ac:dyDescent="0.3">
      <c r="A5199">
        <v>100067</v>
      </c>
      <c r="B5199">
        <v>230922</v>
      </c>
      <c r="C5199" s="3">
        <v>44130.725694444445</v>
      </c>
      <c r="D5199">
        <v>0</v>
      </c>
      <c r="E5199">
        <v>2</v>
      </c>
      <c r="F5199" t="s">
        <v>25</v>
      </c>
      <c r="G5199">
        <v>1</v>
      </c>
      <c r="H5199">
        <v>64.738280000000003</v>
      </c>
      <c r="I5199">
        <v>15.92188</v>
      </c>
      <c r="J5199">
        <v>0.8984375</v>
      </c>
      <c r="K5199">
        <v>46.019530000000003</v>
      </c>
      <c r="L5199" s="3">
        <v>44130.476388888892</v>
      </c>
      <c r="M5199">
        <v>17.18</v>
      </c>
      <c r="N5199" t="s">
        <v>28</v>
      </c>
      <c r="P5199">
        <f>(C5199-Key!$B$1)*24</f>
        <v>2.3666666666977108</v>
      </c>
      <c r="Q5199">
        <f>(Key!$B$2-'17.1'!C5199)*24</f>
        <v>0.58333333331393078</v>
      </c>
      <c r="R5199" s="3">
        <f>C5199-(M5199-Key!$B$5)/(24*Key!$B$6)</f>
        <v>44130.711879629627</v>
      </c>
      <c r="S5199">
        <f>M5199-Key!$B$5</f>
        <v>14.92</v>
      </c>
      <c r="T5199" s="2">
        <f t="shared" si="405"/>
        <v>44129.729166666664</v>
      </c>
      <c r="U5199" t="str">
        <f t="shared" si="406"/>
        <v>10-25-2020 17:30</v>
      </c>
      <c r="V5199">
        <f>IFERROR(IF(W5199=Z5199,VLOOKUP($U5199,[1]C8842!$G$2:$M$145,3,FALSE),0),0)</f>
        <v>0</v>
      </c>
      <c r="W5199">
        <f>VLOOKUP(RIGHT($V$1,5),Key!$A$9:$B$14,2,FALSE)</f>
        <v>10.199999999999999</v>
      </c>
      <c r="X5199">
        <f t="shared" si="409"/>
        <v>0</v>
      </c>
      <c r="Y5199">
        <f>VLOOKUP(RIGHT($X$1,5),Key!$A$9:$B$14,2,FALSE)</f>
        <v>3.7</v>
      </c>
      <c r="Z5199">
        <f t="shared" si="407"/>
        <v>10.199999999999999</v>
      </c>
      <c r="AA5199">
        <f t="shared" si="408"/>
        <v>0</v>
      </c>
    </row>
    <row r="5200" spans="1:27" x14ac:dyDescent="0.3">
      <c r="A5200">
        <v>100067</v>
      </c>
      <c r="B5200">
        <v>230922</v>
      </c>
      <c r="C5200" s="3">
        <v>44130.725694444445</v>
      </c>
      <c r="D5200">
        <v>0</v>
      </c>
      <c r="E5200">
        <v>2</v>
      </c>
      <c r="F5200" t="s">
        <v>25</v>
      </c>
      <c r="G5200">
        <v>1</v>
      </c>
      <c r="H5200">
        <v>67.746089999999995</v>
      </c>
      <c r="I5200">
        <v>16.121089999999999</v>
      </c>
      <c r="J5200">
        <v>0.8671875</v>
      </c>
      <c r="K5200">
        <v>46.019530000000003</v>
      </c>
      <c r="L5200" s="3">
        <v>44130.476388888892</v>
      </c>
      <c r="M5200">
        <v>17.18</v>
      </c>
      <c r="N5200" t="s">
        <v>28</v>
      </c>
      <c r="P5200">
        <f>(C5200-Key!$B$1)*24</f>
        <v>2.3666666666977108</v>
      </c>
      <c r="Q5200">
        <f>(Key!$B$2-'17.1'!C5200)*24</f>
        <v>0.58333333331393078</v>
      </c>
      <c r="R5200" s="3">
        <f>C5200-(M5200-Key!$B$5)/(24*Key!$B$6)</f>
        <v>44130.711879629627</v>
      </c>
      <c r="S5200">
        <f>M5200-Key!$B$5</f>
        <v>14.92</v>
      </c>
      <c r="T5200" s="2">
        <f t="shared" si="405"/>
        <v>44129.729166666664</v>
      </c>
      <c r="U5200" t="str">
        <f t="shared" si="406"/>
        <v>10-25-2020 17:30</v>
      </c>
      <c r="V5200">
        <f>IFERROR(IF(W5200=Z5200,VLOOKUP($U5200,[1]C8842!$G$2:$M$145,3,FALSE),0),0)</f>
        <v>0</v>
      </c>
      <c r="W5200">
        <f>VLOOKUP(RIGHT($V$1,5),Key!$A$9:$B$14,2,FALSE)</f>
        <v>10.199999999999999</v>
      </c>
      <c r="X5200">
        <f t="shared" si="409"/>
        <v>0</v>
      </c>
      <c r="Y5200">
        <f>VLOOKUP(RIGHT($X$1,5),Key!$A$9:$B$14,2,FALSE)</f>
        <v>3.7</v>
      </c>
      <c r="Z5200">
        <f t="shared" si="407"/>
        <v>10.199999999999999</v>
      </c>
      <c r="AA5200">
        <f t="shared" si="408"/>
        <v>0</v>
      </c>
    </row>
    <row r="5201" spans="1:27" x14ac:dyDescent="0.3">
      <c r="A5201">
        <v>100067</v>
      </c>
      <c r="B5201">
        <v>230922</v>
      </c>
      <c r="C5201" s="3">
        <v>44130.725694444445</v>
      </c>
      <c r="D5201">
        <v>1</v>
      </c>
      <c r="E5201">
        <v>1</v>
      </c>
      <c r="F5201" t="s">
        <v>25</v>
      </c>
      <c r="G5201">
        <v>1</v>
      </c>
      <c r="H5201">
        <v>66.890630000000002</v>
      </c>
      <c r="I5201">
        <v>19.253910000000001</v>
      </c>
      <c r="J5201">
        <v>1.003906</v>
      </c>
      <c r="K5201">
        <v>58.023440000000001</v>
      </c>
      <c r="L5201" s="3">
        <v>44130.476388888892</v>
      </c>
      <c r="M5201">
        <v>17.18</v>
      </c>
      <c r="N5201" t="s">
        <v>28</v>
      </c>
      <c r="P5201">
        <f>(C5201-Key!$B$1)*24</f>
        <v>2.3666666666977108</v>
      </c>
      <c r="Q5201">
        <f>(Key!$B$2-'17.1'!C5201)*24</f>
        <v>0.58333333331393078</v>
      </c>
      <c r="R5201" s="3">
        <f>C5201-(M5201-Key!$B$5)/(24*Key!$B$6)</f>
        <v>44130.711879629627</v>
      </c>
      <c r="S5201">
        <f>M5201-Key!$B$5</f>
        <v>14.92</v>
      </c>
      <c r="T5201" s="2">
        <f t="shared" si="405"/>
        <v>44129.729166666664</v>
      </c>
      <c r="U5201" t="str">
        <f t="shared" si="406"/>
        <v>10-25-2020 17:30</v>
      </c>
      <c r="V5201">
        <f>IFERROR(IF(W5201=Z5201,VLOOKUP($U5201,[1]C8842!$G$2:$M$145,3,FALSE),0),0)</f>
        <v>0</v>
      </c>
      <c r="W5201">
        <f>VLOOKUP(RIGHT($V$1,5),Key!$A$9:$B$14,2,FALSE)</f>
        <v>10.199999999999999</v>
      </c>
      <c r="X5201">
        <f t="shared" si="409"/>
        <v>0</v>
      </c>
      <c r="Y5201">
        <f>VLOOKUP(RIGHT($X$1,5),Key!$A$9:$B$14,2,FALSE)</f>
        <v>3.7</v>
      </c>
      <c r="Z5201">
        <f t="shared" si="407"/>
        <v>10.199999999999999</v>
      </c>
      <c r="AA5201">
        <f t="shared" si="408"/>
        <v>0</v>
      </c>
    </row>
    <row r="5202" spans="1:27" x14ac:dyDescent="0.3">
      <c r="A5202">
        <v>100067</v>
      </c>
      <c r="B5202">
        <v>230922</v>
      </c>
      <c r="C5202" s="3">
        <v>44130.725694444445</v>
      </c>
      <c r="D5202">
        <v>3</v>
      </c>
      <c r="E5202">
        <v>2</v>
      </c>
      <c r="F5202" t="s">
        <v>26</v>
      </c>
      <c r="G5202">
        <v>1</v>
      </c>
      <c r="H5202">
        <v>68.625</v>
      </c>
      <c r="I5202">
        <v>18.789059999999999</v>
      </c>
      <c r="J5202">
        <v>0.9609375</v>
      </c>
      <c r="K5202">
        <v>95.039060000000006</v>
      </c>
      <c r="L5202" s="3">
        <v>44130.476388888892</v>
      </c>
      <c r="M5202">
        <v>17.18</v>
      </c>
      <c r="N5202" t="s">
        <v>28</v>
      </c>
      <c r="P5202">
        <f>(C5202-Key!$B$1)*24</f>
        <v>2.3666666666977108</v>
      </c>
      <c r="Q5202">
        <f>(Key!$B$2-'17.1'!C5202)*24</f>
        <v>0.58333333331393078</v>
      </c>
      <c r="R5202" s="3">
        <f>C5202-(M5202-Key!$B$5)/(24*Key!$B$6)</f>
        <v>44130.711879629627</v>
      </c>
      <c r="S5202">
        <f>M5202-Key!$B$5</f>
        <v>14.92</v>
      </c>
      <c r="T5202" s="2">
        <f t="shared" si="405"/>
        <v>44129.729166666664</v>
      </c>
      <c r="U5202" t="str">
        <f t="shared" si="406"/>
        <v>10-25-2020 17:30</v>
      </c>
      <c r="V5202">
        <f>IFERROR(IF(W5202=Z5202,VLOOKUP($U5202,[1]C8842!$G$2:$M$145,3,FALSE),0),0)</f>
        <v>0</v>
      </c>
      <c r="W5202">
        <f>VLOOKUP(RIGHT($V$1,5),Key!$A$9:$B$14,2,FALSE)</f>
        <v>10.199999999999999</v>
      </c>
      <c r="X5202">
        <f t="shared" si="409"/>
        <v>0</v>
      </c>
      <c r="Y5202">
        <f>VLOOKUP(RIGHT($X$1,5),Key!$A$9:$B$14,2,FALSE)</f>
        <v>3.7</v>
      </c>
      <c r="Z5202">
        <f t="shared" si="407"/>
        <v>10.199999999999999</v>
      </c>
      <c r="AA5202">
        <f t="shared" si="408"/>
        <v>0</v>
      </c>
    </row>
    <row r="5203" spans="1:27" x14ac:dyDescent="0.3">
      <c r="A5203">
        <v>100067</v>
      </c>
      <c r="B5203">
        <v>230922</v>
      </c>
      <c r="C5203" s="3">
        <v>44130.725694444445</v>
      </c>
      <c r="D5203">
        <v>1</v>
      </c>
      <c r="E5203">
        <v>1</v>
      </c>
      <c r="F5203" t="s">
        <v>25</v>
      </c>
      <c r="G5203">
        <v>1</v>
      </c>
      <c r="H5203">
        <v>62.179690000000001</v>
      </c>
      <c r="I5203">
        <v>13.8125</v>
      </c>
      <c r="J5203">
        <v>0.84765630000000003</v>
      </c>
      <c r="K5203">
        <v>56.023440000000001</v>
      </c>
      <c r="L5203" s="3">
        <v>44130.476388888892</v>
      </c>
      <c r="M5203">
        <v>17.18</v>
      </c>
      <c r="N5203" t="s">
        <v>28</v>
      </c>
      <c r="P5203">
        <f>(C5203-Key!$B$1)*24</f>
        <v>2.3666666666977108</v>
      </c>
      <c r="Q5203">
        <f>(Key!$B$2-'17.1'!C5203)*24</f>
        <v>0.58333333331393078</v>
      </c>
      <c r="R5203" s="3">
        <f>C5203-(M5203-Key!$B$5)/(24*Key!$B$6)</f>
        <v>44130.711879629627</v>
      </c>
      <c r="S5203">
        <f>M5203-Key!$B$5</f>
        <v>14.92</v>
      </c>
      <c r="T5203" s="2">
        <f t="shared" si="405"/>
        <v>44129.729166666664</v>
      </c>
      <c r="U5203" t="str">
        <f t="shared" si="406"/>
        <v>10-25-2020 17:30</v>
      </c>
      <c r="V5203">
        <f>IFERROR(IF(W5203=Z5203,VLOOKUP($U5203,[1]C8842!$G$2:$M$145,3,FALSE),0),0)</f>
        <v>0</v>
      </c>
      <c r="W5203">
        <f>VLOOKUP(RIGHT($V$1,5),Key!$A$9:$B$14,2,FALSE)</f>
        <v>10.199999999999999</v>
      </c>
      <c r="X5203">
        <f t="shared" si="409"/>
        <v>0</v>
      </c>
      <c r="Y5203">
        <f>VLOOKUP(RIGHT($X$1,5),Key!$A$9:$B$14,2,FALSE)</f>
        <v>3.7</v>
      </c>
      <c r="Z5203">
        <f t="shared" si="407"/>
        <v>10.199999999999999</v>
      </c>
      <c r="AA5203">
        <f t="shared" si="408"/>
        <v>0</v>
      </c>
    </row>
    <row r="5204" spans="1:27" x14ac:dyDescent="0.3">
      <c r="A5204">
        <v>100067</v>
      </c>
      <c r="B5204">
        <v>230922</v>
      </c>
      <c r="C5204" s="3">
        <v>44130.725694444445</v>
      </c>
      <c r="D5204">
        <v>3</v>
      </c>
      <c r="E5204">
        <v>2</v>
      </c>
      <c r="F5204" t="s">
        <v>26</v>
      </c>
      <c r="G5204">
        <v>2</v>
      </c>
      <c r="H5204">
        <v>69.652339999999995</v>
      </c>
      <c r="I5204">
        <v>21.38672</v>
      </c>
      <c r="J5204">
        <v>1.042969</v>
      </c>
      <c r="K5204">
        <v>92.039060000000006</v>
      </c>
      <c r="L5204" s="3">
        <v>44130.479861111111</v>
      </c>
      <c r="M5204">
        <v>17.18</v>
      </c>
      <c r="N5204" t="s">
        <v>28</v>
      </c>
      <c r="P5204">
        <f>(C5204-Key!$B$1)*24</f>
        <v>2.3666666666977108</v>
      </c>
      <c r="Q5204">
        <f>(Key!$B$2-'17.1'!C5204)*24</f>
        <v>0.58333333331393078</v>
      </c>
      <c r="R5204" s="3">
        <f>C5204-(M5204-Key!$B$5)/(24*Key!$B$6)</f>
        <v>44130.711879629627</v>
      </c>
      <c r="S5204">
        <f>M5204-Key!$B$5</f>
        <v>14.92</v>
      </c>
      <c r="T5204" s="2">
        <f t="shared" si="405"/>
        <v>44129.729166666664</v>
      </c>
      <c r="U5204" t="str">
        <f t="shared" si="406"/>
        <v>10-25-2020 17:30</v>
      </c>
      <c r="V5204">
        <f>IFERROR(IF(W5204=Z5204,VLOOKUP($U5204,[1]C8842!$G$2:$M$145,3,FALSE),0),0)</f>
        <v>0</v>
      </c>
      <c r="W5204">
        <f>VLOOKUP(RIGHT($V$1,5),Key!$A$9:$B$14,2,FALSE)</f>
        <v>10.199999999999999</v>
      </c>
      <c r="X5204">
        <f t="shared" si="409"/>
        <v>0</v>
      </c>
      <c r="Y5204">
        <f>VLOOKUP(RIGHT($X$1,5),Key!$A$9:$B$14,2,FALSE)</f>
        <v>3.7</v>
      </c>
      <c r="Z5204">
        <f t="shared" si="407"/>
        <v>10.199999999999999</v>
      </c>
      <c r="AA5204">
        <f t="shared" si="408"/>
        <v>0</v>
      </c>
    </row>
    <row r="5205" spans="1:27" x14ac:dyDescent="0.3">
      <c r="A5205">
        <v>100067</v>
      </c>
      <c r="B5205">
        <v>230922</v>
      </c>
      <c r="C5205" s="3">
        <v>44130.725694444445</v>
      </c>
      <c r="D5205">
        <v>0</v>
      </c>
      <c r="E5205">
        <v>2</v>
      </c>
      <c r="F5205" t="s">
        <v>25</v>
      </c>
      <c r="G5205">
        <v>1</v>
      </c>
      <c r="H5205">
        <v>59.011719999999997</v>
      </c>
      <c r="I5205">
        <v>15.30078</v>
      </c>
      <c r="J5205">
        <v>0.9609375</v>
      </c>
      <c r="K5205">
        <v>48.019530000000003</v>
      </c>
      <c r="L5205" s="3">
        <v>44130.479861111111</v>
      </c>
      <c r="M5205">
        <v>17.18</v>
      </c>
      <c r="N5205" t="s">
        <v>28</v>
      </c>
      <c r="P5205">
        <f>(C5205-Key!$B$1)*24</f>
        <v>2.3666666666977108</v>
      </c>
      <c r="Q5205">
        <f>(Key!$B$2-'17.1'!C5205)*24</f>
        <v>0.58333333331393078</v>
      </c>
      <c r="R5205" s="3">
        <f>C5205-(M5205-Key!$B$5)/(24*Key!$B$6)</f>
        <v>44130.711879629627</v>
      </c>
      <c r="S5205">
        <f>M5205-Key!$B$5</f>
        <v>14.92</v>
      </c>
      <c r="T5205" s="2">
        <f t="shared" si="405"/>
        <v>44129.729166666664</v>
      </c>
      <c r="U5205" t="str">
        <f t="shared" si="406"/>
        <v>10-25-2020 17:30</v>
      </c>
      <c r="V5205">
        <f>IFERROR(IF(W5205=Z5205,VLOOKUP($U5205,[1]C8842!$G$2:$M$145,3,FALSE),0),0)</f>
        <v>0</v>
      </c>
      <c r="W5205">
        <f>VLOOKUP(RIGHT($V$1,5),Key!$A$9:$B$14,2,FALSE)</f>
        <v>10.199999999999999</v>
      </c>
      <c r="X5205">
        <f t="shared" si="409"/>
        <v>0</v>
      </c>
      <c r="Y5205">
        <f>VLOOKUP(RIGHT($X$1,5),Key!$A$9:$B$14,2,FALSE)</f>
        <v>3.7</v>
      </c>
      <c r="Z5205">
        <f t="shared" si="407"/>
        <v>10.199999999999999</v>
      </c>
      <c r="AA5205">
        <f t="shared" si="408"/>
        <v>0</v>
      </c>
    </row>
    <row r="5206" spans="1:27" x14ac:dyDescent="0.3">
      <c r="A5206">
        <v>100067</v>
      </c>
      <c r="B5206">
        <v>230922</v>
      </c>
      <c r="C5206" s="3">
        <v>44130.725694444445</v>
      </c>
      <c r="D5206">
        <v>2</v>
      </c>
      <c r="E5206">
        <v>1</v>
      </c>
      <c r="F5206" t="s">
        <v>26</v>
      </c>
      <c r="G5206">
        <v>1</v>
      </c>
      <c r="H5206">
        <v>69.925780000000003</v>
      </c>
      <c r="I5206">
        <v>19.097660000000001</v>
      </c>
      <c r="J5206">
        <v>0.953125</v>
      </c>
      <c r="K5206">
        <v>84.035160000000005</v>
      </c>
      <c r="L5206" s="3">
        <v>44130.479861111111</v>
      </c>
      <c r="M5206">
        <v>17.18</v>
      </c>
      <c r="N5206" t="s">
        <v>28</v>
      </c>
      <c r="P5206">
        <f>(C5206-Key!$B$1)*24</f>
        <v>2.3666666666977108</v>
      </c>
      <c r="Q5206">
        <f>(Key!$B$2-'17.1'!C5206)*24</f>
        <v>0.58333333331393078</v>
      </c>
      <c r="R5206" s="3">
        <f>C5206-(M5206-Key!$B$5)/(24*Key!$B$6)</f>
        <v>44130.711879629627</v>
      </c>
      <c r="S5206">
        <f>M5206-Key!$B$5</f>
        <v>14.92</v>
      </c>
      <c r="T5206" s="2">
        <f t="shared" si="405"/>
        <v>44129.729166666664</v>
      </c>
      <c r="U5206" t="str">
        <f t="shared" si="406"/>
        <v>10-25-2020 17:30</v>
      </c>
      <c r="V5206">
        <f>IFERROR(IF(W5206=Z5206,VLOOKUP($U5206,[1]C8842!$G$2:$M$145,3,FALSE),0),0)</f>
        <v>0</v>
      </c>
      <c r="W5206">
        <f>VLOOKUP(RIGHT($V$1,5),Key!$A$9:$B$14,2,FALSE)</f>
        <v>10.199999999999999</v>
      </c>
      <c r="X5206">
        <f t="shared" si="409"/>
        <v>0</v>
      </c>
      <c r="Y5206">
        <f>VLOOKUP(RIGHT($X$1,5),Key!$A$9:$B$14,2,FALSE)</f>
        <v>3.7</v>
      </c>
      <c r="Z5206">
        <f t="shared" si="407"/>
        <v>10.199999999999999</v>
      </c>
      <c r="AA5206">
        <f t="shared" si="408"/>
        <v>0</v>
      </c>
    </row>
    <row r="5207" spans="1:27" x14ac:dyDescent="0.3">
      <c r="A5207">
        <v>100067</v>
      </c>
      <c r="B5207">
        <v>230922</v>
      </c>
      <c r="C5207" s="3">
        <v>44130.725694444445</v>
      </c>
      <c r="D5207">
        <v>1</v>
      </c>
      <c r="E5207">
        <v>1</v>
      </c>
      <c r="F5207" t="s">
        <v>25</v>
      </c>
      <c r="G5207">
        <v>1</v>
      </c>
      <c r="H5207">
        <v>59.011719999999997</v>
      </c>
      <c r="I5207">
        <v>16.691410000000001</v>
      </c>
      <c r="J5207">
        <v>1.019531</v>
      </c>
      <c r="K5207">
        <v>58.023440000000001</v>
      </c>
      <c r="L5207" s="3">
        <v>44130.479861111111</v>
      </c>
      <c r="M5207">
        <v>17.18</v>
      </c>
      <c r="N5207" t="s">
        <v>28</v>
      </c>
      <c r="P5207">
        <f>(C5207-Key!$B$1)*24</f>
        <v>2.3666666666977108</v>
      </c>
      <c r="Q5207">
        <f>(Key!$B$2-'17.1'!C5207)*24</f>
        <v>0.58333333331393078</v>
      </c>
      <c r="R5207" s="3">
        <f>C5207-(M5207-Key!$B$5)/(24*Key!$B$6)</f>
        <v>44130.711879629627</v>
      </c>
      <c r="S5207">
        <f>M5207-Key!$B$5</f>
        <v>14.92</v>
      </c>
      <c r="T5207" s="2">
        <f t="shared" si="405"/>
        <v>44129.729166666664</v>
      </c>
      <c r="U5207" t="str">
        <f t="shared" si="406"/>
        <v>10-25-2020 17:30</v>
      </c>
      <c r="V5207">
        <f>IFERROR(IF(W5207=Z5207,VLOOKUP($U5207,[1]C8842!$G$2:$M$145,3,FALSE),0),0)</f>
        <v>0</v>
      </c>
      <c r="W5207">
        <f>VLOOKUP(RIGHT($V$1,5),Key!$A$9:$B$14,2,FALSE)</f>
        <v>10.199999999999999</v>
      </c>
      <c r="X5207">
        <f t="shared" si="409"/>
        <v>0</v>
      </c>
      <c r="Y5207">
        <f>VLOOKUP(RIGHT($X$1,5),Key!$A$9:$B$14,2,FALSE)</f>
        <v>3.7</v>
      </c>
      <c r="Z5207">
        <f t="shared" si="407"/>
        <v>10.199999999999999</v>
      </c>
      <c r="AA5207">
        <f t="shared" si="408"/>
        <v>0</v>
      </c>
    </row>
    <row r="5208" spans="1:27" x14ac:dyDescent="0.3">
      <c r="A5208">
        <v>100067</v>
      </c>
      <c r="B5208">
        <v>230922</v>
      </c>
      <c r="C5208" s="3">
        <v>44130.725694444445</v>
      </c>
      <c r="D5208">
        <v>3</v>
      </c>
      <c r="E5208">
        <v>2</v>
      </c>
      <c r="F5208" t="s">
        <v>26</v>
      </c>
      <c r="G5208">
        <v>1</v>
      </c>
      <c r="H5208">
        <v>62.890630000000002</v>
      </c>
      <c r="I5208">
        <v>17.38672</v>
      </c>
      <c r="J5208">
        <v>0.98828130000000003</v>
      </c>
      <c r="K5208">
        <v>94.039060000000006</v>
      </c>
      <c r="L5208" s="3">
        <v>44130.479861111111</v>
      </c>
      <c r="M5208">
        <v>17.18</v>
      </c>
      <c r="N5208" t="s">
        <v>28</v>
      </c>
      <c r="P5208">
        <f>(C5208-Key!$B$1)*24</f>
        <v>2.3666666666977108</v>
      </c>
      <c r="Q5208">
        <f>(Key!$B$2-'17.1'!C5208)*24</f>
        <v>0.58333333331393078</v>
      </c>
      <c r="R5208" s="3">
        <f>C5208-(M5208-Key!$B$5)/(24*Key!$B$6)</f>
        <v>44130.711879629627</v>
      </c>
      <c r="S5208">
        <f>M5208-Key!$B$5</f>
        <v>14.92</v>
      </c>
      <c r="T5208" s="2">
        <f t="shared" si="405"/>
        <v>44129.729166666664</v>
      </c>
      <c r="U5208" t="str">
        <f t="shared" si="406"/>
        <v>10-25-2020 17:30</v>
      </c>
      <c r="V5208">
        <f>IFERROR(IF(W5208=Z5208,VLOOKUP($U5208,[1]C8842!$G$2:$M$145,3,FALSE),0),0)</f>
        <v>0</v>
      </c>
      <c r="W5208">
        <f>VLOOKUP(RIGHT($V$1,5),Key!$A$9:$B$14,2,FALSE)</f>
        <v>10.199999999999999</v>
      </c>
      <c r="X5208">
        <f t="shared" si="409"/>
        <v>0</v>
      </c>
      <c r="Y5208">
        <f>VLOOKUP(RIGHT($X$1,5),Key!$A$9:$B$14,2,FALSE)</f>
        <v>3.7</v>
      </c>
      <c r="Z5208">
        <f t="shared" si="407"/>
        <v>10.199999999999999</v>
      </c>
      <c r="AA5208">
        <f t="shared" si="408"/>
        <v>0</v>
      </c>
    </row>
    <row r="5209" spans="1:27" x14ac:dyDescent="0.3">
      <c r="A5209">
        <v>100067</v>
      </c>
      <c r="B5209">
        <v>230922</v>
      </c>
      <c r="C5209" s="3">
        <v>44130.725694444445</v>
      </c>
      <c r="D5209">
        <v>3</v>
      </c>
      <c r="E5209">
        <v>2</v>
      </c>
      <c r="F5209" t="s">
        <v>26</v>
      </c>
      <c r="G5209">
        <v>1</v>
      </c>
      <c r="H5209">
        <v>68.011719999999997</v>
      </c>
      <c r="I5209">
        <v>19.71875</v>
      </c>
      <c r="J5209">
        <v>1.003906</v>
      </c>
      <c r="K5209">
        <v>93.039060000000006</v>
      </c>
      <c r="L5209" s="3">
        <v>44130.479861111111</v>
      </c>
      <c r="M5209">
        <v>17.18</v>
      </c>
      <c r="N5209" t="s">
        <v>28</v>
      </c>
      <c r="P5209">
        <f>(C5209-Key!$B$1)*24</f>
        <v>2.3666666666977108</v>
      </c>
      <c r="Q5209">
        <f>(Key!$B$2-'17.1'!C5209)*24</f>
        <v>0.58333333331393078</v>
      </c>
      <c r="R5209" s="3">
        <f>C5209-(M5209-Key!$B$5)/(24*Key!$B$6)</f>
        <v>44130.711879629627</v>
      </c>
      <c r="S5209">
        <f>M5209-Key!$B$5</f>
        <v>14.92</v>
      </c>
      <c r="T5209" s="2">
        <f t="shared" si="405"/>
        <v>44129.729166666664</v>
      </c>
      <c r="U5209" t="str">
        <f t="shared" si="406"/>
        <v>10-25-2020 17:30</v>
      </c>
      <c r="V5209">
        <f>IFERROR(IF(W5209=Z5209,VLOOKUP($U5209,[1]C8842!$G$2:$M$145,3,FALSE),0),0)</f>
        <v>0</v>
      </c>
      <c r="W5209">
        <f>VLOOKUP(RIGHT($V$1,5),Key!$A$9:$B$14,2,FALSE)</f>
        <v>10.199999999999999</v>
      </c>
      <c r="X5209">
        <f t="shared" si="409"/>
        <v>0</v>
      </c>
      <c r="Y5209">
        <f>VLOOKUP(RIGHT($X$1,5),Key!$A$9:$B$14,2,FALSE)</f>
        <v>3.7</v>
      </c>
      <c r="Z5209">
        <f t="shared" si="407"/>
        <v>10.199999999999999</v>
      </c>
      <c r="AA5209">
        <f t="shared" si="408"/>
        <v>0</v>
      </c>
    </row>
    <row r="5210" spans="1:27" x14ac:dyDescent="0.3">
      <c r="A5210">
        <v>100067</v>
      </c>
      <c r="B5210">
        <v>230922</v>
      </c>
      <c r="C5210" s="3">
        <v>44130.725694444445</v>
      </c>
      <c r="D5210">
        <v>2</v>
      </c>
      <c r="E5210">
        <v>1</v>
      </c>
      <c r="F5210" t="s">
        <v>26</v>
      </c>
      <c r="G5210">
        <v>4</v>
      </c>
      <c r="H5210">
        <v>77.21875</v>
      </c>
      <c r="I5210">
        <v>78.976560000000006</v>
      </c>
      <c r="J5210">
        <v>2.9296880000000001</v>
      </c>
      <c r="K5210">
        <v>80.03125</v>
      </c>
      <c r="L5210" s="3">
        <v>44130.479861111111</v>
      </c>
      <c r="M5210">
        <v>17.18</v>
      </c>
      <c r="N5210" t="s">
        <v>28</v>
      </c>
      <c r="P5210">
        <f>(C5210-Key!$B$1)*24</f>
        <v>2.3666666666977108</v>
      </c>
      <c r="Q5210">
        <f>(Key!$B$2-'17.1'!C5210)*24</f>
        <v>0.58333333331393078</v>
      </c>
      <c r="R5210" s="3">
        <f>C5210-(M5210-Key!$B$5)/(24*Key!$B$6)</f>
        <v>44130.711879629627</v>
      </c>
      <c r="S5210">
        <f>M5210-Key!$B$5</f>
        <v>14.92</v>
      </c>
      <c r="T5210" s="2">
        <f t="shared" si="405"/>
        <v>44129.729166666664</v>
      </c>
      <c r="U5210" t="str">
        <f t="shared" si="406"/>
        <v>10-25-2020 17:30</v>
      </c>
      <c r="V5210">
        <f>IFERROR(IF(W5210=Z5210,VLOOKUP($U5210,[1]C8842!$G$2:$M$145,3,FALSE),0),0)</f>
        <v>0</v>
      </c>
      <c r="W5210">
        <f>VLOOKUP(RIGHT($V$1,5),Key!$A$9:$B$14,2,FALSE)</f>
        <v>10.199999999999999</v>
      </c>
      <c r="X5210">
        <f t="shared" si="409"/>
        <v>0</v>
      </c>
      <c r="Y5210">
        <f>VLOOKUP(RIGHT($X$1,5),Key!$A$9:$B$14,2,FALSE)</f>
        <v>3.7</v>
      </c>
      <c r="Z5210">
        <f t="shared" si="407"/>
        <v>10.199999999999999</v>
      </c>
      <c r="AA5210">
        <f t="shared" si="408"/>
        <v>0</v>
      </c>
    </row>
    <row r="5211" spans="1:27" x14ac:dyDescent="0.3">
      <c r="A5211">
        <v>100067</v>
      </c>
      <c r="B5211">
        <v>230922</v>
      </c>
      <c r="C5211" s="3">
        <v>44130.726388888892</v>
      </c>
      <c r="D5211">
        <v>3</v>
      </c>
      <c r="E5211">
        <v>2</v>
      </c>
      <c r="F5211" t="s">
        <v>26</v>
      </c>
      <c r="G5211">
        <v>5</v>
      </c>
      <c r="H5211">
        <v>62.023440000000001</v>
      </c>
      <c r="I5211">
        <v>91.023439999999994</v>
      </c>
      <c r="J5211">
        <v>4.1640629999999996</v>
      </c>
      <c r="K5211">
        <v>95.039060000000006</v>
      </c>
      <c r="L5211" s="3">
        <v>44130.479861111111</v>
      </c>
      <c r="M5211">
        <v>17.18</v>
      </c>
      <c r="N5211" t="s">
        <v>28</v>
      </c>
      <c r="P5211">
        <f>(C5211-Key!$B$1)*24</f>
        <v>2.3833333334187046</v>
      </c>
      <c r="Q5211">
        <f>(Key!$B$2-'17.1'!C5211)*24</f>
        <v>0.56666666659293696</v>
      </c>
      <c r="R5211" s="3">
        <f>C5211-(M5211-Key!$B$5)/(24*Key!$B$6)</f>
        <v>44130.712574074074</v>
      </c>
      <c r="S5211">
        <f>M5211-Key!$B$5</f>
        <v>14.92</v>
      </c>
      <c r="T5211" s="2">
        <f t="shared" si="405"/>
        <v>44129.729166666664</v>
      </c>
      <c r="U5211" t="str">
        <f t="shared" si="406"/>
        <v>10-25-2020 17:30</v>
      </c>
      <c r="V5211">
        <f>IFERROR(IF(W5211=Z5211,VLOOKUP($U5211,[1]C8842!$G$2:$M$145,3,FALSE),0),0)</f>
        <v>0</v>
      </c>
      <c r="W5211">
        <f>VLOOKUP(RIGHT($V$1,5),Key!$A$9:$B$14,2,FALSE)</f>
        <v>10.199999999999999</v>
      </c>
      <c r="X5211">
        <f t="shared" si="409"/>
        <v>0</v>
      </c>
      <c r="Y5211">
        <f>VLOOKUP(RIGHT($X$1,5),Key!$A$9:$B$14,2,FALSE)</f>
        <v>3.7</v>
      </c>
      <c r="Z5211">
        <f t="shared" si="407"/>
        <v>10.199999999999999</v>
      </c>
      <c r="AA5211">
        <f t="shared" si="408"/>
        <v>0</v>
      </c>
    </row>
    <row r="5212" spans="1:27" x14ac:dyDescent="0.3">
      <c r="A5212">
        <v>100067</v>
      </c>
      <c r="B5212">
        <v>230922</v>
      </c>
      <c r="C5212" s="3">
        <v>44130.726388888892</v>
      </c>
      <c r="D5212">
        <v>1</v>
      </c>
      <c r="E5212">
        <v>1</v>
      </c>
      <c r="F5212" t="s">
        <v>25</v>
      </c>
      <c r="G5212">
        <v>1</v>
      </c>
      <c r="H5212">
        <v>70.949219999999997</v>
      </c>
      <c r="I5212">
        <v>15.054690000000001</v>
      </c>
      <c r="J5212">
        <v>0.7890625</v>
      </c>
      <c r="K5212">
        <v>58.023440000000001</v>
      </c>
      <c r="L5212" s="3">
        <v>44130.479861111111</v>
      </c>
      <c r="M5212">
        <v>17.18</v>
      </c>
      <c r="N5212" t="s">
        <v>28</v>
      </c>
      <c r="P5212">
        <f>(C5212-Key!$B$1)*24</f>
        <v>2.3833333334187046</v>
      </c>
      <c r="Q5212">
        <f>(Key!$B$2-'17.1'!C5212)*24</f>
        <v>0.56666666659293696</v>
      </c>
      <c r="R5212" s="3">
        <f>C5212-(M5212-Key!$B$5)/(24*Key!$B$6)</f>
        <v>44130.712574074074</v>
      </c>
      <c r="S5212">
        <f>M5212-Key!$B$5</f>
        <v>14.92</v>
      </c>
      <c r="T5212" s="2">
        <f t="shared" si="405"/>
        <v>44129.729166666664</v>
      </c>
      <c r="U5212" t="str">
        <f t="shared" si="406"/>
        <v>10-25-2020 17:30</v>
      </c>
      <c r="V5212">
        <f>IFERROR(IF(W5212=Z5212,VLOOKUP($U5212,[1]C8842!$G$2:$M$145,3,FALSE),0),0)</f>
        <v>0</v>
      </c>
      <c r="W5212">
        <f>VLOOKUP(RIGHT($V$1,5),Key!$A$9:$B$14,2,FALSE)</f>
        <v>10.199999999999999</v>
      </c>
      <c r="X5212">
        <f t="shared" si="409"/>
        <v>0</v>
      </c>
      <c r="Y5212">
        <f>VLOOKUP(RIGHT($X$1,5),Key!$A$9:$B$14,2,FALSE)</f>
        <v>3.7</v>
      </c>
      <c r="Z5212">
        <f t="shared" si="407"/>
        <v>10.199999999999999</v>
      </c>
      <c r="AA5212">
        <f t="shared" si="408"/>
        <v>0</v>
      </c>
    </row>
    <row r="5213" spans="1:27" x14ac:dyDescent="0.3">
      <c r="A5213">
        <v>100067</v>
      </c>
      <c r="B5213">
        <v>230922</v>
      </c>
      <c r="C5213" s="3">
        <v>44130.726388888892</v>
      </c>
      <c r="D5213">
        <v>3</v>
      </c>
      <c r="E5213">
        <v>2</v>
      </c>
      <c r="F5213" t="s">
        <v>26</v>
      </c>
      <c r="G5213">
        <v>2</v>
      </c>
      <c r="H5213">
        <v>63.039059999999999</v>
      </c>
      <c r="I5213">
        <v>21.171880000000002</v>
      </c>
      <c r="J5213">
        <v>1.144531</v>
      </c>
      <c r="K5213">
        <v>94.039060000000006</v>
      </c>
      <c r="L5213" s="3">
        <v>44130.479861111111</v>
      </c>
      <c r="M5213">
        <v>17.18</v>
      </c>
      <c r="N5213" t="s">
        <v>28</v>
      </c>
      <c r="P5213">
        <f>(C5213-Key!$B$1)*24</f>
        <v>2.3833333334187046</v>
      </c>
      <c r="Q5213">
        <f>(Key!$B$2-'17.1'!C5213)*24</f>
        <v>0.56666666659293696</v>
      </c>
      <c r="R5213" s="3">
        <f>C5213-(M5213-Key!$B$5)/(24*Key!$B$6)</f>
        <v>44130.712574074074</v>
      </c>
      <c r="S5213">
        <f>M5213-Key!$B$5</f>
        <v>14.92</v>
      </c>
      <c r="T5213" s="2">
        <f t="shared" si="405"/>
        <v>44129.729166666664</v>
      </c>
      <c r="U5213" t="str">
        <f t="shared" si="406"/>
        <v>10-25-2020 17:30</v>
      </c>
      <c r="V5213">
        <f>IFERROR(IF(W5213=Z5213,VLOOKUP($U5213,[1]C8842!$G$2:$M$145,3,FALSE),0),0)</f>
        <v>0</v>
      </c>
      <c r="W5213">
        <f>VLOOKUP(RIGHT($V$1,5),Key!$A$9:$B$14,2,FALSE)</f>
        <v>10.199999999999999</v>
      </c>
      <c r="X5213">
        <f t="shared" si="409"/>
        <v>0</v>
      </c>
      <c r="Y5213">
        <f>VLOOKUP(RIGHT($X$1,5),Key!$A$9:$B$14,2,FALSE)</f>
        <v>3.7</v>
      </c>
      <c r="Z5213">
        <f t="shared" si="407"/>
        <v>10.199999999999999</v>
      </c>
      <c r="AA5213">
        <f t="shared" si="408"/>
        <v>0</v>
      </c>
    </row>
    <row r="5214" spans="1:27" x14ac:dyDescent="0.3">
      <c r="A5214">
        <v>100067</v>
      </c>
      <c r="B5214">
        <v>230922</v>
      </c>
      <c r="C5214" s="3">
        <v>44130.726388888892</v>
      </c>
      <c r="D5214">
        <v>3</v>
      </c>
      <c r="E5214">
        <v>2</v>
      </c>
      <c r="F5214" t="s">
        <v>26</v>
      </c>
      <c r="G5214">
        <v>1</v>
      </c>
      <c r="H5214">
        <v>67.632810000000006</v>
      </c>
      <c r="I5214">
        <v>19.828130000000002</v>
      </c>
      <c r="J5214">
        <v>1.015625</v>
      </c>
      <c r="K5214">
        <v>94.039060000000006</v>
      </c>
      <c r="L5214" s="3">
        <v>44130.479861111111</v>
      </c>
      <c r="M5214">
        <v>17.18</v>
      </c>
      <c r="N5214" t="s">
        <v>28</v>
      </c>
      <c r="P5214">
        <f>(C5214-Key!$B$1)*24</f>
        <v>2.3833333334187046</v>
      </c>
      <c r="Q5214">
        <f>(Key!$B$2-'17.1'!C5214)*24</f>
        <v>0.56666666659293696</v>
      </c>
      <c r="R5214" s="3">
        <f>C5214-(M5214-Key!$B$5)/(24*Key!$B$6)</f>
        <v>44130.712574074074</v>
      </c>
      <c r="S5214">
        <f>M5214-Key!$B$5</f>
        <v>14.92</v>
      </c>
      <c r="T5214" s="2">
        <f t="shared" si="405"/>
        <v>44129.729166666664</v>
      </c>
      <c r="U5214" t="str">
        <f t="shared" si="406"/>
        <v>10-25-2020 17:30</v>
      </c>
      <c r="V5214">
        <f>IFERROR(IF(W5214=Z5214,VLOOKUP($U5214,[1]C8842!$G$2:$M$145,3,FALSE),0),0)</f>
        <v>0</v>
      </c>
      <c r="W5214">
        <f>VLOOKUP(RIGHT($V$1,5),Key!$A$9:$B$14,2,FALSE)</f>
        <v>10.199999999999999</v>
      </c>
      <c r="X5214">
        <f t="shared" si="409"/>
        <v>0</v>
      </c>
      <c r="Y5214">
        <f>VLOOKUP(RIGHT($X$1,5),Key!$A$9:$B$14,2,FALSE)</f>
        <v>3.7</v>
      </c>
      <c r="Z5214">
        <f t="shared" si="407"/>
        <v>10.199999999999999</v>
      </c>
      <c r="AA5214">
        <f t="shared" si="408"/>
        <v>0</v>
      </c>
    </row>
    <row r="5215" spans="1:27" x14ac:dyDescent="0.3">
      <c r="A5215">
        <v>100067</v>
      </c>
      <c r="B5215">
        <v>230922</v>
      </c>
      <c r="C5215" s="3">
        <v>44130.726388888892</v>
      </c>
      <c r="D5215">
        <v>1</v>
      </c>
      <c r="E5215">
        <v>1</v>
      </c>
      <c r="F5215" t="s">
        <v>25</v>
      </c>
      <c r="G5215">
        <v>1</v>
      </c>
      <c r="H5215">
        <v>68.554689999999994</v>
      </c>
      <c r="I5215">
        <v>16.898440000000001</v>
      </c>
      <c r="J5215">
        <v>0.88671880000000003</v>
      </c>
      <c r="K5215">
        <v>58.023440000000001</v>
      </c>
      <c r="L5215" s="3">
        <v>44130.479861111111</v>
      </c>
      <c r="M5215">
        <v>17.18</v>
      </c>
      <c r="N5215" t="s">
        <v>28</v>
      </c>
      <c r="P5215">
        <f>(C5215-Key!$B$1)*24</f>
        <v>2.3833333334187046</v>
      </c>
      <c r="Q5215">
        <f>(Key!$B$2-'17.1'!C5215)*24</f>
        <v>0.56666666659293696</v>
      </c>
      <c r="R5215" s="3">
        <f>C5215-(M5215-Key!$B$5)/(24*Key!$B$6)</f>
        <v>44130.712574074074</v>
      </c>
      <c r="S5215">
        <f>M5215-Key!$B$5</f>
        <v>14.92</v>
      </c>
      <c r="T5215" s="2">
        <f t="shared" si="405"/>
        <v>44129.729166666664</v>
      </c>
      <c r="U5215" t="str">
        <f t="shared" si="406"/>
        <v>10-25-2020 17:30</v>
      </c>
      <c r="V5215">
        <f>IFERROR(IF(W5215=Z5215,VLOOKUP($U5215,[1]C8842!$G$2:$M$145,3,FALSE),0),0)</f>
        <v>0</v>
      </c>
      <c r="W5215">
        <f>VLOOKUP(RIGHT($V$1,5),Key!$A$9:$B$14,2,FALSE)</f>
        <v>10.199999999999999</v>
      </c>
      <c r="X5215">
        <f t="shared" si="409"/>
        <v>0</v>
      </c>
      <c r="Y5215">
        <f>VLOOKUP(RIGHT($X$1,5),Key!$A$9:$B$14,2,FALSE)</f>
        <v>3.7</v>
      </c>
      <c r="Z5215">
        <f t="shared" si="407"/>
        <v>10.199999999999999</v>
      </c>
      <c r="AA5215">
        <f t="shared" si="408"/>
        <v>0</v>
      </c>
    </row>
    <row r="5216" spans="1:27" x14ac:dyDescent="0.3">
      <c r="A5216">
        <v>100067</v>
      </c>
      <c r="B5216">
        <v>230922</v>
      </c>
      <c r="C5216" s="3">
        <v>44130.726388888892</v>
      </c>
      <c r="D5216">
        <v>0</v>
      </c>
      <c r="E5216">
        <v>2</v>
      </c>
      <c r="F5216" t="s">
        <v>25</v>
      </c>
      <c r="G5216">
        <v>2</v>
      </c>
      <c r="H5216">
        <v>65.339839999999995</v>
      </c>
      <c r="I5216">
        <v>20.179690000000001</v>
      </c>
      <c r="J5216">
        <v>1.066406</v>
      </c>
      <c r="K5216">
        <v>46.019530000000003</v>
      </c>
      <c r="L5216" s="3">
        <v>44130.479861111111</v>
      </c>
      <c r="M5216">
        <v>17.18</v>
      </c>
      <c r="N5216" t="s">
        <v>28</v>
      </c>
      <c r="P5216">
        <f>(C5216-Key!$B$1)*24</f>
        <v>2.3833333334187046</v>
      </c>
      <c r="Q5216">
        <f>(Key!$B$2-'17.1'!C5216)*24</f>
        <v>0.56666666659293696</v>
      </c>
      <c r="R5216" s="3">
        <f>C5216-(M5216-Key!$B$5)/(24*Key!$B$6)</f>
        <v>44130.712574074074</v>
      </c>
      <c r="S5216">
        <f>M5216-Key!$B$5</f>
        <v>14.92</v>
      </c>
      <c r="T5216" s="2">
        <f t="shared" si="405"/>
        <v>44129.729166666664</v>
      </c>
      <c r="U5216" t="str">
        <f t="shared" si="406"/>
        <v>10-25-2020 17:30</v>
      </c>
      <c r="V5216">
        <f>IFERROR(IF(W5216=Z5216,VLOOKUP($U5216,[1]C8842!$G$2:$M$145,3,FALSE),0),0)</f>
        <v>0</v>
      </c>
      <c r="W5216">
        <f>VLOOKUP(RIGHT($V$1,5),Key!$A$9:$B$14,2,FALSE)</f>
        <v>10.199999999999999</v>
      </c>
      <c r="X5216">
        <f t="shared" si="409"/>
        <v>0</v>
      </c>
      <c r="Y5216">
        <f>VLOOKUP(RIGHT($X$1,5),Key!$A$9:$B$14,2,FALSE)</f>
        <v>3.7</v>
      </c>
      <c r="Z5216">
        <f t="shared" si="407"/>
        <v>10.199999999999999</v>
      </c>
      <c r="AA5216">
        <f t="shared" si="408"/>
        <v>0</v>
      </c>
    </row>
    <row r="5217" spans="1:27" x14ac:dyDescent="0.3">
      <c r="A5217">
        <v>100067</v>
      </c>
      <c r="B5217">
        <v>230922</v>
      </c>
      <c r="C5217" s="3">
        <v>44130.726388888892</v>
      </c>
      <c r="D5217">
        <v>0</v>
      </c>
      <c r="E5217">
        <v>2</v>
      </c>
      <c r="F5217" t="s">
        <v>25</v>
      </c>
      <c r="G5217">
        <v>1</v>
      </c>
      <c r="H5217">
        <v>62.003909999999998</v>
      </c>
      <c r="I5217">
        <v>16.73047</v>
      </c>
      <c r="J5217">
        <v>0.97265630000000003</v>
      </c>
      <c r="K5217">
        <v>46.019530000000003</v>
      </c>
      <c r="L5217" s="3">
        <v>44130.479861111111</v>
      </c>
      <c r="M5217">
        <v>17.18</v>
      </c>
      <c r="N5217" t="s">
        <v>28</v>
      </c>
      <c r="P5217">
        <f>(C5217-Key!$B$1)*24</f>
        <v>2.3833333334187046</v>
      </c>
      <c r="Q5217">
        <f>(Key!$B$2-'17.1'!C5217)*24</f>
        <v>0.56666666659293696</v>
      </c>
      <c r="R5217" s="3">
        <f>C5217-(M5217-Key!$B$5)/(24*Key!$B$6)</f>
        <v>44130.712574074074</v>
      </c>
      <c r="S5217">
        <f>M5217-Key!$B$5</f>
        <v>14.92</v>
      </c>
      <c r="T5217" s="2">
        <f t="shared" si="405"/>
        <v>44129.729166666664</v>
      </c>
      <c r="U5217" t="str">
        <f t="shared" si="406"/>
        <v>10-25-2020 17:30</v>
      </c>
      <c r="V5217">
        <f>IFERROR(IF(W5217=Z5217,VLOOKUP($U5217,[1]C8842!$G$2:$M$145,3,FALSE),0),0)</f>
        <v>0</v>
      </c>
      <c r="W5217">
        <f>VLOOKUP(RIGHT($V$1,5),Key!$A$9:$B$14,2,FALSE)</f>
        <v>10.199999999999999</v>
      </c>
      <c r="X5217">
        <f t="shared" si="409"/>
        <v>0</v>
      </c>
      <c r="Y5217">
        <f>VLOOKUP(RIGHT($X$1,5),Key!$A$9:$B$14,2,FALSE)</f>
        <v>3.7</v>
      </c>
      <c r="Z5217">
        <f t="shared" si="407"/>
        <v>10.199999999999999</v>
      </c>
      <c r="AA5217">
        <f t="shared" si="408"/>
        <v>0</v>
      </c>
    </row>
    <row r="5218" spans="1:27" x14ac:dyDescent="0.3">
      <c r="A5218">
        <v>100067</v>
      </c>
      <c r="B5218">
        <v>230922</v>
      </c>
      <c r="C5218" s="3">
        <v>44130.726388888892</v>
      </c>
      <c r="D5218">
        <v>0</v>
      </c>
      <c r="E5218">
        <v>2</v>
      </c>
      <c r="F5218" t="s">
        <v>25</v>
      </c>
      <c r="G5218">
        <v>1</v>
      </c>
      <c r="H5218">
        <v>54.914059999999999</v>
      </c>
      <c r="I5218">
        <v>16.695309999999999</v>
      </c>
      <c r="J5218">
        <v>1.097656</v>
      </c>
      <c r="K5218">
        <v>46.019530000000003</v>
      </c>
      <c r="L5218" s="3">
        <v>44130.479861111111</v>
      </c>
      <c r="M5218">
        <v>17.18</v>
      </c>
      <c r="N5218" t="s">
        <v>28</v>
      </c>
      <c r="P5218">
        <f>(C5218-Key!$B$1)*24</f>
        <v>2.3833333334187046</v>
      </c>
      <c r="Q5218">
        <f>(Key!$B$2-'17.1'!C5218)*24</f>
        <v>0.56666666659293696</v>
      </c>
      <c r="R5218" s="3">
        <f>C5218-(M5218-Key!$B$5)/(24*Key!$B$6)</f>
        <v>44130.712574074074</v>
      </c>
      <c r="S5218">
        <f>M5218-Key!$B$5</f>
        <v>14.92</v>
      </c>
      <c r="T5218" s="2">
        <f t="shared" si="405"/>
        <v>44129.729166666664</v>
      </c>
      <c r="U5218" t="str">
        <f t="shared" si="406"/>
        <v>10-25-2020 17:30</v>
      </c>
      <c r="V5218">
        <f>IFERROR(IF(W5218=Z5218,VLOOKUP($U5218,[1]C8842!$G$2:$M$145,3,FALSE),0),0)</f>
        <v>0</v>
      </c>
      <c r="W5218">
        <f>VLOOKUP(RIGHT($V$1,5),Key!$A$9:$B$14,2,FALSE)</f>
        <v>10.199999999999999</v>
      </c>
      <c r="X5218">
        <f t="shared" si="409"/>
        <v>0</v>
      </c>
      <c r="Y5218">
        <f>VLOOKUP(RIGHT($X$1,5),Key!$A$9:$B$14,2,FALSE)</f>
        <v>3.7</v>
      </c>
      <c r="Z5218">
        <f t="shared" si="407"/>
        <v>10.199999999999999</v>
      </c>
      <c r="AA5218">
        <f t="shared" si="408"/>
        <v>0</v>
      </c>
    </row>
    <row r="5219" spans="1:27" x14ac:dyDescent="0.3">
      <c r="A5219">
        <v>100067</v>
      </c>
      <c r="B5219">
        <v>230922</v>
      </c>
      <c r="C5219" s="3">
        <v>44130.726388888892</v>
      </c>
      <c r="D5219">
        <v>1</v>
      </c>
      <c r="E5219">
        <v>1</v>
      </c>
      <c r="F5219" t="s">
        <v>25</v>
      </c>
      <c r="G5219">
        <v>1</v>
      </c>
      <c r="H5219">
        <v>63.140630000000002</v>
      </c>
      <c r="I5219">
        <v>17.304690000000001</v>
      </c>
      <c r="J5219">
        <v>0.98046880000000003</v>
      </c>
      <c r="K5219">
        <v>58.023440000000001</v>
      </c>
      <c r="L5219" s="3">
        <v>44130.479861111111</v>
      </c>
      <c r="M5219">
        <v>17.18</v>
      </c>
      <c r="N5219" t="s">
        <v>28</v>
      </c>
      <c r="P5219">
        <f>(C5219-Key!$B$1)*24</f>
        <v>2.3833333334187046</v>
      </c>
      <c r="Q5219">
        <f>(Key!$B$2-'17.1'!C5219)*24</f>
        <v>0.56666666659293696</v>
      </c>
      <c r="R5219" s="3">
        <f>C5219-(M5219-Key!$B$5)/(24*Key!$B$6)</f>
        <v>44130.712574074074</v>
      </c>
      <c r="S5219">
        <f>M5219-Key!$B$5</f>
        <v>14.92</v>
      </c>
      <c r="T5219" s="2">
        <f t="shared" si="405"/>
        <v>44129.729166666664</v>
      </c>
      <c r="U5219" t="str">
        <f t="shared" si="406"/>
        <v>10-25-2020 17:30</v>
      </c>
      <c r="V5219">
        <f>IFERROR(IF(W5219=Z5219,VLOOKUP($U5219,[1]C8842!$G$2:$M$145,3,FALSE),0),0)</f>
        <v>0</v>
      </c>
      <c r="W5219">
        <f>VLOOKUP(RIGHT($V$1,5),Key!$A$9:$B$14,2,FALSE)</f>
        <v>10.199999999999999</v>
      </c>
      <c r="X5219">
        <f t="shared" si="409"/>
        <v>0</v>
      </c>
      <c r="Y5219">
        <f>VLOOKUP(RIGHT($X$1,5),Key!$A$9:$B$14,2,FALSE)</f>
        <v>3.7</v>
      </c>
      <c r="Z5219">
        <f t="shared" si="407"/>
        <v>10.199999999999999</v>
      </c>
      <c r="AA5219">
        <f t="shared" si="408"/>
        <v>0</v>
      </c>
    </row>
    <row r="5220" spans="1:27" x14ac:dyDescent="0.3">
      <c r="A5220">
        <v>100067</v>
      </c>
      <c r="B5220">
        <v>230922</v>
      </c>
      <c r="C5220" s="3">
        <v>44130.726388888892</v>
      </c>
      <c r="D5220">
        <v>3</v>
      </c>
      <c r="E5220">
        <v>2</v>
      </c>
      <c r="F5220" t="s">
        <v>26</v>
      </c>
      <c r="G5220">
        <v>1</v>
      </c>
      <c r="H5220">
        <v>65.78125</v>
      </c>
      <c r="I5220">
        <v>17.035160000000001</v>
      </c>
      <c r="J5220">
        <v>0.9296875</v>
      </c>
      <c r="K5220">
        <v>94.039060000000006</v>
      </c>
      <c r="L5220" s="3">
        <v>44130.479861111111</v>
      </c>
      <c r="M5220">
        <v>17.18</v>
      </c>
      <c r="N5220" t="s">
        <v>28</v>
      </c>
      <c r="P5220">
        <f>(C5220-Key!$B$1)*24</f>
        <v>2.3833333334187046</v>
      </c>
      <c r="Q5220">
        <f>(Key!$B$2-'17.1'!C5220)*24</f>
        <v>0.56666666659293696</v>
      </c>
      <c r="R5220" s="3">
        <f>C5220-(M5220-Key!$B$5)/(24*Key!$B$6)</f>
        <v>44130.712574074074</v>
      </c>
      <c r="S5220">
        <f>M5220-Key!$B$5</f>
        <v>14.92</v>
      </c>
      <c r="T5220" s="2">
        <f t="shared" si="405"/>
        <v>44129.729166666664</v>
      </c>
      <c r="U5220" t="str">
        <f t="shared" si="406"/>
        <v>10-25-2020 17:30</v>
      </c>
      <c r="V5220">
        <f>IFERROR(IF(W5220=Z5220,VLOOKUP($U5220,[1]C8842!$G$2:$M$145,3,FALSE),0),0)</f>
        <v>0</v>
      </c>
      <c r="W5220">
        <f>VLOOKUP(RIGHT($V$1,5),Key!$A$9:$B$14,2,FALSE)</f>
        <v>10.199999999999999</v>
      </c>
      <c r="X5220">
        <f t="shared" si="409"/>
        <v>0</v>
      </c>
      <c r="Y5220">
        <f>VLOOKUP(RIGHT($X$1,5),Key!$A$9:$B$14,2,FALSE)</f>
        <v>3.7</v>
      </c>
      <c r="Z5220">
        <f t="shared" si="407"/>
        <v>10.199999999999999</v>
      </c>
      <c r="AA5220">
        <f t="shared" si="408"/>
        <v>0</v>
      </c>
    </row>
    <row r="5221" spans="1:27" x14ac:dyDescent="0.3">
      <c r="A5221">
        <v>100067</v>
      </c>
      <c r="B5221">
        <v>230922</v>
      </c>
      <c r="C5221" s="3">
        <v>44130.726388888892</v>
      </c>
      <c r="D5221">
        <v>3</v>
      </c>
      <c r="E5221">
        <v>2</v>
      </c>
      <c r="F5221" t="s">
        <v>26</v>
      </c>
      <c r="G5221">
        <v>2</v>
      </c>
      <c r="H5221">
        <v>69.679689999999994</v>
      </c>
      <c r="I5221">
        <v>22.82422</v>
      </c>
      <c r="J5221">
        <v>1.097656</v>
      </c>
      <c r="K5221">
        <v>94.039060000000006</v>
      </c>
      <c r="L5221" s="3">
        <v>44130.479861111111</v>
      </c>
      <c r="M5221">
        <v>17.18</v>
      </c>
      <c r="N5221" t="s">
        <v>28</v>
      </c>
      <c r="P5221">
        <f>(C5221-Key!$B$1)*24</f>
        <v>2.3833333334187046</v>
      </c>
      <c r="Q5221">
        <f>(Key!$B$2-'17.1'!C5221)*24</f>
        <v>0.56666666659293696</v>
      </c>
      <c r="R5221" s="3">
        <f>C5221-(M5221-Key!$B$5)/(24*Key!$B$6)</f>
        <v>44130.712574074074</v>
      </c>
      <c r="S5221">
        <f>M5221-Key!$B$5</f>
        <v>14.92</v>
      </c>
      <c r="T5221" s="2">
        <f t="shared" si="405"/>
        <v>44129.729166666664</v>
      </c>
      <c r="U5221" t="str">
        <f t="shared" si="406"/>
        <v>10-25-2020 17:30</v>
      </c>
      <c r="V5221">
        <f>IFERROR(IF(W5221=Z5221,VLOOKUP($U5221,[1]C8842!$G$2:$M$145,3,FALSE),0),0)</f>
        <v>0</v>
      </c>
      <c r="W5221">
        <f>VLOOKUP(RIGHT($V$1,5),Key!$A$9:$B$14,2,FALSE)</f>
        <v>10.199999999999999</v>
      </c>
      <c r="X5221">
        <f t="shared" si="409"/>
        <v>0</v>
      </c>
      <c r="Y5221">
        <f>VLOOKUP(RIGHT($X$1,5),Key!$A$9:$B$14,2,FALSE)</f>
        <v>3.7</v>
      </c>
      <c r="Z5221">
        <f t="shared" si="407"/>
        <v>10.199999999999999</v>
      </c>
      <c r="AA5221">
        <f t="shared" si="408"/>
        <v>0</v>
      </c>
    </row>
    <row r="5222" spans="1:27" x14ac:dyDescent="0.3">
      <c r="A5222">
        <v>100067</v>
      </c>
      <c r="B5222">
        <v>230922</v>
      </c>
      <c r="C5222" s="3">
        <v>44130.726388888892</v>
      </c>
      <c r="D5222">
        <v>2</v>
      </c>
      <c r="E5222">
        <v>1</v>
      </c>
      <c r="F5222" t="s">
        <v>26</v>
      </c>
      <c r="G5222">
        <v>2</v>
      </c>
      <c r="H5222">
        <v>71.292969999999997</v>
      </c>
      <c r="I5222">
        <v>24.51953</v>
      </c>
      <c r="J5222">
        <v>1.136719</v>
      </c>
      <c r="K5222">
        <v>80.03125</v>
      </c>
      <c r="L5222" s="3">
        <v>44130.479861111111</v>
      </c>
      <c r="M5222">
        <v>17.18</v>
      </c>
      <c r="N5222" t="s">
        <v>28</v>
      </c>
      <c r="P5222">
        <f>(C5222-Key!$B$1)*24</f>
        <v>2.3833333334187046</v>
      </c>
      <c r="Q5222">
        <f>(Key!$B$2-'17.1'!C5222)*24</f>
        <v>0.56666666659293696</v>
      </c>
      <c r="R5222" s="3">
        <f>C5222-(M5222-Key!$B$5)/(24*Key!$B$6)</f>
        <v>44130.712574074074</v>
      </c>
      <c r="S5222">
        <f>M5222-Key!$B$5</f>
        <v>14.92</v>
      </c>
      <c r="T5222" s="2">
        <f t="shared" si="405"/>
        <v>44129.729166666664</v>
      </c>
      <c r="U5222" t="str">
        <f t="shared" si="406"/>
        <v>10-25-2020 17:30</v>
      </c>
      <c r="V5222">
        <f>IFERROR(IF(W5222=Z5222,VLOOKUP($U5222,[1]C8842!$G$2:$M$145,3,FALSE),0),0)</f>
        <v>0</v>
      </c>
      <c r="W5222">
        <f>VLOOKUP(RIGHT($V$1,5),Key!$A$9:$B$14,2,FALSE)</f>
        <v>10.199999999999999</v>
      </c>
      <c r="X5222">
        <f t="shared" si="409"/>
        <v>0</v>
      </c>
      <c r="Y5222">
        <f>VLOOKUP(RIGHT($X$1,5),Key!$A$9:$B$14,2,FALSE)</f>
        <v>3.7</v>
      </c>
      <c r="Z5222">
        <f t="shared" si="407"/>
        <v>10.199999999999999</v>
      </c>
      <c r="AA5222">
        <f t="shared" si="408"/>
        <v>0</v>
      </c>
    </row>
    <row r="5223" spans="1:27" x14ac:dyDescent="0.3">
      <c r="A5223">
        <v>100067</v>
      </c>
      <c r="B5223">
        <v>230922</v>
      </c>
      <c r="C5223" s="3">
        <v>44130.726388888892</v>
      </c>
      <c r="D5223">
        <v>0</v>
      </c>
      <c r="E5223">
        <v>2</v>
      </c>
      <c r="F5223" t="s">
        <v>25</v>
      </c>
      <c r="G5223">
        <v>1</v>
      </c>
      <c r="H5223">
        <v>68.828130000000002</v>
      </c>
      <c r="I5223">
        <v>18.285160000000001</v>
      </c>
      <c r="J5223">
        <v>0.9375</v>
      </c>
      <c r="K5223">
        <v>46.019530000000003</v>
      </c>
      <c r="L5223" s="3">
        <v>44130.479861111111</v>
      </c>
      <c r="M5223">
        <v>17.18</v>
      </c>
      <c r="N5223" t="s">
        <v>28</v>
      </c>
      <c r="P5223">
        <f>(C5223-Key!$B$1)*24</f>
        <v>2.3833333334187046</v>
      </c>
      <c r="Q5223">
        <f>(Key!$B$2-'17.1'!C5223)*24</f>
        <v>0.56666666659293696</v>
      </c>
      <c r="R5223" s="3">
        <f>C5223-(M5223-Key!$B$5)/(24*Key!$B$6)</f>
        <v>44130.712574074074</v>
      </c>
      <c r="S5223">
        <f>M5223-Key!$B$5</f>
        <v>14.92</v>
      </c>
      <c r="T5223" s="2">
        <f t="shared" si="405"/>
        <v>44129.729166666664</v>
      </c>
      <c r="U5223" t="str">
        <f t="shared" si="406"/>
        <v>10-25-2020 17:30</v>
      </c>
      <c r="V5223">
        <f>IFERROR(IF(W5223=Z5223,VLOOKUP($U5223,[1]C8842!$G$2:$M$145,3,FALSE),0),0)</f>
        <v>0</v>
      </c>
      <c r="W5223">
        <f>VLOOKUP(RIGHT($V$1,5),Key!$A$9:$B$14,2,FALSE)</f>
        <v>10.199999999999999</v>
      </c>
      <c r="X5223">
        <f t="shared" si="409"/>
        <v>0</v>
      </c>
      <c r="Y5223">
        <f>VLOOKUP(RIGHT($X$1,5),Key!$A$9:$B$14,2,FALSE)</f>
        <v>3.7</v>
      </c>
      <c r="Z5223">
        <f t="shared" si="407"/>
        <v>10.199999999999999</v>
      </c>
      <c r="AA5223">
        <f t="shared" si="408"/>
        <v>0</v>
      </c>
    </row>
    <row r="5224" spans="1:27" x14ac:dyDescent="0.3">
      <c r="A5224">
        <v>100067</v>
      </c>
      <c r="B5224">
        <v>230922</v>
      </c>
      <c r="C5224" s="3">
        <v>44130.727083333331</v>
      </c>
      <c r="D5224">
        <v>2</v>
      </c>
      <c r="E5224">
        <v>1</v>
      </c>
      <c r="F5224" t="s">
        <v>26</v>
      </c>
      <c r="G5224">
        <v>1</v>
      </c>
      <c r="H5224">
        <v>61.359380000000002</v>
      </c>
      <c r="I5224">
        <v>17.30078</v>
      </c>
      <c r="J5224">
        <v>1.0078130000000001</v>
      </c>
      <c r="K5224">
        <v>82.035160000000005</v>
      </c>
      <c r="L5224" s="3">
        <v>44130.479861111111</v>
      </c>
      <c r="M5224">
        <v>17.18</v>
      </c>
      <c r="N5224" t="s">
        <v>28</v>
      </c>
      <c r="P5224">
        <f>(C5224-Key!$B$1)*24</f>
        <v>2.3999999999650754</v>
      </c>
      <c r="Q5224">
        <f>(Key!$B$2-'17.1'!C5224)*24</f>
        <v>0.55000000004656613</v>
      </c>
      <c r="R5224" s="3">
        <f>C5224-(M5224-Key!$B$5)/(24*Key!$B$6)</f>
        <v>44130.713268518513</v>
      </c>
      <c r="S5224">
        <f>M5224-Key!$B$5</f>
        <v>14.92</v>
      </c>
      <c r="T5224" s="2">
        <f t="shared" si="405"/>
        <v>44129.729166666664</v>
      </c>
      <c r="U5224" t="str">
        <f t="shared" si="406"/>
        <v>10-25-2020 17:30</v>
      </c>
      <c r="V5224">
        <f>IFERROR(IF(W5224=Z5224,VLOOKUP($U5224,[1]C8842!$G$2:$M$145,3,FALSE),0),0)</f>
        <v>0</v>
      </c>
      <c r="W5224">
        <f>VLOOKUP(RIGHT($V$1,5),Key!$A$9:$B$14,2,FALSE)</f>
        <v>10.199999999999999</v>
      </c>
      <c r="X5224">
        <f t="shared" si="409"/>
        <v>0</v>
      </c>
      <c r="Y5224">
        <f>VLOOKUP(RIGHT($X$1,5),Key!$A$9:$B$14,2,FALSE)</f>
        <v>3.7</v>
      </c>
      <c r="Z5224">
        <f t="shared" si="407"/>
        <v>10.199999999999999</v>
      </c>
      <c r="AA5224">
        <f t="shared" si="408"/>
        <v>0</v>
      </c>
    </row>
    <row r="5225" spans="1:27" x14ac:dyDescent="0.3">
      <c r="A5225">
        <v>100067</v>
      </c>
      <c r="B5225">
        <v>230922</v>
      </c>
      <c r="C5225" s="3">
        <v>44130.727083333331</v>
      </c>
      <c r="D5225">
        <v>1</v>
      </c>
      <c r="E5225">
        <v>1</v>
      </c>
      <c r="F5225" t="s">
        <v>25</v>
      </c>
      <c r="G5225">
        <v>1</v>
      </c>
      <c r="H5225">
        <v>65.578130000000002</v>
      </c>
      <c r="I5225">
        <v>15.57813</v>
      </c>
      <c r="J5225">
        <v>0.875</v>
      </c>
      <c r="K5225">
        <v>56.023440000000001</v>
      </c>
      <c r="L5225" s="3">
        <v>44130.479861111111</v>
      </c>
      <c r="M5225">
        <v>17.18</v>
      </c>
      <c r="N5225" t="s">
        <v>28</v>
      </c>
      <c r="P5225">
        <f>(C5225-Key!$B$1)*24</f>
        <v>2.3999999999650754</v>
      </c>
      <c r="Q5225">
        <f>(Key!$B$2-'17.1'!C5225)*24</f>
        <v>0.55000000004656613</v>
      </c>
      <c r="R5225" s="3">
        <f>C5225-(M5225-Key!$B$5)/(24*Key!$B$6)</f>
        <v>44130.713268518513</v>
      </c>
      <c r="S5225">
        <f>M5225-Key!$B$5</f>
        <v>14.92</v>
      </c>
      <c r="T5225" s="2">
        <f t="shared" si="405"/>
        <v>44129.729166666664</v>
      </c>
      <c r="U5225" t="str">
        <f t="shared" si="406"/>
        <v>10-25-2020 17:30</v>
      </c>
      <c r="V5225">
        <f>IFERROR(IF(W5225=Z5225,VLOOKUP($U5225,[1]C8842!$G$2:$M$145,3,FALSE),0),0)</f>
        <v>0</v>
      </c>
      <c r="W5225">
        <f>VLOOKUP(RIGHT($V$1,5),Key!$A$9:$B$14,2,FALSE)</f>
        <v>10.199999999999999</v>
      </c>
      <c r="X5225">
        <f t="shared" si="409"/>
        <v>0</v>
      </c>
      <c r="Y5225">
        <f>VLOOKUP(RIGHT($X$1,5),Key!$A$9:$B$14,2,FALSE)</f>
        <v>3.7</v>
      </c>
      <c r="Z5225">
        <f t="shared" si="407"/>
        <v>10.199999999999999</v>
      </c>
      <c r="AA5225">
        <f t="shared" si="408"/>
        <v>0</v>
      </c>
    </row>
    <row r="5226" spans="1:27" x14ac:dyDescent="0.3">
      <c r="A5226">
        <v>100067</v>
      </c>
      <c r="B5226">
        <v>230922</v>
      </c>
      <c r="C5226" s="3">
        <v>44130.727083333331</v>
      </c>
      <c r="D5226">
        <v>3</v>
      </c>
      <c r="E5226">
        <v>2</v>
      </c>
      <c r="F5226" t="s">
        <v>26</v>
      </c>
      <c r="G5226">
        <v>2</v>
      </c>
      <c r="H5226">
        <v>73.679689999999994</v>
      </c>
      <c r="I5226">
        <v>22.257809999999999</v>
      </c>
      <c r="J5226">
        <v>1.019531</v>
      </c>
      <c r="K5226">
        <v>94.039060000000006</v>
      </c>
      <c r="L5226" s="3">
        <v>44130.479861111111</v>
      </c>
      <c r="M5226">
        <v>17.18</v>
      </c>
      <c r="N5226" t="s">
        <v>28</v>
      </c>
      <c r="P5226">
        <f>(C5226-Key!$B$1)*24</f>
        <v>2.3999999999650754</v>
      </c>
      <c r="Q5226">
        <f>(Key!$B$2-'17.1'!C5226)*24</f>
        <v>0.55000000004656613</v>
      </c>
      <c r="R5226" s="3">
        <f>C5226-(M5226-Key!$B$5)/(24*Key!$B$6)</f>
        <v>44130.713268518513</v>
      </c>
      <c r="S5226">
        <f>M5226-Key!$B$5</f>
        <v>14.92</v>
      </c>
      <c r="T5226" s="2">
        <f t="shared" si="405"/>
        <v>44129.729166666664</v>
      </c>
      <c r="U5226" t="str">
        <f t="shared" si="406"/>
        <v>10-25-2020 17:30</v>
      </c>
      <c r="V5226">
        <f>IFERROR(IF(W5226=Z5226,VLOOKUP($U5226,[1]C8842!$G$2:$M$145,3,FALSE),0),0)</f>
        <v>0</v>
      </c>
      <c r="W5226">
        <f>VLOOKUP(RIGHT($V$1,5),Key!$A$9:$B$14,2,FALSE)</f>
        <v>10.199999999999999</v>
      </c>
      <c r="X5226">
        <f t="shared" si="409"/>
        <v>0</v>
      </c>
      <c r="Y5226">
        <f>VLOOKUP(RIGHT($X$1,5),Key!$A$9:$B$14,2,FALSE)</f>
        <v>3.7</v>
      </c>
      <c r="Z5226">
        <f t="shared" si="407"/>
        <v>10.199999999999999</v>
      </c>
      <c r="AA5226">
        <f t="shared" si="408"/>
        <v>0</v>
      </c>
    </row>
    <row r="5227" spans="1:27" x14ac:dyDescent="0.3">
      <c r="A5227">
        <v>100067</v>
      </c>
      <c r="B5227">
        <v>230922</v>
      </c>
      <c r="C5227" s="3">
        <v>44130.727083333331</v>
      </c>
      <c r="D5227">
        <v>1</v>
      </c>
      <c r="E5227">
        <v>1</v>
      </c>
      <c r="F5227" t="s">
        <v>25</v>
      </c>
      <c r="G5227">
        <v>1</v>
      </c>
      <c r="H5227">
        <v>71.183589999999995</v>
      </c>
      <c r="I5227">
        <v>14.429690000000001</v>
      </c>
      <c r="J5227">
        <v>0.76171880000000003</v>
      </c>
      <c r="K5227">
        <v>58.023440000000001</v>
      </c>
      <c r="L5227" s="3">
        <v>44130.479861111111</v>
      </c>
      <c r="M5227">
        <v>17.18</v>
      </c>
      <c r="N5227" t="s">
        <v>28</v>
      </c>
      <c r="P5227">
        <f>(C5227-Key!$B$1)*24</f>
        <v>2.3999999999650754</v>
      </c>
      <c r="Q5227">
        <f>(Key!$B$2-'17.1'!C5227)*24</f>
        <v>0.55000000004656613</v>
      </c>
      <c r="R5227" s="3">
        <f>C5227-(M5227-Key!$B$5)/(24*Key!$B$6)</f>
        <v>44130.713268518513</v>
      </c>
      <c r="S5227">
        <f>M5227-Key!$B$5</f>
        <v>14.92</v>
      </c>
      <c r="T5227" s="2">
        <f t="shared" si="405"/>
        <v>44129.729166666664</v>
      </c>
      <c r="U5227" t="str">
        <f t="shared" si="406"/>
        <v>10-25-2020 17:30</v>
      </c>
      <c r="V5227">
        <f>IFERROR(IF(W5227=Z5227,VLOOKUP($U5227,[1]C8842!$G$2:$M$145,3,FALSE),0),0)</f>
        <v>0</v>
      </c>
      <c r="W5227">
        <f>VLOOKUP(RIGHT($V$1,5),Key!$A$9:$B$14,2,FALSE)</f>
        <v>10.199999999999999</v>
      </c>
      <c r="X5227">
        <f t="shared" si="409"/>
        <v>0</v>
      </c>
      <c r="Y5227">
        <f>VLOOKUP(RIGHT($X$1,5),Key!$A$9:$B$14,2,FALSE)</f>
        <v>3.7</v>
      </c>
      <c r="Z5227">
        <f t="shared" si="407"/>
        <v>10.199999999999999</v>
      </c>
      <c r="AA5227">
        <f t="shared" si="408"/>
        <v>0</v>
      </c>
    </row>
    <row r="5228" spans="1:27" x14ac:dyDescent="0.3">
      <c r="A5228">
        <v>100067</v>
      </c>
      <c r="B5228">
        <v>230922</v>
      </c>
      <c r="C5228" s="3">
        <v>44130.727083333331</v>
      </c>
      <c r="D5228">
        <v>0</v>
      </c>
      <c r="E5228">
        <v>2</v>
      </c>
      <c r="F5228" t="s">
        <v>25</v>
      </c>
      <c r="G5228">
        <v>2</v>
      </c>
      <c r="H5228">
        <v>66.144530000000003</v>
      </c>
      <c r="I5228">
        <v>28.33203</v>
      </c>
      <c r="J5228">
        <v>1.378906</v>
      </c>
      <c r="K5228">
        <v>45.019530000000003</v>
      </c>
      <c r="L5228" s="3">
        <v>44130.479861111111</v>
      </c>
      <c r="M5228">
        <v>17.18</v>
      </c>
      <c r="N5228" t="s">
        <v>28</v>
      </c>
      <c r="P5228">
        <f>(C5228-Key!$B$1)*24</f>
        <v>2.3999999999650754</v>
      </c>
      <c r="Q5228">
        <f>(Key!$B$2-'17.1'!C5228)*24</f>
        <v>0.55000000004656613</v>
      </c>
      <c r="R5228" s="3">
        <f>C5228-(M5228-Key!$B$5)/(24*Key!$B$6)</f>
        <v>44130.713268518513</v>
      </c>
      <c r="S5228">
        <f>M5228-Key!$B$5</f>
        <v>14.92</v>
      </c>
      <c r="T5228" s="2">
        <f t="shared" si="405"/>
        <v>44129.729166666664</v>
      </c>
      <c r="U5228" t="str">
        <f t="shared" si="406"/>
        <v>10-25-2020 17:30</v>
      </c>
      <c r="V5228">
        <f>IFERROR(IF(W5228=Z5228,VLOOKUP($U5228,[1]C8842!$G$2:$M$145,3,FALSE),0),0)</f>
        <v>0</v>
      </c>
      <c r="W5228">
        <f>VLOOKUP(RIGHT($V$1,5),Key!$A$9:$B$14,2,FALSE)</f>
        <v>10.199999999999999</v>
      </c>
      <c r="X5228">
        <f t="shared" si="409"/>
        <v>0</v>
      </c>
      <c r="Y5228">
        <f>VLOOKUP(RIGHT($X$1,5),Key!$A$9:$B$14,2,FALSE)</f>
        <v>3.7</v>
      </c>
      <c r="Z5228">
        <f t="shared" si="407"/>
        <v>10.199999999999999</v>
      </c>
      <c r="AA5228">
        <f t="shared" si="408"/>
        <v>0</v>
      </c>
    </row>
    <row r="5229" spans="1:27" x14ac:dyDescent="0.3">
      <c r="A5229">
        <v>100067</v>
      </c>
      <c r="B5229">
        <v>230922</v>
      </c>
      <c r="C5229" s="3">
        <v>44130.727083333331</v>
      </c>
      <c r="D5229">
        <v>1</v>
      </c>
      <c r="E5229">
        <v>1</v>
      </c>
      <c r="F5229" t="s">
        <v>25</v>
      </c>
      <c r="G5229">
        <v>1</v>
      </c>
      <c r="H5229">
        <v>68.726560000000006</v>
      </c>
      <c r="I5229">
        <v>14.91797</v>
      </c>
      <c r="J5229">
        <v>0.80859380000000003</v>
      </c>
      <c r="K5229">
        <v>56.023440000000001</v>
      </c>
      <c r="L5229" s="3">
        <v>44130.479861111111</v>
      </c>
      <c r="M5229">
        <v>17.18</v>
      </c>
      <c r="N5229" t="s">
        <v>28</v>
      </c>
      <c r="P5229">
        <f>(C5229-Key!$B$1)*24</f>
        <v>2.3999999999650754</v>
      </c>
      <c r="Q5229">
        <f>(Key!$B$2-'17.1'!C5229)*24</f>
        <v>0.55000000004656613</v>
      </c>
      <c r="R5229" s="3">
        <f>C5229-(M5229-Key!$B$5)/(24*Key!$B$6)</f>
        <v>44130.713268518513</v>
      </c>
      <c r="S5229">
        <f>M5229-Key!$B$5</f>
        <v>14.92</v>
      </c>
      <c r="T5229" s="2">
        <f t="shared" si="405"/>
        <v>44129.729166666664</v>
      </c>
      <c r="U5229" t="str">
        <f t="shared" si="406"/>
        <v>10-25-2020 17:30</v>
      </c>
      <c r="V5229">
        <f>IFERROR(IF(W5229=Z5229,VLOOKUP($U5229,[1]C8842!$G$2:$M$145,3,FALSE),0),0)</f>
        <v>0</v>
      </c>
      <c r="W5229">
        <f>VLOOKUP(RIGHT($V$1,5),Key!$A$9:$B$14,2,FALSE)</f>
        <v>10.199999999999999</v>
      </c>
      <c r="X5229">
        <f t="shared" si="409"/>
        <v>0</v>
      </c>
      <c r="Y5229">
        <f>VLOOKUP(RIGHT($X$1,5),Key!$A$9:$B$14,2,FALSE)</f>
        <v>3.7</v>
      </c>
      <c r="Z5229">
        <f t="shared" si="407"/>
        <v>10.199999999999999</v>
      </c>
      <c r="AA5229">
        <f t="shared" si="408"/>
        <v>0</v>
      </c>
    </row>
    <row r="5230" spans="1:27" x14ac:dyDescent="0.3">
      <c r="A5230">
        <v>100067</v>
      </c>
      <c r="B5230">
        <v>230922</v>
      </c>
      <c r="C5230" s="3">
        <v>44130.727083333331</v>
      </c>
      <c r="D5230">
        <v>3</v>
      </c>
      <c r="E5230">
        <v>2</v>
      </c>
      <c r="F5230" t="s">
        <v>26</v>
      </c>
      <c r="G5230">
        <v>1</v>
      </c>
      <c r="H5230">
        <v>68.382810000000006</v>
      </c>
      <c r="I5230">
        <v>18.53125</v>
      </c>
      <c r="J5230">
        <v>0.953125</v>
      </c>
      <c r="K5230">
        <v>93.039060000000006</v>
      </c>
      <c r="L5230" s="3">
        <v>44130.479861111111</v>
      </c>
      <c r="M5230">
        <v>17.18</v>
      </c>
      <c r="N5230" t="s">
        <v>28</v>
      </c>
      <c r="P5230">
        <f>(C5230-Key!$B$1)*24</f>
        <v>2.3999999999650754</v>
      </c>
      <c r="Q5230">
        <f>(Key!$B$2-'17.1'!C5230)*24</f>
        <v>0.55000000004656613</v>
      </c>
      <c r="R5230" s="3">
        <f>C5230-(M5230-Key!$B$5)/(24*Key!$B$6)</f>
        <v>44130.713268518513</v>
      </c>
      <c r="S5230">
        <f>M5230-Key!$B$5</f>
        <v>14.92</v>
      </c>
      <c r="T5230" s="2">
        <f t="shared" si="405"/>
        <v>44129.729166666664</v>
      </c>
      <c r="U5230" t="str">
        <f t="shared" si="406"/>
        <v>10-25-2020 17:30</v>
      </c>
      <c r="V5230">
        <f>IFERROR(IF(W5230=Z5230,VLOOKUP($U5230,[1]C8842!$G$2:$M$145,3,FALSE),0),0)</f>
        <v>0</v>
      </c>
      <c r="W5230">
        <f>VLOOKUP(RIGHT($V$1,5),Key!$A$9:$B$14,2,FALSE)</f>
        <v>10.199999999999999</v>
      </c>
      <c r="X5230">
        <f t="shared" si="409"/>
        <v>0</v>
      </c>
      <c r="Y5230">
        <f>VLOOKUP(RIGHT($X$1,5),Key!$A$9:$B$14,2,FALSE)</f>
        <v>3.7</v>
      </c>
      <c r="Z5230">
        <f t="shared" si="407"/>
        <v>10.199999999999999</v>
      </c>
      <c r="AA5230">
        <f t="shared" si="408"/>
        <v>0</v>
      </c>
    </row>
    <row r="5231" spans="1:27" x14ac:dyDescent="0.3">
      <c r="A5231">
        <v>100067</v>
      </c>
      <c r="B5231">
        <v>230922</v>
      </c>
      <c r="C5231" s="3">
        <v>44130.727083333331</v>
      </c>
      <c r="D5231">
        <v>2</v>
      </c>
      <c r="E5231">
        <v>1</v>
      </c>
      <c r="F5231" t="s">
        <v>26</v>
      </c>
      <c r="G5231">
        <v>1</v>
      </c>
      <c r="H5231">
        <v>72.097660000000005</v>
      </c>
      <c r="I5231">
        <v>18.253910000000001</v>
      </c>
      <c r="J5231">
        <v>0.89453130000000003</v>
      </c>
      <c r="K5231">
        <v>82.035160000000005</v>
      </c>
      <c r="L5231" s="3">
        <v>44130.479861111111</v>
      </c>
      <c r="M5231">
        <v>17.18</v>
      </c>
      <c r="N5231" t="s">
        <v>28</v>
      </c>
      <c r="P5231">
        <f>(C5231-Key!$B$1)*24</f>
        <v>2.3999999999650754</v>
      </c>
      <c r="Q5231">
        <f>(Key!$B$2-'17.1'!C5231)*24</f>
        <v>0.55000000004656613</v>
      </c>
      <c r="R5231" s="3">
        <f>C5231-(M5231-Key!$B$5)/(24*Key!$B$6)</f>
        <v>44130.713268518513</v>
      </c>
      <c r="S5231">
        <f>M5231-Key!$B$5</f>
        <v>14.92</v>
      </c>
      <c r="T5231" s="2">
        <f t="shared" si="405"/>
        <v>44129.729166666664</v>
      </c>
      <c r="U5231" t="str">
        <f t="shared" si="406"/>
        <v>10-25-2020 17:30</v>
      </c>
      <c r="V5231">
        <f>IFERROR(IF(W5231=Z5231,VLOOKUP($U5231,[1]C8842!$G$2:$M$145,3,FALSE),0),0)</f>
        <v>0</v>
      </c>
      <c r="W5231">
        <f>VLOOKUP(RIGHT($V$1,5),Key!$A$9:$B$14,2,FALSE)</f>
        <v>10.199999999999999</v>
      </c>
      <c r="X5231">
        <f t="shared" si="409"/>
        <v>0</v>
      </c>
      <c r="Y5231">
        <f>VLOOKUP(RIGHT($X$1,5),Key!$A$9:$B$14,2,FALSE)</f>
        <v>3.7</v>
      </c>
      <c r="Z5231">
        <f t="shared" si="407"/>
        <v>10.199999999999999</v>
      </c>
      <c r="AA5231">
        <f t="shared" si="408"/>
        <v>0</v>
      </c>
    </row>
    <row r="5232" spans="1:27" x14ac:dyDescent="0.3">
      <c r="A5232">
        <v>100067</v>
      </c>
      <c r="B5232">
        <v>230922</v>
      </c>
      <c r="C5232" s="3">
        <v>44130.727083333331</v>
      </c>
      <c r="D5232">
        <v>3</v>
      </c>
      <c r="E5232">
        <v>2</v>
      </c>
      <c r="F5232" t="s">
        <v>26</v>
      </c>
      <c r="G5232">
        <v>2</v>
      </c>
      <c r="H5232">
        <v>62.3125</v>
      </c>
      <c r="I5232">
        <v>21.351559999999999</v>
      </c>
      <c r="J5232">
        <v>1.167969</v>
      </c>
      <c r="K5232">
        <v>93.039060000000006</v>
      </c>
      <c r="L5232" s="3">
        <v>44130.479861111111</v>
      </c>
      <c r="M5232">
        <v>17.18</v>
      </c>
      <c r="N5232" t="s">
        <v>28</v>
      </c>
      <c r="P5232">
        <f>(C5232-Key!$B$1)*24</f>
        <v>2.3999999999650754</v>
      </c>
      <c r="Q5232">
        <f>(Key!$B$2-'17.1'!C5232)*24</f>
        <v>0.55000000004656613</v>
      </c>
      <c r="R5232" s="3">
        <f>C5232-(M5232-Key!$B$5)/(24*Key!$B$6)</f>
        <v>44130.713268518513</v>
      </c>
      <c r="S5232">
        <f>M5232-Key!$B$5</f>
        <v>14.92</v>
      </c>
      <c r="T5232" s="2">
        <f t="shared" si="405"/>
        <v>44129.729166666664</v>
      </c>
      <c r="U5232" t="str">
        <f t="shared" si="406"/>
        <v>10-25-2020 17:30</v>
      </c>
      <c r="V5232">
        <f>IFERROR(IF(W5232=Z5232,VLOOKUP($U5232,[1]C8842!$G$2:$M$145,3,FALSE),0),0)</f>
        <v>0</v>
      </c>
      <c r="W5232">
        <f>VLOOKUP(RIGHT($V$1,5),Key!$A$9:$B$14,2,FALSE)</f>
        <v>10.199999999999999</v>
      </c>
      <c r="X5232">
        <f t="shared" si="409"/>
        <v>0</v>
      </c>
      <c r="Y5232">
        <f>VLOOKUP(RIGHT($X$1,5),Key!$A$9:$B$14,2,FALSE)</f>
        <v>3.7</v>
      </c>
      <c r="Z5232">
        <f t="shared" si="407"/>
        <v>10.199999999999999</v>
      </c>
      <c r="AA5232">
        <f t="shared" si="408"/>
        <v>0</v>
      </c>
    </row>
    <row r="5233" spans="1:27" x14ac:dyDescent="0.3">
      <c r="A5233">
        <v>100067</v>
      </c>
      <c r="B5233">
        <v>230922</v>
      </c>
      <c r="C5233" s="3">
        <v>44130.727083333331</v>
      </c>
      <c r="D5233">
        <v>0</v>
      </c>
      <c r="E5233">
        <v>2</v>
      </c>
      <c r="F5233" t="s">
        <v>25</v>
      </c>
      <c r="G5233">
        <v>1</v>
      </c>
      <c r="H5233">
        <v>61.242190000000001</v>
      </c>
      <c r="I5233">
        <v>14.76172</v>
      </c>
      <c r="J5233">
        <v>0.90234380000000003</v>
      </c>
      <c r="K5233">
        <v>48.019530000000003</v>
      </c>
      <c r="L5233" s="3">
        <v>44130.479861111111</v>
      </c>
      <c r="M5233">
        <v>17.18</v>
      </c>
      <c r="N5233" t="s">
        <v>28</v>
      </c>
      <c r="P5233">
        <f>(C5233-Key!$B$1)*24</f>
        <v>2.3999999999650754</v>
      </c>
      <c r="Q5233">
        <f>(Key!$B$2-'17.1'!C5233)*24</f>
        <v>0.55000000004656613</v>
      </c>
      <c r="R5233" s="3">
        <f>C5233-(M5233-Key!$B$5)/(24*Key!$B$6)</f>
        <v>44130.713268518513</v>
      </c>
      <c r="S5233">
        <f>M5233-Key!$B$5</f>
        <v>14.92</v>
      </c>
      <c r="T5233" s="2">
        <f t="shared" si="405"/>
        <v>44129.729166666664</v>
      </c>
      <c r="U5233" t="str">
        <f t="shared" si="406"/>
        <v>10-25-2020 17:30</v>
      </c>
      <c r="V5233">
        <f>IFERROR(IF(W5233=Z5233,VLOOKUP($U5233,[1]C8842!$G$2:$M$145,3,FALSE),0),0)</f>
        <v>0</v>
      </c>
      <c r="W5233">
        <f>VLOOKUP(RIGHT($V$1,5),Key!$A$9:$B$14,2,FALSE)</f>
        <v>10.199999999999999</v>
      </c>
      <c r="X5233">
        <f t="shared" si="409"/>
        <v>0</v>
      </c>
      <c r="Y5233">
        <f>VLOOKUP(RIGHT($X$1,5),Key!$A$9:$B$14,2,FALSE)</f>
        <v>3.7</v>
      </c>
      <c r="Z5233">
        <f t="shared" si="407"/>
        <v>10.199999999999999</v>
      </c>
      <c r="AA5233">
        <f t="shared" si="408"/>
        <v>0</v>
      </c>
    </row>
    <row r="5234" spans="1:27" x14ac:dyDescent="0.3">
      <c r="A5234">
        <v>100067</v>
      </c>
      <c r="B5234">
        <v>230922</v>
      </c>
      <c r="C5234" s="3">
        <v>44130.727083333331</v>
      </c>
      <c r="D5234">
        <v>2</v>
      </c>
      <c r="E5234">
        <v>1</v>
      </c>
      <c r="F5234" t="s">
        <v>26</v>
      </c>
      <c r="G5234">
        <v>1</v>
      </c>
      <c r="H5234">
        <v>72.203130000000002</v>
      </c>
      <c r="I5234">
        <v>18.097660000000001</v>
      </c>
      <c r="J5234">
        <v>0.88671880000000003</v>
      </c>
      <c r="K5234">
        <v>80.03125</v>
      </c>
      <c r="L5234" s="3">
        <v>44130.479861111111</v>
      </c>
      <c r="M5234">
        <v>17.18</v>
      </c>
      <c r="N5234" t="s">
        <v>28</v>
      </c>
      <c r="P5234">
        <f>(C5234-Key!$B$1)*24</f>
        <v>2.3999999999650754</v>
      </c>
      <c r="Q5234">
        <f>(Key!$B$2-'17.1'!C5234)*24</f>
        <v>0.55000000004656613</v>
      </c>
      <c r="R5234" s="3">
        <f>C5234-(M5234-Key!$B$5)/(24*Key!$B$6)</f>
        <v>44130.713268518513</v>
      </c>
      <c r="S5234">
        <f>M5234-Key!$B$5</f>
        <v>14.92</v>
      </c>
      <c r="T5234" s="2">
        <f t="shared" si="405"/>
        <v>44129.729166666664</v>
      </c>
      <c r="U5234" t="str">
        <f t="shared" si="406"/>
        <v>10-25-2020 17:30</v>
      </c>
      <c r="V5234">
        <f>IFERROR(IF(W5234=Z5234,VLOOKUP($U5234,[1]C8842!$G$2:$M$145,3,FALSE),0),0)</f>
        <v>0</v>
      </c>
      <c r="W5234">
        <f>VLOOKUP(RIGHT($V$1,5),Key!$A$9:$B$14,2,FALSE)</f>
        <v>10.199999999999999</v>
      </c>
      <c r="X5234">
        <f t="shared" si="409"/>
        <v>0</v>
      </c>
      <c r="Y5234">
        <f>VLOOKUP(RIGHT($X$1,5),Key!$A$9:$B$14,2,FALSE)</f>
        <v>3.7</v>
      </c>
      <c r="Z5234">
        <f t="shared" si="407"/>
        <v>10.199999999999999</v>
      </c>
      <c r="AA5234">
        <f t="shared" si="408"/>
        <v>0</v>
      </c>
    </row>
    <row r="5235" spans="1:27" x14ac:dyDescent="0.3">
      <c r="A5235">
        <v>100067</v>
      </c>
      <c r="B5235">
        <v>230922</v>
      </c>
      <c r="C5235" s="3">
        <v>44130.727083333331</v>
      </c>
      <c r="D5235">
        <v>3</v>
      </c>
      <c r="E5235">
        <v>2</v>
      </c>
      <c r="F5235" t="s">
        <v>26</v>
      </c>
      <c r="G5235">
        <v>1</v>
      </c>
      <c r="H5235">
        <v>72.324219999999997</v>
      </c>
      <c r="I5235">
        <v>18.027339999999999</v>
      </c>
      <c r="J5235">
        <v>0.8828125</v>
      </c>
      <c r="K5235">
        <v>92.039060000000006</v>
      </c>
      <c r="L5235" s="3">
        <v>44130.479861111111</v>
      </c>
      <c r="M5235">
        <v>17.18</v>
      </c>
      <c r="N5235" t="s">
        <v>28</v>
      </c>
      <c r="P5235">
        <f>(C5235-Key!$B$1)*24</f>
        <v>2.3999999999650754</v>
      </c>
      <c r="Q5235">
        <f>(Key!$B$2-'17.1'!C5235)*24</f>
        <v>0.55000000004656613</v>
      </c>
      <c r="R5235" s="3">
        <f>C5235-(M5235-Key!$B$5)/(24*Key!$B$6)</f>
        <v>44130.713268518513</v>
      </c>
      <c r="S5235">
        <f>M5235-Key!$B$5</f>
        <v>14.92</v>
      </c>
      <c r="T5235" s="2">
        <f t="shared" si="405"/>
        <v>44129.729166666664</v>
      </c>
      <c r="U5235" t="str">
        <f t="shared" si="406"/>
        <v>10-25-2020 17:30</v>
      </c>
      <c r="V5235">
        <f>IFERROR(IF(W5235=Z5235,VLOOKUP($U5235,[1]C8842!$G$2:$M$145,3,FALSE),0),0)</f>
        <v>0</v>
      </c>
      <c r="W5235">
        <f>VLOOKUP(RIGHT($V$1,5),Key!$A$9:$B$14,2,FALSE)</f>
        <v>10.199999999999999</v>
      </c>
      <c r="X5235">
        <f t="shared" si="409"/>
        <v>0</v>
      </c>
      <c r="Y5235">
        <f>VLOOKUP(RIGHT($X$1,5),Key!$A$9:$B$14,2,FALSE)</f>
        <v>3.7</v>
      </c>
      <c r="Z5235">
        <f t="shared" si="407"/>
        <v>10.199999999999999</v>
      </c>
      <c r="AA5235">
        <f t="shared" si="408"/>
        <v>0</v>
      </c>
    </row>
    <row r="5236" spans="1:27" x14ac:dyDescent="0.3">
      <c r="A5236">
        <v>100067</v>
      </c>
      <c r="B5236">
        <v>230922</v>
      </c>
      <c r="C5236" s="3">
        <v>44130.727083333331</v>
      </c>
      <c r="D5236">
        <v>0</v>
      </c>
      <c r="E5236">
        <v>2</v>
      </c>
      <c r="F5236" t="s">
        <v>25</v>
      </c>
      <c r="G5236">
        <v>1</v>
      </c>
      <c r="H5236">
        <v>56.273440000000001</v>
      </c>
      <c r="I5236">
        <v>14.253909999999999</v>
      </c>
      <c r="J5236">
        <v>0.95703130000000003</v>
      </c>
      <c r="K5236">
        <v>46.019530000000003</v>
      </c>
      <c r="L5236" s="3">
        <v>44130.479861111111</v>
      </c>
      <c r="M5236">
        <v>17.18</v>
      </c>
      <c r="N5236" t="s">
        <v>28</v>
      </c>
      <c r="P5236">
        <f>(C5236-Key!$B$1)*24</f>
        <v>2.3999999999650754</v>
      </c>
      <c r="Q5236">
        <f>(Key!$B$2-'17.1'!C5236)*24</f>
        <v>0.55000000004656613</v>
      </c>
      <c r="R5236" s="3">
        <f>C5236-(M5236-Key!$B$5)/(24*Key!$B$6)</f>
        <v>44130.713268518513</v>
      </c>
      <c r="S5236">
        <f>M5236-Key!$B$5</f>
        <v>14.92</v>
      </c>
      <c r="T5236" s="2">
        <f t="shared" si="405"/>
        <v>44129.729166666664</v>
      </c>
      <c r="U5236" t="str">
        <f t="shared" si="406"/>
        <v>10-25-2020 17:30</v>
      </c>
      <c r="V5236">
        <f>IFERROR(IF(W5236=Z5236,VLOOKUP($U5236,[1]C8842!$G$2:$M$145,3,FALSE),0),0)</f>
        <v>0</v>
      </c>
      <c r="W5236">
        <f>VLOOKUP(RIGHT($V$1,5),Key!$A$9:$B$14,2,FALSE)</f>
        <v>10.199999999999999</v>
      </c>
      <c r="X5236">
        <f t="shared" si="409"/>
        <v>0</v>
      </c>
      <c r="Y5236">
        <f>VLOOKUP(RIGHT($X$1,5),Key!$A$9:$B$14,2,FALSE)</f>
        <v>3.7</v>
      </c>
      <c r="Z5236">
        <f t="shared" si="407"/>
        <v>10.199999999999999</v>
      </c>
      <c r="AA5236">
        <f t="shared" si="408"/>
        <v>0</v>
      </c>
    </row>
    <row r="5237" spans="1:27" x14ac:dyDescent="0.3">
      <c r="A5237">
        <v>100067</v>
      </c>
      <c r="B5237">
        <v>230922</v>
      </c>
      <c r="C5237" s="3">
        <v>44130.727083333331</v>
      </c>
      <c r="D5237">
        <v>3</v>
      </c>
      <c r="E5237">
        <v>2</v>
      </c>
      <c r="F5237" t="s">
        <v>26</v>
      </c>
      <c r="G5237">
        <v>1</v>
      </c>
      <c r="H5237">
        <v>66.519530000000003</v>
      </c>
      <c r="I5237">
        <v>18.628910000000001</v>
      </c>
      <c r="J5237">
        <v>0.984375</v>
      </c>
      <c r="K5237">
        <v>94.039060000000006</v>
      </c>
      <c r="L5237" s="3">
        <v>44130.479861111111</v>
      </c>
      <c r="M5237">
        <v>17.18</v>
      </c>
      <c r="N5237" t="s">
        <v>28</v>
      </c>
      <c r="P5237">
        <f>(C5237-Key!$B$1)*24</f>
        <v>2.3999999999650754</v>
      </c>
      <c r="Q5237">
        <f>(Key!$B$2-'17.1'!C5237)*24</f>
        <v>0.55000000004656613</v>
      </c>
      <c r="R5237" s="3">
        <f>C5237-(M5237-Key!$B$5)/(24*Key!$B$6)</f>
        <v>44130.713268518513</v>
      </c>
      <c r="S5237">
        <f>M5237-Key!$B$5</f>
        <v>14.92</v>
      </c>
      <c r="T5237" s="2">
        <f t="shared" si="405"/>
        <v>44129.729166666664</v>
      </c>
      <c r="U5237" t="str">
        <f t="shared" si="406"/>
        <v>10-25-2020 17:30</v>
      </c>
      <c r="V5237">
        <f>IFERROR(IF(W5237=Z5237,VLOOKUP($U5237,[1]C8842!$G$2:$M$145,3,FALSE),0),0)</f>
        <v>0</v>
      </c>
      <c r="W5237">
        <f>VLOOKUP(RIGHT($V$1,5),Key!$A$9:$B$14,2,FALSE)</f>
        <v>10.199999999999999</v>
      </c>
      <c r="X5237">
        <f t="shared" si="409"/>
        <v>0</v>
      </c>
      <c r="Y5237">
        <f>VLOOKUP(RIGHT($X$1,5),Key!$A$9:$B$14,2,FALSE)</f>
        <v>3.7</v>
      </c>
      <c r="Z5237">
        <f t="shared" si="407"/>
        <v>10.199999999999999</v>
      </c>
      <c r="AA5237">
        <f t="shared" si="408"/>
        <v>0</v>
      </c>
    </row>
    <row r="5238" spans="1:27" x14ac:dyDescent="0.3">
      <c r="A5238">
        <v>100067</v>
      </c>
      <c r="B5238">
        <v>230922</v>
      </c>
      <c r="C5238" s="3">
        <v>44130.727083333331</v>
      </c>
      <c r="D5238">
        <v>0</v>
      </c>
      <c r="E5238">
        <v>2</v>
      </c>
      <c r="F5238" t="s">
        <v>25</v>
      </c>
      <c r="G5238">
        <v>1</v>
      </c>
      <c r="H5238">
        <v>53.976559999999999</v>
      </c>
      <c r="I5238">
        <v>14.75</v>
      </c>
      <c r="J5238">
        <v>1.019531</v>
      </c>
      <c r="K5238">
        <v>46.019530000000003</v>
      </c>
      <c r="L5238" s="3">
        <v>44130.479861111111</v>
      </c>
      <c r="M5238">
        <v>17.18</v>
      </c>
      <c r="N5238" t="s">
        <v>28</v>
      </c>
      <c r="P5238">
        <f>(C5238-Key!$B$1)*24</f>
        <v>2.3999999999650754</v>
      </c>
      <c r="Q5238">
        <f>(Key!$B$2-'17.1'!C5238)*24</f>
        <v>0.55000000004656613</v>
      </c>
      <c r="R5238" s="3">
        <f>C5238-(M5238-Key!$B$5)/(24*Key!$B$6)</f>
        <v>44130.713268518513</v>
      </c>
      <c r="S5238">
        <f>M5238-Key!$B$5</f>
        <v>14.92</v>
      </c>
      <c r="T5238" s="2">
        <f t="shared" si="405"/>
        <v>44129.729166666664</v>
      </c>
      <c r="U5238" t="str">
        <f t="shared" si="406"/>
        <v>10-25-2020 17:30</v>
      </c>
      <c r="V5238">
        <f>IFERROR(IF(W5238=Z5238,VLOOKUP($U5238,[1]C8842!$G$2:$M$145,3,FALSE),0),0)</f>
        <v>0</v>
      </c>
      <c r="W5238">
        <f>VLOOKUP(RIGHT($V$1,5),Key!$A$9:$B$14,2,FALSE)</f>
        <v>10.199999999999999</v>
      </c>
      <c r="X5238">
        <f t="shared" si="409"/>
        <v>0</v>
      </c>
      <c r="Y5238">
        <f>VLOOKUP(RIGHT($X$1,5),Key!$A$9:$B$14,2,FALSE)</f>
        <v>3.7</v>
      </c>
      <c r="Z5238">
        <f t="shared" si="407"/>
        <v>10.199999999999999</v>
      </c>
      <c r="AA5238">
        <f t="shared" si="408"/>
        <v>0</v>
      </c>
    </row>
    <row r="5239" spans="1:27" x14ac:dyDescent="0.3">
      <c r="A5239">
        <v>100067</v>
      </c>
      <c r="B5239">
        <v>230922</v>
      </c>
      <c r="C5239" s="3">
        <v>44130.727083333331</v>
      </c>
      <c r="D5239">
        <v>2</v>
      </c>
      <c r="E5239">
        <v>1</v>
      </c>
      <c r="F5239" t="s">
        <v>26</v>
      </c>
      <c r="G5239">
        <v>1</v>
      </c>
      <c r="H5239">
        <v>63.46875</v>
      </c>
      <c r="I5239">
        <v>16.76953</v>
      </c>
      <c r="J5239">
        <v>0.953125</v>
      </c>
      <c r="K5239">
        <v>82.035160000000005</v>
      </c>
      <c r="L5239" s="3">
        <v>44130.479861111111</v>
      </c>
      <c r="M5239">
        <v>17.18</v>
      </c>
      <c r="N5239" t="s">
        <v>28</v>
      </c>
      <c r="P5239">
        <f>(C5239-Key!$B$1)*24</f>
        <v>2.3999999999650754</v>
      </c>
      <c r="Q5239">
        <f>(Key!$B$2-'17.1'!C5239)*24</f>
        <v>0.55000000004656613</v>
      </c>
      <c r="R5239" s="3">
        <f>C5239-(M5239-Key!$B$5)/(24*Key!$B$6)</f>
        <v>44130.713268518513</v>
      </c>
      <c r="S5239">
        <f>M5239-Key!$B$5</f>
        <v>14.92</v>
      </c>
      <c r="T5239" s="2">
        <f t="shared" si="405"/>
        <v>44129.729166666664</v>
      </c>
      <c r="U5239" t="str">
        <f t="shared" si="406"/>
        <v>10-25-2020 17:30</v>
      </c>
      <c r="V5239">
        <f>IFERROR(IF(W5239=Z5239,VLOOKUP($U5239,[1]C8842!$G$2:$M$145,3,FALSE),0),0)</f>
        <v>0</v>
      </c>
      <c r="W5239">
        <f>VLOOKUP(RIGHT($V$1,5),Key!$A$9:$B$14,2,FALSE)</f>
        <v>10.199999999999999</v>
      </c>
      <c r="X5239">
        <f t="shared" si="409"/>
        <v>0</v>
      </c>
      <c r="Y5239">
        <f>VLOOKUP(RIGHT($X$1,5),Key!$A$9:$B$14,2,FALSE)</f>
        <v>3.7</v>
      </c>
      <c r="Z5239">
        <f t="shared" si="407"/>
        <v>10.199999999999999</v>
      </c>
      <c r="AA5239">
        <f t="shared" si="408"/>
        <v>0</v>
      </c>
    </row>
    <row r="5240" spans="1:27" x14ac:dyDescent="0.3">
      <c r="A5240">
        <v>100067</v>
      </c>
      <c r="B5240">
        <v>230922</v>
      </c>
      <c r="C5240" s="3">
        <v>44130.727083333331</v>
      </c>
      <c r="D5240">
        <v>3</v>
      </c>
      <c r="E5240">
        <v>2</v>
      </c>
      <c r="F5240" t="s">
        <v>26</v>
      </c>
      <c r="G5240">
        <v>1</v>
      </c>
      <c r="H5240">
        <v>65.914060000000006</v>
      </c>
      <c r="I5240">
        <v>17.183589999999999</v>
      </c>
      <c r="J5240">
        <v>0.93359380000000003</v>
      </c>
      <c r="K5240">
        <v>95.039060000000006</v>
      </c>
      <c r="L5240" s="3">
        <v>44130.479861111111</v>
      </c>
      <c r="M5240">
        <v>17.18</v>
      </c>
      <c r="N5240" t="s">
        <v>28</v>
      </c>
      <c r="P5240">
        <f>(C5240-Key!$B$1)*24</f>
        <v>2.3999999999650754</v>
      </c>
      <c r="Q5240">
        <f>(Key!$B$2-'17.1'!C5240)*24</f>
        <v>0.55000000004656613</v>
      </c>
      <c r="R5240" s="3">
        <f>C5240-(M5240-Key!$B$5)/(24*Key!$B$6)</f>
        <v>44130.713268518513</v>
      </c>
      <c r="S5240">
        <f>M5240-Key!$B$5</f>
        <v>14.92</v>
      </c>
      <c r="T5240" s="2">
        <f t="shared" si="405"/>
        <v>44129.729166666664</v>
      </c>
      <c r="U5240" t="str">
        <f t="shared" si="406"/>
        <v>10-25-2020 17:30</v>
      </c>
      <c r="V5240">
        <f>IFERROR(IF(W5240=Z5240,VLOOKUP($U5240,[1]C8842!$G$2:$M$145,3,FALSE),0),0)</f>
        <v>0</v>
      </c>
      <c r="W5240">
        <f>VLOOKUP(RIGHT($V$1,5),Key!$A$9:$B$14,2,FALSE)</f>
        <v>10.199999999999999</v>
      </c>
      <c r="X5240">
        <f t="shared" si="409"/>
        <v>0</v>
      </c>
      <c r="Y5240">
        <f>VLOOKUP(RIGHT($X$1,5),Key!$A$9:$B$14,2,FALSE)</f>
        <v>3.7</v>
      </c>
      <c r="Z5240">
        <f t="shared" si="407"/>
        <v>10.199999999999999</v>
      </c>
      <c r="AA5240">
        <f t="shared" si="408"/>
        <v>0</v>
      </c>
    </row>
    <row r="5241" spans="1:27" x14ac:dyDescent="0.3">
      <c r="A5241">
        <v>100067</v>
      </c>
      <c r="B5241">
        <v>230922</v>
      </c>
      <c r="C5241" s="3">
        <v>44130.727777777778</v>
      </c>
      <c r="D5241">
        <v>1</v>
      </c>
      <c r="E5241">
        <v>1</v>
      </c>
      <c r="F5241" t="s">
        <v>25</v>
      </c>
      <c r="G5241">
        <v>1</v>
      </c>
      <c r="H5241">
        <v>68.714839999999995</v>
      </c>
      <c r="I5241">
        <v>14.6875</v>
      </c>
      <c r="J5241">
        <v>0.80078130000000003</v>
      </c>
      <c r="K5241">
        <v>56.023440000000001</v>
      </c>
      <c r="L5241" s="3">
        <v>44130.479861111111</v>
      </c>
      <c r="M5241">
        <v>17.18</v>
      </c>
      <c r="N5241" t="s">
        <v>28</v>
      </c>
      <c r="P5241">
        <f>(C5241-Key!$B$1)*24</f>
        <v>2.4166666666860692</v>
      </c>
      <c r="Q5241">
        <f>(Key!$B$2-'17.1'!C5241)*24</f>
        <v>0.53333333332557231</v>
      </c>
      <c r="R5241" s="3">
        <f>C5241-(M5241-Key!$B$5)/(24*Key!$B$6)</f>
        <v>44130.71396296296</v>
      </c>
      <c r="S5241">
        <f>M5241-Key!$B$5</f>
        <v>14.92</v>
      </c>
      <c r="T5241" s="2">
        <f t="shared" si="405"/>
        <v>44129.729166666664</v>
      </c>
      <c r="U5241" t="str">
        <f t="shared" si="406"/>
        <v>10-25-2020 17:30</v>
      </c>
      <c r="V5241">
        <f>IFERROR(IF(W5241=Z5241,VLOOKUP($U5241,[1]C8842!$G$2:$M$145,3,FALSE),0),0)</f>
        <v>0</v>
      </c>
      <c r="W5241">
        <f>VLOOKUP(RIGHT($V$1,5),Key!$A$9:$B$14,2,FALSE)</f>
        <v>10.199999999999999</v>
      </c>
      <c r="X5241">
        <f t="shared" si="409"/>
        <v>0</v>
      </c>
      <c r="Y5241">
        <f>VLOOKUP(RIGHT($X$1,5),Key!$A$9:$B$14,2,FALSE)</f>
        <v>3.7</v>
      </c>
      <c r="Z5241">
        <f t="shared" si="407"/>
        <v>10.199999999999999</v>
      </c>
      <c r="AA5241">
        <f t="shared" si="408"/>
        <v>0</v>
      </c>
    </row>
    <row r="5242" spans="1:27" x14ac:dyDescent="0.3">
      <c r="A5242">
        <v>100067</v>
      </c>
      <c r="B5242">
        <v>230922</v>
      </c>
      <c r="C5242" s="3">
        <v>44130.727777777778</v>
      </c>
      <c r="D5242">
        <v>0</v>
      </c>
      <c r="E5242">
        <v>2</v>
      </c>
      <c r="F5242" t="s">
        <v>25</v>
      </c>
      <c r="G5242">
        <v>1</v>
      </c>
      <c r="H5242">
        <v>60.121090000000002</v>
      </c>
      <c r="I5242">
        <v>16.882809999999999</v>
      </c>
      <c r="J5242">
        <v>1.011719</v>
      </c>
      <c r="K5242">
        <v>48.019530000000003</v>
      </c>
      <c r="L5242" s="3">
        <v>44130.479861111111</v>
      </c>
      <c r="M5242">
        <v>17.18</v>
      </c>
      <c r="N5242" t="s">
        <v>28</v>
      </c>
      <c r="P5242">
        <f>(C5242-Key!$B$1)*24</f>
        <v>2.4166666666860692</v>
      </c>
      <c r="Q5242">
        <f>(Key!$B$2-'17.1'!C5242)*24</f>
        <v>0.53333333332557231</v>
      </c>
      <c r="R5242" s="3">
        <f>C5242-(M5242-Key!$B$5)/(24*Key!$B$6)</f>
        <v>44130.71396296296</v>
      </c>
      <c r="S5242">
        <f>M5242-Key!$B$5</f>
        <v>14.92</v>
      </c>
      <c r="T5242" s="2">
        <f t="shared" si="405"/>
        <v>44129.729166666664</v>
      </c>
      <c r="U5242" t="str">
        <f t="shared" si="406"/>
        <v>10-25-2020 17:30</v>
      </c>
      <c r="V5242">
        <f>IFERROR(IF(W5242=Z5242,VLOOKUP($U5242,[1]C8842!$G$2:$M$145,3,FALSE),0),0)</f>
        <v>0</v>
      </c>
      <c r="W5242">
        <f>VLOOKUP(RIGHT($V$1,5),Key!$A$9:$B$14,2,FALSE)</f>
        <v>10.199999999999999</v>
      </c>
      <c r="X5242">
        <f t="shared" si="409"/>
        <v>0</v>
      </c>
      <c r="Y5242">
        <f>VLOOKUP(RIGHT($X$1,5),Key!$A$9:$B$14,2,FALSE)</f>
        <v>3.7</v>
      </c>
      <c r="Z5242">
        <f t="shared" si="407"/>
        <v>10.199999999999999</v>
      </c>
      <c r="AA5242">
        <f t="shared" si="408"/>
        <v>0</v>
      </c>
    </row>
    <row r="5243" spans="1:27" x14ac:dyDescent="0.3">
      <c r="A5243">
        <v>100067</v>
      </c>
      <c r="B5243">
        <v>230922</v>
      </c>
      <c r="C5243" s="3">
        <v>44130.727777777778</v>
      </c>
      <c r="D5243">
        <v>3</v>
      </c>
      <c r="E5243">
        <v>2</v>
      </c>
      <c r="F5243" t="s">
        <v>26</v>
      </c>
      <c r="G5243">
        <v>1</v>
      </c>
      <c r="H5243">
        <v>60.253909999999998</v>
      </c>
      <c r="I5243">
        <v>16.816410000000001</v>
      </c>
      <c r="J5243">
        <v>1.0078130000000001</v>
      </c>
      <c r="K5243">
        <v>94.039060000000006</v>
      </c>
      <c r="L5243" s="3">
        <v>44130.479861111111</v>
      </c>
      <c r="M5243">
        <v>17.18</v>
      </c>
      <c r="N5243" t="s">
        <v>28</v>
      </c>
      <c r="P5243">
        <f>(C5243-Key!$B$1)*24</f>
        <v>2.4166666666860692</v>
      </c>
      <c r="Q5243">
        <f>(Key!$B$2-'17.1'!C5243)*24</f>
        <v>0.53333333332557231</v>
      </c>
      <c r="R5243" s="3">
        <f>C5243-(M5243-Key!$B$5)/(24*Key!$B$6)</f>
        <v>44130.71396296296</v>
      </c>
      <c r="S5243">
        <f>M5243-Key!$B$5</f>
        <v>14.92</v>
      </c>
      <c r="T5243" s="2">
        <f t="shared" si="405"/>
        <v>44129.729166666664</v>
      </c>
      <c r="U5243" t="str">
        <f t="shared" si="406"/>
        <v>10-25-2020 17:30</v>
      </c>
      <c r="V5243">
        <f>IFERROR(IF(W5243=Z5243,VLOOKUP($U5243,[1]C8842!$G$2:$M$145,3,FALSE),0),0)</f>
        <v>0</v>
      </c>
      <c r="W5243">
        <f>VLOOKUP(RIGHT($V$1,5),Key!$A$9:$B$14,2,FALSE)</f>
        <v>10.199999999999999</v>
      </c>
      <c r="X5243">
        <f t="shared" si="409"/>
        <v>0</v>
      </c>
      <c r="Y5243">
        <f>VLOOKUP(RIGHT($X$1,5),Key!$A$9:$B$14,2,FALSE)</f>
        <v>3.7</v>
      </c>
      <c r="Z5243">
        <f t="shared" si="407"/>
        <v>10.199999999999999</v>
      </c>
      <c r="AA5243">
        <f t="shared" si="408"/>
        <v>0</v>
      </c>
    </row>
    <row r="5244" spans="1:27" x14ac:dyDescent="0.3">
      <c r="A5244">
        <v>100067</v>
      </c>
      <c r="B5244">
        <v>230922</v>
      </c>
      <c r="C5244" s="3">
        <v>44130.727777777778</v>
      </c>
      <c r="D5244">
        <v>0</v>
      </c>
      <c r="E5244">
        <v>2</v>
      </c>
      <c r="F5244" t="s">
        <v>25</v>
      </c>
      <c r="G5244">
        <v>1</v>
      </c>
      <c r="H5244">
        <v>66.035160000000005</v>
      </c>
      <c r="I5244">
        <v>16.964839999999999</v>
      </c>
      <c r="J5244">
        <v>0.921875</v>
      </c>
      <c r="K5244">
        <v>48.019530000000003</v>
      </c>
      <c r="L5244" s="3">
        <v>44130.479861111111</v>
      </c>
      <c r="M5244">
        <v>17.18</v>
      </c>
      <c r="N5244" t="s">
        <v>28</v>
      </c>
      <c r="P5244">
        <f>(C5244-Key!$B$1)*24</f>
        <v>2.4166666666860692</v>
      </c>
      <c r="Q5244">
        <f>(Key!$B$2-'17.1'!C5244)*24</f>
        <v>0.53333333332557231</v>
      </c>
      <c r="R5244" s="3">
        <f>C5244-(M5244-Key!$B$5)/(24*Key!$B$6)</f>
        <v>44130.71396296296</v>
      </c>
      <c r="S5244">
        <f>M5244-Key!$B$5</f>
        <v>14.92</v>
      </c>
      <c r="T5244" s="2">
        <f t="shared" si="405"/>
        <v>44129.729166666664</v>
      </c>
      <c r="U5244" t="str">
        <f t="shared" si="406"/>
        <v>10-25-2020 17:30</v>
      </c>
      <c r="V5244">
        <f>IFERROR(IF(W5244=Z5244,VLOOKUP($U5244,[1]C8842!$G$2:$M$145,3,FALSE),0),0)</f>
        <v>0</v>
      </c>
      <c r="W5244">
        <f>VLOOKUP(RIGHT($V$1,5),Key!$A$9:$B$14,2,FALSE)</f>
        <v>10.199999999999999</v>
      </c>
      <c r="X5244">
        <f t="shared" si="409"/>
        <v>0</v>
      </c>
      <c r="Y5244">
        <f>VLOOKUP(RIGHT($X$1,5),Key!$A$9:$B$14,2,FALSE)</f>
        <v>3.7</v>
      </c>
      <c r="Z5244">
        <f t="shared" si="407"/>
        <v>10.199999999999999</v>
      </c>
      <c r="AA5244">
        <f t="shared" si="408"/>
        <v>0</v>
      </c>
    </row>
    <row r="5245" spans="1:27" x14ac:dyDescent="0.3">
      <c r="A5245">
        <v>100067</v>
      </c>
      <c r="B5245">
        <v>230922</v>
      </c>
      <c r="C5245" s="3">
        <v>44130.727777777778</v>
      </c>
      <c r="D5245">
        <v>3</v>
      </c>
      <c r="E5245">
        <v>2</v>
      </c>
      <c r="F5245" t="s">
        <v>26</v>
      </c>
      <c r="G5245">
        <v>4</v>
      </c>
      <c r="H5245">
        <v>65.878910000000005</v>
      </c>
      <c r="I5245">
        <v>65.785160000000005</v>
      </c>
      <c r="J5245">
        <v>2.8984380000000001</v>
      </c>
      <c r="K5245">
        <v>94.039060000000006</v>
      </c>
      <c r="L5245" s="3">
        <v>44130.479861111111</v>
      </c>
      <c r="M5245">
        <v>17.18</v>
      </c>
      <c r="N5245" t="s">
        <v>28</v>
      </c>
      <c r="P5245">
        <f>(C5245-Key!$B$1)*24</f>
        <v>2.4166666666860692</v>
      </c>
      <c r="Q5245">
        <f>(Key!$B$2-'17.1'!C5245)*24</f>
        <v>0.53333333332557231</v>
      </c>
      <c r="R5245" s="3">
        <f>C5245-(M5245-Key!$B$5)/(24*Key!$B$6)</f>
        <v>44130.71396296296</v>
      </c>
      <c r="S5245">
        <f>M5245-Key!$B$5</f>
        <v>14.92</v>
      </c>
      <c r="T5245" s="2">
        <f t="shared" si="405"/>
        <v>44129.729166666664</v>
      </c>
      <c r="U5245" t="str">
        <f t="shared" si="406"/>
        <v>10-25-2020 17:30</v>
      </c>
      <c r="V5245">
        <f>IFERROR(IF(W5245=Z5245,VLOOKUP($U5245,[1]C8842!$G$2:$M$145,3,FALSE),0),0)</f>
        <v>0</v>
      </c>
      <c r="W5245">
        <f>VLOOKUP(RIGHT($V$1,5),Key!$A$9:$B$14,2,FALSE)</f>
        <v>10.199999999999999</v>
      </c>
      <c r="X5245">
        <f t="shared" si="409"/>
        <v>0</v>
      </c>
      <c r="Y5245">
        <f>VLOOKUP(RIGHT($X$1,5),Key!$A$9:$B$14,2,FALSE)</f>
        <v>3.7</v>
      </c>
      <c r="Z5245">
        <f t="shared" si="407"/>
        <v>10.199999999999999</v>
      </c>
      <c r="AA5245">
        <f t="shared" si="408"/>
        <v>0</v>
      </c>
    </row>
    <row r="5246" spans="1:27" x14ac:dyDescent="0.3">
      <c r="A5246">
        <v>100067</v>
      </c>
      <c r="B5246">
        <v>230922</v>
      </c>
      <c r="C5246" s="3">
        <v>44130.727777777778</v>
      </c>
      <c r="D5246">
        <v>1</v>
      </c>
      <c r="E5246">
        <v>1</v>
      </c>
      <c r="F5246" t="s">
        <v>25</v>
      </c>
      <c r="G5246">
        <v>2</v>
      </c>
      <c r="H5246">
        <v>62.585940000000001</v>
      </c>
      <c r="I5246">
        <v>22.820309999999999</v>
      </c>
      <c r="J5246">
        <v>1.222656</v>
      </c>
      <c r="K5246">
        <v>58.023440000000001</v>
      </c>
      <c r="L5246" s="3">
        <v>44130.479861111111</v>
      </c>
      <c r="M5246">
        <v>17.18</v>
      </c>
      <c r="N5246" t="s">
        <v>28</v>
      </c>
      <c r="P5246">
        <f>(C5246-Key!$B$1)*24</f>
        <v>2.4166666666860692</v>
      </c>
      <c r="Q5246">
        <f>(Key!$B$2-'17.1'!C5246)*24</f>
        <v>0.53333333332557231</v>
      </c>
      <c r="R5246" s="3">
        <f>C5246-(M5246-Key!$B$5)/(24*Key!$B$6)</f>
        <v>44130.71396296296</v>
      </c>
      <c r="S5246">
        <f>M5246-Key!$B$5</f>
        <v>14.92</v>
      </c>
      <c r="T5246" s="2">
        <f t="shared" si="405"/>
        <v>44129.729166666664</v>
      </c>
      <c r="U5246" t="str">
        <f t="shared" si="406"/>
        <v>10-25-2020 17:30</v>
      </c>
      <c r="V5246">
        <f>IFERROR(IF(W5246=Z5246,VLOOKUP($U5246,[1]C8842!$G$2:$M$145,3,FALSE),0),0)</f>
        <v>0</v>
      </c>
      <c r="W5246">
        <f>VLOOKUP(RIGHT($V$1,5),Key!$A$9:$B$14,2,FALSE)</f>
        <v>10.199999999999999</v>
      </c>
      <c r="X5246">
        <f t="shared" si="409"/>
        <v>0</v>
      </c>
      <c r="Y5246">
        <f>VLOOKUP(RIGHT($X$1,5),Key!$A$9:$B$14,2,FALSE)</f>
        <v>3.7</v>
      </c>
      <c r="Z5246">
        <f t="shared" si="407"/>
        <v>10.199999999999999</v>
      </c>
      <c r="AA5246">
        <f t="shared" si="408"/>
        <v>0</v>
      </c>
    </row>
    <row r="5247" spans="1:27" x14ac:dyDescent="0.3">
      <c r="A5247">
        <v>100067</v>
      </c>
      <c r="B5247">
        <v>230922</v>
      </c>
      <c r="C5247" s="3">
        <v>44130.727777777778</v>
      </c>
      <c r="D5247">
        <v>0</v>
      </c>
      <c r="E5247">
        <v>2</v>
      </c>
      <c r="F5247" t="s">
        <v>25</v>
      </c>
      <c r="G5247">
        <v>1</v>
      </c>
      <c r="H5247">
        <v>58.003909999999998</v>
      </c>
      <c r="I5247">
        <v>19.359380000000002</v>
      </c>
      <c r="J5247">
        <v>1.160156</v>
      </c>
      <c r="K5247">
        <v>46.019530000000003</v>
      </c>
      <c r="L5247" s="3">
        <v>44130.479861111111</v>
      </c>
      <c r="M5247">
        <v>17.18</v>
      </c>
      <c r="N5247" t="s">
        <v>28</v>
      </c>
      <c r="P5247">
        <f>(C5247-Key!$B$1)*24</f>
        <v>2.4166666666860692</v>
      </c>
      <c r="Q5247">
        <f>(Key!$B$2-'17.1'!C5247)*24</f>
        <v>0.53333333332557231</v>
      </c>
      <c r="R5247" s="3">
        <f>C5247-(M5247-Key!$B$5)/(24*Key!$B$6)</f>
        <v>44130.71396296296</v>
      </c>
      <c r="S5247">
        <f>M5247-Key!$B$5</f>
        <v>14.92</v>
      </c>
      <c r="T5247" s="2">
        <f t="shared" si="405"/>
        <v>44129.729166666664</v>
      </c>
      <c r="U5247" t="str">
        <f t="shared" si="406"/>
        <v>10-25-2020 17:30</v>
      </c>
      <c r="V5247">
        <f>IFERROR(IF(W5247=Z5247,VLOOKUP($U5247,[1]C8842!$G$2:$M$145,3,FALSE),0),0)</f>
        <v>0</v>
      </c>
      <c r="W5247">
        <f>VLOOKUP(RIGHT($V$1,5),Key!$A$9:$B$14,2,FALSE)</f>
        <v>10.199999999999999</v>
      </c>
      <c r="X5247">
        <f t="shared" si="409"/>
        <v>0</v>
      </c>
      <c r="Y5247">
        <f>VLOOKUP(RIGHT($X$1,5),Key!$A$9:$B$14,2,FALSE)</f>
        <v>3.7</v>
      </c>
      <c r="Z5247">
        <f t="shared" si="407"/>
        <v>10.199999999999999</v>
      </c>
      <c r="AA5247">
        <f t="shared" si="408"/>
        <v>0</v>
      </c>
    </row>
    <row r="5248" spans="1:27" x14ac:dyDescent="0.3">
      <c r="A5248">
        <v>100067</v>
      </c>
      <c r="B5248">
        <v>230922</v>
      </c>
      <c r="C5248" s="3">
        <v>44130.727777777778</v>
      </c>
      <c r="D5248">
        <v>3</v>
      </c>
      <c r="E5248">
        <v>2</v>
      </c>
      <c r="F5248" t="s">
        <v>26</v>
      </c>
      <c r="G5248">
        <v>2</v>
      </c>
      <c r="H5248">
        <v>66.644530000000003</v>
      </c>
      <c r="I5248">
        <v>22.82422</v>
      </c>
      <c r="J5248">
        <v>1.1484380000000001</v>
      </c>
      <c r="K5248">
        <v>94.039060000000006</v>
      </c>
      <c r="L5248" s="3">
        <v>44130.479861111111</v>
      </c>
      <c r="M5248">
        <v>17.18</v>
      </c>
      <c r="N5248" t="s">
        <v>28</v>
      </c>
      <c r="P5248">
        <f>(C5248-Key!$B$1)*24</f>
        <v>2.4166666666860692</v>
      </c>
      <c r="Q5248">
        <f>(Key!$B$2-'17.1'!C5248)*24</f>
        <v>0.53333333332557231</v>
      </c>
      <c r="R5248" s="3">
        <f>C5248-(M5248-Key!$B$5)/(24*Key!$B$6)</f>
        <v>44130.71396296296</v>
      </c>
      <c r="S5248">
        <f>M5248-Key!$B$5</f>
        <v>14.92</v>
      </c>
      <c r="T5248" s="2">
        <f t="shared" si="405"/>
        <v>44129.729166666664</v>
      </c>
      <c r="U5248" t="str">
        <f t="shared" si="406"/>
        <v>10-25-2020 17:30</v>
      </c>
      <c r="V5248">
        <f>IFERROR(IF(W5248=Z5248,VLOOKUP($U5248,[1]C8842!$G$2:$M$145,3,FALSE),0),0)</f>
        <v>0</v>
      </c>
      <c r="W5248">
        <f>VLOOKUP(RIGHT($V$1,5),Key!$A$9:$B$14,2,FALSE)</f>
        <v>10.199999999999999</v>
      </c>
      <c r="X5248">
        <f t="shared" si="409"/>
        <v>0</v>
      </c>
      <c r="Y5248">
        <f>VLOOKUP(RIGHT($X$1,5),Key!$A$9:$B$14,2,FALSE)</f>
        <v>3.7</v>
      </c>
      <c r="Z5248">
        <f t="shared" si="407"/>
        <v>10.199999999999999</v>
      </c>
      <c r="AA5248">
        <f t="shared" si="408"/>
        <v>0</v>
      </c>
    </row>
    <row r="5249" spans="1:27" x14ac:dyDescent="0.3">
      <c r="A5249">
        <v>100067</v>
      </c>
      <c r="B5249">
        <v>230922</v>
      </c>
      <c r="C5249" s="3">
        <v>44130.727777777778</v>
      </c>
      <c r="D5249">
        <v>3</v>
      </c>
      <c r="E5249">
        <v>2</v>
      </c>
      <c r="F5249" t="s">
        <v>26</v>
      </c>
      <c r="G5249">
        <v>1</v>
      </c>
      <c r="H5249">
        <v>66.972660000000005</v>
      </c>
      <c r="I5249">
        <v>15.726559999999999</v>
      </c>
      <c r="J5249">
        <v>0.859375</v>
      </c>
      <c r="K5249">
        <v>93.039060000000006</v>
      </c>
      <c r="L5249" s="3">
        <v>44130.479861111111</v>
      </c>
      <c r="M5249">
        <v>17.18</v>
      </c>
      <c r="N5249" t="s">
        <v>28</v>
      </c>
      <c r="P5249">
        <f>(C5249-Key!$B$1)*24</f>
        <v>2.4166666666860692</v>
      </c>
      <c r="Q5249">
        <f>(Key!$B$2-'17.1'!C5249)*24</f>
        <v>0.53333333332557231</v>
      </c>
      <c r="R5249" s="3">
        <f>C5249-(M5249-Key!$B$5)/(24*Key!$B$6)</f>
        <v>44130.71396296296</v>
      </c>
      <c r="S5249">
        <f>M5249-Key!$B$5</f>
        <v>14.92</v>
      </c>
      <c r="T5249" s="2">
        <f t="shared" si="405"/>
        <v>44129.729166666664</v>
      </c>
      <c r="U5249" t="str">
        <f t="shared" si="406"/>
        <v>10-25-2020 17:30</v>
      </c>
      <c r="V5249">
        <f>IFERROR(IF(W5249=Z5249,VLOOKUP($U5249,[1]C8842!$G$2:$M$145,3,FALSE),0),0)</f>
        <v>0</v>
      </c>
      <c r="W5249">
        <f>VLOOKUP(RIGHT($V$1,5),Key!$A$9:$B$14,2,FALSE)</f>
        <v>10.199999999999999</v>
      </c>
      <c r="X5249">
        <f t="shared" si="409"/>
        <v>0</v>
      </c>
      <c r="Y5249">
        <f>VLOOKUP(RIGHT($X$1,5),Key!$A$9:$B$14,2,FALSE)</f>
        <v>3.7</v>
      </c>
      <c r="Z5249">
        <f t="shared" si="407"/>
        <v>10.199999999999999</v>
      </c>
      <c r="AA5249">
        <f t="shared" si="408"/>
        <v>0</v>
      </c>
    </row>
    <row r="5250" spans="1:27" x14ac:dyDescent="0.3">
      <c r="A5250">
        <v>100067</v>
      </c>
      <c r="B5250">
        <v>230922</v>
      </c>
      <c r="C5250" s="3">
        <v>44130.727777777778</v>
      </c>
      <c r="D5250">
        <v>2</v>
      </c>
      <c r="E5250">
        <v>1</v>
      </c>
      <c r="F5250" t="s">
        <v>26</v>
      </c>
      <c r="G5250">
        <v>1</v>
      </c>
      <c r="H5250">
        <v>78.15625</v>
      </c>
      <c r="I5250">
        <v>12.26563</v>
      </c>
      <c r="J5250">
        <v>0.62109380000000003</v>
      </c>
      <c r="K5250">
        <v>80.03125</v>
      </c>
      <c r="L5250" s="3">
        <v>44130.479861111111</v>
      </c>
      <c r="M5250">
        <v>17.18</v>
      </c>
      <c r="N5250" t="s">
        <v>28</v>
      </c>
      <c r="P5250">
        <f>(C5250-Key!$B$1)*24</f>
        <v>2.4166666666860692</v>
      </c>
      <c r="Q5250">
        <f>(Key!$B$2-'17.1'!C5250)*24</f>
        <v>0.53333333332557231</v>
      </c>
      <c r="R5250" s="3">
        <f>C5250-(M5250-Key!$B$5)/(24*Key!$B$6)</f>
        <v>44130.71396296296</v>
      </c>
      <c r="S5250">
        <f>M5250-Key!$B$5</f>
        <v>14.92</v>
      </c>
      <c r="T5250" s="2">
        <f t="shared" si="405"/>
        <v>44129.729166666664</v>
      </c>
      <c r="U5250" t="str">
        <f t="shared" si="406"/>
        <v>10-25-2020 17:30</v>
      </c>
      <c r="V5250">
        <f>IFERROR(IF(W5250=Z5250,VLOOKUP($U5250,[1]C8842!$G$2:$M$145,3,FALSE),0),0)</f>
        <v>0</v>
      </c>
      <c r="W5250">
        <f>VLOOKUP(RIGHT($V$1,5),Key!$A$9:$B$14,2,FALSE)</f>
        <v>10.199999999999999</v>
      </c>
      <c r="X5250">
        <f t="shared" si="409"/>
        <v>0</v>
      </c>
      <c r="Y5250">
        <f>VLOOKUP(RIGHT($X$1,5),Key!$A$9:$B$14,2,FALSE)</f>
        <v>3.7</v>
      </c>
      <c r="Z5250">
        <f t="shared" si="407"/>
        <v>10.199999999999999</v>
      </c>
      <c r="AA5250">
        <f t="shared" si="408"/>
        <v>0</v>
      </c>
    </row>
    <row r="5251" spans="1:27" x14ac:dyDescent="0.3">
      <c r="A5251">
        <v>100067</v>
      </c>
      <c r="B5251">
        <v>230922</v>
      </c>
      <c r="C5251" s="3">
        <v>44130.727777777778</v>
      </c>
      <c r="D5251">
        <v>3</v>
      </c>
      <c r="E5251">
        <v>2</v>
      </c>
      <c r="F5251" t="s">
        <v>26</v>
      </c>
      <c r="G5251">
        <v>2</v>
      </c>
      <c r="H5251">
        <v>63.53125</v>
      </c>
      <c r="I5251">
        <v>24.757809999999999</v>
      </c>
      <c r="J5251">
        <v>1.2890630000000001</v>
      </c>
      <c r="K5251">
        <v>94.039060000000006</v>
      </c>
      <c r="L5251" s="3">
        <v>44130.479861111111</v>
      </c>
      <c r="M5251">
        <v>17.18</v>
      </c>
      <c r="N5251" t="s">
        <v>28</v>
      </c>
      <c r="P5251">
        <f>(C5251-Key!$B$1)*24</f>
        <v>2.4166666666860692</v>
      </c>
      <c r="Q5251">
        <f>(Key!$B$2-'17.1'!C5251)*24</f>
        <v>0.53333333332557231</v>
      </c>
      <c r="R5251" s="3">
        <f>C5251-(M5251-Key!$B$5)/(24*Key!$B$6)</f>
        <v>44130.71396296296</v>
      </c>
      <c r="S5251">
        <f>M5251-Key!$B$5</f>
        <v>14.92</v>
      </c>
      <c r="T5251" s="2">
        <f t="shared" ref="T5251:T5314" si="410">ROUND(C5251*24*60/10,0)/(24*6)-1</f>
        <v>44129.729166666664</v>
      </c>
      <c r="U5251" t="str">
        <f t="shared" ref="U5251:U5314" si="411">TEXT(T5251,"mm-dd-yyyy hh:mm")</f>
        <v>10-25-2020 17:30</v>
      </c>
      <c r="V5251">
        <f>IFERROR(IF(W5251=Z5251,VLOOKUP($U5251,[1]C8842!$G$2:$M$145,3,FALSE),0),0)</f>
        <v>0</v>
      </c>
      <c r="W5251">
        <f>VLOOKUP(RIGHT($V$1,5),Key!$A$9:$B$14,2,FALSE)</f>
        <v>10.199999999999999</v>
      </c>
      <c r="X5251">
        <f t="shared" si="409"/>
        <v>0</v>
      </c>
      <c r="Y5251">
        <f>VLOOKUP(RIGHT($X$1,5),Key!$A$9:$B$14,2,FALSE)</f>
        <v>3.7</v>
      </c>
      <c r="Z5251">
        <f t="shared" ref="Z5251:Z5314" si="412">M5251-MIN(ABS(Y5251-M5251),ABS(W5251-M5251))</f>
        <v>10.199999999999999</v>
      </c>
      <c r="AA5251">
        <f t="shared" ref="AA5251:AA5314" si="413">SUM(V5251,X5251)</f>
        <v>0</v>
      </c>
    </row>
    <row r="5252" spans="1:27" x14ac:dyDescent="0.3">
      <c r="A5252">
        <v>100067</v>
      </c>
      <c r="B5252">
        <v>230922</v>
      </c>
      <c r="C5252" s="3">
        <v>44130.727777777778</v>
      </c>
      <c r="D5252">
        <v>2</v>
      </c>
      <c r="E5252">
        <v>1</v>
      </c>
      <c r="F5252" t="s">
        <v>26</v>
      </c>
      <c r="G5252">
        <v>1</v>
      </c>
      <c r="H5252">
        <v>74.128910000000005</v>
      </c>
      <c r="I5252">
        <v>18.507809999999999</v>
      </c>
      <c r="J5252">
        <v>0.87890630000000003</v>
      </c>
      <c r="K5252">
        <v>80.03125</v>
      </c>
      <c r="L5252" s="3">
        <v>44130.479861111111</v>
      </c>
      <c r="M5252">
        <v>17.18</v>
      </c>
      <c r="N5252" t="s">
        <v>28</v>
      </c>
      <c r="P5252">
        <f>(C5252-Key!$B$1)*24</f>
        <v>2.4166666666860692</v>
      </c>
      <c r="Q5252">
        <f>(Key!$B$2-'17.1'!C5252)*24</f>
        <v>0.53333333332557231</v>
      </c>
      <c r="R5252" s="3">
        <f>C5252-(M5252-Key!$B$5)/(24*Key!$B$6)</f>
        <v>44130.71396296296</v>
      </c>
      <c r="S5252">
        <f>M5252-Key!$B$5</f>
        <v>14.92</v>
      </c>
      <c r="T5252" s="2">
        <f t="shared" si="410"/>
        <v>44129.729166666664</v>
      </c>
      <c r="U5252" t="str">
        <f t="shared" si="411"/>
        <v>10-25-2020 17:30</v>
      </c>
      <c r="V5252">
        <f>IFERROR(IF(W5252=Z5252,VLOOKUP($U5252,[1]C8842!$G$2:$M$145,3,FALSE),0),0)</f>
        <v>0</v>
      </c>
      <c r="W5252">
        <f>VLOOKUP(RIGHT($V$1,5),Key!$A$9:$B$14,2,FALSE)</f>
        <v>10.199999999999999</v>
      </c>
      <c r="X5252">
        <f t="shared" ref="X5252:X5315" si="414">$X$2</f>
        <v>0</v>
      </c>
      <c r="Y5252">
        <f>VLOOKUP(RIGHT($X$1,5),Key!$A$9:$B$14,2,FALSE)</f>
        <v>3.7</v>
      </c>
      <c r="Z5252">
        <f t="shared" si="412"/>
        <v>10.199999999999999</v>
      </c>
      <c r="AA5252">
        <f t="shared" si="413"/>
        <v>0</v>
      </c>
    </row>
    <row r="5253" spans="1:27" x14ac:dyDescent="0.3">
      <c r="A5253">
        <v>100067</v>
      </c>
      <c r="B5253">
        <v>230922</v>
      </c>
      <c r="C5253" s="3">
        <v>44130.727777777778</v>
      </c>
      <c r="D5253">
        <v>1</v>
      </c>
      <c r="E5253">
        <v>1</v>
      </c>
      <c r="F5253" t="s">
        <v>25</v>
      </c>
      <c r="G5253">
        <v>1</v>
      </c>
      <c r="H5253">
        <v>64.945310000000006</v>
      </c>
      <c r="I5253">
        <v>16.070309999999999</v>
      </c>
      <c r="J5253">
        <v>0.90234380000000003</v>
      </c>
      <c r="K5253">
        <v>58.023440000000001</v>
      </c>
      <c r="L5253" s="3">
        <v>44130.479861111111</v>
      </c>
      <c r="M5253">
        <v>17.18</v>
      </c>
      <c r="N5253" t="s">
        <v>28</v>
      </c>
      <c r="P5253">
        <f>(C5253-Key!$B$1)*24</f>
        <v>2.4166666666860692</v>
      </c>
      <c r="Q5253">
        <f>(Key!$B$2-'17.1'!C5253)*24</f>
        <v>0.53333333332557231</v>
      </c>
      <c r="R5253" s="3">
        <f>C5253-(M5253-Key!$B$5)/(24*Key!$B$6)</f>
        <v>44130.71396296296</v>
      </c>
      <c r="S5253">
        <f>M5253-Key!$B$5</f>
        <v>14.92</v>
      </c>
      <c r="T5253" s="2">
        <f t="shared" si="410"/>
        <v>44129.729166666664</v>
      </c>
      <c r="U5253" t="str">
        <f t="shared" si="411"/>
        <v>10-25-2020 17:30</v>
      </c>
      <c r="V5253">
        <f>IFERROR(IF(W5253=Z5253,VLOOKUP($U5253,[1]C8842!$G$2:$M$145,3,FALSE),0),0)</f>
        <v>0</v>
      </c>
      <c r="W5253">
        <f>VLOOKUP(RIGHT($V$1,5),Key!$A$9:$B$14,2,FALSE)</f>
        <v>10.199999999999999</v>
      </c>
      <c r="X5253">
        <f t="shared" si="414"/>
        <v>0</v>
      </c>
      <c r="Y5253">
        <f>VLOOKUP(RIGHT($X$1,5),Key!$A$9:$B$14,2,FALSE)</f>
        <v>3.7</v>
      </c>
      <c r="Z5253">
        <f t="shared" si="412"/>
        <v>10.199999999999999</v>
      </c>
      <c r="AA5253">
        <f t="shared" si="413"/>
        <v>0</v>
      </c>
    </row>
    <row r="5254" spans="1:27" x14ac:dyDescent="0.3">
      <c r="A5254">
        <v>100067</v>
      </c>
      <c r="B5254">
        <v>230922</v>
      </c>
      <c r="C5254" s="3">
        <v>44130.727777777778</v>
      </c>
      <c r="D5254">
        <v>2</v>
      </c>
      <c r="E5254">
        <v>1</v>
      </c>
      <c r="F5254" t="s">
        <v>26</v>
      </c>
      <c r="G5254">
        <v>2</v>
      </c>
      <c r="H5254">
        <v>77.433589999999995</v>
      </c>
      <c r="I5254">
        <v>21.51172</v>
      </c>
      <c r="J5254">
        <v>0.9453125</v>
      </c>
      <c r="K5254">
        <v>83.035160000000005</v>
      </c>
      <c r="L5254" s="3">
        <v>44130.479861111111</v>
      </c>
      <c r="M5254">
        <v>17.18</v>
      </c>
      <c r="N5254" t="s">
        <v>28</v>
      </c>
      <c r="P5254">
        <f>(C5254-Key!$B$1)*24</f>
        <v>2.4166666666860692</v>
      </c>
      <c r="Q5254">
        <f>(Key!$B$2-'17.1'!C5254)*24</f>
        <v>0.53333333332557231</v>
      </c>
      <c r="R5254" s="3">
        <f>C5254-(M5254-Key!$B$5)/(24*Key!$B$6)</f>
        <v>44130.71396296296</v>
      </c>
      <c r="S5254">
        <f>M5254-Key!$B$5</f>
        <v>14.92</v>
      </c>
      <c r="T5254" s="2">
        <f t="shared" si="410"/>
        <v>44129.729166666664</v>
      </c>
      <c r="U5254" t="str">
        <f t="shared" si="411"/>
        <v>10-25-2020 17:30</v>
      </c>
      <c r="V5254">
        <f>IFERROR(IF(W5254=Z5254,VLOOKUP($U5254,[1]C8842!$G$2:$M$145,3,FALSE),0),0)</f>
        <v>0</v>
      </c>
      <c r="W5254">
        <f>VLOOKUP(RIGHT($V$1,5),Key!$A$9:$B$14,2,FALSE)</f>
        <v>10.199999999999999</v>
      </c>
      <c r="X5254">
        <f t="shared" si="414"/>
        <v>0</v>
      </c>
      <c r="Y5254">
        <f>VLOOKUP(RIGHT($X$1,5),Key!$A$9:$B$14,2,FALSE)</f>
        <v>3.7</v>
      </c>
      <c r="Z5254">
        <f t="shared" si="412"/>
        <v>10.199999999999999</v>
      </c>
      <c r="AA5254">
        <f t="shared" si="413"/>
        <v>0</v>
      </c>
    </row>
    <row r="5255" spans="1:27" x14ac:dyDescent="0.3">
      <c r="A5255">
        <v>100067</v>
      </c>
      <c r="B5255">
        <v>230922</v>
      </c>
      <c r="C5255" s="3">
        <v>44130.727777777778</v>
      </c>
      <c r="D5255">
        <v>0</v>
      </c>
      <c r="E5255">
        <v>2</v>
      </c>
      <c r="F5255" t="s">
        <v>25</v>
      </c>
      <c r="G5255">
        <v>1</v>
      </c>
      <c r="H5255">
        <v>67.5625</v>
      </c>
      <c r="I5255">
        <v>16.30078</v>
      </c>
      <c r="J5255">
        <v>0.875</v>
      </c>
      <c r="K5255">
        <v>48.019530000000003</v>
      </c>
      <c r="L5255" s="3">
        <v>44130.479861111111</v>
      </c>
      <c r="M5255">
        <v>17.18</v>
      </c>
      <c r="N5255" t="s">
        <v>28</v>
      </c>
      <c r="P5255">
        <f>(C5255-Key!$B$1)*24</f>
        <v>2.4166666666860692</v>
      </c>
      <c r="Q5255">
        <f>(Key!$B$2-'17.1'!C5255)*24</f>
        <v>0.53333333332557231</v>
      </c>
      <c r="R5255" s="3">
        <f>C5255-(M5255-Key!$B$5)/(24*Key!$B$6)</f>
        <v>44130.71396296296</v>
      </c>
      <c r="S5255">
        <f>M5255-Key!$B$5</f>
        <v>14.92</v>
      </c>
      <c r="T5255" s="2">
        <f t="shared" si="410"/>
        <v>44129.729166666664</v>
      </c>
      <c r="U5255" t="str">
        <f t="shared" si="411"/>
        <v>10-25-2020 17:30</v>
      </c>
      <c r="V5255">
        <f>IFERROR(IF(W5255=Z5255,VLOOKUP($U5255,[1]C8842!$G$2:$M$145,3,FALSE),0),0)</f>
        <v>0</v>
      </c>
      <c r="W5255">
        <f>VLOOKUP(RIGHT($V$1,5),Key!$A$9:$B$14,2,FALSE)</f>
        <v>10.199999999999999</v>
      </c>
      <c r="X5255">
        <f t="shared" si="414"/>
        <v>0</v>
      </c>
      <c r="Y5255">
        <f>VLOOKUP(RIGHT($X$1,5),Key!$A$9:$B$14,2,FALSE)</f>
        <v>3.7</v>
      </c>
      <c r="Z5255">
        <f t="shared" si="412"/>
        <v>10.199999999999999</v>
      </c>
      <c r="AA5255">
        <f t="shared" si="413"/>
        <v>0</v>
      </c>
    </row>
    <row r="5256" spans="1:27" x14ac:dyDescent="0.3">
      <c r="A5256">
        <v>100067</v>
      </c>
      <c r="B5256">
        <v>230922</v>
      </c>
      <c r="C5256" s="3">
        <v>44130.727777777778</v>
      </c>
      <c r="D5256">
        <v>1</v>
      </c>
      <c r="E5256">
        <v>1</v>
      </c>
      <c r="F5256" t="s">
        <v>25</v>
      </c>
      <c r="G5256">
        <v>1</v>
      </c>
      <c r="H5256">
        <v>71.082030000000003</v>
      </c>
      <c r="I5256">
        <v>15.10547</v>
      </c>
      <c r="J5256">
        <v>0.7890625</v>
      </c>
      <c r="K5256">
        <v>59.023440000000001</v>
      </c>
      <c r="L5256" s="3">
        <v>44130.479861111111</v>
      </c>
      <c r="M5256">
        <v>17.18</v>
      </c>
      <c r="N5256" t="s">
        <v>28</v>
      </c>
      <c r="P5256">
        <f>(C5256-Key!$B$1)*24</f>
        <v>2.4166666666860692</v>
      </c>
      <c r="Q5256">
        <f>(Key!$B$2-'17.1'!C5256)*24</f>
        <v>0.53333333332557231</v>
      </c>
      <c r="R5256" s="3">
        <f>C5256-(M5256-Key!$B$5)/(24*Key!$B$6)</f>
        <v>44130.71396296296</v>
      </c>
      <c r="S5256">
        <f>M5256-Key!$B$5</f>
        <v>14.92</v>
      </c>
      <c r="T5256" s="2">
        <f t="shared" si="410"/>
        <v>44129.729166666664</v>
      </c>
      <c r="U5256" t="str">
        <f t="shared" si="411"/>
        <v>10-25-2020 17:30</v>
      </c>
      <c r="V5256">
        <f>IFERROR(IF(W5256=Z5256,VLOOKUP($U5256,[1]C8842!$G$2:$M$145,3,FALSE),0),0)</f>
        <v>0</v>
      </c>
      <c r="W5256">
        <f>VLOOKUP(RIGHT($V$1,5),Key!$A$9:$B$14,2,FALSE)</f>
        <v>10.199999999999999</v>
      </c>
      <c r="X5256">
        <f t="shared" si="414"/>
        <v>0</v>
      </c>
      <c r="Y5256">
        <f>VLOOKUP(RIGHT($X$1,5),Key!$A$9:$B$14,2,FALSE)</f>
        <v>3.7</v>
      </c>
      <c r="Z5256">
        <f t="shared" si="412"/>
        <v>10.199999999999999</v>
      </c>
      <c r="AA5256">
        <f t="shared" si="413"/>
        <v>0</v>
      </c>
    </row>
    <row r="5257" spans="1:27" x14ac:dyDescent="0.3">
      <c r="A5257">
        <v>100067</v>
      </c>
      <c r="B5257">
        <v>230922</v>
      </c>
      <c r="C5257" s="3">
        <v>44130.727777777778</v>
      </c>
      <c r="D5257">
        <v>0</v>
      </c>
      <c r="E5257">
        <v>2</v>
      </c>
      <c r="F5257" t="s">
        <v>25</v>
      </c>
      <c r="G5257">
        <v>1</v>
      </c>
      <c r="H5257">
        <v>62.785159999999998</v>
      </c>
      <c r="I5257">
        <v>13.226559999999999</v>
      </c>
      <c r="J5257">
        <v>0.8125</v>
      </c>
      <c r="K5257">
        <v>46.019530000000003</v>
      </c>
      <c r="L5257" s="3">
        <v>44130.479861111111</v>
      </c>
      <c r="M5257">
        <v>17.18</v>
      </c>
      <c r="N5257" t="s">
        <v>28</v>
      </c>
      <c r="P5257">
        <f>(C5257-Key!$B$1)*24</f>
        <v>2.4166666666860692</v>
      </c>
      <c r="Q5257">
        <f>(Key!$B$2-'17.1'!C5257)*24</f>
        <v>0.53333333332557231</v>
      </c>
      <c r="R5257" s="3">
        <f>C5257-(M5257-Key!$B$5)/(24*Key!$B$6)</f>
        <v>44130.71396296296</v>
      </c>
      <c r="S5257">
        <f>M5257-Key!$B$5</f>
        <v>14.92</v>
      </c>
      <c r="T5257" s="2">
        <f t="shared" si="410"/>
        <v>44129.729166666664</v>
      </c>
      <c r="U5257" t="str">
        <f t="shared" si="411"/>
        <v>10-25-2020 17:30</v>
      </c>
      <c r="V5257">
        <f>IFERROR(IF(W5257=Z5257,VLOOKUP($U5257,[1]C8842!$G$2:$M$145,3,FALSE),0),0)</f>
        <v>0</v>
      </c>
      <c r="W5257">
        <f>VLOOKUP(RIGHT($V$1,5),Key!$A$9:$B$14,2,FALSE)</f>
        <v>10.199999999999999</v>
      </c>
      <c r="X5257">
        <f t="shared" si="414"/>
        <v>0</v>
      </c>
      <c r="Y5257">
        <f>VLOOKUP(RIGHT($X$1,5),Key!$A$9:$B$14,2,FALSE)</f>
        <v>3.7</v>
      </c>
      <c r="Z5257">
        <f t="shared" si="412"/>
        <v>10.199999999999999</v>
      </c>
      <c r="AA5257">
        <f t="shared" si="413"/>
        <v>0</v>
      </c>
    </row>
    <row r="5258" spans="1:27" x14ac:dyDescent="0.3">
      <c r="A5258">
        <v>100067</v>
      </c>
      <c r="B5258">
        <v>230922</v>
      </c>
      <c r="C5258" s="3">
        <v>44130.728472222225</v>
      </c>
      <c r="D5258">
        <v>1</v>
      </c>
      <c r="E5258">
        <v>1</v>
      </c>
      <c r="F5258" t="s">
        <v>25</v>
      </c>
      <c r="G5258">
        <v>1</v>
      </c>
      <c r="H5258">
        <v>67.328130000000002</v>
      </c>
      <c r="I5258">
        <v>15.757809999999999</v>
      </c>
      <c r="J5258">
        <v>0.859375</v>
      </c>
      <c r="K5258">
        <v>54.023440000000001</v>
      </c>
      <c r="L5258" s="3">
        <v>44130.479861111111</v>
      </c>
      <c r="M5258">
        <v>17.18</v>
      </c>
      <c r="N5258" t="s">
        <v>28</v>
      </c>
      <c r="P5258">
        <f>(C5258-Key!$B$1)*24</f>
        <v>2.433333333407063</v>
      </c>
      <c r="Q5258">
        <f>(Key!$B$2-'17.1'!C5258)*24</f>
        <v>0.5166666666045785</v>
      </c>
      <c r="R5258" s="3">
        <f>C5258-(M5258-Key!$B$5)/(24*Key!$B$6)</f>
        <v>44130.714657407407</v>
      </c>
      <c r="S5258">
        <f>M5258-Key!$B$5</f>
        <v>14.92</v>
      </c>
      <c r="T5258" s="2">
        <f t="shared" si="410"/>
        <v>44129.729166666664</v>
      </c>
      <c r="U5258" t="str">
        <f t="shared" si="411"/>
        <v>10-25-2020 17:30</v>
      </c>
      <c r="V5258">
        <f>IFERROR(IF(W5258=Z5258,VLOOKUP($U5258,[1]C8842!$G$2:$M$145,3,FALSE),0),0)</f>
        <v>0</v>
      </c>
      <c r="W5258">
        <f>VLOOKUP(RIGHT($V$1,5),Key!$A$9:$B$14,2,FALSE)</f>
        <v>10.199999999999999</v>
      </c>
      <c r="X5258">
        <f t="shared" si="414"/>
        <v>0</v>
      </c>
      <c r="Y5258">
        <f>VLOOKUP(RIGHT($X$1,5),Key!$A$9:$B$14,2,FALSE)</f>
        <v>3.7</v>
      </c>
      <c r="Z5258">
        <f t="shared" si="412"/>
        <v>10.199999999999999</v>
      </c>
      <c r="AA5258">
        <f t="shared" si="413"/>
        <v>0</v>
      </c>
    </row>
    <row r="5259" spans="1:27" x14ac:dyDescent="0.3">
      <c r="A5259">
        <v>100067</v>
      </c>
      <c r="B5259">
        <v>230922</v>
      </c>
      <c r="C5259" s="3">
        <v>44130.728472222225</v>
      </c>
      <c r="D5259">
        <v>0</v>
      </c>
      <c r="E5259">
        <v>2</v>
      </c>
      <c r="F5259" t="s">
        <v>25</v>
      </c>
      <c r="G5259">
        <v>2</v>
      </c>
      <c r="H5259">
        <v>61.257809999999999</v>
      </c>
      <c r="I5259">
        <v>21.32422</v>
      </c>
      <c r="J5259">
        <v>1.1875</v>
      </c>
      <c r="K5259">
        <v>46.019530000000003</v>
      </c>
      <c r="L5259" s="3">
        <v>44130.479861111111</v>
      </c>
      <c r="M5259">
        <v>17.18</v>
      </c>
      <c r="N5259" t="s">
        <v>28</v>
      </c>
      <c r="P5259">
        <f>(C5259-Key!$B$1)*24</f>
        <v>2.433333333407063</v>
      </c>
      <c r="Q5259">
        <f>(Key!$B$2-'17.1'!C5259)*24</f>
        <v>0.5166666666045785</v>
      </c>
      <c r="R5259" s="3">
        <f>C5259-(M5259-Key!$B$5)/(24*Key!$B$6)</f>
        <v>44130.714657407407</v>
      </c>
      <c r="S5259">
        <f>M5259-Key!$B$5</f>
        <v>14.92</v>
      </c>
      <c r="T5259" s="2">
        <f t="shared" si="410"/>
        <v>44129.729166666664</v>
      </c>
      <c r="U5259" t="str">
        <f t="shared" si="411"/>
        <v>10-25-2020 17:30</v>
      </c>
      <c r="V5259">
        <f>IFERROR(IF(W5259=Z5259,VLOOKUP($U5259,[1]C8842!$G$2:$M$145,3,FALSE),0),0)</f>
        <v>0</v>
      </c>
      <c r="W5259">
        <f>VLOOKUP(RIGHT($V$1,5),Key!$A$9:$B$14,2,FALSE)</f>
        <v>10.199999999999999</v>
      </c>
      <c r="X5259">
        <f t="shared" si="414"/>
        <v>0</v>
      </c>
      <c r="Y5259">
        <f>VLOOKUP(RIGHT($X$1,5),Key!$A$9:$B$14,2,FALSE)</f>
        <v>3.7</v>
      </c>
      <c r="Z5259">
        <f t="shared" si="412"/>
        <v>10.199999999999999</v>
      </c>
      <c r="AA5259">
        <f t="shared" si="413"/>
        <v>0</v>
      </c>
    </row>
    <row r="5260" spans="1:27" x14ac:dyDescent="0.3">
      <c r="A5260">
        <v>100067</v>
      </c>
      <c r="B5260">
        <v>230922</v>
      </c>
      <c r="C5260" s="3">
        <v>44130.728472222225</v>
      </c>
      <c r="D5260">
        <v>1</v>
      </c>
      <c r="E5260">
        <v>1</v>
      </c>
      <c r="F5260" t="s">
        <v>25</v>
      </c>
      <c r="G5260">
        <v>1</v>
      </c>
      <c r="H5260">
        <v>65.191410000000005</v>
      </c>
      <c r="I5260">
        <v>13.8125</v>
      </c>
      <c r="J5260">
        <v>0.80859380000000003</v>
      </c>
      <c r="K5260">
        <v>58.023440000000001</v>
      </c>
      <c r="L5260" s="3">
        <v>44130.479861111111</v>
      </c>
      <c r="M5260">
        <v>17.18</v>
      </c>
      <c r="N5260" t="s">
        <v>28</v>
      </c>
      <c r="P5260">
        <f>(C5260-Key!$B$1)*24</f>
        <v>2.433333333407063</v>
      </c>
      <c r="Q5260">
        <f>(Key!$B$2-'17.1'!C5260)*24</f>
        <v>0.5166666666045785</v>
      </c>
      <c r="R5260" s="3">
        <f>C5260-(M5260-Key!$B$5)/(24*Key!$B$6)</f>
        <v>44130.714657407407</v>
      </c>
      <c r="S5260">
        <f>M5260-Key!$B$5</f>
        <v>14.92</v>
      </c>
      <c r="T5260" s="2">
        <f t="shared" si="410"/>
        <v>44129.729166666664</v>
      </c>
      <c r="U5260" t="str">
        <f t="shared" si="411"/>
        <v>10-25-2020 17:30</v>
      </c>
      <c r="V5260">
        <f>IFERROR(IF(W5260=Z5260,VLOOKUP($U5260,[1]C8842!$G$2:$M$145,3,FALSE),0),0)</f>
        <v>0</v>
      </c>
      <c r="W5260">
        <f>VLOOKUP(RIGHT($V$1,5),Key!$A$9:$B$14,2,FALSE)</f>
        <v>10.199999999999999</v>
      </c>
      <c r="X5260">
        <f t="shared" si="414"/>
        <v>0</v>
      </c>
      <c r="Y5260">
        <f>VLOOKUP(RIGHT($X$1,5),Key!$A$9:$B$14,2,FALSE)</f>
        <v>3.7</v>
      </c>
      <c r="Z5260">
        <f t="shared" si="412"/>
        <v>10.199999999999999</v>
      </c>
      <c r="AA5260">
        <f t="shared" si="413"/>
        <v>0</v>
      </c>
    </row>
    <row r="5261" spans="1:27" x14ac:dyDescent="0.3">
      <c r="A5261">
        <v>100067</v>
      </c>
      <c r="B5261">
        <v>230922</v>
      </c>
      <c r="C5261" s="3">
        <v>44130.728472222225</v>
      </c>
      <c r="D5261">
        <v>3</v>
      </c>
      <c r="E5261">
        <v>2</v>
      </c>
      <c r="F5261" t="s">
        <v>26</v>
      </c>
      <c r="G5261">
        <v>2</v>
      </c>
      <c r="H5261">
        <v>72.785160000000005</v>
      </c>
      <c r="I5261">
        <v>25.351559999999999</v>
      </c>
      <c r="J5261">
        <v>1.144531</v>
      </c>
      <c r="K5261">
        <v>95.039060000000006</v>
      </c>
      <c r="L5261" s="3">
        <v>44130.479861111111</v>
      </c>
      <c r="M5261">
        <v>17.18</v>
      </c>
      <c r="N5261" t="s">
        <v>28</v>
      </c>
      <c r="P5261">
        <f>(C5261-Key!$B$1)*24</f>
        <v>2.433333333407063</v>
      </c>
      <c r="Q5261">
        <f>(Key!$B$2-'17.1'!C5261)*24</f>
        <v>0.5166666666045785</v>
      </c>
      <c r="R5261" s="3">
        <f>C5261-(M5261-Key!$B$5)/(24*Key!$B$6)</f>
        <v>44130.714657407407</v>
      </c>
      <c r="S5261">
        <f>M5261-Key!$B$5</f>
        <v>14.92</v>
      </c>
      <c r="T5261" s="2">
        <f t="shared" si="410"/>
        <v>44129.729166666664</v>
      </c>
      <c r="U5261" t="str">
        <f t="shared" si="411"/>
        <v>10-25-2020 17:30</v>
      </c>
      <c r="V5261">
        <f>IFERROR(IF(W5261=Z5261,VLOOKUP($U5261,[1]C8842!$G$2:$M$145,3,FALSE),0),0)</f>
        <v>0</v>
      </c>
      <c r="W5261">
        <f>VLOOKUP(RIGHT($V$1,5),Key!$A$9:$B$14,2,FALSE)</f>
        <v>10.199999999999999</v>
      </c>
      <c r="X5261">
        <f t="shared" si="414"/>
        <v>0</v>
      </c>
      <c r="Y5261">
        <f>VLOOKUP(RIGHT($X$1,5),Key!$A$9:$B$14,2,FALSE)</f>
        <v>3.7</v>
      </c>
      <c r="Z5261">
        <f t="shared" si="412"/>
        <v>10.199999999999999</v>
      </c>
      <c r="AA5261">
        <f t="shared" si="413"/>
        <v>0</v>
      </c>
    </row>
    <row r="5262" spans="1:27" x14ac:dyDescent="0.3">
      <c r="A5262">
        <v>100067</v>
      </c>
      <c r="B5262">
        <v>230922</v>
      </c>
      <c r="C5262" s="3">
        <v>44130.728472222225</v>
      </c>
      <c r="D5262">
        <v>1</v>
      </c>
      <c r="E5262">
        <v>1</v>
      </c>
      <c r="F5262" t="s">
        <v>25</v>
      </c>
      <c r="G5262">
        <v>1</v>
      </c>
      <c r="H5262">
        <v>71.097660000000005</v>
      </c>
      <c r="I5262">
        <v>14.59375</v>
      </c>
      <c r="J5262">
        <v>0.76953130000000003</v>
      </c>
      <c r="K5262">
        <v>59.023440000000001</v>
      </c>
      <c r="L5262" s="3">
        <v>44130.479861111111</v>
      </c>
      <c r="M5262">
        <v>17.18</v>
      </c>
      <c r="N5262" t="s">
        <v>28</v>
      </c>
      <c r="P5262">
        <f>(C5262-Key!$B$1)*24</f>
        <v>2.433333333407063</v>
      </c>
      <c r="Q5262">
        <f>(Key!$B$2-'17.1'!C5262)*24</f>
        <v>0.5166666666045785</v>
      </c>
      <c r="R5262" s="3">
        <f>C5262-(M5262-Key!$B$5)/(24*Key!$B$6)</f>
        <v>44130.714657407407</v>
      </c>
      <c r="S5262">
        <f>M5262-Key!$B$5</f>
        <v>14.92</v>
      </c>
      <c r="T5262" s="2">
        <f t="shared" si="410"/>
        <v>44129.729166666664</v>
      </c>
      <c r="U5262" t="str">
        <f t="shared" si="411"/>
        <v>10-25-2020 17:30</v>
      </c>
      <c r="V5262">
        <f>IFERROR(IF(W5262=Z5262,VLOOKUP($U5262,[1]C8842!$G$2:$M$145,3,FALSE),0),0)</f>
        <v>0</v>
      </c>
      <c r="W5262">
        <f>VLOOKUP(RIGHT($V$1,5),Key!$A$9:$B$14,2,FALSE)</f>
        <v>10.199999999999999</v>
      </c>
      <c r="X5262">
        <f t="shared" si="414"/>
        <v>0</v>
      </c>
      <c r="Y5262">
        <f>VLOOKUP(RIGHT($X$1,5),Key!$A$9:$B$14,2,FALSE)</f>
        <v>3.7</v>
      </c>
      <c r="Z5262">
        <f t="shared" si="412"/>
        <v>10.199999999999999</v>
      </c>
      <c r="AA5262">
        <f t="shared" si="413"/>
        <v>0</v>
      </c>
    </row>
    <row r="5263" spans="1:27" x14ac:dyDescent="0.3">
      <c r="A5263">
        <v>100067</v>
      </c>
      <c r="B5263">
        <v>230922</v>
      </c>
      <c r="C5263" s="3">
        <v>44130.728472222225</v>
      </c>
      <c r="D5263">
        <v>0</v>
      </c>
      <c r="E5263">
        <v>2</v>
      </c>
      <c r="F5263" t="s">
        <v>25</v>
      </c>
      <c r="G5263">
        <v>1</v>
      </c>
      <c r="H5263">
        <v>65.785160000000005</v>
      </c>
      <c r="I5263">
        <v>13.73828</v>
      </c>
      <c r="J5263">
        <v>0.796875</v>
      </c>
      <c r="K5263">
        <v>48.019530000000003</v>
      </c>
      <c r="L5263" s="3">
        <v>44130.479861111111</v>
      </c>
      <c r="M5263">
        <v>17.18</v>
      </c>
      <c r="N5263" t="s">
        <v>28</v>
      </c>
      <c r="P5263">
        <f>(C5263-Key!$B$1)*24</f>
        <v>2.433333333407063</v>
      </c>
      <c r="Q5263">
        <f>(Key!$B$2-'17.1'!C5263)*24</f>
        <v>0.5166666666045785</v>
      </c>
      <c r="R5263" s="3">
        <f>C5263-(M5263-Key!$B$5)/(24*Key!$B$6)</f>
        <v>44130.714657407407</v>
      </c>
      <c r="S5263">
        <f>M5263-Key!$B$5</f>
        <v>14.92</v>
      </c>
      <c r="T5263" s="2">
        <f t="shared" si="410"/>
        <v>44129.729166666664</v>
      </c>
      <c r="U5263" t="str">
        <f t="shared" si="411"/>
        <v>10-25-2020 17:30</v>
      </c>
      <c r="V5263">
        <f>IFERROR(IF(W5263=Z5263,VLOOKUP($U5263,[1]C8842!$G$2:$M$145,3,FALSE),0),0)</f>
        <v>0</v>
      </c>
      <c r="W5263">
        <f>VLOOKUP(RIGHT($V$1,5),Key!$A$9:$B$14,2,FALSE)</f>
        <v>10.199999999999999</v>
      </c>
      <c r="X5263">
        <f t="shared" si="414"/>
        <v>0</v>
      </c>
      <c r="Y5263">
        <f>VLOOKUP(RIGHT($X$1,5),Key!$A$9:$B$14,2,FALSE)</f>
        <v>3.7</v>
      </c>
      <c r="Z5263">
        <f t="shared" si="412"/>
        <v>10.199999999999999</v>
      </c>
      <c r="AA5263">
        <f t="shared" si="413"/>
        <v>0</v>
      </c>
    </row>
    <row r="5264" spans="1:27" x14ac:dyDescent="0.3">
      <c r="A5264">
        <v>100067</v>
      </c>
      <c r="B5264">
        <v>230922</v>
      </c>
      <c r="C5264" s="3">
        <v>44130.728472222225</v>
      </c>
      <c r="D5264">
        <v>3</v>
      </c>
      <c r="E5264">
        <v>2</v>
      </c>
      <c r="F5264" t="s">
        <v>26</v>
      </c>
      <c r="G5264">
        <v>1</v>
      </c>
      <c r="H5264">
        <v>75.554689999999994</v>
      </c>
      <c r="I5264">
        <v>17.535160000000001</v>
      </c>
      <c r="J5264">
        <v>0.828125</v>
      </c>
      <c r="K5264">
        <v>92.039060000000006</v>
      </c>
      <c r="L5264" s="3">
        <v>44130.479861111111</v>
      </c>
      <c r="M5264">
        <v>17.18</v>
      </c>
      <c r="N5264" t="s">
        <v>28</v>
      </c>
      <c r="P5264">
        <f>(C5264-Key!$B$1)*24</f>
        <v>2.433333333407063</v>
      </c>
      <c r="Q5264">
        <f>(Key!$B$2-'17.1'!C5264)*24</f>
        <v>0.5166666666045785</v>
      </c>
      <c r="R5264" s="3">
        <f>C5264-(M5264-Key!$B$5)/(24*Key!$B$6)</f>
        <v>44130.714657407407</v>
      </c>
      <c r="S5264">
        <f>M5264-Key!$B$5</f>
        <v>14.92</v>
      </c>
      <c r="T5264" s="2">
        <f t="shared" si="410"/>
        <v>44129.729166666664</v>
      </c>
      <c r="U5264" t="str">
        <f t="shared" si="411"/>
        <v>10-25-2020 17:30</v>
      </c>
      <c r="V5264">
        <f>IFERROR(IF(W5264=Z5264,VLOOKUP($U5264,[1]C8842!$G$2:$M$145,3,FALSE),0),0)</f>
        <v>0</v>
      </c>
      <c r="W5264">
        <f>VLOOKUP(RIGHT($V$1,5),Key!$A$9:$B$14,2,FALSE)</f>
        <v>10.199999999999999</v>
      </c>
      <c r="X5264">
        <f t="shared" si="414"/>
        <v>0</v>
      </c>
      <c r="Y5264">
        <f>VLOOKUP(RIGHT($X$1,5),Key!$A$9:$B$14,2,FALSE)</f>
        <v>3.7</v>
      </c>
      <c r="Z5264">
        <f t="shared" si="412"/>
        <v>10.199999999999999</v>
      </c>
      <c r="AA5264">
        <f t="shared" si="413"/>
        <v>0</v>
      </c>
    </row>
    <row r="5265" spans="1:27" x14ac:dyDescent="0.3">
      <c r="A5265">
        <v>100067</v>
      </c>
      <c r="B5265">
        <v>230922</v>
      </c>
      <c r="C5265" s="3">
        <v>44130.728472222225</v>
      </c>
      <c r="D5265">
        <v>0</v>
      </c>
      <c r="E5265">
        <v>2</v>
      </c>
      <c r="F5265" t="s">
        <v>25</v>
      </c>
      <c r="G5265">
        <v>1</v>
      </c>
      <c r="H5265">
        <v>65.726560000000006</v>
      </c>
      <c r="I5265">
        <v>16.367190000000001</v>
      </c>
      <c r="J5265">
        <v>0.90234380000000003</v>
      </c>
      <c r="K5265">
        <v>44.019530000000003</v>
      </c>
      <c r="L5265" s="3">
        <v>44130.479861111111</v>
      </c>
      <c r="M5265">
        <v>17.18</v>
      </c>
      <c r="N5265" t="s">
        <v>28</v>
      </c>
      <c r="P5265">
        <f>(C5265-Key!$B$1)*24</f>
        <v>2.433333333407063</v>
      </c>
      <c r="Q5265">
        <f>(Key!$B$2-'17.1'!C5265)*24</f>
        <v>0.5166666666045785</v>
      </c>
      <c r="R5265" s="3">
        <f>C5265-(M5265-Key!$B$5)/(24*Key!$B$6)</f>
        <v>44130.714657407407</v>
      </c>
      <c r="S5265">
        <f>M5265-Key!$B$5</f>
        <v>14.92</v>
      </c>
      <c r="T5265" s="2">
        <f t="shared" si="410"/>
        <v>44129.729166666664</v>
      </c>
      <c r="U5265" t="str">
        <f t="shared" si="411"/>
        <v>10-25-2020 17:30</v>
      </c>
      <c r="V5265">
        <f>IFERROR(IF(W5265=Z5265,VLOOKUP($U5265,[1]C8842!$G$2:$M$145,3,FALSE),0),0)</f>
        <v>0</v>
      </c>
      <c r="W5265">
        <f>VLOOKUP(RIGHT($V$1,5),Key!$A$9:$B$14,2,FALSE)</f>
        <v>10.199999999999999</v>
      </c>
      <c r="X5265">
        <f t="shared" si="414"/>
        <v>0</v>
      </c>
      <c r="Y5265">
        <f>VLOOKUP(RIGHT($X$1,5),Key!$A$9:$B$14,2,FALSE)</f>
        <v>3.7</v>
      </c>
      <c r="Z5265">
        <f t="shared" si="412"/>
        <v>10.199999999999999</v>
      </c>
      <c r="AA5265">
        <f t="shared" si="413"/>
        <v>0</v>
      </c>
    </row>
    <row r="5266" spans="1:27" x14ac:dyDescent="0.3">
      <c r="A5266">
        <v>100067</v>
      </c>
      <c r="B5266">
        <v>230922</v>
      </c>
      <c r="C5266" s="3">
        <v>44130.728472222225</v>
      </c>
      <c r="D5266">
        <v>0</v>
      </c>
      <c r="E5266">
        <v>2</v>
      </c>
      <c r="F5266" t="s">
        <v>25</v>
      </c>
      <c r="G5266">
        <v>3</v>
      </c>
      <c r="H5266">
        <v>64.605469999999997</v>
      </c>
      <c r="I5266">
        <v>33.882809999999999</v>
      </c>
      <c r="J5266">
        <v>1.640625</v>
      </c>
      <c r="K5266">
        <v>44.019530000000003</v>
      </c>
      <c r="L5266" s="3">
        <v>44130.479861111111</v>
      </c>
      <c r="M5266">
        <v>17.18</v>
      </c>
      <c r="N5266" t="s">
        <v>28</v>
      </c>
      <c r="P5266">
        <f>(C5266-Key!$B$1)*24</f>
        <v>2.433333333407063</v>
      </c>
      <c r="Q5266">
        <f>(Key!$B$2-'17.1'!C5266)*24</f>
        <v>0.5166666666045785</v>
      </c>
      <c r="R5266" s="3">
        <f>C5266-(M5266-Key!$B$5)/(24*Key!$B$6)</f>
        <v>44130.714657407407</v>
      </c>
      <c r="S5266">
        <f>M5266-Key!$B$5</f>
        <v>14.92</v>
      </c>
      <c r="T5266" s="2">
        <f t="shared" si="410"/>
        <v>44129.729166666664</v>
      </c>
      <c r="U5266" t="str">
        <f t="shared" si="411"/>
        <v>10-25-2020 17:30</v>
      </c>
      <c r="V5266">
        <f>IFERROR(IF(W5266=Z5266,VLOOKUP($U5266,[1]C8842!$G$2:$M$145,3,FALSE),0),0)</f>
        <v>0</v>
      </c>
      <c r="W5266">
        <f>VLOOKUP(RIGHT($V$1,5),Key!$A$9:$B$14,2,FALSE)</f>
        <v>10.199999999999999</v>
      </c>
      <c r="X5266">
        <f t="shared" si="414"/>
        <v>0</v>
      </c>
      <c r="Y5266">
        <f>VLOOKUP(RIGHT($X$1,5),Key!$A$9:$B$14,2,FALSE)</f>
        <v>3.7</v>
      </c>
      <c r="Z5266">
        <f t="shared" si="412"/>
        <v>10.199999999999999</v>
      </c>
      <c r="AA5266">
        <f t="shared" si="413"/>
        <v>0</v>
      </c>
    </row>
    <row r="5267" spans="1:27" x14ac:dyDescent="0.3">
      <c r="A5267">
        <v>100067</v>
      </c>
      <c r="B5267">
        <v>230922</v>
      </c>
      <c r="C5267" s="3">
        <v>44130.728472222225</v>
      </c>
      <c r="D5267">
        <v>0</v>
      </c>
      <c r="E5267">
        <v>2</v>
      </c>
      <c r="F5267" t="s">
        <v>25</v>
      </c>
      <c r="G5267">
        <v>2</v>
      </c>
      <c r="H5267">
        <v>63.222659999999998</v>
      </c>
      <c r="I5267">
        <v>20.214839999999999</v>
      </c>
      <c r="J5267">
        <v>1.1015630000000001</v>
      </c>
      <c r="K5267">
        <v>46.019530000000003</v>
      </c>
      <c r="L5267" s="3">
        <v>44130.479861111111</v>
      </c>
      <c r="M5267">
        <v>17.18</v>
      </c>
      <c r="N5267" t="s">
        <v>28</v>
      </c>
      <c r="P5267">
        <f>(C5267-Key!$B$1)*24</f>
        <v>2.433333333407063</v>
      </c>
      <c r="Q5267">
        <f>(Key!$B$2-'17.1'!C5267)*24</f>
        <v>0.5166666666045785</v>
      </c>
      <c r="R5267" s="3">
        <f>C5267-(M5267-Key!$B$5)/(24*Key!$B$6)</f>
        <v>44130.714657407407</v>
      </c>
      <c r="S5267">
        <f>M5267-Key!$B$5</f>
        <v>14.92</v>
      </c>
      <c r="T5267" s="2">
        <f t="shared" si="410"/>
        <v>44129.729166666664</v>
      </c>
      <c r="U5267" t="str">
        <f t="shared" si="411"/>
        <v>10-25-2020 17:30</v>
      </c>
      <c r="V5267">
        <f>IFERROR(IF(W5267=Z5267,VLOOKUP($U5267,[1]C8842!$G$2:$M$145,3,FALSE),0),0)</f>
        <v>0</v>
      </c>
      <c r="W5267">
        <f>VLOOKUP(RIGHT($V$1,5),Key!$A$9:$B$14,2,FALSE)</f>
        <v>10.199999999999999</v>
      </c>
      <c r="X5267">
        <f t="shared" si="414"/>
        <v>0</v>
      </c>
      <c r="Y5267">
        <f>VLOOKUP(RIGHT($X$1,5),Key!$A$9:$B$14,2,FALSE)</f>
        <v>3.7</v>
      </c>
      <c r="Z5267">
        <f t="shared" si="412"/>
        <v>10.199999999999999</v>
      </c>
      <c r="AA5267">
        <f t="shared" si="413"/>
        <v>0</v>
      </c>
    </row>
    <row r="5268" spans="1:27" x14ac:dyDescent="0.3">
      <c r="A5268">
        <v>100067</v>
      </c>
      <c r="B5268">
        <v>230922</v>
      </c>
      <c r="C5268" s="3">
        <v>44130.728472222225</v>
      </c>
      <c r="D5268">
        <v>3</v>
      </c>
      <c r="E5268">
        <v>2</v>
      </c>
      <c r="F5268" t="s">
        <v>26</v>
      </c>
      <c r="G5268">
        <v>2</v>
      </c>
      <c r="H5268">
        <v>67.796880000000002</v>
      </c>
      <c r="I5268">
        <v>23.015630000000002</v>
      </c>
      <c r="J5268">
        <v>1.136719</v>
      </c>
      <c r="K5268">
        <v>94.039060000000006</v>
      </c>
      <c r="L5268" s="3">
        <v>44130.479861111111</v>
      </c>
      <c r="M5268">
        <v>17.18</v>
      </c>
      <c r="N5268" t="s">
        <v>28</v>
      </c>
      <c r="P5268">
        <f>(C5268-Key!$B$1)*24</f>
        <v>2.433333333407063</v>
      </c>
      <c r="Q5268">
        <f>(Key!$B$2-'17.1'!C5268)*24</f>
        <v>0.5166666666045785</v>
      </c>
      <c r="R5268" s="3">
        <f>C5268-(M5268-Key!$B$5)/(24*Key!$B$6)</f>
        <v>44130.714657407407</v>
      </c>
      <c r="S5268">
        <f>M5268-Key!$B$5</f>
        <v>14.92</v>
      </c>
      <c r="T5268" s="2">
        <f t="shared" si="410"/>
        <v>44129.729166666664</v>
      </c>
      <c r="U5268" t="str">
        <f t="shared" si="411"/>
        <v>10-25-2020 17:30</v>
      </c>
      <c r="V5268">
        <f>IFERROR(IF(W5268=Z5268,VLOOKUP($U5268,[1]C8842!$G$2:$M$145,3,FALSE),0),0)</f>
        <v>0</v>
      </c>
      <c r="W5268">
        <f>VLOOKUP(RIGHT($V$1,5),Key!$A$9:$B$14,2,FALSE)</f>
        <v>10.199999999999999</v>
      </c>
      <c r="X5268">
        <f t="shared" si="414"/>
        <v>0</v>
      </c>
      <c r="Y5268">
        <f>VLOOKUP(RIGHT($X$1,5),Key!$A$9:$B$14,2,FALSE)</f>
        <v>3.7</v>
      </c>
      <c r="Z5268">
        <f t="shared" si="412"/>
        <v>10.199999999999999</v>
      </c>
      <c r="AA5268">
        <f t="shared" si="413"/>
        <v>0</v>
      </c>
    </row>
    <row r="5269" spans="1:27" x14ac:dyDescent="0.3">
      <c r="A5269">
        <v>100067</v>
      </c>
      <c r="B5269">
        <v>230922</v>
      </c>
      <c r="C5269" s="3">
        <v>44130.728472222225</v>
      </c>
      <c r="D5269">
        <v>3</v>
      </c>
      <c r="E5269">
        <v>2</v>
      </c>
      <c r="F5269" t="s">
        <v>26</v>
      </c>
      <c r="G5269">
        <v>1</v>
      </c>
      <c r="H5269">
        <v>66.8125</v>
      </c>
      <c r="I5269">
        <v>16.160160000000001</v>
      </c>
      <c r="J5269">
        <v>0.87890630000000003</v>
      </c>
      <c r="K5269">
        <v>94.039060000000006</v>
      </c>
      <c r="L5269" s="3">
        <v>44130.479861111111</v>
      </c>
      <c r="M5269">
        <v>17.18</v>
      </c>
      <c r="N5269" t="s">
        <v>28</v>
      </c>
      <c r="P5269">
        <f>(C5269-Key!$B$1)*24</f>
        <v>2.433333333407063</v>
      </c>
      <c r="Q5269">
        <f>(Key!$B$2-'17.1'!C5269)*24</f>
        <v>0.5166666666045785</v>
      </c>
      <c r="R5269" s="3">
        <f>C5269-(M5269-Key!$B$5)/(24*Key!$B$6)</f>
        <v>44130.714657407407</v>
      </c>
      <c r="S5269">
        <f>M5269-Key!$B$5</f>
        <v>14.92</v>
      </c>
      <c r="T5269" s="2">
        <f t="shared" si="410"/>
        <v>44129.729166666664</v>
      </c>
      <c r="U5269" t="str">
        <f t="shared" si="411"/>
        <v>10-25-2020 17:30</v>
      </c>
      <c r="V5269">
        <f>IFERROR(IF(W5269=Z5269,VLOOKUP($U5269,[1]C8842!$G$2:$M$145,3,FALSE),0),0)</f>
        <v>0</v>
      </c>
      <c r="W5269">
        <f>VLOOKUP(RIGHT($V$1,5),Key!$A$9:$B$14,2,FALSE)</f>
        <v>10.199999999999999</v>
      </c>
      <c r="X5269">
        <f t="shared" si="414"/>
        <v>0</v>
      </c>
      <c r="Y5269">
        <f>VLOOKUP(RIGHT($X$1,5),Key!$A$9:$B$14,2,FALSE)</f>
        <v>3.7</v>
      </c>
      <c r="Z5269">
        <f t="shared" si="412"/>
        <v>10.199999999999999</v>
      </c>
      <c r="AA5269">
        <f t="shared" si="413"/>
        <v>0</v>
      </c>
    </row>
    <row r="5270" spans="1:27" x14ac:dyDescent="0.3">
      <c r="A5270">
        <v>100067</v>
      </c>
      <c r="B5270">
        <v>230922</v>
      </c>
      <c r="C5270" s="3">
        <v>44130.728472222225</v>
      </c>
      <c r="D5270">
        <v>0</v>
      </c>
      <c r="E5270">
        <v>2</v>
      </c>
      <c r="F5270" t="s">
        <v>25</v>
      </c>
      <c r="G5270">
        <v>1</v>
      </c>
      <c r="H5270">
        <v>59.390630000000002</v>
      </c>
      <c r="I5270">
        <v>15.92188</v>
      </c>
      <c r="J5270">
        <v>0.98046880000000003</v>
      </c>
      <c r="K5270">
        <v>46.019530000000003</v>
      </c>
      <c r="L5270" s="3">
        <v>44130.479861111111</v>
      </c>
      <c r="M5270">
        <v>17.18</v>
      </c>
      <c r="N5270" t="s">
        <v>28</v>
      </c>
      <c r="P5270">
        <f>(C5270-Key!$B$1)*24</f>
        <v>2.433333333407063</v>
      </c>
      <c r="Q5270">
        <f>(Key!$B$2-'17.1'!C5270)*24</f>
        <v>0.5166666666045785</v>
      </c>
      <c r="R5270" s="3">
        <f>C5270-(M5270-Key!$B$5)/(24*Key!$B$6)</f>
        <v>44130.714657407407</v>
      </c>
      <c r="S5270">
        <f>M5270-Key!$B$5</f>
        <v>14.92</v>
      </c>
      <c r="T5270" s="2">
        <f t="shared" si="410"/>
        <v>44129.729166666664</v>
      </c>
      <c r="U5270" t="str">
        <f t="shared" si="411"/>
        <v>10-25-2020 17:30</v>
      </c>
      <c r="V5270">
        <f>IFERROR(IF(W5270=Z5270,VLOOKUP($U5270,[1]C8842!$G$2:$M$145,3,FALSE),0),0)</f>
        <v>0</v>
      </c>
      <c r="W5270">
        <f>VLOOKUP(RIGHT($V$1,5),Key!$A$9:$B$14,2,FALSE)</f>
        <v>10.199999999999999</v>
      </c>
      <c r="X5270">
        <f t="shared" si="414"/>
        <v>0</v>
      </c>
      <c r="Y5270">
        <f>VLOOKUP(RIGHT($X$1,5),Key!$A$9:$B$14,2,FALSE)</f>
        <v>3.7</v>
      </c>
      <c r="Z5270">
        <f t="shared" si="412"/>
        <v>10.199999999999999</v>
      </c>
      <c r="AA5270">
        <f t="shared" si="413"/>
        <v>0</v>
      </c>
    </row>
    <row r="5271" spans="1:27" x14ac:dyDescent="0.3">
      <c r="A5271">
        <v>100067</v>
      </c>
      <c r="B5271">
        <v>230922</v>
      </c>
      <c r="C5271" s="3">
        <v>44130.728472222225</v>
      </c>
      <c r="D5271">
        <v>0</v>
      </c>
      <c r="E5271">
        <v>2</v>
      </c>
      <c r="F5271" t="s">
        <v>25</v>
      </c>
      <c r="G5271">
        <v>2</v>
      </c>
      <c r="H5271">
        <v>57.542969999999997</v>
      </c>
      <c r="I5271">
        <v>22.898440000000001</v>
      </c>
      <c r="J5271">
        <v>1.3359380000000001</v>
      </c>
      <c r="K5271">
        <v>46.019530000000003</v>
      </c>
      <c r="L5271" s="3">
        <v>44130.479861111111</v>
      </c>
      <c r="M5271">
        <v>17.18</v>
      </c>
      <c r="N5271" t="s">
        <v>28</v>
      </c>
      <c r="P5271">
        <f>(C5271-Key!$B$1)*24</f>
        <v>2.433333333407063</v>
      </c>
      <c r="Q5271">
        <f>(Key!$B$2-'17.1'!C5271)*24</f>
        <v>0.5166666666045785</v>
      </c>
      <c r="R5271" s="3">
        <f>C5271-(M5271-Key!$B$5)/(24*Key!$B$6)</f>
        <v>44130.714657407407</v>
      </c>
      <c r="S5271">
        <f>M5271-Key!$B$5</f>
        <v>14.92</v>
      </c>
      <c r="T5271" s="2">
        <f t="shared" si="410"/>
        <v>44129.729166666664</v>
      </c>
      <c r="U5271" t="str">
        <f t="shared" si="411"/>
        <v>10-25-2020 17:30</v>
      </c>
      <c r="V5271">
        <f>IFERROR(IF(W5271=Z5271,VLOOKUP($U5271,[1]C8842!$G$2:$M$145,3,FALSE),0),0)</f>
        <v>0</v>
      </c>
      <c r="W5271">
        <f>VLOOKUP(RIGHT($V$1,5),Key!$A$9:$B$14,2,FALSE)</f>
        <v>10.199999999999999</v>
      </c>
      <c r="X5271">
        <f t="shared" si="414"/>
        <v>0</v>
      </c>
      <c r="Y5271">
        <f>VLOOKUP(RIGHT($X$1,5),Key!$A$9:$B$14,2,FALSE)</f>
        <v>3.7</v>
      </c>
      <c r="Z5271">
        <f t="shared" si="412"/>
        <v>10.199999999999999</v>
      </c>
      <c r="AA5271">
        <f t="shared" si="413"/>
        <v>0</v>
      </c>
    </row>
    <row r="5272" spans="1:27" x14ac:dyDescent="0.3">
      <c r="A5272">
        <v>100067</v>
      </c>
      <c r="B5272">
        <v>230922</v>
      </c>
      <c r="C5272" s="3">
        <v>44130.728472222225</v>
      </c>
      <c r="D5272">
        <v>3</v>
      </c>
      <c r="E5272">
        <v>2</v>
      </c>
      <c r="F5272" t="s">
        <v>26</v>
      </c>
      <c r="G5272">
        <v>1</v>
      </c>
      <c r="H5272">
        <v>61.167969999999997</v>
      </c>
      <c r="I5272">
        <v>18.83203</v>
      </c>
      <c r="J5272">
        <v>1.078125</v>
      </c>
      <c r="K5272">
        <v>94.039060000000006</v>
      </c>
      <c r="L5272" s="3">
        <v>44130.479861111111</v>
      </c>
      <c r="M5272">
        <v>17.18</v>
      </c>
      <c r="N5272" t="s">
        <v>28</v>
      </c>
      <c r="P5272">
        <f>(C5272-Key!$B$1)*24</f>
        <v>2.433333333407063</v>
      </c>
      <c r="Q5272">
        <f>(Key!$B$2-'17.1'!C5272)*24</f>
        <v>0.5166666666045785</v>
      </c>
      <c r="R5272" s="3">
        <f>C5272-(M5272-Key!$B$5)/(24*Key!$B$6)</f>
        <v>44130.714657407407</v>
      </c>
      <c r="S5272">
        <f>M5272-Key!$B$5</f>
        <v>14.92</v>
      </c>
      <c r="T5272" s="2">
        <f t="shared" si="410"/>
        <v>44129.729166666664</v>
      </c>
      <c r="U5272" t="str">
        <f t="shared" si="411"/>
        <v>10-25-2020 17:30</v>
      </c>
      <c r="V5272">
        <f>IFERROR(IF(W5272=Z5272,VLOOKUP($U5272,[1]C8842!$G$2:$M$145,3,FALSE),0),0)</f>
        <v>0</v>
      </c>
      <c r="W5272">
        <f>VLOOKUP(RIGHT($V$1,5),Key!$A$9:$B$14,2,FALSE)</f>
        <v>10.199999999999999</v>
      </c>
      <c r="X5272">
        <f t="shared" si="414"/>
        <v>0</v>
      </c>
      <c r="Y5272">
        <f>VLOOKUP(RIGHT($X$1,5),Key!$A$9:$B$14,2,FALSE)</f>
        <v>3.7</v>
      </c>
      <c r="Z5272">
        <f t="shared" si="412"/>
        <v>10.199999999999999</v>
      </c>
      <c r="AA5272">
        <f t="shared" si="413"/>
        <v>0</v>
      </c>
    </row>
    <row r="5273" spans="1:27" x14ac:dyDescent="0.3">
      <c r="A5273">
        <v>100067</v>
      </c>
      <c r="B5273">
        <v>230922</v>
      </c>
      <c r="C5273" s="3">
        <v>44130.728472222225</v>
      </c>
      <c r="D5273">
        <v>3</v>
      </c>
      <c r="E5273">
        <v>2</v>
      </c>
      <c r="F5273" t="s">
        <v>26</v>
      </c>
      <c r="G5273">
        <v>5</v>
      </c>
      <c r="H5273">
        <v>56.164059999999999</v>
      </c>
      <c r="I5273">
        <v>102.70699999999999</v>
      </c>
      <c r="J5273">
        <v>5.1523440000000003</v>
      </c>
      <c r="K5273">
        <v>95.039060000000006</v>
      </c>
      <c r="L5273" s="3">
        <v>44130.479861111111</v>
      </c>
      <c r="M5273">
        <v>17.18</v>
      </c>
      <c r="N5273" t="s">
        <v>28</v>
      </c>
      <c r="P5273">
        <f>(C5273-Key!$B$1)*24</f>
        <v>2.433333333407063</v>
      </c>
      <c r="Q5273">
        <f>(Key!$B$2-'17.1'!C5273)*24</f>
        <v>0.5166666666045785</v>
      </c>
      <c r="R5273" s="3">
        <f>C5273-(M5273-Key!$B$5)/(24*Key!$B$6)</f>
        <v>44130.714657407407</v>
      </c>
      <c r="S5273">
        <f>M5273-Key!$B$5</f>
        <v>14.92</v>
      </c>
      <c r="T5273" s="2">
        <f t="shared" si="410"/>
        <v>44129.729166666664</v>
      </c>
      <c r="U5273" t="str">
        <f t="shared" si="411"/>
        <v>10-25-2020 17:30</v>
      </c>
      <c r="V5273">
        <f>IFERROR(IF(W5273=Z5273,VLOOKUP($U5273,[1]C8842!$G$2:$M$145,3,FALSE),0),0)</f>
        <v>0</v>
      </c>
      <c r="W5273">
        <f>VLOOKUP(RIGHT($V$1,5),Key!$A$9:$B$14,2,FALSE)</f>
        <v>10.199999999999999</v>
      </c>
      <c r="X5273">
        <f t="shared" si="414"/>
        <v>0</v>
      </c>
      <c r="Y5273">
        <f>VLOOKUP(RIGHT($X$1,5),Key!$A$9:$B$14,2,FALSE)</f>
        <v>3.7</v>
      </c>
      <c r="Z5273">
        <f t="shared" si="412"/>
        <v>10.199999999999999</v>
      </c>
      <c r="AA5273">
        <f t="shared" si="413"/>
        <v>0</v>
      </c>
    </row>
    <row r="5274" spans="1:27" x14ac:dyDescent="0.3">
      <c r="A5274">
        <v>100067</v>
      </c>
      <c r="B5274">
        <v>230922</v>
      </c>
      <c r="C5274" s="3">
        <v>44130.728472222225</v>
      </c>
      <c r="D5274">
        <v>0</v>
      </c>
      <c r="E5274">
        <v>2</v>
      </c>
      <c r="F5274" t="s">
        <v>25</v>
      </c>
      <c r="G5274">
        <v>2</v>
      </c>
      <c r="H5274">
        <v>60.644530000000003</v>
      </c>
      <c r="I5274">
        <v>21.257809999999999</v>
      </c>
      <c r="J5274">
        <v>1.1953130000000001</v>
      </c>
      <c r="K5274">
        <v>46.019530000000003</v>
      </c>
      <c r="L5274" s="3">
        <v>44130.479861111111</v>
      </c>
      <c r="M5274">
        <v>17.18</v>
      </c>
      <c r="N5274" t="s">
        <v>28</v>
      </c>
      <c r="P5274">
        <f>(C5274-Key!$B$1)*24</f>
        <v>2.433333333407063</v>
      </c>
      <c r="Q5274">
        <f>(Key!$B$2-'17.1'!C5274)*24</f>
        <v>0.5166666666045785</v>
      </c>
      <c r="R5274" s="3">
        <f>C5274-(M5274-Key!$B$5)/(24*Key!$B$6)</f>
        <v>44130.714657407407</v>
      </c>
      <c r="S5274">
        <f>M5274-Key!$B$5</f>
        <v>14.92</v>
      </c>
      <c r="T5274" s="2">
        <f t="shared" si="410"/>
        <v>44129.729166666664</v>
      </c>
      <c r="U5274" t="str">
        <f t="shared" si="411"/>
        <v>10-25-2020 17:30</v>
      </c>
      <c r="V5274">
        <f>IFERROR(IF(W5274=Z5274,VLOOKUP($U5274,[1]C8842!$G$2:$M$145,3,FALSE),0),0)</f>
        <v>0</v>
      </c>
      <c r="W5274">
        <f>VLOOKUP(RIGHT($V$1,5),Key!$A$9:$B$14,2,FALSE)</f>
        <v>10.199999999999999</v>
      </c>
      <c r="X5274">
        <f t="shared" si="414"/>
        <v>0</v>
      </c>
      <c r="Y5274">
        <f>VLOOKUP(RIGHT($X$1,5),Key!$A$9:$B$14,2,FALSE)</f>
        <v>3.7</v>
      </c>
      <c r="Z5274">
        <f t="shared" si="412"/>
        <v>10.199999999999999</v>
      </c>
      <c r="AA5274">
        <f t="shared" si="413"/>
        <v>0</v>
      </c>
    </row>
    <row r="5275" spans="1:27" x14ac:dyDescent="0.3">
      <c r="A5275">
        <v>100067</v>
      </c>
      <c r="B5275">
        <v>230922</v>
      </c>
      <c r="C5275" s="3">
        <v>44130.728472222225</v>
      </c>
      <c r="D5275">
        <v>0</v>
      </c>
      <c r="E5275">
        <v>2</v>
      </c>
      <c r="F5275" t="s">
        <v>25</v>
      </c>
      <c r="G5275">
        <v>1</v>
      </c>
      <c r="H5275">
        <v>59.222659999999998</v>
      </c>
      <c r="I5275">
        <v>18.63672</v>
      </c>
      <c r="J5275">
        <v>1.105469</v>
      </c>
      <c r="K5275">
        <v>46.019530000000003</v>
      </c>
      <c r="L5275" s="3">
        <v>44130.479861111111</v>
      </c>
      <c r="M5275">
        <v>17.18</v>
      </c>
      <c r="N5275" t="s">
        <v>28</v>
      </c>
      <c r="P5275">
        <f>(C5275-Key!$B$1)*24</f>
        <v>2.433333333407063</v>
      </c>
      <c r="Q5275">
        <f>(Key!$B$2-'17.1'!C5275)*24</f>
        <v>0.5166666666045785</v>
      </c>
      <c r="R5275" s="3">
        <f>C5275-(M5275-Key!$B$5)/(24*Key!$B$6)</f>
        <v>44130.714657407407</v>
      </c>
      <c r="S5275">
        <f>M5275-Key!$B$5</f>
        <v>14.92</v>
      </c>
      <c r="T5275" s="2">
        <f t="shared" si="410"/>
        <v>44129.729166666664</v>
      </c>
      <c r="U5275" t="str">
        <f t="shared" si="411"/>
        <v>10-25-2020 17:30</v>
      </c>
      <c r="V5275">
        <f>IFERROR(IF(W5275=Z5275,VLOOKUP($U5275,[1]C8842!$G$2:$M$145,3,FALSE),0),0)</f>
        <v>0</v>
      </c>
      <c r="W5275">
        <f>VLOOKUP(RIGHT($V$1,5),Key!$A$9:$B$14,2,FALSE)</f>
        <v>10.199999999999999</v>
      </c>
      <c r="X5275">
        <f t="shared" si="414"/>
        <v>0</v>
      </c>
      <c r="Y5275">
        <f>VLOOKUP(RIGHT($X$1,5),Key!$A$9:$B$14,2,FALSE)</f>
        <v>3.7</v>
      </c>
      <c r="Z5275">
        <f t="shared" si="412"/>
        <v>10.199999999999999</v>
      </c>
      <c r="AA5275">
        <f t="shared" si="413"/>
        <v>0</v>
      </c>
    </row>
    <row r="5276" spans="1:27" x14ac:dyDescent="0.3">
      <c r="A5276">
        <v>100067</v>
      </c>
      <c r="B5276">
        <v>230922</v>
      </c>
      <c r="C5276" s="3">
        <v>44130.729166666664</v>
      </c>
      <c r="D5276">
        <v>3</v>
      </c>
      <c r="E5276">
        <v>2</v>
      </c>
      <c r="F5276" t="s">
        <v>26</v>
      </c>
      <c r="G5276">
        <v>4</v>
      </c>
      <c r="H5276">
        <v>66.195310000000006</v>
      </c>
      <c r="I5276">
        <v>76.277339999999995</v>
      </c>
      <c r="J5276">
        <v>3.3085939999999998</v>
      </c>
      <c r="K5276">
        <v>94.039060000000006</v>
      </c>
      <c r="L5276" s="3">
        <v>44130.479861111111</v>
      </c>
      <c r="M5276">
        <v>17.18</v>
      </c>
      <c r="N5276" t="s">
        <v>28</v>
      </c>
      <c r="P5276">
        <f>(C5276-Key!$B$1)*24</f>
        <v>2.4499999999534339</v>
      </c>
      <c r="Q5276">
        <f>(Key!$B$2-'17.1'!C5276)*24</f>
        <v>0.50000000005820766</v>
      </c>
      <c r="R5276" s="3">
        <f>C5276-(M5276-Key!$B$5)/(24*Key!$B$6)</f>
        <v>44130.715351851846</v>
      </c>
      <c r="S5276">
        <f>M5276-Key!$B$5</f>
        <v>14.92</v>
      </c>
      <c r="T5276" s="2">
        <f t="shared" si="410"/>
        <v>44129.729166666664</v>
      </c>
      <c r="U5276" t="str">
        <f t="shared" si="411"/>
        <v>10-25-2020 17:30</v>
      </c>
      <c r="V5276">
        <f>IFERROR(IF(W5276=Z5276,VLOOKUP($U5276,[1]C8842!$G$2:$M$145,3,FALSE),0),0)</f>
        <v>0</v>
      </c>
      <c r="W5276">
        <f>VLOOKUP(RIGHT($V$1,5),Key!$A$9:$B$14,2,FALSE)</f>
        <v>10.199999999999999</v>
      </c>
      <c r="X5276">
        <f t="shared" si="414"/>
        <v>0</v>
      </c>
      <c r="Y5276">
        <f>VLOOKUP(RIGHT($X$1,5),Key!$A$9:$B$14,2,FALSE)</f>
        <v>3.7</v>
      </c>
      <c r="Z5276">
        <f t="shared" si="412"/>
        <v>10.199999999999999</v>
      </c>
      <c r="AA5276">
        <f t="shared" si="413"/>
        <v>0</v>
      </c>
    </row>
    <row r="5277" spans="1:27" x14ac:dyDescent="0.3">
      <c r="A5277">
        <v>100067</v>
      </c>
      <c r="B5277">
        <v>230922</v>
      </c>
      <c r="C5277" s="3">
        <v>44130.729166666664</v>
      </c>
      <c r="D5277">
        <v>0</v>
      </c>
      <c r="E5277">
        <v>2</v>
      </c>
      <c r="F5277" t="s">
        <v>25</v>
      </c>
      <c r="G5277">
        <v>2</v>
      </c>
      <c r="H5277">
        <v>61.03125</v>
      </c>
      <c r="I5277">
        <v>20.42578</v>
      </c>
      <c r="J5277">
        <v>1.152344</v>
      </c>
      <c r="K5277">
        <v>46.019530000000003</v>
      </c>
      <c r="L5277" s="3">
        <v>44130.479861111111</v>
      </c>
      <c r="M5277">
        <v>17.18</v>
      </c>
      <c r="N5277" t="s">
        <v>28</v>
      </c>
      <c r="P5277">
        <f>(C5277-Key!$B$1)*24</f>
        <v>2.4499999999534339</v>
      </c>
      <c r="Q5277">
        <f>(Key!$B$2-'17.1'!C5277)*24</f>
        <v>0.50000000005820766</v>
      </c>
      <c r="R5277" s="3">
        <f>C5277-(M5277-Key!$B$5)/(24*Key!$B$6)</f>
        <v>44130.715351851846</v>
      </c>
      <c r="S5277">
        <f>M5277-Key!$B$5</f>
        <v>14.92</v>
      </c>
      <c r="T5277" s="2">
        <f t="shared" si="410"/>
        <v>44129.729166666664</v>
      </c>
      <c r="U5277" t="str">
        <f t="shared" si="411"/>
        <v>10-25-2020 17:30</v>
      </c>
      <c r="V5277">
        <f>IFERROR(IF(W5277=Z5277,VLOOKUP($U5277,[1]C8842!$G$2:$M$145,3,FALSE),0),0)</f>
        <v>0</v>
      </c>
      <c r="W5277">
        <f>VLOOKUP(RIGHT($V$1,5),Key!$A$9:$B$14,2,FALSE)</f>
        <v>10.199999999999999</v>
      </c>
      <c r="X5277">
        <f t="shared" si="414"/>
        <v>0</v>
      </c>
      <c r="Y5277">
        <f>VLOOKUP(RIGHT($X$1,5),Key!$A$9:$B$14,2,FALSE)</f>
        <v>3.7</v>
      </c>
      <c r="Z5277">
        <f t="shared" si="412"/>
        <v>10.199999999999999</v>
      </c>
      <c r="AA5277">
        <f t="shared" si="413"/>
        <v>0</v>
      </c>
    </row>
    <row r="5278" spans="1:27" x14ac:dyDescent="0.3">
      <c r="A5278">
        <v>100067</v>
      </c>
      <c r="B5278">
        <v>230922</v>
      </c>
      <c r="C5278" s="3">
        <v>44130.729166666664</v>
      </c>
      <c r="D5278">
        <v>3</v>
      </c>
      <c r="E5278">
        <v>2</v>
      </c>
      <c r="F5278" t="s">
        <v>26</v>
      </c>
      <c r="G5278">
        <v>1</v>
      </c>
      <c r="H5278">
        <v>66.261719999999997</v>
      </c>
      <c r="I5278">
        <v>14.191409999999999</v>
      </c>
      <c r="J5278">
        <v>0.80859380000000003</v>
      </c>
      <c r="K5278">
        <v>94.039060000000006</v>
      </c>
      <c r="L5278" s="3">
        <v>44130.479861111111</v>
      </c>
      <c r="M5278">
        <v>17.18</v>
      </c>
      <c r="N5278" t="s">
        <v>28</v>
      </c>
      <c r="P5278">
        <f>(C5278-Key!$B$1)*24</f>
        <v>2.4499999999534339</v>
      </c>
      <c r="Q5278">
        <f>(Key!$B$2-'17.1'!C5278)*24</f>
        <v>0.50000000005820766</v>
      </c>
      <c r="R5278" s="3">
        <f>C5278-(M5278-Key!$B$5)/(24*Key!$B$6)</f>
        <v>44130.715351851846</v>
      </c>
      <c r="S5278">
        <f>M5278-Key!$B$5</f>
        <v>14.92</v>
      </c>
      <c r="T5278" s="2">
        <f t="shared" si="410"/>
        <v>44129.729166666664</v>
      </c>
      <c r="U5278" t="str">
        <f t="shared" si="411"/>
        <v>10-25-2020 17:30</v>
      </c>
      <c r="V5278">
        <f>IFERROR(IF(W5278=Z5278,VLOOKUP($U5278,[1]C8842!$G$2:$M$145,3,FALSE),0),0)</f>
        <v>0</v>
      </c>
      <c r="W5278">
        <f>VLOOKUP(RIGHT($V$1,5),Key!$A$9:$B$14,2,FALSE)</f>
        <v>10.199999999999999</v>
      </c>
      <c r="X5278">
        <f t="shared" si="414"/>
        <v>0</v>
      </c>
      <c r="Y5278">
        <f>VLOOKUP(RIGHT($X$1,5),Key!$A$9:$B$14,2,FALSE)</f>
        <v>3.7</v>
      </c>
      <c r="Z5278">
        <f t="shared" si="412"/>
        <v>10.199999999999999</v>
      </c>
      <c r="AA5278">
        <f t="shared" si="413"/>
        <v>0</v>
      </c>
    </row>
    <row r="5279" spans="1:27" x14ac:dyDescent="0.3">
      <c r="A5279">
        <v>100067</v>
      </c>
      <c r="B5279">
        <v>230922</v>
      </c>
      <c r="C5279" s="3">
        <v>44130.729166666664</v>
      </c>
      <c r="D5279">
        <v>2</v>
      </c>
      <c r="E5279">
        <v>1</v>
      </c>
      <c r="F5279" t="s">
        <v>26</v>
      </c>
      <c r="G5279">
        <v>1</v>
      </c>
      <c r="H5279">
        <v>70.207030000000003</v>
      </c>
      <c r="I5279">
        <v>15.929690000000001</v>
      </c>
      <c r="J5279">
        <v>0.828125</v>
      </c>
      <c r="K5279">
        <v>81.035160000000005</v>
      </c>
      <c r="L5279" s="3">
        <v>44130.479861111111</v>
      </c>
      <c r="M5279">
        <v>17.18</v>
      </c>
      <c r="N5279" t="s">
        <v>28</v>
      </c>
      <c r="P5279">
        <f>(C5279-Key!$B$1)*24</f>
        <v>2.4499999999534339</v>
      </c>
      <c r="Q5279">
        <f>(Key!$B$2-'17.1'!C5279)*24</f>
        <v>0.50000000005820766</v>
      </c>
      <c r="R5279" s="3">
        <f>C5279-(M5279-Key!$B$5)/(24*Key!$B$6)</f>
        <v>44130.715351851846</v>
      </c>
      <c r="S5279">
        <f>M5279-Key!$B$5</f>
        <v>14.92</v>
      </c>
      <c r="T5279" s="2">
        <f t="shared" si="410"/>
        <v>44129.729166666664</v>
      </c>
      <c r="U5279" t="str">
        <f t="shared" si="411"/>
        <v>10-25-2020 17:30</v>
      </c>
      <c r="V5279">
        <f>IFERROR(IF(W5279=Z5279,VLOOKUP($U5279,[1]C8842!$G$2:$M$145,3,FALSE),0),0)</f>
        <v>0</v>
      </c>
      <c r="W5279">
        <f>VLOOKUP(RIGHT($V$1,5),Key!$A$9:$B$14,2,FALSE)</f>
        <v>10.199999999999999</v>
      </c>
      <c r="X5279">
        <f t="shared" si="414"/>
        <v>0</v>
      </c>
      <c r="Y5279">
        <f>VLOOKUP(RIGHT($X$1,5),Key!$A$9:$B$14,2,FALSE)</f>
        <v>3.7</v>
      </c>
      <c r="Z5279">
        <f t="shared" si="412"/>
        <v>10.199999999999999</v>
      </c>
      <c r="AA5279">
        <f t="shared" si="413"/>
        <v>0</v>
      </c>
    </row>
    <row r="5280" spans="1:27" x14ac:dyDescent="0.3">
      <c r="A5280">
        <v>100067</v>
      </c>
      <c r="B5280">
        <v>230922</v>
      </c>
      <c r="C5280" s="3">
        <v>44130.729166666664</v>
      </c>
      <c r="D5280">
        <v>3</v>
      </c>
      <c r="E5280">
        <v>2</v>
      </c>
      <c r="F5280" t="s">
        <v>26</v>
      </c>
      <c r="G5280">
        <v>1</v>
      </c>
      <c r="H5280">
        <v>64.742189999999994</v>
      </c>
      <c r="I5280">
        <v>13.5625</v>
      </c>
      <c r="J5280">
        <v>0.80078130000000003</v>
      </c>
      <c r="K5280">
        <v>94.039060000000006</v>
      </c>
      <c r="L5280" s="3">
        <v>44130.479861111111</v>
      </c>
      <c r="M5280">
        <v>17.18</v>
      </c>
      <c r="N5280" t="s">
        <v>28</v>
      </c>
      <c r="P5280">
        <f>(C5280-Key!$B$1)*24</f>
        <v>2.4499999999534339</v>
      </c>
      <c r="Q5280">
        <f>(Key!$B$2-'17.1'!C5280)*24</f>
        <v>0.50000000005820766</v>
      </c>
      <c r="R5280" s="3">
        <f>C5280-(M5280-Key!$B$5)/(24*Key!$B$6)</f>
        <v>44130.715351851846</v>
      </c>
      <c r="S5280">
        <f>M5280-Key!$B$5</f>
        <v>14.92</v>
      </c>
      <c r="T5280" s="2">
        <f t="shared" si="410"/>
        <v>44129.729166666664</v>
      </c>
      <c r="U5280" t="str">
        <f t="shared" si="411"/>
        <v>10-25-2020 17:30</v>
      </c>
      <c r="V5280">
        <f>IFERROR(IF(W5280=Z5280,VLOOKUP($U5280,[1]C8842!$G$2:$M$145,3,FALSE),0),0)</f>
        <v>0</v>
      </c>
      <c r="W5280">
        <f>VLOOKUP(RIGHT($V$1,5),Key!$A$9:$B$14,2,FALSE)</f>
        <v>10.199999999999999</v>
      </c>
      <c r="X5280">
        <f t="shared" si="414"/>
        <v>0</v>
      </c>
      <c r="Y5280">
        <f>VLOOKUP(RIGHT($X$1,5),Key!$A$9:$B$14,2,FALSE)</f>
        <v>3.7</v>
      </c>
      <c r="Z5280">
        <f t="shared" si="412"/>
        <v>10.199999999999999</v>
      </c>
      <c r="AA5280">
        <f t="shared" si="413"/>
        <v>0</v>
      </c>
    </row>
    <row r="5281" spans="1:27" x14ac:dyDescent="0.3">
      <c r="A5281">
        <v>100067</v>
      </c>
      <c r="B5281">
        <v>230922</v>
      </c>
      <c r="C5281" s="3">
        <v>44130.729166666664</v>
      </c>
      <c r="D5281">
        <v>3</v>
      </c>
      <c r="E5281">
        <v>2</v>
      </c>
      <c r="F5281" t="s">
        <v>26</v>
      </c>
      <c r="G5281">
        <v>1</v>
      </c>
      <c r="H5281">
        <v>64.226560000000006</v>
      </c>
      <c r="I5281">
        <v>14.82422</v>
      </c>
      <c r="J5281">
        <v>0.859375</v>
      </c>
      <c r="K5281">
        <v>94.039060000000006</v>
      </c>
      <c r="L5281" s="3">
        <v>44130.479861111111</v>
      </c>
      <c r="M5281">
        <v>17.18</v>
      </c>
      <c r="N5281" t="s">
        <v>28</v>
      </c>
      <c r="P5281">
        <f>(C5281-Key!$B$1)*24</f>
        <v>2.4499999999534339</v>
      </c>
      <c r="Q5281">
        <f>(Key!$B$2-'17.1'!C5281)*24</f>
        <v>0.50000000005820766</v>
      </c>
      <c r="R5281" s="3">
        <f>C5281-(M5281-Key!$B$5)/(24*Key!$B$6)</f>
        <v>44130.715351851846</v>
      </c>
      <c r="S5281">
        <f>M5281-Key!$B$5</f>
        <v>14.92</v>
      </c>
      <c r="T5281" s="2">
        <f t="shared" si="410"/>
        <v>44129.729166666664</v>
      </c>
      <c r="U5281" t="str">
        <f t="shared" si="411"/>
        <v>10-25-2020 17:30</v>
      </c>
      <c r="V5281">
        <f>IFERROR(IF(W5281=Z5281,VLOOKUP($U5281,[1]C8842!$G$2:$M$145,3,FALSE),0),0)</f>
        <v>0</v>
      </c>
      <c r="W5281">
        <f>VLOOKUP(RIGHT($V$1,5),Key!$A$9:$B$14,2,FALSE)</f>
        <v>10.199999999999999</v>
      </c>
      <c r="X5281">
        <f t="shared" si="414"/>
        <v>0</v>
      </c>
      <c r="Y5281">
        <f>VLOOKUP(RIGHT($X$1,5),Key!$A$9:$B$14,2,FALSE)</f>
        <v>3.7</v>
      </c>
      <c r="Z5281">
        <f t="shared" si="412"/>
        <v>10.199999999999999</v>
      </c>
      <c r="AA5281">
        <f t="shared" si="413"/>
        <v>0</v>
      </c>
    </row>
    <row r="5282" spans="1:27" x14ac:dyDescent="0.3">
      <c r="A5282">
        <v>100067</v>
      </c>
      <c r="B5282">
        <v>230922</v>
      </c>
      <c r="C5282" s="3">
        <v>44130.729166666664</v>
      </c>
      <c r="D5282">
        <v>3</v>
      </c>
      <c r="E5282">
        <v>2</v>
      </c>
      <c r="F5282" t="s">
        <v>26</v>
      </c>
      <c r="G5282">
        <v>1</v>
      </c>
      <c r="H5282">
        <v>69.433589999999995</v>
      </c>
      <c r="I5282">
        <v>9.2460939999999994</v>
      </c>
      <c r="J5282">
        <v>0.58203130000000003</v>
      </c>
      <c r="K5282">
        <v>100.04300000000001</v>
      </c>
      <c r="L5282" s="3">
        <v>44130.479861111111</v>
      </c>
      <c r="M5282">
        <v>17.18</v>
      </c>
      <c r="N5282" t="s">
        <v>28</v>
      </c>
      <c r="P5282">
        <f>(C5282-Key!$B$1)*24</f>
        <v>2.4499999999534339</v>
      </c>
      <c r="Q5282">
        <f>(Key!$B$2-'17.1'!C5282)*24</f>
        <v>0.50000000005820766</v>
      </c>
      <c r="R5282" s="3">
        <f>C5282-(M5282-Key!$B$5)/(24*Key!$B$6)</f>
        <v>44130.715351851846</v>
      </c>
      <c r="S5282">
        <f>M5282-Key!$B$5</f>
        <v>14.92</v>
      </c>
      <c r="T5282" s="2">
        <f t="shared" si="410"/>
        <v>44129.729166666664</v>
      </c>
      <c r="U5282" t="str">
        <f t="shared" si="411"/>
        <v>10-25-2020 17:30</v>
      </c>
      <c r="V5282">
        <f>IFERROR(IF(W5282=Z5282,VLOOKUP($U5282,[1]C8842!$G$2:$M$145,3,FALSE),0),0)</f>
        <v>0</v>
      </c>
      <c r="W5282">
        <f>VLOOKUP(RIGHT($V$1,5),Key!$A$9:$B$14,2,FALSE)</f>
        <v>10.199999999999999</v>
      </c>
      <c r="X5282">
        <f t="shared" si="414"/>
        <v>0</v>
      </c>
      <c r="Y5282">
        <f>VLOOKUP(RIGHT($X$1,5),Key!$A$9:$B$14,2,FALSE)</f>
        <v>3.7</v>
      </c>
      <c r="Z5282">
        <f t="shared" si="412"/>
        <v>10.199999999999999</v>
      </c>
      <c r="AA5282">
        <f t="shared" si="413"/>
        <v>0</v>
      </c>
    </row>
    <row r="5283" spans="1:27" x14ac:dyDescent="0.3">
      <c r="A5283">
        <v>100067</v>
      </c>
      <c r="B5283">
        <v>230922</v>
      </c>
      <c r="C5283" s="3">
        <v>44130.729166666664</v>
      </c>
      <c r="D5283">
        <v>2</v>
      </c>
      <c r="E5283">
        <v>1</v>
      </c>
      <c r="F5283" t="s">
        <v>26</v>
      </c>
      <c r="G5283">
        <v>3</v>
      </c>
      <c r="H5283">
        <v>72.199219999999997</v>
      </c>
      <c r="I5283">
        <v>44.890630000000002</v>
      </c>
      <c r="J5283">
        <v>1.875</v>
      </c>
      <c r="K5283">
        <v>81.035160000000005</v>
      </c>
      <c r="L5283" s="3">
        <v>44130.479861111111</v>
      </c>
      <c r="M5283">
        <v>17.18</v>
      </c>
      <c r="N5283" t="s">
        <v>28</v>
      </c>
      <c r="P5283">
        <f>(C5283-Key!$B$1)*24</f>
        <v>2.4499999999534339</v>
      </c>
      <c r="Q5283">
        <f>(Key!$B$2-'17.1'!C5283)*24</f>
        <v>0.50000000005820766</v>
      </c>
      <c r="R5283" s="3">
        <f>C5283-(M5283-Key!$B$5)/(24*Key!$B$6)</f>
        <v>44130.715351851846</v>
      </c>
      <c r="S5283">
        <f>M5283-Key!$B$5</f>
        <v>14.92</v>
      </c>
      <c r="T5283" s="2">
        <f t="shared" si="410"/>
        <v>44129.729166666664</v>
      </c>
      <c r="U5283" t="str">
        <f t="shared" si="411"/>
        <v>10-25-2020 17:30</v>
      </c>
      <c r="V5283">
        <f>IFERROR(IF(W5283=Z5283,VLOOKUP($U5283,[1]C8842!$G$2:$M$145,3,FALSE),0),0)</f>
        <v>0</v>
      </c>
      <c r="W5283">
        <f>VLOOKUP(RIGHT($V$1,5),Key!$A$9:$B$14,2,FALSE)</f>
        <v>10.199999999999999</v>
      </c>
      <c r="X5283">
        <f t="shared" si="414"/>
        <v>0</v>
      </c>
      <c r="Y5283">
        <f>VLOOKUP(RIGHT($X$1,5),Key!$A$9:$B$14,2,FALSE)</f>
        <v>3.7</v>
      </c>
      <c r="Z5283">
        <f t="shared" si="412"/>
        <v>10.199999999999999</v>
      </c>
      <c r="AA5283">
        <f t="shared" si="413"/>
        <v>0</v>
      </c>
    </row>
    <row r="5284" spans="1:27" x14ac:dyDescent="0.3">
      <c r="A5284">
        <v>100067</v>
      </c>
      <c r="B5284">
        <v>230922</v>
      </c>
      <c r="C5284" s="3">
        <v>44130.729166666664</v>
      </c>
      <c r="D5284">
        <v>0</v>
      </c>
      <c r="E5284">
        <v>2</v>
      </c>
      <c r="F5284" t="s">
        <v>25</v>
      </c>
      <c r="G5284">
        <v>1</v>
      </c>
      <c r="H5284">
        <v>61.589840000000002</v>
      </c>
      <c r="I5284">
        <v>17.4375</v>
      </c>
      <c r="J5284">
        <v>1.011719</v>
      </c>
      <c r="K5284">
        <v>46.019530000000003</v>
      </c>
      <c r="L5284" s="3">
        <v>44130.479861111111</v>
      </c>
      <c r="M5284">
        <v>17.18</v>
      </c>
      <c r="N5284" t="s">
        <v>28</v>
      </c>
      <c r="P5284">
        <f>(C5284-Key!$B$1)*24</f>
        <v>2.4499999999534339</v>
      </c>
      <c r="Q5284">
        <f>(Key!$B$2-'17.1'!C5284)*24</f>
        <v>0.50000000005820766</v>
      </c>
      <c r="R5284" s="3">
        <f>C5284-(M5284-Key!$B$5)/(24*Key!$B$6)</f>
        <v>44130.715351851846</v>
      </c>
      <c r="S5284">
        <f>M5284-Key!$B$5</f>
        <v>14.92</v>
      </c>
      <c r="T5284" s="2">
        <f t="shared" si="410"/>
        <v>44129.729166666664</v>
      </c>
      <c r="U5284" t="str">
        <f t="shared" si="411"/>
        <v>10-25-2020 17:30</v>
      </c>
      <c r="V5284">
        <f>IFERROR(IF(W5284=Z5284,VLOOKUP($U5284,[1]C8842!$G$2:$M$145,3,FALSE),0),0)</f>
        <v>0</v>
      </c>
      <c r="W5284">
        <f>VLOOKUP(RIGHT($V$1,5),Key!$A$9:$B$14,2,FALSE)</f>
        <v>10.199999999999999</v>
      </c>
      <c r="X5284">
        <f t="shared" si="414"/>
        <v>0</v>
      </c>
      <c r="Y5284">
        <f>VLOOKUP(RIGHT($X$1,5),Key!$A$9:$B$14,2,FALSE)</f>
        <v>3.7</v>
      </c>
      <c r="Z5284">
        <f t="shared" si="412"/>
        <v>10.199999999999999</v>
      </c>
      <c r="AA5284">
        <f t="shared" si="413"/>
        <v>0</v>
      </c>
    </row>
    <row r="5285" spans="1:27" x14ac:dyDescent="0.3">
      <c r="A5285">
        <v>100067</v>
      </c>
      <c r="B5285">
        <v>230922</v>
      </c>
      <c r="C5285" s="3">
        <v>44130.729166666664</v>
      </c>
      <c r="D5285">
        <v>0</v>
      </c>
      <c r="E5285">
        <v>2</v>
      </c>
      <c r="F5285" t="s">
        <v>25</v>
      </c>
      <c r="G5285">
        <v>1</v>
      </c>
      <c r="H5285">
        <v>65.65625</v>
      </c>
      <c r="I5285">
        <v>17.785160000000001</v>
      </c>
      <c r="J5285">
        <v>0.9609375</v>
      </c>
      <c r="K5285">
        <v>48.019530000000003</v>
      </c>
      <c r="L5285" s="3">
        <v>44130.479861111111</v>
      </c>
      <c r="M5285">
        <v>17.18</v>
      </c>
      <c r="N5285" t="s">
        <v>28</v>
      </c>
      <c r="P5285">
        <f>(C5285-Key!$B$1)*24</f>
        <v>2.4499999999534339</v>
      </c>
      <c r="Q5285">
        <f>(Key!$B$2-'17.1'!C5285)*24</f>
        <v>0.50000000005820766</v>
      </c>
      <c r="R5285" s="3">
        <f>C5285-(M5285-Key!$B$5)/(24*Key!$B$6)</f>
        <v>44130.715351851846</v>
      </c>
      <c r="S5285">
        <f>M5285-Key!$B$5</f>
        <v>14.92</v>
      </c>
      <c r="T5285" s="2">
        <f t="shared" si="410"/>
        <v>44129.729166666664</v>
      </c>
      <c r="U5285" t="str">
        <f t="shared" si="411"/>
        <v>10-25-2020 17:30</v>
      </c>
      <c r="V5285">
        <f>IFERROR(IF(W5285=Z5285,VLOOKUP($U5285,[1]C8842!$G$2:$M$145,3,FALSE),0),0)</f>
        <v>0</v>
      </c>
      <c r="W5285">
        <f>VLOOKUP(RIGHT($V$1,5),Key!$A$9:$B$14,2,FALSE)</f>
        <v>10.199999999999999</v>
      </c>
      <c r="X5285">
        <f t="shared" si="414"/>
        <v>0</v>
      </c>
      <c r="Y5285">
        <f>VLOOKUP(RIGHT($X$1,5),Key!$A$9:$B$14,2,FALSE)</f>
        <v>3.7</v>
      </c>
      <c r="Z5285">
        <f t="shared" si="412"/>
        <v>10.199999999999999</v>
      </c>
      <c r="AA5285">
        <f t="shared" si="413"/>
        <v>0</v>
      </c>
    </row>
    <row r="5286" spans="1:27" x14ac:dyDescent="0.3">
      <c r="A5286">
        <v>100067</v>
      </c>
      <c r="B5286">
        <v>230922</v>
      </c>
      <c r="C5286" s="3">
        <v>44130.729166666664</v>
      </c>
      <c r="D5286">
        <v>3</v>
      </c>
      <c r="E5286">
        <v>2</v>
      </c>
      <c r="F5286" t="s">
        <v>26</v>
      </c>
      <c r="G5286">
        <v>4</v>
      </c>
      <c r="H5286">
        <v>62.074219999999997</v>
      </c>
      <c r="I5286">
        <v>75.828130000000002</v>
      </c>
      <c r="J5286">
        <v>3.5078130000000001</v>
      </c>
      <c r="K5286">
        <v>94.039060000000006</v>
      </c>
      <c r="L5286" s="3">
        <v>44130.479861111111</v>
      </c>
      <c r="M5286">
        <v>17.18</v>
      </c>
      <c r="N5286" t="s">
        <v>28</v>
      </c>
      <c r="P5286">
        <f>(C5286-Key!$B$1)*24</f>
        <v>2.4499999999534339</v>
      </c>
      <c r="Q5286">
        <f>(Key!$B$2-'17.1'!C5286)*24</f>
        <v>0.50000000005820766</v>
      </c>
      <c r="R5286" s="3">
        <f>C5286-(M5286-Key!$B$5)/(24*Key!$B$6)</f>
        <v>44130.715351851846</v>
      </c>
      <c r="S5286">
        <f>M5286-Key!$B$5</f>
        <v>14.92</v>
      </c>
      <c r="T5286" s="2">
        <f t="shared" si="410"/>
        <v>44129.729166666664</v>
      </c>
      <c r="U5286" t="str">
        <f t="shared" si="411"/>
        <v>10-25-2020 17:30</v>
      </c>
      <c r="V5286">
        <f>IFERROR(IF(W5286=Z5286,VLOOKUP($U5286,[1]C8842!$G$2:$M$145,3,FALSE),0),0)</f>
        <v>0</v>
      </c>
      <c r="W5286">
        <f>VLOOKUP(RIGHT($V$1,5),Key!$A$9:$B$14,2,FALSE)</f>
        <v>10.199999999999999</v>
      </c>
      <c r="X5286">
        <f t="shared" si="414"/>
        <v>0</v>
      </c>
      <c r="Y5286">
        <f>VLOOKUP(RIGHT($X$1,5),Key!$A$9:$B$14,2,FALSE)</f>
        <v>3.7</v>
      </c>
      <c r="Z5286">
        <f t="shared" si="412"/>
        <v>10.199999999999999</v>
      </c>
      <c r="AA5286">
        <f t="shared" si="413"/>
        <v>0</v>
      </c>
    </row>
    <row r="5287" spans="1:27" x14ac:dyDescent="0.3">
      <c r="A5287">
        <v>100067</v>
      </c>
      <c r="B5287">
        <v>230922</v>
      </c>
      <c r="C5287" s="3">
        <v>44130.729166666664</v>
      </c>
      <c r="D5287">
        <v>0</v>
      </c>
      <c r="E5287">
        <v>2</v>
      </c>
      <c r="F5287" t="s">
        <v>25</v>
      </c>
      <c r="G5287">
        <v>1</v>
      </c>
      <c r="H5287">
        <v>67.453130000000002</v>
      </c>
      <c r="I5287">
        <v>15.148440000000001</v>
      </c>
      <c r="J5287">
        <v>0.83203130000000003</v>
      </c>
      <c r="K5287">
        <v>48.019530000000003</v>
      </c>
      <c r="L5287" s="3">
        <v>44130.479861111111</v>
      </c>
      <c r="M5287">
        <v>17.18</v>
      </c>
      <c r="N5287" t="s">
        <v>28</v>
      </c>
      <c r="P5287">
        <f>(C5287-Key!$B$1)*24</f>
        <v>2.4499999999534339</v>
      </c>
      <c r="Q5287">
        <f>(Key!$B$2-'17.1'!C5287)*24</f>
        <v>0.50000000005820766</v>
      </c>
      <c r="R5287" s="3">
        <f>C5287-(M5287-Key!$B$5)/(24*Key!$B$6)</f>
        <v>44130.715351851846</v>
      </c>
      <c r="S5287">
        <f>M5287-Key!$B$5</f>
        <v>14.92</v>
      </c>
      <c r="T5287" s="2">
        <f t="shared" si="410"/>
        <v>44129.729166666664</v>
      </c>
      <c r="U5287" t="str">
        <f t="shared" si="411"/>
        <v>10-25-2020 17:30</v>
      </c>
      <c r="V5287">
        <f>IFERROR(IF(W5287=Z5287,VLOOKUP($U5287,[1]C8842!$G$2:$M$145,3,FALSE),0),0)</f>
        <v>0</v>
      </c>
      <c r="W5287">
        <f>VLOOKUP(RIGHT($V$1,5),Key!$A$9:$B$14,2,FALSE)</f>
        <v>10.199999999999999</v>
      </c>
      <c r="X5287">
        <f t="shared" si="414"/>
        <v>0</v>
      </c>
      <c r="Y5287">
        <f>VLOOKUP(RIGHT($X$1,5),Key!$A$9:$B$14,2,FALSE)</f>
        <v>3.7</v>
      </c>
      <c r="Z5287">
        <f t="shared" si="412"/>
        <v>10.199999999999999</v>
      </c>
      <c r="AA5287">
        <f t="shared" si="413"/>
        <v>0</v>
      </c>
    </row>
    <row r="5288" spans="1:27" x14ac:dyDescent="0.3">
      <c r="A5288">
        <v>100067</v>
      </c>
      <c r="B5288">
        <v>230922</v>
      </c>
      <c r="C5288" s="3">
        <v>44130.729166666664</v>
      </c>
      <c r="D5288">
        <v>2</v>
      </c>
      <c r="E5288">
        <v>1</v>
      </c>
      <c r="F5288" t="s">
        <v>26</v>
      </c>
      <c r="G5288">
        <v>4</v>
      </c>
      <c r="H5288">
        <v>63.5625</v>
      </c>
      <c r="I5288">
        <v>55.300780000000003</v>
      </c>
      <c r="J5288">
        <v>2.5664060000000002</v>
      </c>
      <c r="K5288">
        <v>80.03125</v>
      </c>
      <c r="L5288" s="3">
        <v>44130.479861111111</v>
      </c>
      <c r="M5288">
        <v>17.18</v>
      </c>
      <c r="N5288" t="s">
        <v>28</v>
      </c>
      <c r="P5288">
        <f>(C5288-Key!$B$1)*24</f>
        <v>2.4499999999534339</v>
      </c>
      <c r="Q5288">
        <f>(Key!$B$2-'17.1'!C5288)*24</f>
        <v>0.50000000005820766</v>
      </c>
      <c r="R5288" s="3">
        <f>C5288-(M5288-Key!$B$5)/(24*Key!$B$6)</f>
        <v>44130.715351851846</v>
      </c>
      <c r="S5288">
        <f>M5288-Key!$B$5</f>
        <v>14.92</v>
      </c>
      <c r="T5288" s="2">
        <f t="shared" si="410"/>
        <v>44129.729166666664</v>
      </c>
      <c r="U5288" t="str">
        <f t="shared" si="411"/>
        <v>10-25-2020 17:30</v>
      </c>
      <c r="V5288">
        <f>IFERROR(IF(W5288=Z5288,VLOOKUP($U5288,[1]C8842!$G$2:$M$145,3,FALSE),0),0)</f>
        <v>0</v>
      </c>
      <c r="W5288">
        <f>VLOOKUP(RIGHT($V$1,5),Key!$A$9:$B$14,2,FALSE)</f>
        <v>10.199999999999999</v>
      </c>
      <c r="X5288">
        <f t="shared" si="414"/>
        <v>0</v>
      </c>
      <c r="Y5288">
        <f>VLOOKUP(RIGHT($X$1,5),Key!$A$9:$B$14,2,FALSE)</f>
        <v>3.7</v>
      </c>
      <c r="Z5288">
        <f t="shared" si="412"/>
        <v>10.199999999999999</v>
      </c>
      <c r="AA5288">
        <f t="shared" si="413"/>
        <v>0</v>
      </c>
    </row>
    <row r="5289" spans="1:27" x14ac:dyDescent="0.3">
      <c r="A5289">
        <v>100067</v>
      </c>
      <c r="B5289">
        <v>230922</v>
      </c>
      <c r="C5289" s="3">
        <v>44130.729166666664</v>
      </c>
      <c r="D5289">
        <v>3</v>
      </c>
      <c r="E5289">
        <v>2</v>
      </c>
      <c r="F5289" t="s">
        <v>26</v>
      </c>
      <c r="G5289">
        <v>1</v>
      </c>
      <c r="H5289">
        <v>55.859380000000002</v>
      </c>
      <c r="I5289">
        <v>16.054690000000001</v>
      </c>
      <c r="J5289">
        <v>1.046875</v>
      </c>
      <c r="K5289">
        <v>96.039060000000006</v>
      </c>
      <c r="L5289" s="3">
        <v>44130.479861111111</v>
      </c>
      <c r="M5289">
        <v>17.18</v>
      </c>
      <c r="N5289" t="s">
        <v>28</v>
      </c>
      <c r="P5289">
        <f>(C5289-Key!$B$1)*24</f>
        <v>2.4499999999534339</v>
      </c>
      <c r="Q5289">
        <f>(Key!$B$2-'17.1'!C5289)*24</f>
        <v>0.50000000005820766</v>
      </c>
      <c r="R5289" s="3">
        <f>C5289-(M5289-Key!$B$5)/(24*Key!$B$6)</f>
        <v>44130.715351851846</v>
      </c>
      <c r="S5289">
        <f>M5289-Key!$B$5</f>
        <v>14.92</v>
      </c>
      <c r="T5289" s="2">
        <f t="shared" si="410"/>
        <v>44129.729166666664</v>
      </c>
      <c r="U5289" t="str">
        <f t="shared" si="411"/>
        <v>10-25-2020 17:30</v>
      </c>
      <c r="V5289">
        <f>IFERROR(IF(W5289=Z5289,VLOOKUP($U5289,[1]C8842!$G$2:$M$145,3,FALSE),0),0)</f>
        <v>0</v>
      </c>
      <c r="W5289">
        <f>VLOOKUP(RIGHT($V$1,5),Key!$A$9:$B$14,2,FALSE)</f>
        <v>10.199999999999999</v>
      </c>
      <c r="X5289">
        <f t="shared" si="414"/>
        <v>0</v>
      </c>
      <c r="Y5289">
        <f>VLOOKUP(RIGHT($X$1,5),Key!$A$9:$B$14,2,FALSE)</f>
        <v>3.7</v>
      </c>
      <c r="Z5289">
        <f t="shared" si="412"/>
        <v>10.199999999999999</v>
      </c>
      <c r="AA5289">
        <f t="shared" si="413"/>
        <v>0</v>
      </c>
    </row>
    <row r="5290" spans="1:27" x14ac:dyDescent="0.3">
      <c r="A5290">
        <v>100067</v>
      </c>
      <c r="B5290">
        <v>230922</v>
      </c>
      <c r="C5290" s="3">
        <v>44130.729166666664</v>
      </c>
      <c r="D5290">
        <v>2</v>
      </c>
      <c r="E5290">
        <v>1</v>
      </c>
      <c r="F5290" t="s">
        <v>26</v>
      </c>
      <c r="G5290">
        <v>2</v>
      </c>
      <c r="H5290">
        <v>66.578130000000002</v>
      </c>
      <c r="I5290">
        <v>23.746089999999999</v>
      </c>
      <c r="J5290">
        <v>1.1875</v>
      </c>
      <c r="K5290">
        <v>80.03125</v>
      </c>
      <c r="L5290" s="3">
        <v>44130.479861111111</v>
      </c>
      <c r="M5290">
        <v>17.18</v>
      </c>
      <c r="N5290" t="s">
        <v>28</v>
      </c>
      <c r="P5290">
        <f>(C5290-Key!$B$1)*24</f>
        <v>2.4499999999534339</v>
      </c>
      <c r="Q5290">
        <f>(Key!$B$2-'17.1'!C5290)*24</f>
        <v>0.50000000005820766</v>
      </c>
      <c r="R5290" s="3">
        <f>C5290-(M5290-Key!$B$5)/(24*Key!$B$6)</f>
        <v>44130.715351851846</v>
      </c>
      <c r="S5290">
        <f>M5290-Key!$B$5</f>
        <v>14.92</v>
      </c>
      <c r="T5290" s="2">
        <f t="shared" si="410"/>
        <v>44129.729166666664</v>
      </c>
      <c r="U5290" t="str">
        <f t="shared" si="411"/>
        <v>10-25-2020 17:30</v>
      </c>
      <c r="V5290">
        <f>IFERROR(IF(W5290=Z5290,VLOOKUP($U5290,[1]C8842!$G$2:$M$145,3,FALSE),0),0)</f>
        <v>0</v>
      </c>
      <c r="W5290">
        <f>VLOOKUP(RIGHT($V$1,5),Key!$A$9:$B$14,2,FALSE)</f>
        <v>10.199999999999999</v>
      </c>
      <c r="X5290">
        <f t="shared" si="414"/>
        <v>0</v>
      </c>
      <c r="Y5290">
        <f>VLOOKUP(RIGHT($X$1,5),Key!$A$9:$B$14,2,FALSE)</f>
        <v>3.7</v>
      </c>
      <c r="Z5290">
        <f t="shared" si="412"/>
        <v>10.199999999999999</v>
      </c>
      <c r="AA5290">
        <f t="shared" si="413"/>
        <v>0</v>
      </c>
    </row>
    <row r="5291" spans="1:27" x14ac:dyDescent="0.3">
      <c r="A5291">
        <v>100067</v>
      </c>
      <c r="B5291">
        <v>230922</v>
      </c>
      <c r="C5291" s="3">
        <v>44130.729166666664</v>
      </c>
      <c r="D5291">
        <v>1</v>
      </c>
      <c r="E5291">
        <v>1</v>
      </c>
      <c r="F5291" t="s">
        <v>25</v>
      </c>
      <c r="G5291">
        <v>1</v>
      </c>
      <c r="H5291">
        <v>71.097660000000005</v>
      </c>
      <c r="I5291">
        <v>19.82422</v>
      </c>
      <c r="J5291">
        <v>0.96484380000000003</v>
      </c>
      <c r="K5291">
        <v>60.023440000000001</v>
      </c>
      <c r="L5291" s="3">
        <v>44130.479861111111</v>
      </c>
      <c r="M5291">
        <v>17.18</v>
      </c>
      <c r="N5291" t="s">
        <v>28</v>
      </c>
      <c r="P5291">
        <f>(C5291-Key!$B$1)*24</f>
        <v>2.4499999999534339</v>
      </c>
      <c r="Q5291">
        <f>(Key!$B$2-'17.1'!C5291)*24</f>
        <v>0.50000000005820766</v>
      </c>
      <c r="R5291" s="3">
        <f>C5291-(M5291-Key!$B$5)/(24*Key!$B$6)</f>
        <v>44130.715351851846</v>
      </c>
      <c r="S5291">
        <f>M5291-Key!$B$5</f>
        <v>14.92</v>
      </c>
      <c r="T5291" s="2">
        <f t="shared" si="410"/>
        <v>44129.729166666664</v>
      </c>
      <c r="U5291" t="str">
        <f t="shared" si="411"/>
        <v>10-25-2020 17:30</v>
      </c>
      <c r="V5291">
        <f>IFERROR(IF(W5291=Z5291,VLOOKUP($U5291,[1]C8842!$G$2:$M$145,3,FALSE),0),0)</f>
        <v>0</v>
      </c>
      <c r="W5291">
        <f>VLOOKUP(RIGHT($V$1,5),Key!$A$9:$B$14,2,FALSE)</f>
        <v>10.199999999999999</v>
      </c>
      <c r="X5291">
        <f t="shared" si="414"/>
        <v>0</v>
      </c>
      <c r="Y5291">
        <f>VLOOKUP(RIGHT($X$1,5),Key!$A$9:$B$14,2,FALSE)</f>
        <v>3.7</v>
      </c>
      <c r="Z5291">
        <f t="shared" si="412"/>
        <v>10.199999999999999</v>
      </c>
      <c r="AA5291">
        <f t="shared" si="413"/>
        <v>0</v>
      </c>
    </row>
    <row r="5292" spans="1:27" x14ac:dyDescent="0.3">
      <c r="A5292">
        <v>100067</v>
      </c>
      <c r="B5292">
        <v>230922</v>
      </c>
      <c r="C5292" s="3">
        <v>44130.729166666664</v>
      </c>
      <c r="D5292">
        <v>3</v>
      </c>
      <c r="E5292">
        <v>2</v>
      </c>
      <c r="F5292" t="s">
        <v>26</v>
      </c>
      <c r="G5292">
        <v>4</v>
      </c>
      <c r="H5292">
        <v>59.65625</v>
      </c>
      <c r="I5292">
        <v>75.515630000000002</v>
      </c>
      <c r="J5292">
        <v>3.6367189999999998</v>
      </c>
      <c r="K5292">
        <v>94.039060000000006</v>
      </c>
      <c r="L5292" s="3">
        <v>44130.479861111111</v>
      </c>
      <c r="M5292">
        <v>17.18</v>
      </c>
      <c r="N5292" t="s">
        <v>28</v>
      </c>
      <c r="P5292">
        <f>(C5292-Key!$B$1)*24</f>
        <v>2.4499999999534339</v>
      </c>
      <c r="Q5292">
        <f>(Key!$B$2-'17.1'!C5292)*24</f>
        <v>0.50000000005820766</v>
      </c>
      <c r="R5292" s="3">
        <f>C5292-(M5292-Key!$B$5)/(24*Key!$B$6)</f>
        <v>44130.715351851846</v>
      </c>
      <c r="S5292">
        <f>M5292-Key!$B$5</f>
        <v>14.92</v>
      </c>
      <c r="T5292" s="2">
        <f t="shared" si="410"/>
        <v>44129.729166666664</v>
      </c>
      <c r="U5292" t="str">
        <f t="shared" si="411"/>
        <v>10-25-2020 17:30</v>
      </c>
      <c r="V5292">
        <f>IFERROR(IF(W5292=Z5292,VLOOKUP($U5292,[1]C8842!$G$2:$M$145,3,FALSE),0),0)</f>
        <v>0</v>
      </c>
      <c r="W5292">
        <f>VLOOKUP(RIGHT($V$1,5),Key!$A$9:$B$14,2,FALSE)</f>
        <v>10.199999999999999</v>
      </c>
      <c r="X5292">
        <f t="shared" si="414"/>
        <v>0</v>
      </c>
      <c r="Y5292">
        <f>VLOOKUP(RIGHT($X$1,5),Key!$A$9:$B$14,2,FALSE)</f>
        <v>3.7</v>
      </c>
      <c r="Z5292">
        <f t="shared" si="412"/>
        <v>10.199999999999999</v>
      </c>
      <c r="AA5292">
        <f t="shared" si="413"/>
        <v>0</v>
      </c>
    </row>
    <row r="5293" spans="1:27" x14ac:dyDescent="0.3">
      <c r="A5293">
        <v>100067</v>
      </c>
      <c r="B5293">
        <v>230922</v>
      </c>
      <c r="C5293" s="3">
        <v>44130.729166666664</v>
      </c>
      <c r="D5293">
        <v>1</v>
      </c>
      <c r="E5293">
        <v>1</v>
      </c>
      <c r="F5293" t="s">
        <v>25</v>
      </c>
      <c r="G5293">
        <v>1</v>
      </c>
      <c r="H5293">
        <v>61.5625</v>
      </c>
      <c r="I5293">
        <v>15.601559999999999</v>
      </c>
      <c r="J5293">
        <v>0.93359380000000003</v>
      </c>
      <c r="K5293">
        <v>56.023440000000001</v>
      </c>
      <c r="L5293" s="3">
        <v>44130.479861111111</v>
      </c>
      <c r="M5293">
        <v>17.18</v>
      </c>
      <c r="N5293" t="s">
        <v>28</v>
      </c>
      <c r="P5293">
        <f>(C5293-Key!$B$1)*24</f>
        <v>2.4499999999534339</v>
      </c>
      <c r="Q5293">
        <f>(Key!$B$2-'17.1'!C5293)*24</f>
        <v>0.50000000005820766</v>
      </c>
      <c r="R5293" s="3">
        <f>C5293-(M5293-Key!$B$5)/(24*Key!$B$6)</f>
        <v>44130.715351851846</v>
      </c>
      <c r="S5293">
        <f>M5293-Key!$B$5</f>
        <v>14.92</v>
      </c>
      <c r="T5293" s="2">
        <f t="shared" si="410"/>
        <v>44129.729166666664</v>
      </c>
      <c r="U5293" t="str">
        <f t="shared" si="411"/>
        <v>10-25-2020 17:30</v>
      </c>
      <c r="V5293">
        <f>IFERROR(IF(W5293=Z5293,VLOOKUP($U5293,[1]C8842!$G$2:$M$145,3,FALSE),0),0)</f>
        <v>0</v>
      </c>
      <c r="W5293">
        <f>VLOOKUP(RIGHT($V$1,5),Key!$A$9:$B$14,2,FALSE)</f>
        <v>10.199999999999999</v>
      </c>
      <c r="X5293">
        <f t="shared" si="414"/>
        <v>0</v>
      </c>
      <c r="Y5293">
        <f>VLOOKUP(RIGHT($X$1,5),Key!$A$9:$B$14,2,FALSE)</f>
        <v>3.7</v>
      </c>
      <c r="Z5293">
        <f t="shared" si="412"/>
        <v>10.199999999999999</v>
      </c>
      <c r="AA5293">
        <f t="shared" si="413"/>
        <v>0</v>
      </c>
    </row>
    <row r="5294" spans="1:27" x14ac:dyDescent="0.3">
      <c r="A5294">
        <v>100067</v>
      </c>
      <c r="B5294">
        <v>230922</v>
      </c>
      <c r="C5294" s="3">
        <v>44130.729166666664</v>
      </c>
      <c r="D5294">
        <v>0</v>
      </c>
      <c r="E5294">
        <v>2</v>
      </c>
      <c r="F5294" t="s">
        <v>25</v>
      </c>
      <c r="G5294">
        <v>2</v>
      </c>
      <c r="H5294">
        <v>67.082030000000003</v>
      </c>
      <c r="I5294">
        <v>20.808589999999999</v>
      </c>
      <c r="J5294">
        <v>1.0625</v>
      </c>
      <c r="K5294">
        <v>45.019530000000003</v>
      </c>
      <c r="L5294" s="3">
        <v>44130.479861111111</v>
      </c>
      <c r="M5294">
        <v>17.18</v>
      </c>
      <c r="N5294" t="s">
        <v>28</v>
      </c>
      <c r="P5294">
        <f>(C5294-Key!$B$1)*24</f>
        <v>2.4499999999534339</v>
      </c>
      <c r="Q5294">
        <f>(Key!$B$2-'17.1'!C5294)*24</f>
        <v>0.50000000005820766</v>
      </c>
      <c r="R5294" s="3">
        <f>C5294-(M5294-Key!$B$5)/(24*Key!$B$6)</f>
        <v>44130.715351851846</v>
      </c>
      <c r="S5294">
        <f>M5294-Key!$B$5</f>
        <v>14.92</v>
      </c>
      <c r="T5294" s="2">
        <f t="shared" si="410"/>
        <v>44129.729166666664</v>
      </c>
      <c r="U5294" t="str">
        <f t="shared" si="411"/>
        <v>10-25-2020 17:30</v>
      </c>
      <c r="V5294">
        <f>IFERROR(IF(W5294=Z5294,VLOOKUP($U5294,[1]C8842!$G$2:$M$145,3,FALSE),0),0)</f>
        <v>0</v>
      </c>
      <c r="W5294">
        <f>VLOOKUP(RIGHT($V$1,5),Key!$A$9:$B$14,2,FALSE)</f>
        <v>10.199999999999999</v>
      </c>
      <c r="X5294">
        <f t="shared" si="414"/>
        <v>0</v>
      </c>
      <c r="Y5294">
        <f>VLOOKUP(RIGHT($X$1,5),Key!$A$9:$B$14,2,FALSE)</f>
        <v>3.7</v>
      </c>
      <c r="Z5294">
        <f t="shared" si="412"/>
        <v>10.199999999999999</v>
      </c>
      <c r="AA5294">
        <f t="shared" si="413"/>
        <v>0</v>
      </c>
    </row>
    <row r="5295" spans="1:27" x14ac:dyDescent="0.3">
      <c r="A5295">
        <v>100067</v>
      </c>
      <c r="B5295">
        <v>230922</v>
      </c>
      <c r="C5295" s="3">
        <v>44130.729166666664</v>
      </c>
      <c r="D5295">
        <v>3</v>
      </c>
      <c r="E5295">
        <v>2</v>
      </c>
      <c r="F5295" t="s">
        <v>26</v>
      </c>
      <c r="G5295">
        <v>1</v>
      </c>
      <c r="H5295">
        <v>68.046880000000002</v>
      </c>
      <c r="I5295">
        <v>18.484380000000002</v>
      </c>
      <c r="J5295">
        <v>0.95703130000000003</v>
      </c>
      <c r="K5295">
        <v>94.039060000000006</v>
      </c>
      <c r="L5295" s="3">
        <v>44130.479861111111</v>
      </c>
      <c r="M5295">
        <v>17.18</v>
      </c>
      <c r="N5295" t="s">
        <v>28</v>
      </c>
      <c r="P5295">
        <f>(C5295-Key!$B$1)*24</f>
        <v>2.4499999999534339</v>
      </c>
      <c r="Q5295">
        <f>(Key!$B$2-'17.1'!C5295)*24</f>
        <v>0.50000000005820766</v>
      </c>
      <c r="R5295" s="3">
        <f>C5295-(M5295-Key!$B$5)/(24*Key!$B$6)</f>
        <v>44130.715351851846</v>
      </c>
      <c r="S5295">
        <f>M5295-Key!$B$5</f>
        <v>14.92</v>
      </c>
      <c r="T5295" s="2">
        <f t="shared" si="410"/>
        <v>44129.729166666664</v>
      </c>
      <c r="U5295" t="str">
        <f t="shared" si="411"/>
        <v>10-25-2020 17:30</v>
      </c>
      <c r="V5295">
        <f>IFERROR(IF(W5295=Z5295,VLOOKUP($U5295,[1]C8842!$G$2:$M$145,3,FALSE),0),0)</f>
        <v>0</v>
      </c>
      <c r="W5295">
        <f>VLOOKUP(RIGHT($V$1,5),Key!$A$9:$B$14,2,FALSE)</f>
        <v>10.199999999999999</v>
      </c>
      <c r="X5295">
        <f t="shared" si="414"/>
        <v>0</v>
      </c>
      <c r="Y5295">
        <f>VLOOKUP(RIGHT($X$1,5),Key!$A$9:$B$14,2,FALSE)</f>
        <v>3.7</v>
      </c>
      <c r="Z5295">
        <f t="shared" si="412"/>
        <v>10.199999999999999</v>
      </c>
      <c r="AA5295">
        <f t="shared" si="413"/>
        <v>0</v>
      </c>
    </row>
    <row r="5296" spans="1:27" x14ac:dyDescent="0.3">
      <c r="A5296">
        <v>100067</v>
      </c>
      <c r="B5296">
        <v>230922</v>
      </c>
      <c r="C5296" s="3">
        <v>44130.729861111111</v>
      </c>
      <c r="D5296">
        <v>3</v>
      </c>
      <c r="E5296">
        <v>2</v>
      </c>
      <c r="F5296" t="s">
        <v>26</v>
      </c>
      <c r="G5296">
        <v>1</v>
      </c>
      <c r="H5296">
        <v>74.320310000000006</v>
      </c>
      <c r="I5296">
        <v>17.5625</v>
      </c>
      <c r="J5296">
        <v>0.83984380000000003</v>
      </c>
      <c r="K5296">
        <v>94.039060000000006</v>
      </c>
      <c r="L5296" s="3">
        <v>44130.479861111111</v>
      </c>
      <c r="M5296">
        <v>17.18</v>
      </c>
      <c r="N5296" t="s">
        <v>28</v>
      </c>
      <c r="P5296">
        <f>(C5296-Key!$B$1)*24</f>
        <v>2.4666666666744277</v>
      </c>
      <c r="Q5296">
        <f>(Key!$B$2-'17.1'!C5296)*24</f>
        <v>0.48333333333721384</v>
      </c>
      <c r="R5296" s="3">
        <f>C5296-(M5296-Key!$B$5)/(24*Key!$B$6)</f>
        <v>44130.716046296293</v>
      </c>
      <c r="S5296">
        <f>M5296-Key!$B$5</f>
        <v>14.92</v>
      </c>
      <c r="T5296" s="2">
        <f t="shared" si="410"/>
        <v>44129.729166666664</v>
      </c>
      <c r="U5296" t="str">
        <f t="shared" si="411"/>
        <v>10-25-2020 17:30</v>
      </c>
      <c r="V5296">
        <f>IFERROR(IF(W5296=Z5296,VLOOKUP($U5296,[1]C8842!$G$2:$M$145,3,FALSE),0),0)</f>
        <v>0</v>
      </c>
      <c r="W5296">
        <f>VLOOKUP(RIGHT($V$1,5),Key!$A$9:$B$14,2,FALSE)</f>
        <v>10.199999999999999</v>
      </c>
      <c r="X5296">
        <f t="shared" si="414"/>
        <v>0</v>
      </c>
      <c r="Y5296">
        <f>VLOOKUP(RIGHT($X$1,5),Key!$A$9:$B$14,2,FALSE)</f>
        <v>3.7</v>
      </c>
      <c r="Z5296">
        <f t="shared" si="412"/>
        <v>10.199999999999999</v>
      </c>
      <c r="AA5296">
        <f t="shared" si="413"/>
        <v>0</v>
      </c>
    </row>
    <row r="5297" spans="1:27" x14ac:dyDescent="0.3">
      <c r="A5297">
        <v>100067</v>
      </c>
      <c r="B5297">
        <v>230922</v>
      </c>
      <c r="C5297" s="3">
        <v>44130.729861111111</v>
      </c>
      <c r="D5297">
        <v>0</v>
      </c>
      <c r="E5297">
        <v>2</v>
      </c>
      <c r="F5297" t="s">
        <v>25</v>
      </c>
      <c r="G5297">
        <v>2</v>
      </c>
      <c r="H5297">
        <v>61.070309999999999</v>
      </c>
      <c r="I5297">
        <v>22.390630000000002</v>
      </c>
      <c r="J5297">
        <v>1.234375</v>
      </c>
      <c r="K5297">
        <v>46.019530000000003</v>
      </c>
      <c r="L5297" s="3">
        <v>44130.484027777777</v>
      </c>
      <c r="M5297">
        <v>17.18</v>
      </c>
      <c r="N5297" t="s">
        <v>28</v>
      </c>
      <c r="P5297">
        <f>(C5297-Key!$B$1)*24</f>
        <v>2.4666666666744277</v>
      </c>
      <c r="Q5297">
        <f>(Key!$B$2-'17.1'!C5297)*24</f>
        <v>0.48333333333721384</v>
      </c>
      <c r="R5297" s="3">
        <f>C5297-(M5297-Key!$B$5)/(24*Key!$B$6)</f>
        <v>44130.716046296293</v>
      </c>
      <c r="S5297">
        <f>M5297-Key!$B$5</f>
        <v>14.92</v>
      </c>
      <c r="T5297" s="2">
        <f t="shared" si="410"/>
        <v>44129.729166666664</v>
      </c>
      <c r="U5297" t="str">
        <f t="shared" si="411"/>
        <v>10-25-2020 17:30</v>
      </c>
      <c r="V5297">
        <f>IFERROR(IF(W5297=Z5297,VLOOKUP($U5297,[1]C8842!$G$2:$M$145,3,FALSE),0),0)</f>
        <v>0</v>
      </c>
      <c r="W5297">
        <f>VLOOKUP(RIGHT($V$1,5),Key!$A$9:$B$14,2,FALSE)</f>
        <v>10.199999999999999</v>
      </c>
      <c r="X5297">
        <f t="shared" si="414"/>
        <v>0</v>
      </c>
      <c r="Y5297">
        <f>VLOOKUP(RIGHT($X$1,5),Key!$A$9:$B$14,2,FALSE)</f>
        <v>3.7</v>
      </c>
      <c r="Z5297">
        <f t="shared" si="412"/>
        <v>10.199999999999999</v>
      </c>
      <c r="AA5297">
        <f t="shared" si="413"/>
        <v>0</v>
      </c>
    </row>
    <row r="5298" spans="1:27" x14ac:dyDescent="0.3">
      <c r="A5298">
        <v>100067</v>
      </c>
      <c r="B5298">
        <v>230922</v>
      </c>
      <c r="C5298" s="3">
        <v>44130.729861111111</v>
      </c>
      <c r="D5298">
        <v>0</v>
      </c>
      <c r="E5298">
        <v>2</v>
      </c>
      <c r="F5298" t="s">
        <v>25</v>
      </c>
      <c r="G5298">
        <v>1</v>
      </c>
      <c r="H5298">
        <v>59.753909999999998</v>
      </c>
      <c r="I5298">
        <v>17.875</v>
      </c>
      <c r="J5298">
        <v>1.0625</v>
      </c>
      <c r="K5298">
        <v>46.019530000000003</v>
      </c>
      <c r="L5298" s="3">
        <v>44130.484027777777</v>
      </c>
      <c r="M5298">
        <v>17.18</v>
      </c>
      <c r="N5298" t="s">
        <v>28</v>
      </c>
      <c r="P5298">
        <f>(C5298-Key!$B$1)*24</f>
        <v>2.4666666666744277</v>
      </c>
      <c r="Q5298">
        <f>(Key!$B$2-'17.1'!C5298)*24</f>
        <v>0.48333333333721384</v>
      </c>
      <c r="R5298" s="3">
        <f>C5298-(M5298-Key!$B$5)/(24*Key!$B$6)</f>
        <v>44130.716046296293</v>
      </c>
      <c r="S5298">
        <f>M5298-Key!$B$5</f>
        <v>14.92</v>
      </c>
      <c r="T5298" s="2">
        <f t="shared" si="410"/>
        <v>44129.729166666664</v>
      </c>
      <c r="U5298" t="str">
        <f t="shared" si="411"/>
        <v>10-25-2020 17:30</v>
      </c>
      <c r="V5298">
        <f>IFERROR(IF(W5298=Z5298,VLOOKUP($U5298,[1]C8842!$G$2:$M$145,3,FALSE),0),0)</f>
        <v>0</v>
      </c>
      <c r="W5298">
        <f>VLOOKUP(RIGHT($V$1,5),Key!$A$9:$B$14,2,FALSE)</f>
        <v>10.199999999999999</v>
      </c>
      <c r="X5298">
        <f t="shared" si="414"/>
        <v>0</v>
      </c>
      <c r="Y5298">
        <f>VLOOKUP(RIGHT($X$1,5),Key!$A$9:$B$14,2,FALSE)</f>
        <v>3.7</v>
      </c>
      <c r="Z5298">
        <f t="shared" si="412"/>
        <v>10.199999999999999</v>
      </c>
      <c r="AA5298">
        <f t="shared" si="413"/>
        <v>0</v>
      </c>
    </row>
    <row r="5299" spans="1:27" x14ac:dyDescent="0.3">
      <c r="A5299">
        <v>100067</v>
      </c>
      <c r="B5299">
        <v>230922</v>
      </c>
      <c r="C5299" s="3">
        <v>44130.729861111111</v>
      </c>
      <c r="D5299">
        <v>3</v>
      </c>
      <c r="E5299">
        <v>2</v>
      </c>
      <c r="F5299" t="s">
        <v>26</v>
      </c>
      <c r="G5299">
        <v>2</v>
      </c>
      <c r="H5299">
        <v>69.207030000000003</v>
      </c>
      <c r="I5299">
        <v>21.054690000000001</v>
      </c>
      <c r="J5299">
        <v>1.0390630000000001</v>
      </c>
      <c r="K5299">
        <v>94.039060000000006</v>
      </c>
      <c r="L5299" s="3">
        <v>44130.484027777777</v>
      </c>
      <c r="M5299">
        <v>17.18</v>
      </c>
      <c r="N5299" t="s">
        <v>28</v>
      </c>
      <c r="P5299">
        <f>(C5299-Key!$B$1)*24</f>
        <v>2.4666666666744277</v>
      </c>
      <c r="Q5299">
        <f>(Key!$B$2-'17.1'!C5299)*24</f>
        <v>0.48333333333721384</v>
      </c>
      <c r="R5299" s="3">
        <f>C5299-(M5299-Key!$B$5)/(24*Key!$B$6)</f>
        <v>44130.716046296293</v>
      </c>
      <c r="S5299">
        <f>M5299-Key!$B$5</f>
        <v>14.92</v>
      </c>
      <c r="T5299" s="2">
        <f t="shared" si="410"/>
        <v>44129.729166666664</v>
      </c>
      <c r="U5299" t="str">
        <f t="shared" si="411"/>
        <v>10-25-2020 17:30</v>
      </c>
      <c r="V5299">
        <f>IFERROR(IF(W5299=Z5299,VLOOKUP($U5299,[1]C8842!$G$2:$M$145,3,FALSE),0),0)</f>
        <v>0</v>
      </c>
      <c r="W5299">
        <f>VLOOKUP(RIGHT($V$1,5),Key!$A$9:$B$14,2,FALSE)</f>
        <v>10.199999999999999</v>
      </c>
      <c r="X5299">
        <f t="shared" si="414"/>
        <v>0</v>
      </c>
      <c r="Y5299">
        <f>VLOOKUP(RIGHT($X$1,5),Key!$A$9:$B$14,2,FALSE)</f>
        <v>3.7</v>
      </c>
      <c r="Z5299">
        <f t="shared" si="412"/>
        <v>10.199999999999999</v>
      </c>
      <c r="AA5299">
        <f t="shared" si="413"/>
        <v>0</v>
      </c>
    </row>
    <row r="5300" spans="1:27" x14ac:dyDescent="0.3">
      <c r="A5300">
        <v>100067</v>
      </c>
      <c r="B5300">
        <v>230922</v>
      </c>
      <c r="C5300" s="3">
        <v>44130.729861111111</v>
      </c>
      <c r="D5300">
        <v>0</v>
      </c>
      <c r="E5300">
        <v>2</v>
      </c>
      <c r="F5300" t="s">
        <v>25</v>
      </c>
      <c r="G5300">
        <v>1</v>
      </c>
      <c r="H5300">
        <v>63.042969999999997</v>
      </c>
      <c r="I5300">
        <v>15.867190000000001</v>
      </c>
      <c r="J5300">
        <v>0.921875</v>
      </c>
      <c r="K5300">
        <v>46.019530000000003</v>
      </c>
      <c r="L5300" s="3">
        <v>44130.484027777777</v>
      </c>
      <c r="M5300">
        <v>17.18</v>
      </c>
      <c r="N5300" t="s">
        <v>28</v>
      </c>
      <c r="P5300">
        <f>(C5300-Key!$B$1)*24</f>
        <v>2.4666666666744277</v>
      </c>
      <c r="Q5300">
        <f>(Key!$B$2-'17.1'!C5300)*24</f>
        <v>0.48333333333721384</v>
      </c>
      <c r="R5300" s="3">
        <f>C5300-(M5300-Key!$B$5)/(24*Key!$B$6)</f>
        <v>44130.716046296293</v>
      </c>
      <c r="S5300">
        <f>M5300-Key!$B$5</f>
        <v>14.92</v>
      </c>
      <c r="T5300" s="2">
        <f t="shared" si="410"/>
        <v>44129.729166666664</v>
      </c>
      <c r="U5300" t="str">
        <f t="shared" si="411"/>
        <v>10-25-2020 17:30</v>
      </c>
      <c r="V5300">
        <f>IFERROR(IF(W5300=Z5300,VLOOKUP($U5300,[1]C8842!$G$2:$M$145,3,FALSE),0),0)</f>
        <v>0</v>
      </c>
      <c r="W5300">
        <f>VLOOKUP(RIGHT($V$1,5),Key!$A$9:$B$14,2,FALSE)</f>
        <v>10.199999999999999</v>
      </c>
      <c r="X5300">
        <f t="shared" si="414"/>
        <v>0</v>
      </c>
      <c r="Y5300">
        <f>VLOOKUP(RIGHT($X$1,5),Key!$A$9:$B$14,2,FALSE)</f>
        <v>3.7</v>
      </c>
      <c r="Z5300">
        <f t="shared" si="412"/>
        <v>10.199999999999999</v>
      </c>
      <c r="AA5300">
        <f t="shared" si="413"/>
        <v>0</v>
      </c>
    </row>
    <row r="5301" spans="1:27" x14ac:dyDescent="0.3">
      <c r="A5301">
        <v>100067</v>
      </c>
      <c r="B5301">
        <v>230922</v>
      </c>
      <c r="C5301" s="3">
        <v>44130.729861111111</v>
      </c>
      <c r="D5301">
        <v>3</v>
      </c>
      <c r="E5301">
        <v>2</v>
      </c>
      <c r="F5301" t="s">
        <v>26</v>
      </c>
      <c r="G5301">
        <v>1</v>
      </c>
      <c r="H5301">
        <v>71.308589999999995</v>
      </c>
      <c r="I5301">
        <v>18.023440000000001</v>
      </c>
      <c r="J5301">
        <v>0.89453130000000003</v>
      </c>
      <c r="K5301">
        <v>94.039060000000006</v>
      </c>
      <c r="L5301" s="3">
        <v>44130.484027777777</v>
      </c>
      <c r="M5301">
        <v>17.18</v>
      </c>
      <c r="N5301" t="s">
        <v>28</v>
      </c>
      <c r="P5301">
        <f>(C5301-Key!$B$1)*24</f>
        <v>2.4666666666744277</v>
      </c>
      <c r="Q5301">
        <f>(Key!$B$2-'17.1'!C5301)*24</f>
        <v>0.48333333333721384</v>
      </c>
      <c r="R5301" s="3">
        <f>C5301-(M5301-Key!$B$5)/(24*Key!$B$6)</f>
        <v>44130.716046296293</v>
      </c>
      <c r="S5301">
        <f>M5301-Key!$B$5</f>
        <v>14.92</v>
      </c>
      <c r="T5301" s="2">
        <f t="shared" si="410"/>
        <v>44129.729166666664</v>
      </c>
      <c r="U5301" t="str">
        <f t="shared" si="411"/>
        <v>10-25-2020 17:30</v>
      </c>
      <c r="V5301">
        <f>IFERROR(IF(W5301=Z5301,VLOOKUP($U5301,[1]C8842!$G$2:$M$145,3,FALSE),0),0)</f>
        <v>0</v>
      </c>
      <c r="W5301">
        <f>VLOOKUP(RIGHT($V$1,5),Key!$A$9:$B$14,2,FALSE)</f>
        <v>10.199999999999999</v>
      </c>
      <c r="X5301">
        <f t="shared" si="414"/>
        <v>0</v>
      </c>
      <c r="Y5301">
        <f>VLOOKUP(RIGHT($X$1,5),Key!$A$9:$B$14,2,FALSE)</f>
        <v>3.7</v>
      </c>
      <c r="Z5301">
        <f t="shared" si="412"/>
        <v>10.199999999999999</v>
      </c>
      <c r="AA5301">
        <f t="shared" si="413"/>
        <v>0</v>
      </c>
    </row>
    <row r="5302" spans="1:27" x14ac:dyDescent="0.3">
      <c r="A5302">
        <v>100067</v>
      </c>
      <c r="B5302">
        <v>230922</v>
      </c>
      <c r="C5302" s="3">
        <v>44130.729861111111</v>
      </c>
      <c r="D5302">
        <v>1</v>
      </c>
      <c r="E5302">
        <v>1</v>
      </c>
      <c r="F5302" t="s">
        <v>25</v>
      </c>
      <c r="G5302">
        <v>1</v>
      </c>
      <c r="H5302">
        <v>67.972660000000005</v>
      </c>
      <c r="I5302">
        <v>14.95313</v>
      </c>
      <c r="J5302">
        <v>0.8203125</v>
      </c>
      <c r="K5302">
        <v>58.023440000000001</v>
      </c>
      <c r="L5302" s="3">
        <v>44130.484027777777</v>
      </c>
      <c r="M5302">
        <v>17.18</v>
      </c>
      <c r="N5302" t="s">
        <v>28</v>
      </c>
      <c r="P5302">
        <f>(C5302-Key!$B$1)*24</f>
        <v>2.4666666666744277</v>
      </c>
      <c r="Q5302">
        <f>(Key!$B$2-'17.1'!C5302)*24</f>
        <v>0.48333333333721384</v>
      </c>
      <c r="R5302" s="3">
        <f>C5302-(M5302-Key!$B$5)/(24*Key!$B$6)</f>
        <v>44130.716046296293</v>
      </c>
      <c r="S5302">
        <f>M5302-Key!$B$5</f>
        <v>14.92</v>
      </c>
      <c r="T5302" s="2">
        <f t="shared" si="410"/>
        <v>44129.729166666664</v>
      </c>
      <c r="U5302" t="str">
        <f t="shared" si="411"/>
        <v>10-25-2020 17:30</v>
      </c>
      <c r="V5302">
        <f>IFERROR(IF(W5302=Z5302,VLOOKUP($U5302,[1]C8842!$G$2:$M$145,3,FALSE),0),0)</f>
        <v>0</v>
      </c>
      <c r="W5302">
        <f>VLOOKUP(RIGHT($V$1,5),Key!$A$9:$B$14,2,FALSE)</f>
        <v>10.199999999999999</v>
      </c>
      <c r="X5302">
        <f t="shared" si="414"/>
        <v>0</v>
      </c>
      <c r="Y5302">
        <f>VLOOKUP(RIGHT($X$1,5),Key!$A$9:$B$14,2,FALSE)</f>
        <v>3.7</v>
      </c>
      <c r="Z5302">
        <f t="shared" si="412"/>
        <v>10.199999999999999</v>
      </c>
      <c r="AA5302">
        <f t="shared" si="413"/>
        <v>0</v>
      </c>
    </row>
    <row r="5303" spans="1:27" x14ac:dyDescent="0.3">
      <c r="A5303">
        <v>100067</v>
      </c>
      <c r="B5303">
        <v>230922</v>
      </c>
      <c r="C5303" s="3">
        <v>44130.729861111111</v>
      </c>
      <c r="D5303">
        <v>1</v>
      </c>
      <c r="E5303">
        <v>1</v>
      </c>
      <c r="F5303" t="s">
        <v>25</v>
      </c>
      <c r="G5303">
        <v>1</v>
      </c>
      <c r="H5303">
        <v>63.679690000000001</v>
      </c>
      <c r="I5303">
        <v>15.414059999999999</v>
      </c>
      <c r="J5303">
        <v>0.89453130000000003</v>
      </c>
      <c r="K5303">
        <v>58.023440000000001</v>
      </c>
      <c r="L5303" s="3">
        <v>44130.484027777777</v>
      </c>
      <c r="M5303">
        <v>17.18</v>
      </c>
      <c r="N5303" t="s">
        <v>28</v>
      </c>
      <c r="P5303">
        <f>(C5303-Key!$B$1)*24</f>
        <v>2.4666666666744277</v>
      </c>
      <c r="Q5303">
        <f>(Key!$B$2-'17.1'!C5303)*24</f>
        <v>0.48333333333721384</v>
      </c>
      <c r="R5303" s="3">
        <f>C5303-(M5303-Key!$B$5)/(24*Key!$B$6)</f>
        <v>44130.716046296293</v>
      </c>
      <c r="S5303">
        <f>M5303-Key!$B$5</f>
        <v>14.92</v>
      </c>
      <c r="T5303" s="2">
        <f t="shared" si="410"/>
        <v>44129.729166666664</v>
      </c>
      <c r="U5303" t="str">
        <f t="shared" si="411"/>
        <v>10-25-2020 17:30</v>
      </c>
      <c r="V5303">
        <f>IFERROR(IF(W5303=Z5303,VLOOKUP($U5303,[1]C8842!$G$2:$M$145,3,FALSE),0),0)</f>
        <v>0</v>
      </c>
      <c r="W5303">
        <f>VLOOKUP(RIGHT($V$1,5),Key!$A$9:$B$14,2,FALSE)</f>
        <v>10.199999999999999</v>
      </c>
      <c r="X5303">
        <f t="shared" si="414"/>
        <v>0</v>
      </c>
      <c r="Y5303">
        <f>VLOOKUP(RIGHT($X$1,5),Key!$A$9:$B$14,2,FALSE)</f>
        <v>3.7</v>
      </c>
      <c r="Z5303">
        <f t="shared" si="412"/>
        <v>10.199999999999999</v>
      </c>
      <c r="AA5303">
        <f t="shared" si="413"/>
        <v>0</v>
      </c>
    </row>
    <row r="5304" spans="1:27" x14ac:dyDescent="0.3">
      <c r="A5304">
        <v>100067</v>
      </c>
      <c r="B5304">
        <v>230922</v>
      </c>
      <c r="C5304" s="3">
        <v>44130.729861111111</v>
      </c>
      <c r="D5304">
        <v>0</v>
      </c>
      <c r="E5304">
        <v>2</v>
      </c>
      <c r="F5304" t="s">
        <v>25</v>
      </c>
      <c r="G5304">
        <v>1</v>
      </c>
      <c r="H5304">
        <v>58.445309999999999</v>
      </c>
      <c r="I5304">
        <v>17.23047</v>
      </c>
      <c r="J5304">
        <v>1.0546880000000001</v>
      </c>
      <c r="K5304">
        <v>46.019530000000003</v>
      </c>
      <c r="L5304" s="3">
        <v>44130.484027777777</v>
      </c>
      <c r="M5304">
        <v>17.18</v>
      </c>
      <c r="N5304" t="s">
        <v>28</v>
      </c>
      <c r="P5304">
        <f>(C5304-Key!$B$1)*24</f>
        <v>2.4666666666744277</v>
      </c>
      <c r="Q5304">
        <f>(Key!$B$2-'17.1'!C5304)*24</f>
        <v>0.48333333333721384</v>
      </c>
      <c r="R5304" s="3">
        <f>C5304-(M5304-Key!$B$5)/(24*Key!$B$6)</f>
        <v>44130.716046296293</v>
      </c>
      <c r="S5304">
        <f>M5304-Key!$B$5</f>
        <v>14.92</v>
      </c>
      <c r="T5304" s="2">
        <f t="shared" si="410"/>
        <v>44129.729166666664</v>
      </c>
      <c r="U5304" t="str">
        <f t="shared" si="411"/>
        <v>10-25-2020 17:30</v>
      </c>
      <c r="V5304">
        <f>IFERROR(IF(W5304=Z5304,VLOOKUP($U5304,[1]C8842!$G$2:$M$145,3,FALSE),0),0)</f>
        <v>0</v>
      </c>
      <c r="W5304">
        <f>VLOOKUP(RIGHT($V$1,5),Key!$A$9:$B$14,2,FALSE)</f>
        <v>10.199999999999999</v>
      </c>
      <c r="X5304">
        <f t="shared" si="414"/>
        <v>0</v>
      </c>
      <c r="Y5304">
        <f>VLOOKUP(RIGHT($X$1,5),Key!$A$9:$B$14,2,FALSE)</f>
        <v>3.7</v>
      </c>
      <c r="Z5304">
        <f t="shared" si="412"/>
        <v>10.199999999999999</v>
      </c>
      <c r="AA5304">
        <f t="shared" si="413"/>
        <v>0</v>
      </c>
    </row>
    <row r="5305" spans="1:27" x14ac:dyDescent="0.3">
      <c r="A5305">
        <v>100067</v>
      </c>
      <c r="B5305">
        <v>230922</v>
      </c>
      <c r="C5305" s="3">
        <v>44130.729861111111</v>
      </c>
      <c r="D5305">
        <v>1</v>
      </c>
      <c r="E5305">
        <v>1</v>
      </c>
      <c r="F5305" t="s">
        <v>25</v>
      </c>
      <c r="G5305">
        <v>2</v>
      </c>
      <c r="H5305">
        <v>65.367189999999994</v>
      </c>
      <c r="I5305">
        <v>23.320309999999999</v>
      </c>
      <c r="J5305">
        <v>1.191406</v>
      </c>
      <c r="K5305">
        <v>58.023440000000001</v>
      </c>
      <c r="L5305" s="3">
        <v>44130.484027777777</v>
      </c>
      <c r="M5305">
        <v>17.18</v>
      </c>
      <c r="N5305" t="s">
        <v>28</v>
      </c>
      <c r="P5305">
        <f>(C5305-Key!$B$1)*24</f>
        <v>2.4666666666744277</v>
      </c>
      <c r="Q5305">
        <f>(Key!$B$2-'17.1'!C5305)*24</f>
        <v>0.48333333333721384</v>
      </c>
      <c r="R5305" s="3">
        <f>C5305-(M5305-Key!$B$5)/(24*Key!$B$6)</f>
        <v>44130.716046296293</v>
      </c>
      <c r="S5305">
        <f>M5305-Key!$B$5</f>
        <v>14.92</v>
      </c>
      <c r="T5305" s="2">
        <f t="shared" si="410"/>
        <v>44129.729166666664</v>
      </c>
      <c r="U5305" t="str">
        <f t="shared" si="411"/>
        <v>10-25-2020 17:30</v>
      </c>
      <c r="V5305">
        <f>IFERROR(IF(W5305=Z5305,VLOOKUP($U5305,[1]C8842!$G$2:$M$145,3,FALSE),0),0)</f>
        <v>0</v>
      </c>
      <c r="W5305">
        <f>VLOOKUP(RIGHT($V$1,5),Key!$A$9:$B$14,2,FALSE)</f>
        <v>10.199999999999999</v>
      </c>
      <c r="X5305">
        <f t="shared" si="414"/>
        <v>0</v>
      </c>
      <c r="Y5305">
        <f>VLOOKUP(RIGHT($X$1,5),Key!$A$9:$B$14,2,FALSE)</f>
        <v>3.7</v>
      </c>
      <c r="Z5305">
        <f t="shared" si="412"/>
        <v>10.199999999999999</v>
      </c>
      <c r="AA5305">
        <f t="shared" si="413"/>
        <v>0</v>
      </c>
    </row>
    <row r="5306" spans="1:27" x14ac:dyDescent="0.3">
      <c r="A5306">
        <v>100067</v>
      </c>
      <c r="B5306">
        <v>230922</v>
      </c>
      <c r="C5306" s="3">
        <v>44130.729861111111</v>
      </c>
      <c r="D5306">
        <v>1</v>
      </c>
      <c r="E5306">
        <v>1</v>
      </c>
      <c r="F5306" t="s">
        <v>25</v>
      </c>
      <c r="G5306">
        <v>1</v>
      </c>
      <c r="H5306">
        <v>67.1875</v>
      </c>
      <c r="I5306">
        <v>14.10938</v>
      </c>
      <c r="J5306">
        <v>0.79296880000000003</v>
      </c>
      <c r="K5306">
        <v>56.023440000000001</v>
      </c>
      <c r="L5306" s="3">
        <v>44130.484027777777</v>
      </c>
      <c r="M5306">
        <v>17.18</v>
      </c>
      <c r="N5306" t="s">
        <v>28</v>
      </c>
      <c r="P5306">
        <f>(C5306-Key!$B$1)*24</f>
        <v>2.4666666666744277</v>
      </c>
      <c r="Q5306">
        <f>(Key!$B$2-'17.1'!C5306)*24</f>
        <v>0.48333333333721384</v>
      </c>
      <c r="R5306" s="3">
        <f>C5306-(M5306-Key!$B$5)/(24*Key!$B$6)</f>
        <v>44130.716046296293</v>
      </c>
      <c r="S5306">
        <f>M5306-Key!$B$5</f>
        <v>14.92</v>
      </c>
      <c r="T5306" s="2">
        <f t="shared" si="410"/>
        <v>44129.729166666664</v>
      </c>
      <c r="U5306" t="str">
        <f t="shared" si="411"/>
        <v>10-25-2020 17:30</v>
      </c>
      <c r="V5306">
        <f>IFERROR(IF(W5306=Z5306,VLOOKUP($U5306,[1]C8842!$G$2:$M$145,3,FALSE),0),0)</f>
        <v>0</v>
      </c>
      <c r="W5306">
        <f>VLOOKUP(RIGHT($V$1,5),Key!$A$9:$B$14,2,FALSE)</f>
        <v>10.199999999999999</v>
      </c>
      <c r="X5306">
        <f t="shared" si="414"/>
        <v>0</v>
      </c>
      <c r="Y5306">
        <f>VLOOKUP(RIGHT($X$1,5),Key!$A$9:$B$14,2,FALSE)</f>
        <v>3.7</v>
      </c>
      <c r="Z5306">
        <f t="shared" si="412"/>
        <v>10.199999999999999</v>
      </c>
      <c r="AA5306">
        <f t="shared" si="413"/>
        <v>0</v>
      </c>
    </row>
    <row r="5307" spans="1:27" x14ac:dyDescent="0.3">
      <c r="A5307">
        <v>100067</v>
      </c>
      <c r="B5307">
        <v>230922</v>
      </c>
      <c r="C5307" s="3">
        <v>44130.729861111111</v>
      </c>
      <c r="D5307">
        <v>1</v>
      </c>
      <c r="E5307">
        <v>1</v>
      </c>
      <c r="F5307" t="s">
        <v>25</v>
      </c>
      <c r="G5307">
        <v>2</v>
      </c>
      <c r="H5307">
        <v>67.757810000000006</v>
      </c>
      <c r="I5307">
        <v>22.371089999999999</v>
      </c>
      <c r="J5307">
        <v>1.113281</v>
      </c>
      <c r="K5307">
        <v>57.023440000000001</v>
      </c>
      <c r="L5307" s="3">
        <v>44130.484027777777</v>
      </c>
      <c r="M5307">
        <v>17.18</v>
      </c>
      <c r="N5307" t="s">
        <v>28</v>
      </c>
      <c r="P5307">
        <f>(C5307-Key!$B$1)*24</f>
        <v>2.4666666666744277</v>
      </c>
      <c r="Q5307">
        <f>(Key!$B$2-'17.1'!C5307)*24</f>
        <v>0.48333333333721384</v>
      </c>
      <c r="R5307" s="3">
        <f>C5307-(M5307-Key!$B$5)/(24*Key!$B$6)</f>
        <v>44130.716046296293</v>
      </c>
      <c r="S5307">
        <f>M5307-Key!$B$5</f>
        <v>14.92</v>
      </c>
      <c r="T5307" s="2">
        <f t="shared" si="410"/>
        <v>44129.729166666664</v>
      </c>
      <c r="U5307" t="str">
        <f t="shared" si="411"/>
        <v>10-25-2020 17:30</v>
      </c>
      <c r="V5307">
        <f>IFERROR(IF(W5307=Z5307,VLOOKUP($U5307,[1]C8842!$G$2:$M$145,3,FALSE),0),0)</f>
        <v>0</v>
      </c>
      <c r="W5307">
        <f>VLOOKUP(RIGHT($V$1,5),Key!$A$9:$B$14,2,FALSE)</f>
        <v>10.199999999999999</v>
      </c>
      <c r="X5307">
        <f t="shared" si="414"/>
        <v>0</v>
      </c>
      <c r="Y5307">
        <f>VLOOKUP(RIGHT($X$1,5),Key!$A$9:$B$14,2,FALSE)</f>
        <v>3.7</v>
      </c>
      <c r="Z5307">
        <f t="shared" si="412"/>
        <v>10.199999999999999</v>
      </c>
      <c r="AA5307">
        <f t="shared" si="413"/>
        <v>0</v>
      </c>
    </row>
    <row r="5308" spans="1:27" x14ac:dyDescent="0.3">
      <c r="A5308">
        <v>100067</v>
      </c>
      <c r="B5308">
        <v>230922</v>
      </c>
      <c r="C5308" s="3">
        <v>44130.729861111111</v>
      </c>
      <c r="D5308">
        <v>0</v>
      </c>
      <c r="E5308">
        <v>2</v>
      </c>
      <c r="F5308" t="s">
        <v>25</v>
      </c>
      <c r="G5308">
        <v>5</v>
      </c>
      <c r="H5308">
        <v>58.867190000000001</v>
      </c>
      <c r="I5308">
        <v>104.1992</v>
      </c>
      <c r="J5308">
        <v>4.984375</v>
      </c>
      <c r="K5308">
        <v>46.019530000000003</v>
      </c>
      <c r="L5308" s="3">
        <v>44130.484027777777</v>
      </c>
      <c r="M5308">
        <v>17.18</v>
      </c>
      <c r="N5308" t="s">
        <v>28</v>
      </c>
      <c r="P5308">
        <f>(C5308-Key!$B$1)*24</f>
        <v>2.4666666666744277</v>
      </c>
      <c r="Q5308">
        <f>(Key!$B$2-'17.1'!C5308)*24</f>
        <v>0.48333333333721384</v>
      </c>
      <c r="R5308" s="3">
        <f>C5308-(M5308-Key!$B$5)/(24*Key!$B$6)</f>
        <v>44130.716046296293</v>
      </c>
      <c r="S5308">
        <f>M5308-Key!$B$5</f>
        <v>14.92</v>
      </c>
      <c r="T5308" s="2">
        <f t="shared" si="410"/>
        <v>44129.729166666664</v>
      </c>
      <c r="U5308" t="str">
        <f t="shared" si="411"/>
        <v>10-25-2020 17:30</v>
      </c>
      <c r="V5308">
        <f>IFERROR(IF(W5308=Z5308,VLOOKUP($U5308,[1]C8842!$G$2:$M$145,3,FALSE),0),0)</f>
        <v>0</v>
      </c>
      <c r="W5308">
        <f>VLOOKUP(RIGHT($V$1,5),Key!$A$9:$B$14,2,FALSE)</f>
        <v>10.199999999999999</v>
      </c>
      <c r="X5308">
        <f t="shared" si="414"/>
        <v>0</v>
      </c>
      <c r="Y5308">
        <f>VLOOKUP(RIGHT($X$1,5),Key!$A$9:$B$14,2,FALSE)</f>
        <v>3.7</v>
      </c>
      <c r="Z5308">
        <f t="shared" si="412"/>
        <v>10.199999999999999</v>
      </c>
      <c r="AA5308">
        <f t="shared" si="413"/>
        <v>0</v>
      </c>
    </row>
    <row r="5309" spans="1:27" x14ac:dyDescent="0.3">
      <c r="A5309">
        <v>100067</v>
      </c>
      <c r="B5309">
        <v>230922</v>
      </c>
      <c r="C5309" s="3">
        <v>44130.729861111111</v>
      </c>
      <c r="D5309">
        <v>0</v>
      </c>
      <c r="E5309">
        <v>2</v>
      </c>
      <c r="F5309" t="s">
        <v>25</v>
      </c>
      <c r="G5309">
        <v>1</v>
      </c>
      <c r="H5309">
        <v>57.089840000000002</v>
      </c>
      <c r="I5309">
        <v>17.734380000000002</v>
      </c>
      <c r="J5309">
        <v>1.105469</v>
      </c>
      <c r="K5309">
        <v>47.019530000000003</v>
      </c>
      <c r="L5309" s="3">
        <v>44130.484027777777</v>
      </c>
      <c r="M5309">
        <v>17.18</v>
      </c>
      <c r="N5309" t="s">
        <v>28</v>
      </c>
      <c r="P5309">
        <f>(C5309-Key!$B$1)*24</f>
        <v>2.4666666666744277</v>
      </c>
      <c r="Q5309">
        <f>(Key!$B$2-'17.1'!C5309)*24</f>
        <v>0.48333333333721384</v>
      </c>
      <c r="R5309" s="3">
        <f>C5309-(M5309-Key!$B$5)/(24*Key!$B$6)</f>
        <v>44130.716046296293</v>
      </c>
      <c r="S5309">
        <f>M5309-Key!$B$5</f>
        <v>14.92</v>
      </c>
      <c r="T5309" s="2">
        <f t="shared" si="410"/>
        <v>44129.729166666664</v>
      </c>
      <c r="U5309" t="str">
        <f t="shared" si="411"/>
        <v>10-25-2020 17:30</v>
      </c>
      <c r="V5309">
        <f>IFERROR(IF(W5309=Z5309,VLOOKUP($U5309,[1]C8842!$G$2:$M$145,3,FALSE),0),0)</f>
        <v>0</v>
      </c>
      <c r="W5309">
        <f>VLOOKUP(RIGHT($V$1,5),Key!$A$9:$B$14,2,FALSE)</f>
        <v>10.199999999999999</v>
      </c>
      <c r="X5309">
        <f t="shared" si="414"/>
        <v>0</v>
      </c>
      <c r="Y5309">
        <f>VLOOKUP(RIGHT($X$1,5),Key!$A$9:$B$14,2,FALSE)</f>
        <v>3.7</v>
      </c>
      <c r="Z5309">
        <f t="shared" si="412"/>
        <v>10.199999999999999</v>
      </c>
      <c r="AA5309">
        <f t="shared" si="413"/>
        <v>0</v>
      </c>
    </row>
    <row r="5310" spans="1:27" x14ac:dyDescent="0.3">
      <c r="A5310">
        <v>100067</v>
      </c>
      <c r="B5310">
        <v>230922</v>
      </c>
      <c r="C5310" s="3">
        <v>44130.729861111111</v>
      </c>
      <c r="D5310">
        <v>3</v>
      </c>
      <c r="E5310">
        <v>2</v>
      </c>
      <c r="F5310" t="s">
        <v>26</v>
      </c>
      <c r="G5310">
        <v>2</v>
      </c>
      <c r="H5310">
        <v>69.105469999999997</v>
      </c>
      <c r="I5310">
        <v>21.058589999999999</v>
      </c>
      <c r="J5310">
        <v>1.0390630000000001</v>
      </c>
      <c r="K5310">
        <v>93.039060000000006</v>
      </c>
      <c r="L5310" s="3">
        <v>44130.484027777777</v>
      </c>
      <c r="M5310">
        <v>17.18</v>
      </c>
      <c r="N5310" t="s">
        <v>28</v>
      </c>
      <c r="P5310">
        <f>(C5310-Key!$B$1)*24</f>
        <v>2.4666666666744277</v>
      </c>
      <c r="Q5310">
        <f>(Key!$B$2-'17.1'!C5310)*24</f>
        <v>0.48333333333721384</v>
      </c>
      <c r="R5310" s="3">
        <f>C5310-(M5310-Key!$B$5)/(24*Key!$B$6)</f>
        <v>44130.716046296293</v>
      </c>
      <c r="S5310">
        <f>M5310-Key!$B$5</f>
        <v>14.92</v>
      </c>
      <c r="T5310" s="2">
        <f t="shared" si="410"/>
        <v>44129.729166666664</v>
      </c>
      <c r="U5310" t="str">
        <f t="shared" si="411"/>
        <v>10-25-2020 17:30</v>
      </c>
      <c r="V5310">
        <f>IFERROR(IF(W5310=Z5310,VLOOKUP($U5310,[1]C8842!$G$2:$M$145,3,FALSE),0),0)</f>
        <v>0</v>
      </c>
      <c r="W5310">
        <f>VLOOKUP(RIGHT($V$1,5),Key!$A$9:$B$14,2,FALSE)</f>
        <v>10.199999999999999</v>
      </c>
      <c r="X5310">
        <f t="shared" si="414"/>
        <v>0</v>
      </c>
      <c r="Y5310">
        <f>VLOOKUP(RIGHT($X$1,5),Key!$A$9:$B$14,2,FALSE)</f>
        <v>3.7</v>
      </c>
      <c r="Z5310">
        <f t="shared" si="412"/>
        <v>10.199999999999999</v>
      </c>
      <c r="AA5310">
        <f t="shared" si="413"/>
        <v>0</v>
      </c>
    </row>
    <row r="5311" spans="1:27" x14ac:dyDescent="0.3">
      <c r="A5311">
        <v>100067</v>
      </c>
      <c r="B5311">
        <v>230922</v>
      </c>
      <c r="C5311" s="3">
        <v>44130.729861111111</v>
      </c>
      <c r="D5311">
        <v>0</v>
      </c>
      <c r="E5311">
        <v>2</v>
      </c>
      <c r="F5311" t="s">
        <v>25</v>
      </c>
      <c r="G5311">
        <v>5</v>
      </c>
      <c r="H5311">
        <v>57.035159999999998</v>
      </c>
      <c r="I5311">
        <v>103.25</v>
      </c>
      <c r="J5311">
        <v>5.0976559999999997</v>
      </c>
      <c r="K5311">
        <v>44.019530000000003</v>
      </c>
      <c r="L5311" s="3">
        <v>44130.484027777777</v>
      </c>
      <c r="M5311">
        <v>17.18</v>
      </c>
      <c r="N5311" t="s">
        <v>28</v>
      </c>
      <c r="P5311">
        <f>(C5311-Key!$B$1)*24</f>
        <v>2.4666666666744277</v>
      </c>
      <c r="Q5311">
        <f>(Key!$B$2-'17.1'!C5311)*24</f>
        <v>0.48333333333721384</v>
      </c>
      <c r="R5311" s="3">
        <f>C5311-(M5311-Key!$B$5)/(24*Key!$B$6)</f>
        <v>44130.716046296293</v>
      </c>
      <c r="S5311">
        <f>M5311-Key!$B$5</f>
        <v>14.92</v>
      </c>
      <c r="T5311" s="2">
        <f t="shared" si="410"/>
        <v>44129.729166666664</v>
      </c>
      <c r="U5311" t="str">
        <f t="shared" si="411"/>
        <v>10-25-2020 17:30</v>
      </c>
      <c r="V5311">
        <f>IFERROR(IF(W5311=Z5311,VLOOKUP($U5311,[1]C8842!$G$2:$M$145,3,FALSE),0),0)</f>
        <v>0</v>
      </c>
      <c r="W5311">
        <f>VLOOKUP(RIGHT($V$1,5),Key!$A$9:$B$14,2,FALSE)</f>
        <v>10.199999999999999</v>
      </c>
      <c r="X5311">
        <f t="shared" si="414"/>
        <v>0</v>
      </c>
      <c r="Y5311">
        <f>VLOOKUP(RIGHT($X$1,5),Key!$A$9:$B$14,2,FALSE)</f>
        <v>3.7</v>
      </c>
      <c r="Z5311">
        <f t="shared" si="412"/>
        <v>10.199999999999999</v>
      </c>
      <c r="AA5311">
        <f t="shared" si="413"/>
        <v>0</v>
      </c>
    </row>
    <row r="5312" spans="1:27" x14ac:dyDescent="0.3">
      <c r="A5312">
        <v>100067</v>
      </c>
      <c r="B5312">
        <v>230922</v>
      </c>
      <c r="C5312" s="3">
        <v>44130.729861111111</v>
      </c>
      <c r="D5312">
        <v>1</v>
      </c>
      <c r="E5312">
        <v>1</v>
      </c>
      <c r="F5312" t="s">
        <v>25</v>
      </c>
      <c r="G5312">
        <v>1</v>
      </c>
      <c r="H5312">
        <v>62.367190000000001</v>
      </c>
      <c r="I5312">
        <v>14.320309999999999</v>
      </c>
      <c r="J5312">
        <v>0.8671875</v>
      </c>
      <c r="K5312">
        <v>57.023440000000001</v>
      </c>
      <c r="L5312" s="3">
        <v>44130.484027777777</v>
      </c>
      <c r="M5312">
        <v>17.18</v>
      </c>
      <c r="N5312" t="s">
        <v>28</v>
      </c>
      <c r="P5312">
        <f>(C5312-Key!$B$1)*24</f>
        <v>2.4666666666744277</v>
      </c>
      <c r="Q5312">
        <f>(Key!$B$2-'17.1'!C5312)*24</f>
        <v>0.48333333333721384</v>
      </c>
      <c r="R5312" s="3">
        <f>C5312-(M5312-Key!$B$5)/(24*Key!$B$6)</f>
        <v>44130.716046296293</v>
      </c>
      <c r="S5312">
        <f>M5312-Key!$B$5</f>
        <v>14.92</v>
      </c>
      <c r="T5312" s="2">
        <f t="shared" si="410"/>
        <v>44129.729166666664</v>
      </c>
      <c r="U5312" t="str">
        <f t="shared" si="411"/>
        <v>10-25-2020 17:30</v>
      </c>
      <c r="V5312">
        <f>IFERROR(IF(W5312=Z5312,VLOOKUP($U5312,[1]C8842!$G$2:$M$145,3,FALSE),0),0)</f>
        <v>0</v>
      </c>
      <c r="W5312">
        <f>VLOOKUP(RIGHT($V$1,5),Key!$A$9:$B$14,2,FALSE)</f>
        <v>10.199999999999999</v>
      </c>
      <c r="X5312">
        <f t="shared" si="414"/>
        <v>0</v>
      </c>
      <c r="Y5312">
        <f>VLOOKUP(RIGHT($X$1,5),Key!$A$9:$B$14,2,FALSE)</f>
        <v>3.7</v>
      </c>
      <c r="Z5312">
        <f t="shared" si="412"/>
        <v>10.199999999999999</v>
      </c>
      <c r="AA5312">
        <f t="shared" si="413"/>
        <v>0</v>
      </c>
    </row>
    <row r="5313" spans="1:27" x14ac:dyDescent="0.3">
      <c r="A5313">
        <v>100067</v>
      </c>
      <c r="B5313">
        <v>230922</v>
      </c>
      <c r="C5313" s="3">
        <v>44130.729861111111</v>
      </c>
      <c r="D5313">
        <v>0</v>
      </c>
      <c r="E5313">
        <v>2</v>
      </c>
      <c r="F5313" t="s">
        <v>25</v>
      </c>
      <c r="G5313">
        <v>1</v>
      </c>
      <c r="H5313">
        <v>55.925780000000003</v>
      </c>
      <c r="I5313">
        <v>13.851559999999999</v>
      </c>
      <c r="J5313">
        <v>0.94140630000000003</v>
      </c>
      <c r="K5313">
        <v>48.019530000000003</v>
      </c>
      <c r="L5313" s="3">
        <v>44130.484027777777</v>
      </c>
      <c r="M5313">
        <v>17.18</v>
      </c>
      <c r="N5313" t="s">
        <v>28</v>
      </c>
      <c r="P5313">
        <f>(C5313-Key!$B$1)*24</f>
        <v>2.4666666666744277</v>
      </c>
      <c r="Q5313">
        <f>(Key!$B$2-'17.1'!C5313)*24</f>
        <v>0.48333333333721384</v>
      </c>
      <c r="R5313" s="3">
        <f>C5313-(M5313-Key!$B$5)/(24*Key!$B$6)</f>
        <v>44130.716046296293</v>
      </c>
      <c r="S5313">
        <f>M5313-Key!$B$5</f>
        <v>14.92</v>
      </c>
      <c r="T5313" s="2">
        <f t="shared" si="410"/>
        <v>44129.729166666664</v>
      </c>
      <c r="U5313" t="str">
        <f t="shared" si="411"/>
        <v>10-25-2020 17:30</v>
      </c>
      <c r="V5313">
        <f>IFERROR(IF(W5313=Z5313,VLOOKUP($U5313,[1]C8842!$G$2:$M$145,3,FALSE),0),0)</f>
        <v>0</v>
      </c>
      <c r="W5313">
        <f>VLOOKUP(RIGHT($V$1,5),Key!$A$9:$B$14,2,FALSE)</f>
        <v>10.199999999999999</v>
      </c>
      <c r="X5313">
        <f t="shared" si="414"/>
        <v>0</v>
      </c>
      <c r="Y5313">
        <f>VLOOKUP(RIGHT($X$1,5),Key!$A$9:$B$14,2,FALSE)</f>
        <v>3.7</v>
      </c>
      <c r="Z5313">
        <f t="shared" si="412"/>
        <v>10.199999999999999</v>
      </c>
      <c r="AA5313">
        <f t="shared" si="413"/>
        <v>0</v>
      </c>
    </row>
    <row r="5314" spans="1:27" x14ac:dyDescent="0.3">
      <c r="A5314">
        <v>100067</v>
      </c>
      <c r="B5314">
        <v>230922</v>
      </c>
      <c r="C5314" s="3">
        <v>44130.729861111111</v>
      </c>
      <c r="D5314">
        <v>1</v>
      </c>
      <c r="E5314">
        <v>1</v>
      </c>
      <c r="F5314" t="s">
        <v>25</v>
      </c>
      <c r="G5314">
        <v>1</v>
      </c>
      <c r="H5314">
        <v>61.707030000000003</v>
      </c>
      <c r="I5314">
        <v>15.76172</v>
      </c>
      <c r="J5314">
        <v>0.9375</v>
      </c>
      <c r="K5314">
        <v>59.023440000000001</v>
      </c>
      <c r="L5314" s="3">
        <v>44130.484027777777</v>
      </c>
      <c r="M5314">
        <v>17.18</v>
      </c>
      <c r="N5314" t="s">
        <v>28</v>
      </c>
      <c r="P5314">
        <f>(C5314-Key!$B$1)*24</f>
        <v>2.4666666666744277</v>
      </c>
      <c r="Q5314">
        <f>(Key!$B$2-'17.1'!C5314)*24</f>
        <v>0.48333333333721384</v>
      </c>
      <c r="R5314" s="3">
        <f>C5314-(M5314-Key!$B$5)/(24*Key!$B$6)</f>
        <v>44130.716046296293</v>
      </c>
      <c r="S5314">
        <f>M5314-Key!$B$5</f>
        <v>14.92</v>
      </c>
      <c r="T5314" s="2">
        <f t="shared" si="410"/>
        <v>44129.729166666664</v>
      </c>
      <c r="U5314" t="str">
        <f t="shared" si="411"/>
        <v>10-25-2020 17:30</v>
      </c>
      <c r="V5314">
        <f>IFERROR(IF(W5314=Z5314,VLOOKUP($U5314,[1]C8842!$G$2:$M$145,3,FALSE),0),0)</f>
        <v>0</v>
      </c>
      <c r="W5314">
        <f>VLOOKUP(RIGHT($V$1,5),Key!$A$9:$B$14,2,FALSE)</f>
        <v>10.199999999999999</v>
      </c>
      <c r="X5314">
        <f t="shared" si="414"/>
        <v>0</v>
      </c>
      <c r="Y5314">
        <f>VLOOKUP(RIGHT($X$1,5),Key!$A$9:$B$14,2,FALSE)</f>
        <v>3.7</v>
      </c>
      <c r="Z5314">
        <f t="shared" si="412"/>
        <v>10.199999999999999</v>
      </c>
      <c r="AA5314">
        <f t="shared" si="413"/>
        <v>0</v>
      </c>
    </row>
    <row r="5315" spans="1:27" x14ac:dyDescent="0.3">
      <c r="A5315">
        <v>100067</v>
      </c>
      <c r="B5315">
        <v>230922</v>
      </c>
      <c r="C5315" s="3">
        <v>44130.729861111111</v>
      </c>
      <c r="D5315">
        <v>3</v>
      </c>
      <c r="E5315">
        <v>2</v>
      </c>
      <c r="F5315" t="s">
        <v>26</v>
      </c>
      <c r="G5315">
        <v>4</v>
      </c>
      <c r="H5315">
        <v>63.871090000000002</v>
      </c>
      <c r="I5315">
        <v>76.695310000000006</v>
      </c>
      <c r="J5315">
        <v>3.4453130000000001</v>
      </c>
      <c r="K5315">
        <v>94.039060000000006</v>
      </c>
      <c r="L5315" s="3">
        <v>44130.484027777777</v>
      </c>
      <c r="M5315">
        <v>17.18</v>
      </c>
      <c r="N5315" t="s">
        <v>28</v>
      </c>
      <c r="P5315">
        <f>(C5315-Key!$B$1)*24</f>
        <v>2.4666666666744277</v>
      </c>
      <c r="Q5315">
        <f>(Key!$B$2-'17.1'!C5315)*24</f>
        <v>0.48333333333721384</v>
      </c>
      <c r="R5315" s="3">
        <f>C5315-(M5315-Key!$B$5)/(24*Key!$B$6)</f>
        <v>44130.716046296293</v>
      </c>
      <c r="S5315">
        <f>M5315-Key!$B$5</f>
        <v>14.92</v>
      </c>
      <c r="T5315" s="2">
        <f t="shared" ref="T5315:T5378" si="415">ROUND(C5315*24*60/10,0)/(24*6)-1</f>
        <v>44129.729166666664</v>
      </c>
      <c r="U5315" t="str">
        <f t="shared" ref="U5315:U5378" si="416">TEXT(T5315,"mm-dd-yyyy hh:mm")</f>
        <v>10-25-2020 17:30</v>
      </c>
      <c r="V5315">
        <f>IFERROR(IF(W5315=Z5315,VLOOKUP($U5315,[1]C8842!$G$2:$M$145,3,FALSE),0),0)</f>
        <v>0</v>
      </c>
      <c r="W5315">
        <f>VLOOKUP(RIGHT($V$1,5),Key!$A$9:$B$14,2,FALSE)</f>
        <v>10.199999999999999</v>
      </c>
      <c r="X5315">
        <f t="shared" si="414"/>
        <v>0</v>
      </c>
      <c r="Y5315">
        <f>VLOOKUP(RIGHT($X$1,5),Key!$A$9:$B$14,2,FALSE)</f>
        <v>3.7</v>
      </c>
      <c r="Z5315">
        <f t="shared" ref="Z5315:Z5378" si="417">M5315-MIN(ABS(Y5315-M5315),ABS(W5315-M5315))</f>
        <v>10.199999999999999</v>
      </c>
      <c r="AA5315">
        <f t="shared" ref="AA5315:AA5378" si="418">SUM(V5315,X5315)</f>
        <v>0</v>
      </c>
    </row>
    <row r="5316" spans="1:27" x14ac:dyDescent="0.3">
      <c r="A5316">
        <v>100067</v>
      </c>
      <c r="B5316">
        <v>230922</v>
      </c>
      <c r="C5316" s="3">
        <v>44130.730555555558</v>
      </c>
      <c r="D5316">
        <v>3</v>
      </c>
      <c r="E5316">
        <v>2</v>
      </c>
      <c r="F5316" t="s">
        <v>26</v>
      </c>
      <c r="G5316">
        <v>2</v>
      </c>
      <c r="H5316">
        <v>67.738280000000003</v>
      </c>
      <c r="I5316">
        <v>22.984380000000002</v>
      </c>
      <c r="J5316">
        <v>1.136719</v>
      </c>
      <c r="K5316">
        <v>94.039060000000006</v>
      </c>
      <c r="L5316" s="3">
        <v>44130.484027777777</v>
      </c>
      <c r="M5316">
        <v>17.18</v>
      </c>
      <c r="N5316" t="s">
        <v>28</v>
      </c>
      <c r="P5316">
        <f>(C5316-Key!$B$1)*24</f>
        <v>2.4833333333954215</v>
      </c>
      <c r="Q5316">
        <f>(Key!$B$2-'17.1'!C5316)*24</f>
        <v>0.46666666661622003</v>
      </c>
      <c r="R5316" s="3">
        <f>C5316-(M5316-Key!$B$5)/(24*Key!$B$6)</f>
        <v>44130.71674074074</v>
      </c>
      <c r="S5316">
        <f>M5316-Key!$B$5</f>
        <v>14.92</v>
      </c>
      <c r="T5316" s="2">
        <f t="shared" si="415"/>
        <v>44129.729166666664</v>
      </c>
      <c r="U5316" t="str">
        <f t="shared" si="416"/>
        <v>10-25-2020 17:30</v>
      </c>
      <c r="V5316">
        <f>IFERROR(IF(W5316=Z5316,VLOOKUP($U5316,[1]C8842!$G$2:$M$145,3,FALSE),0),0)</f>
        <v>0</v>
      </c>
      <c r="W5316">
        <f>VLOOKUP(RIGHT($V$1,5),Key!$A$9:$B$14,2,FALSE)</f>
        <v>10.199999999999999</v>
      </c>
      <c r="X5316">
        <f t="shared" ref="X5316:X5379" si="419">$X$2</f>
        <v>0</v>
      </c>
      <c r="Y5316">
        <f>VLOOKUP(RIGHT($X$1,5),Key!$A$9:$B$14,2,FALSE)</f>
        <v>3.7</v>
      </c>
      <c r="Z5316">
        <f t="shared" si="417"/>
        <v>10.199999999999999</v>
      </c>
      <c r="AA5316">
        <f t="shared" si="418"/>
        <v>0</v>
      </c>
    </row>
    <row r="5317" spans="1:27" x14ac:dyDescent="0.3">
      <c r="A5317">
        <v>100067</v>
      </c>
      <c r="B5317">
        <v>230922</v>
      </c>
      <c r="C5317" s="3">
        <v>44130.730555555558</v>
      </c>
      <c r="D5317">
        <v>3</v>
      </c>
      <c r="E5317">
        <v>2</v>
      </c>
      <c r="F5317" t="s">
        <v>26</v>
      </c>
      <c r="G5317">
        <v>1</v>
      </c>
      <c r="H5317">
        <v>70.046880000000002</v>
      </c>
      <c r="I5317">
        <v>17.55078</v>
      </c>
      <c r="J5317">
        <v>0.89453130000000003</v>
      </c>
      <c r="K5317">
        <v>94.039060000000006</v>
      </c>
      <c r="L5317" s="3">
        <v>44130.484027777777</v>
      </c>
      <c r="M5317">
        <v>17.18</v>
      </c>
      <c r="N5317" t="s">
        <v>28</v>
      </c>
      <c r="P5317">
        <f>(C5317-Key!$B$1)*24</f>
        <v>2.4833333333954215</v>
      </c>
      <c r="Q5317">
        <f>(Key!$B$2-'17.1'!C5317)*24</f>
        <v>0.46666666661622003</v>
      </c>
      <c r="R5317" s="3">
        <f>C5317-(M5317-Key!$B$5)/(24*Key!$B$6)</f>
        <v>44130.71674074074</v>
      </c>
      <c r="S5317">
        <f>M5317-Key!$B$5</f>
        <v>14.92</v>
      </c>
      <c r="T5317" s="2">
        <f t="shared" si="415"/>
        <v>44129.729166666664</v>
      </c>
      <c r="U5317" t="str">
        <f t="shared" si="416"/>
        <v>10-25-2020 17:30</v>
      </c>
      <c r="V5317">
        <f>IFERROR(IF(W5317=Z5317,VLOOKUP($U5317,[1]C8842!$G$2:$M$145,3,FALSE),0),0)</f>
        <v>0</v>
      </c>
      <c r="W5317">
        <f>VLOOKUP(RIGHT($V$1,5),Key!$A$9:$B$14,2,FALSE)</f>
        <v>10.199999999999999</v>
      </c>
      <c r="X5317">
        <f t="shared" si="419"/>
        <v>0</v>
      </c>
      <c r="Y5317">
        <f>VLOOKUP(RIGHT($X$1,5),Key!$A$9:$B$14,2,FALSE)</f>
        <v>3.7</v>
      </c>
      <c r="Z5317">
        <f t="shared" si="417"/>
        <v>10.199999999999999</v>
      </c>
      <c r="AA5317">
        <f t="shared" si="418"/>
        <v>0</v>
      </c>
    </row>
    <row r="5318" spans="1:27" x14ac:dyDescent="0.3">
      <c r="A5318">
        <v>100067</v>
      </c>
      <c r="B5318">
        <v>230922</v>
      </c>
      <c r="C5318" s="3">
        <v>44130.730555555558</v>
      </c>
      <c r="D5318">
        <v>3</v>
      </c>
      <c r="E5318">
        <v>2</v>
      </c>
      <c r="F5318" t="s">
        <v>26</v>
      </c>
      <c r="G5318">
        <v>1</v>
      </c>
      <c r="H5318">
        <v>64.398439999999994</v>
      </c>
      <c r="I5318">
        <v>18.48047</v>
      </c>
      <c r="J5318">
        <v>1.011719</v>
      </c>
      <c r="K5318">
        <v>94.039060000000006</v>
      </c>
      <c r="L5318" s="3">
        <v>44130.484027777777</v>
      </c>
      <c r="M5318">
        <v>17.18</v>
      </c>
      <c r="N5318" t="s">
        <v>28</v>
      </c>
      <c r="P5318">
        <f>(C5318-Key!$B$1)*24</f>
        <v>2.4833333333954215</v>
      </c>
      <c r="Q5318">
        <f>(Key!$B$2-'17.1'!C5318)*24</f>
        <v>0.46666666661622003</v>
      </c>
      <c r="R5318" s="3">
        <f>C5318-(M5318-Key!$B$5)/(24*Key!$B$6)</f>
        <v>44130.71674074074</v>
      </c>
      <c r="S5318">
        <f>M5318-Key!$B$5</f>
        <v>14.92</v>
      </c>
      <c r="T5318" s="2">
        <f t="shared" si="415"/>
        <v>44129.729166666664</v>
      </c>
      <c r="U5318" t="str">
        <f t="shared" si="416"/>
        <v>10-25-2020 17:30</v>
      </c>
      <c r="V5318">
        <f>IFERROR(IF(W5318=Z5318,VLOOKUP($U5318,[1]C8842!$G$2:$M$145,3,FALSE),0),0)</f>
        <v>0</v>
      </c>
      <c r="W5318">
        <f>VLOOKUP(RIGHT($V$1,5),Key!$A$9:$B$14,2,FALSE)</f>
        <v>10.199999999999999</v>
      </c>
      <c r="X5318">
        <f t="shared" si="419"/>
        <v>0</v>
      </c>
      <c r="Y5318">
        <f>VLOOKUP(RIGHT($X$1,5),Key!$A$9:$B$14,2,FALSE)</f>
        <v>3.7</v>
      </c>
      <c r="Z5318">
        <f t="shared" si="417"/>
        <v>10.199999999999999</v>
      </c>
      <c r="AA5318">
        <f t="shared" si="418"/>
        <v>0</v>
      </c>
    </row>
    <row r="5319" spans="1:27" x14ac:dyDescent="0.3">
      <c r="A5319">
        <v>100067</v>
      </c>
      <c r="B5319">
        <v>230922</v>
      </c>
      <c r="C5319" s="3">
        <v>44130.730555555558</v>
      </c>
      <c r="D5319">
        <v>3</v>
      </c>
      <c r="E5319">
        <v>2</v>
      </c>
      <c r="F5319" t="s">
        <v>26</v>
      </c>
      <c r="G5319">
        <v>1</v>
      </c>
      <c r="H5319">
        <v>64.941410000000005</v>
      </c>
      <c r="I5319">
        <v>15.371090000000001</v>
      </c>
      <c r="J5319">
        <v>0.875</v>
      </c>
      <c r="K5319">
        <v>94.039060000000006</v>
      </c>
      <c r="L5319" s="3">
        <v>44130.484027777777</v>
      </c>
      <c r="M5319">
        <v>17.18</v>
      </c>
      <c r="N5319" t="s">
        <v>28</v>
      </c>
      <c r="P5319">
        <f>(C5319-Key!$B$1)*24</f>
        <v>2.4833333333954215</v>
      </c>
      <c r="Q5319">
        <f>(Key!$B$2-'17.1'!C5319)*24</f>
        <v>0.46666666661622003</v>
      </c>
      <c r="R5319" s="3">
        <f>C5319-(M5319-Key!$B$5)/(24*Key!$B$6)</f>
        <v>44130.71674074074</v>
      </c>
      <c r="S5319">
        <f>M5319-Key!$B$5</f>
        <v>14.92</v>
      </c>
      <c r="T5319" s="2">
        <f t="shared" si="415"/>
        <v>44129.729166666664</v>
      </c>
      <c r="U5319" t="str">
        <f t="shared" si="416"/>
        <v>10-25-2020 17:30</v>
      </c>
      <c r="V5319">
        <f>IFERROR(IF(W5319=Z5319,VLOOKUP($U5319,[1]C8842!$G$2:$M$145,3,FALSE),0),0)</f>
        <v>0</v>
      </c>
      <c r="W5319">
        <f>VLOOKUP(RIGHT($V$1,5),Key!$A$9:$B$14,2,FALSE)</f>
        <v>10.199999999999999</v>
      </c>
      <c r="X5319">
        <f t="shared" si="419"/>
        <v>0</v>
      </c>
      <c r="Y5319">
        <f>VLOOKUP(RIGHT($X$1,5),Key!$A$9:$B$14,2,FALSE)</f>
        <v>3.7</v>
      </c>
      <c r="Z5319">
        <f t="shared" si="417"/>
        <v>10.199999999999999</v>
      </c>
      <c r="AA5319">
        <f t="shared" si="418"/>
        <v>0</v>
      </c>
    </row>
    <row r="5320" spans="1:27" x14ac:dyDescent="0.3">
      <c r="A5320">
        <v>100067</v>
      </c>
      <c r="B5320">
        <v>230922</v>
      </c>
      <c r="C5320" s="3">
        <v>44130.730555555558</v>
      </c>
      <c r="D5320">
        <v>2</v>
      </c>
      <c r="E5320">
        <v>1</v>
      </c>
      <c r="F5320" t="s">
        <v>26</v>
      </c>
      <c r="G5320">
        <v>1</v>
      </c>
      <c r="H5320">
        <v>72.484380000000002</v>
      </c>
      <c r="I5320">
        <v>17.671880000000002</v>
      </c>
      <c r="J5320">
        <v>0.8671875</v>
      </c>
      <c r="K5320">
        <v>82.035160000000005</v>
      </c>
      <c r="L5320" s="3">
        <v>44130.484027777777</v>
      </c>
      <c r="M5320">
        <v>17.18</v>
      </c>
      <c r="N5320" t="s">
        <v>28</v>
      </c>
      <c r="P5320">
        <f>(C5320-Key!$B$1)*24</f>
        <v>2.4833333333954215</v>
      </c>
      <c r="Q5320">
        <f>(Key!$B$2-'17.1'!C5320)*24</f>
        <v>0.46666666661622003</v>
      </c>
      <c r="R5320" s="3">
        <f>C5320-(M5320-Key!$B$5)/(24*Key!$B$6)</f>
        <v>44130.71674074074</v>
      </c>
      <c r="S5320">
        <f>M5320-Key!$B$5</f>
        <v>14.92</v>
      </c>
      <c r="T5320" s="2">
        <f t="shared" si="415"/>
        <v>44129.729166666664</v>
      </c>
      <c r="U5320" t="str">
        <f t="shared" si="416"/>
        <v>10-25-2020 17:30</v>
      </c>
      <c r="V5320">
        <f>IFERROR(IF(W5320=Z5320,VLOOKUP($U5320,[1]C8842!$G$2:$M$145,3,FALSE),0),0)</f>
        <v>0</v>
      </c>
      <c r="W5320">
        <f>VLOOKUP(RIGHT($V$1,5),Key!$A$9:$B$14,2,FALSE)</f>
        <v>10.199999999999999</v>
      </c>
      <c r="X5320">
        <f t="shared" si="419"/>
        <v>0</v>
      </c>
      <c r="Y5320">
        <f>VLOOKUP(RIGHT($X$1,5),Key!$A$9:$B$14,2,FALSE)</f>
        <v>3.7</v>
      </c>
      <c r="Z5320">
        <f t="shared" si="417"/>
        <v>10.199999999999999</v>
      </c>
      <c r="AA5320">
        <f t="shared" si="418"/>
        <v>0</v>
      </c>
    </row>
    <row r="5321" spans="1:27" x14ac:dyDescent="0.3">
      <c r="A5321">
        <v>100067</v>
      </c>
      <c r="B5321">
        <v>230922</v>
      </c>
      <c r="C5321" s="3">
        <v>44130.730555555558</v>
      </c>
      <c r="D5321">
        <v>3</v>
      </c>
      <c r="E5321">
        <v>2</v>
      </c>
      <c r="F5321" t="s">
        <v>26</v>
      </c>
      <c r="G5321">
        <v>2</v>
      </c>
      <c r="H5321">
        <v>68.199219999999997</v>
      </c>
      <c r="I5321">
        <v>23</v>
      </c>
      <c r="J5321">
        <v>1.128906</v>
      </c>
      <c r="K5321">
        <v>94.039060000000006</v>
      </c>
      <c r="L5321" s="3">
        <v>44130.484027777777</v>
      </c>
      <c r="M5321">
        <v>17.18</v>
      </c>
      <c r="N5321" t="s">
        <v>28</v>
      </c>
      <c r="P5321">
        <f>(C5321-Key!$B$1)*24</f>
        <v>2.4833333333954215</v>
      </c>
      <c r="Q5321">
        <f>(Key!$B$2-'17.1'!C5321)*24</f>
        <v>0.46666666661622003</v>
      </c>
      <c r="R5321" s="3">
        <f>C5321-(M5321-Key!$B$5)/(24*Key!$B$6)</f>
        <v>44130.71674074074</v>
      </c>
      <c r="S5321">
        <f>M5321-Key!$B$5</f>
        <v>14.92</v>
      </c>
      <c r="T5321" s="2">
        <f t="shared" si="415"/>
        <v>44129.729166666664</v>
      </c>
      <c r="U5321" t="str">
        <f t="shared" si="416"/>
        <v>10-25-2020 17:30</v>
      </c>
      <c r="V5321">
        <f>IFERROR(IF(W5321=Z5321,VLOOKUP($U5321,[1]C8842!$G$2:$M$145,3,FALSE),0),0)</f>
        <v>0</v>
      </c>
      <c r="W5321">
        <f>VLOOKUP(RIGHT($V$1,5),Key!$A$9:$B$14,2,FALSE)</f>
        <v>10.199999999999999</v>
      </c>
      <c r="X5321">
        <f t="shared" si="419"/>
        <v>0</v>
      </c>
      <c r="Y5321">
        <f>VLOOKUP(RIGHT($X$1,5),Key!$A$9:$B$14,2,FALSE)</f>
        <v>3.7</v>
      </c>
      <c r="Z5321">
        <f t="shared" si="417"/>
        <v>10.199999999999999</v>
      </c>
      <c r="AA5321">
        <f t="shared" si="418"/>
        <v>0</v>
      </c>
    </row>
    <row r="5322" spans="1:27" x14ac:dyDescent="0.3">
      <c r="A5322">
        <v>100067</v>
      </c>
      <c r="B5322">
        <v>230922</v>
      </c>
      <c r="C5322" s="3">
        <v>44130.730555555558</v>
      </c>
      <c r="D5322">
        <v>2</v>
      </c>
      <c r="E5322">
        <v>1</v>
      </c>
      <c r="F5322" t="s">
        <v>26</v>
      </c>
      <c r="G5322">
        <v>4</v>
      </c>
      <c r="H5322">
        <v>70.824219999999997</v>
      </c>
      <c r="I5322">
        <v>78.214839999999995</v>
      </c>
      <c r="J5322">
        <v>3.1640630000000001</v>
      </c>
      <c r="K5322">
        <v>80.03125</v>
      </c>
      <c r="L5322" s="3">
        <v>44130.484027777777</v>
      </c>
      <c r="M5322">
        <v>17.18</v>
      </c>
      <c r="N5322" t="s">
        <v>28</v>
      </c>
      <c r="P5322">
        <f>(C5322-Key!$B$1)*24</f>
        <v>2.4833333333954215</v>
      </c>
      <c r="Q5322">
        <f>(Key!$B$2-'17.1'!C5322)*24</f>
        <v>0.46666666661622003</v>
      </c>
      <c r="R5322" s="3">
        <f>C5322-(M5322-Key!$B$5)/(24*Key!$B$6)</f>
        <v>44130.71674074074</v>
      </c>
      <c r="S5322">
        <f>M5322-Key!$B$5</f>
        <v>14.92</v>
      </c>
      <c r="T5322" s="2">
        <f t="shared" si="415"/>
        <v>44129.729166666664</v>
      </c>
      <c r="U5322" t="str">
        <f t="shared" si="416"/>
        <v>10-25-2020 17:30</v>
      </c>
      <c r="V5322">
        <f>IFERROR(IF(W5322=Z5322,VLOOKUP($U5322,[1]C8842!$G$2:$M$145,3,FALSE),0),0)</f>
        <v>0</v>
      </c>
      <c r="W5322">
        <f>VLOOKUP(RIGHT($V$1,5),Key!$A$9:$B$14,2,FALSE)</f>
        <v>10.199999999999999</v>
      </c>
      <c r="X5322">
        <f t="shared" si="419"/>
        <v>0</v>
      </c>
      <c r="Y5322">
        <f>VLOOKUP(RIGHT($X$1,5),Key!$A$9:$B$14,2,FALSE)</f>
        <v>3.7</v>
      </c>
      <c r="Z5322">
        <f t="shared" si="417"/>
        <v>10.199999999999999</v>
      </c>
      <c r="AA5322">
        <f t="shared" si="418"/>
        <v>0</v>
      </c>
    </row>
    <row r="5323" spans="1:27" x14ac:dyDescent="0.3">
      <c r="A5323">
        <v>100067</v>
      </c>
      <c r="B5323">
        <v>230922</v>
      </c>
      <c r="C5323" s="3">
        <v>44130.730555555558</v>
      </c>
      <c r="D5323">
        <v>3</v>
      </c>
      <c r="E5323">
        <v>2</v>
      </c>
      <c r="F5323" t="s">
        <v>26</v>
      </c>
      <c r="G5323">
        <v>2</v>
      </c>
      <c r="H5323">
        <v>65.265630000000002</v>
      </c>
      <c r="I5323">
        <v>29.753910000000001</v>
      </c>
      <c r="J5323">
        <v>1.457031</v>
      </c>
      <c r="K5323">
        <v>94.039060000000006</v>
      </c>
      <c r="L5323" s="3">
        <v>44130.484027777777</v>
      </c>
      <c r="M5323">
        <v>17.18</v>
      </c>
      <c r="N5323" t="s">
        <v>28</v>
      </c>
      <c r="P5323">
        <f>(C5323-Key!$B$1)*24</f>
        <v>2.4833333333954215</v>
      </c>
      <c r="Q5323">
        <f>(Key!$B$2-'17.1'!C5323)*24</f>
        <v>0.46666666661622003</v>
      </c>
      <c r="R5323" s="3">
        <f>C5323-(M5323-Key!$B$5)/(24*Key!$B$6)</f>
        <v>44130.71674074074</v>
      </c>
      <c r="S5323">
        <f>M5323-Key!$B$5</f>
        <v>14.92</v>
      </c>
      <c r="T5323" s="2">
        <f t="shared" si="415"/>
        <v>44129.729166666664</v>
      </c>
      <c r="U5323" t="str">
        <f t="shared" si="416"/>
        <v>10-25-2020 17:30</v>
      </c>
      <c r="V5323">
        <f>IFERROR(IF(W5323=Z5323,VLOOKUP($U5323,[1]C8842!$G$2:$M$145,3,FALSE),0),0)</f>
        <v>0</v>
      </c>
      <c r="W5323">
        <f>VLOOKUP(RIGHT($V$1,5),Key!$A$9:$B$14,2,FALSE)</f>
        <v>10.199999999999999</v>
      </c>
      <c r="X5323">
        <f t="shared" si="419"/>
        <v>0</v>
      </c>
      <c r="Y5323">
        <f>VLOOKUP(RIGHT($X$1,5),Key!$A$9:$B$14,2,FALSE)</f>
        <v>3.7</v>
      </c>
      <c r="Z5323">
        <f t="shared" si="417"/>
        <v>10.199999999999999</v>
      </c>
      <c r="AA5323">
        <f t="shared" si="418"/>
        <v>0</v>
      </c>
    </row>
    <row r="5324" spans="1:27" x14ac:dyDescent="0.3">
      <c r="A5324">
        <v>100067</v>
      </c>
      <c r="B5324">
        <v>230922</v>
      </c>
      <c r="C5324" s="3">
        <v>44130.730555555558</v>
      </c>
      <c r="D5324">
        <v>0</v>
      </c>
      <c r="E5324">
        <v>2</v>
      </c>
      <c r="F5324" t="s">
        <v>25</v>
      </c>
      <c r="G5324">
        <v>2</v>
      </c>
      <c r="H5324">
        <v>54.660159999999998</v>
      </c>
      <c r="I5324">
        <v>22.539059999999999</v>
      </c>
      <c r="J5324">
        <v>1.390625</v>
      </c>
      <c r="K5324">
        <v>46.019530000000003</v>
      </c>
      <c r="L5324" s="3">
        <v>44130.484027777777</v>
      </c>
      <c r="M5324">
        <v>17.18</v>
      </c>
      <c r="N5324" t="s">
        <v>28</v>
      </c>
      <c r="P5324">
        <f>(C5324-Key!$B$1)*24</f>
        <v>2.4833333333954215</v>
      </c>
      <c r="Q5324">
        <f>(Key!$B$2-'17.1'!C5324)*24</f>
        <v>0.46666666661622003</v>
      </c>
      <c r="R5324" s="3">
        <f>C5324-(M5324-Key!$B$5)/(24*Key!$B$6)</f>
        <v>44130.71674074074</v>
      </c>
      <c r="S5324">
        <f>M5324-Key!$B$5</f>
        <v>14.92</v>
      </c>
      <c r="T5324" s="2">
        <f t="shared" si="415"/>
        <v>44129.729166666664</v>
      </c>
      <c r="U5324" t="str">
        <f t="shared" si="416"/>
        <v>10-25-2020 17:30</v>
      </c>
      <c r="V5324">
        <f>IFERROR(IF(W5324=Z5324,VLOOKUP($U5324,[1]C8842!$G$2:$M$145,3,FALSE),0),0)</f>
        <v>0</v>
      </c>
      <c r="W5324">
        <f>VLOOKUP(RIGHT($V$1,5),Key!$A$9:$B$14,2,FALSE)</f>
        <v>10.199999999999999</v>
      </c>
      <c r="X5324">
        <f t="shared" si="419"/>
        <v>0</v>
      </c>
      <c r="Y5324">
        <f>VLOOKUP(RIGHT($X$1,5),Key!$A$9:$B$14,2,FALSE)</f>
        <v>3.7</v>
      </c>
      <c r="Z5324">
        <f t="shared" si="417"/>
        <v>10.199999999999999</v>
      </c>
      <c r="AA5324">
        <f t="shared" si="418"/>
        <v>0</v>
      </c>
    </row>
    <row r="5325" spans="1:27" x14ac:dyDescent="0.3">
      <c r="A5325">
        <v>100067</v>
      </c>
      <c r="B5325">
        <v>230922</v>
      </c>
      <c r="C5325" s="3">
        <v>44130.730555555558</v>
      </c>
      <c r="D5325">
        <v>2</v>
      </c>
      <c r="E5325">
        <v>1</v>
      </c>
      <c r="F5325" t="s">
        <v>26</v>
      </c>
      <c r="G5325">
        <v>4</v>
      </c>
      <c r="H5325">
        <v>75.070310000000006</v>
      </c>
      <c r="I5325">
        <v>73.929689999999994</v>
      </c>
      <c r="J5325">
        <v>2.8320310000000002</v>
      </c>
      <c r="K5325">
        <v>80.03125</v>
      </c>
      <c r="L5325" s="3">
        <v>44130.484027777777</v>
      </c>
      <c r="M5325">
        <v>17.18</v>
      </c>
      <c r="N5325" t="s">
        <v>28</v>
      </c>
      <c r="P5325">
        <f>(C5325-Key!$B$1)*24</f>
        <v>2.4833333333954215</v>
      </c>
      <c r="Q5325">
        <f>(Key!$B$2-'17.1'!C5325)*24</f>
        <v>0.46666666661622003</v>
      </c>
      <c r="R5325" s="3">
        <f>C5325-(M5325-Key!$B$5)/(24*Key!$B$6)</f>
        <v>44130.71674074074</v>
      </c>
      <c r="S5325">
        <f>M5325-Key!$B$5</f>
        <v>14.92</v>
      </c>
      <c r="T5325" s="2">
        <f t="shared" si="415"/>
        <v>44129.729166666664</v>
      </c>
      <c r="U5325" t="str">
        <f t="shared" si="416"/>
        <v>10-25-2020 17:30</v>
      </c>
      <c r="V5325">
        <f>IFERROR(IF(W5325=Z5325,VLOOKUP($U5325,[1]C8842!$G$2:$M$145,3,FALSE),0),0)</f>
        <v>0</v>
      </c>
      <c r="W5325">
        <f>VLOOKUP(RIGHT($V$1,5),Key!$A$9:$B$14,2,FALSE)</f>
        <v>10.199999999999999</v>
      </c>
      <c r="X5325">
        <f t="shared" si="419"/>
        <v>0</v>
      </c>
      <c r="Y5325">
        <f>VLOOKUP(RIGHT($X$1,5),Key!$A$9:$B$14,2,FALSE)</f>
        <v>3.7</v>
      </c>
      <c r="Z5325">
        <f t="shared" si="417"/>
        <v>10.199999999999999</v>
      </c>
      <c r="AA5325">
        <f t="shared" si="418"/>
        <v>0</v>
      </c>
    </row>
    <row r="5326" spans="1:27" x14ac:dyDescent="0.3">
      <c r="A5326">
        <v>100067</v>
      </c>
      <c r="B5326">
        <v>230922</v>
      </c>
      <c r="C5326" s="3">
        <v>44130.730555555558</v>
      </c>
      <c r="D5326">
        <v>3</v>
      </c>
      <c r="E5326">
        <v>2</v>
      </c>
      <c r="F5326" t="s">
        <v>26</v>
      </c>
      <c r="G5326">
        <v>4</v>
      </c>
      <c r="H5326">
        <v>65.339839999999995</v>
      </c>
      <c r="I5326">
        <v>62.148440000000001</v>
      </c>
      <c r="J5326">
        <v>2.7734380000000001</v>
      </c>
      <c r="K5326">
        <v>94.039060000000006</v>
      </c>
      <c r="L5326" s="3">
        <v>44130.484027777777</v>
      </c>
      <c r="M5326">
        <v>17.18</v>
      </c>
      <c r="N5326" t="s">
        <v>28</v>
      </c>
      <c r="P5326">
        <f>(C5326-Key!$B$1)*24</f>
        <v>2.4833333333954215</v>
      </c>
      <c r="Q5326">
        <f>(Key!$B$2-'17.1'!C5326)*24</f>
        <v>0.46666666661622003</v>
      </c>
      <c r="R5326" s="3">
        <f>C5326-(M5326-Key!$B$5)/(24*Key!$B$6)</f>
        <v>44130.71674074074</v>
      </c>
      <c r="S5326">
        <f>M5326-Key!$B$5</f>
        <v>14.92</v>
      </c>
      <c r="T5326" s="2">
        <f t="shared" si="415"/>
        <v>44129.729166666664</v>
      </c>
      <c r="U5326" t="str">
        <f t="shared" si="416"/>
        <v>10-25-2020 17:30</v>
      </c>
      <c r="V5326">
        <f>IFERROR(IF(W5326=Z5326,VLOOKUP($U5326,[1]C8842!$G$2:$M$145,3,FALSE),0),0)</f>
        <v>0</v>
      </c>
      <c r="W5326">
        <f>VLOOKUP(RIGHT($V$1,5),Key!$A$9:$B$14,2,FALSE)</f>
        <v>10.199999999999999</v>
      </c>
      <c r="X5326">
        <f t="shared" si="419"/>
        <v>0</v>
      </c>
      <c r="Y5326">
        <f>VLOOKUP(RIGHT($X$1,5),Key!$A$9:$B$14,2,FALSE)</f>
        <v>3.7</v>
      </c>
      <c r="Z5326">
        <f t="shared" si="417"/>
        <v>10.199999999999999</v>
      </c>
      <c r="AA5326">
        <f t="shared" si="418"/>
        <v>0</v>
      </c>
    </row>
    <row r="5327" spans="1:27" x14ac:dyDescent="0.3">
      <c r="A5327">
        <v>100067</v>
      </c>
      <c r="B5327">
        <v>230922</v>
      </c>
      <c r="C5327" s="3">
        <v>44130.730555555558</v>
      </c>
      <c r="D5327">
        <v>3</v>
      </c>
      <c r="E5327">
        <v>2</v>
      </c>
      <c r="F5327" t="s">
        <v>26</v>
      </c>
      <c r="G5327">
        <v>4</v>
      </c>
      <c r="H5327">
        <v>65.574219999999997</v>
      </c>
      <c r="I5327">
        <v>77.753910000000005</v>
      </c>
      <c r="J5327">
        <v>3.3984380000000001</v>
      </c>
      <c r="K5327">
        <v>92.039060000000006</v>
      </c>
      <c r="L5327" s="3">
        <v>44130.484027777777</v>
      </c>
      <c r="M5327">
        <v>17.18</v>
      </c>
      <c r="N5327" t="s">
        <v>28</v>
      </c>
      <c r="P5327">
        <f>(C5327-Key!$B$1)*24</f>
        <v>2.4833333333954215</v>
      </c>
      <c r="Q5327">
        <f>(Key!$B$2-'17.1'!C5327)*24</f>
        <v>0.46666666661622003</v>
      </c>
      <c r="R5327" s="3">
        <f>C5327-(M5327-Key!$B$5)/(24*Key!$B$6)</f>
        <v>44130.71674074074</v>
      </c>
      <c r="S5327">
        <f>M5327-Key!$B$5</f>
        <v>14.92</v>
      </c>
      <c r="T5327" s="2">
        <f t="shared" si="415"/>
        <v>44129.729166666664</v>
      </c>
      <c r="U5327" t="str">
        <f t="shared" si="416"/>
        <v>10-25-2020 17:30</v>
      </c>
      <c r="V5327">
        <f>IFERROR(IF(W5327=Z5327,VLOOKUP($U5327,[1]C8842!$G$2:$M$145,3,FALSE),0),0)</f>
        <v>0</v>
      </c>
      <c r="W5327">
        <f>VLOOKUP(RIGHT($V$1,5),Key!$A$9:$B$14,2,FALSE)</f>
        <v>10.199999999999999</v>
      </c>
      <c r="X5327">
        <f t="shared" si="419"/>
        <v>0</v>
      </c>
      <c r="Y5327">
        <f>VLOOKUP(RIGHT($X$1,5),Key!$A$9:$B$14,2,FALSE)</f>
        <v>3.7</v>
      </c>
      <c r="Z5327">
        <f t="shared" si="417"/>
        <v>10.199999999999999</v>
      </c>
      <c r="AA5327">
        <f t="shared" si="418"/>
        <v>0</v>
      </c>
    </row>
    <row r="5328" spans="1:27" x14ac:dyDescent="0.3">
      <c r="A5328">
        <v>100067</v>
      </c>
      <c r="B5328">
        <v>230922</v>
      </c>
      <c r="C5328" s="3">
        <v>44130.730555555558</v>
      </c>
      <c r="D5328">
        <v>0</v>
      </c>
      <c r="E5328">
        <v>2</v>
      </c>
      <c r="F5328" t="s">
        <v>25</v>
      </c>
      <c r="G5328">
        <v>1</v>
      </c>
      <c r="H5328">
        <v>60.980469999999997</v>
      </c>
      <c r="I5328">
        <v>17.757809999999999</v>
      </c>
      <c r="J5328">
        <v>1.035156</v>
      </c>
      <c r="K5328">
        <v>46.019530000000003</v>
      </c>
      <c r="L5328" s="3">
        <v>44130.484027777777</v>
      </c>
      <c r="M5328">
        <v>17.18</v>
      </c>
      <c r="N5328" t="s">
        <v>28</v>
      </c>
      <c r="P5328">
        <f>(C5328-Key!$B$1)*24</f>
        <v>2.4833333333954215</v>
      </c>
      <c r="Q5328">
        <f>(Key!$B$2-'17.1'!C5328)*24</f>
        <v>0.46666666661622003</v>
      </c>
      <c r="R5328" s="3">
        <f>C5328-(M5328-Key!$B$5)/(24*Key!$B$6)</f>
        <v>44130.71674074074</v>
      </c>
      <c r="S5328">
        <f>M5328-Key!$B$5</f>
        <v>14.92</v>
      </c>
      <c r="T5328" s="2">
        <f t="shared" si="415"/>
        <v>44129.729166666664</v>
      </c>
      <c r="U5328" t="str">
        <f t="shared" si="416"/>
        <v>10-25-2020 17:30</v>
      </c>
      <c r="V5328">
        <f>IFERROR(IF(W5328=Z5328,VLOOKUP($U5328,[1]C8842!$G$2:$M$145,3,FALSE),0),0)</f>
        <v>0</v>
      </c>
      <c r="W5328">
        <f>VLOOKUP(RIGHT($V$1,5),Key!$A$9:$B$14,2,FALSE)</f>
        <v>10.199999999999999</v>
      </c>
      <c r="X5328">
        <f t="shared" si="419"/>
        <v>0</v>
      </c>
      <c r="Y5328">
        <f>VLOOKUP(RIGHT($X$1,5),Key!$A$9:$B$14,2,FALSE)</f>
        <v>3.7</v>
      </c>
      <c r="Z5328">
        <f t="shared" si="417"/>
        <v>10.199999999999999</v>
      </c>
      <c r="AA5328">
        <f t="shared" si="418"/>
        <v>0</v>
      </c>
    </row>
    <row r="5329" spans="1:27" x14ac:dyDescent="0.3">
      <c r="A5329">
        <v>100067</v>
      </c>
      <c r="B5329">
        <v>230922</v>
      </c>
      <c r="C5329" s="3">
        <v>44130.730555555558</v>
      </c>
      <c r="D5329">
        <v>2</v>
      </c>
      <c r="E5329">
        <v>1</v>
      </c>
      <c r="F5329" t="s">
        <v>26</v>
      </c>
      <c r="G5329">
        <v>1</v>
      </c>
      <c r="H5329">
        <v>74.519530000000003</v>
      </c>
      <c r="I5329">
        <v>18.5</v>
      </c>
      <c r="J5329">
        <v>0.875</v>
      </c>
      <c r="K5329">
        <v>81.035160000000005</v>
      </c>
      <c r="L5329" s="3">
        <v>44130.484027777777</v>
      </c>
      <c r="M5329">
        <v>17.18</v>
      </c>
      <c r="N5329" t="s">
        <v>28</v>
      </c>
      <c r="P5329">
        <f>(C5329-Key!$B$1)*24</f>
        <v>2.4833333333954215</v>
      </c>
      <c r="Q5329">
        <f>(Key!$B$2-'17.1'!C5329)*24</f>
        <v>0.46666666661622003</v>
      </c>
      <c r="R5329" s="3">
        <f>C5329-(M5329-Key!$B$5)/(24*Key!$B$6)</f>
        <v>44130.71674074074</v>
      </c>
      <c r="S5329">
        <f>M5329-Key!$B$5</f>
        <v>14.92</v>
      </c>
      <c r="T5329" s="2">
        <f t="shared" si="415"/>
        <v>44129.729166666664</v>
      </c>
      <c r="U5329" t="str">
        <f t="shared" si="416"/>
        <v>10-25-2020 17:30</v>
      </c>
      <c r="V5329">
        <f>IFERROR(IF(W5329=Z5329,VLOOKUP($U5329,[1]C8842!$G$2:$M$145,3,FALSE),0),0)</f>
        <v>0</v>
      </c>
      <c r="W5329">
        <f>VLOOKUP(RIGHT($V$1,5),Key!$A$9:$B$14,2,FALSE)</f>
        <v>10.199999999999999</v>
      </c>
      <c r="X5329">
        <f t="shared" si="419"/>
        <v>0</v>
      </c>
      <c r="Y5329">
        <f>VLOOKUP(RIGHT($X$1,5),Key!$A$9:$B$14,2,FALSE)</f>
        <v>3.7</v>
      </c>
      <c r="Z5329">
        <f t="shared" si="417"/>
        <v>10.199999999999999</v>
      </c>
      <c r="AA5329">
        <f t="shared" si="418"/>
        <v>0</v>
      </c>
    </row>
    <row r="5330" spans="1:27" x14ac:dyDescent="0.3">
      <c r="A5330">
        <v>100067</v>
      </c>
      <c r="B5330">
        <v>230922</v>
      </c>
      <c r="C5330" s="3">
        <v>44130.730555555558</v>
      </c>
      <c r="D5330">
        <v>3</v>
      </c>
      <c r="E5330">
        <v>2</v>
      </c>
      <c r="F5330" t="s">
        <v>26</v>
      </c>
      <c r="G5330">
        <v>1</v>
      </c>
      <c r="H5330">
        <v>63.089840000000002</v>
      </c>
      <c r="I5330">
        <v>18.92578</v>
      </c>
      <c r="J5330">
        <v>1.050781</v>
      </c>
      <c r="K5330">
        <v>94.039060000000006</v>
      </c>
      <c r="L5330" s="3">
        <v>44130.484027777777</v>
      </c>
      <c r="M5330">
        <v>17.18</v>
      </c>
      <c r="N5330" t="s">
        <v>28</v>
      </c>
      <c r="P5330">
        <f>(C5330-Key!$B$1)*24</f>
        <v>2.4833333333954215</v>
      </c>
      <c r="Q5330">
        <f>(Key!$B$2-'17.1'!C5330)*24</f>
        <v>0.46666666661622003</v>
      </c>
      <c r="R5330" s="3">
        <f>C5330-(M5330-Key!$B$5)/(24*Key!$B$6)</f>
        <v>44130.71674074074</v>
      </c>
      <c r="S5330">
        <f>M5330-Key!$B$5</f>
        <v>14.92</v>
      </c>
      <c r="T5330" s="2">
        <f t="shared" si="415"/>
        <v>44129.729166666664</v>
      </c>
      <c r="U5330" t="str">
        <f t="shared" si="416"/>
        <v>10-25-2020 17:30</v>
      </c>
      <c r="V5330">
        <f>IFERROR(IF(W5330=Z5330,VLOOKUP($U5330,[1]C8842!$G$2:$M$145,3,FALSE),0),0)</f>
        <v>0</v>
      </c>
      <c r="W5330">
        <f>VLOOKUP(RIGHT($V$1,5),Key!$A$9:$B$14,2,FALSE)</f>
        <v>10.199999999999999</v>
      </c>
      <c r="X5330">
        <f t="shared" si="419"/>
        <v>0</v>
      </c>
      <c r="Y5330">
        <f>VLOOKUP(RIGHT($X$1,5),Key!$A$9:$B$14,2,FALSE)</f>
        <v>3.7</v>
      </c>
      <c r="Z5330">
        <f t="shared" si="417"/>
        <v>10.199999999999999</v>
      </c>
      <c r="AA5330">
        <f t="shared" si="418"/>
        <v>0</v>
      </c>
    </row>
    <row r="5331" spans="1:27" x14ac:dyDescent="0.3">
      <c r="A5331">
        <v>100067</v>
      </c>
      <c r="B5331">
        <v>230922</v>
      </c>
      <c r="C5331" s="3">
        <v>44130.731249999997</v>
      </c>
      <c r="D5331">
        <v>0</v>
      </c>
      <c r="E5331">
        <v>2</v>
      </c>
      <c r="F5331" t="s">
        <v>25</v>
      </c>
      <c r="G5331">
        <v>4</v>
      </c>
      <c r="H5331">
        <v>58.847659999999998</v>
      </c>
      <c r="I5331">
        <v>50.523440000000001</v>
      </c>
      <c r="J5331">
        <v>2.5546880000000001</v>
      </c>
      <c r="K5331">
        <v>46.019530000000003</v>
      </c>
      <c r="L5331" s="3">
        <v>44130.484027777777</v>
      </c>
      <c r="M5331">
        <v>17.18</v>
      </c>
      <c r="N5331" t="s">
        <v>28</v>
      </c>
      <c r="P5331">
        <f>(C5331-Key!$B$1)*24</f>
        <v>2.4999999999417923</v>
      </c>
      <c r="Q5331">
        <f>(Key!$B$2-'17.1'!C5331)*24</f>
        <v>0.45000000006984919</v>
      </c>
      <c r="R5331" s="3">
        <f>C5331-(M5331-Key!$B$5)/(24*Key!$B$6)</f>
        <v>44130.717435185179</v>
      </c>
      <c r="S5331">
        <f>M5331-Key!$B$5</f>
        <v>14.92</v>
      </c>
      <c r="T5331" s="2">
        <f t="shared" si="415"/>
        <v>44129.729166666664</v>
      </c>
      <c r="U5331" t="str">
        <f t="shared" si="416"/>
        <v>10-25-2020 17:30</v>
      </c>
      <c r="V5331">
        <f>IFERROR(IF(W5331=Z5331,VLOOKUP($U5331,[1]C8842!$G$2:$M$145,3,FALSE),0),0)</f>
        <v>0</v>
      </c>
      <c r="W5331">
        <f>VLOOKUP(RIGHT($V$1,5),Key!$A$9:$B$14,2,FALSE)</f>
        <v>10.199999999999999</v>
      </c>
      <c r="X5331">
        <f t="shared" si="419"/>
        <v>0</v>
      </c>
      <c r="Y5331">
        <f>VLOOKUP(RIGHT($X$1,5),Key!$A$9:$B$14,2,FALSE)</f>
        <v>3.7</v>
      </c>
      <c r="Z5331">
        <f t="shared" si="417"/>
        <v>10.199999999999999</v>
      </c>
      <c r="AA5331">
        <f t="shared" si="418"/>
        <v>0</v>
      </c>
    </row>
    <row r="5332" spans="1:27" x14ac:dyDescent="0.3">
      <c r="A5332">
        <v>100067</v>
      </c>
      <c r="B5332">
        <v>230922</v>
      </c>
      <c r="C5332" s="3">
        <v>44130.731249999997</v>
      </c>
      <c r="D5332">
        <v>3</v>
      </c>
      <c r="E5332">
        <v>2</v>
      </c>
      <c r="F5332" t="s">
        <v>26</v>
      </c>
      <c r="G5332">
        <v>2</v>
      </c>
      <c r="H5332">
        <v>59.980469999999997</v>
      </c>
      <c r="I5332">
        <v>29.546880000000002</v>
      </c>
      <c r="J5332">
        <v>1.574219</v>
      </c>
      <c r="K5332">
        <v>94.039060000000006</v>
      </c>
      <c r="L5332" s="3">
        <v>44130.484027777777</v>
      </c>
      <c r="M5332">
        <v>17.18</v>
      </c>
      <c r="N5332" t="s">
        <v>28</v>
      </c>
      <c r="P5332">
        <f>(C5332-Key!$B$1)*24</f>
        <v>2.4999999999417923</v>
      </c>
      <c r="Q5332">
        <f>(Key!$B$2-'17.1'!C5332)*24</f>
        <v>0.45000000006984919</v>
      </c>
      <c r="R5332" s="3">
        <f>C5332-(M5332-Key!$B$5)/(24*Key!$B$6)</f>
        <v>44130.717435185179</v>
      </c>
      <c r="S5332">
        <f>M5332-Key!$B$5</f>
        <v>14.92</v>
      </c>
      <c r="T5332" s="2">
        <f t="shared" si="415"/>
        <v>44129.729166666664</v>
      </c>
      <c r="U5332" t="str">
        <f t="shared" si="416"/>
        <v>10-25-2020 17:30</v>
      </c>
      <c r="V5332">
        <f>IFERROR(IF(W5332=Z5332,VLOOKUP($U5332,[1]C8842!$G$2:$M$145,3,FALSE),0),0)</f>
        <v>0</v>
      </c>
      <c r="W5332">
        <f>VLOOKUP(RIGHT($V$1,5),Key!$A$9:$B$14,2,FALSE)</f>
        <v>10.199999999999999</v>
      </c>
      <c r="X5332">
        <f t="shared" si="419"/>
        <v>0</v>
      </c>
      <c r="Y5332">
        <f>VLOOKUP(RIGHT($X$1,5),Key!$A$9:$B$14,2,FALSE)</f>
        <v>3.7</v>
      </c>
      <c r="Z5332">
        <f t="shared" si="417"/>
        <v>10.199999999999999</v>
      </c>
      <c r="AA5332">
        <f t="shared" si="418"/>
        <v>0</v>
      </c>
    </row>
    <row r="5333" spans="1:27" x14ac:dyDescent="0.3">
      <c r="A5333">
        <v>100067</v>
      </c>
      <c r="B5333">
        <v>230922</v>
      </c>
      <c r="C5333" s="3">
        <v>44130.731249999997</v>
      </c>
      <c r="D5333">
        <v>0</v>
      </c>
      <c r="E5333">
        <v>2</v>
      </c>
      <c r="F5333" t="s">
        <v>25</v>
      </c>
      <c r="G5333">
        <v>4</v>
      </c>
      <c r="H5333">
        <v>61.167969999999997</v>
      </c>
      <c r="I5333">
        <v>67.734380000000002</v>
      </c>
      <c r="J5333">
        <v>3.2070310000000002</v>
      </c>
      <c r="K5333">
        <v>44.019530000000003</v>
      </c>
      <c r="L5333" s="3">
        <v>44130.484027777777</v>
      </c>
      <c r="M5333">
        <v>17.18</v>
      </c>
      <c r="N5333" t="s">
        <v>28</v>
      </c>
      <c r="P5333">
        <f>(C5333-Key!$B$1)*24</f>
        <v>2.4999999999417923</v>
      </c>
      <c r="Q5333">
        <f>(Key!$B$2-'17.1'!C5333)*24</f>
        <v>0.45000000006984919</v>
      </c>
      <c r="R5333" s="3">
        <f>C5333-(M5333-Key!$B$5)/(24*Key!$B$6)</f>
        <v>44130.717435185179</v>
      </c>
      <c r="S5333">
        <f>M5333-Key!$B$5</f>
        <v>14.92</v>
      </c>
      <c r="T5333" s="2">
        <f t="shared" si="415"/>
        <v>44129.729166666664</v>
      </c>
      <c r="U5333" t="str">
        <f t="shared" si="416"/>
        <v>10-25-2020 17:30</v>
      </c>
      <c r="V5333">
        <f>IFERROR(IF(W5333=Z5333,VLOOKUP($U5333,[1]C8842!$G$2:$M$145,3,FALSE),0),0)</f>
        <v>0</v>
      </c>
      <c r="W5333">
        <f>VLOOKUP(RIGHT($V$1,5),Key!$A$9:$B$14,2,FALSE)</f>
        <v>10.199999999999999</v>
      </c>
      <c r="X5333">
        <f t="shared" si="419"/>
        <v>0</v>
      </c>
      <c r="Y5333">
        <f>VLOOKUP(RIGHT($X$1,5),Key!$A$9:$B$14,2,FALSE)</f>
        <v>3.7</v>
      </c>
      <c r="Z5333">
        <f t="shared" si="417"/>
        <v>10.199999999999999</v>
      </c>
      <c r="AA5333">
        <f t="shared" si="418"/>
        <v>0</v>
      </c>
    </row>
    <row r="5334" spans="1:27" x14ac:dyDescent="0.3">
      <c r="A5334">
        <v>100067</v>
      </c>
      <c r="B5334">
        <v>230922</v>
      </c>
      <c r="C5334" s="3">
        <v>44130.731249999997</v>
      </c>
      <c r="D5334">
        <v>3</v>
      </c>
      <c r="E5334">
        <v>2</v>
      </c>
      <c r="F5334" t="s">
        <v>26</v>
      </c>
      <c r="G5334">
        <v>1</v>
      </c>
      <c r="H5334">
        <v>69.1875</v>
      </c>
      <c r="I5334">
        <v>15.101559999999999</v>
      </c>
      <c r="J5334">
        <v>0.80859380000000003</v>
      </c>
      <c r="K5334">
        <v>93.039060000000006</v>
      </c>
      <c r="L5334" s="3">
        <v>44130.484027777777</v>
      </c>
      <c r="M5334">
        <v>17.18</v>
      </c>
      <c r="N5334" t="s">
        <v>28</v>
      </c>
      <c r="P5334">
        <f>(C5334-Key!$B$1)*24</f>
        <v>2.4999999999417923</v>
      </c>
      <c r="Q5334">
        <f>(Key!$B$2-'17.1'!C5334)*24</f>
        <v>0.45000000006984919</v>
      </c>
      <c r="R5334" s="3">
        <f>C5334-(M5334-Key!$B$5)/(24*Key!$B$6)</f>
        <v>44130.717435185179</v>
      </c>
      <c r="S5334">
        <f>M5334-Key!$B$5</f>
        <v>14.92</v>
      </c>
      <c r="T5334" s="2">
        <f t="shared" si="415"/>
        <v>44129.729166666664</v>
      </c>
      <c r="U5334" t="str">
        <f t="shared" si="416"/>
        <v>10-25-2020 17:30</v>
      </c>
      <c r="V5334">
        <f>IFERROR(IF(W5334=Z5334,VLOOKUP($U5334,[1]C8842!$G$2:$M$145,3,FALSE),0),0)</f>
        <v>0</v>
      </c>
      <c r="W5334">
        <f>VLOOKUP(RIGHT($V$1,5),Key!$A$9:$B$14,2,FALSE)</f>
        <v>10.199999999999999</v>
      </c>
      <c r="X5334">
        <f t="shared" si="419"/>
        <v>0</v>
      </c>
      <c r="Y5334">
        <f>VLOOKUP(RIGHT($X$1,5),Key!$A$9:$B$14,2,FALSE)</f>
        <v>3.7</v>
      </c>
      <c r="Z5334">
        <f t="shared" si="417"/>
        <v>10.199999999999999</v>
      </c>
      <c r="AA5334">
        <f t="shared" si="418"/>
        <v>0</v>
      </c>
    </row>
    <row r="5335" spans="1:27" x14ac:dyDescent="0.3">
      <c r="A5335">
        <v>100067</v>
      </c>
      <c r="B5335">
        <v>230922</v>
      </c>
      <c r="C5335" s="3">
        <v>44130.731249999997</v>
      </c>
      <c r="D5335">
        <v>1</v>
      </c>
      <c r="E5335">
        <v>1</v>
      </c>
      <c r="F5335" t="s">
        <v>25</v>
      </c>
      <c r="G5335">
        <v>1</v>
      </c>
      <c r="H5335">
        <v>65.222660000000005</v>
      </c>
      <c r="I5335">
        <v>17.44922</v>
      </c>
      <c r="J5335">
        <v>0.953125</v>
      </c>
      <c r="K5335">
        <v>58.023440000000001</v>
      </c>
      <c r="L5335" s="3">
        <v>44130.484027777777</v>
      </c>
      <c r="M5335">
        <v>17.18</v>
      </c>
      <c r="N5335" t="s">
        <v>28</v>
      </c>
      <c r="P5335">
        <f>(C5335-Key!$B$1)*24</f>
        <v>2.4999999999417923</v>
      </c>
      <c r="Q5335">
        <f>(Key!$B$2-'17.1'!C5335)*24</f>
        <v>0.45000000006984919</v>
      </c>
      <c r="R5335" s="3">
        <f>C5335-(M5335-Key!$B$5)/(24*Key!$B$6)</f>
        <v>44130.717435185179</v>
      </c>
      <c r="S5335">
        <f>M5335-Key!$B$5</f>
        <v>14.92</v>
      </c>
      <c r="T5335" s="2">
        <f t="shared" si="415"/>
        <v>44129.729166666664</v>
      </c>
      <c r="U5335" t="str">
        <f t="shared" si="416"/>
        <v>10-25-2020 17:30</v>
      </c>
      <c r="V5335">
        <f>IFERROR(IF(W5335=Z5335,VLOOKUP($U5335,[1]C8842!$G$2:$M$145,3,FALSE),0),0)</f>
        <v>0</v>
      </c>
      <c r="W5335">
        <f>VLOOKUP(RIGHT($V$1,5),Key!$A$9:$B$14,2,FALSE)</f>
        <v>10.199999999999999</v>
      </c>
      <c r="X5335">
        <f t="shared" si="419"/>
        <v>0</v>
      </c>
      <c r="Y5335">
        <f>VLOOKUP(RIGHT($X$1,5),Key!$A$9:$B$14,2,FALSE)</f>
        <v>3.7</v>
      </c>
      <c r="Z5335">
        <f t="shared" si="417"/>
        <v>10.199999999999999</v>
      </c>
      <c r="AA5335">
        <f t="shared" si="418"/>
        <v>0</v>
      </c>
    </row>
    <row r="5336" spans="1:27" x14ac:dyDescent="0.3">
      <c r="A5336">
        <v>100067</v>
      </c>
      <c r="B5336">
        <v>230922</v>
      </c>
      <c r="C5336" s="3">
        <v>44130.731249999997</v>
      </c>
      <c r="D5336">
        <v>0</v>
      </c>
      <c r="E5336">
        <v>2</v>
      </c>
      <c r="F5336" t="s">
        <v>25</v>
      </c>
      <c r="G5336">
        <v>1</v>
      </c>
      <c r="H5336">
        <v>63.613280000000003</v>
      </c>
      <c r="I5336">
        <v>15.64453</v>
      </c>
      <c r="J5336">
        <v>0.90234380000000003</v>
      </c>
      <c r="K5336">
        <v>46.019530000000003</v>
      </c>
      <c r="L5336" s="3">
        <v>44130.484027777777</v>
      </c>
      <c r="M5336">
        <v>17.18</v>
      </c>
      <c r="N5336" t="s">
        <v>28</v>
      </c>
      <c r="P5336">
        <f>(C5336-Key!$B$1)*24</f>
        <v>2.4999999999417923</v>
      </c>
      <c r="Q5336">
        <f>(Key!$B$2-'17.1'!C5336)*24</f>
        <v>0.45000000006984919</v>
      </c>
      <c r="R5336" s="3">
        <f>C5336-(M5336-Key!$B$5)/(24*Key!$B$6)</f>
        <v>44130.717435185179</v>
      </c>
      <c r="S5336">
        <f>M5336-Key!$B$5</f>
        <v>14.92</v>
      </c>
      <c r="T5336" s="2">
        <f t="shared" si="415"/>
        <v>44129.729166666664</v>
      </c>
      <c r="U5336" t="str">
        <f t="shared" si="416"/>
        <v>10-25-2020 17:30</v>
      </c>
      <c r="V5336">
        <f>IFERROR(IF(W5336=Z5336,VLOOKUP($U5336,[1]C8842!$G$2:$M$145,3,FALSE),0),0)</f>
        <v>0</v>
      </c>
      <c r="W5336">
        <f>VLOOKUP(RIGHT($V$1,5),Key!$A$9:$B$14,2,FALSE)</f>
        <v>10.199999999999999</v>
      </c>
      <c r="X5336">
        <f t="shared" si="419"/>
        <v>0</v>
      </c>
      <c r="Y5336">
        <f>VLOOKUP(RIGHT($X$1,5),Key!$A$9:$B$14,2,FALSE)</f>
        <v>3.7</v>
      </c>
      <c r="Z5336">
        <f t="shared" si="417"/>
        <v>10.199999999999999</v>
      </c>
      <c r="AA5336">
        <f t="shared" si="418"/>
        <v>0</v>
      </c>
    </row>
    <row r="5337" spans="1:27" x14ac:dyDescent="0.3">
      <c r="A5337">
        <v>100067</v>
      </c>
      <c r="B5337">
        <v>230922</v>
      </c>
      <c r="C5337" s="3">
        <v>44130.731249999997</v>
      </c>
      <c r="D5337">
        <v>1</v>
      </c>
      <c r="E5337">
        <v>1</v>
      </c>
      <c r="F5337" t="s">
        <v>25</v>
      </c>
      <c r="G5337">
        <v>1</v>
      </c>
      <c r="H5337">
        <v>66.457030000000003</v>
      </c>
      <c r="I5337">
        <v>16.632809999999999</v>
      </c>
      <c r="J5337">
        <v>0.90625</v>
      </c>
      <c r="K5337">
        <v>58.023440000000001</v>
      </c>
      <c r="L5337" s="3">
        <v>44130.484027777777</v>
      </c>
      <c r="M5337">
        <v>17.18</v>
      </c>
      <c r="N5337" t="s">
        <v>28</v>
      </c>
      <c r="P5337">
        <f>(C5337-Key!$B$1)*24</f>
        <v>2.4999999999417923</v>
      </c>
      <c r="Q5337">
        <f>(Key!$B$2-'17.1'!C5337)*24</f>
        <v>0.45000000006984919</v>
      </c>
      <c r="R5337" s="3">
        <f>C5337-(M5337-Key!$B$5)/(24*Key!$B$6)</f>
        <v>44130.717435185179</v>
      </c>
      <c r="S5337">
        <f>M5337-Key!$B$5</f>
        <v>14.92</v>
      </c>
      <c r="T5337" s="2">
        <f t="shared" si="415"/>
        <v>44129.729166666664</v>
      </c>
      <c r="U5337" t="str">
        <f t="shared" si="416"/>
        <v>10-25-2020 17:30</v>
      </c>
      <c r="V5337">
        <f>IFERROR(IF(W5337=Z5337,VLOOKUP($U5337,[1]C8842!$G$2:$M$145,3,FALSE),0),0)</f>
        <v>0</v>
      </c>
      <c r="W5337">
        <f>VLOOKUP(RIGHT($V$1,5),Key!$A$9:$B$14,2,FALSE)</f>
        <v>10.199999999999999</v>
      </c>
      <c r="X5337">
        <f t="shared" si="419"/>
        <v>0</v>
      </c>
      <c r="Y5337">
        <f>VLOOKUP(RIGHT($X$1,5),Key!$A$9:$B$14,2,FALSE)</f>
        <v>3.7</v>
      </c>
      <c r="Z5337">
        <f t="shared" si="417"/>
        <v>10.199999999999999</v>
      </c>
      <c r="AA5337">
        <f t="shared" si="418"/>
        <v>0</v>
      </c>
    </row>
    <row r="5338" spans="1:27" x14ac:dyDescent="0.3">
      <c r="A5338">
        <v>100067</v>
      </c>
      <c r="B5338">
        <v>230922</v>
      </c>
      <c r="C5338" s="3">
        <v>44130.731249999997</v>
      </c>
      <c r="D5338">
        <v>0</v>
      </c>
      <c r="E5338">
        <v>2</v>
      </c>
      <c r="F5338" t="s">
        <v>25</v>
      </c>
      <c r="G5338">
        <v>1</v>
      </c>
      <c r="H5338">
        <v>58.65625</v>
      </c>
      <c r="I5338">
        <v>13.664059999999999</v>
      </c>
      <c r="J5338">
        <v>0.890625</v>
      </c>
      <c r="K5338">
        <v>46.019530000000003</v>
      </c>
      <c r="L5338" s="3">
        <v>44130.484027777777</v>
      </c>
      <c r="M5338">
        <v>17.18</v>
      </c>
      <c r="N5338" t="s">
        <v>28</v>
      </c>
      <c r="P5338">
        <f>(C5338-Key!$B$1)*24</f>
        <v>2.4999999999417923</v>
      </c>
      <c r="Q5338">
        <f>(Key!$B$2-'17.1'!C5338)*24</f>
        <v>0.45000000006984919</v>
      </c>
      <c r="R5338" s="3">
        <f>C5338-(M5338-Key!$B$5)/(24*Key!$B$6)</f>
        <v>44130.717435185179</v>
      </c>
      <c r="S5338">
        <f>M5338-Key!$B$5</f>
        <v>14.92</v>
      </c>
      <c r="T5338" s="2">
        <f t="shared" si="415"/>
        <v>44129.729166666664</v>
      </c>
      <c r="U5338" t="str">
        <f t="shared" si="416"/>
        <v>10-25-2020 17:30</v>
      </c>
      <c r="V5338">
        <f>IFERROR(IF(W5338=Z5338,VLOOKUP($U5338,[1]C8842!$G$2:$M$145,3,FALSE),0),0)</f>
        <v>0</v>
      </c>
      <c r="W5338">
        <f>VLOOKUP(RIGHT($V$1,5),Key!$A$9:$B$14,2,FALSE)</f>
        <v>10.199999999999999</v>
      </c>
      <c r="X5338">
        <f t="shared" si="419"/>
        <v>0</v>
      </c>
      <c r="Y5338">
        <f>VLOOKUP(RIGHT($X$1,5),Key!$A$9:$B$14,2,FALSE)</f>
        <v>3.7</v>
      </c>
      <c r="Z5338">
        <f t="shared" si="417"/>
        <v>10.199999999999999</v>
      </c>
      <c r="AA5338">
        <f t="shared" si="418"/>
        <v>0</v>
      </c>
    </row>
    <row r="5339" spans="1:27" x14ac:dyDescent="0.3">
      <c r="A5339">
        <v>100067</v>
      </c>
      <c r="B5339">
        <v>230922</v>
      </c>
      <c r="C5339" s="3">
        <v>44130.731249999997</v>
      </c>
      <c r="D5339">
        <v>2</v>
      </c>
      <c r="E5339">
        <v>1</v>
      </c>
      <c r="F5339" t="s">
        <v>26</v>
      </c>
      <c r="G5339">
        <v>3</v>
      </c>
      <c r="H5339">
        <v>70.9375</v>
      </c>
      <c r="I5339">
        <v>45.617190000000001</v>
      </c>
      <c r="J5339">
        <v>1.9375</v>
      </c>
      <c r="K5339">
        <v>80.03125</v>
      </c>
      <c r="L5339" s="3">
        <v>44130.484027777777</v>
      </c>
      <c r="M5339">
        <v>17.18</v>
      </c>
      <c r="N5339" t="s">
        <v>28</v>
      </c>
      <c r="P5339">
        <f>(C5339-Key!$B$1)*24</f>
        <v>2.4999999999417923</v>
      </c>
      <c r="Q5339">
        <f>(Key!$B$2-'17.1'!C5339)*24</f>
        <v>0.45000000006984919</v>
      </c>
      <c r="R5339" s="3">
        <f>C5339-(M5339-Key!$B$5)/(24*Key!$B$6)</f>
        <v>44130.717435185179</v>
      </c>
      <c r="S5339">
        <f>M5339-Key!$B$5</f>
        <v>14.92</v>
      </c>
      <c r="T5339" s="2">
        <f t="shared" si="415"/>
        <v>44129.729166666664</v>
      </c>
      <c r="U5339" t="str">
        <f t="shared" si="416"/>
        <v>10-25-2020 17:30</v>
      </c>
      <c r="V5339">
        <f>IFERROR(IF(W5339=Z5339,VLOOKUP($U5339,[1]C8842!$G$2:$M$145,3,FALSE),0),0)</f>
        <v>0</v>
      </c>
      <c r="W5339">
        <f>VLOOKUP(RIGHT($V$1,5),Key!$A$9:$B$14,2,FALSE)</f>
        <v>10.199999999999999</v>
      </c>
      <c r="X5339">
        <f t="shared" si="419"/>
        <v>0</v>
      </c>
      <c r="Y5339">
        <f>VLOOKUP(RIGHT($X$1,5),Key!$A$9:$B$14,2,FALSE)</f>
        <v>3.7</v>
      </c>
      <c r="Z5339">
        <f t="shared" si="417"/>
        <v>10.199999999999999</v>
      </c>
      <c r="AA5339">
        <f t="shared" si="418"/>
        <v>0</v>
      </c>
    </row>
    <row r="5340" spans="1:27" x14ac:dyDescent="0.3">
      <c r="A5340">
        <v>100067</v>
      </c>
      <c r="B5340">
        <v>230922</v>
      </c>
      <c r="C5340" s="3">
        <v>44130.731249999997</v>
      </c>
      <c r="D5340">
        <v>0</v>
      </c>
      <c r="E5340">
        <v>2</v>
      </c>
      <c r="F5340" t="s">
        <v>25</v>
      </c>
      <c r="G5340">
        <v>1</v>
      </c>
      <c r="H5340">
        <v>63.90625</v>
      </c>
      <c r="I5340">
        <v>17.4375</v>
      </c>
      <c r="J5340">
        <v>0.97265630000000003</v>
      </c>
      <c r="K5340">
        <v>46.019530000000003</v>
      </c>
      <c r="L5340" s="3">
        <v>44130.484027777777</v>
      </c>
      <c r="M5340">
        <v>17.18</v>
      </c>
      <c r="N5340" t="s">
        <v>28</v>
      </c>
      <c r="P5340">
        <f>(C5340-Key!$B$1)*24</f>
        <v>2.4999999999417923</v>
      </c>
      <c r="Q5340">
        <f>(Key!$B$2-'17.1'!C5340)*24</f>
        <v>0.45000000006984919</v>
      </c>
      <c r="R5340" s="3">
        <f>C5340-(M5340-Key!$B$5)/(24*Key!$B$6)</f>
        <v>44130.717435185179</v>
      </c>
      <c r="S5340">
        <f>M5340-Key!$B$5</f>
        <v>14.92</v>
      </c>
      <c r="T5340" s="2">
        <f t="shared" si="415"/>
        <v>44129.729166666664</v>
      </c>
      <c r="U5340" t="str">
        <f t="shared" si="416"/>
        <v>10-25-2020 17:30</v>
      </c>
      <c r="V5340">
        <f>IFERROR(IF(W5340=Z5340,VLOOKUP($U5340,[1]C8842!$G$2:$M$145,3,FALSE),0),0)</f>
        <v>0</v>
      </c>
      <c r="W5340">
        <f>VLOOKUP(RIGHT($V$1,5),Key!$A$9:$B$14,2,FALSE)</f>
        <v>10.199999999999999</v>
      </c>
      <c r="X5340">
        <f t="shared" si="419"/>
        <v>0</v>
      </c>
      <c r="Y5340">
        <f>VLOOKUP(RIGHT($X$1,5),Key!$A$9:$B$14,2,FALSE)</f>
        <v>3.7</v>
      </c>
      <c r="Z5340">
        <f t="shared" si="417"/>
        <v>10.199999999999999</v>
      </c>
      <c r="AA5340">
        <f t="shared" si="418"/>
        <v>0</v>
      </c>
    </row>
    <row r="5341" spans="1:27" x14ac:dyDescent="0.3">
      <c r="A5341">
        <v>100067</v>
      </c>
      <c r="B5341">
        <v>230922</v>
      </c>
      <c r="C5341" s="3">
        <v>44130.731944444444</v>
      </c>
      <c r="D5341">
        <v>1</v>
      </c>
      <c r="E5341">
        <v>1</v>
      </c>
      <c r="F5341" t="s">
        <v>25</v>
      </c>
      <c r="G5341">
        <v>3</v>
      </c>
      <c r="H5341">
        <v>65.867189999999994</v>
      </c>
      <c r="I5341">
        <v>41.410159999999998</v>
      </c>
      <c r="J5341">
        <v>1.9140630000000001</v>
      </c>
      <c r="K5341">
        <v>58.023440000000001</v>
      </c>
      <c r="L5341" s="3">
        <v>44130.484027777777</v>
      </c>
      <c r="M5341">
        <v>17.18</v>
      </c>
      <c r="N5341" t="s">
        <v>28</v>
      </c>
      <c r="P5341">
        <f>(C5341-Key!$B$1)*24</f>
        <v>2.5166666666627862</v>
      </c>
      <c r="Q5341">
        <f>(Key!$B$2-'17.1'!C5341)*24</f>
        <v>0.43333333334885538</v>
      </c>
      <c r="R5341" s="3">
        <f>C5341-(M5341-Key!$B$5)/(24*Key!$B$6)</f>
        <v>44130.718129629626</v>
      </c>
      <c r="S5341">
        <f>M5341-Key!$B$5</f>
        <v>14.92</v>
      </c>
      <c r="T5341" s="2">
        <f t="shared" si="415"/>
        <v>44129.729166666664</v>
      </c>
      <c r="U5341" t="str">
        <f t="shared" si="416"/>
        <v>10-25-2020 17:30</v>
      </c>
      <c r="V5341">
        <f>IFERROR(IF(W5341=Z5341,VLOOKUP($U5341,[1]C8842!$G$2:$M$145,3,FALSE),0),0)</f>
        <v>0</v>
      </c>
      <c r="W5341">
        <f>VLOOKUP(RIGHT($V$1,5),Key!$A$9:$B$14,2,FALSE)</f>
        <v>10.199999999999999</v>
      </c>
      <c r="X5341">
        <f t="shared" si="419"/>
        <v>0</v>
      </c>
      <c r="Y5341">
        <f>VLOOKUP(RIGHT($X$1,5),Key!$A$9:$B$14,2,FALSE)</f>
        <v>3.7</v>
      </c>
      <c r="Z5341">
        <f t="shared" si="417"/>
        <v>10.199999999999999</v>
      </c>
      <c r="AA5341">
        <f t="shared" si="418"/>
        <v>0</v>
      </c>
    </row>
    <row r="5342" spans="1:27" x14ac:dyDescent="0.3">
      <c r="A5342">
        <v>100067</v>
      </c>
      <c r="B5342">
        <v>230922</v>
      </c>
      <c r="C5342" s="3">
        <v>44130.731944444444</v>
      </c>
      <c r="D5342">
        <v>0</v>
      </c>
      <c r="E5342">
        <v>2</v>
      </c>
      <c r="F5342" t="s">
        <v>25</v>
      </c>
      <c r="G5342">
        <v>2</v>
      </c>
      <c r="H5342">
        <v>64.359380000000002</v>
      </c>
      <c r="I5342">
        <v>23.70703</v>
      </c>
      <c r="J5342">
        <v>1.2265630000000001</v>
      </c>
      <c r="K5342">
        <v>46.019530000000003</v>
      </c>
      <c r="L5342" s="3">
        <v>44130.484027777777</v>
      </c>
      <c r="M5342">
        <v>17.18</v>
      </c>
      <c r="N5342" t="s">
        <v>28</v>
      </c>
      <c r="P5342">
        <f>(C5342-Key!$B$1)*24</f>
        <v>2.5166666666627862</v>
      </c>
      <c r="Q5342">
        <f>(Key!$B$2-'17.1'!C5342)*24</f>
        <v>0.43333333334885538</v>
      </c>
      <c r="R5342" s="3">
        <f>C5342-(M5342-Key!$B$5)/(24*Key!$B$6)</f>
        <v>44130.718129629626</v>
      </c>
      <c r="S5342">
        <f>M5342-Key!$B$5</f>
        <v>14.92</v>
      </c>
      <c r="T5342" s="2">
        <f t="shared" si="415"/>
        <v>44129.729166666664</v>
      </c>
      <c r="U5342" t="str">
        <f t="shared" si="416"/>
        <v>10-25-2020 17:30</v>
      </c>
      <c r="V5342">
        <f>IFERROR(IF(W5342=Z5342,VLOOKUP($U5342,[1]C8842!$G$2:$M$145,3,FALSE),0),0)</f>
        <v>0</v>
      </c>
      <c r="W5342">
        <f>VLOOKUP(RIGHT($V$1,5),Key!$A$9:$B$14,2,FALSE)</f>
        <v>10.199999999999999</v>
      </c>
      <c r="X5342">
        <f t="shared" si="419"/>
        <v>0</v>
      </c>
      <c r="Y5342">
        <f>VLOOKUP(RIGHT($X$1,5),Key!$A$9:$B$14,2,FALSE)</f>
        <v>3.7</v>
      </c>
      <c r="Z5342">
        <f t="shared" si="417"/>
        <v>10.199999999999999</v>
      </c>
      <c r="AA5342">
        <f t="shared" si="418"/>
        <v>0</v>
      </c>
    </row>
    <row r="5343" spans="1:27" x14ac:dyDescent="0.3">
      <c r="A5343">
        <v>100067</v>
      </c>
      <c r="B5343">
        <v>230922</v>
      </c>
      <c r="C5343" s="3">
        <v>44130.731944444444</v>
      </c>
      <c r="D5343">
        <v>0</v>
      </c>
      <c r="E5343">
        <v>2</v>
      </c>
      <c r="F5343" t="s">
        <v>25</v>
      </c>
      <c r="G5343">
        <v>1</v>
      </c>
      <c r="H5343">
        <v>61.835940000000001</v>
      </c>
      <c r="I5343">
        <v>14.5</v>
      </c>
      <c r="J5343">
        <v>0.87890630000000003</v>
      </c>
      <c r="K5343">
        <v>44.019530000000003</v>
      </c>
      <c r="L5343" s="3">
        <v>44130.484027777777</v>
      </c>
      <c r="M5343">
        <v>17.18</v>
      </c>
      <c r="N5343" t="s">
        <v>28</v>
      </c>
      <c r="P5343">
        <f>(C5343-Key!$B$1)*24</f>
        <v>2.5166666666627862</v>
      </c>
      <c r="Q5343">
        <f>(Key!$B$2-'17.1'!C5343)*24</f>
        <v>0.43333333334885538</v>
      </c>
      <c r="R5343" s="3">
        <f>C5343-(M5343-Key!$B$5)/(24*Key!$B$6)</f>
        <v>44130.718129629626</v>
      </c>
      <c r="S5343">
        <f>M5343-Key!$B$5</f>
        <v>14.92</v>
      </c>
      <c r="T5343" s="2">
        <f t="shared" si="415"/>
        <v>44129.729166666664</v>
      </c>
      <c r="U5343" t="str">
        <f t="shared" si="416"/>
        <v>10-25-2020 17:30</v>
      </c>
      <c r="V5343">
        <f>IFERROR(IF(W5343=Z5343,VLOOKUP($U5343,[1]C8842!$G$2:$M$145,3,FALSE),0),0)</f>
        <v>0</v>
      </c>
      <c r="W5343">
        <f>VLOOKUP(RIGHT($V$1,5),Key!$A$9:$B$14,2,FALSE)</f>
        <v>10.199999999999999</v>
      </c>
      <c r="X5343">
        <f t="shared" si="419"/>
        <v>0</v>
      </c>
      <c r="Y5343">
        <f>VLOOKUP(RIGHT($X$1,5),Key!$A$9:$B$14,2,FALSE)</f>
        <v>3.7</v>
      </c>
      <c r="Z5343">
        <f t="shared" si="417"/>
        <v>10.199999999999999</v>
      </c>
      <c r="AA5343">
        <f t="shared" si="418"/>
        <v>0</v>
      </c>
    </row>
    <row r="5344" spans="1:27" x14ac:dyDescent="0.3">
      <c r="A5344">
        <v>100067</v>
      </c>
      <c r="B5344">
        <v>230922</v>
      </c>
      <c r="C5344" s="3">
        <v>44130.731944444444</v>
      </c>
      <c r="D5344">
        <v>0</v>
      </c>
      <c r="E5344">
        <v>2</v>
      </c>
      <c r="F5344" t="s">
        <v>25</v>
      </c>
      <c r="G5344">
        <v>3</v>
      </c>
      <c r="H5344">
        <v>56.324219999999997</v>
      </c>
      <c r="I5344">
        <v>34.78125</v>
      </c>
      <c r="J5344">
        <v>1.925781</v>
      </c>
      <c r="K5344">
        <v>46.019530000000003</v>
      </c>
      <c r="L5344" s="3">
        <v>44130.484027777777</v>
      </c>
      <c r="M5344">
        <v>17.18</v>
      </c>
      <c r="N5344" t="s">
        <v>28</v>
      </c>
      <c r="P5344">
        <f>(C5344-Key!$B$1)*24</f>
        <v>2.5166666666627862</v>
      </c>
      <c r="Q5344">
        <f>(Key!$B$2-'17.1'!C5344)*24</f>
        <v>0.43333333334885538</v>
      </c>
      <c r="R5344" s="3">
        <f>C5344-(M5344-Key!$B$5)/(24*Key!$B$6)</f>
        <v>44130.718129629626</v>
      </c>
      <c r="S5344">
        <f>M5344-Key!$B$5</f>
        <v>14.92</v>
      </c>
      <c r="T5344" s="2">
        <f t="shared" si="415"/>
        <v>44129.729166666664</v>
      </c>
      <c r="U5344" t="str">
        <f t="shared" si="416"/>
        <v>10-25-2020 17:30</v>
      </c>
      <c r="V5344">
        <f>IFERROR(IF(W5344=Z5344,VLOOKUP($U5344,[1]C8842!$G$2:$M$145,3,FALSE),0),0)</f>
        <v>0</v>
      </c>
      <c r="W5344">
        <f>VLOOKUP(RIGHT($V$1,5),Key!$A$9:$B$14,2,FALSE)</f>
        <v>10.199999999999999</v>
      </c>
      <c r="X5344">
        <f t="shared" si="419"/>
        <v>0</v>
      </c>
      <c r="Y5344">
        <f>VLOOKUP(RIGHT($X$1,5),Key!$A$9:$B$14,2,FALSE)</f>
        <v>3.7</v>
      </c>
      <c r="Z5344">
        <f t="shared" si="417"/>
        <v>10.199999999999999</v>
      </c>
      <c r="AA5344">
        <f t="shared" si="418"/>
        <v>0</v>
      </c>
    </row>
    <row r="5345" spans="1:27" x14ac:dyDescent="0.3">
      <c r="A5345">
        <v>100067</v>
      </c>
      <c r="B5345">
        <v>230922</v>
      </c>
      <c r="C5345" s="3">
        <v>44130.731944444444</v>
      </c>
      <c r="D5345">
        <v>3</v>
      </c>
      <c r="E5345">
        <v>2</v>
      </c>
      <c r="F5345" t="s">
        <v>26</v>
      </c>
      <c r="G5345">
        <v>2</v>
      </c>
      <c r="H5345">
        <v>63.734380000000002</v>
      </c>
      <c r="I5345">
        <v>21.640630000000002</v>
      </c>
      <c r="J5345">
        <v>1.152344</v>
      </c>
      <c r="K5345">
        <v>92.039060000000006</v>
      </c>
      <c r="L5345" s="3">
        <v>44130.484027777777</v>
      </c>
      <c r="M5345">
        <v>17.18</v>
      </c>
      <c r="N5345" t="s">
        <v>28</v>
      </c>
      <c r="P5345">
        <f>(C5345-Key!$B$1)*24</f>
        <v>2.5166666666627862</v>
      </c>
      <c r="Q5345">
        <f>(Key!$B$2-'17.1'!C5345)*24</f>
        <v>0.43333333334885538</v>
      </c>
      <c r="R5345" s="3">
        <f>C5345-(M5345-Key!$B$5)/(24*Key!$B$6)</f>
        <v>44130.718129629626</v>
      </c>
      <c r="S5345">
        <f>M5345-Key!$B$5</f>
        <v>14.92</v>
      </c>
      <c r="T5345" s="2">
        <f t="shared" si="415"/>
        <v>44129.729166666664</v>
      </c>
      <c r="U5345" t="str">
        <f t="shared" si="416"/>
        <v>10-25-2020 17:30</v>
      </c>
      <c r="V5345">
        <f>IFERROR(IF(W5345=Z5345,VLOOKUP($U5345,[1]C8842!$G$2:$M$145,3,FALSE),0),0)</f>
        <v>0</v>
      </c>
      <c r="W5345">
        <f>VLOOKUP(RIGHT($V$1,5),Key!$A$9:$B$14,2,FALSE)</f>
        <v>10.199999999999999</v>
      </c>
      <c r="X5345">
        <f t="shared" si="419"/>
        <v>0</v>
      </c>
      <c r="Y5345">
        <f>VLOOKUP(RIGHT($X$1,5),Key!$A$9:$B$14,2,FALSE)</f>
        <v>3.7</v>
      </c>
      <c r="Z5345">
        <f t="shared" si="417"/>
        <v>10.199999999999999</v>
      </c>
      <c r="AA5345">
        <f t="shared" si="418"/>
        <v>0</v>
      </c>
    </row>
    <row r="5346" spans="1:27" x14ac:dyDescent="0.3">
      <c r="A5346">
        <v>100067</v>
      </c>
      <c r="B5346">
        <v>230922</v>
      </c>
      <c r="C5346" s="3">
        <v>44130.731944444444</v>
      </c>
      <c r="D5346">
        <v>0</v>
      </c>
      <c r="E5346">
        <v>2</v>
      </c>
      <c r="F5346" t="s">
        <v>25</v>
      </c>
      <c r="G5346">
        <v>2</v>
      </c>
      <c r="H5346">
        <v>55.820309999999999</v>
      </c>
      <c r="I5346">
        <v>21.40625</v>
      </c>
      <c r="J5346">
        <v>1.3046880000000001</v>
      </c>
      <c r="K5346">
        <v>46.019530000000003</v>
      </c>
      <c r="L5346" s="3">
        <v>44130.484027777777</v>
      </c>
      <c r="M5346">
        <v>17.18</v>
      </c>
      <c r="N5346" t="s">
        <v>28</v>
      </c>
      <c r="P5346">
        <f>(C5346-Key!$B$1)*24</f>
        <v>2.5166666666627862</v>
      </c>
      <c r="Q5346">
        <f>(Key!$B$2-'17.1'!C5346)*24</f>
        <v>0.43333333334885538</v>
      </c>
      <c r="R5346" s="3">
        <f>C5346-(M5346-Key!$B$5)/(24*Key!$B$6)</f>
        <v>44130.718129629626</v>
      </c>
      <c r="S5346">
        <f>M5346-Key!$B$5</f>
        <v>14.92</v>
      </c>
      <c r="T5346" s="2">
        <f t="shared" si="415"/>
        <v>44129.729166666664</v>
      </c>
      <c r="U5346" t="str">
        <f t="shared" si="416"/>
        <v>10-25-2020 17:30</v>
      </c>
      <c r="V5346">
        <f>IFERROR(IF(W5346=Z5346,VLOOKUP($U5346,[1]C8842!$G$2:$M$145,3,FALSE),0),0)</f>
        <v>0</v>
      </c>
      <c r="W5346">
        <f>VLOOKUP(RIGHT($V$1,5),Key!$A$9:$B$14,2,FALSE)</f>
        <v>10.199999999999999</v>
      </c>
      <c r="X5346">
        <f t="shared" si="419"/>
        <v>0</v>
      </c>
      <c r="Y5346">
        <f>VLOOKUP(RIGHT($X$1,5),Key!$A$9:$B$14,2,FALSE)</f>
        <v>3.7</v>
      </c>
      <c r="Z5346">
        <f t="shared" si="417"/>
        <v>10.199999999999999</v>
      </c>
      <c r="AA5346">
        <f t="shared" si="418"/>
        <v>0</v>
      </c>
    </row>
    <row r="5347" spans="1:27" x14ac:dyDescent="0.3">
      <c r="A5347">
        <v>100067</v>
      </c>
      <c r="B5347">
        <v>230922</v>
      </c>
      <c r="C5347" s="3">
        <v>44130.731944444444</v>
      </c>
      <c r="D5347">
        <v>1</v>
      </c>
      <c r="E5347">
        <v>1</v>
      </c>
      <c r="F5347" t="s">
        <v>25</v>
      </c>
      <c r="G5347">
        <v>1</v>
      </c>
      <c r="H5347">
        <v>68.484380000000002</v>
      </c>
      <c r="I5347">
        <v>16.691410000000001</v>
      </c>
      <c r="J5347">
        <v>0.87890630000000003</v>
      </c>
      <c r="K5347">
        <v>58.023440000000001</v>
      </c>
      <c r="L5347" s="3">
        <v>44130.484027777777</v>
      </c>
      <c r="M5347">
        <v>17.18</v>
      </c>
      <c r="N5347" t="s">
        <v>28</v>
      </c>
      <c r="P5347">
        <f>(C5347-Key!$B$1)*24</f>
        <v>2.5166666666627862</v>
      </c>
      <c r="Q5347">
        <f>(Key!$B$2-'17.1'!C5347)*24</f>
        <v>0.43333333334885538</v>
      </c>
      <c r="R5347" s="3">
        <f>C5347-(M5347-Key!$B$5)/(24*Key!$B$6)</f>
        <v>44130.718129629626</v>
      </c>
      <c r="S5347">
        <f>M5347-Key!$B$5</f>
        <v>14.92</v>
      </c>
      <c r="T5347" s="2">
        <f t="shared" si="415"/>
        <v>44129.729166666664</v>
      </c>
      <c r="U5347" t="str">
        <f t="shared" si="416"/>
        <v>10-25-2020 17:30</v>
      </c>
      <c r="V5347">
        <f>IFERROR(IF(W5347=Z5347,VLOOKUP($U5347,[1]C8842!$G$2:$M$145,3,FALSE),0),0)</f>
        <v>0</v>
      </c>
      <c r="W5347">
        <f>VLOOKUP(RIGHT($V$1,5),Key!$A$9:$B$14,2,FALSE)</f>
        <v>10.199999999999999</v>
      </c>
      <c r="X5347">
        <f t="shared" si="419"/>
        <v>0</v>
      </c>
      <c r="Y5347">
        <f>VLOOKUP(RIGHT($X$1,5),Key!$A$9:$B$14,2,FALSE)</f>
        <v>3.7</v>
      </c>
      <c r="Z5347">
        <f t="shared" si="417"/>
        <v>10.199999999999999</v>
      </c>
      <c r="AA5347">
        <f t="shared" si="418"/>
        <v>0</v>
      </c>
    </row>
    <row r="5348" spans="1:27" x14ac:dyDescent="0.3">
      <c r="A5348">
        <v>100067</v>
      </c>
      <c r="B5348">
        <v>230922</v>
      </c>
      <c r="C5348" s="3">
        <v>44130.731944444444</v>
      </c>
      <c r="D5348">
        <v>3</v>
      </c>
      <c r="E5348">
        <v>2</v>
      </c>
      <c r="F5348" t="s">
        <v>26</v>
      </c>
      <c r="G5348">
        <v>2</v>
      </c>
      <c r="H5348">
        <v>60.742190000000001</v>
      </c>
      <c r="I5348">
        <v>27.98047</v>
      </c>
      <c r="J5348">
        <v>1.488281</v>
      </c>
      <c r="K5348">
        <v>94.039060000000006</v>
      </c>
      <c r="L5348" s="3">
        <v>44130.484027777777</v>
      </c>
      <c r="M5348">
        <v>17.18</v>
      </c>
      <c r="N5348" t="s">
        <v>28</v>
      </c>
      <c r="P5348">
        <f>(C5348-Key!$B$1)*24</f>
        <v>2.5166666666627862</v>
      </c>
      <c r="Q5348">
        <f>(Key!$B$2-'17.1'!C5348)*24</f>
        <v>0.43333333334885538</v>
      </c>
      <c r="R5348" s="3">
        <f>C5348-(M5348-Key!$B$5)/(24*Key!$B$6)</f>
        <v>44130.718129629626</v>
      </c>
      <c r="S5348">
        <f>M5348-Key!$B$5</f>
        <v>14.92</v>
      </c>
      <c r="T5348" s="2">
        <f t="shared" si="415"/>
        <v>44129.729166666664</v>
      </c>
      <c r="U5348" t="str">
        <f t="shared" si="416"/>
        <v>10-25-2020 17:30</v>
      </c>
      <c r="V5348">
        <f>IFERROR(IF(W5348=Z5348,VLOOKUP($U5348,[1]C8842!$G$2:$M$145,3,FALSE),0),0)</f>
        <v>0</v>
      </c>
      <c r="W5348">
        <f>VLOOKUP(RIGHT($V$1,5),Key!$A$9:$B$14,2,FALSE)</f>
        <v>10.199999999999999</v>
      </c>
      <c r="X5348">
        <f t="shared" si="419"/>
        <v>0</v>
      </c>
      <c r="Y5348">
        <f>VLOOKUP(RIGHT($X$1,5),Key!$A$9:$B$14,2,FALSE)</f>
        <v>3.7</v>
      </c>
      <c r="Z5348">
        <f t="shared" si="417"/>
        <v>10.199999999999999</v>
      </c>
      <c r="AA5348">
        <f t="shared" si="418"/>
        <v>0</v>
      </c>
    </row>
    <row r="5349" spans="1:27" x14ac:dyDescent="0.3">
      <c r="A5349">
        <v>100067</v>
      </c>
      <c r="B5349">
        <v>230922</v>
      </c>
      <c r="C5349" s="3">
        <v>44130.731944444444</v>
      </c>
      <c r="D5349">
        <v>0</v>
      </c>
      <c r="E5349">
        <v>2</v>
      </c>
      <c r="F5349" t="s">
        <v>25</v>
      </c>
      <c r="G5349">
        <v>2</v>
      </c>
      <c r="H5349">
        <v>61.480469999999997</v>
      </c>
      <c r="I5349">
        <v>21.296880000000002</v>
      </c>
      <c r="J5349">
        <v>1.1796880000000001</v>
      </c>
      <c r="K5349">
        <v>46.019530000000003</v>
      </c>
      <c r="L5349" s="3">
        <v>44130.484027777777</v>
      </c>
      <c r="M5349">
        <v>17.18</v>
      </c>
      <c r="N5349" t="s">
        <v>28</v>
      </c>
      <c r="P5349">
        <f>(C5349-Key!$B$1)*24</f>
        <v>2.5166666666627862</v>
      </c>
      <c r="Q5349">
        <f>(Key!$B$2-'17.1'!C5349)*24</f>
        <v>0.43333333334885538</v>
      </c>
      <c r="R5349" s="3">
        <f>C5349-(M5349-Key!$B$5)/(24*Key!$B$6)</f>
        <v>44130.718129629626</v>
      </c>
      <c r="S5349">
        <f>M5349-Key!$B$5</f>
        <v>14.92</v>
      </c>
      <c r="T5349" s="2">
        <f t="shared" si="415"/>
        <v>44129.729166666664</v>
      </c>
      <c r="U5349" t="str">
        <f t="shared" si="416"/>
        <v>10-25-2020 17:30</v>
      </c>
      <c r="V5349">
        <f>IFERROR(IF(W5349=Z5349,VLOOKUP($U5349,[1]C8842!$G$2:$M$145,3,FALSE),0),0)</f>
        <v>0</v>
      </c>
      <c r="W5349">
        <f>VLOOKUP(RIGHT($V$1,5),Key!$A$9:$B$14,2,FALSE)</f>
        <v>10.199999999999999</v>
      </c>
      <c r="X5349">
        <f t="shared" si="419"/>
        <v>0</v>
      </c>
      <c r="Y5349">
        <f>VLOOKUP(RIGHT($X$1,5),Key!$A$9:$B$14,2,FALSE)</f>
        <v>3.7</v>
      </c>
      <c r="Z5349">
        <f t="shared" si="417"/>
        <v>10.199999999999999</v>
      </c>
      <c r="AA5349">
        <f t="shared" si="418"/>
        <v>0</v>
      </c>
    </row>
    <row r="5350" spans="1:27" x14ac:dyDescent="0.3">
      <c r="A5350">
        <v>100067</v>
      </c>
      <c r="B5350">
        <v>230922</v>
      </c>
      <c r="C5350" s="3">
        <v>44130.731944444444</v>
      </c>
      <c r="D5350">
        <v>2</v>
      </c>
      <c r="E5350">
        <v>1</v>
      </c>
      <c r="F5350" t="s">
        <v>26</v>
      </c>
      <c r="G5350">
        <v>1</v>
      </c>
      <c r="H5350">
        <v>69.523439999999994</v>
      </c>
      <c r="I5350">
        <v>17.5</v>
      </c>
      <c r="J5350">
        <v>0.8984375</v>
      </c>
      <c r="K5350">
        <v>81.035160000000005</v>
      </c>
      <c r="L5350" s="3">
        <v>44130.484027777777</v>
      </c>
      <c r="M5350">
        <v>17.18</v>
      </c>
      <c r="N5350" t="s">
        <v>28</v>
      </c>
      <c r="P5350">
        <f>(C5350-Key!$B$1)*24</f>
        <v>2.5166666666627862</v>
      </c>
      <c r="Q5350">
        <f>(Key!$B$2-'17.1'!C5350)*24</f>
        <v>0.43333333334885538</v>
      </c>
      <c r="R5350" s="3">
        <f>C5350-(M5350-Key!$B$5)/(24*Key!$B$6)</f>
        <v>44130.718129629626</v>
      </c>
      <c r="S5350">
        <f>M5350-Key!$B$5</f>
        <v>14.92</v>
      </c>
      <c r="T5350" s="2">
        <f t="shared" si="415"/>
        <v>44129.729166666664</v>
      </c>
      <c r="U5350" t="str">
        <f t="shared" si="416"/>
        <v>10-25-2020 17:30</v>
      </c>
      <c r="V5350">
        <f>IFERROR(IF(W5350=Z5350,VLOOKUP($U5350,[1]C8842!$G$2:$M$145,3,FALSE),0),0)</f>
        <v>0</v>
      </c>
      <c r="W5350">
        <f>VLOOKUP(RIGHT($V$1,5),Key!$A$9:$B$14,2,FALSE)</f>
        <v>10.199999999999999</v>
      </c>
      <c r="X5350">
        <f t="shared" si="419"/>
        <v>0</v>
      </c>
      <c r="Y5350">
        <f>VLOOKUP(RIGHT($X$1,5),Key!$A$9:$B$14,2,FALSE)</f>
        <v>3.7</v>
      </c>
      <c r="Z5350">
        <f t="shared" si="417"/>
        <v>10.199999999999999</v>
      </c>
      <c r="AA5350">
        <f t="shared" si="418"/>
        <v>0</v>
      </c>
    </row>
    <row r="5351" spans="1:27" x14ac:dyDescent="0.3">
      <c r="A5351">
        <v>100067</v>
      </c>
      <c r="B5351">
        <v>230922</v>
      </c>
      <c r="C5351" s="3">
        <v>44130.732638888891</v>
      </c>
      <c r="D5351">
        <v>3</v>
      </c>
      <c r="E5351">
        <v>2</v>
      </c>
      <c r="F5351" t="s">
        <v>26</v>
      </c>
      <c r="G5351">
        <v>3</v>
      </c>
      <c r="H5351">
        <v>66.855469999999997</v>
      </c>
      <c r="I5351">
        <v>31.71875</v>
      </c>
      <c r="J5351">
        <v>1.5</v>
      </c>
      <c r="K5351">
        <v>94.039060000000006</v>
      </c>
      <c r="L5351" s="3">
        <v>44130.484027777777</v>
      </c>
      <c r="M5351">
        <v>17.18</v>
      </c>
      <c r="N5351" t="s">
        <v>28</v>
      </c>
      <c r="P5351">
        <f>(C5351-Key!$B$1)*24</f>
        <v>2.53333333338378</v>
      </c>
      <c r="Q5351">
        <f>(Key!$B$2-'17.1'!C5351)*24</f>
        <v>0.41666666662786156</v>
      </c>
      <c r="R5351" s="3">
        <f>C5351-(M5351-Key!$B$5)/(24*Key!$B$6)</f>
        <v>44130.718824074072</v>
      </c>
      <c r="S5351">
        <f>M5351-Key!$B$5</f>
        <v>14.92</v>
      </c>
      <c r="T5351" s="2">
        <f t="shared" si="415"/>
        <v>44129.736111111109</v>
      </c>
      <c r="U5351" t="str">
        <f t="shared" si="416"/>
        <v>10-25-2020 17:40</v>
      </c>
      <c r="V5351">
        <f>IFERROR(IF(W5351=Z5351,VLOOKUP($U5351,[1]C8842!$G$2:$M$145,3,FALSE),0),0)</f>
        <v>0</v>
      </c>
      <c r="W5351">
        <f>VLOOKUP(RIGHT($V$1,5),Key!$A$9:$B$14,2,FALSE)</f>
        <v>10.199999999999999</v>
      </c>
      <c r="X5351">
        <f t="shared" si="419"/>
        <v>0</v>
      </c>
      <c r="Y5351">
        <f>VLOOKUP(RIGHT($X$1,5),Key!$A$9:$B$14,2,FALSE)</f>
        <v>3.7</v>
      </c>
      <c r="Z5351">
        <f t="shared" si="417"/>
        <v>10.199999999999999</v>
      </c>
      <c r="AA5351">
        <f t="shared" si="418"/>
        <v>0</v>
      </c>
    </row>
    <row r="5352" spans="1:27" x14ac:dyDescent="0.3">
      <c r="A5352">
        <v>100067</v>
      </c>
      <c r="B5352">
        <v>230922</v>
      </c>
      <c r="C5352" s="3">
        <v>44130.732638888891</v>
      </c>
      <c r="D5352">
        <v>1</v>
      </c>
      <c r="E5352">
        <v>1</v>
      </c>
      <c r="F5352" t="s">
        <v>25</v>
      </c>
      <c r="G5352">
        <v>1</v>
      </c>
      <c r="H5352">
        <v>74.683589999999995</v>
      </c>
      <c r="I5352">
        <v>15.757809999999999</v>
      </c>
      <c r="J5352">
        <v>0.7734375</v>
      </c>
      <c r="K5352">
        <v>59.023440000000001</v>
      </c>
      <c r="L5352" s="3">
        <v>44130.484027777777</v>
      </c>
      <c r="M5352">
        <v>17.18</v>
      </c>
      <c r="N5352" t="s">
        <v>28</v>
      </c>
      <c r="P5352">
        <f>(C5352-Key!$B$1)*24</f>
        <v>2.53333333338378</v>
      </c>
      <c r="Q5352">
        <f>(Key!$B$2-'17.1'!C5352)*24</f>
        <v>0.41666666662786156</v>
      </c>
      <c r="R5352" s="3">
        <f>C5352-(M5352-Key!$B$5)/(24*Key!$B$6)</f>
        <v>44130.718824074072</v>
      </c>
      <c r="S5352">
        <f>M5352-Key!$B$5</f>
        <v>14.92</v>
      </c>
      <c r="T5352" s="2">
        <f t="shared" si="415"/>
        <v>44129.736111111109</v>
      </c>
      <c r="U5352" t="str">
        <f t="shared" si="416"/>
        <v>10-25-2020 17:40</v>
      </c>
      <c r="V5352">
        <f>IFERROR(IF(W5352=Z5352,VLOOKUP($U5352,[1]C8842!$G$2:$M$145,3,FALSE),0),0)</f>
        <v>0</v>
      </c>
      <c r="W5352">
        <f>VLOOKUP(RIGHT($V$1,5),Key!$A$9:$B$14,2,FALSE)</f>
        <v>10.199999999999999</v>
      </c>
      <c r="X5352">
        <f t="shared" si="419"/>
        <v>0</v>
      </c>
      <c r="Y5352">
        <f>VLOOKUP(RIGHT($X$1,5),Key!$A$9:$B$14,2,FALSE)</f>
        <v>3.7</v>
      </c>
      <c r="Z5352">
        <f t="shared" si="417"/>
        <v>10.199999999999999</v>
      </c>
      <c r="AA5352">
        <f t="shared" si="418"/>
        <v>0</v>
      </c>
    </row>
    <row r="5353" spans="1:27" x14ac:dyDescent="0.3">
      <c r="A5353">
        <v>100067</v>
      </c>
      <c r="B5353">
        <v>230922</v>
      </c>
      <c r="C5353" s="3">
        <v>44130.732638888891</v>
      </c>
      <c r="D5353">
        <v>1</v>
      </c>
      <c r="E5353">
        <v>1</v>
      </c>
      <c r="F5353" t="s">
        <v>25</v>
      </c>
      <c r="G5353">
        <v>1</v>
      </c>
      <c r="H5353">
        <v>75.394530000000003</v>
      </c>
      <c r="I5353">
        <v>16.23047</v>
      </c>
      <c r="J5353">
        <v>0.78125</v>
      </c>
      <c r="K5353">
        <v>58.023440000000001</v>
      </c>
      <c r="L5353" s="3">
        <v>44130.484027777777</v>
      </c>
      <c r="M5353">
        <v>17.18</v>
      </c>
      <c r="N5353" t="s">
        <v>28</v>
      </c>
      <c r="P5353">
        <f>(C5353-Key!$B$1)*24</f>
        <v>2.53333333338378</v>
      </c>
      <c r="Q5353">
        <f>(Key!$B$2-'17.1'!C5353)*24</f>
        <v>0.41666666662786156</v>
      </c>
      <c r="R5353" s="3">
        <f>C5353-(M5353-Key!$B$5)/(24*Key!$B$6)</f>
        <v>44130.718824074072</v>
      </c>
      <c r="S5353">
        <f>M5353-Key!$B$5</f>
        <v>14.92</v>
      </c>
      <c r="T5353" s="2">
        <f t="shared" si="415"/>
        <v>44129.736111111109</v>
      </c>
      <c r="U5353" t="str">
        <f t="shared" si="416"/>
        <v>10-25-2020 17:40</v>
      </c>
      <c r="V5353">
        <f>IFERROR(IF(W5353=Z5353,VLOOKUP($U5353,[1]C8842!$G$2:$M$145,3,FALSE),0),0)</f>
        <v>0</v>
      </c>
      <c r="W5353">
        <f>VLOOKUP(RIGHT($V$1,5),Key!$A$9:$B$14,2,FALSE)</f>
        <v>10.199999999999999</v>
      </c>
      <c r="X5353">
        <f t="shared" si="419"/>
        <v>0</v>
      </c>
      <c r="Y5353">
        <f>VLOOKUP(RIGHT($X$1,5),Key!$A$9:$B$14,2,FALSE)</f>
        <v>3.7</v>
      </c>
      <c r="Z5353">
        <f t="shared" si="417"/>
        <v>10.199999999999999</v>
      </c>
      <c r="AA5353">
        <f t="shared" si="418"/>
        <v>0</v>
      </c>
    </row>
    <row r="5354" spans="1:27" x14ac:dyDescent="0.3">
      <c r="A5354">
        <v>100067</v>
      </c>
      <c r="B5354">
        <v>230922</v>
      </c>
      <c r="C5354" s="3">
        <v>44130.732638888891</v>
      </c>
      <c r="D5354">
        <v>0</v>
      </c>
      <c r="E5354">
        <v>2</v>
      </c>
      <c r="F5354" t="s">
        <v>25</v>
      </c>
      <c r="G5354">
        <v>1</v>
      </c>
      <c r="H5354">
        <v>67.160160000000005</v>
      </c>
      <c r="I5354">
        <v>14.964840000000001</v>
      </c>
      <c r="J5354">
        <v>0.828125</v>
      </c>
      <c r="K5354">
        <v>46.019530000000003</v>
      </c>
      <c r="L5354" s="3">
        <v>44130.484027777777</v>
      </c>
      <c r="M5354">
        <v>17.18</v>
      </c>
      <c r="N5354" t="s">
        <v>28</v>
      </c>
      <c r="P5354">
        <f>(C5354-Key!$B$1)*24</f>
        <v>2.53333333338378</v>
      </c>
      <c r="Q5354">
        <f>(Key!$B$2-'17.1'!C5354)*24</f>
        <v>0.41666666662786156</v>
      </c>
      <c r="R5354" s="3">
        <f>C5354-(M5354-Key!$B$5)/(24*Key!$B$6)</f>
        <v>44130.718824074072</v>
      </c>
      <c r="S5354">
        <f>M5354-Key!$B$5</f>
        <v>14.92</v>
      </c>
      <c r="T5354" s="2">
        <f t="shared" si="415"/>
        <v>44129.736111111109</v>
      </c>
      <c r="U5354" t="str">
        <f t="shared" si="416"/>
        <v>10-25-2020 17:40</v>
      </c>
      <c r="V5354">
        <f>IFERROR(IF(W5354=Z5354,VLOOKUP($U5354,[1]C8842!$G$2:$M$145,3,FALSE),0),0)</f>
        <v>0</v>
      </c>
      <c r="W5354">
        <f>VLOOKUP(RIGHT($V$1,5),Key!$A$9:$B$14,2,FALSE)</f>
        <v>10.199999999999999</v>
      </c>
      <c r="X5354">
        <f t="shared" si="419"/>
        <v>0</v>
      </c>
      <c r="Y5354">
        <f>VLOOKUP(RIGHT($X$1,5),Key!$A$9:$B$14,2,FALSE)</f>
        <v>3.7</v>
      </c>
      <c r="Z5354">
        <f t="shared" si="417"/>
        <v>10.199999999999999</v>
      </c>
      <c r="AA5354">
        <f t="shared" si="418"/>
        <v>0</v>
      </c>
    </row>
    <row r="5355" spans="1:27" x14ac:dyDescent="0.3">
      <c r="A5355">
        <v>100067</v>
      </c>
      <c r="B5355">
        <v>230922</v>
      </c>
      <c r="C5355" s="3">
        <v>44130.732638888891</v>
      </c>
      <c r="D5355">
        <v>1</v>
      </c>
      <c r="E5355">
        <v>1</v>
      </c>
      <c r="F5355" t="s">
        <v>25</v>
      </c>
      <c r="G5355">
        <v>1</v>
      </c>
      <c r="H5355">
        <v>71.535160000000005</v>
      </c>
      <c r="I5355">
        <v>16.820309999999999</v>
      </c>
      <c r="J5355">
        <v>0.84765630000000003</v>
      </c>
      <c r="K5355">
        <v>58.023440000000001</v>
      </c>
      <c r="L5355" s="3">
        <v>44130.484027777777</v>
      </c>
      <c r="M5355">
        <v>17.18</v>
      </c>
      <c r="N5355" t="s">
        <v>28</v>
      </c>
      <c r="P5355">
        <f>(C5355-Key!$B$1)*24</f>
        <v>2.53333333338378</v>
      </c>
      <c r="Q5355">
        <f>(Key!$B$2-'17.1'!C5355)*24</f>
        <v>0.41666666662786156</v>
      </c>
      <c r="R5355" s="3">
        <f>C5355-(M5355-Key!$B$5)/(24*Key!$B$6)</f>
        <v>44130.718824074072</v>
      </c>
      <c r="S5355">
        <f>M5355-Key!$B$5</f>
        <v>14.92</v>
      </c>
      <c r="T5355" s="2">
        <f t="shared" si="415"/>
        <v>44129.736111111109</v>
      </c>
      <c r="U5355" t="str">
        <f t="shared" si="416"/>
        <v>10-25-2020 17:40</v>
      </c>
      <c r="V5355">
        <f>IFERROR(IF(W5355=Z5355,VLOOKUP($U5355,[1]C8842!$G$2:$M$145,3,FALSE),0),0)</f>
        <v>0</v>
      </c>
      <c r="W5355">
        <f>VLOOKUP(RIGHT($V$1,5),Key!$A$9:$B$14,2,FALSE)</f>
        <v>10.199999999999999</v>
      </c>
      <c r="X5355">
        <f t="shared" si="419"/>
        <v>0</v>
      </c>
      <c r="Y5355">
        <f>VLOOKUP(RIGHT($X$1,5),Key!$A$9:$B$14,2,FALSE)</f>
        <v>3.7</v>
      </c>
      <c r="Z5355">
        <f t="shared" si="417"/>
        <v>10.199999999999999</v>
      </c>
      <c r="AA5355">
        <f t="shared" si="418"/>
        <v>0</v>
      </c>
    </row>
    <row r="5356" spans="1:27" x14ac:dyDescent="0.3">
      <c r="A5356">
        <v>100067</v>
      </c>
      <c r="B5356">
        <v>230922</v>
      </c>
      <c r="C5356" s="3">
        <v>44130.732638888891</v>
      </c>
      <c r="D5356">
        <v>0</v>
      </c>
      <c r="E5356">
        <v>2</v>
      </c>
      <c r="F5356" t="s">
        <v>25</v>
      </c>
      <c r="G5356">
        <v>2</v>
      </c>
      <c r="H5356">
        <v>70.992189999999994</v>
      </c>
      <c r="I5356">
        <v>21.964839999999999</v>
      </c>
      <c r="J5356">
        <v>1.046875</v>
      </c>
      <c r="K5356">
        <v>46.019530000000003</v>
      </c>
      <c r="L5356" s="3">
        <v>44130.484027777777</v>
      </c>
      <c r="M5356">
        <v>17.18</v>
      </c>
      <c r="N5356" t="s">
        <v>28</v>
      </c>
      <c r="P5356">
        <f>(C5356-Key!$B$1)*24</f>
        <v>2.53333333338378</v>
      </c>
      <c r="Q5356">
        <f>(Key!$B$2-'17.1'!C5356)*24</f>
        <v>0.41666666662786156</v>
      </c>
      <c r="R5356" s="3">
        <f>C5356-(M5356-Key!$B$5)/(24*Key!$B$6)</f>
        <v>44130.718824074072</v>
      </c>
      <c r="S5356">
        <f>M5356-Key!$B$5</f>
        <v>14.92</v>
      </c>
      <c r="T5356" s="2">
        <f t="shared" si="415"/>
        <v>44129.736111111109</v>
      </c>
      <c r="U5356" t="str">
        <f t="shared" si="416"/>
        <v>10-25-2020 17:40</v>
      </c>
      <c r="V5356">
        <f>IFERROR(IF(W5356=Z5356,VLOOKUP($U5356,[1]C8842!$G$2:$M$145,3,FALSE),0),0)</f>
        <v>0</v>
      </c>
      <c r="W5356">
        <f>VLOOKUP(RIGHT($V$1,5),Key!$A$9:$B$14,2,FALSE)</f>
        <v>10.199999999999999</v>
      </c>
      <c r="X5356">
        <f t="shared" si="419"/>
        <v>0</v>
      </c>
      <c r="Y5356">
        <f>VLOOKUP(RIGHT($X$1,5),Key!$A$9:$B$14,2,FALSE)</f>
        <v>3.7</v>
      </c>
      <c r="Z5356">
        <f t="shared" si="417"/>
        <v>10.199999999999999</v>
      </c>
      <c r="AA5356">
        <f t="shared" si="418"/>
        <v>0</v>
      </c>
    </row>
    <row r="5357" spans="1:27" x14ac:dyDescent="0.3">
      <c r="A5357">
        <v>100067</v>
      </c>
      <c r="B5357">
        <v>230922</v>
      </c>
      <c r="C5357" s="3">
        <v>44130.732638888891</v>
      </c>
      <c r="D5357">
        <v>1</v>
      </c>
      <c r="E5357">
        <v>1</v>
      </c>
      <c r="F5357" t="s">
        <v>25</v>
      </c>
      <c r="G5357">
        <v>1</v>
      </c>
      <c r="H5357">
        <v>69.996089999999995</v>
      </c>
      <c r="I5357">
        <v>17.726559999999999</v>
      </c>
      <c r="J5357">
        <v>0.90234380000000003</v>
      </c>
      <c r="K5357">
        <v>58.023440000000001</v>
      </c>
      <c r="L5357" s="3">
        <v>44130.484027777777</v>
      </c>
      <c r="M5357">
        <v>17.18</v>
      </c>
      <c r="N5357" t="s">
        <v>28</v>
      </c>
      <c r="P5357">
        <f>(C5357-Key!$B$1)*24</f>
        <v>2.53333333338378</v>
      </c>
      <c r="Q5357">
        <f>(Key!$B$2-'17.1'!C5357)*24</f>
        <v>0.41666666662786156</v>
      </c>
      <c r="R5357" s="3">
        <f>C5357-(M5357-Key!$B$5)/(24*Key!$B$6)</f>
        <v>44130.718824074072</v>
      </c>
      <c r="S5357">
        <f>M5357-Key!$B$5</f>
        <v>14.92</v>
      </c>
      <c r="T5357" s="2">
        <f t="shared" si="415"/>
        <v>44129.736111111109</v>
      </c>
      <c r="U5357" t="str">
        <f t="shared" si="416"/>
        <v>10-25-2020 17:40</v>
      </c>
      <c r="V5357">
        <f>IFERROR(IF(W5357=Z5357,VLOOKUP($U5357,[1]C8842!$G$2:$M$145,3,FALSE),0),0)</f>
        <v>0</v>
      </c>
      <c r="W5357">
        <f>VLOOKUP(RIGHT($V$1,5),Key!$A$9:$B$14,2,FALSE)</f>
        <v>10.199999999999999</v>
      </c>
      <c r="X5357">
        <f t="shared" si="419"/>
        <v>0</v>
      </c>
      <c r="Y5357">
        <f>VLOOKUP(RIGHT($X$1,5),Key!$A$9:$B$14,2,FALSE)</f>
        <v>3.7</v>
      </c>
      <c r="Z5357">
        <f t="shared" si="417"/>
        <v>10.199999999999999</v>
      </c>
      <c r="AA5357">
        <f t="shared" si="418"/>
        <v>0</v>
      </c>
    </row>
    <row r="5358" spans="1:27" x14ac:dyDescent="0.3">
      <c r="A5358">
        <v>100067</v>
      </c>
      <c r="B5358">
        <v>230922</v>
      </c>
      <c r="C5358" s="3">
        <v>44130.732638888891</v>
      </c>
      <c r="D5358">
        <v>1</v>
      </c>
      <c r="E5358">
        <v>1</v>
      </c>
      <c r="F5358" t="s">
        <v>25</v>
      </c>
      <c r="G5358">
        <v>2</v>
      </c>
      <c r="H5358">
        <v>67.699219999999997</v>
      </c>
      <c r="I5358">
        <v>20.183589999999999</v>
      </c>
      <c r="J5358">
        <v>1.027344</v>
      </c>
      <c r="K5358">
        <v>58.023440000000001</v>
      </c>
      <c r="L5358" s="3">
        <v>44130.484027777777</v>
      </c>
      <c r="M5358">
        <v>17.18</v>
      </c>
      <c r="N5358" t="s">
        <v>28</v>
      </c>
      <c r="P5358">
        <f>(C5358-Key!$B$1)*24</f>
        <v>2.53333333338378</v>
      </c>
      <c r="Q5358">
        <f>(Key!$B$2-'17.1'!C5358)*24</f>
        <v>0.41666666662786156</v>
      </c>
      <c r="R5358" s="3">
        <f>C5358-(M5358-Key!$B$5)/(24*Key!$B$6)</f>
        <v>44130.718824074072</v>
      </c>
      <c r="S5358">
        <f>M5358-Key!$B$5</f>
        <v>14.92</v>
      </c>
      <c r="T5358" s="2">
        <f t="shared" si="415"/>
        <v>44129.736111111109</v>
      </c>
      <c r="U5358" t="str">
        <f t="shared" si="416"/>
        <v>10-25-2020 17:40</v>
      </c>
      <c r="V5358">
        <f>IFERROR(IF(W5358=Z5358,VLOOKUP($U5358,[1]C8842!$G$2:$M$145,3,FALSE),0),0)</f>
        <v>0</v>
      </c>
      <c r="W5358">
        <f>VLOOKUP(RIGHT($V$1,5),Key!$A$9:$B$14,2,FALSE)</f>
        <v>10.199999999999999</v>
      </c>
      <c r="X5358">
        <f t="shared" si="419"/>
        <v>0</v>
      </c>
      <c r="Y5358">
        <f>VLOOKUP(RIGHT($X$1,5),Key!$A$9:$B$14,2,FALSE)</f>
        <v>3.7</v>
      </c>
      <c r="Z5358">
        <f t="shared" si="417"/>
        <v>10.199999999999999</v>
      </c>
      <c r="AA5358">
        <f t="shared" si="418"/>
        <v>0</v>
      </c>
    </row>
    <row r="5359" spans="1:27" x14ac:dyDescent="0.3">
      <c r="A5359">
        <v>100067</v>
      </c>
      <c r="B5359">
        <v>230922</v>
      </c>
      <c r="C5359" s="3">
        <v>44130.732638888891</v>
      </c>
      <c r="D5359">
        <v>2</v>
      </c>
      <c r="E5359">
        <v>1</v>
      </c>
      <c r="F5359" t="s">
        <v>26</v>
      </c>
      <c r="G5359">
        <v>1</v>
      </c>
      <c r="H5359">
        <v>82.625</v>
      </c>
      <c r="I5359">
        <v>15.191409999999999</v>
      </c>
      <c r="J5359">
        <v>0.6796875</v>
      </c>
      <c r="K5359">
        <v>84.035160000000005</v>
      </c>
      <c r="L5359" s="3">
        <v>44130.484027777777</v>
      </c>
      <c r="M5359">
        <v>17.18</v>
      </c>
      <c r="N5359" t="s">
        <v>28</v>
      </c>
      <c r="P5359">
        <f>(C5359-Key!$B$1)*24</f>
        <v>2.53333333338378</v>
      </c>
      <c r="Q5359">
        <f>(Key!$B$2-'17.1'!C5359)*24</f>
        <v>0.41666666662786156</v>
      </c>
      <c r="R5359" s="3">
        <f>C5359-(M5359-Key!$B$5)/(24*Key!$B$6)</f>
        <v>44130.718824074072</v>
      </c>
      <c r="S5359">
        <f>M5359-Key!$B$5</f>
        <v>14.92</v>
      </c>
      <c r="T5359" s="2">
        <f t="shared" si="415"/>
        <v>44129.736111111109</v>
      </c>
      <c r="U5359" t="str">
        <f t="shared" si="416"/>
        <v>10-25-2020 17:40</v>
      </c>
      <c r="V5359">
        <f>IFERROR(IF(W5359=Z5359,VLOOKUP($U5359,[1]C8842!$G$2:$M$145,3,FALSE),0),0)</f>
        <v>0</v>
      </c>
      <c r="W5359">
        <f>VLOOKUP(RIGHT($V$1,5),Key!$A$9:$B$14,2,FALSE)</f>
        <v>10.199999999999999</v>
      </c>
      <c r="X5359">
        <f t="shared" si="419"/>
        <v>0</v>
      </c>
      <c r="Y5359">
        <f>VLOOKUP(RIGHT($X$1,5),Key!$A$9:$B$14,2,FALSE)</f>
        <v>3.7</v>
      </c>
      <c r="Z5359">
        <f t="shared" si="417"/>
        <v>10.199999999999999</v>
      </c>
      <c r="AA5359">
        <f t="shared" si="418"/>
        <v>0</v>
      </c>
    </row>
    <row r="5360" spans="1:27" x14ac:dyDescent="0.3">
      <c r="A5360">
        <v>100067</v>
      </c>
      <c r="B5360">
        <v>230922</v>
      </c>
      <c r="C5360" s="3">
        <v>44130.732638888891</v>
      </c>
      <c r="D5360">
        <v>1</v>
      </c>
      <c r="E5360">
        <v>1</v>
      </c>
      <c r="F5360" t="s">
        <v>25</v>
      </c>
      <c r="G5360">
        <v>1</v>
      </c>
      <c r="H5360">
        <v>75.09375</v>
      </c>
      <c r="I5360">
        <v>15.808590000000001</v>
      </c>
      <c r="J5360">
        <v>0.76953130000000003</v>
      </c>
      <c r="K5360">
        <v>58.023440000000001</v>
      </c>
      <c r="L5360" s="3">
        <v>44130.484027777777</v>
      </c>
      <c r="M5360">
        <v>17.18</v>
      </c>
      <c r="N5360" t="s">
        <v>28</v>
      </c>
      <c r="P5360">
        <f>(C5360-Key!$B$1)*24</f>
        <v>2.53333333338378</v>
      </c>
      <c r="Q5360">
        <f>(Key!$B$2-'17.1'!C5360)*24</f>
        <v>0.41666666662786156</v>
      </c>
      <c r="R5360" s="3">
        <f>C5360-(M5360-Key!$B$5)/(24*Key!$B$6)</f>
        <v>44130.718824074072</v>
      </c>
      <c r="S5360">
        <f>M5360-Key!$B$5</f>
        <v>14.92</v>
      </c>
      <c r="T5360" s="2">
        <f t="shared" si="415"/>
        <v>44129.736111111109</v>
      </c>
      <c r="U5360" t="str">
        <f t="shared" si="416"/>
        <v>10-25-2020 17:40</v>
      </c>
      <c r="V5360">
        <f>IFERROR(IF(W5360=Z5360,VLOOKUP($U5360,[1]C8842!$G$2:$M$145,3,FALSE),0),0)</f>
        <v>0</v>
      </c>
      <c r="W5360">
        <f>VLOOKUP(RIGHT($V$1,5),Key!$A$9:$B$14,2,FALSE)</f>
        <v>10.199999999999999</v>
      </c>
      <c r="X5360">
        <f t="shared" si="419"/>
        <v>0</v>
      </c>
      <c r="Y5360">
        <f>VLOOKUP(RIGHT($X$1,5),Key!$A$9:$B$14,2,FALSE)</f>
        <v>3.7</v>
      </c>
      <c r="Z5360">
        <f t="shared" si="417"/>
        <v>10.199999999999999</v>
      </c>
      <c r="AA5360">
        <f t="shared" si="418"/>
        <v>0</v>
      </c>
    </row>
    <row r="5361" spans="1:27" x14ac:dyDescent="0.3">
      <c r="A5361">
        <v>100067</v>
      </c>
      <c r="B5361">
        <v>230922</v>
      </c>
      <c r="C5361" s="3">
        <v>44130.732638888891</v>
      </c>
      <c r="D5361">
        <v>3</v>
      </c>
      <c r="E5361">
        <v>2</v>
      </c>
      <c r="F5361" t="s">
        <v>26</v>
      </c>
      <c r="G5361">
        <v>1</v>
      </c>
      <c r="H5361">
        <v>79.539060000000006</v>
      </c>
      <c r="I5361">
        <v>13.464840000000001</v>
      </c>
      <c r="J5361">
        <v>0.6484375</v>
      </c>
      <c r="K5361">
        <v>94.039060000000006</v>
      </c>
      <c r="L5361" s="3">
        <v>44130.484027777777</v>
      </c>
      <c r="M5361">
        <v>17.18</v>
      </c>
      <c r="N5361" t="s">
        <v>28</v>
      </c>
      <c r="P5361">
        <f>(C5361-Key!$B$1)*24</f>
        <v>2.53333333338378</v>
      </c>
      <c r="Q5361">
        <f>(Key!$B$2-'17.1'!C5361)*24</f>
        <v>0.41666666662786156</v>
      </c>
      <c r="R5361" s="3">
        <f>C5361-(M5361-Key!$B$5)/(24*Key!$B$6)</f>
        <v>44130.718824074072</v>
      </c>
      <c r="S5361">
        <f>M5361-Key!$B$5</f>
        <v>14.92</v>
      </c>
      <c r="T5361" s="2">
        <f t="shared" si="415"/>
        <v>44129.736111111109</v>
      </c>
      <c r="U5361" t="str">
        <f t="shared" si="416"/>
        <v>10-25-2020 17:40</v>
      </c>
      <c r="V5361">
        <f>IFERROR(IF(W5361=Z5361,VLOOKUP($U5361,[1]C8842!$G$2:$M$145,3,FALSE),0),0)</f>
        <v>0</v>
      </c>
      <c r="W5361">
        <f>VLOOKUP(RIGHT($V$1,5),Key!$A$9:$B$14,2,FALSE)</f>
        <v>10.199999999999999</v>
      </c>
      <c r="X5361">
        <f t="shared" si="419"/>
        <v>0</v>
      </c>
      <c r="Y5361">
        <f>VLOOKUP(RIGHT($X$1,5),Key!$A$9:$B$14,2,FALSE)</f>
        <v>3.7</v>
      </c>
      <c r="Z5361">
        <f t="shared" si="417"/>
        <v>10.199999999999999</v>
      </c>
      <c r="AA5361">
        <f t="shared" si="418"/>
        <v>0</v>
      </c>
    </row>
    <row r="5362" spans="1:27" x14ac:dyDescent="0.3">
      <c r="A5362">
        <v>100067</v>
      </c>
      <c r="B5362">
        <v>230922</v>
      </c>
      <c r="C5362" s="3">
        <v>44130.732638888891</v>
      </c>
      <c r="D5362">
        <v>0</v>
      </c>
      <c r="E5362">
        <v>2</v>
      </c>
      <c r="F5362" t="s">
        <v>25</v>
      </c>
      <c r="G5362">
        <v>1</v>
      </c>
      <c r="H5362">
        <v>59.824219999999997</v>
      </c>
      <c r="I5362">
        <v>15.878909999999999</v>
      </c>
      <c r="J5362">
        <v>0.97265630000000003</v>
      </c>
      <c r="K5362">
        <v>46.019530000000003</v>
      </c>
      <c r="L5362" s="3">
        <v>44130.484027777777</v>
      </c>
      <c r="M5362">
        <v>17.18</v>
      </c>
      <c r="N5362" t="s">
        <v>28</v>
      </c>
      <c r="P5362">
        <f>(C5362-Key!$B$1)*24</f>
        <v>2.53333333338378</v>
      </c>
      <c r="Q5362">
        <f>(Key!$B$2-'17.1'!C5362)*24</f>
        <v>0.41666666662786156</v>
      </c>
      <c r="R5362" s="3">
        <f>C5362-(M5362-Key!$B$5)/(24*Key!$B$6)</f>
        <v>44130.718824074072</v>
      </c>
      <c r="S5362">
        <f>M5362-Key!$B$5</f>
        <v>14.92</v>
      </c>
      <c r="T5362" s="2">
        <f t="shared" si="415"/>
        <v>44129.736111111109</v>
      </c>
      <c r="U5362" t="str">
        <f t="shared" si="416"/>
        <v>10-25-2020 17:40</v>
      </c>
      <c r="V5362">
        <f>IFERROR(IF(W5362=Z5362,VLOOKUP($U5362,[1]C8842!$G$2:$M$145,3,FALSE),0),0)</f>
        <v>0</v>
      </c>
      <c r="W5362">
        <f>VLOOKUP(RIGHT($V$1,5),Key!$A$9:$B$14,2,FALSE)</f>
        <v>10.199999999999999</v>
      </c>
      <c r="X5362">
        <f t="shared" si="419"/>
        <v>0</v>
      </c>
      <c r="Y5362">
        <f>VLOOKUP(RIGHT($X$1,5),Key!$A$9:$B$14,2,FALSE)</f>
        <v>3.7</v>
      </c>
      <c r="Z5362">
        <f t="shared" si="417"/>
        <v>10.199999999999999</v>
      </c>
      <c r="AA5362">
        <f t="shared" si="418"/>
        <v>0</v>
      </c>
    </row>
    <row r="5363" spans="1:27" x14ac:dyDescent="0.3">
      <c r="A5363">
        <v>100067</v>
      </c>
      <c r="B5363">
        <v>230922</v>
      </c>
      <c r="C5363" s="3">
        <v>44130.732638888891</v>
      </c>
      <c r="D5363">
        <v>3</v>
      </c>
      <c r="E5363">
        <v>2</v>
      </c>
      <c r="F5363" t="s">
        <v>26</v>
      </c>
      <c r="G5363">
        <v>1</v>
      </c>
      <c r="H5363">
        <v>72.613280000000003</v>
      </c>
      <c r="I5363">
        <v>16.660160000000001</v>
      </c>
      <c r="J5363">
        <v>0.828125</v>
      </c>
      <c r="K5363">
        <v>94.039060000000006</v>
      </c>
      <c r="L5363" s="3">
        <v>44130.484027777777</v>
      </c>
      <c r="M5363">
        <v>17.18</v>
      </c>
      <c r="N5363" t="s">
        <v>28</v>
      </c>
      <c r="P5363">
        <f>(C5363-Key!$B$1)*24</f>
        <v>2.53333333338378</v>
      </c>
      <c r="Q5363">
        <f>(Key!$B$2-'17.1'!C5363)*24</f>
        <v>0.41666666662786156</v>
      </c>
      <c r="R5363" s="3">
        <f>C5363-(M5363-Key!$B$5)/(24*Key!$B$6)</f>
        <v>44130.718824074072</v>
      </c>
      <c r="S5363">
        <f>M5363-Key!$B$5</f>
        <v>14.92</v>
      </c>
      <c r="T5363" s="2">
        <f t="shared" si="415"/>
        <v>44129.736111111109</v>
      </c>
      <c r="U5363" t="str">
        <f t="shared" si="416"/>
        <v>10-25-2020 17:40</v>
      </c>
      <c r="V5363">
        <f>IFERROR(IF(W5363=Z5363,VLOOKUP($U5363,[1]C8842!$G$2:$M$145,3,FALSE),0),0)</f>
        <v>0</v>
      </c>
      <c r="W5363">
        <f>VLOOKUP(RIGHT($V$1,5),Key!$A$9:$B$14,2,FALSE)</f>
        <v>10.199999999999999</v>
      </c>
      <c r="X5363">
        <f t="shared" si="419"/>
        <v>0</v>
      </c>
      <c r="Y5363">
        <f>VLOOKUP(RIGHT($X$1,5),Key!$A$9:$B$14,2,FALSE)</f>
        <v>3.7</v>
      </c>
      <c r="Z5363">
        <f t="shared" si="417"/>
        <v>10.199999999999999</v>
      </c>
      <c r="AA5363">
        <f t="shared" si="418"/>
        <v>0</v>
      </c>
    </row>
    <row r="5364" spans="1:27" x14ac:dyDescent="0.3">
      <c r="A5364">
        <v>100067</v>
      </c>
      <c r="B5364">
        <v>230922</v>
      </c>
      <c r="C5364" s="3">
        <v>44130.732638888891</v>
      </c>
      <c r="D5364">
        <v>1</v>
      </c>
      <c r="E5364">
        <v>1</v>
      </c>
      <c r="F5364" t="s">
        <v>25</v>
      </c>
      <c r="G5364">
        <v>2</v>
      </c>
      <c r="H5364">
        <v>65.578130000000002</v>
      </c>
      <c r="I5364">
        <v>20.39453</v>
      </c>
      <c r="J5364">
        <v>1.0703130000000001</v>
      </c>
      <c r="K5364">
        <v>58.023440000000001</v>
      </c>
      <c r="L5364" s="3">
        <v>44130.484027777777</v>
      </c>
      <c r="M5364">
        <v>17.18</v>
      </c>
      <c r="N5364" t="s">
        <v>28</v>
      </c>
      <c r="P5364">
        <f>(C5364-Key!$B$1)*24</f>
        <v>2.53333333338378</v>
      </c>
      <c r="Q5364">
        <f>(Key!$B$2-'17.1'!C5364)*24</f>
        <v>0.41666666662786156</v>
      </c>
      <c r="R5364" s="3">
        <f>C5364-(M5364-Key!$B$5)/(24*Key!$B$6)</f>
        <v>44130.718824074072</v>
      </c>
      <c r="S5364">
        <f>M5364-Key!$B$5</f>
        <v>14.92</v>
      </c>
      <c r="T5364" s="2">
        <f t="shared" si="415"/>
        <v>44129.736111111109</v>
      </c>
      <c r="U5364" t="str">
        <f t="shared" si="416"/>
        <v>10-25-2020 17:40</v>
      </c>
      <c r="V5364">
        <f>IFERROR(IF(W5364=Z5364,VLOOKUP($U5364,[1]C8842!$G$2:$M$145,3,FALSE),0),0)</f>
        <v>0</v>
      </c>
      <c r="W5364">
        <f>VLOOKUP(RIGHT($V$1,5),Key!$A$9:$B$14,2,FALSE)</f>
        <v>10.199999999999999</v>
      </c>
      <c r="X5364">
        <f t="shared" si="419"/>
        <v>0</v>
      </c>
      <c r="Y5364">
        <f>VLOOKUP(RIGHT($X$1,5),Key!$A$9:$B$14,2,FALSE)</f>
        <v>3.7</v>
      </c>
      <c r="Z5364">
        <f t="shared" si="417"/>
        <v>10.199999999999999</v>
      </c>
      <c r="AA5364">
        <f t="shared" si="418"/>
        <v>0</v>
      </c>
    </row>
    <row r="5365" spans="1:27" x14ac:dyDescent="0.3">
      <c r="A5365">
        <v>100067</v>
      </c>
      <c r="B5365">
        <v>230922</v>
      </c>
      <c r="C5365" s="3">
        <v>44130.732638888891</v>
      </c>
      <c r="D5365">
        <v>3</v>
      </c>
      <c r="E5365">
        <v>2</v>
      </c>
      <c r="F5365" t="s">
        <v>26</v>
      </c>
      <c r="G5365">
        <v>1</v>
      </c>
      <c r="H5365">
        <v>67.988280000000003</v>
      </c>
      <c r="I5365">
        <v>16.28125</v>
      </c>
      <c r="J5365">
        <v>0.87109380000000003</v>
      </c>
      <c r="K5365">
        <v>95.039060000000006</v>
      </c>
      <c r="L5365" s="3">
        <v>44130.484027777777</v>
      </c>
      <c r="M5365">
        <v>17.18</v>
      </c>
      <c r="N5365" t="s">
        <v>28</v>
      </c>
      <c r="P5365">
        <f>(C5365-Key!$B$1)*24</f>
        <v>2.53333333338378</v>
      </c>
      <c r="Q5365">
        <f>(Key!$B$2-'17.1'!C5365)*24</f>
        <v>0.41666666662786156</v>
      </c>
      <c r="R5365" s="3">
        <f>C5365-(M5365-Key!$B$5)/(24*Key!$B$6)</f>
        <v>44130.718824074072</v>
      </c>
      <c r="S5365">
        <f>M5365-Key!$B$5</f>
        <v>14.92</v>
      </c>
      <c r="T5365" s="2">
        <f t="shared" si="415"/>
        <v>44129.736111111109</v>
      </c>
      <c r="U5365" t="str">
        <f t="shared" si="416"/>
        <v>10-25-2020 17:40</v>
      </c>
      <c r="V5365">
        <f>IFERROR(IF(W5365=Z5365,VLOOKUP($U5365,[1]C8842!$G$2:$M$145,3,FALSE),0),0)</f>
        <v>0</v>
      </c>
      <c r="W5365">
        <f>VLOOKUP(RIGHT($V$1,5),Key!$A$9:$B$14,2,FALSE)</f>
        <v>10.199999999999999</v>
      </c>
      <c r="X5365">
        <f t="shared" si="419"/>
        <v>0</v>
      </c>
      <c r="Y5365">
        <f>VLOOKUP(RIGHT($X$1,5),Key!$A$9:$B$14,2,FALSE)</f>
        <v>3.7</v>
      </c>
      <c r="Z5365">
        <f t="shared" si="417"/>
        <v>10.199999999999999</v>
      </c>
      <c r="AA5365">
        <f t="shared" si="418"/>
        <v>0</v>
      </c>
    </row>
    <row r="5366" spans="1:27" x14ac:dyDescent="0.3">
      <c r="A5366">
        <v>100067</v>
      </c>
      <c r="B5366">
        <v>230922</v>
      </c>
      <c r="C5366" s="3">
        <v>44130.732638888891</v>
      </c>
      <c r="D5366">
        <v>0</v>
      </c>
      <c r="E5366">
        <v>2</v>
      </c>
      <c r="F5366" t="s">
        <v>25</v>
      </c>
      <c r="G5366">
        <v>1</v>
      </c>
      <c r="H5366">
        <v>58.820309999999999</v>
      </c>
      <c r="I5366">
        <v>19.507809999999999</v>
      </c>
      <c r="J5366">
        <v>1.152344</v>
      </c>
      <c r="K5366">
        <v>46.019530000000003</v>
      </c>
      <c r="L5366" s="3">
        <v>44130.484027777777</v>
      </c>
      <c r="M5366">
        <v>17.18</v>
      </c>
      <c r="N5366" t="s">
        <v>28</v>
      </c>
      <c r="P5366">
        <f>(C5366-Key!$B$1)*24</f>
        <v>2.53333333338378</v>
      </c>
      <c r="Q5366">
        <f>(Key!$B$2-'17.1'!C5366)*24</f>
        <v>0.41666666662786156</v>
      </c>
      <c r="R5366" s="3">
        <f>C5366-(M5366-Key!$B$5)/(24*Key!$B$6)</f>
        <v>44130.718824074072</v>
      </c>
      <c r="S5366">
        <f>M5366-Key!$B$5</f>
        <v>14.92</v>
      </c>
      <c r="T5366" s="2">
        <f t="shared" si="415"/>
        <v>44129.736111111109</v>
      </c>
      <c r="U5366" t="str">
        <f t="shared" si="416"/>
        <v>10-25-2020 17:40</v>
      </c>
      <c r="V5366">
        <f>IFERROR(IF(W5366=Z5366,VLOOKUP($U5366,[1]C8842!$G$2:$M$145,3,FALSE),0),0)</f>
        <v>0</v>
      </c>
      <c r="W5366">
        <f>VLOOKUP(RIGHT($V$1,5),Key!$A$9:$B$14,2,FALSE)</f>
        <v>10.199999999999999</v>
      </c>
      <c r="X5366">
        <f t="shared" si="419"/>
        <v>0</v>
      </c>
      <c r="Y5366">
        <f>VLOOKUP(RIGHT($X$1,5),Key!$A$9:$B$14,2,FALSE)</f>
        <v>3.7</v>
      </c>
      <c r="Z5366">
        <f t="shared" si="417"/>
        <v>10.199999999999999</v>
      </c>
      <c r="AA5366">
        <f t="shared" si="418"/>
        <v>0</v>
      </c>
    </row>
    <row r="5367" spans="1:27" x14ac:dyDescent="0.3">
      <c r="A5367">
        <v>100067</v>
      </c>
      <c r="B5367">
        <v>230922</v>
      </c>
      <c r="C5367" s="3">
        <v>44130.732638888891</v>
      </c>
      <c r="D5367">
        <v>3</v>
      </c>
      <c r="E5367">
        <v>2</v>
      </c>
      <c r="F5367" t="s">
        <v>26</v>
      </c>
      <c r="G5367">
        <v>1</v>
      </c>
      <c r="H5367">
        <v>63.675780000000003</v>
      </c>
      <c r="I5367">
        <v>18.55078</v>
      </c>
      <c r="J5367">
        <v>1.0234380000000001</v>
      </c>
      <c r="K5367">
        <v>94.039060000000006</v>
      </c>
      <c r="L5367" s="3">
        <v>44130.484027777777</v>
      </c>
      <c r="M5367">
        <v>17.18</v>
      </c>
      <c r="N5367" t="s">
        <v>28</v>
      </c>
      <c r="P5367">
        <f>(C5367-Key!$B$1)*24</f>
        <v>2.53333333338378</v>
      </c>
      <c r="Q5367">
        <f>(Key!$B$2-'17.1'!C5367)*24</f>
        <v>0.41666666662786156</v>
      </c>
      <c r="R5367" s="3">
        <f>C5367-(M5367-Key!$B$5)/(24*Key!$B$6)</f>
        <v>44130.718824074072</v>
      </c>
      <c r="S5367">
        <f>M5367-Key!$B$5</f>
        <v>14.92</v>
      </c>
      <c r="T5367" s="2">
        <f t="shared" si="415"/>
        <v>44129.736111111109</v>
      </c>
      <c r="U5367" t="str">
        <f t="shared" si="416"/>
        <v>10-25-2020 17:40</v>
      </c>
      <c r="V5367">
        <f>IFERROR(IF(W5367=Z5367,VLOOKUP($U5367,[1]C8842!$G$2:$M$145,3,FALSE),0),0)</f>
        <v>0</v>
      </c>
      <c r="W5367">
        <f>VLOOKUP(RIGHT($V$1,5),Key!$A$9:$B$14,2,FALSE)</f>
        <v>10.199999999999999</v>
      </c>
      <c r="X5367">
        <f t="shared" si="419"/>
        <v>0</v>
      </c>
      <c r="Y5367">
        <f>VLOOKUP(RIGHT($X$1,5),Key!$A$9:$B$14,2,FALSE)</f>
        <v>3.7</v>
      </c>
      <c r="Z5367">
        <f t="shared" si="417"/>
        <v>10.199999999999999</v>
      </c>
      <c r="AA5367">
        <f t="shared" si="418"/>
        <v>0</v>
      </c>
    </row>
    <row r="5368" spans="1:27" x14ac:dyDescent="0.3">
      <c r="A5368">
        <v>100067</v>
      </c>
      <c r="B5368">
        <v>230922</v>
      </c>
      <c r="C5368" s="3">
        <v>44130.732638888891</v>
      </c>
      <c r="D5368">
        <v>0</v>
      </c>
      <c r="E5368">
        <v>2</v>
      </c>
      <c r="F5368" t="s">
        <v>25</v>
      </c>
      <c r="G5368">
        <v>3</v>
      </c>
      <c r="H5368">
        <v>65.730469999999997</v>
      </c>
      <c r="I5368">
        <v>49.527340000000002</v>
      </c>
      <c r="J5368">
        <v>2.2460939999999998</v>
      </c>
      <c r="K5368">
        <v>47.019530000000003</v>
      </c>
      <c r="L5368" s="3">
        <v>44130.484027777777</v>
      </c>
      <c r="M5368">
        <v>17.18</v>
      </c>
      <c r="N5368" t="s">
        <v>28</v>
      </c>
      <c r="P5368">
        <f>(C5368-Key!$B$1)*24</f>
        <v>2.53333333338378</v>
      </c>
      <c r="Q5368">
        <f>(Key!$B$2-'17.1'!C5368)*24</f>
        <v>0.41666666662786156</v>
      </c>
      <c r="R5368" s="3">
        <f>C5368-(M5368-Key!$B$5)/(24*Key!$B$6)</f>
        <v>44130.718824074072</v>
      </c>
      <c r="S5368">
        <f>M5368-Key!$B$5</f>
        <v>14.92</v>
      </c>
      <c r="T5368" s="2">
        <f t="shared" si="415"/>
        <v>44129.736111111109</v>
      </c>
      <c r="U5368" t="str">
        <f t="shared" si="416"/>
        <v>10-25-2020 17:40</v>
      </c>
      <c r="V5368">
        <f>IFERROR(IF(W5368=Z5368,VLOOKUP($U5368,[1]C8842!$G$2:$M$145,3,FALSE),0),0)</f>
        <v>0</v>
      </c>
      <c r="W5368">
        <f>VLOOKUP(RIGHT($V$1,5),Key!$A$9:$B$14,2,FALSE)</f>
        <v>10.199999999999999</v>
      </c>
      <c r="X5368">
        <f t="shared" si="419"/>
        <v>0</v>
      </c>
      <c r="Y5368">
        <f>VLOOKUP(RIGHT($X$1,5),Key!$A$9:$B$14,2,FALSE)</f>
        <v>3.7</v>
      </c>
      <c r="Z5368">
        <f t="shared" si="417"/>
        <v>10.199999999999999</v>
      </c>
      <c r="AA5368">
        <f t="shared" si="418"/>
        <v>0</v>
      </c>
    </row>
    <row r="5369" spans="1:27" x14ac:dyDescent="0.3">
      <c r="A5369">
        <v>100067</v>
      </c>
      <c r="B5369">
        <v>230922</v>
      </c>
      <c r="C5369" s="3">
        <v>44130.73333333333</v>
      </c>
      <c r="D5369">
        <v>1</v>
      </c>
      <c r="E5369">
        <v>1</v>
      </c>
      <c r="F5369" t="s">
        <v>25</v>
      </c>
      <c r="G5369">
        <v>1</v>
      </c>
      <c r="H5369">
        <v>66.167969999999997</v>
      </c>
      <c r="I5369">
        <v>14.95313</v>
      </c>
      <c r="J5369">
        <v>0.83984380000000003</v>
      </c>
      <c r="K5369">
        <v>56.023440000000001</v>
      </c>
      <c r="L5369" s="3">
        <v>44130.484027777777</v>
      </c>
      <c r="M5369">
        <v>17.18</v>
      </c>
      <c r="N5369" t="s">
        <v>28</v>
      </c>
      <c r="P5369">
        <f>(C5369-Key!$B$1)*24</f>
        <v>2.5499999999301508</v>
      </c>
      <c r="Q5369">
        <f>(Key!$B$2-'17.1'!C5369)*24</f>
        <v>0.40000000008149073</v>
      </c>
      <c r="R5369" s="3">
        <f>C5369-(M5369-Key!$B$5)/(24*Key!$B$6)</f>
        <v>44130.719518518512</v>
      </c>
      <c r="S5369">
        <f>M5369-Key!$B$5</f>
        <v>14.92</v>
      </c>
      <c r="T5369" s="2">
        <f t="shared" si="415"/>
        <v>44129.736111111109</v>
      </c>
      <c r="U5369" t="str">
        <f t="shared" si="416"/>
        <v>10-25-2020 17:40</v>
      </c>
      <c r="V5369">
        <f>IFERROR(IF(W5369=Z5369,VLOOKUP($U5369,[1]C8842!$G$2:$M$145,3,FALSE),0),0)</f>
        <v>0</v>
      </c>
      <c r="W5369">
        <f>VLOOKUP(RIGHT($V$1,5),Key!$A$9:$B$14,2,FALSE)</f>
        <v>10.199999999999999</v>
      </c>
      <c r="X5369">
        <f t="shared" si="419"/>
        <v>0</v>
      </c>
      <c r="Y5369">
        <f>VLOOKUP(RIGHT($X$1,5),Key!$A$9:$B$14,2,FALSE)</f>
        <v>3.7</v>
      </c>
      <c r="Z5369">
        <f t="shared" si="417"/>
        <v>10.199999999999999</v>
      </c>
      <c r="AA5369">
        <f t="shared" si="418"/>
        <v>0</v>
      </c>
    </row>
    <row r="5370" spans="1:27" x14ac:dyDescent="0.3">
      <c r="A5370">
        <v>100067</v>
      </c>
      <c r="B5370">
        <v>230922</v>
      </c>
      <c r="C5370" s="3">
        <v>44130.73333333333</v>
      </c>
      <c r="D5370">
        <v>0</v>
      </c>
      <c r="E5370">
        <v>2</v>
      </c>
      <c r="F5370" t="s">
        <v>25</v>
      </c>
      <c r="G5370">
        <v>1</v>
      </c>
      <c r="H5370">
        <v>64.90625</v>
      </c>
      <c r="I5370">
        <v>18.19922</v>
      </c>
      <c r="J5370">
        <v>0.9921875</v>
      </c>
      <c r="K5370">
        <v>46.019530000000003</v>
      </c>
      <c r="L5370" s="3">
        <v>44130.484027777777</v>
      </c>
      <c r="M5370">
        <v>17.18</v>
      </c>
      <c r="N5370" t="s">
        <v>28</v>
      </c>
      <c r="P5370">
        <f>(C5370-Key!$B$1)*24</f>
        <v>2.5499999999301508</v>
      </c>
      <c r="Q5370">
        <f>(Key!$B$2-'17.1'!C5370)*24</f>
        <v>0.40000000008149073</v>
      </c>
      <c r="R5370" s="3">
        <f>C5370-(M5370-Key!$B$5)/(24*Key!$B$6)</f>
        <v>44130.719518518512</v>
      </c>
      <c r="S5370">
        <f>M5370-Key!$B$5</f>
        <v>14.92</v>
      </c>
      <c r="T5370" s="2">
        <f t="shared" si="415"/>
        <v>44129.736111111109</v>
      </c>
      <c r="U5370" t="str">
        <f t="shared" si="416"/>
        <v>10-25-2020 17:40</v>
      </c>
      <c r="V5370">
        <f>IFERROR(IF(W5370=Z5370,VLOOKUP($U5370,[1]C8842!$G$2:$M$145,3,FALSE),0),0)</f>
        <v>0</v>
      </c>
      <c r="W5370">
        <f>VLOOKUP(RIGHT($V$1,5),Key!$A$9:$B$14,2,FALSE)</f>
        <v>10.199999999999999</v>
      </c>
      <c r="X5370">
        <f t="shared" si="419"/>
        <v>0</v>
      </c>
      <c r="Y5370">
        <f>VLOOKUP(RIGHT($X$1,5),Key!$A$9:$B$14,2,FALSE)</f>
        <v>3.7</v>
      </c>
      <c r="Z5370">
        <f t="shared" si="417"/>
        <v>10.199999999999999</v>
      </c>
      <c r="AA5370">
        <f t="shared" si="418"/>
        <v>0</v>
      </c>
    </row>
    <row r="5371" spans="1:27" x14ac:dyDescent="0.3">
      <c r="A5371">
        <v>100067</v>
      </c>
      <c r="B5371">
        <v>230922</v>
      </c>
      <c r="C5371" s="3">
        <v>44130.73333333333</v>
      </c>
      <c r="D5371">
        <v>3</v>
      </c>
      <c r="E5371">
        <v>2</v>
      </c>
      <c r="F5371" t="s">
        <v>26</v>
      </c>
      <c r="G5371">
        <v>1</v>
      </c>
      <c r="H5371">
        <v>64.695310000000006</v>
      </c>
      <c r="I5371">
        <v>14.51563</v>
      </c>
      <c r="J5371">
        <v>0.84375</v>
      </c>
      <c r="K5371">
        <v>92.039060000000006</v>
      </c>
      <c r="L5371" s="3">
        <v>44130.484027777777</v>
      </c>
      <c r="M5371">
        <v>17.18</v>
      </c>
      <c r="N5371" t="s">
        <v>28</v>
      </c>
      <c r="P5371">
        <f>(C5371-Key!$B$1)*24</f>
        <v>2.5499999999301508</v>
      </c>
      <c r="Q5371">
        <f>(Key!$B$2-'17.1'!C5371)*24</f>
        <v>0.40000000008149073</v>
      </c>
      <c r="R5371" s="3">
        <f>C5371-(M5371-Key!$B$5)/(24*Key!$B$6)</f>
        <v>44130.719518518512</v>
      </c>
      <c r="S5371">
        <f>M5371-Key!$B$5</f>
        <v>14.92</v>
      </c>
      <c r="T5371" s="2">
        <f t="shared" si="415"/>
        <v>44129.736111111109</v>
      </c>
      <c r="U5371" t="str">
        <f t="shared" si="416"/>
        <v>10-25-2020 17:40</v>
      </c>
      <c r="V5371">
        <f>IFERROR(IF(W5371=Z5371,VLOOKUP($U5371,[1]C8842!$G$2:$M$145,3,FALSE),0),0)</f>
        <v>0</v>
      </c>
      <c r="W5371">
        <f>VLOOKUP(RIGHT($V$1,5),Key!$A$9:$B$14,2,FALSE)</f>
        <v>10.199999999999999</v>
      </c>
      <c r="X5371">
        <f t="shared" si="419"/>
        <v>0</v>
      </c>
      <c r="Y5371">
        <f>VLOOKUP(RIGHT($X$1,5),Key!$A$9:$B$14,2,FALSE)</f>
        <v>3.7</v>
      </c>
      <c r="Z5371">
        <f t="shared" si="417"/>
        <v>10.199999999999999</v>
      </c>
      <c r="AA5371">
        <f t="shared" si="418"/>
        <v>0</v>
      </c>
    </row>
    <row r="5372" spans="1:27" x14ac:dyDescent="0.3">
      <c r="A5372">
        <v>100067</v>
      </c>
      <c r="B5372">
        <v>230922</v>
      </c>
      <c r="C5372" s="3">
        <v>44130.73333333333</v>
      </c>
      <c r="D5372">
        <v>1</v>
      </c>
      <c r="E5372">
        <v>1</v>
      </c>
      <c r="F5372" t="s">
        <v>25</v>
      </c>
      <c r="G5372">
        <v>1</v>
      </c>
      <c r="H5372">
        <v>66.003910000000005</v>
      </c>
      <c r="I5372">
        <v>15.773440000000001</v>
      </c>
      <c r="J5372">
        <v>0.875</v>
      </c>
      <c r="K5372">
        <v>57.023440000000001</v>
      </c>
      <c r="L5372" s="3">
        <v>44130.484027777777</v>
      </c>
      <c r="M5372">
        <v>17.18</v>
      </c>
      <c r="N5372" t="s">
        <v>28</v>
      </c>
      <c r="P5372">
        <f>(C5372-Key!$B$1)*24</f>
        <v>2.5499999999301508</v>
      </c>
      <c r="Q5372">
        <f>(Key!$B$2-'17.1'!C5372)*24</f>
        <v>0.40000000008149073</v>
      </c>
      <c r="R5372" s="3">
        <f>C5372-(M5372-Key!$B$5)/(24*Key!$B$6)</f>
        <v>44130.719518518512</v>
      </c>
      <c r="S5372">
        <f>M5372-Key!$B$5</f>
        <v>14.92</v>
      </c>
      <c r="T5372" s="2">
        <f t="shared" si="415"/>
        <v>44129.736111111109</v>
      </c>
      <c r="U5372" t="str">
        <f t="shared" si="416"/>
        <v>10-25-2020 17:40</v>
      </c>
      <c r="V5372">
        <f>IFERROR(IF(W5372=Z5372,VLOOKUP($U5372,[1]C8842!$G$2:$M$145,3,FALSE),0),0)</f>
        <v>0</v>
      </c>
      <c r="W5372">
        <f>VLOOKUP(RIGHT($V$1,5),Key!$A$9:$B$14,2,FALSE)</f>
        <v>10.199999999999999</v>
      </c>
      <c r="X5372">
        <f t="shared" si="419"/>
        <v>0</v>
      </c>
      <c r="Y5372">
        <f>VLOOKUP(RIGHT($X$1,5),Key!$A$9:$B$14,2,FALSE)</f>
        <v>3.7</v>
      </c>
      <c r="Z5372">
        <f t="shared" si="417"/>
        <v>10.199999999999999</v>
      </c>
      <c r="AA5372">
        <f t="shared" si="418"/>
        <v>0</v>
      </c>
    </row>
    <row r="5373" spans="1:27" x14ac:dyDescent="0.3">
      <c r="A5373">
        <v>100067</v>
      </c>
      <c r="B5373">
        <v>230922</v>
      </c>
      <c r="C5373" s="3">
        <v>44130.73333333333</v>
      </c>
      <c r="D5373">
        <v>1</v>
      </c>
      <c r="E5373">
        <v>1</v>
      </c>
      <c r="F5373" t="s">
        <v>25</v>
      </c>
      <c r="G5373">
        <v>1</v>
      </c>
      <c r="H5373">
        <v>61.195309999999999</v>
      </c>
      <c r="I5373">
        <v>17.73047</v>
      </c>
      <c r="J5373">
        <v>1.03125</v>
      </c>
      <c r="K5373">
        <v>58.023440000000001</v>
      </c>
      <c r="L5373" s="3">
        <v>44130.484027777777</v>
      </c>
      <c r="M5373">
        <v>17.18</v>
      </c>
      <c r="N5373" t="s">
        <v>28</v>
      </c>
      <c r="P5373">
        <f>(C5373-Key!$B$1)*24</f>
        <v>2.5499999999301508</v>
      </c>
      <c r="Q5373">
        <f>(Key!$B$2-'17.1'!C5373)*24</f>
        <v>0.40000000008149073</v>
      </c>
      <c r="R5373" s="3">
        <f>C5373-(M5373-Key!$B$5)/(24*Key!$B$6)</f>
        <v>44130.719518518512</v>
      </c>
      <c r="S5373">
        <f>M5373-Key!$B$5</f>
        <v>14.92</v>
      </c>
      <c r="T5373" s="2">
        <f t="shared" si="415"/>
        <v>44129.736111111109</v>
      </c>
      <c r="U5373" t="str">
        <f t="shared" si="416"/>
        <v>10-25-2020 17:40</v>
      </c>
      <c r="V5373">
        <f>IFERROR(IF(W5373=Z5373,VLOOKUP($U5373,[1]C8842!$G$2:$M$145,3,FALSE),0),0)</f>
        <v>0</v>
      </c>
      <c r="W5373">
        <f>VLOOKUP(RIGHT($V$1,5),Key!$A$9:$B$14,2,FALSE)</f>
        <v>10.199999999999999</v>
      </c>
      <c r="X5373">
        <f t="shared" si="419"/>
        <v>0</v>
      </c>
      <c r="Y5373">
        <f>VLOOKUP(RIGHT($X$1,5),Key!$A$9:$B$14,2,FALSE)</f>
        <v>3.7</v>
      </c>
      <c r="Z5373">
        <f t="shared" si="417"/>
        <v>10.199999999999999</v>
      </c>
      <c r="AA5373">
        <f t="shared" si="418"/>
        <v>0</v>
      </c>
    </row>
    <row r="5374" spans="1:27" x14ac:dyDescent="0.3">
      <c r="A5374">
        <v>100067</v>
      </c>
      <c r="B5374">
        <v>230922</v>
      </c>
      <c r="C5374" s="3">
        <v>44130.73333333333</v>
      </c>
      <c r="D5374">
        <v>0</v>
      </c>
      <c r="E5374">
        <v>2</v>
      </c>
      <c r="F5374" t="s">
        <v>25</v>
      </c>
      <c r="G5374">
        <v>1</v>
      </c>
      <c r="H5374">
        <v>65.652339999999995</v>
      </c>
      <c r="I5374">
        <v>14.558590000000001</v>
      </c>
      <c r="J5374">
        <v>0.83203130000000003</v>
      </c>
      <c r="K5374">
        <v>48.019530000000003</v>
      </c>
      <c r="L5374" s="3">
        <v>44130.484027777777</v>
      </c>
      <c r="M5374">
        <v>17.18</v>
      </c>
      <c r="N5374" t="s">
        <v>28</v>
      </c>
      <c r="P5374">
        <f>(C5374-Key!$B$1)*24</f>
        <v>2.5499999999301508</v>
      </c>
      <c r="Q5374">
        <f>(Key!$B$2-'17.1'!C5374)*24</f>
        <v>0.40000000008149073</v>
      </c>
      <c r="R5374" s="3">
        <f>C5374-(M5374-Key!$B$5)/(24*Key!$B$6)</f>
        <v>44130.719518518512</v>
      </c>
      <c r="S5374">
        <f>M5374-Key!$B$5</f>
        <v>14.92</v>
      </c>
      <c r="T5374" s="2">
        <f t="shared" si="415"/>
        <v>44129.736111111109</v>
      </c>
      <c r="U5374" t="str">
        <f t="shared" si="416"/>
        <v>10-25-2020 17:40</v>
      </c>
      <c r="V5374">
        <f>IFERROR(IF(W5374=Z5374,VLOOKUP($U5374,[1]C8842!$G$2:$M$145,3,FALSE),0),0)</f>
        <v>0</v>
      </c>
      <c r="W5374">
        <f>VLOOKUP(RIGHT($V$1,5),Key!$A$9:$B$14,2,FALSE)</f>
        <v>10.199999999999999</v>
      </c>
      <c r="X5374">
        <f t="shared" si="419"/>
        <v>0</v>
      </c>
      <c r="Y5374">
        <f>VLOOKUP(RIGHT($X$1,5),Key!$A$9:$B$14,2,FALSE)</f>
        <v>3.7</v>
      </c>
      <c r="Z5374">
        <f t="shared" si="417"/>
        <v>10.199999999999999</v>
      </c>
      <c r="AA5374">
        <f t="shared" si="418"/>
        <v>0</v>
      </c>
    </row>
    <row r="5375" spans="1:27" x14ac:dyDescent="0.3">
      <c r="A5375">
        <v>100067</v>
      </c>
      <c r="B5375">
        <v>230922</v>
      </c>
      <c r="C5375" s="3">
        <v>44130.73333333333</v>
      </c>
      <c r="D5375">
        <v>0</v>
      </c>
      <c r="E5375">
        <v>2</v>
      </c>
      <c r="F5375" t="s">
        <v>25</v>
      </c>
      <c r="G5375">
        <v>3</v>
      </c>
      <c r="H5375">
        <v>61.300780000000003</v>
      </c>
      <c r="I5375">
        <v>31.273440000000001</v>
      </c>
      <c r="J5375">
        <v>1.6171880000000001</v>
      </c>
      <c r="K5375">
        <v>46.019530000000003</v>
      </c>
      <c r="L5375" s="3">
        <v>44130.484027777777</v>
      </c>
      <c r="M5375">
        <v>17.18</v>
      </c>
      <c r="N5375" t="s">
        <v>28</v>
      </c>
      <c r="P5375">
        <f>(C5375-Key!$B$1)*24</f>
        <v>2.5499999999301508</v>
      </c>
      <c r="Q5375">
        <f>(Key!$B$2-'17.1'!C5375)*24</f>
        <v>0.40000000008149073</v>
      </c>
      <c r="R5375" s="3">
        <f>C5375-(M5375-Key!$B$5)/(24*Key!$B$6)</f>
        <v>44130.719518518512</v>
      </c>
      <c r="S5375">
        <f>M5375-Key!$B$5</f>
        <v>14.92</v>
      </c>
      <c r="T5375" s="2">
        <f t="shared" si="415"/>
        <v>44129.736111111109</v>
      </c>
      <c r="U5375" t="str">
        <f t="shared" si="416"/>
        <v>10-25-2020 17:40</v>
      </c>
      <c r="V5375">
        <f>IFERROR(IF(W5375=Z5375,VLOOKUP($U5375,[1]C8842!$G$2:$M$145,3,FALSE),0),0)</f>
        <v>0</v>
      </c>
      <c r="W5375">
        <f>VLOOKUP(RIGHT($V$1,5),Key!$A$9:$B$14,2,FALSE)</f>
        <v>10.199999999999999</v>
      </c>
      <c r="X5375">
        <f t="shared" si="419"/>
        <v>0</v>
      </c>
      <c r="Y5375">
        <f>VLOOKUP(RIGHT($X$1,5),Key!$A$9:$B$14,2,FALSE)</f>
        <v>3.7</v>
      </c>
      <c r="Z5375">
        <f t="shared" si="417"/>
        <v>10.199999999999999</v>
      </c>
      <c r="AA5375">
        <f t="shared" si="418"/>
        <v>0</v>
      </c>
    </row>
    <row r="5376" spans="1:27" x14ac:dyDescent="0.3">
      <c r="A5376">
        <v>100067</v>
      </c>
      <c r="B5376">
        <v>230922</v>
      </c>
      <c r="C5376" s="3">
        <v>44130.73333333333</v>
      </c>
      <c r="D5376">
        <v>1</v>
      </c>
      <c r="E5376">
        <v>1</v>
      </c>
      <c r="F5376" t="s">
        <v>25</v>
      </c>
      <c r="G5376">
        <v>4</v>
      </c>
      <c r="H5376">
        <v>60.722659999999998</v>
      </c>
      <c r="I5376">
        <v>75.976560000000006</v>
      </c>
      <c r="J5376">
        <v>3.59375</v>
      </c>
      <c r="K5376">
        <v>58.023440000000001</v>
      </c>
      <c r="L5376" s="3">
        <v>44130.484027777777</v>
      </c>
      <c r="M5376">
        <v>17.18</v>
      </c>
      <c r="N5376" t="s">
        <v>28</v>
      </c>
      <c r="P5376">
        <f>(C5376-Key!$B$1)*24</f>
        <v>2.5499999999301508</v>
      </c>
      <c r="Q5376">
        <f>(Key!$B$2-'17.1'!C5376)*24</f>
        <v>0.40000000008149073</v>
      </c>
      <c r="R5376" s="3">
        <f>C5376-(M5376-Key!$B$5)/(24*Key!$B$6)</f>
        <v>44130.719518518512</v>
      </c>
      <c r="S5376">
        <f>M5376-Key!$B$5</f>
        <v>14.92</v>
      </c>
      <c r="T5376" s="2">
        <f t="shared" si="415"/>
        <v>44129.736111111109</v>
      </c>
      <c r="U5376" t="str">
        <f t="shared" si="416"/>
        <v>10-25-2020 17:40</v>
      </c>
      <c r="V5376">
        <f>IFERROR(IF(W5376=Z5376,VLOOKUP($U5376,[1]C8842!$G$2:$M$145,3,FALSE),0),0)</f>
        <v>0</v>
      </c>
      <c r="W5376">
        <f>VLOOKUP(RIGHT($V$1,5),Key!$A$9:$B$14,2,FALSE)</f>
        <v>10.199999999999999</v>
      </c>
      <c r="X5376">
        <f t="shared" si="419"/>
        <v>0</v>
      </c>
      <c r="Y5376">
        <f>VLOOKUP(RIGHT($X$1,5),Key!$A$9:$B$14,2,FALSE)</f>
        <v>3.7</v>
      </c>
      <c r="Z5376">
        <f t="shared" si="417"/>
        <v>10.199999999999999</v>
      </c>
      <c r="AA5376">
        <f t="shared" si="418"/>
        <v>0</v>
      </c>
    </row>
    <row r="5377" spans="1:27" x14ac:dyDescent="0.3">
      <c r="A5377">
        <v>100067</v>
      </c>
      <c r="B5377">
        <v>230922</v>
      </c>
      <c r="C5377" s="3">
        <v>44130.73333333333</v>
      </c>
      <c r="D5377">
        <v>3</v>
      </c>
      <c r="E5377">
        <v>2</v>
      </c>
      <c r="F5377" t="s">
        <v>26</v>
      </c>
      <c r="G5377">
        <v>4</v>
      </c>
      <c r="H5377">
        <v>59.203130000000002</v>
      </c>
      <c r="I5377">
        <v>78.839839999999995</v>
      </c>
      <c r="J5377">
        <v>3.8164060000000002</v>
      </c>
      <c r="K5377">
        <v>92.039060000000006</v>
      </c>
      <c r="L5377" s="3">
        <v>44130.484027777777</v>
      </c>
      <c r="M5377">
        <v>17.18</v>
      </c>
      <c r="N5377" t="s">
        <v>28</v>
      </c>
      <c r="P5377">
        <f>(C5377-Key!$B$1)*24</f>
        <v>2.5499999999301508</v>
      </c>
      <c r="Q5377">
        <f>(Key!$B$2-'17.1'!C5377)*24</f>
        <v>0.40000000008149073</v>
      </c>
      <c r="R5377" s="3">
        <f>C5377-(M5377-Key!$B$5)/(24*Key!$B$6)</f>
        <v>44130.719518518512</v>
      </c>
      <c r="S5377">
        <f>M5377-Key!$B$5</f>
        <v>14.92</v>
      </c>
      <c r="T5377" s="2">
        <f t="shared" si="415"/>
        <v>44129.736111111109</v>
      </c>
      <c r="U5377" t="str">
        <f t="shared" si="416"/>
        <v>10-25-2020 17:40</v>
      </c>
      <c r="V5377">
        <f>IFERROR(IF(W5377=Z5377,VLOOKUP($U5377,[1]C8842!$G$2:$M$145,3,FALSE),0),0)</f>
        <v>0</v>
      </c>
      <c r="W5377">
        <f>VLOOKUP(RIGHT($V$1,5),Key!$A$9:$B$14,2,FALSE)</f>
        <v>10.199999999999999</v>
      </c>
      <c r="X5377">
        <f t="shared" si="419"/>
        <v>0</v>
      </c>
      <c r="Y5377">
        <f>VLOOKUP(RIGHT($X$1,5),Key!$A$9:$B$14,2,FALSE)</f>
        <v>3.7</v>
      </c>
      <c r="Z5377">
        <f t="shared" si="417"/>
        <v>10.199999999999999</v>
      </c>
      <c r="AA5377">
        <f t="shared" si="418"/>
        <v>0</v>
      </c>
    </row>
    <row r="5378" spans="1:27" x14ac:dyDescent="0.3">
      <c r="A5378">
        <v>100067</v>
      </c>
      <c r="B5378">
        <v>230922</v>
      </c>
      <c r="C5378" s="3">
        <v>44130.73333333333</v>
      </c>
      <c r="D5378">
        <v>1</v>
      </c>
      <c r="E5378">
        <v>1</v>
      </c>
      <c r="F5378" t="s">
        <v>25</v>
      </c>
      <c r="G5378">
        <v>1</v>
      </c>
      <c r="H5378">
        <v>67.335939999999994</v>
      </c>
      <c r="I5378">
        <v>15.625</v>
      </c>
      <c r="J5378">
        <v>0.8515625</v>
      </c>
      <c r="K5378">
        <v>58.023440000000001</v>
      </c>
      <c r="L5378" s="3">
        <v>44130.484027777777</v>
      </c>
      <c r="M5378">
        <v>17.18</v>
      </c>
      <c r="N5378" t="s">
        <v>28</v>
      </c>
      <c r="P5378">
        <f>(C5378-Key!$B$1)*24</f>
        <v>2.5499999999301508</v>
      </c>
      <c r="Q5378">
        <f>(Key!$B$2-'17.1'!C5378)*24</f>
        <v>0.40000000008149073</v>
      </c>
      <c r="R5378" s="3">
        <f>C5378-(M5378-Key!$B$5)/(24*Key!$B$6)</f>
        <v>44130.719518518512</v>
      </c>
      <c r="S5378">
        <f>M5378-Key!$B$5</f>
        <v>14.92</v>
      </c>
      <c r="T5378" s="2">
        <f t="shared" si="415"/>
        <v>44129.736111111109</v>
      </c>
      <c r="U5378" t="str">
        <f t="shared" si="416"/>
        <v>10-25-2020 17:40</v>
      </c>
      <c r="V5378">
        <f>IFERROR(IF(W5378=Z5378,VLOOKUP($U5378,[1]C8842!$G$2:$M$145,3,FALSE),0),0)</f>
        <v>0</v>
      </c>
      <c r="W5378">
        <f>VLOOKUP(RIGHT($V$1,5),Key!$A$9:$B$14,2,FALSE)</f>
        <v>10.199999999999999</v>
      </c>
      <c r="X5378">
        <f t="shared" si="419"/>
        <v>0</v>
      </c>
      <c r="Y5378">
        <f>VLOOKUP(RIGHT($X$1,5),Key!$A$9:$B$14,2,FALSE)</f>
        <v>3.7</v>
      </c>
      <c r="Z5378">
        <f t="shared" si="417"/>
        <v>10.199999999999999</v>
      </c>
      <c r="AA5378">
        <f t="shared" si="418"/>
        <v>0</v>
      </c>
    </row>
    <row r="5379" spans="1:27" x14ac:dyDescent="0.3">
      <c r="A5379">
        <v>100067</v>
      </c>
      <c r="B5379">
        <v>230922</v>
      </c>
      <c r="C5379" s="3">
        <v>44130.73333333333</v>
      </c>
      <c r="D5379">
        <v>3</v>
      </c>
      <c r="E5379">
        <v>2</v>
      </c>
      <c r="F5379" t="s">
        <v>26</v>
      </c>
      <c r="G5379">
        <v>2</v>
      </c>
      <c r="H5379">
        <v>65.457030000000003</v>
      </c>
      <c r="I5379">
        <v>23.066410000000001</v>
      </c>
      <c r="J5379">
        <v>1.1796880000000001</v>
      </c>
      <c r="K5379">
        <v>94.039060000000006</v>
      </c>
      <c r="L5379" s="3">
        <v>44130.484027777777</v>
      </c>
      <c r="M5379">
        <v>17.18</v>
      </c>
      <c r="N5379" t="s">
        <v>28</v>
      </c>
      <c r="P5379">
        <f>(C5379-Key!$B$1)*24</f>
        <v>2.5499999999301508</v>
      </c>
      <c r="Q5379">
        <f>(Key!$B$2-'17.1'!C5379)*24</f>
        <v>0.40000000008149073</v>
      </c>
      <c r="R5379" s="3">
        <f>C5379-(M5379-Key!$B$5)/(24*Key!$B$6)</f>
        <v>44130.719518518512</v>
      </c>
      <c r="S5379">
        <f>M5379-Key!$B$5</f>
        <v>14.92</v>
      </c>
      <c r="T5379" s="2">
        <f t="shared" ref="T5379:T5442" si="420">ROUND(C5379*24*60/10,0)/(24*6)-1</f>
        <v>44129.736111111109</v>
      </c>
      <c r="U5379" t="str">
        <f t="shared" ref="U5379:U5442" si="421">TEXT(T5379,"mm-dd-yyyy hh:mm")</f>
        <v>10-25-2020 17:40</v>
      </c>
      <c r="V5379">
        <f>IFERROR(IF(W5379=Z5379,VLOOKUP($U5379,[1]C8842!$G$2:$M$145,3,FALSE),0),0)</f>
        <v>0</v>
      </c>
      <c r="W5379">
        <f>VLOOKUP(RIGHT($V$1,5),Key!$A$9:$B$14,2,FALSE)</f>
        <v>10.199999999999999</v>
      </c>
      <c r="X5379">
        <f t="shared" si="419"/>
        <v>0</v>
      </c>
      <c r="Y5379">
        <f>VLOOKUP(RIGHT($X$1,5),Key!$A$9:$B$14,2,FALSE)</f>
        <v>3.7</v>
      </c>
      <c r="Z5379">
        <f t="shared" ref="Z5379:Z5442" si="422">M5379-MIN(ABS(Y5379-M5379),ABS(W5379-M5379))</f>
        <v>10.199999999999999</v>
      </c>
      <c r="AA5379">
        <f t="shared" ref="AA5379:AA5442" si="423">SUM(V5379,X5379)</f>
        <v>0</v>
      </c>
    </row>
    <row r="5380" spans="1:27" x14ac:dyDescent="0.3">
      <c r="A5380">
        <v>100067</v>
      </c>
      <c r="B5380">
        <v>230922</v>
      </c>
      <c r="C5380" s="3">
        <v>44130.73333333333</v>
      </c>
      <c r="D5380">
        <v>0</v>
      </c>
      <c r="E5380">
        <v>2</v>
      </c>
      <c r="F5380" t="s">
        <v>25</v>
      </c>
      <c r="G5380">
        <v>1</v>
      </c>
      <c r="H5380">
        <v>65.902339999999995</v>
      </c>
      <c r="I5380">
        <v>17.054690000000001</v>
      </c>
      <c r="J5380">
        <v>0.9296875</v>
      </c>
      <c r="K5380">
        <v>46.019530000000003</v>
      </c>
      <c r="L5380" s="3">
        <v>44130.484027777777</v>
      </c>
      <c r="M5380">
        <v>17.18</v>
      </c>
      <c r="N5380" t="s">
        <v>28</v>
      </c>
      <c r="P5380">
        <f>(C5380-Key!$B$1)*24</f>
        <v>2.5499999999301508</v>
      </c>
      <c r="Q5380">
        <f>(Key!$B$2-'17.1'!C5380)*24</f>
        <v>0.40000000008149073</v>
      </c>
      <c r="R5380" s="3">
        <f>C5380-(M5380-Key!$B$5)/(24*Key!$B$6)</f>
        <v>44130.719518518512</v>
      </c>
      <c r="S5380">
        <f>M5380-Key!$B$5</f>
        <v>14.92</v>
      </c>
      <c r="T5380" s="2">
        <f t="shared" si="420"/>
        <v>44129.736111111109</v>
      </c>
      <c r="U5380" t="str">
        <f t="shared" si="421"/>
        <v>10-25-2020 17:40</v>
      </c>
      <c r="V5380">
        <f>IFERROR(IF(W5380=Z5380,VLOOKUP($U5380,[1]C8842!$G$2:$M$145,3,FALSE),0),0)</f>
        <v>0</v>
      </c>
      <c r="W5380">
        <f>VLOOKUP(RIGHT($V$1,5),Key!$A$9:$B$14,2,FALSE)</f>
        <v>10.199999999999999</v>
      </c>
      <c r="X5380">
        <f t="shared" ref="X5380:X5443" si="424">$X$2</f>
        <v>0</v>
      </c>
      <c r="Y5380">
        <f>VLOOKUP(RIGHT($X$1,5),Key!$A$9:$B$14,2,FALSE)</f>
        <v>3.7</v>
      </c>
      <c r="Z5380">
        <f t="shared" si="422"/>
        <v>10.199999999999999</v>
      </c>
      <c r="AA5380">
        <f t="shared" si="423"/>
        <v>0</v>
      </c>
    </row>
    <row r="5381" spans="1:27" x14ac:dyDescent="0.3">
      <c r="A5381">
        <v>100067</v>
      </c>
      <c r="B5381">
        <v>230922</v>
      </c>
      <c r="C5381" s="3">
        <v>44130.73333333333</v>
      </c>
      <c r="D5381">
        <v>3</v>
      </c>
      <c r="E5381">
        <v>2</v>
      </c>
      <c r="F5381" t="s">
        <v>26</v>
      </c>
      <c r="G5381">
        <v>3</v>
      </c>
      <c r="H5381">
        <v>66.6875</v>
      </c>
      <c r="I5381">
        <v>31.421880000000002</v>
      </c>
      <c r="J5381">
        <v>1.4921880000000001</v>
      </c>
      <c r="K5381">
        <v>95.039060000000006</v>
      </c>
      <c r="L5381" s="3">
        <v>44130.484027777777</v>
      </c>
      <c r="M5381">
        <v>17.18</v>
      </c>
      <c r="N5381" t="s">
        <v>28</v>
      </c>
      <c r="P5381">
        <f>(C5381-Key!$B$1)*24</f>
        <v>2.5499999999301508</v>
      </c>
      <c r="Q5381">
        <f>(Key!$B$2-'17.1'!C5381)*24</f>
        <v>0.40000000008149073</v>
      </c>
      <c r="R5381" s="3">
        <f>C5381-(M5381-Key!$B$5)/(24*Key!$B$6)</f>
        <v>44130.719518518512</v>
      </c>
      <c r="S5381">
        <f>M5381-Key!$B$5</f>
        <v>14.92</v>
      </c>
      <c r="T5381" s="2">
        <f t="shared" si="420"/>
        <v>44129.736111111109</v>
      </c>
      <c r="U5381" t="str">
        <f t="shared" si="421"/>
        <v>10-25-2020 17:40</v>
      </c>
      <c r="V5381">
        <f>IFERROR(IF(W5381=Z5381,VLOOKUP($U5381,[1]C8842!$G$2:$M$145,3,FALSE),0),0)</f>
        <v>0</v>
      </c>
      <c r="W5381">
        <f>VLOOKUP(RIGHT($V$1,5),Key!$A$9:$B$14,2,FALSE)</f>
        <v>10.199999999999999</v>
      </c>
      <c r="X5381">
        <f t="shared" si="424"/>
        <v>0</v>
      </c>
      <c r="Y5381">
        <f>VLOOKUP(RIGHT($X$1,5),Key!$A$9:$B$14,2,FALSE)</f>
        <v>3.7</v>
      </c>
      <c r="Z5381">
        <f t="shared" si="422"/>
        <v>10.199999999999999</v>
      </c>
      <c r="AA5381">
        <f t="shared" si="423"/>
        <v>0</v>
      </c>
    </row>
    <row r="5382" spans="1:27" x14ac:dyDescent="0.3">
      <c r="A5382">
        <v>100067</v>
      </c>
      <c r="B5382">
        <v>230922</v>
      </c>
      <c r="C5382" s="3">
        <v>44130.73333333333</v>
      </c>
      <c r="D5382">
        <v>2</v>
      </c>
      <c r="E5382">
        <v>1</v>
      </c>
      <c r="F5382" t="s">
        <v>26</v>
      </c>
      <c r="G5382">
        <v>1</v>
      </c>
      <c r="H5382">
        <v>73.652339999999995</v>
      </c>
      <c r="I5382">
        <v>18.722660000000001</v>
      </c>
      <c r="J5382">
        <v>0.890625</v>
      </c>
      <c r="K5382">
        <v>80.03125</v>
      </c>
      <c r="L5382" s="3">
        <v>44130.484027777777</v>
      </c>
      <c r="M5382">
        <v>17.18</v>
      </c>
      <c r="N5382" t="s">
        <v>28</v>
      </c>
      <c r="P5382">
        <f>(C5382-Key!$B$1)*24</f>
        <v>2.5499999999301508</v>
      </c>
      <c r="Q5382">
        <f>(Key!$B$2-'17.1'!C5382)*24</f>
        <v>0.40000000008149073</v>
      </c>
      <c r="R5382" s="3">
        <f>C5382-(M5382-Key!$B$5)/(24*Key!$B$6)</f>
        <v>44130.719518518512</v>
      </c>
      <c r="S5382">
        <f>M5382-Key!$B$5</f>
        <v>14.92</v>
      </c>
      <c r="T5382" s="2">
        <f t="shared" si="420"/>
        <v>44129.736111111109</v>
      </c>
      <c r="U5382" t="str">
        <f t="shared" si="421"/>
        <v>10-25-2020 17:40</v>
      </c>
      <c r="V5382">
        <f>IFERROR(IF(W5382=Z5382,VLOOKUP($U5382,[1]C8842!$G$2:$M$145,3,FALSE),0),0)</f>
        <v>0</v>
      </c>
      <c r="W5382">
        <f>VLOOKUP(RIGHT($V$1,5),Key!$A$9:$B$14,2,FALSE)</f>
        <v>10.199999999999999</v>
      </c>
      <c r="X5382">
        <f t="shared" si="424"/>
        <v>0</v>
      </c>
      <c r="Y5382">
        <f>VLOOKUP(RIGHT($X$1,5),Key!$A$9:$B$14,2,FALSE)</f>
        <v>3.7</v>
      </c>
      <c r="Z5382">
        <f t="shared" si="422"/>
        <v>10.199999999999999</v>
      </c>
      <c r="AA5382">
        <f t="shared" si="423"/>
        <v>0</v>
      </c>
    </row>
    <row r="5383" spans="1:27" x14ac:dyDescent="0.3">
      <c r="A5383">
        <v>100067</v>
      </c>
      <c r="B5383">
        <v>230922</v>
      </c>
      <c r="C5383" s="3">
        <v>44130.73333333333</v>
      </c>
      <c r="D5383">
        <v>2</v>
      </c>
      <c r="E5383">
        <v>1</v>
      </c>
      <c r="F5383" t="s">
        <v>26</v>
      </c>
      <c r="G5383">
        <v>1</v>
      </c>
      <c r="H5383">
        <v>73.003910000000005</v>
      </c>
      <c r="I5383">
        <v>18.226559999999999</v>
      </c>
      <c r="J5383">
        <v>0.8828125</v>
      </c>
      <c r="K5383">
        <v>80.03125</v>
      </c>
      <c r="L5383" s="3">
        <v>44130.484027777777</v>
      </c>
      <c r="M5383">
        <v>17.18</v>
      </c>
      <c r="N5383" t="s">
        <v>28</v>
      </c>
      <c r="P5383">
        <f>(C5383-Key!$B$1)*24</f>
        <v>2.5499999999301508</v>
      </c>
      <c r="Q5383">
        <f>(Key!$B$2-'17.1'!C5383)*24</f>
        <v>0.40000000008149073</v>
      </c>
      <c r="R5383" s="3">
        <f>C5383-(M5383-Key!$B$5)/(24*Key!$B$6)</f>
        <v>44130.719518518512</v>
      </c>
      <c r="S5383">
        <f>M5383-Key!$B$5</f>
        <v>14.92</v>
      </c>
      <c r="T5383" s="2">
        <f t="shared" si="420"/>
        <v>44129.736111111109</v>
      </c>
      <c r="U5383" t="str">
        <f t="shared" si="421"/>
        <v>10-25-2020 17:40</v>
      </c>
      <c r="V5383">
        <f>IFERROR(IF(W5383=Z5383,VLOOKUP($U5383,[1]C8842!$G$2:$M$145,3,FALSE),0),0)</f>
        <v>0</v>
      </c>
      <c r="W5383">
        <f>VLOOKUP(RIGHT($V$1,5),Key!$A$9:$B$14,2,FALSE)</f>
        <v>10.199999999999999</v>
      </c>
      <c r="X5383">
        <f t="shared" si="424"/>
        <v>0</v>
      </c>
      <c r="Y5383">
        <f>VLOOKUP(RIGHT($X$1,5),Key!$A$9:$B$14,2,FALSE)</f>
        <v>3.7</v>
      </c>
      <c r="Z5383">
        <f t="shared" si="422"/>
        <v>10.199999999999999</v>
      </c>
      <c r="AA5383">
        <f t="shared" si="423"/>
        <v>0</v>
      </c>
    </row>
    <row r="5384" spans="1:27" x14ac:dyDescent="0.3">
      <c r="A5384">
        <v>100067</v>
      </c>
      <c r="B5384">
        <v>230922</v>
      </c>
      <c r="C5384" s="3">
        <v>44130.73333333333</v>
      </c>
      <c r="D5384">
        <v>2</v>
      </c>
      <c r="E5384">
        <v>1</v>
      </c>
      <c r="F5384" t="s">
        <v>26</v>
      </c>
      <c r="G5384">
        <v>2</v>
      </c>
      <c r="H5384">
        <v>73.042969999999997</v>
      </c>
      <c r="I5384">
        <v>20.632809999999999</v>
      </c>
      <c r="J5384">
        <v>0.96875</v>
      </c>
      <c r="K5384">
        <v>80.03125</v>
      </c>
      <c r="L5384" s="3">
        <v>44130.484027777777</v>
      </c>
      <c r="M5384">
        <v>17.18</v>
      </c>
      <c r="N5384" t="s">
        <v>28</v>
      </c>
      <c r="P5384">
        <f>(C5384-Key!$B$1)*24</f>
        <v>2.5499999999301508</v>
      </c>
      <c r="Q5384">
        <f>(Key!$B$2-'17.1'!C5384)*24</f>
        <v>0.40000000008149073</v>
      </c>
      <c r="R5384" s="3">
        <f>C5384-(M5384-Key!$B$5)/(24*Key!$B$6)</f>
        <v>44130.719518518512</v>
      </c>
      <c r="S5384">
        <f>M5384-Key!$B$5</f>
        <v>14.92</v>
      </c>
      <c r="T5384" s="2">
        <f t="shared" si="420"/>
        <v>44129.736111111109</v>
      </c>
      <c r="U5384" t="str">
        <f t="shared" si="421"/>
        <v>10-25-2020 17:40</v>
      </c>
      <c r="V5384">
        <f>IFERROR(IF(W5384=Z5384,VLOOKUP($U5384,[1]C8842!$G$2:$M$145,3,FALSE),0),0)</f>
        <v>0</v>
      </c>
      <c r="W5384">
        <f>VLOOKUP(RIGHT($V$1,5),Key!$A$9:$B$14,2,FALSE)</f>
        <v>10.199999999999999</v>
      </c>
      <c r="X5384">
        <f t="shared" si="424"/>
        <v>0</v>
      </c>
      <c r="Y5384">
        <f>VLOOKUP(RIGHT($X$1,5),Key!$A$9:$B$14,2,FALSE)</f>
        <v>3.7</v>
      </c>
      <c r="Z5384">
        <f t="shared" si="422"/>
        <v>10.199999999999999</v>
      </c>
      <c r="AA5384">
        <f t="shared" si="423"/>
        <v>0</v>
      </c>
    </row>
    <row r="5385" spans="1:27" x14ac:dyDescent="0.3">
      <c r="A5385">
        <v>100067</v>
      </c>
      <c r="B5385">
        <v>230922</v>
      </c>
      <c r="C5385" s="3">
        <v>44130.73333333333</v>
      </c>
      <c r="D5385">
        <v>3</v>
      </c>
      <c r="E5385">
        <v>2</v>
      </c>
      <c r="F5385" t="s">
        <v>26</v>
      </c>
      <c r="G5385">
        <v>2</v>
      </c>
      <c r="H5385">
        <v>64.410160000000005</v>
      </c>
      <c r="I5385">
        <v>20.058589999999999</v>
      </c>
      <c r="J5385">
        <v>1.074219</v>
      </c>
      <c r="K5385">
        <v>94.039060000000006</v>
      </c>
      <c r="L5385" s="3">
        <v>44130.484027777777</v>
      </c>
      <c r="M5385">
        <v>17.18</v>
      </c>
      <c r="N5385" t="s">
        <v>28</v>
      </c>
      <c r="P5385">
        <f>(C5385-Key!$B$1)*24</f>
        <v>2.5499999999301508</v>
      </c>
      <c r="Q5385">
        <f>(Key!$B$2-'17.1'!C5385)*24</f>
        <v>0.40000000008149073</v>
      </c>
      <c r="R5385" s="3">
        <f>C5385-(M5385-Key!$B$5)/(24*Key!$B$6)</f>
        <v>44130.719518518512</v>
      </c>
      <c r="S5385">
        <f>M5385-Key!$B$5</f>
        <v>14.92</v>
      </c>
      <c r="T5385" s="2">
        <f t="shared" si="420"/>
        <v>44129.736111111109</v>
      </c>
      <c r="U5385" t="str">
        <f t="shared" si="421"/>
        <v>10-25-2020 17:40</v>
      </c>
      <c r="V5385">
        <f>IFERROR(IF(W5385=Z5385,VLOOKUP($U5385,[1]C8842!$G$2:$M$145,3,FALSE),0),0)</f>
        <v>0</v>
      </c>
      <c r="W5385">
        <f>VLOOKUP(RIGHT($V$1,5),Key!$A$9:$B$14,2,FALSE)</f>
        <v>10.199999999999999</v>
      </c>
      <c r="X5385">
        <f t="shared" si="424"/>
        <v>0</v>
      </c>
      <c r="Y5385">
        <f>VLOOKUP(RIGHT($X$1,5),Key!$A$9:$B$14,2,FALSE)</f>
        <v>3.7</v>
      </c>
      <c r="Z5385">
        <f t="shared" si="422"/>
        <v>10.199999999999999</v>
      </c>
      <c r="AA5385">
        <f t="shared" si="423"/>
        <v>0</v>
      </c>
    </row>
    <row r="5386" spans="1:27" x14ac:dyDescent="0.3">
      <c r="A5386">
        <v>100067</v>
      </c>
      <c r="B5386">
        <v>230922</v>
      </c>
      <c r="C5386" s="3">
        <v>44130.73333333333</v>
      </c>
      <c r="D5386">
        <v>3</v>
      </c>
      <c r="E5386">
        <v>2</v>
      </c>
      <c r="F5386" t="s">
        <v>26</v>
      </c>
      <c r="G5386">
        <v>1</v>
      </c>
      <c r="H5386">
        <v>70.449219999999997</v>
      </c>
      <c r="I5386">
        <v>16.69922</v>
      </c>
      <c r="J5386">
        <v>0.85546880000000003</v>
      </c>
      <c r="K5386">
        <v>93.039060000000006</v>
      </c>
      <c r="L5386" s="3">
        <v>44130.484027777777</v>
      </c>
      <c r="M5386">
        <v>17.18</v>
      </c>
      <c r="N5386" t="s">
        <v>28</v>
      </c>
      <c r="P5386">
        <f>(C5386-Key!$B$1)*24</f>
        <v>2.5499999999301508</v>
      </c>
      <c r="Q5386">
        <f>(Key!$B$2-'17.1'!C5386)*24</f>
        <v>0.40000000008149073</v>
      </c>
      <c r="R5386" s="3">
        <f>C5386-(M5386-Key!$B$5)/(24*Key!$B$6)</f>
        <v>44130.719518518512</v>
      </c>
      <c r="S5386">
        <f>M5386-Key!$B$5</f>
        <v>14.92</v>
      </c>
      <c r="T5386" s="2">
        <f t="shared" si="420"/>
        <v>44129.736111111109</v>
      </c>
      <c r="U5386" t="str">
        <f t="shared" si="421"/>
        <v>10-25-2020 17:40</v>
      </c>
      <c r="V5386">
        <f>IFERROR(IF(W5386=Z5386,VLOOKUP($U5386,[1]C8842!$G$2:$M$145,3,FALSE),0),0)</f>
        <v>0</v>
      </c>
      <c r="W5386">
        <f>VLOOKUP(RIGHT($V$1,5),Key!$A$9:$B$14,2,FALSE)</f>
        <v>10.199999999999999</v>
      </c>
      <c r="X5386">
        <f t="shared" si="424"/>
        <v>0</v>
      </c>
      <c r="Y5386">
        <f>VLOOKUP(RIGHT($X$1,5),Key!$A$9:$B$14,2,FALSE)</f>
        <v>3.7</v>
      </c>
      <c r="Z5386">
        <f t="shared" si="422"/>
        <v>10.199999999999999</v>
      </c>
      <c r="AA5386">
        <f t="shared" si="423"/>
        <v>0</v>
      </c>
    </row>
    <row r="5387" spans="1:27" x14ac:dyDescent="0.3">
      <c r="A5387">
        <v>100067</v>
      </c>
      <c r="B5387">
        <v>230922</v>
      </c>
      <c r="C5387" s="3">
        <v>44130.73333333333</v>
      </c>
      <c r="D5387">
        <v>2</v>
      </c>
      <c r="E5387">
        <v>1</v>
      </c>
      <c r="F5387" t="s">
        <v>26</v>
      </c>
      <c r="G5387">
        <v>1</v>
      </c>
      <c r="H5387">
        <v>66.203130000000002</v>
      </c>
      <c r="I5387">
        <v>17.289059999999999</v>
      </c>
      <c r="J5387">
        <v>0.93359380000000003</v>
      </c>
      <c r="K5387">
        <v>80.03125</v>
      </c>
      <c r="L5387" s="3">
        <v>44130.487500000003</v>
      </c>
      <c r="M5387">
        <v>17.18</v>
      </c>
      <c r="N5387" t="s">
        <v>28</v>
      </c>
      <c r="P5387">
        <f>(C5387-Key!$B$1)*24</f>
        <v>2.5499999999301508</v>
      </c>
      <c r="Q5387">
        <f>(Key!$B$2-'17.1'!C5387)*24</f>
        <v>0.40000000008149073</v>
      </c>
      <c r="R5387" s="3">
        <f>C5387-(M5387-Key!$B$5)/(24*Key!$B$6)</f>
        <v>44130.719518518512</v>
      </c>
      <c r="S5387">
        <f>M5387-Key!$B$5</f>
        <v>14.92</v>
      </c>
      <c r="T5387" s="2">
        <f t="shared" si="420"/>
        <v>44129.736111111109</v>
      </c>
      <c r="U5387" t="str">
        <f t="shared" si="421"/>
        <v>10-25-2020 17:40</v>
      </c>
      <c r="V5387">
        <f>IFERROR(IF(W5387=Z5387,VLOOKUP($U5387,[1]C8842!$G$2:$M$145,3,FALSE),0),0)</f>
        <v>0</v>
      </c>
      <c r="W5387">
        <f>VLOOKUP(RIGHT($V$1,5),Key!$A$9:$B$14,2,FALSE)</f>
        <v>10.199999999999999</v>
      </c>
      <c r="X5387">
        <f t="shared" si="424"/>
        <v>0</v>
      </c>
      <c r="Y5387">
        <f>VLOOKUP(RIGHT($X$1,5),Key!$A$9:$B$14,2,FALSE)</f>
        <v>3.7</v>
      </c>
      <c r="Z5387">
        <f t="shared" si="422"/>
        <v>10.199999999999999</v>
      </c>
      <c r="AA5387">
        <f t="shared" si="423"/>
        <v>0</v>
      </c>
    </row>
    <row r="5388" spans="1:27" x14ac:dyDescent="0.3">
      <c r="A5388">
        <v>100067</v>
      </c>
      <c r="B5388">
        <v>230922</v>
      </c>
      <c r="C5388" s="3">
        <v>44130.73333333333</v>
      </c>
      <c r="D5388">
        <v>2</v>
      </c>
      <c r="E5388">
        <v>1</v>
      </c>
      <c r="F5388" t="s">
        <v>26</v>
      </c>
      <c r="G5388">
        <v>2</v>
      </c>
      <c r="H5388">
        <v>72.769530000000003</v>
      </c>
      <c r="I5388">
        <v>26.35547</v>
      </c>
      <c r="J5388">
        <v>1.1796880000000001</v>
      </c>
      <c r="K5388">
        <v>82.035160000000005</v>
      </c>
      <c r="L5388" s="3">
        <v>44130.487500000003</v>
      </c>
      <c r="M5388">
        <v>17.18</v>
      </c>
      <c r="N5388" t="s">
        <v>28</v>
      </c>
      <c r="P5388">
        <f>(C5388-Key!$B$1)*24</f>
        <v>2.5499999999301508</v>
      </c>
      <c r="Q5388">
        <f>(Key!$B$2-'17.1'!C5388)*24</f>
        <v>0.40000000008149073</v>
      </c>
      <c r="R5388" s="3">
        <f>C5388-(M5388-Key!$B$5)/(24*Key!$B$6)</f>
        <v>44130.719518518512</v>
      </c>
      <c r="S5388">
        <f>M5388-Key!$B$5</f>
        <v>14.92</v>
      </c>
      <c r="T5388" s="2">
        <f t="shared" si="420"/>
        <v>44129.736111111109</v>
      </c>
      <c r="U5388" t="str">
        <f t="shared" si="421"/>
        <v>10-25-2020 17:40</v>
      </c>
      <c r="V5388">
        <f>IFERROR(IF(W5388=Z5388,VLOOKUP($U5388,[1]C8842!$G$2:$M$145,3,FALSE),0),0)</f>
        <v>0</v>
      </c>
      <c r="W5388">
        <f>VLOOKUP(RIGHT($V$1,5),Key!$A$9:$B$14,2,FALSE)</f>
        <v>10.199999999999999</v>
      </c>
      <c r="X5388">
        <f t="shared" si="424"/>
        <v>0</v>
      </c>
      <c r="Y5388">
        <f>VLOOKUP(RIGHT($X$1,5),Key!$A$9:$B$14,2,FALSE)</f>
        <v>3.7</v>
      </c>
      <c r="Z5388">
        <f t="shared" si="422"/>
        <v>10.199999999999999</v>
      </c>
      <c r="AA5388">
        <f t="shared" si="423"/>
        <v>0</v>
      </c>
    </row>
    <row r="5389" spans="1:27" x14ac:dyDescent="0.3">
      <c r="A5389">
        <v>100067</v>
      </c>
      <c r="B5389">
        <v>230922</v>
      </c>
      <c r="C5389" s="3">
        <v>44130.73333333333</v>
      </c>
      <c r="D5389">
        <v>2</v>
      </c>
      <c r="E5389">
        <v>1</v>
      </c>
      <c r="F5389" t="s">
        <v>26</v>
      </c>
      <c r="G5389">
        <v>1</v>
      </c>
      <c r="H5389">
        <v>71.640630000000002</v>
      </c>
      <c r="I5389">
        <v>19.23047</v>
      </c>
      <c r="J5389">
        <v>0.93359380000000003</v>
      </c>
      <c r="K5389">
        <v>82.035160000000005</v>
      </c>
      <c r="L5389" s="3">
        <v>44130.487500000003</v>
      </c>
      <c r="M5389">
        <v>17.18</v>
      </c>
      <c r="N5389" t="s">
        <v>28</v>
      </c>
      <c r="P5389">
        <f>(C5389-Key!$B$1)*24</f>
        <v>2.5499999999301508</v>
      </c>
      <c r="Q5389">
        <f>(Key!$B$2-'17.1'!C5389)*24</f>
        <v>0.40000000008149073</v>
      </c>
      <c r="R5389" s="3">
        <f>C5389-(M5389-Key!$B$5)/(24*Key!$B$6)</f>
        <v>44130.719518518512</v>
      </c>
      <c r="S5389">
        <f>M5389-Key!$B$5</f>
        <v>14.92</v>
      </c>
      <c r="T5389" s="2">
        <f t="shared" si="420"/>
        <v>44129.736111111109</v>
      </c>
      <c r="U5389" t="str">
        <f t="shared" si="421"/>
        <v>10-25-2020 17:40</v>
      </c>
      <c r="V5389">
        <f>IFERROR(IF(W5389=Z5389,VLOOKUP($U5389,[1]C8842!$G$2:$M$145,3,FALSE),0),0)</f>
        <v>0</v>
      </c>
      <c r="W5389">
        <f>VLOOKUP(RIGHT($V$1,5),Key!$A$9:$B$14,2,FALSE)</f>
        <v>10.199999999999999</v>
      </c>
      <c r="X5389">
        <f t="shared" si="424"/>
        <v>0</v>
      </c>
      <c r="Y5389">
        <f>VLOOKUP(RIGHT($X$1,5),Key!$A$9:$B$14,2,FALSE)</f>
        <v>3.7</v>
      </c>
      <c r="Z5389">
        <f t="shared" si="422"/>
        <v>10.199999999999999</v>
      </c>
      <c r="AA5389">
        <f t="shared" si="423"/>
        <v>0</v>
      </c>
    </row>
    <row r="5390" spans="1:27" x14ac:dyDescent="0.3">
      <c r="A5390">
        <v>100067</v>
      </c>
      <c r="B5390">
        <v>230922</v>
      </c>
      <c r="C5390" s="3">
        <v>44130.734027777777</v>
      </c>
      <c r="D5390">
        <v>2</v>
      </c>
      <c r="E5390">
        <v>1</v>
      </c>
      <c r="F5390" t="s">
        <v>26</v>
      </c>
      <c r="G5390">
        <v>1</v>
      </c>
      <c r="H5390">
        <v>62.195309999999999</v>
      </c>
      <c r="I5390">
        <v>16.476559999999999</v>
      </c>
      <c r="J5390">
        <v>0.9609375</v>
      </c>
      <c r="K5390">
        <v>82.035160000000005</v>
      </c>
      <c r="L5390" s="3">
        <v>44130.487500000003</v>
      </c>
      <c r="M5390">
        <v>17.18</v>
      </c>
      <c r="N5390" t="s">
        <v>28</v>
      </c>
      <c r="P5390">
        <f>(C5390-Key!$B$1)*24</f>
        <v>2.5666666666511446</v>
      </c>
      <c r="Q5390">
        <f>(Key!$B$2-'17.1'!C5390)*24</f>
        <v>0.38333333336049691</v>
      </c>
      <c r="R5390" s="3">
        <f>C5390-(M5390-Key!$B$5)/(24*Key!$B$6)</f>
        <v>44130.720212962959</v>
      </c>
      <c r="S5390">
        <f>M5390-Key!$B$5</f>
        <v>14.92</v>
      </c>
      <c r="T5390" s="2">
        <f t="shared" si="420"/>
        <v>44129.736111111109</v>
      </c>
      <c r="U5390" t="str">
        <f t="shared" si="421"/>
        <v>10-25-2020 17:40</v>
      </c>
      <c r="V5390">
        <f>IFERROR(IF(W5390=Z5390,VLOOKUP($U5390,[1]C8842!$G$2:$M$145,3,FALSE),0),0)</f>
        <v>0</v>
      </c>
      <c r="W5390">
        <f>VLOOKUP(RIGHT($V$1,5),Key!$A$9:$B$14,2,FALSE)</f>
        <v>10.199999999999999</v>
      </c>
      <c r="X5390">
        <f t="shared" si="424"/>
        <v>0</v>
      </c>
      <c r="Y5390">
        <f>VLOOKUP(RIGHT($X$1,5),Key!$A$9:$B$14,2,FALSE)</f>
        <v>3.7</v>
      </c>
      <c r="Z5390">
        <f t="shared" si="422"/>
        <v>10.199999999999999</v>
      </c>
      <c r="AA5390">
        <f t="shared" si="423"/>
        <v>0</v>
      </c>
    </row>
    <row r="5391" spans="1:27" x14ac:dyDescent="0.3">
      <c r="A5391">
        <v>100067</v>
      </c>
      <c r="B5391">
        <v>230922</v>
      </c>
      <c r="C5391" s="3">
        <v>44130.734027777777</v>
      </c>
      <c r="D5391">
        <v>2</v>
      </c>
      <c r="E5391">
        <v>1</v>
      </c>
      <c r="F5391" t="s">
        <v>26</v>
      </c>
      <c r="G5391">
        <v>1</v>
      </c>
      <c r="H5391">
        <v>70.515630000000002</v>
      </c>
      <c r="I5391">
        <v>17.73828</v>
      </c>
      <c r="J5391">
        <v>0.89453130000000003</v>
      </c>
      <c r="K5391">
        <v>82.035160000000005</v>
      </c>
      <c r="L5391" s="3">
        <v>44130.487500000003</v>
      </c>
      <c r="M5391">
        <v>17.18</v>
      </c>
      <c r="N5391" t="s">
        <v>28</v>
      </c>
      <c r="P5391">
        <f>(C5391-Key!$B$1)*24</f>
        <v>2.5666666666511446</v>
      </c>
      <c r="Q5391">
        <f>(Key!$B$2-'17.1'!C5391)*24</f>
        <v>0.38333333336049691</v>
      </c>
      <c r="R5391" s="3">
        <f>C5391-(M5391-Key!$B$5)/(24*Key!$B$6)</f>
        <v>44130.720212962959</v>
      </c>
      <c r="S5391">
        <f>M5391-Key!$B$5</f>
        <v>14.92</v>
      </c>
      <c r="T5391" s="2">
        <f t="shared" si="420"/>
        <v>44129.736111111109</v>
      </c>
      <c r="U5391" t="str">
        <f t="shared" si="421"/>
        <v>10-25-2020 17:40</v>
      </c>
      <c r="V5391">
        <f>IFERROR(IF(W5391=Z5391,VLOOKUP($U5391,[1]C8842!$G$2:$M$145,3,FALSE),0),0)</f>
        <v>0</v>
      </c>
      <c r="W5391">
        <f>VLOOKUP(RIGHT($V$1,5),Key!$A$9:$B$14,2,FALSE)</f>
        <v>10.199999999999999</v>
      </c>
      <c r="X5391">
        <f t="shared" si="424"/>
        <v>0</v>
      </c>
      <c r="Y5391">
        <f>VLOOKUP(RIGHT($X$1,5),Key!$A$9:$B$14,2,FALSE)</f>
        <v>3.7</v>
      </c>
      <c r="Z5391">
        <f t="shared" si="422"/>
        <v>10.199999999999999</v>
      </c>
      <c r="AA5391">
        <f t="shared" si="423"/>
        <v>0</v>
      </c>
    </row>
    <row r="5392" spans="1:27" x14ac:dyDescent="0.3">
      <c r="A5392">
        <v>100067</v>
      </c>
      <c r="B5392">
        <v>230922</v>
      </c>
      <c r="C5392" s="3">
        <v>44130.734027777777</v>
      </c>
      <c r="D5392">
        <v>3</v>
      </c>
      <c r="E5392">
        <v>2</v>
      </c>
      <c r="F5392" t="s">
        <v>26</v>
      </c>
      <c r="G5392">
        <v>1</v>
      </c>
      <c r="H5392">
        <v>67.527339999999995</v>
      </c>
      <c r="I5392">
        <v>16.98047</v>
      </c>
      <c r="J5392">
        <v>0.90234380000000003</v>
      </c>
      <c r="K5392">
        <v>95.039060000000006</v>
      </c>
      <c r="L5392" s="3">
        <v>44130.487500000003</v>
      </c>
      <c r="M5392">
        <v>17.18</v>
      </c>
      <c r="N5392" t="s">
        <v>28</v>
      </c>
      <c r="P5392">
        <f>(C5392-Key!$B$1)*24</f>
        <v>2.5666666666511446</v>
      </c>
      <c r="Q5392">
        <f>(Key!$B$2-'17.1'!C5392)*24</f>
        <v>0.38333333336049691</v>
      </c>
      <c r="R5392" s="3">
        <f>C5392-(M5392-Key!$B$5)/(24*Key!$B$6)</f>
        <v>44130.720212962959</v>
      </c>
      <c r="S5392">
        <f>M5392-Key!$B$5</f>
        <v>14.92</v>
      </c>
      <c r="T5392" s="2">
        <f t="shared" si="420"/>
        <v>44129.736111111109</v>
      </c>
      <c r="U5392" t="str">
        <f t="shared" si="421"/>
        <v>10-25-2020 17:40</v>
      </c>
      <c r="V5392">
        <f>IFERROR(IF(W5392=Z5392,VLOOKUP($U5392,[1]C8842!$G$2:$M$145,3,FALSE),0),0)</f>
        <v>0</v>
      </c>
      <c r="W5392">
        <f>VLOOKUP(RIGHT($V$1,5),Key!$A$9:$B$14,2,FALSE)</f>
        <v>10.199999999999999</v>
      </c>
      <c r="X5392">
        <f t="shared" si="424"/>
        <v>0</v>
      </c>
      <c r="Y5392">
        <f>VLOOKUP(RIGHT($X$1,5),Key!$A$9:$B$14,2,FALSE)</f>
        <v>3.7</v>
      </c>
      <c r="Z5392">
        <f t="shared" si="422"/>
        <v>10.199999999999999</v>
      </c>
      <c r="AA5392">
        <f t="shared" si="423"/>
        <v>0</v>
      </c>
    </row>
    <row r="5393" spans="1:27" x14ac:dyDescent="0.3">
      <c r="A5393">
        <v>100067</v>
      </c>
      <c r="B5393">
        <v>230922</v>
      </c>
      <c r="C5393" s="3">
        <v>44130.734027777777</v>
      </c>
      <c r="D5393">
        <v>0</v>
      </c>
      <c r="E5393">
        <v>2</v>
      </c>
      <c r="F5393" t="s">
        <v>25</v>
      </c>
      <c r="G5393">
        <v>1</v>
      </c>
      <c r="H5393">
        <v>60.515630000000002</v>
      </c>
      <c r="I5393">
        <v>14.851559999999999</v>
      </c>
      <c r="J5393">
        <v>0.9140625</v>
      </c>
      <c r="K5393">
        <v>48.019530000000003</v>
      </c>
      <c r="L5393" s="3">
        <v>44130.487500000003</v>
      </c>
      <c r="M5393">
        <v>17.18</v>
      </c>
      <c r="N5393" t="s">
        <v>28</v>
      </c>
      <c r="P5393">
        <f>(C5393-Key!$B$1)*24</f>
        <v>2.5666666666511446</v>
      </c>
      <c r="Q5393">
        <f>(Key!$B$2-'17.1'!C5393)*24</f>
        <v>0.38333333336049691</v>
      </c>
      <c r="R5393" s="3">
        <f>C5393-(M5393-Key!$B$5)/(24*Key!$B$6)</f>
        <v>44130.720212962959</v>
      </c>
      <c r="S5393">
        <f>M5393-Key!$B$5</f>
        <v>14.92</v>
      </c>
      <c r="T5393" s="2">
        <f t="shared" si="420"/>
        <v>44129.736111111109</v>
      </c>
      <c r="U5393" t="str">
        <f t="shared" si="421"/>
        <v>10-25-2020 17:40</v>
      </c>
      <c r="V5393">
        <f>IFERROR(IF(W5393=Z5393,VLOOKUP($U5393,[1]C8842!$G$2:$M$145,3,FALSE),0),0)</f>
        <v>0</v>
      </c>
      <c r="W5393">
        <f>VLOOKUP(RIGHT($V$1,5),Key!$A$9:$B$14,2,FALSE)</f>
        <v>10.199999999999999</v>
      </c>
      <c r="X5393">
        <f t="shared" si="424"/>
        <v>0</v>
      </c>
      <c r="Y5393">
        <f>VLOOKUP(RIGHT($X$1,5),Key!$A$9:$B$14,2,FALSE)</f>
        <v>3.7</v>
      </c>
      <c r="Z5393">
        <f t="shared" si="422"/>
        <v>10.199999999999999</v>
      </c>
      <c r="AA5393">
        <f t="shared" si="423"/>
        <v>0</v>
      </c>
    </row>
    <row r="5394" spans="1:27" x14ac:dyDescent="0.3">
      <c r="A5394">
        <v>100067</v>
      </c>
      <c r="B5394">
        <v>230922</v>
      </c>
      <c r="C5394" s="3">
        <v>44130.734027777777</v>
      </c>
      <c r="D5394">
        <v>0</v>
      </c>
      <c r="E5394">
        <v>2</v>
      </c>
      <c r="F5394" t="s">
        <v>25</v>
      </c>
      <c r="G5394">
        <v>1</v>
      </c>
      <c r="H5394">
        <v>56.890630000000002</v>
      </c>
      <c r="I5394">
        <v>17.683589999999999</v>
      </c>
      <c r="J5394">
        <v>1.105469</v>
      </c>
      <c r="K5394">
        <v>46.019530000000003</v>
      </c>
      <c r="L5394" s="3">
        <v>44130.487500000003</v>
      </c>
      <c r="M5394">
        <v>17.18</v>
      </c>
      <c r="N5394" t="s">
        <v>28</v>
      </c>
      <c r="P5394">
        <f>(C5394-Key!$B$1)*24</f>
        <v>2.5666666666511446</v>
      </c>
      <c r="Q5394">
        <f>(Key!$B$2-'17.1'!C5394)*24</f>
        <v>0.38333333336049691</v>
      </c>
      <c r="R5394" s="3">
        <f>C5394-(M5394-Key!$B$5)/(24*Key!$B$6)</f>
        <v>44130.720212962959</v>
      </c>
      <c r="S5394">
        <f>M5394-Key!$B$5</f>
        <v>14.92</v>
      </c>
      <c r="T5394" s="2">
        <f t="shared" si="420"/>
        <v>44129.736111111109</v>
      </c>
      <c r="U5394" t="str">
        <f t="shared" si="421"/>
        <v>10-25-2020 17:40</v>
      </c>
      <c r="V5394">
        <f>IFERROR(IF(W5394=Z5394,VLOOKUP($U5394,[1]C8842!$G$2:$M$145,3,FALSE),0),0)</f>
        <v>0</v>
      </c>
      <c r="W5394">
        <f>VLOOKUP(RIGHT($V$1,5),Key!$A$9:$B$14,2,FALSE)</f>
        <v>10.199999999999999</v>
      </c>
      <c r="X5394">
        <f t="shared" si="424"/>
        <v>0</v>
      </c>
      <c r="Y5394">
        <f>VLOOKUP(RIGHT($X$1,5),Key!$A$9:$B$14,2,FALSE)</f>
        <v>3.7</v>
      </c>
      <c r="Z5394">
        <f t="shared" si="422"/>
        <v>10.199999999999999</v>
      </c>
      <c r="AA5394">
        <f t="shared" si="423"/>
        <v>0</v>
      </c>
    </row>
    <row r="5395" spans="1:27" x14ac:dyDescent="0.3">
      <c r="A5395">
        <v>100067</v>
      </c>
      <c r="B5395">
        <v>230922</v>
      </c>
      <c r="C5395" s="3">
        <v>44130.734027777777</v>
      </c>
      <c r="D5395">
        <v>0</v>
      </c>
      <c r="E5395">
        <v>2</v>
      </c>
      <c r="F5395" t="s">
        <v>25</v>
      </c>
      <c r="G5395">
        <v>3</v>
      </c>
      <c r="H5395">
        <v>53.644530000000003</v>
      </c>
      <c r="I5395">
        <v>36.445309999999999</v>
      </c>
      <c r="J5395">
        <v>2.1054689999999998</v>
      </c>
      <c r="K5395">
        <v>46.019530000000003</v>
      </c>
      <c r="L5395" s="3">
        <v>44130.487500000003</v>
      </c>
      <c r="M5395">
        <v>17.18</v>
      </c>
      <c r="N5395" t="s">
        <v>28</v>
      </c>
      <c r="P5395">
        <f>(C5395-Key!$B$1)*24</f>
        <v>2.5666666666511446</v>
      </c>
      <c r="Q5395">
        <f>(Key!$B$2-'17.1'!C5395)*24</f>
        <v>0.38333333336049691</v>
      </c>
      <c r="R5395" s="3">
        <f>C5395-(M5395-Key!$B$5)/(24*Key!$B$6)</f>
        <v>44130.720212962959</v>
      </c>
      <c r="S5395">
        <f>M5395-Key!$B$5</f>
        <v>14.92</v>
      </c>
      <c r="T5395" s="2">
        <f t="shared" si="420"/>
        <v>44129.736111111109</v>
      </c>
      <c r="U5395" t="str">
        <f t="shared" si="421"/>
        <v>10-25-2020 17:40</v>
      </c>
      <c r="V5395">
        <f>IFERROR(IF(W5395=Z5395,VLOOKUP($U5395,[1]C8842!$G$2:$M$145,3,FALSE),0),0)</f>
        <v>0</v>
      </c>
      <c r="W5395">
        <f>VLOOKUP(RIGHT($V$1,5),Key!$A$9:$B$14,2,FALSE)</f>
        <v>10.199999999999999</v>
      </c>
      <c r="X5395">
        <f t="shared" si="424"/>
        <v>0</v>
      </c>
      <c r="Y5395">
        <f>VLOOKUP(RIGHT($X$1,5),Key!$A$9:$B$14,2,FALSE)</f>
        <v>3.7</v>
      </c>
      <c r="Z5395">
        <f t="shared" si="422"/>
        <v>10.199999999999999</v>
      </c>
      <c r="AA5395">
        <f t="shared" si="423"/>
        <v>0</v>
      </c>
    </row>
    <row r="5396" spans="1:27" x14ac:dyDescent="0.3">
      <c r="A5396">
        <v>100067</v>
      </c>
      <c r="B5396">
        <v>230922</v>
      </c>
      <c r="C5396" s="3">
        <v>44130.734027777777</v>
      </c>
      <c r="D5396">
        <v>3</v>
      </c>
      <c r="E5396">
        <v>2</v>
      </c>
      <c r="F5396" t="s">
        <v>26</v>
      </c>
      <c r="G5396">
        <v>2</v>
      </c>
      <c r="H5396">
        <v>69.875</v>
      </c>
      <c r="I5396">
        <v>23.617190000000001</v>
      </c>
      <c r="J5396">
        <v>1.125</v>
      </c>
      <c r="K5396">
        <v>93.039060000000006</v>
      </c>
      <c r="L5396" s="3">
        <v>44130.487500000003</v>
      </c>
      <c r="M5396">
        <v>17.18</v>
      </c>
      <c r="N5396" t="s">
        <v>28</v>
      </c>
      <c r="P5396">
        <f>(C5396-Key!$B$1)*24</f>
        <v>2.5666666666511446</v>
      </c>
      <c r="Q5396">
        <f>(Key!$B$2-'17.1'!C5396)*24</f>
        <v>0.38333333336049691</v>
      </c>
      <c r="R5396" s="3">
        <f>C5396-(M5396-Key!$B$5)/(24*Key!$B$6)</f>
        <v>44130.720212962959</v>
      </c>
      <c r="S5396">
        <f>M5396-Key!$B$5</f>
        <v>14.92</v>
      </c>
      <c r="T5396" s="2">
        <f t="shared" si="420"/>
        <v>44129.736111111109</v>
      </c>
      <c r="U5396" t="str">
        <f t="shared" si="421"/>
        <v>10-25-2020 17:40</v>
      </c>
      <c r="V5396">
        <f>IFERROR(IF(W5396=Z5396,VLOOKUP($U5396,[1]C8842!$G$2:$M$145,3,FALSE),0),0)</f>
        <v>0</v>
      </c>
      <c r="W5396">
        <f>VLOOKUP(RIGHT($V$1,5),Key!$A$9:$B$14,2,FALSE)</f>
        <v>10.199999999999999</v>
      </c>
      <c r="X5396">
        <f t="shared" si="424"/>
        <v>0</v>
      </c>
      <c r="Y5396">
        <f>VLOOKUP(RIGHT($X$1,5),Key!$A$9:$B$14,2,FALSE)</f>
        <v>3.7</v>
      </c>
      <c r="Z5396">
        <f t="shared" si="422"/>
        <v>10.199999999999999</v>
      </c>
      <c r="AA5396">
        <f t="shared" si="423"/>
        <v>0</v>
      </c>
    </row>
    <row r="5397" spans="1:27" x14ac:dyDescent="0.3">
      <c r="A5397">
        <v>100067</v>
      </c>
      <c r="B5397">
        <v>230922</v>
      </c>
      <c r="C5397" s="3">
        <v>44130.734027777777</v>
      </c>
      <c r="D5397">
        <v>3</v>
      </c>
      <c r="E5397">
        <v>2</v>
      </c>
      <c r="F5397" t="s">
        <v>26</v>
      </c>
      <c r="G5397">
        <v>1</v>
      </c>
      <c r="H5397">
        <v>58.445309999999999</v>
      </c>
      <c r="I5397">
        <v>18.828130000000002</v>
      </c>
      <c r="J5397">
        <v>1.128906</v>
      </c>
      <c r="K5397">
        <v>94.039060000000006</v>
      </c>
      <c r="L5397" s="3">
        <v>44130.487500000003</v>
      </c>
      <c r="M5397">
        <v>17.18</v>
      </c>
      <c r="N5397" t="s">
        <v>28</v>
      </c>
      <c r="P5397">
        <f>(C5397-Key!$B$1)*24</f>
        <v>2.5666666666511446</v>
      </c>
      <c r="Q5397">
        <f>(Key!$B$2-'17.1'!C5397)*24</f>
        <v>0.38333333336049691</v>
      </c>
      <c r="R5397" s="3">
        <f>C5397-(M5397-Key!$B$5)/(24*Key!$B$6)</f>
        <v>44130.720212962959</v>
      </c>
      <c r="S5397">
        <f>M5397-Key!$B$5</f>
        <v>14.92</v>
      </c>
      <c r="T5397" s="2">
        <f t="shared" si="420"/>
        <v>44129.736111111109</v>
      </c>
      <c r="U5397" t="str">
        <f t="shared" si="421"/>
        <v>10-25-2020 17:40</v>
      </c>
      <c r="V5397">
        <f>IFERROR(IF(W5397=Z5397,VLOOKUP($U5397,[1]C8842!$G$2:$M$145,3,FALSE),0),0)</f>
        <v>0</v>
      </c>
      <c r="W5397">
        <f>VLOOKUP(RIGHT($V$1,5),Key!$A$9:$B$14,2,FALSE)</f>
        <v>10.199999999999999</v>
      </c>
      <c r="X5397">
        <f t="shared" si="424"/>
        <v>0</v>
      </c>
      <c r="Y5397">
        <f>VLOOKUP(RIGHT($X$1,5),Key!$A$9:$B$14,2,FALSE)</f>
        <v>3.7</v>
      </c>
      <c r="Z5397">
        <f t="shared" si="422"/>
        <v>10.199999999999999</v>
      </c>
      <c r="AA5397">
        <f t="shared" si="423"/>
        <v>0</v>
      </c>
    </row>
    <row r="5398" spans="1:27" x14ac:dyDescent="0.3">
      <c r="A5398">
        <v>100067</v>
      </c>
      <c r="B5398">
        <v>230922</v>
      </c>
      <c r="C5398" s="3">
        <v>44130.734027777777</v>
      </c>
      <c r="D5398">
        <v>2</v>
      </c>
      <c r="E5398">
        <v>1</v>
      </c>
      <c r="F5398" t="s">
        <v>26</v>
      </c>
      <c r="G5398">
        <v>2</v>
      </c>
      <c r="H5398">
        <v>74.15625</v>
      </c>
      <c r="I5398">
        <v>25.964839999999999</v>
      </c>
      <c r="J5398">
        <v>1.144531</v>
      </c>
      <c r="K5398">
        <v>80.03125</v>
      </c>
      <c r="L5398" s="3">
        <v>44130.487500000003</v>
      </c>
      <c r="M5398">
        <v>17.18</v>
      </c>
      <c r="N5398" t="s">
        <v>28</v>
      </c>
      <c r="P5398">
        <f>(C5398-Key!$B$1)*24</f>
        <v>2.5666666666511446</v>
      </c>
      <c r="Q5398">
        <f>(Key!$B$2-'17.1'!C5398)*24</f>
        <v>0.38333333336049691</v>
      </c>
      <c r="R5398" s="3">
        <f>C5398-(M5398-Key!$B$5)/(24*Key!$B$6)</f>
        <v>44130.720212962959</v>
      </c>
      <c r="S5398">
        <f>M5398-Key!$B$5</f>
        <v>14.92</v>
      </c>
      <c r="T5398" s="2">
        <f t="shared" si="420"/>
        <v>44129.736111111109</v>
      </c>
      <c r="U5398" t="str">
        <f t="shared" si="421"/>
        <v>10-25-2020 17:40</v>
      </c>
      <c r="V5398">
        <f>IFERROR(IF(W5398=Z5398,VLOOKUP($U5398,[1]C8842!$G$2:$M$145,3,FALSE),0),0)</f>
        <v>0</v>
      </c>
      <c r="W5398">
        <f>VLOOKUP(RIGHT($V$1,5),Key!$A$9:$B$14,2,FALSE)</f>
        <v>10.199999999999999</v>
      </c>
      <c r="X5398">
        <f t="shared" si="424"/>
        <v>0</v>
      </c>
      <c r="Y5398">
        <f>VLOOKUP(RIGHT($X$1,5),Key!$A$9:$B$14,2,FALSE)</f>
        <v>3.7</v>
      </c>
      <c r="Z5398">
        <f t="shared" si="422"/>
        <v>10.199999999999999</v>
      </c>
      <c r="AA5398">
        <f t="shared" si="423"/>
        <v>0</v>
      </c>
    </row>
    <row r="5399" spans="1:27" x14ac:dyDescent="0.3">
      <c r="A5399">
        <v>100067</v>
      </c>
      <c r="B5399">
        <v>230922</v>
      </c>
      <c r="C5399" s="3">
        <v>44130.734027777777</v>
      </c>
      <c r="D5399">
        <v>1</v>
      </c>
      <c r="E5399">
        <v>1</v>
      </c>
      <c r="F5399" t="s">
        <v>25</v>
      </c>
      <c r="G5399">
        <v>1</v>
      </c>
      <c r="H5399">
        <v>74.621089999999995</v>
      </c>
      <c r="I5399">
        <v>15.91797</v>
      </c>
      <c r="J5399">
        <v>0.78125</v>
      </c>
      <c r="K5399">
        <v>57.023440000000001</v>
      </c>
      <c r="L5399" s="3">
        <v>44130.487500000003</v>
      </c>
      <c r="M5399">
        <v>17.18</v>
      </c>
      <c r="N5399" t="s">
        <v>28</v>
      </c>
      <c r="P5399">
        <f>(C5399-Key!$B$1)*24</f>
        <v>2.5666666666511446</v>
      </c>
      <c r="Q5399">
        <f>(Key!$B$2-'17.1'!C5399)*24</f>
        <v>0.38333333336049691</v>
      </c>
      <c r="R5399" s="3">
        <f>C5399-(M5399-Key!$B$5)/(24*Key!$B$6)</f>
        <v>44130.720212962959</v>
      </c>
      <c r="S5399">
        <f>M5399-Key!$B$5</f>
        <v>14.92</v>
      </c>
      <c r="T5399" s="2">
        <f t="shared" si="420"/>
        <v>44129.736111111109</v>
      </c>
      <c r="U5399" t="str">
        <f t="shared" si="421"/>
        <v>10-25-2020 17:40</v>
      </c>
      <c r="V5399">
        <f>IFERROR(IF(W5399=Z5399,VLOOKUP($U5399,[1]C8842!$G$2:$M$145,3,FALSE),0),0)</f>
        <v>0</v>
      </c>
      <c r="W5399">
        <f>VLOOKUP(RIGHT($V$1,5),Key!$A$9:$B$14,2,FALSE)</f>
        <v>10.199999999999999</v>
      </c>
      <c r="X5399">
        <f t="shared" si="424"/>
        <v>0</v>
      </c>
      <c r="Y5399">
        <f>VLOOKUP(RIGHT($X$1,5),Key!$A$9:$B$14,2,FALSE)</f>
        <v>3.7</v>
      </c>
      <c r="Z5399">
        <f t="shared" si="422"/>
        <v>10.199999999999999</v>
      </c>
      <c r="AA5399">
        <f t="shared" si="423"/>
        <v>0</v>
      </c>
    </row>
    <row r="5400" spans="1:27" x14ac:dyDescent="0.3">
      <c r="A5400">
        <v>100067</v>
      </c>
      <c r="B5400">
        <v>230922</v>
      </c>
      <c r="C5400" s="3">
        <v>44130.734027777777</v>
      </c>
      <c r="D5400">
        <v>3</v>
      </c>
      <c r="E5400">
        <v>2</v>
      </c>
      <c r="F5400" t="s">
        <v>26</v>
      </c>
      <c r="G5400">
        <v>2</v>
      </c>
      <c r="H5400">
        <v>67.226560000000006</v>
      </c>
      <c r="I5400">
        <v>21.828130000000002</v>
      </c>
      <c r="J5400">
        <v>1.1015630000000001</v>
      </c>
      <c r="K5400">
        <v>94.039060000000006</v>
      </c>
      <c r="L5400" s="3">
        <v>44130.487500000003</v>
      </c>
      <c r="M5400">
        <v>17.18</v>
      </c>
      <c r="N5400" t="s">
        <v>28</v>
      </c>
      <c r="P5400">
        <f>(C5400-Key!$B$1)*24</f>
        <v>2.5666666666511446</v>
      </c>
      <c r="Q5400">
        <f>(Key!$B$2-'17.1'!C5400)*24</f>
        <v>0.38333333336049691</v>
      </c>
      <c r="R5400" s="3">
        <f>C5400-(M5400-Key!$B$5)/(24*Key!$B$6)</f>
        <v>44130.720212962959</v>
      </c>
      <c r="S5400">
        <f>M5400-Key!$B$5</f>
        <v>14.92</v>
      </c>
      <c r="T5400" s="2">
        <f t="shared" si="420"/>
        <v>44129.736111111109</v>
      </c>
      <c r="U5400" t="str">
        <f t="shared" si="421"/>
        <v>10-25-2020 17:40</v>
      </c>
      <c r="V5400">
        <f>IFERROR(IF(W5400=Z5400,VLOOKUP($U5400,[1]C8842!$G$2:$M$145,3,FALSE),0),0)</f>
        <v>0</v>
      </c>
      <c r="W5400">
        <f>VLOOKUP(RIGHT($V$1,5),Key!$A$9:$B$14,2,FALSE)</f>
        <v>10.199999999999999</v>
      </c>
      <c r="X5400">
        <f t="shared" si="424"/>
        <v>0</v>
      </c>
      <c r="Y5400">
        <f>VLOOKUP(RIGHT($X$1,5),Key!$A$9:$B$14,2,FALSE)</f>
        <v>3.7</v>
      </c>
      <c r="Z5400">
        <f t="shared" si="422"/>
        <v>10.199999999999999</v>
      </c>
      <c r="AA5400">
        <f t="shared" si="423"/>
        <v>0</v>
      </c>
    </row>
    <row r="5401" spans="1:27" x14ac:dyDescent="0.3">
      <c r="A5401">
        <v>100067</v>
      </c>
      <c r="B5401">
        <v>230922</v>
      </c>
      <c r="C5401" s="3">
        <v>44130.734027777777</v>
      </c>
      <c r="D5401">
        <v>1</v>
      </c>
      <c r="E5401">
        <v>1</v>
      </c>
      <c r="F5401" t="s">
        <v>25</v>
      </c>
      <c r="G5401">
        <v>1</v>
      </c>
      <c r="H5401">
        <v>70.875</v>
      </c>
      <c r="I5401">
        <v>14.851559999999999</v>
      </c>
      <c r="J5401">
        <v>0.78125</v>
      </c>
      <c r="K5401">
        <v>59.023440000000001</v>
      </c>
      <c r="L5401" s="3">
        <v>44130.487500000003</v>
      </c>
      <c r="M5401">
        <v>17.18</v>
      </c>
      <c r="N5401" t="s">
        <v>28</v>
      </c>
      <c r="P5401">
        <f>(C5401-Key!$B$1)*24</f>
        <v>2.5666666666511446</v>
      </c>
      <c r="Q5401">
        <f>(Key!$B$2-'17.1'!C5401)*24</f>
        <v>0.38333333336049691</v>
      </c>
      <c r="R5401" s="3">
        <f>C5401-(M5401-Key!$B$5)/(24*Key!$B$6)</f>
        <v>44130.720212962959</v>
      </c>
      <c r="S5401">
        <f>M5401-Key!$B$5</f>
        <v>14.92</v>
      </c>
      <c r="T5401" s="2">
        <f t="shared" si="420"/>
        <v>44129.736111111109</v>
      </c>
      <c r="U5401" t="str">
        <f t="shared" si="421"/>
        <v>10-25-2020 17:40</v>
      </c>
      <c r="V5401">
        <f>IFERROR(IF(W5401=Z5401,VLOOKUP($U5401,[1]C8842!$G$2:$M$145,3,FALSE),0),0)</f>
        <v>0</v>
      </c>
      <c r="W5401">
        <f>VLOOKUP(RIGHT($V$1,5),Key!$A$9:$B$14,2,FALSE)</f>
        <v>10.199999999999999</v>
      </c>
      <c r="X5401">
        <f t="shared" si="424"/>
        <v>0</v>
      </c>
      <c r="Y5401">
        <f>VLOOKUP(RIGHT($X$1,5),Key!$A$9:$B$14,2,FALSE)</f>
        <v>3.7</v>
      </c>
      <c r="Z5401">
        <f t="shared" si="422"/>
        <v>10.199999999999999</v>
      </c>
      <c r="AA5401">
        <f t="shared" si="423"/>
        <v>0</v>
      </c>
    </row>
    <row r="5402" spans="1:27" x14ac:dyDescent="0.3">
      <c r="A5402">
        <v>100067</v>
      </c>
      <c r="B5402">
        <v>230922</v>
      </c>
      <c r="C5402" s="3">
        <v>44130.734027777777</v>
      </c>
      <c r="D5402">
        <v>0</v>
      </c>
      <c r="E5402">
        <v>2</v>
      </c>
      <c r="F5402" t="s">
        <v>25</v>
      </c>
      <c r="G5402">
        <v>4</v>
      </c>
      <c r="H5402">
        <v>42.664059999999999</v>
      </c>
      <c r="I5402">
        <v>77.238280000000003</v>
      </c>
      <c r="J5402">
        <v>5.1953129999999996</v>
      </c>
      <c r="K5402">
        <v>47.019530000000003</v>
      </c>
      <c r="L5402" s="3">
        <v>44130.487500000003</v>
      </c>
      <c r="M5402">
        <v>17.18</v>
      </c>
      <c r="N5402" t="s">
        <v>28</v>
      </c>
      <c r="P5402">
        <f>(C5402-Key!$B$1)*24</f>
        <v>2.5666666666511446</v>
      </c>
      <c r="Q5402">
        <f>(Key!$B$2-'17.1'!C5402)*24</f>
        <v>0.38333333336049691</v>
      </c>
      <c r="R5402" s="3">
        <f>C5402-(M5402-Key!$B$5)/(24*Key!$B$6)</f>
        <v>44130.720212962959</v>
      </c>
      <c r="S5402">
        <f>M5402-Key!$B$5</f>
        <v>14.92</v>
      </c>
      <c r="T5402" s="2">
        <f t="shared" si="420"/>
        <v>44129.736111111109</v>
      </c>
      <c r="U5402" t="str">
        <f t="shared" si="421"/>
        <v>10-25-2020 17:40</v>
      </c>
      <c r="V5402">
        <f>IFERROR(IF(W5402=Z5402,VLOOKUP($U5402,[1]C8842!$G$2:$M$145,3,FALSE),0),0)</f>
        <v>0</v>
      </c>
      <c r="W5402">
        <f>VLOOKUP(RIGHT($V$1,5),Key!$A$9:$B$14,2,FALSE)</f>
        <v>10.199999999999999</v>
      </c>
      <c r="X5402">
        <f t="shared" si="424"/>
        <v>0</v>
      </c>
      <c r="Y5402">
        <f>VLOOKUP(RIGHT($X$1,5),Key!$A$9:$B$14,2,FALSE)</f>
        <v>3.7</v>
      </c>
      <c r="Z5402">
        <f t="shared" si="422"/>
        <v>10.199999999999999</v>
      </c>
      <c r="AA5402">
        <f t="shared" si="423"/>
        <v>0</v>
      </c>
    </row>
    <row r="5403" spans="1:27" x14ac:dyDescent="0.3">
      <c r="A5403">
        <v>100067</v>
      </c>
      <c r="B5403">
        <v>230922</v>
      </c>
      <c r="C5403" s="3">
        <v>44130.734027777777</v>
      </c>
      <c r="D5403">
        <v>1</v>
      </c>
      <c r="E5403">
        <v>1</v>
      </c>
      <c r="F5403" t="s">
        <v>25</v>
      </c>
      <c r="G5403">
        <v>2</v>
      </c>
      <c r="H5403">
        <v>65.632810000000006</v>
      </c>
      <c r="I5403">
        <v>20.878910000000001</v>
      </c>
      <c r="J5403">
        <v>1.0859380000000001</v>
      </c>
      <c r="K5403">
        <v>59.023440000000001</v>
      </c>
      <c r="L5403" s="3">
        <v>44130.487500000003</v>
      </c>
      <c r="M5403">
        <v>17.18</v>
      </c>
      <c r="N5403" t="s">
        <v>28</v>
      </c>
      <c r="P5403">
        <f>(C5403-Key!$B$1)*24</f>
        <v>2.5666666666511446</v>
      </c>
      <c r="Q5403">
        <f>(Key!$B$2-'17.1'!C5403)*24</f>
        <v>0.38333333336049691</v>
      </c>
      <c r="R5403" s="3">
        <f>C5403-(M5403-Key!$B$5)/(24*Key!$B$6)</f>
        <v>44130.720212962959</v>
      </c>
      <c r="S5403">
        <f>M5403-Key!$B$5</f>
        <v>14.92</v>
      </c>
      <c r="T5403" s="2">
        <f t="shared" si="420"/>
        <v>44129.736111111109</v>
      </c>
      <c r="U5403" t="str">
        <f t="shared" si="421"/>
        <v>10-25-2020 17:40</v>
      </c>
      <c r="V5403">
        <f>IFERROR(IF(W5403=Z5403,VLOOKUP($U5403,[1]C8842!$G$2:$M$145,3,FALSE),0),0)</f>
        <v>0</v>
      </c>
      <c r="W5403">
        <f>VLOOKUP(RIGHT($V$1,5),Key!$A$9:$B$14,2,FALSE)</f>
        <v>10.199999999999999</v>
      </c>
      <c r="X5403">
        <f t="shared" si="424"/>
        <v>0</v>
      </c>
      <c r="Y5403">
        <f>VLOOKUP(RIGHT($X$1,5),Key!$A$9:$B$14,2,FALSE)</f>
        <v>3.7</v>
      </c>
      <c r="Z5403">
        <f t="shared" si="422"/>
        <v>10.199999999999999</v>
      </c>
      <c r="AA5403">
        <f t="shared" si="423"/>
        <v>0</v>
      </c>
    </row>
    <row r="5404" spans="1:27" x14ac:dyDescent="0.3">
      <c r="A5404">
        <v>100067</v>
      </c>
      <c r="B5404">
        <v>230922</v>
      </c>
      <c r="C5404" s="3">
        <v>44130.734722222223</v>
      </c>
      <c r="D5404">
        <v>0</v>
      </c>
      <c r="E5404">
        <v>2</v>
      </c>
      <c r="F5404" t="s">
        <v>25</v>
      </c>
      <c r="G5404">
        <v>5</v>
      </c>
      <c r="H5404">
        <v>64.40625</v>
      </c>
      <c r="I5404">
        <v>96.773439999999994</v>
      </c>
      <c r="J5404">
        <v>4.2460940000000003</v>
      </c>
      <c r="K5404">
        <v>46.019530000000003</v>
      </c>
      <c r="L5404" s="3">
        <v>44130.487500000003</v>
      </c>
      <c r="M5404">
        <v>17.18</v>
      </c>
      <c r="N5404" t="s">
        <v>28</v>
      </c>
      <c r="P5404">
        <f>(C5404-Key!$B$1)*24</f>
        <v>2.5833333333721384</v>
      </c>
      <c r="Q5404">
        <f>(Key!$B$2-'17.1'!C5404)*24</f>
        <v>0.36666666663950309</v>
      </c>
      <c r="R5404" s="3">
        <f>C5404-(M5404-Key!$B$5)/(24*Key!$B$6)</f>
        <v>44130.720907407405</v>
      </c>
      <c r="S5404">
        <f>M5404-Key!$B$5</f>
        <v>14.92</v>
      </c>
      <c r="T5404" s="2">
        <f t="shared" si="420"/>
        <v>44129.736111111109</v>
      </c>
      <c r="U5404" t="str">
        <f t="shared" si="421"/>
        <v>10-25-2020 17:40</v>
      </c>
      <c r="V5404">
        <f>IFERROR(IF(W5404=Z5404,VLOOKUP($U5404,[1]C8842!$G$2:$M$145,3,FALSE),0),0)</f>
        <v>0</v>
      </c>
      <c r="W5404">
        <f>VLOOKUP(RIGHT($V$1,5),Key!$A$9:$B$14,2,FALSE)</f>
        <v>10.199999999999999</v>
      </c>
      <c r="X5404">
        <f t="shared" si="424"/>
        <v>0</v>
      </c>
      <c r="Y5404">
        <f>VLOOKUP(RIGHT($X$1,5),Key!$A$9:$B$14,2,FALSE)</f>
        <v>3.7</v>
      </c>
      <c r="Z5404">
        <f t="shared" si="422"/>
        <v>10.199999999999999</v>
      </c>
      <c r="AA5404">
        <f t="shared" si="423"/>
        <v>0</v>
      </c>
    </row>
    <row r="5405" spans="1:27" x14ac:dyDescent="0.3">
      <c r="A5405">
        <v>100067</v>
      </c>
      <c r="B5405">
        <v>230922</v>
      </c>
      <c r="C5405" s="3">
        <v>44130.734722222223</v>
      </c>
      <c r="D5405">
        <v>0</v>
      </c>
      <c r="E5405">
        <v>2</v>
      </c>
      <c r="F5405" t="s">
        <v>25</v>
      </c>
      <c r="G5405">
        <v>4</v>
      </c>
      <c r="H5405">
        <v>58.855469999999997</v>
      </c>
      <c r="I5405">
        <v>68.921880000000002</v>
      </c>
      <c r="J5405">
        <v>3.3867189999999998</v>
      </c>
      <c r="K5405">
        <v>46.019530000000003</v>
      </c>
      <c r="L5405" s="3">
        <v>44130.487500000003</v>
      </c>
      <c r="M5405">
        <v>17.18</v>
      </c>
      <c r="N5405" t="s">
        <v>28</v>
      </c>
      <c r="P5405">
        <f>(C5405-Key!$B$1)*24</f>
        <v>2.5833333333721384</v>
      </c>
      <c r="Q5405">
        <f>(Key!$B$2-'17.1'!C5405)*24</f>
        <v>0.36666666663950309</v>
      </c>
      <c r="R5405" s="3">
        <f>C5405-(M5405-Key!$B$5)/(24*Key!$B$6)</f>
        <v>44130.720907407405</v>
      </c>
      <c r="S5405">
        <f>M5405-Key!$B$5</f>
        <v>14.92</v>
      </c>
      <c r="T5405" s="2">
        <f t="shared" si="420"/>
        <v>44129.736111111109</v>
      </c>
      <c r="U5405" t="str">
        <f t="shared" si="421"/>
        <v>10-25-2020 17:40</v>
      </c>
      <c r="V5405">
        <f>IFERROR(IF(W5405=Z5405,VLOOKUP($U5405,[1]C8842!$G$2:$M$145,3,FALSE),0),0)</f>
        <v>0</v>
      </c>
      <c r="W5405">
        <f>VLOOKUP(RIGHT($V$1,5),Key!$A$9:$B$14,2,FALSE)</f>
        <v>10.199999999999999</v>
      </c>
      <c r="X5405">
        <f t="shared" si="424"/>
        <v>0</v>
      </c>
      <c r="Y5405">
        <f>VLOOKUP(RIGHT($X$1,5),Key!$A$9:$B$14,2,FALSE)</f>
        <v>3.7</v>
      </c>
      <c r="Z5405">
        <f t="shared" si="422"/>
        <v>10.199999999999999</v>
      </c>
      <c r="AA5405">
        <f t="shared" si="423"/>
        <v>0</v>
      </c>
    </row>
    <row r="5406" spans="1:27" x14ac:dyDescent="0.3">
      <c r="A5406">
        <v>100067</v>
      </c>
      <c r="B5406">
        <v>230922</v>
      </c>
      <c r="C5406" s="3">
        <v>44130.734722222223</v>
      </c>
      <c r="D5406">
        <v>1</v>
      </c>
      <c r="E5406">
        <v>1</v>
      </c>
      <c r="F5406" t="s">
        <v>25</v>
      </c>
      <c r="G5406">
        <v>1</v>
      </c>
      <c r="H5406">
        <v>61.632809999999999</v>
      </c>
      <c r="I5406">
        <v>16.10547</v>
      </c>
      <c r="J5406">
        <v>0.953125</v>
      </c>
      <c r="K5406">
        <v>58.023440000000001</v>
      </c>
      <c r="L5406" s="3">
        <v>44130.487500000003</v>
      </c>
      <c r="M5406">
        <v>17.18</v>
      </c>
      <c r="N5406" t="s">
        <v>28</v>
      </c>
      <c r="P5406">
        <f>(C5406-Key!$B$1)*24</f>
        <v>2.5833333333721384</v>
      </c>
      <c r="Q5406">
        <f>(Key!$B$2-'17.1'!C5406)*24</f>
        <v>0.36666666663950309</v>
      </c>
      <c r="R5406" s="3">
        <f>C5406-(M5406-Key!$B$5)/(24*Key!$B$6)</f>
        <v>44130.720907407405</v>
      </c>
      <c r="S5406">
        <f>M5406-Key!$B$5</f>
        <v>14.92</v>
      </c>
      <c r="T5406" s="2">
        <f t="shared" si="420"/>
        <v>44129.736111111109</v>
      </c>
      <c r="U5406" t="str">
        <f t="shared" si="421"/>
        <v>10-25-2020 17:40</v>
      </c>
      <c r="V5406">
        <f>IFERROR(IF(W5406=Z5406,VLOOKUP($U5406,[1]C8842!$G$2:$M$145,3,FALSE),0),0)</f>
        <v>0</v>
      </c>
      <c r="W5406">
        <f>VLOOKUP(RIGHT($V$1,5),Key!$A$9:$B$14,2,FALSE)</f>
        <v>10.199999999999999</v>
      </c>
      <c r="X5406">
        <f t="shared" si="424"/>
        <v>0</v>
      </c>
      <c r="Y5406">
        <f>VLOOKUP(RIGHT($X$1,5),Key!$A$9:$B$14,2,FALSE)</f>
        <v>3.7</v>
      </c>
      <c r="Z5406">
        <f t="shared" si="422"/>
        <v>10.199999999999999</v>
      </c>
      <c r="AA5406">
        <f t="shared" si="423"/>
        <v>0</v>
      </c>
    </row>
    <row r="5407" spans="1:27" x14ac:dyDescent="0.3">
      <c r="A5407">
        <v>100067</v>
      </c>
      <c r="B5407">
        <v>230922</v>
      </c>
      <c r="C5407" s="3">
        <v>44130.734722222223</v>
      </c>
      <c r="D5407">
        <v>2</v>
      </c>
      <c r="E5407">
        <v>1</v>
      </c>
      <c r="F5407" t="s">
        <v>26</v>
      </c>
      <c r="G5407">
        <v>2</v>
      </c>
      <c r="H5407">
        <v>61.699219999999997</v>
      </c>
      <c r="I5407">
        <v>20.328130000000002</v>
      </c>
      <c r="J5407">
        <v>1.1328130000000001</v>
      </c>
      <c r="K5407">
        <v>83.035160000000005</v>
      </c>
      <c r="L5407" s="3">
        <v>44130.487500000003</v>
      </c>
      <c r="M5407">
        <v>17.18</v>
      </c>
      <c r="N5407" t="s">
        <v>28</v>
      </c>
      <c r="P5407">
        <f>(C5407-Key!$B$1)*24</f>
        <v>2.5833333333721384</v>
      </c>
      <c r="Q5407">
        <f>(Key!$B$2-'17.1'!C5407)*24</f>
        <v>0.36666666663950309</v>
      </c>
      <c r="R5407" s="3">
        <f>C5407-(M5407-Key!$B$5)/(24*Key!$B$6)</f>
        <v>44130.720907407405</v>
      </c>
      <c r="S5407">
        <f>M5407-Key!$B$5</f>
        <v>14.92</v>
      </c>
      <c r="T5407" s="2">
        <f t="shared" si="420"/>
        <v>44129.736111111109</v>
      </c>
      <c r="U5407" t="str">
        <f t="shared" si="421"/>
        <v>10-25-2020 17:40</v>
      </c>
      <c r="V5407">
        <f>IFERROR(IF(W5407=Z5407,VLOOKUP($U5407,[1]C8842!$G$2:$M$145,3,FALSE),0),0)</f>
        <v>0</v>
      </c>
      <c r="W5407">
        <f>VLOOKUP(RIGHT($V$1,5),Key!$A$9:$B$14,2,FALSE)</f>
        <v>10.199999999999999</v>
      </c>
      <c r="X5407">
        <f t="shared" si="424"/>
        <v>0</v>
      </c>
      <c r="Y5407">
        <f>VLOOKUP(RIGHT($X$1,5),Key!$A$9:$B$14,2,FALSE)</f>
        <v>3.7</v>
      </c>
      <c r="Z5407">
        <f t="shared" si="422"/>
        <v>10.199999999999999</v>
      </c>
      <c r="AA5407">
        <f t="shared" si="423"/>
        <v>0</v>
      </c>
    </row>
    <row r="5408" spans="1:27" x14ac:dyDescent="0.3">
      <c r="A5408">
        <v>100067</v>
      </c>
      <c r="B5408">
        <v>230922</v>
      </c>
      <c r="C5408" s="3">
        <v>44130.734722222223</v>
      </c>
      <c r="D5408">
        <v>3</v>
      </c>
      <c r="E5408">
        <v>2</v>
      </c>
      <c r="F5408" t="s">
        <v>26</v>
      </c>
      <c r="G5408">
        <v>4</v>
      </c>
      <c r="H5408">
        <v>62</v>
      </c>
      <c r="I5408">
        <v>75.484380000000002</v>
      </c>
      <c r="J5408">
        <v>3.4960939999999998</v>
      </c>
      <c r="K5408">
        <v>93.039060000000006</v>
      </c>
      <c r="L5408" s="3">
        <v>44130.487500000003</v>
      </c>
      <c r="M5408">
        <v>17.18</v>
      </c>
      <c r="N5408" t="s">
        <v>28</v>
      </c>
      <c r="P5408">
        <f>(C5408-Key!$B$1)*24</f>
        <v>2.5833333333721384</v>
      </c>
      <c r="Q5408">
        <f>(Key!$B$2-'17.1'!C5408)*24</f>
        <v>0.36666666663950309</v>
      </c>
      <c r="R5408" s="3">
        <f>C5408-(M5408-Key!$B$5)/(24*Key!$B$6)</f>
        <v>44130.720907407405</v>
      </c>
      <c r="S5408">
        <f>M5408-Key!$B$5</f>
        <v>14.92</v>
      </c>
      <c r="T5408" s="2">
        <f t="shared" si="420"/>
        <v>44129.736111111109</v>
      </c>
      <c r="U5408" t="str">
        <f t="shared" si="421"/>
        <v>10-25-2020 17:40</v>
      </c>
      <c r="V5408">
        <f>IFERROR(IF(W5408=Z5408,VLOOKUP($U5408,[1]C8842!$G$2:$M$145,3,FALSE),0),0)</f>
        <v>0</v>
      </c>
      <c r="W5408">
        <f>VLOOKUP(RIGHT($V$1,5),Key!$A$9:$B$14,2,FALSE)</f>
        <v>10.199999999999999</v>
      </c>
      <c r="X5408">
        <f t="shared" si="424"/>
        <v>0</v>
      </c>
      <c r="Y5408">
        <f>VLOOKUP(RIGHT($X$1,5),Key!$A$9:$B$14,2,FALSE)</f>
        <v>3.7</v>
      </c>
      <c r="Z5408">
        <f t="shared" si="422"/>
        <v>10.199999999999999</v>
      </c>
      <c r="AA5408">
        <f t="shared" si="423"/>
        <v>0</v>
      </c>
    </row>
    <row r="5409" spans="1:27" x14ac:dyDescent="0.3">
      <c r="A5409">
        <v>100067</v>
      </c>
      <c r="B5409">
        <v>230922</v>
      </c>
      <c r="C5409" s="3">
        <v>44130.734722222223</v>
      </c>
      <c r="D5409">
        <v>0</v>
      </c>
      <c r="E5409">
        <v>2</v>
      </c>
      <c r="F5409" t="s">
        <v>25</v>
      </c>
      <c r="G5409">
        <v>1</v>
      </c>
      <c r="H5409">
        <v>63.738280000000003</v>
      </c>
      <c r="I5409">
        <v>15.960940000000001</v>
      </c>
      <c r="J5409">
        <v>0.9140625</v>
      </c>
      <c r="K5409">
        <v>48.019530000000003</v>
      </c>
      <c r="L5409" s="3">
        <v>44130.487500000003</v>
      </c>
      <c r="M5409">
        <v>17.18</v>
      </c>
      <c r="N5409" t="s">
        <v>28</v>
      </c>
      <c r="P5409">
        <f>(C5409-Key!$B$1)*24</f>
        <v>2.5833333333721384</v>
      </c>
      <c r="Q5409">
        <f>(Key!$B$2-'17.1'!C5409)*24</f>
        <v>0.36666666663950309</v>
      </c>
      <c r="R5409" s="3">
        <f>C5409-(M5409-Key!$B$5)/(24*Key!$B$6)</f>
        <v>44130.720907407405</v>
      </c>
      <c r="S5409">
        <f>M5409-Key!$B$5</f>
        <v>14.92</v>
      </c>
      <c r="T5409" s="2">
        <f t="shared" si="420"/>
        <v>44129.736111111109</v>
      </c>
      <c r="U5409" t="str">
        <f t="shared" si="421"/>
        <v>10-25-2020 17:40</v>
      </c>
      <c r="V5409">
        <f>IFERROR(IF(W5409=Z5409,VLOOKUP($U5409,[1]C8842!$G$2:$M$145,3,FALSE),0),0)</f>
        <v>0</v>
      </c>
      <c r="W5409">
        <f>VLOOKUP(RIGHT($V$1,5),Key!$A$9:$B$14,2,FALSE)</f>
        <v>10.199999999999999</v>
      </c>
      <c r="X5409">
        <f t="shared" si="424"/>
        <v>0</v>
      </c>
      <c r="Y5409">
        <f>VLOOKUP(RIGHT($X$1,5),Key!$A$9:$B$14,2,FALSE)</f>
        <v>3.7</v>
      </c>
      <c r="Z5409">
        <f t="shared" si="422"/>
        <v>10.199999999999999</v>
      </c>
      <c r="AA5409">
        <f t="shared" si="423"/>
        <v>0</v>
      </c>
    </row>
    <row r="5410" spans="1:27" x14ac:dyDescent="0.3">
      <c r="A5410">
        <v>100067</v>
      </c>
      <c r="B5410">
        <v>230922</v>
      </c>
      <c r="C5410" s="3">
        <v>44130.734722222223</v>
      </c>
      <c r="D5410">
        <v>2</v>
      </c>
      <c r="E5410">
        <v>1</v>
      </c>
      <c r="F5410" t="s">
        <v>26</v>
      </c>
      <c r="G5410">
        <v>1</v>
      </c>
      <c r="H5410">
        <v>66.644530000000003</v>
      </c>
      <c r="I5410">
        <v>17.07422</v>
      </c>
      <c r="J5410">
        <v>0.921875</v>
      </c>
      <c r="K5410">
        <v>82.035160000000005</v>
      </c>
      <c r="L5410" s="3">
        <v>44130.487500000003</v>
      </c>
      <c r="M5410">
        <v>17.18</v>
      </c>
      <c r="N5410" t="s">
        <v>28</v>
      </c>
      <c r="P5410">
        <f>(C5410-Key!$B$1)*24</f>
        <v>2.5833333333721384</v>
      </c>
      <c r="Q5410">
        <f>(Key!$B$2-'17.1'!C5410)*24</f>
        <v>0.36666666663950309</v>
      </c>
      <c r="R5410" s="3">
        <f>C5410-(M5410-Key!$B$5)/(24*Key!$B$6)</f>
        <v>44130.720907407405</v>
      </c>
      <c r="S5410">
        <f>M5410-Key!$B$5</f>
        <v>14.92</v>
      </c>
      <c r="T5410" s="2">
        <f t="shared" si="420"/>
        <v>44129.736111111109</v>
      </c>
      <c r="U5410" t="str">
        <f t="shared" si="421"/>
        <v>10-25-2020 17:40</v>
      </c>
      <c r="V5410">
        <f>IFERROR(IF(W5410=Z5410,VLOOKUP($U5410,[1]C8842!$G$2:$M$145,3,FALSE),0),0)</f>
        <v>0</v>
      </c>
      <c r="W5410">
        <f>VLOOKUP(RIGHT($V$1,5),Key!$A$9:$B$14,2,FALSE)</f>
        <v>10.199999999999999</v>
      </c>
      <c r="X5410">
        <f t="shared" si="424"/>
        <v>0</v>
      </c>
      <c r="Y5410">
        <f>VLOOKUP(RIGHT($X$1,5),Key!$A$9:$B$14,2,FALSE)</f>
        <v>3.7</v>
      </c>
      <c r="Z5410">
        <f t="shared" si="422"/>
        <v>10.199999999999999</v>
      </c>
      <c r="AA5410">
        <f t="shared" si="423"/>
        <v>0</v>
      </c>
    </row>
    <row r="5411" spans="1:27" x14ac:dyDescent="0.3">
      <c r="A5411">
        <v>100067</v>
      </c>
      <c r="B5411">
        <v>230922</v>
      </c>
      <c r="C5411" s="3">
        <v>44130.734722222223</v>
      </c>
      <c r="D5411">
        <v>1</v>
      </c>
      <c r="E5411">
        <v>1</v>
      </c>
      <c r="F5411" t="s">
        <v>25</v>
      </c>
      <c r="G5411">
        <v>1</v>
      </c>
      <c r="H5411">
        <v>72.652339999999995</v>
      </c>
      <c r="I5411">
        <v>14.007809999999999</v>
      </c>
      <c r="J5411">
        <v>0.73046880000000003</v>
      </c>
      <c r="K5411">
        <v>60.023440000000001</v>
      </c>
      <c r="L5411" s="3">
        <v>44130.487500000003</v>
      </c>
      <c r="M5411">
        <v>17.18</v>
      </c>
      <c r="N5411" t="s">
        <v>28</v>
      </c>
      <c r="P5411">
        <f>(C5411-Key!$B$1)*24</f>
        <v>2.5833333333721384</v>
      </c>
      <c r="Q5411">
        <f>(Key!$B$2-'17.1'!C5411)*24</f>
        <v>0.36666666663950309</v>
      </c>
      <c r="R5411" s="3">
        <f>C5411-(M5411-Key!$B$5)/(24*Key!$B$6)</f>
        <v>44130.720907407405</v>
      </c>
      <c r="S5411">
        <f>M5411-Key!$B$5</f>
        <v>14.92</v>
      </c>
      <c r="T5411" s="2">
        <f t="shared" si="420"/>
        <v>44129.736111111109</v>
      </c>
      <c r="U5411" t="str">
        <f t="shared" si="421"/>
        <v>10-25-2020 17:40</v>
      </c>
      <c r="V5411">
        <f>IFERROR(IF(W5411=Z5411,VLOOKUP($U5411,[1]C8842!$G$2:$M$145,3,FALSE),0),0)</f>
        <v>0</v>
      </c>
      <c r="W5411">
        <f>VLOOKUP(RIGHT($V$1,5),Key!$A$9:$B$14,2,FALSE)</f>
        <v>10.199999999999999</v>
      </c>
      <c r="X5411">
        <f t="shared" si="424"/>
        <v>0</v>
      </c>
      <c r="Y5411">
        <f>VLOOKUP(RIGHT($X$1,5),Key!$A$9:$B$14,2,FALSE)</f>
        <v>3.7</v>
      </c>
      <c r="Z5411">
        <f t="shared" si="422"/>
        <v>10.199999999999999</v>
      </c>
      <c r="AA5411">
        <f t="shared" si="423"/>
        <v>0</v>
      </c>
    </row>
    <row r="5412" spans="1:27" x14ac:dyDescent="0.3">
      <c r="A5412">
        <v>100067</v>
      </c>
      <c r="B5412">
        <v>230922</v>
      </c>
      <c r="C5412" s="3">
        <v>44130.734722222223</v>
      </c>
      <c r="D5412">
        <v>3</v>
      </c>
      <c r="E5412">
        <v>2</v>
      </c>
      <c r="F5412" t="s">
        <v>26</v>
      </c>
      <c r="G5412">
        <v>1</v>
      </c>
      <c r="H5412">
        <v>69.21875</v>
      </c>
      <c r="I5412">
        <v>19.101559999999999</v>
      </c>
      <c r="J5412">
        <v>0.96484380000000003</v>
      </c>
      <c r="K5412">
        <v>92.039060000000006</v>
      </c>
      <c r="L5412" s="3">
        <v>44130.487500000003</v>
      </c>
      <c r="M5412">
        <v>17.18</v>
      </c>
      <c r="N5412" t="s">
        <v>28</v>
      </c>
      <c r="P5412">
        <f>(C5412-Key!$B$1)*24</f>
        <v>2.5833333333721384</v>
      </c>
      <c r="Q5412">
        <f>(Key!$B$2-'17.1'!C5412)*24</f>
        <v>0.36666666663950309</v>
      </c>
      <c r="R5412" s="3">
        <f>C5412-(M5412-Key!$B$5)/(24*Key!$B$6)</f>
        <v>44130.720907407405</v>
      </c>
      <c r="S5412">
        <f>M5412-Key!$B$5</f>
        <v>14.92</v>
      </c>
      <c r="T5412" s="2">
        <f t="shared" si="420"/>
        <v>44129.736111111109</v>
      </c>
      <c r="U5412" t="str">
        <f t="shared" si="421"/>
        <v>10-25-2020 17:40</v>
      </c>
      <c r="V5412">
        <f>IFERROR(IF(W5412=Z5412,VLOOKUP($U5412,[1]C8842!$G$2:$M$145,3,FALSE),0),0)</f>
        <v>0</v>
      </c>
      <c r="W5412">
        <f>VLOOKUP(RIGHT($V$1,5),Key!$A$9:$B$14,2,FALSE)</f>
        <v>10.199999999999999</v>
      </c>
      <c r="X5412">
        <f t="shared" si="424"/>
        <v>0</v>
      </c>
      <c r="Y5412">
        <f>VLOOKUP(RIGHT($X$1,5),Key!$A$9:$B$14,2,FALSE)</f>
        <v>3.7</v>
      </c>
      <c r="Z5412">
        <f t="shared" si="422"/>
        <v>10.199999999999999</v>
      </c>
      <c r="AA5412">
        <f t="shared" si="423"/>
        <v>0</v>
      </c>
    </row>
    <row r="5413" spans="1:27" x14ac:dyDescent="0.3">
      <c r="A5413">
        <v>100067</v>
      </c>
      <c r="B5413">
        <v>230922</v>
      </c>
      <c r="C5413" s="3">
        <v>44130.734722222223</v>
      </c>
      <c r="D5413">
        <v>0</v>
      </c>
      <c r="E5413">
        <v>2</v>
      </c>
      <c r="F5413" t="s">
        <v>25</v>
      </c>
      <c r="G5413">
        <v>1</v>
      </c>
      <c r="H5413">
        <v>65.589839999999995</v>
      </c>
      <c r="I5413">
        <v>16.148440000000001</v>
      </c>
      <c r="J5413">
        <v>0.8984375</v>
      </c>
      <c r="K5413">
        <v>47.019530000000003</v>
      </c>
      <c r="L5413" s="3">
        <v>44130.487500000003</v>
      </c>
      <c r="M5413">
        <v>17.18</v>
      </c>
      <c r="N5413" t="s">
        <v>28</v>
      </c>
      <c r="P5413">
        <f>(C5413-Key!$B$1)*24</f>
        <v>2.5833333333721384</v>
      </c>
      <c r="Q5413">
        <f>(Key!$B$2-'17.1'!C5413)*24</f>
        <v>0.36666666663950309</v>
      </c>
      <c r="R5413" s="3">
        <f>C5413-(M5413-Key!$B$5)/(24*Key!$B$6)</f>
        <v>44130.720907407405</v>
      </c>
      <c r="S5413">
        <f>M5413-Key!$B$5</f>
        <v>14.92</v>
      </c>
      <c r="T5413" s="2">
        <f t="shared" si="420"/>
        <v>44129.736111111109</v>
      </c>
      <c r="U5413" t="str">
        <f t="shared" si="421"/>
        <v>10-25-2020 17:40</v>
      </c>
      <c r="V5413">
        <f>IFERROR(IF(W5413=Z5413,VLOOKUP($U5413,[1]C8842!$G$2:$M$145,3,FALSE),0),0)</f>
        <v>0</v>
      </c>
      <c r="W5413">
        <f>VLOOKUP(RIGHT($V$1,5),Key!$A$9:$B$14,2,FALSE)</f>
        <v>10.199999999999999</v>
      </c>
      <c r="X5413">
        <f t="shared" si="424"/>
        <v>0</v>
      </c>
      <c r="Y5413">
        <f>VLOOKUP(RIGHT($X$1,5),Key!$A$9:$B$14,2,FALSE)</f>
        <v>3.7</v>
      </c>
      <c r="Z5413">
        <f t="shared" si="422"/>
        <v>10.199999999999999</v>
      </c>
      <c r="AA5413">
        <f t="shared" si="423"/>
        <v>0</v>
      </c>
    </row>
    <row r="5414" spans="1:27" x14ac:dyDescent="0.3">
      <c r="A5414">
        <v>100067</v>
      </c>
      <c r="B5414">
        <v>230922</v>
      </c>
      <c r="C5414" s="3">
        <v>44130.734722222223</v>
      </c>
      <c r="D5414">
        <v>2</v>
      </c>
      <c r="E5414">
        <v>1</v>
      </c>
      <c r="F5414" t="s">
        <v>26</v>
      </c>
      <c r="G5414">
        <v>2</v>
      </c>
      <c r="H5414">
        <v>72.84375</v>
      </c>
      <c r="I5414">
        <v>21.277339999999999</v>
      </c>
      <c r="J5414">
        <v>0.99609380000000003</v>
      </c>
      <c r="K5414">
        <v>78.03125</v>
      </c>
      <c r="L5414" s="3">
        <v>44130.487500000003</v>
      </c>
      <c r="M5414">
        <v>17.18</v>
      </c>
      <c r="N5414" t="s">
        <v>28</v>
      </c>
      <c r="P5414">
        <f>(C5414-Key!$B$1)*24</f>
        <v>2.5833333333721384</v>
      </c>
      <c r="Q5414">
        <f>(Key!$B$2-'17.1'!C5414)*24</f>
        <v>0.36666666663950309</v>
      </c>
      <c r="R5414" s="3">
        <f>C5414-(M5414-Key!$B$5)/(24*Key!$B$6)</f>
        <v>44130.720907407405</v>
      </c>
      <c r="S5414">
        <f>M5414-Key!$B$5</f>
        <v>14.92</v>
      </c>
      <c r="T5414" s="2">
        <f t="shared" si="420"/>
        <v>44129.736111111109</v>
      </c>
      <c r="U5414" t="str">
        <f t="shared" si="421"/>
        <v>10-25-2020 17:40</v>
      </c>
      <c r="V5414">
        <f>IFERROR(IF(W5414=Z5414,VLOOKUP($U5414,[1]C8842!$G$2:$M$145,3,FALSE),0),0)</f>
        <v>0</v>
      </c>
      <c r="W5414">
        <f>VLOOKUP(RIGHT($V$1,5),Key!$A$9:$B$14,2,FALSE)</f>
        <v>10.199999999999999</v>
      </c>
      <c r="X5414">
        <f t="shared" si="424"/>
        <v>0</v>
      </c>
      <c r="Y5414">
        <f>VLOOKUP(RIGHT($X$1,5),Key!$A$9:$B$14,2,FALSE)</f>
        <v>3.7</v>
      </c>
      <c r="Z5414">
        <f t="shared" si="422"/>
        <v>10.199999999999999</v>
      </c>
      <c r="AA5414">
        <f t="shared" si="423"/>
        <v>0</v>
      </c>
    </row>
    <row r="5415" spans="1:27" x14ac:dyDescent="0.3">
      <c r="A5415">
        <v>100067</v>
      </c>
      <c r="B5415">
        <v>230922</v>
      </c>
      <c r="C5415" s="3">
        <v>44130.734722222223</v>
      </c>
      <c r="D5415">
        <v>0</v>
      </c>
      <c r="E5415">
        <v>2</v>
      </c>
      <c r="F5415" t="s">
        <v>25</v>
      </c>
      <c r="G5415">
        <v>1</v>
      </c>
      <c r="H5415">
        <v>57.410159999999998</v>
      </c>
      <c r="I5415">
        <v>16.85547</v>
      </c>
      <c r="J5415">
        <v>1.058594</v>
      </c>
      <c r="K5415">
        <v>46.019530000000003</v>
      </c>
      <c r="L5415" s="3">
        <v>44130.487500000003</v>
      </c>
      <c r="M5415">
        <v>17.18</v>
      </c>
      <c r="N5415" t="s">
        <v>28</v>
      </c>
      <c r="P5415">
        <f>(C5415-Key!$B$1)*24</f>
        <v>2.5833333333721384</v>
      </c>
      <c r="Q5415">
        <f>(Key!$B$2-'17.1'!C5415)*24</f>
        <v>0.36666666663950309</v>
      </c>
      <c r="R5415" s="3">
        <f>C5415-(M5415-Key!$B$5)/(24*Key!$B$6)</f>
        <v>44130.720907407405</v>
      </c>
      <c r="S5415">
        <f>M5415-Key!$B$5</f>
        <v>14.92</v>
      </c>
      <c r="T5415" s="2">
        <f t="shared" si="420"/>
        <v>44129.736111111109</v>
      </c>
      <c r="U5415" t="str">
        <f t="shared" si="421"/>
        <v>10-25-2020 17:40</v>
      </c>
      <c r="V5415">
        <f>IFERROR(IF(W5415=Z5415,VLOOKUP($U5415,[1]C8842!$G$2:$M$145,3,FALSE),0),0)</f>
        <v>0</v>
      </c>
      <c r="W5415">
        <f>VLOOKUP(RIGHT($V$1,5),Key!$A$9:$B$14,2,FALSE)</f>
        <v>10.199999999999999</v>
      </c>
      <c r="X5415">
        <f t="shared" si="424"/>
        <v>0</v>
      </c>
      <c r="Y5415">
        <f>VLOOKUP(RIGHT($X$1,5),Key!$A$9:$B$14,2,FALSE)</f>
        <v>3.7</v>
      </c>
      <c r="Z5415">
        <f t="shared" si="422"/>
        <v>10.199999999999999</v>
      </c>
      <c r="AA5415">
        <f t="shared" si="423"/>
        <v>0</v>
      </c>
    </row>
    <row r="5416" spans="1:27" x14ac:dyDescent="0.3">
      <c r="A5416">
        <v>100067</v>
      </c>
      <c r="B5416">
        <v>230922</v>
      </c>
      <c r="C5416" s="3">
        <v>44130.734722222223</v>
      </c>
      <c r="D5416">
        <v>0</v>
      </c>
      <c r="E5416">
        <v>2</v>
      </c>
      <c r="F5416" t="s">
        <v>25</v>
      </c>
      <c r="G5416">
        <v>2</v>
      </c>
      <c r="H5416">
        <v>56.8125</v>
      </c>
      <c r="I5416">
        <v>20.78125</v>
      </c>
      <c r="J5416">
        <v>1.253906</v>
      </c>
      <c r="K5416">
        <v>47.019530000000003</v>
      </c>
      <c r="L5416" s="3">
        <v>44130.487500000003</v>
      </c>
      <c r="M5416">
        <v>17.18</v>
      </c>
      <c r="N5416" t="s">
        <v>28</v>
      </c>
      <c r="P5416">
        <f>(C5416-Key!$B$1)*24</f>
        <v>2.5833333333721384</v>
      </c>
      <c r="Q5416">
        <f>(Key!$B$2-'17.1'!C5416)*24</f>
        <v>0.36666666663950309</v>
      </c>
      <c r="R5416" s="3">
        <f>C5416-(M5416-Key!$B$5)/(24*Key!$B$6)</f>
        <v>44130.720907407405</v>
      </c>
      <c r="S5416">
        <f>M5416-Key!$B$5</f>
        <v>14.92</v>
      </c>
      <c r="T5416" s="2">
        <f t="shared" si="420"/>
        <v>44129.736111111109</v>
      </c>
      <c r="U5416" t="str">
        <f t="shared" si="421"/>
        <v>10-25-2020 17:40</v>
      </c>
      <c r="V5416">
        <f>IFERROR(IF(W5416=Z5416,VLOOKUP($U5416,[1]C8842!$G$2:$M$145,3,FALSE),0),0)</f>
        <v>0</v>
      </c>
      <c r="W5416">
        <f>VLOOKUP(RIGHT($V$1,5),Key!$A$9:$B$14,2,FALSE)</f>
        <v>10.199999999999999</v>
      </c>
      <c r="X5416">
        <f t="shared" si="424"/>
        <v>0</v>
      </c>
      <c r="Y5416">
        <f>VLOOKUP(RIGHT($X$1,5),Key!$A$9:$B$14,2,FALSE)</f>
        <v>3.7</v>
      </c>
      <c r="Z5416">
        <f t="shared" si="422"/>
        <v>10.199999999999999</v>
      </c>
      <c r="AA5416">
        <f t="shared" si="423"/>
        <v>0</v>
      </c>
    </row>
    <row r="5417" spans="1:27" x14ac:dyDescent="0.3">
      <c r="A5417">
        <v>100067</v>
      </c>
      <c r="B5417">
        <v>230922</v>
      </c>
      <c r="C5417" s="3">
        <v>44130.734722222223</v>
      </c>
      <c r="D5417">
        <v>2</v>
      </c>
      <c r="E5417">
        <v>1</v>
      </c>
      <c r="F5417" t="s">
        <v>26</v>
      </c>
      <c r="G5417">
        <v>2</v>
      </c>
      <c r="H5417">
        <v>76.050780000000003</v>
      </c>
      <c r="I5417">
        <v>21.867190000000001</v>
      </c>
      <c r="J5417">
        <v>0.97265630000000003</v>
      </c>
      <c r="K5417">
        <v>80.03125</v>
      </c>
      <c r="L5417" s="3">
        <v>44130.487500000003</v>
      </c>
      <c r="M5417">
        <v>17.18</v>
      </c>
      <c r="N5417" t="s">
        <v>28</v>
      </c>
      <c r="P5417">
        <f>(C5417-Key!$B$1)*24</f>
        <v>2.5833333333721384</v>
      </c>
      <c r="Q5417">
        <f>(Key!$B$2-'17.1'!C5417)*24</f>
        <v>0.36666666663950309</v>
      </c>
      <c r="R5417" s="3">
        <f>C5417-(M5417-Key!$B$5)/(24*Key!$B$6)</f>
        <v>44130.720907407405</v>
      </c>
      <c r="S5417">
        <f>M5417-Key!$B$5</f>
        <v>14.92</v>
      </c>
      <c r="T5417" s="2">
        <f t="shared" si="420"/>
        <v>44129.736111111109</v>
      </c>
      <c r="U5417" t="str">
        <f t="shared" si="421"/>
        <v>10-25-2020 17:40</v>
      </c>
      <c r="V5417">
        <f>IFERROR(IF(W5417=Z5417,VLOOKUP($U5417,[1]C8842!$G$2:$M$145,3,FALSE),0),0)</f>
        <v>0</v>
      </c>
      <c r="W5417">
        <f>VLOOKUP(RIGHT($V$1,5),Key!$A$9:$B$14,2,FALSE)</f>
        <v>10.199999999999999</v>
      </c>
      <c r="X5417">
        <f t="shared" si="424"/>
        <v>0</v>
      </c>
      <c r="Y5417">
        <f>VLOOKUP(RIGHT($X$1,5),Key!$A$9:$B$14,2,FALSE)</f>
        <v>3.7</v>
      </c>
      <c r="Z5417">
        <f t="shared" si="422"/>
        <v>10.199999999999999</v>
      </c>
      <c r="AA5417">
        <f t="shared" si="423"/>
        <v>0</v>
      </c>
    </row>
    <row r="5418" spans="1:27" x14ac:dyDescent="0.3">
      <c r="A5418">
        <v>100067</v>
      </c>
      <c r="B5418">
        <v>230922</v>
      </c>
      <c r="C5418" s="3">
        <v>44130.734722222223</v>
      </c>
      <c r="D5418">
        <v>2</v>
      </c>
      <c r="E5418">
        <v>1</v>
      </c>
      <c r="F5418" t="s">
        <v>26</v>
      </c>
      <c r="G5418">
        <v>2</v>
      </c>
      <c r="H5418">
        <v>72.519530000000003</v>
      </c>
      <c r="I5418">
        <v>21.683589999999999</v>
      </c>
      <c r="J5418">
        <v>1.015625</v>
      </c>
      <c r="K5418">
        <v>78.03125</v>
      </c>
      <c r="L5418" s="3">
        <v>44130.487500000003</v>
      </c>
      <c r="M5418">
        <v>17.18</v>
      </c>
      <c r="N5418" t="s">
        <v>28</v>
      </c>
      <c r="P5418">
        <f>(C5418-Key!$B$1)*24</f>
        <v>2.5833333333721384</v>
      </c>
      <c r="Q5418">
        <f>(Key!$B$2-'17.1'!C5418)*24</f>
        <v>0.36666666663950309</v>
      </c>
      <c r="R5418" s="3">
        <f>C5418-(M5418-Key!$B$5)/(24*Key!$B$6)</f>
        <v>44130.720907407405</v>
      </c>
      <c r="S5418">
        <f>M5418-Key!$B$5</f>
        <v>14.92</v>
      </c>
      <c r="T5418" s="2">
        <f t="shared" si="420"/>
        <v>44129.736111111109</v>
      </c>
      <c r="U5418" t="str">
        <f t="shared" si="421"/>
        <v>10-25-2020 17:40</v>
      </c>
      <c r="V5418">
        <f>IFERROR(IF(W5418=Z5418,VLOOKUP($U5418,[1]C8842!$G$2:$M$145,3,FALSE),0),0)</f>
        <v>0</v>
      </c>
      <c r="W5418">
        <f>VLOOKUP(RIGHT($V$1,5),Key!$A$9:$B$14,2,FALSE)</f>
        <v>10.199999999999999</v>
      </c>
      <c r="X5418">
        <f t="shared" si="424"/>
        <v>0</v>
      </c>
      <c r="Y5418">
        <f>VLOOKUP(RIGHT($X$1,5),Key!$A$9:$B$14,2,FALSE)</f>
        <v>3.7</v>
      </c>
      <c r="Z5418">
        <f t="shared" si="422"/>
        <v>10.199999999999999</v>
      </c>
      <c r="AA5418">
        <f t="shared" si="423"/>
        <v>0</v>
      </c>
    </row>
    <row r="5419" spans="1:27" x14ac:dyDescent="0.3">
      <c r="A5419">
        <v>100067</v>
      </c>
      <c r="B5419">
        <v>230922</v>
      </c>
      <c r="C5419" s="3">
        <v>44130.734722222223</v>
      </c>
      <c r="D5419">
        <v>3</v>
      </c>
      <c r="E5419">
        <v>2</v>
      </c>
      <c r="F5419" t="s">
        <v>26</v>
      </c>
      <c r="G5419">
        <v>4</v>
      </c>
      <c r="H5419">
        <v>61.679690000000001</v>
      </c>
      <c r="I5419">
        <v>58.53125</v>
      </c>
      <c r="J5419">
        <v>2.7851560000000002</v>
      </c>
      <c r="K5419">
        <v>94.039060000000006</v>
      </c>
      <c r="L5419" s="3">
        <v>44130.487500000003</v>
      </c>
      <c r="M5419">
        <v>17.18</v>
      </c>
      <c r="N5419" t="s">
        <v>28</v>
      </c>
      <c r="P5419">
        <f>(C5419-Key!$B$1)*24</f>
        <v>2.5833333333721384</v>
      </c>
      <c r="Q5419">
        <f>(Key!$B$2-'17.1'!C5419)*24</f>
        <v>0.36666666663950309</v>
      </c>
      <c r="R5419" s="3">
        <f>C5419-(M5419-Key!$B$5)/(24*Key!$B$6)</f>
        <v>44130.720907407405</v>
      </c>
      <c r="S5419">
        <f>M5419-Key!$B$5</f>
        <v>14.92</v>
      </c>
      <c r="T5419" s="2">
        <f t="shared" si="420"/>
        <v>44129.736111111109</v>
      </c>
      <c r="U5419" t="str">
        <f t="shared" si="421"/>
        <v>10-25-2020 17:40</v>
      </c>
      <c r="V5419">
        <f>IFERROR(IF(W5419=Z5419,VLOOKUP($U5419,[1]C8842!$G$2:$M$145,3,FALSE),0),0)</f>
        <v>0</v>
      </c>
      <c r="W5419">
        <f>VLOOKUP(RIGHT($V$1,5),Key!$A$9:$B$14,2,FALSE)</f>
        <v>10.199999999999999</v>
      </c>
      <c r="X5419">
        <f t="shared" si="424"/>
        <v>0</v>
      </c>
      <c r="Y5419">
        <f>VLOOKUP(RIGHT($X$1,5),Key!$A$9:$B$14,2,FALSE)</f>
        <v>3.7</v>
      </c>
      <c r="Z5419">
        <f t="shared" si="422"/>
        <v>10.199999999999999</v>
      </c>
      <c r="AA5419">
        <f t="shared" si="423"/>
        <v>0</v>
      </c>
    </row>
    <row r="5420" spans="1:27" x14ac:dyDescent="0.3">
      <c r="A5420">
        <v>100067</v>
      </c>
      <c r="B5420">
        <v>230922</v>
      </c>
      <c r="C5420" s="3">
        <v>44130.734722222223</v>
      </c>
      <c r="D5420">
        <v>3</v>
      </c>
      <c r="E5420">
        <v>2</v>
      </c>
      <c r="F5420" t="s">
        <v>26</v>
      </c>
      <c r="G5420">
        <v>1</v>
      </c>
      <c r="H5420">
        <v>63.308590000000002</v>
      </c>
      <c r="I5420">
        <v>17.625</v>
      </c>
      <c r="J5420">
        <v>0.9921875</v>
      </c>
      <c r="K5420">
        <v>94.039060000000006</v>
      </c>
      <c r="L5420" s="3">
        <v>44130.487500000003</v>
      </c>
      <c r="M5420">
        <v>17.18</v>
      </c>
      <c r="N5420" t="s">
        <v>28</v>
      </c>
      <c r="P5420">
        <f>(C5420-Key!$B$1)*24</f>
        <v>2.5833333333721384</v>
      </c>
      <c r="Q5420">
        <f>(Key!$B$2-'17.1'!C5420)*24</f>
        <v>0.36666666663950309</v>
      </c>
      <c r="R5420" s="3">
        <f>C5420-(M5420-Key!$B$5)/(24*Key!$B$6)</f>
        <v>44130.720907407405</v>
      </c>
      <c r="S5420">
        <f>M5420-Key!$B$5</f>
        <v>14.92</v>
      </c>
      <c r="T5420" s="2">
        <f t="shared" si="420"/>
        <v>44129.736111111109</v>
      </c>
      <c r="U5420" t="str">
        <f t="shared" si="421"/>
        <v>10-25-2020 17:40</v>
      </c>
      <c r="V5420">
        <f>IFERROR(IF(W5420=Z5420,VLOOKUP($U5420,[1]C8842!$G$2:$M$145,3,FALSE),0),0)</f>
        <v>0</v>
      </c>
      <c r="W5420">
        <f>VLOOKUP(RIGHT($V$1,5),Key!$A$9:$B$14,2,FALSE)</f>
        <v>10.199999999999999</v>
      </c>
      <c r="X5420">
        <f t="shared" si="424"/>
        <v>0</v>
      </c>
      <c r="Y5420">
        <f>VLOOKUP(RIGHT($X$1,5),Key!$A$9:$B$14,2,FALSE)</f>
        <v>3.7</v>
      </c>
      <c r="Z5420">
        <f t="shared" si="422"/>
        <v>10.199999999999999</v>
      </c>
      <c r="AA5420">
        <f t="shared" si="423"/>
        <v>0</v>
      </c>
    </row>
    <row r="5421" spans="1:27" x14ac:dyDescent="0.3">
      <c r="A5421">
        <v>100067</v>
      </c>
      <c r="B5421">
        <v>230922</v>
      </c>
      <c r="C5421" s="3">
        <v>44130.734722222223</v>
      </c>
      <c r="D5421">
        <v>1</v>
      </c>
      <c r="E5421">
        <v>1</v>
      </c>
      <c r="F5421" t="s">
        <v>25</v>
      </c>
      <c r="G5421">
        <v>1</v>
      </c>
      <c r="H5421">
        <v>68.527339999999995</v>
      </c>
      <c r="I5421">
        <v>14.23828</v>
      </c>
      <c r="J5421">
        <v>0.78515630000000003</v>
      </c>
      <c r="K5421">
        <v>58.023440000000001</v>
      </c>
      <c r="L5421" s="3">
        <v>44130.487500000003</v>
      </c>
      <c r="M5421">
        <v>17.18</v>
      </c>
      <c r="N5421" t="s">
        <v>28</v>
      </c>
      <c r="P5421">
        <f>(C5421-Key!$B$1)*24</f>
        <v>2.5833333333721384</v>
      </c>
      <c r="Q5421">
        <f>(Key!$B$2-'17.1'!C5421)*24</f>
        <v>0.36666666663950309</v>
      </c>
      <c r="R5421" s="3">
        <f>C5421-(M5421-Key!$B$5)/(24*Key!$B$6)</f>
        <v>44130.720907407405</v>
      </c>
      <c r="S5421">
        <f>M5421-Key!$B$5</f>
        <v>14.92</v>
      </c>
      <c r="T5421" s="2">
        <f t="shared" si="420"/>
        <v>44129.736111111109</v>
      </c>
      <c r="U5421" t="str">
        <f t="shared" si="421"/>
        <v>10-25-2020 17:40</v>
      </c>
      <c r="V5421">
        <f>IFERROR(IF(W5421=Z5421,VLOOKUP($U5421,[1]C8842!$G$2:$M$145,3,FALSE),0),0)</f>
        <v>0</v>
      </c>
      <c r="W5421">
        <f>VLOOKUP(RIGHT($V$1,5),Key!$A$9:$B$14,2,FALSE)</f>
        <v>10.199999999999999</v>
      </c>
      <c r="X5421">
        <f t="shared" si="424"/>
        <v>0</v>
      </c>
      <c r="Y5421">
        <f>VLOOKUP(RIGHT($X$1,5),Key!$A$9:$B$14,2,FALSE)</f>
        <v>3.7</v>
      </c>
      <c r="Z5421">
        <f t="shared" si="422"/>
        <v>10.199999999999999</v>
      </c>
      <c r="AA5421">
        <f t="shared" si="423"/>
        <v>0</v>
      </c>
    </row>
    <row r="5422" spans="1:27" x14ac:dyDescent="0.3">
      <c r="A5422">
        <v>100067</v>
      </c>
      <c r="B5422">
        <v>230922</v>
      </c>
      <c r="C5422" s="3">
        <v>44130.734722222223</v>
      </c>
      <c r="D5422">
        <v>3</v>
      </c>
      <c r="E5422">
        <v>2</v>
      </c>
      <c r="F5422" t="s">
        <v>26</v>
      </c>
      <c r="G5422">
        <v>2</v>
      </c>
      <c r="H5422">
        <v>69.851560000000006</v>
      </c>
      <c r="I5422">
        <v>24.746089999999999</v>
      </c>
      <c r="J5422">
        <v>1.167969</v>
      </c>
      <c r="K5422">
        <v>93.039060000000006</v>
      </c>
      <c r="L5422" s="3">
        <v>44130.487500000003</v>
      </c>
      <c r="M5422">
        <v>17.18</v>
      </c>
      <c r="N5422" t="s">
        <v>28</v>
      </c>
      <c r="P5422">
        <f>(C5422-Key!$B$1)*24</f>
        <v>2.5833333333721384</v>
      </c>
      <c r="Q5422">
        <f>(Key!$B$2-'17.1'!C5422)*24</f>
        <v>0.36666666663950309</v>
      </c>
      <c r="R5422" s="3">
        <f>C5422-(M5422-Key!$B$5)/(24*Key!$B$6)</f>
        <v>44130.720907407405</v>
      </c>
      <c r="S5422">
        <f>M5422-Key!$B$5</f>
        <v>14.92</v>
      </c>
      <c r="T5422" s="2">
        <f t="shared" si="420"/>
        <v>44129.736111111109</v>
      </c>
      <c r="U5422" t="str">
        <f t="shared" si="421"/>
        <v>10-25-2020 17:40</v>
      </c>
      <c r="V5422">
        <f>IFERROR(IF(W5422=Z5422,VLOOKUP($U5422,[1]C8842!$G$2:$M$145,3,FALSE),0),0)</f>
        <v>0</v>
      </c>
      <c r="W5422">
        <f>VLOOKUP(RIGHT($V$1,5),Key!$A$9:$B$14,2,FALSE)</f>
        <v>10.199999999999999</v>
      </c>
      <c r="X5422">
        <f t="shared" si="424"/>
        <v>0</v>
      </c>
      <c r="Y5422">
        <f>VLOOKUP(RIGHT($X$1,5),Key!$A$9:$B$14,2,FALSE)</f>
        <v>3.7</v>
      </c>
      <c r="Z5422">
        <f t="shared" si="422"/>
        <v>10.199999999999999</v>
      </c>
      <c r="AA5422">
        <f t="shared" si="423"/>
        <v>0</v>
      </c>
    </row>
    <row r="5423" spans="1:27" x14ac:dyDescent="0.3">
      <c r="A5423">
        <v>100067</v>
      </c>
      <c r="B5423">
        <v>230922</v>
      </c>
      <c r="C5423" s="3">
        <v>44130.734722222223</v>
      </c>
      <c r="D5423">
        <v>1</v>
      </c>
      <c r="E5423">
        <v>1</v>
      </c>
      <c r="F5423" t="s">
        <v>25</v>
      </c>
      <c r="G5423">
        <v>1</v>
      </c>
      <c r="H5423">
        <v>73.941410000000005</v>
      </c>
      <c r="I5423">
        <v>15.660159999999999</v>
      </c>
      <c r="J5423">
        <v>0.77734380000000003</v>
      </c>
      <c r="K5423">
        <v>60.023440000000001</v>
      </c>
      <c r="L5423" s="3">
        <v>44130.487500000003</v>
      </c>
      <c r="M5423">
        <v>17.18</v>
      </c>
      <c r="N5423" t="s">
        <v>28</v>
      </c>
      <c r="P5423">
        <f>(C5423-Key!$B$1)*24</f>
        <v>2.5833333333721384</v>
      </c>
      <c r="Q5423">
        <f>(Key!$B$2-'17.1'!C5423)*24</f>
        <v>0.36666666663950309</v>
      </c>
      <c r="R5423" s="3">
        <f>C5423-(M5423-Key!$B$5)/(24*Key!$B$6)</f>
        <v>44130.720907407405</v>
      </c>
      <c r="S5423">
        <f>M5423-Key!$B$5</f>
        <v>14.92</v>
      </c>
      <c r="T5423" s="2">
        <f t="shared" si="420"/>
        <v>44129.736111111109</v>
      </c>
      <c r="U5423" t="str">
        <f t="shared" si="421"/>
        <v>10-25-2020 17:40</v>
      </c>
      <c r="V5423">
        <f>IFERROR(IF(W5423=Z5423,VLOOKUP($U5423,[1]C8842!$G$2:$M$145,3,FALSE),0),0)</f>
        <v>0</v>
      </c>
      <c r="W5423">
        <f>VLOOKUP(RIGHT($V$1,5),Key!$A$9:$B$14,2,FALSE)</f>
        <v>10.199999999999999</v>
      </c>
      <c r="X5423">
        <f t="shared" si="424"/>
        <v>0</v>
      </c>
      <c r="Y5423">
        <f>VLOOKUP(RIGHT($X$1,5),Key!$A$9:$B$14,2,FALSE)</f>
        <v>3.7</v>
      </c>
      <c r="Z5423">
        <f t="shared" si="422"/>
        <v>10.199999999999999</v>
      </c>
      <c r="AA5423">
        <f t="shared" si="423"/>
        <v>0</v>
      </c>
    </row>
    <row r="5424" spans="1:27" x14ac:dyDescent="0.3">
      <c r="A5424">
        <v>100067</v>
      </c>
      <c r="B5424">
        <v>230922</v>
      </c>
      <c r="C5424" s="3">
        <v>44130.734722222223</v>
      </c>
      <c r="D5424">
        <v>0</v>
      </c>
      <c r="E5424">
        <v>2</v>
      </c>
      <c r="F5424" t="s">
        <v>25</v>
      </c>
      <c r="G5424">
        <v>1</v>
      </c>
      <c r="H5424">
        <v>63.25</v>
      </c>
      <c r="I5424">
        <v>14.902340000000001</v>
      </c>
      <c r="J5424">
        <v>0.87890630000000003</v>
      </c>
      <c r="K5424">
        <v>46.019530000000003</v>
      </c>
      <c r="L5424" s="3">
        <v>44130.487500000003</v>
      </c>
      <c r="M5424">
        <v>17.18</v>
      </c>
      <c r="N5424" t="s">
        <v>28</v>
      </c>
      <c r="P5424">
        <f>(C5424-Key!$B$1)*24</f>
        <v>2.5833333333721384</v>
      </c>
      <c r="Q5424">
        <f>(Key!$B$2-'17.1'!C5424)*24</f>
        <v>0.36666666663950309</v>
      </c>
      <c r="R5424" s="3">
        <f>C5424-(M5424-Key!$B$5)/(24*Key!$B$6)</f>
        <v>44130.720907407405</v>
      </c>
      <c r="S5424">
        <f>M5424-Key!$B$5</f>
        <v>14.92</v>
      </c>
      <c r="T5424" s="2">
        <f t="shared" si="420"/>
        <v>44129.736111111109</v>
      </c>
      <c r="U5424" t="str">
        <f t="shared" si="421"/>
        <v>10-25-2020 17:40</v>
      </c>
      <c r="V5424">
        <f>IFERROR(IF(W5424=Z5424,VLOOKUP($U5424,[1]C8842!$G$2:$M$145,3,FALSE),0),0)</f>
        <v>0</v>
      </c>
      <c r="W5424">
        <f>VLOOKUP(RIGHT($V$1,5),Key!$A$9:$B$14,2,FALSE)</f>
        <v>10.199999999999999</v>
      </c>
      <c r="X5424">
        <f t="shared" si="424"/>
        <v>0</v>
      </c>
      <c r="Y5424">
        <f>VLOOKUP(RIGHT($X$1,5),Key!$A$9:$B$14,2,FALSE)</f>
        <v>3.7</v>
      </c>
      <c r="Z5424">
        <f t="shared" si="422"/>
        <v>10.199999999999999</v>
      </c>
      <c r="AA5424">
        <f t="shared" si="423"/>
        <v>0</v>
      </c>
    </row>
    <row r="5425" spans="1:27" x14ac:dyDescent="0.3">
      <c r="A5425">
        <v>100067</v>
      </c>
      <c r="B5425">
        <v>230922</v>
      </c>
      <c r="C5425" s="3">
        <v>44130.734722222223</v>
      </c>
      <c r="D5425">
        <v>3</v>
      </c>
      <c r="E5425">
        <v>2</v>
      </c>
      <c r="F5425" t="s">
        <v>26</v>
      </c>
      <c r="G5425">
        <v>2</v>
      </c>
      <c r="H5425">
        <v>50.472659999999998</v>
      </c>
      <c r="I5425">
        <v>20.33203</v>
      </c>
      <c r="J5425">
        <v>1.386719</v>
      </c>
      <c r="K5425">
        <v>95.039060000000006</v>
      </c>
      <c r="L5425" s="3">
        <v>44130.487500000003</v>
      </c>
      <c r="M5425">
        <v>17.18</v>
      </c>
      <c r="N5425" t="s">
        <v>28</v>
      </c>
      <c r="P5425">
        <f>(C5425-Key!$B$1)*24</f>
        <v>2.5833333333721384</v>
      </c>
      <c r="Q5425">
        <f>(Key!$B$2-'17.1'!C5425)*24</f>
        <v>0.36666666663950309</v>
      </c>
      <c r="R5425" s="3">
        <f>C5425-(M5425-Key!$B$5)/(24*Key!$B$6)</f>
        <v>44130.720907407405</v>
      </c>
      <c r="S5425">
        <f>M5425-Key!$B$5</f>
        <v>14.92</v>
      </c>
      <c r="T5425" s="2">
        <f t="shared" si="420"/>
        <v>44129.736111111109</v>
      </c>
      <c r="U5425" t="str">
        <f t="shared" si="421"/>
        <v>10-25-2020 17:40</v>
      </c>
      <c r="V5425">
        <f>IFERROR(IF(W5425=Z5425,VLOOKUP($U5425,[1]C8842!$G$2:$M$145,3,FALSE),0),0)</f>
        <v>0</v>
      </c>
      <c r="W5425">
        <f>VLOOKUP(RIGHT($V$1,5),Key!$A$9:$B$14,2,FALSE)</f>
        <v>10.199999999999999</v>
      </c>
      <c r="X5425">
        <f t="shared" si="424"/>
        <v>0</v>
      </c>
      <c r="Y5425">
        <f>VLOOKUP(RIGHT($X$1,5),Key!$A$9:$B$14,2,FALSE)</f>
        <v>3.7</v>
      </c>
      <c r="Z5425">
        <f t="shared" si="422"/>
        <v>10.199999999999999</v>
      </c>
      <c r="AA5425">
        <f t="shared" si="423"/>
        <v>0</v>
      </c>
    </row>
    <row r="5426" spans="1:27" x14ac:dyDescent="0.3">
      <c r="A5426">
        <v>100067</v>
      </c>
      <c r="B5426">
        <v>230922</v>
      </c>
      <c r="C5426" s="3">
        <v>44130.734722222223</v>
      </c>
      <c r="D5426">
        <v>1</v>
      </c>
      <c r="E5426">
        <v>1</v>
      </c>
      <c r="F5426" t="s">
        <v>25</v>
      </c>
      <c r="G5426">
        <v>1</v>
      </c>
      <c r="H5426">
        <v>68.363280000000003</v>
      </c>
      <c r="I5426">
        <v>12.91797</v>
      </c>
      <c r="J5426">
        <v>0.734375</v>
      </c>
      <c r="K5426">
        <v>58.023440000000001</v>
      </c>
      <c r="L5426" s="3">
        <v>44130.487500000003</v>
      </c>
      <c r="M5426">
        <v>17.18</v>
      </c>
      <c r="N5426" t="s">
        <v>28</v>
      </c>
      <c r="P5426">
        <f>(C5426-Key!$B$1)*24</f>
        <v>2.5833333333721384</v>
      </c>
      <c r="Q5426">
        <f>(Key!$B$2-'17.1'!C5426)*24</f>
        <v>0.36666666663950309</v>
      </c>
      <c r="R5426" s="3">
        <f>C5426-(M5426-Key!$B$5)/(24*Key!$B$6)</f>
        <v>44130.720907407405</v>
      </c>
      <c r="S5426">
        <f>M5426-Key!$B$5</f>
        <v>14.92</v>
      </c>
      <c r="T5426" s="2">
        <f t="shared" si="420"/>
        <v>44129.736111111109</v>
      </c>
      <c r="U5426" t="str">
        <f t="shared" si="421"/>
        <v>10-25-2020 17:40</v>
      </c>
      <c r="V5426">
        <f>IFERROR(IF(W5426=Z5426,VLOOKUP($U5426,[1]C8842!$G$2:$M$145,3,FALSE),0),0)</f>
        <v>0</v>
      </c>
      <c r="W5426">
        <f>VLOOKUP(RIGHT($V$1,5),Key!$A$9:$B$14,2,FALSE)</f>
        <v>10.199999999999999</v>
      </c>
      <c r="X5426">
        <f t="shared" si="424"/>
        <v>0</v>
      </c>
      <c r="Y5426">
        <f>VLOOKUP(RIGHT($X$1,5),Key!$A$9:$B$14,2,FALSE)</f>
        <v>3.7</v>
      </c>
      <c r="Z5426">
        <f t="shared" si="422"/>
        <v>10.199999999999999</v>
      </c>
      <c r="AA5426">
        <f t="shared" si="423"/>
        <v>0</v>
      </c>
    </row>
    <row r="5427" spans="1:27" x14ac:dyDescent="0.3">
      <c r="A5427">
        <v>100067</v>
      </c>
      <c r="B5427">
        <v>230922</v>
      </c>
      <c r="C5427" s="3">
        <v>44130.734722222223</v>
      </c>
      <c r="D5427">
        <v>0</v>
      </c>
      <c r="E5427">
        <v>2</v>
      </c>
      <c r="F5427" t="s">
        <v>25</v>
      </c>
      <c r="G5427">
        <v>1</v>
      </c>
      <c r="H5427">
        <v>58.855469999999997</v>
      </c>
      <c r="I5427">
        <v>17.789059999999999</v>
      </c>
      <c r="J5427">
        <v>1.074219</v>
      </c>
      <c r="K5427">
        <v>46.019530000000003</v>
      </c>
      <c r="L5427" s="3">
        <v>44130.487500000003</v>
      </c>
      <c r="M5427">
        <v>17.18</v>
      </c>
      <c r="N5427" t="s">
        <v>28</v>
      </c>
      <c r="P5427">
        <f>(C5427-Key!$B$1)*24</f>
        <v>2.5833333333721384</v>
      </c>
      <c r="Q5427">
        <f>(Key!$B$2-'17.1'!C5427)*24</f>
        <v>0.36666666663950309</v>
      </c>
      <c r="R5427" s="3">
        <f>C5427-(M5427-Key!$B$5)/(24*Key!$B$6)</f>
        <v>44130.720907407405</v>
      </c>
      <c r="S5427">
        <f>M5427-Key!$B$5</f>
        <v>14.92</v>
      </c>
      <c r="T5427" s="2">
        <f t="shared" si="420"/>
        <v>44129.736111111109</v>
      </c>
      <c r="U5427" t="str">
        <f t="shared" si="421"/>
        <v>10-25-2020 17:40</v>
      </c>
      <c r="V5427">
        <f>IFERROR(IF(W5427=Z5427,VLOOKUP($U5427,[1]C8842!$G$2:$M$145,3,FALSE),0),0)</f>
        <v>0</v>
      </c>
      <c r="W5427">
        <f>VLOOKUP(RIGHT($V$1,5),Key!$A$9:$B$14,2,FALSE)</f>
        <v>10.199999999999999</v>
      </c>
      <c r="X5427">
        <f t="shared" si="424"/>
        <v>0</v>
      </c>
      <c r="Y5427">
        <f>VLOOKUP(RIGHT($X$1,5),Key!$A$9:$B$14,2,FALSE)</f>
        <v>3.7</v>
      </c>
      <c r="Z5427">
        <f t="shared" si="422"/>
        <v>10.199999999999999</v>
      </c>
      <c r="AA5427">
        <f t="shared" si="423"/>
        <v>0</v>
      </c>
    </row>
    <row r="5428" spans="1:27" x14ac:dyDescent="0.3">
      <c r="A5428">
        <v>100067</v>
      </c>
      <c r="B5428">
        <v>230922</v>
      </c>
      <c r="C5428" s="3">
        <v>44130.734722222223</v>
      </c>
      <c r="D5428">
        <v>2</v>
      </c>
      <c r="E5428">
        <v>1</v>
      </c>
      <c r="F5428" t="s">
        <v>26</v>
      </c>
      <c r="G5428">
        <v>1</v>
      </c>
      <c r="H5428">
        <v>63.238280000000003</v>
      </c>
      <c r="I5428">
        <v>17.335940000000001</v>
      </c>
      <c r="J5428">
        <v>0.98046880000000003</v>
      </c>
      <c r="K5428">
        <v>82.035160000000005</v>
      </c>
      <c r="L5428" s="3">
        <v>44130.487500000003</v>
      </c>
      <c r="M5428">
        <v>17.18</v>
      </c>
      <c r="N5428" t="s">
        <v>28</v>
      </c>
      <c r="P5428">
        <f>(C5428-Key!$B$1)*24</f>
        <v>2.5833333333721384</v>
      </c>
      <c r="Q5428">
        <f>(Key!$B$2-'17.1'!C5428)*24</f>
        <v>0.36666666663950309</v>
      </c>
      <c r="R5428" s="3">
        <f>C5428-(M5428-Key!$B$5)/(24*Key!$B$6)</f>
        <v>44130.720907407405</v>
      </c>
      <c r="S5428">
        <f>M5428-Key!$B$5</f>
        <v>14.92</v>
      </c>
      <c r="T5428" s="2">
        <f t="shared" si="420"/>
        <v>44129.736111111109</v>
      </c>
      <c r="U5428" t="str">
        <f t="shared" si="421"/>
        <v>10-25-2020 17:40</v>
      </c>
      <c r="V5428">
        <f>IFERROR(IF(W5428=Z5428,VLOOKUP($U5428,[1]C8842!$G$2:$M$145,3,FALSE),0),0)</f>
        <v>0</v>
      </c>
      <c r="W5428">
        <f>VLOOKUP(RIGHT($V$1,5),Key!$A$9:$B$14,2,FALSE)</f>
        <v>10.199999999999999</v>
      </c>
      <c r="X5428">
        <f t="shared" si="424"/>
        <v>0</v>
      </c>
      <c r="Y5428">
        <f>VLOOKUP(RIGHT($X$1,5),Key!$A$9:$B$14,2,FALSE)</f>
        <v>3.7</v>
      </c>
      <c r="Z5428">
        <f t="shared" si="422"/>
        <v>10.199999999999999</v>
      </c>
      <c r="AA5428">
        <f t="shared" si="423"/>
        <v>0</v>
      </c>
    </row>
    <row r="5429" spans="1:27" x14ac:dyDescent="0.3">
      <c r="A5429">
        <v>100067</v>
      </c>
      <c r="B5429">
        <v>230922</v>
      </c>
      <c r="C5429" s="3">
        <v>44130.73541666667</v>
      </c>
      <c r="D5429">
        <v>3</v>
      </c>
      <c r="E5429">
        <v>2</v>
      </c>
      <c r="F5429" t="s">
        <v>26</v>
      </c>
      <c r="G5429">
        <v>1</v>
      </c>
      <c r="H5429">
        <v>63.660159999999998</v>
      </c>
      <c r="I5429">
        <v>19.089839999999999</v>
      </c>
      <c r="J5429">
        <v>1.046875</v>
      </c>
      <c r="K5429">
        <v>94.039060000000006</v>
      </c>
      <c r="L5429" s="3">
        <v>44130.487500000003</v>
      </c>
      <c r="M5429">
        <v>17.18</v>
      </c>
      <c r="N5429" t="s">
        <v>28</v>
      </c>
      <c r="P5429">
        <f>(C5429-Key!$B$1)*24</f>
        <v>2.6000000000931323</v>
      </c>
      <c r="Q5429">
        <f>(Key!$B$2-'17.1'!C5429)*24</f>
        <v>0.34999999991850927</v>
      </c>
      <c r="R5429" s="3">
        <f>C5429-(M5429-Key!$B$5)/(24*Key!$B$6)</f>
        <v>44130.721601851852</v>
      </c>
      <c r="S5429">
        <f>M5429-Key!$B$5</f>
        <v>14.92</v>
      </c>
      <c r="T5429" s="2">
        <f t="shared" si="420"/>
        <v>44129.736111111109</v>
      </c>
      <c r="U5429" t="str">
        <f t="shared" si="421"/>
        <v>10-25-2020 17:40</v>
      </c>
      <c r="V5429">
        <f>IFERROR(IF(W5429=Z5429,VLOOKUP($U5429,[1]C8842!$G$2:$M$145,3,FALSE),0),0)</f>
        <v>0</v>
      </c>
      <c r="W5429">
        <f>VLOOKUP(RIGHT($V$1,5),Key!$A$9:$B$14,2,FALSE)</f>
        <v>10.199999999999999</v>
      </c>
      <c r="X5429">
        <f t="shared" si="424"/>
        <v>0</v>
      </c>
      <c r="Y5429">
        <f>VLOOKUP(RIGHT($X$1,5),Key!$A$9:$B$14,2,FALSE)</f>
        <v>3.7</v>
      </c>
      <c r="Z5429">
        <f t="shared" si="422"/>
        <v>10.199999999999999</v>
      </c>
      <c r="AA5429">
        <f t="shared" si="423"/>
        <v>0</v>
      </c>
    </row>
    <row r="5430" spans="1:27" x14ac:dyDescent="0.3">
      <c r="A5430">
        <v>100067</v>
      </c>
      <c r="B5430">
        <v>230922</v>
      </c>
      <c r="C5430" s="3">
        <v>44130.73541666667</v>
      </c>
      <c r="D5430">
        <v>0</v>
      </c>
      <c r="E5430">
        <v>2</v>
      </c>
      <c r="F5430" t="s">
        <v>25</v>
      </c>
      <c r="G5430">
        <v>2</v>
      </c>
      <c r="H5430">
        <v>56.863280000000003</v>
      </c>
      <c r="I5430">
        <v>20.992190000000001</v>
      </c>
      <c r="J5430">
        <v>1.261719</v>
      </c>
      <c r="K5430">
        <v>47.019530000000003</v>
      </c>
      <c r="L5430" s="3">
        <v>44130.487500000003</v>
      </c>
      <c r="M5430">
        <v>17.18</v>
      </c>
      <c r="N5430" t="s">
        <v>28</v>
      </c>
      <c r="P5430">
        <f>(C5430-Key!$B$1)*24</f>
        <v>2.6000000000931323</v>
      </c>
      <c r="Q5430">
        <f>(Key!$B$2-'17.1'!C5430)*24</f>
        <v>0.34999999991850927</v>
      </c>
      <c r="R5430" s="3">
        <f>C5430-(M5430-Key!$B$5)/(24*Key!$B$6)</f>
        <v>44130.721601851852</v>
      </c>
      <c r="S5430">
        <f>M5430-Key!$B$5</f>
        <v>14.92</v>
      </c>
      <c r="T5430" s="2">
        <f t="shared" si="420"/>
        <v>44129.736111111109</v>
      </c>
      <c r="U5430" t="str">
        <f t="shared" si="421"/>
        <v>10-25-2020 17:40</v>
      </c>
      <c r="V5430">
        <f>IFERROR(IF(W5430=Z5430,VLOOKUP($U5430,[1]C8842!$G$2:$M$145,3,FALSE),0),0)</f>
        <v>0</v>
      </c>
      <c r="W5430">
        <f>VLOOKUP(RIGHT($V$1,5),Key!$A$9:$B$14,2,FALSE)</f>
        <v>10.199999999999999</v>
      </c>
      <c r="X5430">
        <f t="shared" si="424"/>
        <v>0</v>
      </c>
      <c r="Y5430">
        <f>VLOOKUP(RIGHT($X$1,5),Key!$A$9:$B$14,2,FALSE)</f>
        <v>3.7</v>
      </c>
      <c r="Z5430">
        <f t="shared" si="422"/>
        <v>10.199999999999999</v>
      </c>
      <c r="AA5430">
        <f t="shared" si="423"/>
        <v>0</v>
      </c>
    </row>
    <row r="5431" spans="1:27" x14ac:dyDescent="0.3">
      <c r="A5431">
        <v>100067</v>
      </c>
      <c r="B5431">
        <v>230922</v>
      </c>
      <c r="C5431" s="3">
        <v>44130.73541666667</v>
      </c>
      <c r="D5431">
        <v>2</v>
      </c>
      <c r="E5431">
        <v>1</v>
      </c>
      <c r="F5431" t="s">
        <v>26</v>
      </c>
      <c r="G5431">
        <v>2</v>
      </c>
      <c r="H5431">
        <v>70.140630000000002</v>
      </c>
      <c r="I5431">
        <v>23.597660000000001</v>
      </c>
      <c r="J5431">
        <v>1.121094</v>
      </c>
      <c r="K5431">
        <v>81.035160000000005</v>
      </c>
      <c r="L5431" s="3">
        <v>44130.487500000003</v>
      </c>
      <c r="M5431">
        <v>17.18</v>
      </c>
      <c r="N5431" t="s">
        <v>28</v>
      </c>
      <c r="P5431">
        <f>(C5431-Key!$B$1)*24</f>
        <v>2.6000000000931323</v>
      </c>
      <c r="Q5431">
        <f>(Key!$B$2-'17.1'!C5431)*24</f>
        <v>0.34999999991850927</v>
      </c>
      <c r="R5431" s="3">
        <f>C5431-(M5431-Key!$B$5)/(24*Key!$B$6)</f>
        <v>44130.721601851852</v>
      </c>
      <c r="S5431">
        <f>M5431-Key!$B$5</f>
        <v>14.92</v>
      </c>
      <c r="T5431" s="2">
        <f t="shared" si="420"/>
        <v>44129.736111111109</v>
      </c>
      <c r="U5431" t="str">
        <f t="shared" si="421"/>
        <v>10-25-2020 17:40</v>
      </c>
      <c r="V5431">
        <f>IFERROR(IF(W5431=Z5431,VLOOKUP($U5431,[1]C8842!$G$2:$M$145,3,FALSE),0),0)</f>
        <v>0</v>
      </c>
      <c r="W5431">
        <f>VLOOKUP(RIGHT($V$1,5),Key!$A$9:$B$14,2,FALSE)</f>
        <v>10.199999999999999</v>
      </c>
      <c r="X5431">
        <f t="shared" si="424"/>
        <v>0</v>
      </c>
      <c r="Y5431">
        <f>VLOOKUP(RIGHT($X$1,5),Key!$A$9:$B$14,2,FALSE)</f>
        <v>3.7</v>
      </c>
      <c r="Z5431">
        <f t="shared" si="422"/>
        <v>10.199999999999999</v>
      </c>
      <c r="AA5431">
        <f t="shared" si="423"/>
        <v>0</v>
      </c>
    </row>
    <row r="5432" spans="1:27" x14ac:dyDescent="0.3">
      <c r="A5432">
        <v>100067</v>
      </c>
      <c r="B5432">
        <v>230922</v>
      </c>
      <c r="C5432" s="3">
        <v>44130.73541666667</v>
      </c>
      <c r="D5432">
        <v>3</v>
      </c>
      <c r="E5432">
        <v>2</v>
      </c>
      <c r="F5432" t="s">
        <v>26</v>
      </c>
      <c r="G5432">
        <v>1</v>
      </c>
      <c r="H5432">
        <v>62.371090000000002</v>
      </c>
      <c r="I5432">
        <v>16.07422</v>
      </c>
      <c r="J5432">
        <v>0.94140630000000003</v>
      </c>
      <c r="K5432">
        <v>94.039060000000006</v>
      </c>
      <c r="L5432" s="3">
        <v>44130.487500000003</v>
      </c>
      <c r="M5432">
        <v>17.18</v>
      </c>
      <c r="N5432" t="s">
        <v>28</v>
      </c>
      <c r="P5432">
        <f>(C5432-Key!$B$1)*24</f>
        <v>2.6000000000931323</v>
      </c>
      <c r="Q5432">
        <f>(Key!$B$2-'17.1'!C5432)*24</f>
        <v>0.34999999991850927</v>
      </c>
      <c r="R5432" s="3">
        <f>C5432-(M5432-Key!$B$5)/(24*Key!$B$6)</f>
        <v>44130.721601851852</v>
      </c>
      <c r="S5432">
        <f>M5432-Key!$B$5</f>
        <v>14.92</v>
      </c>
      <c r="T5432" s="2">
        <f t="shared" si="420"/>
        <v>44129.736111111109</v>
      </c>
      <c r="U5432" t="str">
        <f t="shared" si="421"/>
        <v>10-25-2020 17:40</v>
      </c>
      <c r="V5432">
        <f>IFERROR(IF(W5432=Z5432,VLOOKUP($U5432,[1]C8842!$G$2:$M$145,3,FALSE),0),0)</f>
        <v>0</v>
      </c>
      <c r="W5432">
        <f>VLOOKUP(RIGHT($V$1,5),Key!$A$9:$B$14,2,FALSE)</f>
        <v>10.199999999999999</v>
      </c>
      <c r="X5432">
        <f t="shared" si="424"/>
        <v>0</v>
      </c>
      <c r="Y5432">
        <f>VLOOKUP(RIGHT($X$1,5),Key!$A$9:$B$14,2,FALSE)</f>
        <v>3.7</v>
      </c>
      <c r="Z5432">
        <f t="shared" si="422"/>
        <v>10.199999999999999</v>
      </c>
      <c r="AA5432">
        <f t="shared" si="423"/>
        <v>0</v>
      </c>
    </row>
    <row r="5433" spans="1:27" x14ac:dyDescent="0.3">
      <c r="A5433">
        <v>100067</v>
      </c>
      <c r="B5433">
        <v>230922</v>
      </c>
      <c r="C5433" s="3">
        <v>44130.73541666667</v>
      </c>
      <c r="D5433">
        <v>2</v>
      </c>
      <c r="E5433">
        <v>1</v>
      </c>
      <c r="F5433" t="s">
        <v>26</v>
      </c>
      <c r="G5433">
        <v>1</v>
      </c>
      <c r="H5433">
        <v>67.972660000000005</v>
      </c>
      <c r="I5433">
        <v>19.203130000000002</v>
      </c>
      <c r="J5433">
        <v>0.984375</v>
      </c>
      <c r="K5433">
        <v>81.035160000000005</v>
      </c>
      <c r="L5433" s="3">
        <v>44130.487500000003</v>
      </c>
      <c r="M5433">
        <v>17.18</v>
      </c>
      <c r="N5433" t="s">
        <v>28</v>
      </c>
      <c r="P5433">
        <f>(C5433-Key!$B$1)*24</f>
        <v>2.6000000000931323</v>
      </c>
      <c r="Q5433">
        <f>(Key!$B$2-'17.1'!C5433)*24</f>
        <v>0.34999999991850927</v>
      </c>
      <c r="R5433" s="3">
        <f>C5433-(M5433-Key!$B$5)/(24*Key!$B$6)</f>
        <v>44130.721601851852</v>
      </c>
      <c r="S5433">
        <f>M5433-Key!$B$5</f>
        <v>14.92</v>
      </c>
      <c r="T5433" s="2">
        <f t="shared" si="420"/>
        <v>44129.736111111109</v>
      </c>
      <c r="U5433" t="str">
        <f t="shared" si="421"/>
        <v>10-25-2020 17:40</v>
      </c>
      <c r="V5433">
        <f>IFERROR(IF(W5433=Z5433,VLOOKUP($U5433,[1]C8842!$G$2:$M$145,3,FALSE),0),0)</f>
        <v>0</v>
      </c>
      <c r="W5433">
        <f>VLOOKUP(RIGHT($V$1,5),Key!$A$9:$B$14,2,FALSE)</f>
        <v>10.199999999999999</v>
      </c>
      <c r="X5433">
        <f t="shared" si="424"/>
        <v>0</v>
      </c>
      <c r="Y5433">
        <f>VLOOKUP(RIGHT($X$1,5),Key!$A$9:$B$14,2,FALSE)</f>
        <v>3.7</v>
      </c>
      <c r="Z5433">
        <f t="shared" si="422"/>
        <v>10.199999999999999</v>
      </c>
      <c r="AA5433">
        <f t="shared" si="423"/>
        <v>0</v>
      </c>
    </row>
    <row r="5434" spans="1:27" x14ac:dyDescent="0.3">
      <c r="A5434">
        <v>100067</v>
      </c>
      <c r="B5434">
        <v>230922</v>
      </c>
      <c r="C5434" s="3">
        <v>44130.73541666667</v>
      </c>
      <c r="D5434">
        <v>3</v>
      </c>
      <c r="E5434">
        <v>2</v>
      </c>
      <c r="F5434" t="s">
        <v>26</v>
      </c>
      <c r="G5434">
        <v>5</v>
      </c>
      <c r="H5434">
        <v>49.800780000000003</v>
      </c>
      <c r="I5434">
        <v>82.332030000000003</v>
      </c>
      <c r="J5434">
        <v>4.7226559999999997</v>
      </c>
      <c r="K5434">
        <v>92.039060000000006</v>
      </c>
      <c r="L5434" s="3">
        <v>44130.487500000003</v>
      </c>
      <c r="M5434">
        <v>17.18</v>
      </c>
      <c r="N5434" t="s">
        <v>28</v>
      </c>
      <c r="P5434">
        <f>(C5434-Key!$B$1)*24</f>
        <v>2.6000000000931323</v>
      </c>
      <c r="Q5434">
        <f>(Key!$B$2-'17.1'!C5434)*24</f>
        <v>0.34999999991850927</v>
      </c>
      <c r="R5434" s="3">
        <f>C5434-(M5434-Key!$B$5)/(24*Key!$B$6)</f>
        <v>44130.721601851852</v>
      </c>
      <c r="S5434">
        <f>M5434-Key!$B$5</f>
        <v>14.92</v>
      </c>
      <c r="T5434" s="2">
        <f t="shared" si="420"/>
        <v>44129.736111111109</v>
      </c>
      <c r="U5434" t="str">
        <f t="shared" si="421"/>
        <v>10-25-2020 17:40</v>
      </c>
      <c r="V5434">
        <f>IFERROR(IF(W5434=Z5434,VLOOKUP($U5434,[1]C8842!$G$2:$M$145,3,FALSE),0),0)</f>
        <v>0</v>
      </c>
      <c r="W5434">
        <f>VLOOKUP(RIGHT($V$1,5),Key!$A$9:$B$14,2,FALSE)</f>
        <v>10.199999999999999</v>
      </c>
      <c r="X5434">
        <f t="shared" si="424"/>
        <v>0</v>
      </c>
      <c r="Y5434">
        <f>VLOOKUP(RIGHT($X$1,5),Key!$A$9:$B$14,2,FALSE)</f>
        <v>3.7</v>
      </c>
      <c r="Z5434">
        <f t="shared" si="422"/>
        <v>10.199999999999999</v>
      </c>
      <c r="AA5434">
        <f t="shared" si="423"/>
        <v>0</v>
      </c>
    </row>
    <row r="5435" spans="1:27" x14ac:dyDescent="0.3">
      <c r="A5435">
        <v>100067</v>
      </c>
      <c r="B5435">
        <v>230922</v>
      </c>
      <c r="C5435" s="3">
        <v>44130.73541666667</v>
      </c>
      <c r="D5435">
        <v>3</v>
      </c>
      <c r="E5435">
        <v>2</v>
      </c>
      <c r="F5435" t="s">
        <v>26</v>
      </c>
      <c r="G5435">
        <v>2</v>
      </c>
      <c r="H5435">
        <v>48.285159999999998</v>
      </c>
      <c r="I5435">
        <v>20.32422</v>
      </c>
      <c r="J5435">
        <v>1.449219</v>
      </c>
      <c r="K5435">
        <v>92.039060000000006</v>
      </c>
      <c r="L5435" s="3">
        <v>44130.487500000003</v>
      </c>
      <c r="M5435">
        <v>17.18</v>
      </c>
      <c r="N5435" t="s">
        <v>28</v>
      </c>
      <c r="P5435">
        <f>(C5435-Key!$B$1)*24</f>
        <v>2.6000000000931323</v>
      </c>
      <c r="Q5435">
        <f>(Key!$B$2-'17.1'!C5435)*24</f>
        <v>0.34999999991850927</v>
      </c>
      <c r="R5435" s="3">
        <f>C5435-(M5435-Key!$B$5)/(24*Key!$B$6)</f>
        <v>44130.721601851852</v>
      </c>
      <c r="S5435">
        <f>M5435-Key!$B$5</f>
        <v>14.92</v>
      </c>
      <c r="T5435" s="2">
        <f t="shared" si="420"/>
        <v>44129.736111111109</v>
      </c>
      <c r="U5435" t="str">
        <f t="shared" si="421"/>
        <v>10-25-2020 17:40</v>
      </c>
      <c r="V5435">
        <f>IFERROR(IF(W5435=Z5435,VLOOKUP($U5435,[1]C8842!$G$2:$M$145,3,FALSE),0),0)</f>
        <v>0</v>
      </c>
      <c r="W5435">
        <f>VLOOKUP(RIGHT($V$1,5),Key!$A$9:$B$14,2,FALSE)</f>
        <v>10.199999999999999</v>
      </c>
      <c r="X5435">
        <f t="shared" si="424"/>
        <v>0</v>
      </c>
      <c r="Y5435">
        <f>VLOOKUP(RIGHT($X$1,5),Key!$A$9:$B$14,2,FALSE)</f>
        <v>3.7</v>
      </c>
      <c r="Z5435">
        <f t="shared" si="422"/>
        <v>10.199999999999999</v>
      </c>
      <c r="AA5435">
        <f t="shared" si="423"/>
        <v>0</v>
      </c>
    </row>
    <row r="5436" spans="1:27" x14ac:dyDescent="0.3">
      <c r="A5436">
        <v>100067</v>
      </c>
      <c r="B5436">
        <v>230922</v>
      </c>
      <c r="C5436" s="3">
        <v>44130.73541666667</v>
      </c>
      <c r="D5436">
        <v>2</v>
      </c>
      <c r="E5436">
        <v>1</v>
      </c>
      <c r="F5436" t="s">
        <v>26</v>
      </c>
      <c r="G5436">
        <v>1</v>
      </c>
      <c r="H5436">
        <v>72.316410000000005</v>
      </c>
      <c r="I5436">
        <v>17.046880000000002</v>
      </c>
      <c r="J5436">
        <v>0.84765630000000003</v>
      </c>
      <c r="K5436">
        <v>80.03125</v>
      </c>
      <c r="L5436" s="3">
        <v>44130.487500000003</v>
      </c>
      <c r="M5436">
        <v>17.18</v>
      </c>
      <c r="N5436" t="s">
        <v>28</v>
      </c>
      <c r="P5436">
        <f>(C5436-Key!$B$1)*24</f>
        <v>2.6000000000931323</v>
      </c>
      <c r="Q5436">
        <f>(Key!$B$2-'17.1'!C5436)*24</f>
        <v>0.34999999991850927</v>
      </c>
      <c r="R5436" s="3">
        <f>C5436-(M5436-Key!$B$5)/(24*Key!$B$6)</f>
        <v>44130.721601851852</v>
      </c>
      <c r="S5436">
        <f>M5436-Key!$B$5</f>
        <v>14.92</v>
      </c>
      <c r="T5436" s="2">
        <f t="shared" si="420"/>
        <v>44129.736111111109</v>
      </c>
      <c r="U5436" t="str">
        <f t="shared" si="421"/>
        <v>10-25-2020 17:40</v>
      </c>
      <c r="V5436">
        <f>IFERROR(IF(W5436=Z5436,VLOOKUP($U5436,[1]C8842!$G$2:$M$145,3,FALSE),0),0)</f>
        <v>0</v>
      </c>
      <c r="W5436">
        <f>VLOOKUP(RIGHT($V$1,5),Key!$A$9:$B$14,2,FALSE)</f>
        <v>10.199999999999999</v>
      </c>
      <c r="X5436">
        <f t="shared" si="424"/>
        <v>0</v>
      </c>
      <c r="Y5436">
        <f>VLOOKUP(RIGHT($X$1,5),Key!$A$9:$B$14,2,FALSE)</f>
        <v>3.7</v>
      </c>
      <c r="Z5436">
        <f t="shared" si="422"/>
        <v>10.199999999999999</v>
      </c>
      <c r="AA5436">
        <f t="shared" si="423"/>
        <v>0</v>
      </c>
    </row>
    <row r="5437" spans="1:27" x14ac:dyDescent="0.3">
      <c r="A5437">
        <v>100067</v>
      </c>
      <c r="B5437">
        <v>230922</v>
      </c>
      <c r="C5437" s="3">
        <v>44130.73541666667</v>
      </c>
      <c r="D5437">
        <v>0</v>
      </c>
      <c r="E5437">
        <v>2</v>
      </c>
      <c r="F5437" t="s">
        <v>25</v>
      </c>
      <c r="G5437">
        <v>1</v>
      </c>
      <c r="H5437">
        <v>66.800780000000003</v>
      </c>
      <c r="I5437">
        <v>19.11328</v>
      </c>
      <c r="J5437">
        <v>1</v>
      </c>
      <c r="K5437">
        <v>46.019530000000003</v>
      </c>
      <c r="L5437" s="3">
        <v>44130.487500000003</v>
      </c>
      <c r="M5437">
        <v>17.18</v>
      </c>
      <c r="N5437" t="s">
        <v>28</v>
      </c>
      <c r="P5437">
        <f>(C5437-Key!$B$1)*24</f>
        <v>2.6000000000931323</v>
      </c>
      <c r="Q5437">
        <f>(Key!$B$2-'17.1'!C5437)*24</f>
        <v>0.34999999991850927</v>
      </c>
      <c r="R5437" s="3">
        <f>C5437-(M5437-Key!$B$5)/(24*Key!$B$6)</f>
        <v>44130.721601851852</v>
      </c>
      <c r="S5437">
        <f>M5437-Key!$B$5</f>
        <v>14.92</v>
      </c>
      <c r="T5437" s="2">
        <f t="shared" si="420"/>
        <v>44129.736111111109</v>
      </c>
      <c r="U5437" t="str">
        <f t="shared" si="421"/>
        <v>10-25-2020 17:40</v>
      </c>
      <c r="V5437">
        <f>IFERROR(IF(W5437=Z5437,VLOOKUP($U5437,[1]C8842!$G$2:$M$145,3,FALSE),0),0)</f>
        <v>0</v>
      </c>
      <c r="W5437">
        <f>VLOOKUP(RIGHT($V$1,5),Key!$A$9:$B$14,2,FALSE)</f>
        <v>10.199999999999999</v>
      </c>
      <c r="X5437">
        <f t="shared" si="424"/>
        <v>0</v>
      </c>
      <c r="Y5437">
        <f>VLOOKUP(RIGHT($X$1,5),Key!$A$9:$B$14,2,FALSE)</f>
        <v>3.7</v>
      </c>
      <c r="Z5437">
        <f t="shared" si="422"/>
        <v>10.199999999999999</v>
      </c>
      <c r="AA5437">
        <f t="shared" si="423"/>
        <v>0</v>
      </c>
    </row>
    <row r="5438" spans="1:27" x14ac:dyDescent="0.3">
      <c r="A5438">
        <v>100067</v>
      </c>
      <c r="B5438">
        <v>230922</v>
      </c>
      <c r="C5438" s="3">
        <v>44130.73541666667</v>
      </c>
      <c r="D5438">
        <v>2</v>
      </c>
      <c r="E5438">
        <v>1</v>
      </c>
      <c r="F5438" t="s">
        <v>26</v>
      </c>
      <c r="G5438">
        <v>1</v>
      </c>
      <c r="H5438">
        <v>70.53125</v>
      </c>
      <c r="I5438">
        <v>18.089839999999999</v>
      </c>
      <c r="J5438">
        <v>0.90625</v>
      </c>
      <c r="K5438">
        <v>82.035160000000005</v>
      </c>
      <c r="L5438" s="3">
        <v>44130.487500000003</v>
      </c>
      <c r="M5438">
        <v>17.18</v>
      </c>
      <c r="N5438" t="s">
        <v>28</v>
      </c>
      <c r="P5438">
        <f>(C5438-Key!$B$1)*24</f>
        <v>2.6000000000931323</v>
      </c>
      <c r="Q5438">
        <f>(Key!$B$2-'17.1'!C5438)*24</f>
        <v>0.34999999991850927</v>
      </c>
      <c r="R5438" s="3">
        <f>C5438-(M5438-Key!$B$5)/(24*Key!$B$6)</f>
        <v>44130.721601851852</v>
      </c>
      <c r="S5438">
        <f>M5438-Key!$B$5</f>
        <v>14.92</v>
      </c>
      <c r="T5438" s="2">
        <f t="shared" si="420"/>
        <v>44129.736111111109</v>
      </c>
      <c r="U5438" t="str">
        <f t="shared" si="421"/>
        <v>10-25-2020 17:40</v>
      </c>
      <c r="V5438">
        <f>IFERROR(IF(W5438=Z5438,VLOOKUP($U5438,[1]C8842!$G$2:$M$145,3,FALSE),0),0)</f>
        <v>0</v>
      </c>
      <c r="W5438">
        <f>VLOOKUP(RIGHT($V$1,5),Key!$A$9:$B$14,2,FALSE)</f>
        <v>10.199999999999999</v>
      </c>
      <c r="X5438">
        <f t="shared" si="424"/>
        <v>0</v>
      </c>
      <c r="Y5438">
        <f>VLOOKUP(RIGHT($X$1,5),Key!$A$9:$B$14,2,FALSE)</f>
        <v>3.7</v>
      </c>
      <c r="Z5438">
        <f t="shared" si="422"/>
        <v>10.199999999999999</v>
      </c>
      <c r="AA5438">
        <f t="shared" si="423"/>
        <v>0</v>
      </c>
    </row>
    <row r="5439" spans="1:27" x14ac:dyDescent="0.3">
      <c r="A5439">
        <v>100067</v>
      </c>
      <c r="B5439">
        <v>230922</v>
      </c>
      <c r="C5439" s="3">
        <v>44130.73541666667</v>
      </c>
      <c r="D5439">
        <v>2</v>
      </c>
      <c r="E5439">
        <v>1</v>
      </c>
      <c r="F5439" t="s">
        <v>26</v>
      </c>
      <c r="G5439">
        <v>1</v>
      </c>
      <c r="H5439">
        <v>68.644530000000003</v>
      </c>
      <c r="I5439">
        <v>15.39063</v>
      </c>
      <c r="J5439">
        <v>0.828125</v>
      </c>
      <c r="K5439">
        <v>80.03125</v>
      </c>
      <c r="L5439" s="3">
        <v>44130.487500000003</v>
      </c>
      <c r="M5439">
        <v>17.18</v>
      </c>
      <c r="N5439" t="s">
        <v>28</v>
      </c>
      <c r="P5439">
        <f>(C5439-Key!$B$1)*24</f>
        <v>2.6000000000931323</v>
      </c>
      <c r="Q5439">
        <f>(Key!$B$2-'17.1'!C5439)*24</f>
        <v>0.34999999991850927</v>
      </c>
      <c r="R5439" s="3">
        <f>C5439-(M5439-Key!$B$5)/(24*Key!$B$6)</f>
        <v>44130.721601851852</v>
      </c>
      <c r="S5439">
        <f>M5439-Key!$B$5</f>
        <v>14.92</v>
      </c>
      <c r="T5439" s="2">
        <f t="shared" si="420"/>
        <v>44129.736111111109</v>
      </c>
      <c r="U5439" t="str">
        <f t="shared" si="421"/>
        <v>10-25-2020 17:40</v>
      </c>
      <c r="V5439">
        <f>IFERROR(IF(W5439=Z5439,VLOOKUP($U5439,[1]C8842!$G$2:$M$145,3,FALSE),0),0)</f>
        <v>0</v>
      </c>
      <c r="W5439">
        <f>VLOOKUP(RIGHT($V$1,5),Key!$A$9:$B$14,2,FALSE)</f>
        <v>10.199999999999999</v>
      </c>
      <c r="X5439">
        <f t="shared" si="424"/>
        <v>0</v>
      </c>
      <c r="Y5439">
        <f>VLOOKUP(RIGHT($X$1,5),Key!$A$9:$B$14,2,FALSE)</f>
        <v>3.7</v>
      </c>
      <c r="Z5439">
        <f t="shared" si="422"/>
        <v>10.199999999999999</v>
      </c>
      <c r="AA5439">
        <f t="shared" si="423"/>
        <v>0</v>
      </c>
    </row>
    <row r="5440" spans="1:27" x14ac:dyDescent="0.3">
      <c r="A5440">
        <v>100067</v>
      </c>
      <c r="B5440">
        <v>230922</v>
      </c>
      <c r="C5440" s="3">
        <v>44130.73541666667</v>
      </c>
      <c r="D5440">
        <v>0</v>
      </c>
      <c r="E5440">
        <v>2</v>
      </c>
      <c r="F5440" t="s">
        <v>25</v>
      </c>
      <c r="G5440">
        <v>1</v>
      </c>
      <c r="H5440">
        <v>66.402339999999995</v>
      </c>
      <c r="I5440">
        <v>15.70703</v>
      </c>
      <c r="J5440">
        <v>0.8671875</v>
      </c>
      <c r="K5440">
        <v>46.019530000000003</v>
      </c>
      <c r="L5440" s="3">
        <v>44130.487500000003</v>
      </c>
      <c r="M5440">
        <v>17.18</v>
      </c>
      <c r="N5440" t="s">
        <v>28</v>
      </c>
      <c r="P5440">
        <f>(C5440-Key!$B$1)*24</f>
        <v>2.6000000000931323</v>
      </c>
      <c r="Q5440">
        <f>(Key!$B$2-'17.1'!C5440)*24</f>
        <v>0.34999999991850927</v>
      </c>
      <c r="R5440" s="3">
        <f>C5440-(M5440-Key!$B$5)/(24*Key!$B$6)</f>
        <v>44130.721601851852</v>
      </c>
      <c r="S5440">
        <f>M5440-Key!$B$5</f>
        <v>14.92</v>
      </c>
      <c r="T5440" s="2">
        <f t="shared" si="420"/>
        <v>44129.736111111109</v>
      </c>
      <c r="U5440" t="str">
        <f t="shared" si="421"/>
        <v>10-25-2020 17:40</v>
      </c>
      <c r="V5440">
        <f>IFERROR(IF(W5440=Z5440,VLOOKUP($U5440,[1]C8842!$G$2:$M$145,3,FALSE),0),0)</f>
        <v>0</v>
      </c>
      <c r="W5440">
        <f>VLOOKUP(RIGHT($V$1,5),Key!$A$9:$B$14,2,FALSE)</f>
        <v>10.199999999999999</v>
      </c>
      <c r="X5440">
        <f t="shared" si="424"/>
        <v>0</v>
      </c>
      <c r="Y5440">
        <f>VLOOKUP(RIGHT($X$1,5),Key!$A$9:$B$14,2,FALSE)</f>
        <v>3.7</v>
      </c>
      <c r="Z5440">
        <f t="shared" si="422"/>
        <v>10.199999999999999</v>
      </c>
      <c r="AA5440">
        <f t="shared" si="423"/>
        <v>0</v>
      </c>
    </row>
    <row r="5441" spans="1:27" x14ac:dyDescent="0.3">
      <c r="A5441">
        <v>100067</v>
      </c>
      <c r="B5441">
        <v>230922</v>
      </c>
      <c r="C5441" s="3">
        <v>44130.73541666667</v>
      </c>
      <c r="D5441">
        <v>0</v>
      </c>
      <c r="E5441">
        <v>2</v>
      </c>
      <c r="F5441" t="s">
        <v>25</v>
      </c>
      <c r="G5441">
        <v>1</v>
      </c>
      <c r="H5441">
        <v>60.714840000000002</v>
      </c>
      <c r="I5441">
        <v>16.86328</v>
      </c>
      <c r="J5441">
        <v>1</v>
      </c>
      <c r="K5441">
        <v>46.019530000000003</v>
      </c>
      <c r="L5441" s="3">
        <v>44130.487500000003</v>
      </c>
      <c r="M5441">
        <v>17.18</v>
      </c>
      <c r="N5441" t="s">
        <v>28</v>
      </c>
      <c r="P5441">
        <f>(C5441-Key!$B$1)*24</f>
        <v>2.6000000000931323</v>
      </c>
      <c r="Q5441">
        <f>(Key!$B$2-'17.1'!C5441)*24</f>
        <v>0.34999999991850927</v>
      </c>
      <c r="R5441" s="3">
        <f>C5441-(M5441-Key!$B$5)/(24*Key!$B$6)</f>
        <v>44130.721601851852</v>
      </c>
      <c r="S5441">
        <f>M5441-Key!$B$5</f>
        <v>14.92</v>
      </c>
      <c r="T5441" s="2">
        <f t="shared" si="420"/>
        <v>44129.736111111109</v>
      </c>
      <c r="U5441" t="str">
        <f t="shared" si="421"/>
        <v>10-25-2020 17:40</v>
      </c>
      <c r="V5441">
        <f>IFERROR(IF(W5441=Z5441,VLOOKUP($U5441,[1]C8842!$G$2:$M$145,3,FALSE),0),0)</f>
        <v>0</v>
      </c>
      <c r="W5441">
        <f>VLOOKUP(RIGHT($V$1,5),Key!$A$9:$B$14,2,FALSE)</f>
        <v>10.199999999999999</v>
      </c>
      <c r="X5441">
        <f t="shared" si="424"/>
        <v>0</v>
      </c>
      <c r="Y5441">
        <f>VLOOKUP(RIGHT($X$1,5),Key!$A$9:$B$14,2,FALSE)</f>
        <v>3.7</v>
      </c>
      <c r="Z5441">
        <f t="shared" si="422"/>
        <v>10.199999999999999</v>
      </c>
      <c r="AA5441">
        <f t="shared" si="423"/>
        <v>0</v>
      </c>
    </row>
    <row r="5442" spans="1:27" x14ac:dyDescent="0.3">
      <c r="A5442">
        <v>100067</v>
      </c>
      <c r="B5442">
        <v>230922</v>
      </c>
      <c r="C5442" s="3">
        <v>44130.736111111109</v>
      </c>
      <c r="D5442">
        <v>0</v>
      </c>
      <c r="E5442">
        <v>2</v>
      </c>
      <c r="F5442" t="s">
        <v>25</v>
      </c>
      <c r="G5442">
        <v>1</v>
      </c>
      <c r="H5442">
        <v>61.433590000000002</v>
      </c>
      <c r="I5442">
        <v>14.51563</v>
      </c>
      <c r="J5442">
        <v>0.88671880000000003</v>
      </c>
      <c r="K5442">
        <v>46.019530000000003</v>
      </c>
      <c r="L5442" s="3">
        <v>44130.487500000003</v>
      </c>
      <c r="M5442">
        <v>17.18</v>
      </c>
      <c r="N5442" t="s">
        <v>28</v>
      </c>
      <c r="P5442">
        <f>(C5442-Key!$B$1)*24</f>
        <v>2.6166666666395031</v>
      </c>
      <c r="Q5442">
        <f>(Key!$B$2-'17.1'!C5442)*24</f>
        <v>0.33333333337213844</v>
      </c>
      <c r="R5442" s="3">
        <f>C5442-(M5442-Key!$B$5)/(24*Key!$B$6)</f>
        <v>44130.722296296291</v>
      </c>
      <c r="S5442">
        <f>M5442-Key!$B$5</f>
        <v>14.92</v>
      </c>
      <c r="T5442" s="2">
        <f t="shared" si="420"/>
        <v>44129.736111111109</v>
      </c>
      <c r="U5442" t="str">
        <f t="shared" si="421"/>
        <v>10-25-2020 17:40</v>
      </c>
      <c r="V5442">
        <f>IFERROR(IF(W5442=Z5442,VLOOKUP($U5442,[1]C8842!$G$2:$M$145,3,FALSE),0),0)</f>
        <v>0</v>
      </c>
      <c r="W5442">
        <f>VLOOKUP(RIGHT($V$1,5),Key!$A$9:$B$14,2,FALSE)</f>
        <v>10.199999999999999</v>
      </c>
      <c r="X5442">
        <f t="shared" si="424"/>
        <v>0</v>
      </c>
      <c r="Y5442">
        <f>VLOOKUP(RIGHT($X$1,5),Key!$A$9:$B$14,2,FALSE)</f>
        <v>3.7</v>
      </c>
      <c r="Z5442">
        <f t="shared" si="422"/>
        <v>10.199999999999999</v>
      </c>
      <c r="AA5442">
        <f t="shared" si="423"/>
        <v>0</v>
      </c>
    </row>
    <row r="5443" spans="1:27" x14ac:dyDescent="0.3">
      <c r="A5443">
        <v>100067</v>
      </c>
      <c r="B5443">
        <v>230922</v>
      </c>
      <c r="C5443" s="3">
        <v>44130.736111111109</v>
      </c>
      <c r="D5443">
        <v>3</v>
      </c>
      <c r="E5443">
        <v>2</v>
      </c>
      <c r="F5443" t="s">
        <v>26</v>
      </c>
      <c r="G5443">
        <v>2</v>
      </c>
      <c r="H5443">
        <v>65.933589999999995</v>
      </c>
      <c r="I5443">
        <v>21.847660000000001</v>
      </c>
      <c r="J5443">
        <v>1.121094</v>
      </c>
      <c r="K5443">
        <v>95.039060000000006</v>
      </c>
      <c r="L5443" s="3">
        <v>44130.487500000003</v>
      </c>
      <c r="M5443">
        <v>17.18</v>
      </c>
      <c r="N5443" t="s">
        <v>28</v>
      </c>
      <c r="P5443">
        <f>(C5443-Key!$B$1)*24</f>
        <v>2.6166666666395031</v>
      </c>
      <c r="Q5443">
        <f>(Key!$B$2-'17.1'!C5443)*24</f>
        <v>0.33333333337213844</v>
      </c>
      <c r="R5443" s="3">
        <f>C5443-(M5443-Key!$B$5)/(24*Key!$B$6)</f>
        <v>44130.722296296291</v>
      </c>
      <c r="S5443">
        <f>M5443-Key!$B$5</f>
        <v>14.92</v>
      </c>
      <c r="T5443" s="2">
        <f t="shared" ref="T5443:T5506" si="425">ROUND(C5443*24*60/10,0)/(24*6)-1</f>
        <v>44129.736111111109</v>
      </c>
      <c r="U5443" t="str">
        <f t="shared" ref="U5443:U5506" si="426">TEXT(T5443,"mm-dd-yyyy hh:mm")</f>
        <v>10-25-2020 17:40</v>
      </c>
      <c r="V5443">
        <f>IFERROR(IF(W5443=Z5443,VLOOKUP($U5443,[1]C8842!$G$2:$M$145,3,FALSE),0),0)</f>
        <v>0</v>
      </c>
      <c r="W5443">
        <f>VLOOKUP(RIGHT($V$1,5),Key!$A$9:$B$14,2,FALSE)</f>
        <v>10.199999999999999</v>
      </c>
      <c r="X5443">
        <f t="shared" si="424"/>
        <v>0</v>
      </c>
      <c r="Y5443">
        <f>VLOOKUP(RIGHT($X$1,5),Key!$A$9:$B$14,2,FALSE)</f>
        <v>3.7</v>
      </c>
      <c r="Z5443">
        <f t="shared" ref="Z5443:Z5506" si="427">M5443-MIN(ABS(Y5443-M5443),ABS(W5443-M5443))</f>
        <v>10.199999999999999</v>
      </c>
      <c r="AA5443">
        <f t="shared" ref="AA5443:AA5506" si="428">SUM(V5443,X5443)</f>
        <v>0</v>
      </c>
    </row>
    <row r="5444" spans="1:27" x14ac:dyDescent="0.3">
      <c r="A5444">
        <v>100067</v>
      </c>
      <c r="B5444">
        <v>230922</v>
      </c>
      <c r="C5444" s="3">
        <v>44130.736111111109</v>
      </c>
      <c r="D5444">
        <v>0</v>
      </c>
      <c r="E5444">
        <v>2</v>
      </c>
      <c r="F5444" t="s">
        <v>25</v>
      </c>
      <c r="G5444">
        <v>4</v>
      </c>
      <c r="H5444">
        <v>62.804690000000001</v>
      </c>
      <c r="I5444">
        <v>65.472660000000005</v>
      </c>
      <c r="J5444">
        <v>3.0273439999999998</v>
      </c>
      <c r="K5444">
        <v>46.019530000000003</v>
      </c>
      <c r="L5444" s="3">
        <v>44130.487500000003</v>
      </c>
      <c r="M5444">
        <v>17.18</v>
      </c>
      <c r="N5444" t="s">
        <v>28</v>
      </c>
      <c r="P5444">
        <f>(C5444-Key!$B$1)*24</f>
        <v>2.6166666666395031</v>
      </c>
      <c r="Q5444">
        <f>(Key!$B$2-'17.1'!C5444)*24</f>
        <v>0.33333333337213844</v>
      </c>
      <c r="R5444" s="3">
        <f>C5444-(M5444-Key!$B$5)/(24*Key!$B$6)</f>
        <v>44130.722296296291</v>
      </c>
      <c r="S5444">
        <f>M5444-Key!$B$5</f>
        <v>14.92</v>
      </c>
      <c r="T5444" s="2">
        <f t="shared" si="425"/>
        <v>44129.736111111109</v>
      </c>
      <c r="U5444" t="str">
        <f t="shared" si="426"/>
        <v>10-25-2020 17:40</v>
      </c>
      <c r="V5444">
        <f>IFERROR(IF(W5444=Z5444,VLOOKUP($U5444,[1]C8842!$G$2:$M$145,3,FALSE),0),0)</f>
        <v>0</v>
      </c>
      <c r="W5444">
        <f>VLOOKUP(RIGHT($V$1,5),Key!$A$9:$B$14,2,FALSE)</f>
        <v>10.199999999999999</v>
      </c>
      <c r="X5444">
        <f t="shared" ref="X5444:X5507" si="429">$X$2</f>
        <v>0</v>
      </c>
      <c r="Y5444">
        <f>VLOOKUP(RIGHT($X$1,5),Key!$A$9:$B$14,2,FALSE)</f>
        <v>3.7</v>
      </c>
      <c r="Z5444">
        <f t="shared" si="427"/>
        <v>10.199999999999999</v>
      </c>
      <c r="AA5444">
        <f t="shared" si="428"/>
        <v>0</v>
      </c>
    </row>
    <row r="5445" spans="1:27" x14ac:dyDescent="0.3">
      <c r="A5445">
        <v>100067</v>
      </c>
      <c r="B5445">
        <v>230922</v>
      </c>
      <c r="C5445" s="3">
        <v>44130.736111111109</v>
      </c>
      <c r="D5445">
        <v>1</v>
      </c>
      <c r="E5445">
        <v>1</v>
      </c>
      <c r="F5445" t="s">
        <v>25</v>
      </c>
      <c r="G5445">
        <v>1</v>
      </c>
      <c r="H5445">
        <v>63.214840000000002</v>
      </c>
      <c r="I5445">
        <v>18.496089999999999</v>
      </c>
      <c r="J5445">
        <v>1.027344</v>
      </c>
      <c r="K5445">
        <v>54.023440000000001</v>
      </c>
      <c r="L5445" s="3">
        <v>44130.487500000003</v>
      </c>
      <c r="M5445">
        <v>17.18</v>
      </c>
      <c r="N5445" t="s">
        <v>28</v>
      </c>
      <c r="P5445">
        <f>(C5445-Key!$B$1)*24</f>
        <v>2.6166666666395031</v>
      </c>
      <c r="Q5445">
        <f>(Key!$B$2-'17.1'!C5445)*24</f>
        <v>0.33333333337213844</v>
      </c>
      <c r="R5445" s="3">
        <f>C5445-(M5445-Key!$B$5)/(24*Key!$B$6)</f>
        <v>44130.722296296291</v>
      </c>
      <c r="S5445">
        <f>M5445-Key!$B$5</f>
        <v>14.92</v>
      </c>
      <c r="T5445" s="2">
        <f t="shared" si="425"/>
        <v>44129.736111111109</v>
      </c>
      <c r="U5445" t="str">
        <f t="shared" si="426"/>
        <v>10-25-2020 17:40</v>
      </c>
      <c r="V5445">
        <f>IFERROR(IF(W5445=Z5445,VLOOKUP($U5445,[1]C8842!$G$2:$M$145,3,FALSE),0),0)</f>
        <v>0</v>
      </c>
      <c r="W5445">
        <f>VLOOKUP(RIGHT($V$1,5),Key!$A$9:$B$14,2,FALSE)</f>
        <v>10.199999999999999</v>
      </c>
      <c r="X5445">
        <f t="shared" si="429"/>
        <v>0</v>
      </c>
      <c r="Y5445">
        <f>VLOOKUP(RIGHT($X$1,5),Key!$A$9:$B$14,2,FALSE)</f>
        <v>3.7</v>
      </c>
      <c r="Z5445">
        <f t="shared" si="427"/>
        <v>10.199999999999999</v>
      </c>
      <c r="AA5445">
        <f t="shared" si="428"/>
        <v>0</v>
      </c>
    </row>
    <row r="5446" spans="1:27" x14ac:dyDescent="0.3">
      <c r="A5446">
        <v>100067</v>
      </c>
      <c r="B5446">
        <v>230922</v>
      </c>
      <c r="C5446" s="3">
        <v>44130.736111111109</v>
      </c>
      <c r="D5446">
        <v>3</v>
      </c>
      <c r="E5446">
        <v>2</v>
      </c>
      <c r="F5446" t="s">
        <v>26</v>
      </c>
      <c r="G5446">
        <v>2</v>
      </c>
      <c r="H5446">
        <v>69.429689999999994</v>
      </c>
      <c r="I5446">
        <v>22.57422</v>
      </c>
      <c r="J5446">
        <v>1.09375</v>
      </c>
      <c r="K5446">
        <v>93.039060000000006</v>
      </c>
      <c r="L5446" s="3">
        <v>44130.487500000003</v>
      </c>
      <c r="M5446">
        <v>17.18</v>
      </c>
      <c r="N5446" t="s">
        <v>28</v>
      </c>
      <c r="P5446">
        <f>(C5446-Key!$B$1)*24</f>
        <v>2.6166666666395031</v>
      </c>
      <c r="Q5446">
        <f>(Key!$B$2-'17.1'!C5446)*24</f>
        <v>0.33333333337213844</v>
      </c>
      <c r="R5446" s="3">
        <f>C5446-(M5446-Key!$B$5)/(24*Key!$B$6)</f>
        <v>44130.722296296291</v>
      </c>
      <c r="S5446">
        <f>M5446-Key!$B$5</f>
        <v>14.92</v>
      </c>
      <c r="T5446" s="2">
        <f t="shared" si="425"/>
        <v>44129.736111111109</v>
      </c>
      <c r="U5446" t="str">
        <f t="shared" si="426"/>
        <v>10-25-2020 17:40</v>
      </c>
      <c r="V5446">
        <f>IFERROR(IF(W5446=Z5446,VLOOKUP($U5446,[1]C8842!$G$2:$M$145,3,FALSE),0),0)</f>
        <v>0</v>
      </c>
      <c r="W5446">
        <f>VLOOKUP(RIGHT($V$1,5),Key!$A$9:$B$14,2,FALSE)</f>
        <v>10.199999999999999</v>
      </c>
      <c r="X5446">
        <f t="shared" si="429"/>
        <v>0</v>
      </c>
      <c r="Y5446">
        <f>VLOOKUP(RIGHT($X$1,5),Key!$A$9:$B$14,2,FALSE)</f>
        <v>3.7</v>
      </c>
      <c r="Z5446">
        <f t="shared" si="427"/>
        <v>10.199999999999999</v>
      </c>
      <c r="AA5446">
        <f t="shared" si="428"/>
        <v>0</v>
      </c>
    </row>
    <row r="5447" spans="1:27" x14ac:dyDescent="0.3">
      <c r="A5447">
        <v>100067</v>
      </c>
      <c r="B5447">
        <v>230922</v>
      </c>
      <c r="C5447" s="3">
        <v>44130.736111111109</v>
      </c>
      <c r="D5447">
        <v>0</v>
      </c>
      <c r="E5447">
        <v>2</v>
      </c>
      <c r="F5447" t="s">
        <v>25</v>
      </c>
      <c r="G5447">
        <v>1</v>
      </c>
      <c r="H5447">
        <v>55.625</v>
      </c>
      <c r="I5447">
        <v>14.83203</v>
      </c>
      <c r="J5447">
        <v>0.99609380000000003</v>
      </c>
      <c r="K5447">
        <v>52.023440000000001</v>
      </c>
      <c r="L5447" s="3">
        <v>44130.487500000003</v>
      </c>
      <c r="M5447">
        <v>17.18</v>
      </c>
      <c r="N5447" t="s">
        <v>28</v>
      </c>
      <c r="P5447">
        <f>(C5447-Key!$B$1)*24</f>
        <v>2.6166666666395031</v>
      </c>
      <c r="Q5447">
        <f>(Key!$B$2-'17.1'!C5447)*24</f>
        <v>0.33333333337213844</v>
      </c>
      <c r="R5447" s="3">
        <f>C5447-(M5447-Key!$B$5)/(24*Key!$B$6)</f>
        <v>44130.722296296291</v>
      </c>
      <c r="S5447">
        <f>M5447-Key!$B$5</f>
        <v>14.92</v>
      </c>
      <c r="T5447" s="2">
        <f t="shared" si="425"/>
        <v>44129.736111111109</v>
      </c>
      <c r="U5447" t="str">
        <f t="shared" si="426"/>
        <v>10-25-2020 17:40</v>
      </c>
      <c r="V5447">
        <f>IFERROR(IF(W5447=Z5447,VLOOKUP($U5447,[1]C8842!$G$2:$M$145,3,FALSE),0),0)</f>
        <v>0</v>
      </c>
      <c r="W5447">
        <f>VLOOKUP(RIGHT($V$1,5),Key!$A$9:$B$14,2,FALSE)</f>
        <v>10.199999999999999</v>
      </c>
      <c r="X5447">
        <f t="shared" si="429"/>
        <v>0</v>
      </c>
      <c r="Y5447">
        <f>VLOOKUP(RIGHT($X$1,5),Key!$A$9:$B$14,2,FALSE)</f>
        <v>3.7</v>
      </c>
      <c r="Z5447">
        <f t="shared" si="427"/>
        <v>10.199999999999999</v>
      </c>
      <c r="AA5447">
        <f t="shared" si="428"/>
        <v>0</v>
      </c>
    </row>
    <row r="5448" spans="1:27" x14ac:dyDescent="0.3">
      <c r="A5448">
        <v>100067</v>
      </c>
      <c r="B5448">
        <v>230922</v>
      </c>
      <c r="C5448" s="3">
        <v>44130.736111111109</v>
      </c>
      <c r="D5448">
        <v>0</v>
      </c>
      <c r="E5448">
        <v>2</v>
      </c>
      <c r="F5448" t="s">
        <v>25</v>
      </c>
      <c r="G5448">
        <v>1</v>
      </c>
      <c r="H5448">
        <v>47.570309999999999</v>
      </c>
      <c r="I5448">
        <v>15.128909999999999</v>
      </c>
      <c r="J5448">
        <v>1.1796880000000001</v>
      </c>
      <c r="K5448">
        <v>46.019530000000003</v>
      </c>
      <c r="L5448" s="3">
        <v>44130.487500000003</v>
      </c>
      <c r="M5448">
        <v>17.18</v>
      </c>
      <c r="N5448" t="s">
        <v>28</v>
      </c>
      <c r="P5448">
        <f>(C5448-Key!$B$1)*24</f>
        <v>2.6166666666395031</v>
      </c>
      <c r="Q5448">
        <f>(Key!$B$2-'17.1'!C5448)*24</f>
        <v>0.33333333337213844</v>
      </c>
      <c r="R5448" s="3">
        <f>C5448-(M5448-Key!$B$5)/(24*Key!$B$6)</f>
        <v>44130.722296296291</v>
      </c>
      <c r="S5448">
        <f>M5448-Key!$B$5</f>
        <v>14.92</v>
      </c>
      <c r="T5448" s="2">
        <f t="shared" si="425"/>
        <v>44129.736111111109</v>
      </c>
      <c r="U5448" t="str">
        <f t="shared" si="426"/>
        <v>10-25-2020 17:40</v>
      </c>
      <c r="V5448">
        <f>IFERROR(IF(W5448=Z5448,VLOOKUP($U5448,[1]C8842!$G$2:$M$145,3,FALSE),0),0)</f>
        <v>0</v>
      </c>
      <c r="W5448">
        <f>VLOOKUP(RIGHT($V$1,5),Key!$A$9:$B$14,2,FALSE)</f>
        <v>10.199999999999999</v>
      </c>
      <c r="X5448">
        <f t="shared" si="429"/>
        <v>0</v>
      </c>
      <c r="Y5448">
        <f>VLOOKUP(RIGHT($X$1,5),Key!$A$9:$B$14,2,FALSE)</f>
        <v>3.7</v>
      </c>
      <c r="Z5448">
        <f t="shared" si="427"/>
        <v>10.199999999999999</v>
      </c>
      <c r="AA5448">
        <f t="shared" si="428"/>
        <v>0</v>
      </c>
    </row>
    <row r="5449" spans="1:27" x14ac:dyDescent="0.3">
      <c r="A5449">
        <v>100067</v>
      </c>
      <c r="B5449">
        <v>230922</v>
      </c>
      <c r="C5449" s="3">
        <v>44130.736111111109</v>
      </c>
      <c r="D5449">
        <v>3</v>
      </c>
      <c r="E5449">
        <v>2</v>
      </c>
      <c r="F5449" t="s">
        <v>26</v>
      </c>
      <c r="G5449">
        <v>2</v>
      </c>
      <c r="H5449">
        <v>63.644530000000003</v>
      </c>
      <c r="I5449">
        <v>22.117190000000001</v>
      </c>
      <c r="J5449">
        <v>1.175781</v>
      </c>
      <c r="K5449">
        <v>94.039060000000006</v>
      </c>
      <c r="L5449" s="3">
        <v>44130.487500000003</v>
      </c>
      <c r="M5449">
        <v>17.18</v>
      </c>
      <c r="N5449" t="s">
        <v>28</v>
      </c>
      <c r="P5449">
        <f>(C5449-Key!$B$1)*24</f>
        <v>2.6166666666395031</v>
      </c>
      <c r="Q5449">
        <f>(Key!$B$2-'17.1'!C5449)*24</f>
        <v>0.33333333337213844</v>
      </c>
      <c r="R5449" s="3">
        <f>C5449-(M5449-Key!$B$5)/(24*Key!$B$6)</f>
        <v>44130.722296296291</v>
      </c>
      <c r="S5449">
        <f>M5449-Key!$B$5</f>
        <v>14.92</v>
      </c>
      <c r="T5449" s="2">
        <f t="shared" si="425"/>
        <v>44129.736111111109</v>
      </c>
      <c r="U5449" t="str">
        <f t="shared" si="426"/>
        <v>10-25-2020 17:40</v>
      </c>
      <c r="V5449">
        <f>IFERROR(IF(W5449=Z5449,VLOOKUP($U5449,[1]C8842!$G$2:$M$145,3,FALSE),0),0)</f>
        <v>0</v>
      </c>
      <c r="W5449">
        <f>VLOOKUP(RIGHT($V$1,5),Key!$A$9:$B$14,2,FALSE)</f>
        <v>10.199999999999999</v>
      </c>
      <c r="X5449">
        <f t="shared" si="429"/>
        <v>0</v>
      </c>
      <c r="Y5449">
        <f>VLOOKUP(RIGHT($X$1,5),Key!$A$9:$B$14,2,FALSE)</f>
        <v>3.7</v>
      </c>
      <c r="Z5449">
        <f t="shared" si="427"/>
        <v>10.199999999999999</v>
      </c>
      <c r="AA5449">
        <f t="shared" si="428"/>
        <v>0</v>
      </c>
    </row>
    <row r="5450" spans="1:27" x14ac:dyDescent="0.3">
      <c r="A5450">
        <v>100067</v>
      </c>
      <c r="B5450">
        <v>230922</v>
      </c>
      <c r="C5450" s="3">
        <v>44130.736111111109</v>
      </c>
      <c r="D5450">
        <v>0</v>
      </c>
      <c r="E5450">
        <v>2</v>
      </c>
      <c r="F5450" t="s">
        <v>25</v>
      </c>
      <c r="G5450">
        <v>1</v>
      </c>
      <c r="H5450">
        <v>60.550780000000003</v>
      </c>
      <c r="I5450">
        <v>16.785160000000001</v>
      </c>
      <c r="J5450">
        <v>1</v>
      </c>
      <c r="K5450">
        <v>44.019530000000003</v>
      </c>
      <c r="L5450" s="3">
        <v>44130.487500000003</v>
      </c>
      <c r="M5450">
        <v>17.18</v>
      </c>
      <c r="N5450" t="s">
        <v>28</v>
      </c>
      <c r="P5450">
        <f>(C5450-Key!$B$1)*24</f>
        <v>2.6166666666395031</v>
      </c>
      <c r="Q5450">
        <f>(Key!$B$2-'17.1'!C5450)*24</f>
        <v>0.33333333337213844</v>
      </c>
      <c r="R5450" s="3">
        <f>C5450-(M5450-Key!$B$5)/(24*Key!$B$6)</f>
        <v>44130.722296296291</v>
      </c>
      <c r="S5450">
        <f>M5450-Key!$B$5</f>
        <v>14.92</v>
      </c>
      <c r="T5450" s="2">
        <f t="shared" si="425"/>
        <v>44129.736111111109</v>
      </c>
      <c r="U5450" t="str">
        <f t="shared" si="426"/>
        <v>10-25-2020 17:40</v>
      </c>
      <c r="V5450">
        <f>IFERROR(IF(W5450=Z5450,VLOOKUP($U5450,[1]C8842!$G$2:$M$145,3,FALSE),0),0)</f>
        <v>0</v>
      </c>
      <c r="W5450">
        <f>VLOOKUP(RIGHT($V$1,5),Key!$A$9:$B$14,2,FALSE)</f>
        <v>10.199999999999999</v>
      </c>
      <c r="X5450">
        <f t="shared" si="429"/>
        <v>0</v>
      </c>
      <c r="Y5450">
        <f>VLOOKUP(RIGHT($X$1,5),Key!$A$9:$B$14,2,FALSE)</f>
        <v>3.7</v>
      </c>
      <c r="Z5450">
        <f t="shared" si="427"/>
        <v>10.199999999999999</v>
      </c>
      <c r="AA5450">
        <f t="shared" si="428"/>
        <v>0</v>
      </c>
    </row>
    <row r="5451" spans="1:27" x14ac:dyDescent="0.3">
      <c r="A5451">
        <v>100067</v>
      </c>
      <c r="B5451">
        <v>230922</v>
      </c>
      <c r="C5451" s="3">
        <v>44130.736111111109</v>
      </c>
      <c r="D5451">
        <v>3</v>
      </c>
      <c r="E5451">
        <v>2</v>
      </c>
      <c r="F5451" t="s">
        <v>26</v>
      </c>
      <c r="G5451">
        <v>2</v>
      </c>
      <c r="H5451">
        <v>66.703130000000002</v>
      </c>
      <c r="I5451">
        <v>20.63672</v>
      </c>
      <c r="J5451">
        <v>1.0625</v>
      </c>
      <c r="K5451">
        <v>93.039060000000006</v>
      </c>
      <c r="L5451" s="3">
        <v>44130.487500000003</v>
      </c>
      <c r="M5451">
        <v>17.18</v>
      </c>
      <c r="N5451" t="s">
        <v>28</v>
      </c>
      <c r="P5451">
        <f>(C5451-Key!$B$1)*24</f>
        <v>2.6166666666395031</v>
      </c>
      <c r="Q5451">
        <f>(Key!$B$2-'17.1'!C5451)*24</f>
        <v>0.33333333337213844</v>
      </c>
      <c r="R5451" s="3">
        <f>C5451-(M5451-Key!$B$5)/(24*Key!$B$6)</f>
        <v>44130.722296296291</v>
      </c>
      <c r="S5451">
        <f>M5451-Key!$B$5</f>
        <v>14.92</v>
      </c>
      <c r="T5451" s="2">
        <f t="shared" si="425"/>
        <v>44129.736111111109</v>
      </c>
      <c r="U5451" t="str">
        <f t="shared" si="426"/>
        <v>10-25-2020 17:40</v>
      </c>
      <c r="V5451">
        <f>IFERROR(IF(W5451=Z5451,VLOOKUP($U5451,[1]C8842!$G$2:$M$145,3,FALSE),0),0)</f>
        <v>0</v>
      </c>
      <c r="W5451">
        <f>VLOOKUP(RIGHT($V$1,5),Key!$A$9:$B$14,2,FALSE)</f>
        <v>10.199999999999999</v>
      </c>
      <c r="X5451">
        <f t="shared" si="429"/>
        <v>0</v>
      </c>
      <c r="Y5451">
        <f>VLOOKUP(RIGHT($X$1,5),Key!$A$9:$B$14,2,FALSE)</f>
        <v>3.7</v>
      </c>
      <c r="Z5451">
        <f t="shared" si="427"/>
        <v>10.199999999999999</v>
      </c>
      <c r="AA5451">
        <f t="shared" si="428"/>
        <v>0</v>
      </c>
    </row>
    <row r="5452" spans="1:27" x14ac:dyDescent="0.3">
      <c r="A5452">
        <v>100067</v>
      </c>
      <c r="B5452">
        <v>230922</v>
      </c>
      <c r="C5452" s="3">
        <v>44130.736111111109</v>
      </c>
      <c r="D5452">
        <v>1</v>
      </c>
      <c r="E5452">
        <v>1</v>
      </c>
      <c r="F5452" t="s">
        <v>25</v>
      </c>
      <c r="G5452">
        <v>1</v>
      </c>
      <c r="H5452">
        <v>65.34375</v>
      </c>
      <c r="I5452">
        <v>14.75</v>
      </c>
      <c r="J5452">
        <v>0.84375</v>
      </c>
      <c r="K5452">
        <v>58.023440000000001</v>
      </c>
      <c r="L5452" s="3">
        <v>44130.487500000003</v>
      </c>
      <c r="M5452">
        <v>17.18</v>
      </c>
      <c r="N5452" t="s">
        <v>28</v>
      </c>
      <c r="P5452">
        <f>(C5452-Key!$B$1)*24</f>
        <v>2.6166666666395031</v>
      </c>
      <c r="Q5452">
        <f>(Key!$B$2-'17.1'!C5452)*24</f>
        <v>0.33333333337213844</v>
      </c>
      <c r="R5452" s="3">
        <f>C5452-(M5452-Key!$B$5)/(24*Key!$B$6)</f>
        <v>44130.722296296291</v>
      </c>
      <c r="S5452">
        <f>M5452-Key!$B$5</f>
        <v>14.92</v>
      </c>
      <c r="T5452" s="2">
        <f t="shared" si="425"/>
        <v>44129.736111111109</v>
      </c>
      <c r="U5452" t="str">
        <f t="shared" si="426"/>
        <v>10-25-2020 17:40</v>
      </c>
      <c r="V5452">
        <f>IFERROR(IF(W5452=Z5452,VLOOKUP($U5452,[1]C8842!$G$2:$M$145,3,FALSE),0),0)</f>
        <v>0</v>
      </c>
      <c r="W5452">
        <f>VLOOKUP(RIGHT($V$1,5),Key!$A$9:$B$14,2,FALSE)</f>
        <v>10.199999999999999</v>
      </c>
      <c r="X5452">
        <f t="shared" si="429"/>
        <v>0</v>
      </c>
      <c r="Y5452">
        <f>VLOOKUP(RIGHT($X$1,5),Key!$A$9:$B$14,2,FALSE)</f>
        <v>3.7</v>
      </c>
      <c r="Z5452">
        <f t="shared" si="427"/>
        <v>10.199999999999999</v>
      </c>
      <c r="AA5452">
        <f t="shared" si="428"/>
        <v>0</v>
      </c>
    </row>
    <row r="5453" spans="1:27" x14ac:dyDescent="0.3">
      <c r="A5453">
        <v>100067</v>
      </c>
      <c r="B5453">
        <v>230922</v>
      </c>
      <c r="C5453" s="3">
        <v>44130.736111111109</v>
      </c>
      <c r="D5453">
        <v>1</v>
      </c>
      <c r="E5453">
        <v>1</v>
      </c>
      <c r="F5453" t="s">
        <v>25</v>
      </c>
      <c r="G5453">
        <v>1</v>
      </c>
      <c r="H5453">
        <v>70.0625</v>
      </c>
      <c r="I5453">
        <v>14.523440000000001</v>
      </c>
      <c r="J5453">
        <v>0.77734380000000003</v>
      </c>
      <c r="K5453">
        <v>58.023440000000001</v>
      </c>
      <c r="L5453" s="3">
        <v>44130.487500000003</v>
      </c>
      <c r="M5453">
        <v>17.18</v>
      </c>
      <c r="N5453" t="s">
        <v>28</v>
      </c>
      <c r="P5453">
        <f>(C5453-Key!$B$1)*24</f>
        <v>2.6166666666395031</v>
      </c>
      <c r="Q5453">
        <f>(Key!$B$2-'17.1'!C5453)*24</f>
        <v>0.33333333337213844</v>
      </c>
      <c r="R5453" s="3">
        <f>C5453-(M5453-Key!$B$5)/(24*Key!$B$6)</f>
        <v>44130.722296296291</v>
      </c>
      <c r="S5453">
        <f>M5453-Key!$B$5</f>
        <v>14.92</v>
      </c>
      <c r="T5453" s="2">
        <f t="shared" si="425"/>
        <v>44129.736111111109</v>
      </c>
      <c r="U5453" t="str">
        <f t="shared" si="426"/>
        <v>10-25-2020 17:40</v>
      </c>
      <c r="V5453">
        <f>IFERROR(IF(W5453=Z5453,VLOOKUP($U5453,[1]C8842!$G$2:$M$145,3,FALSE),0),0)</f>
        <v>0</v>
      </c>
      <c r="W5453">
        <f>VLOOKUP(RIGHT($V$1,5),Key!$A$9:$B$14,2,FALSE)</f>
        <v>10.199999999999999</v>
      </c>
      <c r="X5453">
        <f t="shared" si="429"/>
        <v>0</v>
      </c>
      <c r="Y5453">
        <f>VLOOKUP(RIGHT($X$1,5),Key!$A$9:$B$14,2,FALSE)</f>
        <v>3.7</v>
      </c>
      <c r="Z5453">
        <f t="shared" si="427"/>
        <v>10.199999999999999</v>
      </c>
      <c r="AA5453">
        <f t="shared" si="428"/>
        <v>0</v>
      </c>
    </row>
    <row r="5454" spans="1:27" x14ac:dyDescent="0.3">
      <c r="A5454">
        <v>100067</v>
      </c>
      <c r="B5454">
        <v>230922</v>
      </c>
      <c r="C5454" s="3">
        <v>44130.736111111109</v>
      </c>
      <c r="D5454">
        <v>0</v>
      </c>
      <c r="E5454">
        <v>2</v>
      </c>
      <c r="F5454" t="s">
        <v>25</v>
      </c>
      <c r="G5454">
        <v>1</v>
      </c>
      <c r="H5454">
        <v>63.464840000000002</v>
      </c>
      <c r="I5454">
        <v>15.242190000000001</v>
      </c>
      <c r="J5454">
        <v>0.88671880000000003</v>
      </c>
      <c r="K5454">
        <v>48.019530000000003</v>
      </c>
      <c r="L5454" s="3">
        <v>44130.487500000003</v>
      </c>
      <c r="M5454">
        <v>17.18</v>
      </c>
      <c r="N5454" t="s">
        <v>28</v>
      </c>
      <c r="P5454">
        <f>(C5454-Key!$B$1)*24</f>
        <v>2.6166666666395031</v>
      </c>
      <c r="Q5454">
        <f>(Key!$B$2-'17.1'!C5454)*24</f>
        <v>0.33333333337213844</v>
      </c>
      <c r="R5454" s="3">
        <f>C5454-(M5454-Key!$B$5)/(24*Key!$B$6)</f>
        <v>44130.722296296291</v>
      </c>
      <c r="S5454">
        <f>M5454-Key!$B$5</f>
        <v>14.92</v>
      </c>
      <c r="T5454" s="2">
        <f t="shared" si="425"/>
        <v>44129.736111111109</v>
      </c>
      <c r="U5454" t="str">
        <f t="shared" si="426"/>
        <v>10-25-2020 17:40</v>
      </c>
      <c r="V5454">
        <f>IFERROR(IF(W5454=Z5454,VLOOKUP($U5454,[1]C8842!$G$2:$M$145,3,FALSE),0),0)</f>
        <v>0</v>
      </c>
      <c r="W5454">
        <f>VLOOKUP(RIGHT($V$1,5),Key!$A$9:$B$14,2,FALSE)</f>
        <v>10.199999999999999</v>
      </c>
      <c r="X5454">
        <f t="shared" si="429"/>
        <v>0</v>
      </c>
      <c r="Y5454">
        <f>VLOOKUP(RIGHT($X$1,5),Key!$A$9:$B$14,2,FALSE)</f>
        <v>3.7</v>
      </c>
      <c r="Z5454">
        <f t="shared" si="427"/>
        <v>10.199999999999999</v>
      </c>
      <c r="AA5454">
        <f t="shared" si="428"/>
        <v>0</v>
      </c>
    </row>
    <row r="5455" spans="1:27" x14ac:dyDescent="0.3">
      <c r="A5455">
        <v>100067</v>
      </c>
      <c r="B5455">
        <v>230922</v>
      </c>
      <c r="C5455" s="3">
        <v>44130.736111111109</v>
      </c>
      <c r="D5455">
        <v>0</v>
      </c>
      <c r="E5455">
        <v>2</v>
      </c>
      <c r="F5455" t="s">
        <v>25</v>
      </c>
      <c r="G5455">
        <v>1</v>
      </c>
      <c r="H5455">
        <v>61.695309999999999</v>
      </c>
      <c r="I5455">
        <v>15.20703</v>
      </c>
      <c r="J5455">
        <v>0.9140625</v>
      </c>
      <c r="K5455">
        <v>46.019530000000003</v>
      </c>
      <c r="L5455" s="3">
        <v>44130.487500000003</v>
      </c>
      <c r="M5455">
        <v>17.18</v>
      </c>
      <c r="N5455" t="s">
        <v>28</v>
      </c>
      <c r="P5455">
        <f>(C5455-Key!$B$1)*24</f>
        <v>2.6166666666395031</v>
      </c>
      <c r="Q5455">
        <f>(Key!$B$2-'17.1'!C5455)*24</f>
        <v>0.33333333337213844</v>
      </c>
      <c r="R5455" s="3">
        <f>C5455-(M5455-Key!$B$5)/(24*Key!$B$6)</f>
        <v>44130.722296296291</v>
      </c>
      <c r="S5455">
        <f>M5455-Key!$B$5</f>
        <v>14.92</v>
      </c>
      <c r="T5455" s="2">
        <f t="shared" si="425"/>
        <v>44129.736111111109</v>
      </c>
      <c r="U5455" t="str">
        <f t="shared" si="426"/>
        <v>10-25-2020 17:40</v>
      </c>
      <c r="V5455">
        <f>IFERROR(IF(W5455=Z5455,VLOOKUP($U5455,[1]C8842!$G$2:$M$145,3,FALSE),0),0)</f>
        <v>0</v>
      </c>
      <c r="W5455">
        <f>VLOOKUP(RIGHT($V$1,5),Key!$A$9:$B$14,2,FALSE)</f>
        <v>10.199999999999999</v>
      </c>
      <c r="X5455">
        <f t="shared" si="429"/>
        <v>0</v>
      </c>
      <c r="Y5455">
        <f>VLOOKUP(RIGHT($X$1,5),Key!$A$9:$B$14,2,FALSE)</f>
        <v>3.7</v>
      </c>
      <c r="Z5455">
        <f t="shared" si="427"/>
        <v>10.199999999999999</v>
      </c>
      <c r="AA5455">
        <f t="shared" si="428"/>
        <v>0</v>
      </c>
    </row>
    <row r="5456" spans="1:27" x14ac:dyDescent="0.3">
      <c r="A5456">
        <v>100067</v>
      </c>
      <c r="B5456">
        <v>230922</v>
      </c>
      <c r="C5456" s="3">
        <v>44130.736111111109</v>
      </c>
      <c r="D5456">
        <v>0</v>
      </c>
      <c r="E5456">
        <v>2</v>
      </c>
      <c r="F5456" t="s">
        <v>25</v>
      </c>
      <c r="G5456">
        <v>1</v>
      </c>
      <c r="H5456">
        <v>60.929690000000001</v>
      </c>
      <c r="I5456">
        <v>15.23438</v>
      </c>
      <c r="J5456">
        <v>0.92578130000000003</v>
      </c>
      <c r="K5456">
        <v>47.019530000000003</v>
      </c>
      <c r="L5456" s="3">
        <v>44130.487500000003</v>
      </c>
      <c r="M5456">
        <v>17.18</v>
      </c>
      <c r="N5456" t="s">
        <v>28</v>
      </c>
      <c r="P5456">
        <f>(C5456-Key!$B$1)*24</f>
        <v>2.6166666666395031</v>
      </c>
      <c r="Q5456">
        <f>(Key!$B$2-'17.1'!C5456)*24</f>
        <v>0.33333333337213844</v>
      </c>
      <c r="R5456" s="3">
        <f>C5456-(M5456-Key!$B$5)/(24*Key!$B$6)</f>
        <v>44130.722296296291</v>
      </c>
      <c r="S5456">
        <f>M5456-Key!$B$5</f>
        <v>14.92</v>
      </c>
      <c r="T5456" s="2">
        <f t="shared" si="425"/>
        <v>44129.736111111109</v>
      </c>
      <c r="U5456" t="str">
        <f t="shared" si="426"/>
        <v>10-25-2020 17:40</v>
      </c>
      <c r="V5456">
        <f>IFERROR(IF(W5456=Z5456,VLOOKUP($U5456,[1]C8842!$G$2:$M$145,3,FALSE),0),0)</f>
        <v>0</v>
      </c>
      <c r="W5456">
        <f>VLOOKUP(RIGHT($V$1,5),Key!$A$9:$B$14,2,FALSE)</f>
        <v>10.199999999999999</v>
      </c>
      <c r="X5456">
        <f t="shared" si="429"/>
        <v>0</v>
      </c>
      <c r="Y5456">
        <f>VLOOKUP(RIGHT($X$1,5),Key!$A$9:$B$14,2,FALSE)</f>
        <v>3.7</v>
      </c>
      <c r="Z5456">
        <f t="shared" si="427"/>
        <v>10.199999999999999</v>
      </c>
      <c r="AA5456">
        <f t="shared" si="428"/>
        <v>0</v>
      </c>
    </row>
    <row r="5457" spans="1:27" x14ac:dyDescent="0.3">
      <c r="A5457">
        <v>100067</v>
      </c>
      <c r="B5457">
        <v>230922</v>
      </c>
      <c r="C5457" s="3">
        <v>44130.736111111109</v>
      </c>
      <c r="D5457">
        <v>1</v>
      </c>
      <c r="E5457">
        <v>1</v>
      </c>
      <c r="F5457" t="s">
        <v>25</v>
      </c>
      <c r="G5457">
        <v>1</v>
      </c>
      <c r="H5457">
        <v>66.8125</v>
      </c>
      <c r="I5457">
        <v>16.10547</v>
      </c>
      <c r="J5457">
        <v>0.87890630000000003</v>
      </c>
      <c r="K5457">
        <v>58.023440000000001</v>
      </c>
      <c r="L5457" s="3">
        <v>44130.487500000003</v>
      </c>
      <c r="M5457">
        <v>17.18</v>
      </c>
      <c r="N5457" t="s">
        <v>28</v>
      </c>
      <c r="P5457">
        <f>(C5457-Key!$B$1)*24</f>
        <v>2.6166666666395031</v>
      </c>
      <c r="Q5457">
        <f>(Key!$B$2-'17.1'!C5457)*24</f>
        <v>0.33333333337213844</v>
      </c>
      <c r="R5457" s="3">
        <f>C5457-(M5457-Key!$B$5)/(24*Key!$B$6)</f>
        <v>44130.722296296291</v>
      </c>
      <c r="S5457">
        <f>M5457-Key!$B$5</f>
        <v>14.92</v>
      </c>
      <c r="T5457" s="2">
        <f t="shared" si="425"/>
        <v>44129.736111111109</v>
      </c>
      <c r="U5457" t="str">
        <f t="shared" si="426"/>
        <v>10-25-2020 17:40</v>
      </c>
      <c r="V5457">
        <f>IFERROR(IF(W5457=Z5457,VLOOKUP($U5457,[1]C8842!$G$2:$M$145,3,FALSE),0),0)</f>
        <v>0</v>
      </c>
      <c r="W5457">
        <f>VLOOKUP(RIGHT($V$1,5),Key!$A$9:$B$14,2,FALSE)</f>
        <v>10.199999999999999</v>
      </c>
      <c r="X5457">
        <f t="shared" si="429"/>
        <v>0</v>
      </c>
      <c r="Y5457">
        <f>VLOOKUP(RIGHT($X$1,5),Key!$A$9:$B$14,2,FALSE)</f>
        <v>3.7</v>
      </c>
      <c r="Z5457">
        <f t="shared" si="427"/>
        <v>10.199999999999999</v>
      </c>
      <c r="AA5457">
        <f t="shared" si="428"/>
        <v>0</v>
      </c>
    </row>
    <row r="5458" spans="1:27" x14ac:dyDescent="0.3">
      <c r="A5458">
        <v>100067</v>
      </c>
      <c r="B5458">
        <v>230922</v>
      </c>
      <c r="C5458" s="3">
        <v>44130.736111111109</v>
      </c>
      <c r="D5458">
        <v>2</v>
      </c>
      <c r="E5458">
        <v>1</v>
      </c>
      <c r="F5458" t="s">
        <v>26</v>
      </c>
      <c r="G5458">
        <v>3</v>
      </c>
      <c r="H5458">
        <v>71.835939999999994</v>
      </c>
      <c r="I5458">
        <v>46.257809999999999</v>
      </c>
      <c r="J5458">
        <v>1.933594</v>
      </c>
      <c r="K5458">
        <v>80.03125</v>
      </c>
      <c r="L5458" s="3">
        <v>44130.487500000003</v>
      </c>
      <c r="M5458">
        <v>17.18</v>
      </c>
      <c r="N5458" t="s">
        <v>28</v>
      </c>
      <c r="P5458">
        <f>(C5458-Key!$B$1)*24</f>
        <v>2.6166666666395031</v>
      </c>
      <c r="Q5458">
        <f>(Key!$B$2-'17.1'!C5458)*24</f>
        <v>0.33333333337213844</v>
      </c>
      <c r="R5458" s="3">
        <f>C5458-(M5458-Key!$B$5)/(24*Key!$B$6)</f>
        <v>44130.722296296291</v>
      </c>
      <c r="S5458">
        <f>M5458-Key!$B$5</f>
        <v>14.92</v>
      </c>
      <c r="T5458" s="2">
        <f t="shared" si="425"/>
        <v>44129.736111111109</v>
      </c>
      <c r="U5458" t="str">
        <f t="shared" si="426"/>
        <v>10-25-2020 17:40</v>
      </c>
      <c r="V5458">
        <f>IFERROR(IF(W5458=Z5458,VLOOKUP($U5458,[1]C8842!$G$2:$M$145,3,FALSE),0),0)</f>
        <v>0</v>
      </c>
      <c r="W5458">
        <f>VLOOKUP(RIGHT($V$1,5),Key!$A$9:$B$14,2,FALSE)</f>
        <v>10.199999999999999</v>
      </c>
      <c r="X5458">
        <f t="shared" si="429"/>
        <v>0</v>
      </c>
      <c r="Y5458">
        <f>VLOOKUP(RIGHT($X$1,5),Key!$A$9:$B$14,2,FALSE)</f>
        <v>3.7</v>
      </c>
      <c r="Z5458">
        <f t="shared" si="427"/>
        <v>10.199999999999999</v>
      </c>
      <c r="AA5458">
        <f t="shared" si="428"/>
        <v>0</v>
      </c>
    </row>
    <row r="5459" spans="1:27" x14ac:dyDescent="0.3">
      <c r="A5459">
        <v>100067</v>
      </c>
      <c r="B5459">
        <v>230922</v>
      </c>
      <c r="C5459" s="3">
        <v>44130.736111111109</v>
      </c>
      <c r="D5459">
        <v>0</v>
      </c>
      <c r="E5459">
        <v>2</v>
      </c>
      <c r="F5459" t="s">
        <v>25</v>
      </c>
      <c r="G5459">
        <v>4</v>
      </c>
      <c r="H5459">
        <v>61.171880000000002</v>
      </c>
      <c r="I5459">
        <v>71.300780000000003</v>
      </c>
      <c r="J5459">
        <v>3.3632810000000002</v>
      </c>
      <c r="K5459">
        <v>46.019530000000003</v>
      </c>
      <c r="L5459" s="3">
        <v>44130.487500000003</v>
      </c>
      <c r="M5459">
        <v>17.18</v>
      </c>
      <c r="N5459" t="s">
        <v>28</v>
      </c>
      <c r="P5459">
        <f>(C5459-Key!$B$1)*24</f>
        <v>2.6166666666395031</v>
      </c>
      <c r="Q5459">
        <f>(Key!$B$2-'17.1'!C5459)*24</f>
        <v>0.33333333337213844</v>
      </c>
      <c r="R5459" s="3">
        <f>C5459-(M5459-Key!$B$5)/(24*Key!$B$6)</f>
        <v>44130.722296296291</v>
      </c>
      <c r="S5459">
        <f>M5459-Key!$B$5</f>
        <v>14.92</v>
      </c>
      <c r="T5459" s="2">
        <f t="shared" si="425"/>
        <v>44129.736111111109</v>
      </c>
      <c r="U5459" t="str">
        <f t="shared" si="426"/>
        <v>10-25-2020 17:40</v>
      </c>
      <c r="V5459">
        <f>IFERROR(IF(W5459=Z5459,VLOOKUP($U5459,[1]C8842!$G$2:$M$145,3,FALSE),0),0)</f>
        <v>0</v>
      </c>
      <c r="W5459">
        <f>VLOOKUP(RIGHT($V$1,5),Key!$A$9:$B$14,2,FALSE)</f>
        <v>10.199999999999999</v>
      </c>
      <c r="X5459">
        <f t="shared" si="429"/>
        <v>0</v>
      </c>
      <c r="Y5459">
        <f>VLOOKUP(RIGHT($X$1,5),Key!$A$9:$B$14,2,FALSE)</f>
        <v>3.7</v>
      </c>
      <c r="Z5459">
        <f t="shared" si="427"/>
        <v>10.199999999999999</v>
      </c>
      <c r="AA5459">
        <f t="shared" si="428"/>
        <v>0</v>
      </c>
    </row>
    <row r="5460" spans="1:27" x14ac:dyDescent="0.3">
      <c r="A5460">
        <v>100067</v>
      </c>
      <c r="B5460">
        <v>230922</v>
      </c>
      <c r="C5460" s="3">
        <v>44130.736111111109</v>
      </c>
      <c r="D5460">
        <v>3</v>
      </c>
      <c r="E5460">
        <v>2</v>
      </c>
      <c r="F5460" t="s">
        <v>26</v>
      </c>
      <c r="G5460">
        <v>1</v>
      </c>
      <c r="H5460">
        <v>63.539059999999999</v>
      </c>
      <c r="I5460">
        <v>17.652339999999999</v>
      </c>
      <c r="J5460">
        <v>0.98828130000000003</v>
      </c>
      <c r="K5460">
        <v>94.039060000000006</v>
      </c>
      <c r="L5460" s="3">
        <v>44130.487500000003</v>
      </c>
      <c r="M5460">
        <v>17.18</v>
      </c>
      <c r="N5460" t="s">
        <v>28</v>
      </c>
      <c r="P5460">
        <f>(C5460-Key!$B$1)*24</f>
        <v>2.6166666666395031</v>
      </c>
      <c r="Q5460">
        <f>(Key!$B$2-'17.1'!C5460)*24</f>
        <v>0.33333333337213844</v>
      </c>
      <c r="R5460" s="3">
        <f>C5460-(M5460-Key!$B$5)/(24*Key!$B$6)</f>
        <v>44130.722296296291</v>
      </c>
      <c r="S5460">
        <f>M5460-Key!$B$5</f>
        <v>14.92</v>
      </c>
      <c r="T5460" s="2">
        <f t="shared" si="425"/>
        <v>44129.736111111109</v>
      </c>
      <c r="U5460" t="str">
        <f t="shared" si="426"/>
        <v>10-25-2020 17:40</v>
      </c>
      <c r="V5460">
        <f>IFERROR(IF(W5460=Z5460,VLOOKUP($U5460,[1]C8842!$G$2:$M$145,3,FALSE),0),0)</f>
        <v>0</v>
      </c>
      <c r="W5460">
        <f>VLOOKUP(RIGHT($V$1,5),Key!$A$9:$B$14,2,FALSE)</f>
        <v>10.199999999999999</v>
      </c>
      <c r="X5460">
        <f t="shared" si="429"/>
        <v>0</v>
      </c>
      <c r="Y5460">
        <f>VLOOKUP(RIGHT($X$1,5),Key!$A$9:$B$14,2,FALSE)</f>
        <v>3.7</v>
      </c>
      <c r="Z5460">
        <f t="shared" si="427"/>
        <v>10.199999999999999</v>
      </c>
      <c r="AA5460">
        <f t="shared" si="428"/>
        <v>0</v>
      </c>
    </row>
    <row r="5461" spans="1:27" x14ac:dyDescent="0.3">
      <c r="A5461">
        <v>100067</v>
      </c>
      <c r="B5461">
        <v>230922</v>
      </c>
      <c r="C5461" s="3">
        <v>44130.736111111109</v>
      </c>
      <c r="D5461">
        <v>2</v>
      </c>
      <c r="E5461">
        <v>1</v>
      </c>
      <c r="F5461" t="s">
        <v>26</v>
      </c>
      <c r="G5461">
        <v>2</v>
      </c>
      <c r="H5461">
        <v>70.015630000000002</v>
      </c>
      <c r="I5461">
        <v>22.851559999999999</v>
      </c>
      <c r="J5461">
        <v>1.09375</v>
      </c>
      <c r="K5461">
        <v>81.035160000000005</v>
      </c>
      <c r="L5461" s="3">
        <v>44130.487500000003</v>
      </c>
      <c r="M5461">
        <v>17.18</v>
      </c>
      <c r="N5461" t="s">
        <v>28</v>
      </c>
      <c r="P5461">
        <f>(C5461-Key!$B$1)*24</f>
        <v>2.6166666666395031</v>
      </c>
      <c r="Q5461">
        <f>(Key!$B$2-'17.1'!C5461)*24</f>
        <v>0.33333333337213844</v>
      </c>
      <c r="R5461" s="3">
        <f>C5461-(M5461-Key!$B$5)/(24*Key!$B$6)</f>
        <v>44130.722296296291</v>
      </c>
      <c r="S5461">
        <f>M5461-Key!$B$5</f>
        <v>14.92</v>
      </c>
      <c r="T5461" s="2">
        <f t="shared" si="425"/>
        <v>44129.736111111109</v>
      </c>
      <c r="U5461" t="str">
        <f t="shared" si="426"/>
        <v>10-25-2020 17:40</v>
      </c>
      <c r="V5461">
        <f>IFERROR(IF(W5461=Z5461,VLOOKUP($U5461,[1]C8842!$G$2:$M$145,3,FALSE),0),0)</f>
        <v>0</v>
      </c>
      <c r="W5461">
        <f>VLOOKUP(RIGHT($V$1,5),Key!$A$9:$B$14,2,FALSE)</f>
        <v>10.199999999999999</v>
      </c>
      <c r="X5461">
        <f t="shared" si="429"/>
        <v>0</v>
      </c>
      <c r="Y5461">
        <f>VLOOKUP(RIGHT($X$1,5),Key!$A$9:$B$14,2,FALSE)</f>
        <v>3.7</v>
      </c>
      <c r="Z5461">
        <f t="shared" si="427"/>
        <v>10.199999999999999</v>
      </c>
      <c r="AA5461">
        <f t="shared" si="428"/>
        <v>0</v>
      </c>
    </row>
    <row r="5462" spans="1:27" x14ac:dyDescent="0.3">
      <c r="A5462">
        <v>100067</v>
      </c>
      <c r="B5462">
        <v>230922</v>
      </c>
      <c r="C5462" s="3">
        <v>44130.736111111109</v>
      </c>
      <c r="D5462">
        <v>0</v>
      </c>
      <c r="E5462">
        <v>2</v>
      </c>
      <c r="F5462" t="s">
        <v>25</v>
      </c>
      <c r="G5462">
        <v>4</v>
      </c>
      <c r="H5462">
        <v>55.617190000000001</v>
      </c>
      <c r="I5462">
        <v>60.980469999999997</v>
      </c>
      <c r="J5462">
        <v>3.2070310000000002</v>
      </c>
      <c r="K5462">
        <v>47.019530000000003</v>
      </c>
      <c r="L5462" s="3">
        <v>44130.487500000003</v>
      </c>
      <c r="M5462">
        <v>17.18</v>
      </c>
      <c r="N5462" t="s">
        <v>28</v>
      </c>
      <c r="P5462">
        <f>(C5462-Key!$B$1)*24</f>
        <v>2.6166666666395031</v>
      </c>
      <c r="Q5462">
        <f>(Key!$B$2-'17.1'!C5462)*24</f>
        <v>0.33333333337213844</v>
      </c>
      <c r="R5462" s="3">
        <f>C5462-(M5462-Key!$B$5)/(24*Key!$B$6)</f>
        <v>44130.722296296291</v>
      </c>
      <c r="S5462">
        <f>M5462-Key!$B$5</f>
        <v>14.92</v>
      </c>
      <c r="T5462" s="2">
        <f t="shared" si="425"/>
        <v>44129.736111111109</v>
      </c>
      <c r="U5462" t="str">
        <f t="shared" si="426"/>
        <v>10-25-2020 17:40</v>
      </c>
      <c r="V5462">
        <f>IFERROR(IF(W5462=Z5462,VLOOKUP($U5462,[1]C8842!$G$2:$M$145,3,FALSE),0),0)</f>
        <v>0</v>
      </c>
      <c r="W5462">
        <f>VLOOKUP(RIGHT($V$1,5),Key!$A$9:$B$14,2,FALSE)</f>
        <v>10.199999999999999</v>
      </c>
      <c r="X5462">
        <f t="shared" si="429"/>
        <v>0</v>
      </c>
      <c r="Y5462">
        <f>VLOOKUP(RIGHT($X$1,5),Key!$A$9:$B$14,2,FALSE)</f>
        <v>3.7</v>
      </c>
      <c r="Z5462">
        <f t="shared" si="427"/>
        <v>10.199999999999999</v>
      </c>
      <c r="AA5462">
        <f t="shared" si="428"/>
        <v>0</v>
      </c>
    </row>
    <row r="5463" spans="1:27" x14ac:dyDescent="0.3">
      <c r="A5463">
        <v>100067</v>
      </c>
      <c r="B5463">
        <v>230922</v>
      </c>
      <c r="C5463" s="3">
        <v>44130.736805555556</v>
      </c>
      <c r="D5463">
        <v>3</v>
      </c>
      <c r="E5463">
        <v>2</v>
      </c>
      <c r="F5463" t="s">
        <v>26</v>
      </c>
      <c r="G5463">
        <v>2</v>
      </c>
      <c r="H5463">
        <v>70.882810000000006</v>
      </c>
      <c r="I5463">
        <v>24.839839999999999</v>
      </c>
      <c r="J5463">
        <v>1.15625</v>
      </c>
      <c r="K5463">
        <v>94.039060000000006</v>
      </c>
      <c r="L5463" s="3">
        <v>44130.487500000003</v>
      </c>
      <c r="M5463">
        <v>17.18</v>
      </c>
      <c r="N5463" t="s">
        <v>28</v>
      </c>
      <c r="P5463">
        <f>(C5463-Key!$B$1)*24</f>
        <v>2.6333333333604969</v>
      </c>
      <c r="Q5463">
        <f>(Key!$B$2-'17.1'!C5463)*24</f>
        <v>0.31666666665114462</v>
      </c>
      <c r="R5463" s="3">
        <f>C5463-(M5463-Key!$B$5)/(24*Key!$B$6)</f>
        <v>44130.722990740738</v>
      </c>
      <c r="S5463">
        <f>M5463-Key!$B$5</f>
        <v>14.92</v>
      </c>
      <c r="T5463" s="2">
        <f t="shared" si="425"/>
        <v>44129.736111111109</v>
      </c>
      <c r="U5463" t="str">
        <f t="shared" si="426"/>
        <v>10-25-2020 17:40</v>
      </c>
      <c r="V5463">
        <f>IFERROR(IF(W5463=Z5463,VLOOKUP($U5463,[1]C8842!$G$2:$M$145,3,FALSE),0),0)</f>
        <v>0</v>
      </c>
      <c r="W5463">
        <f>VLOOKUP(RIGHT($V$1,5),Key!$A$9:$B$14,2,FALSE)</f>
        <v>10.199999999999999</v>
      </c>
      <c r="X5463">
        <f t="shared" si="429"/>
        <v>0</v>
      </c>
      <c r="Y5463">
        <f>VLOOKUP(RIGHT($X$1,5),Key!$A$9:$B$14,2,FALSE)</f>
        <v>3.7</v>
      </c>
      <c r="Z5463">
        <f t="shared" si="427"/>
        <v>10.199999999999999</v>
      </c>
      <c r="AA5463">
        <f t="shared" si="428"/>
        <v>0</v>
      </c>
    </row>
    <row r="5464" spans="1:27" x14ac:dyDescent="0.3">
      <c r="A5464">
        <v>100067</v>
      </c>
      <c r="B5464">
        <v>230922</v>
      </c>
      <c r="C5464" s="3">
        <v>44130.736805555556</v>
      </c>
      <c r="D5464">
        <v>2</v>
      </c>
      <c r="E5464">
        <v>1</v>
      </c>
      <c r="F5464" t="s">
        <v>26</v>
      </c>
      <c r="G5464">
        <v>1</v>
      </c>
      <c r="H5464">
        <v>75.136719999999997</v>
      </c>
      <c r="I5464">
        <v>17.664059999999999</v>
      </c>
      <c r="J5464">
        <v>0.8359375</v>
      </c>
      <c r="K5464">
        <v>80.03125</v>
      </c>
      <c r="L5464" s="3">
        <v>44130.487500000003</v>
      </c>
      <c r="M5464">
        <v>17.18</v>
      </c>
      <c r="N5464" t="s">
        <v>28</v>
      </c>
      <c r="P5464">
        <f>(C5464-Key!$B$1)*24</f>
        <v>2.6333333333604969</v>
      </c>
      <c r="Q5464">
        <f>(Key!$B$2-'17.1'!C5464)*24</f>
        <v>0.31666666665114462</v>
      </c>
      <c r="R5464" s="3">
        <f>C5464-(M5464-Key!$B$5)/(24*Key!$B$6)</f>
        <v>44130.722990740738</v>
      </c>
      <c r="S5464">
        <f>M5464-Key!$B$5</f>
        <v>14.92</v>
      </c>
      <c r="T5464" s="2">
        <f t="shared" si="425"/>
        <v>44129.736111111109</v>
      </c>
      <c r="U5464" t="str">
        <f t="shared" si="426"/>
        <v>10-25-2020 17:40</v>
      </c>
      <c r="V5464">
        <f>IFERROR(IF(W5464=Z5464,VLOOKUP($U5464,[1]C8842!$G$2:$M$145,3,FALSE),0),0)</f>
        <v>0</v>
      </c>
      <c r="W5464">
        <f>VLOOKUP(RIGHT($V$1,5),Key!$A$9:$B$14,2,FALSE)</f>
        <v>10.199999999999999</v>
      </c>
      <c r="X5464">
        <f t="shared" si="429"/>
        <v>0</v>
      </c>
      <c r="Y5464">
        <f>VLOOKUP(RIGHT($X$1,5),Key!$A$9:$B$14,2,FALSE)</f>
        <v>3.7</v>
      </c>
      <c r="Z5464">
        <f t="shared" si="427"/>
        <v>10.199999999999999</v>
      </c>
      <c r="AA5464">
        <f t="shared" si="428"/>
        <v>0</v>
      </c>
    </row>
    <row r="5465" spans="1:27" x14ac:dyDescent="0.3">
      <c r="A5465">
        <v>100067</v>
      </c>
      <c r="B5465">
        <v>230922</v>
      </c>
      <c r="C5465" s="3">
        <v>44130.736805555556</v>
      </c>
      <c r="D5465">
        <v>3</v>
      </c>
      <c r="E5465">
        <v>2</v>
      </c>
      <c r="F5465" t="s">
        <v>26</v>
      </c>
      <c r="G5465">
        <v>1</v>
      </c>
      <c r="H5465">
        <v>65.363280000000003</v>
      </c>
      <c r="I5465">
        <v>16.73828</v>
      </c>
      <c r="J5465">
        <v>0.92578130000000003</v>
      </c>
      <c r="K5465">
        <v>96.039060000000006</v>
      </c>
      <c r="L5465" s="3">
        <v>44130.487500000003</v>
      </c>
      <c r="M5465">
        <v>17.18</v>
      </c>
      <c r="N5465" t="s">
        <v>28</v>
      </c>
      <c r="P5465">
        <f>(C5465-Key!$B$1)*24</f>
        <v>2.6333333333604969</v>
      </c>
      <c r="Q5465">
        <f>(Key!$B$2-'17.1'!C5465)*24</f>
        <v>0.31666666665114462</v>
      </c>
      <c r="R5465" s="3">
        <f>C5465-(M5465-Key!$B$5)/(24*Key!$B$6)</f>
        <v>44130.722990740738</v>
      </c>
      <c r="S5465">
        <f>M5465-Key!$B$5</f>
        <v>14.92</v>
      </c>
      <c r="T5465" s="2">
        <f t="shared" si="425"/>
        <v>44129.736111111109</v>
      </c>
      <c r="U5465" t="str">
        <f t="shared" si="426"/>
        <v>10-25-2020 17:40</v>
      </c>
      <c r="V5465">
        <f>IFERROR(IF(W5465=Z5465,VLOOKUP($U5465,[1]C8842!$G$2:$M$145,3,FALSE),0),0)</f>
        <v>0</v>
      </c>
      <c r="W5465">
        <f>VLOOKUP(RIGHT($V$1,5),Key!$A$9:$B$14,2,FALSE)</f>
        <v>10.199999999999999</v>
      </c>
      <c r="X5465">
        <f t="shared" si="429"/>
        <v>0</v>
      </c>
      <c r="Y5465">
        <f>VLOOKUP(RIGHT($X$1,5),Key!$A$9:$B$14,2,FALSE)</f>
        <v>3.7</v>
      </c>
      <c r="Z5465">
        <f t="shared" si="427"/>
        <v>10.199999999999999</v>
      </c>
      <c r="AA5465">
        <f t="shared" si="428"/>
        <v>0</v>
      </c>
    </row>
    <row r="5466" spans="1:27" x14ac:dyDescent="0.3">
      <c r="A5466">
        <v>100067</v>
      </c>
      <c r="B5466">
        <v>230922</v>
      </c>
      <c r="C5466" s="3">
        <v>44130.736805555556</v>
      </c>
      <c r="D5466">
        <v>2</v>
      </c>
      <c r="E5466">
        <v>1</v>
      </c>
      <c r="F5466" t="s">
        <v>26</v>
      </c>
      <c r="G5466">
        <v>3</v>
      </c>
      <c r="H5466">
        <v>72.070310000000006</v>
      </c>
      <c r="I5466">
        <v>37.847659999999998</v>
      </c>
      <c r="J5466">
        <v>1.6171880000000001</v>
      </c>
      <c r="K5466">
        <v>82.035160000000005</v>
      </c>
      <c r="L5466" s="3">
        <v>44130.487500000003</v>
      </c>
      <c r="M5466">
        <v>17.18</v>
      </c>
      <c r="N5466" t="s">
        <v>28</v>
      </c>
      <c r="P5466">
        <f>(C5466-Key!$B$1)*24</f>
        <v>2.6333333333604969</v>
      </c>
      <c r="Q5466">
        <f>(Key!$B$2-'17.1'!C5466)*24</f>
        <v>0.31666666665114462</v>
      </c>
      <c r="R5466" s="3">
        <f>C5466-(M5466-Key!$B$5)/(24*Key!$B$6)</f>
        <v>44130.722990740738</v>
      </c>
      <c r="S5466">
        <f>M5466-Key!$B$5</f>
        <v>14.92</v>
      </c>
      <c r="T5466" s="2">
        <f t="shared" si="425"/>
        <v>44129.736111111109</v>
      </c>
      <c r="U5466" t="str">
        <f t="shared" si="426"/>
        <v>10-25-2020 17:40</v>
      </c>
      <c r="V5466">
        <f>IFERROR(IF(W5466=Z5466,VLOOKUP($U5466,[1]C8842!$G$2:$M$145,3,FALSE),0),0)</f>
        <v>0</v>
      </c>
      <c r="W5466">
        <f>VLOOKUP(RIGHT($V$1,5),Key!$A$9:$B$14,2,FALSE)</f>
        <v>10.199999999999999</v>
      </c>
      <c r="X5466">
        <f t="shared" si="429"/>
        <v>0</v>
      </c>
      <c r="Y5466">
        <f>VLOOKUP(RIGHT($X$1,5),Key!$A$9:$B$14,2,FALSE)</f>
        <v>3.7</v>
      </c>
      <c r="Z5466">
        <f t="shared" si="427"/>
        <v>10.199999999999999</v>
      </c>
      <c r="AA5466">
        <f t="shared" si="428"/>
        <v>0</v>
      </c>
    </row>
    <row r="5467" spans="1:27" x14ac:dyDescent="0.3">
      <c r="A5467">
        <v>100067</v>
      </c>
      <c r="B5467">
        <v>230922</v>
      </c>
      <c r="C5467" s="3">
        <v>44130.736805555556</v>
      </c>
      <c r="D5467">
        <v>3</v>
      </c>
      <c r="E5467">
        <v>2</v>
      </c>
      <c r="F5467" t="s">
        <v>26</v>
      </c>
      <c r="G5467">
        <v>1</v>
      </c>
      <c r="H5467">
        <v>63.703130000000002</v>
      </c>
      <c r="I5467">
        <v>15.851559999999999</v>
      </c>
      <c r="J5467">
        <v>0.91015630000000003</v>
      </c>
      <c r="K5467">
        <v>94.039060000000006</v>
      </c>
      <c r="L5467" s="3">
        <v>44130.487500000003</v>
      </c>
      <c r="M5467">
        <v>17.18</v>
      </c>
      <c r="N5467" t="s">
        <v>28</v>
      </c>
      <c r="P5467">
        <f>(C5467-Key!$B$1)*24</f>
        <v>2.6333333333604969</v>
      </c>
      <c r="Q5467">
        <f>(Key!$B$2-'17.1'!C5467)*24</f>
        <v>0.31666666665114462</v>
      </c>
      <c r="R5467" s="3">
        <f>C5467-(M5467-Key!$B$5)/(24*Key!$B$6)</f>
        <v>44130.722990740738</v>
      </c>
      <c r="S5467">
        <f>M5467-Key!$B$5</f>
        <v>14.92</v>
      </c>
      <c r="T5467" s="2">
        <f t="shared" si="425"/>
        <v>44129.736111111109</v>
      </c>
      <c r="U5467" t="str">
        <f t="shared" si="426"/>
        <v>10-25-2020 17:40</v>
      </c>
      <c r="V5467">
        <f>IFERROR(IF(W5467=Z5467,VLOOKUP($U5467,[1]C8842!$G$2:$M$145,3,FALSE),0),0)</f>
        <v>0</v>
      </c>
      <c r="W5467">
        <f>VLOOKUP(RIGHT($V$1,5),Key!$A$9:$B$14,2,FALSE)</f>
        <v>10.199999999999999</v>
      </c>
      <c r="X5467">
        <f t="shared" si="429"/>
        <v>0</v>
      </c>
      <c r="Y5467">
        <f>VLOOKUP(RIGHT($X$1,5),Key!$A$9:$B$14,2,FALSE)</f>
        <v>3.7</v>
      </c>
      <c r="Z5467">
        <f t="shared" si="427"/>
        <v>10.199999999999999</v>
      </c>
      <c r="AA5467">
        <f t="shared" si="428"/>
        <v>0</v>
      </c>
    </row>
    <row r="5468" spans="1:27" x14ac:dyDescent="0.3">
      <c r="A5468">
        <v>100067</v>
      </c>
      <c r="B5468">
        <v>230922</v>
      </c>
      <c r="C5468" s="3">
        <v>44130.736805555556</v>
      </c>
      <c r="D5468">
        <v>3</v>
      </c>
      <c r="E5468">
        <v>2</v>
      </c>
      <c r="F5468" t="s">
        <v>26</v>
      </c>
      <c r="G5468">
        <v>1</v>
      </c>
      <c r="H5468">
        <v>62.050780000000003</v>
      </c>
      <c r="I5468">
        <v>18.152339999999999</v>
      </c>
      <c r="J5468">
        <v>1.035156</v>
      </c>
      <c r="K5468">
        <v>97.039060000000006</v>
      </c>
      <c r="L5468" s="3">
        <v>44130.487500000003</v>
      </c>
      <c r="M5468">
        <v>17.18</v>
      </c>
      <c r="N5468" t="s">
        <v>28</v>
      </c>
      <c r="P5468">
        <f>(C5468-Key!$B$1)*24</f>
        <v>2.6333333333604969</v>
      </c>
      <c r="Q5468">
        <f>(Key!$B$2-'17.1'!C5468)*24</f>
        <v>0.31666666665114462</v>
      </c>
      <c r="R5468" s="3">
        <f>C5468-(M5468-Key!$B$5)/(24*Key!$B$6)</f>
        <v>44130.722990740738</v>
      </c>
      <c r="S5468">
        <f>M5468-Key!$B$5</f>
        <v>14.92</v>
      </c>
      <c r="T5468" s="2">
        <f t="shared" si="425"/>
        <v>44129.736111111109</v>
      </c>
      <c r="U5468" t="str">
        <f t="shared" si="426"/>
        <v>10-25-2020 17:40</v>
      </c>
      <c r="V5468">
        <f>IFERROR(IF(W5468=Z5468,VLOOKUP($U5468,[1]C8842!$G$2:$M$145,3,FALSE),0),0)</f>
        <v>0</v>
      </c>
      <c r="W5468">
        <f>VLOOKUP(RIGHT($V$1,5),Key!$A$9:$B$14,2,FALSE)</f>
        <v>10.199999999999999</v>
      </c>
      <c r="X5468">
        <f t="shared" si="429"/>
        <v>0</v>
      </c>
      <c r="Y5468">
        <f>VLOOKUP(RIGHT($X$1,5),Key!$A$9:$B$14,2,FALSE)</f>
        <v>3.7</v>
      </c>
      <c r="Z5468">
        <f t="shared" si="427"/>
        <v>10.199999999999999</v>
      </c>
      <c r="AA5468">
        <f t="shared" si="428"/>
        <v>0</v>
      </c>
    </row>
    <row r="5469" spans="1:27" x14ac:dyDescent="0.3">
      <c r="A5469">
        <v>100067</v>
      </c>
      <c r="B5469">
        <v>230922</v>
      </c>
      <c r="C5469" s="3">
        <v>44130.736805555556</v>
      </c>
      <c r="D5469">
        <v>3</v>
      </c>
      <c r="E5469">
        <v>2</v>
      </c>
      <c r="F5469" t="s">
        <v>26</v>
      </c>
      <c r="G5469">
        <v>1</v>
      </c>
      <c r="H5469">
        <v>66.46875</v>
      </c>
      <c r="I5469">
        <v>15.527340000000001</v>
      </c>
      <c r="J5469">
        <v>0.859375</v>
      </c>
      <c r="K5469">
        <v>93.039060000000006</v>
      </c>
      <c r="L5469" s="3">
        <v>44130.487500000003</v>
      </c>
      <c r="M5469">
        <v>17.18</v>
      </c>
      <c r="N5469" t="s">
        <v>28</v>
      </c>
      <c r="P5469">
        <f>(C5469-Key!$B$1)*24</f>
        <v>2.6333333333604969</v>
      </c>
      <c r="Q5469">
        <f>(Key!$B$2-'17.1'!C5469)*24</f>
        <v>0.31666666665114462</v>
      </c>
      <c r="R5469" s="3">
        <f>C5469-(M5469-Key!$B$5)/(24*Key!$B$6)</f>
        <v>44130.722990740738</v>
      </c>
      <c r="S5469">
        <f>M5469-Key!$B$5</f>
        <v>14.92</v>
      </c>
      <c r="T5469" s="2">
        <f t="shared" si="425"/>
        <v>44129.736111111109</v>
      </c>
      <c r="U5469" t="str">
        <f t="shared" si="426"/>
        <v>10-25-2020 17:40</v>
      </c>
      <c r="V5469">
        <f>IFERROR(IF(W5469=Z5469,VLOOKUP($U5469,[1]C8842!$G$2:$M$145,3,FALSE),0),0)</f>
        <v>0</v>
      </c>
      <c r="W5469">
        <f>VLOOKUP(RIGHT($V$1,5),Key!$A$9:$B$14,2,FALSE)</f>
        <v>10.199999999999999</v>
      </c>
      <c r="X5469">
        <f t="shared" si="429"/>
        <v>0</v>
      </c>
      <c r="Y5469">
        <f>VLOOKUP(RIGHT($X$1,5),Key!$A$9:$B$14,2,FALSE)</f>
        <v>3.7</v>
      </c>
      <c r="Z5469">
        <f t="shared" si="427"/>
        <v>10.199999999999999</v>
      </c>
      <c r="AA5469">
        <f t="shared" si="428"/>
        <v>0</v>
      </c>
    </row>
    <row r="5470" spans="1:27" x14ac:dyDescent="0.3">
      <c r="A5470">
        <v>100067</v>
      </c>
      <c r="B5470">
        <v>230922</v>
      </c>
      <c r="C5470" s="3">
        <v>44130.736805555556</v>
      </c>
      <c r="D5470">
        <v>0</v>
      </c>
      <c r="E5470">
        <v>2</v>
      </c>
      <c r="F5470" t="s">
        <v>25</v>
      </c>
      <c r="G5470">
        <v>1</v>
      </c>
      <c r="H5470">
        <v>56.277340000000002</v>
      </c>
      <c r="I5470">
        <v>19.089839999999999</v>
      </c>
      <c r="J5470">
        <v>1.183594</v>
      </c>
      <c r="K5470">
        <v>46.019530000000003</v>
      </c>
      <c r="L5470" s="3">
        <v>44130.487500000003</v>
      </c>
      <c r="M5470">
        <v>17.18</v>
      </c>
      <c r="N5470" t="s">
        <v>28</v>
      </c>
      <c r="P5470">
        <f>(C5470-Key!$B$1)*24</f>
        <v>2.6333333333604969</v>
      </c>
      <c r="Q5470">
        <f>(Key!$B$2-'17.1'!C5470)*24</f>
        <v>0.31666666665114462</v>
      </c>
      <c r="R5470" s="3">
        <f>C5470-(M5470-Key!$B$5)/(24*Key!$B$6)</f>
        <v>44130.722990740738</v>
      </c>
      <c r="S5470">
        <f>M5470-Key!$B$5</f>
        <v>14.92</v>
      </c>
      <c r="T5470" s="2">
        <f t="shared" si="425"/>
        <v>44129.736111111109</v>
      </c>
      <c r="U5470" t="str">
        <f t="shared" si="426"/>
        <v>10-25-2020 17:40</v>
      </c>
      <c r="V5470">
        <f>IFERROR(IF(W5470=Z5470,VLOOKUP($U5470,[1]C8842!$G$2:$M$145,3,FALSE),0),0)</f>
        <v>0</v>
      </c>
      <c r="W5470">
        <f>VLOOKUP(RIGHT($V$1,5),Key!$A$9:$B$14,2,FALSE)</f>
        <v>10.199999999999999</v>
      </c>
      <c r="X5470">
        <f t="shared" si="429"/>
        <v>0</v>
      </c>
      <c r="Y5470">
        <f>VLOOKUP(RIGHT($X$1,5),Key!$A$9:$B$14,2,FALSE)</f>
        <v>3.7</v>
      </c>
      <c r="Z5470">
        <f t="shared" si="427"/>
        <v>10.199999999999999</v>
      </c>
      <c r="AA5470">
        <f t="shared" si="428"/>
        <v>0</v>
      </c>
    </row>
    <row r="5471" spans="1:27" x14ac:dyDescent="0.3">
      <c r="A5471">
        <v>100067</v>
      </c>
      <c r="B5471">
        <v>230922</v>
      </c>
      <c r="C5471" s="3">
        <v>44130.736805555556</v>
      </c>
      <c r="D5471">
        <v>0</v>
      </c>
      <c r="E5471">
        <v>2</v>
      </c>
      <c r="F5471" t="s">
        <v>25</v>
      </c>
      <c r="G5471">
        <v>4</v>
      </c>
      <c r="H5471">
        <v>65.582030000000003</v>
      </c>
      <c r="I5471">
        <v>72.660160000000005</v>
      </c>
      <c r="J5471">
        <v>3.1914060000000002</v>
      </c>
      <c r="K5471">
        <v>46.019530000000003</v>
      </c>
      <c r="L5471" s="3">
        <v>44130.487500000003</v>
      </c>
      <c r="M5471">
        <v>17.18</v>
      </c>
      <c r="N5471" t="s">
        <v>28</v>
      </c>
      <c r="P5471">
        <f>(C5471-Key!$B$1)*24</f>
        <v>2.6333333333604969</v>
      </c>
      <c r="Q5471">
        <f>(Key!$B$2-'17.1'!C5471)*24</f>
        <v>0.31666666665114462</v>
      </c>
      <c r="R5471" s="3">
        <f>C5471-(M5471-Key!$B$5)/(24*Key!$B$6)</f>
        <v>44130.722990740738</v>
      </c>
      <c r="S5471">
        <f>M5471-Key!$B$5</f>
        <v>14.92</v>
      </c>
      <c r="T5471" s="2">
        <f t="shared" si="425"/>
        <v>44129.736111111109</v>
      </c>
      <c r="U5471" t="str">
        <f t="shared" si="426"/>
        <v>10-25-2020 17:40</v>
      </c>
      <c r="V5471">
        <f>IFERROR(IF(W5471=Z5471,VLOOKUP($U5471,[1]C8842!$G$2:$M$145,3,FALSE),0),0)</f>
        <v>0</v>
      </c>
      <c r="W5471">
        <f>VLOOKUP(RIGHT($V$1,5),Key!$A$9:$B$14,2,FALSE)</f>
        <v>10.199999999999999</v>
      </c>
      <c r="X5471">
        <f t="shared" si="429"/>
        <v>0</v>
      </c>
      <c r="Y5471">
        <f>VLOOKUP(RIGHT($X$1,5),Key!$A$9:$B$14,2,FALSE)</f>
        <v>3.7</v>
      </c>
      <c r="Z5471">
        <f t="shared" si="427"/>
        <v>10.199999999999999</v>
      </c>
      <c r="AA5471">
        <f t="shared" si="428"/>
        <v>0</v>
      </c>
    </row>
    <row r="5472" spans="1:27" x14ac:dyDescent="0.3">
      <c r="A5472">
        <v>100067</v>
      </c>
      <c r="B5472">
        <v>230922</v>
      </c>
      <c r="C5472" s="3">
        <v>44130.736805555556</v>
      </c>
      <c r="D5472">
        <v>0</v>
      </c>
      <c r="E5472">
        <v>2</v>
      </c>
      <c r="F5472" t="s">
        <v>25</v>
      </c>
      <c r="G5472">
        <v>5</v>
      </c>
      <c r="H5472">
        <v>62.195309999999999</v>
      </c>
      <c r="I5472">
        <v>96.378910000000005</v>
      </c>
      <c r="J5472">
        <v>4.3828129999999996</v>
      </c>
      <c r="K5472">
        <v>45.019530000000003</v>
      </c>
      <c r="L5472" s="3">
        <v>44130.487500000003</v>
      </c>
      <c r="M5472">
        <v>17.18</v>
      </c>
      <c r="N5472" t="s">
        <v>28</v>
      </c>
      <c r="P5472">
        <f>(C5472-Key!$B$1)*24</f>
        <v>2.6333333333604969</v>
      </c>
      <c r="Q5472">
        <f>(Key!$B$2-'17.1'!C5472)*24</f>
        <v>0.31666666665114462</v>
      </c>
      <c r="R5472" s="3">
        <f>C5472-(M5472-Key!$B$5)/(24*Key!$B$6)</f>
        <v>44130.722990740738</v>
      </c>
      <c r="S5472">
        <f>M5472-Key!$B$5</f>
        <v>14.92</v>
      </c>
      <c r="T5472" s="2">
        <f t="shared" si="425"/>
        <v>44129.736111111109</v>
      </c>
      <c r="U5472" t="str">
        <f t="shared" si="426"/>
        <v>10-25-2020 17:40</v>
      </c>
      <c r="V5472">
        <f>IFERROR(IF(W5472=Z5472,VLOOKUP($U5472,[1]C8842!$G$2:$M$145,3,FALSE),0),0)</f>
        <v>0</v>
      </c>
      <c r="W5472">
        <f>VLOOKUP(RIGHT($V$1,5),Key!$A$9:$B$14,2,FALSE)</f>
        <v>10.199999999999999</v>
      </c>
      <c r="X5472">
        <f t="shared" si="429"/>
        <v>0</v>
      </c>
      <c r="Y5472">
        <f>VLOOKUP(RIGHT($X$1,5),Key!$A$9:$B$14,2,FALSE)</f>
        <v>3.7</v>
      </c>
      <c r="Z5472">
        <f t="shared" si="427"/>
        <v>10.199999999999999</v>
      </c>
      <c r="AA5472">
        <f t="shared" si="428"/>
        <v>0</v>
      </c>
    </row>
    <row r="5473" spans="1:27" x14ac:dyDescent="0.3">
      <c r="A5473">
        <v>100067</v>
      </c>
      <c r="B5473">
        <v>230922</v>
      </c>
      <c r="C5473" s="3">
        <v>44130.736805555556</v>
      </c>
      <c r="D5473">
        <v>1</v>
      </c>
      <c r="E5473">
        <v>1</v>
      </c>
      <c r="F5473" t="s">
        <v>25</v>
      </c>
      <c r="G5473">
        <v>1</v>
      </c>
      <c r="H5473">
        <v>76.023439999999994</v>
      </c>
      <c r="I5473">
        <v>15.4375</v>
      </c>
      <c r="J5473">
        <v>0.75</v>
      </c>
      <c r="K5473">
        <v>58.023440000000001</v>
      </c>
      <c r="L5473" s="3">
        <v>44130.487500000003</v>
      </c>
      <c r="M5473">
        <v>17.18</v>
      </c>
      <c r="N5473" t="s">
        <v>28</v>
      </c>
      <c r="P5473">
        <f>(C5473-Key!$B$1)*24</f>
        <v>2.6333333333604969</v>
      </c>
      <c r="Q5473">
        <f>(Key!$B$2-'17.1'!C5473)*24</f>
        <v>0.31666666665114462</v>
      </c>
      <c r="R5473" s="3">
        <f>C5473-(M5473-Key!$B$5)/(24*Key!$B$6)</f>
        <v>44130.722990740738</v>
      </c>
      <c r="S5473">
        <f>M5473-Key!$B$5</f>
        <v>14.92</v>
      </c>
      <c r="T5473" s="2">
        <f t="shared" si="425"/>
        <v>44129.736111111109</v>
      </c>
      <c r="U5473" t="str">
        <f t="shared" si="426"/>
        <v>10-25-2020 17:40</v>
      </c>
      <c r="V5473">
        <f>IFERROR(IF(W5473=Z5473,VLOOKUP($U5473,[1]C8842!$G$2:$M$145,3,FALSE),0),0)</f>
        <v>0</v>
      </c>
      <c r="W5473">
        <f>VLOOKUP(RIGHT($V$1,5),Key!$A$9:$B$14,2,FALSE)</f>
        <v>10.199999999999999</v>
      </c>
      <c r="X5473">
        <f t="shared" si="429"/>
        <v>0</v>
      </c>
      <c r="Y5473">
        <f>VLOOKUP(RIGHT($X$1,5),Key!$A$9:$B$14,2,FALSE)</f>
        <v>3.7</v>
      </c>
      <c r="Z5473">
        <f t="shared" si="427"/>
        <v>10.199999999999999</v>
      </c>
      <c r="AA5473">
        <f t="shared" si="428"/>
        <v>0</v>
      </c>
    </row>
    <row r="5474" spans="1:27" x14ac:dyDescent="0.3">
      <c r="A5474">
        <v>100067</v>
      </c>
      <c r="B5474">
        <v>230922</v>
      </c>
      <c r="C5474" s="3">
        <v>44130.736805555556</v>
      </c>
      <c r="D5474">
        <v>1</v>
      </c>
      <c r="E5474">
        <v>1</v>
      </c>
      <c r="F5474" t="s">
        <v>25</v>
      </c>
      <c r="G5474">
        <v>1</v>
      </c>
      <c r="H5474">
        <v>69.332030000000003</v>
      </c>
      <c r="I5474">
        <v>18.214839999999999</v>
      </c>
      <c r="J5474">
        <v>0.92578130000000003</v>
      </c>
      <c r="K5474">
        <v>59.023440000000001</v>
      </c>
      <c r="L5474" s="3">
        <v>44130.487500000003</v>
      </c>
      <c r="M5474">
        <v>17.18</v>
      </c>
      <c r="N5474" t="s">
        <v>28</v>
      </c>
      <c r="P5474">
        <f>(C5474-Key!$B$1)*24</f>
        <v>2.6333333333604969</v>
      </c>
      <c r="Q5474">
        <f>(Key!$B$2-'17.1'!C5474)*24</f>
        <v>0.31666666665114462</v>
      </c>
      <c r="R5474" s="3">
        <f>C5474-(M5474-Key!$B$5)/(24*Key!$B$6)</f>
        <v>44130.722990740738</v>
      </c>
      <c r="S5474">
        <f>M5474-Key!$B$5</f>
        <v>14.92</v>
      </c>
      <c r="T5474" s="2">
        <f t="shared" si="425"/>
        <v>44129.736111111109</v>
      </c>
      <c r="U5474" t="str">
        <f t="shared" si="426"/>
        <v>10-25-2020 17:40</v>
      </c>
      <c r="V5474">
        <f>IFERROR(IF(W5474=Z5474,VLOOKUP($U5474,[1]C8842!$G$2:$M$145,3,FALSE),0),0)</f>
        <v>0</v>
      </c>
      <c r="W5474">
        <f>VLOOKUP(RIGHT($V$1,5),Key!$A$9:$B$14,2,FALSE)</f>
        <v>10.199999999999999</v>
      </c>
      <c r="X5474">
        <f t="shared" si="429"/>
        <v>0</v>
      </c>
      <c r="Y5474">
        <f>VLOOKUP(RIGHT($X$1,5),Key!$A$9:$B$14,2,FALSE)</f>
        <v>3.7</v>
      </c>
      <c r="Z5474">
        <f t="shared" si="427"/>
        <v>10.199999999999999</v>
      </c>
      <c r="AA5474">
        <f t="shared" si="428"/>
        <v>0</v>
      </c>
    </row>
    <row r="5475" spans="1:27" x14ac:dyDescent="0.3">
      <c r="A5475">
        <v>100067</v>
      </c>
      <c r="B5475">
        <v>230922</v>
      </c>
      <c r="C5475" s="3">
        <v>44130.736805555556</v>
      </c>
      <c r="D5475">
        <v>0</v>
      </c>
      <c r="E5475">
        <v>2</v>
      </c>
      <c r="F5475" t="s">
        <v>25</v>
      </c>
      <c r="G5475">
        <v>1</v>
      </c>
      <c r="H5475">
        <v>64.601560000000006</v>
      </c>
      <c r="I5475">
        <v>15.55078</v>
      </c>
      <c r="J5475">
        <v>0.88671880000000003</v>
      </c>
      <c r="K5475">
        <v>46.019530000000003</v>
      </c>
      <c r="L5475" s="3">
        <v>44130.487500000003</v>
      </c>
      <c r="M5475">
        <v>17.18</v>
      </c>
      <c r="N5475" t="s">
        <v>28</v>
      </c>
      <c r="P5475">
        <f>(C5475-Key!$B$1)*24</f>
        <v>2.6333333333604969</v>
      </c>
      <c r="Q5475">
        <f>(Key!$B$2-'17.1'!C5475)*24</f>
        <v>0.31666666665114462</v>
      </c>
      <c r="R5475" s="3">
        <f>C5475-(M5475-Key!$B$5)/(24*Key!$B$6)</f>
        <v>44130.722990740738</v>
      </c>
      <c r="S5475">
        <f>M5475-Key!$B$5</f>
        <v>14.92</v>
      </c>
      <c r="T5475" s="2">
        <f t="shared" si="425"/>
        <v>44129.736111111109</v>
      </c>
      <c r="U5475" t="str">
        <f t="shared" si="426"/>
        <v>10-25-2020 17:40</v>
      </c>
      <c r="V5475">
        <f>IFERROR(IF(W5475=Z5475,VLOOKUP($U5475,[1]C8842!$G$2:$M$145,3,FALSE),0),0)</f>
        <v>0</v>
      </c>
      <c r="W5475">
        <f>VLOOKUP(RIGHT($V$1,5),Key!$A$9:$B$14,2,FALSE)</f>
        <v>10.199999999999999</v>
      </c>
      <c r="X5475">
        <f t="shared" si="429"/>
        <v>0</v>
      </c>
      <c r="Y5475">
        <f>VLOOKUP(RIGHT($X$1,5),Key!$A$9:$B$14,2,FALSE)</f>
        <v>3.7</v>
      </c>
      <c r="Z5475">
        <f t="shared" si="427"/>
        <v>10.199999999999999</v>
      </c>
      <c r="AA5475">
        <f t="shared" si="428"/>
        <v>0</v>
      </c>
    </row>
    <row r="5476" spans="1:27" x14ac:dyDescent="0.3">
      <c r="A5476">
        <v>100067</v>
      </c>
      <c r="B5476">
        <v>230922</v>
      </c>
      <c r="C5476" s="3">
        <v>44130.736805555556</v>
      </c>
      <c r="D5476">
        <v>3</v>
      </c>
      <c r="E5476">
        <v>2</v>
      </c>
      <c r="F5476" t="s">
        <v>26</v>
      </c>
      <c r="G5476">
        <v>2</v>
      </c>
      <c r="H5476">
        <v>71.90625</v>
      </c>
      <c r="I5476">
        <v>22.078130000000002</v>
      </c>
      <c r="J5476">
        <v>1.0390630000000001</v>
      </c>
      <c r="K5476">
        <v>94.039060000000006</v>
      </c>
      <c r="L5476" s="3">
        <v>44130.487500000003</v>
      </c>
      <c r="M5476">
        <v>17.18</v>
      </c>
      <c r="N5476" t="s">
        <v>28</v>
      </c>
      <c r="P5476">
        <f>(C5476-Key!$B$1)*24</f>
        <v>2.6333333333604969</v>
      </c>
      <c r="Q5476">
        <f>(Key!$B$2-'17.1'!C5476)*24</f>
        <v>0.31666666665114462</v>
      </c>
      <c r="R5476" s="3">
        <f>C5476-(M5476-Key!$B$5)/(24*Key!$B$6)</f>
        <v>44130.722990740738</v>
      </c>
      <c r="S5476">
        <f>M5476-Key!$B$5</f>
        <v>14.92</v>
      </c>
      <c r="T5476" s="2">
        <f t="shared" si="425"/>
        <v>44129.736111111109</v>
      </c>
      <c r="U5476" t="str">
        <f t="shared" si="426"/>
        <v>10-25-2020 17:40</v>
      </c>
      <c r="V5476">
        <f>IFERROR(IF(W5476=Z5476,VLOOKUP($U5476,[1]C8842!$G$2:$M$145,3,FALSE),0),0)</f>
        <v>0</v>
      </c>
      <c r="W5476">
        <f>VLOOKUP(RIGHT($V$1,5),Key!$A$9:$B$14,2,FALSE)</f>
        <v>10.199999999999999</v>
      </c>
      <c r="X5476">
        <f t="shared" si="429"/>
        <v>0</v>
      </c>
      <c r="Y5476">
        <f>VLOOKUP(RIGHT($X$1,5),Key!$A$9:$B$14,2,FALSE)</f>
        <v>3.7</v>
      </c>
      <c r="Z5476">
        <f t="shared" si="427"/>
        <v>10.199999999999999</v>
      </c>
      <c r="AA5476">
        <f t="shared" si="428"/>
        <v>0</v>
      </c>
    </row>
    <row r="5477" spans="1:27" x14ac:dyDescent="0.3">
      <c r="A5477">
        <v>100067</v>
      </c>
      <c r="B5477">
        <v>230922</v>
      </c>
      <c r="C5477" s="3">
        <v>44130.737500000003</v>
      </c>
      <c r="D5477">
        <v>0</v>
      </c>
      <c r="E5477">
        <v>2</v>
      </c>
      <c r="F5477" t="s">
        <v>25</v>
      </c>
      <c r="G5477">
        <v>3</v>
      </c>
      <c r="H5477">
        <v>61.941409999999998</v>
      </c>
      <c r="I5477">
        <v>35.203130000000002</v>
      </c>
      <c r="J5477">
        <v>1.769531</v>
      </c>
      <c r="K5477">
        <v>46.019530000000003</v>
      </c>
      <c r="L5477" s="3">
        <v>44130.487500000003</v>
      </c>
      <c r="M5477">
        <v>17.18</v>
      </c>
      <c r="N5477" t="s">
        <v>28</v>
      </c>
      <c r="P5477">
        <f>(C5477-Key!$B$1)*24</f>
        <v>2.6500000000814907</v>
      </c>
      <c r="Q5477">
        <f>(Key!$B$2-'17.1'!C5477)*24</f>
        <v>0.29999999993015081</v>
      </c>
      <c r="R5477" s="3">
        <f>C5477-(M5477-Key!$B$5)/(24*Key!$B$6)</f>
        <v>44130.723685185185</v>
      </c>
      <c r="S5477">
        <f>M5477-Key!$B$5</f>
        <v>14.92</v>
      </c>
      <c r="T5477" s="2">
        <f t="shared" si="425"/>
        <v>44129.736111111109</v>
      </c>
      <c r="U5477" t="str">
        <f t="shared" si="426"/>
        <v>10-25-2020 17:40</v>
      </c>
      <c r="V5477">
        <f>IFERROR(IF(W5477=Z5477,VLOOKUP($U5477,[1]C8842!$G$2:$M$145,3,FALSE),0),0)</f>
        <v>0</v>
      </c>
      <c r="W5477">
        <f>VLOOKUP(RIGHT($V$1,5),Key!$A$9:$B$14,2,FALSE)</f>
        <v>10.199999999999999</v>
      </c>
      <c r="X5477">
        <f t="shared" si="429"/>
        <v>0</v>
      </c>
      <c r="Y5477">
        <f>VLOOKUP(RIGHT($X$1,5),Key!$A$9:$B$14,2,FALSE)</f>
        <v>3.7</v>
      </c>
      <c r="Z5477">
        <f t="shared" si="427"/>
        <v>10.199999999999999</v>
      </c>
      <c r="AA5477">
        <f t="shared" si="428"/>
        <v>0</v>
      </c>
    </row>
    <row r="5478" spans="1:27" x14ac:dyDescent="0.3">
      <c r="A5478">
        <v>100067</v>
      </c>
      <c r="B5478">
        <v>230922</v>
      </c>
      <c r="C5478" s="3">
        <v>44130.737500000003</v>
      </c>
      <c r="D5478">
        <v>1</v>
      </c>
      <c r="E5478">
        <v>1</v>
      </c>
      <c r="F5478" t="s">
        <v>25</v>
      </c>
      <c r="G5478">
        <v>2</v>
      </c>
      <c r="H5478">
        <v>68.664060000000006</v>
      </c>
      <c r="I5478">
        <v>22.148440000000001</v>
      </c>
      <c r="J5478">
        <v>1.089844</v>
      </c>
      <c r="K5478">
        <v>58.023440000000001</v>
      </c>
      <c r="L5478" s="3">
        <v>44130.487500000003</v>
      </c>
      <c r="M5478">
        <v>17.18</v>
      </c>
      <c r="N5478" t="s">
        <v>28</v>
      </c>
      <c r="P5478">
        <f>(C5478-Key!$B$1)*24</f>
        <v>2.6500000000814907</v>
      </c>
      <c r="Q5478">
        <f>(Key!$B$2-'17.1'!C5478)*24</f>
        <v>0.29999999993015081</v>
      </c>
      <c r="R5478" s="3">
        <f>C5478-(M5478-Key!$B$5)/(24*Key!$B$6)</f>
        <v>44130.723685185185</v>
      </c>
      <c r="S5478">
        <f>M5478-Key!$B$5</f>
        <v>14.92</v>
      </c>
      <c r="T5478" s="2">
        <f t="shared" si="425"/>
        <v>44129.736111111109</v>
      </c>
      <c r="U5478" t="str">
        <f t="shared" si="426"/>
        <v>10-25-2020 17:40</v>
      </c>
      <c r="V5478">
        <f>IFERROR(IF(W5478=Z5478,VLOOKUP($U5478,[1]C8842!$G$2:$M$145,3,FALSE),0),0)</f>
        <v>0</v>
      </c>
      <c r="W5478">
        <f>VLOOKUP(RIGHT($V$1,5),Key!$A$9:$B$14,2,FALSE)</f>
        <v>10.199999999999999</v>
      </c>
      <c r="X5478">
        <f t="shared" si="429"/>
        <v>0</v>
      </c>
      <c r="Y5478">
        <f>VLOOKUP(RIGHT($X$1,5),Key!$A$9:$B$14,2,FALSE)</f>
        <v>3.7</v>
      </c>
      <c r="Z5478">
        <f t="shared" si="427"/>
        <v>10.199999999999999</v>
      </c>
      <c r="AA5478">
        <f t="shared" si="428"/>
        <v>0</v>
      </c>
    </row>
    <row r="5479" spans="1:27" x14ac:dyDescent="0.3">
      <c r="A5479">
        <v>100067</v>
      </c>
      <c r="B5479">
        <v>230922</v>
      </c>
      <c r="C5479" s="3">
        <v>44130.737500000003</v>
      </c>
      <c r="D5479">
        <v>0</v>
      </c>
      <c r="E5479">
        <v>2</v>
      </c>
      <c r="F5479" t="s">
        <v>25</v>
      </c>
      <c r="G5479">
        <v>4</v>
      </c>
      <c r="H5479">
        <v>64.839839999999995</v>
      </c>
      <c r="I5479">
        <v>77.753910000000005</v>
      </c>
      <c r="J5479">
        <v>3.4375</v>
      </c>
      <c r="K5479">
        <v>50.019530000000003</v>
      </c>
      <c r="L5479" s="3">
        <v>44130.487500000003</v>
      </c>
      <c r="M5479">
        <v>17.18</v>
      </c>
      <c r="N5479" t="s">
        <v>28</v>
      </c>
      <c r="P5479">
        <f>(C5479-Key!$B$1)*24</f>
        <v>2.6500000000814907</v>
      </c>
      <c r="Q5479">
        <f>(Key!$B$2-'17.1'!C5479)*24</f>
        <v>0.29999999993015081</v>
      </c>
      <c r="R5479" s="3">
        <f>C5479-(M5479-Key!$B$5)/(24*Key!$B$6)</f>
        <v>44130.723685185185</v>
      </c>
      <c r="S5479">
        <f>M5479-Key!$B$5</f>
        <v>14.92</v>
      </c>
      <c r="T5479" s="2">
        <f t="shared" si="425"/>
        <v>44129.736111111109</v>
      </c>
      <c r="U5479" t="str">
        <f t="shared" si="426"/>
        <v>10-25-2020 17:40</v>
      </c>
      <c r="V5479">
        <f>IFERROR(IF(W5479=Z5479,VLOOKUP($U5479,[1]C8842!$G$2:$M$145,3,FALSE),0),0)</f>
        <v>0</v>
      </c>
      <c r="W5479">
        <f>VLOOKUP(RIGHT($V$1,5),Key!$A$9:$B$14,2,FALSE)</f>
        <v>10.199999999999999</v>
      </c>
      <c r="X5479">
        <f t="shared" si="429"/>
        <v>0</v>
      </c>
      <c r="Y5479">
        <f>VLOOKUP(RIGHT($X$1,5),Key!$A$9:$B$14,2,FALSE)</f>
        <v>3.7</v>
      </c>
      <c r="Z5479">
        <f t="shared" si="427"/>
        <v>10.199999999999999</v>
      </c>
      <c r="AA5479">
        <f t="shared" si="428"/>
        <v>0</v>
      </c>
    </row>
    <row r="5480" spans="1:27" x14ac:dyDescent="0.3">
      <c r="A5480">
        <v>100067</v>
      </c>
      <c r="B5480">
        <v>230922</v>
      </c>
      <c r="C5480" s="3">
        <v>44130.737500000003</v>
      </c>
      <c r="D5480">
        <v>1</v>
      </c>
      <c r="E5480">
        <v>1</v>
      </c>
      <c r="F5480" t="s">
        <v>25</v>
      </c>
      <c r="G5480">
        <v>3</v>
      </c>
      <c r="H5480">
        <v>53.113280000000003</v>
      </c>
      <c r="I5480">
        <v>48.1875</v>
      </c>
      <c r="J5480">
        <v>2.7148439999999998</v>
      </c>
      <c r="K5480">
        <v>54.023440000000001</v>
      </c>
      <c r="L5480" s="3">
        <v>44130.487500000003</v>
      </c>
      <c r="M5480">
        <v>17.18</v>
      </c>
      <c r="N5480" t="s">
        <v>28</v>
      </c>
      <c r="P5480">
        <f>(C5480-Key!$B$1)*24</f>
        <v>2.6500000000814907</v>
      </c>
      <c r="Q5480">
        <f>(Key!$B$2-'17.1'!C5480)*24</f>
        <v>0.29999999993015081</v>
      </c>
      <c r="R5480" s="3">
        <f>C5480-(M5480-Key!$B$5)/(24*Key!$B$6)</f>
        <v>44130.723685185185</v>
      </c>
      <c r="S5480">
        <f>M5480-Key!$B$5</f>
        <v>14.92</v>
      </c>
      <c r="T5480" s="2">
        <f t="shared" si="425"/>
        <v>44129.736111111109</v>
      </c>
      <c r="U5480" t="str">
        <f t="shared" si="426"/>
        <v>10-25-2020 17:40</v>
      </c>
      <c r="V5480">
        <f>IFERROR(IF(W5480=Z5480,VLOOKUP($U5480,[1]C8842!$G$2:$M$145,3,FALSE),0),0)</f>
        <v>0</v>
      </c>
      <c r="W5480">
        <f>VLOOKUP(RIGHT($V$1,5),Key!$A$9:$B$14,2,FALSE)</f>
        <v>10.199999999999999</v>
      </c>
      <c r="X5480">
        <f t="shared" si="429"/>
        <v>0</v>
      </c>
      <c r="Y5480">
        <f>VLOOKUP(RIGHT($X$1,5),Key!$A$9:$B$14,2,FALSE)</f>
        <v>3.7</v>
      </c>
      <c r="Z5480">
        <f t="shared" si="427"/>
        <v>10.199999999999999</v>
      </c>
      <c r="AA5480">
        <f t="shared" si="428"/>
        <v>0</v>
      </c>
    </row>
    <row r="5481" spans="1:27" x14ac:dyDescent="0.3">
      <c r="A5481">
        <v>100067</v>
      </c>
      <c r="B5481">
        <v>230922</v>
      </c>
      <c r="C5481" s="3">
        <v>44130.737500000003</v>
      </c>
      <c r="D5481">
        <v>0</v>
      </c>
      <c r="E5481">
        <v>2</v>
      </c>
      <c r="F5481" t="s">
        <v>25</v>
      </c>
      <c r="G5481">
        <v>4</v>
      </c>
      <c r="H5481">
        <v>57.636719999999997</v>
      </c>
      <c r="I5481">
        <v>74.53125</v>
      </c>
      <c r="J5481">
        <v>3.71875</v>
      </c>
      <c r="K5481">
        <v>46.019530000000003</v>
      </c>
      <c r="L5481" s="3">
        <v>44130.487500000003</v>
      </c>
      <c r="M5481">
        <v>17.18</v>
      </c>
      <c r="N5481" t="s">
        <v>28</v>
      </c>
      <c r="P5481">
        <f>(C5481-Key!$B$1)*24</f>
        <v>2.6500000000814907</v>
      </c>
      <c r="Q5481">
        <f>(Key!$B$2-'17.1'!C5481)*24</f>
        <v>0.29999999993015081</v>
      </c>
      <c r="R5481" s="3">
        <f>C5481-(M5481-Key!$B$5)/(24*Key!$B$6)</f>
        <v>44130.723685185185</v>
      </c>
      <c r="S5481">
        <f>M5481-Key!$B$5</f>
        <v>14.92</v>
      </c>
      <c r="T5481" s="2">
        <f t="shared" si="425"/>
        <v>44129.736111111109</v>
      </c>
      <c r="U5481" t="str">
        <f t="shared" si="426"/>
        <v>10-25-2020 17:40</v>
      </c>
      <c r="V5481">
        <f>IFERROR(IF(W5481=Z5481,VLOOKUP($U5481,[1]C8842!$G$2:$M$145,3,FALSE),0),0)</f>
        <v>0</v>
      </c>
      <c r="W5481">
        <f>VLOOKUP(RIGHT($V$1,5),Key!$A$9:$B$14,2,FALSE)</f>
        <v>10.199999999999999</v>
      </c>
      <c r="X5481">
        <f t="shared" si="429"/>
        <v>0</v>
      </c>
      <c r="Y5481">
        <f>VLOOKUP(RIGHT($X$1,5),Key!$A$9:$B$14,2,FALSE)</f>
        <v>3.7</v>
      </c>
      <c r="Z5481">
        <f t="shared" si="427"/>
        <v>10.199999999999999</v>
      </c>
      <c r="AA5481">
        <f t="shared" si="428"/>
        <v>0</v>
      </c>
    </row>
    <row r="5482" spans="1:27" x14ac:dyDescent="0.3">
      <c r="A5482">
        <v>100067</v>
      </c>
      <c r="B5482">
        <v>230922</v>
      </c>
      <c r="C5482" s="3">
        <v>44130.737500000003</v>
      </c>
      <c r="D5482">
        <v>3</v>
      </c>
      <c r="E5482">
        <v>2</v>
      </c>
      <c r="F5482" t="s">
        <v>26</v>
      </c>
      <c r="G5482">
        <v>1</v>
      </c>
      <c r="H5482">
        <v>66.609380000000002</v>
      </c>
      <c r="I5482">
        <v>15.17578</v>
      </c>
      <c r="J5482">
        <v>0.84375</v>
      </c>
      <c r="K5482">
        <v>94.039060000000006</v>
      </c>
      <c r="L5482" s="3">
        <v>44130.487500000003</v>
      </c>
      <c r="M5482">
        <v>17.18</v>
      </c>
      <c r="N5482" t="s">
        <v>28</v>
      </c>
      <c r="P5482">
        <f>(C5482-Key!$B$1)*24</f>
        <v>2.6500000000814907</v>
      </c>
      <c r="Q5482">
        <f>(Key!$B$2-'17.1'!C5482)*24</f>
        <v>0.29999999993015081</v>
      </c>
      <c r="R5482" s="3">
        <f>C5482-(M5482-Key!$B$5)/(24*Key!$B$6)</f>
        <v>44130.723685185185</v>
      </c>
      <c r="S5482">
        <f>M5482-Key!$B$5</f>
        <v>14.92</v>
      </c>
      <c r="T5482" s="2">
        <f t="shared" si="425"/>
        <v>44129.736111111109</v>
      </c>
      <c r="U5482" t="str">
        <f t="shared" si="426"/>
        <v>10-25-2020 17:40</v>
      </c>
      <c r="V5482">
        <f>IFERROR(IF(W5482=Z5482,VLOOKUP($U5482,[1]C8842!$G$2:$M$145,3,FALSE),0),0)</f>
        <v>0</v>
      </c>
      <c r="W5482">
        <f>VLOOKUP(RIGHT($V$1,5),Key!$A$9:$B$14,2,FALSE)</f>
        <v>10.199999999999999</v>
      </c>
      <c r="X5482">
        <f t="shared" si="429"/>
        <v>0</v>
      </c>
      <c r="Y5482">
        <f>VLOOKUP(RIGHT($X$1,5),Key!$A$9:$B$14,2,FALSE)</f>
        <v>3.7</v>
      </c>
      <c r="Z5482">
        <f t="shared" si="427"/>
        <v>10.199999999999999</v>
      </c>
      <c r="AA5482">
        <f t="shared" si="428"/>
        <v>0</v>
      </c>
    </row>
    <row r="5483" spans="1:27" x14ac:dyDescent="0.3">
      <c r="A5483">
        <v>100067</v>
      </c>
      <c r="B5483">
        <v>230922</v>
      </c>
      <c r="C5483" s="3">
        <v>44130.737500000003</v>
      </c>
      <c r="D5483">
        <v>0</v>
      </c>
      <c r="E5483">
        <v>2</v>
      </c>
      <c r="F5483" t="s">
        <v>25</v>
      </c>
      <c r="G5483">
        <v>4</v>
      </c>
      <c r="H5483">
        <v>51.816409999999998</v>
      </c>
      <c r="I5483">
        <v>64.96875</v>
      </c>
      <c r="J5483">
        <v>3.6445310000000002</v>
      </c>
      <c r="K5483">
        <v>46.019530000000003</v>
      </c>
      <c r="L5483" s="3">
        <v>44130.491666666669</v>
      </c>
      <c r="M5483">
        <v>17.18</v>
      </c>
      <c r="N5483" t="s">
        <v>28</v>
      </c>
      <c r="P5483">
        <f>(C5483-Key!$B$1)*24</f>
        <v>2.6500000000814907</v>
      </c>
      <c r="Q5483">
        <f>(Key!$B$2-'17.1'!C5483)*24</f>
        <v>0.29999999993015081</v>
      </c>
      <c r="R5483" s="3">
        <f>C5483-(M5483-Key!$B$5)/(24*Key!$B$6)</f>
        <v>44130.723685185185</v>
      </c>
      <c r="S5483">
        <f>M5483-Key!$B$5</f>
        <v>14.92</v>
      </c>
      <c r="T5483" s="2">
        <f t="shared" si="425"/>
        <v>44129.736111111109</v>
      </c>
      <c r="U5483" t="str">
        <f t="shared" si="426"/>
        <v>10-25-2020 17:40</v>
      </c>
      <c r="V5483">
        <f>IFERROR(IF(W5483=Z5483,VLOOKUP($U5483,[1]C8842!$G$2:$M$145,3,FALSE),0),0)</f>
        <v>0</v>
      </c>
      <c r="W5483">
        <f>VLOOKUP(RIGHT($V$1,5),Key!$A$9:$B$14,2,FALSE)</f>
        <v>10.199999999999999</v>
      </c>
      <c r="X5483">
        <f t="shared" si="429"/>
        <v>0</v>
      </c>
      <c r="Y5483">
        <f>VLOOKUP(RIGHT($X$1,5),Key!$A$9:$B$14,2,FALSE)</f>
        <v>3.7</v>
      </c>
      <c r="Z5483">
        <f t="shared" si="427"/>
        <v>10.199999999999999</v>
      </c>
      <c r="AA5483">
        <f t="shared" si="428"/>
        <v>0</v>
      </c>
    </row>
    <row r="5484" spans="1:27" x14ac:dyDescent="0.3">
      <c r="A5484">
        <v>100067</v>
      </c>
      <c r="B5484">
        <v>230922</v>
      </c>
      <c r="C5484" s="3">
        <v>44130.737500000003</v>
      </c>
      <c r="D5484">
        <v>3</v>
      </c>
      <c r="E5484">
        <v>2</v>
      </c>
      <c r="F5484" t="s">
        <v>26</v>
      </c>
      <c r="G5484">
        <v>1</v>
      </c>
      <c r="H5484">
        <v>65.789060000000006</v>
      </c>
      <c r="I5484">
        <v>15.789059999999999</v>
      </c>
      <c r="J5484">
        <v>0.87890630000000003</v>
      </c>
      <c r="K5484">
        <v>95.039060000000006</v>
      </c>
      <c r="L5484" s="3">
        <v>44130.491666666669</v>
      </c>
      <c r="M5484">
        <v>17.18</v>
      </c>
      <c r="N5484" t="s">
        <v>28</v>
      </c>
      <c r="P5484">
        <f>(C5484-Key!$B$1)*24</f>
        <v>2.6500000000814907</v>
      </c>
      <c r="Q5484">
        <f>(Key!$B$2-'17.1'!C5484)*24</f>
        <v>0.29999999993015081</v>
      </c>
      <c r="R5484" s="3">
        <f>C5484-(M5484-Key!$B$5)/(24*Key!$B$6)</f>
        <v>44130.723685185185</v>
      </c>
      <c r="S5484">
        <f>M5484-Key!$B$5</f>
        <v>14.92</v>
      </c>
      <c r="T5484" s="2">
        <f t="shared" si="425"/>
        <v>44129.736111111109</v>
      </c>
      <c r="U5484" t="str">
        <f t="shared" si="426"/>
        <v>10-25-2020 17:40</v>
      </c>
      <c r="V5484">
        <f>IFERROR(IF(W5484=Z5484,VLOOKUP($U5484,[1]C8842!$G$2:$M$145,3,FALSE),0),0)</f>
        <v>0</v>
      </c>
      <c r="W5484">
        <f>VLOOKUP(RIGHT($V$1,5),Key!$A$9:$B$14,2,FALSE)</f>
        <v>10.199999999999999</v>
      </c>
      <c r="X5484">
        <f t="shared" si="429"/>
        <v>0</v>
      </c>
      <c r="Y5484">
        <f>VLOOKUP(RIGHT($X$1,5),Key!$A$9:$B$14,2,FALSE)</f>
        <v>3.7</v>
      </c>
      <c r="Z5484">
        <f t="shared" si="427"/>
        <v>10.199999999999999</v>
      </c>
      <c r="AA5484">
        <f t="shared" si="428"/>
        <v>0</v>
      </c>
    </row>
    <row r="5485" spans="1:27" x14ac:dyDescent="0.3">
      <c r="A5485">
        <v>100067</v>
      </c>
      <c r="B5485">
        <v>230922</v>
      </c>
      <c r="C5485" s="3">
        <v>44130.737500000003</v>
      </c>
      <c r="D5485">
        <v>3</v>
      </c>
      <c r="E5485">
        <v>2</v>
      </c>
      <c r="F5485" t="s">
        <v>26</v>
      </c>
      <c r="G5485">
        <v>1</v>
      </c>
      <c r="H5485">
        <v>62.066409999999998</v>
      </c>
      <c r="I5485">
        <v>14.660159999999999</v>
      </c>
      <c r="J5485">
        <v>0.8828125</v>
      </c>
      <c r="K5485">
        <v>94.039060000000006</v>
      </c>
      <c r="L5485" s="3">
        <v>44130.491666666669</v>
      </c>
      <c r="M5485">
        <v>17.18</v>
      </c>
      <c r="N5485" t="s">
        <v>28</v>
      </c>
      <c r="P5485">
        <f>(C5485-Key!$B$1)*24</f>
        <v>2.6500000000814907</v>
      </c>
      <c r="Q5485">
        <f>(Key!$B$2-'17.1'!C5485)*24</f>
        <v>0.29999999993015081</v>
      </c>
      <c r="R5485" s="3">
        <f>C5485-(M5485-Key!$B$5)/(24*Key!$B$6)</f>
        <v>44130.723685185185</v>
      </c>
      <c r="S5485">
        <f>M5485-Key!$B$5</f>
        <v>14.92</v>
      </c>
      <c r="T5485" s="2">
        <f t="shared" si="425"/>
        <v>44129.736111111109</v>
      </c>
      <c r="U5485" t="str">
        <f t="shared" si="426"/>
        <v>10-25-2020 17:40</v>
      </c>
      <c r="V5485">
        <f>IFERROR(IF(W5485=Z5485,VLOOKUP($U5485,[1]C8842!$G$2:$M$145,3,FALSE),0),0)</f>
        <v>0</v>
      </c>
      <c r="W5485">
        <f>VLOOKUP(RIGHT($V$1,5),Key!$A$9:$B$14,2,FALSE)</f>
        <v>10.199999999999999</v>
      </c>
      <c r="X5485">
        <f t="shared" si="429"/>
        <v>0</v>
      </c>
      <c r="Y5485">
        <f>VLOOKUP(RIGHT($X$1,5),Key!$A$9:$B$14,2,FALSE)</f>
        <v>3.7</v>
      </c>
      <c r="Z5485">
        <f t="shared" si="427"/>
        <v>10.199999999999999</v>
      </c>
      <c r="AA5485">
        <f t="shared" si="428"/>
        <v>0</v>
      </c>
    </row>
    <row r="5486" spans="1:27" x14ac:dyDescent="0.3">
      <c r="A5486">
        <v>100067</v>
      </c>
      <c r="B5486">
        <v>230922</v>
      </c>
      <c r="C5486" s="3">
        <v>44130.737500000003</v>
      </c>
      <c r="D5486">
        <v>3</v>
      </c>
      <c r="E5486">
        <v>2</v>
      </c>
      <c r="F5486" t="s">
        <v>26</v>
      </c>
      <c r="G5486">
        <v>1</v>
      </c>
      <c r="H5486">
        <v>76.140630000000002</v>
      </c>
      <c r="I5486">
        <v>13.95313</v>
      </c>
      <c r="J5486">
        <v>0.6953125</v>
      </c>
      <c r="K5486">
        <v>94.039060000000006</v>
      </c>
      <c r="L5486" s="3">
        <v>44130.491666666669</v>
      </c>
      <c r="M5486">
        <v>17.18</v>
      </c>
      <c r="N5486" t="s">
        <v>28</v>
      </c>
      <c r="P5486">
        <f>(C5486-Key!$B$1)*24</f>
        <v>2.6500000000814907</v>
      </c>
      <c r="Q5486">
        <f>(Key!$B$2-'17.1'!C5486)*24</f>
        <v>0.29999999993015081</v>
      </c>
      <c r="R5486" s="3">
        <f>C5486-(M5486-Key!$B$5)/(24*Key!$B$6)</f>
        <v>44130.723685185185</v>
      </c>
      <c r="S5486">
        <f>M5486-Key!$B$5</f>
        <v>14.92</v>
      </c>
      <c r="T5486" s="2">
        <f t="shared" si="425"/>
        <v>44129.736111111109</v>
      </c>
      <c r="U5486" t="str">
        <f t="shared" si="426"/>
        <v>10-25-2020 17:40</v>
      </c>
      <c r="V5486">
        <f>IFERROR(IF(W5486=Z5486,VLOOKUP($U5486,[1]C8842!$G$2:$M$145,3,FALSE),0),0)</f>
        <v>0</v>
      </c>
      <c r="W5486">
        <f>VLOOKUP(RIGHT($V$1,5),Key!$A$9:$B$14,2,FALSE)</f>
        <v>10.199999999999999</v>
      </c>
      <c r="X5486">
        <f t="shared" si="429"/>
        <v>0</v>
      </c>
      <c r="Y5486">
        <f>VLOOKUP(RIGHT($X$1,5),Key!$A$9:$B$14,2,FALSE)</f>
        <v>3.7</v>
      </c>
      <c r="Z5486">
        <f t="shared" si="427"/>
        <v>10.199999999999999</v>
      </c>
      <c r="AA5486">
        <f t="shared" si="428"/>
        <v>0</v>
      </c>
    </row>
    <row r="5487" spans="1:27" x14ac:dyDescent="0.3">
      <c r="A5487">
        <v>100067</v>
      </c>
      <c r="B5487">
        <v>230922</v>
      </c>
      <c r="C5487" s="3">
        <v>44130.737500000003</v>
      </c>
      <c r="D5487">
        <v>2</v>
      </c>
      <c r="E5487">
        <v>1</v>
      </c>
      <c r="F5487" t="s">
        <v>26</v>
      </c>
      <c r="G5487">
        <v>1</v>
      </c>
      <c r="H5487">
        <v>69.707030000000003</v>
      </c>
      <c r="I5487">
        <v>18.828130000000002</v>
      </c>
      <c r="J5487">
        <v>0.9453125</v>
      </c>
      <c r="K5487">
        <v>81.035160000000005</v>
      </c>
      <c r="L5487" s="3">
        <v>44130.491666666669</v>
      </c>
      <c r="M5487">
        <v>17.18</v>
      </c>
      <c r="N5487" t="s">
        <v>28</v>
      </c>
      <c r="P5487">
        <f>(C5487-Key!$B$1)*24</f>
        <v>2.6500000000814907</v>
      </c>
      <c r="Q5487">
        <f>(Key!$B$2-'17.1'!C5487)*24</f>
        <v>0.29999999993015081</v>
      </c>
      <c r="R5487" s="3">
        <f>C5487-(M5487-Key!$B$5)/(24*Key!$B$6)</f>
        <v>44130.723685185185</v>
      </c>
      <c r="S5487">
        <f>M5487-Key!$B$5</f>
        <v>14.92</v>
      </c>
      <c r="T5487" s="2">
        <f t="shared" si="425"/>
        <v>44129.736111111109</v>
      </c>
      <c r="U5487" t="str">
        <f t="shared" si="426"/>
        <v>10-25-2020 17:40</v>
      </c>
      <c r="V5487">
        <f>IFERROR(IF(W5487=Z5487,VLOOKUP($U5487,[1]C8842!$G$2:$M$145,3,FALSE),0),0)</f>
        <v>0</v>
      </c>
      <c r="W5487">
        <f>VLOOKUP(RIGHT($V$1,5),Key!$A$9:$B$14,2,FALSE)</f>
        <v>10.199999999999999</v>
      </c>
      <c r="X5487">
        <f t="shared" si="429"/>
        <v>0</v>
      </c>
      <c r="Y5487">
        <f>VLOOKUP(RIGHT($X$1,5),Key!$A$9:$B$14,2,FALSE)</f>
        <v>3.7</v>
      </c>
      <c r="Z5487">
        <f t="shared" si="427"/>
        <v>10.199999999999999</v>
      </c>
      <c r="AA5487">
        <f t="shared" si="428"/>
        <v>0</v>
      </c>
    </row>
    <row r="5488" spans="1:27" x14ac:dyDescent="0.3">
      <c r="A5488">
        <v>100067</v>
      </c>
      <c r="B5488">
        <v>230922</v>
      </c>
      <c r="C5488" s="3">
        <v>44130.738194444442</v>
      </c>
      <c r="D5488">
        <v>2</v>
      </c>
      <c r="E5488">
        <v>1</v>
      </c>
      <c r="F5488" t="s">
        <v>26</v>
      </c>
      <c r="G5488">
        <v>1</v>
      </c>
      <c r="H5488">
        <v>74.183589999999995</v>
      </c>
      <c r="I5488">
        <v>17.058589999999999</v>
      </c>
      <c r="J5488">
        <v>0.82421880000000003</v>
      </c>
      <c r="K5488">
        <v>82.035160000000005</v>
      </c>
      <c r="L5488" s="3">
        <v>44130.491666666669</v>
      </c>
      <c r="M5488">
        <v>17.18</v>
      </c>
      <c r="N5488" t="s">
        <v>28</v>
      </c>
      <c r="P5488">
        <f>(C5488-Key!$B$1)*24</f>
        <v>2.6666666666278616</v>
      </c>
      <c r="Q5488">
        <f>(Key!$B$2-'17.1'!C5488)*24</f>
        <v>0.28333333338377997</v>
      </c>
      <c r="R5488" s="3">
        <f>C5488-(M5488-Key!$B$5)/(24*Key!$B$6)</f>
        <v>44130.724379629624</v>
      </c>
      <c r="S5488">
        <f>M5488-Key!$B$5</f>
        <v>14.92</v>
      </c>
      <c r="T5488" s="2">
        <f t="shared" si="425"/>
        <v>44129.736111111109</v>
      </c>
      <c r="U5488" t="str">
        <f t="shared" si="426"/>
        <v>10-25-2020 17:40</v>
      </c>
      <c r="V5488">
        <f>IFERROR(IF(W5488=Z5488,VLOOKUP($U5488,[1]C8842!$G$2:$M$145,3,FALSE),0),0)</f>
        <v>0</v>
      </c>
      <c r="W5488">
        <f>VLOOKUP(RIGHT($V$1,5),Key!$A$9:$B$14,2,FALSE)</f>
        <v>10.199999999999999</v>
      </c>
      <c r="X5488">
        <f t="shared" si="429"/>
        <v>0</v>
      </c>
      <c r="Y5488">
        <f>VLOOKUP(RIGHT($X$1,5),Key!$A$9:$B$14,2,FALSE)</f>
        <v>3.7</v>
      </c>
      <c r="Z5488">
        <f t="shared" si="427"/>
        <v>10.199999999999999</v>
      </c>
      <c r="AA5488">
        <f t="shared" si="428"/>
        <v>0</v>
      </c>
    </row>
    <row r="5489" spans="1:27" x14ac:dyDescent="0.3">
      <c r="A5489">
        <v>100067</v>
      </c>
      <c r="B5489">
        <v>230922</v>
      </c>
      <c r="C5489" s="3">
        <v>44130.738194444442</v>
      </c>
      <c r="D5489">
        <v>0</v>
      </c>
      <c r="E5489">
        <v>2</v>
      </c>
      <c r="F5489" t="s">
        <v>25</v>
      </c>
      <c r="G5489">
        <v>3</v>
      </c>
      <c r="H5489">
        <v>66.773439999999994</v>
      </c>
      <c r="I5489">
        <v>44.460940000000001</v>
      </c>
      <c r="J5489">
        <v>2.0117189999999998</v>
      </c>
      <c r="K5489">
        <v>46.019530000000003</v>
      </c>
      <c r="L5489" s="3">
        <v>44130.491666666669</v>
      </c>
      <c r="M5489">
        <v>17.18</v>
      </c>
      <c r="N5489" t="s">
        <v>28</v>
      </c>
      <c r="P5489">
        <f>(C5489-Key!$B$1)*24</f>
        <v>2.6666666666278616</v>
      </c>
      <c r="Q5489">
        <f>(Key!$B$2-'17.1'!C5489)*24</f>
        <v>0.28333333338377997</v>
      </c>
      <c r="R5489" s="3">
        <f>C5489-(M5489-Key!$B$5)/(24*Key!$B$6)</f>
        <v>44130.724379629624</v>
      </c>
      <c r="S5489">
        <f>M5489-Key!$B$5</f>
        <v>14.92</v>
      </c>
      <c r="T5489" s="2">
        <f t="shared" si="425"/>
        <v>44129.736111111109</v>
      </c>
      <c r="U5489" t="str">
        <f t="shared" si="426"/>
        <v>10-25-2020 17:40</v>
      </c>
      <c r="V5489">
        <f>IFERROR(IF(W5489=Z5489,VLOOKUP($U5489,[1]C8842!$G$2:$M$145,3,FALSE),0),0)</f>
        <v>0</v>
      </c>
      <c r="W5489">
        <f>VLOOKUP(RIGHT($V$1,5),Key!$A$9:$B$14,2,FALSE)</f>
        <v>10.199999999999999</v>
      </c>
      <c r="X5489">
        <f t="shared" si="429"/>
        <v>0</v>
      </c>
      <c r="Y5489">
        <f>VLOOKUP(RIGHT($X$1,5),Key!$A$9:$B$14,2,FALSE)</f>
        <v>3.7</v>
      </c>
      <c r="Z5489">
        <f t="shared" si="427"/>
        <v>10.199999999999999</v>
      </c>
      <c r="AA5489">
        <f t="shared" si="428"/>
        <v>0</v>
      </c>
    </row>
    <row r="5490" spans="1:27" x14ac:dyDescent="0.3">
      <c r="A5490">
        <v>100067</v>
      </c>
      <c r="B5490">
        <v>230922</v>
      </c>
      <c r="C5490" s="3">
        <v>44130.738194444442</v>
      </c>
      <c r="D5490">
        <v>1</v>
      </c>
      <c r="E5490">
        <v>1</v>
      </c>
      <c r="F5490" t="s">
        <v>25</v>
      </c>
      <c r="G5490">
        <v>1</v>
      </c>
      <c r="H5490">
        <v>62.894530000000003</v>
      </c>
      <c r="I5490">
        <v>12.29297</v>
      </c>
      <c r="J5490">
        <v>0.7734375</v>
      </c>
      <c r="K5490">
        <v>59.023440000000001</v>
      </c>
      <c r="L5490" s="3">
        <v>44130.491666666669</v>
      </c>
      <c r="M5490">
        <v>17.18</v>
      </c>
      <c r="N5490" t="s">
        <v>28</v>
      </c>
      <c r="P5490">
        <f>(C5490-Key!$B$1)*24</f>
        <v>2.6666666666278616</v>
      </c>
      <c r="Q5490">
        <f>(Key!$B$2-'17.1'!C5490)*24</f>
        <v>0.28333333338377997</v>
      </c>
      <c r="R5490" s="3">
        <f>C5490-(M5490-Key!$B$5)/(24*Key!$B$6)</f>
        <v>44130.724379629624</v>
      </c>
      <c r="S5490">
        <f>M5490-Key!$B$5</f>
        <v>14.92</v>
      </c>
      <c r="T5490" s="2">
        <f t="shared" si="425"/>
        <v>44129.736111111109</v>
      </c>
      <c r="U5490" t="str">
        <f t="shared" si="426"/>
        <v>10-25-2020 17:40</v>
      </c>
      <c r="V5490">
        <f>IFERROR(IF(W5490=Z5490,VLOOKUP($U5490,[1]C8842!$G$2:$M$145,3,FALSE),0),0)</f>
        <v>0</v>
      </c>
      <c r="W5490">
        <f>VLOOKUP(RIGHT($V$1,5),Key!$A$9:$B$14,2,FALSE)</f>
        <v>10.199999999999999</v>
      </c>
      <c r="X5490">
        <f t="shared" si="429"/>
        <v>0</v>
      </c>
      <c r="Y5490">
        <f>VLOOKUP(RIGHT($X$1,5),Key!$A$9:$B$14,2,FALSE)</f>
        <v>3.7</v>
      </c>
      <c r="Z5490">
        <f t="shared" si="427"/>
        <v>10.199999999999999</v>
      </c>
      <c r="AA5490">
        <f t="shared" si="428"/>
        <v>0</v>
      </c>
    </row>
    <row r="5491" spans="1:27" x14ac:dyDescent="0.3">
      <c r="A5491">
        <v>100067</v>
      </c>
      <c r="B5491">
        <v>230922</v>
      </c>
      <c r="C5491" s="3">
        <v>44130.738194444442</v>
      </c>
      <c r="D5491">
        <v>3</v>
      </c>
      <c r="E5491">
        <v>2</v>
      </c>
      <c r="F5491" t="s">
        <v>26</v>
      </c>
      <c r="G5491">
        <v>1</v>
      </c>
      <c r="H5491">
        <v>65.894530000000003</v>
      </c>
      <c r="I5491">
        <v>19.242190000000001</v>
      </c>
      <c r="J5491">
        <v>1.019531</v>
      </c>
      <c r="K5491">
        <v>94.039060000000006</v>
      </c>
      <c r="L5491" s="3">
        <v>44130.491666666669</v>
      </c>
      <c r="M5491">
        <v>17.18</v>
      </c>
      <c r="N5491" t="s">
        <v>28</v>
      </c>
      <c r="P5491">
        <f>(C5491-Key!$B$1)*24</f>
        <v>2.6666666666278616</v>
      </c>
      <c r="Q5491">
        <f>(Key!$B$2-'17.1'!C5491)*24</f>
        <v>0.28333333338377997</v>
      </c>
      <c r="R5491" s="3">
        <f>C5491-(M5491-Key!$B$5)/(24*Key!$B$6)</f>
        <v>44130.724379629624</v>
      </c>
      <c r="S5491">
        <f>M5491-Key!$B$5</f>
        <v>14.92</v>
      </c>
      <c r="T5491" s="2">
        <f t="shared" si="425"/>
        <v>44129.736111111109</v>
      </c>
      <c r="U5491" t="str">
        <f t="shared" si="426"/>
        <v>10-25-2020 17:40</v>
      </c>
      <c r="V5491">
        <f>IFERROR(IF(W5491=Z5491,VLOOKUP($U5491,[1]C8842!$G$2:$M$145,3,FALSE),0),0)</f>
        <v>0</v>
      </c>
      <c r="W5491">
        <f>VLOOKUP(RIGHT($V$1,5),Key!$A$9:$B$14,2,FALSE)</f>
        <v>10.199999999999999</v>
      </c>
      <c r="X5491">
        <f t="shared" si="429"/>
        <v>0</v>
      </c>
      <c r="Y5491">
        <f>VLOOKUP(RIGHT($X$1,5),Key!$A$9:$B$14,2,FALSE)</f>
        <v>3.7</v>
      </c>
      <c r="Z5491">
        <f t="shared" si="427"/>
        <v>10.199999999999999</v>
      </c>
      <c r="AA5491">
        <f t="shared" si="428"/>
        <v>0</v>
      </c>
    </row>
    <row r="5492" spans="1:27" x14ac:dyDescent="0.3">
      <c r="A5492">
        <v>100067</v>
      </c>
      <c r="B5492">
        <v>230922</v>
      </c>
      <c r="C5492" s="3">
        <v>44130.738194444442</v>
      </c>
      <c r="D5492">
        <v>1</v>
      </c>
      <c r="E5492">
        <v>1</v>
      </c>
      <c r="F5492" t="s">
        <v>25</v>
      </c>
      <c r="G5492">
        <v>1</v>
      </c>
      <c r="H5492">
        <v>73.800780000000003</v>
      </c>
      <c r="I5492">
        <v>16.691410000000001</v>
      </c>
      <c r="J5492">
        <v>0.81640630000000003</v>
      </c>
      <c r="K5492">
        <v>58.023440000000001</v>
      </c>
      <c r="L5492" s="3">
        <v>44130.491666666669</v>
      </c>
      <c r="M5492">
        <v>17.18</v>
      </c>
      <c r="N5492" t="s">
        <v>28</v>
      </c>
      <c r="P5492">
        <f>(C5492-Key!$B$1)*24</f>
        <v>2.6666666666278616</v>
      </c>
      <c r="Q5492">
        <f>(Key!$B$2-'17.1'!C5492)*24</f>
        <v>0.28333333338377997</v>
      </c>
      <c r="R5492" s="3">
        <f>C5492-(M5492-Key!$B$5)/(24*Key!$B$6)</f>
        <v>44130.724379629624</v>
      </c>
      <c r="S5492">
        <f>M5492-Key!$B$5</f>
        <v>14.92</v>
      </c>
      <c r="T5492" s="2">
        <f t="shared" si="425"/>
        <v>44129.736111111109</v>
      </c>
      <c r="U5492" t="str">
        <f t="shared" si="426"/>
        <v>10-25-2020 17:40</v>
      </c>
      <c r="V5492">
        <f>IFERROR(IF(W5492=Z5492,VLOOKUP($U5492,[1]C8842!$G$2:$M$145,3,FALSE),0),0)</f>
        <v>0</v>
      </c>
      <c r="W5492">
        <f>VLOOKUP(RIGHT($V$1,5),Key!$A$9:$B$14,2,FALSE)</f>
        <v>10.199999999999999</v>
      </c>
      <c r="X5492">
        <f t="shared" si="429"/>
        <v>0</v>
      </c>
      <c r="Y5492">
        <f>VLOOKUP(RIGHT($X$1,5),Key!$A$9:$B$14,2,FALSE)</f>
        <v>3.7</v>
      </c>
      <c r="Z5492">
        <f t="shared" si="427"/>
        <v>10.199999999999999</v>
      </c>
      <c r="AA5492">
        <f t="shared" si="428"/>
        <v>0</v>
      </c>
    </row>
    <row r="5493" spans="1:27" x14ac:dyDescent="0.3">
      <c r="A5493">
        <v>100067</v>
      </c>
      <c r="B5493">
        <v>230922</v>
      </c>
      <c r="C5493" s="3">
        <v>44130.738194444442</v>
      </c>
      <c r="D5493">
        <v>3</v>
      </c>
      <c r="E5493">
        <v>2</v>
      </c>
      <c r="F5493" t="s">
        <v>26</v>
      </c>
      <c r="G5493">
        <v>2</v>
      </c>
      <c r="H5493">
        <v>65.367189999999994</v>
      </c>
      <c r="I5493">
        <v>23.683589999999999</v>
      </c>
      <c r="J5493">
        <v>1.207031</v>
      </c>
      <c r="K5493">
        <v>94.039060000000006</v>
      </c>
      <c r="L5493" s="3">
        <v>44130.491666666669</v>
      </c>
      <c r="M5493">
        <v>17.18</v>
      </c>
      <c r="N5493" t="s">
        <v>28</v>
      </c>
      <c r="P5493">
        <f>(C5493-Key!$B$1)*24</f>
        <v>2.6666666666278616</v>
      </c>
      <c r="Q5493">
        <f>(Key!$B$2-'17.1'!C5493)*24</f>
        <v>0.28333333338377997</v>
      </c>
      <c r="R5493" s="3">
        <f>C5493-(M5493-Key!$B$5)/(24*Key!$B$6)</f>
        <v>44130.724379629624</v>
      </c>
      <c r="S5493">
        <f>M5493-Key!$B$5</f>
        <v>14.92</v>
      </c>
      <c r="T5493" s="2">
        <f t="shared" si="425"/>
        <v>44129.736111111109</v>
      </c>
      <c r="U5493" t="str">
        <f t="shared" si="426"/>
        <v>10-25-2020 17:40</v>
      </c>
      <c r="V5493">
        <f>IFERROR(IF(W5493=Z5493,VLOOKUP($U5493,[1]C8842!$G$2:$M$145,3,FALSE),0),0)</f>
        <v>0</v>
      </c>
      <c r="W5493">
        <f>VLOOKUP(RIGHT($V$1,5),Key!$A$9:$B$14,2,FALSE)</f>
        <v>10.199999999999999</v>
      </c>
      <c r="X5493">
        <f t="shared" si="429"/>
        <v>0</v>
      </c>
      <c r="Y5493">
        <f>VLOOKUP(RIGHT($X$1,5),Key!$A$9:$B$14,2,FALSE)</f>
        <v>3.7</v>
      </c>
      <c r="Z5493">
        <f t="shared" si="427"/>
        <v>10.199999999999999</v>
      </c>
      <c r="AA5493">
        <f t="shared" si="428"/>
        <v>0</v>
      </c>
    </row>
    <row r="5494" spans="1:27" x14ac:dyDescent="0.3">
      <c r="A5494">
        <v>100067</v>
      </c>
      <c r="B5494">
        <v>230922</v>
      </c>
      <c r="C5494" s="3">
        <v>44130.738194444442</v>
      </c>
      <c r="D5494">
        <v>0</v>
      </c>
      <c r="E5494">
        <v>2</v>
      </c>
      <c r="F5494" t="s">
        <v>25</v>
      </c>
      <c r="G5494">
        <v>1</v>
      </c>
      <c r="H5494">
        <v>64.40625</v>
      </c>
      <c r="I5494">
        <v>16.10547</v>
      </c>
      <c r="J5494">
        <v>0.91015630000000003</v>
      </c>
      <c r="K5494">
        <v>48.019530000000003</v>
      </c>
      <c r="L5494" s="3">
        <v>44130.491666666669</v>
      </c>
      <c r="M5494">
        <v>17.18</v>
      </c>
      <c r="N5494" t="s">
        <v>28</v>
      </c>
      <c r="P5494">
        <f>(C5494-Key!$B$1)*24</f>
        <v>2.6666666666278616</v>
      </c>
      <c r="Q5494">
        <f>(Key!$B$2-'17.1'!C5494)*24</f>
        <v>0.28333333338377997</v>
      </c>
      <c r="R5494" s="3">
        <f>C5494-(M5494-Key!$B$5)/(24*Key!$B$6)</f>
        <v>44130.724379629624</v>
      </c>
      <c r="S5494">
        <f>M5494-Key!$B$5</f>
        <v>14.92</v>
      </c>
      <c r="T5494" s="2">
        <f t="shared" si="425"/>
        <v>44129.736111111109</v>
      </c>
      <c r="U5494" t="str">
        <f t="shared" si="426"/>
        <v>10-25-2020 17:40</v>
      </c>
      <c r="V5494">
        <f>IFERROR(IF(W5494=Z5494,VLOOKUP($U5494,[1]C8842!$G$2:$M$145,3,FALSE),0),0)</f>
        <v>0</v>
      </c>
      <c r="W5494">
        <f>VLOOKUP(RIGHT($V$1,5),Key!$A$9:$B$14,2,FALSE)</f>
        <v>10.199999999999999</v>
      </c>
      <c r="X5494">
        <f t="shared" si="429"/>
        <v>0</v>
      </c>
      <c r="Y5494">
        <f>VLOOKUP(RIGHT($X$1,5),Key!$A$9:$B$14,2,FALSE)</f>
        <v>3.7</v>
      </c>
      <c r="Z5494">
        <f t="shared" si="427"/>
        <v>10.199999999999999</v>
      </c>
      <c r="AA5494">
        <f t="shared" si="428"/>
        <v>0</v>
      </c>
    </row>
    <row r="5495" spans="1:27" x14ac:dyDescent="0.3">
      <c r="A5495">
        <v>100067</v>
      </c>
      <c r="B5495">
        <v>230922</v>
      </c>
      <c r="C5495" s="3">
        <v>44130.738194444442</v>
      </c>
      <c r="D5495">
        <v>0</v>
      </c>
      <c r="E5495">
        <v>2</v>
      </c>
      <c r="F5495" t="s">
        <v>25</v>
      </c>
      <c r="G5495">
        <v>1</v>
      </c>
      <c r="H5495">
        <v>69.988280000000003</v>
      </c>
      <c r="I5495">
        <v>13.527340000000001</v>
      </c>
      <c r="J5495">
        <v>0.73828130000000003</v>
      </c>
      <c r="K5495">
        <v>48.019530000000003</v>
      </c>
      <c r="L5495" s="3">
        <v>44130.491666666669</v>
      </c>
      <c r="M5495">
        <v>17.18</v>
      </c>
      <c r="N5495" t="s">
        <v>28</v>
      </c>
      <c r="P5495">
        <f>(C5495-Key!$B$1)*24</f>
        <v>2.6666666666278616</v>
      </c>
      <c r="Q5495">
        <f>(Key!$B$2-'17.1'!C5495)*24</f>
        <v>0.28333333338377997</v>
      </c>
      <c r="R5495" s="3">
        <f>C5495-(M5495-Key!$B$5)/(24*Key!$B$6)</f>
        <v>44130.724379629624</v>
      </c>
      <c r="S5495">
        <f>M5495-Key!$B$5</f>
        <v>14.92</v>
      </c>
      <c r="T5495" s="2">
        <f t="shared" si="425"/>
        <v>44129.736111111109</v>
      </c>
      <c r="U5495" t="str">
        <f t="shared" si="426"/>
        <v>10-25-2020 17:40</v>
      </c>
      <c r="V5495">
        <f>IFERROR(IF(W5495=Z5495,VLOOKUP($U5495,[1]C8842!$G$2:$M$145,3,FALSE),0),0)</f>
        <v>0</v>
      </c>
      <c r="W5495">
        <f>VLOOKUP(RIGHT($V$1,5),Key!$A$9:$B$14,2,FALSE)</f>
        <v>10.199999999999999</v>
      </c>
      <c r="X5495">
        <f t="shared" si="429"/>
        <v>0</v>
      </c>
      <c r="Y5495">
        <f>VLOOKUP(RIGHT($X$1,5),Key!$A$9:$B$14,2,FALSE)</f>
        <v>3.7</v>
      </c>
      <c r="Z5495">
        <f t="shared" si="427"/>
        <v>10.199999999999999</v>
      </c>
      <c r="AA5495">
        <f t="shared" si="428"/>
        <v>0</v>
      </c>
    </row>
    <row r="5496" spans="1:27" x14ac:dyDescent="0.3">
      <c r="A5496">
        <v>100067</v>
      </c>
      <c r="B5496">
        <v>230922</v>
      </c>
      <c r="C5496" s="3">
        <v>44130.738194444442</v>
      </c>
      <c r="D5496">
        <v>0</v>
      </c>
      <c r="E5496">
        <v>2</v>
      </c>
      <c r="F5496" t="s">
        <v>25</v>
      </c>
      <c r="G5496">
        <v>1</v>
      </c>
      <c r="H5496">
        <v>69.144530000000003</v>
      </c>
      <c r="I5496">
        <v>15.214840000000001</v>
      </c>
      <c r="J5496">
        <v>0.8125</v>
      </c>
      <c r="K5496">
        <v>48.019530000000003</v>
      </c>
      <c r="L5496" s="3">
        <v>44130.491666666669</v>
      </c>
      <c r="M5496">
        <v>17.18</v>
      </c>
      <c r="N5496" t="s">
        <v>28</v>
      </c>
      <c r="P5496">
        <f>(C5496-Key!$B$1)*24</f>
        <v>2.6666666666278616</v>
      </c>
      <c r="Q5496">
        <f>(Key!$B$2-'17.1'!C5496)*24</f>
        <v>0.28333333338377997</v>
      </c>
      <c r="R5496" s="3">
        <f>C5496-(M5496-Key!$B$5)/(24*Key!$B$6)</f>
        <v>44130.724379629624</v>
      </c>
      <c r="S5496">
        <f>M5496-Key!$B$5</f>
        <v>14.92</v>
      </c>
      <c r="T5496" s="2">
        <f t="shared" si="425"/>
        <v>44129.736111111109</v>
      </c>
      <c r="U5496" t="str">
        <f t="shared" si="426"/>
        <v>10-25-2020 17:40</v>
      </c>
      <c r="V5496">
        <f>IFERROR(IF(W5496=Z5496,VLOOKUP($U5496,[1]C8842!$G$2:$M$145,3,FALSE),0),0)</f>
        <v>0</v>
      </c>
      <c r="W5496">
        <f>VLOOKUP(RIGHT($V$1,5),Key!$A$9:$B$14,2,FALSE)</f>
        <v>10.199999999999999</v>
      </c>
      <c r="X5496">
        <f t="shared" si="429"/>
        <v>0</v>
      </c>
      <c r="Y5496">
        <f>VLOOKUP(RIGHT($X$1,5),Key!$A$9:$B$14,2,FALSE)</f>
        <v>3.7</v>
      </c>
      <c r="Z5496">
        <f t="shared" si="427"/>
        <v>10.199999999999999</v>
      </c>
      <c r="AA5496">
        <f t="shared" si="428"/>
        <v>0</v>
      </c>
    </row>
    <row r="5497" spans="1:27" x14ac:dyDescent="0.3">
      <c r="A5497">
        <v>100067</v>
      </c>
      <c r="B5497">
        <v>230922</v>
      </c>
      <c r="C5497" s="3">
        <v>44130.738194444442</v>
      </c>
      <c r="D5497">
        <v>1</v>
      </c>
      <c r="E5497">
        <v>1</v>
      </c>
      <c r="F5497" t="s">
        <v>25</v>
      </c>
      <c r="G5497">
        <v>1</v>
      </c>
      <c r="H5497">
        <v>72.078130000000002</v>
      </c>
      <c r="I5497">
        <v>13.585940000000001</v>
      </c>
      <c r="J5497">
        <v>0.72265630000000003</v>
      </c>
      <c r="K5497">
        <v>59.023440000000001</v>
      </c>
      <c r="L5497" s="3">
        <v>44130.491666666669</v>
      </c>
      <c r="M5497">
        <v>17.18</v>
      </c>
      <c r="N5497" t="s">
        <v>28</v>
      </c>
      <c r="P5497">
        <f>(C5497-Key!$B$1)*24</f>
        <v>2.6666666666278616</v>
      </c>
      <c r="Q5497">
        <f>(Key!$B$2-'17.1'!C5497)*24</f>
        <v>0.28333333338377997</v>
      </c>
      <c r="R5497" s="3">
        <f>C5497-(M5497-Key!$B$5)/(24*Key!$B$6)</f>
        <v>44130.724379629624</v>
      </c>
      <c r="S5497">
        <f>M5497-Key!$B$5</f>
        <v>14.92</v>
      </c>
      <c r="T5497" s="2">
        <f t="shared" si="425"/>
        <v>44129.736111111109</v>
      </c>
      <c r="U5497" t="str">
        <f t="shared" si="426"/>
        <v>10-25-2020 17:40</v>
      </c>
      <c r="V5497">
        <f>IFERROR(IF(W5497=Z5497,VLOOKUP($U5497,[1]C8842!$G$2:$M$145,3,FALSE),0),0)</f>
        <v>0</v>
      </c>
      <c r="W5497">
        <f>VLOOKUP(RIGHT($V$1,5),Key!$A$9:$B$14,2,FALSE)</f>
        <v>10.199999999999999</v>
      </c>
      <c r="X5497">
        <f t="shared" si="429"/>
        <v>0</v>
      </c>
      <c r="Y5497">
        <f>VLOOKUP(RIGHT($X$1,5),Key!$A$9:$B$14,2,FALSE)</f>
        <v>3.7</v>
      </c>
      <c r="Z5497">
        <f t="shared" si="427"/>
        <v>10.199999999999999</v>
      </c>
      <c r="AA5497">
        <f t="shared" si="428"/>
        <v>0</v>
      </c>
    </row>
    <row r="5498" spans="1:27" x14ac:dyDescent="0.3">
      <c r="A5498">
        <v>100067</v>
      </c>
      <c r="B5498">
        <v>230922</v>
      </c>
      <c r="C5498" s="3">
        <v>44130.738194444442</v>
      </c>
      <c r="D5498">
        <v>2</v>
      </c>
      <c r="E5498">
        <v>1</v>
      </c>
      <c r="F5498" t="s">
        <v>26</v>
      </c>
      <c r="G5498">
        <v>1</v>
      </c>
      <c r="H5498">
        <v>70.0625</v>
      </c>
      <c r="I5498">
        <v>15.48047</v>
      </c>
      <c r="J5498">
        <v>0.8125</v>
      </c>
      <c r="K5498">
        <v>82.035160000000005</v>
      </c>
      <c r="L5498" s="3">
        <v>44130.491666666669</v>
      </c>
      <c r="M5498">
        <v>17.18</v>
      </c>
      <c r="N5498" t="s">
        <v>28</v>
      </c>
      <c r="P5498">
        <f>(C5498-Key!$B$1)*24</f>
        <v>2.6666666666278616</v>
      </c>
      <c r="Q5498">
        <f>(Key!$B$2-'17.1'!C5498)*24</f>
        <v>0.28333333338377997</v>
      </c>
      <c r="R5498" s="3">
        <f>C5498-(M5498-Key!$B$5)/(24*Key!$B$6)</f>
        <v>44130.724379629624</v>
      </c>
      <c r="S5498">
        <f>M5498-Key!$B$5</f>
        <v>14.92</v>
      </c>
      <c r="T5498" s="2">
        <f t="shared" si="425"/>
        <v>44129.736111111109</v>
      </c>
      <c r="U5498" t="str">
        <f t="shared" si="426"/>
        <v>10-25-2020 17:40</v>
      </c>
      <c r="V5498">
        <f>IFERROR(IF(W5498=Z5498,VLOOKUP($U5498,[1]C8842!$G$2:$M$145,3,FALSE),0),0)</f>
        <v>0</v>
      </c>
      <c r="W5498">
        <f>VLOOKUP(RIGHT($V$1,5),Key!$A$9:$B$14,2,FALSE)</f>
        <v>10.199999999999999</v>
      </c>
      <c r="X5498">
        <f t="shared" si="429"/>
        <v>0</v>
      </c>
      <c r="Y5498">
        <f>VLOOKUP(RIGHT($X$1,5),Key!$A$9:$B$14,2,FALSE)</f>
        <v>3.7</v>
      </c>
      <c r="Z5498">
        <f t="shared" si="427"/>
        <v>10.199999999999999</v>
      </c>
      <c r="AA5498">
        <f t="shared" si="428"/>
        <v>0</v>
      </c>
    </row>
    <row r="5499" spans="1:27" x14ac:dyDescent="0.3">
      <c r="A5499">
        <v>100067</v>
      </c>
      <c r="B5499">
        <v>230922</v>
      </c>
      <c r="C5499" s="3">
        <v>44130.738194444442</v>
      </c>
      <c r="D5499">
        <v>0</v>
      </c>
      <c r="E5499">
        <v>2</v>
      </c>
      <c r="F5499" t="s">
        <v>25</v>
      </c>
      <c r="G5499">
        <v>1</v>
      </c>
      <c r="H5499">
        <v>64.78125</v>
      </c>
      <c r="I5499">
        <v>17.51953</v>
      </c>
      <c r="J5499">
        <v>0.96484380000000003</v>
      </c>
      <c r="K5499">
        <v>46.019530000000003</v>
      </c>
      <c r="L5499" s="3">
        <v>44130.491666666669</v>
      </c>
      <c r="M5499">
        <v>17.18</v>
      </c>
      <c r="N5499" t="s">
        <v>28</v>
      </c>
      <c r="P5499">
        <f>(C5499-Key!$B$1)*24</f>
        <v>2.6666666666278616</v>
      </c>
      <c r="Q5499">
        <f>(Key!$B$2-'17.1'!C5499)*24</f>
        <v>0.28333333338377997</v>
      </c>
      <c r="R5499" s="3">
        <f>C5499-(M5499-Key!$B$5)/(24*Key!$B$6)</f>
        <v>44130.724379629624</v>
      </c>
      <c r="S5499">
        <f>M5499-Key!$B$5</f>
        <v>14.92</v>
      </c>
      <c r="T5499" s="2">
        <f t="shared" si="425"/>
        <v>44129.736111111109</v>
      </c>
      <c r="U5499" t="str">
        <f t="shared" si="426"/>
        <v>10-25-2020 17:40</v>
      </c>
      <c r="V5499">
        <f>IFERROR(IF(W5499=Z5499,VLOOKUP($U5499,[1]C8842!$G$2:$M$145,3,FALSE),0),0)</f>
        <v>0</v>
      </c>
      <c r="W5499">
        <f>VLOOKUP(RIGHT($V$1,5),Key!$A$9:$B$14,2,FALSE)</f>
        <v>10.199999999999999</v>
      </c>
      <c r="X5499">
        <f t="shared" si="429"/>
        <v>0</v>
      </c>
      <c r="Y5499">
        <f>VLOOKUP(RIGHT($X$1,5),Key!$A$9:$B$14,2,FALSE)</f>
        <v>3.7</v>
      </c>
      <c r="Z5499">
        <f t="shared" si="427"/>
        <v>10.199999999999999</v>
      </c>
      <c r="AA5499">
        <f t="shared" si="428"/>
        <v>0</v>
      </c>
    </row>
    <row r="5500" spans="1:27" x14ac:dyDescent="0.3">
      <c r="A5500">
        <v>100067</v>
      </c>
      <c r="B5500">
        <v>230922</v>
      </c>
      <c r="C5500" s="3">
        <v>44130.738194444442</v>
      </c>
      <c r="D5500">
        <v>0</v>
      </c>
      <c r="E5500">
        <v>2</v>
      </c>
      <c r="F5500" t="s">
        <v>25</v>
      </c>
      <c r="G5500">
        <v>1</v>
      </c>
      <c r="H5500">
        <v>63.152340000000002</v>
      </c>
      <c r="I5500">
        <v>15.90625</v>
      </c>
      <c r="J5500">
        <v>0.921875</v>
      </c>
      <c r="K5500">
        <v>46.019530000000003</v>
      </c>
      <c r="L5500" s="3">
        <v>44130.491666666669</v>
      </c>
      <c r="M5500">
        <v>17.18</v>
      </c>
      <c r="N5500" t="s">
        <v>28</v>
      </c>
      <c r="P5500">
        <f>(C5500-Key!$B$1)*24</f>
        <v>2.6666666666278616</v>
      </c>
      <c r="Q5500">
        <f>(Key!$B$2-'17.1'!C5500)*24</f>
        <v>0.28333333338377997</v>
      </c>
      <c r="R5500" s="3">
        <f>C5500-(M5500-Key!$B$5)/(24*Key!$B$6)</f>
        <v>44130.724379629624</v>
      </c>
      <c r="S5500">
        <f>M5500-Key!$B$5</f>
        <v>14.92</v>
      </c>
      <c r="T5500" s="2">
        <f t="shared" si="425"/>
        <v>44129.736111111109</v>
      </c>
      <c r="U5500" t="str">
        <f t="shared" si="426"/>
        <v>10-25-2020 17:40</v>
      </c>
      <c r="V5500">
        <f>IFERROR(IF(W5500=Z5500,VLOOKUP($U5500,[1]C8842!$G$2:$M$145,3,FALSE),0),0)</f>
        <v>0</v>
      </c>
      <c r="W5500">
        <f>VLOOKUP(RIGHT($V$1,5),Key!$A$9:$B$14,2,FALSE)</f>
        <v>10.199999999999999</v>
      </c>
      <c r="X5500">
        <f t="shared" si="429"/>
        <v>0</v>
      </c>
      <c r="Y5500">
        <f>VLOOKUP(RIGHT($X$1,5),Key!$A$9:$B$14,2,FALSE)</f>
        <v>3.7</v>
      </c>
      <c r="Z5500">
        <f t="shared" si="427"/>
        <v>10.199999999999999</v>
      </c>
      <c r="AA5500">
        <f t="shared" si="428"/>
        <v>0</v>
      </c>
    </row>
    <row r="5501" spans="1:27" x14ac:dyDescent="0.3">
      <c r="A5501">
        <v>100067</v>
      </c>
      <c r="B5501">
        <v>230922</v>
      </c>
      <c r="C5501" s="3">
        <v>44130.738194444442</v>
      </c>
      <c r="D5501">
        <v>3</v>
      </c>
      <c r="E5501">
        <v>2</v>
      </c>
      <c r="F5501" t="s">
        <v>26</v>
      </c>
      <c r="G5501">
        <v>1</v>
      </c>
      <c r="H5501">
        <v>68.277339999999995</v>
      </c>
      <c r="I5501">
        <v>15.88672</v>
      </c>
      <c r="J5501">
        <v>0.8515625</v>
      </c>
      <c r="K5501">
        <v>94.039060000000006</v>
      </c>
      <c r="L5501" s="3">
        <v>44130.491666666669</v>
      </c>
      <c r="M5501">
        <v>17.18</v>
      </c>
      <c r="N5501" t="s">
        <v>28</v>
      </c>
      <c r="P5501">
        <f>(C5501-Key!$B$1)*24</f>
        <v>2.6666666666278616</v>
      </c>
      <c r="Q5501">
        <f>(Key!$B$2-'17.1'!C5501)*24</f>
        <v>0.28333333338377997</v>
      </c>
      <c r="R5501" s="3">
        <f>C5501-(M5501-Key!$B$5)/(24*Key!$B$6)</f>
        <v>44130.724379629624</v>
      </c>
      <c r="S5501">
        <f>M5501-Key!$B$5</f>
        <v>14.92</v>
      </c>
      <c r="T5501" s="2">
        <f t="shared" si="425"/>
        <v>44129.736111111109</v>
      </c>
      <c r="U5501" t="str">
        <f t="shared" si="426"/>
        <v>10-25-2020 17:40</v>
      </c>
      <c r="V5501">
        <f>IFERROR(IF(W5501=Z5501,VLOOKUP($U5501,[1]C8842!$G$2:$M$145,3,FALSE),0),0)</f>
        <v>0</v>
      </c>
      <c r="W5501">
        <f>VLOOKUP(RIGHT($V$1,5),Key!$A$9:$B$14,2,FALSE)</f>
        <v>10.199999999999999</v>
      </c>
      <c r="X5501">
        <f t="shared" si="429"/>
        <v>0</v>
      </c>
      <c r="Y5501">
        <f>VLOOKUP(RIGHT($X$1,5),Key!$A$9:$B$14,2,FALSE)</f>
        <v>3.7</v>
      </c>
      <c r="Z5501">
        <f t="shared" si="427"/>
        <v>10.199999999999999</v>
      </c>
      <c r="AA5501">
        <f t="shared" si="428"/>
        <v>0</v>
      </c>
    </row>
    <row r="5502" spans="1:27" x14ac:dyDescent="0.3">
      <c r="A5502">
        <v>100067</v>
      </c>
      <c r="B5502">
        <v>230922</v>
      </c>
      <c r="C5502" s="3">
        <v>44130.738194444442</v>
      </c>
      <c r="D5502">
        <v>3</v>
      </c>
      <c r="E5502">
        <v>2</v>
      </c>
      <c r="F5502" t="s">
        <v>26</v>
      </c>
      <c r="G5502">
        <v>2</v>
      </c>
      <c r="H5502">
        <v>72.714839999999995</v>
      </c>
      <c r="I5502">
        <v>21.10547</v>
      </c>
      <c r="J5502">
        <v>0.98828130000000003</v>
      </c>
      <c r="K5502">
        <v>92.039060000000006</v>
      </c>
      <c r="L5502" s="3">
        <v>44130.491666666669</v>
      </c>
      <c r="M5502">
        <v>17.18</v>
      </c>
      <c r="N5502" t="s">
        <v>28</v>
      </c>
      <c r="P5502">
        <f>(C5502-Key!$B$1)*24</f>
        <v>2.6666666666278616</v>
      </c>
      <c r="Q5502">
        <f>(Key!$B$2-'17.1'!C5502)*24</f>
        <v>0.28333333338377997</v>
      </c>
      <c r="R5502" s="3">
        <f>C5502-(M5502-Key!$B$5)/(24*Key!$B$6)</f>
        <v>44130.724379629624</v>
      </c>
      <c r="S5502">
        <f>M5502-Key!$B$5</f>
        <v>14.92</v>
      </c>
      <c r="T5502" s="2">
        <f t="shared" si="425"/>
        <v>44129.736111111109</v>
      </c>
      <c r="U5502" t="str">
        <f t="shared" si="426"/>
        <v>10-25-2020 17:40</v>
      </c>
      <c r="V5502">
        <f>IFERROR(IF(W5502=Z5502,VLOOKUP($U5502,[1]C8842!$G$2:$M$145,3,FALSE),0),0)</f>
        <v>0</v>
      </c>
      <c r="W5502">
        <f>VLOOKUP(RIGHT($V$1,5),Key!$A$9:$B$14,2,FALSE)</f>
        <v>10.199999999999999</v>
      </c>
      <c r="X5502">
        <f t="shared" si="429"/>
        <v>0</v>
      </c>
      <c r="Y5502">
        <f>VLOOKUP(RIGHT($X$1,5),Key!$A$9:$B$14,2,FALSE)</f>
        <v>3.7</v>
      </c>
      <c r="Z5502">
        <f t="shared" si="427"/>
        <v>10.199999999999999</v>
      </c>
      <c r="AA5502">
        <f t="shared" si="428"/>
        <v>0</v>
      </c>
    </row>
    <row r="5503" spans="1:27" x14ac:dyDescent="0.3">
      <c r="A5503">
        <v>100067</v>
      </c>
      <c r="B5503">
        <v>230922</v>
      </c>
      <c r="C5503" s="3">
        <v>44130.738194444442</v>
      </c>
      <c r="D5503">
        <v>0</v>
      </c>
      <c r="E5503">
        <v>2</v>
      </c>
      <c r="F5503" t="s">
        <v>25</v>
      </c>
      <c r="G5503">
        <v>1</v>
      </c>
      <c r="H5503">
        <v>61.589840000000002</v>
      </c>
      <c r="I5503">
        <v>13.277340000000001</v>
      </c>
      <c r="J5503">
        <v>0.83203130000000003</v>
      </c>
      <c r="K5503">
        <v>46.019530000000003</v>
      </c>
      <c r="L5503" s="3">
        <v>44130.491666666669</v>
      </c>
      <c r="M5503">
        <v>17.18</v>
      </c>
      <c r="N5503" t="s">
        <v>28</v>
      </c>
      <c r="P5503">
        <f>(C5503-Key!$B$1)*24</f>
        <v>2.6666666666278616</v>
      </c>
      <c r="Q5503">
        <f>(Key!$B$2-'17.1'!C5503)*24</f>
        <v>0.28333333338377997</v>
      </c>
      <c r="R5503" s="3">
        <f>C5503-(M5503-Key!$B$5)/(24*Key!$B$6)</f>
        <v>44130.724379629624</v>
      </c>
      <c r="S5503">
        <f>M5503-Key!$B$5</f>
        <v>14.92</v>
      </c>
      <c r="T5503" s="2">
        <f t="shared" si="425"/>
        <v>44129.736111111109</v>
      </c>
      <c r="U5503" t="str">
        <f t="shared" si="426"/>
        <v>10-25-2020 17:40</v>
      </c>
      <c r="V5503">
        <f>IFERROR(IF(W5503=Z5503,VLOOKUP($U5503,[1]C8842!$G$2:$M$145,3,FALSE),0),0)</f>
        <v>0</v>
      </c>
      <c r="W5503">
        <f>VLOOKUP(RIGHT($V$1,5),Key!$A$9:$B$14,2,FALSE)</f>
        <v>10.199999999999999</v>
      </c>
      <c r="X5503">
        <f t="shared" si="429"/>
        <v>0</v>
      </c>
      <c r="Y5503">
        <f>VLOOKUP(RIGHT($X$1,5),Key!$A$9:$B$14,2,FALSE)</f>
        <v>3.7</v>
      </c>
      <c r="Z5503">
        <f t="shared" si="427"/>
        <v>10.199999999999999</v>
      </c>
      <c r="AA5503">
        <f t="shared" si="428"/>
        <v>0</v>
      </c>
    </row>
    <row r="5504" spans="1:27" x14ac:dyDescent="0.3">
      <c r="A5504">
        <v>100067</v>
      </c>
      <c r="B5504">
        <v>230922</v>
      </c>
      <c r="C5504" s="3">
        <v>44130.738194444442</v>
      </c>
      <c r="D5504">
        <v>1</v>
      </c>
      <c r="E5504">
        <v>1</v>
      </c>
      <c r="F5504" t="s">
        <v>25</v>
      </c>
      <c r="G5504">
        <v>2</v>
      </c>
      <c r="H5504">
        <v>55.53125</v>
      </c>
      <c r="I5504">
        <v>21.652339999999999</v>
      </c>
      <c r="J5504">
        <v>1.324219</v>
      </c>
      <c r="K5504">
        <v>58.023440000000001</v>
      </c>
      <c r="L5504" s="3">
        <v>44130.491666666669</v>
      </c>
      <c r="M5504">
        <v>17.18</v>
      </c>
      <c r="N5504" t="s">
        <v>28</v>
      </c>
      <c r="P5504">
        <f>(C5504-Key!$B$1)*24</f>
        <v>2.6666666666278616</v>
      </c>
      <c r="Q5504">
        <f>(Key!$B$2-'17.1'!C5504)*24</f>
        <v>0.28333333338377997</v>
      </c>
      <c r="R5504" s="3">
        <f>C5504-(M5504-Key!$B$5)/(24*Key!$B$6)</f>
        <v>44130.724379629624</v>
      </c>
      <c r="S5504">
        <f>M5504-Key!$B$5</f>
        <v>14.92</v>
      </c>
      <c r="T5504" s="2">
        <f t="shared" si="425"/>
        <v>44129.736111111109</v>
      </c>
      <c r="U5504" t="str">
        <f t="shared" si="426"/>
        <v>10-25-2020 17:40</v>
      </c>
      <c r="V5504">
        <f>IFERROR(IF(W5504=Z5504,VLOOKUP($U5504,[1]C8842!$G$2:$M$145,3,FALSE),0),0)</f>
        <v>0</v>
      </c>
      <c r="W5504">
        <f>VLOOKUP(RIGHT($V$1,5),Key!$A$9:$B$14,2,FALSE)</f>
        <v>10.199999999999999</v>
      </c>
      <c r="X5504">
        <f t="shared" si="429"/>
        <v>0</v>
      </c>
      <c r="Y5504">
        <f>VLOOKUP(RIGHT($X$1,5),Key!$A$9:$B$14,2,FALSE)</f>
        <v>3.7</v>
      </c>
      <c r="Z5504">
        <f t="shared" si="427"/>
        <v>10.199999999999999</v>
      </c>
      <c r="AA5504">
        <f t="shared" si="428"/>
        <v>0</v>
      </c>
    </row>
    <row r="5505" spans="1:27" x14ac:dyDescent="0.3">
      <c r="A5505">
        <v>100067</v>
      </c>
      <c r="B5505">
        <v>230922</v>
      </c>
      <c r="C5505" s="3">
        <v>44130.738194444442</v>
      </c>
      <c r="D5505">
        <v>1</v>
      </c>
      <c r="E5505">
        <v>1</v>
      </c>
      <c r="F5505" t="s">
        <v>25</v>
      </c>
      <c r="G5505">
        <v>2</v>
      </c>
      <c r="H5505">
        <v>55.097659999999998</v>
      </c>
      <c r="I5505">
        <v>20.066410000000001</v>
      </c>
      <c r="J5505">
        <v>1.2578130000000001</v>
      </c>
      <c r="K5505">
        <v>58.023440000000001</v>
      </c>
      <c r="L5505" s="3">
        <v>44130.491666666669</v>
      </c>
      <c r="M5505">
        <v>17.18</v>
      </c>
      <c r="N5505" t="s">
        <v>28</v>
      </c>
      <c r="P5505">
        <f>(C5505-Key!$B$1)*24</f>
        <v>2.6666666666278616</v>
      </c>
      <c r="Q5505">
        <f>(Key!$B$2-'17.1'!C5505)*24</f>
        <v>0.28333333338377997</v>
      </c>
      <c r="R5505" s="3">
        <f>C5505-(M5505-Key!$B$5)/(24*Key!$B$6)</f>
        <v>44130.724379629624</v>
      </c>
      <c r="S5505">
        <f>M5505-Key!$B$5</f>
        <v>14.92</v>
      </c>
      <c r="T5505" s="2">
        <f t="shared" si="425"/>
        <v>44129.736111111109</v>
      </c>
      <c r="U5505" t="str">
        <f t="shared" si="426"/>
        <v>10-25-2020 17:40</v>
      </c>
      <c r="V5505">
        <f>IFERROR(IF(W5505=Z5505,VLOOKUP($U5505,[1]C8842!$G$2:$M$145,3,FALSE),0),0)</f>
        <v>0</v>
      </c>
      <c r="W5505">
        <f>VLOOKUP(RIGHT($V$1,5),Key!$A$9:$B$14,2,FALSE)</f>
        <v>10.199999999999999</v>
      </c>
      <c r="X5505">
        <f t="shared" si="429"/>
        <v>0</v>
      </c>
      <c r="Y5505">
        <f>VLOOKUP(RIGHT($X$1,5),Key!$A$9:$B$14,2,FALSE)</f>
        <v>3.7</v>
      </c>
      <c r="Z5505">
        <f t="shared" si="427"/>
        <v>10.199999999999999</v>
      </c>
      <c r="AA5505">
        <f t="shared" si="428"/>
        <v>0</v>
      </c>
    </row>
    <row r="5506" spans="1:27" x14ac:dyDescent="0.3">
      <c r="A5506">
        <v>100067</v>
      </c>
      <c r="B5506">
        <v>230922</v>
      </c>
      <c r="C5506" s="3">
        <v>44130.738194444442</v>
      </c>
      <c r="D5506">
        <v>0</v>
      </c>
      <c r="E5506">
        <v>2</v>
      </c>
      <c r="F5506" t="s">
        <v>25</v>
      </c>
      <c r="G5506">
        <v>1</v>
      </c>
      <c r="H5506">
        <v>60.703130000000002</v>
      </c>
      <c r="I5506">
        <v>14.871090000000001</v>
      </c>
      <c r="J5506">
        <v>0.9140625</v>
      </c>
      <c r="K5506">
        <v>46.019530000000003</v>
      </c>
      <c r="L5506" s="3">
        <v>44130.491666666669</v>
      </c>
      <c r="M5506">
        <v>17.18</v>
      </c>
      <c r="N5506" t="s">
        <v>28</v>
      </c>
      <c r="P5506">
        <f>(C5506-Key!$B$1)*24</f>
        <v>2.6666666666278616</v>
      </c>
      <c r="Q5506">
        <f>(Key!$B$2-'17.1'!C5506)*24</f>
        <v>0.28333333338377997</v>
      </c>
      <c r="R5506" s="3">
        <f>C5506-(M5506-Key!$B$5)/(24*Key!$B$6)</f>
        <v>44130.724379629624</v>
      </c>
      <c r="S5506">
        <f>M5506-Key!$B$5</f>
        <v>14.92</v>
      </c>
      <c r="T5506" s="2">
        <f t="shared" si="425"/>
        <v>44129.736111111109</v>
      </c>
      <c r="U5506" t="str">
        <f t="shared" si="426"/>
        <v>10-25-2020 17:40</v>
      </c>
      <c r="V5506">
        <f>IFERROR(IF(W5506=Z5506,VLOOKUP($U5506,[1]C8842!$G$2:$M$145,3,FALSE),0),0)</f>
        <v>0</v>
      </c>
      <c r="W5506">
        <f>VLOOKUP(RIGHT($V$1,5),Key!$A$9:$B$14,2,FALSE)</f>
        <v>10.199999999999999</v>
      </c>
      <c r="X5506">
        <f t="shared" si="429"/>
        <v>0</v>
      </c>
      <c r="Y5506">
        <f>VLOOKUP(RIGHT($X$1,5),Key!$A$9:$B$14,2,FALSE)</f>
        <v>3.7</v>
      </c>
      <c r="Z5506">
        <f t="shared" si="427"/>
        <v>10.199999999999999</v>
      </c>
      <c r="AA5506">
        <f t="shared" si="428"/>
        <v>0</v>
      </c>
    </row>
    <row r="5507" spans="1:27" x14ac:dyDescent="0.3">
      <c r="A5507">
        <v>100067</v>
      </c>
      <c r="B5507">
        <v>230922</v>
      </c>
      <c r="C5507" s="3">
        <v>44130.738194444442</v>
      </c>
      <c r="D5507">
        <v>1</v>
      </c>
      <c r="E5507">
        <v>1</v>
      </c>
      <c r="F5507" t="s">
        <v>25</v>
      </c>
      <c r="G5507">
        <v>1</v>
      </c>
      <c r="H5507">
        <v>69.875</v>
      </c>
      <c r="I5507">
        <v>13.566409999999999</v>
      </c>
      <c r="J5507">
        <v>0.7421875</v>
      </c>
      <c r="K5507">
        <v>58.023440000000001</v>
      </c>
      <c r="L5507" s="3">
        <v>44130.491666666669</v>
      </c>
      <c r="M5507">
        <v>17.18</v>
      </c>
      <c r="N5507" t="s">
        <v>28</v>
      </c>
      <c r="P5507">
        <f>(C5507-Key!$B$1)*24</f>
        <v>2.6666666666278616</v>
      </c>
      <c r="Q5507">
        <f>(Key!$B$2-'17.1'!C5507)*24</f>
        <v>0.28333333338377997</v>
      </c>
      <c r="R5507" s="3">
        <f>C5507-(M5507-Key!$B$5)/(24*Key!$B$6)</f>
        <v>44130.724379629624</v>
      </c>
      <c r="S5507">
        <f>M5507-Key!$B$5</f>
        <v>14.92</v>
      </c>
      <c r="T5507" s="2">
        <f t="shared" ref="T5507:T5570" si="430">ROUND(C5507*24*60/10,0)/(24*6)-1</f>
        <v>44129.736111111109</v>
      </c>
      <c r="U5507" t="str">
        <f t="shared" ref="U5507:U5570" si="431">TEXT(T5507,"mm-dd-yyyy hh:mm")</f>
        <v>10-25-2020 17:40</v>
      </c>
      <c r="V5507">
        <f>IFERROR(IF(W5507=Z5507,VLOOKUP($U5507,[1]C8842!$G$2:$M$145,3,FALSE),0),0)</f>
        <v>0</v>
      </c>
      <c r="W5507">
        <f>VLOOKUP(RIGHT($V$1,5),Key!$A$9:$B$14,2,FALSE)</f>
        <v>10.199999999999999</v>
      </c>
      <c r="X5507">
        <f t="shared" si="429"/>
        <v>0</v>
      </c>
      <c r="Y5507">
        <f>VLOOKUP(RIGHT($X$1,5),Key!$A$9:$B$14,2,FALSE)</f>
        <v>3.7</v>
      </c>
      <c r="Z5507">
        <f t="shared" ref="Z5507:Z5570" si="432">M5507-MIN(ABS(Y5507-M5507),ABS(W5507-M5507))</f>
        <v>10.199999999999999</v>
      </c>
      <c r="AA5507">
        <f t="shared" ref="AA5507:AA5570" si="433">SUM(V5507,X5507)</f>
        <v>0</v>
      </c>
    </row>
    <row r="5508" spans="1:27" x14ac:dyDescent="0.3">
      <c r="A5508">
        <v>100067</v>
      </c>
      <c r="B5508">
        <v>230922</v>
      </c>
      <c r="C5508" s="3">
        <v>44130.738194444442</v>
      </c>
      <c r="D5508">
        <v>2</v>
      </c>
      <c r="E5508">
        <v>1</v>
      </c>
      <c r="F5508" t="s">
        <v>26</v>
      </c>
      <c r="G5508">
        <v>1</v>
      </c>
      <c r="H5508">
        <v>71.609380000000002</v>
      </c>
      <c r="I5508">
        <v>14.20313</v>
      </c>
      <c r="J5508">
        <v>0.75</v>
      </c>
      <c r="K5508">
        <v>80.03125</v>
      </c>
      <c r="L5508" s="3">
        <v>44130.491666666669</v>
      </c>
      <c r="M5508">
        <v>17.18</v>
      </c>
      <c r="N5508" t="s">
        <v>28</v>
      </c>
      <c r="P5508">
        <f>(C5508-Key!$B$1)*24</f>
        <v>2.6666666666278616</v>
      </c>
      <c r="Q5508">
        <f>(Key!$B$2-'17.1'!C5508)*24</f>
        <v>0.28333333338377997</v>
      </c>
      <c r="R5508" s="3">
        <f>C5508-(M5508-Key!$B$5)/(24*Key!$B$6)</f>
        <v>44130.724379629624</v>
      </c>
      <c r="S5508">
        <f>M5508-Key!$B$5</f>
        <v>14.92</v>
      </c>
      <c r="T5508" s="2">
        <f t="shared" si="430"/>
        <v>44129.736111111109</v>
      </c>
      <c r="U5508" t="str">
        <f t="shared" si="431"/>
        <v>10-25-2020 17:40</v>
      </c>
      <c r="V5508">
        <f>IFERROR(IF(W5508=Z5508,VLOOKUP($U5508,[1]C8842!$G$2:$M$145,3,FALSE),0),0)</f>
        <v>0</v>
      </c>
      <c r="W5508">
        <f>VLOOKUP(RIGHT($V$1,5),Key!$A$9:$B$14,2,FALSE)</f>
        <v>10.199999999999999</v>
      </c>
      <c r="X5508">
        <f t="shared" ref="X5508:X5571" si="434">$X$2</f>
        <v>0</v>
      </c>
      <c r="Y5508">
        <f>VLOOKUP(RIGHT($X$1,5),Key!$A$9:$B$14,2,FALSE)</f>
        <v>3.7</v>
      </c>
      <c r="Z5508">
        <f t="shared" si="432"/>
        <v>10.199999999999999</v>
      </c>
      <c r="AA5508">
        <f t="shared" si="433"/>
        <v>0</v>
      </c>
    </row>
    <row r="5509" spans="1:27" x14ac:dyDescent="0.3">
      <c r="A5509">
        <v>100067</v>
      </c>
      <c r="B5509">
        <v>230922</v>
      </c>
      <c r="C5509" s="3">
        <v>44130.738194444442</v>
      </c>
      <c r="D5509">
        <v>3</v>
      </c>
      <c r="E5509">
        <v>2</v>
      </c>
      <c r="F5509" t="s">
        <v>26</v>
      </c>
      <c r="G5509">
        <v>2</v>
      </c>
      <c r="H5509">
        <v>74.375</v>
      </c>
      <c r="I5509">
        <v>20.75</v>
      </c>
      <c r="J5509">
        <v>0.953125</v>
      </c>
      <c r="K5509">
        <v>96.039060000000006</v>
      </c>
      <c r="L5509" s="3">
        <v>44130.491666666669</v>
      </c>
      <c r="M5509">
        <v>17.18</v>
      </c>
      <c r="N5509" t="s">
        <v>28</v>
      </c>
      <c r="P5509">
        <f>(C5509-Key!$B$1)*24</f>
        <v>2.6666666666278616</v>
      </c>
      <c r="Q5509">
        <f>(Key!$B$2-'17.1'!C5509)*24</f>
        <v>0.28333333338377997</v>
      </c>
      <c r="R5509" s="3">
        <f>C5509-(M5509-Key!$B$5)/(24*Key!$B$6)</f>
        <v>44130.724379629624</v>
      </c>
      <c r="S5509">
        <f>M5509-Key!$B$5</f>
        <v>14.92</v>
      </c>
      <c r="T5509" s="2">
        <f t="shared" si="430"/>
        <v>44129.736111111109</v>
      </c>
      <c r="U5509" t="str">
        <f t="shared" si="431"/>
        <v>10-25-2020 17:40</v>
      </c>
      <c r="V5509">
        <f>IFERROR(IF(W5509=Z5509,VLOOKUP($U5509,[1]C8842!$G$2:$M$145,3,FALSE),0),0)</f>
        <v>0</v>
      </c>
      <c r="W5509">
        <f>VLOOKUP(RIGHT($V$1,5),Key!$A$9:$B$14,2,FALSE)</f>
        <v>10.199999999999999</v>
      </c>
      <c r="X5509">
        <f t="shared" si="434"/>
        <v>0</v>
      </c>
      <c r="Y5509">
        <f>VLOOKUP(RIGHT($X$1,5),Key!$A$9:$B$14,2,FALSE)</f>
        <v>3.7</v>
      </c>
      <c r="Z5509">
        <f t="shared" si="432"/>
        <v>10.199999999999999</v>
      </c>
      <c r="AA5509">
        <f t="shared" si="433"/>
        <v>0</v>
      </c>
    </row>
    <row r="5510" spans="1:27" x14ac:dyDescent="0.3">
      <c r="A5510">
        <v>100067</v>
      </c>
      <c r="B5510">
        <v>230922</v>
      </c>
      <c r="C5510" s="3">
        <v>44130.738194444442</v>
      </c>
      <c r="D5510">
        <v>2</v>
      </c>
      <c r="E5510">
        <v>1</v>
      </c>
      <c r="F5510" t="s">
        <v>26</v>
      </c>
      <c r="G5510">
        <v>1</v>
      </c>
      <c r="H5510">
        <v>69.234380000000002</v>
      </c>
      <c r="I5510">
        <v>17.328130000000002</v>
      </c>
      <c r="J5510">
        <v>0.89453130000000003</v>
      </c>
      <c r="K5510">
        <v>82.035160000000005</v>
      </c>
      <c r="L5510" s="3">
        <v>44130.491666666669</v>
      </c>
      <c r="M5510">
        <v>17.18</v>
      </c>
      <c r="N5510" t="s">
        <v>28</v>
      </c>
      <c r="P5510">
        <f>(C5510-Key!$B$1)*24</f>
        <v>2.6666666666278616</v>
      </c>
      <c r="Q5510">
        <f>(Key!$B$2-'17.1'!C5510)*24</f>
        <v>0.28333333338377997</v>
      </c>
      <c r="R5510" s="3">
        <f>C5510-(M5510-Key!$B$5)/(24*Key!$B$6)</f>
        <v>44130.724379629624</v>
      </c>
      <c r="S5510">
        <f>M5510-Key!$B$5</f>
        <v>14.92</v>
      </c>
      <c r="T5510" s="2">
        <f t="shared" si="430"/>
        <v>44129.736111111109</v>
      </c>
      <c r="U5510" t="str">
        <f t="shared" si="431"/>
        <v>10-25-2020 17:40</v>
      </c>
      <c r="V5510">
        <f>IFERROR(IF(W5510=Z5510,VLOOKUP($U5510,[1]C8842!$G$2:$M$145,3,FALSE),0),0)</f>
        <v>0</v>
      </c>
      <c r="W5510">
        <f>VLOOKUP(RIGHT($V$1,5),Key!$A$9:$B$14,2,FALSE)</f>
        <v>10.199999999999999</v>
      </c>
      <c r="X5510">
        <f t="shared" si="434"/>
        <v>0</v>
      </c>
      <c r="Y5510">
        <f>VLOOKUP(RIGHT($X$1,5),Key!$A$9:$B$14,2,FALSE)</f>
        <v>3.7</v>
      </c>
      <c r="Z5510">
        <f t="shared" si="432"/>
        <v>10.199999999999999</v>
      </c>
      <c r="AA5510">
        <f t="shared" si="433"/>
        <v>0</v>
      </c>
    </row>
    <row r="5511" spans="1:27" x14ac:dyDescent="0.3">
      <c r="A5511">
        <v>100067</v>
      </c>
      <c r="B5511">
        <v>230922</v>
      </c>
      <c r="C5511" s="3">
        <v>44130.738194444442</v>
      </c>
      <c r="D5511">
        <v>0</v>
      </c>
      <c r="E5511">
        <v>2</v>
      </c>
      <c r="F5511" t="s">
        <v>25</v>
      </c>
      <c r="G5511">
        <v>1</v>
      </c>
      <c r="H5511">
        <v>58.589840000000002</v>
      </c>
      <c r="I5511">
        <v>14.160159999999999</v>
      </c>
      <c r="J5511">
        <v>0.9140625</v>
      </c>
      <c r="K5511">
        <v>46.019530000000003</v>
      </c>
      <c r="L5511" s="3">
        <v>44130.491666666669</v>
      </c>
      <c r="M5511">
        <v>17.18</v>
      </c>
      <c r="N5511" t="s">
        <v>28</v>
      </c>
      <c r="P5511">
        <f>(C5511-Key!$B$1)*24</f>
        <v>2.6666666666278616</v>
      </c>
      <c r="Q5511">
        <f>(Key!$B$2-'17.1'!C5511)*24</f>
        <v>0.28333333338377997</v>
      </c>
      <c r="R5511" s="3">
        <f>C5511-(M5511-Key!$B$5)/(24*Key!$B$6)</f>
        <v>44130.724379629624</v>
      </c>
      <c r="S5511">
        <f>M5511-Key!$B$5</f>
        <v>14.92</v>
      </c>
      <c r="T5511" s="2">
        <f t="shared" si="430"/>
        <v>44129.736111111109</v>
      </c>
      <c r="U5511" t="str">
        <f t="shared" si="431"/>
        <v>10-25-2020 17:40</v>
      </c>
      <c r="V5511">
        <f>IFERROR(IF(W5511=Z5511,VLOOKUP($U5511,[1]C8842!$G$2:$M$145,3,FALSE),0),0)</f>
        <v>0</v>
      </c>
      <c r="W5511">
        <f>VLOOKUP(RIGHT($V$1,5),Key!$A$9:$B$14,2,FALSE)</f>
        <v>10.199999999999999</v>
      </c>
      <c r="X5511">
        <f t="shared" si="434"/>
        <v>0</v>
      </c>
      <c r="Y5511">
        <f>VLOOKUP(RIGHT($X$1,5),Key!$A$9:$B$14,2,FALSE)</f>
        <v>3.7</v>
      </c>
      <c r="Z5511">
        <f t="shared" si="432"/>
        <v>10.199999999999999</v>
      </c>
      <c r="AA5511">
        <f t="shared" si="433"/>
        <v>0</v>
      </c>
    </row>
    <row r="5512" spans="1:27" x14ac:dyDescent="0.3">
      <c r="A5512">
        <v>100067</v>
      </c>
      <c r="B5512">
        <v>230922</v>
      </c>
      <c r="C5512" s="3">
        <v>44130.738194444442</v>
      </c>
      <c r="D5512">
        <v>1</v>
      </c>
      <c r="E5512">
        <v>1</v>
      </c>
      <c r="F5512" t="s">
        <v>25</v>
      </c>
      <c r="G5512">
        <v>2</v>
      </c>
      <c r="H5512">
        <v>63.175780000000003</v>
      </c>
      <c r="I5512">
        <v>25.46875</v>
      </c>
      <c r="J5512">
        <v>1.324219</v>
      </c>
      <c r="K5512">
        <v>55.023440000000001</v>
      </c>
      <c r="L5512" s="3">
        <v>44130.491666666669</v>
      </c>
      <c r="M5512">
        <v>17.18</v>
      </c>
      <c r="N5512" t="s">
        <v>28</v>
      </c>
      <c r="P5512">
        <f>(C5512-Key!$B$1)*24</f>
        <v>2.6666666666278616</v>
      </c>
      <c r="Q5512">
        <f>(Key!$B$2-'17.1'!C5512)*24</f>
        <v>0.28333333338377997</v>
      </c>
      <c r="R5512" s="3">
        <f>C5512-(M5512-Key!$B$5)/(24*Key!$B$6)</f>
        <v>44130.724379629624</v>
      </c>
      <c r="S5512">
        <f>M5512-Key!$B$5</f>
        <v>14.92</v>
      </c>
      <c r="T5512" s="2">
        <f t="shared" si="430"/>
        <v>44129.736111111109</v>
      </c>
      <c r="U5512" t="str">
        <f t="shared" si="431"/>
        <v>10-25-2020 17:40</v>
      </c>
      <c r="V5512">
        <f>IFERROR(IF(W5512=Z5512,VLOOKUP($U5512,[1]C8842!$G$2:$M$145,3,FALSE),0),0)</f>
        <v>0</v>
      </c>
      <c r="W5512">
        <f>VLOOKUP(RIGHT($V$1,5),Key!$A$9:$B$14,2,FALSE)</f>
        <v>10.199999999999999</v>
      </c>
      <c r="X5512">
        <f t="shared" si="434"/>
        <v>0</v>
      </c>
      <c r="Y5512">
        <f>VLOOKUP(RIGHT($X$1,5),Key!$A$9:$B$14,2,FALSE)</f>
        <v>3.7</v>
      </c>
      <c r="Z5512">
        <f t="shared" si="432"/>
        <v>10.199999999999999</v>
      </c>
      <c r="AA5512">
        <f t="shared" si="433"/>
        <v>0</v>
      </c>
    </row>
    <row r="5513" spans="1:27" x14ac:dyDescent="0.3">
      <c r="A5513">
        <v>100067</v>
      </c>
      <c r="B5513">
        <v>230922</v>
      </c>
      <c r="C5513" s="3">
        <v>44130.738194444442</v>
      </c>
      <c r="D5513">
        <v>0</v>
      </c>
      <c r="E5513">
        <v>2</v>
      </c>
      <c r="F5513" t="s">
        <v>25</v>
      </c>
      <c r="G5513">
        <v>4</v>
      </c>
      <c r="H5513">
        <v>56.460940000000001</v>
      </c>
      <c r="I5513">
        <v>70.324219999999997</v>
      </c>
      <c r="J5513">
        <v>3.5976560000000002</v>
      </c>
      <c r="K5513">
        <v>46.019530000000003</v>
      </c>
      <c r="L5513" s="3">
        <v>44130.491666666669</v>
      </c>
      <c r="M5513">
        <v>17.18</v>
      </c>
      <c r="N5513" t="s">
        <v>28</v>
      </c>
      <c r="P5513">
        <f>(C5513-Key!$B$1)*24</f>
        <v>2.6666666666278616</v>
      </c>
      <c r="Q5513">
        <f>(Key!$B$2-'17.1'!C5513)*24</f>
        <v>0.28333333338377997</v>
      </c>
      <c r="R5513" s="3">
        <f>C5513-(M5513-Key!$B$5)/(24*Key!$B$6)</f>
        <v>44130.724379629624</v>
      </c>
      <c r="S5513">
        <f>M5513-Key!$B$5</f>
        <v>14.92</v>
      </c>
      <c r="T5513" s="2">
        <f t="shared" si="430"/>
        <v>44129.736111111109</v>
      </c>
      <c r="U5513" t="str">
        <f t="shared" si="431"/>
        <v>10-25-2020 17:40</v>
      </c>
      <c r="V5513">
        <f>IFERROR(IF(W5513=Z5513,VLOOKUP($U5513,[1]C8842!$G$2:$M$145,3,FALSE),0),0)</f>
        <v>0</v>
      </c>
      <c r="W5513">
        <f>VLOOKUP(RIGHT($V$1,5),Key!$A$9:$B$14,2,FALSE)</f>
        <v>10.199999999999999</v>
      </c>
      <c r="X5513">
        <f t="shared" si="434"/>
        <v>0</v>
      </c>
      <c r="Y5513">
        <f>VLOOKUP(RIGHT($X$1,5),Key!$A$9:$B$14,2,FALSE)</f>
        <v>3.7</v>
      </c>
      <c r="Z5513">
        <f t="shared" si="432"/>
        <v>10.199999999999999</v>
      </c>
      <c r="AA5513">
        <f t="shared" si="433"/>
        <v>0</v>
      </c>
    </row>
    <row r="5514" spans="1:27" x14ac:dyDescent="0.3">
      <c r="A5514">
        <v>100067</v>
      </c>
      <c r="B5514">
        <v>230922</v>
      </c>
      <c r="C5514" s="3">
        <v>44130.738194444442</v>
      </c>
      <c r="D5514">
        <v>2</v>
      </c>
      <c r="E5514">
        <v>1</v>
      </c>
      <c r="F5514" t="s">
        <v>26</v>
      </c>
      <c r="G5514">
        <v>4</v>
      </c>
      <c r="H5514">
        <v>72.988280000000003</v>
      </c>
      <c r="I5514">
        <v>73.75</v>
      </c>
      <c r="J5514">
        <v>2.90625</v>
      </c>
      <c r="K5514">
        <v>82.035160000000005</v>
      </c>
      <c r="L5514" s="3">
        <v>44130.491666666669</v>
      </c>
      <c r="M5514">
        <v>17.18</v>
      </c>
      <c r="N5514" t="s">
        <v>28</v>
      </c>
      <c r="P5514">
        <f>(C5514-Key!$B$1)*24</f>
        <v>2.6666666666278616</v>
      </c>
      <c r="Q5514">
        <f>(Key!$B$2-'17.1'!C5514)*24</f>
        <v>0.28333333338377997</v>
      </c>
      <c r="R5514" s="3">
        <f>C5514-(M5514-Key!$B$5)/(24*Key!$B$6)</f>
        <v>44130.724379629624</v>
      </c>
      <c r="S5514">
        <f>M5514-Key!$B$5</f>
        <v>14.92</v>
      </c>
      <c r="T5514" s="2">
        <f t="shared" si="430"/>
        <v>44129.736111111109</v>
      </c>
      <c r="U5514" t="str">
        <f t="shared" si="431"/>
        <v>10-25-2020 17:40</v>
      </c>
      <c r="V5514">
        <f>IFERROR(IF(W5514=Z5514,VLOOKUP($U5514,[1]C8842!$G$2:$M$145,3,FALSE),0),0)</f>
        <v>0</v>
      </c>
      <c r="W5514">
        <f>VLOOKUP(RIGHT($V$1,5),Key!$A$9:$B$14,2,FALSE)</f>
        <v>10.199999999999999</v>
      </c>
      <c r="X5514">
        <f t="shared" si="434"/>
        <v>0</v>
      </c>
      <c r="Y5514">
        <f>VLOOKUP(RIGHT($X$1,5),Key!$A$9:$B$14,2,FALSE)</f>
        <v>3.7</v>
      </c>
      <c r="Z5514">
        <f t="shared" si="432"/>
        <v>10.199999999999999</v>
      </c>
      <c r="AA5514">
        <f t="shared" si="433"/>
        <v>0</v>
      </c>
    </row>
    <row r="5515" spans="1:27" x14ac:dyDescent="0.3">
      <c r="A5515">
        <v>100067</v>
      </c>
      <c r="B5515">
        <v>230922</v>
      </c>
      <c r="C5515" s="3">
        <v>44130.738194444442</v>
      </c>
      <c r="D5515">
        <v>1</v>
      </c>
      <c r="E5515">
        <v>1</v>
      </c>
      <c r="F5515" t="s">
        <v>25</v>
      </c>
      <c r="G5515">
        <v>1</v>
      </c>
      <c r="H5515">
        <v>59.832030000000003</v>
      </c>
      <c r="I5515">
        <v>15.8125</v>
      </c>
      <c r="J5515">
        <v>0.96875</v>
      </c>
      <c r="K5515">
        <v>58.023440000000001</v>
      </c>
      <c r="L5515" s="3">
        <v>44130.491666666669</v>
      </c>
      <c r="M5515">
        <v>17.18</v>
      </c>
      <c r="N5515" t="s">
        <v>28</v>
      </c>
      <c r="P5515">
        <f>(C5515-Key!$B$1)*24</f>
        <v>2.6666666666278616</v>
      </c>
      <c r="Q5515">
        <f>(Key!$B$2-'17.1'!C5515)*24</f>
        <v>0.28333333338377997</v>
      </c>
      <c r="R5515" s="3">
        <f>C5515-(M5515-Key!$B$5)/(24*Key!$B$6)</f>
        <v>44130.724379629624</v>
      </c>
      <c r="S5515">
        <f>M5515-Key!$B$5</f>
        <v>14.92</v>
      </c>
      <c r="T5515" s="2">
        <f t="shared" si="430"/>
        <v>44129.736111111109</v>
      </c>
      <c r="U5515" t="str">
        <f t="shared" si="431"/>
        <v>10-25-2020 17:40</v>
      </c>
      <c r="V5515">
        <f>IFERROR(IF(W5515=Z5515,VLOOKUP($U5515,[1]C8842!$G$2:$M$145,3,FALSE),0),0)</f>
        <v>0</v>
      </c>
      <c r="W5515">
        <f>VLOOKUP(RIGHT($V$1,5),Key!$A$9:$B$14,2,FALSE)</f>
        <v>10.199999999999999</v>
      </c>
      <c r="X5515">
        <f t="shared" si="434"/>
        <v>0</v>
      </c>
      <c r="Y5515">
        <f>VLOOKUP(RIGHT($X$1,5),Key!$A$9:$B$14,2,FALSE)</f>
        <v>3.7</v>
      </c>
      <c r="Z5515">
        <f t="shared" si="432"/>
        <v>10.199999999999999</v>
      </c>
      <c r="AA5515">
        <f t="shared" si="433"/>
        <v>0</v>
      </c>
    </row>
    <row r="5516" spans="1:27" x14ac:dyDescent="0.3">
      <c r="A5516">
        <v>100067</v>
      </c>
      <c r="B5516">
        <v>230922</v>
      </c>
      <c r="C5516" s="3">
        <v>44130.738194444442</v>
      </c>
      <c r="D5516">
        <v>3</v>
      </c>
      <c r="E5516">
        <v>2</v>
      </c>
      <c r="F5516" t="s">
        <v>26</v>
      </c>
      <c r="G5516">
        <v>1</v>
      </c>
      <c r="H5516">
        <v>59.796880000000002</v>
      </c>
      <c r="I5516">
        <v>17.433589999999999</v>
      </c>
      <c r="J5516">
        <v>1.042969</v>
      </c>
      <c r="K5516">
        <v>95.039060000000006</v>
      </c>
      <c r="L5516" s="3">
        <v>44130.491666666669</v>
      </c>
      <c r="M5516">
        <v>17.18</v>
      </c>
      <c r="N5516" t="s">
        <v>28</v>
      </c>
      <c r="P5516">
        <f>(C5516-Key!$B$1)*24</f>
        <v>2.6666666666278616</v>
      </c>
      <c r="Q5516">
        <f>(Key!$B$2-'17.1'!C5516)*24</f>
        <v>0.28333333338377997</v>
      </c>
      <c r="R5516" s="3">
        <f>C5516-(M5516-Key!$B$5)/(24*Key!$B$6)</f>
        <v>44130.724379629624</v>
      </c>
      <c r="S5516">
        <f>M5516-Key!$B$5</f>
        <v>14.92</v>
      </c>
      <c r="T5516" s="2">
        <f t="shared" si="430"/>
        <v>44129.736111111109</v>
      </c>
      <c r="U5516" t="str">
        <f t="shared" si="431"/>
        <v>10-25-2020 17:40</v>
      </c>
      <c r="V5516">
        <f>IFERROR(IF(W5516=Z5516,VLOOKUP($U5516,[1]C8842!$G$2:$M$145,3,FALSE),0),0)</f>
        <v>0</v>
      </c>
      <c r="W5516">
        <f>VLOOKUP(RIGHT($V$1,5),Key!$A$9:$B$14,2,FALSE)</f>
        <v>10.199999999999999</v>
      </c>
      <c r="X5516">
        <f t="shared" si="434"/>
        <v>0</v>
      </c>
      <c r="Y5516">
        <f>VLOOKUP(RIGHT($X$1,5),Key!$A$9:$B$14,2,FALSE)</f>
        <v>3.7</v>
      </c>
      <c r="Z5516">
        <f t="shared" si="432"/>
        <v>10.199999999999999</v>
      </c>
      <c r="AA5516">
        <f t="shared" si="433"/>
        <v>0</v>
      </c>
    </row>
    <row r="5517" spans="1:27" x14ac:dyDescent="0.3">
      <c r="A5517">
        <v>100067</v>
      </c>
      <c r="B5517">
        <v>230922</v>
      </c>
      <c r="C5517" s="3">
        <v>44130.738888888889</v>
      </c>
      <c r="D5517">
        <v>0</v>
      </c>
      <c r="E5517">
        <v>2</v>
      </c>
      <c r="F5517" t="s">
        <v>25</v>
      </c>
      <c r="G5517">
        <v>3</v>
      </c>
      <c r="H5517">
        <v>48.757809999999999</v>
      </c>
      <c r="I5517">
        <v>30.972660000000001</v>
      </c>
      <c r="J5517">
        <v>2.015625</v>
      </c>
      <c r="K5517">
        <v>45.019530000000003</v>
      </c>
      <c r="L5517" s="3">
        <v>44130.491666666669</v>
      </c>
      <c r="M5517">
        <v>17.18</v>
      </c>
      <c r="N5517" t="s">
        <v>28</v>
      </c>
      <c r="P5517">
        <f>(C5517-Key!$B$1)*24</f>
        <v>2.6833333333488554</v>
      </c>
      <c r="Q5517">
        <f>(Key!$B$2-'17.1'!C5517)*24</f>
        <v>0.26666666666278616</v>
      </c>
      <c r="R5517" s="3">
        <f>C5517-(M5517-Key!$B$5)/(24*Key!$B$6)</f>
        <v>44130.725074074071</v>
      </c>
      <c r="S5517">
        <f>M5517-Key!$B$5</f>
        <v>14.92</v>
      </c>
      <c r="T5517" s="2">
        <f t="shared" si="430"/>
        <v>44129.736111111109</v>
      </c>
      <c r="U5517" t="str">
        <f t="shared" si="431"/>
        <v>10-25-2020 17:40</v>
      </c>
      <c r="V5517">
        <f>IFERROR(IF(W5517=Z5517,VLOOKUP($U5517,[1]C8842!$G$2:$M$145,3,FALSE),0),0)</f>
        <v>0</v>
      </c>
      <c r="W5517">
        <f>VLOOKUP(RIGHT($V$1,5),Key!$A$9:$B$14,2,FALSE)</f>
        <v>10.199999999999999</v>
      </c>
      <c r="X5517">
        <f t="shared" si="434"/>
        <v>0</v>
      </c>
      <c r="Y5517">
        <f>VLOOKUP(RIGHT($X$1,5),Key!$A$9:$B$14,2,FALSE)</f>
        <v>3.7</v>
      </c>
      <c r="Z5517">
        <f t="shared" si="432"/>
        <v>10.199999999999999</v>
      </c>
      <c r="AA5517">
        <f t="shared" si="433"/>
        <v>0</v>
      </c>
    </row>
    <row r="5518" spans="1:27" x14ac:dyDescent="0.3">
      <c r="A5518">
        <v>100067</v>
      </c>
      <c r="B5518">
        <v>230922</v>
      </c>
      <c r="C5518" s="3">
        <v>44130.738888888889</v>
      </c>
      <c r="D5518">
        <v>1</v>
      </c>
      <c r="E5518">
        <v>1</v>
      </c>
      <c r="F5518" t="s">
        <v>25</v>
      </c>
      <c r="G5518">
        <v>2</v>
      </c>
      <c r="H5518">
        <v>67.535160000000005</v>
      </c>
      <c r="I5518">
        <v>20.367190000000001</v>
      </c>
      <c r="J5518">
        <v>1.0390630000000001</v>
      </c>
      <c r="K5518">
        <v>58.023440000000001</v>
      </c>
      <c r="L5518" s="3">
        <v>44130.491666666669</v>
      </c>
      <c r="M5518">
        <v>17.18</v>
      </c>
      <c r="N5518" t="s">
        <v>28</v>
      </c>
      <c r="P5518">
        <f>(C5518-Key!$B$1)*24</f>
        <v>2.6833333333488554</v>
      </c>
      <c r="Q5518">
        <f>(Key!$B$2-'17.1'!C5518)*24</f>
        <v>0.26666666666278616</v>
      </c>
      <c r="R5518" s="3">
        <f>C5518-(M5518-Key!$B$5)/(24*Key!$B$6)</f>
        <v>44130.725074074071</v>
      </c>
      <c r="S5518">
        <f>M5518-Key!$B$5</f>
        <v>14.92</v>
      </c>
      <c r="T5518" s="2">
        <f t="shared" si="430"/>
        <v>44129.736111111109</v>
      </c>
      <c r="U5518" t="str">
        <f t="shared" si="431"/>
        <v>10-25-2020 17:40</v>
      </c>
      <c r="V5518">
        <f>IFERROR(IF(W5518=Z5518,VLOOKUP($U5518,[1]C8842!$G$2:$M$145,3,FALSE),0),0)</f>
        <v>0</v>
      </c>
      <c r="W5518">
        <f>VLOOKUP(RIGHT($V$1,5),Key!$A$9:$B$14,2,FALSE)</f>
        <v>10.199999999999999</v>
      </c>
      <c r="X5518">
        <f t="shared" si="434"/>
        <v>0</v>
      </c>
      <c r="Y5518">
        <f>VLOOKUP(RIGHT($X$1,5),Key!$A$9:$B$14,2,FALSE)</f>
        <v>3.7</v>
      </c>
      <c r="Z5518">
        <f t="shared" si="432"/>
        <v>10.199999999999999</v>
      </c>
      <c r="AA5518">
        <f t="shared" si="433"/>
        <v>0</v>
      </c>
    </row>
    <row r="5519" spans="1:27" x14ac:dyDescent="0.3">
      <c r="A5519">
        <v>100067</v>
      </c>
      <c r="B5519">
        <v>230922</v>
      </c>
      <c r="C5519" s="3">
        <v>44130.738888888889</v>
      </c>
      <c r="D5519">
        <v>0</v>
      </c>
      <c r="E5519">
        <v>2</v>
      </c>
      <c r="F5519" t="s">
        <v>25</v>
      </c>
      <c r="G5519">
        <v>1</v>
      </c>
      <c r="H5519">
        <v>66.449219999999997</v>
      </c>
      <c r="I5519">
        <v>18.222660000000001</v>
      </c>
      <c r="J5519">
        <v>0.96875</v>
      </c>
      <c r="K5519">
        <v>46.019530000000003</v>
      </c>
      <c r="L5519" s="3">
        <v>44130.491666666669</v>
      </c>
      <c r="M5519">
        <v>17.18</v>
      </c>
      <c r="N5519" t="s">
        <v>28</v>
      </c>
      <c r="P5519">
        <f>(C5519-Key!$B$1)*24</f>
        <v>2.6833333333488554</v>
      </c>
      <c r="Q5519">
        <f>(Key!$B$2-'17.1'!C5519)*24</f>
        <v>0.26666666666278616</v>
      </c>
      <c r="R5519" s="3">
        <f>C5519-(M5519-Key!$B$5)/(24*Key!$B$6)</f>
        <v>44130.725074074071</v>
      </c>
      <c r="S5519">
        <f>M5519-Key!$B$5</f>
        <v>14.92</v>
      </c>
      <c r="T5519" s="2">
        <f t="shared" si="430"/>
        <v>44129.736111111109</v>
      </c>
      <c r="U5519" t="str">
        <f t="shared" si="431"/>
        <v>10-25-2020 17:40</v>
      </c>
      <c r="V5519">
        <f>IFERROR(IF(W5519=Z5519,VLOOKUP($U5519,[1]C8842!$G$2:$M$145,3,FALSE),0),0)</f>
        <v>0</v>
      </c>
      <c r="W5519">
        <f>VLOOKUP(RIGHT($V$1,5),Key!$A$9:$B$14,2,FALSE)</f>
        <v>10.199999999999999</v>
      </c>
      <c r="X5519">
        <f t="shared" si="434"/>
        <v>0</v>
      </c>
      <c r="Y5519">
        <f>VLOOKUP(RIGHT($X$1,5),Key!$A$9:$B$14,2,FALSE)</f>
        <v>3.7</v>
      </c>
      <c r="Z5519">
        <f t="shared" si="432"/>
        <v>10.199999999999999</v>
      </c>
      <c r="AA5519">
        <f t="shared" si="433"/>
        <v>0</v>
      </c>
    </row>
    <row r="5520" spans="1:27" x14ac:dyDescent="0.3">
      <c r="A5520">
        <v>100067</v>
      </c>
      <c r="B5520">
        <v>230922</v>
      </c>
      <c r="C5520" s="3">
        <v>44130.738888888889</v>
      </c>
      <c r="D5520">
        <v>3</v>
      </c>
      <c r="E5520">
        <v>2</v>
      </c>
      <c r="F5520" t="s">
        <v>26</v>
      </c>
      <c r="G5520">
        <v>3</v>
      </c>
      <c r="H5520">
        <v>65.980469999999997</v>
      </c>
      <c r="I5520">
        <v>36.175780000000003</v>
      </c>
      <c r="J5520">
        <v>1.699219</v>
      </c>
      <c r="K5520">
        <v>96.039060000000006</v>
      </c>
      <c r="L5520" s="3">
        <v>44130.491666666669</v>
      </c>
      <c r="M5520">
        <v>17.18</v>
      </c>
      <c r="N5520" t="s">
        <v>28</v>
      </c>
      <c r="P5520">
        <f>(C5520-Key!$B$1)*24</f>
        <v>2.6833333333488554</v>
      </c>
      <c r="Q5520">
        <f>(Key!$B$2-'17.1'!C5520)*24</f>
        <v>0.26666666666278616</v>
      </c>
      <c r="R5520" s="3">
        <f>C5520-(M5520-Key!$B$5)/(24*Key!$B$6)</f>
        <v>44130.725074074071</v>
      </c>
      <c r="S5520">
        <f>M5520-Key!$B$5</f>
        <v>14.92</v>
      </c>
      <c r="T5520" s="2">
        <f t="shared" si="430"/>
        <v>44129.736111111109</v>
      </c>
      <c r="U5520" t="str">
        <f t="shared" si="431"/>
        <v>10-25-2020 17:40</v>
      </c>
      <c r="V5520">
        <f>IFERROR(IF(W5520=Z5520,VLOOKUP($U5520,[1]C8842!$G$2:$M$145,3,FALSE),0),0)</f>
        <v>0</v>
      </c>
      <c r="W5520">
        <f>VLOOKUP(RIGHT($V$1,5),Key!$A$9:$B$14,2,FALSE)</f>
        <v>10.199999999999999</v>
      </c>
      <c r="X5520">
        <f t="shared" si="434"/>
        <v>0</v>
      </c>
      <c r="Y5520">
        <f>VLOOKUP(RIGHT($X$1,5),Key!$A$9:$B$14,2,FALSE)</f>
        <v>3.7</v>
      </c>
      <c r="Z5520">
        <f t="shared" si="432"/>
        <v>10.199999999999999</v>
      </c>
      <c r="AA5520">
        <f t="shared" si="433"/>
        <v>0</v>
      </c>
    </row>
    <row r="5521" spans="1:27" x14ac:dyDescent="0.3">
      <c r="A5521">
        <v>100067</v>
      </c>
      <c r="B5521">
        <v>230922</v>
      </c>
      <c r="C5521" s="3">
        <v>44130.738888888889</v>
      </c>
      <c r="D5521">
        <v>0</v>
      </c>
      <c r="E5521">
        <v>2</v>
      </c>
      <c r="F5521" t="s">
        <v>25</v>
      </c>
      <c r="G5521">
        <v>1</v>
      </c>
      <c r="H5521">
        <v>61.410159999999998</v>
      </c>
      <c r="I5521">
        <v>15.433590000000001</v>
      </c>
      <c r="J5521">
        <v>0.92578130000000003</v>
      </c>
      <c r="K5521">
        <v>46.019530000000003</v>
      </c>
      <c r="L5521" s="3">
        <v>44130.491666666669</v>
      </c>
      <c r="M5521">
        <v>17.18</v>
      </c>
      <c r="N5521" t="s">
        <v>28</v>
      </c>
      <c r="P5521">
        <f>(C5521-Key!$B$1)*24</f>
        <v>2.6833333333488554</v>
      </c>
      <c r="Q5521">
        <f>(Key!$B$2-'17.1'!C5521)*24</f>
        <v>0.26666666666278616</v>
      </c>
      <c r="R5521" s="3">
        <f>C5521-(M5521-Key!$B$5)/(24*Key!$B$6)</f>
        <v>44130.725074074071</v>
      </c>
      <c r="S5521">
        <f>M5521-Key!$B$5</f>
        <v>14.92</v>
      </c>
      <c r="T5521" s="2">
        <f t="shared" si="430"/>
        <v>44129.736111111109</v>
      </c>
      <c r="U5521" t="str">
        <f t="shared" si="431"/>
        <v>10-25-2020 17:40</v>
      </c>
      <c r="V5521">
        <f>IFERROR(IF(W5521=Z5521,VLOOKUP($U5521,[1]C8842!$G$2:$M$145,3,FALSE),0),0)</f>
        <v>0</v>
      </c>
      <c r="W5521">
        <f>VLOOKUP(RIGHT($V$1,5),Key!$A$9:$B$14,2,FALSE)</f>
        <v>10.199999999999999</v>
      </c>
      <c r="X5521">
        <f t="shared" si="434"/>
        <v>0</v>
      </c>
      <c r="Y5521">
        <f>VLOOKUP(RIGHT($X$1,5),Key!$A$9:$B$14,2,FALSE)</f>
        <v>3.7</v>
      </c>
      <c r="Z5521">
        <f t="shared" si="432"/>
        <v>10.199999999999999</v>
      </c>
      <c r="AA5521">
        <f t="shared" si="433"/>
        <v>0</v>
      </c>
    </row>
    <row r="5522" spans="1:27" x14ac:dyDescent="0.3">
      <c r="A5522">
        <v>100067</v>
      </c>
      <c r="B5522">
        <v>230922</v>
      </c>
      <c r="C5522" s="3">
        <v>44130.738888888889</v>
      </c>
      <c r="D5522">
        <v>1</v>
      </c>
      <c r="E5522">
        <v>1</v>
      </c>
      <c r="F5522" t="s">
        <v>25</v>
      </c>
      <c r="G5522">
        <v>1</v>
      </c>
      <c r="H5522">
        <v>81.390630000000002</v>
      </c>
      <c r="I5522">
        <v>15.33203</v>
      </c>
      <c r="J5522">
        <v>0.6953125</v>
      </c>
      <c r="K5522">
        <v>59.023440000000001</v>
      </c>
      <c r="L5522" s="3">
        <v>44130.491666666669</v>
      </c>
      <c r="M5522">
        <v>17.18</v>
      </c>
      <c r="N5522" t="s">
        <v>28</v>
      </c>
      <c r="P5522">
        <f>(C5522-Key!$B$1)*24</f>
        <v>2.6833333333488554</v>
      </c>
      <c r="Q5522">
        <f>(Key!$B$2-'17.1'!C5522)*24</f>
        <v>0.26666666666278616</v>
      </c>
      <c r="R5522" s="3">
        <f>C5522-(M5522-Key!$B$5)/(24*Key!$B$6)</f>
        <v>44130.725074074071</v>
      </c>
      <c r="S5522">
        <f>M5522-Key!$B$5</f>
        <v>14.92</v>
      </c>
      <c r="T5522" s="2">
        <f t="shared" si="430"/>
        <v>44129.736111111109</v>
      </c>
      <c r="U5522" t="str">
        <f t="shared" si="431"/>
        <v>10-25-2020 17:40</v>
      </c>
      <c r="V5522">
        <f>IFERROR(IF(W5522=Z5522,VLOOKUP($U5522,[1]C8842!$G$2:$M$145,3,FALSE),0),0)</f>
        <v>0</v>
      </c>
      <c r="W5522">
        <f>VLOOKUP(RIGHT($V$1,5),Key!$A$9:$B$14,2,FALSE)</f>
        <v>10.199999999999999</v>
      </c>
      <c r="X5522">
        <f t="shared" si="434"/>
        <v>0</v>
      </c>
      <c r="Y5522">
        <f>VLOOKUP(RIGHT($X$1,5),Key!$A$9:$B$14,2,FALSE)</f>
        <v>3.7</v>
      </c>
      <c r="Z5522">
        <f t="shared" si="432"/>
        <v>10.199999999999999</v>
      </c>
      <c r="AA5522">
        <f t="shared" si="433"/>
        <v>0</v>
      </c>
    </row>
    <row r="5523" spans="1:27" x14ac:dyDescent="0.3">
      <c r="A5523">
        <v>100067</v>
      </c>
      <c r="B5523">
        <v>230922</v>
      </c>
      <c r="C5523" s="3">
        <v>44130.738888888889</v>
      </c>
      <c r="D5523">
        <v>0</v>
      </c>
      <c r="E5523">
        <v>2</v>
      </c>
      <c r="F5523" t="s">
        <v>25</v>
      </c>
      <c r="G5523">
        <v>1</v>
      </c>
      <c r="H5523">
        <v>65.886719999999997</v>
      </c>
      <c r="I5523">
        <v>18.66797</v>
      </c>
      <c r="J5523">
        <v>0.99609380000000003</v>
      </c>
      <c r="K5523">
        <v>46.019530000000003</v>
      </c>
      <c r="L5523" s="3">
        <v>44130.491666666669</v>
      </c>
      <c r="M5523">
        <v>17.18</v>
      </c>
      <c r="N5523" t="s">
        <v>28</v>
      </c>
      <c r="P5523">
        <f>(C5523-Key!$B$1)*24</f>
        <v>2.6833333333488554</v>
      </c>
      <c r="Q5523">
        <f>(Key!$B$2-'17.1'!C5523)*24</f>
        <v>0.26666666666278616</v>
      </c>
      <c r="R5523" s="3">
        <f>C5523-(M5523-Key!$B$5)/(24*Key!$B$6)</f>
        <v>44130.725074074071</v>
      </c>
      <c r="S5523">
        <f>M5523-Key!$B$5</f>
        <v>14.92</v>
      </c>
      <c r="T5523" s="2">
        <f t="shared" si="430"/>
        <v>44129.736111111109</v>
      </c>
      <c r="U5523" t="str">
        <f t="shared" si="431"/>
        <v>10-25-2020 17:40</v>
      </c>
      <c r="V5523">
        <f>IFERROR(IF(W5523=Z5523,VLOOKUP($U5523,[1]C8842!$G$2:$M$145,3,FALSE),0),0)</f>
        <v>0</v>
      </c>
      <c r="W5523">
        <f>VLOOKUP(RIGHT($V$1,5),Key!$A$9:$B$14,2,FALSE)</f>
        <v>10.199999999999999</v>
      </c>
      <c r="X5523">
        <f t="shared" si="434"/>
        <v>0</v>
      </c>
      <c r="Y5523">
        <f>VLOOKUP(RIGHT($X$1,5),Key!$A$9:$B$14,2,FALSE)</f>
        <v>3.7</v>
      </c>
      <c r="Z5523">
        <f t="shared" si="432"/>
        <v>10.199999999999999</v>
      </c>
      <c r="AA5523">
        <f t="shared" si="433"/>
        <v>0</v>
      </c>
    </row>
    <row r="5524" spans="1:27" x14ac:dyDescent="0.3">
      <c r="A5524">
        <v>100067</v>
      </c>
      <c r="B5524">
        <v>230922</v>
      </c>
      <c r="C5524" s="3">
        <v>44130.738888888889</v>
      </c>
      <c r="D5524">
        <v>3</v>
      </c>
      <c r="E5524">
        <v>2</v>
      </c>
      <c r="F5524" t="s">
        <v>26</v>
      </c>
      <c r="G5524">
        <v>1</v>
      </c>
      <c r="H5524">
        <v>60.175780000000003</v>
      </c>
      <c r="I5524">
        <v>18.035160000000001</v>
      </c>
      <c r="J5524">
        <v>1.0625</v>
      </c>
      <c r="K5524">
        <v>94.039060000000006</v>
      </c>
      <c r="L5524" s="3">
        <v>44130.491666666669</v>
      </c>
      <c r="M5524">
        <v>17.18</v>
      </c>
      <c r="N5524" t="s">
        <v>28</v>
      </c>
      <c r="P5524">
        <f>(C5524-Key!$B$1)*24</f>
        <v>2.6833333333488554</v>
      </c>
      <c r="Q5524">
        <f>(Key!$B$2-'17.1'!C5524)*24</f>
        <v>0.26666666666278616</v>
      </c>
      <c r="R5524" s="3">
        <f>C5524-(M5524-Key!$B$5)/(24*Key!$B$6)</f>
        <v>44130.725074074071</v>
      </c>
      <c r="S5524">
        <f>M5524-Key!$B$5</f>
        <v>14.92</v>
      </c>
      <c r="T5524" s="2">
        <f t="shared" si="430"/>
        <v>44129.736111111109</v>
      </c>
      <c r="U5524" t="str">
        <f t="shared" si="431"/>
        <v>10-25-2020 17:40</v>
      </c>
      <c r="V5524">
        <f>IFERROR(IF(W5524=Z5524,VLOOKUP($U5524,[1]C8842!$G$2:$M$145,3,FALSE),0),0)</f>
        <v>0</v>
      </c>
      <c r="W5524">
        <f>VLOOKUP(RIGHT($V$1,5),Key!$A$9:$B$14,2,FALSE)</f>
        <v>10.199999999999999</v>
      </c>
      <c r="X5524">
        <f t="shared" si="434"/>
        <v>0</v>
      </c>
      <c r="Y5524">
        <f>VLOOKUP(RIGHT($X$1,5),Key!$A$9:$B$14,2,FALSE)</f>
        <v>3.7</v>
      </c>
      <c r="Z5524">
        <f t="shared" si="432"/>
        <v>10.199999999999999</v>
      </c>
      <c r="AA5524">
        <f t="shared" si="433"/>
        <v>0</v>
      </c>
    </row>
    <row r="5525" spans="1:27" x14ac:dyDescent="0.3">
      <c r="A5525">
        <v>100067</v>
      </c>
      <c r="B5525">
        <v>230922</v>
      </c>
      <c r="C5525" s="3">
        <v>44130.738888888889</v>
      </c>
      <c r="D5525">
        <v>3</v>
      </c>
      <c r="E5525">
        <v>2</v>
      </c>
      <c r="F5525" t="s">
        <v>26</v>
      </c>
      <c r="G5525">
        <v>1</v>
      </c>
      <c r="H5525">
        <v>63.425780000000003</v>
      </c>
      <c r="I5525">
        <v>19.546880000000002</v>
      </c>
      <c r="J5525">
        <v>1.0703130000000001</v>
      </c>
      <c r="K5525">
        <v>94.039060000000006</v>
      </c>
      <c r="L5525" s="3">
        <v>44130.491666666669</v>
      </c>
      <c r="M5525">
        <v>17.18</v>
      </c>
      <c r="N5525" t="s">
        <v>28</v>
      </c>
      <c r="P5525">
        <f>(C5525-Key!$B$1)*24</f>
        <v>2.6833333333488554</v>
      </c>
      <c r="Q5525">
        <f>(Key!$B$2-'17.1'!C5525)*24</f>
        <v>0.26666666666278616</v>
      </c>
      <c r="R5525" s="3">
        <f>C5525-(M5525-Key!$B$5)/(24*Key!$B$6)</f>
        <v>44130.725074074071</v>
      </c>
      <c r="S5525">
        <f>M5525-Key!$B$5</f>
        <v>14.92</v>
      </c>
      <c r="T5525" s="2">
        <f t="shared" si="430"/>
        <v>44129.736111111109</v>
      </c>
      <c r="U5525" t="str">
        <f t="shared" si="431"/>
        <v>10-25-2020 17:40</v>
      </c>
      <c r="V5525">
        <f>IFERROR(IF(W5525=Z5525,VLOOKUP($U5525,[1]C8842!$G$2:$M$145,3,FALSE),0),0)</f>
        <v>0</v>
      </c>
      <c r="W5525">
        <f>VLOOKUP(RIGHT($V$1,5),Key!$A$9:$B$14,2,FALSE)</f>
        <v>10.199999999999999</v>
      </c>
      <c r="X5525">
        <f t="shared" si="434"/>
        <v>0</v>
      </c>
      <c r="Y5525">
        <f>VLOOKUP(RIGHT($X$1,5),Key!$A$9:$B$14,2,FALSE)</f>
        <v>3.7</v>
      </c>
      <c r="Z5525">
        <f t="shared" si="432"/>
        <v>10.199999999999999</v>
      </c>
      <c r="AA5525">
        <f t="shared" si="433"/>
        <v>0</v>
      </c>
    </row>
    <row r="5526" spans="1:27" x14ac:dyDescent="0.3">
      <c r="A5526">
        <v>100067</v>
      </c>
      <c r="B5526">
        <v>230922</v>
      </c>
      <c r="C5526" s="3">
        <v>44130.738888888889</v>
      </c>
      <c r="D5526">
        <v>0</v>
      </c>
      <c r="E5526">
        <v>2</v>
      </c>
      <c r="F5526" t="s">
        <v>25</v>
      </c>
      <c r="G5526">
        <v>1</v>
      </c>
      <c r="H5526">
        <v>61.835940000000001</v>
      </c>
      <c r="I5526">
        <v>19.70703</v>
      </c>
      <c r="J5526">
        <v>1.105469</v>
      </c>
      <c r="K5526">
        <v>46.019530000000003</v>
      </c>
      <c r="L5526" s="3">
        <v>44130.491666666669</v>
      </c>
      <c r="M5526">
        <v>17.18</v>
      </c>
      <c r="N5526" t="s">
        <v>28</v>
      </c>
      <c r="P5526">
        <f>(C5526-Key!$B$1)*24</f>
        <v>2.6833333333488554</v>
      </c>
      <c r="Q5526">
        <f>(Key!$B$2-'17.1'!C5526)*24</f>
        <v>0.26666666666278616</v>
      </c>
      <c r="R5526" s="3">
        <f>C5526-(M5526-Key!$B$5)/(24*Key!$B$6)</f>
        <v>44130.725074074071</v>
      </c>
      <c r="S5526">
        <f>M5526-Key!$B$5</f>
        <v>14.92</v>
      </c>
      <c r="T5526" s="2">
        <f t="shared" si="430"/>
        <v>44129.736111111109</v>
      </c>
      <c r="U5526" t="str">
        <f t="shared" si="431"/>
        <v>10-25-2020 17:40</v>
      </c>
      <c r="V5526">
        <f>IFERROR(IF(W5526=Z5526,VLOOKUP($U5526,[1]C8842!$G$2:$M$145,3,FALSE),0),0)</f>
        <v>0</v>
      </c>
      <c r="W5526">
        <f>VLOOKUP(RIGHT($V$1,5),Key!$A$9:$B$14,2,FALSE)</f>
        <v>10.199999999999999</v>
      </c>
      <c r="X5526">
        <f t="shared" si="434"/>
        <v>0</v>
      </c>
      <c r="Y5526">
        <f>VLOOKUP(RIGHT($X$1,5),Key!$A$9:$B$14,2,FALSE)</f>
        <v>3.7</v>
      </c>
      <c r="Z5526">
        <f t="shared" si="432"/>
        <v>10.199999999999999</v>
      </c>
      <c r="AA5526">
        <f t="shared" si="433"/>
        <v>0</v>
      </c>
    </row>
    <row r="5527" spans="1:27" x14ac:dyDescent="0.3">
      <c r="A5527">
        <v>100067</v>
      </c>
      <c r="B5527">
        <v>230922</v>
      </c>
      <c r="C5527" s="3">
        <v>44130.738888888889</v>
      </c>
      <c r="D5527">
        <v>0</v>
      </c>
      <c r="E5527">
        <v>2</v>
      </c>
      <c r="F5527" t="s">
        <v>25</v>
      </c>
      <c r="G5527">
        <v>1</v>
      </c>
      <c r="H5527">
        <v>58.550780000000003</v>
      </c>
      <c r="I5527">
        <v>14.20313</v>
      </c>
      <c r="J5527">
        <v>0.91796880000000003</v>
      </c>
      <c r="K5527">
        <v>46.019530000000003</v>
      </c>
      <c r="L5527" s="3">
        <v>44130.491666666669</v>
      </c>
      <c r="M5527">
        <v>17.18</v>
      </c>
      <c r="N5527" t="s">
        <v>28</v>
      </c>
      <c r="P5527">
        <f>(C5527-Key!$B$1)*24</f>
        <v>2.6833333333488554</v>
      </c>
      <c r="Q5527">
        <f>(Key!$B$2-'17.1'!C5527)*24</f>
        <v>0.26666666666278616</v>
      </c>
      <c r="R5527" s="3">
        <f>C5527-(M5527-Key!$B$5)/(24*Key!$B$6)</f>
        <v>44130.725074074071</v>
      </c>
      <c r="S5527">
        <f>M5527-Key!$B$5</f>
        <v>14.92</v>
      </c>
      <c r="T5527" s="2">
        <f t="shared" si="430"/>
        <v>44129.736111111109</v>
      </c>
      <c r="U5527" t="str">
        <f t="shared" si="431"/>
        <v>10-25-2020 17:40</v>
      </c>
      <c r="V5527">
        <f>IFERROR(IF(W5527=Z5527,VLOOKUP($U5527,[1]C8842!$G$2:$M$145,3,FALSE),0),0)</f>
        <v>0</v>
      </c>
      <c r="W5527">
        <f>VLOOKUP(RIGHT($V$1,5),Key!$A$9:$B$14,2,FALSE)</f>
        <v>10.199999999999999</v>
      </c>
      <c r="X5527">
        <f t="shared" si="434"/>
        <v>0</v>
      </c>
      <c r="Y5527">
        <f>VLOOKUP(RIGHT($X$1,5),Key!$A$9:$B$14,2,FALSE)</f>
        <v>3.7</v>
      </c>
      <c r="Z5527">
        <f t="shared" si="432"/>
        <v>10.199999999999999</v>
      </c>
      <c r="AA5527">
        <f t="shared" si="433"/>
        <v>0</v>
      </c>
    </row>
    <row r="5528" spans="1:27" x14ac:dyDescent="0.3">
      <c r="A5528">
        <v>100067</v>
      </c>
      <c r="B5528">
        <v>230922</v>
      </c>
      <c r="C5528" s="3">
        <v>44130.738888888889</v>
      </c>
      <c r="D5528">
        <v>3</v>
      </c>
      <c r="E5528">
        <v>2</v>
      </c>
      <c r="F5528" t="s">
        <v>26</v>
      </c>
      <c r="G5528">
        <v>1</v>
      </c>
      <c r="H5528">
        <v>63.175780000000003</v>
      </c>
      <c r="I5528">
        <v>16.679690000000001</v>
      </c>
      <c r="J5528">
        <v>0.953125</v>
      </c>
      <c r="K5528">
        <v>93.039060000000006</v>
      </c>
      <c r="L5528" s="3">
        <v>44130.491666666669</v>
      </c>
      <c r="M5528">
        <v>17.18</v>
      </c>
      <c r="N5528" t="s">
        <v>28</v>
      </c>
      <c r="P5528">
        <f>(C5528-Key!$B$1)*24</f>
        <v>2.6833333333488554</v>
      </c>
      <c r="Q5528">
        <f>(Key!$B$2-'17.1'!C5528)*24</f>
        <v>0.26666666666278616</v>
      </c>
      <c r="R5528" s="3">
        <f>C5528-(M5528-Key!$B$5)/(24*Key!$B$6)</f>
        <v>44130.725074074071</v>
      </c>
      <c r="S5528">
        <f>M5528-Key!$B$5</f>
        <v>14.92</v>
      </c>
      <c r="T5528" s="2">
        <f t="shared" si="430"/>
        <v>44129.736111111109</v>
      </c>
      <c r="U5528" t="str">
        <f t="shared" si="431"/>
        <v>10-25-2020 17:40</v>
      </c>
      <c r="V5528">
        <f>IFERROR(IF(W5528=Z5528,VLOOKUP($U5528,[1]C8842!$G$2:$M$145,3,FALSE),0),0)</f>
        <v>0</v>
      </c>
      <c r="W5528">
        <f>VLOOKUP(RIGHT($V$1,5),Key!$A$9:$B$14,2,FALSE)</f>
        <v>10.199999999999999</v>
      </c>
      <c r="X5528">
        <f t="shared" si="434"/>
        <v>0</v>
      </c>
      <c r="Y5528">
        <f>VLOOKUP(RIGHT($X$1,5),Key!$A$9:$B$14,2,FALSE)</f>
        <v>3.7</v>
      </c>
      <c r="Z5528">
        <f t="shared" si="432"/>
        <v>10.199999999999999</v>
      </c>
      <c r="AA5528">
        <f t="shared" si="433"/>
        <v>0</v>
      </c>
    </row>
    <row r="5529" spans="1:27" x14ac:dyDescent="0.3">
      <c r="A5529">
        <v>100067</v>
      </c>
      <c r="B5529">
        <v>230922</v>
      </c>
      <c r="C5529" s="3">
        <v>44130.738888888889</v>
      </c>
      <c r="D5529">
        <v>1</v>
      </c>
      <c r="E5529">
        <v>1</v>
      </c>
      <c r="F5529" t="s">
        <v>25</v>
      </c>
      <c r="G5529">
        <v>4</v>
      </c>
      <c r="H5529">
        <v>65.976560000000006</v>
      </c>
      <c r="I5529">
        <v>72.125</v>
      </c>
      <c r="J5529">
        <v>3.1523439999999998</v>
      </c>
      <c r="K5529">
        <v>56.023440000000001</v>
      </c>
      <c r="L5529" s="3">
        <v>44130.491666666669</v>
      </c>
      <c r="M5529">
        <v>17.18</v>
      </c>
      <c r="N5529" t="s">
        <v>28</v>
      </c>
      <c r="P5529">
        <f>(C5529-Key!$B$1)*24</f>
        <v>2.6833333333488554</v>
      </c>
      <c r="Q5529">
        <f>(Key!$B$2-'17.1'!C5529)*24</f>
        <v>0.26666666666278616</v>
      </c>
      <c r="R5529" s="3">
        <f>C5529-(M5529-Key!$B$5)/(24*Key!$B$6)</f>
        <v>44130.725074074071</v>
      </c>
      <c r="S5529">
        <f>M5529-Key!$B$5</f>
        <v>14.92</v>
      </c>
      <c r="T5529" s="2">
        <f t="shared" si="430"/>
        <v>44129.736111111109</v>
      </c>
      <c r="U5529" t="str">
        <f t="shared" si="431"/>
        <v>10-25-2020 17:40</v>
      </c>
      <c r="V5529">
        <f>IFERROR(IF(W5529=Z5529,VLOOKUP($U5529,[1]C8842!$G$2:$M$145,3,FALSE),0),0)</f>
        <v>0</v>
      </c>
      <c r="W5529">
        <f>VLOOKUP(RIGHT($V$1,5),Key!$A$9:$B$14,2,FALSE)</f>
        <v>10.199999999999999</v>
      </c>
      <c r="X5529">
        <f t="shared" si="434"/>
        <v>0</v>
      </c>
      <c r="Y5529">
        <f>VLOOKUP(RIGHT($X$1,5),Key!$A$9:$B$14,2,FALSE)</f>
        <v>3.7</v>
      </c>
      <c r="Z5529">
        <f t="shared" si="432"/>
        <v>10.199999999999999</v>
      </c>
      <c r="AA5529">
        <f t="shared" si="433"/>
        <v>0</v>
      </c>
    </row>
    <row r="5530" spans="1:27" x14ac:dyDescent="0.3">
      <c r="A5530">
        <v>100067</v>
      </c>
      <c r="B5530">
        <v>230922</v>
      </c>
      <c r="C5530" s="3">
        <v>44130.738888888889</v>
      </c>
      <c r="D5530">
        <v>3</v>
      </c>
      <c r="E5530">
        <v>2</v>
      </c>
      <c r="F5530" t="s">
        <v>26</v>
      </c>
      <c r="G5530">
        <v>1</v>
      </c>
      <c r="H5530">
        <v>67.394530000000003</v>
      </c>
      <c r="I5530">
        <v>15.148440000000001</v>
      </c>
      <c r="J5530">
        <v>0.83203130000000003</v>
      </c>
      <c r="K5530">
        <v>95.039060000000006</v>
      </c>
      <c r="L5530" s="3">
        <v>44130.491666666669</v>
      </c>
      <c r="M5530">
        <v>17.18</v>
      </c>
      <c r="N5530" t="s">
        <v>28</v>
      </c>
      <c r="P5530">
        <f>(C5530-Key!$B$1)*24</f>
        <v>2.6833333333488554</v>
      </c>
      <c r="Q5530">
        <f>(Key!$B$2-'17.1'!C5530)*24</f>
        <v>0.26666666666278616</v>
      </c>
      <c r="R5530" s="3">
        <f>C5530-(M5530-Key!$B$5)/(24*Key!$B$6)</f>
        <v>44130.725074074071</v>
      </c>
      <c r="S5530">
        <f>M5530-Key!$B$5</f>
        <v>14.92</v>
      </c>
      <c r="T5530" s="2">
        <f t="shared" si="430"/>
        <v>44129.736111111109</v>
      </c>
      <c r="U5530" t="str">
        <f t="shared" si="431"/>
        <v>10-25-2020 17:40</v>
      </c>
      <c r="V5530">
        <f>IFERROR(IF(W5530=Z5530,VLOOKUP($U5530,[1]C8842!$G$2:$M$145,3,FALSE),0),0)</f>
        <v>0</v>
      </c>
      <c r="W5530">
        <f>VLOOKUP(RIGHT($V$1,5),Key!$A$9:$B$14,2,FALSE)</f>
        <v>10.199999999999999</v>
      </c>
      <c r="X5530">
        <f t="shared" si="434"/>
        <v>0</v>
      </c>
      <c r="Y5530">
        <f>VLOOKUP(RIGHT($X$1,5),Key!$A$9:$B$14,2,FALSE)</f>
        <v>3.7</v>
      </c>
      <c r="Z5530">
        <f t="shared" si="432"/>
        <v>10.199999999999999</v>
      </c>
      <c r="AA5530">
        <f t="shared" si="433"/>
        <v>0</v>
      </c>
    </row>
    <row r="5531" spans="1:27" x14ac:dyDescent="0.3">
      <c r="A5531">
        <v>100067</v>
      </c>
      <c r="B5531">
        <v>230922</v>
      </c>
      <c r="C5531" s="3">
        <v>44130.738888888889</v>
      </c>
      <c r="D5531">
        <v>2</v>
      </c>
      <c r="E5531">
        <v>1</v>
      </c>
      <c r="F5531" t="s">
        <v>26</v>
      </c>
      <c r="G5531">
        <v>1</v>
      </c>
      <c r="H5531">
        <v>70.664060000000006</v>
      </c>
      <c r="I5531">
        <v>18.316410000000001</v>
      </c>
      <c r="J5531">
        <v>0.9140625</v>
      </c>
      <c r="K5531">
        <v>81.035160000000005</v>
      </c>
      <c r="L5531" s="3">
        <v>44130.491666666669</v>
      </c>
      <c r="M5531">
        <v>17.18</v>
      </c>
      <c r="N5531" t="s">
        <v>28</v>
      </c>
      <c r="P5531">
        <f>(C5531-Key!$B$1)*24</f>
        <v>2.6833333333488554</v>
      </c>
      <c r="Q5531">
        <f>(Key!$B$2-'17.1'!C5531)*24</f>
        <v>0.26666666666278616</v>
      </c>
      <c r="R5531" s="3">
        <f>C5531-(M5531-Key!$B$5)/(24*Key!$B$6)</f>
        <v>44130.725074074071</v>
      </c>
      <c r="S5531">
        <f>M5531-Key!$B$5</f>
        <v>14.92</v>
      </c>
      <c r="T5531" s="2">
        <f t="shared" si="430"/>
        <v>44129.736111111109</v>
      </c>
      <c r="U5531" t="str">
        <f t="shared" si="431"/>
        <v>10-25-2020 17:40</v>
      </c>
      <c r="V5531">
        <f>IFERROR(IF(W5531=Z5531,VLOOKUP($U5531,[1]C8842!$G$2:$M$145,3,FALSE),0),0)</f>
        <v>0</v>
      </c>
      <c r="W5531">
        <f>VLOOKUP(RIGHT($V$1,5),Key!$A$9:$B$14,2,FALSE)</f>
        <v>10.199999999999999</v>
      </c>
      <c r="X5531">
        <f t="shared" si="434"/>
        <v>0</v>
      </c>
      <c r="Y5531">
        <f>VLOOKUP(RIGHT($X$1,5),Key!$A$9:$B$14,2,FALSE)</f>
        <v>3.7</v>
      </c>
      <c r="Z5531">
        <f t="shared" si="432"/>
        <v>10.199999999999999</v>
      </c>
      <c r="AA5531">
        <f t="shared" si="433"/>
        <v>0</v>
      </c>
    </row>
    <row r="5532" spans="1:27" x14ac:dyDescent="0.3">
      <c r="A5532">
        <v>100067</v>
      </c>
      <c r="B5532">
        <v>230922</v>
      </c>
      <c r="C5532" s="3">
        <v>44130.738888888889</v>
      </c>
      <c r="D5532">
        <v>3</v>
      </c>
      <c r="E5532">
        <v>2</v>
      </c>
      <c r="F5532" t="s">
        <v>26</v>
      </c>
      <c r="G5532">
        <v>1</v>
      </c>
      <c r="H5532">
        <v>66.484380000000002</v>
      </c>
      <c r="I5532">
        <v>18.59375</v>
      </c>
      <c r="J5532">
        <v>0.98046880000000003</v>
      </c>
      <c r="K5532">
        <v>96.039060000000006</v>
      </c>
      <c r="L5532" s="3">
        <v>44130.491666666669</v>
      </c>
      <c r="M5532">
        <v>17.18</v>
      </c>
      <c r="N5532" t="s">
        <v>28</v>
      </c>
      <c r="P5532">
        <f>(C5532-Key!$B$1)*24</f>
        <v>2.6833333333488554</v>
      </c>
      <c r="Q5532">
        <f>(Key!$B$2-'17.1'!C5532)*24</f>
        <v>0.26666666666278616</v>
      </c>
      <c r="R5532" s="3">
        <f>C5532-(M5532-Key!$B$5)/(24*Key!$B$6)</f>
        <v>44130.725074074071</v>
      </c>
      <c r="S5532">
        <f>M5532-Key!$B$5</f>
        <v>14.92</v>
      </c>
      <c r="T5532" s="2">
        <f t="shared" si="430"/>
        <v>44129.736111111109</v>
      </c>
      <c r="U5532" t="str">
        <f t="shared" si="431"/>
        <v>10-25-2020 17:40</v>
      </c>
      <c r="V5532">
        <f>IFERROR(IF(W5532=Z5532,VLOOKUP($U5532,[1]C8842!$G$2:$M$145,3,FALSE),0),0)</f>
        <v>0</v>
      </c>
      <c r="W5532">
        <f>VLOOKUP(RIGHT($V$1,5),Key!$A$9:$B$14,2,FALSE)</f>
        <v>10.199999999999999</v>
      </c>
      <c r="X5532">
        <f t="shared" si="434"/>
        <v>0</v>
      </c>
      <c r="Y5532">
        <f>VLOOKUP(RIGHT($X$1,5),Key!$A$9:$B$14,2,FALSE)</f>
        <v>3.7</v>
      </c>
      <c r="Z5532">
        <f t="shared" si="432"/>
        <v>10.199999999999999</v>
      </c>
      <c r="AA5532">
        <f t="shared" si="433"/>
        <v>0</v>
      </c>
    </row>
    <row r="5533" spans="1:27" x14ac:dyDescent="0.3">
      <c r="A5533">
        <v>100067</v>
      </c>
      <c r="B5533">
        <v>230922</v>
      </c>
      <c r="C5533" s="3">
        <v>44130.739583333336</v>
      </c>
      <c r="D5533">
        <v>0</v>
      </c>
      <c r="E5533">
        <v>2</v>
      </c>
      <c r="F5533" t="s">
        <v>25</v>
      </c>
      <c r="G5533">
        <v>1</v>
      </c>
      <c r="H5533">
        <v>60.402340000000002</v>
      </c>
      <c r="I5533">
        <v>16.421880000000002</v>
      </c>
      <c r="J5533">
        <v>0.98828130000000003</v>
      </c>
      <c r="K5533">
        <v>46.019530000000003</v>
      </c>
      <c r="L5533" s="3">
        <v>44130.491666666669</v>
      </c>
      <c r="M5533">
        <v>17.18</v>
      </c>
      <c r="N5533" t="s">
        <v>28</v>
      </c>
      <c r="P5533">
        <f>(C5533-Key!$B$1)*24</f>
        <v>2.7000000000698492</v>
      </c>
      <c r="Q5533">
        <f>(Key!$B$2-'17.1'!C5533)*24</f>
        <v>0.24999999994179234</v>
      </c>
      <c r="R5533" s="3">
        <f>C5533-(M5533-Key!$B$5)/(24*Key!$B$6)</f>
        <v>44130.725768518518</v>
      </c>
      <c r="S5533">
        <f>M5533-Key!$B$5</f>
        <v>14.92</v>
      </c>
      <c r="T5533" s="2">
        <f t="shared" si="430"/>
        <v>44129.743055555555</v>
      </c>
      <c r="U5533" t="str">
        <f t="shared" si="431"/>
        <v>10-25-2020 17:50</v>
      </c>
      <c r="V5533">
        <f>IFERROR(IF(W5533=Z5533,VLOOKUP($U5533,[1]C8842!$G$2:$M$145,3,FALSE),0),0)</f>
        <v>0</v>
      </c>
      <c r="W5533">
        <f>VLOOKUP(RIGHT($V$1,5),Key!$A$9:$B$14,2,FALSE)</f>
        <v>10.199999999999999</v>
      </c>
      <c r="X5533">
        <f t="shared" si="434"/>
        <v>0</v>
      </c>
      <c r="Y5533">
        <f>VLOOKUP(RIGHT($X$1,5),Key!$A$9:$B$14,2,FALSE)</f>
        <v>3.7</v>
      </c>
      <c r="Z5533">
        <f t="shared" si="432"/>
        <v>10.199999999999999</v>
      </c>
      <c r="AA5533">
        <f t="shared" si="433"/>
        <v>0</v>
      </c>
    </row>
    <row r="5534" spans="1:27" x14ac:dyDescent="0.3">
      <c r="A5534">
        <v>100067</v>
      </c>
      <c r="B5534">
        <v>230922</v>
      </c>
      <c r="C5534" s="3">
        <v>44130.739583333336</v>
      </c>
      <c r="D5534">
        <v>2</v>
      </c>
      <c r="E5534">
        <v>1</v>
      </c>
      <c r="F5534" t="s">
        <v>26</v>
      </c>
      <c r="G5534">
        <v>1</v>
      </c>
      <c r="H5534">
        <v>67.261719999999997</v>
      </c>
      <c r="I5534">
        <v>17.382809999999999</v>
      </c>
      <c r="J5534">
        <v>0.921875</v>
      </c>
      <c r="K5534">
        <v>82.035160000000005</v>
      </c>
      <c r="L5534" s="3">
        <v>44130.491666666669</v>
      </c>
      <c r="M5534">
        <v>17.18</v>
      </c>
      <c r="N5534" t="s">
        <v>28</v>
      </c>
      <c r="P5534">
        <f>(C5534-Key!$B$1)*24</f>
        <v>2.7000000000698492</v>
      </c>
      <c r="Q5534">
        <f>(Key!$B$2-'17.1'!C5534)*24</f>
        <v>0.24999999994179234</v>
      </c>
      <c r="R5534" s="3">
        <f>C5534-(M5534-Key!$B$5)/(24*Key!$B$6)</f>
        <v>44130.725768518518</v>
      </c>
      <c r="S5534">
        <f>M5534-Key!$B$5</f>
        <v>14.92</v>
      </c>
      <c r="T5534" s="2">
        <f t="shared" si="430"/>
        <v>44129.743055555555</v>
      </c>
      <c r="U5534" t="str">
        <f t="shared" si="431"/>
        <v>10-25-2020 17:50</v>
      </c>
      <c r="V5534">
        <f>IFERROR(IF(W5534=Z5534,VLOOKUP($U5534,[1]C8842!$G$2:$M$145,3,FALSE),0),0)</f>
        <v>0</v>
      </c>
      <c r="W5534">
        <f>VLOOKUP(RIGHT($V$1,5),Key!$A$9:$B$14,2,FALSE)</f>
        <v>10.199999999999999</v>
      </c>
      <c r="X5534">
        <f t="shared" si="434"/>
        <v>0</v>
      </c>
      <c r="Y5534">
        <f>VLOOKUP(RIGHT($X$1,5),Key!$A$9:$B$14,2,FALSE)</f>
        <v>3.7</v>
      </c>
      <c r="Z5534">
        <f t="shared" si="432"/>
        <v>10.199999999999999</v>
      </c>
      <c r="AA5534">
        <f t="shared" si="433"/>
        <v>0</v>
      </c>
    </row>
    <row r="5535" spans="1:27" x14ac:dyDescent="0.3">
      <c r="A5535">
        <v>100067</v>
      </c>
      <c r="B5535">
        <v>230922</v>
      </c>
      <c r="C5535" s="3">
        <v>44130.739583333336</v>
      </c>
      <c r="D5535">
        <v>0</v>
      </c>
      <c r="E5535">
        <v>2</v>
      </c>
      <c r="F5535" t="s">
        <v>25</v>
      </c>
      <c r="G5535">
        <v>1</v>
      </c>
      <c r="H5535">
        <v>61.285159999999998</v>
      </c>
      <c r="I5535">
        <v>14.26563</v>
      </c>
      <c r="J5535">
        <v>0.87890630000000003</v>
      </c>
      <c r="K5535">
        <v>46.019530000000003</v>
      </c>
      <c r="L5535" s="3">
        <v>44130.491666666669</v>
      </c>
      <c r="M5535">
        <v>17.18</v>
      </c>
      <c r="N5535" t="s">
        <v>28</v>
      </c>
      <c r="P5535">
        <f>(C5535-Key!$B$1)*24</f>
        <v>2.7000000000698492</v>
      </c>
      <c r="Q5535">
        <f>(Key!$B$2-'17.1'!C5535)*24</f>
        <v>0.24999999994179234</v>
      </c>
      <c r="R5535" s="3">
        <f>C5535-(M5535-Key!$B$5)/(24*Key!$B$6)</f>
        <v>44130.725768518518</v>
      </c>
      <c r="S5535">
        <f>M5535-Key!$B$5</f>
        <v>14.92</v>
      </c>
      <c r="T5535" s="2">
        <f t="shared" si="430"/>
        <v>44129.743055555555</v>
      </c>
      <c r="U5535" t="str">
        <f t="shared" si="431"/>
        <v>10-25-2020 17:50</v>
      </c>
      <c r="V5535">
        <f>IFERROR(IF(W5535=Z5535,VLOOKUP($U5535,[1]C8842!$G$2:$M$145,3,FALSE),0),0)</f>
        <v>0</v>
      </c>
      <c r="W5535">
        <f>VLOOKUP(RIGHT($V$1,5),Key!$A$9:$B$14,2,FALSE)</f>
        <v>10.199999999999999</v>
      </c>
      <c r="X5535">
        <f t="shared" si="434"/>
        <v>0</v>
      </c>
      <c r="Y5535">
        <f>VLOOKUP(RIGHT($X$1,5),Key!$A$9:$B$14,2,FALSE)</f>
        <v>3.7</v>
      </c>
      <c r="Z5535">
        <f t="shared" si="432"/>
        <v>10.199999999999999</v>
      </c>
      <c r="AA5535">
        <f t="shared" si="433"/>
        <v>0</v>
      </c>
    </row>
    <row r="5536" spans="1:27" x14ac:dyDescent="0.3">
      <c r="A5536">
        <v>100067</v>
      </c>
      <c r="B5536">
        <v>230922</v>
      </c>
      <c r="C5536" s="3">
        <v>44130.739583333336</v>
      </c>
      <c r="D5536">
        <v>3</v>
      </c>
      <c r="E5536">
        <v>2</v>
      </c>
      <c r="F5536" t="s">
        <v>26</v>
      </c>
      <c r="G5536">
        <v>4</v>
      </c>
      <c r="H5536">
        <v>63.351559999999999</v>
      </c>
      <c r="I5536">
        <v>77.738280000000003</v>
      </c>
      <c r="J5536">
        <v>3.5195310000000002</v>
      </c>
      <c r="K5536">
        <v>96.039060000000006</v>
      </c>
      <c r="L5536" s="3">
        <v>44130.491666666669</v>
      </c>
      <c r="M5536">
        <v>17.18</v>
      </c>
      <c r="N5536" t="s">
        <v>28</v>
      </c>
      <c r="P5536">
        <f>(C5536-Key!$B$1)*24</f>
        <v>2.7000000000698492</v>
      </c>
      <c r="Q5536">
        <f>(Key!$B$2-'17.1'!C5536)*24</f>
        <v>0.24999999994179234</v>
      </c>
      <c r="R5536" s="3">
        <f>C5536-(M5536-Key!$B$5)/(24*Key!$B$6)</f>
        <v>44130.725768518518</v>
      </c>
      <c r="S5536">
        <f>M5536-Key!$B$5</f>
        <v>14.92</v>
      </c>
      <c r="T5536" s="2">
        <f t="shared" si="430"/>
        <v>44129.743055555555</v>
      </c>
      <c r="U5536" t="str">
        <f t="shared" si="431"/>
        <v>10-25-2020 17:50</v>
      </c>
      <c r="V5536">
        <f>IFERROR(IF(W5536=Z5536,VLOOKUP($U5536,[1]C8842!$G$2:$M$145,3,FALSE),0),0)</f>
        <v>0</v>
      </c>
      <c r="W5536">
        <f>VLOOKUP(RIGHT($V$1,5),Key!$A$9:$B$14,2,FALSE)</f>
        <v>10.199999999999999</v>
      </c>
      <c r="X5536">
        <f t="shared" si="434"/>
        <v>0</v>
      </c>
      <c r="Y5536">
        <f>VLOOKUP(RIGHT($X$1,5),Key!$A$9:$B$14,2,FALSE)</f>
        <v>3.7</v>
      </c>
      <c r="Z5536">
        <f t="shared" si="432"/>
        <v>10.199999999999999</v>
      </c>
      <c r="AA5536">
        <f t="shared" si="433"/>
        <v>0</v>
      </c>
    </row>
    <row r="5537" spans="1:27" x14ac:dyDescent="0.3">
      <c r="A5537">
        <v>100067</v>
      </c>
      <c r="B5537">
        <v>230922</v>
      </c>
      <c r="C5537" s="3">
        <v>44130.739583333336</v>
      </c>
      <c r="D5537">
        <v>2</v>
      </c>
      <c r="E5537">
        <v>1</v>
      </c>
      <c r="F5537" t="s">
        <v>26</v>
      </c>
      <c r="G5537">
        <v>2</v>
      </c>
      <c r="H5537">
        <v>73.679689999999994</v>
      </c>
      <c r="I5537">
        <v>20.183589999999999</v>
      </c>
      <c r="J5537">
        <v>0.9453125</v>
      </c>
      <c r="K5537">
        <v>80.03125</v>
      </c>
      <c r="L5537" s="3">
        <v>44130.491666666669</v>
      </c>
      <c r="M5537">
        <v>17.18</v>
      </c>
      <c r="N5537" t="s">
        <v>28</v>
      </c>
      <c r="P5537">
        <f>(C5537-Key!$B$1)*24</f>
        <v>2.7000000000698492</v>
      </c>
      <c r="Q5537">
        <f>(Key!$B$2-'17.1'!C5537)*24</f>
        <v>0.24999999994179234</v>
      </c>
      <c r="R5537" s="3">
        <f>C5537-(M5537-Key!$B$5)/(24*Key!$B$6)</f>
        <v>44130.725768518518</v>
      </c>
      <c r="S5537">
        <f>M5537-Key!$B$5</f>
        <v>14.92</v>
      </c>
      <c r="T5537" s="2">
        <f t="shared" si="430"/>
        <v>44129.743055555555</v>
      </c>
      <c r="U5537" t="str">
        <f t="shared" si="431"/>
        <v>10-25-2020 17:50</v>
      </c>
      <c r="V5537">
        <f>IFERROR(IF(W5537=Z5537,VLOOKUP($U5537,[1]C8842!$G$2:$M$145,3,FALSE),0),0)</f>
        <v>0</v>
      </c>
      <c r="W5537">
        <f>VLOOKUP(RIGHT($V$1,5),Key!$A$9:$B$14,2,FALSE)</f>
        <v>10.199999999999999</v>
      </c>
      <c r="X5537">
        <f t="shared" si="434"/>
        <v>0</v>
      </c>
      <c r="Y5537">
        <f>VLOOKUP(RIGHT($X$1,5),Key!$A$9:$B$14,2,FALSE)</f>
        <v>3.7</v>
      </c>
      <c r="Z5537">
        <f t="shared" si="432"/>
        <v>10.199999999999999</v>
      </c>
      <c r="AA5537">
        <f t="shared" si="433"/>
        <v>0</v>
      </c>
    </row>
    <row r="5538" spans="1:27" x14ac:dyDescent="0.3">
      <c r="A5538">
        <v>100067</v>
      </c>
      <c r="B5538">
        <v>230922</v>
      </c>
      <c r="C5538" s="3">
        <v>44130.739583333336</v>
      </c>
      <c r="D5538">
        <v>3</v>
      </c>
      <c r="E5538">
        <v>2</v>
      </c>
      <c r="F5538" t="s">
        <v>26</v>
      </c>
      <c r="G5538">
        <v>1</v>
      </c>
      <c r="H5538">
        <v>64.269530000000003</v>
      </c>
      <c r="I5538">
        <v>18.003910000000001</v>
      </c>
      <c r="J5538">
        <v>0.9921875</v>
      </c>
      <c r="K5538">
        <v>93.039060000000006</v>
      </c>
      <c r="L5538" s="3">
        <v>44130.491666666669</v>
      </c>
      <c r="M5538">
        <v>17.18</v>
      </c>
      <c r="N5538" t="s">
        <v>28</v>
      </c>
      <c r="P5538">
        <f>(C5538-Key!$B$1)*24</f>
        <v>2.7000000000698492</v>
      </c>
      <c r="Q5538">
        <f>(Key!$B$2-'17.1'!C5538)*24</f>
        <v>0.24999999994179234</v>
      </c>
      <c r="R5538" s="3">
        <f>C5538-(M5538-Key!$B$5)/(24*Key!$B$6)</f>
        <v>44130.725768518518</v>
      </c>
      <c r="S5538">
        <f>M5538-Key!$B$5</f>
        <v>14.92</v>
      </c>
      <c r="T5538" s="2">
        <f t="shared" si="430"/>
        <v>44129.743055555555</v>
      </c>
      <c r="U5538" t="str">
        <f t="shared" si="431"/>
        <v>10-25-2020 17:50</v>
      </c>
      <c r="V5538">
        <f>IFERROR(IF(W5538=Z5538,VLOOKUP($U5538,[1]C8842!$G$2:$M$145,3,FALSE),0),0)</f>
        <v>0</v>
      </c>
      <c r="W5538">
        <f>VLOOKUP(RIGHT($V$1,5),Key!$A$9:$B$14,2,FALSE)</f>
        <v>10.199999999999999</v>
      </c>
      <c r="X5538">
        <f t="shared" si="434"/>
        <v>0</v>
      </c>
      <c r="Y5538">
        <f>VLOOKUP(RIGHT($X$1,5),Key!$A$9:$B$14,2,FALSE)</f>
        <v>3.7</v>
      </c>
      <c r="Z5538">
        <f t="shared" si="432"/>
        <v>10.199999999999999</v>
      </c>
      <c r="AA5538">
        <f t="shared" si="433"/>
        <v>0</v>
      </c>
    </row>
    <row r="5539" spans="1:27" x14ac:dyDescent="0.3">
      <c r="A5539">
        <v>100067</v>
      </c>
      <c r="B5539">
        <v>230922</v>
      </c>
      <c r="C5539" s="3">
        <v>44130.739583333336</v>
      </c>
      <c r="D5539">
        <v>2</v>
      </c>
      <c r="E5539">
        <v>1</v>
      </c>
      <c r="F5539" t="s">
        <v>26</v>
      </c>
      <c r="G5539">
        <v>2</v>
      </c>
      <c r="H5539">
        <v>78.464839999999995</v>
      </c>
      <c r="I5539">
        <v>21.914059999999999</v>
      </c>
      <c r="J5539">
        <v>0.9453125</v>
      </c>
      <c r="K5539">
        <v>82.035160000000005</v>
      </c>
      <c r="L5539" s="3">
        <v>44130.491666666669</v>
      </c>
      <c r="M5539">
        <v>17.18</v>
      </c>
      <c r="N5539" t="s">
        <v>28</v>
      </c>
      <c r="P5539">
        <f>(C5539-Key!$B$1)*24</f>
        <v>2.7000000000698492</v>
      </c>
      <c r="Q5539">
        <f>(Key!$B$2-'17.1'!C5539)*24</f>
        <v>0.24999999994179234</v>
      </c>
      <c r="R5539" s="3">
        <f>C5539-(M5539-Key!$B$5)/(24*Key!$B$6)</f>
        <v>44130.725768518518</v>
      </c>
      <c r="S5539">
        <f>M5539-Key!$B$5</f>
        <v>14.92</v>
      </c>
      <c r="T5539" s="2">
        <f t="shared" si="430"/>
        <v>44129.743055555555</v>
      </c>
      <c r="U5539" t="str">
        <f t="shared" si="431"/>
        <v>10-25-2020 17:50</v>
      </c>
      <c r="V5539">
        <f>IFERROR(IF(W5539=Z5539,VLOOKUP($U5539,[1]C8842!$G$2:$M$145,3,FALSE),0),0)</f>
        <v>0</v>
      </c>
      <c r="W5539">
        <f>VLOOKUP(RIGHT($V$1,5),Key!$A$9:$B$14,2,FALSE)</f>
        <v>10.199999999999999</v>
      </c>
      <c r="X5539">
        <f t="shared" si="434"/>
        <v>0</v>
      </c>
      <c r="Y5539">
        <f>VLOOKUP(RIGHT($X$1,5),Key!$A$9:$B$14,2,FALSE)</f>
        <v>3.7</v>
      </c>
      <c r="Z5539">
        <f t="shared" si="432"/>
        <v>10.199999999999999</v>
      </c>
      <c r="AA5539">
        <f t="shared" si="433"/>
        <v>0</v>
      </c>
    </row>
    <row r="5540" spans="1:27" x14ac:dyDescent="0.3">
      <c r="A5540">
        <v>100067</v>
      </c>
      <c r="B5540">
        <v>230922</v>
      </c>
      <c r="C5540" s="3">
        <v>44130.739583333336</v>
      </c>
      <c r="D5540">
        <v>3</v>
      </c>
      <c r="E5540">
        <v>2</v>
      </c>
      <c r="F5540" t="s">
        <v>26</v>
      </c>
      <c r="G5540">
        <v>4</v>
      </c>
      <c r="H5540">
        <v>63.511719999999997</v>
      </c>
      <c r="I5540">
        <v>75.472660000000005</v>
      </c>
      <c r="J5540">
        <v>3.4140630000000001</v>
      </c>
      <c r="K5540">
        <v>92.039060000000006</v>
      </c>
      <c r="L5540" s="3">
        <v>44130.491666666669</v>
      </c>
      <c r="M5540">
        <v>17.18</v>
      </c>
      <c r="N5540" t="s">
        <v>28</v>
      </c>
      <c r="P5540">
        <f>(C5540-Key!$B$1)*24</f>
        <v>2.7000000000698492</v>
      </c>
      <c r="Q5540">
        <f>(Key!$B$2-'17.1'!C5540)*24</f>
        <v>0.24999999994179234</v>
      </c>
      <c r="R5540" s="3">
        <f>C5540-(M5540-Key!$B$5)/(24*Key!$B$6)</f>
        <v>44130.725768518518</v>
      </c>
      <c r="S5540">
        <f>M5540-Key!$B$5</f>
        <v>14.92</v>
      </c>
      <c r="T5540" s="2">
        <f t="shared" si="430"/>
        <v>44129.743055555555</v>
      </c>
      <c r="U5540" t="str">
        <f t="shared" si="431"/>
        <v>10-25-2020 17:50</v>
      </c>
      <c r="V5540">
        <f>IFERROR(IF(W5540=Z5540,VLOOKUP($U5540,[1]C8842!$G$2:$M$145,3,FALSE),0),0)</f>
        <v>0</v>
      </c>
      <c r="W5540">
        <f>VLOOKUP(RIGHT($V$1,5),Key!$A$9:$B$14,2,FALSE)</f>
        <v>10.199999999999999</v>
      </c>
      <c r="X5540">
        <f t="shared" si="434"/>
        <v>0</v>
      </c>
      <c r="Y5540">
        <f>VLOOKUP(RIGHT($X$1,5),Key!$A$9:$B$14,2,FALSE)</f>
        <v>3.7</v>
      </c>
      <c r="Z5540">
        <f t="shared" si="432"/>
        <v>10.199999999999999</v>
      </c>
      <c r="AA5540">
        <f t="shared" si="433"/>
        <v>0</v>
      </c>
    </row>
    <row r="5541" spans="1:27" x14ac:dyDescent="0.3">
      <c r="A5541">
        <v>100067</v>
      </c>
      <c r="B5541">
        <v>230922</v>
      </c>
      <c r="C5541" s="3">
        <v>44130.739583333336</v>
      </c>
      <c r="D5541">
        <v>2</v>
      </c>
      <c r="E5541">
        <v>1</v>
      </c>
      <c r="F5541" t="s">
        <v>26</v>
      </c>
      <c r="G5541">
        <v>1</v>
      </c>
      <c r="H5541">
        <v>73.324219999999997</v>
      </c>
      <c r="I5541">
        <v>16.45703</v>
      </c>
      <c r="J5541">
        <v>0.8125</v>
      </c>
      <c r="K5541">
        <v>81.035160000000005</v>
      </c>
      <c r="L5541" s="3">
        <v>44130.491666666669</v>
      </c>
      <c r="M5541">
        <v>17.18</v>
      </c>
      <c r="N5541" t="s">
        <v>28</v>
      </c>
      <c r="P5541">
        <f>(C5541-Key!$B$1)*24</f>
        <v>2.7000000000698492</v>
      </c>
      <c r="Q5541">
        <f>(Key!$B$2-'17.1'!C5541)*24</f>
        <v>0.24999999994179234</v>
      </c>
      <c r="R5541" s="3">
        <f>C5541-(M5541-Key!$B$5)/(24*Key!$B$6)</f>
        <v>44130.725768518518</v>
      </c>
      <c r="S5541">
        <f>M5541-Key!$B$5</f>
        <v>14.92</v>
      </c>
      <c r="T5541" s="2">
        <f t="shared" si="430"/>
        <v>44129.743055555555</v>
      </c>
      <c r="U5541" t="str">
        <f t="shared" si="431"/>
        <v>10-25-2020 17:50</v>
      </c>
      <c r="V5541">
        <f>IFERROR(IF(W5541=Z5541,VLOOKUP($U5541,[1]C8842!$G$2:$M$145,3,FALSE),0),0)</f>
        <v>0</v>
      </c>
      <c r="W5541">
        <f>VLOOKUP(RIGHT($V$1,5),Key!$A$9:$B$14,2,FALSE)</f>
        <v>10.199999999999999</v>
      </c>
      <c r="X5541">
        <f t="shared" si="434"/>
        <v>0</v>
      </c>
      <c r="Y5541">
        <f>VLOOKUP(RIGHT($X$1,5),Key!$A$9:$B$14,2,FALSE)</f>
        <v>3.7</v>
      </c>
      <c r="Z5541">
        <f t="shared" si="432"/>
        <v>10.199999999999999</v>
      </c>
      <c r="AA5541">
        <f t="shared" si="433"/>
        <v>0</v>
      </c>
    </row>
    <row r="5542" spans="1:27" x14ac:dyDescent="0.3">
      <c r="A5542">
        <v>100067</v>
      </c>
      <c r="B5542">
        <v>230922</v>
      </c>
      <c r="C5542" s="3">
        <v>44130.739583333336</v>
      </c>
      <c r="D5542">
        <v>2</v>
      </c>
      <c r="E5542">
        <v>1</v>
      </c>
      <c r="F5542" t="s">
        <v>26</v>
      </c>
      <c r="G5542">
        <v>1</v>
      </c>
      <c r="H5542">
        <v>73.785160000000005</v>
      </c>
      <c r="I5542">
        <v>15.79297</v>
      </c>
      <c r="J5542">
        <v>0.78515630000000003</v>
      </c>
      <c r="K5542">
        <v>82.035160000000005</v>
      </c>
      <c r="L5542" s="3">
        <v>44130.491666666669</v>
      </c>
      <c r="M5542">
        <v>17.18</v>
      </c>
      <c r="N5542" t="s">
        <v>28</v>
      </c>
      <c r="P5542">
        <f>(C5542-Key!$B$1)*24</f>
        <v>2.7000000000698492</v>
      </c>
      <c r="Q5542">
        <f>(Key!$B$2-'17.1'!C5542)*24</f>
        <v>0.24999999994179234</v>
      </c>
      <c r="R5542" s="3">
        <f>C5542-(M5542-Key!$B$5)/(24*Key!$B$6)</f>
        <v>44130.725768518518</v>
      </c>
      <c r="S5542">
        <f>M5542-Key!$B$5</f>
        <v>14.92</v>
      </c>
      <c r="T5542" s="2">
        <f t="shared" si="430"/>
        <v>44129.743055555555</v>
      </c>
      <c r="U5542" t="str">
        <f t="shared" si="431"/>
        <v>10-25-2020 17:50</v>
      </c>
      <c r="V5542">
        <f>IFERROR(IF(W5542=Z5542,VLOOKUP($U5542,[1]C8842!$G$2:$M$145,3,FALSE),0),0)</f>
        <v>0</v>
      </c>
      <c r="W5542">
        <f>VLOOKUP(RIGHT($V$1,5),Key!$A$9:$B$14,2,FALSE)</f>
        <v>10.199999999999999</v>
      </c>
      <c r="X5542">
        <f t="shared" si="434"/>
        <v>0</v>
      </c>
      <c r="Y5542">
        <f>VLOOKUP(RIGHT($X$1,5),Key!$A$9:$B$14,2,FALSE)</f>
        <v>3.7</v>
      </c>
      <c r="Z5542">
        <f t="shared" si="432"/>
        <v>10.199999999999999</v>
      </c>
      <c r="AA5542">
        <f t="shared" si="433"/>
        <v>0</v>
      </c>
    </row>
    <row r="5543" spans="1:27" x14ac:dyDescent="0.3">
      <c r="A5543">
        <v>100067</v>
      </c>
      <c r="B5543">
        <v>230922</v>
      </c>
      <c r="C5543" s="3">
        <v>44130.739583333336</v>
      </c>
      <c r="D5543">
        <v>2</v>
      </c>
      <c r="E5543">
        <v>1</v>
      </c>
      <c r="F5543" t="s">
        <v>26</v>
      </c>
      <c r="G5543">
        <v>2</v>
      </c>
      <c r="H5543">
        <v>71.648439999999994</v>
      </c>
      <c r="I5543">
        <v>22.054690000000001</v>
      </c>
      <c r="J5543">
        <v>1.0390630000000001</v>
      </c>
      <c r="K5543">
        <v>80.03125</v>
      </c>
      <c r="L5543" s="3">
        <v>44130.491666666669</v>
      </c>
      <c r="M5543">
        <v>17.18</v>
      </c>
      <c r="N5543" t="s">
        <v>28</v>
      </c>
      <c r="P5543">
        <f>(C5543-Key!$B$1)*24</f>
        <v>2.7000000000698492</v>
      </c>
      <c r="Q5543">
        <f>(Key!$B$2-'17.1'!C5543)*24</f>
        <v>0.24999999994179234</v>
      </c>
      <c r="R5543" s="3">
        <f>C5543-(M5543-Key!$B$5)/(24*Key!$B$6)</f>
        <v>44130.725768518518</v>
      </c>
      <c r="S5543">
        <f>M5543-Key!$B$5</f>
        <v>14.92</v>
      </c>
      <c r="T5543" s="2">
        <f t="shared" si="430"/>
        <v>44129.743055555555</v>
      </c>
      <c r="U5543" t="str">
        <f t="shared" si="431"/>
        <v>10-25-2020 17:50</v>
      </c>
      <c r="V5543">
        <f>IFERROR(IF(W5543=Z5543,VLOOKUP($U5543,[1]C8842!$G$2:$M$145,3,FALSE),0),0)</f>
        <v>0</v>
      </c>
      <c r="W5543">
        <f>VLOOKUP(RIGHT($V$1,5),Key!$A$9:$B$14,2,FALSE)</f>
        <v>10.199999999999999</v>
      </c>
      <c r="X5543">
        <f t="shared" si="434"/>
        <v>0</v>
      </c>
      <c r="Y5543">
        <f>VLOOKUP(RIGHT($X$1,5),Key!$A$9:$B$14,2,FALSE)</f>
        <v>3.7</v>
      </c>
      <c r="Z5543">
        <f t="shared" si="432"/>
        <v>10.199999999999999</v>
      </c>
      <c r="AA5543">
        <f t="shared" si="433"/>
        <v>0</v>
      </c>
    </row>
    <row r="5544" spans="1:27" x14ac:dyDescent="0.3">
      <c r="A5544">
        <v>100067</v>
      </c>
      <c r="B5544">
        <v>230922</v>
      </c>
      <c r="C5544" s="3">
        <v>44130.739583333336</v>
      </c>
      <c r="D5544">
        <v>3</v>
      </c>
      <c r="E5544">
        <v>2</v>
      </c>
      <c r="F5544" t="s">
        <v>26</v>
      </c>
      <c r="G5544">
        <v>4</v>
      </c>
      <c r="H5544">
        <v>62.738280000000003</v>
      </c>
      <c r="I5544">
        <v>70.957030000000003</v>
      </c>
      <c r="J5544">
        <v>3.265625</v>
      </c>
      <c r="K5544">
        <v>92.039060000000006</v>
      </c>
      <c r="L5544" s="3">
        <v>44130.491666666669</v>
      </c>
      <c r="M5544">
        <v>17.18</v>
      </c>
      <c r="N5544" t="s">
        <v>28</v>
      </c>
      <c r="P5544">
        <f>(C5544-Key!$B$1)*24</f>
        <v>2.7000000000698492</v>
      </c>
      <c r="Q5544">
        <f>(Key!$B$2-'17.1'!C5544)*24</f>
        <v>0.24999999994179234</v>
      </c>
      <c r="R5544" s="3">
        <f>C5544-(M5544-Key!$B$5)/(24*Key!$B$6)</f>
        <v>44130.725768518518</v>
      </c>
      <c r="S5544">
        <f>M5544-Key!$B$5</f>
        <v>14.92</v>
      </c>
      <c r="T5544" s="2">
        <f t="shared" si="430"/>
        <v>44129.743055555555</v>
      </c>
      <c r="U5544" t="str">
        <f t="shared" si="431"/>
        <v>10-25-2020 17:50</v>
      </c>
      <c r="V5544">
        <f>IFERROR(IF(W5544=Z5544,VLOOKUP($U5544,[1]C8842!$G$2:$M$145,3,FALSE),0),0)</f>
        <v>0</v>
      </c>
      <c r="W5544">
        <f>VLOOKUP(RIGHT($V$1,5),Key!$A$9:$B$14,2,FALSE)</f>
        <v>10.199999999999999</v>
      </c>
      <c r="X5544">
        <f t="shared" si="434"/>
        <v>0</v>
      </c>
      <c r="Y5544">
        <f>VLOOKUP(RIGHT($X$1,5),Key!$A$9:$B$14,2,FALSE)</f>
        <v>3.7</v>
      </c>
      <c r="Z5544">
        <f t="shared" si="432"/>
        <v>10.199999999999999</v>
      </c>
      <c r="AA5544">
        <f t="shared" si="433"/>
        <v>0</v>
      </c>
    </row>
    <row r="5545" spans="1:27" x14ac:dyDescent="0.3">
      <c r="A5545">
        <v>100067</v>
      </c>
      <c r="B5545">
        <v>230922</v>
      </c>
      <c r="C5545" s="3">
        <v>44130.739583333336</v>
      </c>
      <c r="D5545">
        <v>1</v>
      </c>
      <c r="E5545">
        <v>1</v>
      </c>
      <c r="F5545" t="s">
        <v>25</v>
      </c>
      <c r="G5545">
        <v>1</v>
      </c>
      <c r="H5545">
        <v>66.925780000000003</v>
      </c>
      <c r="I5545">
        <v>15.16797</v>
      </c>
      <c r="J5545">
        <v>0.83984380000000003</v>
      </c>
      <c r="K5545">
        <v>56.023440000000001</v>
      </c>
      <c r="L5545" s="3">
        <v>44130.491666666669</v>
      </c>
      <c r="M5545">
        <v>17.18</v>
      </c>
      <c r="N5545" t="s">
        <v>28</v>
      </c>
      <c r="P5545">
        <f>(C5545-Key!$B$1)*24</f>
        <v>2.7000000000698492</v>
      </c>
      <c r="Q5545">
        <f>(Key!$B$2-'17.1'!C5545)*24</f>
        <v>0.24999999994179234</v>
      </c>
      <c r="R5545" s="3">
        <f>C5545-(M5545-Key!$B$5)/(24*Key!$B$6)</f>
        <v>44130.725768518518</v>
      </c>
      <c r="S5545">
        <f>M5545-Key!$B$5</f>
        <v>14.92</v>
      </c>
      <c r="T5545" s="2">
        <f t="shared" si="430"/>
        <v>44129.743055555555</v>
      </c>
      <c r="U5545" t="str">
        <f t="shared" si="431"/>
        <v>10-25-2020 17:50</v>
      </c>
      <c r="V5545">
        <f>IFERROR(IF(W5545=Z5545,VLOOKUP($U5545,[1]C8842!$G$2:$M$145,3,FALSE),0),0)</f>
        <v>0</v>
      </c>
      <c r="W5545">
        <f>VLOOKUP(RIGHT($V$1,5),Key!$A$9:$B$14,2,FALSE)</f>
        <v>10.199999999999999</v>
      </c>
      <c r="X5545">
        <f t="shared" si="434"/>
        <v>0</v>
      </c>
      <c r="Y5545">
        <f>VLOOKUP(RIGHT($X$1,5),Key!$A$9:$B$14,2,FALSE)</f>
        <v>3.7</v>
      </c>
      <c r="Z5545">
        <f t="shared" si="432"/>
        <v>10.199999999999999</v>
      </c>
      <c r="AA5545">
        <f t="shared" si="433"/>
        <v>0</v>
      </c>
    </row>
    <row r="5546" spans="1:27" x14ac:dyDescent="0.3">
      <c r="A5546">
        <v>100067</v>
      </c>
      <c r="B5546">
        <v>230922</v>
      </c>
      <c r="C5546" s="3">
        <v>44130.739583333336</v>
      </c>
      <c r="D5546">
        <v>0</v>
      </c>
      <c r="E5546">
        <v>2</v>
      </c>
      <c r="F5546" t="s">
        <v>25</v>
      </c>
      <c r="G5546">
        <v>2</v>
      </c>
      <c r="H5546">
        <v>61.105469999999997</v>
      </c>
      <c r="I5546">
        <v>20.007809999999999</v>
      </c>
      <c r="J5546">
        <v>1.1328130000000001</v>
      </c>
      <c r="K5546">
        <v>46.019530000000003</v>
      </c>
      <c r="L5546" s="3">
        <v>44130.491666666669</v>
      </c>
      <c r="M5546">
        <v>17.18</v>
      </c>
      <c r="N5546" t="s">
        <v>28</v>
      </c>
      <c r="P5546">
        <f>(C5546-Key!$B$1)*24</f>
        <v>2.7000000000698492</v>
      </c>
      <c r="Q5546">
        <f>(Key!$B$2-'17.1'!C5546)*24</f>
        <v>0.24999999994179234</v>
      </c>
      <c r="R5546" s="3">
        <f>C5546-(M5546-Key!$B$5)/(24*Key!$B$6)</f>
        <v>44130.725768518518</v>
      </c>
      <c r="S5546">
        <f>M5546-Key!$B$5</f>
        <v>14.92</v>
      </c>
      <c r="T5546" s="2">
        <f t="shared" si="430"/>
        <v>44129.743055555555</v>
      </c>
      <c r="U5546" t="str">
        <f t="shared" si="431"/>
        <v>10-25-2020 17:50</v>
      </c>
      <c r="V5546">
        <f>IFERROR(IF(W5546=Z5546,VLOOKUP($U5546,[1]C8842!$G$2:$M$145,3,FALSE),0),0)</f>
        <v>0</v>
      </c>
      <c r="W5546">
        <f>VLOOKUP(RIGHT($V$1,5),Key!$A$9:$B$14,2,FALSE)</f>
        <v>10.199999999999999</v>
      </c>
      <c r="X5546">
        <f t="shared" si="434"/>
        <v>0</v>
      </c>
      <c r="Y5546">
        <f>VLOOKUP(RIGHT($X$1,5),Key!$A$9:$B$14,2,FALSE)</f>
        <v>3.7</v>
      </c>
      <c r="Z5546">
        <f t="shared" si="432"/>
        <v>10.199999999999999</v>
      </c>
      <c r="AA5546">
        <f t="shared" si="433"/>
        <v>0</v>
      </c>
    </row>
    <row r="5547" spans="1:27" x14ac:dyDescent="0.3">
      <c r="A5547">
        <v>100067</v>
      </c>
      <c r="B5547">
        <v>230922</v>
      </c>
      <c r="C5547" s="3">
        <v>44130.739583333336</v>
      </c>
      <c r="D5547">
        <v>1</v>
      </c>
      <c r="E5547">
        <v>1</v>
      </c>
      <c r="F5547" t="s">
        <v>25</v>
      </c>
      <c r="G5547">
        <v>1</v>
      </c>
      <c r="H5547">
        <v>66.167969999999997</v>
      </c>
      <c r="I5547">
        <v>17.76953</v>
      </c>
      <c r="J5547">
        <v>0.953125</v>
      </c>
      <c r="K5547">
        <v>56.023440000000001</v>
      </c>
      <c r="L5547" s="3">
        <v>44130.491666666669</v>
      </c>
      <c r="M5547">
        <v>17.18</v>
      </c>
      <c r="N5547" t="s">
        <v>28</v>
      </c>
      <c r="P5547">
        <f>(C5547-Key!$B$1)*24</f>
        <v>2.7000000000698492</v>
      </c>
      <c r="Q5547">
        <f>(Key!$B$2-'17.1'!C5547)*24</f>
        <v>0.24999999994179234</v>
      </c>
      <c r="R5547" s="3">
        <f>C5547-(M5547-Key!$B$5)/(24*Key!$B$6)</f>
        <v>44130.725768518518</v>
      </c>
      <c r="S5547">
        <f>M5547-Key!$B$5</f>
        <v>14.92</v>
      </c>
      <c r="T5547" s="2">
        <f t="shared" si="430"/>
        <v>44129.743055555555</v>
      </c>
      <c r="U5547" t="str">
        <f t="shared" si="431"/>
        <v>10-25-2020 17:50</v>
      </c>
      <c r="V5547">
        <f>IFERROR(IF(W5547=Z5547,VLOOKUP($U5547,[1]C8842!$G$2:$M$145,3,FALSE),0),0)</f>
        <v>0</v>
      </c>
      <c r="W5547">
        <f>VLOOKUP(RIGHT($V$1,5),Key!$A$9:$B$14,2,FALSE)</f>
        <v>10.199999999999999</v>
      </c>
      <c r="X5547">
        <f t="shared" si="434"/>
        <v>0</v>
      </c>
      <c r="Y5547">
        <f>VLOOKUP(RIGHT($X$1,5),Key!$A$9:$B$14,2,FALSE)</f>
        <v>3.7</v>
      </c>
      <c r="Z5547">
        <f t="shared" si="432"/>
        <v>10.199999999999999</v>
      </c>
      <c r="AA5547">
        <f t="shared" si="433"/>
        <v>0</v>
      </c>
    </row>
    <row r="5548" spans="1:27" x14ac:dyDescent="0.3">
      <c r="A5548">
        <v>100067</v>
      </c>
      <c r="B5548">
        <v>230922</v>
      </c>
      <c r="C5548" s="3">
        <v>44130.739583333336</v>
      </c>
      <c r="D5548">
        <v>0</v>
      </c>
      <c r="E5548">
        <v>2</v>
      </c>
      <c r="F5548" t="s">
        <v>25</v>
      </c>
      <c r="G5548">
        <v>1</v>
      </c>
      <c r="H5548">
        <v>55.566409999999998</v>
      </c>
      <c r="I5548">
        <v>15.503909999999999</v>
      </c>
      <c r="J5548">
        <v>1.027344</v>
      </c>
      <c r="K5548">
        <v>46.019530000000003</v>
      </c>
      <c r="L5548" s="3">
        <v>44130.491666666669</v>
      </c>
      <c r="M5548">
        <v>17.18</v>
      </c>
      <c r="N5548" t="s">
        <v>28</v>
      </c>
      <c r="P5548">
        <f>(C5548-Key!$B$1)*24</f>
        <v>2.7000000000698492</v>
      </c>
      <c r="Q5548">
        <f>(Key!$B$2-'17.1'!C5548)*24</f>
        <v>0.24999999994179234</v>
      </c>
      <c r="R5548" s="3">
        <f>C5548-(M5548-Key!$B$5)/(24*Key!$B$6)</f>
        <v>44130.725768518518</v>
      </c>
      <c r="S5548">
        <f>M5548-Key!$B$5</f>
        <v>14.92</v>
      </c>
      <c r="T5548" s="2">
        <f t="shared" si="430"/>
        <v>44129.743055555555</v>
      </c>
      <c r="U5548" t="str">
        <f t="shared" si="431"/>
        <v>10-25-2020 17:50</v>
      </c>
      <c r="V5548">
        <f>IFERROR(IF(W5548=Z5548,VLOOKUP($U5548,[1]C8842!$G$2:$M$145,3,FALSE),0),0)</f>
        <v>0</v>
      </c>
      <c r="W5548">
        <f>VLOOKUP(RIGHT($V$1,5),Key!$A$9:$B$14,2,FALSE)</f>
        <v>10.199999999999999</v>
      </c>
      <c r="X5548">
        <f t="shared" si="434"/>
        <v>0</v>
      </c>
      <c r="Y5548">
        <f>VLOOKUP(RIGHT($X$1,5),Key!$A$9:$B$14,2,FALSE)</f>
        <v>3.7</v>
      </c>
      <c r="Z5548">
        <f t="shared" si="432"/>
        <v>10.199999999999999</v>
      </c>
      <c r="AA5548">
        <f t="shared" si="433"/>
        <v>0</v>
      </c>
    </row>
    <row r="5549" spans="1:27" x14ac:dyDescent="0.3">
      <c r="A5549">
        <v>100067</v>
      </c>
      <c r="B5549">
        <v>230922</v>
      </c>
      <c r="C5549" s="3">
        <v>44130.739583333336</v>
      </c>
      <c r="D5549">
        <v>3</v>
      </c>
      <c r="E5549">
        <v>2</v>
      </c>
      <c r="F5549" t="s">
        <v>26</v>
      </c>
      <c r="G5549">
        <v>5</v>
      </c>
      <c r="H5549">
        <v>60.585940000000001</v>
      </c>
      <c r="I5549">
        <v>83.621089999999995</v>
      </c>
      <c r="J5549">
        <v>3.9375</v>
      </c>
      <c r="K5549">
        <v>94.039060000000006</v>
      </c>
      <c r="L5549" s="3">
        <v>44130.491666666669</v>
      </c>
      <c r="M5549">
        <v>17.18</v>
      </c>
      <c r="N5549" t="s">
        <v>28</v>
      </c>
      <c r="P5549">
        <f>(C5549-Key!$B$1)*24</f>
        <v>2.7000000000698492</v>
      </c>
      <c r="Q5549">
        <f>(Key!$B$2-'17.1'!C5549)*24</f>
        <v>0.24999999994179234</v>
      </c>
      <c r="R5549" s="3">
        <f>C5549-(M5549-Key!$B$5)/(24*Key!$B$6)</f>
        <v>44130.725768518518</v>
      </c>
      <c r="S5549">
        <f>M5549-Key!$B$5</f>
        <v>14.92</v>
      </c>
      <c r="T5549" s="2">
        <f t="shared" si="430"/>
        <v>44129.743055555555</v>
      </c>
      <c r="U5549" t="str">
        <f t="shared" si="431"/>
        <v>10-25-2020 17:50</v>
      </c>
      <c r="V5549">
        <f>IFERROR(IF(W5549=Z5549,VLOOKUP($U5549,[1]C8842!$G$2:$M$145,3,FALSE),0),0)</f>
        <v>0</v>
      </c>
      <c r="W5549">
        <f>VLOOKUP(RIGHT($V$1,5),Key!$A$9:$B$14,2,FALSE)</f>
        <v>10.199999999999999</v>
      </c>
      <c r="X5549">
        <f t="shared" si="434"/>
        <v>0</v>
      </c>
      <c r="Y5549">
        <f>VLOOKUP(RIGHT($X$1,5),Key!$A$9:$B$14,2,FALSE)</f>
        <v>3.7</v>
      </c>
      <c r="Z5549">
        <f t="shared" si="432"/>
        <v>10.199999999999999</v>
      </c>
      <c r="AA5549">
        <f t="shared" si="433"/>
        <v>0</v>
      </c>
    </row>
    <row r="5550" spans="1:27" x14ac:dyDescent="0.3">
      <c r="A5550">
        <v>100067</v>
      </c>
      <c r="B5550">
        <v>230922</v>
      </c>
      <c r="C5550" s="3">
        <v>44130.739583333336</v>
      </c>
      <c r="D5550">
        <v>1</v>
      </c>
      <c r="E5550">
        <v>1</v>
      </c>
      <c r="F5550" t="s">
        <v>25</v>
      </c>
      <c r="G5550">
        <v>1</v>
      </c>
      <c r="H5550">
        <v>62.148440000000001</v>
      </c>
      <c r="I5550">
        <v>14.902340000000001</v>
      </c>
      <c r="J5550">
        <v>0.89453130000000003</v>
      </c>
      <c r="K5550">
        <v>59.023440000000001</v>
      </c>
      <c r="L5550" s="3">
        <v>44130.491666666669</v>
      </c>
      <c r="M5550">
        <v>17.18</v>
      </c>
      <c r="N5550" t="s">
        <v>28</v>
      </c>
      <c r="P5550">
        <f>(C5550-Key!$B$1)*24</f>
        <v>2.7000000000698492</v>
      </c>
      <c r="Q5550">
        <f>(Key!$B$2-'17.1'!C5550)*24</f>
        <v>0.24999999994179234</v>
      </c>
      <c r="R5550" s="3">
        <f>C5550-(M5550-Key!$B$5)/(24*Key!$B$6)</f>
        <v>44130.725768518518</v>
      </c>
      <c r="S5550">
        <f>M5550-Key!$B$5</f>
        <v>14.92</v>
      </c>
      <c r="T5550" s="2">
        <f t="shared" si="430"/>
        <v>44129.743055555555</v>
      </c>
      <c r="U5550" t="str">
        <f t="shared" si="431"/>
        <v>10-25-2020 17:50</v>
      </c>
      <c r="V5550">
        <f>IFERROR(IF(W5550=Z5550,VLOOKUP($U5550,[1]C8842!$G$2:$M$145,3,FALSE),0),0)</f>
        <v>0</v>
      </c>
      <c r="W5550">
        <f>VLOOKUP(RIGHT($V$1,5),Key!$A$9:$B$14,2,FALSE)</f>
        <v>10.199999999999999</v>
      </c>
      <c r="X5550">
        <f t="shared" si="434"/>
        <v>0</v>
      </c>
      <c r="Y5550">
        <f>VLOOKUP(RIGHT($X$1,5),Key!$A$9:$B$14,2,FALSE)</f>
        <v>3.7</v>
      </c>
      <c r="Z5550">
        <f t="shared" si="432"/>
        <v>10.199999999999999</v>
      </c>
      <c r="AA5550">
        <f t="shared" si="433"/>
        <v>0</v>
      </c>
    </row>
    <row r="5551" spans="1:27" x14ac:dyDescent="0.3">
      <c r="A5551">
        <v>100067</v>
      </c>
      <c r="B5551">
        <v>230922</v>
      </c>
      <c r="C5551" s="3">
        <v>44130.739583333336</v>
      </c>
      <c r="D5551">
        <v>0</v>
      </c>
      <c r="E5551">
        <v>2</v>
      </c>
      <c r="F5551" t="s">
        <v>25</v>
      </c>
      <c r="G5551">
        <v>1</v>
      </c>
      <c r="H5551">
        <v>68.371089999999995</v>
      </c>
      <c r="I5551">
        <v>16.23828</v>
      </c>
      <c r="J5551">
        <v>0.86328130000000003</v>
      </c>
      <c r="K5551">
        <v>46.019530000000003</v>
      </c>
      <c r="L5551" s="3">
        <v>44130.491666666669</v>
      </c>
      <c r="M5551">
        <v>17.18</v>
      </c>
      <c r="N5551" t="s">
        <v>28</v>
      </c>
      <c r="P5551">
        <f>(C5551-Key!$B$1)*24</f>
        <v>2.7000000000698492</v>
      </c>
      <c r="Q5551">
        <f>(Key!$B$2-'17.1'!C5551)*24</f>
        <v>0.24999999994179234</v>
      </c>
      <c r="R5551" s="3">
        <f>C5551-(M5551-Key!$B$5)/(24*Key!$B$6)</f>
        <v>44130.725768518518</v>
      </c>
      <c r="S5551">
        <f>M5551-Key!$B$5</f>
        <v>14.92</v>
      </c>
      <c r="T5551" s="2">
        <f t="shared" si="430"/>
        <v>44129.743055555555</v>
      </c>
      <c r="U5551" t="str">
        <f t="shared" si="431"/>
        <v>10-25-2020 17:50</v>
      </c>
      <c r="V5551">
        <f>IFERROR(IF(W5551=Z5551,VLOOKUP($U5551,[1]C8842!$G$2:$M$145,3,FALSE),0),0)</f>
        <v>0</v>
      </c>
      <c r="W5551">
        <f>VLOOKUP(RIGHT($V$1,5),Key!$A$9:$B$14,2,FALSE)</f>
        <v>10.199999999999999</v>
      </c>
      <c r="X5551">
        <f t="shared" si="434"/>
        <v>0</v>
      </c>
      <c r="Y5551">
        <f>VLOOKUP(RIGHT($X$1,5),Key!$A$9:$B$14,2,FALSE)</f>
        <v>3.7</v>
      </c>
      <c r="Z5551">
        <f t="shared" si="432"/>
        <v>10.199999999999999</v>
      </c>
      <c r="AA5551">
        <f t="shared" si="433"/>
        <v>0</v>
      </c>
    </row>
    <row r="5552" spans="1:27" x14ac:dyDescent="0.3">
      <c r="A5552">
        <v>100067</v>
      </c>
      <c r="B5552">
        <v>230922</v>
      </c>
      <c r="C5552" s="3">
        <v>44130.739583333336</v>
      </c>
      <c r="D5552">
        <v>1</v>
      </c>
      <c r="E5552">
        <v>1</v>
      </c>
      <c r="F5552" t="s">
        <v>25</v>
      </c>
      <c r="G5552">
        <v>4</v>
      </c>
      <c r="H5552">
        <v>73.265630000000002</v>
      </c>
      <c r="I5552">
        <v>70.710939999999994</v>
      </c>
      <c r="J5552">
        <v>2.7851560000000002</v>
      </c>
      <c r="K5552">
        <v>58.023440000000001</v>
      </c>
      <c r="L5552" s="3">
        <v>44130.491666666669</v>
      </c>
      <c r="M5552">
        <v>17.18</v>
      </c>
      <c r="N5552" t="s">
        <v>28</v>
      </c>
      <c r="P5552">
        <f>(C5552-Key!$B$1)*24</f>
        <v>2.7000000000698492</v>
      </c>
      <c r="Q5552">
        <f>(Key!$B$2-'17.1'!C5552)*24</f>
        <v>0.24999999994179234</v>
      </c>
      <c r="R5552" s="3">
        <f>C5552-(M5552-Key!$B$5)/(24*Key!$B$6)</f>
        <v>44130.725768518518</v>
      </c>
      <c r="S5552">
        <f>M5552-Key!$B$5</f>
        <v>14.92</v>
      </c>
      <c r="T5552" s="2">
        <f t="shared" si="430"/>
        <v>44129.743055555555</v>
      </c>
      <c r="U5552" t="str">
        <f t="shared" si="431"/>
        <v>10-25-2020 17:50</v>
      </c>
      <c r="V5552">
        <f>IFERROR(IF(W5552=Z5552,VLOOKUP($U5552,[1]C8842!$G$2:$M$145,3,FALSE),0),0)</f>
        <v>0</v>
      </c>
      <c r="W5552">
        <f>VLOOKUP(RIGHT($V$1,5),Key!$A$9:$B$14,2,FALSE)</f>
        <v>10.199999999999999</v>
      </c>
      <c r="X5552">
        <f t="shared" si="434"/>
        <v>0</v>
      </c>
      <c r="Y5552">
        <f>VLOOKUP(RIGHT($X$1,5),Key!$A$9:$B$14,2,FALSE)</f>
        <v>3.7</v>
      </c>
      <c r="Z5552">
        <f t="shared" si="432"/>
        <v>10.199999999999999</v>
      </c>
      <c r="AA5552">
        <f t="shared" si="433"/>
        <v>0</v>
      </c>
    </row>
    <row r="5553" spans="1:27" x14ac:dyDescent="0.3">
      <c r="A5553">
        <v>100067</v>
      </c>
      <c r="B5553">
        <v>230922</v>
      </c>
      <c r="C5553" s="3">
        <v>44130.739583333336</v>
      </c>
      <c r="D5553">
        <v>2</v>
      </c>
      <c r="E5553">
        <v>1</v>
      </c>
      <c r="F5553" t="s">
        <v>26</v>
      </c>
      <c r="G5553">
        <v>1</v>
      </c>
      <c r="H5553">
        <v>69.867189999999994</v>
      </c>
      <c r="I5553">
        <v>16.55078</v>
      </c>
      <c r="J5553">
        <v>0.85546880000000003</v>
      </c>
      <c r="K5553">
        <v>81.035160000000005</v>
      </c>
      <c r="L5553" s="3">
        <v>44130.491666666669</v>
      </c>
      <c r="M5553">
        <v>17.18</v>
      </c>
      <c r="N5553" t="s">
        <v>28</v>
      </c>
      <c r="P5553">
        <f>(C5553-Key!$B$1)*24</f>
        <v>2.7000000000698492</v>
      </c>
      <c r="Q5553">
        <f>(Key!$B$2-'17.1'!C5553)*24</f>
        <v>0.24999999994179234</v>
      </c>
      <c r="R5553" s="3">
        <f>C5553-(M5553-Key!$B$5)/(24*Key!$B$6)</f>
        <v>44130.725768518518</v>
      </c>
      <c r="S5553">
        <f>M5553-Key!$B$5</f>
        <v>14.92</v>
      </c>
      <c r="T5553" s="2">
        <f t="shared" si="430"/>
        <v>44129.743055555555</v>
      </c>
      <c r="U5553" t="str">
        <f t="shared" si="431"/>
        <v>10-25-2020 17:50</v>
      </c>
      <c r="V5553">
        <f>IFERROR(IF(W5553=Z5553,VLOOKUP($U5553,[1]C8842!$G$2:$M$145,3,FALSE),0),0)</f>
        <v>0</v>
      </c>
      <c r="W5553">
        <f>VLOOKUP(RIGHT($V$1,5),Key!$A$9:$B$14,2,FALSE)</f>
        <v>10.199999999999999</v>
      </c>
      <c r="X5553">
        <f t="shared" si="434"/>
        <v>0</v>
      </c>
      <c r="Y5553">
        <f>VLOOKUP(RIGHT($X$1,5),Key!$A$9:$B$14,2,FALSE)</f>
        <v>3.7</v>
      </c>
      <c r="Z5553">
        <f t="shared" si="432"/>
        <v>10.199999999999999</v>
      </c>
      <c r="AA5553">
        <f t="shared" si="433"/>
        <v>0</v>
      </c>
    </row>
    <row r="5554" spans="1:27" x14ac:dyDescent="0.3">
      <c r="A5554">
        <v>100067</v>
      </c>
      <c r="B5554">
        <v>230922</v>
      </c>
      <c r="C5554" s="3">
        <v>44130.739583333336</v>
      </c>
      <c r="D5554">
        <v>0</v>
      </c>
      <c r="E5554">
        <v>2</v>
      </c>
      <c r="F5554" t="s">
        <v>25</v>
      </c>
      <c r="G5554">
        <v>4</v>
      </c>
      <c r="H5554">
        <v>64.914060000000006</v>
      </c>
      <c r="I5554">
        <v>67.894530000000003</v>
      </c>
      <c r="J5554">
        <v>3.0273439999999998</v>
      </c>
      <c r="K5554">
        <v>46.019530000000003</v>
      </c>
      <c r="L5554" s="3">
        <v>44130.491666666669</v>
      </c>
      <c r="M5554">
        <v>17.18</v>
      </c>
      <c r="N5554" t="s">
        <v>28</v>
      </c>
      <c r="P5554">
        <f>(C5554-Key!$B$1)*24</f>
        <v>2.7000000000698492</v>
      </c>
      <c r="Q5554">
        <f>(Key!$B$2-'17.1'!C5554)*24</f>
        <v>0.24999999994179234</v>
      </c>
      <c r="R5554" s="3">
        <f>C5554-(M5554-Key!$B$5)/(24*Key!$B$6)</f>
        <v>44130.725768518518</v>
      </c>
      <c r="S5554">
        <f>M5554-Key!$B$5</f>
        <v>14.92</v>
      </c>
      <c r="T5554" s="2">
        <f t="shared" si="430"/>
        <v>44129.743055555555</v>
      </c>
      <c r="U5554" t="str">
        <f t="shared" si="431"/>
        <v>10-25-2020 17:50</v>
      </c>
      <c r="V5554">
        <f>IFERROR(IF(W5554=Z5554,VLOOKUP($U5554,[1]C8842!$G$2:$M$145,3,FALSE),0),0)</f>
        <v>0</v>
      </c>
      <c r="W5554">
        <f>VLOOKUP(RIGHT($V$1,5),Key!$A$9:$B$14,2,FALSE)</f>
        <v>10.199999999999999</v>
      </c>
      <c r="X5554">
        <f t="shared" si="434"/>
        <v>0</v>
      </c>
      <c r="Y5554">
        <f>VLOOKUP(RIGHT($X$1,5),Key!$A$9:$B$14,2,FALSE)</f>
        <v>3.7</v>
      </c>
      <c r="Z5554">
        <f t="shared" si="432"/>
        <v>10.199999999999999</v>
      </c>
      <c r="AA5554">
        <f t="shared" si="433"/>
        <v>0</v>
      </c>
    </row>
    <row r="5555" spans="1:27" x14ac:dyDescent="0.3">
      <c r="A5555">
        <v>100067</v>
      </c>
      <c r="B5555">
        <v>230922</v>
      </c>
      <c r="C5555" s="3">
        <v>44130.739583333336</v>
      </c>
      <c r="D5555">
        <v>2</v>
      </c>
      <c r="E5555">
        <v>1</v>
      </c>
      <c r="F5555" t="s">
        <v>26</v>
      </c>
      <c r="G5555">
        <v>1</v>
      </c>
      <c r="H5555">
        <v>66.917969999999997</v>
      </c>
      <c r="I5555">
        <v>17.40625</v>
      </c>
      <c r="J5555">
        <v>0.9296875</v>
      </c>
      <c r="K5555">
        <v>82.035160000000005</v>
      </c>
      <c r="L5555" s="3">
        <v>44130.491666666669</v>
      </c>
      <c r="M5555">
        <v>17.18</v>
      </c>
      <c r="N5555" t="s">
        <v>28</v>
      </c>
      <c r="P5555">
        <f>(C5555-Key!$B$1)*24</f>
        <v>2.7000000000698492</v>
      </c>
      <c r="Q5555">
        <f>(Key!$B$2-'17.1'!C5555)*24</f>
        <v>0.24999999994179234</v>
      </c>
      <c r="R5555" s="3">
        <f>C5555-(M5555-Key!$B$5)/(24*Key!$B$6)</f>
        <v>44130.725768518518</v>
      </c>
      <c r="S5555">
        <f>M5555-Key!$B$5</f>
        <v>14.92</v>
      </c>
      <c r="T5555" s="2">
        <f t="shared" si="430"/>
        <v>44129.743055555555</v>
      </c>
      <c r="U5555" t="str">
        <f t="shared" si="431"/>
        <v>10-25-2020 17:50</v>
      </c>
      <c r="V5555">
        <f>IFERROR(IF(W5555=Z5555,VLOOKUP($U5555,[1]C8842!$G$2:$M$145,3,FALSE),0),0)</f>
        <v>0</v>
      </c>
      <c r="W5555">
        <f>VLOOKUP(RIGHT($V$1,5),Key!$A$9:$B$14,2,FALSE)</f>
        <v>10.199999999999999</v>
      </c>
      <c r="X5555">
        <f t="shared" si="434"/>
        <v>0</v>
      </c>
      <c r="Y5555">
        <f>VLOOKUP(RIGHT($X$1,5),Key!$A$9:$B$14,2,FALSE)</f>
        <v>3.7</v>
      </c>
      <c r="Z5555">
        <f t="shared" si="432"/>
        <v>10.199999999999999</v>
      </c>
      <c r="AA5555">
        <f t="shared" si="433"/>
        <v>0</v>
      </c>
    </row>
    <row r="5556" spans="1:27" x14ac:dyDescent="0.3">
      <c r="A5556">
        <v>100067</v>
      </c>
      <c r="B5556">
        <v>230922</v>
      </c>
      <c r="C5556" s="3">
        <v>44130.739583333336</v>
      </c>
      <c r="D5556">
        <v>3</v>
      </c>
      <c r="E5556">
        <v>2</v>
      </c>
      <c r="F5556" t="s">
        <v>26</v>
      </c>
      <c r="G5556">
        <v>1</v>
      </c>
      <c r="H5556">
        <v>71.046880000000002</v>
      </c>
      <c r="I5556">
        <v>13.9375</v>
      </c>
      <c r="J5556">
        <v>0.74609380000000003</v>
      </c>
      <c r="K5556">
        <v>92.039060000000006</v>
      </c>
      <c r="L5556" s="3">
        <v>44130.491666666669</v>
      </c>
      <c r="M5556">
        <v>17.18</v>
      </c>
      <c r="N5556" t="s">
        <v>28</v>
      </c>
      <c r="P5556">
        <f>(C5556-Key!$B$1)*24</f>
        <v>2.7000000000698492</v>
      </c>
      <c r="Q5556">
        <f>(Key!$B$2-'17.1'!C5556)*24</f>
        <v>0.24999999994179234</v>
      </c>
      <c r="R5556" s="3">
        <f>C5556-(M5556-Key!$B$5)/(24*Key!$B$6)</f>
        <v>44130.725768518518</v>
      </c>
      <c r="S5556">
        <f>M5556-Key!$B$5</f>
        <v>14.92</v>
      </c>
      <c r="T5556" s="2">
        <f t="shared" si="430"/>
        <v>44129.743055555555</v>
      </c>
      <c r="U5556" t="str">
        <f t="shared" si="431"/>
        <v>10-25-2020 17:50</v>
      </c>
      <c r="V5556">
        <f>IFERROR(IF(W5556=Z5556,VLOOKUP($U5556,[1]C8842!$G$2:$M$145,3,FALSE),0),0)</f>
        <v>0</v>
      </c>
      <c r="W5556">
        <f>VLOOKUP(RIGHT($V$1,5),Key!$A$9:$B$14,2,FALSE)</f>
        <v>10.199999999999999</v>
      </c>
      <c r="X5556">
        <f t="shared" si="434"/>
        <v>0</v>
      </c>
      <c r="Y5556">
        <f>VLOOKUP(RIGHT($X$1,5),Key!$A$9:$B$14,2,FALSE)</f>
        <v>3.7</v>
      </c>
      <c r="Z5556">
        <f t="shared" si="432"/>
        <v>10.199999999999999</v>
      </c>
      <c r="AA5556">
        <f t="shared" si="433"/>
        <v>0</v>
      </c>
    </row>
    <row r="5557" spans="1:27" x14ac:dyDescent="0.3">
      <c r="A5557">
        <v>100067</v>
      </c>
      <c r="B5557">
        <v>230922</v>
      </c>
      <c r="C5557" s="3">
        <v>44130.739583333336</v>
      </c>
      <c r="D5557">
        <v>1</v>
      </c>
      <c r="E5557">
        <v>1</v>
      </c>
      <c r="F5557" t="s">
        <v>25</v>
      </c>
      <c r="G5557">
        <v>1</v>
      </c>
      <c r="H5557">
        <v>72.398439999999994</v>
      </c>
      <c r="I5557">
        <v>13.26563</v>
      </c>
      <c r="J5557">
        <v>0.70703130000000003</v>
      </c>
      <c r="K5557">
        <v>59.023440000000001</v>
      </c>
      <c r="L5557" s="3">
        <v>44130.491666666669</v>
      </c>
      <c r="M5557">
        <v>17.18</v>
      </c>
      <c r="N5557" t="s">
        <v>28</v>
      </c>
      <c r="P5557">
        <f>(C5557-Key!$B$1)*24</f>
        <v>2.7000000000698492</v>
      </c>
      <c r="Q5557">
        <f>(Key!$B$2-'17.1'!C5557)*24</f>
        <v>0.24999999994179234</v>
      </c>
      <c r="R5557" s="3">
        <f>C5557-(M5557-Key!$B$5)/(24*Key!$B$6)</f>
        <v>44130.725768518518</v>
      </c>
      <c r="S5557">
        <f>M5557-Key!$B$5</f>
        <v>14.92</v>
      </c>
      <c r="T5557" s="2">
        <f t="shared" si="430"/>
        <v>44129.743055555555</v>
      </c>
      <c r="U5557" t="str">
        <f t="shared" si="431"/>
        <v>10-25-2020 17:50</v>
      </c>
      <c r="V5557">
        <f>IFERROR(IF(W5557=Z5557,VLOOKUP($U5557,[1]C8842!$G$2:$M$145,3,FALSE),0),0)</f>
        <v>0</v>
      </c>
      <c r="W5557">
        <f>VLOOKUP(RIGHT($V$1,5),Key!$A$9:$B$14,2,FALSE)</f>
        <v>10.199999999999999</v>
      </c>
      <c r="X5557">
        <f t="shared" si="434"/>
        <v>0</v>
      </c>
      <c r="Y5557">
        <f>VLOOKUP(RIGHT($X$1,5),Key!$A$9:$B$14,2,FALSE)</f>
        <v>3.7</v>
      </c>
      <c r="Z5557">
        <f t="shared" si="432"/>
        <v>10.199999999999999</v>
      </c>
      <c r="AA5557">
        <f t="shared" si="433"/>
        <v>0</v>
      </c>
    </row>
    <row r="5558" spans="1:27" x14ac:dyDescent="0.3">
      <c r="A5558">
        <v>100067</v>
      </c>
      <c r="B5558">
        <v>230922</v>
      </c>
      <c r="C5558" s="3">
        <v>44130.739583333336</v>
      </c>
      <c r="D5558">
        <v>1</v>
      </c>
      <c r="E5558">
        <v>1</v>
      </c>
      <c r="F5558" t="s">
        <v>25</v>
      </c>
      <c r="G5558">
        <v>1</v>
      </c>
      <c r="H5558">
        <v>72.632810000000006</v>
      </c>
      <c r="I5558">
        <v>15.710940000000001</v>
      </c>
      <c r="J5558">
        <v>0.79296880000000003</v>
      </c>
      <c r="K5558">
        <v>58.023440000000001</v>
      </c>
      <c r="L5558" s="3">
        <v>44130.491666666669</v>
      </c>
      <c r="M5558">
        <v>17.18</v>
      </c>
      <c r="N5558" t="s">
        <v>28</v>
      </c>
      <c r="P5558">
        <f>(C5558-Key!$B$1)*24</f>
        <v>2.7000000000698492</v>
      </c>
      <c r="Q5558">
        <f>(Key!$B$2-'17.1'!C5558)*24</f>
        <v>0.24999999994179234</v>
      </c>
      <c r="R5558" s="3">
        <f>C5558-(M5558-Key!$B$5)/(24*Key!$B$6)</f>
        <v>44130.725768518518</v>
      </c>
      <c r="S5558">
        <f>M5558-Key!$B$5</f>
        <v>14.92</v>
      </c>
      <c r="T5558" s="2">
        <f t="shared" si="430"/>
        <v>44129.743055555555</v>
      </c>
      <c r="U5558" t="str">
        <f t="shared" si="431"/>
        <v>10-25-2020 17:50</v>
      </c>
      <c r="V5558">
        <f>IFERROR(IF(W5558=Z5558,VLOOKUP($U5558,[1]C8842!$G$2:$M$145,3,FALSE),0),0)</f>
        <v>0</v>
      </c>
      <c r="W5558">
        <f>VLOOKUP(RIGHT($V$1,5),Key!$A$9:$B$14,2,FALSE)</f>
        <v>10.199999999999999</v>
      </c>
      <c r="X5558">
        <f t="shared" si="434"/>
        <v>0</v>
      </c>
      <c r="Y5558">
        <f>VLOOKUP(RIGHT($X$1,5),Key!$A$9:$B$14,2,FALSE)</f>
        <v>3.7</v>
      </c>
      <c r="Z5558">
        <f t="shared" si="432"/>
        <v>10.199999999999999</v>
      </c>
      <c r="AA5558">
        <f t="shared" si="433"/>
        <v>0</v>
      </c>
    </row>
    <row r="5559" spans="1:27" x14ac:dyDescent="0.3">
      <c r="A5559">
        <v>100067</v>
      </c>
      <c r="B5559">
        <v>230922</v>
      </c>
      <c r="C5559" s="3">
        <v>44130.739583333336</v>
      </c>
      <c r="D5559">
        <v>3</v>
      </c>
      <c r="E5559">
        <v>2</v>
      </c>
      <c r="F5559" t="s">
        <v>26</v>
      </c>
      <c r="G5559">
        <v>4</v>
      </c>
      <c r="H5559">
        <v>63.019530000000003</v>
      </c>
      <c r="I5559">
        <v>68.527339999999995</v>
      </c>
      <c r="J5559">
        <v>3.1484380000000001</v>
      </c>
      <c r="K5559">
        <v>94.039060000000006</v>
      </c>
      <c r="L5559" s="3">
        <v>44130.491666666669</v>
      </c>
      <c r="M5559">
        <v>17.18</v>
      </c>
      <c r="N5559" t="s">
        <v>28</v>
      </c>
      <c r="P5559">
        <f>(C5559-Key!$B$1)*24</f>
        <v>2.7000000000698492</v>
      </c>
      <c r="Q5559">
        <f>(Key!$B$2-'17.1'!C5559)*24</f>
        <v>0.24999999994179234</v>
      </c>
      <c r="R5559" s="3">
        <f>C5559-(M5559-Key!$B$5)/(24*Key!$B$6)</f>
        <v>44130.725768518518</v>
      </c>
      <c r="S5559">
        <f>M5559-Key!$B$5</f>
        <v>14.92</v>
      </c>
      <c r="T5559" s="2">
        <f t="shared" si="430"/>
        <v>44129.743055555555</v>
      </c>
      <c r="U5559" t="str">
        <f t="shared" si="431"/>
        <v>10-25-2020 17:50</v>
      </c>
      <c r="V5559">
        <f>IFERROR(IF(W5559=Z5559,VLOOKUP($U5559,[1]C8842!$G$2:$M$145,3,FALSE),0),0)</f>
        <v>0</v>
      </c>
      <c r="W5559">
        <f>VLOOKUP(RIGHT($V$1,5),Key!$A$9:$B$14,2,FALSE)</f>
        <v>10.199999999999999</v>
      </c>
      <c r="X5559">
        <f t="shared" si="434"/>
        <v>0</v>
      </c>
      <c r="Y5559">
        <f>VLOOKUP(RIGHT($X$1,5),Key!$A$9:$B$14,2,FALSE)</f>
        <v>3.7</v>
      </c>
      <c r="Z5559">
        <f t="shared" si="432"/>
        <v>10.199999999999999</v>
      </c>
      <c r="AA5559">
        <f t="shared" si="433"/>
        <v>0</v>
      </c>
    </row>
    <row r="5560" spans="1:27" x14ac:dyDescent="0.3">
      <c r="A5560">
        <v>100067</v>
      </c>
      <c r="B5560">
        <v>230922</v>
      </c>
      <c r="C5560" s="3">
        <v>44130.739583333336</v>
      </c>
      <c r="D5560">
        <v>0</v>
      </c>
      <c r="E5560">
        <v>2</v>
      </c>
      <c r="F5560" t="s">
        <v>25</v>
      </c>
      <c r="G5560">
        <v>1</v>
      </c>
      <c r="H5560">
        <v>71.273439999999994</v>
      </c>
      <c r="I5560">
        <v>16.195309999999999</v>
      </c>
      <c r="J5560">
        <v>0.828125</v>
      </c>
      <c r="K5560">
        <v>46.019530000000003</v>
      </c>
      <c r="L5560" s="3">
        <v>44130.491666666669</v>
      </c>
      <c r="M5560">
        <v>17.18</v>
      </c>
      <c r="N5560" t="s">
        <v>28</v>
      </c>
      <c r="P5560">
        <f>(C5560-Key!$B$1)*24</f>
        <v>2.7000000000698492</v>
      </c>
      <c r="Q5560">
        <f>(Key!$B$2-'17.1'!C5560)*24</f>
        <v>0.24999999994179234</v>
      </c>
      <c r="R5560" s="3">
        <f>C5560-(M5560-Key!$B$5)/(24*Key!$B$6)</f>
        <v>44130.725768518518</v>
      </c>
      <c r="S5560">
        <f>M5560-Key!$B$5</f>
        <v>14.92</v>
      </c>
      <c r="T5560" s="2">
        <f t="shared" si="430"/>
        <v>44129.743055555555</v>
      </c>
      <c r="U5560" t="str">
        <f t="shared" si="431"/>
        <v>10-25-2020 17:50</v>
      </c>
      <c r="V5560">
        <f>IFERROR(IF(W5560=Z5560,VLOOKUP($U5560,[1]C8842!$G$2:$M$145,3,FALSE),0),0)</f>
        <v>0</v>
      </c>
      <c r="W5560">
        <f>VLOOKUP(RIGHT($V$1,5),Key!$A$9:$B$14,2,FALSE)</f>
        <v>10.199999999999999</v>
      </c>
      <c r="X5560">
        <f t="shared" si="434"/>
        <v>0</v>
      </c>
      <c r="Y5560">
        <f>VLOOKUP(RIGHT($X$1,5),Key!$A$9:$B$14,2,FALSE)</f>
        <v>3.7</v>
      </c>
      <c r="Z5560">
        <f t="shared" si="432"/>
        <v>10.199999999999999</v>
      </c>
      <c r="AA5560">
        <f t="shared" si="433"/>
        <v>0</v>
      </c>
    </row>
    <row r="5561" spans="1:27" x14ac:dyDescent="0.3">
      <c r="A5561">
        <v>100067</v>
      </c>
      <c r="B5561">
        <v>230922</v>
      </c>
      <c r="C5561" s="3">
        <v>44130.740277777775</v>
      </c>
      <c r="D5561">
        <v>3</v>
      </c>
      <c r="E5561">
        <v>2</v>
      </c>
      <c r="F5561" t="s">
        <v>26</v>
      </c>
      <c r="G5561">
        <v>2</v>
      </c>
      <c r="H5561">
        <v>63.679690000000001</v>
      </c>
      <c r="I5561">
        <v>20.984380000000002</v>
      </c>
      <c r="J5561">
        <v>1.125</v>
      </c>
      <c r="K5561">
        <v>92.039060000000006</v>
      </c>
      <c r="L5561" s="3">
        <v>44130.491666666669</v>
      </c>
      <c r="M5561">
        <v>17.18</v>
      </c>
      <c r="N5561" t="s">
        <v>28</v>
      </c>
      <c r="P5561">
        <f>(C5561-Key!$B$1)*24</f>
        <v>2.71666666661622</v>
      </c>
      <c r="Q5561">
        <f>(Key!$B$2-'17.1'!C5561)*24</f>
        <v>0.2333333333954215</v>
      </c>
      <c r="R5561" s="3">
        <f>C5561-(M5561-Key!$B$5)/(24*Key!$B$6)</f>
        <v>44130.726462962957</v>
      </c>
      <c r="S5561">
        <f>M5561-Key!$B$5</f>
        <v>14.92</v>
      </c>
      <c r="T5561" s="2">
        <f t="shared" si="430"/>
        <v>44129.743055555555</v>
      </c>
      <c r="U5561" t="str">
        <f t="shared" si="431"/>
        <v>10-25-2020 17:50</v>
      </c>
      <c r="V5561">
        <f>IFERROR(IF(W5561=Z5561,VLOOKUP($U5561,[1]C8842!$G$2:$M$145,3,FALSE),0),0)</f>
        <v>0</v>
      </c>
      <c r="W5561">
        <f>VLOOKUP(RIGHT($V$1,5),Key!$A$9:$B$14,2,FALSE)</f>
        <v>10.199999999999999</v>
      </c>
      <c r="X5561">
        <f t="shared" si="434"/>
        <v>0</v>
      </c>
      <c r="Y5561">
        <f>VLOOKUP(RIGHT($X$1,5),Key!$A$9:$B$14,2,FALSE)</f>
        <v>3.7</v>
      </c>
      <c r="Z5561">
        <f t="shared" si="432"/>
        <v>10.199999999999999</v>
      </c>
      <c r="AA5561">
        <f t="shared" si="433"/>
        <v>0</v>
      </c>
    </row>
    <row r="5562" spans="1:27" x14ac:dyDescent="0.3">
      <c r="A5562">
        <v>100067</v>
      </c>
      <c r="B5562">
        <v>230922</v>
      </c>
      <c r="C5562" s="3">
        <v>44130.740277777775</v>
      </c>
      <c r="D5562">
        <v>1</v>
      </c>
      <c r="E5562">
        <v>1</v>
      </c>
      <c r="F5562" t="s">
        <v>25</v>
      </c>
      <c r="G5562">
        <v>2</v>
      </c>
      <c r="H5562">
        <v>72.988280000000003</v>
      </c>
      <c r="I5562">
        <v>20.484380000000002</v>
      </c>
      <c r="J5562">
        <v>0.96484380000000003</v>
      </c>
      <c r="K5562">
        <v>58.023440000000001</v>
      </c>
      <c r="L5562" s="3">
        <v>44130.491666666669</v>
      </c>
      <c r="M5562">
        <v>17.18</v>
      </c>
      <c r="N5562" t="s">
        <v>28</v>
      </c>
      <c r="P5562">
        <f>(C5562-Key!$B$1)*24</f>
        <v>2.71666666661622</v>
      </c>
      <c r="Q5562">
        <f>(Key!$B$2-'17.1'!C5562)*24</f>
        <v>0.2333333333954215</v>
      </c>
      <c r="R5562" s="3">
        <f>C5562-(M5562-Key!$B$5)/(24*Key!$B$6)</f>
        <v>44130.726462962957</v>
      </c>
      <c r="S5562">
        <f>M5562-Key!$B$5</f>
        <v>14.92</v>
      </c>
      <c r="T5562" s="2">
        <f t="shared" si="430"/>
        <v>44129.743055555555</v>
      </c>
      <c r="U5562" t="str">
        <f t="shared" si="431"/>
        <v>10-25-2020 17:50</v>
      </c>
      <c r="V5562">
        <f>IFERROR(IF(W5562=Z5562,VLOOKUP($U5562,[1]C8842!$G$2:$M$145,3,FALSE),0),0)</f>
        <v>0</v>
      </c>
      <c r="W5562">
        <f>VLOOKUP(RIGHT($V$1,5),Key!$A$9:$B$14,2,FALSE)</f>
        <v>10.199999999999999</v>
      </c>
      <c r="X5562">
        <f t="shared" si="434"/>
        <v>0</v>
      </c>
      <c r="Y5562">
        <f>VLOOKUP(RIGHT($X$1,5),Key!$A$9:$B$14,2,FALSE)</f>
        <v>3.7</v>
      </c>
      <c r="Z5562">
        <f t="shared" si="432"/>
        <v>10.199999999999999</v>
      </c>
      <c r="AA5562">
        <f t="shared" si="433"/>
        <v>0</v>
      </c>
    </row>
    <row r="5563" spans="1:27" x14ac:dyDescent="0.3">
      <c r="A5563">
        <v>100067</v>
      </c>
      <c r="B5563">
        <v>230922</v>
      </c>
      <c r="C5563" s="3">
        <v>44130.740277777775</v>
      </c>
      <c r="D5563">
        <v>2</v>
      </c>
      <c r="E5563">
        <v>1</v>
      </c>
      <c r="F5563" t="s">
        <v>26</v>
      </c>
      <c r="G5563">
        <v>2</v>
      </c>
      <c r="H5563">
        <v>66.828130000000002</v>
      </c>
      <c r="I5563">
        <v>20.210940000000001</v>
      </c>
      <c r="J5563">
        <v>1.042969</v>
      </c>
      <c r="K5563">
        <v>82.035160000000005</v>
      </c>
      <c r="L5563" s="3">
        <v>44130.491666666669</v>
      </c>
      <c r="M5563">
        <v>17.18</v>
      </c>
      <c r="N5563" t="s">
        <v>28</v>
      </c>
      <c r="P5563">
        <f>(C5563-Key!$B$1)*24</f>
        <v>2.71666666661622</v>
      </c>
      <c r="Q5563">
        <f>(Key!$B$2-'17.1'!C5563)*24</f>
        <v>0.2333333333954215</v>
      </c>
      <c r="R5563" s="3">
        <f>C5563-(M5563-Key!$B$5)/(24*Key!$B$6)</f>
        <v>44130.726462962957</v>
      </c>
      <c r="S5563">
        <f>M5563-Key!$B$5</f>
        <v>14.92</v>
      </c>
      <c r="T5563" s="2">
        <f t="shared" si="430"/>
        <v>44129.743055555555</v>
      </c>
      <c r="U5563" t="str">
        <f t="shared" si="431"/>
        <v>10-25-2020 17:50</v>
      </c>
      <c r="V5563">
        <f>IFERROR(IF(W5563=Z5563,VLOOKUP($U5563,[1]C8842!$G$2:$M$145,3,FALSE),0),0)</f>
        <v>0</v>
      </c>
      <c r="W5563">
        <f>VLOOKUP(RIGHT($V$1,5),Key!$A$9:$B$14,2,FALSE)</f>
        <v>10.199999999999999</v>
      </c>
      <c r="X5563">
        <f t="shared" si="434"/>
        <v>0</v>
      </c>
      <c r="Y5563">
        <f>VLOOKUP(RIGHT($X$1,5),Key!$A$9:$B$14,2,FALSE)</f>
        <v>3.7</v>
      </c>
      <c r="Z5563">
        <f t="shared" si="432"/>
        <v>10.199999999999999</v>
      </c>
      <c r="AA5563">
        <f t="shared" si="433"/>
        <v>0</v>
      </c>
    </row>
    <row r="5564" spans="1:27" x14ac:dyDescent="0.3">
      <c r="A5564">
        <v>100067</v>
      </c>
      <c r="B5564">
        <v>230922</v>
      </c>
      <c r="C5564" s="3">
        <v>44130.740277777775</v>
      </c>
      <c r="D5564">
        <v>0</v>
      </c>
      <c r="E5564">
        <v>2</v>
      </c>
      <c r="F5564" t="s">
        <v>25</v>
      </c>
      <c r="G5564">
        <v>4</v>
      </c>
      <c r="H5564">
        <v>62.1875</v>
      </c>
      <c r="I5564">
        <v>76.890630000000002</v>
      </c>
      <c r="J5564">
        <v>3.546875</v>
      </c>
      <c r="K5564">
        <v>46.019530000000003</v>
      </c>
      <c r="L5564" s="3">
        <v>44130.491666666669</v>
      </c>
      <c r="M5564">
        <v>17.18</v>
      </c>
      <c r="N5564" t="s">
        <v>28</v>
      </c>
      <c r="P5564">
        <f>(C5564-Key!$B$1)*24</f>
        <v>2.71666666661622</v>
      </c>
      <c r="Q5564">
        <f>(Key!$B$2-'17.1'!C5564)*24</f>
        <v>0.2333333333954215</v>
      </c>
      <c r="R5564" s="3">
        <f>C5564-(M5564-Key!$B$5)/(24*Key!$B$6)</f>
        <v>44130.726462962957</v>
      </c>
      <c r="S5564">
        <f>M5564-Key!$B$5</f>
        <v>14.92</v>
      </c>
      <c r="T5564" s="2">
        <f t="shared" si="430"/>
        <v>44129.743055555555</v>
      </c>
      <c r="U5564" t="str">
        <f t="shared" si="431"/>
        <v>10-25-2020 17:50</v>
      </c>
      <c r="V5564">
        <f>IFERROR(IF(W5564=Z5564,VLOOKUP($U5564,[1]C8842!$G$2:$M$145,3,FALSE),0),0)</f>
        <v>0</v>
      </c>
      <c r="W5564">
        <f>VLOOKUP(RIGHT($V$1,5),Key!$A$9:$B$14,2,FALSE)</f>
        <v>10.199999999999999</v>
      </c>
      <c r="X5564">
        <f t="shared" si="434"/>
        <v>0</v>
      </c>
      <c r="Y5564">
        <f>VLOOKUP(RIGHT($X$1,5),Key!$A$9:$B$14,2,FALSE)</f>
        <v>3.7</v>
      </c>
      <c r="Z5564">
        <f t="shared" si="432"/>
        <v>10.199999999999999</v>
      </c>
      <c r="AA5564">
        <f t="shared" si="433"/>
        <v>0</v>
      </c>
    </row>
    <row r="5565" spans="1:27" x14ac:dyDescent="0.3">
      <c r="A5565">
        <v>100067</v>
      </c>
      <c r="B5565">
        <v>230922</v>
      </c>
      <c r="C5565" s="3">
        <v>44130.740277777775</v>
      </c>
      <c r="D5565">
        <v>2</v>
      </c>
      <c r="E5565">
        <v>1</v>
      </c>
      <c r="F5565" t="s">
        <v>26</v>
      </c>
      <c r="G5565">
        <v>1</v>
      </c>
      <c r="H5565">
        <v>71.621089999999995</v>
      </c>
      <c r="I5565">
        <v>19.59375</v>
      </c>
      <c r="J5565">
        <v>0.94921880000000003</v>
      </c>
      <c r="K5565">
        <v>82.035160000000005</v>
      </c>
      <c r="L5565" s="3">
        <v>44130.491666666669</v>
      </c>
      <c r="M5565">
        <v>17.18</v>
      </c>
      <c r="N5565" t="s">
        <v>28</v>
      </c>
      <c r="P5565">
        <f>(C5565-Key!$B$1)*24</f>
        <v>2.71666666661622</v>
      </c>
      <c r="Q5565">
        <f>(Key!$B$2-'17.1'!C5565)*24</f>
        <v>0.2333333333954215</v>
      </c>
      <c r="R5565" s="3">
        <f>C5565-(M5565-Key!$B$5)/(24*Key!$B$6)</f>
        <v>44130.726462962957</v>
      </c>
      <c r="S5565">
        <f>M5565-Key!$B$5</f>
        <v>14.92</v>
      </c>
      <c r="T5565" s="2">
        <f t="shared" si="430"/>
        <v>44129.743055555555</v>
      </c>
      <c r="U5565" t="str">
        <f t="shared" si="431"/>
        <v>10-25-2020 17:50</v>
      </c>
      <c r="V5565">
        <f>IFERROR(IF(W5565=Z5565,VLOOKUP($U5565,[1]C8842!$G$2:$M$145,3,FALSE),0),0)</f>
        <v>0</v>
      </c>
      <c r="W5565">
        <f>VLOOKUP(RIGHT($V$1,5),Key!$A$9:$B$14,2,FALSE)</f>
        <v>10.199999999999999</v>
      </c>
      <c r="X5565">
        <f t="shared" si="434"/>
        <v>0</v>
      </c>
      <c r="Y5565">
        <f>VLOOKUP(RIGHT($X$1,5),Key!$A$9:$B$14,2,FALSE)</f>
        <v>3.7</v>
      </c>
      <c r="Z5565">
        <f t="shared" si="432"/>
        <v>10.199999999999999</v>
      </c>
      <c r="AA5565">
        <f t="shared" si="433"/>
        <v>0</v>
      </c>
    </row>
    <row r="5566" spans="1:27" x14ac:dyDescent="0.3">
      <c r="A5566">
        <v>100067</v>
      </c>
      <c r="B5566">
        <v>230922</v>
      </c>
      <c r="C5566" s="3">
        <v>44130.740277777775</v>
      </c>
      <c r="D5566">
        <v>1</v>
      </c>
      <c r="E5566">
        <v>1</v>
      </c>
      <c r="F5566" t="s">
        <v>25</v>
      </c>
      <c r="G5566">
        <v>2</v>
      </c>
      <c r="H5566">
        <v>64.257810000000006</v>
      </c>
      <c r="I5566">
        <v>20.257809999999999</v>
      </c>
      <c r="J5566">
        <v>1.0859380000000001</v>
      </c>
      <c r="K5566">
        <v>58.023440000000001</v>
      </c>
      <c r="L5566" s="3">
        <v>44130.491666666669</v>
      </c>
      <c r="M5566">
        <v>17.18</v>
      </c>
      <c r="N5566" t="s">
        <v>28</v>
      </c>
      <c r="P5566">
        <f>(C5566-Key!$B$1)*24</f>
        <v>2.71666666661622</v>
      </c>
      <c r="Q5566">
        <f>(Key!$B$2-'17.1'!C5566)*24</f>
        <v>0.2333333333954215</v>
      </c>
      <c r="R5566" s="3">
        <f>C5566-(M5566-Key!$B$5)/(24*Key!$B$6)</f>
        <v>44130.726462962957</v>
      </c>
      <c r="S5566">
        <f>M5566-Key!$B$5</f>
        <v>14.92</v>
      </c>
      <c r="T5566" s="2">
        <f t="shared" si="430"/>
        <v>44129.743055555555</v>
      </c>
      <c r="U5566" t="str">
        <f t="shared" si="431"/>
        <v>10-25-2020 17:50</v>
      </c>
      <c r="V5566">
        <f>IFERROR(IF(W5566=Z5566,VLOOKUP($U5566,[1]C8842!$G$2:$M$145,3,FALSE),0),0)</f>
        <v>0</v>
      </c>
      <c r="W5566">
        <f>VLOOKUP(RIGHT($V$1,5),Key!$A$9:$B$14,2,FALSE)</f>
        <v>10.199999999999999</v>
      </c>
      <c r="X5566">
        <f t="shared" si="434"/>
        <v>0</v>
      </c>
      <c r="Y5566">
        <f>VLOOKUP(RIGHT($X$1,5),Key!$A$9:$B$14,2,FALSE)</f>
        <v>3.7</v>
      </c>
      <c r="Z5566">
        <f t="shared" si="432"/>
        <v>10.199999999999999</v>
      </c>
      <c r="AA5566">
        <f t="shared" si="433"/>
        <v>0</v>
      </c>
    </row>
    <row r="5567" spans="1:27" x14ac:dyDescent="0.3">
      <c r="A5567">
        <v>100067</v>
      </c>
      <c r="B5567">
        <v>230922</v>
      </c>
      <c r="C5567" s="3">
        <v>44130.740277777775</v>
      </c>
      <c r="D5567">
        <v>2</v>
      </c>
      <c r="E5567">
        <v>1</v>
      </c>
      <c r="F5567" t="s">
        <v>26</v>
      </c>
      <c r="G5567">
        <v>1</v>
      </c>
      <c r="H5567">
        <v>77.890630000000002</v>
      </c>
      <c r="I5567">
        <v>16.691410000000001</v>
      </c>
      <c r="J5567">
        <v>0.7734375</v>
      </c>
      <c r="K5567">
        <v>79.03125</v>
      </c>
      <c r="L5567" s="3">
        <v>44130.491666666669</v>
      </c>
      <c r="M5567">
        <v>17.18</v>
      </c>
      <c r="N5567" t="s">
        <v>28</v>
      </c>
      <c r="P5567">
        <f>(C5567-Key!$B$1)*24</f>
        <v>2.71666666661622</v>
      </c>
      <c r="Q5567">
        <f>(Key!$B$2-'17.1'!C5567)*24</f>
        <v>0.2333333333954215</v>
      </c>
      <c r="R5567" s="3">
        <f>C5567-(M5567-Key!$B$5)/(24*Key!$B$6)</f>
        <v>44130.726462962957</v>
      </c>
      <c r="S5567">
        <f>M5567-Key!$B$5</f>
        <v>14.92</v>
      </c>
      <c r="T5567" s="2">
        <f t="shared" si="430"/>
        <v>44129.743055555555</v>
      </c>
      <c r="U5567" t="str">
        <f t="shared" si="431"/>
        <v>10-25-2020 17:50</v>
      </c>
      <c r="V5567">
        <f>IFERROR(IF(W5567=Z5567,VLOOKUP($U5567,[1]C8842!$G$2:$M$145,3,FALSE),0),0)</f>
        <v>0</v>
      </c>
      <c r="W5567">
        <f>VLOOKUP(RIGHT($V$1,5),Key!$A$9:$B$14,2,FALSE)</f>
        <v>10.199999999999999</v>
      </c>
      <c r="X5567">
        <f t="shared" si="434"/>
        <v>0</v>
      </c>
      <c r="Y5567">
        <f>VLOOKUP(RIGHT($X$1,5),Key!$A$9:$B$14,2,FALSE)</f>
        <v>3.7</v>
      </c>
      <c r="Z5567">
        <f t="shared" si="432"/>
        <v>10.199999999999999</v>
      </c>
      <c r="AA5567">
        <f t="shared" si="433"/>
        <v>0</v>
      </c>
    </row>
    <row r="5568" spans="1:27" x14ac:dyDescent="0.3">
      <c r="A5568">
        <v>100067</v>
      </c>
      <c r="B5568">
        <v>230922</v>
      </c>
      <c r="C5568" s="3">
        <v>44130.740277777775</v>
      </c>
      <c r="D5568">
        <v>3</v>
      </c>
      <c r="E5568">
        <v>2</v>
      </c>
      <c r="F5568" t="s">
        <v>26</v>
      </c>
      <c r="G5568">
        <v>5</v>
      </c>
      <c r="H5568">
        <v>60.46875</v>
      </c>
      <c r="I5568">
        <v>94.179689999999994</v>
      </c>
      <c r="J5568">
        <v>4.4101559999999997</v>
      </c>
      <c r="K5568">
        <v>94.039060000000006</v>
      </c>
      <c r="L5568" s="3">
        <v>44130.491666666669</v>
      </c>
      <c r="M5568">
        <v>17.18</v>
      </c>
      <c r="N5568" t="s">
        <v>28</v>
      </c>
      <c r="P5568">
        <f>(C5568-Key!$B$1)*24</f>
        <v>2.71666666661622</v>
      </c>
      <c r="Q5568">
        <f>(Key!$B$2-'17.1'!C5568)*24</f>
        <v>0.2333333333954215</v>
      </c>
      <c r="R5568" s="3">
        <f>C5568-(M5568-Key!$B$5)/(24*Key!$B$6)</f>
        <v>44130.726462962957</v>
      </c>
      <c r="S5568">
        <f>M5568-Key!$B$5</f>
        <v>14.92</v>
      </c>
      <c r="T5568" s="2">
        <f t="shared" si="430"/>
        <v>44129.743055555555</v>
      </c>
      <c r="U5568" t="str">
        <f t="shared" si="431"/>
        <v>10-25-2020 17:50</v>
      </c>
      <c r="V5568">
        <f>IFERROR(IF(W5568=Z5568,VLOOKUP($U5568,[1]C8842!$G$2:$M$145,3,FALSE),0),0)</f>
        <v>0</v>
      </c>
      <c r="W5568">
        <f>VLOOKUP(RIGHT($V$1,5),Key!$A$9:$B$14,2,FALSE)</f>
        <v>10.199999999999999</v>
      </c>
      <c r="X5568">
        <f t="shared" si="434"/>
        <v>0</v>
      </c>
      <c r="Y5568">
        <f>VLOOKUP(RIGHT($X$1,5),Key!$A$9:$B$14,2,FALSE)</f>
        <v>3.7</v>
      </c>
      <c r="Z5568">
        <f t="shared" si="432"/>
        <v>10.199999999999999</v>
      </c>
      <c r="AA5568">
        <f t="shared" si="433"/>
        <v>0</v>
      </c>
    </row>
    <row r="5569" spans="1:27" x14ac:dyDescent="0.3">
      <c r="A5569">
        <v>100067</v>
      </c>
      <c r="B5569">
        <v>230922</v>
      </c>
      <c r="C5569" s="3">
        <v>44130.740277777775</v>
      </c>
      <c r="D5569">
        <v>0</v>
      </c>
      <c r="E5569">
        <v>2</v>
      </c>
      <c r="F5569" t="s">
        <v>25</v>
      </c>
      <c r="G5569">
        <v>1</v>
      </c>
      <c r="H5569">
        <v>56.066409999999998</v>
      </c>
      <c r="I5569">
        <v>13.125</v>
      </c>
      <c r="J5569">
        <v>0.90625</v>
      </c>
      <c r="K5569">
        <v>46.019530000000003</v>
      </c>
      <c r="L5569" s="3">
        <v>44130.491666666669</v>
      </c>
      <c r="M5569">
        <v>17.18</v>
      </c>
      <c r="N5569" t="s">
        <v>28</v>
      </c>
      <c r="P5569">
        <f>(C5569-Key!$B$1)*24</f>
        <v>2.71666666661622</v>
      </c>
      <c r="Q5569">
        <f>(Key!$B$2-'17.1'!C5569)*24</f>
        <v>0.2333333333954215</v>
      </c>
      <c r="R5569" s="3">
        <f>C5569-(M5569-Key!$B$5)/(24*Key!$B$6)</f>
        <v>44130.726462962957</v>
      </c>
      <c r="S5569">
        <f>M5569-Key!$B$5</f>
        <v>14.92</v>
      </c>
      <c r="T5569" s="2">
        <f t="shared" si="430"/>
        <v>44129.743055555555</v>
      </c>
      <c r="U5569" t="str">
        <f t="shared" si="431"/>
        <v>10-25-2020 17:50</v>
      </c>
      <c r="V5569">
        <f>IFERROR(IF(W5569=Z5569,VLOOKUP($U5569,[1]C8842!$G$2:$M$145,3,FALSE),0),0)</f>
        <v>0</v>
      </c>
      <c r="W5569">
        <f>VLOOKUP(RIGHT($V$1,5),Key!$A$9:$B$14,2,FALSE)</f>
        <v>10.199999999999999</v>
      </c>
      <c r="X5569">
        <f t="shared" si="434"/>
        <v>0</v>
      </c>
      <c r="Y5569">
        <f>VLOOKUP(RIGHT($X$1,5),Key!$A$9:$B$14,2,FALSE)</f>
        <v>3.7</v>
      </c>
      <c r="Z5569">
        <f t="shared" si="432"/>
        <v>10.199999999999999</v>
      </c>
      <c r="AA5569">
        <f t="shared" si="433"/>
        <v>0</v>
      </c>
    </row>
    <row r="5570" spans="1:27" x14ac:dyDescent="0.3">
      <c r="A5570">
        <v>100067</v>
      </c>
      <c r="B5570">
        <v>230922</v>
      </c>
      <c r="C5570" s="3">
        <v>44130.740277777775</v>
      </c>
      <c r="D5570">
        <v>2</v>
      </c>
      <c r="E5570">
        <v>1</v>
      </c>
      <c r="F5570" t="s">
        <v>26</v>
      </c>
      <c r="G5570">
        <v>1</v>
      </c>
      <c r="H5570">
        <v>73.304689999999994</v>
      </c>
      <c r="I5570">
        <v>14.90625</v>
      </c>
      <c r="J5570">
        <v>0.7578125</v>
      </c>
      <c r="K5570">
        <v>79.03125</v>
      </c>
      <c r="L5570" s="3">
        <v>44130.491666666669</v>
      </c>
      <c r="M5570">
        <v>17.18</v>
      </c>
      <c r="N5570" t="s">
        <v>28</v>
      </c>
      <c r="P5570">
        <f>(C5570-Key!$B$1)*24</f>
        <v>2.71666666661622</v>
      </c>
      <c r="Q5570">
        <f>(Key!$B$2-'17.1'!C5570)*24</f>
        <v>0.2333333333954215</v>
      </c>
      <c r="R5570" s="3">
        <f>C5570-(M5570-Key!$B$5)/(24*Key!$B$6)</f>
        <v>44130.726462962957</v>
      </c>
      <c r="S5570">
        <f>M5570-Key!$B$5</f>
        <v>14.92</v>
      </c>
      <c r="T5570" s="2">
        <f t="shared" si="430"/>
        <v>44129.743055555555</v>
      </c>
      <c r="U5570" t="str">
        <f t="shared" si="431"/>
        <v>10-25-2020 17:50</v>
      </c>
      <c r="V5570">
        <f>IFERROR(IF(W5570=Z5570,VLOOKUP($U5570,[1]C8842!$G$2:$M$145,3,FALSE),0),0)</f>
        <v>0</v>
      </c>
      <c r="W5570">
        <f>VLOOKUP(RIGHT($V$1,5),Key!$A$9:$B$14,2,FALSE)</f>
        <v>10.199999999999999</v>
      </c>
      <c r="X5570">
        <f t="shared" si="434"/>
        <v>0</v>
      </c>
      <c r="Y5570">
        <f>VLOOKUP(RIGHT($X$1,5),Key!$A$9:$B$14,2,FALSE)</f>
        <v>3.7</v>
      </c>
      <c r="Z5570">
        <f t="shared" si="432"/>
        <v>10.199999999999999</v>
      </c>
      <c r="AA5570">
        <f t="shared" si="433"/>
        <v>0</v>
      </c>
    </row>
    <row r="5571" spans="1:27" x14ac:dyDescent="0.3">
      <c r="A5571">
        <v>100067</v>
      </c>
      <c r="B5571">
        <v>230922</v>
      </c>
      <c r="C5571" s="3">
        <v>44130.740277777775</v>
      </c>
      <c r="D5571">
        <v>1</v>
      </c>
      <c r="E5571">
        <v>1</v>
      </c>
      <c r="F5571" t="s">
        <v>25</v>
      </c>
      <c r="G5571">
        <v>2</v>
      </c>
      <c r="H5571">
        <v>64.234380000000002</v>
      </c>
      <c r="I5571">
        <v>20.222660000000001</v>
      </c>
      <c r="J5571">
        <v>1.0859380000000001</v>
      </c>
      <c r="K5571">
        <v>57.023440000000001</v>
      </c>
      <c r="L5571" s="3">
        <v>44130.491666666669</v>
      </c>
      <c r="M5571">
        <v>17.18</v>
      </c>
      <c r="N5571" t="s">
        <v>28</v>
      </c>
      <c r="P5571">
        <f>(C5571-Key!$B$1)*24</f>
        <v>2.71666666661622</v>
      </c>
      <c r="Q5571">
        <f>(Key!$B$2-'17.1'!C5571)*24</f>
        <v>0.2333333333954215</v>
      </c>
      <c r="R5571" s="3">
        <f>C5571-(M5571-Key!$B$5)/(24*Key!$B$6)</f>
        <v>44130.726462962957</v>
      </c>
      <c r="S5571">
        <f>M5571-Key!$B$5</f>
        <v>14.92</v>
      </c>
      <c r="T5571" s="2">
        <f t="shared" ref="T5571:T5634" si="435">ROUND(C5571*24*60/10,0)/(24*6)-1</f>
        <v>44129.743055555555</v>
      </c>
      <c r="U5571" t="str">
        <f t="shared" ref="U5571:U5634" si="436">TEXT(T5571,"mm-dd-yyyy hh:mm")</f>
        <v>10-25-2020 17:50</v>
      </c>
      <c r="V5571">
        <f>IFERROR(IF(W5571=Z5571,VLOOKUP($U5571,[1]C8842!$G$2:$M$145,3,FALSE),0),0)</f>
        <v>0</v>
      </c>
      <c r="W5571">
        <f>VLOOKUP(RIGHT($V$1,5),Key!$A$9:$B$14,2,FALSE)</f>
        <v>10.199999999999999</v>
      </c>
      <c r="X5571">
        <f t="shared" si="434"/>
        <v>0</v>
      </c>
      <c r="Y5571">
        <f>VLOOKUP(RIGHT($X$1,5),Key!$A$9:$B$14,2,FALSE)</f>
        <v>3.7</v>
      </c>
      <c r="Z5571">
        <f t="shared" ref="Z5571:Z5634" si="437">M5571-MIN(ABS(Y5571-M5571),ABS(W5571-M5571))</f>
        <v>10.199999999999999</v>
      </c>
      <c r="AA5571">
        <f t="shared" ref="AA5571:AA5634" si="438">SUM(V5571,X5571)</f>
        <v>0</v>
      </c>
    </row>
    <row r="5572" spans="1:27" x14ac:dyDescent="0.3">
      <c r="A5572">
        <v>100067</v>
      </c>
      <c r="B5572">
        <v>230922</v>
      </c>
      <c r="C5572" s="3">
        <v>44130.740277777775</v>
      </c>
      <c r="D5572">
        <v>3</v>
      </c>
      <c r="E5572">
        <v>2</v>
      </c>
      <c r="F5572" t="s">
        <v>26</v>
      </c>
      <c r="G5572">
        <v>3</v>
      </c>
      <c r="H5572">
        <v>66.382810000000006</v>
      </c>
      <c r="I5572">
        <v>43.953130000000002</v>
      </c>
      <c r="J5572">
        <v>2</v>
      </c>
      <c r="K5572">
        <v>93.039060000000006</v>
      </c>
      <c r="L5572" s="3">
        <v>44130.491666666669</v>
      </c>
      <c r="M5572">
        <v>17.18</v>
      </c>
      <c r="N5572" t="s">
        <v>28</v>
      </c>
      <c r="P5572">
        <f>(C5572-Key!$B$1)*24</f>
        <v>2.71666666661622</v>
      </c>
      <c r="Q5572">
        <f>(Key!$B$2-'17.1'!C5572)*24</f>
        <v>0.2333333333954215</v>
      </c>
      <c r="R5572" s="3">
        <f>C5572-(M5572-Key!$B$5)/(24*Key!$B$6)</f>
        <v>44130.726462962957</v>
      </c>
      <c r="S5572">
        <f>M5572-Key!$B$5</f>
        <v>14.92</v>
      </c>
      <c r="T5572" s="2">
        <f t="shared" si="435"/>
        <v>44129.743055555555</v>
      </c>
      <c r="U5572" t="str">
        <f t="shared" si="436"/>
        <v>10-25-2020 17:50</v>
      </c>
      <c r="V5572">
        <f>IFERROR(IF(W5572=Z5572,VLOOKUP($U5572,[1]C8842!$G$2:$M$145,3,FALSE),0),0)</f>
        <v>0</v>
      </c>
      <c r="W5572">
        <f>VLOOKUP(RIGHT($V$1,5),Key!$A$9:$B$14,2,FALSE)</f>
        <v>10.199999999999999</v>
      </c>
      <c r="X5572">
        <f t="shared" ref="X5572:X5635" si="439">$X$2</f>
        <v>0</v>
      </c>
      <c r="Y5572">
        <f>VLOOKUP(RIGHT($X$1,5),Key!$A$9:$B$14,2,FALSE)</f>
        <v>3.7</v>
      </c>
      <c r="Z5572">
        <f t="shared" si="437"/>
        <v>10.199999999999999</v>
      </c>
      <c r="AA5572">
        <f t="shared" si="438"/>
        <v>0</v>
      </c>
    </row>
    <row r="5573" spans="1:27" x14ac:dyDescent="0.3">
      <c r="A5573">
        <v>100067</v>
      </c>
      <c r="B5573">
        <v>230922</v>
      </c>
      <c r="C5573" s="3">
        <v>44130.740277777775</v>
      </c>
      <c r="D5573">
        <v>3</v>
      </c>
      <c r="E5573">
        <v>2</v>
      </c>
      <c r="F5573" t="s">
        <v>26</v>
      </c>
      <c r="G5573">
        <v>1</v>
      </c>
      <c r="H5573">
        <v>72.070310000000006</v>
      </c>
      <c r="I5573">
        <v>16.98047</v>
      </c>
      <c r="J5573">
        <v>0.84765630000000003</v>
      </c>
      <c r="K5573">
        <v>92.039060000000006</v>
      </c>
      <c r="L5573" s="3">
        <v>44130.491666666669</v>
      </c>
      <c r="M5573">
        <v>17.18</v>
      </c>
      <c r="N5573" t="s">
        <v>28</v>
      </c>
      <c r="P5573">
        <f>(C5573-Key!$B$1)*24</f>
        <v>2.71666666661622</v>
      </c>
      <c r="Q5573">
        <f>(Key!$B$2-'17.1'!C5573)*24</f>
        <v>0.2333333333954215</v>
      </c>
      <c r="R5573" s="3">
        <f>C5573-(M5573-Key!$B$5)/(24*Key!$B$6)</f>
        <v>44130.726462962957</v>
      </c>
      <c r="S5573">
        <f>M5573-Key!$B$5</f>
        <v>14.92</v>
      </c>
      <c r="T5573" s="2">
        <f t="shared" si="435"/>
        <v>44129.743055555555</v>
      </c>
      <c r="U5573" t="str">
        <f t="shared" si="436"/>
        <v>10-25-2020 17:50</v>
      </c>
      <c r="V5573">
        <f>IFERROR(IF(W5573=Z5573,VLOOKUP($U5573,[1]C8842!$G$2:$M$145,3,FALSE),0),0)</f>
        <v>0</v>
      </c>
      <c r="W5573">
        <f>VLOOKUP(RIGHT($V$1,5),Key!$A$9:$B$14,2,FALSE)</f>
        <v>10.199999999999999</v>
      </c>
      <c r="X5573">
        <f t="shared" si="439"/>
        <v>0</v>
      </c>
      <c r="Y5573">
        <f>VLOOKUP(RIGHT($X$1,5),Key!$A$9:$B$14,2,FALSE)</f>
        <v>3.7</v>
      </c>
      <c r="Z5573">
        <f t="shared" si="437"/>
        <v>10.199999999999999</v>
      </c>
      <c r="AA5573">
        <f t="shared" si="438"/>
        <v>0</v>
      </c>
    </row>
    <row r="5574" spans="1:27" x14ac:dyDescent="0.3">
      <c r="A5574">
        <v>100067</v>
      </c>
      <c r="B5574">
        <v>230922</v>
      </c>
      <c r="C5574" s="3">
        <v>44130.740277777775</v>
      </c>
      <c r="D5574">
        <v>3</v>
      </c>
      <c r="E5574">
        <v>2</v>
      </c>
      <c r="F5574" t="s">
        <v>26</v>
      </c>
      <c r="G5574">
        <v>4</v>
      </c>
      <c r="H5574">
        <v>64.914060000000006</v>
      </c>
      <c r="I5574">
        <v>70.707030000000003</v>
      </c>
      <c r="J5574">
        <v>3.1445310000000002</v>
      </c>
      <c r="K5574">
        <v>93.039060000000006</v>
      </c>
      <c r="L5574" s="3">
        <v>44130.491666666669</v>
      </c>
      <c r="M5574">
        <v>17.18</v>
      </c>
      <c r="N5574" t="s">
        <v>28</v>
      </c>
      <c r="P5574">
        <f>(C5574-Key!$B$1)*24</f>
        <v>2.71666666661622</v>
      </c>
      <c r="Q5574">
        <f>(Key!$B$2-'17.1'!C5574)*24</f>
        <v>0.2333333333954215</v>
      </c>
      <c r="R5574" s="3">
        <f>C5574-(M5574-Key!$B$5)/(24*Key!$B$6)</f>
        <v>44130.726462962957</v>
      </c>
      <c r="S5574">
        <f>M5574-Key!$B$5</f>
        <v>14.92</v>
      </c>
      <c r="T5574" s="2">
        <f t="shared" si="435"/>
        <v>44129.743055555555</v>
      </c>
      <c r="U5574" t="str">
        <f t="shared" si="436"/>
        <v>10-25-2020 17:50</v>
      </c>
      <c r="V5574">
        <f>IFERROR(IF(W5574=Z5574,VLOOKUP($U5574,[1]C8842!$G$2:$M$145,3,FALSE),0),0)</f>
        <v>0</v>
      </c>
      <c r="W5574">
        <f>VLOOKUP(RIGHT($V$1,5),Key!$A$9:$B$14,2,FALSE)</f>
        <v>10.199999999999999</v>
      </c>
      <c r="X5574">
        <f t="shared" si="439"/>
        <v>0</v>
      </c>
      <c r="Y5574">
        <f>VLOOKUP(RIGHT($X$1,5),Key!$A$9:$B$14,2,FALSE)</f>
        <v>3.7</v>
      </c>
      <c r="Z5574">
        <f t="shared" si="437"/>
        <v>10.199999999999999</v>
      </c>
      <c r="AA5574">
        <f t="shared" si="438"/>
        <v>0</v>
      </c>
    </row>
    <row r="5575" spans="1:27" x14ac:dyDescent="0.3">
      <c r="A5575">
        <v>100067</v>
      </c>
      <c r="B5575">
        <v>230922</v>
      </c>
      <c r="C5575" s="3">
        <v>44130.740277777775</v>
      </c>
      <c r="D5575">
        <v>2</v>
      </c>
      <c r="E5575">
        <v>1</v>
      </c>
      <c r="F5575" t="s">
        <v>26</v>
      </c>
      <c r="G5575">
        <v>1</v>
      </c>
      <c r="H5575">
        <v>72.230469999999997</v>
      </c>
      <c r="I5575">
        <v>19.01953</v>
      </c>
      <c r="J5575">
        <v>0.921875</v>
      </c>
      <c r="K5575">
        <v>82.035160000000005</v>
      </c>
      <c r="L5575" s="3">
        <v>44130.491666666669</v>
      </c>
      <c r="M5575">
        <v>17.18</v>
      </c>
      <c r="N5575" t="s">
        <v>28</v>
      </c>
      <c r="P5575">
        <f>(C5575-Key!$B$1)*24</f>
        <v>2.71666666661622</v>
      </c>
      <c r="Q5575">
        <f>(Key!$B$2-'17.1'!C5575)*24</f>
        <v>0.2333333333954215</v>
      </c>
      <c r="R5575" s="3">
        <f>C5575-(M5575-Key!$B$5)/(24*Key!$B$6)</f>
        <v>44130.726462962957</v>
      </c>
      <c r="S5575">
        <f>M5575-Key!$B$5</f>
        <v>14.92</v>
      </c>
      <c r="T5575" s="2">
        <f t="shared" si="435"/>
        <v>44129.743055555555</v>
      </c>
      <c r="U5575" t="str">
        <f t="shared" si="436"/>
        <v>10-25-2020 17:50</v>
      </c>
      <c r="V5575">
        <f>IFERROR(IF(W5575=Z5575,VLOOKUP($U5575,[1]C8842!$G$2:$M$145,3,FALSE),0),0)</f>
        <v>0</v>
      </c>
      <c r="W5575">
        <f>VLOOKUP(RIGHT($V$1,5),Key!$A$9:$B$14,2,FALSE)</f>
        <v>10.199999999999999</v>
      </c>
      <c r="X5575">
        <f t="shared" si="439"/>
        <v>0</v>
      </c>
      <c r="Y5575">
        <f>VLOOKUP(RIGHT($X$1,5),Key!$A$9:$B$14,2,FALSE)</f>
        <v>3.7</v>
      </c>
      <c r="Z5575">
        <f t="shared" si="437"/>
        <v>10.199999999999999</v>
      </c>
      <c r="AA5575">
        <f t="shared" si="438"/>
        <v>0</v>
      </c>
    </row>
    <row r="5576" spans="1:27" x14ac:dyDescent="0.3">
      <c r="A5576">
        <v>100067</v>
      </c>
      <c r="B5576">
        <v>230922</v>
      </c>
      <c r="C5576" s="3">
        <v>44130.740277777775</v>
      </c>
      <c r="D5576">
        <v>3</v>
      </c>
      <c r="E5576">
        <v>2</v>
      </c>
      <c r="F5576" t="s">
        <v>26</v>
      </c>
      <c r="G5576">
        <v>1</v>
      </c>
      <c r="H5576">
        <v>65.253910000000005</v>
      </c>
      <c r="I5576">
        <v>19.23047</v>
      </c>
      <c r="J5576">
        <v>1.027344</v>
      </c>
      <c r="K5576">
        <v>92.039060000000006</v>
      </c>
      <c r="L5576" s="3">
        <v>44130.491666666669</v>
      </c>
      <c r="M5576">
        <v>17.18</v>
      </c>
      <c r="N5576" t="s">
        <v>28</v>
      </c>
      <c r="P5576">
        <f>(C5576-Key!$B$1)*24</f>
        <v>2.71666666661622</v>
      </c>
      <c r="Q5576">
        <f>(Key!$B$2-'17.1'!C5576)*24</f>
        <v>0.2333333333954215</v>
      </c>
      <c r="R5576" s="3">
        <f>C5576-(M5576-Key!$B$5)/(24*Key!$B$6)</f>
        <v>44130.726462962957</v>
      </c>
      <c r="S5576">
        <f>M5576-Key!$B$5</f>
        <v>14.92</v>
      </c>
      <c r="T5576" s="2">
        <f t="shared" si="435"/>
        <v>44129.743055555555</v>
      </c>
      <c r="U5576" t="str">
        <f t="shared" si="436"/>
        <v>10-25-2020 17:50</v>
      </c>
      <c r="V5576">
        <f>IFERROR(IF(W5576=Z5576,VLOOKUP($U5576,[1]C8842!$G$2:$M$145,3,FALSE),0),0)</f>
        <v>0</v>
      </c>
      <c r="W5576">
        <f>VLOOKUP(RIGHT($V$1,5),Key!$A$9:$B$14,2,FALSE)</f>
        <v>10.199999999999999</v>
      </c>
      <c r="X5576">
        <f t="shared" si="439"/>
        <v>0</v>
      </c>
      <c r="Y5576">
        <f>VLOOKUP(RIGHT($X$1,5),Key!$A$9:$B$14,2,FALSE)</f>
        <v>3.7</v>
      </c>
      <c r="Z5576">
        <f t="shared" si="437"/>
        <v>10.199999999999999</v>
      </c>
      <c r="AA5576">
        <f t="shared" si="438"/>
        <v>0</v>
      </c>
    </row>
    <row r="5577" spans="1:27" x14ac:dyDescent="0.3">
      <c r="A5577">
        <v>100067</v>
      </c>
      <c r="B5577">
        <v>230922</v>
      </c>
      <c r="C5577" s="3">
        <v>44130.740277777775</v>
      </c>
      <c r="D5577">
        <v>0</v>
      </c>
      <c r="E5577">
        <v>2</v>
      </c>
      <c r="F5577" t="s">
        <v>25</v>
      </c>
      <c r="G5577">
        <v>1</v>
      </c>
      <c r="H5577">
        <v>60.117190000000001</v>
      </c>
      <c r="I5577">
        <v>14.5</v>
      </c>
      <c r="J5577">
        <v>0.90625</v>
      </c>
      <c r="K5577">
        <v>45.019530000000003</v>
      </c>
      <c r="L5577" s="3">
        <v>44130.491666666669</v>
      </c>
      <c r="M5577">
        <v>17.18</v>
      </c>
      <c r="N5577" t="s">
        <v>28</v>
      </c>
      <c r="P5577">
        <f>(C5577-Key!$B$1)*24</f>
        <v>2.71666666661622</v>
      </c>
      <c r="Q5577">
        <f>(Key!$B$2-'17.1'!C5577)*24</f>
        <v>0.2333333333954215</v>
      </c>
      <c r="R5577" s="3">
        <f>C5577-(M5577-Key!$B$5)/(24*Key!$B$6)</f>
        <v>44130.726462962957</v>
      </c>
      <c r="S5577">
        <f>M5577-Key!$B$5</f>
        <v>14.92</v>
      </c>
      <c r="T5577" s="2">
        <f t="shared" si="435"/>
        <v>44129.743055555555</v>
      </c>
      <c r="U5577" t="str">
        <f t="shared" si="436"/>
        <v>10-25-2020 17:50</v>
      </c>
      <c r="V5577">
        <f>IFERROR(IF(W5577=Z5577,VLOOKUP($U5577,[1]C8842!$G$2:$M$145,3,FALSE),0),0)</f>
        <v>0</v>
      </c>
      <c r="W5577">
        <f>VLOOKUP(RIGHT($V$1,5),Key!$A$9:$B$14,2,FALSE)</f>
        <v>10.199999999999999</v>
      </c>
      <c r="X5577">
        <f t="shared" si="439"/>
        <v>0</v>
      </c>
      <c r="Y5577">
        <f>VLOOKUP(RIGHT($X$1,5),Key!$A$9:$B$14,2,FALSE)</f>
        <v>3.7</v>
      </c>
      <c r="Z5577">
        <f t="shared" si="437"/>
        <v>10.199999999999999</v>
      </c>
      <c r="AA5577">
        <f t="shared" si="438"/>
        <v>0</v>
      </c>
    </row>
    <row r="5578" spans="1:27" x14ac:dyDescent="0.3">
      <c r="A5578">
        <v>100067</v>
      </c>
      <c r="B5578">
        <v>230922</v>
      </c>
      <c r="C5578" s="3">
        <v>44130.740277777775</v>
      </c>
      <c r="D5578">
        <v>1</v>
      </c>
      <c r="E5578">
        <v>1</v>
      </c>
      <c r="F5578" t="s">
        <v>25</v>
      </c>
      <c r="G5578">
        <v>1</v>
      </c>
      <c r="H5578">
        <v>59.714840000000002</v>
      </c>
      <c r="I5578">
        <v>19.054690000000001</v>
      </c>
      <c r="J5578">
        <v>1.113281</v>
      </c>
      <c r="K5578">
        <v>57.023440000000001</v>
      </c>
      <c r="L5578" s="3">
        <v>44130.491666666669</v>
      </c>
      <c r="M5578">
        <v>17.18</v>
      </c>
      <c r="N5578" t="s">
        <v>28</v>
      </c>
      <c r="P5578">
        <f>(C5578-Key!$B$1)*24</f>
        <v>2.71666666661622</v>
      </c>
      <c r="Q5578">
        <f>(Key!$B$2-'17.1'!C5578)*24</f>
        <v>0.2333333333954215</v>
      </c>
      <c r="R5578" s="3">
        <f>C5578-(M5578-Key!$B$5)/(24*Key!$B$6)</f>
        <v>44130.726462962957</v>
      </c>
      <c r="S5578">
        <f>M5578-Key!$B$5</f>
        <v>14.92</v>
      </c>
      <c r="T5578" s="2">
        <f t="shared" si="435"/>
        <v>44129.743055555555</v>
      </c>
      <c r="U5578" t="str">
        <f t="shared" si="436"/>
        <v>10-25-2020 17:50</v>
      </c>
      <c r="V5578">
        <f>IFERROR(IF(W5578=Z5578,VLOOKUP($U5578,[1]C8842!$G$2:$M$145,3,FALSE),0),0)</f>
        <v>0</v>
      </c>
      <c r="W5578">
        <f>VLOOKUP(RIGHT($V$1,5),Key!$A$9:$B$14,2,FALSE)</f>
        <v>10.199999999999999</v>
      </c>
      <c r="X5578">
        <f t="shared" si="439"/>
        <v>0</v>
      </c>
      <c r="Y5578">
        <f>VLOOKUP(RIGHT($X$1,5),Key!$A$9:$B$14,2,FALSE)</f>
        <v>3.7</v>
      </c>
      <c r="Z5578">
        <f t="shared" si="437"/>
        <v>10.199999999999999</v>
      </c>
      <c r="AA5578">
        <f t="shared" si="438"/>
        <v>0</v>
      </c>
    </row>
    <row r="5579" spans="1:27" x14ac:dyDescent="0.3">
      <c r="A5579">
        <v>100067</v>
      </c>
      <c r="B5579">
        <v>230922</v>
      </c>
      <c r="C5579" s="3">
        <v>44130.740972222222</v>
      </c>
      <c r="D5579">
        <v>3</v>
      </c>
      <c r="E5579">
        <v>2</v>
      </c>
      <c r="F5579" t="s">
        <v>26</v>
      </c>
      <c r="G5579">
        <v>2</v>
      </c>
      <c r="H5579">
        <v>64.125</v>
      </c>
      <c r="I5579">
        <v>25.3125</v>
      </c>
      <c r="J5579">
        <v>1.296875</v>
      </c>
      <c r="K5579">
        <v>94.039060000000006</v>
      </c>
      <c r="L5579" s="3">
        <v>44130.491666666669</v>
      </c>
      <c r="M5579">
        <v>17.18</v>
      </c>
      <c r="N5579" t="s">
        <v>28</v>
      </c>
      <c r="P5579">
        <f>(C5579-Key!$B$1)*24</f>
        <v>2.7333333333372138</v>
      </c>
      <c r="Q5579">
        <f>(Key!$B$2-'17.1'!C5579)*24</f>
        <v>0.21666666667442769</v>
      </c>
      <c r="R5579" s="3">
        <f>C5579-(M5579-Key!$B$5)/(24*Key!$B$6)</f>
        <v>44130.727157407404</v>
      </c>
      <c r="S5579">
        <f>M5579-Key!$B$5</f>
        <v>14.92</v>
      </c>
      <c r="T5579" s="2">
        <f t="shared" si="435"/>
        <v>44129.743055555555</v>
      </c>
      <c r="U5579" t="str">
        <f t="shared" si="436"/>
        <v>10-25-2020 17:50</v>
      </c>
      <c r="V5579">
        <f>IFERROR(IF(W5579=Z5579,VLOOKUP($U5579,[1]C8842!$G$2:$M$145,3,FALSE),0),0)</f>
        <v>0</v>
      </c>
      <c r="W5579">
        <f>VLOOKUP(RIGHT($V$1,5),Key!$A$9:$B$14,2,FALSE)</f>
        <v>10.199999999999999</v>
      </c>
      <c r="X5579">
        <f t="shared" si="439"/>
        <v>0</v>
      </c>
      <c r="Y5579">
        <f>VLOOKUP(RIGHT($X$1,5),Key!$A$9:$B$14,2,FALSE)</f>
        <v>3.7</v>
      </c>
      <c r="Z5579">
        <f t="shared" si="437"/>
        <v>10.199999999999999</v>
      </c>
      <c r="AA5579">
        <f t="shared" si="438"/>
        <v>0</v>
      </c>
    </row>
    <row r="5580" spans="1:27" x14ac:dyDescent="0.3">
      <c r="A5580">
        <v>100067</v>
      </c>
      <c r="B5580">
        <v>230922</v>
      </c>
      <c r="C5580" s="3">
        <v>44130.740972222222</v>
      </c>
      <c r="D5580">
        <v>3</v>
      </c>
      <c r="E5580">
        <v>2</v>
      </c>
      <c r="F5580" t="s">
        <v>26</v>
      </c>
      <c r="G5580">
        <v>2</v>
      </c>
      <c r="H5580">
        <v>64.953130000000002</v>
      </c>
      <c r="I5580">
        <v>28.402339999999999</v>
      </c>
      <c r="J5580">
        <v>1.410156</v>
      </c>
      <c r="K5580">
        <v>94.039060000000006</v>
      </c>
      <c r="L5580" s="3">
        <v>44130.491666666669</v>
      </c>
      <c r="M5580">
        <v>17.18</v>
      </c>
      <c r="N5580" t="s">
        <v>28</v>
      </c>
      <c r="P5580">
        <f>(C5580-Key!$B$1)*24</f>
        <v>2.7333333333372138</v>
      </c>
      <c r="Q5580">
        <f>(Key!$B$2-'17.1'!C5580)*24</f>
        <v>0.21666666667442769</v>
      </c>
      <c r="R5580" s="3">
        <f>C5580-(M5580-Key!$B$5)/(24*Key!$B$6)</f>
        <v>44130.727157407404</v>
      </c>
      <c r="S5580">
        <f>M5580-Key!$B$5</f>
        <v>14.92</v>
      </c>
      <c r="T5580" s="2">
        <f t="shared" si="435"/>
        <v>44129.743055555555</v>
      </c>
      <c r="U5580" t="str">
        <f t="shared" si="436"/>
        <v>10-25-2020 17:50</v>
      </c>
      <c r="V5580">
        <f>IFERROR(IF(W5580=Z5580,VLOOKUP($U5580,[1]C8842!$G$2:$M$145,3,FALSE),0),0)</f>
        <v>0</v>
      </c>
      <c r="W5580">
        <f>VLOOKUP(RIGHT($V$1,5),Key!$A$9:$B$14,2,FALSE)</f>
        <v>10.199999999999999</v>
      </c>
      <c r="X5580">
        <f t="shared" si="439"/>
        <v>0</v>
      </c>
      <c r="Y5580">
        <f>VLOOKUP(RIGHT($X$1,5),Key!$A$9:$B$14,2,FALSE)</f>
        <v>3.7</v>
      </c>
      <c r="Z5580">
        <f t="shared" si="437"/>
        <v>10.199999999999999</v>
      </c>
      <c r="AA5580">
        <f t="shared" si="438"/>
        <v>0</v>
      </c>
    </row>
    <row r="5581" spans="1:27" x14ac:dyDescent="0.3">
      <c r="A5581">
        <v>100067</v>
      </c>
      <c r="B5581">
        <v>230922</v>
      </c>
      <c r="C5581" s="3">
        <v>44130.740972222222</v>
      </c>
      <c r="D5581">
        <v>2</v>
      </c>
      <c r="E5581">
        <v>1</v>
      </c>
      <c r="F5581" t="s">
        <v>26</v>
      </c>
      <c r="G5581">
        <v>1</v>
      </c>
      <c r="H5581">
        <v>69.597660000000005</v>
      </c>
      <c r="I5581">
        <v>16.30078</v>
      </c>
      <c r="J5581">
        <v>0.8515625</v>
      </c>
      <c r="K5581">
        <v>78.03125</v>
      </c>
      <c r="L5581" s="3">
        <v>44130.491666666669</v>
      </c>
      <c r="M5581">
        <v>17.18</v>
      </c>
      <c r="N5581" t="s">
        <v>28</v>
      </c>
      <c r="P5581">
        <f>(C5581-Key!$B$1)*24</f>
        <v>2.7333333333372138</v>
      </c>
      <c r="Q5581">
        <f>(Key!$B$2-'17.1'!C5581)*24</f>
        <v>0.21666666667442769</v>
      </c>
      <c r="R5581" s="3">
        <f>C5581-(M5581-Key!$B$5)/(24*Key!$B$6)</f>
        <v>44130.727157407404</v>
      </c>
      <c r="S5581">
        <f>M5581-Key!$B$5</f>
        <v>14.92</v>
      </c>
      <c r="T5581" s="2">
        <f t="shared" si="435"/>
        <v>44129.743055555555</v>
      </c>
      <c r="U5581" t="str">
        <f t="shared" si="436"/>
        <v>10-25-2020 17:50</v>
      </c>
      <c r="V5581">
        <f>IFERROR(IF(W5581=Z5581,VLOOKUP($U5581,[1]C8842!$G$2:$M$145,3,FALSE),0),0)</f>
        <v>0</v>
      </c>
      <c r="W5581">
        <f>VLOOKUP(RIGHT($V$1,5),Key!$A$9:$B$14,2,FALSE)</f>
        <v>10.199999999999999</v>
      </c>
      <c r="X5581">
        <f t="shared" si="439"/>
        <v>0</v>
      </c>
      <c r="Y5581">
        <f>VLOOKUP(RIGHT($X$1,5),Key!$A$9:$B$14,2,FALSE)</f>
        <v>3.7</v>
      </c>
      <c r="Z5581">
        <f t="shared" si="437"/>
        <v>10.199999999999999</v>
      </c>
      <c r="AA5581">
        <f t="shared" si="438"/>
        <v>0</v>
      </c>
    </row>
    <row r="5582" spans="1:27" x14ac:dyDescent="0.3">
      <c r="A5582">
        <v>100067</v>
      </c>
      <c r="B5582">
        <v>230922</v>
      </c>
      <c r="C5582" s="3">
        <v>44130.740972222222</v>
      </c>
      <c r="D5582">
        <v>1</v>
      </c>
      <c r="E5582">
        <v>1</v>
      </c>
      <c r="F5582" t="s">
        <v>25</v>
      </c>
      <c r="G5582">
        <v>1</v>
      </c>
      <c r="H5582">
        <v>63.777340000000002</v>
      </c>
      <c r="I5582">
        <v>13.789059999999999</v>
      </c>
      <c r="J5582">
        <v>0.82421880000000003</v>
      </c>
      <c r="K5582">
        <v>58.023440000000001</v>
      </c>
      <c r="L5582" s="3">
        <v>44130.491666666669</v>
      </c>
      <c r="M5582">
        <v>17.18</v>
      </c>
      <c r="N5582" t="s">
        <v>28</v>
      </c>
      <c r="P5582">
        <f>(C5582-Key!$B$1)*24</f>
        <v>2.7333333333372138</v>
      </c>
      <c r="Q5582">
        <f>(Key!$B$2-'17.1'!C5582)*24</f>
        <v>0.21666666667442769</v>
      </c>
      <c r="R5582" s="3">
        <f>C5582-(M5582-Key!$B$5)/(24*Key!$B$6)</f>
        <v>44130.727157407404</v>
      </c>
      <c r="S5582">
        <f>M5582-Key!$B$5</f>
        <v>14.92</v>
      </c>
      <c r="T5582" s="2">
        <f t="shared" si="435"/>
        <v>44129.743055555555</v>
      </c>
      <c r="U5582" t="str">
        <f t="shared" si="436"/>
        <v>10-25-2020 17:50</v>
      </c>
      <c r="V5582">
        <f>IFERROR(IF(W5582=Z5582,VLOOKUP($U5582,[1]C8842!$G$2:$M$145,3,FALSE),0),0)</f>
        <v>0</v>
      </c>
      <c r="W5582">
        <f>VLOOKUP(RIGHT($V$1,5),Key!$A$9:$B$14,2,FALSE)</f>
        <v>10.199999999999999</v>
      </c>
      <c r="X5582">
        <f t="shared" si="439"/>
        <v>0</v>
      </c>
      <c r="Y5582">
        <f>VLOOKUP(RIGHT($X$1,5),Key!$A$9:$B$14,2,FALSE)</f>
        <v>3.7</v>
      </c>
      <c r="Z5582">
        <f t="shared" si="437"/>
        <v>10.199999999999999</v>
      </c>
      <c r="AA5582">
        <f t="shared" si="438"/>
        <v>0</v>
      </c>
    </row>
    <row r="5583" spans="1:27" x14ac:dyDescent="0.3">
      <c r="A5583">
        <v>100067</v>
      </c>
      <c r="B5583">
        <v>230922</v>
      </c>
      <c r="C5583" s="3">
        <v>44130.740972222222</v>
      </c>
      <c r="D5583">
        <v>3</v>
      </c>
      <c r="E5583">
        <v>2</v>
      </c>
      <c r="F5583" t="s">
        <v>26</v>
      </c>
      <c r="G5583">
        <v>4</v>
      </c>
      <c r="H5583">
        <v>62.097659999999998</v>
      </c>
      <c r="I5583">
        <v>75.804689999999994</v>
      </c>
      <c r="J5583">
        <v>3.5078130000000001</v>
      </c>
      <c r="K5583">
        <v>94.039060000000006</v>
      </c>
      <c r="L5583" s="3">
        <v>44130.491666666669</v>
      </c>
      <c r="M5583">
        <v>17.18</v>
      </c>
      <c r="N5583" t="s">
        <v>28</v>
      </c>
      <c r="P5583">
        <f>(C5583-Key!$B$1)*24</f>
        <v>2.7333333333372138</v>
      </c>
      <c r="Q5583">
        <f>(Key!$B$2-'17.1'!C5583)*24</f>
        <v>0.21666666667442769</v>
      </c>
      <c r="R5583" s="3">
        <f>C5583-(M5583-Key!$B$5)/(24*Key!$B$6)</f>
        <v>44130.727157407404</v>
      </c>
      <c r="S5583">
        <f>M5583-Key!$B$5</f>
        <v>14.92</v>
      </c>
      <c r="T5583" s="2">
        <f t="shared" si="435"/>
        <v>44129.743055555555</v>
      </c>
      <c r="U5583" t="str">
        <f t="shared" si="436"/>
        <v>10-25-2020 17:50</v>
      </c>
      <c r="V5583">
        <f>IFERROR(IF(W5583=Z5583,VLOOKUP($U5583,[1]C8842!$G$2:$M$145,3,FALSE),0),0)</f>
        <v>0</v>
      </c>
      <c r="W5583">
        <f>VLOOKUP(RIGHT($V$1,5),Key!$A$9:$B$14,2,FALSE)</f>
        <v>10.199999999999999</v>
      </c>
      <c r="X5583">
        <f t="shared" si="439"/>
        <v>0</v>
      </c>
      <c r="Y5583">
        <f>VLOOKUP(RIGHT($X$1,5),Key!$A$9:$B$14,2,FALSE)</f>
        <v>3.7</v>
      </c>
      <c r="Z5583">
        <f t="shared" si="437"/>
        <v>10.199999999999999</v>
      </c>
      <c r="AA5583">
        <f t="shared" si="438"/>
        <v>0</v>
      </c>
    </row>
    <row r="5584" spans="1:27" x14ac:dyDescent="0.3">
      <c r="A5584">
        <v>100067</v>
      </c>
      <c r="B5584">
        <v>230922</v>
      </c>
      <c r="C5584" s="3">
        <v>44130.740972222222</v>
      </c>
      <c r="D5584">
        <v>0</v>
      </c>
      <c r="E5584">
        <v>2</v>
      </c>
      <c r="F5584" t="s">
        <v>25</v>
      </c>
      <c r="G5584">
        <v>1</v>
      </c>
      <c r="H5584">
        <v>62.75</v>
      </c>
      <c r="I5584">
        <v>17.90625</v>
      </c>
      <c r="J5584">
        <v>1.011719</v>
      </c>
      <c r="K5584">
        <v>46.019530000000003</v>
      </c>
      <c r="L5584" s="3">
        <v>44130.491666666669</v>
      </c>
      <c r="M5584">
        <v>17.18</v>
      </c>
      <c r="N5584" t="s">
        <v>28</v>
      </c>
      <c r="P5584">
        <f>(C5584-Key!$B$1)*24</f>
        <v>2.7333333333372138</v>
      </c>
      <c r="Q5584">
        <f>(Key!$B$2-'17.1'!C5584)*24</f>
        <v>0.21666666667442769</v>
      </c>
      <c r="R5584" s="3">
        <f>C5584-(M5584-Key!$B$5)/(24*Key!$B$6)</f>
        <v>44130.727157407404</v>
      </c>
      <c r="S5584">
        <f>M5584-Key!$B$5</f>
        <v>14.92</v>
      </c>
      <c r="T5584" s="2">
        <f t="shared" si="435"/>
        <v>44129.743055555555</v>
      </c>
      <c r="U5584" t="str">
        <f t="shared" si="436"/>
        <v>10-25-2020 17:50</v>
      </c>
      <c r="V5584">
        <f>IFERROR(IF(W5584=Z5584,VLOOKUP($U5584,[1]C8842!$G$2:$M$145,3,FALSE),0),0)</f>
        <v>0</v>
      </c>
      <c r="W5584">
        <f>VLOOKUP(RIGHT($V$1,5),Key!$A$9:$B$14,2,FALSE)</f>
        <v>10.199999999999999</v>
      </c>
      <c r="X5584">
        <f t="shared" si="439"/>
        <v>0</v>
      </c>
      <c r="Y5584">
        <f>VLOOKUP(RIGHT($X$1,5),Key!$A$9:$B$14,2,FALSE)</f>
        <v>3.7</v>
      </c>
      <c r="Z5584">
        <f t="shared" si="437"/>
        <v>10.199999999999999</v>
      </c>
      <c r="AA5584">
        <f t="shared" si="438"/>
        <v>0</v>
      </c>
    </row>
    <row r="5585" spans="1:27" x14ac:dyDescent="0.3">
      <c r="A5585">
        <v>100067</v>
      </c>
      <c r="B5585">
        <v>230922</v>
      </c>
      <c r="C5585" s="3">
        <v>44130.740972222222</v>
      </c>
      <c r="D5585">
        <v>0</v>
      </c>
      <c r="E5585">
        <v>2</v>
      </c>
      <c r="F5585" t="s">
        <v>25</v>
      </c>
      <c r="G5585">
        <v>1</v>
      </c>
      <c r="H5585">
        <v>63.40625</v>
      </c>
      <c r="I5585">
        <v>16.73047</v>
      </c>
      <c r="J5585">
        <v>0.953125</v>
      </c>
      <c r="K5585">
        <v>46.019530000000003</v>
      </c>
      <c r="L5585" s="3">
        <v>44130.491666666669</v>
      </c>
      <c r="M5585">
        <v>17.18</v>
      </c>
      <c r="N5585" t="s">
        <v>28</v>
      </c>
      <c r="P5585">
        <f>(C5585-Key!$B$1)*24</f>
        <v>2.7333333333372138</v>
      </c>
      <c r="Q5585">
        <f>(Key!$B$2-'17.1'!C5585)*24</f>
        <v>0.21666666667442769</v>
      </c>
      <c r="R5585" s="3">
        <f>C5585-(M5585-Key!$B$5)/(24*Key!$B$6)</f>
        <v>44130.727157407404</v>
      </c>
      <c r="S5585">
        <f>M5585-Key!$B$5</f>
        <v>14.92</v>
      </c>
      <c r="T5585" s="2">
        <f t="shared" si="435"/>
        <v>44129.743055555555</v>
      </c>
      <c r="U5585" t="str">
        <f t="shared" si="436"/>
        <v>10-25-2020 17:50</v>
      </c>
      <c r="V5585">
        <f>IFERROR(IF(W5585=Z5585,VLOOKUP($U5585,[1]C8842!$G$2:$M$145,3,FALSE),0),0)</f>
        <v>0</v>
      </c>
      <c r="W5585">
        <f>VLOOKUP(RIGHT($V$1,5),Key!$A$9:$B$14,2,FALSE)</f>
        <v>10.199999999999999</v>
      </c>
      <c r="X5585">
        <f t="shared" si="439"/>
        <v>0</v>
      </c>
      <c r="Y5585">
        <f>VLOOKUP(RIGHT($X$1,5),Key!$A$9:$B$14,2,FALSE)</f>
        <v>3.7</v>
      </c>
      <c r="Z5585">
        <f t="shared" si="437"/>
        <v>10.199999999999999</v>
      </c>
      <c r="AA5585">
        <f t="shared" si="438"/>
        <v>0</v>
      </c>
    </row>
    <row r="5586" spans="1:27" x14ac:dyDescent="0.3">
      <c r="A5586">
        <v>100067</v>
      </c>
      <c r="B5586">
        <v>230922</v>
      </c>
      <c r="C5586" s="3">
        <v>44130.740972222222</v>
      </c>
      <c r="D5586">
        <v>3</v>
      </c>
      <c r="E5586">
        <v>2</v>
      </c>
      <c r="F5586" t="s">
        <v>26</v>
      </c>
      <c r="G5586">
        <v>1</v>
      </c>
      <c r="H5586">
        <v>67.351560000000006</v>
      </c>
      <c r="I5586">
        <v>19.796880000000002</v>
      </c>
      <c r="J5586">
        <v>1.019531</v>
      </c>
      <c r="K5586">
        <v>92.039060000000006</v>
      </c>
      <c r="L5586" s="3">
        <v>44130.491666666669</v>
      </c>
      <c r="M5586">
        <v>17.18</v>
      </c>
      <c r="N5586" t="s">
        <v>28</v>
      </c>
      <c r="P5586">
        <f>(C5586-Key!$B$1)*24</f>
        <v>2.7333333333372138</v>
      </c>
      <c r="Q5586">
        <f>(Key!$B$2-'17.1'!C5586)*24</f>
        <v>0.21666666667442769</v>
      </c>
      <c r="R5586" s="3">
        <f>C5586-(M5586-Key!$B$5)/(24*Key!$B$6)</f>
        <v>44130.727157407404</v>
      </c>
      <c r="S5586">
        <f>M5586-Key!$B$5</f>
        <v>14.92</v>
      </c>
      <c r="T5586" s="2">
        <f t="shared" si="435"/>
        <v>44129.743055555555</v>
      </c>
      <c r="U5586" t="str">
        <f t="shared" si="436"/>
        <v>10-25-2020 17:50</v>
      </c>
      <c r="V5586">
        <f>IFERROR(IF(W5586=Z5586,VLOOKUP($U5586,[1]C8842!$G$2:$M$145,3,FALSE),0),0)</f>
        <v>0</v>
      </c>
      <c r="W5586">
        <f>VLOOKUP(RIGHT($V$1,5),Key!$A$9:$B$14,2,FALSE)</f>
        <v>10.199999999999999</v>
      </c>
      <c r="X5586">
        <f t="shared" si="439"/>
        <v>0</v>
      </c>
      <c r="Y5586">
        <f>VLOOKUP(RIGHT($X$1,5),Key!$A$9:$B$14,2,FALSE)</f>
        <v>3.7</v>
      </c>
      <c r="Z5586">
        <f t="shared" si="437"/>
        <v>10.199999999999999</v>
      </c>
      <c r="AA5586">
        <f t="shared" si="438"/>
        <v>0</v>
      </c>
    </row>
    <row r="5587" spans="1:27" x14ac:dyDescent="0.3">
      <c r="A5587">
        <v>100067</v>
      </c>
      <c r="B5587">
        <v>230922</v>
      </c>
      <c r="C5587" s="3">
        <v>44130.740972222222</v>
      </c>
      <c r="D5587">
        <v>0</v>
      </c>
      <c r="E5587">
        <v>2</v>
      </c>
      <c r="F5587" t="s">
        <v>25</v>
      </c>
      <c r="G5587">
        <v>2</v>
      </c>
      <c r="H5587">
        <v>62.738280000000003</v>
      </c>
      <c r="I5587">
        <v>21.558589999999999</v>
      </c>
      <c r="J5587">
        <v>1.167969</v>
      </c>
      <c r="K5587">
        <v>44.019530000000003</v>
      </c>
      <c r="L5587" s="3">
        <v>44130.491666666669</v>
      </c>
      <c r="M5587">
        <v>17.18</v>
      </c>
      <c r="N5587" t="s">
        <v>28</v>
      </c>
      <c r="P5587">
        <f>(C5587-Key!$B$1)*24</f>
        <v>2.7333333333372138</v>
      </c>
      <c r="Q5587">
        <f>(Key!$B$2-'17.1'!C5587)*24</f>
        <v>0.21666666667442769</v>
      </c>
      <c r="R5587" s="3">
        <f>C5587-(M5587-Key!$B$5)/(24*Key!$B$6)</f>
        <v>44130.727157407404</v>
      </c>
      <c r="S5587">
        <f>M5587-Key!$B$5</f>
        <v>14.92</v>
      </c>
      <c r="T5587" s="2">
        <f t="shared" si="435"/>
        <v>44129.743055555555</v>
      </c>
      <c r="U5587" t="str">
        <f t="shared" si="436"/>
        <v>10-25-2020 17:50</v>
      </c>
      <c r="V5587">
        <f>IFERROR(IF(W5587=Z5587,VLOOKUP($U5587,[1]C8842!$G$2:$M$145,3,FALSE),0),0)</f>
        <v>0</v>
      </c>
      <c r="W5587">
        <f>VLOOKUP(RIGHT($V$1,5),Key!$A$9:$B$14,2,FALSE)</f>
        <v>10.199999999999999</v>
      </c>
      <c r="X5587">
        <f t="shared" si="439"/>
        <v>0</v>
      </c>
      <c r="Y5587">
        <f>VLOOKUP(RIGHT($X$1,5),Key!$A$9:$B$14,2,FALSE)</f>
        <v>3.7</v>
      </c>
      <c r="Z5587">
        <f t="shared" si="437"/>
        <v>10.199999999999999</v>
      </c>
      <c r="AA5587">
        <f t="shared" si="438"/>
        <v>0</v>
      </c>
    </row>
    <row r="5588" spans="1:27" x14ac:dyDescent="0.3">
      <c r="A5588">
        <v>100067</v>
      </c>
      <c r="B5588">
        <v>230922</v>
      </c>
      <c r="C5588" s="3">
        <v>44130.740972222222</v>
      </c>
      <c r="D5588">
        <v>0</v>
      </c>
      <c r="E5588">
        <v>2</v>
      </c>
      <c r="F5588" t="s">
        <v>25</v>
      </c>
      <c r="G5588">
        <v>1</v>
      </c>
      <c r="H5588">
        <v>57.96875</v>
      </c>
      <c r="I5588">
        <v>15.414059999999999</v>
      </c>
      <c r="J5588">
        <v>0.98046880000000003</v>
      </c>
      <c r="K5588">
        <v>46.019530000000003</v>
      </c>
      <c r="L5588" s="3">
        <v>44130.491666666669</v>
      </c>
      <c r="M5588">
        <v>17.18</v>
      </c>
      <c r="N5588" t="s">
        <v>28</v>
      </c>
      <c r="P5588">
        <f>(C5588-Key!$B$1)*24</f>
        <v>2.7333333333372138</v>
      </c>
      <c r="Q5588">
        <f>(Key!$B$2-'17.1'!C5588)*24</f>
        <v>0.21666666667442769</v>
      </c>
      <c r="R5588" s="3">
        <f>C5588-(M5588-Key!$B$5)/(24*Key!$B$6)</f>
        <v>44130.727157407404</v>
      </c>
      <c r="S5588">
        <f>M5588-Key!$B$5</f>
        <v>14.92</v>
      </c>
      <c r="T5588" s="2">
        <f t="shared" si="435"/>
        <v>44129.743055555555</v>
      </c>
      <c r="U5588" t="str">
        <f t="shared" si="436"/>
        <v>10-25-2020 17:50</v>
      </c>
      <c r="V5588">
        <f>IFERROR(IF(W5588=Z5588,VLOOKUP($U5588,[1]C8842!$G$2:$M$145,3,FALSE),0),0)</f>
        <v>0</v>
      </c>
      <c r="W5588">
        <f>VLOOKUP(RIGHT($V$1,5),Key!$A$9:$B$14,2,FALSE)</f>
        <v>10.199999999999999</v>
      </c>
      <c r="X5588">
        <f t="shared" si="439"/>
        <v>0</v>
      </c>
      <c r="Y5588">
        <f>VLOOKUP(RIGHT($X$1,5),Key!$A$9:$B$14,2,FALSE)</f>
        <v>3.7</v>
      </c>
      <c r="Z5588">
        <f t="shared" si="437"/>
        <v>10.199999999999999</v>
      </c>
      <c r="AA5588">
        <f t="shared" si="438"/>
        <v>0</v>
      </c>
    </row>
    <row r="5589" spans="1:27" x14ac:dyDescent="0.3">
      <c r="A5589">
        <v>100067</v>
      </c>
      <c r="B5589">
        <v>230922</v>
      </c>
      <c r="C5589" s="3">
        <v>44130.740972222222</v>
      </c>
      <c r="D5589">
        <v>1</v>
      </c>
      <c r="E5589">
        <v>1</v>
      </c>
      <c r="F5589" t="s">
        <v>25</v>
      </c>
      <c r="G5589">
        <v>1</v>
      </c>
      <c r="H5589">
        <v>63.570309999999999</v>
      </c>
      <c r="I5589">
        <v>18.714839999999999</v>
      </c>
      <c r="J5589">
        <v>1.035156</v>
      </c>
      <c r="K5589">
        <v>58.023440000000001</v>
      </c>
      <c r="L5589" s="3">
        <v>44130.491666666669</v>
      </c>
      <c r="M5589">
        <v>17.18</v>
      </c>
      <c r="N5589" t="s">
        <v>28</v>
      </c>
      <c r="P5589">
        <f>(C5589-Key!$B$1)*24</f>
        <v>2.7333333333372138</v>
      </c>
      <c r="Q5589">
        <f>(Key!$B$2-'17.1'!C5589)*24</f>
        <v>0.21666666667442769</v>
      </c>
      <c r="R5589" s="3">
        <f>C5589-(M5589-Key!$B$5)/(24*Key!$B$6)</f>
        <v>44130.727157407404</v>
      </c>
      <c r="S5589">
        <f>M5589-Key!$B$5</f>
        <v>14.92</v>
      </c>
      <c r="T5589" s="2">
        <f t="shared" si="435"/>
        <v>44129.743055555555</v>
      </c>
      <c r="U5589" t="str">
        <f t="shared" si="436"/>
        <v>10-25-2020 17:50</v>
      </c>
      <c r="V5589">
        <f>IFERROR(IF(W5589=Z5589,VLOOKUP($U5589,[1]C8842!$G$2:$M$145,3,FALSE),0),0)</f>
        <v>0</v>
      </c>
      <c r="W5589">
        <f>VLOOKUP(RIGHT($V$1,5),Key!$A$9:$B$14,2,FALSE)</f>
        <v>10.199999999999999</v>
      </c>
      <c r="X5589">
        <f t="shared" si="439"/>
        <v>0</v>
      </c>
      <c r="Y5589">
        <f>VLOOKUP(RIGHT($X$1,5),Key!$A$9:$B$14,2,FALSE)</f>
        <v>3.7</v>
      </c>
      <c r="Z5589">
        <f t="shared" si="437"/>
        <v>10.199999999999999</v>
      </c>
      <c r="AA5589">
        <f t="shared" si="438"/>
        <v>0</v>
      </c>
    </row>
    <row r="5590" spans="1:27" x14ac:dyDescent="0.3">
      <c r="A5590">
        <v>100067</v>
      </c>
      <c r="B5590">
        <v>230922</v>
      </c>
      <c r="C5590" s="3">
        <v>44130.740972222222</v>
      </c>
      <c r="D5590">
        <v>0</v>
      </c>
      <c r="E5590">
        <v>2</v>
      </c>
      <c r="F5590" t="s">
        <v>25</v>
      </c>
      <c r="G5590">
        <v>3</v>
      </c>
      <c r="H5590">
        <v>56.214840000000002</v>
      </c>
      <c r="I5590">
        <v>46.441409999999998</v>
      </c>
      <c r="J5590">
        <v>2.4804689999999998</v>
      </c>
      <c r="K5590">
        <v>46.019530000000003</v>
      </c>
      <c r="L5590" s="3">
        <v>44130.491666666669</v>
      </c>
      <c r="M5590">
        <v>17.18</v>
      </c>
      <c r="N5590" t="s">
        <v>28</v>
      </c>
      <c r="P5590">
        <f>(C5590-Key!$B$1)*24</f>
        <v>2.7333333333372138</v>
      </c>
      <c r="Q5590">
        <f>(Key!$B$2-'17.1'!C5590)*24</f>
        <v>0.21666666667442769</v>
      </c>
      <c r="R5590" s="3">
        <f>C5590-(M5590-Key!$B$5)/(24*Key!$B$6)</f>
        <v>44130.727157407404</v>
      </c>
      <c r="S5590">
        <f>M5590-Key!$B$5</f>
        <v>14.92</v>
      </c>
      <c r="T5590" s="2">
        <f t="shared" si="435"/>
        <v>44129.743055555555</v>
      </c>
      <c r="U5590" t="str">
        <f t="shared" si="436"/>
        <v>10-25-2020 17:50</v>
      </c>
      <c r="V5590">
        <f>IFERROR(IF(W5590=Z5590,VLOOKUP($U5590,[1]C8842!$G$2:$M$145,3,FALSE),0),0)</f>
        <v>0</v>
      </c>
      <c r="W5590">
        <f>VLOOKUP(RIGHT($V$1,5),Key!$A$9:$B$14,2,FALSE)</f>
        <v>10.199999999999999</v>
      </c>
      <c r="X5590">
        <f t="shared" si="439"/>
        <v>0</v>
      </c>
      <c r="Y5590">
        <f>VLOOKUP(RIGHT($X$1,5),Key!$A$9:$B$14,2,FALSE)</f>
        <v>3.7</v>
      </c>
      <c r="Z5590">
        <f t="shared" si="437"/>
        <v>10.199999999999999</v>
      </c>
      <c r="AA5590">
        <f t="shared" si="438"/>
        <v>0</v>
      </c>
    </row>
    <row r="5591" spans="1:27" x14ac:dyDescent="0.3">
      <c r="A5591">
        <v>100067</v>
      </c>
      <c r="B5591">
        <v>230922</v>
      </c>
      <c r="C5591" s="3">
        <v>44130.740972222222</v>
      </c>
      <c r="D5591">
        <v>1</v>
      </c>
      <c r="E5591">
        <v>1</v>
      </c>
      <c r="F5591" t="s">
        <v>25</v>
      </c>
      <c r="G5591">
        <v>1</v>
      </c>
      <c r="H5591">
        <v>61.25</v>
      </c>
      <c r="I5591">
        <v>16.625</v>
      </c>
      <c r="J5591">
        <v>0.98046880000000003</v>
      </c>
      <c r="K5591">
        <v>59.023440000000001</v>
      </c>
      <c r="L5591" s="3">
        <v>44130.491666666669</v>
      </c>
      <c r="M5591">
        <v>17.18</v>
      </c>
      <c r="N5591" t="s">
        <v>28</v>
      </c>
      <c r="P5591">
        <f>(C5591-Key!$B$1)*24</f>
        <v>2.7333333333372138</v>
      </c>
      <c r="Q5591">
        <f>(Key!$B$2-'17.1'!C5591)*24</f>
        <v>0.21666666667442769</v>
      </c>
      <c r="R5591" s="3">
        <f>C5591-(M5591-Key!$B$5)/(24*Key!$B$6)</f>
        <v>44130.727157407404</v>
      </c>
      <c r="S5591">
        <f>M5591-Key!$B$5</f>
        <v>14.92</v>
      </c>
      <c r="T5591" s="2">
        <f t="shared" si="435"/>
        <v>44129.743055555555</v>
      </c>
      <c r="U5591" t="str">
        <f t="shared" si="436"/>
        <v>10-25-2020 17:50</v>
      </c>
      <c r="V5591">
        <f>IFERROR(IF(W5591=Z5591,VLOOKUP($U5591,[1]C8842!$G$2:$M$145,3,FALSE),0),0)</f>
        <v>0</v>
      </c>
      <c r="W5591">
        <f>VLOOKUP(RIGHT($V$1,5),Key!$A$9:$B$14,2,FALSE)</f>
        <v>10.199999999999999</v>
      </c>
      <c r="X5591">
        <f t="shared" si="439"/>
        <v>0</v>
      </c>
      <c r="Y5591">
        <f>VLOOKUP(RIGHT($X$1,5),Key!$A$9:$B$14,2,FALSE)</f>
        <v>3.7</v>
      </c>
      <c r="Z5591">
        <f t="shared" si="437"/>
        <v>10.199999999999999</v>
      </c>
      <c r="AA5591">
        <f t="shared" si="438"/>
        <v>0</v>
      </c>
    </row>
    <row r="5592" spans="1:27" x14ac:dyDescent="0.3">
      <c r="A5592">
        <v>100067</v>
      </c>
      <c r="B5592">
        <v>230922</v>
      </c>
      <c r="C5592" s="3">
        <v>44130.740972222222</v>
      </c>
      <c r="D5592">
        <v>3</v>
      </c>
      <c r="E5592">
        <v>2</v>
      </c>
      <c r="F5592" t="s">
        <v>26</v>
      </c>
      <c r="G5592">
        <v>2</v>
      </c>
      <c r="H5592">
        <v>58.660159999999998</v>
      </c>
      <c r="I5592">
        <v>22.40625</v>
      </c>
      <c r="J5592">
        <v>1.2890630000000001</v>
      </c>
      <c r="K5592">
        <v>94.039060000000006</v>
      </c>
      <c r="L5592" s="3">
        <v>44130.491666666669</v>
      </c>
      <c r="M5592">
        <v>17.18</v>
      </c>
      <c r="N5592" t="s">
        <v>28</v>
      </c>
      <c r="P5592">
        <f>(C5592-Key!$B$1)*24</f>
        <v>2.7333333333372138</v>
      </c>
      <c r="Q5592">
        <f>(Key!$B$2-'17.1'!C5592)*24</f>
        <v>0.21666666667442769</v>
      </c>
      <c r="R5592" s="3">
        <f>C5592-(M5592-Key!$B$5)/(24*Key!$B$6)</f>
        <v>44130.727157407404</v>
      </c>
      <c r="S5592">
        <f>M5592-Key!$B$5</f>
        <v>14.92</v>
      </c>
      <c r="T5592" s="2">
        <f t="shared" si="435"/>
        <v>44129.743055555555</v>
      </c>
      <c r="U5592" t="str">
        <f t="shared" si="436"/>
        <v>10-25-2020 17:50</v>
      </c>
      <c r="V5592">
        <f>IFERROR(IF(W5592=Z5592,VLOOKUP($U5592,[1]C8842!$G$2:$M$145,3,FALSE),0),0)</f>
        <v>0</v>
      </c>
      <c r="W5592">
        <f>VLOOKUP(RIGHT($V$1,5),Key!$A$9:$B$14,2,FALSE)</f>
        <v>10.199999999999999</v>
      </c>
      <c r="X5592">
        <f t="shared" si="439"/>
        <v>0</v>
      </c>
      <c r="Y5592">
        <f>VLOOKUP(RIGHT($X$1,5),Key!$A$9:$B$14,2,FALSE)</f>
        <v>3.7</v>
      </c>
      <c r="Z5592">
        <f t="shared" si="437"/>
        <v>10.199999999999999</v>
      </c>
      <c r="AA5592">
        <f t="shared" si="438"/>
        <v>0</v>
      </c>
    </row>
    <row r="5593" spans="1:27" x14ac:dyDescent="0.3">
      <c r="A5593">
        <v>100067</v>
      </c>
      <c r="B5593">
        <v>230922</v>
      </c>
      <c r="C5593" s="3">
        <v>44130.740972222222</v>
      </c>
      <c r="D5593">
        <v>1</v>
      </c>
      <c r="E5593">
        <v>1</v>
      </c>
      <c r="F5593" t="s">
        <v>25</v>
      </c>
      <c r="G5593">
        <v>1</v>
      </c>
      <c r="H5593">
        <v>57.675780000000003</v>
      </c>
      <c r="I5593">
        <v>17.378910000000001</v>
      </c>
      <c r="J5593">
        <v>1.078125</v>
      </c>
      <c r="K5593">
        <v>56.023440000000001</v>
      </c>
      <c r="L5593" s="3">
        <v>44130.491666666669</v>
      </c>
      <c r="M5593">
        <v>17.18</v>
      </c>
      <c r="N5593" t="s">
        <v>28</v>
      </c>
      <c r="P5593">
        <f>(C5593-Key!$B$1)*24</f>
        <v>2.7333333333372138</v>
      </c>
      <c r="Q5593">
        <f>(Key!$B$2-'17.1'!C5593)*24</f>
        <v>0.21666666667442769</v>
      </c>
      <c r="R5593" s="3">
        <f>C5593-(M5593-Key!$B$5)/(24*Key!$B$6)</f>
        <v>44130.727157407404</v>
      </c>
      <c r="S5593">
        <f>M5593-Key!$B$5</f>
        <v>14.92</v>
      </c>
      <c r="T5593" s="2">
        <f t="shared" si="435"/>
        <v>44129.743055555555</v>
      </c>
      <c r="U5593" t="str">
        <f t="shared" si="436"/>
        <v>10-25-2020 17:50</v>
      </c>
      <c r="V5593">
        <f>IFERROR(IF(W5593=Z5593,VLOOKUP($U5593,[1]C8842!$G$2:$M$145,3,FALSE),0),0)</f>
        <v>0</v>
      </c>
      <c r="W5593">
        <f>VLOOKUP(RIGHT($V$1,5),Key!$A$9:$B$14,2,FALSE)</f>
        <v>10.199999999999999</v>
      </c>
      <c r="X5593">
        <f t="shared" si="439"/>
        <v>0</v>
      </c>
      <c r="Y5593">
        <f>VLOOKUP(RIGHT($X$1,5),Key!$A$9:$B$14,2,FALSE)</f>
        <v>3.7</v>
      </c>
      <c r="Z5593">
        <f t="shared" si="437"/>
        <v>10.199999999999999</v>
      </c>
      <c r="AA5593">
        <f t="shared" si="438"/>
        <v>0</v>
      </c>
    </row>
    <row r="5594" spans="1:27" x14ac:dyDescent="0.3">
      <c r="A5594">
        <v>100067</v>
      </c>
      <c r="B5594">
        <v>230922</v>
      </c>
      <c r="C5594" s="3">
        <v>44130.740972222222</v>
      </c>
      <c r="D5594">
        <v>3</v>
      </c>
      <c r="E5594">
        <v>2</v>
      </c>
      <c r="F5594" t="s">
        <v>26</v>
      </c>
      <c r="G5594">
        <v>5</v>
      </c>
      <c r="H5594">
        <v>57.378909999999998</v>
      </c>
      <c r="I5594">
        <v>82.515630000000002</v>
      </c>
      <c r="J5594">
        <v>4.1054690000000003</v>
      </c>
      <c r="K5594">
        <v>94.039060000000006</v>
      </c>
      <c r="L5594" s="3">
        <v>44130.491666666669</v>
      </c>
      <c r="M5594">
        <v>17.18</v>
      </c>
      <c r="N5594" t="s">
        <v>28</v>
      </c>
      <c r="P5594">
        <f>(C5594-Key!$B$1)*24</f>
        <v>2.7333333333372138</v>
      </c>
      <c r="Q5594">
        <f>(Key!$B$2-'17.1'!C5594)*24</f>
        <v>0.21666666667442769</v>
      </c>
      <c r="R5594" s="3">
        <f>C5594-(M5594-Key!$B$5)/(24*Key!$B$6)</f>
        <v>44130.727157407404</v>
      </c>
      <c r="S5594">
        <f>M5594-Key!$B$5</f>
        <v>14.92</v>
      </c>
      <c r="T5594" s="2">
        <f t="shared" si="435"/>
        <v>44129.743055555555</v>
      </c>
      <c r="U5594" t="str">
        <f t="shared" si="436"/>
        <v>10-25-2020 17:50</v>
      </c>
      <c r="V5594">
        <f>IFERROR(IF(W5594=Z5594,VLOOKUP($U5594,[1]C8842!$G$2:$M$145,3,FALSE),0),0)</f>
        <v>0</v>
      </c>
      <c r="W5594">
        <f>VLOOKUP(RIGHT($V$1,5),Key!$A$9:$B$14,2,FALSE)</f>
        <v>10.199999999999999</v>
      </c>
      <c r="X5594">
        <f t="shared" si="439"/>
        <v>0</v>
      </c>
      <c r="Y5594">
        <f>VLOOKUP(RIGHT($X$1,5),Key!$A$9:$B$14,2,FALSE)</f>
        <v>3.7</v>
      </c>
      <c r="Z5594">
        <f t="shared" si="437"/>
        <v>10.199999999999999</v>
      </c>
      <c r="AA5594">
        <f t="shared" si="438"/>
        <v>0</v>
      </c>
    </row>
    <row r="5595" spans="1:27" x14ac:dyDescent="0.3">
      <c r="A5595">
        <v>100067</v>
      </c>
      <c r="B5595">
        <v>230922</v>
      </c>
      <c r="C5595" s="3">
        <v>44130.740972222222</v>
      </c>
      <c r="D5595">
        <v>1</v>
      </c>
      <c r="E5595">
        <v>1</v>
      </c>
      <c r="F5595" t="s">
        <v>25</v>
      </c>
      <c r="G5595">
        <v>1</v>
      </c>
      <c r="H5595">
        <v>58.816409999999998</v>
      </c>
      <c r="I5595">
        <v>16.86328</v>
      </c>
      <c r="J5595">
        <v>1.035156</v>
      </c>
      <c r="K5595">
        <v>58.023440000000001</v>
      </c>
      <c r="L5595" s="3">
        <v>44130.491666666669</v>
      </c>
      <c r="M5595">
        <v>17.18</v>
      </c>
      <c r="N5595" t="s">
        <v>28</v>
      </c>
      <c r="P5595">
        <f>(C5595-Key!$B$1)*24</f>
        <v>2.7333333333372138</v>
      </c>
      <c r="Q5595">
        <f>(Key!$B$2-'17.1'!C5595)*24</f>
        <v>0.21666666667442769</v>
      </c>
      <c r="R5595" s="3">
        <f>C5595-(M5595-Key!$B$5)/(24*Key!$B$6)</f>
        <v>44130.727157407404</v>
      </c>
      <c r="S5595">
        <f>M5595-Key!$B$5</f>
        <v>14.92</v>
      </c>
      <c r="T5595" s="2">
        <f t="shared" si="435"/>
        <v>44129.743055555555</v>
      </c>
      <c r="U5595" t="str">
        <f t="shared" si="436"/>
        <v>10-25-2020 17:50</v>
      </c>
      <c r="V5595">
        <f>IFERROR(IF(W5595=Z5595,VLOOKUP($U5595,[1]C8842!$G$2:$M$145,3,FALSE),0),0)</f>
        <v>0</v>
      </c>
      <c r="W5595">
        <f>VLOOKUP(RIGHT($V$1,5),Key!$A$9:$B$14,2,FALSE)</f>
        <v>10.199999999999999</v>
      </c>
      <c r="X5595">
        <f t="shared" si="439"/>
        <v>0</v>
      </c>
      <c r="Y5595">
        <f>VLOOKUP(RIGHT($X$1,5),Key!$A$9:$B$14,2,FALSE)</f>
        <v>3.7</v>
      </c>
      <c r="Z5595">
        <f t="shared" si="437"/>
        <v>10.199999999999999</v>
      </c>
      <c r="AA5595">
        <f t="shared" si="438"/>
        <v>0</v>
      </c>
    </row>
    <row r="5596" spans="1:27" x14ac:dyDescent="0.3">
      <c r="A5596">
        <v>100067</v>
      </c>
      <c r="B5596">
        <v>230922</v>
      </c>
      <c r="C5596" s="3">
        <v>44130.740972222222</v>
      </c>
      <c r="D5596">
        <v>1</v>
      </c>
      <c r="E5596">
        <v>1</v>
      </c>
      <c r="F5596" t="s">
        <v>25</v>
      </c>
      <c r="G5596">
        <v>1</v>
      </c>
      <c r="H5596">
        <v>56.632809999999999</v>
      </c>
      <c r="I5596">
        <v>12.98828</v>
      </c>
      <c r="J5596">
        <v>0.890625</v>
      </c>
      <c r="K5596">
        <v>56.023440000000001</v>
      </c>
      <c r="L5596" s="3">
        <v>44130.491666666669</v>
      </c>
      <c r="M5596">
        <v>17.18</v>
      </c>
      <c r="N5596" t="s">
        <v>28</v>
      </c>
      <c r="P5596">
        <f>(C5596-Key!$B$1)*24</f>
        <v>2.7333333333372138</v>
      </c>
      <c r="Q5596">
        <f>(Key!$B$2-'17.1'!C5596)*24</f>
        <v>0.21666666667442769</v>
      </c>
      <c r="R5596" s="3">
        <f>C5596-(M5596-Key!$B$5)/(24*Key!$B$6)</f>
        <v>44130.727157407404</v>
      </c>
      <c r="S5596">
        <f>M5596-Key!$B$5</f>
        <v>14.92</v>
      </c>
      <c r="T5596" s="2">
        <f t="shared" si="435"/>
        <v>44129.743055555555</v>
      </c>
      <c r="U5596" t="str">
        <f t="shared" si="436"/>
        <v>10-25-2020 17:50</v>
      </c>
      <c r="V5596">
        <f>IFERROR(IF(W5596=Z5596,VLOOKUP($U5596,[1]C8842!$G$2:$M$145,3,FALSE),0),0)</f>
        <v>0</v>
      </c>
      <c r="W5596">
        <f>VLOOKUP(RIGHT($V$1,5),Key!$A$9:$B$14,2,FALSE)</f>
        <v>10.199999999999999</v>
      </c>
      <c r="X5596">
        <f t="shared" si="439"/>
        <v>0</v>
      </c>
      <c r="Y5596">
        <f>VLOOKUP(RIGHT($X$1,5),Key!$A$9:$B$14,2,FALSE)</f>
        <v>3.7</v>
      </c>
      <c r="Z5596">
        <f t="shared" si="437"/>
        <v>10.199999999999999</v>
      </c>
      <c r="AA5596">
        <f t="shared" si="438"/>
        <v>0</v>
      </c>
    </row>
    <row r="5597" spans="1:27" x14ac:dyDescent="0.3">
      <c r="A5597">
        <v>100067</v>
      </c>
      <c r="B5597">
        <v>230922</v>
      </c>
      <c r="C5597" s="3">
        <v>44130.740972222222</v>
      </c>
      <c r="D5597">
        <v>0</v>
      </c>
      <c r="E5597">
        <v>2</v>
      </c>
      <c r="F5597" t="s">
        <v>25</v>
      </c>
      <c r="G5597">
        <v>1</v>
      </c>
      <c r="H5597">
        <v>56.90625</v>
      </c>
      <c r="I5597">
        <v>15.035159999999999</v>
      </c>
      <c r="J5597">
        <v>0.98046880000000003</v>
      </c>
      <c r="K5597">
        <v>48.019530000000003</v>
      </c>
      <c r="L5597" s="3">
        <v>44130.491666666669</v>
      </c>
      <c r="M5597">
        <v>17.18</v>
      </c>
      <c r="N5597" t="s">
        <v>28</v>
      </c>
      <c r="P5597">
        <f>(C5597-Key!$B$1)*24</f>
        <v>2.7333333333372138</v>
      </c>
      <c r="Q5597">
        <f>(Key!$B$2-'17.1'!C5597)*24</f>
        <v>0.21666666667442769</v>
      </c>
      <c r="R5597" s="3">
        <f>C5597-(M5597-Key!$B$5)/(24*Key!$B$6)</f>
        <v>44130.727157407404</v>
      </c>
      <c r="S5597">
        <f>M5597-Key!$B$5</f>
        <v>14.92</v>
      </c>
      <c r="T5597" s="2">
        <f t="shared" si="435"/>
        <v>44129.743055555555</v>
      </c>
      <c r="U5597" t="str">
        <f t="shared" si="436"/>
        <v>10-25-2020 17:50</v>
      </c>
      <c r="V5597">
        <f>IFERROR(IF(W5597=Z5597,VLOOKUP($U5597,[1]C8842!$G$2:$M$145,3,FALSE),0),0)</f>
        <v>0</v>
      </c>
      <c r="W5597">
        <f>VLOOKUP(RIGHT($V$1,5),Key!$A$9:$B$14,2,FALSE)</f>
        <v>10.199999999999999</v>
      </c>
      <c r="X5597">
        <f t="shared" si="439"/>
        <v>0</v>
      </c>
      <c r="Y5597">
        <f>VLOOKUP(RIGHT($X$1,5),Key!$A$9:$B$14,2,FALSE)</f>
        <v>3.7</v>
      </c>
      <c r="Z5597">
        <f t="shared" si="437"/>
        <v>10.199999999999999</v>
      </c>
      <c r="AA5597">
        <f t="shared" si="438"/>
        <v>0</v>
      </c>
    </row>
    <row r="5598" spans="1:27" x14ac:dyDescent="0.3">
      <c r="A5598">
        <v>100067</v>
      </c>
      <c r="B5598">
        <v>230922</v>
      </c>
      <c r="C5598" s="3">
        <v>44130.741666666669</v>
      </c>
      <c r="D5598">
        <v>3</v>
      </c>
      <c r="E5598">
        <v>2</v>
      </c>
      <c r="F5598" t="s">
        <v>26</v>
      </c>
      <c r="G5598">
        <v>4</v>
      </c>
      <c r="H5598">
        <v>66.765630000000002</v>
      </c>
      <c r="I5598">
        <v>66.511719999999997</v>
      </c>
      <c r="J5598">
        <v>2.890625</v>
      </c>
      <c r="K5598">
        <v>92.039060000000006</v>
      </c>
      <c r="L5598" s="3">
        <v>44130.491666666669</v>
      </c>
      <c r="M5598">
        <v>17.18</v>
      </c>
      <c r="N5598" t="s">
        <v>28</v>
      </c>
      <c r="P5598">
        <f>(C5598-Key!$B$1)*24</f>
        <v>2.7500000000582077</v>
      </c>
      <c r="Q5598">
        <f>(Key!$B$2-'17.1'!C5598)*24</f>
        <v>0.19999999995343387</v>
      </c>
      <c r="R5598" s="3">
        <f>C5598-(M5598-Key!$B$5)/(24*Key!$B$6)</f>
        <v>44130.727851851851</v>
      </c>
      <c r="S5598">
        <f>M5598-Key!$B$5</f>
        <v>14.92</v>
      </c>
      <c r="T5598" s="2">
        <f t="shared" si="435"/>
        <v>44129.743055555555</v>
      </c>
      <c r="U5598" t="str">
        <f t="shared" si="436"/>
        <v>10-25-2020 17:50</v>
      </c>
      <c r="V5598">
        <f>IFERROR(IF(W5598=Z5598,VLOOKUP($U5598,[1]C8842!$G$2:$M$145,3,FALSE),0),0)</f>
        <v>0</v>
      </c>
      <c r="W5598">
        <f>VLOOKUP(RIGHT($V$1,5),Key!$A$9:$B$14,2,FALSE)</f>
        <v>10.199999999999999</v>
      </c>
      <c r="X5598">
        <f t="shared" si="439"/>
        <v>0</v>
      </c>
      <c r="Y5598">
        <f>VLOOKUP(RIGHT($X$1,5),Key!$A$9:$B$14,2,FALSE)</f>
        <v>3.7</v>
      </c>
      <c r="Z5598">
        <f t="shared" si="437"/>
        <v>10.199999999999999</v>
      </c>
      <c r="AA5598">
        <f t="shared" si="438"/>
        <v>0</v>
      </c>
    </row>
    <row r="5599" spans="1:27" x14ac:dyDescent="0.3">
      <c r="A5599">
        <v>100067</v>
      </c>
      <c r="B5599">
        <v>230922</v>
      </c>
      <c r="C5599" s="3">
        <v>44130.741666666669</v>
      </c>
      <c r="D5599">
        <v>0</v>
      </c>
      <c r="E5599">
        <v>2</v>
      </c>
      <c r="F5599" t="s">
        <v>25</v>
      </c>
      <c r="G5599">
        <v>2</v>
      </c>
      <c r="H5599">
        <v>63.5</v>
      </c>
      <c r="I5599">
        <v>21.69922</v>
      </c>
      <c r="J5599">
        <v>1.160156</v>
      </c>
      <c r="K5599">
        <v>45.019530000000003</v>
      </c>
      <c r="L5599" s="3">
        <v>44130.495138888888</v>
      </c>
      <c r="M5599">
        <v>17.18</v>
      </c>
      <c r="N5599" t="s">
        <v>28</v>
      </c>
      <c r="P5599">
        <f>(C5599-Key!$B$1)*24</f>
        <v>2.7500000000582077</v>
      </c>
      <c r="Q5599">
        <f>(Key!$B$2-'17.1'!C5599)*24</f>
        <v>0.19999999995343387</v>
      </c>
      <c r="R5599" s="3">
        <f>C5599-(M5599-Key!$B$5)/(24*Key!$B$6)</f>
        <v>44130.727851851851</v>
      </c>
      <c r="S5599">
        <f>M5599-Key!$B$5</f>
        <v>14.92</v>
      </c>
      <c r="T5599" s="2">
        <f t="shared" si="435"/>
        <v>44129.743055555555</v>
      </c>
      <c r="U5599" t="str">
        <f t="shared" si="436"/>
        <v>10-25-2020 17:50</v>
      </c>
      <c r="V5599">
        <f>IFERROR(IF(W5599=Z5599,VLOOKUP($U5599,[1]C8842!$G$2:$M$145,3,FALSE),0),0)</f>
        <v>0</v>
      </c>
      <c r="W5599">
        <f>VLOOKUP(RIGHT($V$1,5),Key!$A$9:$B$14,2,FALSE)</f>
        <v>10.199999999999999</v>
      </c>
      <c r="X5599">
        <f t="shared" si="439"/>
        <v>0</v>
      </c>
      <c r="Y5599">
        <f>VLOOKUP(RIGHT($X$1,5),Key!$A$9:$B$14,2,FALSE)</f>
        <v>3.7</v>
      </c>
      <c r="Z5599">
        <f t="shared" si="437"/>
        <v>10.199999999999999</v>
      </c>
      <c r="AA5599">
        <f t="shared" si="438"/>
        <v>0</v>
      </c>
    </row>
    <row r="5600" spans="1:27" x14ac:dyDescent="0.3">
      <c r="A5600">
        <v>100067</v>
      </c>
      <c r="B5600">
        <v>230922</v>
      </c>
      <c r="C5600" s="3">
        <v>44130.741666666669</v>
      </c>
      <c r="D5600">
        <v>3</v>
      </c>
      <c r="E5600">
        <v>2</v>
      </c>
      <c r="F5600" t="s">
        <v>26</v>
      </c>
      <c r="G5600">
        <v>4</v>
      </c>
      <c r="H5600">
        <v>59.714840000000002</v>
      </c>
      <c r="I5600">
        <v>51.730469999999997</v>
      </c>
      <c r="J5600">
        <v>2.5703130000000001</v>
      </c>
      <c r="K5600">
        <v>92.039060000000006</v>
      </c>
      <c r="L5600" s="3">
        <v>44130.495138888888</v>
      </c>
      <c r="M5600">
        <v>17.18</v>
      </c>
      <c r="N5600" t="s">
        <v>28</v>
      </c>
      <c r="P5600">
        <f>(C5600-Key!$B$1)*24</f>
        <v>2.7500000000582077</v>
      </c>
      <c r="Q5600">
        <f>(Key!$B$2-'17.1'!C5600)*24</f>
        <v>0.19999999995343387</v>
      </c>
      <c r="R5600" s="3">
        <f>C5600-(M5600-Key!$B$5)/(24*Key!$B$6)</f>
        <v>44130.727851851851</v>
      </c>
      <c r="S5600">
        <f>M5600-Key!$B$5</f>
        <v>14.92</v>
      </c>
      <c r="T5600" s="2">
        <f t="shared" si="435"/>
        <v>44129.743055555555</v>
      </c>
      <c r="U5600" t="str">
        <f t="shared" si="436"/>
        <v>10-25-2020 17:50</v>
      </c>
      <c r="V5600">
        <f>IFERROR(IF(W5600=Z5600,VLOOKUP($U5600,[1]C8842!$G$2:$M$145,3,FALSE),0),0)</f>
        <v>0</v>
      </c>
      <c r="W5600">
        <f>VLOOKUP(RIGHT($V$1,5),Key!$A$9:$B$14,2,FALSE)</f>
        <v>10.199999999999999</v>
      </c>
      <c r="X5600">
        <f t="shared" si="439"/>
        <v>0</v>
      </c>
      <c r="Y5600">
        <f>VLOOKUP(RIGHT($X$1,5),Key!$A$9:$B$14,2,FALSE)</f>
        <v>3.7</v>
      </c>
      <c r="Z5600">
        <f t="shared" si="437"/>
        <v>10.199999999999999</v>
      </c>
      <c r="AA5600">
        <f t="shared" si="438"/>
        <v>0</v>
      </c>
    </row>
    <row r="5601" spans="1:27" x14ac:dyDescent="0.3">
      <c r="A5601">
        <v>100067</v>
      </c>
      <c r="B5601">
        <v>230922</v>
      </c>
      <c r="C5601" s="3">
        <v>44130.741666666669</v>
      </c>
      <c r="D5601">
        <v>3</v>
      </c>
      <c r="E5601">
        <v>2</v>
      </c>
      <c r="F5601" t="s">
        <v>26</v>
      </c>
      <c r="G5601">
        <v>2</v>
      </c>
      <c r="H5601">
        <v>66.519530000000003</v>
      </c>
      <c r="I5601">
        <v>25.933589999999999</v>
      </c>
      <c r="J5601">
        <v>1.277344</v>
      </c>
      <c r="K5601">
        <v>92.039060000000006</v>
      </c>
      <c r="L5601" s="3">
        <v>44130.495138888888</v>
      </c>
      <c r="M5601">
        <v>17.18</v>
      </c>
      <c r="N5601" t="s">
        <v>28</v>
      </c>
      <c r="P5601">
        <f>(C5601-Key!$B$1)*24</f>
        <v>2.7500000000582077</v>
      </c>
      <c r="Q5601">
        <f>(Key!$B$2-'17.1'!C5601)*24</f>
        <v>0.19999999995343387</v>
      </c>
      <c r="R5601" s="3">
        <f>C5601-(M5601-Key!$B$5)/(24*Key!$B$6)</f>
        <v>44130.727851851851</v>
      </c>
      <c r="S5601">
        <f>M5601-Key!$B$5</f>
        <v>14.92</v>
      </c>
      <c r="T5601" s="2">
        <f t="shared" si="435"/>
        <v>44129.743055555555</v>
      </c>
      <c r="U5601" t="str">
        <f t="shared" si="436"/>
        <v>10-25-2020 17:50</v>
      </c>
      <c r="V5601">
        <f>IFERROR(IF(W5601=Z5601,VLOOKUP($U5601,[1]C8842!$G$2:$M$145,3,FALSE),0),0)</f>
        <v>0</v>
      </c>
      <c r="W5601">
        <f>VLOOKUP(RIGHT($V$1,5),Key!$A$9:$B$14,2,FALSE)</f>
        <v>10.199999999999999</v>
      </c>
      <c r="X5601">
        <f t="shared" si="439"/>
        <v>0</v>
      </c>
      <c r="Y5601">
        <f>VLOOKUP(RIGHT($X$1,5),Key!$A$9:$B$14,2,FALSE)</f>
        <v>3.7</v>
      </c>
      <c r="Z5601">
        <f t="shared" si="437"/>
        <v>10.199999999999999</v>
      </c>
      <c r="AA5601">
        <f t="shared" si="438"/>
        <v>0</v>
      </c>
    </row>
    <row r="5602" spans="1:27" x14ac:dyDescent="0.3">
      <c r="A5602">
        <v>100067</v>
      </c>
      <c r="B5602">
        <v>230922</v>
      </c>
      <c r="C5602" s="3">
        <v>44130.741666666669</v>
      </c>
      <c r="D5602">
        <v>1</v>
      </c>
      <c r="E5602">
        <v>1</v>
      </c>
      <c r="F5602" t="s">
        <v>25</v>
      </c>
      <c r="G5602">
        <v>1</v>
      </c>
      <c r="H5602">
        <v>77.382810000000006</v>
      </c>
      <c r="I5602">
        <v>17.371089999999999</v>
      </c>
      <c r="J5602">
        <v>0.80078130000000003</v>
      </c>
      <c r="K5602">
        <v>58.023440000000001</v>
      </c>
      <c r="L5602" s="3">
        <v>44130.495138888888</v>
      </c>
      <c r="M5602">
        <v>17.18</v>
      </c>
      <c r="N5602" t="s">
        <v>28</v>
      </c>
      <c r="P5602">
        <f>(C5602-Key!$B$1)*24</f>
        <v>2.7500000000582077</v>
      </c>
      <c r="Q5602">
        <f>(Key!$B$2-'17.1'!C5602)*24</f>
        <v>0.19999999995343387</v>
      </c>
      <c r="R5602" s="3">
        <f>C5602-(M5602-Key!$B$5)/(24*Key!$B$6)</f>
        <v>44130.727851851851</v>
      </c>
      <c r="S5602">
        <f>M5602-Key!$B$5</f>
        <v>14.92</v>
      </c>
      <c r="T5602" s="2">
        <f t="shared" si="435"/>
        <v>44129.743055555555</v>
      </c>
      <c r="U5602" t="str">
        <f t="shared" si="436"/>
        <v>10-25-2020 17:50</v>
      </c>
      <c r="V5602">
        <f>IFERROR(IF(W5602=Z5602,VLOOKUP($U5602,[1]C8842!$G$2:$M$145,3,FALSE),0),0)</f>
        <v>0</v>
      </c>
      <c r="W5602">
        <f>VLOOKUP(RIGHT($V$1,5),Key!$A$9:$B$14,2,FALSE)</f>
        <v>10.199999999999999</v>
      </c>
      <c r="X5602">
        <f t="shared" si="439"/>
        <v>0</v>
      </c>
      <c r="Y5602">
        <f>VLOOKUP(RIGHT($X$1,5),Key!$A$9:$B$14,2,FALSE)</f>
        <v>3.7</v>
      </c>
      <c r="Z5602">
        <f t="shared" si="437"/>
        <v>10.199999999999999</v>
      </c>
      <c r="AA5602">
        <f t="shared" si="438"/>
        <v>0</v>
      </c>
    </row>
    <row r="5603" spans="1:27" x14ac:dyDescent="0.3">
      <c r="A5603">
        <v>100067</v>
      </c>
      <c r="B5603">
        <v>230922</v>
      </c>
      <c r="C5603" s="3">
        <v>44130.741666666669</v>
      </c>
      <c r="D5603">
        <v>0</v>
      </c>
      <c r="E5603">
        <v>2</v>
      </c>
      <c r="F5603" t="s">
        <v>25</v>
      </c>
      <c r="G5603">
        <v>1</v>
      </c>
      <c r="H5603">
        <v>63.394530000000003</v>
      </c>
      <c r="I5603">
        <v>16.195309999999999</v>
      </c>
      <c r="J5603">
        <v>0.9296875</v>
      </c>
      <c r="K5603">
        <v>46.019530000000003</v>
      </c>
      <c r="L5603" s="3">
        <v>44130.495138888888</v>
      </c>
      <c r="M5603">
        <v>17.18</v>
      </c>
      <c r="N5603" t="s">
        <v>28</v>
      </c>
      <c r="P5603">
        <f>(C5603-Key!$B$1)*24</f>
        <v>2.7500000000582077</v>
      </c>
      <c r="Q5603">
        <f>(Key!$B$2-'17.1'!C5603)*24</f>
        <v>0.19999999995343387</v>
      </c>
      <c r="R5603" s="3">
        <f>C5603-(M5603-Key!$B$5)/(24*Key!$B$6)</f>
        <v>44130.727851851851</v>
      </c>
      <c r="S5603">
        <f>M5603-Key!$B$5</f>
        <v>14.92</v>
      </c>
      <c r="T5603" s="2">
        <f t="shared" si="435"/>
        <v>44129.743055555555</v>
      </c>
      <c r="U5603" t="str">
        <f t="shared" si="436"/>
        <v>10-25-2020 17:50</v>
      </c>
      <c r="V5603">
        <f>IFERROR(IF(W5603=Z5603,VLOOKUP($U5603,[1]C8842!$G$2:$M$145,3,FALSE),0),0)</f>
        <v>0</v>
      </c>
      <c r="W5603">
        <f>VLOOKUP(RIGHT($V$1,5),Key!$A$9:$B$14,2,FALSE)</f>
        <v>10.199999999999999</v>
      </c>
      <c r="X5603">
        <f t="shared" si="439"/>
        <v>0</v>
      </c>
      <c r="Y5603">
        <f>VLOOKUP(RIGHT($X$1,5),Key!$A$9:$B$14,2,FALSE)</f>
        <v>3.7</v>
      </c>
      <c r="Z5603">
        <f t="shared" si="437"/>
        <v>10.199999999999999</v>
      </c>
      <c r="AA5603">
        <f t="shared" si="438"/>
        <v>0</v>
      </c>
    </row>
    <row r="5604" spans="1:27" x14ac:dyDescent="0.3">
      <c r="A5604">
        <v>100067</v>
      </c>
      <c r="B5604">
        <v>230922</v>
      </c>
      <c r="C5604" s="3">
        <v>44130.741666666669</v>
      </c>
      <c r="D5604">
        <v>3</v>
      </c>
      <c r="E5604">
        <v>2</v>
      </c>
      <c r="F5604" t="s">
        <v>26</v>
      </c>
      <c r="G5604">
        <v>5</v>
      </c>
      <c r="H5604">
        <v>59.90625</v>
      </c>
      <c r="I5604">
        <v>97.105469999999997</v>
      </c>
      <c r="J5604">
        <v>4.5820309999999997</v>
      </c>
      <c r="K5604">
        <v>94.039060000000006</v>
      </c>
      <c r="L5604" s="3">
        <v>44130.495138888888</v>
      </c>
      <c r="M5604">
        <v>17.18</v>
      </c>
      <c r="N5604" t="s">
        <v>28</v>
      </c>
      <c r="P5604">
        <f>(C5604-Key!$B$1)*24</f>
        <v>2.7500000000582077</v>
      </c>
      <c r="Q5604">
        <f>(Key!$B$2-'17.1'!C5604)*24</f>
        <v>0.19999999995343387</v>
      </c>
      <c r="R5604" s="3">
        <f>C5604-(M5604-Key!$B$5)/(24*Key!$B$6)</f>
        <v>44130.727851851851</v>
      </c>
      <c r="S5604">
        <f>M5604-Key!$B$5</f>
        <v>14.92</v>
      </c>
      <c r="T5604" s="2">
        <f t="shared" si="435"/>
        <v>44129.743055555555</v>
      </c>
      <c r="U5604" t="str">
        <f t="shared" si="436"/>
        <v>10-25-2020 17:50</v>
      </c>
      <c r="V5604">
        <f>IFERROR(IF(W5604=Z5604,VLOOKUP($U5604,[1]C8842!$G$2:$M$145,3,FALSE),0),0)</f>
        <v>0</v>
      </c>
      <c r="W5604">
        <f>VLOOKUP(RIGHT($V$1,5),Key!$A$9:$B$14,2,FALSE)</f>
        <v>10.199999999999999</v>
      </c>
      <c r="X5604">
        <f t="shared" si="439"/>
        <v>0</v>
      </c>
      <c r="Y5604">
        <f>VLOOKUP(RIGHT($X$1,5),Key!$A$9:$B$14,2,FALSE)</f>
        <v>3.7</v>
      </c>
      <c r="Z5604">
        <f t="shared" si="437"/>
        <v>10.199999999999999</v>
      </c>
      <c r="AA5604">
        <f t="shared" si="438"/>
        <v>0</v>
      </c>
    </row>
    <row r="5605" spans="1:27" x14ac:dyDescent="0.3">
      <c r="A5605">
        <v>100067</v>
      </c>
      <c r="B5605">
        <v>230922</v>
      </c>
      <c r="C5605" s="3">
        <v>44130.741666666669</v>
      </c>
      <c r="D5605">
        <v>2</v>
      </c>
      <c r="E5605">
        <v>1</v>
      </c>
      <c r="F5605" t="s">
        <v>26</v>
      </c>
      <c r="G5605">
        <v>1</v>
      </c>
      <c r="H5605">
        <v>79.980469999999997</v>
      </c>
      <c r="I5605">
        <v>17.242190000000001</v>
      </c>
      <c r="J5605">
        <v>0.7734375</v>
      </c>
      <c r="K5605">
        <v>82.035160000000005</v>
      </c>
      <c r="L5605" s="3">
        <v>44130.495138888888</v>
      </c>
      <c r="M5605">
        <v>17.18</v>
      </c>
      <c r="N5605" t="s">
        <v>28</v>
      </c>
      <c r="P5605">
        <f>(C5605-Key!$B$1)*24</f>
        <v>2.7500000000582077</v>
      </c>
      <c r="Q5605">
        <f>(Key!$B$2-'17.1'!C5605)*24</f>
        <v>0.19999999995343387</v>
      </c>
      <c r="R5605" s="3">
        <f>C5605-(M5605-Key!$B$5)/(24*Key!$B$6)</f>
        <v>44130.727851851851</v>
      </c>
      <c r="S5605">
        <f>M5605-Key!$B$5</f>
        <v>14.92</v>
      </c>
      <c r="T5605" s="2">
        <f t="shared" si="435"/>
        <v>44129.743055555555</v>
      </c>
      <c r="U5605" t="str">
        <f t="shared" si="436"/>
        <v>10-25-2020 17:50</v>
      </c>
      <c r="V5605">
        <f>IFERROR(IF(W5605=Z5605,VLOOKUP($U5605,[1]C8842!$G$2:$M$145,3,FALSE),0),0)</f>
        <v>0</v>
      </c>
      <c r="W5605">
        <f>VLOOKUP(RIGHT($V$1,5),Key!$A$9:$B$14,2,FALSE)</f>
        <v>10.199999999999999</v>
      </c>
      <c r="X5605">
        <f t="shared" si="439"/>
        <v>0</v>
      </c>
      <c r="Y5605">
        <f>VLOOKUP(RIGHT($X$1,5),Key!$A$9:$B$14,2,FALSE)</f>
        <v>3.7</v>
      </c>
      <c r="Z5605">
        <f t="shared" si="437"/>
        <v>10.199999999999999</v>
      </c>
      <c r="AA5605">
        <f t="shared" si="438"/>
        <v>0</v>
      </c>
    </row>
    <row r="5606" spans="1:27" x14ac:dyDescent="0.3">
      <c r="A5606">
        <v>100067</v>
      </c>
      <c r="B5606">
        <v>230922</v>
      </c>
      <c r="C5606" s="3">
        <v>44130.741666666669</v>
      </c>
      <c r="D5606">
        <v>0</v>
      </c>
      <c r="E5606">
        <v>2</v>
      </c>
      <c r="F5606" t="s">
        <v>25</v>
      </c>
      <c r="G5606">
        <v>2</v>
      </c>
      <c r="H5606">
        <v>61.640630000000002</v>
      </c>
      <c r="I5606">
        <v>20.960940000000001</v>
      </c>
      <c r="J5606">
        <v>1.160156</v>
      </c>
      <c r="K5606">
        <v>48.019530000000003</v>
      </c>
      <c r="L5606" s="3">
        <v>44130.495138888888</v>
      </c>
      <c r="M5606">
        <v>17.18</v>
      </c>
      <c r="N5606" t="s">
        <v>28</v>
      </c>
      <c r="P5606">
        <f>(C5606-Key!$B$1)*24</f>
        <v>2.7500000000582077</v>
      </c>
      <c r="Q5606">
        <f>(Key!$B$2-'17.1'!C5606)*24</f>
        <v>0.19999999995343387</v>
      </c>
      <c r="R5606" s="3">
        <f>C5606-(M5606-Key!$B$5)/(24*Key!$B$6)</f>
        <v>44130.727851851851</v>
      </c>
      <c r="S5606">
        <f>M5606-Key!$B$5</f>
        <v>14.92</v>
      </c>
      <c r="T5606" s="2">
        <f t="shared" si="435"/>
        <v>44129.743055555555</v>
      </c>
      <c r="U5606" t="str">
        <f t="shared" si="436"/>
        <v>10-25-2020 17:50</v>
      </c>
      <c r="V5606">
        <f>IFERROR(IF(W5606=Z5606,VLOOKUP($U5606,[1]C8842!$G$2:$M$145,3,FALSE),0),0)</f>
        <v>0</v>
      </c>
      <c r="W5606">
        <f>VLOOKUP(RIGHT($V$1,5),Key!$A$9:$B$14,2,FALSE)</f>
        <v>10.199999999999999</v>
      </c>
      <c r="X5606">
        <f t="shared" si="439"/>
        <v>0</v>
      </c>
      <c r="Y5606">
        <f>VLOOKUP(RIGHT($X$1,5),Key!$A$9:$B$14,2,FALSE)</f>
        <v>3.7</v>
      </c>
      <c r="Z5606">
        <f t="shared" si="437"/>
        <v>10.199999999999999</v>
      </c>
      <c r="AA5606">
        <f t="shared" si="438"/>
        <v>0</v>
      </c>
    </row>
    <row r="5607" spans="1:27" x14ac:dyDescent="0.3">
      <c r="A5607">
        <v>100067</v>
      </c>
      <c r="B5607">
        <v>230922</v>
      </c>
      <c r="C5607" s="3">
        <v>44130.741666666669</v>
      </c>
      <c r="D5607">
        <v>3</v>
      </c>
      <c r="E5607">
        <v>2</v>
      </c>
      <c r="F5607" t="s">
        <v>26</v>
      </c>
      <c r="G5607">
        <v>2</v>
      </c>
      <c r="H5607">
        <v>72.648439999999994</v>
      </c>
      <c r="I5607">
        <v>21.054690000000001</v>
      </c>
      <c r="J5607">
        <v>0.98828130000000003</v>
      </c>
      <c r="K5607">
        <v>94.039060000000006</v>
      </c>
      <c r="L5607" s="3">
        <v>44130.495138888888</v>
      </c>
      <c r="M5607">
        <v>17.18</v>
      </c>
      <c r="N5607" t="s">
        <v>28</v>
      </c>
      <c r="P5607">
        <f>(C5607-Key!$B$1)*24</f>
        <v>2.7500000000582077</v>
      </c>
      <c r="Q5607">
        <f>(Key!$B$2-'17.1'!C5607)*24</f>
        <v>0.19999999995343387</v>
      </c>
      <c r="R5607" s="3">
        <f>C5607-(M5607-Key!$B$5)/(24*Key!$B$6)</f>
        <v>44130.727851851851</v>
      </c>
      <c r="S5607">
        <f>M5607-Key!$B$5</f>
        <v>14.92</v>
      </c>
      <c r="T5607" s="2">
        <f t="shared" si="435"/>
        <v>44129.743055555555</v>
      </c>
      <c r="U5607" t="str">
        <f t="shared" si="436"/>
        <v>10-25-2020 17:50</v>
      </c>
      <c r="V5607">
        <f>IFERROR(IF(W5607=Z5607,VLOOKUP($U5607,[1]C8842!$G$2:$M$145,3,FALSE),0),0)</f>
        <v>0</v>
      </c>
      <c r="W5607">
        <f>VLOOKUP(RIGHT($V$1,5),Key!$A$9:$B$14,2,FALSE)</f>
        <v>10.199999999999999</v>
      </c>
      <c r="X5607">
        <f t="shared" si="439"/>
        <v>0</v>
      </c>
      <c r="Y5607">
        <f>VLOOKUP(RIGHT($X$1,5),Key!$A$9:$B$14,2,FALSE)</f>
        <v>3.7</v>
      </c>
      <c r="Z5607">
        <f t="shared" si="437"/>
        <v>10.199999999999999</v>
      </c>
      <c r="AA5607">
        <f t="shared" si="438"/>
        <v>0</v>
      </c>
    </row>
    <row r="5608" spans="1:27" x14ac:dyDescent="0.3">
      <c r="A5608">
        <v>100067</v>
      </c>
      <c r="B5608">
        <v>230922</v>
      </c>
      <c r="C5608" s="3">
        <v>44130.741666666669</v>
      </c>
      <c r="D5608">
        <v>3</v>
      </c>
      <c r="E5608">
        <v>2</v>
      </c>
      <c r="F5608" t="s">
        <v>26</v>
      </c>
      <c r="G5608">
        <v>1</v>
      </c>
      <c r="H5608">
        <v>64.511719999999997</v>
      </c>
      <c r="I5608">
        <v>14.476559999999999</v>
      </c>
      <c r="J5608">
        <v>0.84375</v>
      </c>
      <c r="K5608">
        <v>93.039060000000006</v>
      </c>
      <c r="L5608" s="3">
        <v>44130.495138888888</v>
      </c>
      <c r="M5608">
        <v>17.18</v>
      </c>
      <c r="N5608" t="s">
        <v>28</v>
      </c>
      <c r="P5608">
        <f>(C5608-Key!$B$1)*24</f>
        <v>2.7500000000582077</v>
      </c>
      <c r="Q5608">
        <f>(Key!$B$2-'17.1'!C5608)*24</f>
        <v>0.19999999995343387</v>
      </c>
      <c r="R5608" s="3">
        <f>C5608-(M5608-Key!$B$5)/(24*Key!$B$6)</f>
        <v>44130.727851851851</v>
      </c>
      <c r="S5608">
        <f>M5608-Key!$B$5</f>
        <v>14.92</v>
      </c>
      <c r="T5608" s="2">
        <f t="shared" si="435"/>
        <v>44129.743055555555</v>
      </c>
      <c r="U5608" t="str">
        <f t="shared" si="436"/>
        <v>10-25-2020 17:50</v>
      </c>
      <c r="V5608">
        <f>IFERROR(IF(W5608=Z5608,VLOOKUP($U5608,[1]C8842!$G$2:$M$145,3,FALSE),0),0)</f>
        <v>0</v>
      </c>
      <c r="W5608">
        <f>VLOOKUP(RIGHT($V$1,5),Key!$A$9:$B$14,2,FALSE)</f>
        <v>10.199999999999999</v>
      </c>
      <c r="X5608">
        <f t="shared" si="439"/>
        <v>0</v>
      </c>
      <c r="Y5608">
        <f>VLOOKUP(RIGHT($X$1,5),Key!$A$9:$B$14,2,FALSE)</f>
        <v>3.7</v>
      </c>
      <c r="Z5608">
        <f t="shared" si="437"/>
        <v>10.199999999999999</v>
      </c>
      <c r="AA5608">
        <f t="shared" si="438"/>
        <v>0</v>
      </c>
    </row>
    <row r="5609" spans="1:27" x14ac:dyDescent="0.3">
      <c r="A5609">
        <v>100067</v>
      </c>
      <c r="B5609">
        <v>230922</v>
      </c>
      <c r="C5609" s="3">
        <v>44130.741666666669</v>
      </c>
      <c r="D5609">
        <v>0</v>
      </c>
      <c r="E5609">
        <v>2</v>
      </c>
      <c r="F5609" t="s">
        <v>25</v>
      </c>
      <c r="G5609">
        <v>3</v>
      </c>
      <c r="H5609">
        <v>57.238280000000003</v>
      </c>
      <c r="I5609">
        <v>46.125</v>
      </c>
      <c r="J5609">
        <v>2.421875</v>
      </c>
      <c r="K5609">
        <v>46.019530000000003</v>
      </c>
      <c r="L5609" s="3">
        <v>44130.495138888888</v>
      </c>
      <c r="M5609">
        <v>17.18</v>
      </c>
      <c r="N5609" t="s">
        <v>28</v>
      </c>
      <c r="P5609">
        <f>(C5609-Key!$B$1)*24</f>
        <v>2.7500000000582077</v>
      </c>
      <c r="Q5609">
        <f>(Key!$B$2-'17.1'!C5609)*24</f>
        <v>0.19999999995343387</v>
      </c>
      <c r="R5609" s="3">
        <f>C5609-(M5609-Key!$B$5)/(24*Key!$B$6)</f>
        <v>44130.727851851851</v>
      </c>
      <c r="S5609">
        <f>M5609-Key!$B$5</f>
        <v>14.92</v>
      </c>
      <c r="T5609" s="2">
        <f t="shared" si="435"/>
        <v>44129.743055555555</v>
      </c>
      <c r="U5609" t="str">
        <f t="shared" si="436"/>
        <v>10-25-2020 17:50</v>
      </c>
      <c r="V5609">
        <f>IFERROR(IF(W5609=Z5609,VLOOKUP($U5609,[1]C8842!$G$2:$M$145,3,FALSE),0),0)</f>
        <v>0</v>
      </c>
      <c r="W5609">
        <f>VLOOKUP(RIGHT($V$1,5),Key!$A$9:$B$14,2,FALSE)</f>
        <v>10.199999999999999</v>
      </c>
      <c r="X5609">
        <f t="shared" si="439"/>
        <v>0</v>
      </c>
      <c r="Y5609">
        <f>VLOOKUP(RIGHT($X$1,5),Key!$A$9:$B$14,2,FALSE)</f>
        <v>3.7</v>
      </c>
      <c r="Z5609">
        <f t="shared" si="437"/>
        <v>10.199999999999999</v>
      </c>
      <c r="AA5609">
        <f t="shared" si="438"/>
        <v>0</v>
      </c>
    </row>
    <row r="5610" spans="1:27" x14ac:dyDescent="0.3">
      <c r="A5610">
        <v>100067</v>
      </c>
      <c r="B5610">
        <v>230922</v>
      </c>
      <c r="C5610" s="3">
        <v>44130.741666666669</v>
      </c>
      <c r="D5610">
        <v>3</v>
      </c>
      <c r="E5610">
        <v>2</v>
      </c>
      <c r="F5610" t="s">
        <v>26</v>
      </c>
      <c r="G5610">
        <v>1</v>
      </c>
      <c r="H5610">
        <v>64.945310000000006</v>
      </c>
      <c r="I5610">
        <v>19.160160000000001</v>
      </c>
      <c r="J5610">
        <v>1.027344</v>
      </c>
      <c r="K5610">
        <v>93.039060000000006</v>
      </c>
      <c r="L5610" s="3">
        <v>44130.495138888888</v>
      </c>
      <c r="M5610">
        <v>17.18</v>
      </c>
      <c r="N5610" t="s">
        <v>28</v>
      </c>
      <c r="P5610">
        <f>(C5610-Key!$B$1)*24</f>
        <v>2.7500000000582077</v>
      </c>
      <c r="Q5610">
        <f>(Key!$B$2-'17.1'!C5610)*24</f>
        <v>0.19999999995343387</v>
      </c>
      <c r="R5610" s="3">
        <f>C5610-(M5610-Key!$B$5)/(24*Key!$B$6)</f>
        <v>44130.727851851851</v>
      </c>
      <c r="S5610">
        <f>M5610-Key!$B$5</f>
        <v>14.92</v>
      </c>
      <c r="T5610" s="2">
        <f t="shared" si="435"/>
        <v>44129.743055555555</v>
      </c>
      <c r="U5610" t="str">
        <f t="shared" si="436"/>
        <v>10-25-2020 17:50</v>
      </c>
      <c r="V5610">
        <f>IFERROR(IF(W5610=Z5610,VLOOKUP($U5610,[1]C8842!$G$2:$M$145,3,FALSE),0),0)</f>
        <v>0</v>
      </c>
      <c r="W5610">
        <f>VLOOKUP(RIGHT($V$1,5),Key!$A$9:$B$14,2,FALSE)</f>
        <v>10.199999999999999</v>
      </c>
      <c r="X5610">
        <f t="shared" si="439"/>
        <v>0</v>
      </c>
      <c r="Y5610">
        <f>VLOOKUP(RIGHT($X$1,5),Key!$A$9:$B$14,2,FALSE)</f>
        <v>3.7</v>
      </c>
      <c r="Z5610">
        <f t="shared" si="437"/>
        <v>10.199999999999999</v>
      </c>
      <c r="AA5610">
        <f t="shared" si="438"/>
        <v>0</v>
      </c>
    </row>
    <row r="5611" spans="1:27" x14ac:dyDescent="0.3">
      <c r="A5611">
        <v>100067</v>
      </c>
      <c r="B5611">
        <v>230922</v>
      </c>
      <c r="C5611" s="3">
        <v>44130.741666666669</v>
      </c>
      <c r="D5611">
        <v>2</v>
      </c>
      <c r="E5611">
        <v>1</v>
      </c>
      <c r="F5611" t="s">
        <v>26</v>
      </c>
      <c r="G5611">
        <v>1</v>
      </c>
      <c r="H5611">
        <v>69.488280000000003</v>
      </c>
      <c r="I5611">
        <v>19.57422</v>
      </c>
      <c r="J5611">
        <v>0.9765625</v>
      </c>
      <c r="K5611">
        <v>80.03125</v>
      </c>
      <c r="L5611" s="3">
        <v>44130.495138888888</v>
      </c>
      <c r="M5611">
        <v>17.18</v>
      </c>
      <c r="N5611" t="s">
        <v>28</v>
      </c>
      <c r="P5611">
        <f>(C5611-Key!$B$1)*24</f>
        <v>2.7500000000582077</v>
      </c>
      <c r="Q5611">
        <f>(Key!$B$2-'17.1'!C5611)*24</f>
        <v>0.19999999995343387</v>
      </c>
      <c r="R5611" s="3">
        <f>C5611-(M5611-Key!$B$5)/(24*Key!$B$6)</f>
        <v>44130.727851851851</v>
      </c>
      <c r="S5611">
        <f>M5611-Key!$B$5</f>
        <v>14.92</v>
      </c>
      <c r="T5611" s="2">
        <f t="shared" si="435"/>
        <v>44129.743055555555</v>
      </c>
      <c r="U5611" t="str">
        <f t="shared" si="436"/>
        <v>10-25-2020 17:50</v>
      </c>
      <c r="V5611">
        <f>IFERROR(IF(W5611=Z5611,VLOOKUP($U5611,[1]C8842!$G$2:$M$145,3,FALSE),0),0)</f>
        <v>0</v>
      </c>
      <c r="W5611">
        <f>VLOOKUP(RIGHT($V$1,5),Key!$A$9:$B$14,2,FALSE)</f>
        <v>10.199999999999999</v>
      </c>
      <c r="X5611">
        <f t="shared" si="439"/>
        <v>0</v>
      </c>
      <c r="Y5611">
        <f>VLOOKUP(RIGHT($X$1,5),Key!$A$9:$B$14,2,FALSE)</f>
        <v>3.7</v>
      </c>
      <c r="Z5611">
        <f t="shared" si="437"/>
        <v>10.199999999999999</v>
      </c>
      <c r="AA5611">
        <f t="shared" si="438"/>
        <v>0</v>
      </c>
    </row>
    <row r="5612" spans="1:27" x14ac:dyDescent="0.3">
      <c r="A5612">
        <v>100067</v>
      </c>
      <c r="B5612">
        <v>230922</v>
      </c>
      <c r="C5612" s="3">
        <v>44130.741666666669</v>
      </c>
      <c r="D5612">
        <v>3</v>
      </c>
      <c r="E5612">
        <v>2</v>
      </c>
      <c r="F5612" t="s">
        <v>26</v>
      </c>
      <c r="G5612">
        <v>1</v>
      </c>
      <c r="H5612">
        <v>64.613280000000003</v>
      </c>
      <c r="I5612">
        <v>17.86328</v>
      </c>
      <c r="J5612">
        <v>0.98046880000000003</v>
      </c>
      <c r="K5612">
        <v>95.039060000000006</v>
      </c>
      <c r="L5612" s="3">
        <v>44130.495138888888</v>
      </c>
      <c r="M5612">
        <v>17.18</v>
      </c>
      <c r="N5612" t="s">
        <v>28</v>
      </c>
      <c r="P5612">
        <f>(C5612-Key!$B$1)*24</f>
        <v>2.7500000000582077</v>
      </c>
      <c r="Q5612">
        <f>(Key!$B$2-'17.1'!C5612)*24</f>
        <v>0.19999999995343387</v>
      </c>
      <c r="R5612" s="3">
        <f>C5612-(M5612-Key!$B$5)/(24*Key!$B$6)</f>
        <v>44130.727851851851</v>
      </c>
      <c r="S5612">
        <f>M5612-Key!$B$5</f>
        <v>14.92</v>
      </c>
      <c r="T5612" s="2">
        <f t="shared" si="435"/>
        <v>44129.743055555555</v>
      </c>
      <c r="U5612" t="str">
        <f t="shared" si="436"/>
        <v>10-25-2020 17:50</v>
      </c>
      <c r="V5612">
        <f>IFERROR(IF(W5612=Z5612,VLOOKUP($U5612,[1]C8842!$G$2:$M$145,3,FALSE),0),0)</f>
        <v>0</v>
      </c>
      <c r="W5612">
        <f>VLOOKUP(RIGHT($V$1,5),Key!$A$9:$B$14,2,FALSE)</f>
        <v>10.199999999999999</v>
      </c>
      <c r="X5612">
        <f t="shared" si="439"/>
        <v>0</v>
      </c>
      <c r="Y5612">
        <f>VLOOKUP(RIGHT($X$1,5),Key!$A$9:$B$14,2,FALSE)</f>
        <v>3.7</v>
      </c>
      <c r="Z5612">
        <f t="shared" si="437"/>
        <v>10.199999999999999</v>
      </c>
      <c r="AA5612">
        <f t="shared" si="438"/>
        <v>0</v>
      </c>
    </row>
    <row r="5613" spans="1:27" x14ac:dyDescent="0.3">
      <c r="A5613">
        <v>100067</v>
      </c>
      <c r="B5613">
        <v>230922</v>
      </c>
      <c r="C5613" s="3">
        <v>44130.741666666669</v>
      </c>
      <c r="D5613">
        <v>2</v>
      </c>
      <c r="E5613">
        <v>1</v>
      </c>
      <c r="F5613" t="s">
        <v>26</v>
      </c>
      <c r="G5613">
        <v>1</v>
      </c>
      <c r="H5613">
        <v>70.578130000000002</v>
      </c>
      <c r="I5613">
        <v>15.76172</v>
      </c>
      <c r="J5613">
        <v>0.8203125</v>
      </c>
      <c r="K5613">
        <v>79.03125</v>
      </c>
      <c r="L5613" s="3">
        <v>44130.495138888888</v>
      </c>
      <c r="M5613">
        <v>17.18</v>
      </c>
      <c r="N5613" t="s">
        <v>28</v>
      </c>
      <c r="P5613">
        <f>(C5613-Key!$B$1)*24</f>
        <v>2.7500000000582077</v>
      </c>
      <c r="Q5613">
        <f>(Key!$B$2-'17.1'!C5613)*24</f>
        <v>0.19999999995343387</v>
      </c>
      <c r="R5613" s="3">
        <f>C5613-(M5613-Key!$B$5)/(24*Key!$B$6)</f>
        <v>44130.727851851851</v>
      </c>
      <c r="S5613">
        <f>M5613-Key!$B$5</f>
        <v>14.92</v>
      </c>
      <c r="T5613" s="2">
        <f t="shared" si="435"/>
        <v>44129.743055555555</v>
      </c>
      <c r="U5613" t="str">
        <f t="shared" si="436"/>
        <v>10-25-2020 17:50</v>
      </c>
      <c r="V5613">
        <f>IFERROR(IF(W5613=Z5613,VLOOKUP($U5613,[1]C8842!$G$2:$M$145,3,FALSE),0),0)</f>
        <v>0</v>
      </c>
      <c r="W5613">
        <f>VLOOKUP(RIGHT($V$1,5),Key!$A$9:$B$14,2,FALSE)</f>
        <v>10.199999999999999</v>
      </c>
      <c r="X5613">
        <f t="shared" si="439"/>
        <v>0</v>
      </c>
      <c r="Y5613">
        <f>VLOOKUP(RIGHT($X$1,5),Key!$A$9:$B$14,2,FALSE)</f>
        <v>3.7</v>
      </c>
      <c r="Z5613">
        <f t="shared" si="437"/>
        <v>10.199999999999999</v>
      </c>
      <c r="AA5613">
        <f t="shared" si="438"/>
        <v>0</v>
      </c>
    </row>
    <row r="5614" spans="1:27" x14ac:dyDescent="0.3">
      <c r="A5614">
        <v>100067</v>
      </c>
      <c r="B5614">
        <v>230922</v>
      </c>
      <c r="C5614" s="3">
        <v>44130.741666666669</v>
      </c>
      <c r="D5614">
        <v>0</v>
      </c>
      <c r="E5614">
        <v>2</v>
      </c>
      <c r="F5614" t="s">
        <v>25</v>
      </c>
      <c r="G5614">
        <v>4</v>
      </c>
      <c r="H5614">
        <v>54.066409999999998</v>
      </c>
      <c r="I5614">
        <v>68.625</v>
      </c>
      <c r="J5614">
        <v>3.671875</v>
      </c>
      <c r="K5614">
        <v>48.019530000000003</v>
      </c>
      <c r="L5614" s="3">
        <v>44130.495138888888</v>
      </c>
      <c r="M5614">
        <v>17.18</v>
      </c>
      <c r="N5614" t="s">
        <v>28</v>
      </c>
      <c r="P5614">
        <f>(C5614-Key!$B$1)*24</f>
        <v>2.7500000000582077</v>
      </c>
      <c r="Q5614">
        <f>(Key!$B$2-'17.1'!C5614)*24</f>
        <v>0.19999999995343387</v>
      </c>
      <c r="R5614" s="3">
        <f>C5614-(M5614-Key!$B$5)/(24*Key!$B$6)</f>
        <v>44130.727851851851</v>
      </c>
      <c r="S5614">
        <f>M5614-Key!$B$5</f>
        <v>14.92</v>
      </c>
      <c r="T5614" s="2">
        <f t="shared" si="435"/>
        <v>44129.743055555555</v>
      </c>
      <c r="U5614" t="str">
        <f t="shared" si="436"/>
        <v>10-25-2020 17:50</v>
      </c>
      <c r="V5614">
        <f>IFERROR(IF(W5614=Z5614,VLOOKUP($U5614,[1]C8842!$G$2:$M$145,3,FALSE),0),0)</f>
        <v>0</v>
      </c>
      <c r="W5614">
        <f>VLOOKUP(RIGHT($V$1,5),Key!$A$9:$B$14,2,FALSE)</f>
        <v>10.199999999999999</v>
      </c>
      <c r="X5614">
        <f t="shared" si="439"/>
        <v>0</v>
      </c>
      <c r="Y5614">
        <f>VLOOKUP(RIGHT($X$1,5),Key!$A$9:$B$14,2,FALSE)</f>
        <v>3.7</v>
      </c>
      <c r="Z5614">
        <f t="shared" si="437"/>
        <v>10.199999999999999</v>
      </c>
      <c r="AA5614">
        <f t="shared" si="438"/>
        <v>0</v>
      </c>
    </row>
    <row r="5615" spans="1:27" x14ac:dyDescent="0.3">
      <c r="A5615">
        <v>100067</v>
      </c>
      <c r="B5615">
        <v>230922</v>
      </c>
      <c r="C5615" s="3">
        <v>44130.741666666669</v>
      </c>
      <c r="D5615">
        <v>1</v>
      </c>
      <c r="E5615">
        <v>1</v>
      </c>
      <c r="F5615" t="s">
        <v>25</v>
      </c>
      <c r="G5615">
        <v>1</v>
      </c>
      <c r="H5615">
        <v>64.699219999999997</v>
      </c>
      <c r="I5615">
        <v>13.89453</v>
      </c>
      <c r="J5615">
        <v>0.81640630000000003</v>
      </c>
      <c r="K5615">
        <v>58.023440000000001</v>
      </c>
      <c r="L5615" s="3">
        <v>44130.495138888888</v>
      </c>
      <c r="M5615">
        <v>17.18</v>
      </c>
      <c r="N5615" t="s">
        <v>28</v>
      </c>
      <c r="P5615">
        <f>(C5615-Key!$B$1)*24</f>
        <v>2.7500000000582077</v>
      </c>
      <c r="Q5615">
        <f>(Key!$B$2-'17.1'!C5615)*24</f>
        <v>0.19999999995343387</v>
      </c>
      <c r="R5615" s="3">
        <f>C5615-(M5615-Key!$B$5)/(24*Key!$B$6)</f>
        <v>44130.727851851851</v>
      </c>
      <c r="S5615">
        <f>M5615-Key!$B$5</f>
        <v>14.92</v>
      </c>
      <c r="T5615" s="2">
        <f t="shared" si="435"/>
        <v>44129.743055555555</v>
      </c>
      <c r="U5615" t="str">
        <f t="shared" si="436"/>
        <v>10-25-2020 17:50</v>
      </c>
      <c r="V5615">
        <f>IFERROR(IF(W5615=Z5615,VLOOKUP($U5615,[1]C8842!$G$2:$M$145,3,FALSE),0),0)</f>
        <v>0</v>
      </c>
      <c r="W5615">
        <f>VLOOKUP(RIGHT($V$1,5),Key!$A$9:$B$14,2,FALSE)</f>
        <v>10.199999999999999</v>
      </c>
      <c r="X5615">
        <f t="shared" si="439"/>
        <v>0</v>
      </c>
      <c r="Y5615">
        <f>VLOOKUP(RIGHT($X$1,5),Key!$A$9:$B$14,2,FALSE)</f>
        <v>3.7</v>
      </c>
      <c r="Z5615">
        <f t="shared" si="437"/>
        <v>10.199999999999999</v>
      </c>
      <c r="AA5615">
        <f t="shared" si="438"/>
        <v>0</v>
      </c>
    </row>
    <row r="5616" spans="1:27" x14ac:dyDescent="0.3">
      <c r="A5616">
        <v>100067</v>
      </c>
      <c r="B5616">
        <v>230922</v>
      </c>
      <c r="C5616" s="3">
        <v>44130.741666666669</v>
      </c>
      <c r="D5616">
        <v>1</v>
      </c>
      <c r="E5616">
        <v>1</v>
      </c>
      <c r="F5616" t="s">
        <v>25</v>
      </c>
      <c r="G5616">
        <v>1</v>
      </c>
      <c r="H5616">
        <v>65.917969999999997</v>
      </c>
      <c r="I5616">
        <v>17.996089999999999</v>
      </c>
      <c r="J5616">
        <v>0.96875</v>
      </c>
      <c r="K5616">
        <v>59.023440000000001</v>
      </c>
      <c r="L5616" s="3">
        <v>44130.495138888888</v>
      </c>
      <c r="M5616">
        <v>17.18</v>
      </c>
      <c r="N5616" t="s">
        <v>28</v>
      </c>
      <c r="P5616">
        <f>(C5616-Key!$B$1)*24</f>
        <v>2.7500000000582077</v>
      </c>
      <c r="Q5616">
        <f>(Key!$B$2-'17.1'!C5616)*24</f>
        <v>0.19999999995343387</v>
      </c>
      <c r="R5616" s="3">
        <f>C5616-(M5616-Key!$B$5)/(24*Key!$B$6)</f>
        <v>44130.727851851851</v>
      </c>
      <c r="S5616">
        <f>M5616-Key!$B$5</f>
        <v>14.92</v>
      </c>
      <c r="T5616" s="2">
        <f t="shared" si="435"/>
        <v>44129.743055555555</v>
      </c>
      <c r="U5616" t="str">
        <f t="shared" si="436"/>
        <v>10-25-2020 17:50</v>
      </c>
      <c r="V5616">
        <f>IFERROR(IF(W5616=Z5616,VLOOKUP($U5616,[1]C8842!$G$2:$M$145,3,FALSE),0),0)</f>
        <v>0</v>
      </c>
      <c r="W5616">
        <f>VLOOKUP(RIGHT($V$1,5),Key!$A$9:$B$14,2,FALSE)</f>
        <v>10.199999999999999</v>
      </c>
      <c r="X5616">
        <f t="shared" si="439"/>
        <v>0</v>
      </c>
      <c r="Y5616">
        <f>VLOOKUP(RIGHT($X$1,5),Key!$A$9:$B$14,2,FALSE)</f>
        <v>3.7</v>
      </c>
      <c r="Z5616">
        <f t="shared" si="437"/>
        <v>10.199999999999999</v>
      </c>
      <c r="AA5616">
        <f t="shared" si="438"/>
        <v>0</v>
      </c>
    </row>
    <row r="5617" spans="1:27" x14ac:dyDescent="0.3">
      <c r="A5617">
        <v>100067</v>
      </c>
      <c r="B5617">
        <v>230922</v>
      </c>
      <c r="C5617" s="3">
        <v>44130.741666666669</v>
      </c>
      <c r="D5617">
        <v>1</v>
      </c>
      <c r="E5617">
        <v>1</v>
      </c>
      <c r="F5617" t="s">
        <v>25</v>
      </c>
      <c r="G5617">
        <v>1</v>
      </c>
      <c r="H5617">
        <v>63.441409999999998</v>
      </c>
      <c r="I5617">
        <v>12.67578</v>
      </c>
      <c r="J5617">
        <v>0.78125</v>
      </c>
      <c r="K5617">
        <v>59.023440000000001</v>
      </c>
      <c r="L5617" s="3">
        <v>44130.495138888888</v>
      </c>
      <c r="M5617">
        <v>17.18</v>
      </c>
      <c r="N5617" t="s">
        <v>28</v>
      </c>
      <c r="P5617">
        <f>(C5617-Key!$B$1)*24</f>
        <v>2.7500000000582077</v>
      </c>
      <c r="Q5617">
        <f>(Key!$B$2-'17.1'!C5617)*24</f>
        <v>0.19999999995343387</v>
      </c>
      <c r="R5617" s="3">
        <f>C5617-(M5617-Key!$B$5)/(24*Key!$B$6)</f>
        <v>44130.727851851851</v>
      </c>
      <c r="S5617">
        <f>M5617-Key!$B$5</f>
        <v>14.92</v>
      </c>
      <c r="T5617" s="2">
        <f t="shared" si="435"/>
        <v>44129.743055555555</v>
      </c>
      <c r="U5617" t="str">
        <f t="shared" si="436"/>
        <v>10-25-2020 17:50</v>
      </c>
      <c r="V5617">
        <f>IFERROR(IF(W5617=Z5617,VLOOKUP($U5617,[1]C8842!$G$2:$M$145,3,FALSE),0),0)</f>
        <v>0</v>
      </c>
      <c r="W5617">
        <f>VLOOKUP(RIGHT($V$1,5),Key!$A$9:$B$14,2,FALSE)</f>
        <v>10.199999999999999</v>
      </c>
      <c r="X5617">
        <f t="shared" si="439"/>
        <v>0</v>
      </c>
      <c r="Y5617">
        <f>VLOOKUP(RIGHT($X$1,5),Key!$A$9:$B$14,2,FALSE)</f>
        <v>3.7</v>
      </c>
      <c r="Z5617">
        <f t="shared" si="437"/>
        <v>10.199999999999999</v>
      </c>
      <c r="AA5617">
        <f t="shared" si="438"/>
        <v>0</v>
      </c>
    </row>
    <row r="5618" spans="1:27" x14ac:dyDescent="0.3">
      <c r="A5618">
        <v>100067</v>
      </c>
      <c r="B5618">
        <v>230922</v>
      </c>
      <c r="C5618" s="3">
        <v>44130.741666666669</v>
      </c>
      <c r="D5618">
        <v>3</v>
      </c>
      <c r="E5618">
        <v>2</v>
      </c>
      <c r="F5618" t="s">
        <v>26</v>
      </c>
      <c r="G5618">
        <v>3</v>
      </c>
      <c r="H5618">
        <v>61.097659999999998</v>
      </c>
      <c r="I5618">
        <v>41.859380000000002</v>
      </c>
      <c r="J5618">
        <v>2.0859380000000001</v>
      </c>
      <c r="K5618">
        <v>92.039060000000006</v>
      </c>
      <c r="L5618" s="3">
        <v>44130.495138888888</v>
      </c>
      <c r="M5618">
        <v>17.18</v>
      </c>
      <c r="N5618" t="s">
        <v>28</v>
      </c>
      <c r="P5618">
        <f>(C5618-Key!$B$1)*24</f>
        <v>2.7500000000582077</v>
      </c>
      <c r="Q5618">
        <f>(Key!$B$2-'17.1'!C5618)*24</f>
        <v>0.19999999995343387</v>
      </c>
      <c r="R5618" s="3">
        <f>C5618-(M5618-Key!$B$5)/(24*Key!$B$6)</f>
        <v>44130.727851851851</v>
      </c>
      <c r="S5618">
        <f>M5618-Key!$B$5</f>
        <v>14.92</v>
      </c>
      <c r="T5618" s="2">
        <f t="shared" si="435"/>
        <v>44129.743055555555</v>
      </c>
      <c r="U5618" t="str">
        <f t="shared" si="436"/>
        <v>10-25-2020 17:50</v>
      </c>
      <c r="V5618">
        <f>IFERROR(IF(W5618=Z5618,VLOOKUP($U5618,[1]C8842!$G$2:$M$145,3,FALSE),0),0)</f>
        <v>0</v>
      </c>
      <c r="W5618">
        <f>VLOOKUP(RIGHT($V$1,5),Key!$A$9:$B$14,2,FALSE)</f>
        <v>10.199999999999999</v>
      </c>
      <c r="X5618">
        <f t="shared" si="439"/>
        <v>0</v>
      </c>
      <c r="Y5618">
        <f>VLOOKUP(RIGHT($X$1,5),Key!$A$9:$B$14,2,FALSE)</f>
        <v>3.7</v>
      </c>
      <c r="Z5618">
        <f t="shared" si="437"/>
        <v>10.199999999999999</v>
      </c>
      <c r="AA5618">
        <f t="shared" si="438"/>
        <v>0</v>
      </c>
    </row>
    <row r="5619" spans="1:27" x14ac:dyDescent="0.3">
      <c r="A5619">
        <v>100067</v>
      </c>
      <c r="B5619">
        <v>230922</v>
      </c>
      <c r="C5619" s="3">
        <v>44130.741666666669</v>
      </c>
      <c r="D5619">
        <v>1</v>
      </c>
      <c r="E5619">
        <v>1</v>
      </c>
      <c r="F5619" t="s">
        <v>25</v>
      </c>
      <c r="G5619">
        <v>1</v>
      </c>
      <c r="H5619">
        <v>60.085940000000001</v>
      </c>
      <c r="I5619">
        <v>15.910159999999999</v>
      </c>
      <c r="J5619">
        <v>0.96875</v>
      </c>
      <c r="K5619">
        <v>58.023440000000001</v>
      </c>
      <c r="L5619" s="3">
        <v>44130.495138888888</v>
      </c>
      <c r="M5619">
        <v>17.18</v>
      </c>
      <c r="N5619" t="s">
        <v>28</v>
      </c>
      <c r="P5619">
        <f>(C5619-Key!$B$1)*24</f>
        <v>2.7500000000582077</v>
      </c>
      <c r="Q5619">
        <f>(Key!$B$2-'17.1'!C5619)*24</f>
        <v>0.19999999995343387</v>
      </c>
      <c r="R5619" s="3">
        <f>C5619-(M5619-Key!$B$5)/(24*Key!$B$6)</f>
        <v>44130.727851851851</v>
      </c>
      <c r="S5619">
        <f>M5619-Key!$B$5</f>
        <v>14.92</v>
      </c>
      <c r="T5619" s="2">
        <f t="shared" si="435"/>
        <v>44129.743055555555</v>
      </c>
      <c r="U5619" t="str">
        <f t="shared" si="436"/>
        <v>10-25-2020 17:50</v>
      </c>
      <c r="V5619">
        <f>IFERROR(IF(W5619=Z5619,VLOOKUP($U5619,[1]C8842!$G$2:$M$145,3,FALSE),0),0)</f>
        <v>0</v>
      </c>
      <c r="W5619">
        <f>VLOOKUP(RIGHT($V$1,5),Key!$A$9:$B$14,2,FALSE)</f>
        <v>10.199999999999999</v>
      </c>
      <c r="X5619">
        <f t="shared" si="439"/>
        <v>0</v>
      </c>
      <c r="Y5619">
        <f>VLOOKUP(RIGHT($X$1,5),Key!$A$9:$B$14,2,FALSE)</f>
        <v>3.7</v>
      </c>
      <c r="Z5619">
        <f t="shared" si="437"/>
        <v>10.199999999999999</v>
      </c>
      <c r="AA5619">
        <f t="shared" si="438"/>
        <v>0</v>
      </c>
    </row>
    <row r="5620" spans="1:27" x14ac:dyDescent="0.3">
      <c r="A5620">
        <v>100067</v>
      </c>
      <c r="B5620">
        <v>230922</v>
      </c>
      <c r="C5620" s="3">
        <v>44130.741666666669</v>
      </c>
      <c r="D5620">
        <v>0</v>
      </c>
      <c r="E5620">
        <v>2</v>
      </c>
      <c r="F5620" t="s">
        <v>25</v>
      </c>
      <c r="G5620">
        <v>1</v>
      </c>
      <c r="H5620">
        <v>56.976559999999999</v>
      </c>
      <c r="I5620">
        <v>16.414059999999999</v>
      </c>
      <c r="J5620">
        <v>1.046875</v>
      </c>
      <c r="K5620">
        <v>46.019530000000003</v>
      </c>
      <c r="L5620" s="3">
        <v>44130.495138888888</v>
      </c>
      <c r="M5620">
        <v>17.18</v>
      </c>
      <c r="N5620" t="s">
        <v>28</v>
      </c>
      <c r="P5620">
        <f>(C5620-Key!$B$1)*24</f>
        <v>2.7500000000582077</v>
      </c>
      <c r="Q5620">
        <f>(Key!$B$2-'17.1'!C5620)*24</f>
        <v>0.19999999995343387</v>
      </c>
      <c r="R5620" s="3">
        <f>C5620-(M5620-Key!$B$5)/(24*Key!$B$6)</f>
        <v>44130.727851851851</v>
      </c>
      <c r="S5620">
        <f>M5620-Key!$B$5</f>
        <v>14.92</v>
      </c>
      <c r="T5620" s="2">
        <f t="shared" si="435"/>
        <v>44129.743055555555</v>
      </c>
      <c r="U5620" t="str">
        <f t="shared" si="436"/>
        <v>10-25-2020 17:50</v>
      </c>
      <c r="V5620">
        <f>IFERROR(IF(W5620=Z5620,VLOOKUP($U5620,[1]C8842!$G$2:$M$145,3,FALSE),0),0)</f>
        <v>0</v>
      </c>
      <c r="W5620">
        <f>VLOOKUP(RIGHT($V$1,5),Key!$A$9:$B$14,2,FALSE)</f>
        <v>10.199999999999999</v>
      </c>
      <c r="X5620">
        <f t="shared" si="439"/>
        <v>0</v>
      </c>
      <c r="Y5620">
        <f>VLOOKUP(RIGHT($X$1,5),Key!$A$9:$B$14,2,FALSE)</f>
        <v>3.7</v>
      </c>
      <c r="Z5620">
        <f t="shared" si="437"/>
        <v>10.199999999999999</v>
      </c>
      <c r="AA5620">
        <f t="shared" si="438"/>
        <v>0</v>
      </c>
    </row>
    <row r="5621" spans="1:27" x14ac:dyDescent="0.3">
      <c r="A5621">
        <v>100067</v>
      </c>
      <c r="B5621">
        <v>230922</v>
      </c>
      <c r="C5621" s="3">
        <v>44130.741666666669</v>
      </c>
      <c r="D5621">
        <v>0</v>
      </c>
      <c r="E5621">
        <v>2</v>
      </c>
      <c r="F5621" t="s">
        <v>25</v>
      </c>
      <c r="G5621">
        <v>1</v>
      </c>
      <c r="H5621">
        <v>65.175780000000003</v>
      </c>
      <c r="I5621">
        <v>19.703130000000002</v>
      </c>
      <c r="J5621">
        <v>1.046875</v>
      </c>
      <c r="K5621">
        <v>45.019530000000003</v>
      </c>
      <c r="L5621" s="3">
        <v>44130.495138888888</v>
      </c>
      <c r="M5621">
        <v>17.18</v>
      </c>
      <c r="N5621" t="s">
        <v>28</v>
      </c>
      <c r="P5621">
        <f>(C5621-Key!$B$1)*24</f>
        <v>2.7500000000582077</v>
      </c>
      <c r="Q5621">
        <f>(Key!$B$2-'17.1'!C5621)*24</f>
        <v>0.19999999995343387</v>
      </c>
      <c r="R5621" s="3">
        <f>C5621-(M5621-Key!$B$5)/(24*Key!$B$6)</f>
        <v>44130.727851851851</v>
      </c>
      <c r="S5621">
        <f>M5621-Key!$B$5</f>
        <v>14.92</v>
      </c>
      <c r="T5621" s="2">
        <f t="shared" si="435"/>
        <v>44129.743055555555</v>
      </c>
      <c r="U5621" t="str">
        <f t="shared" si="436"/>
        <v>10-25-2020 17:50</v>
      </c>
      <c r="V5621">
        <f>IFERROR(IF(W5621=Z5621,VLOOKUP($U5621,[1]C8842!$G$2:$M$145,3,FALSE),0),0)</f>
        <v>0</v>
      </c>
      <c r="W5621">
        <f>VLOOKUP(RIGHT($V$1,5),Key!$A$9:$B$14,2,FALSE)</f>
        <v>10.199999999999999</v>
      </c>
      <c r="X5621">
        <f t="shared" si="439"/>
        <v>0</v>
      </c>
      <c r="Y5621">
        <f>VLOOKUP(RIGHT($X$1,5),Key!$A$9:$B$14,2,FALSE)</f>
        <v>3.7</v>
      </c>
      <c r="Z5621">
        <f t="shared" si="437"/>
        <v>10.199999999999999</v>
      </c>
      <c r="AA5621">
        <f t="shared" si="438"/>
        <v>0</v>
      </c>
    </row>
    <row r="5622" spans="1:27" x14ac:dyDescent="0.3">
      <c r="A5622">
        <v>100067</v>
      </c>
      <c r="B5622">
        <v>230922</v>
      </c>
      <c r="C5622" s="3">
        <v>44130.741666666669</v>
      </c>
      <c r="D5622">
        <v>3</v>
      </c>
      <c r="E5622">
        <v>2</v>
      </c>
      <c r="F5622" t="s">
        <v>26</v>
      </c>
      <c r="G5622">
        <v>4</v>
      </c>
      <c r="H5622">
        <v>64.5625</v>
      </c>
      <c r="I5622">
        <v>76.800780000000003</v>
      </c>
      <c r="J5622">
        <v>3.4140630000000001</v>
      </c>
      <c r="K5622">
        <v>92.039060000000006</v>
      </c>
      <c r="L5622" s="3">
        <v>44130.495138888888</v>
      </c>
      <c r="M5622">
        <v>17.18</v>
      </c>
      <c r="N5622" t="s">
        <v>28</v>
      </c>
      <c r="P5622">
        <f>(C5622-Key!$B$1)*24</f>
        <v>2.7500000000582077</v>
      </c>
      <c r="Q5622">
        <f>(Key!$B$2-'17.1'!C5622)*24</f>
        <v>0.19999999995343387</v>
      </c>
      <c r="R5622" s="3">
        <f>C5622-(M5622-Key!$B$5)/(24*Key!$B$6)</f>
        <v>44130.727851851851</v>
      </c>
      <c r="S5622">
        <f>M5622-Key!$B$5</f>
        <v>14.92</v>
      </c>
      <c r="T5622" s="2">
        <f t="shared" si="435"/>
        <v>44129.743055555555</v>
      </c>
      <c r="U5622" t="str">
        <f t="shared" si="436"/>
        <v>10-25-2020 17:50</v>
      </c>
      <c r="V5622">
        <f>IFERROR(IF(W5622=Z5622,VLOOKUP($U5622,[1]C8842!$G$2:$M$145,3,FALSE),0),0)</f>
        <v>0</v>
      </c>
      <c r="W5622">
        <f>VLOOKUP(RIGHT($V$1,5),Key!$A$9:$B$14,2,FALSE)</f>
        <v>10.199999999999999</v>
      </c>
      <c r="X5622">
        <f t="shared" si="439"/>
        <v>0</v>
      </c>
      <c r="Y5622">
        <f>VLOOKUP(RIGHT($X$1,5),Key!$A$9:$B$14,2,FALSE)</f>
        <v>3.7</v>
      </c>
      <c r="Z5622">
        <f t="shared" si="437"/>
        <v>10.199999999999999</v>
      </c>
      <c r="AA5622">
        <f t="shared" si="438"/>
        <v>0</v>
      </c>
    </row>
    <row r="5623" spans="1:27" x14ac:dyDescent="0.3">
      <c r="A5623">
        <v>100067</v>
      </c>
      <c r="B5623">
        <v>230922</v>
      </c>
      <c r="C5623" s="3">
        <v>44130.741666666669</v>
      </c>
      <c r="D5623">
        <v>3</v>
      </c>
      <c r="E5623">
        <v>2</v>
      </c>
      <c r="F5623" t="s">
        <v>26</v>
      </c>
      <c r="G5623">
        <v>1</v>
      </c>
      <c r="H5623">
        <v>73.894530000000003</v>
      </c>
      <c r="I5623">
        <v>15.039059999999999</v>
      </c>
      <c r="J5623">
        <v>0.75390630000000003</v>
      </c>
      <c r="K5623">
        <v>94.039060000000006</v>
      </c>
      <c r="L5623" s="3">
        <v>44130.495138888888</v>
      </c>
      <c r="M5623">
        <v>17.18</v>
      </c>
      <c r="N5623" t="s">
        <v>28</v>
      </c>
      <c r="P5623">
        <f>(C5623-Key!$B$1)*24</f>
        <v>2.7500000000582077</v>
      </c>
      <c r="Q5623">
        <f>(Key!$B$2-'17.1'!C5623)*24</f>
        <v>0.19999999995343387</v>
      </c>
      <c r="R5623" s="3">
        <f>C5623-(M5623-Key!$B$5)/(24*Key!$B$6)</f>
        <v>44130.727851851851</v>
      </c>
      <c r="S5623">
        <f>M5623-Key!$B$5</f>
        <v>14.92</v>
      </c>
      <c r="T5623" s="2">
        <f t="shared" si="435"/>
        <v>44129.743055555555</v>
      </c>
      <c r="U5623" t="str">
        <f t="shared" si="436"/>
        <v>10-25-2020 17:50</v>
      </c>
      <c r="V5623">
        <f>IFERROR(IF(W5623=Z5623,VLOOKUP($U5623,[1]C8842!$G$2:$M$145,3,FALSE),0),0)</f>
        <v>0</v>
      </c>
      <c r="W5623">
        <f>VLOOKUP(RIGHT($V$1,5),Key!$A$9:$B$14,2,FALSE)</f>
        <v>10.199999999999999</v>
      </c>
      <c r="X5623">
        <f t="shared" si="439"/>
        <v>0</v>
      </c>
      <c r="Y5623">
        <f>VLOOKUP(RIGHT($X$1,5),Key!$A$9:$B$14,2,FALSE)</f>
        <v>3.7</v>
      </c>
      <c r="Z5623">
        <f t="shared" si="437"/>
        <v>10.199999999999999</v>
      </c>
      <c r="AA5623">
        <f t="shared" si="438"/>
        <v>0</v>
      </c>
    </row>
    <row r="5624" spans="1:27" x14ac:dyDescent="0.3">
      <c r="A5624">
        <v>100067</v>
      </c>
      <c r="B5624">
        <v>230922</v>
      </c>
      <c r="C5624" s="3">
        <v>44130.742361111108</v>
      </c>
      <c r="D5624">
        <v>2</v>
      </c>
      <c r="E5624">
        <v>1</v>
      </c>
      <c r="F5624" t="s">
        <v>26</v>
      </c>
      <c r="G5624">
        <v>1</v>
      </c>
      <c r="H5624">
        <v>67.699219999999997</v>
      </c>
      <c r="I5624">
        <v>14.652340000000001</v>
      </c>
      <c r="J5624">
        <v>0.80859380000000003</v>
      </c>
      <c r="K5624">
        <v>81.035160000000005</v>
      </c>
      <c r="L5624" s="3">
        <v>44130.495138888888</v>
      </c>
      <c r="M5624">
        <v>17.18</v>
      </c>
      <c r="N5624" t="s">
        <v>28</v>
      </c>
      <c r="P5624">
        <f>(C5624-Key!$B$1)*24</f>
        <v>2.7666666666045785</v>
      </c>
      <c r="Q5624">
        <f>(Key!$B$2-'17.1'!C5624)*24</f>
        <v>0.18333333340706304</v>
      </c>
      <c r="R5624" s="3">
        <f>C5624-(M5624-Key!$B$5)/(24*Key!$B$6)</f>
        <v>44130.72854629629</v>
      </c>
      <c r="S5624">
        <f>M5624-Key!$B$5</f>
        <v>14.92</v>
      </c>
      <c r="T5624" s="2">
        <f t="shared" si="435"/>
        <v>44129.743055555555</v>
      </c>
      <c r="U5624" t="str">
        <f t="shared" si="436"/>
        <v>10-25-2020 17:50</v>
      </c>
      <c r="V5624">
        <f>IFERROR(IF(W5624=Z5624,VLOOKUP($U5624,[1]C8842!$G$2:$M$145,3,FALSE),0),0)</f>
        <v>0</v>
      </c>
      <c r="W5624">
        <f>VLOOKUP(RIGHT($V$1,5),Key!$A$9:$B$14,2,FALSE)</f>
        <v>10.199999999999999</v>
      </c>
      <c r="X5624">
        <f t="shared" si="439"/>
        <v>0</v>
      </c>
      <c r="Y5624">
        <f>VLOOKUP(RIGHT($X$1,5),Key!$A$9:$B$14,2,FALSE)</f>
        <v>3.7</v>
      </c>
      <c r="Z5624">
        <f t="shared" si="437"/>
        <v>10.199999999999999</v>
      </c>
      <c r="AA5624">
        <f t="shared" si="438"/>
        <v>0</v>
      </c>
    </row>
    <row r="5625" spans="1:27" x14ac:dyDescent="0.3">
      <c r="A5625">
        <v>100067</v>
      </c>
      <c r="B5625">
        <v>230922</v>
      </c>
      <c r="C5625" s="3">
        <v>44130.742361111108</v>
      </c>
      <c r="D5625">
        <v>2</v>
      </c>
      <c r="E5625">
        <v>1</v>
      </c>
      <c r="F5625" t="s">
        <v>26</v>
      </c>
      <c r="G5625">
        <v>1</v>
      </c>
      <c r="H5625">
        <v>72.496089999999995</v>
      </c>
      <c r="I5625">
        <v>16.933589999999999</v>
      </c>
      <c r="J5625">
        <v>0.83984380000000003</v>
      </c>
      <c r="K5625">
        <v>79.03125</v>
      </c>
      <c r="L5625" s="3">
        <v>44130.495138888888</v>
      </c>
      <c r="M5625">
        <v>17.18</v>
      </c>
      <c r="N5625" t="s">
        <v>28</v>
      </c>
      <c r="P5625">
        <f>(C5625-Key!$B$1)*24</f>
        <v>2.7666666666045785</v>
      </c>
      <c r="Q5625">
        <f>(Key!$B$2-'17.1'!C5625)*24</f>
        <v>0.18333333340706304</v>
      </c>
      <c r="R5625" s="3">
        <f>C5625-(M5625-Key!$B$5)/(24*Key!$B$6)</f>
        <v>44130.72854629629</v>
      </c>
      <c r="S5625">
        <f>M5625-Key!$B$5</f>
        <v>14.92</v>
      </c>
      <c r="T5625" s="2">
        <f t="shared" si="435"/>
        <v>44129.743055555555</v>
      </c>
      <c r="U5625" t="str">
        <f t="shared" si="436"/>
        <v>10-25-2020 17:50</v>
      </c>
      <c r="V5625">
        <f>IFERROR(IF(W5625=Z5625,VLOOKUP($U5625,[1]C8842!$G$2:$M$145,3,FALSE),0),0)</f>
        <v>0</v>
      </c>
      <c r="W5625">
        <f>VLOOKUP(RIGHT($V$1,5),Key!$A$9:$B$14,2,FALSE)</f>
        <v>10.199999999999999</v>
      </c>
      <c r="X5625">
        <f t="shared" si="439"/>
        <v>0</v>
      </c>
      <c r="Y5625">
        <f>VLOOKUP(RIGHT($X$1,5),Key!$A$9:$B$14,2,FALSE)</f>
        <v>3.7</v>
      </c>
      <c r="Z5625">
        <f t="shared" si="437"/>
        <v>10.199999999999999</v>
      </c>
      <c r="AA5625">
        <f t="shared" si="438"/>
        <v>0</v>
      </c>
    </row>
    <row r="5626" spans="1:27" x14ac:dyDescent="0.3">
      <c r="A5626">
        <v>100067</v>
      </c>
      <c r="B5626">
        <v>230922</v>
      </c>
      <c r="C5626" s="3">
        <v>44130.742361111108</v>
      </c>
      <c r="D5626">
        <v>3</v>
      </c>
      <c r="E5626">
        <v>2</v>
      </c>
      <c r="F5626" t="s">
        <v>26</v>
      </c>
      <c r="G5626">
        <v>4</v>
      </c>
      <c r="H5626">
        <v>65.34375</v>
      </c>
      <c r="I5626">
        <v>59.132809999999999</v>
      </c>
      <c r="J5626">
        <v>2.6523439999999998</v>
      </c>
      <c r="K5626">
        <v>94.039060000000006</v>
      </c>
      <c r="L5626" s="3">
        <v>44130.495138888888</v>
      </c>
      <c r="M5626">
        <v>17.18</v>
      </c>
      <c r="N5626" t="s">
        <v>28</v>
      </c>
      <c r="P5626">
        <f>(C5626-Key!$B$1)*24</f>
        <v>2.7666666666045785</v>
      </c>
      <c r="Q5626">
        <f>(Key!$B$2-'17.1'!C5626)*24</f>
        <v>0.18333333340706304</v>
      </c>
      <c r="R5626" s="3">
        <f>C5626-(M5626-Key!$B$5)/(24*Key!$B$6)</f>
        <v>44130.72854629629</v>
      </c>
      <c r="S5626">
        <f>M5626-Key!$B$5</f>
        <v>14.92</v>
      </c>
      <c r="T5626" s="2">
        <f t="shared" si="435"/>
        <v>44129.743055555555</v>
      </c>
      <c r="U5626" t="str">
        <f t="shared" si="436"/>
        <v>10-25-2020 17:50</v>
      </c>
      <c r="V5626">
        <f>IFERROR(IF(W5626=Z5626,VLOOKUP($U5626,[1]C8842!$G$2:$M$145,3,FALSE),0),0)</f>
        <v>0</v>
      </c>
      <c r="W5626">
        <f>VLOOKUP(RIGHT($V$1,5),Key!$A$9:$B$14,2,FALSE)</f>
        <v>10.199999999999999</v>
      </c>
      <c r="X5626">
        <f t="shared" si="439"/>
        <v>0</v>
      </c>
      <c r="Y5626">
        <f>VLOOKUP(RIGHT($X$1,5),Key!$A$9:$B$14,2,FALSE)</f>
        <v>3.7</v>
      </c>
      <c r="Z5626">
        <f t="shared" si="437"/>
        <v>10.199999999999999</v>
      </c>
      <c r="AA5626">
        <f t="shared" si="438"/>
        <v>0</v>
      </c>
    </row>
    <row r="5627" spans="1:27" x14ac:dyDescent="0.3">
      <c r="A5627">
        <v>100067</v>
      </c>
      <c r="B5627">
        <v>230922</v>
      </c>
      <c r="C5627" s="3">
        <v>44130.742361111108</v>
      </c>
      <c r="D5627">
        <v>0</v>
      </c>
      <c r="E5627">
        <v>2</v>
      </c>
      <c r="F5627" t="s">
        <v>25</v>
      </c>
      <c r="G5627">
        <v>4</v>
      </c>
      <c r="H5627">
        <v>58.367190000000001</v>
      </c>
      <c r="I5627">
        <v>73.90625</v>
      </c>
      <c r="J5627">
        <v>3.6445310000000002</v>
      </c>
      <c r="K5627">
        <v>46.019530000000003</v>
      </c>
      <c r="L5627" s="3">
        <v>44130.495138888888</v>
      </c>
      <c r="M5627">
        <v>17.18</v>
      </c>
      <c r="N5627" t="s">
        <v>28</v>
      </c>
      <c r="P5627">
        <f>(C5627-Key!$B$1)*24</f>
        <v>2.7666666666045785</v>
      </c>
      <c r="Q5627">
        <f>(Key!$B$2-'17.1'!C5627)*24</f>
        <v>0.18333333340706304</v>
      </c>
      <c r="R5627" s="3">
        <f>C5627-(M5627-Key!$B$5)/(24*Key!$B$6)</f>
        <v>44130.72854629629</v>
      </c>
      <c r="S5627">
        <f>M5627-Key!$B$5</f>
        <v>14.92</v>
      </c>
      <c r="T5627" s="2">
        <f t="shared" si="435"/>
        <v>44129.743055555555</v>
      </c>
      <c r="U5627" t="str">
        <f t="shared" si="436"/>
        <v>10-25-2020 17:50</v>
      </c>
      <c r="V5627">
        <f>IFERROR(IF(W5627=Z5627,VLOOKUP($U5627,[1]C8842!$G$2:$M$145,3,FALSE),0),0)</f>
        <v>0</v>
      </c>
      <c r="W5627">
        <f>VLOOKUP(RIGHT($V$1,5),Key!$A$9:$B$14,2,FALSE)</f>
        <v>10.199999999999999</v>
      </c>
      <c r="X5627">
        <f t="shared" si="439"/>
        <v>0</v>
      </c>
      <c r="Y5627">
        <f>VLOOKUP(RIGHT($X$1,5),Key!$A$9:$B$14,2,FALSE)</f>
        <v>3.7</v>
      </c>
      <c r="Z5627">
        <f t="shared" si="437"/>
        <v>10.199999999999999</v>
      </c>
      <c r="AA5627">
        <f t="shared" si="438"/>
        <v>0</v>
      </c>
    </row>
    <row r="5628" spans="1:27" x14ac:dyDescent="0.3">
      <c r="A5628">
        <v>100067</v>
      </c>
      <c r="B5628">
        <v>230922</v>
      </c>
      <c r="C5628" s="3">
        <v>44130.742361111108</v>
      </c>
      <c r="D5628">
        <v>1</v>
      </c>
      <c r="E5628">
        <v>1</v>
      </c>
      <c r="F5628" t="s">
        <v>25</v>
      </c>
      <c r="G5628">
        <v>1</v>
      </c>
      <c r="H5628">
        <v>57.394530000000003</v>
      </c>
      <c r="I5628">
        <v>17.484380000000002</v>
      </c>
      <c r="J5628">
        <v>1.0859380000000001</v>
      </c>
      <c r="K5628">
        <v>56.023440000000001</v>
      </c>
      <c r="L5628" s="3">
        <v>44130.495138888888</v>
      </c>
      <c r="M5628">
        <v>17.18</v>
      </c>
      <c r="N5628" t="s">
        <v>28</v>
      </c>
      <c r="P5628">
        <f>(C5628-Key!$B$1)*24</f>
        <v>2.7666666666045785</v>
      </c>
      <c r="Q5628">
        <f>(Key!$B$2-'17.1'!C5628)*24</f>
        <v>0.18333333340706304</v>
      </c>
      <c r="R5628" s="3">
        <f>C5628-(M5628-Key!$B$5)/(24*Key!$B$6)</f>
        <v>44130.72854629629</v>
      </c>
      <c r="S5628">
        <f>M5628-Key!$B$5</f>
        <v>14.92</v>
      </c>
      <c r="T5628" s="2">
        <f t="shared" si="435"/>
        <v>44129.743055555555</v>
      </c>
      <c r="U5628" t="str">
        <f t="shared" si="436"/>
        <v>10-25-2020 17:50</v>
      </c>
      <c r="V5628">
        <f>IFERROR(IF(W5628=Z5628,VLOOKUP($U5628,[1]C8842!$G$2:$M$145,3,FALSE),0),0)</f>
        <v>0</v>
      </c>
      <c r="W5628">
        <f>VLOOKUP(RIGHT($V$1,5),Key!$A$9:$B$14,2,FALSE)</f>
        <v>10.199999999999999</v>
      </c>
      <c r="X5628">
        <f t="shared" si="439"/>
        <v>0</v>
      </c>
      <c r="Y5628">
        <f>VLOOKUP(RIGHT($X$1,5),Key!$A$9:$B$14,2,FALSE)</f>
        <v>3.7</v>
      </c>
      <c r="Z5628">
        <f t="shared" si="437"/>
        <v>10.199999999999999</v>
      </c>
      <c r="AA5628">
        <f t="shared" si="438"/>
        <v>0</v>
      </c>
    </row>
    <row r="5629" spans="1:27" x14ac:dyDescent="0.3">
      <c r="A5629">
        <v>100067</v>
      </c>
      <c r="B5629">
        <v>230922</v>
      </c>
      <c r="C5629" s="3">
        <v>44130.742361111108</v>
      </c>
      <c r="D5629">
        <v>0</v>
      </c>
      <c r="E5629">
        <v>2</v>
      </c>
      <c r="F5629" t="s">
        <v>25</v>
      </c>
      <c r="G5629">
        <v>4</v>
      </c>
      <c r="H5629">
        <v>47.0625</v>
      </c>
      <c r="I5629">
        <v>72.875</v>
      </c>
      <c r="J5629">
        <v>4.4609379999999996</v>
      </c>
      <c r="K5629">
        <v>46.019530000000003</v>
      </c>
      <c r="L5629" s="3">
        <v>44130.495138888888</v>
      </c>
      <c r="M5629">
        <v>17.18</v>
      </c>
      <c r="N5629" t="s">
        <v>28</v>
      </c>
      <c r="P5629">
        <f>(C5629-Key!$B$1)*24</f>
        <v>2.7666666666045785</v>
      </c>
      <c r="Q5629">
        <f>(Key!$B$2-'17.1'!C5629)*24</f>
        <v>0.18333333340706304</v>
      </c>
      <c r="R5629" s="3">
        <f>C5629-(M5629-Key!$B$5)/(24*Key!$B$6)</f>
        <v>44130.72854629629</v>
      </c>
      <c r="S5629">
        <f>M5629-Key!$B$5</f>
        <v>14.92</v>
      </c>
      <c r="T5629" s="2">
        <f t="shared" si="435"/>
        <v>44129.743055555555</v>
      </c>
      <c r="U5629" t="str">
        <f t="shared" si="436"/>
        <v>10-25-2020 17:50</v>
      </c>
      <c r="V5629">
        <f>IFERROR(IF(W5629=Z5629,VLOOKUP($U5629,[1]C8842!$G$2:$M$145,3,FALSE),0),0)</f>
        <v>0</v>
      </c>
      <c r="W5629">
        <f>VLOOKUP(RIGHT($V$1,5),Key!$A$9:$B$14,2,FALSE)</f>
        <v>10.199999999999999</v>
      </c>
      <c r="X5629">
        <f t="shared" si="439"/>
        <v>0</v>
      </c>
      <c r="Y5629">
        <f>VLOOKUP(RIGHT($X$1,5),Key!$A$9:$B$14,2,FALSE)</f>
        <v>3.7</v>
      </c>
      <c r="Z5629">
        <f t="shared" si="437"/>
        <v>10.199999999999999</v>
      </c>
      <c r="AA5629">
        <f t="shared" si="438"/>
        <v>0</v>
      </c>
    </row>
    <row r="5630" spans="1:27" x14ac:dyDescent="0.3">
      <c r="A5630">
        <v>100067</v>
      </c>
      <c r="B5630">
        <v>230922</v>
      </c>
      <c r="C5630" s="3">
        <v>44130.742361111108</v>
      </c>
      <c r="D5630">
        <v>3</v>
      </c>
      <c r="E5630">
        <v>2</v>
      </c>
      <c r="F5630" t="s">
        <v>26</v>
      </c>
      <c r="G5630">
        <v>3</v>
      </c>
      <c r="H5630">
        <v>62.703130000000002</v>
      </c>
      <c r="I5630">
        <v>44.300780000000003</v>
      </c>
      <c r="J5630">
        <v>2.1328130000000001</v>
      </c>
      <c r="K5630">
        <v>93.039060000000006</v>
      </c>
      <c r="L5630" s="3">
        <v>44130.495138888888</v>
      </c>
      <c r="M5630">
        <v>17.18</v>
      </c>
      <c r="N5630" t="s">
        <v>28</v>
      </c>
      <c r="P5630">
        <f>(C5630-Key!$B$1)*24</f>
        <v>2.7666666666045785</v>
      </c>
      <c r="Q5630">
        <f>(Key!$B$2-'17.1'!C5630)*24</f>
        <v>0.18333333340706304</v>
      </c>
      <c r="R5630" s="3">
        <f>C5630-(M5630-Key!$B$5)/(24*Key!$B$6)</f>
        <v>44130.72854629629</v>
      </c>
      <c r="S5630">
        <f>M5630-Key!$B$5</f>
        <v>14.92</v>
      </c>
      <c r="T5630" s="2">
        <f t="shared" si="435"/>
        <v>44129.743055555555</v>
      </c>
      <c r="U5630" t="str">
        <f t="shared" si="436"/>
        <v>10-25-2020 17:50</v>
      </c>
      <c r="V5630">
        <f>IFERROR(IF(W5630=Z5630,VLOOKUP($U5630,[1]C8842!$G$2:$M$145,3,FALSE),0),0)</f>
        <v>0</v>
      </c>
      <c r="W5630">
        <f>VLOOKUP(RIGHT($V$1,5),Key!$A$9:$B$14,2,FALSE)</f>
        <v>10.199999999999999</v>
      </c>
      <c r="X5630">
        <f t="shared" si="439"/>
        <v>0</v>
      </c>
      <c r="Y5630">
        <f>VLOOKUP(RIGHT($X$1,5),Key!$A$9:$B$14,2,FALSE)</f>
        <v>3.7</v>
      </c>
      <c r="Z5630">
        <f t="shared" si="437"/>
        <v>10.199999999999999</v>
      </c>
      <c r="AA5630">
        <f t="shared" si="438"/>
        <v>0</v>
      </c>
    </row>
    <row r="5631" spans="1:27" x14ac:dyDescent="0.3">
      <c r="A5631">
        <v>100067</v>
      </c>
      <c r="B5631">
        <v>230922</v>
      </c>
      <c r="C5631" s="3">
        <v>44130.742361111108</v>
      </c>
      <c r="D5631">
        <v>1</v>
      </c>
      <c r="E5631">
        <v>1</v>
      </c>
      <c r="F5631" t="s">
        <v>25</v>
      </c>
      <c r="G5631">
        <v>1</v>
      </c>
      <c r="H5631">
        <v>69.207030000000003</v>
      </c>
      <c r="I5631">
        <v>19.027339999999999</v>
      </c>
      <c r="J5631">
        <v>0.9609375</v>
      </c>
      <c r="K5631">
        <v>58.023440000000001</v>
      </c>
      <c r="L5631" s="3">
        <v>44130.495138888888</v>
      </c>
      <c r="M5631">
        <v>17.18</v>
      </c>
      <c r="N5631" t="s">
        <v>28</v>
      </c>
      <c r="P5631">
        <f>(C5631-Key!$B$1)*24</f>
        <v>2.7666666666045785</v>
      </c>
      <c r="Q5631">
        <f>(Key!$B$2-'17.1'!C5631)*24</f>
        <v>0.18333333340706304</v>
      </c>
      <c r="R5631" s="3">
        <f>C5631-(M5631-Key!$B$5)/(24*Key!$B$6)</f>
        <v>44130.72854629629</v>
      </c>
      <c r="S5631">
        <f>M5631-Key!$B$5</f>
        <v>14.92</v>
      </c>
      <c r="T5631" s="2">
        <f t="shared" si="435"/>
        <v>44129.743055555555</v>
      </c>
      <c r="U5631" t="str">
        <f t="shared" si="436"/>
        <v>10-25-2020 17:50</v>
      </c>
      <c r="V5631">
        <f>IFERROR(IF(W5631=Z5631,VLOOKUP($U5631,[1]C8842!$G$2:$M$145,3,FALSE),0),0)</f>
        <v>0</v>
      </c>
      <c r="W5631">
        <f>VLOOKUP(RIGHT($V$1,5),Key!$A$9:$B$14,2,FALSE)</f>
        <v>10.199999999999999</v>
      </c>
      <c r="X5631">
        <f t="shared" si="439"/>
        <v>0</v>
      </c>
      <c r="Y5631">
        <f>VLOOKUP(RIGHT($X$1,5),Key!$A$9:$B$14,2,FALSE)</f>
        <v>3.7</v>
      </c>
      <c r="Z5631">
        <f t="shared" si="437"/>
        <v>10.199999999999999</v>
      </c>
      <c r="AA5631">
        <f t="shared" si="438"/>
        <v>0</v>
      </c>
    </row>
    <row r="5632" spans="1:27" x14ac:dyDescent="0.3">
      <c r="A5632">
        <v>100067</v>
      </c>
      <c r="B5632">
        <v>230922</v>
      </c>
      <c r="C5632" s="3">
        <v>44130.742361111108</v>
      </c>
      <c r="D5632">
        <v>3</v>
      </c>
      <c r="E5632">
        <v>2</v>
      </c>
      <c r="F5632" t="s">
        <v>26</v>
      </c>
      <c r="G5632">
        <v>1</v>
      </c>
      <c r="H5632">
        <v>65.171880000000002</v>
      </c>
      <c r="I5632">
        <v>14.589840000000001</v>
      </c>
      <c r="J5632">
        <v>0.83984380000000003</v>
      </c>
      <c r="K5632">
        <v>94.039060000000006</v>
      </c>
      <c r="L5632" s="3">
        <v>44130.495138888888</v>
      </c>
      <c r="M5632">
        <v>17.18</v>
      </c>
      <c r="N5632" t="s">
        <v>28</v>
      </c>
      <c r="P5632">
        <f>(C5632-Key!$B$1)*24</f>
        <v>2.7666666666045785</v>
      </c>
      <c r="Q5632">
        <f>(Key!$B$2-'17.1'!C5632)*24</f>
        <v>0.18333333340706304</v>
      </c>
      <c r="R5632" s="3">
        <f>C5632-(M5632-Key!$B$5)/(24*Key!$B$6)</f>
        <v>44130.72854629629</v>
      </c>
      <c r="S5632">
        <f>M5632-Key!$B$5</f>
        <v>14.92</v>
      </c>
      <c r="T5632" s="2">
        <f t="shared" si="435"/>
        <v>44129.743055555555</v>
      </c>
      <c r="U5632" t="str">
        <f t="shared" si="436"/>
        <v>10-25-2020 17:50</v>
      </c>
      <c r="V5632">
        <f>IFERROR(IF(W5632=Z5632,VLOOKUP($U5632,[1]C8842!$G$2:$M$145,3,FALSE),0),0)</f>
        <v>0</v>
      </c>
      <c r="W5632">
        <f>VLOOKUP(RIGHT($V$1,5),Key!$A$9:$B$14,2,FALSE)</f>
        <v>10.199999999999999</v>
      </c>
      <c r="X5632">
        <f t="shared" si="439"/>
        <v>0</v>
      </c>
      <c r="Y5632">
        <f>VLOOKUP(RIGHT($X$1,5),Key!$A$9:$B$14,2,FALSE)</f>
        <v>3.7</v>
      </c>
      <c r="Z5632">
        <f t="shared" si="437"/>
        <v>10.199999999999999</v>
      </c>
      <c r="AA5632">
        <f t="shared" si="438"/>
        <v>0</v>
      </c>
    </row>
    <row r="5633" spans="1:27" x14ac:dyDescent="0.3">
      <c r="A5633">
        <v>100067</v>
      </c>
      <c r="B5633">
        <v>230922</v>
      </c>
      <c r="C5633" s="3">
        <v>44130.742361111108</v>
      </c>
      <c r="D5633">
        <v>0</v>
      </c>
      <c r="E5633">
        <v>2</v>
      </c>
      <c r="F5633" t="s">
        <v>25</v>
      </c>
      <c r="G5633">
        <v>1</v>
      </c>
      <c r="H5633">
        <v>61.839840000000002</v>
      </c>
      <c r="I5633">
        <v>13.960940000000001</v>
      </c>
      <c r="J5633">
        <v>0.85546880000000003</v>
      </c>
      <c r="K5633">
        <v>46.019530000000003</v>
      </c>
      <c r="L5633" s="3">
        <v>44130.495138888888</v>
      </c>
      <c r="M5633">
        <v>17.18</v>
      </c>
      <c r="N5633" t="s">
        <v>28</v>
      </c>
      <c r="P5633">
        <f>(C5633-Key!$B$1)*24</f>
        <v>2.7666666666045785</v>
      </c>
      <c r="Q5633">
        <f>(Key!$B$2-'17.1'!C5633)*24</f>
        <v>0.18333333340706304</v>
      </c>
      <c r="R5633" s="3">
        <f>C5633-(M5633-Key!$B$5)/(24*Key!$B$6)</f>
        <v>44130.72854629629</v>
      </c>
      <c r="S5633">
        <f>M5633-Key!$B$5</f>
        <v>14.92</v>
      </c>
      <c r="T5633" s="2">
        <f t="shared" si="435"/>
        <v>44129.743055555555</v>
      </c>
      <c r="U5633" t="str">
        <f t="shared" si="436"/>
        <v>10-25-2020 17:50</v>
      </c>
      <c r="V5633">
        <f>IFERROR(IF(W5633=Z5633,VLOOKUP($U5633,[1]C8842!$G$2:$M$145,3,FALSE),0),0)</f>
        <v>0</v>
      </c>
      <c r="W5633">
        <f>VLOOKUP(RIGHT($V$1,5),Key!$A$9:$B$14,2,FALSE)</f>
        <v>10.199999999999999</v>
      </c>
      <c r="X5633">
        <f t="shared" si="439"/>
        <v>0</v>
      </c>
      <c r="Y5633">
        <f>VLOOKUP(RIGHT($X$1,5),Key!$A$9:$B$14,2,FALSE)</f>
        <v>3.7</v>
      </c>
      <c r="Z5633">
        <f t="shared" si="437"/>
        <v>10.199999999999999</v>
      </c>
      <c r="AA5633">
        <f t="shared" si="438"/>
        <v>0</v>
      </c>
    </row>
    <row r="5634" spans="1:27" x14ac:dyDescent="0.3">
      <c r="A5634">
        <v>100067</v>
      </c>
      <c r="B5634">
        <v>230922</v>
      </c>
      <c r="C5634" s="3">
        <v>44130.742361111108</v>
      </c>
      <c r="D5634">
        <v>0</v>
      </c>
      <c r="E5634">
        <v>2</v>
      </c>
      <c r="F5634" t="s">
        <v>25</v>
      </c>
      <c r="G5634">
        <v>1</v>
      </c>
      <c r="H5634">
        <v>63.84375</v>
      </c>
      <c r="I5634">
        <v>19.921880000000002</v>
      </c>
      <c r="J5634">
        <v>1.078125</v>
      </c>
      <c r="K5634">
        <v>46.019530000000003</v>
      </c>
      <c r="L5634" s="3">
        <v>44130.495138888888</v>
      </c>
      <c r="M5634">
        <v>17.18</v>
      </c>
      <c r="N5634" t="s">
        <v>28</v>
      </c>
      <c r="P5634">
        <f>(C5634-Key!$B$1)*24</f>
        <v>2.7666666666045785</v>
      </c>
      <c r="Q5634">
        <f>(Key!$B$2-'17.1'!C5634)*24</f>
        <v>0.18333333340706304</v>
      </c>
      <c r="R5634" s="3">
        <f>C5634-(M5634-Key!$B$5)/(24*Key!$B$6)</f>
        <v>44130.72854629629</v>
      </c>
      <c r="S5634">
        <f>M5634-Key!$B$5</f>
        <v>14.92</v>
      </c>
      <c r="T5634" s="2">
        <f t="shared" si="435"/>
        <v>44129.743055555555</v>
      </c>
      <c r="U5634" t="str">
        <f t="shared" si="436"/>
        <v>10-25-2020 17:50</v>
      </c>
      <c r="V5634">
        <f>IFERROR(IF(W5634=Z5634,VLOOKUP($U5634,[1]C8842!$G$2:$M$145,3,FALSE),0),0)</f>
        <v>0</v>
      </c>
      <c r="W5634">
        <f>VLOOKUP(RIGHT($V$1,5),Key!$A$9:$B$14,2,FALSE)</f>
        <v>10.199999999999999</v>
      </c>
      <c r="X5634">
        <f t="shared" si="439"/>
        <v>0</v>
      </c>
      <c r="Y5634">
        <f>VLOOKUP(RIGHT($X$1,5),Key!$A$9:$B$14,2,FALSE)</f>
        <v>3.7</v>
      </c>
      <c r="Z5634">
        <f t="shared" si="437"/>
        <v>10.199999999999999</v>
      </c>
      <c r="AA5634">
        <f t="shared" si="438"/>
        <v>0</v>
      </c>
    </row>
    <row r="5635" spans="1:27" x14ac:dyDescent="0.3">
      <c r="A5635">
        <v>100067</v>
      </c>
      <c r="B5635">
        <v>230922</v>
      </c>
      <c r="C5635" s="3">
        <v>44130.742361111108</v>
      </c>
      <c r="D5635">
        <v>3</v>
      </c>
      <c r="E5635">
        <v>2</v>
      </c>
      <c r="F5635" t="s">
        <v>26</v>
      </c>
      <c r="G5635">
        <v>5</v>
      </c>
      <c r="H5635">
        <v>63.554690000000001</v>
      </c>
      <c r="I5635">
        <v>99.851560000000006</v>
      </c>
      <c r="J5635">
        <v>4.4335940000000003</v>
      </c>
      <c r="K5635">
        <v>94.039060000000006</v>
      </c>
      <c r="L5635" s="3">
        <v>44130.495138888888</v>
      </c>
      <c r="M5635">
        <v>17.18</v>
      </c>
      <c r="N5635" t="s">
        <v>28</v>
      </c>
      <c r="P5635">
        <f>(C5635-Key!$B$1)*24</f>
        <v>2.7666666666045785</v>
      </c>
      <c r="Q5635">
        <f>(Key!$B$2-'17.1'!C5635)*24</f>
        <v>0.18333333340706304</v>
      </c>
      <c r="R5635" s="3">
        <f>C5635-(M5635-Key!$B$5)/(24*Key!$B$6)</f>
        <v>44130.72854629629</v>
      </c>
      <c r="S5635">
        <f>M5635-Key!$B$5</f>
        <v>14.92</v>
      </c>
      <c r="T5635" s="2">
        <f t="shared" ref="T5635:T5698" si="440">ROUND(C5635*24*60/10,0)/(24*6)-1</f>
        <v>44129.743055555555</v>
      </c>
      <c r="U5635" t="str">
        <f t="shared" ref="U5635:U5698" si="441">TEXT(T5635,"mm-dd-yyyy hh:mm")</f>
        <v>10-25-2020 17:50</v>
      </c>
      <c r="V5635">
        <f>IFERROR(IF(W5635=Z5635,VLOOKUP($U5635,[1]C8842!$G$2:$M$145,3,FALSE),0),0)</f>
        <v>0</v>
      </c>
      <c r="W5635">
        <f>VLOOKUP(RIGHT($V$1,5),Key!$A$9:$B$14,2,FALSE)</f>
        <v>10.199999999999999</v>
      </c>
      <c r="X5635">
        <f t="shared" si="439"/>
        <v>0</v>
      </c>
      <c r="Y5635">
        <f>VLOOKUP(RIGHT($X$1,5),Key!$A$9:$B$14,2,FALSE)</f>
        <v>3.7</v>
      </c>
      <c r="Z5635">
        <f t="shared" ref="Z5635:Z5698" si="442">M5635-MIN(ABS(Y5635-M5635),ABS(W5635-M5635))</f>
        <v>10.199999999999999</v>
      </c>
      <c r="AA5635">
        <f t="shared" ref="AA5635:AA5698" si="443">SUM(V5635,X5635)</f>
        <v>0</v>
      </c>
    </row>
    <row r="5636" spans="1:27" x14ac:dyDescent="0.3">
      <c r="A5636">
        <v>100067</v>
      </c>
      <c r="B5636">
        <v>230922</v>
      </c>
      <c r="C5636" s="3">
        <v>44130.742361111108</v>
      </c>
      <c r="D5636">
        <v>0</v>
      </c>
      <c r="E5636">
        <v>2</v>
      </c>
      <c r="F5636" t="s">
        <v>25</v>
      </c>
      <c r="G5636">
        <v>4</v>
      </c>
      <c r="H5636">
        <v>61.886719999999997</v>
      </c>
      <c r="I5636">
        <v>75.507810000000006</v>
      </c>
      <c r="J5636">
        <v>3.5039060000000002</v>
      </c>
      <c r="K5636">
        <v>45.019530000000003</v>
      </c>
      <c r="L5636" s="3">
        <v>44130.495138888888</v>
      </c>
      <c r="M5636">
        <v>17.18</v>
      </c>
      <c r="N5636" t="s">
        <v>28</v>
      </c>
      <c r="P5636">
        <f>(C5636-Key!$B$1)*24</f>
        <v>2.7666666666045785</v>
      </c>
      <c r="Q5636">
        <f>(Key!$B$2-'17.1'!C5636)*24</f>
        <v>0.18333333340706304</v>
      </c>
      <c r="R5636" s="3">
        <f>C5636-(M5636-Key!$B$5)/(24*Key!$B$6)</f>
        <v>44130.72854629629</v>
      </c>
      <c r="S5636">
        <f>M5636-Key!$B$5</f>
        <v>14.92</v>
      </c>
      <c r="T5636" s="2">
        <f t="shared" si="440"/>
        <v>44129.743055555555</v>
      </c>
      <c r="U5636" t="str">
        <f t="shared" si="441"/>
        <v>10-25-2020 17:50</v>
      </c>
      <c r="V5636">
        <f>IFERROR(IF(W5636=Z5636,VLOOKUP($U5636,[1]C8842!$G$2:$M$145,3,FALSE),0),0)</f>
        <v>0</v>
      </c>
      <c r="W5636">
        <f>VLOOKUP(RIGHT($V$1,5),Key!$A$9:$B$14,2,FALSE)</f>
        <v>10.199999999999999</v>
      </c>
      <c r="X5636">
        <f t="shared" ref="X5636:X5699" si="444">$X$2</f>
        <v>0</v>
      </c>
      <c r="Y5636">
        <f>VLOOKUP(RIGHT($X$1,5),Key!$A$9:$B$14,2,FALSE)</f>
        <v>3.7</v>
      </c>
      <c r="Z5636">
        <f t="shared" si="442"/>
        <v>10.199999999999999</v>
      </c>
      <c r="AA5636">
        <f t="shared" si="443"/>
        <v>0</v>
      </c>
    </row>
    <row r="5637" spans="1:27" x14ac:dyDescent="0.3">
      <c r="A5637">
        <v>100067</v>
      </c>
      <c r="B5637">
        <v>230922</v>
      </c>
      <c r="C5637" s="3">
        <v>44130.742361111108</v>
      </c>
      <c r="D5637">
        <v>3</v>
      </c>
      <c r="E5637">
        <v>2</v>
      </c>
      <c r="F5637" t="s">
        <v>26</v>
      </c>
      <c r="G5637">
        <v>5</v>
      </c>
      <c r="H5637">
        <v>66.386719999999997</v>
      </c>
      <c r="I5637">
        <v>79.328130000000002</v>
      </c>
      <c r="J5637">
        <v>3.421875</v>
      </c>
      <c r="K5637">
        <v>92.039060000000006</v>
      </c>
      <c r="L5637" s="3">
        <v>44130.495138888888</v>
      </c>
      <c r="M5637">
        <v>17.18</v>
      </c>
      <c r="N5637" t="s">
        <v>28</v>
      </c>
      <c r="P5637">
        <f>(C5637-Key!$B$1)*24</f>
        <v>2.7666666666045785</v>
      </c>
      <c r="Q5637">
        <f>(Key!$B$2-'17.1'!C5637)*24</f>
        <v>0.18333333340706304</v>
      </c>
      <c r="R5637" s="3">
        <f>C5637-(M5637-Key!$B$5)/(24*Key!$B$6)</f>
        <v>44130.72854629629</v>
      </c>
      <c r="S5637">
        <f>M5637-Key!$B$5</f>
        <v>14.92</v>
      </c>
      <c r="T5637" s="2">
        <f t="shared" si="440"/>
        <v>44129.743055555555</v>
      </c>
      <c r="U5637" t="str">
        <f t="shared" si="441"/>
        <v>10-25-2020 17:50</v>
      </c>
      <c r="V5637">
        <f>IFERROR(IF(W5637=Z5637,VLOOKUP($U5637,[1]C8842!$G$2:$M$145,3,FALSE),0),0)</f>
        <v>0</v>
      </c>
      <c r="W5637">
        <f>VLOOKUP(RIGHT($V$1,5),Key!$A$9:$B$14,2,FALSE)</f>
        <v>10.199999999999999</v>
      </c>
      <c r="X5637">
        <f t="shared" si="444"/>
        <v>0</v>
      </c>
      <c r="Y5637">
        <f>VLOOKUP(RIGHT($X$1,5),Key!$A$9:$B$14,2,FALSE)</f>
        <v>3.7</v>
      </c>
      <c r="Z5637">
        <f t="shared" si="442"/>
        <v>10.199999999999999</v>
      </c>
      <c r="AA5637">
        <f t="shared" si="443"/>
        <v>0</v>
      </c>
    </row>
    <row r="5638" spans="1:27" x14ac:dyDescent="0.3">
      <c r="A5638">
        <v>100067</v>
      </c>
      <c r="B5638">
        <v>230922</v>
      </c>
      <c r="C5638" s="3">
        <v>44130.743055555555</v>
      </c>
      <c r="D5638">
        <v>1</v>
      </c>
      <c r="E5638">
        <v>1</v>
      </c>
      <c r="F5638" t="s">
        <v>25</v>
      </c>
      <c r="G5638">
        <v>1</v>
      </c>
      <c r="H5638">
        <v>63.65625</v>
      </c>
      <c r="I5638">
        <v>14.164059999999999</v>
      </c>
      <c r="J5638">
        <v>0.83984380000000003</v>
      </c>
      <c r="K5638">
        <v>58.023440000000001</v>
      </c>
      <c r="L5638" s="3">
        <v>44130.495138888888</v>
      </c>
      <c r="M5638">
        <v>17.18</v>
      </c>
      <c r="N5638" t="s">
        <v>28</v>
      </c>
      <c r="P5638">
        <f>(C5638-Key!$B$1)*24</f>
        <v>2.7833333333255723</v>
      </c>
      <c r="Q5638">
        <f>(Key!$B$2-'17.1'!C5638)*24</f>
        <v>0.16666666668606922</v>
      </c>
      <c r="R5638" s="3">
        <f>C5638-(M5638-Key!$B$5)/(24*Key!$B$6)</f>
        <v>44130.729240740737</v>
      </c>
      <c r="S5638">
        <f>M5638-Key!$B$5</f>
        <v>14.92</v>
      </c>
      <c r="T5638" s="2">
        <f t="shared" si="440"/>
        <v>44129.743055555555</v>
      </c>
      <c r="U5638" t="str">
        <f t="shared" si="441"/>
        <v>10-25-2020 17:50</v>
      </c>
      <c r="V5638">
        <f>IFERROR(IF(W5638=Z5638,VLOOKUP($U5638,[1]C8842!$G$2:$M$145,3,FALSE),0),0)</f>
        <v>0</v>
      </c>
      <c r="W5638">
        <f>VLOOKUP(RIGHT($V$1,5),Key!$A$9:$B$14,2,FALSE)</f>
        <v>10.199999999999999</v>
      </c>
      <c r="X5638">
        <f t="shared" si="444"/>
        <v>0</v>
      </c>
      <c r="Y5638">
        <f>VLOOKUP(RIGHT($X$1,5),Key!$A$9:$B$14,2,FALSE)</f>
        <v>3.7</v>
      </c>
      <c r="Z5638">
        <f t="shared" si="442"/>
        <v>10.199999999999999</v>
      </c>
      <c r="AA5638">
        <f t="shared" si="443"/>
        <v>0</v>
      </c>
    </row>
    <row r="5639" spans="1:27" x14ac:dyDescent="0.3">
      <c r="A5639">
        <v>100067</v>
      </c>
      <c r="B5639">
        <v>230922</v>
      </c>
      <c r="C5639" s="3">
        <v>44130.743055555555</v>
      </c>
      <c r="D5639">
        <v>3</v>
      </c>
      <c r="E5639">
        <v>2</v>
      </c>
      <c r="F5639" t="s">
        <v>26</v>
      </c>
      <c r="G5639">
        <v>4</v>
      </c>
      <c r="H5639">
        <v>63.582030000000003</v>
      </c>
      <c r="I5639">
        <v>71.550780000000003</v>
      </c>
      <c r="J5639">
        <v>3.2460939999999998</v>
      </c>
      <c r="K5639">
        <v>94.039060000000006</v>
      </c>
      <c r="L5639" s="3">
        <v>44130.495138888888</v>
      </c>
      <c r="M5639">
        <v>17.18</v>
      </c>
      <c r="N5639" t="s">
        <v>28</v>
      </c>
      <c r="P5639">
        <f>(C5639-Key!$B$1)*24</f>
        <v>2.7833333333255723</v>
      </c>
      <c r="Q5639">
        <f>(Key!$B$2-'17.1'!C5639)*24</f>
        <v>0.16666666668606922</v>
      </c>
      <c r="R5639" s="3">
        <f>C5639-(M5639-Key!$B$5)/(24*Key!$B$6)</f>
        <v>44130.729240740737</v>
      </c>
      <c r="S5639">
        <f>M5639-Key!$B$5</f>
        <v>14.92</v>
      </c>
      <c r="T5639" s="2">
        <f t="shared" si="440"/>
        <v>44129.743055555555</v>
      </c>
      <c r="U5639" t="str">
        <f t="shared" si="441"/>
        <v>10-25-2020 17:50</v>
      </c>
      <c r="V5639">
        <f>IFERROR(IF(W5639=Z5639,VLOOKUP($U5639,[1]C8842!$G$2:$M$145,3,FALSE),0),0)</f>
        <v>0</v>
      </c>
      <c r="W5639">
        <f>VLOOKUP(RIGHT($V$1,5),Key!$A$9:$B$14,2,FALSE)</f>
        <v>10.199999999999999</v>
      </c>
      <c r="X5639">
        <f t="shared" si="444"/>
        <v>0</v>
      </c>
      <c r="Y5639">
        <f>VLOOKUP(RIGHT($X$1,5),Key!$A$9:$B$14,2,FALSE)</f>
        <v>3.7</v>
      </c>
      <c r="Z5639">
        <f t="shared" si="442"/>
        <v>10.199999999999999</v>
      </c>
      <c r="AA5639">
        <f t="shared" si="443"/>
        <v>0</v>
      </c>
    </row>
    <row r="5640" spans="1:27" x14ac:dyDescent="0.3">
      <c r="A5640">
        <v>100067</v>
      </c>
      <c r="B5640">
        <v>230922</v>
      </c>
      <c r="C5640" s="3">
        <v>44130.743055555555</v>
      </c>
      <c r="D5640">
        <v>2</v>
      </c>
      <c r="E5640">
        <v>1</v>
      </c>
      <c r="F5640" t="s">
        <v>26</v>
      </c>
      <c r="G5640">
        <v>1</v>
      </c>
      <c r="H5640">
        <v>67.945310000000006</v>
      </c>
      <c r="I5640">
        <v>17.871089999999999</v>
      </c>
      <c r="J5640">
        <v>0.93359380000000003</v>
      </c>
      <c r="K5640">
        <v>82.035160000000005</v>
      </c>
      <c r="L5640" s="3">
        <v>44130.495138888888</v>
      </c>
      <c r="M5640">
        <v>17.18</v>
      </c>
      <c r="N5640" t="s">
        <v>28</v>
      </c>
      <c r="P5640">
        <f>(C5640-Key!$B$1)*24</f>
        <v>2.7833333333255723</v>
      </c>
      <c r="Q5640">
        <f>(Key!$B$2-'17.1'!C5640)*24</f>
        <v>0.16666666668606922</v>
      </c>
      <c r="R5640" s="3">
        <f>C5640-(M5640-Key!$B$5)/(24*Key!$B$6)</f>
        <v>44130.729240740737</v>
      </c>
      <c r="S5640">
        <f>M5640-Key!$B$5</f>
        <v>14.92</v>
      </c>
      <c r="T5640" s="2">
        <f t="shared" si="440"/>
        <v>44129.743055555555</v>
      </c>
      <c r="U5640" t="str">
        <f t="shared" si="441"/>
        <v>10-25-2020 17:50</v>
      </c>
      <c r="V5640">
        <f>IFERROR(IF(W5640=Z5640,VLOOKUP($U5640,[1]C8842!$G$2:$M$145,3,FALSE),0),0)</f>
        <v>0</v>
      </c>
      <c r="W5640">
        <f>VLOOKUP(RIGHT($V$1,5),Key!$A$9:$B$14,2,FALSE)</f>
        <v>10.199999999999999</v>
      </c>
      <c r="X5640">
        <f t="shared" si="444"/>
        <v>0</v>
      </c>
      <c r="Y5640">
        <f>VLOOKUP(RIGHT($X$1,5),Key!$A$9:$B$14,2,FALSE)</f>
        <v>3.7</v>
      </c>
      <c r="Z5640">
        <f t="shared" si="442"/>
        <v>10.199999999999999</v>
      </c>
      <c r="AA5640">
        <f t="shared" si="443"/>
        <v>0</v>
      </c>
    </row>
    <row r="5641" spans="1:27" x14ac:dyDescent="0.3">
      <c r="A5641">
        <v>100067</v>
      </c>
      <c r="B5641">
        <v>230922</v>
      </c>
      <c r="C5641" s="3">
        <v>44130.743055555555</v>
      </c>
      <c r="D5641">
        <v>3</v>
      </c>
      <c r="E5641">
        <v>2</v>
      </c>
      <c r="F5641" t="s">
        <v>26</v>
      </c>
      <c r="G5641">
        <v>2</v>
      </c>
      <c r="H5641">
        <v>62.558590000000002</v>
      </c>
      <c r="I5641">
        <v>23.835940000000001</v>
      </c>
      <c r="J5641">
        <v>1.269531</v>
      </c>
      <c r="K5641">
        <v>95.039060000000006</v>
      </c>
      <c r="L5641" s="3">
        <v>44130.495138888888</v>
      </c>
      <c r="M5641">
        <v>17.18</v>
      </c>
      <c r="N5641" t="s">
        <v>28</v>
      </c>
      <c r="P5641">
        <f>(C5641-Key!$B$1)*24</f>
        <v>2.7833333333255723</v>
      </c>
      <c r="Q5641">
        <f>(Key!$B$2-'17.1'!C5641)*24</f>
        <v>0.16666666668606922</v>
      </c>
      <c r="R5641" s="3">
        <f>C5641-(M5641-Key!$B$5)/(24*Key!$B$6)</f>
        <v>44130.729240740737</v>
      </c>
      <c r="S5641">
        <f>M5641-Key!$B$5</f>
        <v>14.92</v>
      </c>
      <c r="T5641" s="2">
        <f t="shared" si="440"/>
        <v>44129.743055555555</v>
      </c>
      <c r="U5641" t="str">
        <f t="shared" si="441"/>
        <v>10-25-2020 17:50</v>
      </c>
      <c r="V5641">
        <f>IFERROR(IF(W5641=Z5641,VLOOKUP($U5641,[1]C8842!$G$2:$M$145,3,FALSE),0),0)</f>
        <v>0</v>
      </c>
      <c r="W5641">
        <f>VLOOKUP(RIGHT($V$1,5),Key!$A$9:$B$14,2,FALSE)</f>
        <v>10.199999999999999</v>
      </c>
      <c r="X5641">
        <f t="shared" si="444"/>
        <v>0</v>
      </c>
      <c r="Y5641">
        <f>VLOOKUP(RIGHT($X$1,5),Key!$A$9:$B$14,2,FALSE)</f>
        <v>3.7</v>
      </c>
      <c r="Z5641">
        <f t="shared" si="442"/>
        <v>10.199999999999999</v>
      </c>
      <c r="AA5641">
        <f t="shared" si="443"/>
        <v>0</v>
      </c>
    </row>
    <row r="5642" spans="1:27" x14ac:dyDescent="0.3">
      <c r="A5642">
        <v>100067</v>
      </c>
      <c r="B5642">
        <v>230922</v>
      </c>
      <c r="C5642" s="3">
        <v>44130.743055555555</v>
      </c>
      <c r="D5642">
        <v>2</v>
      </c>
      <c r="E5642">
        <v>1</v>
      </c>
      <c r="F5642" t="s">
        <v>26</v>
      </c>
      <c r="G5642">
        <v>1</v>
      </c>
      <c r="H5642">
        <v>65.160160000000005</v>
      </c>
      <c r="I5642">
        <v>17.382809999999999</v>
      </c>
      <c r="J5642">
        <v>0.953125</v>
      </c>
      <c r="K5642">
        <v>82.035160000000005</v>
      </c>
      <c r="L5642" s="3">
        <v>44130.495138888888</v>
      </c>
      <c r="M5642">
        <v>17.18</v>
      </c>
      <c r="N5642" t="s">
        <v>28</v>
      </c>
      <c r="P5642">
        <f>(C5642-Key!$B$1)*24</f>
        <v>2.7833333333255723</v>
      </c>
      <c r="Q5642">
        <f>(Key!$B$2-'17.1'!C5642)*24</f>
        <v>0.16666666668606922</v>
      </c>
      <c r="R5642" s="3">
        <f>C5642-(M5642-Key!$B$5)/(24*Key!$B$6)</f>
        <v>44130.729240740737</v>
      </c>
      <c r="S5642">
        <f>M5642-Key!$B$5</f>
        <v>14.92</v>
      </c>
      <c r="T5642" s="2">
        <f t="shared" si="440"/>
        <v>44129.743055555555</v>
      </c>
      <c r="U5642" t="str">
        <f t="shared" si="441"/>
        <v>10-25-2020 17:50</v>
      </c>
      <c r="V5642">
        <f>IFERROR(IF(W5642=Z5642,VLOOKUP($U5642,[1]C8842!$G$2:$M$145,3,FALSE),0),0)</f>
        <v>0</v>
      </c>
      <c r="W5642">
        <f>VLOOKUP(RIGHT($V$1,5),Key!$A$9:$B$14,2,FALSE)</f>
        <v>10.199999999999999</v>
      </c>
      <c r="X5642">
        <f t="shared" si="444"/>
        <v>0</v>
      </c>
      <c r="Y5642">
        <f>VLOOKUP(RIGHT($X$1,5),Key!$A$9:$B$14,2,FALSE)</f>
        <v>3.7</v>
      </c>
      <c r="Z5642">
        <f t="shared" si="442"/>
        <v>10.199999999999999</v>
      </c>
      <c r="AA5642">
        <f t="shared" si="443"/>
        <v>0</v>
      </c>
    </row>
    <row r="5643" spans="1:27" x14ac:dyDescent="0.3">
      <c r="A5643">
        <v>100067</v>
      </c>
      <c r="B5643">
        <v>230922</v>
      </c>
      <c r="C5643" s="3">
        <v>44130.743055555555</v>
      </c>
      <c r="D5643">
        <v>2</v>
      </c>
      <c r="E5643">
        <v>1</v>
      </c>
      <c r="F5643" t="s">
        <v>26</v>
      </c>
      <c r="G5643">
        <v>1</v>
      </c>
      <c r="H5643">
        <v>65.886719999999997</v>
      </c>
      <c r="I5643">
        <v>18.046880000000002</v>
      </c>
      <c r="J5643">
        <v>0.96875</v>
      </c>
      <c r="K5643">
        <v>86.035160000000005</v>
      </c>
      <c r="L5643" s="3">
        <v>44130.495138888888</v>
      </c>
      <c r="M5643">
        <v>17.18</v>
      </c>
      <c r="N5643" t="s">
        <v>28</v>
      </c>
      <c r="P5643">
        <f>(C5643-Key!$B$1)*24</f>
        <v>2.7833333333255723</v>
      </c>
      <c r="Q5643">
        <f>(Key!$B$2-'17.1'!C5643)*24</f>
        <v>0.16666666668606922</v>
      </c>
      <c r="R5643" s="3">
        <f>C5643-(M5643-Key!$B$5)/(24*Key!$B$6)</f>
        <v>44130.729240740737</v>
      </c>
      <c r="S5643">
        <f>M5643-Key!$B$5</f>
        <v>14.92</v>
      </c>
      <c r="T5643" s="2">
        <f t="shared" si="440"/>
        <v>44129.743055555555</v>
      </c>
      <c r="U5643" t="str">
        <f t="shared" si="441"/>
        <v>10-25-2020 17:50</v>
      </c>
      <c r="V5643">
        <f>IFERROR(IF(W5643=Z5643,VLOOKUP($U5643,[1]C8842!$G$2:$M$145,3,FALSE),0),0)</f>
        <v>0</v>
      </c>
      <c r="W5643">
        <f>VLOOKUP(RIGHT($V$1,5),Key!$A$9:$B$14,2,FALSE)</f>
        <v>10.199999999999999</v>
      </c>
      <c r="X5643">
        <f t="shared" si="444"/>
        <v>0</v>
      </c>
      <c r="Y5643">
        <f>VLOOKUP(RIGHT($X$1,5),Key!$A$9:$B$14,2,FALSE)</f>
        <v>3.7</v>
      </c>
      <c r="Z5643">
        <f t="shared" si="442"/>
        <v>10.199999999999999</v>
      </c>
      <c r="AA5643">
        <f t="shared" si="443"/>
        <v>0</v>
      </c>
    </row>
    <row r="5644" spans="1:27" x14ac:dyDescent="0.3">
      <c r="A5644">
        <v>100067</v>
      </c>
      <c r="B5644">
        <v>230922</v>
      </c>
      <c r="C5644" s="3">
        <v>44130.743055555555</v>
      </c>
      <c r="D5644">
        <v>3</v>
      </c>
      <c r="E5644">
        <v>2</v>
      </c>
      <c r="F5644" t="s">
        <v>26</v>
      </c>
      <c r="G5644">
        <v>2</v>
      </c>
      <c r="H5644">
        <v>56.621090000000002</v>
      </c>
      <c r="I5644">
        <v>22.79297</v>
      </c>
      <c r="J5644">
        <v>1.3515630000000001</v>
      </c>
      <c r="K5644">
        <v>96.039060000000006</v>
      </c>
      <c r="L5644" s="3">
        <v>44130.495138888888</v>
      </c>
      <c r="M5644">
        <v>17.18</v>
      </c>
      <c r="N5644" t="s">
        <v>28</v>
      </c>
      <c r="P5644">
        <f>(C5644-Key!$B$1)*24</f>
        <v>2.7833333333255723</v>
      </c>
      <c r="Q5644">
        <f>(Key!$B$2-'17.1'!C5644)*24</f>
        <v>0.16666666668606922</v>
      </c>
      <c r="R5644" s="3">
        <f>C5644-(M5644-Key!$B$5)/(24*Key!$B$6)</f>
        <v>44130.729240740737</v>
      </c>
      <c r="S5644">
        <f>M5644-Key!$B$5</f>
        <v>14.92</v>
      </c>
      <c r="T5644" s="2">
        <f t="shared" si="440"/>
        <v>44129.743055555555</v>
      </c>
      <c r="U5644" t="str">
        <f t="shared" si="441"/>
        <v>10-25-2020 17:50</v>
      </c>
      <c r="V5644">
        <f>IFERROR(IF(W5644=Z5644,VLOOKUP($U5644,[1]C8842!$G$2:$M$145,3,FALSE),0),0)</f>
        <v>0</v>
      </c>
      <c r="W5644">
        <f>VLOOKUP(RIGHT($V$1,5),Key!$A$9:$B$14,2,FALSE)</f>
        <v>10.199999999999999</v>
      </c>
      <c r="X5644">
        <f t="shared" si="444"/>
        <v>0</v>
      </c>
      <c r="Y5644">
        <f>VLOOKUP(RIGHT($X$1,5),Key!$A$9:$B$14,2,FALSE)</f>
        <v>3.7</v>
      </c>
      <c r="Z5644">
        <f t="shared" si="442"/>
        <v>10.199999999999999</v>
      </c>
      <c r="AA5644">
        <f t="shared" si="443"/>
        <v>0</v>
      </c>
    </row>
    <row r="5645" spans="1:27" x14ac:dyDescent="0.3">
      <c r="A5645">
        <v>100067</v>
      </c>
      <c r="B5645">
        <v>230922</v>
      </c>
      <c r="C5645" s="3">
        <v>44130.743055555555</v>
      </c>
      <c r="D5645">
        <v>3</v>
      </c>
      <c r="E5645">
        <v>2</v>
      </c>
      <c r="F5645" t="s">
        <v>26</v>
      </c>
      <c r="G5645">
        <v>1</v>
      </c>
      <c r="H5645">
        <v>70.03125</v>
      </c>
      <c r="I5645">
        <v>19.589839999999999</v>
      </c>
      <c r="J5645">
        <v>0.97265630000000003</v>
      </c>
      <c r="K5645">
        <v>95.039060000000006</v>
      </c>
      <c r="L5645" s="3">
        <v>44130.495138888888</v>
      </c>
      <c r="M5645">
        <v>17.18</v>
      </c>
      <c r="N5645" t="s">
        <v>28</v>
      </c>
      <c r="P5645">
        <f>(C5645-Key!$B$1)*24</f>
        <v>2.7833333333255723</v>
      </c>
      <c r="Q5645">
        <f>(Key!$B$2-'17.1'!C5645)*24</f>
        <v>0.16666666668606922</v>
      </c>
      <c r="R5645" s="3">
        <f>C5645-(M5645-Key!$B$5)/(24*Key!$B$6)</f>
        <v>44130.729240740737</v>
      </c>
      <c r="S5645">
        <f>M5645-Key!$B$5</f>
        <v>14.92</v>
      </c>
      <c r="T5645" s="2">
        <f t="shared" si="440"/>
        <v>44129.743055555555</v>
      </c>
      <c r="U5645" t="str">
        <f t="shared" si="441"/>
        <v>10-25-2020 17:50</v>
      </c>
      <c r="V5645">
        <f>IFERROR(IF(W5645=Z5645,VLOOKUP($U5645,[1]C8842!$G$2:$M$145,3,FALSE),0),0)</f>
        <v>0</v>
      </c>
      <c r="W5645">
        <f>VLOOKUP(RIGHT($V$1,5),Key!$A$9:$B$14,2,FALSE)</f>
        <v>10.199999999999999</v>
      </c>
      <c r="X5645">
        <f t="shared" si="444"/>
        <v>0</v>
      </c>
      <c r="Y5645">
        <f>VLOOKUP(RIGHT($X$1,5),Key!$A$9:$B$14,2,FALSE)</f>
        <v>3.7</v>
      </c>
      <c r="Z5645">
        <f t="shared" si="442"/>
        <v>10.199999999999999</v>
      </c>
      <c r="AA5645">
        <f t="shared" si="443"/>
        <v>0</v>
      </c>
    </row>
    <row r="5646" spans="1:27" x14ac:dyDescent="0.3">
      <c r="A5646">
        <v>100067</v>
      </c>
      <c r="B5646">
        <v>230922</v>
      </c>
      <c r="C5646" s="3">
        <v>44130.743055555555</v>
      </c>
      <c r="D5646">
        <v>2</v>
      </c>
      <c r="E5646">
        <v>1</v>
      </c>
      <c r="F5646" t="s">
        <v>26</v>
      </c>
      <c r="G5646">
        <v>1</v>
      </c>
      <c r="H5646">
        <v>72.070310000000006</v>
      </c>
      <c r="I5646">
        <v>17.01172</v>
      </c>
      <c r="J5646">
        <v>0.84765630000000003</v>
      </c>
      <c r="K5646">
        <v>80.03125</v>
      </c>
      <c r="L5646" s="3">
        <v>44130.495138888888</v>
      </c>
      <c r="M5646">
        <v>17.18</v>
      </c>
      <c r="N5646" t="s">
        <v>28</v>
      </c>
      <c r="P5646">
        <f>(C5646-Key!$B$1)*24</f>
        <v>2.7833333333255723</v>
      </c>
      <c r="Q5646">
        <f>(Key!$B$2-'17.1'!C5646)*24</f>
        <v>0.16666666668606922</v>
      </c>
      <c r="R5646" s="3">
        <f>C5646-(M5646-Key!$B$5)/(24*Key!$B$6)</f>
        <v>44130.729240740737</v>
      </c>
      <c r="S5646">
        <f>M5646-Key!$B$5</f>
        <v>14.92</v>
      </c>
      <c r="T5646" s="2">
        <f t="shared" si="440"/>
        <v>44129.743055555555</v>
      </c>
      <c r="U5646" t="str">
        <f t="shared" si="441"/>
        <v>10-25-2020 17:50</v>
      </c>
      <c r="V5646">
        <f>IFERROR(IF(W5646=Z5646,VLOOKUP($U5646,[1]C8842!$G$2:$M$145,3,FALSE),0),0)</f>
        <v>0</v>
      </c>
      <c r="W5646">
        <f>VLOOKUP(RIGHT($V$1,5),Key!$A$9:$B$14,2,FALSE)</f>
        <v>10.199999999999999</v>
      </c>
      <c r="X5646">
        <f t="shared" si="444"/>
        <v>0</v>
      </c>
      <c r="Y5646">
        <f>VLOOKUP(RIGHT($X$1,5),Key!$A$9:$B$14,2,FALSE)</f>
        <v>3.7</v>
      </c>
      <c r="Z5646">
        <f t="shared" si="442"/>
        <v>10.199999999999999</v>
      </c>
      <c r="AA5646">
        <f t="shared" si="443"/>
        <v>0</v>
      </c>
    </row>
    <row r="5647" spans="1:27" x14ac:dyDescent="0.3">
      <c r="A5647">
        <v>100067</v>
      </c>
      <c r="B5647">
        <v>230922</v>
      </c>
      <c r="C5647" s="3">
        <v>44130.743055555555</v>
      </c>
      <c r="D5647">
        <v>1</v>
      </c>
      <c r="E5647">
        <v>1</v>
      </c>
      <c r="F5647" t="s">
        <v>25</v>
      </c>
      <c r="G5647">
        <v>1</v>
      </c>
      <c r="H5647">
        <v>71.296880000000002</v>
      </c>
      <c r="I5647">
        <v>13.941409999999999</v>
      </c>
      <c r="J5647">
        <v>0.7421875</v>
      </c>
      <c r="K5647">
        <v>58.023440000000001</v>
      </c>
      <c r="L5647" s="3">
        <v>44130.495138888888</v>
      </c>
      <c r="M5647">
        <v>17.18</v>
      </c>
      <c r="N5647" t="s">
        <v>28</v>
      </c>
      <c r="P5647">
        <f>(C5647-Key!$B$1)*24</f>
        <v>2.7833333333255723</v>
      </c>
      <c r="Q5647">
        <f>(Key!$B$2-'17.1'!C5647)*24</f>
        <v>0.16666666668606922</v>
      </c>
      <c r="R5647" s="3">
        <f>C5647-(M5647-Key!$B$5)/(24*Key!$B$6)</f>
        <v>44130.729240740737</v>
      </c>
      <c r="S5647">
        <f>M5647-Key!$B$5</f>
        <v>14.92</v>
      </c>
      <c r="T5647" s="2">
        <f t="shared" si="440"/>
        <v>44129.743055555555</v>
      </c>
      <c r="U5647" t="str">
        <f t="shared" si="441"/>
        <v>10-25-2020 17:50</v>
      </c>
      <c r="V5647">
        <f>IFERROR(IF(W5647=Z5647,VLOOKUP($U5647,[1]C8842!$G$2:$M$145,3,FALSE),0),0)</f>
        <v>0</v>
      </c>
      <c r="W5647">
        <f>VLOOKUP(RIGHT($V$1,5),Key!$A$9:$B$14,2,FALSE)</f>
        <v>10.199999999999999</v>
      </c>
      <c r="X5647">
        <f t="shared" si="444"/>
        <v>0</v>
      </c>
      <c r="Y5647">
        <f>VLOOKUP(RIGHT($X$1,5),Key!$A$9:$B$14,2,FALSE)</f>
        <v>3.7</v>
      </c>
      <c r="Z5647">
        <f t="shared" si="442"/>
        <v>10.199999999999999</v>
      </c>
      <c r="AA5647">
        <f t="shared" si="443"/>
        <v>0</v>
      </c>
    </row>
    <row r="5648" spans="1:27" x14ac:dyDescent="0.3">
      <c r="A5648">
        <v>100067</v>
      </c>
      <c r="B5648">
        <v>230922</v>
      </c>
      <c r="C5648" s="3">
        <v>44130.743750000001</v>
      </c>
      <c r="D5648">
        <v>2</v>
      </c>
      <c r="E5648">
        <v>1</v>
      </c>
      <c r="F5648" t="s">
        <v>26</v>
      </c>
      <c r="G5648">
        <v>1</v>
      </c>
      <c r="H5648">
        <v>62.621090000000002</v>
      </c>
      <c r="I5648">
        <v>17.757809999999999</v>
      </c>
      <c r="J5648">
        <v>1.0078130000000001</v>
      </c>
      <c r="K5648">
        <v>82.035160000000005</v>
      </c>
      <c r="L5648" s="3">
        <v>44130.495138888888</v>
      </c>
      <c r="M5648">
        <v>17.18</v>
      </c>
      <c r="N5648" t="s">
        <v>28</v>
      </c>
      <c r="P5648">
        <f>(C5648-Key!$B$1)*24</f>
        <v>2.8000000000465661</v>
      </c>
      <c r="Q5648">
        <f>(Key!$B$2-'17.1'!C5648)*24</f>
        <v>0.1499999999650754</v>
      </c>
      <c r="R5648" s="3">
        <f>C5648-(M5648-Key!$B$5)/(24*Key!$B$6)</f>
        <v>44130.729935185183</v>
      </c>
      <c r="S5648">
        <f>M5648-Key!$B$5</f>
        <v>14.92</v>
      </c>
      <c r="T5648" s="2">
        <f t="shared" si="440"/>
        <v>44129.743055555555</v>
      </c>
      <c r="U5648" t="str">
        <f t="shared" si="441"/>
        <v>10-25-2020 17:50</v>
      </c>
      <c r="V5648">
        <f>IFERROR(IF(W5648=Z5648,VLOOKUP($U5648,[1]C8842!$G$2:$M$145,3,FALSE),0),0)</f>
        <v>0</v>
      </c>
      <c r="W5648">
        <f>VLOOKUP(RIGHT($V$1,5),Key!$A$9:$B$14,2,FALSE)</f>
        <v>10.199999999999999</v>
      </c>
      <c r="X5648">
        <f t="shared" si="444"/>
        <v>0</v>
      </c>
      <c r="Y5648">
        <f>VLOOKUP(RIGHT($X$1,5),Key!$A$9:$B$14,2,FALSE)</f>
        <v>3.7</v>
      </c>
      <c r="Z5648">
        <f t="shared" si="442"/>
        <v>10.199999999999999</v>
      </c>
      <c r="AA5648">
        <f t="shared" si="443"/>
        <v>0</v>
      </c>
    </row>
    <row r="5649" spans="1:27" x14ac:dyDescent="0.3">
      <c r="A5649">
        <v>100067</v>
      </c>
      <c r="B5649">
        <v>230922</v>
      </c>
      <c r="C5649" s="3">
        <v>44130.743750000001</v>
      </c>
      <c r="D5649">
        <v>0</v>
      </c>
      <c r="E5649">
        <v>2</v>
      </c>
      <c r="F5649" t="s">
        <v>25</v>
      </c>
      <c r="G5649">
        <v>2</v>
      </c>
      <c r="H5649">
        <v>58.726559999999999</v>
      </c>
      <c r="I5649">
        <v>21.58203</v>
      </c>
      <c r="J5649">
        <v>1.25</v>
      </c>
      <c r="K5649">
        <v>46.019530000000003</v>
      </c>
      <c r="L5649" s="3">
        <v>44130.495138888888</v>
      </c>
      <c r="M5649">
        <v>17.18</v>
      </c>
      <c r="N5649" t="s">
        <v>28</v>
      </c>
      <c r="P5649">
        <f>(C5649-Key!$B$1)*24</f>
        <v>2.8000000000465661</v>
      </c>
      <c r="Q5649">
        <f>(Key!$B$2-'17.1'!C5649)*24</f>
        <v>0.1499999999650754</v>
      </c>
      <c r="R5649" s="3">
        <f>C5649-(M5649-Key!$B$5)/(24*Key!$B$6)</f>
        <v>44130.729935185183</v>
      </c>
      <c r="S5649">
        <f>M5649-Key!$B$5</f>
        <v>14.92</v>
      </c>
      <c r="T5649" s="2">
        <f t="shared" si="440"/>
        <v>44129.743055555555</v>
      </c>
      <c r="U5649" t="str">
        <f t="shared" si="441"/>
        <v>10-25-2020 17:50</v>
      </c>
      <c r="V5649">
        <f>IFERROR(IF(W5649=Z5649,VLOOKUP($U5649,[1]C8842!$G$2:$M$145,3,FALSE),0),0)</f>
        <v>0</v>
      </c>
      <c r="W5649">
        <f>VLOOKUP(RIGHT($V$1,5),Key!$A$9:$B$14,2,FALSE)</f>
        <v>10.199999999999999</v>
      </c>
      <c r="X5649">
        <f t="shared" si="444"/>
        <v>0</v>
      </c>
      <c r="Y5649">
        <f>VLOOKUP(RIGHT($X$1,5),Key!$A$9:$B$14,2,FALSE)</f>
        <v>3.7</v>
      </c>
      <c r="Z5649">
        <f t="shared" si="442"/>
        <v>10.199999999999999</v>
      </c>
      <c r="AA5649">
        <f t="shared" si="443"/>
        <v>0</v>
      </c>
    </row>
    <row r="5650" spans="1:27" x14ac:dyDescent="0.3">
      <c r="A5650">
        <v>100067</v>
      </c>
      <c r="B5650">
        <v>230922</v>
      </c>
      <c r="C5650" s="3">
        <v>44130.743750000001</v>
      </c>
      <c r="D5650">
        <v>0</v>
      </c>
      <c r="E5650">
        <v>2</v>
      </c>
      <c r="F5650" t="s">
        <v>25</v>
      </c>
      <c r="G5650">
        <v>2</v>
      </c>
      <c r="H5650">
        <v>67.046880000000002</v>
      </c>
      <c r="I5650">
        <v>20.05078</v>
      </c>
      <c r="J5650">
        <v>1.03125</v>
      </c>
      <c r="K5650">
        <v>48.019530000000003</v>
      </c>
      <c r="L5650" s="3">
        <v>44130.495138888888</v>
      </c>
      <c r="M5650">
        <v>17.18</v>
      </c>
      <c r="N5650" t="s">
        <v>28</v>
      </c>
      <c r="P5650">
        <f>(C5650-Key!$B$1)*24</f>
        <v>2.8000000000465661</v>
      </c>
      <c r="Q5650">
        <f>(Key!$B$2-'17.1'!C5650)*24</f>
        <v>0.1499999999650754</v>
      </c>
      <c r="R5650" s="3">
        <f>C5650-(M5650-Key!$B$5)/(24*Key!$B$6)</f>
        <v>44130.729935185183</v>
      </c>
      <c r="S5650">
        <f>M5650-Key!$B$5</f>
        <v>14.92</v>
      </c>
      <c r="T5650" s="2">
        <f t="shared" si="440"/>
        <v>44129.743055555555</v>
      </c>
      <c r="U5650" t="str">
        <f t="shared" si="441"/>
        <v>10-25-2020 17:50</v>
      </c>
      <c r="V5650">
        <f>IFERROR(IF(W5650=Z5650,VLOOKUP($U5650,[1]C8842!$G$2:$M$145,3,FALSE),0),0)</f>
        <v>0</v>
      </c>
      <c r="W5650">
        <f>VLOOKUP(RIGHT($V$1,5),Key!$A$9:$B$14,2,FALSE)</f>
        <v>10.199999999999999</v>
      </c>
      <c r="X5650">
        <f t="shared" si="444"/>
        <v>0</v>
      </c>
      <c r="Y5650">
        <f>VLOOKUP(RIGHT($X$1,5),Key!$A$9:$B$14,2,FALSE)</f>
        <v>3.7</v>
      </c>
      <c r="Z5650">
        <f t="shared" si="442"/>
        <v>10.199999999999999</v>
      </c>
      <c r="AA5650">
        <f t="shared" si="443"/>
        <v>0</v>
      </c>
    </row>
    <row r="5651" spans="1:27" x14ac:dyDescent="0.3">
      <c r="A5651">
        <v>100067</v>
      </c>
      <c r="B5651">
        <v>230922</v>
      </c>
      <c r="C5651" s="3">
        <v>44130.743750000001</v>
      </c>
      <c r="D5651">
        <v>1</v>
      </c>
      <c r="E5651">
        <v>1</v>
      </c>
      <c r="F5651" t="s">
        <v>25</v>
      </c>
      <c r="G5651">
        <v>1</v>
      </c>
      <c r="H5651">
        <v>68.675780000000003</v>
      </c>
      <c r="I5651">
        <v>17.695309999999999</v>
      </c>
      <c r="J5651">
        <v>0.91796880000000003</v>
      </c>
      <c r="K5651">
        <v>58.023440000000001</v>
      </c>
      <c r="L5651" s="3">
        <v>44130.495138888888</v>
      </c>
      <c r="M5651">
        <v>17.18</v>
      </c>
      <c r="N5651" t="s">
        <v>28</v>
      </c>
      <c r="P5651">
        <f>(C5651-Key!$B$1)*24</f>
        <v>2.8000000000465661</v>
      </c>
      <c r="Q5651">
        <f>(Key!$B$2-'17.1'!C5651)*24</f>
        <v>0.1499999999650754</v>
      </c>
      <c r="R5651" s="3">
        <f>C5651-(M5651-Key!$B$5)/(24*Key!$B$6)</f>
        <v>44130.729935185183</v>
      </c>
      <c r="S5651">
        <f>M5651-Key!$B$5</f>
        <v>14.92</v>
      </c>
      <c r="T5651" s="2">
        <f t="shared" si="440"/>
        <v>44129.743055555555</v>
      </c>
      <c r="U5651" t="str">
        <f t="shared" si="441"/>
        <v>10-25-2020 17:50</v>
      </c>
      <c r="V5651">
        <f>IFERROR(IF(W5651=Z5651,VLOOKUP($U5651,[1]C8842!$G$2:$M$145,3,FALSE),0),0)</f>
        <v>0</v>
      </c>
      <c r="W5651">
        <f>VLOOKUP(RIGHT($V$1,5),Key!$A$9:$B$14,2,FALSE)</f>
        <v>10.199999999999999</v>
      </c>
      <c r="X5651">
        <f t="shared" si="444"/>
        <v>0</v>
      </c>
      <c r="Y5651">
        <f>VLOOKUP(RIGHT($X$1,5),Key!$A$9:$B$14,2,FALSE)</f>
        <v>3.7</v>
      </c>
      <c r="Z5651">
        <f t="shared" si="442"/>
        <v>10.199999999999999</v>
      </c>
      <c r="AA5651">
        <f t="shared" si="443"/>
        <v>0</v>
      </c>
    </row>
    <row r="5652" spans="1:27" x14ac:dyDescent="0.3">
      <c r="A5652">
        <v>100067</v>
      </c>
      <c r="B5652">
        <v>230922</v>
      </c>
      <c r="C5652" s="3">
        <v>44130.743750000001</v>
      </c>
      <c r="D5652">
        <v>3</v>
      </c>
      <c r="E5652">
        <v>2</v>
      </c>
      <c r="F5652" t="s">
        <v>26</v>
      </c>
      <c r="G5652">
        <v>1</v>
      </c>
      <c r="H5652">
        <v>63.839840000000002</v>
      </c>
      <c r="I5652">
        <v>14.79297</v>
      </c>
      <c r="J5652">
        <v>0.8671875</v>
      </c>
      <c r="K5652">
        <v>95.039060000000006</v>
      </c>
      <c r="L5652" s="3">
        <v>44130.495138888888</v>
      </c>
      <c r="M5652">
        <v>17.18</v>
      </c>
      <c r="N5652" t="s">
        <v>28</v>
      </c>
      <c r="P5652">
        <f>(C5652-Key!$B$1)*24</f>
        <v>2.8000000000465661</v>
      </c>
      <c r="Q5652">
        <f>(Key!$B$2-'17.1'!C5652)*24</f>
        <v>0.1499999999650754</v>
      </c>
      <c r="R5652" s="3">
        <f>C5652-(M5652-Key!$B$5)/(24*Key!$B$6)</f>
        <v>44130.729935185183</v>
      </c>
      <c r="S5652">
        <f>M5652-Key!$B$5</f>
        <v>14.92</v>
      </c>
      <c r="T5652" s="2">
        <f t="shared" si="440"/>
        <v>44129.743055555555</v>
      </c>
      <c r="U5652" t="str">
        <f t="shared" si="441"/>
        <v>10-25-2020 17:50</v>
      </c>
      <c r="V5652">
        <f>IFERROR(IF(W5652=Z5652,VLOOKUP($U5652,[1]C8842!$G$2:$M$145,3,FALSE),0),0)</f>
        <v>0</v>
      </c>
      <c r="W5652">
        <f>VLOOKUP(RIGHT($V$1,5),Key!$A$9:$B$14,2,FALSE)</f>
        <v>10.199999999999999</v>
      </c>
      <c r="X5652">
        <f t="shared" si="444"/>
        <v>0</v>
      </c>
      <c r="Y5652">
        <f>VLOOKUP(RIGHT($X$1,5),Key!$A$9:$B$14,2,FALSE)</f>
        <v>3.7</v>
      </c>
      <c r="Z5652">
        <f t="shared" si="442"/>
        <v>10.199999999999999</v>
      </c>
      <c r="AA5652">
        <f t="shared" si="443"/>
        <v>0</v>
      </c>
    </row>
    <row r="5653" spans="1:27" x14ac:dyDescent="0.3">
      <c r="A5653">
        <v>100067</v>
      </c>
      <c r="B5653">
        <v>230922</v>
      </c>
      <c r="C5653" s="3">
        <v>44130.743750000001</v>
      </c>
      <c r="D5653">
        <v>2</v>
      </c>
      <c r="E5653">
        <v>1</v>
      </c>
      <c r="F5653" t="s">
        <v>26</v>
      </c>
      <c r="G5653">
        <v>1</v>
      </c>
      <c r="H5653">
        <v>67.890630000000002</v>
      </c>
      <c r="I5653">
        <v>17.140630000000002</v>
      </c>
      <c r="J5653">
        <v>0.90625</v>
      </c>
      <c r="K5653">
        <v>82.035160000000005</v>
      </c>
      <c r="L5653" s="3">
        <v>44130.495138888888</v>
      </c>
      <c r="M5653">
        <v>17.18</v>
      </c>
      <c r="N5653" t="s">
        <v>28</v>
      </c>
      <c r="P5653">
        <f>(C5653-Key!$B$1)*24</f>
        <v>2.8000000000465661</v>
      </c>
      <c r="Q5653">
        <f>(Key!$B$2-'17.1'!C5653)*24</f>
        <v>0.1499999999650754</v>
      </c>
      <c r="R5653" s="3">
        <f>C5653-(M5653-Key!$B$5)/(24*Key!$B$6)</f>
        <v>44130.729935185183</v>
      </c>
      <c r="S5653">
        <f>M5653-Key!$B$5</f>
        <v>14.92</v>
      </c>
      <c r="T5653" s="2">
        <f t="shared" si="440"/>
        <v>44129.743055555555</v>
      </c>
      <c r="U5653" t="str">
        <f t="shared" si="441"/>
        <v>10-25-2020 17:50</v>
      </c>
      <c r="V5653">
        <f>IFERROR(IF(W5653=Z5653,VLOOKUP($U5653,[1]C8842!$G$2:$M$145,3,FALSE),0),0)</f>
        <v>0</v>
      </c>
      <c r="W5653">
        <f>VLOOKUP(RIGHT($V$1,5),Key!$A$9:$B$14,2,FALSE)</f>
        <v>10.199999999999999</v>
      </c>
      <c r="X5653">
        <f t="shared" si="444"/>
        <v>0</v>
      </c>
      <c r="Y5653">
        <f>VLOOKUP(RIGHT($X$1,5),Key!$A$9:$B$14,2,FALSE)</f>
        <v>3.7</v>
      </c>
      <c r="Z5653">
        <f t="shared" si="442"/>
        <v>10.199999999999999</v>
      </c>
      <c r="AA5653">
        <f t="shared" si="443"/>
        <v>0</v>
      </c>
    </row>
    <row r="5654" spans="1:27" x14ac:dyDescent="0.3">
      <c r="A5654">
        <v>100067</v>
      </c>
      <c r="B5654">
        <v>230922</v>
      </c>
      <c r="C5654" s="3">
        <v>44130.743750000001</v>
      </c>
      <c r="D5654">
        <v>3</v>
      </c>
      <c r="E5654">
        <v>2</v>
      </c>
      <c r="F5654" t="s">
        <v>26</v>
      </c>
      <c r="G5654">
        <v>2</v>
      </c>
      <c r="H5654">
        <v>67.898439999999994</v>
      </c>
      <c r="I5654">
        <v>22.503910000000001</v>
      </c>
      <c r="J5654">
        <v>1.113281</v>
      </c>
      <c r="K5654">
        <v>92.039060000000006</v>
      </c>
      <c r="L5654" s="3">
        <v>44130.495138888888</v>
      </c>
      <c r="M5654">
        <v>17.18</v>
      </c>
      <c r="N5654" t="s">
        <v>28</v>
      </c>
      <c r="P5654">
        <f>(C5654-Key!$B$1)*24</f>
        <v>2.8000000000465661</v>
      </c>
      <c r="Q5654">
        <f>(Key!$B$2-'17.1'!C5654)*24</f>
        <v>0.1499999999650754</v>
      </c>
      <c r="R5654" s="3">
        <f>C5654-(M5654-Key!$B$5)/(24*Key!$B$6)</f>
        <v>44130.729935185183</v>
      </c>
      <c r="S5654">
        <f>M5654-Key!$B$5</f>
        <v>14.92</v>
      </c>
      <c r="T5654" s="2">
        <f t="shared" si="440"/>
        <v>44129.743055555555</v>
      </c>
      <c r="U5654" t="str">
        <f t="shared" si="441"/>
        <v>10-25-2020 17:50</v>
      </c>
      <c r="V5654">
        <f>IFERROR(IF(W5654=Z5654,VLOOKUP($U5654,[1]C8842!$G$2:$M$145,3,FALSE),0),0)</f>
        <v>0</v>
      </c>
      <c r="W5654">
        <f>VLOOKUP(RIGHT($V$1,5),Key!$A$9:$B$14,2,FALSE)</f>
        <v>10.199999999999999</v>
      </c>
      <c r="X5654">
        <f t="shared" si="444"/>
        <v>0</v>
      </c>
      <c r="Y5654">
        <f>VLOOKUP(RIGHT($X$1,5),Key!$A$9:$B$14,2,FALSE)</f>
        <v>3.7</v>
      </c>
      <c r="Z5654">
        <f t="shared" si="442"/>
        <v>10.199999999999999</v>
      </c>
      <c r="AA5654">
        <f t="shared" si="443"/>
        <v>0</v>
      </c>
    </row>
    <row r="5655" spans="1:27" x14ac:dyDescent="0.3">
      <c r="A5655">
        <v>100067</v>
      </c>
      <c r="B5655">
        <v>230922</v>
      </c>
      <c r="C5655" s="3">
        <v>44130.744444444441</v>
      </c>
      <c r="D5655">
        <v>3</v>
      </c>
      <c r="E5655">
        <v>2</v>
      </c>
      <c r="F5655" t="s">
        <v>26</v>
      </c>
      <c r="G5655">
        <v>1</v>
      </c>
      <c r="H5655">
        <v>72.3125</v>
      </c>
      <c r="I5655">
        <v>17.433589999999999</v>
      </c>
      <c r="J5655">
        <v>0.859375</v>
      </c>
      <c r="K5655">
        <v>96.039060000000006</v>
      </c>
      <c r="L5655" s="3">
        <v>44130.495138888888</v>
      </c>
      <c r="M5655">
        <v>17.18</v>
      </c>
      <c r="N5655" t="s">
        <v>28</v>
      </c>
      <c r="P5655">
        <f>(C5655-Key!$B$1)*24</f>
        <v>2.816666666592937</v>
      </c>
      <c r="Q5655">
        <f>(Key!$B$2-'17.1'!C5655)*24</f>
        <v>0.13333333341870457</v>
      </c>
      <c r="R5655" s="3">
        <f>C5655-(M5655-Key!$B$5)/(24*Key!$B$6)</f>
        <v>44130.730629629623</v>
      </c>
      <c r="S5655">
        <f>M5655-Key!$B$5</f>
        <v>14.92</v>
      </c>
      <c r="T5655" s="2">
        <f t="shared" si="440"/>
        <v>44129.743055555555</v>
      </c>
      <c r="U5655" t="str">
        <f t="shared" si="441"/>
        <v>10-25-2020 17:50</v>
      </c>
      <c r="V5655">
        <f>IFERROR(IF(W5655=Z5655,VLOOKUP($U5655,[1]C8842!$G$2:$M$145,3,FALSE),0),0)</f>
        <v>0</v>
      </c>
      <c r="W5655">
        <f>VLOOKUP(RIGHT($V$1,5),Key!$A$9:$B$14,2,FALSE)</f>
        <v>10.199999999999999</v>
      </c>
      <c r="X5655">
        <f t="shared" si="444"/>
        <v>0</v>
      </c>
      <c r="Y5655">
        <f>VLOOKUP(RIGHT($X$1,5),Key!$A$9:$B$14,2,FALSE)</f>
        <v>3.7</v>
      </c>
      <c r="Z5655">
        <f t="shared" si="442"/>
        <v>10.199999999999999</v>
      </c>
      <c r="AA5655">
        <f t="shared" si="443"/>
        <v>0</v>
      </c>
    </row>
    <row r="5656" spans="1:27" x14ac:dyDescent="0.3">
      <c r="A5656">
        <v>100067</v>
      </c>
      <c r="B5656">
        <v>230922</v>
      </c>
      <c r="C5656" s="3">
        <v>44130.744444444441</v>
      </c>
      <c r="D5656">
        <v>2</v>
      </c>
      <c r="E5656">
        <v>1</v>
      </c>
      <c r="F5656" t="s">
        <v>26</v>
      </c>
      <c r="G5656">
        <v>1</v>
      </c>
      <c r="H5656">
        <v>74.816410000000005</v>
      </c>
      <c r="I5656">
        <v>16.253910000000001</v>
      </c>
      <c r="J5656">
        <v>0.7890625</v>
      </c>
      <c r="K5656">
        <v>82.035160000000005</v>
      </c>
      <c r="L5656" s="3">
        <v>44130.495138888888</v>
      </c>
      <c r="M5656">
        <v>17.18</v>
      </c>
      <c r="N5656" t="s">
        <v>28</v>
      </c>
      <c r="P5656">
        <f>(C5656-Key!$B$1)*24</f>
        <v>2.816666666592937</v>
      </c>
      <c r="Q5656">
        <f>(Key!$B$2-'17.1'!C5656)*24</f>
        <v>0.13333333341870457</v>
      </c>
      <c r="R5656" s="3">
        <f>C5656-(M5656-Key!$B$5)/(24*Key!$B$6)</f>
        <v>44130.730629629623</v>
      </c>
      <c r="S5656">
        <f>M5656-Key!$B$5</f>
        <v>14.92</v>
      </c>
      <c r="T5656" s="2">
        <f t="shared" si="440"/>
        <v>44129.743055555555</v>
      </c>
      <c r="U5656" t="str">
        <f t="shared" si="441"/>
        <v>10-25-2020 17:50</v>
      </c>
      <c r="V5656">
        <f>IFERROR(IF(W5656=Z5656,VLOOKUP($U5656,[1]C8842!$G$2:$M$145,3,FALSE),0),0)</f>
        <v>0</v>
      </c>
      <c r="W5656">
        <f>VLOOKUP(RIGHT($V$1,5),Key!$A$9:$B$14,2,FALSE)</f>
        <v>10.199999999999999</v>
      </c>
      <c r="X5656">
        <f t="shared" si="444"/>
        <v>0</v>
      </c>
      <c r="Y5656">
        <f>VLOOKUP(RIGHT($X$1,5),Key!$A$9:$B$14,2,FALSE)</f>
        <v>3.7</v>
      </c>
      <c r="Z5656">
        <f t="shared" si="442"/>
        <v>10.199999999999999</v>
      </c>
      <c r="AA5656">
        <f t="shared" si="443"/>
        <v>0</v>
      </c>
    </row>
    <row r="5657" spans="1:27" x14ac:dyDescent="0.3">
      <c r="A5657">
        <v>100067</v>
      </c>
      <c r="B5657">
        <v>230922</v>
      </c>
      <c r="C5657" s="3">
        <v>44130.744444444441</v>
      </c>
      <c r="D5657">
        <v>3</v>
      </c>
      <c r="E5657">
        <v>2</v>
      </c>
      <c r="F5657" t="s">
        <v>26</v>
      </c>
      <c r="G5657">
        <v>2</v>
      </c>
      <c r="H5657">
        <v>62.234380000000002</v>
      </c>
      <c r="I5657">
        <v>22.375</v>
      </c>
      <c r="J5657">
        <v>1.2109380000000001</v>
      </c>
      <c r="K5657">
        <v>94.039060000000006</v>
      </c>
      <c r="L5657" s="3">
        <v>44130.495138888888</v>
      </c>
      <c r="M5657">
        <v>17.18</v>
      </c>
      <c r="N5657" t="s">
        <v>28</v>
      </c>
      <c r="P5657">
        <f>(C5657-Key!$B$1)*24</f>
        <v>2.816666666592937</v>
      </c>
      <c r="Q5657">
        <f>(Key!$B$2-'17.1'!C5657)*24</f>
        <v>0.13333333341870457</v>
      </c>
      <c r="R5657" s="3">
        <f>C5657-(M5657-Key!$B$5)/(24*Key!$B$6)</f>
        <v>44130.730629629623</v>
      </c>
      <c r="S5657">
        <f>M5657-Key!$B$5</f>
        <v>14.92</v>
      </c>
      <c r="T5657" s="2">
        <f t="shared" si="440"/>
        <v>44129.743055555555</v>
      </c>
      <c r="U5657" t="str">
        <f t="shared" si="441"/>
        <v>10-25-2020 17:50</v>
      </c>
      <c r="V5657">
        <f>IFERROR(IF(W5657=Z5657,VLOOKUP($U5657,[1]C8842!$G$2:$M$145,3,FALSE),0),0)</f>
        <v>0</v>
      </c>
      <c r="W5657">
        <f>VLOOKUP(RIGHT($V$1,5),Key!$A$9:$B$14,2,FALSE)</f>
        <v>10.199999999999999</v>
      </c>
      <c r="X5657">
        <f t="shared" si="444"/>
        <v>0</v>
      </c>
      <c r="Y5657">
        <f>VLOOKUP(RIGHT($X$1,5),Key!$A$9:$B$14,2,FALSE)</f>
        <v>3.7</v>
      </c>
      <c r="Z5657">
        <f t="shared" si="442"/>
        <v>10.199999999999999</v>
      </c>
      <c r="AA5657">
        <f t="shared" si="443"/>
        <v>0</v>
      </c>
    </row>
    <row r="5658" spans="1:27" x14ac:dyDescent="0.3">
      <c r="A5658">
        <v>100067</v>
      </c>
      <c r="B5658">
        <v>230922</v>
      </c>
      <c r="C5658" s="3">
        <v>44130.744444444441</v>
      </c>
      <c r="D5658">
        <v>0</v>
      </c>
      <c r="E5658">
        <v>2</v>
      </c>
      <c r="F5658" t="s">
        <v>25</v>
      </c>
      <c r="G5658">
        <v>1</v>
      </c>
      <c r="H5658">
        <v>70.027339999999995</v>
      </c>
      <c r="I5658">
        <v>17.785160000000001</v>
      </c>
      <c r="J5658">
        <v>0.90234380000000003</v>
      </c>
      <c r="K5658">
        <v>46.019530000000003</v>
      </c>
      <c r="L5658" s="3">
        <v>44130.495138888888</v>
      </c>
      <c r="M5658">
        <v>17.18</v>
      </c>
      <c r="N5658" t="s">
        <v>28</v>
      </c>
      <c r="P5658">
        <f>(C5658-Key!$B$1)*24</f>
        <v>2.816666666592937</v>
      </c>
      <c r="Q5658">
        <f>(Key!$B$2-'17.1'!C5658)*24</f>
        <v>0.13333333341870457</v>
      </c>
      <c r="R5658" s="3">
        <f>C5658-(M5658-Key!$B$5)/(24*Key!$B$6)</f>
        <v>44130.730629629623</v>
      </c>
      <c r="S5658">
        <f>M5658-Key!$B$5</f>
        <v>14.92</v>
      </c>
      <c r="T5658" s="2">
        <f t="shared" si="440"/>
        <v>44129.743055555555</v>
      </c>
      <c r="U5658" t="str">
        <f t="shared" si="441"/>
        <v>10-25-2020 17:50</v>
      </c>
      <c r="V5658">
        <f>IFERROR(IF(W5658=Z5658,VLOOKUP($U5658,[1]C8842!$G$2:$M$145,3,FALSE),0),0)</f>
        <v>0</v>
      </c>
      <c r="W5658">
        <f>VLOOKUP(RIGHT($V$1,5),Key!$A$9:$B$14,2,FALSE)</f>
        <v>10.199999999999999</v>
      </c>
      <c r="X5658">
        <f t="shared" si="444"/>
        <v>0</v>
      </c>
      <c r="Y5658">
        <f>VLOOKUP(RIGHT($X$1,5),Key!$A$9:$B$14,2,FALSE)</f>
        <v>3.7</v>
      </c>
      <c r="Z5658">
        <f t="shared" si="442"/>
        <v>10.199999999999999</v>
      </c>
      <c r="AA5658">
        <f t="shared" si="443"/>
        <v>0</v>
      </c>
    </row>
    <row r="5659" spans="1:27" x14ac:dyDescent="0.3">
      <c r="A5659">
        <v>100067</v>
      </c>
      <c r="B5659">
        <v>230922</v>
      </c>
      <c r="C5659" s="3">
        <v>44130.744444444441</v>
      </c>
      <c r="D5659">
        <v>2</v>
      </c>
      <c r="E5659">
        <v>1</v>
      </c>
      <c r="F5659" t="s">
        <v>26</v>
      </c>
      <c r="G5659">
        <v>1</v>
      </c>
      <c r="H5659">
        <v>75.054689999999994</v>
      </c>
      <c r="I5659">
        <v>17.902339999999999</v>
      </c>
      <c r="J5659">
        <v>0.84765630000000003</v>
      </c>
      <c r="K5659">
        <v>82.035160000000005</v>
      </c>
      <c r="L5659" s="3">
        <v>44130.495138888888</v>
      </c>
      <c r="M5659">
        <v>17.18</v>
      </c>
      <c r="N5659" t="s">
        <v>28</v>
      </c>
      <c r="P5659">
        <f>(C5659-Key!$B$1)*24</f>
        <v>2.816666666592937</v>
      </c>
      <c r="Q5659">
        <f>(Key!$B$2-'17.1'!C5659)*24</f>
        <v>0.13333333341870457</v>
      </c>
      <c r="R5659" s="3">
        <f>C5659-(M5659-Key!$B$5)/(24*Key!$B$6)</f>
        <v>44130.730629629623</v>
      </c>
      <c r="S5659">
        <f>M5659-Key!$B$5</f>
        <v>14.92</v>
      </c>
      <c r="T5659" s="2">
        <f t="shared" si="440"/>
        <v>44129.743055555555</v>
      </c>
      <c r="U5659" t="str">
        <f t="shared" si="441"/>
        <v>10-25-2020 17:50</v>
      </c>
      <c r="V5659">
        <f>IFERROR(IF(W5659=Z5659,VLOOKUP($U5659,[1]C8842!$G$2:$M$145,3,FALSE),0),0)</f>
        <v>0</v>
      </c>
      <c r="W5659">
        <f>VLOOKUP(RIGHT($V$1,5),Key!$A$9:$B$14,2,FALSE)</f>
        <v>10.199999999999999</v>
      </c>
      <c r="X5659">
        <f t="shared" si="444"/>
        <v>0</v>
      </c>
      <c r="Y5659">
        <f>VLOOKUP(RIGHT($X$1,5),Key!$A$9:$B$14,2,FALSE)</f>
        <v>3.7</v>
      </c>
      <c r="Z5659">
        <f t="shared" si="442"/>
        <v>10.199999999999999</v>
      </c>
      <c r="AA5659">
        <f t="shared" si="443"/>
        <v>0</v>
      </c>
    </row>
    <row r="5660" spans="1:27" x14ac:dyDescent="0.3">
      <c r="A5660">
        <v>100067</v>
      </c>
      <c r="B5660">
        <v>230922</v>
      </c>
      <c r="C5660" s="3">
        <v>44130.744444444441</v>
      </c>
      <c r="D5660">
        <v>1</v>
      </c>
      <c r="E5660">
        <v>1</v>
      </c>
      <c r="F5660" t="s">
        <v>25</v>
      </c>
      <c r="G5660">
        <v>1</v>
      </c>
      <c r="H5660">
        <v>64</v>
      </c>
      <c r="I5660">
        <v>18.003910000000001</v>
      </c>
      <c r="J5660">
        <v>0.98046880000000003</v>
      </c>
      <c r="K5660">
        <v>58.023440000000001</v>
      </c>
      <c r="L5660" s="3">
        <v>44130.495138888888</v>
      </c>
      <c r="M5660">
        <v>17.18</v>
      </c>
      <c r="N5660" t="s">
        <v>28</v>
      </c>
      <c r="P5660">
        <f>(C5660-Key!$B$1)*24</f>
        <v>2.816666666592937</v>
      </c>
      <c r="Q5660">
        <f>(Key!$B$2-'17.1'!C5660)*24</f>
        <v>0.13333333341870457</v>
      </c>
      <c r="R5660" s="3">
        <f>C5660-(M5660-Key!$B$5)/(24*Key!$B$6)</f>
        <v>44130.730629629623</v>
      </c>
      <c r="S5660">
        <f>M5660-Key!$B$5</f>
        <v>14.92</v>
      </c>
      <c r="T5660" s="2">
        <f t="shared" si="440"/>
        <v>44129.743055555555</v>
      </c>
      <c r="U5660" t="str">
        <f t="shared" si="441"/>
        <v>10-25-2020 17:50</v>
      </c>
      <c r="V5660">
        <f>IFERROR(IF(W5660=Z5660,VLOOKUP($U5660,[1]C8842!$G$2:$M$145,3,FALSE),0),0)</f>
        <v>0</v>
      </c>
      <c r="W5660">
        <f>VLOOKUP(RIGHT($V$1,5),Key!$A$9:$B$14,2,FALSE)</f>
        <v>10.199999999999999</v>
      </c>
      <c r="X5660">
        <f t="shared" si="444"/>
        <v>0</v>
      </c>
      <c r="Y5660">
        <f>VLOOKUP(RIGHT($X$1,5),Key!$A$9:$B$14,2,FALSE)</f>
        <v>3.7</v>
      </c>
      <c r="Z5660">
        <f t="shared" si="442"/>
        <v>10.199999999999999</v>
      </c>
      <c r="AA5660">
        <f t="shared" si="443"/>
        <v>0</v>
      </c>
    </row>
    <row r="5661" spans="1:27" x14ac:dyDescent="0.3">
      <c r="A5661">
        <v>100067</v>
      </c>
      <c r="B5661">
        <v>230922</v>
      </c>
      <c r="C5661" s="3">
        <v>44130.744444444441</v>
      </c>
      <c r="D5661">
        <v>0</v>
      </c>
      <c r="E5661">
        <v>2</v>
      </c>
      <c r="F5661" t="s">
        <v>25</v>
      </c>
      <c r="G5661">
        <v>1</v>
      </c>
      <c r="H5661">
        <v>61.828130000000002</v>
      </c>
      <c r="I5661">
        <v>16.585940000000001</v>
      </c>
      <c r="J5661">
        <v>0.96875</v>
      </c>
      <c r="K5661">
        <v>46.019530000000003</v>
      </c>
      <c r="L5661" s="3">
        <v>44130.495138888888</v>
      </c>
      <c r="M5661">
        <v>17.18</v>
      </c>
      <c r="N5661" t="s">
        <v>28</v>
      </c>
      <c r="P5661">
        <f>(C5661-Key!$B$1)*24</f>
        <v>2.816666666592937</v>
      </c>
      <c r="Q5661">
        <f>(Key!$B$2-'17.1'!C5661)*24</f>
        <v>0.13333333341870457</v>
      </c>
      <c r="R5661" s="3">
        <f>C5661-(M5661-Key!$B$5)/(24*Key!$B$6)</f>
        <v>44130.730629629623</v>
      </c>
      <c r="S5661">
        <f>M5661-Key!$B$5</f>
        <v>14.92</v>
      </c>
      <c r="T5661" s="2">
        <f t="shared" si="440"/>
        <v>44129.743055555555</v>
      </c>
      <c r="U5661" t="str">
        <f t="shared" si="441"/>
        <v>10-25-2020 17:50</v>
      </c>
      <c r="V5661">
        <f>IFERROR(IF(W5661=Z5661,VLOOKUP($U5661,[1]C8842!$G$2:$M$145,3,FALSE),0),0)</f>
        <v>0</v>
      </c>
      <c r="W5661">
        <f>VLOOKUP(RIGHT($V$1,5),Key!$A$9:$B$14,2,FALSE)</f>
        <v>10.199999999999999</v>
      </c>
      <c r="X5661">
        <f t="shared" si="444"/>
        <v>0</v>
      </c>
      <c r="Y5661">
        <f>VLOOKUP(RIGHT($X$1,5),Key!$A$9:$B$14,2,FALSE)</f>
        <v>3.7</v>
      </c>
      <c r="Z5661">
        <f t="shared" si="442"/>
        <v>10.199999999999999</v>
      </c>
      <c r="AA5661">
        <f t="shared" si="443"/>
        <v>0</v>
      </c>
    </row>
    <row r="5662" spans="1:27" x14ac:dyDescent="0.3">
      <c r="A5662">
        <v>100067</v>
      </c>
      <c r="B5662">
        <v>230922</v>
      </c>
      <c r="C5662" s="3">
        <v>44130.744444444441</v>
      </c>
      <c r="D5662">
        <v>0</v>
      </c>
      <c r="E5662">
        <v>2</v>
      </c>
      <c r="F5662" t="s">
        <v>25</v>
      </c>
      <c r="G5662">
        <v>1</v>
      </c>
      <c r="H5662">
        <v>63.128909999999998</v>
      </c>
      <c r="I5662">
        <v>13.94922</v>
      </c>
      <c r="J5662">
        <v>0.83984380000000003</v>
      </c>
      <c r="K5662">
        <v>48.019530000000003</v>
      </c>
      <c r="L5662" s="3">
        <v>44130.495138888888</v>
      </c>
      <c r="M5662">
        <v>17.18</v>
      </c>
      <c r="N5662" t="s">
        <v>28</v>
      </c>
      <c r="P5662">
        <f>(C5662-Key!$B$1)*24</f>
        <v>2.816666666592937</v>
      </c>
      <c r="Q5662">
        <f>(Key!$B$2-'17.1'!C5662)*24</f>
        <v>0.13333333341870457</v>
      </c>
      <c r="R5662" s="3">
        <f>C5662-(M5662-Key!$B$5)/(24*Key!$B$6)</f>
        <v>44130.730629629623</v>
      </c>
      <c r="S5662">
        <f>M5662-Key!$B$5</f>
        <v>14.92</v>
      </c>
      <c r="T5662" s="2">
        <f t="shared" si="440"/>
        <v>44129.743055555555</v>
      </c>
      <c r="U5662" t="str">
        <f t="shared" si="441"/>
        <v>10-25-2020 17:50</v>
      </c>
      <c r="V5662">
        <f>IFERROR(IF(W5662=Z5662,VLOOKUP($U5662,[1]C8842!$G$2:$M$145,3,FALSE),0),0)</f>
        <v>0</v>
      </c>
      <c r="W5662">
        <f>VLOOKUP(RIGHT($V$1,5),Key!$A$9:$B$14,2,FALSE)</f>
        <v>10.199999999999999</v>
      </c>
      <c r="X5662">
        <f t="shared" si="444"/>
        <v>0</v>
      </c>
      <c r="Y5662">
        <f>VLOOKUP(RIGHT($X$1,5),Key!$A$9:$B$14,2,FALSE)</f>
        <v>3.7</v>
      </c>
      <c r="Z5662">
        <f t="shared" si="442"/>
        <v>10.199999999999999</v>
      </c>
      <c r="AA5662">
        <f t="shared" si="443"/>
        <v>0</v>
      </c>
    </row>
    <row r="5663" spans="1:27" x14ac:dyDescent="0.3">
      <c r="A5663">
        <v>100067</v>
      </c>
      <c r="B5663">
        <v>230922</v>
      </c>
      <c r="C5663" s="3">
        <v>44130.744444444441</v>
      </c>
      <c r="D5663">
        <v>1</v>
      </c>
      <c r="E5663">
        <v>1</v>
      </c>
      <c r="F5663" t="s">
        <v>25</v>
      </c>
      <c r="G5663">
        <v>1</v>
      </c>
      <c r="H5663">
        <v>65.253910000000005</v>
      </c>
      <c r="I5663">
        <v>16.691410000000001</v>
      </c>
      <c r="J5663">
        <v>0.921875</v>
      </c>
      <c r="K5663">
        <v>59.023440000000001</v>
      </c>
      <c r="L5663" s="3">
        <v>44130.495138888888</v>
      </c>
      <c r="M5663">
        <v>17.18</v>
      </c>
      <c r="N5663" t="s">
        <v>28</v>
      </c>
      <c r="P5663">
        <f>(C5663-Key!$B$1)*24</f>
        <v>2.816666666592937</v>
      </c>
      <c r="Q5663">
        <f>(Key!$B$2-'17.1'!C5663)*24</f>
        <v>0.13333333341870457</v>
      </c>
      <c r="R5663" s="3">
        <f>C5663-(M5663-Key!$B$5)/(24*Key!$B$6)</f>
        <v>44130.730629629623</v>
      </c>
      <c r="S5663">
        <f>M5663-Key!$B$5</f>
        <v>14.92</v>
      </c>
      <c r="T5663" s="2">
        <f t="shared" si="440"/>
        <v>44129.743055555555</v>
      </c>
      <c r="U5663" t="str">
        <f t="shared" si="441"/>
        <v>10-25-2020 17:50</v>
      </c>
      <c r="V5663">
        <f>IFERROR(IF(W5663=Z5663,VLOOKUP($U5663,[1]C8842!$G$2:$M$145,3,FALSE),0),0)</f>
        <v>0</v>
      </c>
      <c r="W5663">
        <f>VLOOKUP(RIGHT($V$1,5),Key!$A$9:$B$14,2,FALSE)</f>
        <v>10.199999999999999</v>
      </c>
      <c r="X5663">
        <f t="shared" si="444"/>
        <v>0</v>
      </c>
      <c r="Y5663">
        <f>VLOOKUP(RIGHT($X$1,5),Key!$A$9:$B$14,2,FALSE)</f>
        <v>3.7</v>
      </c>
      <c r="Z5663">
        <f t="shared" si="442"/>
        <v>10.199999999999999</v>
      </c>
      <c r="AA5663">
        <f t="shared" si="443"/>
        <v>0</v>
      </c>
    </row>
    <row r="5664" spans="1:27" x14ac:dyDescent="0.3">
      <c r="A5664">
        <v>100067</v>
      </c>
      <c r="B5664">
        <v>230922</v>
      </c>
      <c r="C5664" s="3">
        <v>44130.744444444441</v>
      </c>
      <c r="D5664">
        <v>1</v>
      </c>
      <c r="E5664">
        <v>1</v>
      </c>
      <c r="F5664" t="s">
        <v>25</v>
      </c>
      <c r="G5664">
        <v>1</v>
      </c>
      <c r="H5664">
        <v>63.003909999999998</v>
      </c>
      <c r="I5664">
        <v>15.179690000000001</v>
      </c>
      <c r="J5664">
        <v>0.89453130000000003</v>
      </c>
      <c r="K5664">
        <v>58.023440000000001</v>
      </c>
      <c r="L5664" s="3">
        <v>44130.495138888888</v>
      </c>
      <c r="M5664">
        <v>17.18</v>
      </c>
      <c r="N5664" t="s">
        <v>28</v>
      </c>
      <c r="P5664">
        <f>(C5664-Key!$B$1)*24</f>
        <v>2.816666666592937</v>
      </c>
      <c r="Q5664">
        <f>(Key!$B$2-'17.1'!C5664)*24</f>
        <v>0.13333333341870457</v>
      </c>
      <c r="R5664" s="3">
        <f>C5664-(M5664-Key!$B$5)/(24*Key!$B$6)</f>
        <v>44130.730629629623</v>
      </c>
      <c r="S5664">
        <f>M5664-Key!$B$5</f>
        <v>14.92</v>
      </c>
      <c r="T5664" s="2">
        <f t="shared" si="440"/>
        <v>44129.743055555555</v>
      </c>
      <c r="U5664" t="str">
        <f t="shared" si="441"/>
        <v>10-25-2020 17:50</v>
      </c>
      <c r="V5664">
        <f>IFERROR(IF(W5664=Z5664,VLOOKUP($U5664,[1]C8842!$G$2:$M$145,3,FALSE),0),0)</f>
        <v>0</v>
      </c>
      <c r="W5664">
        <f>VLOOKUP(RIGHT($V$1,5),Key!$A$9:$B$14,2,FALSE)</f>
        <v>10.199999999999999</v>
      </c>
      <c r="X5664">
        <f t="shared" si="444"/>
        <v>0</v>
      </c>
      <c r="Y5664">
        <f>VLOOKUP(RIGHT($X$1,5),Key!$A$9:$B$14,2,FALSE)</f>
        <v>3.7</v>
      </c>
      <c r="Z5664">
        <f t="shared" si="442"/>
        <v>10.199999999999999</v>
      </c>
      <c r="AA5664">
        <f t="shared" si="443"/>
        <v>0</v>
      </c>
    </row>
    <row r="5665" spans="1:27" x14ac:dyDescent="0.3">
      <c r="A5665">
        <v>100067</v>
      </c>
      <c r="B5665">
        <v>230922</v>
      </c>
      <c r="C5665" s="3">
        <v>44130.744444444441</v>
      </c>
      <c r="D5665">
        <v>1</v>
      </c>
      <c r="E5665">
        <v>1</v>
      </c>
      <c r="F5665" t="s">
        <v>25</v>
      </c>
      <c r="G5665">
        <v>1</v>
      </c>
      <c r="H5665">
        <v>66.339839999999995</v>
      </c>
      <c r="I5665">
        <v>16.15625</v>
      </c>
      <c r="J5665">
        <v>0.88671880000000003</v>
      </c>
      <c r="K5665">
        <v>58.023440000000001</v>
      </c>
      <c r="L5665" s="3">
        <v>44130.495138888888</v>
      </c>
      <c r="M5665">
        <v>17.18</v>
      </c>
      <c r="N5665" t="s">
        <v>28</v>
      </c>
      <c r="P5665">
        <f>(C5665-Key!$B$1)*24</f>
        <v>2.816666666592937</v>
      </c>
      <c r="Q5665">
        <f>(Key!$B$2-'17.1'!C5665)*24</f>
        <v>0.13333333341870457</v>
      </c>
      <c r="R5665" s="3">
        <f>C5665-(M5665-Key!$B$5)/(24*Key!$B$6)</f>
        <v>44130.730629629623</v>
      </c>
      <c r="S5665">
        <f>M5665-Key!$B$5</f>
        <v>14.92</v>
      </c>
      <c r="T5665" s="2">
        <f t="shared" si="440"/>
        <v>44129.743055555555</v>
      </c>
      <c r="U5665" t="str">
        <f t="shared" si="441"/>
        <v>10-25-2020 17:50</v>
      </c>
      <c r="V5665">
        <f>IFERROR(IF(W5665=Z5665,VLOOKUP($U5665,[1]C8842!$G$2:$M$145,3,FALSE),0),0)</f>
        <v>0</v>
      </c>
      <c r="W5665">
        <f>VLOOKUP(RIGHT($V$1,5),Key!$A$9:$B$14,2,FALSE)</f>
        <v>10.199999999999999</v>
      </c>
      <c r="X5665">
        <f t="shared" si="444"/>
        <v>0</v>
      </c>
      <c r="Y5665">
        <f>VLOOKUP(RIGHT($X$1,5),Key!$A$9:$B$14,2,FALSE)</f>
        <v>3.7</v>
      </c>
      <c r="Z5665">
        <f t="shared" si="442"/>
        <v>10.199999999999999</v>
      </c>
      <c r="AA5665">
        <f t="shared" si="443"/>
        <v>0</v>
      </c>
    </row>
    <row r="5666" spans="1:27" x14ac:dyDescent="0.3">
      <c r="A5666">
        <v>100067</v>
      </c>
      <c r="B5666">
        <v>230922</v>
      </c>
      <c r="C5666" s="3">
        <v>44130.744444444441</v>
      </c>
      <c r="D5666">
        <v>0</v>
      </c>
      <c r="E5666">
        <v>2</v>
      </c>
      <c r="F5666" t="s">
        <v>25</v>
      </c>
      <c r="G5666">
        <v>1</v>
      </c>
      <c r="H5666">
        <v>66.835939999999994</v>
      </c>
      <c r="I5666">
        <v>13.875</v>
      </c>
      <c r="J5666">
        <v>0.7890625</v>
      </c>
      <c r="K5666">
        <v>46.019530000000003</v>
      </c>
      <c r="L5666" s="3">
        <v>44130.495138888888</v>
      </c>
      <c r="M5666">
        <v>17.18</v>
      </c>
      <c r="N5666" t="s">
        <v>28</v>
      </c>
      <c r="P5666">
        <f>(C5666-Key!$B$1)*24</f>
        <v>2.816666666592937</v>
      </c>
      <c r="Q5666">
        <f>(Key!$B$2-'17.1'!C5666)*24</f>
        <v>0.13333333341870457</v>
      </c>
      <c r="R5666" s="3">
        <f>C5666-(M5666-Key!$B$5)/(24*Key!$B$6)</f>
        <v>44130.730629629623</v>
      </c>
      <c r="S5666">
        <f>M5666-Key!$B$5</f>
        <v>14.92</v>
      </c>
      <c r="T5666" s="2">
        <f t="shared" si="440"/>
        <v>44129.743055555555</v>
      </c>
      <c r="U5666" t="str">
        <f t="shared" si="441"/>
        <v>10-25-2020 17:50</v>
      </c>
      <c r="V5666">
        <f>IFERROR(IF(W5666=Z5666,VLOOKUP($U5666,[1]C8842!$G$2:$M$145,3,FALSE),0),0)</f>
        <v>0</v>
      </c>
      <c r="W5666">
        <f>VLOOKUP(RIGHT($V$1,5),Key!$A$9:$B$14,2,FALSE)</f>
        <v>10.199999999999999</v>
      </c>
      <c r="X5666">
        <f t="shared" si="444"/>
        <v>0</v>
      </c>
      <c r="Y5666">
        <f>VLOOKUP(RIGHT($X$1,5),Key!$A$9:$B$14,2,FALSE)</f>
        <v>3.7</v>
      </c>
      <c r="Z5666">
        <f t="shared" si="442"/>
        <v>10.199999999999999</v>
      </c>
      <c r="AA5666">
        <f t="shared" si="443"/>
        <v>0</v>
      </c>
    </row>
    <row r="5667" spans="1:27" x14ac:dyDescent="0.3">
      <c r="A5667">
        <v>100067</v>
      </c>
      <c r="B5667">
        <v>230922</v>
      </c>
      <c r="C5667" s="3">
        <v>44130.744444444441</v>
      </c>
      <c r="D5667">
        <v>0</v>
      </c>
      <c r="E5667">
        <v>2</v>
      </c>
      <c r="F5667" t="s">
        <v>25</v>
      </c>
      <c r="G5667">
        <v>1</v>
      </c>
      <c r="H5667">
        <v>60.753909999999998</v>
      </c>
      <c r="I5667">
        <v>15.57422</v>
      </c>
      <c r="J5667">
        <v>0.94140630000000003</v>
      </c>
      <c r="K5667">
        <v>47.019530000000003</v>
      </c>
      <c r="L5667" s="3">
        <v>44130.495138888888</v>
      </c>
      <c r="M5667">
        <v>17.18</v>
      </c>
      <c r="N5667" t="s">
        <v>28</v>
      </c>
      <c r="P5667">
        <f>(C5667-Key!$B$1)*24</f>
        <v>2.816666666592937</v>
      </c>
      <c r="Q5667">
        <f>(Key!$B$2-'17.1'!C5667)*24</f>
        <v>0.13333333341870457</v>
      </c>
      <c r="R5667" s="3">
        <f>C5667-(M5667-Key!$B$5)/(24*Key!$B$6)</f>
        <v>44130.730629629623</v>
      </c>
      <c r="S5667">
        <f>M5667-Key!$B$5</f>
        <v>14.92</v>
      </c>
      <c r="T5667" s="2">
        <f t="shared" si="440"/>
        <v>44129.743055555555</v>
      </c>
      <c r="U5667" t="str">
        <f t="shared" si="441"/>
        <v>10-25-2020 17:50</v>
      </c>
      <c r="V5667">
        <f>IFERROR(IF(W5667=Z5667,VLOOKUP($U5667,[1]C8842!$G$2:$M$145,3,FALSE),0),0)</f>
        <v>0</v>
      </c>
      <c r="W5667">
        <f>VLOOKUP(RIGHT($V$1,5),Key!$A$9:$B$14,2,FALSE)</f>
        <v>10.199999999999999</v>
      </c>
      <c r="X5667">
        <f t="shared" si="444"/>
        <v>0</v>
      </c>
      <c r="Y5667">
        <f>VLOOKUP(RIGHT($X$1,5),Key!$A$9:$B$14,2,FALSE)</f>
        <v>3.7</v>
      </c>
      <c r="Z5667">
        <f t="shared" si="442"/>
        <v>10.199999999999999</v>
      </c>
      <c r="AA5667">
        <f t="shared" si="443"/>
        <v>0</v>
      </c>
    </row>
    <row r="5668" spans="1:27" x14ac:dyDescent="0.3">
      <c r="A5668">
        <v>100067</v>
      </c>
      <c r="B5668">
        <v>230922</v>
      </c>
      <c r="C5668" s="3">
        <v>44130.744444444441</v>
      </c>
      <c r="D5668">
        <v>1</v>
      </c>
      <c r="E5668">
        <v>1</v>
      </c>
      <c r="F5668" t="s">
        <v>25</v>
      </c>
      <c r="G5668">
        <v>3</v>
      </c>
      <c r="H5668">
        <v>58.34375</v>
      </c>
      <c r="I5668">
        <v>35.945309999999999</v>
      </c>
      <c r="J5668">
        <v>1.910156</v>
      </c>
      <c r="K5668">
        <v>53.023440000000001</v>
      </c>
      <c r="L5668" s="3">
        <v>44130.495138888888</v>
      </c>
      <c r="M5668">
        <v>17.18</v>
      </c>
      <c r="N5668" t="s">
        <v>28</v>
      </c>
      <c r="P5668">
        <f>(C5668-Key!$B$1)*24</f>
        <v>2.816666666592937</v>
      </c>
      <c r="Q5668">
        <f>(Key!$B$2-'17.1'!C5668)*24</f>
        <v>0.13333333341870457</v>
      </c>
      <c r="R5668" s="3">
        <f>C5668-(M5668-Key!$B$5)/(24*Key!$B$6)</f>
        <v>44130.730629629623</v>
      </c>
      <c r="S5668">
        <f>M5668-Key!$B$5</f>
        <v>14.92</v>
      </c>
      <c r="T5668" s="2">
        <f t="shared" si="440"/>
        <v>44129.743055555555</v>
      </c>
      <c r="U5668" t="str">
        <f t="shared" si="441"/>
        <v>10-25-2020 17:50</v>
      </c>
      <c r="V5668">
        <f>IFERROR(IF(W5668=Z5668,VLOOKUP($U5668,[1]C8842!$G$2:$M$145,3,FALSE),0),0)</f>
        <v>0</v>
      </c>
      <c r="W5668">
        <f>VLOOKUP(RIGHT($V$1,5),Key!$A$9:$B$14,2,FALSE)</f>
        <v>10.199999999999999</v>
      </c>
      <c r="X5668">
        <f t="shared" si="444"/>
        <v>0</v>
      </c>
      <c r="Y5668">
        <f>VLOOKUP(RIGHT($X$1,5),Key!$A$9:$B$14,2,FALSE)</f>
        <v>3.7</v>
      </c>
      <c r="Z5668">
        <f t="shared" si="442"/>
        <v>10.199999999999999</v>
      </c>
      <c r="AA5668">
        <f t="shared" si="443"/>
        <v>0</v>
      </c>
    </row>
    <row r="5669" spans="1:27" x14ac:dyDescent="0.3">
      <c r="A5669">
        <v>100067</v>
      </c>
      <c r="B5669">
        <v>230922</v>
      </c>
      <c r="C5669" s="3">
        <v>44130.745138888888</v>
      </c>
      <c r="D5669">
        <v>3</v>
      </c>
      <c r="E5669">
        <v>2</v>
      </c>
      <c r="F5669" t="s">
        <v>26</v>
      </c>
      <c r="G5669">
        <v>1</v>
      </c>
      <c r="H5669">
        <v>63.71875</v>
      </c>
      <c r="I5669">
        <v>16.351559999999999</v>
      </c>
      <c r="J5669">
        <v>0.93359380000000003</v>
      </c>
      <c r="K5669">
        <v>94.039060000000006</v>
      </c>
      <c r="L5669" s="3">
        <v>44130.495138888888</v>
      </c>
      <c r="M5669">
        <v>17.18</v>
      </c>
      <c r="N5669" t="s">
        <v>28</v>
      </c>
      <c r="P5669">
        <f>(C5669-Key!$B$1)*24</f>
        <v>2.8333333333139308</v>
      </c>
      <c r="Q5669">
        <f>(Key!$B$2-'17.1'!C5669)*24</f>
        <v>0.11666666669771075</v>
      </c>
      <c r="R5669" s="3">
        <f>C5669-(M5669-Key!$B$5)/(24*Key!$B$6)</f>
        <v>44130.73132407407</v>
      </c>
      <c r="S5669">
        <f>M5669-Key!$B$5</f>
        <v>14.92</v>
      </c>
      <c r="T5669" s="2">
        <f t="shared" si="440"/>
        <v>44129.743055555555</v>
      </c>
      <c r="U5669" t="str">
        <f t="shared" si="441"/>
        <v>10-25-2020 17:50</v>
      </c>
      <c r="V5669">
        <f>IFERROR(IF(W5669=Z5669,VLOOKUP($U5669,[1]C8842!$G$2:$M$145,3,FALSE),0),0)</f>
        <v>0</v>
      </c>
      <c r="W5669">
        <f>VLOOKUP(RIGHT($V$1,5),Key!$A$9:$B$14,2,FALSE)</f>
        <v>10.199999999999999</v>
      </c>
      <c r="X5669">
        <f t="shared" si="444"/>
        <v>0</v>
      </c>
      <c r="Y5669">
        <f>VLOOKUP(RIGHT($X$1,5),Key!$A$9:$B$14,2,FALSE)</f>
        <v>3.7</v>
      </c>
      <c r="Z5669">
        <f t="shared" si="442"/>
        <v>10.199999999999999</v>
      </c>
      <c r="AA5669">
        <f t="shared" si="443"/>
        <v>0</v>
      </c>
    </row>
    <row r="5670" spans="1:27" x14ac:dyDescent="0.3">
      <c r="A5670">
        <v>100067</v>
      </c>
      <c r="B5670">
        <v>230922</v>
      </c>
      <c r="C5670" s="3">
        <v>44130.745138888888</v>
      </c>
      <c r="D5670">
        <v>2</v>
      </c>
      <c r="E5670">
        <v>1</v>
      </c>
      <c r="F5670" t="s">
        <v>26</v>
      </c>
      <c r="G5670">
        <v>1</v>
      </c>
      <c r="H5670">
        <v>67.996089999999995</v>
      </c>
      <c r="I5670">
        <v>15.132809999999999</v>
      </c>
      <c r="J5670">
        <v>0.82421880000000003</v>
      </c>
      <c r="K5670">
        <v>82.035160000000005</v>
      </c>
      <c r="L5670" s="3">
        <v>44130.495138888888</v>
      </c>
      <c r="M5670">
        <v>17.18</v>
      </c>
      <c r="N5670" t="s">
        <v>28</v>
      </c>
      <c r="P5670">
        <f>(C5670-Key!$B$1)*24</f>
        <v>2.8333333333139308</v>
      </c>
      <c r="Q5670">
        <f>(Key!$B$2-'17.1'!C5670)*24</f>
        <v>0.11666666669771075</v>
      </c>
      <c r="R5670" s="3">
        <f>C5670-(M5670-Key!$B$5)/(24*Key!$B$6)</f>
        <v>44130.73132407407</v>
      </c>
      <c r="S5670">
        <f>M5670-Key!$B$5</f>
        <v>14.92</v>
      </c>
      <c r="T5670" s="2">
        <f t="shared" si="440"/>
        <v>44129.743055555555</v>
      </c>
      <c r="U5670" t="str">
        <f t="shared" si="441"/>
        <v>10-25-2020 17:50</v>
      </c>
      <c r="V5670">
        <f>IFERROR(IF(W5670=Z5670,VLOOKUP($U5670,[1]C8842!$G$2:$M$145,3,FALSE),0),0)</f>
        <v>0</v>
      </c>
      <c r="W5670">
        <f>VLOOKUP(RIGHT($V$1,5),Key!$A$9:$B$14,2,FALSE)</f>
        <v>10.199999999999999</v>
      </c>
      <c r="X5670">
        <f t="shared" si="444"/>
        <v>0</v>
      </c>
      <c r="Y5670">
        <f>VLOOKUP(RIGHT($X$1,5),Key!$A$9:$B$14,2,FALSE)</f>
        <v>3.7</v>
      </c>
      <c r="Z5670">
        <f t="shared" si="442"/>
        <v>10.199999999999999</v>
      </c>
      <c r="AA5670">
        <f t="shared" si="443"/>
        <v>0</v>
      </c>
    </row>
    <row r="5671" spans="1:27" x14ac:dyDescent="0.3">
      <c r="A5671">
        <v>100067</v>
      </c>
      <c r="B5671">
        <v>230922</v>
      </c>
      <c r="C5671" s="3">
        <v>44130.745138888888</v>
      </c>
      <c r="D5671">
        <v>3</v>
      </c>
      <c r="E5671">
        <v>2</v>
      </c>
      <c r="F5671" t="s">
        <v>26</v>
      </c>
      <c r="G5671">
        <v>1</v>
      </c>
      <c r="H5671">
        <v>61.015630000000002</v>
      </c>
      <c r="I5671">
        <v>15.777340000000001</v>
      </c>
      <c r="J5671">
        <v>0.94921880000000003</v>
      </c>
      <c r="K5671">
        <v>94.039060000000006</v>
      </c>
      <c r="L5671" s="3">
        <v>44130.495138888888</v>
      </c>
      <c r="M5671">
        <v>17.18</v>
      </c>
      <c r="N5671" t="s">
        <v>28</v>
      </c>
      <c r="P5671">
        <f>(C5671-Key!$B$1)*24</f>
        <v>2.8333333333139308</v>
      </c>
      <c r="Q5671">
        <f>(Key!$B$2-'17.1'!C5671)*24</f>
        <v>0.11666666669771075</v>
      </c>
      <c r="R5671" s="3">
        <f>C5671-(M5671-Key!$B$5)/(24*Key!$B$6)</f>
        <v>44130.73132407407</v>
      </c>
      <c r="S5671">
        <f>M5671-Key!$B$5</f>
        <v>14.92</v>
      </c>
      <c r="T5671" s="2">
        <f t="shared" si="440"/>
        <v>44129.743055555555</v>
      </c>
      <c r="U5671" t="str">
        <f t="shared" si="441"/>
        <v>10-25-2020 17:50</v>
      </c>
      <c r="V5671">
        <f>IFERROR(IF(W5671=Z5671,VLOOKUP($U5671,[1]C8842!$G$2:$M$145,3,FALSE),0),0)</f>
        <v>0</v>
      </c>
      <c r="W5671">
        <f>VLOOKUP(RIGHT($V$1,5),Key!$A$9:$B$14,2,FALSE)</f>
        <v>10.199999999999999</v>
      </c>
      <c r="X5671">
        <f t="shared" si="444"/>
        <v>0</v>
      </c>
      <c r="Y5671">
        <f>VLOOKUP(RIGHT($X$1,5),Key!$A$9:$B$14,2,FALSE)</f>
        <v>3.7</v>
      </c>
      <c r="Z5671">
        <f t="shared" si="442"/>
        <v>10.199999999999999</v>
      </c>
      <c r="AA5671">
        <f t="shared" si="443"/>
        <v>0</v>
      </c>
    </row>
    <row r="5672" spans="1:27" x14ac:dyDescent="0.3">
      <c r="A5672">
        <v>100067</v>
      </c>
      <c r="B5672">
        <v>230922</v>
      </c>
      <c r="C5672" s="3">
        <v>44130.745138888888</v>
      </c>
      <c r="D5672">
        <v>2</v>
      </c>
      <c r="E5672">
        <v>1</v>
      </c>
      <c r="F5672" t="s">
        <v>26</v>
      </c>
      <c r="G5672">
        <v>1</v>
      </c>
      <c r="H5672">
        <v>71.695310000000006</v>
      </c>
      <c r="I5672">
        <v>17.41797</v>
      </c>
      <c r="J5672">
        <v>0.8671875</v>
      </c>
      <c r="K5672">
        <v>81.035160000000005</v>
      </c>
      <c r="L5672" s="3">
        <v>44130.495138888888</v>
      </c>
      <c r="M5672">
        <v>17.18</v>
      </c>
      <c r="N5672" t="s">
        <v>28</v>
      </c>
      <c r="P5672">
        <f>(C5672-Key!$B$1)*24</f>
        <v>2.8333333333139308</v>
      </c>
      <c r="Q5672">
        <f>(Key!$B$2-'17.1'!C5672)*24</f>
        <v>0.11666666669771075</v>
      </c>
      <c r="R5672" s="3">
        <f>C5672-(M5672-Key!$B$5)/(24*Key!$B$6)</f>
        <v>44130.73132407407</v>
      </c>
      <c r="S5672">
        <f>M5672-Key!$B$5</f>
        <v>14.92</v>
      </c>
      <c r="T5672" s="2">
        <f t="shared" si="440"/>
        <v>44129.743055555555</v>
      </c>
      <c r="U5672" t="str">
        <f t="shared" si="441"/>
        <v>10-25-2020 17:50</v>
      </c>
      <c r="V5672">
        <f>IFERROR(IF(W5672=Z5672,VLOOKUP($U5672,[1]C8842!$G$2:$M$145,3,FALSE),0),0)</f>
        <v>0</v>
      </c>
      <c r="W5672">
        <f>VLOOKUP(RIGHT($V$1,5),Key!$A$9:$B$14,2,FALSE)</f>
        <v>10.199999999999999</v>
      </c>
      <c r="X5672">
        <f t="shared" si="444"/>
        <v>0</v>
      </c>
      <c r="Y5672">
        <f>VLOOKUP(RIGHT($X$1,5),Key!$A$9:$B$14,2,FALSE)</f>
        <v>3.7</v>
      </c>
      <c r="Z5672">
        <f t="shared" si="442"/>
        <v>10.199999999999999</v>
      </c>
      <c r="AA5672">
        <f t="shared" si="443"/>
        <v>0</v>
      </c>
    </row>
    <row r="5673" spans="1:27" x14ac:dyDescent="0.3">
      <c r="A5673">
        <v>100067</v>
      </c>
      <c r="B5673">
        <v>230922</v>
      </c>
      <c r="C5673" s="3">
        <v>44130.745138888888</v>
      </c>
      <c r="D5673">
        <v>2</v>
      </c>
      <c r="E5673">
        <v>1</v>
      </c>
      <c r="F5673" t="s">
        <v>26</v>
      </c>
      <c r="G5673">
        <v>1</v>
      </c>
      <c r="H5673">
        <v>68.25</v>
      </c>
      <c r="I5673">
        <v>16.58203</v>
      </c>
      <c r="J5673">
        <v>0.87890630000000003</v>
      </c>
      <c r="K5673">
        <v>80.03125</v>
      </c>
      <c r="L5673" s="3">
        <v>44130.495138888888</v>
      </c>
      <c r="M5673">
        <v>17.18</v>
      </c>
      <c r="N5673" t="s">
        <v>28</v>
      </c>
      <c r="P5673">
        <f>(C5673-Key!$B$1)*24</f>
        <v>2.8333333333139308</v>
      </c>
      <c r="Q5673">
        <f>(Key!$B$2-'17.1'!C5673)*24</f>
        <v>0.11666666669771075</v>
      </c>
      <c r="R5673" s="3">
        <f>C5673-(M5673-Key!$B$5)/(24*Key!$B$6)</f>
        <v>44130.73132407407</v>
      </c>
      <c r="S5673">
        <f>M5673-Key!$B$5</f>
        <v>14.92</v>
      </c>
      <c r="T5673" s="2">
        <f t="shared" si="440"/>
        <v>44129.743055555555</v>
      </c>
      <c r="U5673" t="str">
        <f t="shared" si="441"/>
        <v>10-25-2020 17:50</v>
      </c>
      <c r="V5673">
        <f>IFERROR(IF(W5673=Z5673,VLOOKUP($U5673,[1]C8842!$G$2:$M$145,3,FALSE),0),0)</f>
        <v>0</v>
      </c>
      <c r="W5673">
        <f>VLOOKUP(RIGHT($V$1,5),Key!$A$9:$B$14,2,FALSE)</f>
        <v>10.199999999999999</v>
      </c>
      <c r="X5673">
        <f t="shared" si="444"/>
        <v>0</v>
      </c>
      <c r="Y5673">
        <f>VLOOKUP(RIGHT($X$1,5),Key!$A$9:$B$14,2,FALSE)</f>
        <v>3.7</v>
      </c>
      <c r="Z5673">
        <f t="shared" si="442"/>
        <v>10.199999999999999</v>
      </c>
      <c r="AA5673">
        <f t="shared" si="443"/>
        <v>0</v>
      </c>
    </row>
    <row r="5674" spans="1:27" x14ac:dyDescent="0.3">
      <c r="A5674">
        <v>100067</v>
      </c>
      <c r="B5674">
        <v>230922</v>
      </c>
      <c r="C5674" s="3">
        <v>44130.745138888888</v>
      </c>
      <c r="D5674">
        <v>3</v>
      </c>
      <c r="E5674">
        <v>2</v>
      </c>
      <c r="F5674" t="s">
        <v>26</v>
      </c>
      <c r="G5674">
        <v>3</v>
      </c>
      <c r="H5674">
        <v>62.3125</v>
      </c>
      <c r="I5674">
        <v>30.679690000000001</v>
      </c>
      <c r="J5674">
        <v>1.566406</v>
      </c>
      <c r="K5674">
        <v>94.039060000000006</v>
      </c>
      <c r="L5674" s="3">
        <v>44130.495138888888</v>
      </c>
      <c r="M5674">
        <v>17.18</v>
      </c>
      <c r="N5674" t="s">
        <v>28</v>
      </c>
      <c r="P5674">
        <f>(C5674-Key!$B$1)*24</f>
        <v>2.8333333333139308</v>
      </c>
      <c r="Q5674">
        <f>(Key!$B$2-'17.1'!C5674)*24</f>
        <v>0.11666666669771075</v>
      </c>
      <c r="R5674" s="3">
        <f>C5674-(M5674-Key!$B$5)/(24*Key!$B$6)</f>
        <v>44130.73132407407</v>
      </c>
      <c r="S5674">
        <f>M5674-Key!$B$5</f>
        <v>14.92</v>
      </c>
      <c r="T5674" s="2">
        <f t="shared" si="440"/>
        <v>44129.743055555555</v>
      </c>
      <c r="U5674" t="str">
        <f t="shared" si="441"/>
        <v>10-25-2020 17:50</v>
      </c>
      <c r="V5674">
        <f>IFERROR(IF(W5674=Z5674,VLOOKUP($U5674,[1]C8842!$G$2:$M$145,3,FALSE),0),0)</f>
        <v>0</v>
      </c>
      <c r="W5674">
        <f>VLOOKUP(RIGHT($V$1,5),Key!$A$9:$B$14,2,FALSE)</f>
        <v>10.199999999999999</v>
      </c>
      <c r="X5674">
        <f t="shared" si="444"/>
        <v>0</v>
      </c>
      <c r="Y5674">
        <f>VLOOKUP(RIGHT($X$1,5),Key!$A$9:$B$14,2,FALSE)</f>
        <v>3.7</v>
      </c>
      <c r="Z5674">
        <f t="shared" si="442"/>
        <v>10.199999999999999</v>
      </c>
      <c r="AA5674">
        <f t="shared" si="443"/>
        <v>0</v>
      </c>
    </row>
    <row r="5675" spans="1:27" x14ac:dyDescent="0.3">
      <c r="A5675">
        <v>100067</v>
      </c>
      <c r="B5675">
        <v>230922</v>
      </c>
      <c r="C5675" s="3">
        <v>44130.745138888888</v>
      </c>
      <c r="D5675">
        <v>2</v>
      </c>
      <c r="E5675">
        <v>1</v>
      </c>
      <c r="F5675" t="s">
        <v>26</v>
      </c>
      <c r="G5675">
        <v>5</v>
      </c>
      <c r="H5675">
        <v>65.1875</v>
      </c>
      <c r="I5675">
        <v>81.148439999999994</v>
      </c>
      <c r="J5675">
        <v>3.5585939999999998</v>
      </c>
      <c r="K5675">
        <v>81.035160000000005</v>
      </c>
      <c r="L5675" s="3">
        <v>44130.495138888888</v>
      </c>
      <c r="M5675">
        <v>17.18</v>
      </c>
      <c r="N5675" t="s">
        <v>28</v>
      </c>
      <c r="P5675">
        <f>(C5675-Key!$B$1)*24</f>
        <v>2.8333333333139308</v>
      </c>
      <c r="Q5675">
        <f>(Key!$B$2-'17.1'!C5675)*24</f>
        <v>0.11666666669771075</v>
      </c>
      <c r="R5675" s="3">
        <f>C5675-(M5675-Key!$B$5)/(24*Key!$B$6)</f>
        <v>44130.73132407407</v>
      </c>
      <c r="S5675">
        <f>M5675-Key!$B$5</f>
        <v>14.92</v>
      </c>
      <c r="T5675" s="2">
        <f t="shared" si="440"/>
        <v>44129.743055555555</v>
      </c>
      <c r="U5675" t="str">
        <f t="shared" si="441"/>
        <v>10-25-2020 17:50</v>
      </c>
      <c r="V5675">
        <f>IFERROR(IF(W5675=Z5675,VLOOKUP($U5675,[1]C8842!$G$2:$M$145,3,FALSE),0),0)</f>
        <v>0</v>
      </c>
      <c r="W5675">
        <f>VLOOKUP(RIGHT($V$1,5),Key!$A$9:$B$14,2,FALSE)</f>
        <v>10.199999999999999</v>
      </c>
      <c r="X5675">
        <f t="shared" si="444"/>
        <v>0</v>
      </c>
      <c r="Y5675">
        <f>VLOOKUP(RIGHT($X$1,5),Key!$A$9:$B$14,2,FALSE)</f>
        <v>3.7</v>
      </c>
      <c r="Z5675">
        <f t="shared" si="442"/>
        <v>10.199999999999999</v>
      </c>
      <c r="AA5675">
        <f t="shared" si="443"/>
        <v>0</v>
      </c>
    </row>
    <row r="5676" spans="1:27" x14ac:dyDescent="0.3">
      <c r="A5676">
        <v>100067</v>
      </c>
      <c r="B5676">
        <v>230922</v>
      </c>
      <c r="C5676" s="3">
        <v>44130.745138888888</v>
      </c>
      <c r="D5676">
        <v>3</v>
      </c>
      <c r="E5676">
        <v>2</v>
      </c>
      <c r="F5676" t="s">
        <v>26</v>
      </c>
      <c r="G5676">
        <v>4</v>
      </c>
      <c r="H5676">
        <v>68.023439999999994</v>
      </c>
      <c r="I5676">
        <v>74.3125</v>
      </c>
      <c r="J5676">
        <v>3.140625</v>
      </c>
      <c r="K5676">
        <v>94.039060000000006</v>
      </c>
      <c r="L5676" s="3">
        <v>44130.495138888888</v>
      </c>
      <c r="M5676">
        <v>17.18</v>
      </c>
      <c r="N5676" t="s">
        <v>28</v>
      </c>
      <c r="P5676">
        <f>(C5676-Key!$B$1)*24</f>
        <v>2.8333333333139308</v>
      </c>
      <c r="Q5676">
        <f>(Key!$B$2-'17.1'!C5676)*24</f>
        <v>0.11666666669771075</v>
      </c>
      <c r="R5676" s="3">
        <f>C5676-(M5676-Key!$B$5)/(24*Key!$B$6)</f>
        <v>44130.73132407407</v>
      </c>
      <c r="S5676">
        <f>M5676-Key!$B$5</f>
        <v>14.92</v>
      </c>
      <c r="T5676" s="2">
        <f t="shared" si="440"/>
        <v>44129.743055555555</v>
      </c>
      <c r="U5676" t="str">
        <f t="shared" si="441"/>
        <v>10-25-2020 17:50</v>
      </c>
      <c r="V5676">
        <f>IFERROR(IF(W5676=Z5676,VLOOKUP($U5676,[1]C8842!$G$2:$M$145,3,FALSE),0),0)</f>
        <v>0</v>
      </c>
      <c r="W5676">
        <f>VLOOKUP(RIGHT($V$1,5),Key!$A$9:$B$14,2,FALSE)</f>
        <v>10.199999999999999</v>
      </c>
      <c r="X5676">
        <f t="shared" si="444"/>
        <v>0</v>
      </c>
      <c r="Y5676">
        <f>VLOOKUP(RIGHT($X$1,5),Key!$A$9:$B$14,2,FALSE)</f>
        <v>3.7</v>
      </c>
      <c r="Z5676">
        <f t="shared" si="442"/>
        <v>10.199999999999999</v>
      </c>
      <c r="AA5676">
        <f t="shared" si="443"/>
        <v>0</v>
      </c>
    </row>
    <row r="5677" spans="1:27" x14ac:dyDescent="0.3">
      <c r="A5677">
        <v>100067</v>
      </c>
      <c r="B5677">
        <v>230922</v>
      </c>
      <c r="C5677" s="3">
        <v>44130.745138888888</v>
      </c>
      <c r="D5677">
        <v>2</v>
      </c>
      <c r="E5677">
        <v>1</v>
      </c>
      <c r="F5677" t="s">
        <v>26</v>
      </c>
      <c r="G5677">
        <v>1</v>
      </c>
      <c r="H5677">
        <v>71.855469999999997</v>
      </c>
      <c r="I5677">
        <v>15.1875</v>
      </c>
      <c r="J5677">
        <v>0.78125</v>
      </c>
      <c r="K5677">
        <v>80.03125</v>
      </c>
      <c r="L5677" s="3">
        <v>44130.495138888888</v>
      </c>
      <c r="M5677">
        <v>17.18</v>
      </c>
      <c r="N5677" t="s">
        <v>28</v>
      </c>
      <c r="P5677">
        <f>(C5677-Key!$B$1)*24</f>
        <v>2.8333333333139308</v>
      </c>
      <c r="Q5677">
        <f>(Key!$B$2-'17.1'!C5677)*24</f>
        <v>0.11666666669771075</v>
      </c>
      <c r="R5677" s="3">
        <f>C5677-(M5677-Key!$B$5)/(24*Key!$B$6)</f>
        <v>44130.73132407407</v>
      </c>
      <c r="S5677">
        <f>M5677-Key!$B$5</f>
        <v>14.92</v>
      </c>
      <c r="T5677" s="2">
        <f t="shared" si="440"/>
        <v>44129.743055555555</v>
      </c>
      <c r="U5677" t="str">
        <f t="shared" si="441"/>
        <v>10-25-2020 17:50</v>
      </c>
      <c r="V5677">
        <f>IFERROR(IF(W5677=Z5677,VLOOKUP($U5677,[1]C8842!$G$2:$M$145,3,FALSE),0),0)</f>
        <v>0</v>
      </c>
      <c r="W5677">
        <f>VLOOKUP(RIGHT($V$1,5),Key!$A$9:$B$14,2,FALSE)</f>
        <v>10.199999999999999</v>
      </c>
      <c r="X5677">
        <f t="shared" si="444"/>
        <v>0</v>
      </c>
      <c r="Y5677">
        <f>VLOOKUP(RIGHT($X$1,5),Key!$A$9:$B$14,2,FALSE)</f>
        <v>3.7</v>
      </c>
      <c r="Z5677">
        <f t="shared" si="442"/>
        <v>10.199999999999999</v>
      </c>
      <c r="AA5677">
        <f t="shared" si="443"/>
        <v>0</v>
      </c>
    </row>
    <row r="5678" spans="1:27" x14ac:dyDescent="0.3">
      <c r="A5678">
        <v>100067</v>
      </c>
      <c r="B5678">
        <v>230922</v>
      </c>
      <c r="C5678" s="3">
        <v>44130.745138888888</v>
      </c>
      <c r="D5678">
        <v>1</v>
      </c>
      <c r="E5678">
        <v>1</v>
      </c>
      <c r="F5678" t="s">
        <v>25</v>
      </c>
      <c r="G5678">
        <v>1</v>
      </c>
      <c r="H5678">
        <v>72.878910000000005</v>
      </c>
      <c r="I5678">
        <v>15.308590000000001</v>
      </c>
      <c r="J5678">
        <v>0.77734380000000003</v>
      </c>
      <c r="K5678">
        <v>56.023440000000001</v>
      </c>
      <c r="L5678" s="3">
        <v>44130.495138888888</v>
      </c>
      <c r="M5678">
        <v>17.18</v>
      </c>
      <c r="N5678" t="s">
        <v>28</v>
      </c>
      <c r="P5678">
        <f>(C5678-Key!$B$1)*24</f>
        <v>2.8333333333139308</v>
      </c>
      <c r="Q5678">
        <f>(Key!$B$2-'17.1'!C5678)*24</f>
        <v>0.11666666669771075</v>
      </c>
      <c r="R5678" s="3">
        <f>C5678-(M5678-Key!$B$5)/(24*Key!$B$6)</f>
        <v>44130.73132407407</v>
      </c>
      <c r="S5678">
        <f>M5678-Key!$B$5</f>
        <v>14.92</v>
      </c>
      <c r="T5678" s="2">
        <f t="shared" si="440"/>
        <v>44129.743055555555</v>
      </c>
      <c r="U5678" t="str">
        <f t="shared" si="441"/>
        <v>10-25-2020 17:50</v>
      </c>
      <c r="V5678">
        <f>IFERROR(IF(W5678=Z5678,VLOOKUP($U5678,[1]C8842!$G$2:$M$145,3,FALSE),0),0)</f>
        <v>0</v>
      </c>
      <c r="W5678">
        <f>VLOOKUP(RIGHT($V$1,5),Key!$A$9:$B$14,2,FALSE)</f>
        <v>10.199999999999999</v>
      </c>
      <c r="X5678">
        <f t="shared" si="444"/>
        <v>0</v>
      </c>
      <c r="Y5678">
        <f>VLOOKUP(RIGHT($X$1,5),Key!$A$9:$B$14,2,FALSE)</f>
        <v>3.7</v>
      </c>
      <c r="Z5678">
        <f t="shared" si="442"/>
        <v>10.199999999999999</v>
      </c>
      <c r="AA5678">
        <f t="shared" si="443"/>
        <v>0</v>
      </c>
    </row>
    <row r="5679" spans="1:27" x14ac:dyDescent="0.3">
      <c r="A5679">
        <v>100067</v>
      </c>
      <c r="B5679">
        <v>230922</v>
      </c>
      <c r="C5679" s="3">
        <v>44130.745138888888</v>
      </c>
      <c r="D5679">
        <v>3</v>
      </c>
      <c r="E5679">
        <v>2</v>
      </c>
      <c r="F5679" t="s">
        <v>26</v>
      </c>
      <c r="G5679">
        <v>1</v>
      </c>
      <c r="H5679">
        <v>71.476560000000006</v>
      </c>
      <c r="I5679">
        <v>17.859380000000002</v>
      </c>
      <c r="J5679">
        <v>0.88671880000000003</v>
      </c>
      <c r="K5679">
        <v>94.039060000000006</v>
      </c>
      <c r="L5679" s="3">
        <v>44130.495138888888</v>
      </c>
      <c r="M5679">
        <v>17.18</v>
      </c>
      <c r="N5679" t="s">
        <v>28</v>
      </c>
      <c r="P5679">
        <f>(C5679-Key!$B$1)*24</f>
        <v>2.8333333333139308</v>
      </c>
      <c r="Q5679">
        <f>(Key!$B$2-'17.1'!C5679)*24</f>
        <v>0.11666666669771075</v>
      </c>
      <c r="R5679" s="3">
        <f>C5679-(M5679-Key!$B$5)/(24*Key!$B$6)</f>
        <v>44130.73132407407</v>
      </c>
      <c r="S5679">
        <f>M5679-Key!$B$5</f>
        <v>14.92</v>
      </c>
      <c r="T5679" s="2">
        <f t="shared" si="440"/>
        <v>44129.743055555555</v>
      </c>
      <c r="U5679" t="str">
        <f t="shared" si="441"/>
        <v>10-25-2020 17:50</v>
      </c>
      <c r="V5679">
        <f>IFERROR(IF(W5679=Z5679,VLOOKUP($U5679,[1]C8842!$G$2:$M$145,3,FALSE),0),0)</f>
        <v>0</v>
      </c>
      <c r="W5679">
        <f>VLOOKUP(RIGHT($V$1,5),Key!$A$9:$B$14,2,FALSE)</f>
        <v>10.199999999999999</v>
      </c>
      <c r="X5679">
        <f t="shared" si="444"/>
        <v>0</v>
      </c>
      <c r="Y5679">
        <f>VLOOKUP(RIGHT($X$1,5),Key!$A$9:$B$14,2,FALSE)</f>
        <v>3.7</v>
      </c>
      <c r="Z5679">
        <f t="shared" si="442"/>
        <v>10.199999999999999</v>
      </c>
      <c r="AA5679">
        <f t="shared" si="443"/>
        <v>0</v>
      </c>
    </row>
    <row r="5680" spans="1:27" x14ac:dyDescent="0.3">
      <c r="A5680">
        <v>100067</v>
      </c>
      <c r="B5680">
        <v>230922</v>
      </c>
      <c r="C5680" s="3">
        <v>44130.745138888888</v>
      </c>
      <c r="D5680">
        <v>3</v>
      </c>
      <c r="E5680">
        <v>2</v>
      </c>
      <c r="F5680" t="s">
        <v>26</v>
      </c>
      <c r="G5680">
        <v>1</v>
      </c>
      <c r="H5680">
        <v>81.183589999999995</v>
      </c>
      <c r="I5680">
        <v>17.179690000000001</v>
      </c>
      <c r="J5680">
        <v>0.7578125</v>
      </c>
      <c r="K5680">
        <v>94.039060000000006</v>
      </c>
      <c r="L5680" s="3">
        <v>44130.495138888888</v>
      </c>
      <c r="M5680">
        <v>17.18</v>
      </c>
      <c r="N5680" t="s">
        <v>28</v>
      </c>
      <c r="P5680">
        <f>(C5680-Key!$B$1)*24</f>
        <v>2.8333333333139308</v>
      </c>
      <c r="Q5680">
        <f>(Key!$B$2-'17.1'!C5680)*24</f>
        <v>0.11666666669771075</v>
      </c>
      <c r="R5680" s="3">
        <f>C5680-(M5680-Key!$B$5)/(24*Key!$B$6)</f>
        <v>44130.73132407407</v>
      </c>
      <c r="S5680">
        <f>M5680-Key!$B$5</f>
        <v>14.92</v>
      </c>
      <c r="T5680" s="2">
        <f t="shared" si="440"/>
        <v>44129.743055555555</v>
      </c>
      <c r="U5680" t="str">
        <f t="shared" si="441"/>
        <v>10-25-2020 17:50</v>
      </c>
      <c r="V5680">
        <f>IFERROR(IF(W5680=Z5680,VLOOKUP($U5680,[1]C8842!$G$2:$M$145,3,FALSE),0),0)</f>
        <v>0</v>
      </c>
      <c r="W5680">
        <f>VLOOKUP(RIGHT($V$1,5),Key!$A$9:$B$14,2,FALSE)</f>
        <v>10.199999999999999</v>
      </c>
      <c r="X5680">
        <f t="shared" si="444"/>
        <v>0</v>
      </c>
      <c r="Y5680">
        <f>VLOOKUP(RIGHT($X$1,5),Key!$A$9:$B$14,2,FALSE)</f>
        <v>3.7</v>
      </c>
      <c r="Z5680">
        <f t="shared" si="442"/>
        <v>10.199999999999999</v>
      </c>
      <c r="AA5680">
        <f t="shared" si="443"/>
        <v>0</v>
      </c>
    </row>
    <row r="5681" spans="1:27" x14ac:dyDescent="0.3">
      <c r="A5681">
        <v>100067</v>
      </c>
      <c r="B5681">
        <v>230922</v>
      </c>
      <c r="C5681" s="3">
        <v>44130.745138888888</v>
      </c>
      <c r="D5681">
        <v>1</v>
      </c>
      <c r="E5681">
        <v>1</v>
      </c>
      <c r="F5681" t="s">
        <v>25</v>
      </c>
      <c r="G5681">
        <v>1</v>
      </c>
      <c r="H5681">
        <v>73.628910000000005</v>
      </c>
      <c r="I5681">
        <v>16.085940000000001</v>
      </c>
      <c r="J5681">
        <v>0.796875</v>
      </c>
      <c r="K5681">
        <v>59.023440000000001</v>
      </c>
      <c r="L5681" s="3">
        <v>44130.495138888888</v>
      </c>
      <c r="M5681">
        <v>17.18</v>
      </c>
      <c r="N5681" t="s">
        <v>28</v>
      </c>
      <c r="P5681">
        <f>(C5681-Key!$B$1)*24</f>
        <v>2.8333333333139308</v>
      </c>
      <c r="Q5681">
        <f>(Key!$B$2-'17.1'!C5681)*24</f>
        <v>0.11666666669771075</v>
      </c>
      <c r="R5681" s="3">
        <f>C5681-(M5681-Key!$B$5)/(24*Key!$B$6)</f>
        <v>44130.73132407407</v>
      </c>
      <c r="S5681">
        <f>M5681-Key!$B$5</f>
        <v>14.92</v>
      </c>
      <c r="T5681" s="2">
        <f t="shared" si="440"/>
        <v>44129.743055555555</v>
      </c>
      <c r="U5681" t="str">
        <f t="shared" si="441"/>
        <v>10-25-2020 17:50</v>
      </c>
      <c r="V5681">
        <f>IFERROR(IF(W5681=Z5681,VLOOKUP($U5681,[1]C8842!$G$2:$M$145,3,FALSE),0),0)</f>
        <v>0</v>
      </c>
      <c r="W5681">
        <f>VLOOKUP(RIGHT($V$1,5),Key!$A$9:$B$14,2,FALSE)</f>
        <v>10.199999999999999</v>
      </c>
      <c r="X5681">
        <f t="shared" si="444"/>
        <v>0</v>
      </c>
      <c r="Y5681">
        <f>VLOOKUP(RIGHT($X$1,5),Key!$A$9:$B$14,2,FALSE)</f>
        <v>3.7</v>
      </c>
      <c r="Z5681">
        <f t="shared" si="442"/>
        <v>10.199999999999999</v>
      </c>
      <c r="AA5681">
        <f t="shared" si="443"/>
        <v>0</v>
      </c>
    </row>
    <row r="5682" spans="1:27" x14ac:dyDescent="0.3">
      <c r="A5682">
        <v>100067</v>
      </c>
      <c r="B5682">
        <v>230922</v>
      </c>
      <c r="C5682" s="3">
        <v>44130.745138888888</v>
      </c>
      <c r="D5682">
        <v>2</v>
      </c>
      <c r="E5682">
        <v>1</v>
      </c>
      <c r="F5682" t="s">
        <v>26</v>
      </c>
      <c r="G5682">
        <v>1</v>
      </c>
      <c r="H5682">
        <v>73.148439999999994</v>
      </c>
      <c r="I5682">
        <v>18.128910000000001</v>
      </c>
      <c r="J5682">
        <v>0.875</v>
      </c>
      <c r="K5682">
        <v>80.03125</v>
      </c>
      <c r="L5682" s="3">
        <v>44130.495138888888</v>
      </c>
      <c r="M5682">
        <v>17.18</v>
      </c>
      <c r="N5682" t="s">
        <v>28</v>
      </c>
      <c r="P5682">
        <f>(C5682-Key!$B$1)*24</f>
        <v>2.8333333333139308</v>
      </c>
      <c r="Q5682">
        <f>(Key!$B$2-'17.1'!C5682)*24</f>
        <v>0.11666666669771075</v>
      </c>
      <c r="R5682" s="3">
        <f>C5682-(M5682-Key!$B$5)/(24*Key!$B$6)</f>
        <v>44130.73132407407</v>
      </c>
      <c r="S5682">
        <f>M5682-Key!$B$5</f>
        <v>14.92</v>
      </c>
      <c r="T5682" s="2">
        <f t="shared" si="440"/>
        <v>44129.743055555555</v>
      </c>
      <c r="U5682" t="str">
        <f t="shared" si="441"/>
        <v>10-25-2020 17:50</v>
      </c>
      <c r="V5682">
        <f>IFERROR(IF(W5682=Z5682,VLOOKUP($U5682,[1]C8842!$G$2:$M$145,3,FALSE),0),0)</f>
        <v>0</v>
      </c>
      <c r="W5682">
        <f>VLOOKUP(RIGHT($V$1,5),Key!$A$9:$B$14,2,FALSE)</f>
        <v>10.199999999999999</v>
      </c>
      <c r="X5682">
        <f t="shared" si="444"/>
        <v>0</v>
      </c>
      <c r="Y5682">
        <f>VLOOKUP(RIGHT($X$1,5),Key!$A$9:$B$14,2,FALSE)</f>
        <v>3.7</v>
      </c>
      <c r="Z5682">
        <f t="shared" si="442"/>
        <v>10.199999999999999</v>
      </c>
      <c r="AA5682">
        <f t="shared" si="443"/>
        <v>0</v>
      </c>
    </row>
    <row r="5683" spans="1:27" x14ac:dyDescent="0.3">
      <c r="A5683">
        <v>100067</v>
      </c>
      <c r="B5683">
        <v>230922</v>
      </c>
      <c r="C5683" s="3">
        <v>44130.745138888888</v>
      </c>
      <c r="D5683">
        <v>0</v>
      </c>
      <c r="E5683">
        <v>2</v>
      </c>
      <c r="F5683" t="s">
        <v>25</v>
      </c>
      <c r="G5683">
        <v>1</v>
      </c>
      <c r="H5683">
        <v>72.847660000000005</v>
      </c>
      <c r="I5683">
        <v>15.78125</v>
      </c>
      <c r="J5683">
        <v>0.79296880000000003</v>
      </c>
      <c r="K5683">
        <v>47.019530000000003</v>
      </c>
      <c r="L5683" s="3">
        <v>44130.495138888888</v>
      </c>
      <c r="M5683">
        <v>17.18</v>
      </c>
      <c r="N5683" t="s">
        <v>28</v>
      </c>
      <c r="P5683">
        <f>(C5683-Key!$B$1)*24</f>
        <v>2.8333333333139308</v>
      </c>
      <c r="Q5683">
        <f>(Key!$B$2-'17.1'!C5683)*24</f>
        <v>0.11666666669771075</v>
      </c>
      <c r="R5683" s="3">
        <f>C5683-(M5683-Key!$B$5)/(24*Key!$B$6)</f>
        <v>44130.73132407407</v>
      </c>
      <c r="S5683">
        <f>M5683-Key!$B$5</f>
        <v>14.92</v>
      </c>
      <c r="T5683" s="2">
        <f t="shared" si="440"/>
        <v>44129.743055555555</v>
      </c>
      <c r="U5683" t="str">
        <f t="shared" si="441"/>
        <v>10-25-2020 17:50</v>
      </c>
      <c r="V5683">
        <f>IFERROR(IF(W5683=Z5683,VLOOKUP($U5683,[1]C8842!$G$2:$M$145,3,FALSE),0),0)</f>
        <v>0</v>
      </c>
      <c r="W5683">
        <f>VLOOKUP(RIGHT($V$1,5),Key!$A$9:$B$14,2,FALSE)</f>
        <v>10.199999999999999</v>
      </c>
      <c r="X5683">
        <f t="shared" si="444"/>
        <v>0</v>
      </c>
      <c r="Y5683">
        <f>VLOOKUP(RIGHT($X$1,5),Key!$A$9:$B$14,2,FALSE)</f>
        <v>3.7</v>
      </c>
      <c r="Z5683">
        <f t="shared" si="442"/>
        <v>10.199999999999999</v>
      </c>
      <c r="AA5683">
        <f t="shared" si="443"/>
        <v>0</v>
      </c>
    </row>
    <row r="5684" spans="1:27" x14ac:dyDescent="0.3">
      <c r="A5684">
        <v>100067</v>
      </c>
      <c r="B5684">
        <v>230922</v>
      </c>
      <c r="C5684" s="3">
        <v>44130.745138888888</v>
      </c>
      <c r="D5684">
        <v>2</v>
      </c>
      <c r="E5684">
        <v>1</v>
      </c>
      <c r="F5684" t="s">
        <v>26</v>
      </c>
      <c r="G5684">
        <v>2</v>
      </c>
      <c r="H5684">
        <v>74.390630000000002</v>
      </c>
      <c r="I5684">
        <v>20.976559999999999</v>
      </c>
      <c r="J5684">
        <v>0.96484380000000003</v>
      </c>
      <c r="K5684">
        <v>82.035160000000005</v>
      </c>
      <c r="L5684" s="3">
        <v>44130.495138888888</v>
      </c>
      <c r="M5684">
        <v>17.18</v>
      </c>
      <c r="N5684" t="s">
        <v>28</v>
      </c>
      <c r="P5684">
        <f>(C5684-Key!$B$1)*24</f>
        <v>2.8333333333139308</v>
      </c>
      <c r="Q5684">
        <f>(Key!$B$2-'17.1'!C5684)*24</f>
        <v>0.11666666669771075</v>
      </c>
      <c r="R5684" s="3">
        <f>C5684-(M5684-Key!$B$5)/(24*Key!$B$6)</f>
        <v>44130.73132407407</v>
      </c>
      <c r="S5684">
        <f>M5684-Key!$B$5</f>
        <v>14.92</v>
      </c>
      <c r="T5684" s="2">
        <f t="shared" si="440"/>
        <v>44129.743055555555</v>
      </c>
      <c r="U5684" t="str">
        <f t="shared" si="441"/>
        <v>10-25-2020 17:50</v>
      </c>
      <c r="V5684">
        <f>IFERROR(IF(W5684=Z5684,VLOOKUP($U5684,[1]C8842!$G$2:$M$145,3,FALSE),0),0)</f>
        <v>0</v>
      </c>
      <c r="W5684">
        <f>VLOOKUP(RIGHT($V$1,5),Key!$A$9:$B$14,2,FALSE)</f>
        <v>10.199999999999999</v>
      </c>
      <c r="X5684">
        <f t="shared" si="444"/>
        <v>0</v>
      </c>
      <c r="Y5684">
        <f>VLOOKUP(RIGHT($X$1,5),Key!$A$9:$B$14,2,FALSE)</f>
        <v>3.7</v>
      </c>
      <c r="Z5684">
        <f t="shared" si="442"/>
        <v>10.199999999999999</v>
      </c>
      <c r="AA5684">
        <f t="shared" si="443"/>
        <v>0</v>
      </c>
    </row>
    <row r="5685" spans="1:27" x14ac:dyDescent="0.3">
      <c r="A5685">
        <v>100067</v>
      </c>
      <c r="B5685">
        <v>230922</v>
      </c>
      <c r="C5685" s="3">
        <v>44130.745138888888</v>
      </c>
      <c r="D5685">
        <v>3</v>
      </c>
      <c r="E5685">
        <v>2</v>
      </c>
      <c r="F5685" t="s">
        <v>26</v>
      </c>
      <c r="G5685">
        <v>1</v>
      </c>
      <c r="H5685">
        <v>66.246089999999995</v>
      </c>
      <c r="I5685">
        <v>17.01953</v>
      </c>
      <c r="J5685">
        <v>0.921875</v>
      </c>
      <c r="K5685">
        <v>94.039060000000006</v>
      </c>
      <c r="L5685" s="3">
        <v>44130.495138888888</v>
      </c>
      <c r="M5685">
        <v>17.18</v>
      </c>
      <c r="N5685" t="s">
        <v>28</v>
      </c>
      <c r="P5685">
        <f>(C5685-Key!$B$1)*24</f>
        <v>2.8333333333139308</v>
      </c>
      <c r="Q5685">
        <f>(Key!$B$2-'17.1'!C5685)*24</f>
        <v>0.11666666669771075</v>
      </c>
      <c r="R5685" s="3">
        <f>C5685-(M5685-Key!$B$5)/(24*Key!$B$6)</f>
        <v>44130.73132407407</v>
      </c>
      <c r="S5685">
        <f>M5685-Key!$B$5</f>
        <v>14.92</v>
      </c>
      <c r="T5685" s="2">
        <f t="shared" si="440"/>
        <v>44129.743055555555</v>
      </c>
      <c r="U5685" t="str">
        <f t="shared" si="441"/>
        <v>10-25-2020 17:50</v>
      </c>
      <c r="V5685">
        <f>IFERROR(IF(W5685=Z5685,VLOOKUP($U5685,[1]C8842!$G$2:$M$145,3,FALSE),0),0)</f>
        <v>0</v>
      </c>
      <c r="W5685">
        <f>VLOOKUP(RIGHT($V$1,5),Key!$A$9:$B$14,2,FALSE)</f>
        <v>10.199999999999999</v>
      </c>
      <c r="X5685">
        <f t="shared" si="444"/>
        <v>0</v>
      </c>
      <c r="Y5685">
        <f>VLOOKUP(RIGHT($X$1,5),Key!$A$9:$B$14,2,FALSE)</f>
        <v>3.7</v>
      </c>
      <c r="Z5685">
        <f t="shared" si="442"/>
        <v>10.199999999999999</v>
      </c>
      <c r="AA5685">
        <f t="shared" si="443"/>
        <v>0</v>
      </c>
    </row>
    <row r="5686" spans="1:27" x14ac:dyDescent="0.3">
      <c r="A5686">
        <v>100067</v>
      </c>
      <c r="B5686">
        <v>230922</v>
      </c>
      <c r="C5686" s="3">
        <v>44130.745138888888</v>
      </c>
      <c r="D5686">
        <v>0</v>
      </c>
      <c r="E5686">
        <v>2</v>
      </c>
      <c r="F5686" t="s">
        <v>25</v>
      </c>
      <c r="G5686">
        <v>1</v>
      </c>
      <c r="H5686">
        <v>65.898439999999994</v>
      </c>
      <c r="I5686">
        <v>17.378910000000001</v>
      </c>
      <c r="J5686">
        <v>0.94140630000000003</v>
      </c>
      <c r="K5686">
        <v>46.019530000000003</v>
      </c>
      <c r="L5686" s="3">
        <v>44130.495138888888</v>
      </c>
      <c r="M5686">
        <v>17.18</v>
      </c>
      <c r="N5686" t="s">
        <v>28</v>
      </c>
      <c r="P5686">
        <f>(C5686-Key!$B$1)*24</f>
        <v>2.8333333333139308</v>
      </c>
      <c r="Q5686">
        <f>(Key!$B$2-'17.1'!C5686)*24</f>
        <v>0.11666666669771075</v>
      </c>
      <c r="R5686" s="3">
        <f>C5686-(M5686-Key!$B$5)/(24*Key!$B$6)</f>
        <v>44130.73132407407</v>
      </c>
      <c r="S5686">
        <f>M5686-Key!$B$5</f>
        <v>14.92</v>
      </c>
      <c r="T5686" s="2">
        <f t="shared" si="440"/>
        <v>44129.743055555555</v>
      </c>
      <c r="U5686" t="str">
        <f t="shared" si="441"/>
        <v>10-25-2020 17:50</v>
      </c>
      <c r="V5686">
        <f>IFERROR(IF(W5686=Z5686,VLOOKUP($U5686,[1]C8842!$G$2:$M$145,3,FALSE),0),0)</f>
        <v>0</v>
      </c>
      <c r="W5686">
        <f>VLOOKUP(RIGHT($V$1,5),Key!$A$9:$B$14,2,FALSE)</f>
        <v>10.199999999999999</v>
      </c>
      <c r="X5686">
        <f t="shared" si="444"/>
        <v>0</v>
      </c>
      <c r="Y5686">
        <f>VLOOKUP(RIGHT($X$1,5),Key!$A$9:$B$14,2,FALSE)</f>
        <v>3.7</v>
      </c>
      <c r="Z5686">
        <f t="shared" si="442"/>
        <v>10.199999999999999</v>
      </c>
      <c r="AA5686">
        <f t="shared" si="443"/>
        <v>0</v>
      </c>
    </row>
    <row r="5687" spans="1:27" x14ac:dyDescent="0.3">
      <c r="A5687">
        <v>100067</v>
      </c>
      <c r="B5687">
        <v>230922</v>
      </c>
      <c r="C5687" s="3">
        <v>44130.745138888888</v>
      </c>
      <c r="D5687">
        <v>3</v>
      </c>
      <c r="E5687">
        <v>2</v>
      </c>
      <c r="F5687" t="s">
        <v>26</v>
      </c>
      <c r="G5687">
        <v>1</v>
      </c>
      <c r="H5687">
        <v>65.878910000000005</v>
      </c>
      <c r="I5687">
        <v>16.5</v>
      </c>
      <c r="J5687">
        <v>0.90625</v>
      </c>
      <c r="K5687">
        <v>95.039060000000006</v>
      </c>
      <c r="L5687" s="3">
        <v>44130.495138888888</v>
      </c>
      <c r="M5687">
        <v>17.18</v>
      </c>
      <c r="N5687" t="s">
        <v>28</v>
      </c>
      <c r="P5687">
        <f>(C5687-Key!$B$1)*24</f>
        <v>2.8333333333139308</v>
      </c>
      <c r="Q5687">
        <f>(Key!$B$2-'17.1'!C5687)*24</f>
        <v>0.11666666669771075</v>
      </c>
      <c r="R5687" s="3">
        <f>C5687-(M5687-Key!$B$5)/(24*Key!$B$6)</f>
        <v>44130.73132407407</v>
      </c>
      <c r="S5687">
        <f>M5687-Key!$B$5</f>
        <v>14.92</v>
      </c>
      <c r="T5687" s="2">
        <f t="shared" si="440"/>
        <v>44129.743055555555</v>
      </c>
      <c r="U5687" t="str">
        <f t="shared" si="441"/>
        <v>10-25-2020 17:50</v>
      </c>
      <c r="V5687">
        <f>IFERROR(IF(W5687=Z5687,VLOOKUP($U5687,[1]C8842!$G$2:$M$145,3,FALSE),0),0)</f>
        <v>0</v>
      </c>
      <c r="W5687">
        <f>VLOOKUP(RIGHT($V$1,5),Key!$A$9:$B$14,2,FALSE)</f>
        <v>10.199999999999999</v>
      </c>
      <c r="X5687">
        <f t="shared" si="444"/>
        <v>0</v>
      </c>
      <c r="Y5687">
        <f>VLOOKUP(RIGHT($X$1,5),Key!$A$9:$B$14,2,FALSE)</f>
        <v>3.7</v>
      </c>
      <c r="Z5687">
        <f t="shared" si="442"/>
        <v>10.199999999999999</v>
      </c>
      <c r="AA5687">
        <f t="shared" si="443"/>
        <v>0</v>
      </c>
    </row>
    <row r="5688" spans="1:27" x14ac:dyDescent="0.3">
      <c r="A5688">
        <v>100067</v>
      </c>
      <c r="B5688">
        <v>230922</v>
      </c>
      <c r="C5688" s="3">
        <v>44130.745138888888</v>
      </c>
      <c r="D5688">
        <v>1</v>
      </c>
      <c r="E5688">
        <v>1</v>
      </c>
      <c r="F5688" t="s">
        <v>25</v>
      </c>
      <c r="G5688">
        <v>1</v>
      </c>
      <c r="H5688">
        <v>66.574219999999997</v>
      </c>
      <c r="I5688">
        <v>16.191410000000001</v>
      </c>
      <c r="J5688">
        <v>0.88671880000000003</v>
      </c>
      <c r="K5688">
        <v>57.023440000000001</v>
      </c>
      <c r="L5688" s="3">
        <v>44130.495138888888</v>
      </c>
      <c r="M5688">
        <v>17.18</v>
      </c>
      <c r="N5688" t="s">
        <v>28</v>
      </c>
      <c r="P5688">
        <f>(C5688-Key!$B$1)*24</f>
        <v>2.8333333333139308</v>
      </c>
      <c r="Q5688">
        <f>(Key!$B$2-'17.1'!C5688)*24</f>
        <v>0.11666666669771075</v>
      </c>
      <c r="R5688" s="3">
        <f>C5688-(M5688-Key!$B$5)/(24*Key!$B$6)</f>
        <v>44130.73132407407</v>
      </c>
      <c r="S5688">
        <f>M5688-Key!$B$5</f>
        <v>14.92</v>
      </c>
      <c r="T5688" s="2">
        <f t="shared" si="440"/>
        <v>44129.743055555555</v>
      </c>
      <c r="U5688" t="str">
        <f t="shared" si="441"/>
        <v>10-25-2020 17:50</v>
      </c>
      <c r="V5688">
        <f>IFERROR(IF(W5688=Z5688,VLOOKUP($U5688,[1]C8842!$G$2:$M$145,3,FALSE),0),0)</f>
        <v>0</v>
      </c>
      <c r="W5688">
        <f>VLOOKUP(RIGHT($V$1,5),Key!$A$9:$B$14,2,FALSE)</f>
        <v>10.199999999999999</v>
      </c>
      <c r="X5688">
        <f t="shared" si="444"/>
        <v>0</v>
      </c>
      <c r="Y5688">
        <f>VLOOKUP(RIGHT($X$1,5),Key!$A$9:$B$14,2,FALSE)</f>
        <v>3.7</v>
      </c>
      <c r="Z5688">
        <f t="shared" si="442"/>
        <v>10.199999999999999</v>
      </c>
      <c r="AA5688">
        <f t="shared" si="443"/>
        <v>0</v>
      </c>
    </row>
    <row r="5689" spans="1:27" x14ac:dyDescent="0.3">
      <c r="A5689">
        <v>100067</v>
      </c>
      <c r="B5689">
        <v>230922</v>
      </c>
      <c r="C5689" s="3">
        <v>44130.745138888888</v>
      </c>
      <c r="D5689">
        <v>1</v>
      </c>
      <c r="E5689">
        <v>1</v>
      </c>
      <c r="F5689" t="s">
        <v>25</v>
      </c>
      <c r="G5689">
        <v>1</v>
      </c>
      <c r="H5689">
        <v>64.042969999999997</v>
      </c>
      <c r="I5689">
        <v>14.160159999999999</v>
      </c>
      <c r="J5689">
        <v>0.8359375</v>
      </c>
      <c r="K5689">
        <v>60.023440000000001</v>
      </c>
      <c r="L5689" s="3">
        <v>44130.495138888888</v>
      </c>
      <c r="M5689">
        <v>17.18</v>
      </c>
      <c r="N5689" t="s">
        <v>28</v>
      </c>
      <c r="P5689">
        <f>(C5689-Key!$B$1)*24</f>
        <v>2.8333333333139308</v>
      </c>
      <c r="Q5689">
        <f>(Key!$B$2-'17.1'!C5689)*24</f>
        <v>0.11666666669771075</v>
      </c>
      <c r="R5689" s="3">
        <f>C5689-(M5689-Key!$B$5)/(24*Key!$B$6)</f>
        <v>44130.73132407407</v>
      </c>
      <c r="S5689">
        <f>M5689-Key!$B$5</f>
        <v>14.92</v>
      </c>
      <c r="T5689" s="2">
        <f t="shared" si="440"/>
        <v>44129.743055555555</v>
      </c>
      <c r="U5689" t="str">
        <f t="shared" si="441"/>
        <v>10-25-2020 17:50</v>
      </c>
      <c r="V5689">
        <f>IFERROR(IF(W5689=Z5689,VLOOKUP($U5689,[1]C8842!$G$2:$M$145,3,FALSE),0),0)</f>
        <v>0</v>
      </c>
      <c r="W5689">
        <f>VLOOKUP(RIGHT($V$1,5),Key!$A$9:$B$14,2,FALSE)</f>
        <v>10.199999999999999</v>
      </c>
      <c r="X5689">
        <f t="shared" si="444"/>
        <v>0</v>
      </c>
      <c r="Y5689">
        <f>VLOOKUP(RIGHT($X$1,5),Key!$A$9:$B$14,2,FALSE)</f>
        <v>3.7</v>
      </c>
      <c r="Z5689">
        <f t="shared" si="442"/>
        <v>10.199999999999999</v>
      </c>
      <c r="AA5689">
        <f t="shared" si="443"/>
        <v>0</v>
      </c>
    </row>
    <row r="5690" spans="1:27" x14ac:dyDescent="0.3">
      <c r="A5690">
        <v>100067</v>
      </c>
      <c r="B5690">
        <v>230922</v>
      </c>
      <c r="C5690" s="3">
        <v>44130.745138888888</v>
      </c>
      <c r="D5690">
        <v>0</v>
      </c>
      <c r="E5690">
        <v>2</v>
      </c>
      <c r="F5690" t="s">
        <v>25</v>
      </c>
      <c r="G5690">
        <v>1</v>
      </c>
      <c r="H5690">
        <v>66.808589999999995</v>
      </c>
      <c r="I5690">
        <v>15.36328</v>
      </c>
      <c r="J5690">
        <v>0.84765630000000003</v>
      </c>
      <c r="K5690">
        <v>48.019530000000003</v>
      </c>
      <c r="L5690" s="3">
        <v>44130.495138888888</v>
      </c>
      <c r="M5690">
        <v>17.18</v>
      </c>
      <c r="N5690" t="s">
        <v>28</v>
      </c>
      <c r="P5690">
        <f>(C5690-Key!$B$1)*24</f>
        <v>2.8333333333139308</v>
      </c>
      <c r="Q5690">
        <f>(Key!$B$2-'17.1'!C5690)*24</f>
        <v>0.11666666669771075</v>
      </c>
      <c r="R5690" s="3">
        <f>C5690-(M5690-Key!$B$5)/(24*Key!$B$6)</f>
        <v>44130.73132407407</v>
      </c>
      <c r="S5690">
        <f>M5690-Key!$B$5</f>
        <v>14.92</v>
      </c>
      <c r="T5690" s="2">
        <f t="shared" si="440"/>
        <v>44129.743055555555</v>
      </c>
      <c r="U5690" t="str">
        <f t="shared" si="441"/>
        <v>10-25-2020 17:50</v>
      </c>
      <c r="V5690">
        <f>IFERROR(IF(W5690=Z5690,VLOOKUP($U5690,[1]C8842!$G$2:$M$145,3,FALSE),0),0)</f>
        <v>0</v>
      </c>
      <c r="W5690">
        <f>VLOOKUP(RIGHT($V$1,5),Key!$A$9:$B$14,2,FALSE)</f>
        <v>10.199999999999999</v>
      </c>
      <c r="X5690">
        <f t="shared" si="444"/>
        <v>0</v>
      </c>
      <c r="Y5690">
        <f>VLOOKUP(RIGHT($X$1,5),Key!$A$9:$B$14,2,FALSE)</f>
        <v>3.7</v>
      </c>
      <c r="Z5690">
        <f t="shared" si="442"/>
        <v>10.199999999999999</v>
      </c>
      <c r="AA5690">
        <f t="shared" si="443"/>
        <v>0</v>
      </c>
    </row>
    <row r="5691" spans="1:27" x14ac:dyDescent="0.3">
      <c r="A5691">
        <v>100067</v>
      </c>
      <c r="B5691">
        <v>230922</v>
      </c>
      <c r="C5691" s="3">
        <v>44130.745138888888</v>
      </c>
      <c r="D5691">
        <v>2</v>
      </c>
      <c r="E5691">
        <v>1</v>
      </c>
      <c r="F5691" t="s">
        <v>26</v>
      </c>
      <c r="G5691">
        <v>1</v>
      </c>
      <c r="H5691">
        <v>67.078130000000002</v>
      </c>
      <c r="I5691">
        <v>15.14453</v>
      </c>
      <c r="J5691">
        <v>0.8359375</v>
      </c>
      <c r="K5691">
        <v>80.03125</v>
      </c>
      <c r="L5691" s="3">
        <v>44130.495138888888</v>
      </c>
      <c r="M5691">
        <v>17.18</v>
      </c>
      <c r="N5691" t="s">
        <v>28</v>
      </c>
      <c r="P5691">
        <f>(C5691-Key!$B$1)*24</f>
        <v>2.8333333333139308</v>
      </c>
      <c r="Q5691">
        <f>(Key!$B$2-'17.1'!C5691)*24</f>
        <v>0.11666666669771075</v>
      </c>
      <c r="R5691" s="3">
        <f>C5691-(M5691-Key!$B$5)/(24*Key!$B$6)</f>
        <v>44130.73132407407</v>
      </c>
      <c r="S5691">
        <f>M5691-Key!$B$5</f>
        <v>14.92</v>
      </c>
      <c r="T5691" s="2">
        <f t="shared" si="440"/>
        <v>44129.743055555555</v>
      </c>
      <c r="U5691" t="str">
        <f t="shared" si="441"/>
        <v>10-25-2020 17:50</v>
      </c>
      <c r="V5691">
        <f>IFERROR(IF(W5691=Z5691,VLOOKUP($U5691,[1]C8842!$G$2:$M$145,3,FALSE),0),0)</f>
        <v>0</v>
      </c>
      <c r="W5691">
        <f>VLOOKUP(RIGHT($V$1,5),Key!$A$9:$B$14,2,FALSE)</f>
        <v>10.199999999999999</v>
      </c>
      <c r="X5691">
        <f t="shared" si="444"/>
        <v>0</v>
      </c>
      <c r="Y5691">
        <f>VLOOKUP(RIGHT($X$1,5),Key!$A$9:$B$14,2,FALSE)</f>
        <v>3.7</v>
      </c>
      <c r="Z5691">
        <f t="shared" si="442"/>
        <v>10.199999999999999</v>
      </c>
      <c r="AA5691">
        <f t="shared" si="443"/>
        <v>0</v>
      </c>
    </row>
    <row r="5692" spans="1:27" x14ac:dyDescent="0.3">
      <c r="A5692">
        <v>100067</v>
      </c>
      <c r="B5692">
        <v>230922</v>
      </c>
      <c r="C5692" s="3">
        <v>44130.745138888888</v>
      </c>
      <c r="D5692">
        <v>2</v>
      </c>
      <c r="E5692">
        <v>1</v>
      </c>
      <c r="F5692" t="s">
        <v>26</v>
      </c>
      <c r="G5692">
        <v>1</v>
      </c>
      <c r="H5692">
        <v>75.476560000000006</v>
      </c>
      <c r="I5692">
        <v>19.20703</v>
      </c>
      <c r="J5692">
        <v>0.88671880000000003</v>
      </c>
      <c r="K5692">
        <v>82.035160000000005</v>
      </c>
      <c r="L5692" s="3">
        <v>44130.5</v>
      </c>
      <c r="M5692">
        <v>17.18</v>
      </c>
      <c r="N5692" t="s">
        <v>28</v>
      </c>
      <c r="P5692">
        <f>(C5692-Key!$B$1)*24</f>
        <v>2.8333333333139308</v>
      </c>
      <c r="Q5692">
        <f>(Key!$B$2-'17.1'!C5692)*24</f>
        <v>0.11666666669771075</v>
      </c>
      <c r="R5692" s="3">
        <f>C5692-(M5692-Key!$B$5)/(24*Key!$B$6)</f>
        <v>44130.73132407407</v>
      </c>
      <c r="S5692">
        <f>M5692-Key!$B$5</f>
        <v>14.92</v>
      </c>
      <c r="T5692" s="2">
        <f t="shared" si="440"/>
        <v>44129.743055555555</v>
      </c>
      <c r="U5692" t="str">
        <f t="shared" si="441"/>
        <v>10-25-2020 17:50</v>
      </c>
      <c r="V5692">
        <f>IFERROR(IF(W5692=Z5692,VLOOKUP($U5692,[1]C8842!$G$2:$M$145,3,FALSE),0),0)</f>
        <v>0</v>
      </c>
      <c r="W5692">
        <f>VLOOKUP(RIGHT($V$1,5),Key!$A$9:$B$14,2,FALSE)</f>
        <v>10.199999999999999</v>
      </c>
      <c r="X5692">
        <f t="shared" si="444"/>
        <v>0</v>
      </c>
      <c r="Y5692">
        <f>VLOOKUP(RIGHT($X$1,5),Key!$A$9:$B$14,2,FALSE)</f>
        <v>3.7</v>
      </c>
      <c r="Z5692">
        <f t="shared" si="442"/>
        <v>10.199999999999999</v>
      </c>
      <c r="AA5692">
        <f t="shared" si="443"/>
        <v>0</v>
      </c>
    </row>
    <row r="5693" spans="1:27" x14ac:dyDescent="0.3">
      <c r="A5693">
        <v>100067</v>
      </c>
      <c r="B5693">
        <v>230922</v>
      </c>
      <c r="C5693" s="3">
        <v>44130.745138888888</v>
      </c>
      <c r="D5693">
        <v>3</v>
      </c>
      <c r="E5693">
        <v>2</v>
      </c>
      <c r="F5693" t="s">
        <v>26</v>
      </c>
      <c r="G5693">
        <v>1</v>
      </c>
      <c r="H5693">
        <v>65.558589999999995</v>
      </c>
      <c r="I5693">
        <v>15.183590000000001</v>
      </c>
      <c r="J5693">
        <v>0.859375</v>
      </c>
      <c r="K5693">
        <v>94.039060000000006</v>
      </c>
      <c r="L5693" s="3">
        <v>44130.5</v>
      </c>
      <c r="M5693">
        <v>17.18</v>
      </c>
      <c r="N5693" t="s">
        <v>28</v>
      </c>
      <c r="P5693">
        <f>(C5693-Key!$B$1)*24</f>
        <v>2.8333333333139308</v>
      </c>
      <c r="Q5693">
        <f>(Key!$B$2-'17.1'!C5693)*24</f>
        <v>0.11666666669771075</v>
      </c>
      <c r="R5693" s="3">
        <f>C5693-(M5693-Key!$B$5)/(24*Key!$B$6)</f>
        <v>44130.73132407407</v>
      </c>
      <c r="S5693">
        <f>M5693-Key!$B$5</f>
        <v>14.92</v>
      </c>
      <c r="T5693" s="2">
        <f t="shared" si="440"/>
        <v>44129.743055555555</v>
      </c>
      <c r="U5693" t="str">
        <f t="shared" si="441"/>
        <v>10-25-2020 17:50</v>
      </c>
      <c r="V5693">
        <f>IFERROR(IF(W5693=Z5693,VLOOKUP($U5693,[1]C8842!$G$2:$M$145,3,FALSE),0),0)</f>
        <v>0</v>
      </c>
      <c r="W5693">
        <f>VLOOKUP(RIGHT($V$1,5),Key!$A$9:$B$14,2,FALSE)</f>
        <v>10.199999999999999</v>
      </c>
      <c r="X5693">
        <f t="shared" si="444"/>
        <v>0</v>
      </c>
      <c r="Y5693">
        <f>VLOOKUP(RIGHT($X$1,5),Key!$A$9:$B$14,2,FALSE)</f>
        <v>3.7</v>
      </c>
      <c r="Z5693">
        <f t="shared" si="442"/>
        <v>10.199999999999999</v>
      </c>
      <c r="AA5693">
        <f t="shared" si="443"/>
        <v>0</v>
      </c>
    </row>
    <row r="5694" spans="1:27" x14ac:dyDescent="0.3">
      <c r="A5694">
        <v>100067</v>
      </c>
      <c r="B5694">
        <v>230922</v>
      </c>
      <c r="C5694" s="3">
        <v>44130.745833333334</v>
      </c>
      <c r="D5694">
        <v>3</v>
      </c>
      <c r="E5694">
        <v>2</v>
      </c>
      <c r="F5694" t="s">
        <v>26</v>
      </c>
      <c r="G5694">
        <v>2</v>
      </c>
      <c r="H5694">
        <v>65.0625</v>
      </c>
      <c r="I5694">
        <v>20.222660000000001</v>
      </c>
      <c r="J5694">
        <v>1.0703130000000001</v>
      </c>
      <c r="K5694">
        <v>96.039060000000006</v>
      </c>
      <c r="L5694" s="3">
        <v>44130.5</v>
      </c>
      <c r="M5694">
        <v>17.18</v>
      </c>
      <c r="N5694" t="s">
        <v>28</v>
      </c>
      <c r="P5694">
        <f>(C5694-Key!$B$1)*24</f>
        <v>2.8500000000349246</v>
      </c>
      <c r="Q5694">
        <f>(Key!$B$2-'17.1'!C5694)*24</f>
        <v>9.9999999976716936E-2</v>
      </c>
      <c r="R5694" s="3">
        <f>C5694-(M5694-Key!$B$5)/(24*Key!$B$6)</f>
        <v>44130.732018518516</v>
      </c>
      <c r="S5694">
        <f>M5694-Key!$B$5</f>
        <v>14.92</v>
      </c>
      <c r="T5694" s="2">
        <f t="shared" si="440"/>
        <v>44129.743055555555</v>
      </c>
      <c r="U5694" t="str">
        <f t="shared" si="441"/>
        <v>10-25-2020 17:50</v>
      </c>
      <c r="V5694">
        <f>IFERROR(IF(W5694=Z5694,VLOOKUP($U5694,[1]C8842!$G$2:$M$145,3,FALSE),0),0)</f>
        <v>0</v>
      </c>
      <c r="W5694">
        <f>VLOOKUP(RIGHT($V$1,5),Key!$A$9:$B$14,2,FALSE)</f>
        <v>10.199999999999999</v>
      </c>
      <c r="X5694">
        <f t="shared" si="444"/>
        <v>0</v>
      </c>
      <c r="Y5694">
        <f>VLOOKUP(RIGHT($X$1,5),Key!$A$9:$B$14,2,FALSE)</f>
        <v>3.7</v>
      </c>
      <c r="Z5694">
        <f t="shared" si="442"/>
        <v>10.199999999999999</v>
      </c>
      <c r="AA5694">
        <f t="shared" si="443"/>
        <v>0</v>
      </c>
    </row>
    <row r="5695" spans="1:27" x14ac:dyDescent="0.3">
      <c r="A5695">
        <v>100067</v>
      </c>
      <c r="B5695">
        <v>230922</v>
      </c>
      <c r="C5695" s="3">
        <v>44130.745833333334</v>
      </c>
      <c r="D5695">
        <v>3</v>
      </c>
      <c r="E5695">
        <v>2</v>
      </c>
      <c r="F5695" t="s">
        <v>26</v>
      </c>
      <c r="G5695">
        <v>1</v>
      </c>
      <c r="H5695">
        <v>63.84375</v>
      </c>
      <c r="I5695">
        <v>16.05078</v>
      </c>
      <c r="J5695">
        <v>0.91796880000000003</v>
      </c>
      <c r="K5695">
        <v>95.039060000000006</v>
      </c>
      <c r="L5695" s="3">
        <v>44130.5</v>
      </c>
      <c r="M5695">
        <v>17.18</v>
      </c>
      <c r="N5695" t="s">
        <v>28</v>
      </c>
      <c r="P5695">
        <f>(C5695-Key!$B$1)*24</f>
        <v>2.8500000000349246</v>
      </c>
      <c r="Q5695">
        <f>(Key!$B$2-'17.1'!C5695)*24</f>
        <v>9.9999999976716936E-2</v>
      </c>
      <c r="R5695" s="3">
        <f>C5695-(M5695-Key!$B$5)/(24*Key!$B$6)</f>
        <v>44130.732018518516</v>
      </c>
      <c r="S5695">
        <f>M5695-Key!$B$5</f>
        <v>14.92</v>
      </c>
      <c r="T5695" s="2">
        <f t="shared" si="440"/>
        <v>44129.743055555555</v>
      </c>
      <c r="U5695" t="str">
        <f t="shared" si="441"/>
        <v>10-25-2020 17:50</v>
      </c>
      <c r="V5695">
        <f>IFERROR(IF(W5695=Z5695,VLOOKUP($U5695,[1]C8842!$G$2:$M$145,3,FALSE),0),0)</f>
        <v>0</v>
      </c>
      <c r="W5695">
        <f>VLOOKUP(RIGHT($V$1,5),Key!$A$9:$B$14,2,FALSE)</f>
        <v>10.199999999999999</v>
      </c>
      <c r="X5695">
        <f t="shared" si="444"/>
        <v>0</v>
      </c>
      <c r="Y5695">
        <f>VLOOKUP(RIGHT($X$1,5),Key!$A$9:$B$14,2,FALSE)</f>
        <v>3.7</v>
      </c>
      <c r="Z5695">
        <f t="shared" si="442"/>
        <v>10.199999999999999</v>
      </c>
      <c r="AA5695">
        <f t="shared" si="443"/>
        <v>0</v>
      </c>
    </row>
    <row r="5696" spans="1:27" x14ac:dyDescent="0.3">
      <c r="A5696">
        <v>100067</v>
      </c>
      <c r="B5696">
        <v>230922</v>
      </c>
      <c r="C5696" s="3">
        <v>44130.745833333334</v>
      </c>
      <c r="D5696">
        <v>2</v>
      </c>
      <c r="E5696">
        <v>1</v>
      </c>
      <c r="F5696" t="s">
        <v>26</v>
      </c>
      <c r="G5696">
        <v>1</v>
      </c>
      <c r="H5696">
        <v>62.796880000000002</v>
      </c>
      <c r="I5696">
        <v>17.59375</v>
      </c>
      <c r="J5696">
        <v>1</v>
      </c>
      <c r="K5696">
        <v>82.035160000000005</v>
      </c>
      <c r="L5696" s="3">
        <v>44130.5</v>
      </c>
      <c r="M5696">
        <v>17.18</v>
      </c>
      <c r="N5696" t="s">
        <v>28</v>
      </c>
      <c r="P5696">
        <f>(C5696-Key!$B$1)*24</f>
        <v>2.8500000000349246</v>
      </c>
      <c r="Q5696">
        <f>(Key!$B$2-'17.1'!C5696)*24</f>
        <v>9.9999999976716936E-2</v>
      </c>
      <c r="R5696" s="3">
        <f>C5696-(M5696-Key!$B$5)/(24*Key!$B$6)</f>
        <v>44130.732018518516</v>
      </c>
      <c r="S5696">
        <f>M5696-Key!$B$5</f>
        <v>14.92</v>
      </c>
      <c r="T5696" s="2">
        <f t="shared" si="440"/>
        <v>44129.743055555555</v>
      </c>
      <c r="U5696" t="str">
        <f t="shared" si="441"/>
        <v>10-25-2020 17:50</v>
      </c>
      <c r="V5696">
        <f>IFERROR(IF(W5696=Z5696,VLOOKUP($U5696,[1]C8842!$G$2:$M$145,3,FALSE),0),0)</f>
        <v>0</v>
      </c>
      <c r="W5696">
        <f>VLOOKUP(RIGHT($V$1,5),Key!$A$9:$B$14,2,FALSE)</f>
        <v>10.199999999999999</v>
      </c>
      <c r="X5696">
        <f t="shared" si="444"/>
        <v>0</v>
      </c>
      <c r="Y5696">
        <f>VLOOKUP(RIGHT($X$1,5),Key!$A$9:$B$14,2,FALSE)</f>
        <v>3.7</v>
      </c>
      <c r="Z5696">
        <f t="shared" si="442"/>
        <v>10.199999999999999</v>
      </c>
      <c r="AA5696">
        <f t="shared" si="443"/>
        <v>0</v>
      </c>
    </row>
    <row r="5697" spans="1:27" x14ac:dyDescent="0.3">
      <c r="A5697">
        <v>100067</v>
      </c>
      <c r="B5697">
        <v>230922</v>
      </c>
      <c r="C5697" s="3">
        <v>44130.745833333334</v>
      </c>
      <c r="D5697">
        <v>3</v>
      </c>
      <c r="E5697">
        <v>2</v>
      </c>
      <c r="F5697" t="s">
        <v>26</v>
      </c>
      <c r="G5697">
        <v>1</v>
      </c>
      <c r="H5697">
        <v>64.554689999999994</v>
      </c>
      <c r="I5697">
        <v>19.757809999999999</v>
      </c>
      <c r="J5697">
        <v>1.0625</v>
      </c>
      <c r="K5697">
        <v>92.039060000000006</v>
      </c>
      <c r="L5697" s="3">
        <v>44130.5</v>
      </c>
      <c r="M5697">
        <v>17.18</v>
      </c>
      <c r="N5697" t="s">
        <v>28</v>
      </c>
      <c r="P5697">
        <f>(C5697-Key!$B$1)*24</f>
        <v>2.8500000000349246</v>
      </c>
      <c r="Q5697">
        <f>(Key!$B$2-'17.1'!C5697)*24</f>
        <v>9.9999999976716936E-2</v>
      </c>
      <c r="R5697" s="3">
        <f>C5697-(M5697-Key!$B$5)/(24*Key!$B$6)</f>
        <v>44130.732018518516</v>
      </c>
      <c r="S5697">
        <f>M5697-Key!$B$5</f>
        <v>14.92</v>
      </c>
      <c r="T5697" s="2">
        <f t="shared" si="440"/>
        <v>44129.743055555555</v>
      </c>
      <c r="U5697" t="str">
        <f t="shared" si="441"/>
        <v>10-25-2020 17:50</v>
      </c>
      <c r="V5697">
        <f>IFERROR(IF(W5697=Z5697,VLOOKUP($U5697,[1]C8842!$G$2:$M$145,3,FALSE),0),0)</f>
        <v>0</v>
      </c>
      <c r="W5697">
        <f>VLOOKUP(RIGHT($V$1,5),Key!$A$9:$B$14,2,FALSE)</f>
        <v>10.199999999999999</v>
      </c>
      <c r="X5697">
        <f t="shared" si="444"/>
        <v>0</v>
      </c>
      <c r="Y5697">
        <f>VLOOKUP(RIGHT($X$1,5),Key!$A$9:$B$14,2,FALSE)</f>
        <v>3.7</v>
      </c>
      <c r="Z5697">
        <f t="shared" si="442"/>
        <v>10.199999999999999</v>
      </c>
      <c r="AA5697">
        <f t="shared" si="443"/>
        <v>0</v>
      </c>
    </row>
    <row r="5698" spans="1:27" x14ac:dyDescent="0.3">
      <c r="A5698">
        <v>100067</v>
      </c>
      <c r="B5698">
        <v>230922</v>
      </c>
      <c r="C5698" s="3">
        <v>44130.745833333334</v>
      </c>
      <c r="D5698">
        <v>2</v>
      </c>
      <c r="E5698">
        <v>1</v>
      </c>
      <c r="F5698" t="s">
        <v>26</v>
      </c>
      <c r="G5698">
        <v>2</v>
      </c>
      <c r="H5698">
        <v>74.09375</v>
      </c>
      <c r="I5698">
        <v>20.191410000000001</v>
      </c>
      <c r="J5698">
        <v>0.9375</v>
      </c>
      <c r="K5698">
        <v>80.03125</v>
      </c>
      <c r="L5698" s="3">
        <v>44130.5</v>
      </c>
      <c r="M5698">
        <v>17.18</v>
      </c>
      <c r="N5698" t="s">
        <v>28</v>
      </c>
      <c r="P5698">
        <f>(C5698-Key!$B$1)*24</f>
        <v>2.8500000000349246</v>
      </c>
      <c r="Q5698">
        <f>(Key!$B$2-'17.1'!C5698)*24</f>
        <v>9.9999999976716936E-2</v>
      </c>
      <c r="R5698" s="3">
        <f>C5698-(M5698-Key!$B$5)/(24*Key!$B$6)</f>
        <v>44130.732018518516</v>
      </c>
      <c r="S5698">
        <f>M5698-Key!$B$5</f>
        <v>14.92</v>
      </c>
      <c r="T5698" s="2">
        <f t="shared" si="440"/>
        <v>44129.743055555555</v>
      </c>
      <c r="U5698" t="str">
        <f t="shared" si="441"/>
        <v>10-25-2020 17:50</v>
      </c>
      <c r="V5698">
        <f>IFERROR(IF(W5698=Z5698,VLOOKUP($U5698,[1]C8842!$G$2:$M$145,3,FALSE),0),0)</f>
        <v>0</v>
      </c>
      <c r="W5698">
        <f>VLOOKUP(RIGHT($V$1,5),Key!$A$9:$B$14,2,FALSE)</f>
        <v>10.199999999999999</v>
      </c>
      <c r="X5698">
        <f t="shared" si="444"/>
        <v>0</v>
      </c>
      <c r="Y5698">
        <f>VLOOKUP(RIGHT($X$1,5),Key!$A$9:$B$14,2,FALSE)</f>
        <v>3.7</v>
      </c>
      <c r="Z5698">
        <f t="shared" si="442"/>
        <v>10.199999999999999</v>
      </c>
      <c r="AA5698">
        <f t="shared" si="443"/>
        <v>0</v>
      </c>
    </row>
    <row r="5699" spans="1:27" x14ac:dyDescent="0.3">
      <c r="A5699">
        <v>100067</v>
      </c>
      <c r="B5699">
        <v>230922</v>
      </c>
      <c r="C5699" s="3">
        <v>44130.745833333334</v>
      </c>
      <c r="D5699">
        <v>3</v>
      </c>
      <c r="E5699">
        <v>2</v>
      </c>
      <c r="F5699" t="s">
        <v>26</v>
      </c>
      <c r="G5699">
        <v>5</v>
      </c>
      <c r="H5699">
        <v>62.945309999999999</v>
      </c>
      <c r="I5699">
        <v>105.8125</v>
      </c>
      <c r="J5699">
        <v>4.7265629999999996</v>
      </c>
      <c r="K5699">
        <v>94.039060000000006</v>
      </c>
      <c r="L5699" s="3">
        <v>44130.5</v>
      </c>
      <c r="M5699">
        <v>17.18</v>
      </c>
      <c r="N5699" t="s">
        <v>28</v>
      </c>
      <c r="P5699">
        <f>(C5699-Key!$B$1)*24</f>
        <v>2.8500000000349246</v>
      </c>
      <c r="Q5699">
        <f>(Key!$B$2-'17.1'!C5699)*24</f>
        <v>9.9999999976716936E-2</v>
      </c>
      <c r="R5699" s="3">
        <f>C5699-(M5699-Key!$B$5)/(24*Key!$B$6)</f>
        <v>44130.732018518516</v>
      </c>
      <c r="S5699">
        <f>M5699-Key!$B$5</f>
        <v>14.92</v>
      </c>
      <c r="T5699" s="2">
        <f t="shared" ref="T5699:T5762" si="445">ROUND(C5699*24*60/10,0)/(24*6)-1</f>
        <v>44129.743055555555</v>
      </c>
      <c r="U5699" t="str">
        <f t="shared" ref="U5699:U5762" si="446">TEXT(T5699,"mm-dd-yyyy hh:mm")</f>
        <v>10-25-2020 17:50</v>
      </c>
      <c r="V5699">
        <f>IFERROR(IF(W5699=Z5699,VLOOKUP($U5699,[1]C8842!$G$2:$M$145,3,FALSE),0),0)</f>
        <v>0</v>
      </c>
      <c r="W5699">
        <f>VLOOKUP(RIGHT($V$1,5),Key!$A$9:$B$14,2,FALSE)</f>
        <v>10.199999999999999</v>
      </c>
      <c r="X5699">
        <f t="shared" si="444"/>
        <v>0</v>
      </c>
      <c r="Y5699">
        <f>VLOOKUP(RIGHT($X$1,5),Key!$A$9:$B$14,2,FALSE)</f>
        <v>3.7</v>
      </c>
      <c r="Z5699">
        <f t="shared" ref="Z5699:Z5762" si="447">M5699-MIN(ABS(Y5699-M5699),ABS(W5699-M5699))</f>
        <v>10.199999999999999</v>
      </c>
      <c r="AA5699">
        <f t="shared" ref="AA5699:AA5762" si="448">SUM(V5699,X5699)</f>
        <v>0</v>
      </c>
    </row>
    <row r="5700" spans="1:27" x14ac:dyDescent="0.3">
      <c r="A5700">
        <v>100067</v>
      </c>
      <c r="B5700">
        <v>230922</v>
      </c>
      <c r="C5700" s="3">
        <v>44130.745833333334</v>
      </c>
      <c r="D5700">
        <v>3</v>
      </c>
      <c r="E5700">
        <v>2</v>
      </c>
      <c r="F5700" t="s">
        <v>26</v>
      </c>
      <c r="G5700">
        <v>1</v>
      </c>
      <c r="H5700">
        <v>63.210940000000001</v>
      </c>
      <c r="I5700">
        <v>19.1875</v>
      </c>
      <c r="J5700">
        <v>1.058594</v>
      </c>
      <c r="K5700">
        <v>95.039060000000006</v>
      </c>
      <c r="L5700" s="3">
        <v>44130.5</v>
      </c>
      <c r="M5700">
        <v>17.18</v>
      </c>
      <c r="N5700" t="s">
        <v>28</v>
      </c>
      <c r="P5700">
        <f>(C5700-Key!$B$1)*24</f>
        <v>2.8500000000349246</v>
      </c>
      <c r="Q5700">
        <f>(Key!$B$2-'17.1'!C5700)*24</f>
        <v>9.9999999976716936E-2</v>
      </c>
      <c r="R5700" s="3">
        <f>C5700-(M5700-Key!$B$5)/(24*Key!$B$6)</f>
        <v>44130.732018518516</v>
      </c>
      <c r="S5700">
        <f>M5700-Key!$B$5</f>
        <v>14.92</v>
      </c>
      <c r="T5700" s="2">
        <f t="shared" si="445"/>
        <v>44129.743055555555</v>
      </c>
      <c r="U5700" t="str">
        <f t="shared" si="446"/>
        <v>10-25-2020 17:50</v>
      </c>
      <c r="V5700">
        <f>IFERROR(IF(W5700=Z5700,VLOOKUP($U5700,[1]C8842!$G$2:$M$145,3,FALSE),0),0)</f>
        <v>0</v>
      </c>
      <c r="W5700">
        <f>VLOOKUP(RIGHT($V$1,5),Key!$A$9:$B$14,2,FALSE)</f>
        <v>10.199999999999999</v>
      </c>
      <c r="X5700">
        <f t="shared" ref="X5700:X5763" si="449">$X$2</f>
        <v>0</v>
      </c>
      <c r="Y5700">
        <f>VLOOKUP(RIGHT($X$1,5),Key!$A$9:$B$14,2,FALSE)</f>
        <v>3.7</v>
      </c>
      <c r="Z5700">
        <f t="shared" si="447"/>
        <v>10.199999999999999</v>
      </c>
      <c r="AA5700">
        <f t="shared" si="448"/>
        <v>0</v>
      </c>
    </row>
    <row r="5701" spans="1:27" x14ac:dyDescent="0.3">
      <c r="A5701">
        <v>100067</v>
      </c>
      <c r="B5701">
        <v>230922</v>
      </c>
      <c r="C5701" s="3">
        <v>44130.745833333334</v>
      </c>
      <c r="D5701">
        <v>1</v>
      </c>
      <c r="E5701">
        <v>1</v>
      </c>
      <c r="F5701" t="s">
        <v>25</v>
      </c>
      <c r="G5701">
        <v>1</v>
      </c>
      <c r="H5701">
        <v>72.5625</v>
      </c>
      <c r="I5701">
        <v>15.308590000000001</v>
      </c>
      <c r="J5701">
        <v>0.78125</v>
      </c>
      <c r="K5701">
        <v>58.023440000000001</v>
      </c>
      <c r="L5701" s="3">
        <v>44130.5</v>
      </c>
      <c r="M5701">
        <v>17.18</v>
      </c>
      <c r="N5701" t="s">
        <v>28</v>
      </c>
      <c r="P5701">
        <f>(C5701-Key!$B$1)*24</f>
        <v>2.8500000000349246</v>
      </c>
      <c r="Q5701">
        <f>(Key!$B$2-'17.1'!C5701)*24</f>
        <v>9.9999999976716936E-2</v>
      </c>
      <c r="R5701" s="3">
        <f>C5701-(M5701-Key!$B$5)/(24*Key!$B$6)</f>
        <v>44130.732018518516</v>
      </c>
      <c r="S5701">
        <f>M5701-Key!$B$5</f>
        <v>14.92</v>
      </c>
      <c r="T5701" s="2">
        <f t="shared" si="445"/>
        <v>44129.743055555555</v>
      </c>
      <c r="U5701" t="str">
        <f t="shared" si="446"/>
        <v>10-25-2020 17:50</v>
      </c>
      <c r="V5701">
        <f>IFERROR(IF(W5701=Z5701,VLOOKUP($U5701,[1]C8842!$G$2:$M$145,3,FALSE),0),0)</f>
        <v>0</v>
      </c>
      <c r="W5701">
        <f>VLOOKUP(RIGHT($V$1,5),Key!$A$9:$B$14,2,FALSE)</f>
        <v>10.199999999999999</v>
      </c>
      <c r="X5701">
        <f t="shared" si="449"/>
        <v>0</v>
      </c>
      <c r="Y5701">
        <f>VLOOKUP(RIGHT($X$1,5),Key!$A$9:$B$14,2,FALSE)</f>
        <v>3.7</v>
      </c>
      <c r="Z5701">
        <f t="shared" si="447"/>
        <v>10.199999999999999</v>
      </c>
      <c r="AA5701">
        <f t="shared" si="448"/>
        <v>0</v>
      </c>
    </row>
    <row r="5702" spans="1:27" x14ac:dyDescent="0.3">
      <c r="A5702">
        <v>100067</v>
      </c>
      <c r="B5702">
        <v>230922</v>
      </c>
      <c r="C5702" s="3">
        <v>44130.745833333334</v>
      </c>
      <c r="D5702">
        <v>0</v>
      </c>
      <c r="E5702">
        <v>2</v>
      </c>
      <c r="F5702" t="s">
        <v>25</v>
      </c>
      <c r="G5702">
        <v>1</v>
      </c>
      <c r="H5702">
        <v>64.296880000000002</v>
      </c>
      <c r="I5702">
        <v>15.097659999999999</v>
      </c>
      <c r="J5702">
        <v>0.87109380000000003</v>
      </c>
      <c r="K5702">
        <v>48.019530000000003</v>
      </c>
      <c r="L5702" s="3">
        <v>44130.5</v>
      </c>
      <c r="M5702">
        <v>17.18</v>
      </c>
      <c r="N5702" t="s">
        <v>28</v>
      </c>
      <c r="P5702">
        <f>(C5702-Key!$B$1)*24</f>
        <v>2.8500000000349246</v>
      </c>
      <c r="Q5702">
        <f>(Key!$B$2-'17.1'!C5702)*24</f>
        <v>9.9999999976716936E-2</v>
      </c>
      <c r="R5702" s="3">
        <f>C5702-(M5702-Key!$B$5)/(24*Key!$B$6)</f>
        <v>44130.732018518516</v>
      </c>
      <c r="S5702">
        <f>M5702-Key!$B$5</f>
        <v>14.92</v>
      </c>
      <c r="T5702" s="2">
        <f t="shared" si="445"/>
        <v>44129.743055555555</v>
      </c>
      <c r="U5702" t="str">
        <f t="shared" si="446"/>
        <v>10-25-2020 17:50</v>
      </c>
      <c r="V5702">
        <f>IFERROR(IF(W5702=Z5702,VLOOKUP($U5702,[1]C8842!$G$2:$M$145,3,FALSE),0),0)</f>
        <v>0</v>
      </c>
      <c r="W5702">
        <f>VLOOKUP(RIGHT($V$1,5),Key!$A$9:$B$14,2,FALSE)</f>
        <v>10.199999999999999</v>
      </c>
      <c r="X5702">
        <f t="shared" si="449"/>
        <v>0</v>
      </c>
      <c r="Y5702">
        <f>VLOOKUP(RIGHT($X$1,5),Key!$A$9:$B$14,2,FALSE)</f>
        <v>3.7</v>
      </c>
      <c r="Z5702">
        <f t="shared" si="447"/>
        <v>10.199999999999999</v>
      </c>
      <c r="AA5702">
        <f t="shared" si="448"/>
        <v>0</v>
      </c>
    </row>
    <row r="5703" spans="1:27" x14ac:dyDescent="0.3">
      <c r="A5703">
        <v>100067</v>
      </c>
      <c r="B5703">
        <v>230922</v>
      </c>
      <c r="C5703" s="3">
        <v>44130.745833333334</v>
      </c>
      <c r="D5703">
        <v>1</v>
      </c>
      <c r="E5703">
        <v>1</v>
      </c>
      <c r="F5703" t="s">
        <v>25</v>
      </c>
      <c r="G5703">
        <v>1</v>
      </c>
      <c r="H5703">
        <v>69.625</v>
      </c>
      <c r="I5703">
        <v>14.17578</v>
      </c>
      <c r="J5703">
        <v>0.76953130000000003</v>
      </c>
      <c r="K5703">
        <v>55.023440000000001</v>
      </c>
      <c r="L5703" s="3">
        <v>44130.5</v>
      </c>
      <c r="M5703">
        <v>17.18</v>
      </c>
      <c r="N5703" t="s">
        <v>28</v>
      </c>
      <c r="P5703">
        <f>(C5703-Key!$B$1)*24</f>
        <v>2.8500000000349246</v>
      </c>
      <c r="Q5703">
        <f>(Key!$B$2-'17.1'!C5703)*24</f>
        <v>9.9999999976716936E-2</v>
      </c>
      <c r="R5703" s="3">
        <f>C5703-(M5703-Key!$B$5)/(24*Key!$B$6)</f>
        <v>44130.732018518516</v>
      </c>
      <c r="S5703">
        <f>M5703-Key!$B$5</f>
        <v>14.92</v>
      </c>
      <c r="T5703" s="2">
        <f t="shared" si="445"/>
        <v>44129.743055555555</v>
      </c>
      <c r="U5703" t="str">
        <f t="shared" si="446"/>
        <v>10-25-2020 17:50</v>
      </c>
      <c r="V5703">
        <f>IFERROR(IF(W5703=Z5703,VLOOKUP($U5703,[1]C8842!$G$2:$M$145,3,FALSE),0),0)</f>
        <v>0</v>
      </c>
      <c r="W5703">
        <f>VLOOKUP(RIGHT($V$1,5),Key!$A$9:$B$14,2,FALSE)</f>
        <v>10.199999999999999</v>
      </c>
      <c r="X5703">
        <f t="shared" si="449"/>
        <v>0</v>
      </c>
      <c r="Y5703">
        <f>VLOOKUP(RIGHT($X$1,5),Key!$A$9:$B$14,2,FALSE)</f>
        <v>3.7</v>
      </c>
      <c r="Z5703">
        <f t="shared" si="447"/>
        <v>10.199999999999999</v>
      </c>
      <c r="AA5703">
        <f t="shared" si="448"/>
        <v>0</v>
      </c>
    </row>
    <row r="5704" spans="1:27" x14ac:dyDescent="0.3">
      <c r="A5704">
        <v>100067</v>
      </c>
      <c r="B5704">
        <v>230922</v>
      </c>
      <c r="C5704" s="3">
        <v>44130.745833333334</v>
      </c>
      <c r="D5704">
        <v>1</v>
      </c>
      <c r="E5704">
        <v>1</v>
      </c>
      <c r="F5704" t="s">
        <v>25</v>
      </c>
      <c r="G5704">
        <v>2</v>
      </c>
      <c r="H5704">
        <v>68.28125</v>
      </c>
      <c r="I5704">
        <v>29.546880000000002</v>
      </c>
      <c r="J5704">
        <v>1.3828130000000001</v>
      </c>
      <c r="K5704">
        <v>58.023440000000001</v>
      </c>
      <c r="L5704" s="3">
        <v>44130.5</v>
      </c>
      <c r="M5704">
        <v>17.18</v>
      </c>
      <c r="N5704" t="s">
        <v>28</v>
      </c>
      <c r="P5704">
        <f>(C5704-Key!$B$1)*24</f>
        <v>2.8500000000349246</v>
      </c>
      <c r="Q5704">
        <f>(Key!$B$2-'17.1'!C5704)*24</f>
        <v>9.9999999976716936E-2</v>
      </c>
      <c r="R5704" s="3">
        <f>C5704-(M5704-Key!$B$5)/(24*Key!$B$6)</f>
        <v>44130.732018518516</v>
      </c>
      <c r="S5704">
        <f>M5704-Key!$B$5</f>
        <v>14.92</v>
      </c>
      <c r="T5704" s="2">
        <f t="shared" si="445"/>
        <v>44129.743055555555</v>
      </c>
      <c r="U5704" t="str">
        <f t="shared" si="446"/>
        <v>10-25-2020 17:50</v>
      </c>
      <c r="V5704">
        <f>IFERROR(IF(W5704=Z5704,VLOOKUP($U5704,[1]C8842!$G$2:$M$145,3,FALSE),0),0)</f>
        <v>0</v>
      </c>
      <c r="W5704">
        <f>VLOOKUP(RIGHT($V$1,5),Key!$A$9:$B$14,2,FALSE)</f>
        <v>10.199999999999999</v>
      </c>
      <c r="X5704">
        <f t="shared" si="449"/>
        <v>0</v>
      </c>
      <c r="Y5704">
        <f>VLOOKUP(RIGHT($X$1,5),Key!$A$9:$B$14,2,FALSE)</f>
        <v>3.7</v>
      </c>
      <c r="Z5704">
        <f t="shared" si="447"/>
        <v>10.199999999999999</v>
      </c>
      <c r="AA5704">
        <f t="shared" si="448"/>
        <v>0</v>
      </c>
    </row>
    <row r="5705" spans="1:27" x14ac:dyDescent="0.3">
      <c r="A5705">
        <v>100067</v>
      </c>
      <c r="B5705">
        <v>230922</v>
      </c>
      <c r="C5705" s="3">
        <v>44130.745833333334</v>
      </c>
      <c r="D5705">
        <v>0</v>
      </c>
      <c r="E5705">
        <v>2</v>
      </c>
      <c r="F5705" t="s">
        <v>25</v>
      </c>
      <c r="G5705">
        <v>2</v>
      </c>
      <c r="H5705">
        <v>56.304690000000001</v>
      </c>
      <c r="I5705">
        <v>21.78125</v>
      </c>
      <c r="J5705">
        <v>1.3125</v>
      </c>
      <c r="K5705">
        <v>46.019530000000003</v>
      </c>
      <c r="L5705" s="3">
        <v>44130.5</v>
      </c>
      <c r="M5705">
        <v>17.18</v>
      </c>
      <c r="N5705" t="s">
        <v>28</v>
      </c>
      <c r="P5705">
        <f>(C5705-Key!$B$1)*24</f>
        <v>2.8500000000349246</v>
      </c>
      <c r="Q5705">
        <f>(Key!$B$2-'17.1'!C5705)*24</f>
        <v>9.9999999976716936E-2</v>
      </c>
      <c r="R5705" s="3">
        <f>C5705-(M5705-Key!$B$5)/(24*Key!$B$6)</f>
        <v>44130.732018518516</v>
      </c>
      <c r="S5705">
        <f>M5705-Key!$B$5</f>
        <v>14.92</v>
      </c>
      <c r="T5705" s="2">
        <f t="shared" si="445"/>
        <v>44129.743055555555</v>
      </c>
      <c r="U5705" t="str">
        <f t="shared" si="446"/>
        <v>10-25-2020 17:50</v>
      </c>
      <c r="V5705">
        <f>IFERROR(IF(W5705=Z5705,VLOOKUP($U5705,[1]C8842!$G$2:$M$145,3,FALSE),0),0)</f>
        <v>0</v>
      </c>
      <c r="W5705">
        <f>VLOOKUP(RIGHT($V$1,5),Key!$A$9:$B$14,2,FALSE)</f>
        <v>10.199999999999999</v>
      </c>
      <c r="X5705">
        <f t="shared" si="449"/>
        <v>0</v>
      </c>
      <c r="Y5705">
        <f>VLOOKUP(RIGHT($X$1,5),Key!$A$9:$B$14,2,FALSE)</f>
        <v>3.7</v>
      </c>
      <c r="Z5705">
        <f t="shared" si="447"/>
        <v>10.199999999999999</v>
      </c>
      <c r="AA5705">
        <f t="shared" si="448"/>
        <v>0</v>
      </c>
    </row>
    <row r="5706" spans="1:27" x14ac:dyDescent="0.3">
      <c r="A5706">
        <v>100067</v>
      </c>
      <c r="B5706">
        <v>230922</v>
      </c>
      <c r="C5706" s="3">
        <v>44130.745833333334</v>
      </c>
      <c r="D5706">
        <v>1</v>
      </c>
      <c r="E5706">
        <v>1</v>
      </c>
      <c r="F5706" t="s">
        <v>25</v>
      </c>
      <c r="G5706">
        <v>1</v>
      </c>
      <c r="H5706">
        <v>69.5</v>
      </c>
      <c r="I5706">
        <v>19.13672</v>
      </c>
      <c r="J5706">
        <v>0.9609375</v>
      </c>
      <c r="K5706">
        <v>58.023440000000001</v>
      </c>
      <c r="L5706" s="3">
        <v>44130.5</v>
      </c>
      <c r="M5706">
        <v>17.18</v>
      </c>
      <c r="N5706" t="s">
        <v>28</v>
      </c>
      <c r="P5706">
        <f>(C5706-Key!$B$1)*24</f>
        <v>2.8500000000349246</v>
      </c>
      <c r="Q5706">
        <f>(Key!$B$2-'17.1'!C5706)*24</f>
        <v>9.9999999976716936E-2</v>
      </c>
      <c r="R5706" s="3">
        <f>C5706-(M5706-Key!$B$5)/(24*Key!$B$6)</f>
        <v>44130.732018518516</v>
      </c>
      <c r="S5706">
        <f>M5706-Key!$B$5</f>
        <v>14.92</v>
      </c>
      <c r="T5706" s="2">
        <f t="shared" si="445"/>
        <v>44129.743055555555</v>
      </c>
      <c r="U5706" t="str">
        <f t="shared" si="446"/>
        <v>10-25-2020 17:50</v>
      </c>
      <c r="V5706">
        <f>IFERROR(IF(W5706=Z5706,VLOOKUP($U5706,[1]C8842!$G$2:$M$145,3,FALSE),0),0)</f>
        <v>0</v>
      </c>
      <c r="W5706">
        <f>VLOOKUP(RIGHT($V$1,5),Key!$A$9:$B$14,2,FALSE)</f>
        <v>10.199999999999999</v>
      </c>
      <c r="X5706">
        <f t="shared" si="449"/>
        <v>0</v>
      </c>
      <c r="Y5706">
        <f>VLOOKUP(RIGHT($X$1,5),Key!$A$9:$B$14,2,FALSE)</f>
        <v>3.7</v>
      </c>
      <c r="Z5706">
        <f t="shared" si="447"/>
        <v>10.199999999999999</v>
      </c>
      <c r="AA5706">
        <f t="shared" si="448"/>
        <v>0</v>
      </c>
    </row>
    <row r="5707" spans="1:27" x14ac:dyDescent="0.3">
      <c r="A5707">
        <v>100067</v>
      </c>
      <c r="B5707">
        <v>230922</v>
      </c>
      <c r="C5707" s="3">
        <v>44130.745833333334</v>
      </c>
      <c r="D5707">
        <v>0</v>
      </c>
      <c r="E5707">
        <v>2</v>
      </c>
      <c r="F5707" t="s">
        <v>25</v>
      </c>
      <c r="G5707">
        <v>1</v>
      </c>
      <c r="H5707">
        <v>58.582030000000003</v>
      </c>
      <c r="I5707">
        <v>17.16797</v>
      </c>
      <c r="J5707">
        <v>1.050781</v>
      </c>
      <c r="K5707">
        <v>46.019530000000003</v>
      </c>
      <c r="L5707" s="3">
        <v>44130.5</v>
      </c>
      <c r="M5707">
        <v>17.18</v>
      </c>
      <c r="N5707" t="s">
        <v>28</v>
      </c>
      <c r="P5707">
        <f>(C5707-Key!$B$1)*24</f>
        <v>2.8500000000349246</v>
      </c>
      <c r="Q5707">
        <f>(Key!$B$2-'17.1'!C5707)*24</f>
        <v>9.9999999976716936E-2</v>
      </c>
      <c r="R5707" s="3">
        <f>C5707-(M5707-Key!$B$5)/(24*Key!$B$6)</f>
        <v>44130.732018518516</v>
      </c>
      <c r="S5707">
        <f>M5707-Key!$B$5</f>
        <v>14.92</v>
      </c>
      <c r="T5707" s="2">
        <f t="shared" si="445"/>
        <v>44129.743055555555</v>
      </c>
      <c r="U5707" t="str">
        <f t="shared" si="446"/>
        <v>10-25-2020 17:50</v>
      </c>
      <c r="V5707">
        <f>IFERROR(IF(W5707=Z5707,VLOOKUP($U5707,[1]C8842!$G$2:$M$145,3,FALSE),0),0)</f>
        <v>0</v>
      </c>
      <c r="W5707">
        <f>VLOOKUP(RIGHT($V$1,5),Key!$A$9:$B$14,2,FALSE)</f>
        <v>10.199999999999999</v>
      </c>
      <c r="X5707">
        <f t="shared" si="449"/>
        <v>0</v>
      </c>
      <c r="Y5707">
        <f>VLOOKUP(RIGHT($X$1,5),Key!$A$9:$B$14,2,FALSE)</f>
        <v>3.7</v>
      </c>
      <c r="Z5707">
        <f t="shared" si="447"/>
        <v>10.199999999999999</v>
      </c>
      <c r="AA5707">
        <f t="shared" si="448"/>
        <v>0</v>
      </c>
    </row>
    <row r="5708" spans="1:27" x14ac:dyDescent="0.3">
      <c r="A5708">
        <v>100067</v>
      </c>
      <c r="B5708">
        <v>230922</v>
      </c>
      <c r="C5708" s="3">
        <v>44130.745833333334</v>
      </c>
      <c r="D5708">
        <v>0</v>
      </c>
      <c r="E5708">
        <v>2</v>
      </c>
      <c r="F5708" t="s">
        <v>25</v>
      </c>
      <c r="G5708">
        <v>4</v>
      </c>
      <c r="H5708">
        <v>64.539060000000006</v>
      </c>
      <c r="I5708">
        <v>75.125</v>
      </c>
      <c r="J5708">
        <v>3.34375</v>
      </c>
      <c r="K5708">
        <v>46.019530000000003</v>
      </c>
      <c r="L5708" s="3">
        <v>44130.5</v>
      </c>
      <c r="M5708">
        <v>17.18</v>
      </c>
      <c r="N5708" t="s">
        <v>28</v>
      </c>
      <c r="P5708">
        <f>(C5708-Key!$B$1)*24</f>
        <v>2.8500000000349246</v>
      </c>
      <c r="Q5708">
        <f>(Key!$B$2-'17.1'!C5708)*24</f>
        <v>9.9999999976716936E-2</v>
      </c>
      <c r="R5708" s="3">
        <f>C5708-(M5708-Key!$B$5)/(24*Key!$B$6)</f>
        <v>44130.732018518516</v>
      </c>
      <c r="S5708">
        <f>M5708-Key!$B$5</f>
        <v>14.92</v>
      </c>
      <c r="T5708" s="2">
        <f t="shared" si="445"/>
        <v>44129.743055555555</v>
      </c>
      <c r="U5708" t="str">
        <f t="shared" si="446"/>
        <v>10-25-2020 17:50</v>
      </c>
      <c r="V5708">
        <f>IFERROR(IF(W5708=Z5708,VLOOKUP($U5708,[1]C8842!$G$2:$M$145,3,FALSE),0),0)</f>
        <v>0</v>
      </c>
      <c r="W5708">
        <f>VLOOKUP(RIGHT($V$1,5),Key!$A$9:$B$14,2,FALSE)</f>
        <v>10.199999999999999</v>
      </c>
      <c r="X5708">
        <f t="shared" si="449"/>
        <v>0</v>
      </c>
      <c r="Y5708">
        <f>VLOOKUP(RIGHT($X$1,5),Key!$A$9:$B$14,2,FALSE)</f>
        <v>3.7</v>
      </c>
      <c r="Z5708">
        <f t="shared" si="447"/>
        <v>10.199999999999999</v>
      </c>
      <c r="AA5708">
        <f t="shared" si="448"/>
        <v>0</v>
      </c>
    </row>
    <row r="5709" spans="1:27" x14ac:dyDescent="0.3">
      <c r="A5709">
        <v>100067</v>
      </c>
      <c r="B5709">
        <v>230922</v>
      </c>
      <c r="C5709" s="3">
        <v>44130.745833333334</v>
      </c>
      <c r="D5709">
        <v>2</v>
      </c>
      <c r="E5709">
        <v>1</v>
      </c>
      <c r="F5709" t="s">
        <v>26</v>
      </c>
      <c r="G5709">
        <v>1</v>
      </c>
      <c r="H5709">
        <v>70.378910000000005</v>
      </c>
      <c r="I5709">
        <v>15.722659999999999</v>
      </c>
      <c r="J5709">
        <v>0.8203125</v>
      </c>
      <c r="K5709">
        <v>82.035160000000005</v>
      </c>
      <c r="L5709" s="3">
        <v>44130.5</v>
      </c>
      <c r="M5709">
        <v>17.18</v>
      </c>
      <c r="N5709" t="s">
        <v>28</v>
      </c>
      <c r="P5709">
        <f>(C5709-Key!$B$1)*24</f>
        <v>2.8500000000349246</v>
      </c>
      <c r="Q5709">
        <f>(Key!$B$2-'17.1'!C5709)*24</f>
        <v>9.9999999976716936E-2</v>
      </c>
      <c r="R5709" s="3">
        <f>C5709-(M5709-Key!$B$5)/(24*Key!$B$6)</f>
        <v>44130.732018518516</v>
      </c>
      <c r="S5709">
        <f>M5709-Key!$B$5</f>
        <v>14.92</v>
      </c>
      <c r="T5709" s="2">
        <f t="shared" si="445"/>
        <v>44129.743055555555</v>
      </c>
      <c r="U5709" t="str">
        <f t="shared" si="446"/>
        <v>10-25-2020 17:50</v>
      </c>
      <c r="V5709">
        <f>IFERROR(IF(W5709=Z5709,VLOOKUP($U5709,[1]C8842!$G$2:$M$145,3,FALSE),0),0)</f>
        <v>0</v>
      </c>
      <c r="W5709">
        <f>VLOOKUP(RIGHT($V$1,5),Key!$A$9:$B$14,2,FALSE)</f>
        <v>10.199999999999999</v>
      </c>
      <c r="X5709">
        <f t="shared" si="449"/>
        <v>0</v>
      </c>
      <c r="Y5709">
        <f>VLOOKUP(RIGHT($X$1,5),Key!$A$9:$B$14,2,FALSE)</f>
        <v>3.7</v>
      </c>
      <c r="Z5709">
        <f t="shared" si="447"/>
        <v>10.199999999999999</v>
      </c>
      <c r="AA5709">
        <f t="shared" si="448"/>
        <v>0</v>
      </c>
    </row>
    <row r="5710" spans="1:27" x14ac:dyDescent="0.3">
      <c r="A5710">
        <v>100067</v>
      </c>
      <c r="B5710">
        <v>230922</v>
      </c>
      <c r="C5710" s="3">
        <v>44130.746527777781</v>
      </c>
      <c r="D5710">
        <v>3</v>
      </c>
      <c r="E5710">
        <v>2</v>
      </c>
      <c r="F5710" t="s">
        <v>26</v>
      </c>
      <c r="G5710">
        <v>2</v>
      </c>
      <c r="H5710">
        <v>66.332030000000003</v>
      </c>
      <c r="I5710">
        <v>20.515630000000002</v>
      </c>
      <c r="J5710">
        <v>1.0625</v>
      </c>
      <c r="K5710">
        <v>94.039060000000006</v>
      </c>
      <c r="L5710" s="3">
        <v>44130.5</v>
      </c>
      <c r="M5710">
        <v>17.18</v>
      </c>
      <c r="N5710" t="s">
        <v>28</v>
      </c>
      <c r="P5710">
        <f>(C5710-Key!$B$1)*24</f>
        <v>2.8666666667559184</v>
      </c>
      <c r="Q5710">
        <f>(Key!$B$2-'17.1'!C5710)*24</f>
        <v>8.3333333255723119E-2</v>
      </c>
      <c r="R5710" s="3">
        <f>C5710-(M5710-Key!$B$5)/(24*Key!$B$6)</f>
        <v>44130.732712962963</v>
      </c>
      <c r="S5710">
        <f>M5710-Key!$B$5</f>
        <v>14.92</v>
      </c>
      <c r="T5710" s="2">
        <f t="shared" si="445"/>
        <v>44129.75</v>
      </c>
      <c r="U5710" t="str">
        <f t="shared" si="446"/>
        <v>10-25-2020 18:00</v>
      </c>
      <c r="V5710">
        <f>IFERROR(IF(W5710=Z5710,VLOOKUP($U5710,[1]C8842!$G$2:$M$145,3,FALSE),0),0)</f>
        <v>0</v>
      </c>
      <c r="W5710">
        <f>VLOOKUP(RIGHT($V$1,5),Key!$A$9:$B$14,2,FALSE)</f>
        <v>10.199999999999999</v>
      </c>
      <c r="X5710">
        <f t="shared" si="449"/>
        <v>0</v>
      </c>
      <c r="Y5710">
        <f>VLOOKUP(RIGHT($X$1,5),Key!$A$9:$B$14,2,FALSE)</f>
        <v>3.7</v>
      </c>
      <c r="Z5710">
        <f t="shared" si="447"/>
        <v>10.199999999999999</v>
      </c>
      <c r="AA5710">
        <f t="shared" si="448"/>
        <v>0</v>
      </c>
    </row>
    <row r="5711" spans="1:27" x14ac:dyDescent="0.3">
      <c r="A5711">
        <v>100067</v>
      </c>
      <c r="B5711">
        <v>230922</v>
      </c>
      <c r="C5711" s="3">
        <v>44130.746527777781</v>
      </c>
      <c r="D5711">
        <v>1</v>
      </c>
      <c r="E5711">
        <v>1</v>
      </c>
      <c r="F5711" t="s">
        <v>25</v>
      </c>
      <c r="G5711">
        <v>4</v>
      </c>
      <c r="H5711">
        <v>67.539060000000006</v>
      </c>
      <c r="I5711">
        <v>55.257809999999999</v>
      </c>
      <c r="J5711">
        <v>2.4140630000000001</v>
      </c>
      <c r="K5711">
        <v>57.023440000000001</v>
      </c>
      <c r="L5711" s="3">
        <v>44130.5</v>
      </c>
      <c r="M5711">
        <v>17.18</v>
      </c>
      <c r="N5711" t="s">
        <v>28</v>
      </c>
      <c r="P5711">
        <f>(C5711-Key!$B$1)*24</f>
        <v>2.8666666667559184</v>
      </c>
      <c r="Q5711">
        <f>(Key!$B$2-'17.1'!C5711)*24</f>
        <v>8.3333333255723119E-2</v>
      </c>
      <c r="R5711" s="3">
        <f>C5711-(M5711-Key!$B$5)/(24*Key!$B$6)</f>
        <v>44130.732712962963</v>
      </c>
      <c r="S5711">
        <f>M5711-Key!$B$5</f>
        <v>14.92</v>
      </c>
      <c r="T5711" s="2">
        <f t="shared" si="445"/>
        <v>44129.75</v>
      </c>
      <c r="U5711" t="str">
        <f t="shared" si="446"/>
        <v>10-25-2020 18:00</v>
      </c>
      <c r="V5711">
        <f>IFERROR(IF(W5711=Z5711,VLOOKUP($U5711,[1]C8842!$G$2:$M$145,3,FALSE),0),0)</f>
        <v>0</v>
      </c>
      <c r="W5711">
        <f>VLOOKUP(RIGHT($V$1,5),Key!$A$9:$B$14,2,FALSE)</f>
        <v>10.199999999999999</v>
      </c>
      <c r="X5711">
        <f t="shared" si="449"/>
        <v>0</v>
      </c>
      <c r="Y5711">
        <f>VLOOKUP(RIGHT($X$1,5),Key!$A$9:$B$14,2,FALSE)</f>
        <v>3.7</v>
      </c>
      <c r="Z5711">
        <f t="shared" si="447"/>
        <v>10.199999999999999</v>
      </c>
      <c r="AA5711">
        <f t="shared" si="448"/>
        <v>0</v>
      </c>
    </row>
    <row r="5712" spans="1:27" x14ac:dyDescent="0.3">
      <c r="A5712">
        <v>100067</v>
      </c>
      <c r="B5712">
        <v>230922</v>
      </c>
      <c r="C5712" s="3">
        <v>44130.746527777781</v>
      </c>
      <c r="D5712">
        <v>2</v>
      </c>
      <c r="E5712">
        <v>1</v>
      </c>
      <c r="F5712" t="s">
        <v>26</v>
      </c>
      <c r="G5712">
        <v>3</v>
      </c>
      <c r="H5712">
        <v>78.941410000000005</v>
      </c>
      <c r="I5712">
        <v>48.410159999999998</v>
      </c>
      <c r="J5712">
        <v>1.832031</v>
      </c>
      <c r="K5712">
        <v>81.035160000000005</v>
      </c>
      <c r="L5712" s="3">
        <v>44130.5</v>
      </c>
      <c r="M5712">
        <v>17.18</v>
      </c>
      <c r="N5712" t="s">
        <v>28</v>
      </c>
      <c r="P5712">
        <f>(C5712-Key!$B$1)*24</f>
        <v>2.8666666667559184</v>
      </c>
      <c r="Q5712">
        <f>(Key!$B$2-'17.1'!C5712)*24</f>
        <v>8.3333333255723119E-2</v>
      </c>
      <c r="R5712" s="3">
        <f>C5712-(M5712-Key!$B$5)/(24*Key!$B$6)</f>
        <v>44130.732712962963</v>
      </c>
      <c r="S5712">
        <f>M5712-Key!$B$5</f>
        <v>14.92</v>
      </c>
      <c r="T5712" s="2">
        <f t="shared" si="445"/>
        <v>44129.75</v>
      </c>
      <c r="U5712" t="str">
        <f t="shared" si="446"/>
        <v>10-25-2020 18:00</v>
      </c>
      <c r="V5712">
        <f>IFERROR(IF(W5712=Z5712,VLOOKUP($U5712,[1]C8842!$G$2:$M$145,3,FALSE),0),0)</f>
        <v>0</v>
      </c>
      <c r="W5712">
        <f>VLOOKUP(RIGHT($V$1,5),Key!$A$9:$B$14,2,FALSE)</f>
        <v>10.199999999999999</v>
      </c>
      <c r="X5712">
        <f t="shared" si="449"/>
        <v>0</v>
      </c>
      <c r="Y5712">
        <f>VLOOKUP(RIGHT($X$1,5),Key!$A$9:$B$14,2,FALSE)</f>
        <v>3.7</v>
      </c>
      <c r="Z5712">
        <f t="shared" si="447"/>
        <v>10.199999999999999</v>
      </c>
      <c r="AA5712">
        <f t="shared" si="448"/>
        <v>0</v>
      </c>
    </row>
    <row r="5713" spans="1:27" x14ac:dyDescent="0.3">
      <c r="A5713">
        <v>100067</v>
      </c>
      <c r="B5713">
        <v>230922</v>
      </c>
      <c r="C5713" s="3">
        <v>44130.746527777781</v>
      </c>
      <c r="D5713">
        <v>0</v>
      </c>
      <c r="E5713">
        <v>2</v>
      </c>
      <c r="F5713" t="s">
        <v>25</v>
      </c>
      <c r="G5713">
        <v>3</v>
      </c>
      <c r="H5713">
        <v>58.824219999999997</v>
      </c>
      <c r="I5713">
        <v>35.230469999999997</v>
      </c>
      <c r="J5713">
        <v>1.863281</v>
      </c>
      <c r="K5713">
        <v>45.019530000000003</v>
      </c>
      <c r="L5713" s="3">
        <v>44130.5</v>
      </c>
      <c r="M5713">
        <v>17.18</v>
      </c>
      <c r="N5713" t="s">
        <v>28</v>
      </c>
      <c r="P5713">
        <f>(C5713-Key!$B$1)*24</f>
        <v>2.8666666667559184</v>
      </c>
      <c r="Q5713">
        <f>(Key!$B$2-'17.1'!C5713)*24</f>
        <v>8.3333333255723119E-2</v>
      </c>
      <c r="R5713" s="3">
        <f>C5713-(M5713-Key!$B$5)/(24*Key!$B$6)</f>
        <v>44130.732712962963</v>
      </c>
      <c r="S5713">
        <f>M5713-Key!$B$5</f>
        <v>14.92</v>
      </c>
      <c r="T5713" s="2">
        <f t="shared" si="445"/>
        <v>44129.75</v>
      </c>
      <c r="U5713" t="str">
        <f t="shared" si="446"/>
        <v>10-25-2020 18:00</v>
      </c>
      <c r="V5713">
        <f>IFERROR(IF(W5713=Z5713,VLOOKUP($U5713,[1]C8842!$G$2:$M$145,3,FALSE),0),0)</f>
        <v>0</v>
      </c>
      <c r="W5713">
        <f>VLOOKUP(RIGHT($V$1,5),Key!$A$9:$B$14,2,FALSE)</f>
        <v>10.199999999999999</v>
      </c>
      <c r="X5713">
        <f t="shared" si="449"/>
        <v>0</v>
      </c>
      <c r="Y5713">
        <f>VLOOKUP(RIGHT($X$1,5),Key!$A$9:$B$14,2,FALSE)</f>
        <v>3.7</v>
      </c>
      <c r="Z5713">
        <f t="shared" si="447"/>
        <v>10.199999999999999</v>
      </c>
      <c r="AA5713">
        <f t="shared" si="448"/>
        <v>0</v>
      </c>
    </row>
    <row r="5714" spans="1:27" x14ac:dyDescent="0.3">
      <c r="A5714">
        <v>100067</v>
      </c>
      <c r="B5714">
        <v>230922</v>
      </c>
      <c r="C5714" s="3">
        <v>44130.746527777781</v>
      </c>
      <c r="D5714">
        <v>0</v>
      </c>
      <c r="E5714">
        <v>2</v>
      </c>
      <c r="F5714" t="s">
        <v>25</v>
      </c>
      <c r="G5714">
        <v>4</v>
      </c>
      <c r="H5714">
        <v>64.535160000000005</v>
      </c>
      <c r="I5714">
        <v>75.976560000000006</v>
      </c>
      <c r="J5714">
        <v>3.3828130000000001</v>
      </c>
      <c r="K5714">
        <v>46.019530000000003</v>
      </c>
      <c r="L5714" s="3">
        <v>44130.5</v>
      </c>
      <c r="M5714">
        <v>17.18</v>
      </c>
      <c r="N5714" t="s">
        <v>28</v>
      </c>
      <c r="P5714">
        <f>(C5714-Key!$B$1)*24</f>
        <v>2.8666666667559184</v>
      </c>
      <c r="Q5714">
        <f>(Key!$B$2-'17.1'!C5714)*24</f>
        <v>8.3333333255723119E-2</v>
      </c>
      <c r="R5714" s="3">
        <f>C5714-(M5714-Key!$B$5)/(24*Key!$B$6)</f>
        <v>44130.732712962963</v>
      </c>
      <c r="S5714">
        <f>M5714-Key!$B$5</f>
        <v>14.92</v>
      </c>
      <c r="T5714" s="2">
        <f t="shared" si="445"/>
        <v>44129.75</v>
      </c>
      <c r="U5714" t="str">
        <f t="shared" si="446"/>
        <v>10-25-2020 18:00</v>
      </c>
      <c r="V5714">
        <f>IFERROR(IF(W5714=Z5714,VLOOKUP($U5714,[1]C8842!$G$2:$M$145,3,FALSE),0),0)</f>
        <v>0</v>
      </c>
      <c r="W5714">
        <f>VLOOKUP(RIGHT($V$1,5),Key!$A$9:$B$14,2,FALSE)</f>
        <v>10.199999999999999</v>
      </c>
      <c r="X5714">
        <f t="shared" si="449"/>
        <v>0</v>
      </c>
      <c r="Y5714">
        <f>VLOOKUP(RIGHT($X$1,5),Key!$A$9:$B$14,2,FALSE)</f>
        <v>3.7</v>
      </c>
      <c r="Z5714">
        <f t="shared" si="447"/>
        <v>10.199999999999999</v>
      </c>
      <c r="AA5714">
        <f t="shared" si="448"/>
        <v>0</v>
      </c>
    </row>
    <row r="5715" spans="1:27" x14ac:dyDescent="0.3">
      <c r="A5715">
        <v>100067</v>
      </c>
      <c r="B5715">
        <v>230922</v>
      </c>
      <c r="C5715" s="3">
        <v>44130.746527777781</v>
      </c>
      <c r="D5715">
        <v>3</v>
      </c>
      <c r="E5715">
        <v>2</v>
      </c>
      <c r="F5715" t="s">
        <v>26</v>
      </c>
      <c r="G5715">
        <v>1</v>
      </c>
      <c r="H5715">
        <v>70.65625</v>
      </c>
      <c r="I5715">
        <v>15.23828</v>
      </c>
      <c r="J5715">
        <v>0.796875</v>
      </c>
      <c r="K5715">
        <v>94.039060000000006</v>
      </c>
      <c r="L5715" s="3">
        <v>44130.5</v>
      </c>
      <c r="M5715">
        <v>17.18</v>
      </c>
      <c r="N5715" t="s">
        <v>28</v>
      </c>
      <c r="P5715">
        <f>(C5715-Key!$B$1)*24</f>
        <v>2.8666666667559184</v>
      </c>
      <c r="Q5715">
        <f>(Key!$B$2-'17.1'!C5715)*24</f>
        <v>8.3333333255723119E-2</v>
      </c>
      <c r="R5715" s="3">
        <f>C5715-(M5715-Key!$B$5)/(24*Key!$B$6)</f>
        <v>44130.732712962963</v>
      </c>
      <c r="S5715">
        <f>M5715-Key!$B$5</f>
        <v>14.92</v>
      </c>
      <c r="T5715" s="2">
        <f t="shared" si="445"/>
        <v>44129.75</v>
      </c>
      <c r="U5715" t="str">
        <f t="shared" si="446"/>
        <v>10-25-2020 18:00</v>
      </c>
      <c r="V5715">
        <f>IFERROR(IF(W5715=Z5715,VLOOKUP($U5715,[1]C8842!$G$2:$M$145,3,FALSE),0),0)</f>
        <v>0</v>
      </c>
      <c r="W5715">
        <f>VLOOKUP(RIGHT($V$1,5),Key!$A$9:$B$14,2,FALSE)</f>
        <v>10.199999999999999</v>
      </c>
      <c r="X5715">
        <f t="shared" si="449"/>
        <v>0</v>
      </c>
      <c r="Y5715">
        <f>VLOOKUP(RIGHT($X$1,5),Key!$A$9:$B$14,2,FALSE)</f>
        <v>3.7</v>
      </c>
      <c r="Z5715">
        <f t="shared" si="447"/>
        <v>10.199999999999999</v>
      </c>
      <c r="AA5715">
        <f t="shared" si="448"/>
        <v>0</v>
      </c>
    </row>
    <row r="5716" spans="1:27" x14ac:dyDescent="0.3">
      <c r="A5716">
        <v>100067</v>
      </c>
      <c r="B5716">
        <v>230922</v>
      </c>
      <c r="C5716" s="3">
        <v>44130.746527777781</v>
      </c>
      <c r="D5716">
        <v>0</v>
      </c>
      <c r="E5716">
        <v>2</v>
      </c>
      <c r="F5716" t="s">
        <v>25</v>
      </c>
      <c r="G5716">
        <v>1</v>
      </c>
      <c r="H5716">
        <v>68.738280000000003</v>
      </c>
      <c r="I5716">
        <v>14.527340000000001</v>
      </c>
      <c r="J5716">
        <v>0.79296880000000003</v>
      </c>
      <c r="K5716">
        <v>48.019530000000003</v>
      </c>
      <c r="L5716" s="3">
        <v>44130.5</v>
      </c>
      <c r="M5716">
        <v>17.18</v>
      </c>
      <c r="N5716" t="s">
        <v>28</v>
      </c>
      <c r="P5716">
        <f>(C5716-Key!$B$1)*24</f>
        <v>2.8666666667559184</v>
      </c>
      <c r="Q5716">
        <f>(Key!$B$2-'17.1'!C5716)*24</f>
        <v>8.3333333255723119E-2</v>
      </c>
      <c r="R5716" s="3">
        <f>C5716-(M5716-Key!$B$5)/(24*Key!$B$6)</f>
        <v>44130.732712962963</v>
      </c>
      <c r="S5716">
        <f>M5716-Key!$B$5</f>
        <v>14.92</v>
      </c>
      <c r="T5716" s="2">
        <f t="shared" si="445"/>
        <v>44129.75</v>
      </c>
      <c r="U5716" t="str">
        <f t="shared" si="446"/>
        <v>10-25-2020 18:00</v>
      </c>
      <c r="V5716">
        <f>IFERROR(IF(W5716=Z5716,VLOOKUP($U5716,[1]C8842!$G$2:$M$145,3,FALSE),0),0)</f>
        <v>0</v>
      </c>
      <c r="W5716">
        <f>VLOOKUP(RIGHT($V$1,5),Key!$A$9:$B$14,2,FALSE)</f>
        <v>10.199999999999999</v>
      </c>
      <c r="X5716">
        <f t="shared" si="449"/>
        <v>0</v>
      </c>
      <c r="Y5716">
        <f>VLOOKUP(RIGHT($X$1,5),Key!$A$9:$B$14,2,FALSE)</f>
        <v>3.7</v>
      </c>
      <c r="Z5716">
        <f t="shared" si="447"/>
        <v>10.199999999999999</v>
      </c>
      <c r="AA5716">
        <f t="shared" si="448"/>
        <v>0</v>
      </c>
    </row>
    <row r="5717" spans="1:27" x14ac:dyDescent="0.3">
      <c r="A5717">
        <v>100067</v>
      </c>
      <c r="B5717">
        <v>230922</v>
      </c>
      <c r="C5717" s="3">
        <v>44130.746527777781</v>
      </c>
      <c r="D5717">
        <v>3</v>
      </c>
      <c r="E5717">
        <v>2</v>
      </c>
      <c r="F5717" t="s">
        <v>26</v>
      </c>
      <c r="G5717">
        <v>1</v>
      </c>
      <c r="H5717">
        <v>69.621089999999995</v>
      </c>
      <c r="I5717">
        <v>17.160160000000001</v>
      </c>
      <c r="J5717">
        <v>0.8828125</v>
      </c>
      <c r="K5717">
        <v>94.039060000000006</v>
      </c>
      <c r="L5717" s="3">
        <v>44130.5</v>
      </c>
      <c r="M5717">
        <v>17.18</v>
      </c>
      <c r="N5717" t="s">
        <v>28</v>
      </c>
      <c r="P5717">
        <f>(C5717-Key!$B$1)*24</f>
        <v>2.8666666667559184</v>
      </c>
      <c r="Q5717">
        <f>(Key!$B$2-'17.1'!C5717)*24</f>
        <v>8.3333333255723119E-2</v>
      </c>
      <c r="R5717" s="3">
        <f>C5717-(M5717-Key!$B$5)/(24*Key!$B$6)</f>
        <v>44130.732712962963</v>
      </c>
      <c r="S5717">
        <f>M5717-Key!$B$5</f>
        <v>14.92</v>
      </c>
      <c r="T5717" s="2">
        <f t="shared" si="445"/>
        <v>44129.75</v>
      </c>
      <c r="U5717" t="str">
        <f t="shared" si="446"/>
        <v>10-25-2020 18:00</v>
      </c>
      <c r="V5717">
        <f>IFERROR(IF(W5717=Z5717,VLOOKUP($U5717,[1]C8842!$G$2:$M$145,3,FALSE),0),0)</f>
        <v>0</v>
      </c>
      <c r="W5717">
        <f>VLOOKUP(RIGHT($V$1,5),Key!$A$9:$B$14,2,FALSE)</f>
        <v>10.199999999999999</v>
      </c>
      <c r="X5717">
        <f t="shared" si="449"/>
        <v>0</v>
      </c>
      <c r="Y5717">
        <f>VLOOKUP(RIGHT($X$1,5),Key!$A$9:$B$14,2,FALSE)</f>
        <v>3.7</v>
      </c>
      <c r="Z5717">
        <f t="shared" si="447"/>
        <v>10.199999999999999</v>
      </c>
      <c r="AA5717">
        <f t="shared" si="448"/>
        <v>0</v>
      </c>
    </row>
    <row r="5718" spans="1:27" x14ac:dyDescent="0.3">
      <c r="A5718">
        <v>100067</v>
      </c>
      <c r="B5718">
        <v>230922</v>
      </c>
      <c r="C5718" s="3">
        <v>44130.746527777781</v>
      </c>
      <c r="D5718">
        <v>0</v>
      </c>
      <c r="E5718">
        <v>2</v>
      </c>
      <c r="F5718" t="s">
        <v>25</v>
      </c>
      <c r="G5718">
        <v>1</v>
      </c>
      <c r="H5718">
        <v>64.015630000000002</v>
      </c>
      <c r="I5718">
        <v>15.570309999999999</v>
      </c>
      <c r="J5718">
        <v>0.89453130000000003</v>
      </c>
      <c r="K5718">
        <v>46.019530000000003</v>
      </c>
      <c r="L5718" s="3">
        <v>44130.5</v>
      </c>
      <c r="M5718">
        <v>17.18</v>
      </c>
      <c r="N5718" t="s">
        <v>28</v>
      </c>
      <c r="P5718">
        <f>(C5718-Key!$B$1)*24</f>
        <v>2.8666666667559184</v>
      </c>
      <c r="Q5718">
        <f>(Key!$B$2-'17.1'!C5718)*24</f>
        <v>8.3333333255723119E-2</v>
      </c>
      <c r="R5718" s="3">
        <f>C5718-(M5718-Key!$B$5)/(24*Key!$B$6)</f>
        <v>44130.732712962963</v>
      </c>
      <c r="S5718">
        <f>M5718-Key!$B$5</f>
        <v>14.92</v>
      </c>
      <c r="T5718" s="2">
        <f t="shared" si="445"/>
        <v>44129.75</v>
      </c>
      <c r="U5718" t="str">
        <f t="shared" si="446"/>
        <v>10-25-2020 18:00</v>
      </c>
      <c r="V5718">
        <f>IFERROR(IF(W5718=Z5718,VLOOKUP($U5718,[1]C8842!$G$2:$M$145,3,FALSE),0),0)</f>
        <v>0</v>
      </c>
      <c r="W5718">
        <f>VLOOKUP(RIGHT($V$1,5),Key!$A$9:$B$14,2,FALSE)</f>
        <v>10.199999999999999</v>
      </c>
      <c r="X5718">
        <f t="shared" si="449"/>
        <v>0</v>
      </c>
      <c r="Y5718">
        <f>VLOOKUP(RIGHT($X$1,5),Key!$A$9:$B$14,2,FALSE)</f>
        <v>3.7</v>
      </c>
      <c r="Z5718">
        <f t="shared" si="447"/>
        <v>10.199999999999999</v>
      </c>
      <c r="AA5718">
        <f t="shared" si="448"/>
        <v>0</v>
      </c>
    </row>
    <row r="5719" spans="1:27" x14ac:dyDescent="0.3">
      <c r="A5719">
        <v>100067</v>
      </c>
      <c r="B5719">
        <v>230922</v>
      </c>
      <c r="C5719" s="3">
        <v>44130.746527777781</v>
      </c>
      <c r="D5719">
        <v>1</v>
      </c>
      <c r="E5719">
        <v>1</v>
      </c>
      <c r="F5719" t="s">
        <v>25</v>
      </c>
      <c r="G5719">
        <v>1</v>
      </c>
      <c r="H5719">
        <v>76.941410000000005</v>
      </c>
      <c r="I5719">
        <v>17.289059999999999</v>
      </c>
      <c r="J5719">
        <v>0.8046875</v>
      </c>
      <c r="K5719">
        <v>58.023440000000001</v>
      </c>
      <c r="L5719" s="3">
        <v>44130.5</v>
      </c>
      <c r="M5719">
        <v>17.18</v>
      </c>
      <c r="N5719" t="s">
        <v>28</v>
      </c>
      <c r="P5719">
        <f>(C5719-Key!$B$1)*24</f>
        <v>2.8666666667559184</v>
      </c>
      <c r="Q5719">
        <f>(Key!$B$2-'17.1'!C5719)*24</f>
        <v>8.3333333255723119E-2</v>
      </c>
      <c r="R5719" s="3">
        <f>C5719-(M5719-Key!$B$5)/(24*Key!$B$6)</f>
        <v>44130.732712962963</v>
      </c>
      <c r="S5719">
        <f>M5719-Key!$B$5</f>
        <v>14.92</v>
      </c>
      <c r="T5719" s="2">
        <f t="shared" si="445"/>
        <v>44129.75</v>
      </c>
      <c r="U5719" t="str">
        <f t="shared" si="446"/>
        <v>10-25-2020 18:00</v>
      </c>
      <c r="V5719">
        <f>IFERROR(IF(W5719=Z5719,VLOOKUP($U5719,[1]C8842!$G$2:$M$145,3,FALSE),0),0)</f>
        <v>0</v>
      </c>
      <c r="W5719">
        <f>VLOOKUP(RIGHT($V$1,5),Key!$A$9:$B$14,2,FALSE)</f>
        <v>10.199999999999999</v>
      </c>
      <c r="X5719">
        <f t="shared" si="449"/>
        <v>0</v>
      </c>
      <c r="Y5719">
        <f>VLOOKUP(RIGHT($X$1,5),Key!$A$9:$B$14,2,FALSE)</f>
        <v>3.7</v>
      </c>
      <c r="Z5719">
        <f t="shared" si="447"/>
        <v>10.199999999999999</v>
      </c>
      <c r="AA5719">
        <f t="shared" si="448"/>
        <v>0</v>
      </c>
    </row>
    <row r="5720" spans="1:27" x14ac:dyDescent="0.3">
      <c r="A5720">
        <v>100067</v>
      </c>
      <c r="B5720">
        <v>230922</v>
      </c>
      <c r="C5720" s="3">
        <v>44130.746527777781</v>
      </c>
      <c r="D5720">
        <v>1</v>
      </c>
      <c r="E5720">
        <v>1</v>
      </c>
      <c r="F5720" t="s">
        <v>25</v>
      </c>
      <c r="G5720">
        <v>2</v>
      </c>
      <c r="H5720">
        <v>70.984380000000002</v>
      </c>
      <c r="I5720">
        <v>20.058589999999999</v>
      </c>
      <c r="J5720">
        <v>0.9765625</v>
      </c>
      <c r="K5720">
        <v>57.023440000000001</v>
      </c>
      <c r="L5720" s="3">
        <v>44130.5</v>
      </c>
      <c r="M5720">
        <v>17.18</v>
      </c>
      <c r="N5720" t="s">
        <v>28</v>
      </c>
      <c r="P5720">
        <f>(C5720-Key!$B$1)*24</f>
        <v>2.8666666667559184</v>
      </c>
      <c r="Q5720">
        <f>(Key!$B$2-'17.1'!C5720)*24</f>
        <v>8.3333333255723119E-2</v>
      </c>
      <c r="R5720" s="3">
        <f>C5720-(M5720-Key!$B$5)/(24*Key!$B$6)</f>
        <v>44130.732712962963</v>
      </c>
      <c r="S5720">
        <f>M5720-Key!$B$5</f>
        <v>14.92</v>
      </c>
      <c r="T5720" s="2">
        <f t="shared" si="445"/>
        <v>44129.75</v>
      </c>
      <c r="U5720" t="str">
        <f t="shared" si="446"/>
        <v>10-25-2020 18:00</v>
      </c>
      <c r="V5720">
        <f>IFERROR(IF(W5720=Z5720,VLOOKUP($U5720,[1]C8842!$G$2:$M$145,3,FALSE),0),0)</f>
        <v>0</v>
      </c>
      <c r="W5720">
        <f>VLOOKUP(RIGHT($V$1,5),Key!$A$9:$B$14,2,FALSE)</f>
        <v>10.199999999999999</v>
      </c>
      <c r="X5720">
        <f t="shared" si="449"/>
        <v>0</v>
      </c>
      <c r="Y5720">
        <f>VLOOKUP(RIGHT($X$1,5),Key!$A$9:$B$14,2,FALSE)</f>
        <v>3.7</v>
      </c>
      <c r="Z5720">
        <f t="shared" si="447"/>
        <v>10.199999999999999</v>
      </c>
      <c r="AA5720">
        <f t="shared" si="448"/>
        <v>0</v>
      </c>
    </row>
    <row r="5721" spans="1:27" x14ac:dyDescent="0.3">
      <c r="A5721">
        <v>100067</v>
      </c>
      <c r="B5721">
        <v>230922</v>
      </c>
      <c r="C5721" s="3">
        <v>44130.746527777781</v>
      </c>
      <c r="D5721">
        <v>0</v>
      </c>
      <c r="E5721">
        <v>2</v>
      </c>
      <c r="F5721" t="s">
        <v>25</v>
      </c>
      <c r="G5721">
        <v>1</v>
      </c>
      <c r="H5721">
        <v>61.1875</v>
      </c>
      <c r="I5721">
        <v>15.835940000000001</v>
      </c>
      <c r="J5721">
        <v>0.94921880000000003</v>
      </c>
      <c r="K5721">
        <v>46.019530000000003</v>
      </c>
      <c r="L5721" s="3">
        <v>44130.5</v>
      </c>
      <c r="M5721">
        <v>17.18</v>
      </c>
      <c r="N5721" t="s">
        <v>28</v>
      </c>
      <c r="P5721">
        <f>(C5721-Key!$B$1)*24</f>
        <v>2.8666666667559184</v>
      </c>
      <c r="Q5721">
        <f>(Key!$B$2-'17.1'!C5721)*24</f>
        <v>8.3333333255723119E-2</v>
      </c>
      <c r="R5721" s="3">
        <f>C5721-(M5721-Key!$B$5)/(24*Key!$B$6)</f>
        <v>44130.732712962963</v>
      </c>
      <c r="S5721">
        <f>M5721-Key!$B$5</f>
        <v>14.92</v>
      </c>
      <c r="T5721" s="2">
        <f t="shared" si="445"/>
        <v>44129.75</v>
      </c>
      <c r="U5721" t="str">
        <f t="shared" si="446"/>
        <v>10-25-2020 18:00</v>
      </c>
      <c r="V5721">
        <f>IFERROR(IF(W5721=Z5721,VLOOKUP($U5721,[1]C8842!$G$2:$M$145,3,FALSE),0),0)</f>
        <v>0</v>
      </c>
      <c r="W5721">
        <f>VLOOKUP(RIGHT($V$1,5),Key!$A$9:$B$14,2,FALSE)</f>
        <v>10.199999999999999</v>
      </c>
      <c r="X5721">
        <f t="shared" si="449"/>
        <v>0</v>
      </c>
      <c r="Y5721">
        <f>VLOOKUP(RIGHT($X$1,5),Key!$A$9:$B$14,2,FALSE)</f>
        <v>3.7</v>
      </c>
      <c r="Z5721">
        <f t="shared" si="447"/>
        <v>10.199999999999999</v>
      </c>
      <c r="AA5721">
        <f t="shared" si="448"/>
        <v>0</v>
      </c>
    </row>
    <row r="5722" spans="1:27" x14ac:dyDescent="0.3">
      <c r="A5722">
        <v>100067</v>
      </c>
      <c r="B5722">
        <v>230922</v>
      </c>
      <c r="C5722" s="3">
        <v>44130.746527777781</v>
      </c>
      <c r="D5722">
        <v>0</v>
      </c>
      <c r="E5722">
        <v>2</v>
      </c>
      <c r="F5722" t="s">
        <v>25</v>
      </c>
      <c r="G5722">
        <v>1</v>
      </c>
      <c r="H5722">
        <v>56.761719999999997</v>
      </c>
      <c r="I5722">
        <v>19.347660000000001</v>
      </c>
      <c r="J5722">
        <v>1.1875</v>
      </c>
      <c r="K5722">
        <v>46.019530000000003</v>
      </c>
      <c r="L5722" s="3">
        <v>44130.5</v>
      </c>
      <c r="M5722">
        <v>17.18</v>
      </c>
      <c r="N5722" t="s">
        <v>28</v>
      </c>
      <c r="P5722">
        <f>(C5722-Key!$B$1)*24</f>
        <v>2.8666666667559184</v>
      </c>
      <c r="Q5722">
        <f>(Key!$B$2-'17.1'!C5722)*24</f>
        <v>8.3333333255723119E-2</v>
      </c>
      <c r="R5722" s="3">
        <f>C5722-(M5722-Key!$B$5)/(24*Key!$B$6)</f>
        <v>44130.732712962963</v>
      </c>
      <c r="S5722">
        <f>M5722-Key!$B$5</f>
        <v>14.92</v>
      </c>
      <c r="T5722" s="2">
        <f t="shared" si="445"/>
        <v>44129.75</v>
      </c>
      <c r="U5722" t="str">
        <f t="shared" si="446"/>
        <v>10-25-2020 18:00</v>
      </c>
      <c r="V5722">
        <f>IFERROR(IF(W5722=Z5722,VLOOKUP($U5722,[1]C8842!$G$2:$M$145,3,FALSE),0),0)</f>
        <v>0</v>
      </c>
      <c r="W5722">
        <f>VLOOKUP(RIGHT($V$1,5),Key!$A$9:$B$14,2,FALSE)</f>
        <v>10.199999999999999</v>
      </c>
      <c r="X5722">
        <f t="shared" si="449"/>
        <v>0</v>
      </c>
      <c r="Y5722">
        <f>VLOOKUP(RIGHT($X$1,5),Key!$A$9:$B$14,2,FALSE)</f>
        <v>3.7</v>
      </c>
      <c r="Z5722">
        <f t="shared" si="447"/>
        <v>10.199999999999999</v>
      </c>
      <c r="AA5722">
        <f t="shared" si="448"/>
        <v>0</v>
      </c>
    </row>
    <row r="5723" spans="1:27" x14ac:dyDescent="0.3">
      <c r="A5723">
        <v>100067</v>
      </c>
      <c r="B5723">
        <v>230922</v>
      </c>
      <c r="C5723" s="3">
        <v>44130.746527777781</v>
      </c>
      <c r="D5723">
        <v>3</v>
      </c>
      <c r="E5723">
        <v>2</v>
      </c>
      <c r="F5723" t="s">
        <v>26</v>
      </c>
      <c r="G5723">
        <v>1</v>
      </c>
      <c r="H5723">
        <v>69.488280000000003</v>
      </c>
      <c r="I5723">
        <v>16.08203</v>
      </c>
      <c r="J5723">
        <v>0.84375</v>
      </c>
      <c r="K5723">
        <v>93.039060000000006</v>
      </c>
      <c r="L5723" s="3">
        <v>44130.5</v>
      </c>
      <c r="M5723">
        <v>17.18</v>
      </c>
      <c r="N5723" t="s">
        <v>28</v>
      </c>
      <c r="P5723">
        <f>(C5723-Key!$B$1)*24</f>
        <v>2.8666666667559184</v>
      </c>
      <c r="Q5723">
        <f>(Key!$B$2-'17.1'!C5723)*24</f>
        <v>8.3333333255723119E-2</v>
      </c>
      <c r="R5723" s="3">
        <f>C5723-(M5723-Key!$B$5)/(24*Key!$B$6)</f>
        <v>44130.732712962963</v>
      </c>
      <c r="S5723">
        <f>M5723-Key!$B$5</f>
        <v>14.92</v>
      </c>
      <c r="T5723" s="2">
        <f t="shared" si="445"/>
        <v>44129.75</v>
      </c>
      <c r="U5723" t="str">
        <f t="shared" si="446"/>
        <v>10-25-2020 18:00</v>
      </c>
      <c r="V5723">
        <f>IFERROR(IF(W5723=Z5723,VLOOKUP($U5723,[1]C8842!$G$2:$M$145,3,FALSE),0),0)</f>
        <v>0</v>
      </c>
      <c r="W5723">
        <f>VLOOKUP(RIGHT($V$1,5),Key!$A$9:$B$14,2,FALSE)</f>
        <v>10.199999999999999</v>
      </c>
      <c r="X5723">
        <f t="shared" si="449"/>
        <v>0</v>
      </c>
      <c r="Y5723">
        <f>VLOOKUP(RIGHT($X$1,5),Key!$A$9:$B$14,2,FALSE)</f>
        <v>3.7</v>
      </c>
      <c r="Z5723">
        <f t="shared" si="447"/>
        <v>10.199999999999999</v>
      </c>
      <c r="AA5723">
        <f t="shared" si="448"/>
        <v>0</v>
      </c>
    </row>
    <row r="5724" spans="1:27" x14ac:dyDescent="0.3">
      <c r="A5724">
        <v>100067</v>
      </c>
      <c r="B5724">
        <v>230922</v>
      </c>
      <c r="C5724" s="3">
        <v>44130.746527777781</v>
      </c>
      <c r="D5724">
        <v>3</v>
      </c>
      <c r="E5724">
        <v>2</v>
      </c>
      <c r="F5724" t="s">
        <v>26</v>
      </c>
      <c r="G5724">
        <v>2</v>
      </c>
      <c r="H5724">
        <v>65.730469999999997</v>
      </c>
      <c r="I5724">
        <v>21.691410000000001</v>
      </c>
      <c r="J5724">
        <v>1.121094</v>
      </c>
      <c r="K5724">
        <v>94.039060000000006</v>
      </c>
      <c r="L5724" s="3">
        <v>44130.5</v>
      </c>
      <c r="M5724">
        <v>17.18</v>
      </c>
      <c r="N5724" t="s">
        <v>28</v>
      </c>
      <c r="P5724">
        <f>(C5724-Key!$B$1)*24</f>
        <v>2.8666666667559184</v>
      </c>
      <c r="Q5724">
        <f>(Key!$B$2-'17.1'!C5724)*24</f>
        <v>8.3333333255723119E-2</v>
      </c>
      <c r="R5724" s="3">
        <f>C5724-(M5724-Key!$B$5)/(24*Key!$B$6)</f>
        <v>44130.732712962963</v>
      </c>
      <c r="S5724">
        <f>M5724-Key!$B$5</f>
        <v>14.92</v>
      </c>
      <c r="T5724" s="2">
        <f t="shared" si="445"/>
        <v>44129.75</v>
      </c>
      <c r="U5724" t="str">
        <f t="shared" si="446"/>
        <v>10-25-2020 18:00</v>
      </c>
      <c r="V5724">
        <f>IFERROR(IF(W5724=Z5724,VLOOKUP($U5724,[1]C8842!$G$2:$M$145,3,FALSE),0),0)</f>
        <v>0</v>
      </c>
      <c r="W5724">
        <f>VLOOKUP(RIGHT($V$1,5),Key!$A$9:$B$14,2,FALSE)</f>
        <v>10.199999999999999</v>
      </c>
      <c r="X5724">
        <f t="shared" si="449"/>
        <v>0</v>
      </c>
      <c r="Y5724">
        <f>VLOOKUP(RIGHT($X$1,5),Key!$A$9:$B$14,2,FALSE)</f>
        <v>3.7</v>
      </c>
      <c r="Z5724">
        <f t="shared" si="447"/>
        <v>10.199999999999999</v>
      </c>
      <c r="AA5724">
        <f t="shared" si="448"/>
        <v>0</v>
      </c>
    </row>
    <row r="5725" spans="1:27" x14ac:dyDescent="0.3">
      <c r="A5725">
        <v>100067</v>
      </c>
      <c r="B5725">
        <v>230922</v>
      </c>
      <c r="C5725" s="3">
        <v>44130.746527777781</v>
      </c>
      <c r="D5725">
        <v>3</v>
      </c>
      <c r="E5725">
        <v>2</v>
      </c>
      <c r="F5725" t="s">
        <v>26</v>
      </c>
      <c r="G5725">
        <v>1</v>
      </c>
      <c r="H5725">
        <v>60.585940000000001</v>
      </c>
      <c r="I5725">
        <v>17.515630000000002</v>
      </c>
      <c r="J5725">
        <v>1.03125</v>
      </c>
      <c r="K5725">
        <v>93.039060000000006</v>
      </c>
      <c r="L5725" s="3">
        <v>44130.5</v>
      </c>
      <c r="M5725">
        <v>17.18</v>
      </c>
      <c r="N5725" t="s">
        <v>28</v>
      </c>
      <c r="P5725">
        <f>(C5725-Key!$B$1)*24</f>
        <v>2.8666666667559184</v>
      </c>
      <c r="Q5725">
        <f>(Key!$B$2-'17.1'!C5725)*24</f>
        <v>8.3333333255723119E-2</v>
      </c>
      <c r="R5725" s="3">
        <f>C5725-(M5725-Key!$B$5)/(24*Key!$B$6)</f>
        <v>44130.732712962963</v>
      </c>
      <c r="S5725">
        <f>M5725-Key!$B$5</f>
        <v>14.92</v>
      </c>
      <c r="T5725" s="2">
        <f t="shared" si="445"/>
        <v>44129.75</v>
      </c>
      <c r="U5725" t="str">
        <f t="shared" si="446"/>
        <v>10-25-2020 18:00</v>
      </c>
      <c r="V5725">
        <f>IFERROR(IF(W5725=Z5725,VLOOKUP($U5725,[1]C8842!$G$2:$M$145,3,FALSE),0),0)</f>
        <v>0</v>
      </c>
      <c r="W5725">
        <f>VLOOKUP(RIGHT($V$1,5),Key!$A$9:$B$14,2,FALSE)</f>
        <v>10.199999999999999</v>
      </c>
      <c r="X5725">
        <f t="shared" si="449"/>
        <v>0</v>
      </c>
      <c r="Y5725">
        <f>VLOOKUP(RIGHT($X$1,5),Key!$A$9:$B$14,2,FALSE)</f>
        <v>3.7</v>
      </c>
      <c r="Z5725">
        <f t="shared" si="447"/>
        <v>10.199999999999999</v>
      </c>
      <c r="AA5725">
        <f t="shared" si="448"/>
        <v>0</v>
      </c>
    </row>
    <row r="5726" spans="1:27" x14ac:dyDescent="0.3">
      <c r="A5726">
        <v>100067</v>
      </c>
      <c r="B5726">
        <v>230922</v>
      </c>
      <c r="C5726" s="3">
        <v>44130.74722222222</v>
      </c>
      <c r="D5726">
        <v>3</v>
      </c>
      <c r="E5726">
        <v>2</v>
      </c>
      <c r="F5726" t="s">
        <v>26</v>
      </c>
      <c r="G5726">
        <v>5</v>
      </c>
      <c r="H5726">
        <v>58.011719999999997</v>
      </c>
      <c r="I5726">
        <v>99.703130000000002</v>
      </c>
      <c r="J5726">
        <v>4.8515629999999996</v>
      </c>
      <c r="K5726">
        <v>94.039060000000006</v>
      </c>
      <c r="L5726" s="3">
        <v>44130.5</v>
      </c>
      <c r="M5726">
        <v>17.18</v>
      </c>
      <c r="N5726" t="s">
        <v>28</v>
      </c>
      <c r="P5726">
        <f>(C5726-Key!$B$1)*24</f>
        <v>2.8833333333022892</v>
      </c>
      <c r="Q5726">
        <f>(Key!$B$2-'17.1'!C5726)*24</f>
        <v>6.6666666709352285E-2</v>
      </c>
      <c r="R5726" s="3">
        <f>C5726-(M5726-Key!$B$5)/(24*Key!$B$6)</f>
        <v>44130.733407407402</v>
      </c>
      <c r="S5726">
        <f>M5726-Key!$B$5</f>
        <v>14.92</v>
      </c>
      <c r="T5726" s="2">
        <f t="shared" si="445"/>
        <v>44129.75</v>
      </c>
      <c r="U5726" t="str">
        <f t="shared" si="446"/>
        <v>10-25-2020 18:00</v>
      </c>
      <c r="V5726">
        <f>IFERROR(IF(W5726=Z5726,VLOOKUP($U5726,[1]C8842!$G$2:$M$145,3,FALSE),0),0)</f>
        <v>0</v>
      </c>
      <c r="W5726">
        <f>VLOOKUP(RIGHT($V$1,5),Key!$A$9:$B$14,2,FALSE)</f>
        <v>10.199999999999999</v>
      </c>
      <c r="X5726">
        <f t="shared" si="449"/>
        <v>0</v>
      </c>
      <c r="Y5726">
        <f>VLOOKUP(RIGHT($X$1,5),Key!$A$9:$B$14,2,FALSE)</f>
        <v>3.7</v>
      </c>
      <c r="Z5726">
        <f t="shared" si="447"/>
        <v>10.199999999999999</v>
      </c>
      <c r="AA5726">
        <f t="shared" si="448"/>
        <v>0</v>
      </c>
    </row>
    <row r="5727" spans="1:27" x14ac:dyDescent="0.3">
      <c r="A5727">
        <v>100067</v>
      </c>
      <c r="B5727">
        <v>230922</v>
      </c>
      <c r="C5727" s="3">
        <v>44130.74722222222</v>
      </c>
      <c r="D5727">
        <v>2</v>
      </c>
      <c r="E5727">
        <v>1</v>
      </c>
      <c r="F5727" t="s">
        <v>26</v>
      </c>
      <c r="G5727">
        <v>1</v>
      </c>
      <c r="H5727">
        <v>72.726560000000006</v>
      </c>
      <c r="I5727">
        <v>17.95703</v>
      </c>
      <c r="J5727">
        <v>0.875</v>
      </c>
      <c r="K5727">
        <v>81.035160000000005</v>
      </c>
      <c r="L5727" s="3">
        <v>44130.5</v>
      </c>
      <c r="M5727">
        <v>17.18</v>
      </c>
      <c r="N5727" t="s">
        <v>28</v>
      </c>
      <c r="P5727">
        <f>(C5727-Key!$B$1)*24</f>
        <v>2.8833333333022892</v>
      </c>
      <c r="Q5727">
        <f>(Key!$B$2-'17.1'!C5727)*24</f>
        <v>6.6666666709352285E-2</v>
      </c>
      <c r="R5727" s="3">
        <f>C5727-(M5727-Key!$B$5)/(24*Key!$B$6)</f>
        <v>44130.733407407402</v>
      </c>
      <c r="S5727">
        <f>M5727-Key!$B$5</f>
        <v>14.92</v>
      </c>
      <c r="T5727" s="2">
        <f t="shared" si="445"/>
        <v>44129.75</v>
      </c>
      <c r="U5727" t="str">
        <f t="shared" si="446"/>
        <v>10-25-2020 18:00</v>
      </c>
      <c r="V5727">
        <f>IFERROR(IF(W5727=Z5727,VLOOKUP($U5727,[1]C8842!$G$2:$M$145,3,FALSE),0),0)</f>
        <v>0</v>
      </c>
      <c r="W5727">
        <f>VLOOKUP(RIGHT($V$1,5),Key!$A$9:$B$14,2,FALSE)</f>
        <v>10.199999999999999</v>
      </c>
      <c r="X5727">
        <f t="shared" si="449"/>
        <v>0</v>
      </c>
      <c r="Y5727">
        <f>VLOOKUP(RIGHT($X$1,5),Key!$A$9:$B$14,2,FALSE)</f>
        <v>3.7</v>
      </c>
      <c r="Z5727">
        <f t="shared" si="447"/>
        <v>10.199999999999999</v>
      </c>
      <c r="AA5727">
        <f t="shared" si="448"/>
        <v>0</v>
      </c>
    </row>
    <row r="5728" spans="1:27" x14ac:dyDescent="0.3">
      <c r="A5728">
        <v>100067</v>
      </c>
      <c r="B5728">
        <v>230922</v>
      </c>
      <c r="C5728" s="3">
        <v>44130.74722222222</v>
      </c>
      <c r="D5728">
        <v>3</v>
      </c>
      <c r="E5728">
        <v>2</v>
      </c>
      <c r="F5728" t="s">
        <v>26</v>
      </c>
      <c r="G5728">
        <v>1</v>
      </c>
      <c r="H5728">
        <v>65.511719999999997</v>
      </c>
      <c r="I5728">
        <v>19.726559999999999</v>
      </c>
      <c r="J5728">
        <v>1.042969</v>
      </c>
      <c r="K5728">
        <v>94.039060000000006</v>
      </c>
      <c r="L5728" s="3">
        <v>44130.5</v>
      </c>
      <c r="M5728">
        <v>17.18</v>
      </c>
      <c r="N5728" t="s">
        <v>28</v>
      </c>
      <c r="P5728">
        <f>(C5728-Key!$B$1)*24</f>
        <v>2.8833333333022892</v>
      </c>
      <c r="Q5728">
        <f>(Key!$B$2-'17.1'!C5728)*24</f>
        <v>6.6666666709352285E-2</v>
      </c>
      <c r="R5728" s="3">
        <f>C5728-(M5728-Key!$B$5)/(24*Key!$B$6)</f>
        <v>44130.733407407402</v>
      </c>
      <c r="S5728">
        <f>M5728-Key!$B$5</f>
        <v>14.92</v>
      </c>
      <c r="T5728" s="2">
        <f t="shared" si="445"/>
        <v>44129.75</v>
      </c>
      <c r="U5728" t="str">
        <f t="shared" si="446"/>
        <v>10-25-2020 18:00</v>
      </c>
      <c r="V5728">
        <f>IFERROR(IF(W5728=Z5728,VLOOKUP($U5728,[1]C8842!$G$2:$M$145,3,FALSE),0),0)</f>
        <v>0</v>
      </c>
      <c r="W5728">
        <f>VLOOKUP(RIGHT($V$1,5),Key!$A$9:$B$14,2,FALSE)</f>
        <v>10.199999999999999</v>
      </c>
      <c r="X5728">
        <f t="shared" si="449"/>
        <v>0</v>
      </c>
      <c r="Y5728">
        <f>VLOOKUP(RIGHT($X$1,5),Key!$A$9:$B$14,2,FALSE)</f>
        <v>3.7</v>
      </c>
      <c r="Z5728">
        <f t="shared" si="447"/>
        <v>10.199999999999999</v>
      </c>
      <c r="AA5728">
        <f t="shared" si="448"/>
        <v>0</v>
      </c>
    </row>
    <row r="5729" spans="1:27" x14ac:dyDescent="0.3">
      <c r="A5729">
        <v>100067</v>
      </c>
      <c r="B5729">
        <v>230922</v>
      </c>
      <c r="C5729" s="3">
        <v>44130.74722222222</v>
      </c>
      <c r="D5729">
        <v>3</v>
      </c>
      <c r="E5729">
        <v>2</v>
      </c>
      <c r="F5729" t="s">
        <v>26</v>
      </c>
      <c r="G5729">
        <v>2</v>
      </c>
      <c r="H5729">
        <v>63.75</v>
      </c>
      <c r="I5729">
        <v>23.51953</v>
      </c>
      <c r="J5729">
        <v>1.230469</v>
      </c>
      <c r="K5729">
        <v>93.039060000000006</v>
      </c>
      <c r="L5729" s="3">
        <v>44130.5</v>
      </c>
      <c r="M5729">
        <v>17.18</v>
      </c>
      <c r="N5729" t="s">
        <v>28</v>
      </c>
      <c r="P5729">
        <f>(C5729-Key!$B$1)*24</f>
        <v>2.8833333333022892</v>
      </c>
      <c r="Q5729">
        <f>(Key!$B$2-'17.1'!C5729)*24</f>
        <v>6.6666666709352285E-2</v>
      </c>
      <c r="R5729" s="3">
        <f>C5729-(M5729-Key!$B$5)/(24*Key!$B$6)</f>
        <v>44130.733407407402</v>
      </c>
      <c r="S5729">
        <f>M5729-Key!$B$5</f>
        <v>14.92</v>
      </c>
      <c r="T5729" s="2">
        <f t="shared" si="445"/>
        <v>44129.75</v>
      </c>
      <c r="U5729" t="str">
        <f t="shared" si="446"/>
        <v>10-25-2020 18:00</v>
      </c>
      <c r="V5729">
        <f>IFERROR(IF(W5729=Z5729,VLOOKUP($U5729,[1]C8842!$G$2:$M$145,3,FALSE),0),0)</f>
        <v>0</v>
      </c>
      <c r="W5729">
        <f>VLOOKUP(RIGHT($V$1,5),Key!$A$9:$B$14,2,FALSE)</f>
        <v>10.199999999999999</v>
      </c>
      <c r="X5729">
        <f t="shared" si="449"/>
        <v>0</v>
      </c>
      <c r="Y5729">
        <f>VLOOKUP(RIGHT($X$1,5),Key!$A$9:$B$14,2,FALSE)</f>
        <v>3.7</v>
      </c>
      <c r="Z5729">
        <f t="shared" si="447"/>
        <v>10.199999999999999</v>
      </c>
      <c r="AA5729">
        <f t="shared" si="448"/>
        <v>0</v>
      </c>
    </row>
    <row r="5730" spans="1:27" x14ac:dyDescent="0.3">
      <c r="A5730">
        <v>100067</v>
      </c>
      <c r="B5730">
        <v>230922</v>
      </c>
      <c r="C5730" s="3">
        <v>44130.74722222222</v>
      </c>
      <c r="D5730">
        <v>2</v>
      </c>
      <c r="E5730">
        <v>1</v>
      </c>
      <c r="F5730" t="s">
        <v>26</v>
      </c>
      <c r="G5730">
        <v>1</v>
      </c>
      <c r="H5730">
        <v>80.175780000000003</v>
      </c>
      <c r="I5730">
        <v>18.351559999999999</v>
      </c>
      <c r="J5730">
        <v>0.80859380000000003</v>
      </c>
      <c r="K5730">
        <v>81.035160000000005</v>
      </c>
      <c r="L5730" s="3">
        <v>44130.5</v>
      </c>
      <c r="M5730">
        <v>17.18</v>
      </c>
      <c r="N5730" t="s">
        <v>28</v>
      </c>
      <c r="P5730">
        <f>(C5730-Key!$B$1)*24</f>
        <v>2.8833333333022892</v>
      </c>
      <c r="Q5730">
        <f>(Key!$B$2-'17.1'!C5730)*24</f>
        <v>6.6666666709352285E-2</v>
      </c>
      <c r="R5730" s="3">
        <f>C5730-(M5730-Key!$B$5)/(24*Key!$B$6)</f>
        <v>44130.733407407402</v>
      </c>
      <c r="S5730">
        <f>M5730-Key!$B$5</f>
        <v>14.92</v>
      </c>
      <c r="T5730" s="2">
        <f t="shared" si="445"/>
        <v>44129.75</v>
      </c>
      <c r="U5730" t="str">
        <f t="shared" si="446"/>
        <v>10-25-2020 18:00</v>
      </c>
      <c r="V5730">
        <f>IFERROR(IF(W5730=Z5730,VLOOKUP($U5730,[1]C8842!$G$2:$M$145,3,FALSE),0),0)</f>
        <v>0</v>
      </c>
      <c r="W5730">
        <f>VLOOKUP(RIGHT($V$1,5),Key!$A$9:$B$14,2,FALSE)</f>
        <v>10.199999999999999</v>
      </c>
      <c r="X5730">
        <f t="shared" si="449"/>
        <v>0</v>
      </c>
      <c r="Y5730">
        <f>VLOOKUP(RIGHT($X$1,5),Key!$A$9:$B$14,2,FALSE)</f>
        <v>3.7</v>
      </c>
      <c r="Z5730">
        <f t="shared" si="447"/>
        <v>10.199999999999999</v>
      </c>
      <c r="AA5730">
        <f t="shared" si="448"/>
        <v>0</v>
      </c>
    </row>
    <row r="5731" spans="1:27" x14ac:dyDescent="0.3">
      <c r="A5731">
        <v>100067</v>
      </c>
      <c r="B5731">
        <v>230922</v>
      </c>
      <c r="C5731" s="3">
        <v>44130.74722222222</v>
      </c>
      <c r="D5731">
        <v>2</v>
      </c>
      <c r="E5731">
        <v>1</v>
      </c>
      <c r="F5731" t="s">
        <v>26</v>
      </c>
      <c r="G5731">
        <v>1</v>
      </c>
      <c r="H5731">
        <v>71.910160000000005</v>
      </c>
      <c r="I5731">
        <v>17.945309999999999</v>
      </c>
      <c r="J5731">
        <v>0.8828125</v>
      </c>
      <c r="K5731">
        <v>82.035160000000005</v>
      </c>
      <c r="L5731" s="3">
        <v>44130.5</v>
      </c>
      <c r="M5731">
        <v>17.18</v>
      </c>
      <c r="N5731" t="s">
        <v>28</v>
      </c>
      <c r="P5731">
        <f>(C5731-Key!$B$1)*24</f>
        <v>2.8833333333022892</v>
      </c>
      <c r="Q5731">
        <f>(Key!$B$2-'17.1'!C5731)*24</f>
        <v>6.6666666709352285E-2</v>
      </c>
      <c r="R5731" s="3">
        <f>C5731-(M5731-Key!$B$5)/(24*Key!$B$6)</f>
        <v>44130.733407407402</v>
      </c>
      <c r="S5731">
        <f>M5731-Key!$B$5</f>
        <v>14.92</v>
      </c>
      <c r="T5731" s="2">
        <f t="shared" si="445"/>
        <v>44129.75</v>
      </c>
      <c r="U5731" t="str">
        <f t="shared" si="446"/>
        <v>10-25-2020 18:00</v>
      </c>
      <c r="V5731">
        <f>IFERROR(IF(W5731=Z5731,VLOOKUP($U5731,[1]C8842!$G$2:$M$145,3,FALSE),0),0)</f>
        <v>0</v>
      </c>
      <c r="W5731">
        <f>VLOOKUP(RIGHT($V$1,5),Key!$A$9:$B$14,2,FALSE)</f>
        <v>10.199999999999999</v>
      </c>
      <c r="X5731">
        <f t="shared" si="449"/>
        <v>0</v>
      </c>
      <c r="Y5731">
        <f>VLOOKUP(RIGHT($X$1,5),Key!$A$9:$B$14,2,FALSE)</f>
        <v>3.7</v>
      </c>
      <c r="Z5731">
        <f t="shared" si="447"/>
        <v>10.199999999999999</v>
      </c>
      <c r="AA5731">
        <f t="shared" si="448"/>
        <v>0</v>
      </c>
    </row>
    <row r="5732" spans="1:27" x14ac:dyDescent="0.3">
      <c r="A5732">
        <v>100067</v>
      </c>
      <c r="B5732">
        <v>230922</v>
      </c>
      <c r="C5732" s="3">
        <v>44130.74722222222</v>
      </c>
      <c r="D5732">
        <v>1</v>
      </c>
      <c r="E5732">
        <v>1</v>
      </c>
      <c r="F5732" t="s">
        <v>25</v>
      </c>
      <c r="G5732">
        <v>1</v>
      </c>
      <c r="H5732">
        <v>66.757810000000006</v>
      </c>
      <c r="I5732">
        <v>16.523440000000001</v>
      </c>
      <c r="J5732">
        <v>0.89453130000000003</v>
      </c>
      <c r="K5732">
        <v>58.023440000000001</v>
      </c>
      <c r="L5732" s="3">
        <v>44130.5</v>
      </c>
      <c r="M5732">
        <v>17.18</v>
      </c>
      <c r="N5732" t="s">
        <v>28</v>
      </c>
      <c r="P5732">
        <f>(C5732-Key!$B$1)*24</f>
        <v>2.8833333333022892</v>
      </c>
      <c r="Q5732">
        <f>(Key!$B$2-'17.1'!C5732)*24</f>
        <v>6.6666666709352285E-2</v>
      </c>
      <c r="R5732" s="3">
        <f>C5732-(M5732-Key!$B$5)/(24*Key!$B$6)</f>
        <v>44130.733407407402</v>
      </c>
      <c r="S5732">
        <f>M5732-Key!$B$5</f>
        <v>14.92</v>
      </c>
      <c r="T5732" s="2">
        <f t="shared" si="445"/>
        <v>44129.75</v>
      </c>
      <c r="U5732" t="str">
        <f t="shared" si="446"/>
        <v>10-25-2020 18:00</v>
      </c>
      <c r="V5732">
        <f>IFERROR(IF(W5732=Z5732,VLOOKUP($U5732,[1]C8842!$G$2:$M$145,3,FALSE),0),0)</f>
        <v>0</v>
      </c>
      <c r="W5732">
        <f>VLOOKUP(RIGHT($V$1,5),Key!$A$9:$B$14,2,FALSE)</f>
        <v>10.199999999999999</v>
      </c>
      <c r="X5732">
        <f t="shared" si="449"/>
        <v>0</v>
      </c>
      <c r="Y5732">
        <f>VLOOKUP(RIGHT($X$1,5),Key!$A$9:$B$14,2,FALSE)</f>
        <v>3.7</v>
      </c>
      <c r="Z5732">
        <f t="shared" si="447"/>
        <v>10.199999999999999</v>
      </c>
      <c r="AA5732">
        <f t="shared" si="448"/>
        <v>0</v>
      </c>
    </row>
    <row r="5733" spans="1:27" x14ac:dyDescent="0.3">
      <c r="A5733">
        <v>100067</v>
      </c>
      <c r="B5733">
        <v>230922</v>
      </c>
      <c r="C5733" s="3">
        <v>44130.74722222222</v>
      </c>
      <c r="D5733">
        <v>0</v>
      </c>
      <c r="E5733">
        <v>2</v>
      </c>
      <c r="F5733" t="s">
        <v>25</v>
      </c>
      <c r="G5733">
        <v>1</v>
      </c>
      <c r="H5733">
        <v>58.667969999999997</v>
      </c>
      <c r="I5733">
        <v>18.601559999999999</v>
      </c>
      <c r="J5733">
        <v>1.113281</v>
      </c>
      <c r="K5733">
        <v>46.019530000000003</v>
      </c>
      <c r="L5733" s="3">
        <v>44130.5</v>
      </c>
      <c r="M5733">
        <v>17.18</v>
      </c>
      <c r="N5733" t="s">
        <v>28</v>
      </c>
      <c r="P5733">
        <f>(C5733-Key!$B$1)*24</f>
        <v>2.8833333333022892</v>
      </c>
      <c r="Q5733">
        <f>(Key!$B$2-'17.1'!C5733)*24</f>
        <v>6.6666666709352285E-2</v>
      </c>
      <c r="R5733" s="3">
        <f>C5733-(M5733-Key!$B$5)/(24*Key!$B$6)</f>
        <v>44130.733407407402</v>
      </c>
      <c r="S5733">
        <f>M5733-Key!$B$5</f>
        <v>14.92</v>
      </c>
      <c r="T5733" s="2">
        <f t="shared" si="445"/>
        <v>44129.75</v>
      </c>
      <c r="U5733" t="str">
        <f t="shared" si="446"/>
        <v>10-25-2020 18:00</v>
      </c>
      <c r="V5733">
        <f>IFERROR(IF(W5733=Z5733,VLOOKUP($U5733,[1]C8842!$G$2:$M$145,3,FALSE),0),0)</f>
        <v>0</v>
      </c>
      <c r="W5733">
        <f>VLOOKUP(RIGHT($V$1,5),Key!$A$9:$B$14,2,FALSE)</f>
        <v>10.199999999999999</v>
      </c>
      <c r="X5733">
        <f t="shared" si="449"/>
        <v>0</v>
      </c>
      <c r="Y5733">
        <f>VLOOKUP(RIGHT($X$1,5),Key!$A$9:$B$14,2,FALSE)</f>
        <v>3.7</v>
      </c>
      <c r="Z5733">
        <f t="shared" si="447"/>
        <v>10.199999999999999</v>
      </c>
      <c r="AA5733">
        <f t="shared" si="448"/>
        <v>0</v>
      </c>
    </row>
    <row r="5734" spans="1:27" x14ac:dyDescent="0.3">
      <c r="A5734">
        <v>100067</v>
      </c>
      <c r="B5734">
        <v>230922</v>
      </c>
      <c r="C5734" s="3">
        <v>44130.74722222222</v>
      </c>
      <c r="D5734">
        <v>3</v>
      </c>
      <c r="E5734">
        <v>2</v>
      </c>
      <c r="F5734" t="s">
        <v>26</v>
      </c>
      <c r="G5734">
        <v>4</v>
      </c>
      <c r="H5734">
        <v>59.664059999999999</v>
      </c>
      <c r="I5734">
        <v>76.511719999999997</v>
      </c>
      <c r="J5734">
        <v>3.6796880000000001</v>
      </c>
      <c r="K5734">
        <v>94.039060000000006</v>
      </c>
      <c r="L5734" s="3">
        <v>44130.5</v>
      </c>
      <c r="M5734">
        <v>17.18</v>
      </c>
      <c r="N5734" t="s">
        <v>28</v>
      </c>
      <c r="P5734">
        <f>(C5734-Key!$B$1)*24</f>
        <v>2.8833333333022892</v>
      </c>
      <c r="Q5734">
        <f>(Key!$B$2-'17.1'!C5734)*24</f>
        <v>6.6666666709352285E-2</v>
      </c>
      <c r="R5734" s="3">
        <f>C5734-(M5734-Key!$B$5)/(24*Key!$B$6)</f>
        <v>44130.733407407402</v>
      </c>
      <c r="S5734">
        <f>M5734-Key!$B$5</f>
        <v>14.92</v>
      </c>
      <c r="T5734" s="2">
        <f t="shared" si="445"/>
        <v>44129.75</v>
      </c>
      <c r="U5734" t="str">
        <f t="shared" si="446"/>
        <v>10-25-2020 18:00</v>
      </c>
      <c r="V5734">
        <f>IFERROR(IF(W5734=Z5734,VLOOKUP($U5734,[1]C8842!$G$2:$M$145,3,FALSE),0),0)</f>
        <v>0</v>
      </c>
      <c r="W5734">
        <f>VLOOKUP(RIGHT($V$1,5),Key!$A$9:$B$14,2,FALSE)</f>
        <v>10.199999999999999</v>
      </c>
      <c r="X5734">
        <f t="shared" si="449"/>
        <v>0</v>
      </c>
      <c r="Y5734">
        <f>VLOOKUP(RIGHT($X$1,5),Key!$A$9:$B$14,2,FALSE)</f>
        <v>3.7</v>
      </c>
      <c r="Z5734">
        <f t="shared" si="447"/>
        <v>10.199999999999999</v>
      </c>
      <c r="AA5734">
        <f t="shared" si="448"/>
        <v>0</v>
      </c>
    </row>
    <row r="5735" spans="1:27" x14ac:dyDescent="0.3">
      <c r="A5735">
        <v>100067</v>
      </c>
      <c r="B5735">
        <v>230922</v>
      </c>
      <c r="C5735" s="3">
        <v>44130.74722222222</v>
      </c>
      <c r="D5735">
        <v>1</v>
      </c>
      <c r="E5735">
        <v>1</v>
      </c>
      <c r="F5735" t="s">
        <v>25</v>
      </c>
      <c r="G5735">
        <v>2</v>
      </c>
      <c r="H5735">
        <v>61.066409999999998</v>
      </c>
      <c r="I5735">
        <v>20.6875</v>
      </c>
      <c r="J5735">
        <v>1.160156</v>
      </c>
      <c r="K5735">
        <v>58.023440000000001</v>
      </c>
      <c r="L5735" s="3">
        <v>44130.5</v>
      </c>
      <c r="M5735">
        <v>17.18</v>
      </c>
      <c r="N5735" t="s">
        <v>28</v>
      </c>
      <c r="P5735">
        <f>(C5735-Key!$B$1)*24</f>
        <v>2.8833333333022892</v>
      </c>
      <c r="Q5735">
        <f>(Key!$B$2-'17.1'!C5735)*24</f>
        <v>6.6666666709352285E-2</v>
      </c>
      <c r="R5735" s="3">
        <f>C5735-(M5735-Key!$B$5)/(24*Key!$B$6)</f>
        <v>44130.733407407402</v>
      </c>
      <c r="S5735">
        <f>M5735-Key!$B$5</f>
        <v>14.92</v>
      </c>
      <c r="T5735" s="2">
        <f t="shared" si="445"/>
        <v>44129.75</v>
      </c>
      <c r="U5735" t="str">
        <f t="shared" si="446"/>
        <v>10-25-2020 18:00</v>
      </c>
      <c r="V5735">
        <f>IFERROR(IF(W5735=Z5735,VLOOKUP($U5735,[1]C8842!$G$2:$M$145,3,FALSE),0),0)</f>
        <v>0</v>
      </c>
      <c r="W5735">
        <f>VLOOKUP(RIGHT($V$1,5),Key!$A$9:$B$14,2,FALSE)</f>
        <v>10.199999999999999</v>
      </c>
      <c r="X5735">
        <f t="shared" si="449"/>
        <v>0</v>
      </c>
      <c r="Y5735">
        <f>VLOOKUP(RIGHT($X$1,5),Key!$A$9:$B$14,2,FALSE)</f>
        <v>3.7</v>
      </c>
      <c r="Z5735">
        <f t="shared" si="447"/>
        <v>10.199999999999999</v>
      </c>
      <c r="AA5735">
        <f t="shared" si="448"/>
        <v>0</v>
      </c>
    </row>
    <row r="5736" spans="1:27" x14ac:dyDescent="0.3">
      <c r="A5736">
        <v>100067</v>
      </c>
      <c r="B5736">
        <v>230922</v>
      </c>
      <c r="C5736" s="3">
        <v>44130.74722222222</v>
      </c>
      <c r="D5736">
        <v>3</v>
      </c>
      <c r="E5736">
        <v>2</v>
      </c>
      <c r="F5736" t="s">
        <v>26</v>
      </c>
      <c r="G5736">
        <v>1</v>
      </c>
      <c r="H5736">
        <v>67.136719999999997</v>
      </c>
      <c r="I5736">
        <v>18.86328</v>
      </c>
      <c r="J5736">
        <v>0.984375</v>
      </c>
      <c r="K5736">
        <v>96.039060000000006</v>
      </c>
      <c r="L5736" s="3">
        <v>44130.5</v>
      </c>
      <c r="M5736">
        <v>17.18</v>
      </c>
      <c r="N5736" t="s">
        <v>28</v>
      </c>
      <c r="P5736">
        <f>(C5736-Key!$B$1)*24</f>
        <v>2.8833333333022892</v>
      </c>
      <c r="Q5736">
        <f>(Key!$B$2-'17.1'!C5736)*24</f>
        <v>6.6666666709352285E-2</v>
      </c>
      <c r="R5736" s="3">
        <f>C5736-(M5736-Key!$B$5)/(24*Key!$B$6)</f>
        <v>44130.733407407402</v>
      </c>
      <c r="S5736">
        <f>M5736-Key!$B$5</f>
        <v>14.92</v>
      </c>
      <c r="T5736" s="2">
        <f t="shared" si="445"/>
        <v>44129.75</v>
      </c>
      <c r="U5736" t="str">
        <f t="shared" si="446"/>
        <v>10-25-2020 18:00</v>
      </c>
      <c r="V5736">
        <f>IFERROR(IF(W5736=Z5736,VLOOKUP($U5736,[1]C8842!$G$2:$M$145,3,FALSE),0),0)</f>
        <v>0</v>
      </c>
      <c r="W5736">
        <f>VLOOKUP(RIGHT($V$1,5),Key!$A$9:$B$14,2,FALSE)</f>
        <v>10.199999999999999</v>
      </c>
      <c r="X5736">
        <f t="shared" si="449"/>
        <v>0</v>
      </c>
      <c r="Y5736">
        <f>VLOOKUP(RIGHT($X$1,5),Key!$A$9:$B$14,2,FALSE)</f>
        <v>3.7</v>
      </c>
      <c r="Z5736">
        <f t="shared" si="447"/>
        <v>10.199999999999999</v>
      </c>
      <c r="AA5736">
        <f t="shared" si="448"/>
        <v>0</v>
      </c>
    </row>
    <row r="5737" spans="1:27" x14ac:dyDescent="0.3">
      <c r="A5737">
        <v>100067</v>
      </c>
      <c r="B5737">
        <v>230922</v>
      </c>
      <c r="C5737" s="3">
        <v>44130.74722222222</v>
      </c>
      <c r="D5737">
        <v>0</v>
      </c>
      <c r="E5737">
        <v>2</v>
      </c>
      <c r="F5737" t="s">
        <v>25</v>
      </c>
      <c r="G5737">
        <v>2</v>
      </c>
      <c r="H5737">
        <v>63.320309999999999</v>
      </c>
      <c r="I5737">
        <v>20.640630000000002</v>
      </c>
      <c r="J5737">
        <v>1.1171880000000001</v>
      </c>
      <c r="K5737">
        <v>46.019530000000003</v>
      </c>
      <c r="L5737" s="3">
        <v>44130.5</v>
      </c>
      <c r="M5737">
        <v>17.18</v>
      </c>
      <c r="N5737" t="s">
        <v>28</v>
      </c>
      <c r="P5737">
        <f>(C5737-Key!$B$1)*24</f>
        <v>2.8833333333022892</v>
      </c>
      <c r="Q5737">
        <f>(Key!$B$2-'17.1'!C5737)*24</f>
        <v>6.6666666709352285E-2</v>
      </c>
      <c r="R5737" s="3">
        <f>C5737-(M5737-Key!$B$5)/(24*Key!$B$6)</f>
        <v>44130.733407407402</v>
      </c>
      <c r="S5737">
        <f>M5737-Key!$B$5</f>
        <v>14.92</v>
      </c>
      <c r="T5737" s="2">
        <f t="shared" si="445"/>
        <v>44129.75</v>
      </c>
      <c r="U5737" t="str">
        <f t="shared" si="446"/>
        <v>10-25-2020 18:00</v>
      </c>
      <c r="V5737">
        <f>IFERROR(IF(W5737=Z5737,VLOOKUP($U5737,[1]C8842!$G$2:$M$145,3,FALSE),0),0)</f>
        <v>0</v>
      </c>
      <c r="W5737">
        <f>VLOOKUP(RIGHT($V$1,5),Key!$A$9:$B$14,2,FALSE)</f>
        <v>10.199999999999999</v>
      </c>
      <c r="X5737">
        <f t="shared" si="449"/>
        <v>0</v>
      </c>
      <c r="Y5737">
        <f>VLOOKUP(RIGHT($X$1,5),Key!$A$9:$B$14,2,FALSE)</f>
        <v>3.7</v>
      </c>
      <c r="Z5737">
        <f t="shared" si="447"/>
        <v>10.199999999999999</v>
      </c>
      <c r="AA5737">
        <f t="shared" si="448"/>
        <v>0</v>
      </c>
    </row>
    <row r="5738" spans="1:27" x14ac:dyDescent="0.3">
      <c r="A5738">
        <v>100067</v>
      </c>
      <c r="B5738">
        <v>230922</v>
      </c>
      <c r="C5738" s="3">
        <v>44130.74722222222</v>
      </c>
      <c r="D5738">
        <v>0</v>
      </c>
      <c r="E5738">
        <v>2</v>
      </c>
      <c r="F5738" t="s">
        <v>25</v>
      </c>
      <c r="G5738">
        <v>1</v>
      </c>
      <c r="H5738">
        <v>65.246089999999995</v>
      </c>
      <c r="I5738">
        <v>16.347660000000001</v>
      </c>
      <c r="J5738">
        <v>0.91015630000000003</v>
      </c>
      <c r="K5738">
        <v>47.019530000000003</v>
      </c>
      <c r="L5738" s="3">
        <v>44130.5</v>
      </c>
      <c r="M5738">
        <v>17.18</v>
      </c>
      <c r="N5738" t="s">
        <v>28</v>
      </c>
      <c r="P5738">
        <f>(C5738-Key!$B$1)*24</f>
        <v>2.8833333333022892</v>
      </c>
      <c r="Q5738">
        <f>(Key!$B$2-'17.1'!C5738)*24</f>
        <v>6.6666666709352285E-2</v>
      </c>
      <c r="R5738" s="3">
        <f>C5738-(M5738-Key!$B$5)/(24*Key!$B$6)</f>
        <v>44130.733407407402</v>
      </c>
      <c r="S5738">
        <f>M5738-Key!$B$5</f>
        <v>14.92</v>
      </c>
      <c r="T5738" s="2">
        <f t="shared" si="445"/>
        <v>44129.75</v>
      </c>
      <c r="U5738" t="str">
        <f t="shared" si="446"/>
        <v>10-25-2020 18:00</v>
      </c>
      <c r="V5738">
        <f>IFERROR(IF(W5738=Z5738,VLOOKUP($U5738,[1]C8842!$G$2:$M$145,3,FALSE),0),0)</f>
        <v>0</v>
      </c>
      <c r="W5738">
        <f>VLOOKUP(RIGHT($V$1,5),Key!$A$9:$B$14,2,FALSE)</f>
        <v>10.199999999999999</v>
      </c>
      <c r="X5738">
        <f t="shared" si="449"/>
        <v>0</v>
      </c>
      <c r="Y5738">
        <f>VLOOKUP(RIGHT($X$1,5),Key!$A$9:$B$14,2,FALSE)</f>
        <v>3.7</v>
      </c>
      <c r="Z5738">
        <f t="shared" si="447"/>
        <v>10.199999999999999</v>
      </c>
      <c r="AA5738">
        <f t="shared" si="448"/>
        <v>0</v>
      </c>
    </row>
    <row r="5739" spans="1:27" x14ac:dyDescent="0.3">
      <c r="A5739">
        <v>100067</v>
      </c>
      <c r="B5739">
        <v>230922</v>
      </c>
      <c r="C5739" s="3">
        <v>44130.74722222222</v>
      </c>
      <c r="D5739">
        <v>3</v>
      </c>
      <c r="E5739">
        <v>2</v>
      </c>
      <c r="F5739" t="s">
        <v>26</v>
      </c>
      <c r="G5739">
        <v>1</v>
      </c>
      <c r="H5739">
        <v>72.386719999999997</v>
      </c>
      <c r="I5739">
        <v>17.17578</v>
      </c>
      <c r="J5739">
        <v>0.8515625</v>
      </c>
      <c r="K5739">
        <v>95.039060000000006</v>
      </c>
      <c r="L5739" s="3">
        <v>44130.5</v>
      </c>
      <c r="M5739">
        <v>17.18</v>
      </c>
      <c r="N5739" t="s">
        <v>28</v>
      </c>
      <c r="P5739">
        <f>(C5739-Key!$B$1)*24</f>
        <v>2.8833333333022892</v>
      </c>
      <c r="Q5739">
        <f>(Key!$B$2-'17.1'!C5739)*24</f>
        <v>6.6666666709352285E-2</v>
      </c>
      <c r="R5739" s="3">
        <f>C5739-(M5739-Key!$B$5)/(24*Key!$B$6)</f>
        <v>44130.733407407402</v>
      </c>
      <c r="S5739">
        <f>M5739-Key!$B$5</f>
        <v>14.92</v>
      </c>
      <c r="T5739" s="2">
        <f t="shared" si="445"/>
        <v>44129.75</v>
      </c>
      <c r="U5739" t="str">
        <f t="shared" si="446"/>
        <v>10-25-2020 18:00</v>
      </c>
      <c r="V5739">
        <f>IFERROR(IF(W5739=Z5739,VLOOKUP($U5739,[1]C8842!$G$2:$M$145,3,FALSE),0),0)</f>
        <v>0</v>
      </c>
      <c r="W5739">
        <f>VLOOKUP(RIGHT($V$1,5),Key!$A$9:$B$14,2,FALSE)</f>
        <v>10.199999999999999</v>
      </c>
      <c r="X5739">
        <f t="shared" si="449"/>
        <v>0</v>
      </c>
      <c r="Y5739">
        <f>VLOOKUP(RIGHT($X$1,5),Key!$A$9:$B$14,2,FALSE)</f>
        <v>3.7</v>
      </c>
      <c r="Z5739">
        <f t="shared" si="447"/>
        <v>10.199999999999999</v>
      </c>
      <c r="AA5739">
        <f t="shared" si="448"/>
        <v>0</v>
      </c>
    </row>
    <row r="5740" spans="1:27" x14ac:dyDescent="0.3">
      <c r="A5740">
        <v>100067</v>
      </c>
      <c r="B5740">
        <v>230922</v>
      </c>
      <c r="C5740" s="3">
        <v>44130.747916666667</v>
      </c>
      <c r="D5740">
        <v>0</v>
      </c>
      <c r="E5740">
        <v>2</v>
      </c>
      <c r="F5740" t="s">
        <v>25</v>
      </c>
      <c r="G5740">
        <v>1</v>
      </c>
      <c r="H5740">
        <v>63.796880000000002</v>
      </c>
      <c r="I5740">
        <v>18.746089999999999</v>
      </c>
      <c r="J5740">
        <v>1.03125</v>
      </c>
      <c r="K5740">
        <v>46.019530000000003</v>
      </c>
      <c r="L5740" s="3">
        <v>44130.5</v>
      </c>
      <c r="M5740">
        <v>17.18</v>
      </c>
      <c r="N5740" t="s">
        <v>28</v>
      </c>
      <c r="P5740">
        <f>(C5740-Key!$B$1)*24</f>
        <v>2.9000000000232831</v>
      </c>
      <c r="Q5740">
        <f>(Key!$B$2-'17.1'!C5740)*24</f>
        <v>4.9999999988358468E-2</v>
      </c>
      <c r="R5740" s="3">
        <f>C5740-(M5740-Key!$B$5)/(24*Key!$B$6)</f>
        <v>44130.734101851849</v>
      </c>
      <c r="S5740">
        <f>M5740-Key!$B$5</f>
        <v>14.92</v>
      </c>
      <c r="T5740" s="2">
        <f t="shared" si="445"/>
        <v>44129.75</v>
      </c>
      <c r="U5740" t="str">
        <f t="shared" si="446"/>
        <v>10-25-2020 18:00</v>
      </c>
      <c r="V5740">
        <f>IFERROR(IF(W5740=Z5740,VLOOKUP($U5740,[1]C8842!$G$2:$M$145,3,FALSE),0),0)</f>
        <v>0</v>
      </c>
      <c r="W5740">
        <f>VLOOKUP(RIGHT($V$1,5),Key!$A$9:$B$14,2,FALSE)</f>
        <v>10.199999999999999</v>
      </c>
      <c r="X5740">
        <f t="shared" si="449"/>
        <v>0</v>
      </c>
      <c r="Y5740">
        <f>VLOOKUP(RIGHT($X$1,5),Key!$A$9:$B$14,2,FALSE)</f>
        <v>3.7</v>
      </c>
      <c r="Z5740">
        <f t="shared" si="447"/>
        <v>10.199999999999999</v>
      </c>
      <c r="AA5740">
        <f t="shared" si="448"/>
        <v>0</v>
      </c>
    </row>
    <row r="5741" spans="1:27" x14ac:dyDescent="0.3">
      <c r="A5741">
        <v>100067</v>
      </c>
      <c r="B5741">
        <v>230922</v>
      </c>
      <c r="C5741" s="3">
        <v>44130.747916666667</v>
      </c>
      <c r="D5741">
        <v>2</v>
      </c>
      <c r="E5741">
        <v>1</v>
      </c>
      <c r="F5741" t="s">
        <v>26</v>
      </c>
      <c r="G5741">
        <v>2</v>
      </c>
      <c r="H5741">
        <v>72.28125</v>
      </c>
      <c r="I5741">
        <v>25.535160000000001</v>
      </c>
      <c r="J5741">
        <v>1.160156</v>
      </c>
      <c r="K5741">
        <v>82.035160000000005</v>
      </c>
      <c r="L5741" s="3">
        <v>44130.5</v>
      </c>
      <c r="M5741">
        <v>17.18</v>
      </c>
      <c r="N5741" t="s">
        <v>28</v>
      </c>
      <c r="P5741">
        <f>(C5741-Key!$B$1)*24</f>
        <v>2.9000000000232831</v>
      </c>
      <c r="Q5741">
        <f>(Key!$B$2-'17.1'!C5741)*24</f>
        <v>4.9999999988358468E-2</v>
      </c>
      <c r="R5741" s="3">
        <f>C5741-(M5741-Key!$B$5)/(24*Key!$B$6)</f>
        <v>44130.734101851849</v>
      </c>
      <c r="S5741">
        <f>M5741-Key!$B$5</f>
        <v>14.92</v>
      </c>
      <c r="T5741" s="2">
        <f t="shared" si="445"/>
        <v>44129.75</v>
      </c>
      <c r="U5741" t="str">
        <f t="shared" si="446"/>
        <v>10-25-2020 18:00</v>
      </c>
      <c r="V5741">
        <f>IFERROR(IF(W5741=Z5741,VLOOKUP($U5741,[1]C8842!$G$2:$M$145,3,FALSE),0),0)</f>
        <v>0</v>
      </c>
      <c r="W5741">
        <f>VLOOKUP(RIGHT($V$1,5),Key!$A$9:$B$14,2,FALSE)</f>
        <v>10.199999999999999</v>
      </c>
      <c r="X5741">
        <f t="shared" si="449"/>
        <v>0</v>
      </c>
      <c r="Y5741">
        <f>VLOOKUP(RIGHT($X$1,5),Key!$A$9:$B$14,2,FALSE)</f>
        <v>3.7</v>
      </c>
      <c r="Z5741">
        <f t="shared" si="447"/>
        <v>10.199999999999999</v>
      </c>
      <c r="AA5741">
        <f t="shared" si="448"/>
        <v>0</v>
      </c>
    </row>
    <row r="5742" spans="1:27" x14ac:dyDescent="0.3">
      <c r="A5742">
        <v>100067</v>
      </c>
      <c r="B5742">
        <v>230922</v>
      </c>
      <c r="C5742" s="3">
        <v>44130.747916666667</v>
      </c>
      <c r="D5742">
        <v>1</v>
      </c>
      <c r="E5742">
        <v>1</v>
      </c>
      <c r="F5742" t="s">
        <v>25</v>
      </c>
      <c r="G5742">
        <v>2</v>
      </c>
      <c r="H5742">
        <v>57.664059999999999</v>
      </c>
      <c r="I5742">
        <v>27.60547</v>
      </c>
      <c r="J5742">
        <v>1.550781</v>
      </c>
      <c r="K5742">
        <v>54.023440000000001</v>
      </c>
      <c r="L5742" s="3">
        <v>44130.5</v>
      </c>
      <c r="M5742">
        <v>17.18</v>
      </c>
      <c r="N5742" t="s">
        <v>28</v>
      </c>
      <c r="P5742">
        <f>(C5742-Key!$B$1)*24</f>
        <v>2.9000000000232831</v>
      </c>
      <c r="Q5742">
        <f>(Key!$B$2-'17.1'!C5742)*24</f>
        <v>4.9999999988358468E-2</v>
      </c>
      <c r="R5742" s="3">
        <f>C5742-(M5742-Key!$B$5)/(24*Key!$B$6)</f>
        <v>44130.734101851849</v>
      </c>
      <c r="S5742">
        <f>M5742-Key!$B$5</f>
        <v>14.92</v>
      </c>
      <c r="T5742" s="2">
        <f t="shared" si="445"/>
        <v>44129.75</v>
      </c>
      <c r="U5742" t="str">
        <f t="shared" si="446"/>
        <v>10-25-2020 18:00</v>
      </c>
      <c r="V5742">
        <f>IFERROR(IF(W5742=Z5742,VLOOKUP($U5742,[1]C8842!$G$2:$M$145,3,FALSE),0),0)</f>
        <v>0</v>
      </c>
      <c r="W5742">
        <f>VLOOKUP(RIGHT($V$1,5),Key!$A$9:$B$14,2,FALSE)</f>
        <v>10.199999999999999</v>
      </c>
      <c r="X5742">
        <f t="shared" si="449"/>
        <v>0</v>
      </c>
      <c r="Y5742">
        <f>VLOOKUP(RIGHT($X$1,5),Key!$A$9:$B$14,2,FALSE)</f>
        <v>3.7</v>
      </c>
      <c r="Z5742">
        <f t="shared" si="447"/>
        <v>10.199999999999999</v>
      </c>
      <c r="AA5742">
        <f t="shared" si="448"/>
        <v>0</v>
      </c>
    </row>
    <row r="5743" spans="1:27" x14ac:dyDescent="0.3">
      <c r="A5743">
        <v>100067</v>
      </c>
      <c r="B5743">
        <v>230922</v>
      </c>
      <c r="C5743" s="3">
        <v>44130.747916666667</v>
      </c>
      <c r="D5743">
        <v>0</v>
      </c>
      <c r="E5743">
        <v>2</v>
      </c>
      <c r="F5743" t="s">
        <v>25</v>
      </c>
      <c r="G5743">
        <v>5</v>
      </c>
      <c r="H5743">
        <v>59.390630000000002</v>
      </c>
      <c r="I5743">
        <v>106.6484</v>
      </c>
      <c r="J5743">
        <v>5.0507809999999997</v>
      </c>
      <c r="K5743">
        <v>46.019530000000003</v>
      </c>
      <c r="L5743" s="3">
        <v>44130.5</v>
      </c>
      <c r="M5743">
        <v>17.18</v>
      </c>
      <c r="N5743" t="s">
        <v>28</v>
      </c>
      <c r="P5743">
        <f>(C5743-Key!$B$1)*24</f>
        <v>2.9000000000232831</v>
      </c>
      <c r="Q5743">
        <f>(Key!$B$2-'17.1'!C5743)*24</f>
        <v>4.9999999988358468E-2</v>
      </c>
      <c r="R5743" s="3">
        <f>C5743-(M5743-Key!$B$5)/(24*Key!$B$6)</f>
        <v>44130.734101851849</v>
      </c>
      <c r="S5743">
        <f>M5743-Key!$B$5</f>
        <v>14.92</v>
      </c>
      <c r="T5743" s="2">
        <f t="shared" si="445"/>
        <v>44129.75</v>
      </c>
      <c r="U5743" t="str">
        <f t="shared" si="446"/>
        <v>10-25-2020 18:00</v>
      </c>
      <c r="V5743">
        <f>IFERROR(IF(W5743=Z5743,VLOOKUP($U5743,[1]C8842!$G$2:$M$145,3,FALSE),0),0)</f>
        <v>0</v>
      </c>
      <c r="W5743">
        <f>VLOOKUP(RIGHT($V$1,5),Key!$A$9:$B$14,2,FALSE)</f>
        <v>10.199999999999999</v>
      </c>
      <c r="X5743">
        <f t="shared" si="449"/>
        <v>0</v>
      </c>
      <c r="Y5743">
        <f>VLOOKUP(RIGHT($X$1,5),Key!$A$9:$B$14,2,FALSE)</f>
        <v>3.7</v>
      </c>
      <c r="Z5743">
        <f t="shared" si="447"/>
        <v>10.199999999999999</v>
      </c>
      <c r="AA5743">
        <f t="shared" si="448"/>
        <v>0</v>
      </c>
    </row>
    <row r="5744" spans="1:27" x14ac:dyDescent="0.3">
      <c r="A5744">
        <v>100067</v>
      </c>
      <c r="B5744">
        <v>230922</v>
      </c>
      <c r="C5744" s="3">
        <v>44130.747916666667</v>
      </c>
      <c r="D5744">
        <v>0</v>
      </c>
      <c r="E5744">
        <v>2</v>
      </c>
      <c r="F5744" t="s">
        <v>25</v>
      </c>
      <c r="G5744">
        <v>1</v>
      </c>
      <c r="H5744">
        <v>62.089840000000002</v>
      </c>
      <c r="I5744">
        <v>16.558589999999999</v>
      </c>
      <c r="J5744">
        <v>0.96484380000000003</v>
      </c>
      <c r="K5744">
        <v>46.019530000000003</v>
      </c>
      <c r="L5744" s="3">
        <v>44130.5</v>
      </c>
      <c r="M5744">
        <v>17.18</v>
      </c>
      <c r="N5744" t="s">
        <v>28</v>
      </c>
      <c r="P5744">
        <f>(C5744-Key!$B$1)*24</f>
        <v>2.9000000000232831</v>
      </c>
      <c r="Q5744">
        <f>(Key!$B$2-'17.1'!C5744)*24</f>
        <v>4.9999999988358468E-2</v>
      </c>
      <c r="R5744" s="3">
        <f>C5744-(M5744-Key!$B$5)/(24*Key!$B$6)</f>
        <v>44130.734101851849</v>
      </c>
      <c r="S5744">
        <f>M5744-Key!$B$5</f>
        <v>14.92</v>
      </c>
      <c r="T5744" s="2">
        <f t="shared" si="445"/>
        <v>44129.75</v>
      </c>
      <c r="U5744" t="str">
        <f t="shared" si="446"/>
        <v>10-25-2020 18:00</v>
      </c>
      <c r="V5744">
        <f>IFERROR(IF(W5744=Z5744,VLOOKUP($U5744,[1]C8842!$G$2:$M$145,3,FALSE),0),0)</f>
        <v>0</v>
      </c>
      <c r="W5744">
        <f>VLOOKUP(RIGHT($V$1,5),Key!$A$9:$B$14,2,FALSE)</f>
        <v>10.199999999999999</v>
      </c>
      <c r="X5744">
        <f t="shared" si="449"/>
        <v>0</v>
      </c>
      <c r="Y5744">
        <f>VLOOKUP(RIGHT($X$1,5),Key!$A$9:$B$14,2,FALSE)</f>
        <v>3.7</v>
      </c>
      <c r="Z5744">
        <f t="shared" si="447"/>
        <v>10.199999999999999</v>
      </c>
      <c r="AA5744">
        <f t="shared" si="448"/>
        <v>0</v>
      </c>
    </row>
    <row r="5745" spans="1:27" x14ac:dyDescent="0.3">
      <c r="A5745">
        <v>100067</v>
      </c>
      <c r="B5745">
        <v>230922</v>
      </c>
      <c r="C5745" s="3">
        <v>44130.747916666667</v>
      </c>
      <c r="D5745">
        <v>3</v>
      </c>
      <c r="E5745">
        <v>2</v>
      </c>
      <c r="F5745" t="s">
        <v>26</v>
      </c>
      <c r="G5745">
        <v>1</v>
      </c>
      <c r="H5745">
        <v>65.84375</v>
      </c>
      <c r="I5745">
        <v>17.492190000000001</v>
      </c>
      <c r="J5745">
        <v>0.94921880000000003</v>
      </c>
      <c r="K5745">
        <v>94.039060000000006</v>
      </c>
      <c r="L5745" s="3">
        <v>44130.5</v>
      </c>
      <c r="M5745">
        <v>17.18</v>
      </c>
      <c r="N5745" t="s">
        <v>28</v>
      </c>
      <c r="P5745">
        <f>(C5745-Key!$B$1)*24</f>
        <v>2.9000000000232831</v>
      </c>
      <c r="Q5745">
        <f>(Key!$B$2-'17.1'!C5745)*24</f>
        <v>4.9999999988358468E-2</v>
      </c>
      <c r="R5745" s="3">
        <f>C5745-(M5745-Key!$B$5)/(24*Key!$B$6)</f>
        <v>44130.734101851849</v>
      </c>
      <c r="S5745">
        <f>M5745-Key!$B$5</f>
        <v>14.92</v>
      </c>
      <c r="T5745" s="2">
        <f t="shared" si="445"/>
        <v>44129.75</v>
      </c>
      <c r="U5745" t="str">
        <f t="shared" si="446"/>
        <v>10-25-2020 18:00</v>
      </c>
      <c r="V5745">
        <f>IFERROR(IF(W5745=Z5745,VLOOKUP($U5745,[1]C8842!$G$2:$M$145,3,FALSE),0),0)</f>
        <v>0</v>
      </c>
      <c r="W5745">
        <f>VLOOKUP(RIGHT($V$1,5),Key!$A$9:$B$14,2,FALSE)</f>
        <v>10.199999999999999</v>
      </c>
      <c r="X5745">
        <f t="shared" si="449"/>
        <v>0</v>
      </c>
      <c r="Y5745">
        <f>VLOOKUP(RIGHT($X$1,5),Key!$A$9:$B$14,2,FALSE)</f>
        <v>3.7</v>
      </c>
      <c r="Z5745">
        <f t="shared" si="447"/>
        <v>10.199999999999999</v>
      </c>
      <c r="AA5745">
        <f t="shared" si="448"/>
        <v>0</v>
      </c>
    </row>
    <row r="5746" spans="1:27" x14ac:dyDescent="0.3">
      <c r="A5746">
        <v>100067</v>
      </c>
      <c r="B5746">
        <v>230922</v>
      </c>
      <c r="C5746" s="3">
        <v>44130.747916666667</v>
      </c>
      <c r="D5746">
        <v>0</v>
      </c>
      <c r="E5746">
        <v>2</v>
      </c>
      <c r="F5746" t="s">
        <v>25</v>
      </c>
      <c r="G5746">
        <v>1</v>
      </c>
      <c r="H5746">
        <v>60.402340000000002</v>
      </c>
      <c r="I5746">
        <v>14.69922</v>
      </c>
      <c r="J5746">
        <v>0.91015630000000003</v>
      </c>
      <c r="K5746">
        <v>46.019530000000003</v>
      </c>
      <c r="L5746" s="3">
        <v>44130.5</v>
      </c>
      <c r="M5746">
        <v>17.18</v>
      </c>
      <c r="N5746" t="s">
        <v>28</v>
      </c>
      <c r="P5746">
        <f>(C5746-Key!$B$1)*24</f>
        <v>2.9000000000232831</v>
      </c>
      <c r="Q5746">
        <f>(Key!$B$2-'17.1'!C5746)*24</f>
        <v>4.9999999988358468E-2</v>
      </c>
      <c r="R5746" s="3">
        <f>C5746-(M5746-Key!$B$5)/(24*Key!$B$6)</f>
        <v>44130.734101851849</v>
      </c>
      <c r="S5746">
        <f>M5746-Key!$B$5</f>
        <v>14.92</v>
      </c>
      <c r="T5746" s="2">
        <f t="shared" si="445"/>
        <v>44129.75</v>
      </c>
      <c r="U5746" t="str">
        <f t="shared" si="446"/>
        <v>10-25-2020 18:00</v>
      </c>
      <c r="V5746">
        <f>IFERROR(IF(W5746=Z5746,VLOOKUP($U5746,[1]C8842!$G$2:$M$145,3,FALSE),0),0)</f>
        <v>0</v>
      </c>
      <c r="W5746">
        <f>VLOOKUP(RIGHT($V$1,5),Key!$A$9:$B$14,2,FALSE)</f>
        <v>10.199999999999999</v>
      </c>
      <c r="X5746">
        <f t="shared" si="449"/>
        <v>0</v>
      </c>
      <c r="Y5746">
        <f>VLOOKUP(RIGHT($X$1,5),Key!$A$9:$B$14,2,FALSE)</f>
        <v>3.7</v>
      </c>
      <c r="Z5746">
        <f t="shared" si="447"/>
        <v>10.199999999999999</v>
      </c>
      <c r="AA5746">
        <f t="shared" si="448"/>
        <v>0</v>
      </c>
    </row>
    <row r="5747" spans="1:27" x14ac:dyDescent="0.3">
      <c r="A5747">
        <v>100067</v>
      </c>
      <c r="B5747">
        <v>230922</v>
      </c>
      <c r="C5747" s="3">
        <v>44130.747916666667</v>
      </c>
      <c r="D5747">
        <v>1</v>
      </c>
      <c r="E5747">
        <v>1</v>
      </c>
      <c r="F5747" t="s">
        <v>25</v>
      </c>
      <c r="G5747">
        <v>1</v>
      </c>
      <c r="H5747">
        <v>63.90625</v>
      </c>
      <c r="I5747">
        <v>18.617190000000001</v>
      </c>
      <c r="J5747">
        <v>1.0234380000000001</v>
      </c>
      <c r="K5747">
        <v>58.023440000000001</v>
      </c>
      <c r="L5747" s="3">
        <v>44130.5</v>
      </c>
      <c r="M5747">
        <v>17.18</v>
      </c>
      <c r="N5747" t="s">
        <v>28</v>
      </c>
      <c r="P5747">
        <f>(C5747-Key!$B$1)*24</f>
        <v>2.9000000000232831</v>
      </c>
      <c r="Q5747">
        <f>(Key!$B$2-'17.1'!C5747)*24</f>
        <v>4.9999999988358468E-2</v>
      </c>
      <c r="R5747" s="3">
        <f>C5747-(M5747-Key!$B$5)/(24*Key!$B$6)</f>
        <v>44130.734101851849</v>
      </c>
      <c r="S5747">
        <f>M5747-Key!$B$5</f>
        <v>14.92</v>
      </c>
      <c r="T5747" s="2">
        <f t="shared" si="445"/>
        <v>44129.75</v>
      </c>
      <c r="U5747" t="str">
        <f t="shared" si="446"/>
        <v>10-25-2020 18:00</v>
      </c>
      <c r="V5747">
        <f>IFERROR(IF(W5747=Z5747,VLOOKUP($U5747,[1]C8842!$G$2:$M$145,3,FALSE),0),0)</f>
        <v>0</v>
      </c>
      <c r="W5747">
        <f>VLOOKUP(RIGHT($V$1,5),Key!$A$9:$B$14,2,FALSE)</f>
        <v>10.199999999999999</v>
      </c>
      <c r="X5747">
        <f t="shared" si="449"/>
        <v>0</v>
      </c>
      <c r="Y5747">
        <f>VLOOKUP(RIGHT($X$1,5),Key!$A$9:$B$14,2,FALSE)</f>
        <v>3.7</v>
      </c>
      <c r="Z5747">
        <f t="shared" si="447"/>
        <v>10.199999999999999</v>
      </c>
      <c r="AA5747">
        <f t="shared" si="448"/>
        <v>0</v>
      </c>
    </row>
    <row r="5748" spans="1:27" x14ac:dyDescent="0.3">
      <c r="A5748">
        <v>100067</v>
      </c>
      <c r="B5748">
        <v>230922</v>
      </c>
      <c r="C5748" s="3">
        <v>44130.747916666667</v>
      </c>
      <c r="D5748">
        <v>0</v>
      </c>
      <c r="E5748">
        <v>2</v>
      </c>
      <c r="F5748" t="s">
        <v>25</v>
      </c>
      <c r="G5748">
        <v>1</v>
      </c>
      <c r="H5748">
        <v>61.296880000000002</v>
      </c>
      <c r="I5748">
        <v>14.191409999999999</v>
      </c>
      <c r="J5748">
        <v>0.875</v>
      </c>
      <c r="K5748">
        <v>46.019530000000003</v>
      </c>
      <c r="L5748" s="3">
        <v>44130.5</v>
      </c>
      <c r="M5748">
        <v>17.18</v>
      </c>
      <c r="N5748" t="s">
        <v>28</v>
      </c>
      <c r="P5748">
        <f>(C5748-Key!$B$1)*24</f>
        <v>2.9000000000232831</v>
      </c>
      <c r="Q5748">
        <f>(Key!$B$2-'17.1'!C5748)*24</f>
        <v>4.9999999988358468E-2</v>
      </c>
      <c r="R5748" s="3">
        <f>C5748-(M5748-Key!$B$5)/(24*Key!$B$6)</f>
        <v>44130.734101851849</v>
      </c>
      <c r="S5748">
        <f>M5748-Key!$B$5</f>
        <v>14.92</v>
      </c>
      <c r="T5748" s="2">
        <f t="shared" si="445"/>
        <v>44129.75</v>
      </c>
      <c r="U5748" t="str">
        <f t="shared" si="446"/>
        <v>10-25-2020 18:00</v>
      </c>
      <c r="V5748">
        <f>IFERROR(IF(W5748=Z5748,VLOOKUP($U5748,[1]C8842!$G$2:$M$145,3,FALSE),0),0)</f>
        <v>0</v>
      </c>
      <c r="W5748">
        <f>VLOOKUP(RIGHT($V$1,5),Key!$A$9:$B$14,2,FALSE)</f>
        <v>10.199999999999999</v>
      </c>
      <c r="X5748">
        <f t="shared" si="449"/>
        <v>0</v>
      </c>
      <c r="Y5748">
        <f>VLOOKUP(RIGHT($X$1,5),Key!$A$9:$B$14,2,FALSE)</f>
        <v>3.7</v>
      </c>
      <c r="Z5748">
        <f t="shared" si="447"/>
        <v>10.199999999999999</v>
      </c>
      <c r="AA5748">
        <f t="shared" si="448"/>
        <v>0</v>
      </c>
    </row>
    <row r="5749" spans="1:27" x14ac:dyDescent="0.3">
      <c r="A5749">
        <v>100067</v>
      </c>
      <c r="B5749">
        <v>230922</v>
      </c>
      <c r="C5749" s="3">
        <v>44130.747916666667</v>
      </c>
      <c r="D5749">
        <v>3</v>
      </c>
      <c r="E5749">
        <v>2</v>
      </c>
      <c r="F5749" t="s">
        <v>26</v>
      </c>
      <c r="G5749">
        <v>1</v>
      </c>
      <c r="H5749">
        <v>67.941410000000005</v>
      </c>
      <c r="I5749">
        <v>15.816409999999999</v>
      </c>
      <c r="J5749">
        <v>0.8515625</v>
      </c>
      <c r="K5749">
        <v>95.039060000000006</v>
      </c>
      <c r="L5749" s="3">
        <v>44130.5</v>
      </c>
      <c r="M5749">
        <v>17.18</v>
      </c>
      <c r="N5749" t="s">
        <v>28</v>
      </c>
      <c r="P5749">
        <f>(C5749-Key!$B$1)*24</f>
        <v>2.9000000000232831</v>
      </c>
      <c r="Q5749">
        <f>(Key!$B$2-'17.1'!C5749)*24</f>
        <v>4.9999999988358468E-2</v>
      </c>
      <c r="R5749" s="3">
        <f>C5749-(M5749-Key!$B$5)/(24*Key!$B$6)</f>
        <v>44130.734101851849</v>
      </c>
      <c r="S5749">
        <f>M5749-Key!$B$5</f>
        <v>14.92</v>
      </c>
      <c r="T5749" s="2">
        <f t="shared" si="445"/>
        <v>44129.75</v>
      </c>
      <c r="U5749" t="str">
        <f t="shared" si="446"/>
        <v>10-25-2020 18:00</v>
      </c>
      <c r="V5749">
        <f>IFERROR(IF(W5749=Z5749,VLOOKUP($U5749,[1]C8842!$G$2:$M$145,3,FALSE),0),0)</f>
        <v>0</v>
      </c>
      <c r="W5749">
        <f>VLOOKUP(RIGHT($V$1,5),Key!$A$9:$B$14,2,FALSE)</f>
        <v>10.199999999999999</v>
      </c>
      <c r="X5749">
        <f t="shared" si="449"/>
        <v>0</v>
      </c>
      <c r="Y5749">
        <f>VLOOKUP(RIGHT($X$1,5),Key!$A$9:$B$14,2,FALSE)</f>
        <v>3.7</v>
      </c>
      <c r="Z5749">
        <f t="shared" si="447"/>
        <v>10.199999999999999</v>
      </c>
      <c r="AA5749">
        <f t="shared" si="448"/>
        <v>0</v>
      </c>
    </row>
    <row r="5750" spans="1:27" x14ac:dyDescent="0.3">
      <c r="A5750">
        <v>100067</v>
      </c>
      <c r="B5750">
        <v>230922</v>
      </c>
      <c r="C5750" s="3">
        <v>44130.747916666667</v>
      </c>
      <c r="D5750">
        <v>0</v>
      </c>
      <c r="E5750">
        <v>2</v>
      </c>
      <c r="F5750" t="s">
        <v>25</v>
      </c>
      <c r="G5750">
        <v>2</v>
      </c>
      <c r="H5750">
        <v>59.308590000000002</v>
      </c>
      <c r="I5750">
        <v>24.152339999999999</v>
      </c>
      <c r="J5750">
        <v>1.3515630000000001</v>
      </c>
      <c r="K5750">
        <v>44.019530000000003</v>
      </c>
      <c r="L5750" s="3">
        <v>44130.5</v>
      </c>
      <c r="M5750">
        <v>17.18</v>
      </c>
      <c r="N5750" t="s">
        <v>28</v>
      </c>
      <c r="P5750">
        <f>(C5750-Key!$B$1)*24</f>
        <v>2.9000000000232831</v>
      </c>
      <c r="Q5750">
        <f>(Key!$B$2-'17.1'!C5750)*24</f>
        <v>4.9999999988358468E-2</v>
      </c>
      <c r="R5750" s="3">
        <f>C5750-(M5750-Key!$B$5)/(24*Key!$B$6)</f>
        <v>44130.734101851849</v>
      </c>
      <c r="S5750">
        <f>M5750-Key!$B$5</f>
        <v>14.92</v>
      </c>
      <c r="T5750" s="2">
        <f t="shared" si="445"/>
        <v>44129.75</v>
      </c>
      <c r="U5750" t="str">
        <f t="shared" si="446"/>
        <v>10-25-2020 18:00</v>
      </c>
      <c r="V5750">
        <f>IFERROR(IF(W5750=Z5750,VLOOKUP($U5750,[1]C8842!$G$2:$M$145,3,FALSE),0),0)</f>
        <v>0</v>
      </c>
      <c r="W5750">
        <f>VLOOKUP(RIGHT($V$1,5),Key!$A$9:$B$14,2,FALSE)</f>
        <v>10.199999999999999</v>
      </c>
      <c r="X5750">
        <f t="shared" si="449"/>
        <v>0</v>
      </c>
      <c r="Y5750">
        <f>VLOOKUP(RIGHT($X$1,5),Key!$A$9:$B$14,2,FALSE)</f>
        <v>3.7</v>
      </c>
      <c r="Z5750">
        <f t="shared" si="447"/>
        <v>10.199999999999999</v>
      </c>
      <c r="AA5750">
        <f t="shared" si="448"/>
        <v>0</v>
      </c>
    </row>
    <row r="5751" spans="1:27" x14ac:dyDescent="0.3">
      <c r="A5751">
        <v>100067</v>
      </c>
      <c r="B5751">
        <v>230922</v>
      </c>
      <c r="C5751" s="3">
        <v>44130.747916666667</v>
      </c>
      <c r="D5751">
        <v>3</v>
      </c>
      <c r="E5751">
        <v>2</v>
      </c>
      <c r="F5751" t="s">
        <v>26</v>
      </c>
      <c r="G5751">
        <v>1</v>
      </c>
      <c r="H5751">
        <v>60.40625</v>
      </c>
      <c r="I5751">
        <v>17.214839999999999</v>
      </c>
      <c r="J5751">
        <v>1.019531</v>
      </c>
      <c r="K5751">
        <v>94.039060000000006</v>
      </c>
      <c r="L5751" s="3">
        <v>44130.5</v>
      </c>
      <c r="M5751">
        <v>17.18</v>
      </c>
      <c r="N5751" t="s">
        <v>28</v>
      </c>
      <c r="P5751">
        <f>(C5751-Key!$B$1)*24</f>
        <v>2.9000000000232831</v>
      </c>
      <c r="Q5751">
        <f>(Key!$B$2-'17.1'!C5751)*24</f>
        <v>4.9999999988358468E-2</v>
      </c>
      <c r="R5751" s="3">
        <f>C5751-(M5751-Key!$B$5)/(24*Key!$B$6)</f>
        <v>44130.734101851849</v>
      </c>
      <c r="S5751">
        <f>M5751-Key!$B$5</f>
        <v>14.92</v>
      </c>
      <c r="T5751" s="2">
        <f t="shared" si="445"/>
        <v>44129.75</v>
      </c>
      <c r="U5751" t="str">
        <f t="shared" si="446"/>
        <v>10-25-2020 18:00</v>
      </c>
      <c r="V5751">
        <f>IFERROR(IF(W5751=Z5751,VLOOKUP($U5751,[1]C8842!$G$2:$M$145,3,FALSE),0),0)</f>
        <v>0</v>
      </c>
      <c r="W5751">
        <f>VLOOKUP(RIGHT($V$1,5),Key!$A$9:$B$14,2,FALSE)</f>
        <v>10.199999999999999</v>
      </c>
      <c r="X5751">
        <f t="shared" si="449"/>
        <v>0</v>
      </c>
      <c r="Y5751">
        <f>VLOOKUP(RIGHT($X$1,5),Key!$A$9:$B$14,2,FALSE)</f>
        <v>3.7</v>
      </c>
      <c r="Z5751">
        <f t="shared" si="447"/>
        <v>10.199999999999999</v>
      </c>
      <c r="AA5751">
        <f t="shared" si="448"/>
        <v>0</v>
      </c>
    </row>
    <row r="5752" spans="1:27" x14ac:dyDescent="0.3">
      <c r="A5752">
        <v>100067</v>
      </c>
      <c r="B5752">
        <v>230922</v>
      </c>
      <c r="C5752" s="3">
        <v>44130.747916666667</v>
      </c>
      <c r="D5752">
        <v>3</v>
      </c>
      <c r="E5752">
        <v>2</v>
      </c>
      <c r="F5752" t="s">
        <v>26</v>
      </c>
      <c r="G5752">
        <v>1</v>
      </c>
      <c r="H5752">
        <v>58.382809999999999</v>
      </c>
      <c r="I5752">
        <v>14.17188</v>
      </c>
      <c r="J5752">
        <v>0.91796880000000003</v>
      </c>
      <c r="K5752">
        <v>92.039060000000006</v>
      </c>
      <c r="L5752" s="3">
        <v>44130.5</v>
      </c>
      <c r="M5752">
        <v>17.18</v>
      </c>
      <c r="N5752" t="s">
        <v>28</v>
      </c>
      <c r="P5752">
        <f>(C5752-Key!$B$1)*24</f>
        <v>2.9000000000232831</v>
      </c>
      <c r="Q5752">
        <f>(Key!$B$2-'17.1'!C5752)*24</f>
        <v>4.9999999988358468E-2</v>
      </c>
      <c r="R5752" s="3">
        <f>C5752-(M5752-Key!$B$5)/(24*Key!$B$6)</f>
        <v>44130.734101851849</v>
      </c>
      <c r="S5752">
        <f>M5752-Key!$B$5</f>
        <v>14.92</v>
      </c>
      <c r="T5752" s="2">
        <f t="shared" si="445"/>
        <v>44129.75</v>
      </c>
      <c r="U5752" t="str">
        <f t="shared" si="446"/>
        <v>10-25-2020 18:00</v>
      </c>
      <c r="V5752">
        <f>IFERROR(IF(W5752=Z5752,VLOOKUP($U5752,[1]C8842!$G$2:$M$145,3,FALSE),0),0)</f>
        <v>0</v>
      </c>
      <c r="W5752">
        <f>VLOOKUP(RIGHT($V$1,5),Key!$A$9:$B$14,2,FALSE)</f>
        <v>10.199999999999999</v>
      </c>
      <c r="X5752">
        <f t="shared" si="449"/>
        <v>0</v>
      </c>
      <c r="Y5752">
        <f>VLOOKUP(RIGHT($X$1,5),Key!$A$9:$B$14,2,FALSE)</f>
        <v>3.7</v>
      </c>
      <c r="Z5752">
        <f t="shared" si="447"/>
        <v>10.199999999999999</v>
      </c>
      <c r="AA5752">
        <f t="shared" si="448"/>
        <v>0</v>
      </c>
    </row>
    <row r="5753" spans="1:27" x14ac:dyDescent="0.3">
      <c r="A5753">
        <v>100067</v>
      </c>
      <c r="B5753">
        <v>230922</v>
      </c>
      <c r="C5753" s="3">
        <v>44130.747916666667</v>
      </c>
      <c r="D5753">
        <v>3</v>
      </c>
      <c r="E5753">
        <v>2</v>
      </c>
      <c r="F5753" t="s">
        <v>26</v>
      </c>
      <c r="G5753">
        <v>1</v>
      </c>
      <c r="H5753">
        <v>64.402339999999995</v>
      </c>
      <c r="I5753">
        <v>18.609380000000002</v>
      </c>
      <c r="J5753">
        <v>1.015625</v>
      </c>
      <c r="K5753">
        <v>95.039060000000006</v>
      </c>
      <c r="L5753" s="3">
        <v>44130.5</v>
      </c>
      <c r="M5753">
        <v>17.18</v>
      </c>
      <c r="N5753" t="s">
        <v>28</v>
      </c>
      <c r="P5753">
        <f>(C5753-Key!$B$1)*24</f>
        <v>2.9000000000232831</v>
      </c>
      <c r="Q5753">
        <f>(Key!$B$2-'17.1'!C5753)*24</f>
        <v>4.9999999988358468E-2</v>
      </c>
      <c r="R5753" s="3">
        <f>C5753-(M5753-Key!$B$5)/(24*Key!$B$6)</f>
        <v>44130.734101851849</v>
      </c>
      <c r="S5753">
        <f>M5753-Key!$B$5</f>
        <v>14.92</v>
      </c>
      <c r="T5753" s="2">
        <f t="shared" si="445"/>
        <v>44129.75</v>
      </c>
      <c r="U5753" t="str">
        <f t="shared" si="446"/>
        <v>10-25-2020 18:00</v>
      </c>
      <c r="V5753">
        <f>IFERROR(IF(W5753=Z5753,VLOOKUP($U5753,[1]C8842!$G$2:$M$145,3,FALSE),0),0)</f>
        <v>0</v>
      </c>
      <c r="W5753">
        <f>VLOOKUP(RIGHT($V$1,5),Key!$A$9:$B$14,2,FALSE)</f>
        <v>10.199999999999999</v>
      </c>
      <c r="X5753">
        <f t="shared" si="449"/>
        <v>0</v>
      </c>
      <c r="Y5753">
        <f>VLOOKUP(RIGHT($X$1,5),Key!$A$9:$B$14,2,FALSE)</f>
        <v>3.7</v>
      </c>
      <c r="Z5753">
        <f t="shared" si="447"/>
        <v>10.199999999999999</v>
      </c>
      <c r="AA5753">
        <f t="shared" si="448"/>
        <v>0</v>
      </c>
    </row>
    <row r="5754" spans="1:27" x14ac:dyDescent="0.3">
      <c r="A5754">
        <v>100067</v>
      </c>
      <c r="B5754">
        <v>230922</v>
      </c>
      <c r="C5754" s="3">
        <v>44130.747916666667</v>
      </c>
      <c r="D5754">
        <v>3</v>
      </c>
      <c r="E5754">
        <v>2</v>
      </c>
      <c r="F5754" t="s">
        <v>26</v>
      </c>
      <c r="G5754">
        <v>1</v>
      </c>
      <c r="H5754">
        <v>59.882809999999999</v>
      </c>
      <c r="I5754">
        <v>19.3125</v>
      </c>
      <c r="J5754">
        <v>1.121094</v>
      </c>
      <c r="K5754">
        <v>94.039060000000006</v>
      </c>
      <c r="L5754" s="3">
        <v>44130.5</v>
      </c>
      <c r="M5754">
        <v>17.18</v>
      </c>
      <c r="N5754" t="s">
        <v>28</v>
      </c>
      <c r="P5754">
        <f>(C5754-Key!$B$1)*24</f>
        <v>2.9000000000232831</v>
      </c>
      <c r="Q5754">
        <f>(Key!$B$2-'17.1'!C5754)*24</f>
        <v>4.9999999988358468E-2</v>
      </c>
      <c r="R5754" s="3">
        <f>C5754-(M5754-Key!$B$5)/(24*Key!$B$6)</f>
        <v>44130.734101851849</v>
      </c>
      <c r="S5754">
        <f>M5754-Key!$B$5</f>
        <v>14.92</v>
      </c>
      <c r="T5754" s="2">
        <f t="shared" si="445"/>
        <v>44129.75</v>
      </c>
      <c r="U5754" t="str">
        <f t="shared" si="446"/>
        <v>10-25-2020 18:00</v>
      </c>
      <c r="V5754">
        <f>IFERROR(IF(W5754=Z5754,VLOOKUP($U5754,[1]C8842!$G$2:$M$145,3,FALSE),0),0)</f>
        <v>0</v>
      </c>
      <c r="W5754">
        <f>VLOOKUP(RIGHT($V$1,5),Key!$A$9:$B$14,2,FALSE)</f>
        <v>10.199999999999999</v>
      </c>
      <c r="X5754">
        <f t="shared" si="449"/>
        <v>0</v>
      </c>
      <c r="Y5754">
        <f>VLOOKUP(RIGHT($X$1,5),Key!$A$9:$B$14,2,FALSE)</f>
        <v>3.7</v>
      </c>
      <c r="Z5754">
        <f t="shared" si="447"/>
        <v>10.199999999999999</v>
      </c>
      <c r="AA5754">
        <f t="shared" si="448"/>
        <v>0</v>
      </c>
    </row>
    <row r="5755" spans="1:27" x14ac:dyDescent="0.3">
      <c r="A5755">
        <v>100067</v>
      </c>
      <c r="B5755">
        <v>230922</v>
      </c>
      <c r="C5755" s="3">
        <v>44130.747916666667</v>
      </c>
      <c r="D5755">
        <v>2</v>
      </c>
      <c r="E5755">
        <v>1</v>
      </c>
      <c r="F5755" t="s">
        <v>26</v>
      </c>
      <c r="G5755">
        <v>2</v>
      </c>
      <c r="H5755">
        <v>69.066410000000005</v>
      </c>
      <c r="I5755">
        <v>21.21875</v>
      </c>
      <c r="J5755">
        <v>1.046875</v>
      </c>
      <c r="K5755">
        <v>86.035160000000005</v>
      </c>
      <c r="L5755" s="3">
        <v>44130.5</v>
      </c>
      <c r="M5755">
        <v>17.18</v>
      </c>
      <c r="N5755" t="s">
        <v>28</v>
      </c>
      <c r="P5755">
        <f>(C5755-Key!$B$1)*24</f>
        <v>2.9000000000232831</v>
      </c>
      <c r="Q5755">
        <f>(Key!$B$2-'17.1'!C5755)*24</f>
        <v>4.9999999988358468E-2</v>
      </c>
      <c r="R5755" s="3">
        <f>C5755-(M5755-Key!$B$5)/(24*Key!$B$6)</f>
        <v>44130.734101851849</v>
      </c>
      <c r="S5755">
        <f>M5755-Key!$B$5</f>
        <v>14.92</v>
      </c>
      <c r="T5755" s="2">
        <f t="shared" si="445"/>
        <v>44129.75</v>
      </c>
      <c r="U5755" t="str">
        <f t="shared" si="446"/>
        <v>10-25-2020 18:00</v>
      </c>
      <c r="V5755">
        <f>IFERROR(IF(W5755=Z5755,VLOOKUP($U5755,[1]C8842!$G$2:$M$145,3,FALSE),0),0)</f>
        <v>0</v>
      </c>
      <c r="W5755">
        <f>VLOOKUP(RIGHT($V$1,5),Key!$A$9:$B$14,2,FALSE)</f>
        <v>10.199999999999999</v>
      </c>
      <c r="X5755">
        <f t="shared" si="449"/>
        <v>0</v>
      </c>
      <c r="Y5755">
        <f>VLOOKUP(RIGHT($X$1,5),Key!$A$9:$B$14,2,FALSE)</f>
        <v>3.7</v>
      </c>
      <c r="Z5755">
        <f t="shared" si="447"/>
        <v>10.199999999999999</v>
      </c>
      <c r="AA5755">
        <f t="shared" si="448"/>
        <v>0</v>
      </c>
    </row>
    <row r="5756" spans="1:27" x14ac:dyDescent="0.3">
      <c r="A5756">
        <v>100067</v>
      </c>
      <c r="B5756">
        <v>230922</v>
      </c>
      <c r="C5756" s="3">
        <v>44130.748611111114</v>
      </c>
      <c r="D5756">
        <v>3</v>
      </c>
      <c r="E5756">
        <v>2</v>
      </c>
      <c r="F5756" t="s">
        <v>26</v>
      </c>
      <c r="G5756">
        <v>2</v>
      </c>
      <c r="H5756">
        <v>72.761719999999997</v>
      </c>
      <c r="I5756">
        <v>20.101559999999999</v>
      </c>
      <c r="J5756">
        <v>0.953125</v>
      </c>
      <c r="K5756">
        <v>94.039060000000006</v>
      </c>
      <c r="L5756" s="3">
        <v>44130.5</v>
      </c>
      <c r="M5756">
        <v>17.18</v>
      </c>
      <c r="N5756" t="s">
        <v>28</v>
      </c>
      <c r="P5756">
        <f>(C5756-Key!$B$1)*24</f>
        <v>2.9166666667442769</v>
      </c>
      <c r="Q5756">
        <f>(Key!$B$2-'17.1'!C5756)*24</f>
        <v>3.3333333267364651E-2</v>
      </c>
      <c r="R5756" s="3">
        <f>C5756-(M5756-Key!$B$5)/(24*Key!$B$6)</f>
        <v>44130.734796296296</v>
      </c>
      <c r="S5756">
        <f>M5756-Key!$B$5</f>
        <v>14.92</v>
      </c>
      <c r="T5756" s="2">
        <f t="shared" si="445"/>
        <v>44129.75</v>
      </c>
      <c r="U5756" t="str">
        <f t="shared" si="446"/>
        <v>10-25-2020 18:00</v>
      </c>
      <c r="V5756">
        <f>IFERROR(IF(W5756=Z5756,VLOOKUP($U5756,[1]C8842!$G$2:$M$145,3,FALSE),0),0)</f>
        <v>0</v>
      </c>
      <c r="W5756">
        <f>VLOOKUP(RIGHT($V$1,5),Key!$A$9:$B$14,2,FALSE)</f>
        <v>10.199999999999999</v>
      </c>
      <c r="X5756">
        <f t="shared" si="449"/>
        <v>0</v>
      </c>
      <c r="Y5756">
        <f>VLOOKUP(RIGHT($X$1,5),Key!$A$9:$B$14,2,FALSE)</f>
        <v>3.7</v>
      </c>
      <c r="Z5756">
        <f t="shared" si="447"/>
        <v>10.199999999999999</v>
      </c>
      <c r="AA5756">
        <f t="shared" si="448"/>
        <v>0</v>
      </c>
    </row>
    <row r="5757" spans="1:27" x14ac:dyDescent="0.3">
      <c r="A5757">
        <v>100067</v>
      </c>
      <c r="B5757">
        <v>230922</v>
      </c>
      <c r="C5757" s="3">
        <v>44130.748611111114</v>
      </c>
      <c r="D5757">
        <v>2</v>
      </c>
      <c r="E5757">
        <v>1</v>
      </c>
      <c r="F5757" t="s">
        <v>26</v>
      </c>
      <c r="G5757">
        <v>1</v>
      </c>
      <c r="H5757">
        <v>67.582030000000003</v>
      </c>
      <c r="I5757">
        <v>15.875</v>
      </c>
      <c r="J5757">
        <v>0.859375</v>
      </c>
      <c r="K5757">
        <v>80.03125</v>
      </c>
      <c r="L5757" s="3">
        <v>44130.5</v>
      </c>
      <c r="M5757">
        <v>17.18</v>
      </c>
      <c r="N5757" t="s">
        <v>28</v>
      </c>
      <c r="P5757">
        <f>(C5757-Key!$B$1)*24</f>
        <v>2.9166666667442769</v>
      </c>
      <c r="Q5757">
        <f>(Key!$B$2-'17.1'!C5757)*24</f>
        <v>3.3333333267364651E-2</v>
      </c>
      <c r="R5757" s="3">
        <f>C5757-(M5757-Key!$B$5)/(24*Key!$B$6)</f>
        <v>44130.734796296296</v>
      </c>
      <c r="S5757">
        <f>M5757-Key!$B$5</f>
        <v>14.92</v>
      </c>
      <c r="T5757" s="2">
        <f t="shared" si="445"/>
        <v>44129.75</v>
      </c>
      <c r="U5757" t="str">
        <f t="shared" si="446"/>
        <v>10-25-2020 18:00</v>
      </c>
      <c r="V5757">
        <f>IFERROR(IF(W5757=Z5757,VLOOKUP($U5757,[1]C8842!$G$2:$M$145,3,FALSE),0),0)</f>
        <v>0</v>
      </c>
      <c r="W5757">
        <f>VLOOKUP(RIGHT($V$1,5),Key!$A$9:$B$14,2,FALSE)</f>
        <v>10.199999999999999</v>
      </c>
      <c r="X5757">
        <f t="shared" si="449"/>
        <v>0</v>
      </c>
      <c r="Y5757">
        <f>VLOOKUP(RIGHT($X$1,5),Key!$A$9:$B$14,2,FALSE)</f>
        <v>3.7</v>
      </c>
      <c r="Z5757">
        <f t="shared" si="447"/>
        <v>10.199999999999999</v>
      </c>
      <c r="AA5757">
        <f t="shared" si="448"/>
        <v>0</v>
      </c>
    </row>
    <row r="5758" spans="1:27" x14ac:dyDescent="0.3">
      <c r="A5758">
        <v>100067</v>
      </c>
      <c r="B5758">
        <v>230922</v>
      </c>
      <c r="C5758" s="3">
        <v>44130.748611111114</v>
      </c>
      <c r="D5758">
        <v>3</v>
      </c>
      <c r="E5758">
        <v>2</v>
      </c>
      <c r="F5758" t="s">
        <v>26</v>
      </c>
      <c r="G5758">
        <v>1</v>
      </c>
      <c r="H5758">
        <v>55.152340000000002</v>
      </c>
      <c r="I5758">
        <v>19.36328</v>
      </c>
      <c r="J5758">
        <v>1.222656</v>
      </c>
      <c r="K5758">
        <v>94.039060000000006</v>
      </c>
      <c r="L5758" s="3">
        <v>44130.5</v>
      </c>
      <c r="M5758">
        <v>17.18</v>
      </c>
      <c r="N5758" t="s">
        <v>28</v>
      </c>
      <c r="P5758">
        <f>(C5758-Key!$B$1)*24</f>
        <v>2.9166666667442769</v>
      </c>
      <c r="Q5758">
        <f>(Key!$B$2-'17.1'!C5758)*24</f>
        <v>3.3333333267364651E-2</v>
      </c>
      <c r="R5758" s="3">
        <f>C5758-(M5758-Key!$B$5)/(24*Key!$B$6)</f>
        <v>44130.734796296296</v>
      </c>
      <c r="S5758">
        <f>M5758-Key!$B$5</f>
        <v>14.92</v>
      </c>
      <c r="T5758" s="2">
        <f t="shared" si="445"/>
        <v>44129.75</v>
      </c>
      <c r="U5758" t="str">
        <f t="shared" si="446"/>
        <v>10-25-2020 18:00</v>
      </c>
      <c r="V5758">
        <f>IFERROR(IF(W5758=Z5758,VLOOKUP($U5758,[1]C8842!$G$2:$M$145,3,FALSE),0),0)</f>
        <v>0</v>
      </c>
      <c r="W5758">
        <f>VLOOKUP(RIGHT($V$1,5),Key!$A$9:$B$14,2,FALSE)</f>
        <v>10.199999999999999</v>
      </c>
      <c r="X5758">
        <f t="shared" si="449"/>
        <v>0</v>
      </c>
      <c r="Y5758">
        <f>VLOOKUP(RIGHT($X$1,5),Key!$A$9:$B$14,2,FALSE)</f>
        <v>3.7</v>
      </c>
      <c r="Z5758">
        <f t="shared" si="447"/>
        <v>10.199999999999999</v>
      </c>
      <c r="AA5758">
        <f t="shared" si="448"/>
        <v>0</v>
      </c>
    </row>
    <row r="5759" spans="1:27" x14ac:dyDescent="0.3">
      <c r="A5759">
        <v>100067</v>
      </c>
      <c r="B5759">
        <v>230922</v>
      </c>
      <c r="C5759" s="3">
        <v>44130.748611111114</v>
      </c>
      <c r="D5759">
        <v>0</v>
      </c>
      <c r="E5759">
        <v>2</v>
      </c>
      <c r="F5759" t="s">
        <v>25</v>
      </c>
      <c r="G5759">
        <v>1</v>
      </c>
      <c r="H5759">
        <v>35.421880000000002</v>
      </c>
      <c r="I5759">
        <v>17.828130000000002</v>
      </c>
      <c r="J5759">
        <v>1.7890630000000001</v>
      </c>
      <c r="K5759">
        <v>46.019530000000003</v>
      </c>
      <c r="L5759" s="3">
        <v>44130.5</v>
      </c>
      <c r="M5759">
        <v>17.18</v>
      </c>
      <c r="N5759" t="s">
        <v>28</v>
      </c>
      <c r="P5759">
        <f>(C5759-Key!$B$1)*24</f>
        <v>2.9166666667442769</v>
      </c>
      <c r="Q5759">
        <f>(Key!$B$2-'17.1'!C5759)*24</f>
        <v>3.3333333267364651E-2</v>
      </c>
      <c r="R5759" s="3">
        <f>C5759-(M5759-Key!$B$5)/(24*Key!$B$6)</f>
        <v>44130.734796296296</v>
      </c>
      <c r="S5759">
        <f>M5759-Key!$B$5</f>
        <v>14.92</v>
      </c>
      <c r="T5759" s="2">
        <f t="shared" si="445"/>
        <v>44129.75</v>
      </c>
      <c r="U5759" t="str">
        <f t="shared" si="446"/>
        <v>10-25-2020 18:00</v>
      </c>
      <c r="V5759">
        <f>IFERROR(IF(W5759=Z5759,VLOOKUP($U5759,[1]C8842!$G$2:$M$145,3,FALSE),0),0)</f>
        <v>0</v>
      </c>
      <c r="W5759">
        <f>VLOOKUP(RIGHT($V$1,5),Key!$A$9:$B$14,2,FALSE)</f>
        <v>10.199999999999999</v>
      </c>
      <c r="X5759">
        <f t="shared" si="449"/>
        <v>0</v>
      </c>
      <c r="Y5759">
        <f>VLOOKUP(RIGHT($X$1,5),Key!$A$9:$B$14,2,FALSE)</f>
        <v>3.7</v>
      </c>
      <c r="Z5759">
        <f t="shared" si="447"/>
        <v>10.199999999999999</v>
      </c>
      <c r="AA5759">
        <f t="shared" si="448"/>
        <v>0</v>
      </c>
    </row>
    <row r="5760" spans="1:27" x14ac:dyDescent="0.3">
      <c r="A5760">
        <v>100067</v>
      </c>
      <c r="B5760">
        <v>230922</v>
      </c>
      <c r="C5760" s="3">
        <v>44130.748611111114</v>
      </c>
      <c r="D5760">
        <v>1</v>
      </c>
      <c r="E5760">
        <v>1</v>
      </c>
      <c r="F5760" t="s">
        <v>25</v>
      </c>
      <c r="G5760">
        <v>1</v>
      </c>
      <c r="H5760">
        <v>67.640630000000002</v>
      </c>
      <c r="I5760">
        <v>14.84375</v>
      </c>
      <c r="J5760">
        <v>0.8203125</v>
      </c>
      <c r="K5760">
        <v>58.023440000000001</v>
      </c>
      <c r="L5760" s="3">
        <v>44130.5</v>
      </c>
      <c r="M5760">
        <v>17.18</v>
      </c>
      <c r="N5760" t="s">
        <v>28</v>
      </c>
      <c r="P5760">
        <f>(C5760-Key!$B$1)*24</f>
        <v>2.9166666667442769</v>
      </c>
      <c r="Q5760">
        <f>(Key!$B$2-'17.1'!C5760)*24</f>
        <v>3.3333333267364651E-2</v>
      </c>
      <c r="R5760" s="3">
        <f>C5760-(M5760-Key!$B$5)/(24*Key!$B$6)</f>
        <v>44130.734796296296</v>
      </c>
      <c r="S5760">
        <f>M5760-Key!$B$5</f>
        <v>14.92</v>
      </c>
      <c r="T5760" s="2">
        <f t="shared" si="445"/>
        <v>44129.75</v>
      </c>
      <c r="U5760" t="str">
        <f t="shared" si="446"/>
        <v>10-25-2020 18:00</v>
      </c>
      <c r="V5760">
        <f>IFERROR(IF(W5760=Z5760,VLOOKUP($U5760,[1]C8842!$G$2:$M$145,3,FALSE),0),0)</f>
        <v>0</v>
      </c>
      <c r="W5760">
        <f>VLOOKUP(RIGHT($V$1,5),Key!$A$9:$B$14,2,FALSE)</f>
        <v>10.199999999999999</v>
      </c>
      <c r="X5760">
        <f t="shared" si="449"/>
        <v>0</v>
      </c>
      <c r="Y5760">
        <f>VLOOKUP(RIGHT($X$1,5),Key!$A$9:$B$14,2,FALSE)</f>
        <v>3.7</v>
      </c>
      <c r="Z5760">
        <f t="shared" si="447"/>
        <v>10.199999999999999</v>
      </c>
      <c r="AA5760">
        <f t="shared" si="448"/>
        <v>0</v>
      </c>
    </row>
    <row r="5761" spans="1:27" x14ac:dyDescent="0.3">
      <c r="A5761">
        <v>100067</v>
      </c>
      <c r="B5761">
        <v>230922</v>
      </c>
      <c r="C5761" s="3">
        <v>44130.748611111114</v>
      </c>
      <c r="D5761">
        <v>0</v>
      </c>
      <c r="E5761">
        <v>2</v>
      </c>
      <c r="F5761" t="s">
        <v>25</v>
      </c>
      <c r="G5761">
        <v>2</v>
      </c>
      <c r="H5761">
        <v>76.511719999999997</v>
      </c>
      <c r="I5761">
        <v>22.03125</v>
      </c>
      <c r="J5761">
        <v>0.97265630000000003</v>
      </c>
      <c r="K5761">
        <v>46.019530000000003</v>
      </c>
      <c r="L5761" s="3">
        <v>44130.5</v>
      </c>
      <c r="M5761">
        <v>17.18</v>
      </c>
      <c r="N5761" t="s">
        <v>28</v>
      </c>
      <c r="P5761">
        <f>(C5761-Key!$B$1)*24</f>
        <v>2.9166666667442769</v>
      </c>
      <c r="Q5761">
        <f>(Key!$B$2-'17.1'!C5761)*24</f>
        <v>3.3333333267364651E-2</v>
      </c>
      <c r="R5761" s="3">
        <f>C5761-(M5761-Key!$B$5)/(24*Key!$B$6)</f>
        <v>44130.734796296296</v>
      </c>
      <c r="S5761">
        <f>M5761-Key!$B$5</f>
        <v>14.92</v>
      </c>
      <c r="T5761" s="2">
        <f t="shared" si="445"/>
        <v>44129.75</v>
      </c>
      <c r="U5761" t="str">
        <f t="shared" si="446"/>
        <v>10-25-2020 18:00</v>
      </c>
      <c r="V5761">
        <f>IFERROR(IF(W5761=Z5761,VLOOKUP($U5761,[1]C8842!$G$2:$M$145,3,FALSE),0),0)</f>
        <v>0</v>
      </c>
      <c r="W5761">
        <f>VLOOKUP(RIGHT($V$1,5),Key!$A$9:$B$14,2,FALSE)</f>
        <v>10.199999999999999</v>
      </c>
      <c r="X5761">
        <f t="shared" si="449"/>
        <v>0</v>
      </c>
      <c r="Y5761">
        <f>VLOOKUP(RIGHT($X$1,5),Key!$A$9:$B$14,2,FALSE)</f>
        <v>3.7</v>
      </c>
      <c r="Z5761">
        <f t="shared" si="447"/>
        <v>10.199999999999999</v>
      </c>
      <c r="AA5761">
        <f t="shared" si="448"/>
        <v>0</v>
      </c>
    </row>
    <row r="5762" spans="1:27" x14ac:dyDescent="0.3">
      <c r="A5762">
        <v>100067</v>
      </c>
      <c r="B5762">
        <v>230922</v>
      </c>
      <c r="C5762" s="3">
        <v>44130.748611111114</v>
      </c>
      <c r="D5762">
        <v>3</v>
      </c>
      <c r="E5762">
        <v>2</v>
      </c>
      <c r="F5762" t="s">
        <v>26</v>
      </c>
      <c r="G5762">
        <v>2</v>
      </c>
      <c r="H5762">
        <v>61.269530000000003</v>
      </c>
      <c r="I5762">
        <v>22.554690000000001</v>
      </c>
      <c r="J5762">
        <v>1.238281</v>
      </c>
      <c r="K5762">
        <v>95.039060000000006</v>
      </c>
      <c r="L5762" s="3">
        <v>44130.5</v>
      </c>
      <c r="M5762">
        <v>17.18</v>
      </c>
      <c r="N5762" t="s">
        <v>28</v>
      </c>
      <c r="P5762">
        <f>(C5762-Key!$B$1)*24</f>
        <v>2.9166666667442769</v>
      </c>
      <c r="Q5762">
        <f>(Key!$B$2-'17.1'!C5762)*24</f>
        <v>3.3333333267364651E-2</v>
      </c>
      <c r="R5762" s="3">
        <f>C5762-(M5762-Key!$B$5)/(24*Key!$B$6)</f>
        <v>44130.734796296296</v>
      </c>
      <c r="S5762">
        <f>M5762-Key!$B$5</f>
        <v>14.92</v>
      </c>
      <c r="T5762" s="2">
        <f t="shared" si="445"/>
        <v>44129.75</v>
      </c>
      <c r="U5762" t="str">
        <f t="shared" si="446"/>
        <v>10-25-2020 18:00</v>
      </c>
      <c r="V5762">
        <f>IFERROR(IF(W5762=Z5762,VLOOKUP($U5762,[1]C8842!$G$2:$M$145,3,FALSE),0),0)</f>
        <v>0</v>
      </c>
      <c r="W5762">
        <f>VLOOKUP(RIGHT($V$1,5),Key!$A$9:$B$14,2,FALSE)</f>
        <v>10.199999999999999</v>
      </c>
      <c r="X5762">
        <f t="shared" si="449"/>
        <v>0</v>
      </c>
      <c r="Y5762">
        <f>VLOOKUP(RIGHT($X$1,5),Key!$A$9:$B$14,2,FALSE)</f>
        <v>3.7</v>
      </c>
      <c r="Z5762">
        <f t="shared" si="447"/>
        <v>10.199999999999999</v>
      </c>
      <c r="AA5762">
        <f t="shared" si="448"/>
        <v>0</v>
      </c>
    </row>
    <row r="5763" spans="1:27" x14ac:dyDescent="0.3">
      <c r="A5763">
        <v>100067</v>
      </c>
      <c r="B5763">
        <v>230922</v>
      </c>
      <c r="C5763" s="3">
        <v>44130.748611111114</v>
      </c>
      <c r="D5763">
        <v>1</v>
      </c>
      <c r="E5763">
        <v>1</v>
      </c>
      <c r="F5763" t="s">
        <v>25</v>
      </c>
      <c r="G5763">
        <v>2</v>
      </c>
      <c r="H5763">
        <v>71.0625</v>
      </c>
      <c r="I5763">
        <v>29.5</v>
      </c>
      <c r="J5763">
        <v>1.328125</v>
      </c>
      <c r="K5763">
        <v>57.023440000000001</v>
      </c>
      <c r="L5763" s="3">
        <v>44130.5</v>
      </c>
      <c r="M5763">
        <v>17.18</v>
      </c>
      <c r="N5763" t="s">
        <v>28</v>
      </c>
      <c r="P5763">
        <f>(C5763-Key!$B$1)*24</f>
        <v>2.9166666667442769</v>
      </c>
      <c r="Q5763">
        <f>(Key!$B$2-'17.1'!C5763)*24</f>
        <v>3.3333333267364651E-2</v>
      </c>
      <c r="R5763" s="3">
        <f>C5763-(M5763-Key!$B$5)/(24*Key!$B$6)</f>
        <v>44130.734796296296</v>
      </c>
      <c r="S5763">
        <f>M5763-Key!$B$5</f>
        <v>14.92</v>
      </c>
      <c r="T5763" s="2">
        <f t="shared" ref="T5763:T5826" si="450">ROUND(C5763*24*60/10,0)/(24*6)-1</f>
        <v>44129.75</v>
      </c>
      <c r="U5763" t="str">
        <f t="shared" ref="U5763:U5826" si="451">TEXT(T5763,"mm-dd-yyyy hh:mm")</f>
        <v>10-25-2020 18:00</v>
      </c>
      <c r="V5763">
        <f>IFERROR(IF(W5763=Z5763,VLOOKUP($U5763,[1]C8842!$G$2:$M$145,3,FALSE),0),0)</f>
        <v>0</v>
      </c>
      <c r="W5763">
        <f>VLOOKUP(RIGHT($V$1,5),Key!$A$9:$B$14,2,FALSE)</f>
        <v>10.199999999999999</v>
      </c>
      <c r="X5763">
        <f t="shared" si="449"/>
        <v>0</v>
      </c>
      <c r="Y5763">
        <f>VLOOKUP(RIGHT($X$1,5),Key!$A$9:$B$14,2,FALSE)</f>
        <v>3.7</v>
      </c>
      <c r="Z5763">
        <f t="shared" ref="Z5763:Z5826" si="452">M5763-MIN(ABS(Y5763-M5763),ABS(W5763-M5763))</f>
        <v>10.199999999999999</v>
      </c>
      <c r="AA5763">
        <f t="shared" ref="AA5763:AA5826" si="453">SUM(V5763,X5763)</f>
        <v>0</v>
      </c>
    </row>
    <row r="5764" spans="1:27" x14ac:dyDescent="0.3">
      <c r="A5764">
        <v>100067</v>
      </c>
      <c r="B5764">
        <v>230922</v>
      </c>
      <c r="C5764" s="3">
        <v>44130.748611111114</v>
      </c>
      <c r="D5764">
        <v>1</v>
      </c>
      <c r="E5764">
        <v>1</v>
      </c>
      <c r="F5764" t="s">
        <v>25</v>
      </c>
      <c r="G5764">
        <v>1</v>
      </c>
      <c r="H5764">
        <v>67.417969999999997</v>
      </c>
      <c r="I5764">
        <v>15.55078</v>
      </c>
      <c r="J5764">
        <v>0.84765630000000003</v>
      </c>
      <c r="K5764">
        <v>56.023440000000001</v>
      </c>
      <c r="L5764" s="3">
        <v>44130.5</v>
      </c>
      <c r="M5764">
        <v>17.18</v>
      </c>
      <c r="N5764" t="s">
        <v>28</v>
      </c>
      <c r="P5764">
        <f>(C5764-Key!$B$1)*24</f>
        <v>2.9166666667442769</v>
      </c>
      <c r="Q5764">
        <f>(Key!$B$2-'17.1'!C5764)*24</f>
        <v>3.3333333267364651E-2</v>
      </c>
      <c r="R5764" s="3">
        <f>C5764-(M5764-Key!$B$5)/(24*Key!$B$6)</f>
        <v>44130.734796296296</v>
      </c>
      <c r="S5764">
        <f>M5764-Key!$B$5</f>
        <v>14.92</v>
      </c>
      <c r="T5764" s="2">
        <f t="shared" si="450"/>
        <v>44129.75</v>
      </c>
      <c r="U5764" t="str">
        <f t="shared" si="451"/>
        <v>10-25-2020 18:00</v>
      </c>
      <c r="V5764">
        <f>IFERROR(IF(W5764=Z5764,VLOOKUP($U5764,[1]C8842!$G$2:$M$145,3,FALSE),0),0)</f>
        <v>0</v>
      </c>
      <c r="W5764">
        <f>VLOOKUP(RIGHT($V$1,5),Key!$A$9:$B$14,2,FALSE)</f>
        <v>10.199999999999999</v>
      </c>
      <c r="X5764">
        <f t="shared" ref="X5764:X5827" si="454">$X$2</f>
        <v>0</v>
      </c>
      <c r="Y5764">
        <f>VLOOKUP(RIGHT($X$1,5),Key!$A$9:$B$14,2,FALSE)</f>
        <v>3.7</v>
      </c>
      <c r="Z5764">
        <f t="shared" si="452"/>
        <v>10.199999999999999</v>
      </c>
      <c r="AA5764">
        <f t="shared" si="453"/>
        <v>0</v>
      </c>
    </row>
    <row r="5765" spans="1:27" x14ac:dyDescent="0.3">
      <c r="A5765">
        <v>100067</v>
      </c>
      <c r="B5765">
        <v>230922</v>
      </c>
      <c r="C5765" s="3">
        <v>44130.748611111114</v>
      </c>
      <c r="D5765">
        <v>0</v>
      </c>
      <c r="E5765">
        <v>2</v>
      </c>
      <c r="F5765" t="s">
        <v>25</v>
      </c>
      <c r="G5765">
        <v>5</v>
      </c>
      <c r="H5765">
        <v>54.375</v>
      </c>
      <c r="I5765">
        <v>100.1016</v>
      </c>
      <c r="J5765">
        <v>5.1953129999999996</v>
      </c>
      <c r="K5765">
        <v>46.019530000000003</v>
      </c>
      <c r="L5765" s="3">
        <v>44130.5</v>
      </c>
      <c r="M5765">
        <v>17.18</v>
      </c>
      <c r="N5765" t="s">
        <v>28</v>
      </c>
      <c r="P5765">
        <f>(C5765-Key!$B$1)*24</f>
        <v>2.9166666667442769</v>
      </c>
      <c r="Q5765">
        <f>(Key!$B$2-'17.1'!C5765)*24</f>
        <v>3.3333333267364651E-2</v>
      </c>
      <c r="R5765" s="3">
        <f>C5765-(M5765-Key!$B$5)/(24*Key!$B$6)</f>
        <v>44130.734796296296</v>
      </c>
      <c r="S5765">
        <f>M5765-Key!$B$5</f>
        <v>14.92</v>
      </c>
      <c r="T5765" s="2">
        <f t="shared" si="450"/>
        <v>44129.75</v>
      </c>
      <c r="U5765" t="str">
        <f t="shared" si="451"/>
        <v>10-25-2020 18:00</v>
      </c>
      <c r="V5765">
        <f>IFERROR(IF(W5765=Z5765,VLOOKUP($U5765,[1]C8842!$G$2:$M$145,3,FALSE),0),0)</f>
        <v>0</v>
      </c>
      <c r="W5765">
        <f>VLOOKUP(RIGHT($V$1,5),Key!$A$9:$B$14,2,FALSE)</f>
        <v>10.199999999999999</v>
      </c>
      <c r="X5765">
        <f t="shared" si="454"/>
        <v>0</v>
      </c>
      <c r="Y5765">
        <f>VLOOKUP(RIGHT($X$1,5),Key!$A$9:$B$14,2,FALSE)</f>
        <v>3.7</v>
      </c>
      <c r="Z5765">
        <f t="shared" si="452"/>
        <v>10.199999999999999</v>
      </c>
      <c r="AA5765">
        <f t="shared" si="453"/>
        <v>0</v>
      </c>
    </row>
    <row r="5766" spans="1:27" x14ac:dyDescent="0.3">
      <c r="A5766">
        <v>100067</v>
      </c>
      <c r="B5766">
        <v>230922</v>
      </c>
      <c r="C5766" s="3">
        <v>44130.748611111114</v>
      </c>
      <c r="D5766">
        <v>0</v>
      </c>
      <c r="E5766">
        <v>2</v>
      </c>
      <c r="F5766" t="s">
        <v>25</v>
      </c>
      <c r="G5766">
        <v>1</v>
      </c>
      <c r="H5766">
        <v>52.191409999999998</v>
      </c>
      <c r="I5766">
        <v>18.664059999999999</v>
      </c>
      <c r="J5766">
        <v>1.253906</v>
      </c>
      <c r="K5766">
        <v>46.019530000000003</v>
      </c>
      <c r="L5766" s="3">
        <v>44130.5</v>
      </c>
      <c r="M5766">
        <v>17.18</v>
      </c>
      <c r="N5766" t="s">
        <v>28</v>
      </c>
      <c r="P5766">
        <f>(C5766-Key!$B$1)*24</f>
        <v>2.9166666667442769</v>
      </c>
      <c r="Q5766">
        <f>(Key!$B$2-'17.1'!C5766)*24</f>
        <v>3.3333333267364651E-2</v>
      </c>
      <c r="R5766" s="3">
        <f>C5766-(M5766-Key!$B$5)/(24*Key!$B$6)</f>
        <v>44130.734796296296</v>
      </c>
      <c r="S5766">
        <f>M5766-Key!$B$5</f>
        <v>14.92</v>
      </c>
      <c r="T5766" s="2">
        <f t="shared" si="450"/>
        <v>44129.75</v>
      </c>
      <c r="U5766" t="str">
        <f t="shared" si="451"/>
        <v>10-25-2020 18:00</v>
      </c>
      <c r="V5766">
        <f>IFERROR(IF(W5766=Z5766,VLOOKUP($U5766,[1]C8842!$G$2:$M$145,3,FALSE),0),0)</f>
        <v>0</v>
      </c>
      <c r="W5766">
        <f>VLOOKUP(RIGHT($V$1,5),Key!$A$9:$B$14,2,FALSE)</f>
        <v>10.199999999999999</v>
      </c>
      <c r="X5766">
        <f t="shared" si="454"/>
        <v>0</v>
      </c>
      <c r="Y5766">
        <f>VLOOKUP(RIGHT($X$1,5),Key!$A$9:$B$14,2,FALSE)</f>
        <v>3.7</v>
      </c>
      <c r="Z5766">
        <f t="shared" si="452"/>
        <v>10.199999999999999</v>
      </c>
      <c r="AA5766">
        <f t="shared" si="453"/>
        <v>0</v>
      </c>
    </row>
    <row r="5767" spans="1:27" x14ac:dyDescent="0.3">
      <c r="A5767">
        <v>100067</v>
      </c>
      <c r="B5767">
        <v>230922</v>
      </c>
      <c r="C5767" s="3">
        <v>44130.748611111114</v>
      </c>
      <c r="D5767">
        <v>1</v>
      </c>
      <c r="E5767">
        <v>1</v>
      </c>
      <c r="F5767" t="s">
        <v>25</v>
      </c>
      <c r="G5767">
        <v>1</v>
      </c>
      <c r="H5767">
        <v>65.914060000000006</v>
      </c>
      <c r="I5767">
        <v>18.59375</v>
      </c>
      <c r="J5767">
        <v>0.9921875</v>
      </c>
      <c r="K5767">
        <v>58.023440000000001</v>
      </c>
      <c r="L5767" s="3">
        <v>44130.5</v>
      </c>
      <c r="M5767">
        <v>17.18</v>
      </c>
      <c r="N5767" t="s">
        <v>28</v>
      </c>
      <c r="P5767">
        <f>(C5767-Key!$B$1)*24</f>
        <v>2.9166666667442769</v>
      </c>
      <c r="Q5767">
        <f>(Key!$B$2-'17.1'!C5767)*24</f>
        <v>3.3333333267364651E-2</v>
      </c>
      <c r="R5767" s="3">
        <f>C5767-(M5767-Key!$B$5)/(24*Key!$B$6)</f>
        <v>44130.734796296296</v>
      </c>
      <c r="S5767">
        <f>M5767-Key!$B$5</f>
        <v>14.92</v>
      </c>
      <c r="T5767" s="2">
        <f t="shared" si="450"/>
        <v>44129.75</v>
      </c>
      <c r="U5767" t="str">
        <f t="shared" si="451"/>
        <v>10-25-2020 18:00</v>
      </c>
      <c r="V5767">
        <f>IFERROR(IF(W5767=Z5767,VLOOKUP($U5767,[1]C8842!$G$2:$M$145,3,FALSE),0),0)</f>
        <v>0</v>
      </c>
      <c r="W5767">
        <f>VLOOKUP(RIGHT($V$1,5),Key!$A$9:$B$14,2,FALSE)</f>
        <v>10.199999999999999</v>
      </c>
      <c r="X5767">
        <f t="shared" si="454"/>
        <v>0</v>
      </c>
      <c r="Y5767">
        <f>VLOOKUP(RIGHT($X$1,5),Key!$A$9:$B$14,2,FALSE)</f>
        <v>3.7</v>
      </c>
      <c r="Z5767">
        <f t="shared" si="452"/>
        <v>10.199999999999999</v>
      </c>
      <c r="AA5767">
        <f t="shared" si="453"/>
        <v>0</v>
      </c>
    </row>
    <row r="5768" spans="1:27" x14ac:dyDescent="0.3">
      <c r="A5768">
        <v>100067</v>
      </c>
      <c r="B5768">
        <v>230922</v>
      </c>
      <c r="C5768" s="3">
        <v>44130.748611111114</v>
      </c>
      <c r="D5768">
        <v>1</v>
      </c>
      <c r="E5768">
        <v>1</v>
      </c>
      <c r="F5768" t="s">
        <v>25</v>
      </c>
      <c r="G5768">
        <v>1</v>
      </c>
      <c r="H5768">
        <v>64.425780000000003</v>
      </c>
      <c r="I5768">
        <v>19.496089999999999</v>
      </c>
      <c r="J5768">
        <v>1.050781</v>
      </c>
      <c r="K5768">
        <v>58.023440000000001</v>
      </c>
      <c r="L5768" s="3">
        <v>44130.5</v>
      </c>
      <c r="M5768">
        <v>17.18</v>
      </c>
      <c r="N5768" t="s">
        <v>28</v>
      </c>
      <c r="P5768">
        <f>(C5768-Key!$B$1)*24</f>
        <v>2.9166666667442769</v>
      </c>
      <c r="Q5768">
        <f>(Key!$B$2-'17.1'!C5768)*24</f>
        <v>3.3333333267364651E-2</v>
      </c>
      <c r="R5768" s="3">
        <f>C5768-(M5768-Key!$B$5)/(24*Key!$B$6)</f>
        <v>44130.734796296296</v>
      </c>
      <c r="S5768">
        <f>M5768-Key!$B$5</f>
        <v>14.92</v>
      </c>
      <c r="T5768" s="2">
        <f t="shared" si="450"/>
        <v>44129.75</v>
      </c>
      <c r="U5768" t="str">
        <f t="shared" si="451"/>
        <v>10-25-2020 18:00</v>
      </c>
      <c r="V5768">
        <f>IFERROR(IF(W5768=Z5768,VLOOKUP($U5768,[1]C8842!$G$2:$M$145,3,FALSE),0),0)</f>
        <v>0</v>
      </c>
      <c r="W5768">
        <f>VLOOKUP(RIGHT($V$1,5),Key!$A$9:$B$14,2,FALSE)</f>
        <v>10.199999999999999</v>
      </c>
      <c r="X5768">
        <f t="shared" si="454"/>
        <v>0</v>
      </c>
      <c r="Y5768">
        <f>VLOOKUP(RIGHT($X$1,5),Key!$A$9:$B$14,2,FALSE)</f>
        <v>3.7</v>
      </c>
      <c r="Z5768">
        <f t="shared" si="452"/>
        <v>10.199999999999999</v>
      </c>
      <c r="AA5768">
        <f t="shared" si="453"/>
        <v>0</v>
      </c>
    </row>
    <row r="5769" spans="1:27" x14ac:dyDescent="0.3">
      <c r="A5769">
        <v>100067</v>
      </c>
      <c r="B5769">
        <v>230922</v>
      </c>
      <c r="C5769" s="3">
        <v>44130.748611111114</v>
      </c>
      <c r="D5769">
        <v>3</v>
      </c>
      <c r="E5769">
        <v>2</v>
      </c>
      <c r="F5769" t="s">
        <v>26</v>
      </c>
      <c r="G5769">
        <v>2</v>
      </c>
      <c r="H5769">
        <v>62.949219999999997</v>
      </c>
      <c r="I5769">
        <v>23.390630000000002</v>
      </c>
      <c r="J5769">
        <v>1.2421880000000001</v>
      </c>
      <c r="K5769">
        <v>94.039060000000006</v>
      </c>
      <c r="L5769" s="3">
        <v>44130.5</v>
      </c>
      <c r="M5769">
        <v>17.18</v>
      </c>
      <c r="N5769" t="s">
        <v>28</v>
      </c>
      <c r="P5769">
        <f>(C5769-Key!$B$1)*24</f>
        <v>2.9166666667442769</v>
      </c>
      <c r="Q5769">
        <f>(Key!$B$2-'17.1'!C5769)*24</f>
        <v>3.3333333267364651E-2</v>
      </c>
      <c r="R5769" s="3">
        <f>C5769-(M5769-Key!$B$5)/(24*Key!$B$6)</f>
        <v>44130.734796296296</v>
      </c>
      <c r="S5769">
        <f>M5769-Key!$B$5</f>
        <v>14.92</v>
      </c>
      <c r="T5769" s="2">
        <f t="shared" si="450"/>
        <v>44129.75</v>
      </c>
      <c r="U5769" t="str">
        <f t="shared" si="451"/>
        <v>10-25-2020 18:00</v>
      </c>
      <c r="V5769">
        <f>IFERROR(IF(W5769=Z5769,VLOOKUP($U5769,[1]C8842!$G$2:$M$145,3,FALSE),0),0)</f>
        <v>0</v>
      </c>
      <c r="W5769">
        <f>VLOOKUP(RIGHT($V$1,5),Key!$A$9:$B$14,2,FALSE)</f>
        <v>10.199999999999999</v>
      </c>
      <c r="X5769">
        <f t="shared" si="454"/>
        <v>0</v>
      </c>
      <c r="Y5769">
        <f>VLOOKUP(RIGHT($X$1,5),Key!$A$9:$B$14,2,FALSE)</f>
        <v>3.7</v>
      </c>
      <c r="Z5769">
        <f t="shared" si="452"/>
        <v>10.199999999999999</v>
      </c>
      <c r="AA5769">
        <f t="shared" si="453"/>
        <v>0</v>
      </c>
    </row>
    <row r="5770" spans="1:27" x14ac:dyDescent="0.3">
      <c r="A5770">
        <v>100067</v>
      </c>
      <c r="B5770">
        <v>230922</v>
      </c>
      <c r="C5770" s="3">
        <v>44130.748611111114</v>
      </c>
      <c r="D5770">
        <v>1</v>
      </c>
      <c r="E5770">
        <v>1</v>
      </c>
      <c r="F5770" t="s">
        <v>25</v>
      </c>
      <c r="G5770">
        <v>1</v>
      </c>
      <c r="H5770">
        <v>65.105469999999997</v>
      </c>
      <c r="I5770">
        <v>19.722660000000001</v>
      </c>
      <c r="J5770">
        <v>1.050781</v>
      </c>
      <c r="K5770">
        <v>57.023440000000001</v>
      </c>
      <c r="L5770" s="3">
        <v>44130.5</v>
      </c>
      <c r="M5770">
        <v>17.18</v>
      </c>
      <c r="N5770" t="s">
        <v>28</v>
      </c>
      <c r="P5770">
        <f>(C5770-Key!$B$1)*24</f>
        <v>2.9166666667442769</v>
      </c>
      <c r="Q5770">
        <f>(Key!$B$2-'17.1'!C5770)*24</f>
        <v>3.3333333267364651E-2</v>
      </c>
      <c r="R5770" s="3">
        <f>C5770-(M5770-Key!$B$5)/(24*Key!$B$6)</f>
        <v>44130.734796296296</v>
      </c>
      <c r="S5770">
        <f>M5770-Key!$B$5</f>
        <v>14.92</v>
      </c>
      <c r="T5770" s="2">
        <f t="shared" si="450"/>
        <v>44129.75</v>
      </c>
      <c r="U5770" t="str">
        <f t="shared" si="451"/>
        <v>10-25-2020 18:00</v>
      </c>
      <c r="V5770">
        <f>IFERROR(IF(W5770=Z5770,VLOOKUP($U5770,[1]C8842!$G$2:$M$145,3,FALSE),0),0)</f>
        <v>0</v>
      </c>
      <c r="W5770">
        <f>VLOOKUP(RIGHT($V$1,5),Key!$A$9:$B$14,2,FALSE)</f>
        <v>10.199999999999999</v>
      </c>
      <c r="X5770">
        <f t="shared" si="454"/>
        <v>0</v>
      </c>
      <c r="Y5770">
        <f>VLOOKUP(RIGHT($X$1,5),Key!$A$9:$B$14,2,FALSE)</f>
        <v>3.7</v>
      </c>
      <c r="Z5770">
        <f t="shared" si="452"/>
        <v>10.199999999999999</v>
      </c>
      <c r="AA5770">
        <f t="shared" si="453"/>
        <v>0</v>
      </c>
    </row>
    <row r="5771" spans="1:27" x14ac:dyDescent="0.3">
      <c r="A5771">
        <v>100067</v>
      </c>
      <c r="B5771">
        <v>230922</v>
      </c>
      <c r="C5771" s="3">
        <v>44130.748611111114</v>
      </c>
      <c r="D5771">
        <v>1</v>
      </c>
      <c r="E5771">
        <v>1</v>
      </c>
      <c r="F5771" t="s">
        <v>25</v>
      </c>
      <c r="G5771">
        <v>2</v>
      </c>
      <c r="H5771">
        <v>63.929690000000001</v>
      </c>
      <c r="I5771">
        <v>23.19922</v>
      </c>
      <c r="J5771">
        <v>1.214844</v>
      </c>
      <c r="K5771">
        <v>57.023440000000001</v>
      </c>
      <c r="L5771" s="3">
        <v>44130.5</v>
      </c>
      <c r="M5771">
        <v>17.18</v>
      </c>
      <c r="N5771" t="s">
        <v>28</v>
      </c>
      <c r="P5771">
        <f>(C5771-Key!$B$1)*24</f>
        <v>2.9166666667442769</v>
      </c>
      <c r="Q5771">
        <f>(Key!$B$2-'17.1'!C5771)*24</f>
        <v>3.3333333267364651E-2</v>
      </c>
      <c r="R5771" s="3">
        <f>C5771-(M5771-Key!$B$5)/(24*Key!$B$6)</f>
        <v>44130.734796296296</v>
      </c>
      <c r="S5771">
        <f>M5771-Key!$B$5</f>
        <v>14.92</v>
      </c>
      <c r="T5771" s="2">
        <f t="shared" si="450"/>
        <v>44129.75</v>
      </c>
      <c r="U5771" t="str">
        <f t="shared" si="451"/>
        <v>10-25-2020 18:00</v>
      </c>
      <c r="V5771">
        <f>IFERROR(IF(W5771=Z5771,VLOOKUP($U5771,[1]C8842!$G$2:$M$145,3,FALSE),0),0)</f>
        <v>0</v>
      </c>
      <c r="W5771">
        <f>VLOOKUP(RIGHT($V$1,5),Key!$A$9:$B$14,2,FALSE)</f>
        <v>10.199999999999999</v>
      </c>
      <c r="X5771">
        <f t="shared" si="454"/>
        <v>0</v>
      </c>
      <c r="Y5771">
        <f>VLOOKUP(RIGHT($X$1,5),Key!$A$9:$B$14,2,FALSE)</f>
        <v>3.7</v>
      </c>
      <c r="Z5771">
        <f t="shared" si="452"/>
        <v>10.199999999999999</v>
      </c>
      <c r="AA5771">
        <f t="shared" si="453"/>
        <v>0</v>
      </c>
    </row>
    <row r="5772" spans="1:27" x14ac:dyDescent="0.3">
      <c r="A5772">
        <v>100067</v>
      </c>
      <c r="B5772">
        <v>230922</v>
      </c>
      <c r="C5772" s="3">
        <v>44130.748611111114</v>
      </c>
      <c r="D5772">
        <v>0</v>
      </c>
      <c r="E5772">
        <v>2</v>
      </c>
      <c r="F5772" t="s">
        <v>25</v>
      </c>
      <c r="G5772">
        <v>3</v>
      </c>
      <c r="H5772">
        <v>58.175780000000003</v>
      </c>
      <c r="I5772">
        <v>36.816409999999998</v>
      </c>
      <c r="J5772">
        <v>1.957031</v>
      </c>
      <c r="K5772">
        <v>46.019530000000003</v>
      </c>
      <c r="L5772" s="3">
        <v>44130.5</v>
      </c>
      <c r="M5772">
        <v>17.18</v>
      </c>
      <c r="N5772" t="s">
        <v>28</v>
      </c>
      <c r="P5772">
        <f>(C5772-Key!$B$1)*24</f>
        <v>2.9166666667442769</v>
      </c>
      <c r="Q5772">
        <f>(Key!$B$2-'17.1'!C5772)*24</f>
        <v>3.3333333267364651E-2</v>
      </c>
      <c r="R5772" s="3">
        <f>C5772-(M5772-Key!$B$5)/(24*Key!$B$6)</f>
        <v>44130.734796296296</v>
      </c>
      <c r="S5772">
        <f>M5772-Key!$B$5</f>
        <v>14.92</v>
      </c>
      <c r="T5772" s="2">
        <f t="shared" si="450"/>
        <v>44129.75</v>
      </c>
      <c r="U5772" t="str">
        <f t="shared" si="451"/>
        <v>10-25-2020 18:00</v>
      </c>
      <c r="V5772">
        <f>IFERROR(IF(W5772=Z5772,VLOOKUP($U5772,[1]C8842!$G$2:$M$145,3,FALSE),0),0)</f>
        <v>0</v>
      </c>
      <c r="W5772">
        <f>VLOOKUP(RIGHT($V$1,5),Key!$A$9:$B$14,2,FALSE)</f>
        <v>10.199999999999999</v>
      </c>
      <c r="X5772">
        <f t="shared" si="454"/>
        <v>0</v>
      </c>
      <c r="Y5772">
        <f>VLOOKUP(RIGHT($X$1,5),Key!$A$9:$B$14,2,FALSE)</f>
        <v>3.7</v>
      </c>
      <c r="Z5772">
        <f t="shared" si="452"/>
        <v>10.199999999999999</v>
      </c>
      <c r="AA5772">
        <f t="shared" si="453"/>
        <v>0</v>
      </c>
    </row>
    <row r="5773" spans="1:27" x14ac:dyDescent="0.3">
      <c r="A5773">
        <v>100067</v>
      </c>
      <c r="B5773">
        <v>230922</v>
      </c>
      <c r="C5773" s="3">
        <v>44130.748611111114</v>
      </c>
      <c r="D5773">
        <v>1</v>
      </c>
      <c r="E5773">
        <v>1</v>
      </c>
      <c r="F5773" t="s">
        <v>25</v>
      </c>
      <c r="G5773">
        <v>2</v>
      </c>
      <c r="H5773">
        <v>69.988280000000003</v>
      </c>
      <c r="I5773">
        <v>20.195309999999999</v>
      </c>
      <c r="J5773">
        <v>0.99609380000000003</v>
      </c>
      <c r="K5773">
        <v>58.023440000000001</v>
      </c>
      <c r="L5773" s="3">
        <v>44130.5</v>
      </c>
      <c r="M5773">
        <v>17.18</v>
      </c>
      <c r="N5773" t="s">
        <v>28</v>
      </c>
      <c r="P5773">
        <f>(C5773-Key!$B$1)*24</f>
        <v>2.9166666667442769</v>
      </c>
      <c r="Q5773">
        <f>(Key!$B$2-'17.1'!C5773)*24</f>
        <v>3.3333333267364651E-2</v>
      </c>
      <c r="R5773" s="3">
        <f>C5773-(M5773-Key!$B$5)/(24*Key!$B$6)</f>
        <v>44130.734796296296</v>
      </c>
      <c r="S5773">
        <f>M5773-Key!$B$5</f>
        <v>14.92</v>
      </c>
      <c r="T5773" s="2">
        <f t="shared" si="450"/>
        <v>44129.75</v>
      </c>
      <c r="U5773" t="str">
        <f t="shared" si="451"/>
        <v>10-25-2020 18:00</v>
      </c>
      <c r="V5773">
        <f>IFERROR(IF(W5773=Z5773,VLOOKUP($U5773,[1]C8842!$G$2:$M$145,3,FALSE),0),0)</f>
        <v>0</v>
      </c>
      <c r="W5773">
        <f>VLOOKUP(RIGHT($V$1,5),Key!$A$9:$B$14,2,FALSE)</f>
        <v>10.199999999999999</v>
      </c>
      <c r="X5773">
        <f t="shared" si="454"/>
        <v>0</v>
      </c>
      <c r="Y5773">
        <f>VLOOKUP(RIGHT($X$1,5),Key!$A$9:$B$14,2,FALSE)</f>
        <v>3.7</v>
      </c>
      <c r="Z5773">
        <f t="shared" si="452"/>
        <v>10.199999999999999</v>
      </c>
      <c r="AA5773">
        <f t="shared" si="453"/>
        <v>0</v>
      </c>
    </row>
    <row r="5774" spans="1:27" x14ac:dyDescent="0.3">
      <c r="A5774">
        <v>100067</v>
      </c>
      <c r="B5774">
        <v>230922</v>
      </c>
      <c r="C5774" s="3">
        <v>44130.748611111114</v>
      </c>
      <c r="D5774">
        <v>0</v>
      </c>
      <c r="E5774">
        <v>2</v>
      </c>
      <c r="F5774" t="s">
        <v>25</v>
      </c>
      <c r="G5774">
        <v>1</v>
      </c>
      <c r="H5774">
        <v>62.554690000000001</v>
      </c>
      <c r="I5774">
        <v>13.371090000000001</v>
      </c>
      <c r="J5774">
        <v>0.8203125</v>
      </c>
      <c r="K5774">
        <v>48.019530000000003</v>
      </c>
      <c r="L5774" s="3">
        <v>44130.5</v>
      </c>
      <c r="M5774">
        <v>17.18</v>
      </c>
      <c r="N5774" t="s">
        <v>28</v>
      </c>
      <c r="P5774">
        <f>(C5774-Key!$B$1)*24</f>
        <v>2.9166666667442769</v>
      </c>
      <c r="Q5774">
        <f>(Key!$B$2-'17.1'!C5774)*24</f>
        <v>3.3333333267364651E-2</v>
      </c>
      <c r="R5774" s="3">
        <f>C5774-(M5774-Key!$B$5)/(24*Key!$B$6)</f>
        <v>44130.734796296296</v>
      </c>
      <c r="S5774">
        <f>M5774-Key!$B$5</f>
        <v>14.92</v>
      </c>
      <c r="T5774" s="2">
        <f t="shared" si="450"/>
        <v>44129.75</v>
      </c>
      <c r="U5774" t="str">
        <f t="shared" si="451"/>
        <v>10-25-2020 18:00</v>
      </c>
      <c r="V5774">
        <f>IFERROR(IF(W5774=Z5774,VLOOKUP($U5774,[1]C8842!$G$2:$M$145,3,FALSE),0),0)</f>
        <v>0</v>
      </c>
      <c r="W5774">
        <f>VLOOKUP(RIGHT($V$1,5),Key!$A$9:$B$14,2,FALSE)</f>
        <v>10.199999999999999</v>
      </c>
      <c r="X5774">
        <f t="shared" si="454"/>
        <v>0</v>
      </c>
      <c r="Y5774">
        <f>VLOOKUP(RIGHT($X$1,5),Key!$A$9:$B$14,2,FALSE)</f>
        <v>3.7</v>
      </c>
      <c r="Z5774">
        <f t="shared" si="452"/>
        <v>10.199999999999999</v>
      </c>
      <c r="AA5774">
        <f t="shared" si="453"/>
        <v>0</v>
      </c>
    </row>
    <row r="5775" spans="1:27" x14ac:dyDescent="0.3">
      <c r="A5775">
        <v>100067</v>
      </c>
      <c r="B5775">
        <v>230922</v>
      </c>
      <c r="C5775" s="3">
        <v>44130.748611111114</v>
      </c>
      <c r="D5775">
        <v>0</v>
      </c>
      <c r="E5775">
        <v>2</v>
      </c>
      <c r="F5775" t="s">
        <v>25</v>
      </c>
      <c r="G5775">
        <v>1</v>
      </c>
      <c r="H5775">
        <v>58.289059999999999</v>
      </c>
      <c r="I5775">
        <v>18.066410000000001</v>
      </c>
      <c r="J5775">
        <v>1.097656</v>
      </c>
      <c r="K5775">
        <v>46.019530000000003</v>
      </c>
      <c r="L5775" s="3">
        <v>44130.5</v>
      </c>
      <c r="M5775">
        <v>17.18</v>
      </c>
      <c r="N5775" t="s">
        <v>28</v>
      </c>
      <c r="P5775">
        <f>(C5775-Key!$B$1)*24</f>
        <v>2.9166666667442769</v>
      </c>
      <c r="Q5775">
        <f>(Key!$B$2-'17.1'!C5775)*24</f>
        <v>3.3333333267364651E-2</v>
      </c>
      <c r="R5775" s="3">
        <f>C5775-(M5775-Key!$B$5)/(24*Key!$B$6)</f>
        <v>44130.734796296296</v>
      </c>
      <c r="S5775">
        <f>M5775-Key!$B$5</f>
        <v>14.92</v>
      </c>
      <c r="T5775" s="2">
        <f t="shared" si="450"/>
        <v>44129.75</v>
      </c>
      <c r="U5775" t="str">
        <f t="shared" si="451"/>
        <v>10-25-2020 18:00</v>
      </c>
      <c r="V5775">
        <f>IFERROR(IF(W5775=Z5775,VLOOKUP($U5775,[1]C8842!$G$2:$M$145,3,FALSE),0),0)</f>
        <v>0</v>
      </c>
      <c r="W5775">
        <f>VLOOKUP(RIGHT($V$1,5),Key!$A$9:$B$14,2,FALSE)</f>
        <v>10.199999999999999</v>
      </c>
      <c r="X5775">
        <f t="shared" si="454"/>
        <v>0</v>
      </c>
      <c r="Y5775">
        <f>VLOOKUP(RIGHT($X$1,5),Key!$A$9:$B$14,2,FALSE)</f>
        <v>3.7</v>
      </c>
      <c r="Z5775">
        <f t="shared" si="452"/>
        <v>10.199999999999999</v>
      </c>
      <c r="AA5775">
        <f t="shared" si="453"/>
        <v>0</v>
      </c>
    </row>
    <row r="5776" spans="1:27" x14ac:dyDescent="0.3">
      <c r="A5776">
        <v>100067</v>
      </c>
      <c r="B5776">
        <v>230922</v>
      </c>
      <c r="C5776" s="3">
        <v>44130.748611111114</v>
      </c>
      <c r="D5776">
        <v>0</v>
      </c>
      <c r="E5776">
        <v>2</v>
      </c>
      <c r="F5776" t="s">
        <v>25</v>
      </c>
      <c r="G5776">
        <v>1</v>
      </c>
      <c r="H5776">
        <v>58.554690000000001</v>
      </c>
      <c r="I5776">
        <v>19.632809999999999</v>
      </c>
      <c r="J5776">
        <v>1.1640630000000001</v>
      </c>
      <c r="K5776">
        <v>46.019530000000003</v>
      </c>
      <c r="L5776" s="3">
        <v>44130.5</v>
      </c>
      <c r="M5776">
        <v>17.18</v>
      </c>
      <c r="N5776" t="s">
        <v>28</v>
      </c>
      <c r="P5776">
        <f>(C5776-Key!$B$1)*24</f>
        <v>2.9166666667442769</v>
      </c>
      <c r="Q5776">
        <f>(Key!$B$2-'17.1'!C5776)*24</f>
        <v>3.3333333267364651E-2</v>
      </c>
      <c r="R5776" s="3">
        <f>C5776-(M5776-Key!$B$5)/(24*Key!$B$6)</f>
        <v>44130.734796296296</v>
      </c>
      <c r="S5776">
        <f>M5776-Key!$B$5</f>
        <v>14.92</v>
      </c>
      <c r="T5776" s="2">
        <f t="shared" si="450"/>
        <v>44129.75</v>
      </c>
      <c r="U5776" t="str">
        <f t="shared" si="451"/>
        <v>10-25-2020 18:00</v>
      </c>
      <c r="V5776">
        <f>IFERROR(IF(W5776=Z5776,VLOOKUP($U5776,[1]C8842!$G$2:$M$145,3,FALSE),0),0)</f>
        <v>0</v>
      </c>
      <c r="W5776">
        <f>VLOOKUP(RIGHT($V$1,5),Key!$A$9:$B$14,2,FALSE)</f>
        <v>10.199999999999999</v>
      </c>
      <c r="X5776">
        <f t="shared" si="454"/>
        <v>0</v>
      </c>
      <c r="Y5776">
        <f>VLOOKUP(RIGHT($X$1,5),Key!$A$9:$B$14,2,FALSE)</f>
        <v>3.7</v>
      </c>
      <c r="Z5776">
        <f t="shared" si="452"/>
        <v>10.199999999999999</v>
      </c>
      <c r="AA5776">
        <f t="shared" si="453"/>
        <v>0</v>
      </c>
    </row>
    <row r="5777" spans="1:27" x14ac:dyDescent="0.3">
      <c r="A5777">
        <v>100067</v>
      </c>
      <c r="B5777">
        <v>230922</v>
      </c>
      <c r="C5777" s="3">
        <v>44130.749305555553</v>
      </c>
      <c r="D5777">
        <v>1</v>
      </c>
      <c r="E5777">
        <v>1</v>
      </c>
      <c r="F5777" t="s">
        <v>25</v>
      </c>
      <c r="G5777">
        <v>1</v>
      </c>
      <c r="H5777">
        <v>65.019530000000003</v>
      </c>
      <c r="I5777">
        <v>16.046880000000002</v>
      </c>
      <c r="J5777">
        <v>0.90234380000000003</v>
      </c>
      <c r="K5777">
        <v>57.023440000000001</v>
      </c>
      <c r="L5777" s="3">
        <v>44130.5</v>
      </c>
      <c r="M5777">
        <v>17.18</v>
      </c>
      <c r="N5777" t="s">
        <v>28</v>
      </c>
      <c r="P5777">
        <f>(C5777-Key!$B$1)*24</f>
        <v>2.9333333332906477</v>
      </c>
      <c r="Q5777">
        <f>(Key!$B$2-'17.1'!C5777)*24</f>
        <v>1.6666666720993817E-2</v>
      </c>
      <c r="R5777" s="3">
        <f>C5777-(M5777-Key!$B$5)/(24*Key!$B$6)</f>
        <v>44130.735490740735</v>
      </c>
      <c r="S5777">
        <f>M5777-Key!$B$5</f>
        <v>14.92</v>
      </c>
      <c r="T5777" s="2">
        <f t="shared" si="450"/>
        <v>44129.75</v>
      </c>
      <c r="U5777" t="str">
        <f t="shared" si="451"/>
        <v>10-25-2020 18:00</v>
      </c>
      <c r="V5777">
        <f>IFERROR(IF(W5777=Z5777,VLOOKUP($U5777,[1]C8842!$G$2:$M$145,3,FALSE),0),0)</f>
        <v>0</v>
      </c>
      <c r="W5777">
        <f>VLOOKUP(RIGHT($V$1,5),Key!$A$9:$B$14,2,FALSE)</f>
        <v>10.199999999999999</v>
      </c>
      <c r="X5777">
        <f t="shared" si="454"/>
        <v>0</v>
      </c>
      <c r="Y5777">
        <f>VLOOKUP(RIGHT($X$1,5),Key!$A$9:$B$14,2,FALSE)</f>
        <v>3.7</v>
      </c>
      <c r="Z5777">
        <f t="shared" si="452"/>
        <v>10.199999999999999</v>
      </c>
      <c r="AA5777">
        <f t="shared" si="453"/>
        <v>0</v>
      </c>
    </row>
    <row r="5778" spans="1:27" x14ac:dyDescent="0.3">
      <c r="A5778">
        <v>100067</v>
      </c>
      <c r="B5778">
        <v>230922</v>
      </c>
      <c r="C5778" s="3">
        <v>44130.749305555553</v>
      </c>
      <c r="D5778">
        <v>0</v>
      </c>
      <c r="E5778">
        <v>2</v>
      </c>
      <c r="F5778" t="s">
        <v>25</v>
      </c>
      <c r="G5778">
        <v>1</v>
      </c>
      <c r="H5778">
        <v>47.503909999999998</v>
      </c>
      <c r="I5778">
        <v>13.23438</v>
      </c>
      <c r="J5778">
        <v>1.074219</v>
      </c>
      <c r="K5778">
        <v>46.019530000000003</v>
      </c>
      <c r="L5778" s="3">
        <v>44130.5</v>
      </c>
      <c r="M5778">
        <v>17.18</v>
      </c>
      <c r="N5778" t="s">
        <v>28</v>
      </c>
      <c r="P5778">
        <f>(C5778-Key!$B$1)*24</f>
        <v>2.9333333332906477</v>
      </c>
      <c r="Q5778">
        <f>(Key!$B$2-'17.1'!C5778)*24</f>
        <v>1.6666666720993817E-2</v>
      </c>
      <c r="R5778" s="3">
        <f>C5778-(M5778-Key!$B$5)/(24*Key!$B$6)</f>
        <v>44130.735490740735</v>
      </c>
      <c r="S5778">
        <f>M5778-Key!$B$5</f>
        <v>14.92</v>
      </c>
      <c r="T5778" s="2">
        <f t="shared" si="450"/>
        <v>44129.75</v>
      </c>
      <c r="U5778" t="str">
        <f t="shared" si="451"/>
        <v>10-25-2020 18:00</v>
      </c>
      <c r="V5778">
        <f>IFERROR(IF(W5778=Z5778,VLOOKUP($U5778,[1]C8842!$G$2:$M$145,3,FALSE),0),0)</f>
        <v>0</v>
      </c>
      <c r="W5778">
        <f>VLOOKUP(RIGHT($V$1,5),Key!$A$9:$B$14,2,FALSE)</f>
        <v>10.199999999999999</v>
      </c>
      <c r="X5778">
        <f t="shared" si="454"/>
        <v>0</v>
      </c>
      <c r="Y5778">
        <f>VLOOKUP(RIGHT($X$1,5),Key!$A$9:$B$14,2,FALSE)</f>
        <v>3.7</v>
      </c>
      <c r="Z5778">
        <f t="shared" si="452"/>
        <v>10.199999999999999</v>
      </c>
      <c r="AA5778">
        <f t="shared" si="453"/>
        <v>0</v>
      </c>
    </row>
    <row r="5779" spans="1:27" x14ac:dyDescent="0.3">
      <c r="A5779">
        <v>100067</v>
      </c>
      <c r="B5779">
        <v>230922</v>
      </c>
      <c r="C5779" s="3">
        <v>44130.749305555553</v>
      </c>
      <c r="D5779">
        <v>2</v>
      </c>
      <c r="E5779">
        <v>1</v>
      </c>
      <c r="F5779" t="s">
        <v>26</v>
      </c>
      <c r="G5779">
        <v>4</v>
      </c>
      <c r="H5779">
        <v>70.386719999999997</v>
      </c>
      <c r="I5779">
        <v>73.597660000000005</v>
      </c>
      <c r="J5779">
        <v>3.0078130000000001</v>
      </c>
      <c r="K5779">
        <v>81.035160000000005</v>
      </c>
      <c r="L5779" s="3">
        <v>44130.5</v>
      </c>
      <c r="M5779">
        <v>17.18</v>
      </c>
      <c r="N5779" t="s">
        <v>28</v>
      </c>
      <c r="P5779">
        <f>(C5779-Key!$B$1)*24</f>
        <v>2.9333333332906477</v>
      </c>
      <c r="Q5779">
        <f>(Key!$B$2-'17.1'!C5779)*24</f>
        <v>1.6666666720993817E-2</v>
      </c>
      <c r="R5779" s="3">
        <f>C5779-(M5779-Key!$B$5)/(24*Key!$B$6)</f>
        <v>44130.735490740735</v>
      </c>
      <c r="S5779">
        <f>M5779-Key!$B$5</f>
        <v>14.92</v>
      </c>
      <c r="T5779" s="2">
        <f t="shared" si="450"/>
        <v>44129.75</v>
      </c>
      <c r="U5779" t="str">
        <f t="shared" si="451"/>
        <v>10-25-2020 18:00</v>
      </c>
      <c r="V5779">
        <f>IFERROR(IF(W5779=Z5779,VLOOKUP($U5779,[1]C8842!$G$2:$M$145,3,FALSE),0),0)</f>
        <v>0</v>
      </c>
      <c r="W5779">
        <f>VLOOKUP(RIGHT($V$1,5),Key!$A$9:$B$14,2,FALSE)</f>
        <v>10.199999999999999</v>
      </c>
      <c r="X5779">
        <f t="shared" si="454"/>
        <v>0</v>
      </c>
      <c r="Y5779">
        <f>VLOOKUP(RIGHT($X$1,5),Key!$A$9:$B$14,2,FALSE)</f>
        <v>3.7</v>
      </c>
      <c r="Z5779">
        <f t="shared" si="452"/>
        <v>10.199999999999999</v>
      </c>
      <c r="AA5779">
        <f t="shared" si="453"/>
        <v>0</v>
      </c>
    </row>
    <row r="5780" spans="1:27" x14ac:dyDescent="0.3">
      <c r="A5780">
        <v>100067</v>
      </c>
      <c r="B5780">
        <v>230922</v>
      </c>
      <c r="C5780" s="3">
        <v>44130.749305555553</v>
      </c>
      <c r="D5780">
        <v>3</v>
      </c>
      <c r="E5780">
        <v>2</v>
      </c>
      <c r="F5780" t="s">
        <v>26</v>
      </c>
      <c r="G5780">
        <v>4</v>
      </c>
      <c r="H5780">
        <v>62.347659999999998</v>
      </c>
      <c r="I5780">
        <v>76.679689999999994</v>
      </c>
      <c r="J5780">
        <v>3.5273439999999998</v>
      </c>
      <c r="K5780">
        <v>94.039060000000006</v>
      </c>
      <c r="L5780" s="3">
        <v>44130.5</v>
      </c>
      <c r="M5780">
        <v>17.18</v>
      </c>
      <c r="N5780" t="s">
        <v>28</v>
      </c>
      <c r="P5780">
        <f>(C5780-Key!$B$1)*24</f>
        <v>2.9333333332906477</v>
      </c>
      <c r="Q5780">
        <f>(Key!$B$2-'17.1'!C5780)*24</f>
        <v>1.6666666720993817E-2</v>
      </c>
      <c r="R5780" s="3">
        <f>C5780-(M5780-Key!$B$5)/(24*Key!$B$6)</f>
        <v>44130.735490740735</v>
      </c>
      <c r="S5780">
        <f>M5780-Key!$B$5</f>
        <v>14.92</v>
      </c>
      <c r="T5780" s="2">
        <f t="shared" si="450"/>
        <v>44129.75</v>
      </c>
      <c r="U5780" t="str">
        <f t="shared" si="451"/>
        <v>10-25-2020 18:00</v>
      </c>
      <c r="V5780">
        <f>IFERROR(IF(W5780=Z5780,VLOOKUP($U5780,[1]C8842!$G$2:$M$145,3,FALSE),0),0)</f>
        <v>0</v>
      </c>
      <c r="W5780">
        <f>VLOOKUP(RIGHT($V$1,5),Key!$A$9:$B$14,2,FALSE)</f>
        <v>10.199999999999999</v>
      </c>
      <c r="X5780">
        <f t="shared" si="454"/>
        <v>0</v>
      </c>
      <c r="Y5780">
        <f>VLOOKUP(RIGHT($X$1,5),Key!$A$9:$B$14,2,FALSE)</f>
        <v>3.7</v>
      </c>
      <c r="Z5780">
        <f t="shared" si="452"/>
        <v>10.199999999999999</v>
      </c>
      <c r="AA5780">
        <f t="shared" si="453"/>
        <v>0</v>
      </c>
    </row>
    <row r="5781" spans="1:27" x14ac:dyDescent="0.3">
      <c r="A5781">
        <v>100067</v>
      </c>
      <c r="B5781">
        <v>230922</v>
      </c>
      <c r="C5781" s="3">
        <v>44130.749305555553</v>
      </c>
      <c r="D5781">
        <v>2</v>
      </c>
      <c r="E5781">
        <v>1</v>
      </c>
      <c r="F5781" t="s">
        <v>26</v>
      </c>
      <c r="G5781">
        <v>1</v>
      </c>
      <c r="H5781">
        <v>68.839839999999995</v>
      </c>
      <c r="I5781">
        <v>14.67578</v>
      </c>
      <c r="J5781">
        <v>0.796875</v>
      </c>
      <c r="K5781">
        <v>80.03125</v>
      </c>
      <c r="L5781" s="3">
        <v>44130.503472222219</v>
      </c>
      <c r="M5781">
        <v>17.18</v>
      </c>
      <c r="N5781" t="s">
        <v>28</v>
      </c>
      <c r="P5781">
        <f>(C5781-Key!$B$1)*24</f>
        <v>2.9333333332906477</v>
      </c>
      <c r="Q5781">
        <f>(Key!$B$2-'17.1'!C5781)*24</f>
        <v>1.6666666720993817E-2</v>
      </c>
      <c r="R5781" s="3">
        <f>C5781-(M5781-Key!$B$5)/(24*Key!$B$6)</f>
        <v>44130.735490740735</v>
      </c>
      <c r="S5781">
        <f>M5781-Key!$B$5</f>
        <v>14.92</v>
      </c>
      <c r="T5781" s="2">
        <f t="shared" si="450"/>
        <v>44129.75</v>
      </c>
      <c r="U5781" t="str">
        <f t="shared" si="451"/>
        <v>10-25-2020 18:00</v>
      </c>
      <c r="V5781">
        <f>IFERROR(IF(W5781=Z5781,VLOOKUP($U5781,[1]C8842!$G$2:$M$145,3,FALSE),0),0)</f>
        <v>0</v>
      </c>
      <c r="W5781">
        <f>VLOOKUP(RIGHT($V$1,5),Key!$A$9:$B$14,2,FALSE)</f>
        <v>10.199999999999999</v>
      </c>
      <c r="X5781">
        <f t="shared" si="454"/>
        <v>0</v>
      </c>
      <c r="Y5781">
        <f>VLOOKUP(RIGHT($X$1,5),Key!$A$9:$B$14,2,FALSE)</f>
        <v>3.7</v>
      </c>
      <c r="Z5781">
        <f t="shared" si="452"/>
        <v>10.199999999999999</v>
      </c>
      <c r="AA5781">
        <f t="shared" si="453"/>
        <v>0</v>
      </c>
    </row>
    <row r="5782" spans="1:27" x14ac:dyDescent="0.3">
      <c r="A5782">
        <v>100067</v>
      </c>
      <c r="B5782">
        <v>230922</v>
      </c>
      <c r="C5782" s="3">
        <v>44130.749305555553</v>
      </c>
      <c r="D5782">
        <v>3</v>
      </c>
      <c r="E5782">
        <v>2</v>
      </c>
      <c r="F5782" t="s">
        <v>26</v>
      </c>
      <c r="G5782">
        <v>1</v>
      </c>
      <c r="H5782">
        <v>67.503910000000005</v>
      </c>
      <c r="I5782">
        <v>14.90625</v>
      </c>
      <c r="J5782">
        <v>0.8203125</v>
      </c>
      <c r="K5782">
        <v>94.039060000000006</v>
      </c>
      <c r="L5782" s="3">
        <v>44130.503472222219</v>
      </c>
      <c r="M5782">
        <v>17.18</v>
      </c>
      <c r="N5782" t="s">
        <v>28</v>
      </c>
      <c r="P5782">
        <f>(C5782-Key!$B$1)*24</f>
        <v>2.9333333332906477</v>
      </c>
      <c r="Q5782">
        <f>(Key!$B$2-'17.1'!C5782)*24</f>
        <v>1.6666666720993817E-2</v>
      </c>
      <c r="R5782" s="3">
        <f>C5782-(M5782-Key!$B$5)/(24*Key!$B$6)</f>
        <v>44130.735490740735</v>
      </c>
      <c r="S5782">
        <f>M5782-Key!$B$5</f>
        <v>14.92</v>
      </c>
      <c r="T5782" s="2">
        <f t="shared" si="450"/>
        <v>44129.75</v>
      </c>
      <c r="U5782" t="str">
        <f t="shared" si="451"/>
        <v>10-25-2020 18:00</v>
      </c>
      <c r="V5782">
        <f>IFERROR(IF(W5782=Z5782,VLOOKUP($U5782,[1]C8842!$G$2:$M$145,3,FALSE),0),0)</f>
        <v>0</v>
      </c>
      <c r="W5782">
        <f>VLOOKUP(RIGHT($V$1,5),Key!$A$9:$B$14,2,FALSE)</f>
        <v>10.199999999999999</v>
      </c>
      <c r="X5782">
        <f t="shared" si="454"/>
        <v>0</v>
      </c>
      <c r="Y5782">
        <f>VLOOKUP(RIGHT($X$1,5),Key!$A$9:$B$14,2,FALSE)</f>
        <v>3.7</v>
      </c>
      <c r="Z5782">
        <f t="shared" si="452"/>
        <v>10.199999999999999</v>
      </c>
      <c r="AA5782">
        <f t="shared" si="453"/>
        <v>0</v>
      </c>
    </row>
    <row r="5783" spans="1:27" x14ac:dyDescent="0.3">
      <c r="A5783">
        <v>100067</v>
      </c>
      <c r="B5783">
        <v>230922</v>
      </c>
      <c r="C5783" s="3">
        <v>44130.749305555553</v>
      </c>
      <c r="D5783">
        <v>3</v>
      </c>
      <c r="E5783">
        <v>2</v>
      </c>
      <c r="F5783" t="s">
        <v>26</v>
      </c>
      <c r="G5783">
        <v>1</v>
      </c>
      <c r="H5783">
        <v>70.773439999999994</v>
      </c>
      <c r="I5783">
        <v>19.65625</v>
      </c>
      <c r="J5783">
        <v>0.9609375</v>
      </c>
      <c r="K5783">
        <v>94.039060000000006</v>
      </c>
      <c r="L5783" s="3">
        <v>44130.503472222219</v>
      </c>
      <c r="M5783">
        <v>17.18</v>
      </c>
      <c r="N5783" t="s">
        <v>28</v>
      </c>
      <c r="P5783">
        <f>(C5783-Key!$B$1)*24</f>
        <v>2.9333333332906477</v>
      </c>
      <c r="Q5783">
        <f>(Key!$B$2-'17.1'!C5783)*24</f>
        <v>1.6666666720993817E-2</v>
      </c>
      <c r="R5783" s="3">
        <f>C5783-(M5783-Key!$B$5)/(24*Key!$B$6)</f>
        <v>44130.735490740735</v>
      </c>
      <c r="S5783">
        <f>M5783-Key!$B$5</f>
        <v>14.92</v>
      </c>
      <c r="T5783" s="2">
        <f t="shared" si="450"/>
        <v>44129.75</v>
      </c>
      <c r="U5783" t="str">
        <f t="shared" si="451"/>
        <v>10-25-2020 18:00</v>
      </c>
      <c r="V5783">
        <f>IFERROR(IF(W5783=Z5783,VLOOKUP($U5783,[1]C8842!$G$2:$M$145,3,FALSE),0),0)</f>
        <v>0</v>
      </c>
      <c r="W5783">
        <f>VLOOKUP(RIGHT($V$1,5),Key!$A$9:$B$14,2,FALSE)</f>
        <v>10.199999999999999</v>
      </c>
      <c r="X5783">
        <f t="shared" si="454"/>
        <v>0</v>
      </c>
      <c r="Y5783">
        <f>VLOOKUP(RIGHT($X$1,5),Key!$A$9:$B$14,2,FALSE)</f>
        <v>3.7</v>
      </c>
      <c r="Z5783">
        <f t="shared" si="452"/>
        <v>10.199999999999999</v>
      </c>
      <c r="AA5783">
        <f t="shared" si="453"/>
        <v>0</v>
      </c>
    </row>
    <row r="5784" spans="1:27" x14ac:dyDescent="0.3">
      <c r="A5784">
        <v>100067</v>
      </c>
      <c r="B5784">
        <v>230922</v>
      </c>
      <c r="C5784" s="3">
        <v>44130.749305555553</v>
      </c>
      <c r="D5784">
        <v>0</v>
      </c>
      <c r="E5784">
        <v>2</v>
      </c>
      <c r="F5784" t="s">
        <v>25</v>
      </c>
      <c r="G5784">
        <v>3</v>
      </c>
      <c r="H5784">
        <v>61.648440000000001</v>
      </c>
      <c r="I5784">
        <v>38.242190000000001</v>
      </c>
      <c r="J5784">
        <v>1.910156</v>
      </c>
      <c r="K5784">
        <v>46.019530000000003</v>
      </c>
      <c r="L5784" s="3">
        <v>44130.503472222219</v>
      </c>
      <c r="M5784">
        <v>17.18</v>
      </c>
      <c r="N5784" t="s">
        <v>28</v>
      </c>
      <c r="P5784">
        <f>(C5784-Key!$B$1)*24</f>
        <v>2.9333333332906477</v>
      </c>
      <c r="Q5784">
        <f>(Key!$B$2-'17.1'!C5784)*24</f>
        <v>1.6666666720993817E-2</v>
      </c>
      <c r="R5784" s="3">
        <f>C5784-(M5784-Key!$B$5)/(24*Key!$B$6)</f>
        <v>44130.735490740735</v>
      </c>
      <c r="S5784">
        <f>M5784-Key!$B$5</f>
        <v>14.92</v>
      </c>
      <c r="T5784" s="2">
        <f t="shared" si="450"/>
        <v>44129.75</v>
      </c>
      <c r="U5784" t="str">
        <f t="shared" si="451"/>
        <v>10-25-2020 18:00</v>
      </c>
      <c r="V5784">
        <f>IFERROR(IF(W5784=Z5784,VLOOKUP($U5784,[1]C8842!$G$2:$M$145,3,FALSE),0),0)</f>
        <v>0</v>
      </c>
      <c r="W5784">
        <f>VLOOKUP(RIGHT($V$1,5),Key!$A$9:$B$14,2,FALSE)</f>
        <v>10.199999999999999</v>
      </c>
      <c r="X5784">
        <f t="shared" si="454"/>
        <v>0</v>
      </c>
      <c r="Y5784">
        <f>VLOOKUP(RIGHT($X$1,5),Key!$A$9:$B$14,2,FALSE)</f>
        <v>3.7</v>
      </c>
      <c r="Z5784">
        <f t="shared" si="452"/>
        <v>10.199999999999999</v>
      </c>
      <c r="AA5784">
        <f t="shared" si="453"/>
        <v>0</v>
      </c>
    </row>
    <row r="5785" spans="1:27" x14ac:dyDescent="0.3">
      <c r="A5785">
        <v>100067</v>
      </c>
      <c r="B5785">
        <v>230922</v>
      </c>
      <c r="C5785" s="3">
        <v>44130.749305555553</v>
      </c>
      <c r="D5785">
        <v>3</v>
      </c>
      <c r="E5785">
        <v>2</v>
      </c>
      <c r="F5785" t="s">
        <v>26</v>
      </c>
      <c r="G5785">
        <v>1</v>
      </c>
      <c r="H5785">
        <v>68.859380000000002</v>
      </c>
      <c r="I5785">
        <v>19.054690000000001</v>
      </c>
      <c r="J5785">
        <v>0.96875</v>
      </c>
      <c r="K5785">
        <v>94.039060000000006</v>
      </c>
      <c r="L5785" s="3">
        <v>44130.503472222219</v>
      </c>
      <c r="M5785">
        <v>17.18</v>
      </c>
      <c r="N5785" t="s">
        <v>28</v>
      </c>
      <c r="P5785">
        <f>(C5785-Key!$B$1)*24</f>
        <v>2.9333333332906477</v>
      </c>
      <c r="Q5785">
        <f>(Key!$B$2-'17.1'!C5785)*24</f>
        <v>1.6666666720993817E-2</v>
      </c>
      <c r="R5785" s="3">
        <f>C5785-(M5785-Key!$B$5)/(24*Key!$B$6)</f>
        <v>44130.735490740735</v>
      </c>
      <c r="S5785">
        <f>M5785-Key!$B$5</f>
        <v>14.92</v>
      </c>
      <c r="T5785" s="2">
        <f t="shared" si="450"/>
        <v>44129.75</v>
      </c>
      <c r="U5785" t="str">
        <f t="shared" si="451"/>
        <v>10-25-2020 18:00</v>
      </c>
      <c r="V5785">
        <f>IFERROR(IF(W5785=Z5785,VLOOKUP($U5785,[1]C8842!$G$2:$M$145,3,FALSE),0),0)</f>
        <v>0</v>
      </c>
      <c r="W5785">
        <f>VLOOKUP(RIGHT($V$1,5),Key!$A$9:$B$14,2,FALSE)</f>
        <v>10.199999999999999</v>
      </c>
      <c r="X5785">
        <f t="shared" si="454"/>
        <v>0</v>
      </c>
      <c r="Y5785">
        <f>VLOOKUP(RIGHT($X$1,5),Key!$A$9:$B$14,2,FALSE)</f>
        <v>3.7</v>
      </c>
      <c r="Z5785">
        <f t="shared" si="452"/>
        <v>10.199999999999999</v>
      </c>
      <c r="AA5785">
        <f t="shared" si="453"/>
        <v>0</v>
      </c>
    </row>
    <row r="5786" spans="1:27" x14ac:dyDescent="0.3">
      <c r="A5786">
        <v>100067</v>
      </c>
      <c r="B5786">
        <v>230922</v>
      </c>
      <c r="C5786" s="3">
        <v>44130.749305555553</v>
      </c>
      <c r="D5786">
        <v>0</v>
      </c>
      <c r="E5786">
        <v>2</v>
      </c>
      <c r="F5786" t="s">
        <v>25</v>
      </c>
      <c r="G5786">
        <v>1</v>
      </c>
      <c r="H5786">
        <v>69.507810000000006</v>
      </c>
      <c r="I5786">
        <v>19.41797</v>
      </c>
      <c r="J5786">
        <v>0.97265630000000003</v>
      </c>
      <c r="K5786">
        <v>48.019530000000003</v>
      </c>
      <c r="L5786" s="3">
        <v>44130.503472222219</v>
      </c>
      <c r="M5786">
        <v>17.18</v>
      </c>
      <c r="N5786" t="s">
        <v>28</v>
      </c>
      <c r="P5786">
        <f>(C5786-Key!$B$1)*24</f>
        <v>2.9333333332906477</v>
      </c>
      <c r="Q5786">
        <f>(Key!$B$2-'17.1'!C5786)*24</f>
        <v>1.6666666720993817E-2</v>
      </c>
      <c r="R5786" s="3">
        <f>C5786-(M5786-Key!$B$5)/(24*Key!$B$6)</f>
        <v>44130.735490740735</v>
      </c>
      <c r="S5786">
        <f>M5786-Key!$B$5</f>
        <v>14.92</v>
      </c>
      <c r="T5786" s="2">
        <f t="shared" si="450"/>
        <v>44129.75</v>
      </c>
      <c r="U5786" t="str">
        <f t="shared" si="451"/>
        <v>10-25-2020 18:00</v>
      </c>
      <c r="V5786">
        <f>IFERROR(IF(W5786=Z5786,VLOOKUP($U5786,[1]C8842!$G$2:$M$145,3,FALSE),0),0)</f>
        <v>0</v>
      </c>
      <c r="W5786">
        <f>VLOOKUP(RIGHT($V$1,5),Key!$A$9:$B$14,2,FALSE)</f>
        <v>10.199999999999999</v>
      </c>
      <c r="X5786">
        <f t="shared" si="454"/>
        <v>0</v>
      </c>
      <c r="Y5786">
        <f>VLOOKUP(RIGHT($X$1,5),Key!$A$9:$B$14,2,FALSE)</f>
        <v>3.7</v>
      </c>
      <c r="Z5786">
        <f t="shared" si="452"/>
        <v>10.199999999999999</v>
      </c>
      <c r="AA5786">
        <f t="shared" si="453"/>
        <v>0</v>
      </c>
    </row>
    <row r="5787" spans="1:27" x14ac:dyDescent="0.3">
      <c r="A5787">
        <v>100067</v>
      </c>
      <c r="B5787">
        <v>230922</v>
      </c>
      <c r="C5787" s="3">
        <v>44130.749305555553</v>
      </c>
      <c r="D5787">
        <v>2</v>
      </c>
      <c r="E5787">
        <v>1</v>
      </c>
      <c r="F5787" t="s">
        <v>26</v>
      </c>
      <c r="G5787">
        <v>2</v>
      </c>
      <c r="H5787">
        <v>69.511719999999997</v>
      </c>
      <c r="I5787">
        <v>21.640630000000002</v>
      </c>
      <c r="J5787">
        <v>1.0546880000000001</v>
      </c>
      <c r="K5787">
        <v>81.035160000000005</v>
      </c>
      <c r="L5787" s="3">
        <v>44130.503472222219</v>
      </c>
      <c r="M5787">
        <v>17.18</v>
      </c>
      <c r="N5787" t="s">
        <v>28</v>
      </c>
      <c r="P5787">
        <f>(C5787-Key!$B$1)*24</f>
        <v>2.9333333332906477</v>
      </c>
      <c r="Q5787">
        <f>(Key!$B$2-'17.1'!C5787)*24</f>
        <v>1.6666666720993817E-2</v>
      </c>
      <c r="R5787" s="3">
        <f>C5787-(M5787-Key!$B$5)/(24*Key!$B$6)</f>
        <v>44130.735490740735</v>
      </c>
      <c r="S5787">
        <f>M5787-Key!$B$5</f>
        <v>14.92</v>
      </c>
      <c r="T5787" s="2">
        <f t="shared" si="450"/>
        <v>44129.75</v>
      </c>
      <c r="U5787" t="str">
        <f t="shared" si="451"/>
        <v>10-25-2020 18:00</v>
      </c>
      <c r="V5787">
        <f>IFERROR(IF(W5787=Z5787,VLOOKUP($U5787,[1]C8842!$G$2:$M$145,3,FALSE),0),0)</f>
        <v>0</v>
      </c>
      <c r="W5787">
        <f>VLOOKUP(RIGHT($V$1,5),Key!$A$9:$B$14,2,FALSE)</f>
        <v>10.199999999999999</v>
      </c>
      <c r="X5787">
        <f t="shared" si="454"/>
        <v>0</v>
      </c>
      <c r="Y5787">
        <f>VLOOKUP(RIGHT($X$1,5),Key!$A$9:$B$14,2,FALSE)</f>
        <v>3.7</v>
      </c>
      <c r="Z5787">
        <f t="shared" si="452"/>
        <v>10.199999999999999</v>
      </c>
      <c r="AA5787">
        <f t="shared" si="453"/>
        <v>0</v>
      </c>
    </row>
    <row r="5788" spans="1:27" x14ac:dyDescent="0.3">
      <c r="A5788">
        <v>100067</v>
      </c>
      <c r="B5788">
        <v>230922</v>
      </c>
      <c r="C5788" s="3">
        <v>44130.749305555553</v>
      </c>
      <c r="D5788">
        <v>0</v>
      </c>
      <c r="E5788">
        <v>2</v>
      </c>
      <c r="F5788" t="s">
        <v>25</v>
      </c>
      <c r="G5788">
        <v>1</v>
      </c>
      <c r="H5788">
        <v>65.480469999999997</v>
      </c>
      <c r="I5788">
        <v>19.003910000000001</v>
      </c>
      <c r="J5788">
        <v>1.015625</v>
      </c>
      <c r="K5788">
        <v>46.019530000000003</v>
      </c>
      <c r="L5788" s="3">
        <v>44130.503472222219</v>
      </c>
      <c r="M5788">
        <v>17.18</v>
      </c>
      <c r="N5788" t="s">
        <v>28</v>
      </c>
      <c r="P5788">
        <f>(C5788-Key!$B$1)*24</f>
        <v>2.9333333332906477</v>
      </c>
      <c r="Q5788">
        <f>(Key!$B$2-'17.1'!C5788)*24</f>
        <v>1.6666666720993817E-2</v>
      </c>
      <c r="R5788" s="3">
        <f>C5788-(M5788-Key!$B$5)/(24*Key!$B$6)</f>
        <v>44130.735490740735</v>
      </c>
      <c r="S5788">
        <f>M5788-Key!$B$5</f>
        <v>14.92</v>
      </c>
      <c r="T5788" s="2">
        <f t="shared" si="450"/>
        <v>44129.75</v>
      </c>
      <c r="U5788" t="str">
        <f t="shared" si="451"/>
        <v>10-25-2020 18:00</v>
      </c>
      <c r="V5788">
        <f>IFERROR(IF(W5788=Z5788,VLOOKUP($U5788,[1]C8842!$G$2:$M$145,3,FALSE),0),0)</f>
        <v>0</v>
      </c>
      <c r="W5788">
        <f>VLOOKUP(RIGHT($V$1,5),Key!$A$9:$B$14,2,FALSE)</f>
        <v>10.199999999999999</v>
      </c>
      <c r="X5788">
        <f t="shared" si="454"/>
        <v>0</v>
      </c>
      <c r="Y5788">
        <f>VLOOKUP(RIGHT($X$1,5),Key!$A$9:$B$14,2,FALSE)</f>
        <v>3.7</v>
      </c>
      <c r="Z5788">
        <f t="shared" si="452"/>
        <v>10.199999999999999</v>
      </c>
      <c r="AA5788">
        <f t="shared" si="453"/>
        <v>0</v>
      </c>
    </row>
    <row r="5789" spans="1:27" x14ac:dyDescent="0.3">
      <c r="A5789">
        <v>100067</v>
      </c>
      <c r="B5789">
        <v>230922</v>
      </c>
      <c r="C5789" s="3">
        <v>44130.749305555553</v>
      </c>
      <c r="D5789">
        <v>1</v>
      </c>
      <c r="E5789">
        <v>1</v>
      </c>
      <c r="F5789" t="s">
        <v>25</v>
      </c>
      <c r="G5789">
        <v>1</v>
      </c>
      <c r="H5789">
        <v>63.613280000000003</v>
      </c>
      <c r="I5789">
        <v>17.45703</v>
      </c>
      <c r="J5789">
        <v>0.98046880000000003</v>
      </c>
      <c r="K5789">
        <v>57.023440000000001</v>
      </c>
      <c r="L5789" s="3">
        <v>44130.503472222219</v>
      </c>
      <c r="M5789">
        <v>17.18</v>
      </c>
      <c r="N5789" t="s">
        <v>28</v>
      </c>
      <c r="P5789">
        <f>(C5789-Key!$B$1)*24</f>
        <v>2.9333333332906477</v>
      </c>
      <c r="Q5789">
        <f>(Key!$B$2-'17.1'!C5789)*24</f>
        <v>1.6666666720993817E-2</v>
      </c>
      <c r="R5789" s="3">
        <f>C5789-(M5789-Key!$B$5)/(24*Key!$B$6)</f>
        <v>44130.735490740735</v>
      </c>
      <c r="S5789">
        <f>M5789-Key!$B$5</f>
        <v>14.92</v>
      </c>
      <c r="T5789" s="2">
        <f t="shared" si="450"/>
        <v>44129.75</v>
      </c>
      <c r="U5789" t="str">
        <f t="shared" si="451"/>
        <v>10-25-2020 18:00</v>
      </c>
      <c r="V5789">
        <f>IFERROR(IF(W5789=Z5789,VLOOKUP($U5789,[1]C8842!$G$2:$M$145,3,FALSE),0),0)</f>
        <v>0</v>
      </c>
      <c r="W5789">
        <f>VLOOKUP(RIGHT($V$1,5),Key!$A$9:$B$14,2,FALSE)</f>
        <v>10.199999999999999</v>
      </c>
      <c r="X5789">
        <f t="shared" si="454"/>
        <v>0</v>
      </c>
      <c r="Y5789">
        <f>VLOOKUP(RIGHT($X$1,5),Key!$A$9:$B$14,2,FALSE)</f>
        <v>3.7</v>
      </c>
      <c r="Z5789">
        <f t="shared" si="452"/>
        <v>10.199999999999999</v>
      </c>
      <c r="AA5789">
        <f t="shared" si="453"/>
        <v>0</v>
      </c>
    </row>
    <row r="5790" spans="1:27" x14ac:dyDescent="0.3">
      <c r="A5790">
        <v>100067</v>
      </c>
      <c r="B5790">
        <v>230922</v>
      </c>
      <c r="C5790" s="3">
        <v>44130.749305555553</v>
      </c>
      <c r="D5790">
        <v>0</v>
      </c>
      <c r="E5790">
        <v>2</v>
      </c>
      <c r="F5790" t="s">
        <v>25</v>
      </c>
      <c r="G5790">
        <v>1</v>
      </c>
      <c r="H5790">
        <v>58.925780000000003</v>
      </c>
      <c r="I5790">
        <v>14.98438</v>
      </c>
      <c r="J5790">
        <v>0.9453125</v>
      </c>
      <c r="K5790">
        <v>46.019530000000003</v>
      </c>
      <c r="L5790" s="3">
        <v>44130.503472222219</v>
      </c>
      <c r="M5790">
        <v>17.18</v>
      </c>
      <c r="N5790" t="s">
        <v>28</v>
      </c>
      <c r="P5790">
        <f>(C5790-Key!$B$1)*24</f>
        <v>2.9333333332906477</v>
      </c>
      <c r="Q5790">
        <f>(Key!$B$2-'17.1'!C5790)*24</f>
        <v>1.6666666720993817E-2</v>
      </c>
      <c r="R5790" s="3">
        <f>C5790-(M5790-Key!$B$5)/(24*Key!$B$6)</f>
        <v>44130.735490740735</v>
      </c>
      <c r="S5790">
        <f>M5790-Key!$B$5</f>
        <v>14.92</v>
      </c>
      <c r="T5790" s="2">
        <f t="shared" si="450"/>
        <v>44129.75</v>
      </c>
      <c r="U5790" t="str">
        <f t="shared" si="451"/>
        <v>10-25-2020 18:00</v>
      </c>
      <c r="V5790">
        <f>IFERROR(IF(W5790=Z5790,VLOOKUP($U5790,[1]C8842!$G$2:$M$145,3,FALSE),0),0)</f>
        <v>0</v>
      </c>
      <c r="W5790">
        <f>VLOOKUP(RIGHT($V$1,5),Key!$A$9:$B$14,2,FALSE)</f>
        <v>10.199999999999999</v>
      </c>
      <c r="X5790">
        <f t="shared" si="454"/>
        <v>0</v>
      </c>
      <c r="Y5790">
        <f>VLOOKUP(RIGHT($X$1,5),Key!$A$9:$B$14,2,FALSE)</f>
        <v>3.7</v>
      </c>
      <c r="Z5790">
        <f t="shared" si="452"/>
        <v>10.199999999999999</v>
      </c>
      <c r="AA5790">
        <f t="shared" si="453"/>
        <v>0</v>
      </c>
    </row>
    <row r="5791" spans="1:27" x14ac:dyDescent="0.3">
      <c r="A5791">
        <v>100067</v>
      </c>
      <c r="B5791">
        <v>230922</v>
      </c>
      <c r="C5791" s="3">
        <v>44130.749305555553</v>
      </c>
      <c r="D5791">
        <v>3</v>
      </c>
      <c r="E5791">
        <v>2</v>
      </c>
      <c r="F5791" t="s">
        <v>26</v>
      </c>
      <c r="G5791">
        <v>1</v>
      </c>
      <c r="H5791">
        <v>60.910159999999998</v>
      </c>
      <c r="I5791">
        <v>17.01172</v>
      </c>
      <c r="J5791">
        <v>1.003906</v>
      </c>
      <c r="K5791">
        <v>93.039060000000006</v>
      </c>
      <c r="L5791" s="3">
        <v>44130.503472222219</v>
      </c>
      <c r="M5791">
        <v>17.18</v>
      </c>
      <c r="N5791" t="s">
        <v>28</v>
      </c>
      <c r="P5791">
        <f>(C5791-Key!$B$1)*24</f>
        <v>2.9333333332906477</v>
      </c>
      <c r="Q5791">
        <f>(Key!$B$2-'17.1'!C5791)*24</f>
        <v>1.6666666720993817E-2</v>
      </c>
      <c r="R5791" s="3">
        <f>C5791-(M5791-Key!$B$5)/(24*Key!$B$6)</f>
        <v>44130.735490740735</v>
      </c>
      <c r="S5791">
        <f>M5791-Key!$B$5</f>
        <v>14.92</v>
      </c>
      <c r="T5791" s="2">
        <f t="shared" si="450"/>
        <v>44129.75</v>
      </c>
      <c r="U5791" t="str">
        <f t="shared" si="451"/>
        <v>10-25-2020 18:00</v>
      </c>
      <c r="V5791">
        <f>IFERROR(IF(W5791=Z5791,VLOOKUP($U5791,[1]C8842!$G$2:$M$145,3,FALSE),0),0)</f>
        <v>0</v>
      </c>
      <c r="W5791">
        <f>VLOOKUP(RIGHT($V$1,5),Key!$A$9:$B$14,2,FALSE)</f>
        <v>10.199999999999999</v>
      </c>
      <c r="X5791">
        <f t="shared" si="454"/>
        <v>0</v>
      </c>
      <c r="Y5791">
        <f>VLOOKUP(RIGHT($X$1,5),Key!$A$9:$B$14,2,FALSE)</f>
        <v>3.7</v>
      </c>
      <c r="Z5791">
        <f t="shared" si="452"/>
        <v>10.199999999999999</v>
      </c>
      <c r="AA5791">
        <f t="shared" si="453"/>
        <v>0</v>
      </c>
    </row>
    <row r="5792" spans="1:27" x14ac:dyDescent="0.3">
      <c r="A5792">
        <v>100067</v>
      </c>
      <c r="B5792">
        <v>230922</v>
      </c>
      <c r="C5792" s="3">
        <v>44130.749305555553</v>
      </c>
      <c r="D5792">
        <v>0</v>
      </c>
      <c r="E5792">
        <v>2</v>
      </c>
      <c r="F5792" t="s">
        <v>25</v>
      </c>
      <c r="G5792">
        <v>1</v>
      </c>
      <c r="H5792">
        <v>59.226559999999999</v>
      </c>
      <c r="I5792">
        <v>13.92188</v>
      </c>
      <c r="J5792">
        <v>0.89453130000000003</v>
      </c>
      <c r="K5792">
        <v>46.019530000000003</v>
      </c>
      <c r="L5792" s="3">
        <v>44130.503472222219</v>
      </c>
      <c r="M5792">
        <v>17.18</v>
      </c>
      <c r="N5792" t="s">
        <v>28</v>
      </c>
      <c r="P5792">
        <f>(C5792-Key!$B$1)*24</f>
        <v>2.9333333332906477</v>
      </c>
      <c r="Q5792">
        <f>(Key!$B$2-'17.1'!C5792)*24</f>
        <v>1.6666666720993817E-2</v>
      </c>
      <c r="R5792" s="3">
        <f>C5792-(M5792-Key!$B$5)/(24*Key!$B$6)</f>
        <v>44130.735490740735</v>
      </c>
      <c r="S5792">
        <f>M5792-Key!$B$5</f>
        <v>14.92</v>
      </c>
      <c r="T5792" s="2">
        <f t="shared" si="450"/>
        <v>44129.75</v>
      </c>
      <c r="U5792" t="str">
        <f t="shared" si="451"/>
        <v>10-25-2020 18:00</v>
      </c>
      <c r="V5792">
        <f>IFERROR(IF(W5792=Z5792,VLOOKUP($U5792,[1]C8842!$G$2:$M$145,3,FALSE),0),0)</f>
        <v>0</v>
      </c>
      <c r="W5792">
        <f>VLOOKUP(RIGHT($V$1,5),Key!$A$9:$B$14,2,FALSE)</f>
        <v>10.199999999999999</v>
      </c>
      <c r="X5792">
        <f t="shared" si="454"/>
        <v>0</v>
      </c>
      <c r="Y5792">
        <f>VLOOKUP(RIGHT($X$1,5),Key!$A$9:$B$14,2,FALSE)</f>
        <v>3.7</v>
      </c>
      <c r="Z5792">
        <f t="shared" si="452"/>
        <v>10.199999999999999</v>
      </c>
      <c r="AA5792">
        <f t="shared" si="453"/>
        <v>0</v>
      </c>
    </row>
    <row r="5793" spans="1:27" x14ac:dyDescent="0.3">
      <c r="A5793">
        <v>100067</v>
      </c>
      <c r="B5793">
        <v>230922</v>
      </c>
      <c r="C5793" s="3">
        <v>44130.75</v>
      </c>
      <c r="D5793">
        <v>3</v>
      </c>
      <c r="E5793">
        <v>2</v>
      </c>
      <c r="F5793" t="s">
        <v>26</v>
      </c>
      <c r="G5793">
        <v>5</v>
      </c>
      <c r="H5793">
        <v>63.386719999999997</v>
      </c>
      <c r="I5793">
        <v>80.828130000000002</v>
      </c>
      <c r="J5793">
        <v>3.6445310000000002</v>
      </c>
      <c r="K5793">
        <v>94.039060000000006</v>
      </c>
      <c r="L5793" s="3">
        <v>44130.503472222219</v>
      </c>
      <c r="M5793">
        <v>17.18</v>
      </c>
      <c r="N5793" t="s">
        <v>28</v>
      </c>
      <c r="P5793">
        <f>(C5793-Key!$B$1)*24</f>
        <v>2.9500000000116415</v>
      </c>
      <c r="Q5793">
        <f>(Key!$B$2-'17.1'!C5793)*24</f>
        <v>0</v>
      </c>
      <c r="R5793" s="3">
        <f>C5793-(M5793-Key!$B$5)/(24*Key!$B$6)</f>
        <v>44130.736185185182</v>
      </c>
      <c r="S5793">
        <f>M5793-Key!$B$5</f>
        <v>14.92</v>
      </c>
      <c r="T5793" s="2">
        <f t="shared" si="450"/>
        <v>44129.75</v>
      </c>
      <c r="U5793" t="str">
        <f t="shared" si="451"/>
        <v>10-25-2020 18:00</v>
      </c>
      <c r="V5793">
        <f>IFERROR(IF(W5793=Z5793,VLOOKUP($U5793,[1]C8842!$G$2:$M$145,3,FALSE),0),0)</f>
        <v>0</v>
      </c>
      <c r="W5793">
        <f>VLOOKUP(RIGHT($V$1,5),Key!$A$9:$B$14,2,FALSE)</f>
        <v>10.199999999999999</v>
      </c>
      <c r="X5793">
        <f t="shared" si="454"/>
        <v>0</v>
      </c>
      <c r="Y5793">
        <f>VLOOKUP(RIGHT($X$1,5),Key!$A$9:$B$14,2,FALSE)</f>
        <v>3.7</v>
      </c>
      <c r="Z5793">
        <f t="shared" si="452"/>
        <v>10.199999999999999</v>
      </c>
      <c r="AA5793">
        <f t="shared" si="453"/>
        <v>0</v>
      </c>
    </row>
    <row r="5794" spans="1:27" x14ac:dyDescent="0.3">
      <c r="A5794">
        <v>100067</v>
      </c>
      <c r="B5794">
        <v>230922</v>
      </c>
      <c r="C5794" s="3">
        <v>44130.75</v>
      </c>
      <c r="D5794">
        <v>3</v>
      </c>
      <c r="E5794">
        <v>2</v>
      </c>
      <c r="F5794" t="s">
        <v>26</v>
      </c>
      <c r="G5794">
        <v>5</v>
      </c>
      <c r="H5794">
        <v>66.65625</v>
      </c>
      <c r="I5794">
        <v>80.011719999999997</v>
      </c>
      <c r="J5794">
        <v>3.4335939999999998</v>
      </c>
      <c r="K5794">
        <v>94.039060000000006</v>
      </c>
      <c r="L5794" s="3">
        <v>44130.503472222219</v>
      </c>
      <c r="M5794">
        <v>17.18</v>
      </c>
      <c r="N5794" t="s">
        <v>28</v>
      </c>
      <c r="P5794">
        <f>(C5794-Key!$B$1)*24</f>
        <v>2.9500000000116415</v>
      </c>
      <c r="Q5794">
        <f>(Key!$B$2-'17.1'!C5794)*24</f>
        <v>0</v>
      </c>
      <c r="R5794" s="3">
        <f>C5794-(M5794-Key!$B$5)/(24*Key!$B$6)</f>
        <v>44130.736185185182</v>
      </c>
      <c r="S5794">
        <f>M5794-Key!$B$5</f>
        <v>14.92</v>
      </c>
      <c r="T5794" s="2">
        <f t="shared" si="450"/>
        <v>44129.75</v>
      </c>
      <c r="U5794" t="str">
        <f t="shared" si="451"/>
        <v>10-25-2020 18:00</v>
      </c>
      <c r="V5794">
        <f>IFERROR(IF(W5794=Z5794,VLOOKUP($U5794,[1]C8842!$G$2:$M$145,3,FALSE),0),0)</f>
        <v>0</v>
      </c>
      <c r="W5794">
        <f>VLOOKUP(RIGHT($V$1,5),Key!$A$9:$B$14,2,FALSE)</f>
        <v>10.199999999999999</v>
      </c>
      <c r="X5794">
        <f t="shared" si="454"/>
        <v>0</v>
      </c>
      <c r="Y5794">
        <f>VLOOKUP(RIGHT($X$1,5),Key!$A$9:$B$14,2,FALSE)</f>
        <v>3.7</v>
      </c>
      <c r="Z5794">
        <f t="shared" si="452"/>
        <v>10.199999999999999</v>
      </c>
      <c r="AA5794">
        <f t="shared" si="453"/>
        <v>0</v>
      </c>
    </row>
    <row r="5795" spans="1:27" x14ac:dyDescent="0.3">
      <c r="A5795">
        <v>100067</v>
      </c>
      <c r="B5795">
        <v>230922</v>
      </c>
      <c r="C5795" s="3">
        <v>44130.75</v>
      </c>
      <c r="D5795">
        <v>0</v>
      </c>
      <c r="E5795">
        <v>2</v>
      </c>
      <c r="F5795" t="s">
        <v>25</v>
      </c>
      <c r="G5795">
        <v>1</v>
      </c>
      <c r="H5795">
        <v>57.25</v>
      </c>
      <c r="I5795">
        <v>15.753909999999999</v>
      </c>
      <c r="J5795">
        <v>1.0078130000000001</v>
      </c>
      <c r="K5795">
        <v>48.019530000000003</v>
      </c>
      <c r="L5795" s="3">
        <v>44130.503472222219</v>
      </c>
      <c r="M5795">
        <v>17.18</v>
      </c>
      <c r="N5795" t="s">
        <v>28</v>
      </c>
      <c r="P5795">
        <f>(C5795-Key!$B$1)*24</f>
        <v>2.9500000000116415</v>
      </c>
      <c r="Q5795">
        <f>(Key!$B$2-'17.1'!C5795)*24</f>
        <v>0</v>
      </c>
      <c r="R5795" s="3">
        <f>C5795-(M5795-Key!$B$5)/(24*Key!$B$6)</f>
        <v>44130.736185185182</v>
      </c>
      <c r="S5795">
        <f>M5795-Key!$B$5</f>
        <v>14.92</v>
      </c>
      <c r="T5795" s="2">
        <f t="shared" si="450"/>
        <v>44129.75</v>
      </c>
      <c r="U5795" t="str">
        <f t="shared" si="451"/>
        <v>10-25-2020 18:00</v>
      </c>
      <c r="V5795">
        <f>IFERROR(IF(W5795=Z5795,VLOOKUP($U5795,[1]C8842!$G$2:$M$145,3,FALSE),0),0)</f>
        <v>0</v>
      </c>
      <c r="W5795">
        <f>VLOOKUP(RIGHT($V$1,5),Key!$A$9:$B$14,2,FALSE)</f>
        <v>10.199999999999999</v>
      </c>
      <c r="X5795">
        <f t="shared" si="454"/>
        <v>0</v>
      </c>
      <c r="Y5795">
        <f>VLOOKUP(RIGHT($X$1,5),Key!$A$9:$B$14,2,FALSE)</f>
        <v>3.7</v>
      </c>
      <c r="Z5795">
        <f t="shared" si="452"/>
        <v>10.199999999999999</v>
      </c>
      <c r="AA5795">
        <f t="shared" si="453"/>
        <v>0</v>
      </c>
    </row>
    <row r="5796" spans="1:27" x14ac:dyDescent="0.3">
      <c r="A5796">
        <v>100067</v>
      </c>
      <c r="B5796">
        <v>230922</v>
      </c>
      <c r="C5796" s="3">
        <v>44130.75</v>
      </c>
      <c r="D5796">
        <v>1</v>
      </c>
      <c r="E5796">
        <v>1</v>
      </c>
      <c r="F5796" t="s">
        <v>25</v>
      </c>
      <c r="G5796">
        <v>4</v>
      </c>
      <c r="H5796">
        <v>55.039059999999999</v>
      </c>
      <c r="I5796">
        <v>74.351560000000006</v>
      </c>
      <c r="J5796">
        <v>3.8867189999999998</v>
      </c>
      <c r="K5796">
        <v>57.023440000000001</v>
      </c>
      <c r="L5796" s="3">
        <v>44130.503472222219</v>
      </c>
      <c r="M5796">
        <v>17.18</v>
      </c>
      <c r="N5796" t="s">
        <v>28</v>
      </c>
      <c r="P5796">
        <f>(C5796-Key!$B$1)*24</f>
        <v>2.9500000000116415</v>
      </c>
      <c r="Q5796">
        <f>(Key!$B$2-'17.1'!C5796)*24</f>
        <v>0</v>
      </c>
      <c r="R5796" s="3">
        <f>C5796-(M5796-Key!$B$5)/(24*Key!$B$6)</f>
        <v>44130.736185185182</v>
      </c>
      <c r="S5796">
        <f>M5796-Key!$B$5</f>
        <v>14.92</v>
      </c>
      <c r="T5796" s="2">
        <f t="shared" si="450"/>
        <v>44129.75</v>
      </c>
      <c r="U5796" t="str">
        <f t="shared" si="451"/>
        <v>10-25-2020 18:00</v>
      </c>
      <c r="V5796">
        <f>IFERROR(IF(W5796=Z5796,VLOOKUP($U5796,[1]C8842!$G$2:$M$145,3,FALSE),0),0)</f>
        <v>0</v>
      </c>
      <c r="W5796">
        <f>VLOOKUP(RIGHT($V$1,5),Key!$A$9:$B$14,2,FALSE)</f>
        <v>10.199999999999999</v>
      </c>
      <c r="X5796">
        <f t="shared" si="454"/>
        <v>0</v>
      </c>
      <c r="Y5796">
        <f>VLOOKUP(RIGHT($X$1,5),Key!$A$9:$B$14,2,FALSE)</f>
        <v>3.7</v>
      </c>
      <c r="Z5796">
        <f t="shared" si="452"/>
        <v>10.199999999999999</v>
      </c>
      <c r="AA5796">
        <f t="shared" si="453"/>
        <v>0</v>
      </c>
    </row>
    <row r="5797" spans="1:27" x14ac:dyDescent="0.3">
      <c r="A5797">
        <v>100067</v>
      </c>
      <c r="B5797">
        <v>230922</v>
      </c>
      <c r="C5797" s="3">
        <v>44130.75</v>
      </c>
      <c r="D5797">
        <v>2</v>
      </c>
      <c r="E5797">
        <v>1</v>
      </c>
      <c r="F5797" t="s">
        <v>26</v>
      </c>
      <c r="G5797">
        <v>1</v>
      </c>
      <c r="H5797">
        <v>73.550780000000003</v>
      </c>
      <c r="I5797">
        <v>19.179690000000001</v>
      </c>
      <c r="J5797">
        <v>0.91015630000000003</v>
      </c>
      <c r="K5797">
        <v>82.035160000000005</v>
      </c>
      <c r="L5797" s="3">
        <v>44130.503472222219</v>
      </c>
      <c r="M5797">
        <v>17.18</v>
      </c>
      <c r="N5797" t="s">
        <v>28</v>
      </c>
      <c r="P5797">
        <f>(C5797-Key!$B$1)*24</f>
        <v>2.9500000000116415</v>
      </c>
      <c r="Q5797">
        <f>(Key!$B$2-'17.1'!C5797)*24</f>
        <v>0</v>
      </c>
      <c r="R5797" s="3">
        <f>C5797-(M5797-Key!$B$5)/(24*Key!$B$6)</f>
        <v>44130.736185185182</v>
      </c>
      <c r="S5797">
        <f>M5797-Key!$B$5</f>
        <v>14.92</v>
      </c>
      <c r="T5797" s="2">
        <f t="shared" si="450"/>
        <v>44129.75</v>
      </c>
      <c r="U5797" t="str">
        <f t="shared" si="451"/>
        <v>10-25-2020 18:00</v>
      </c>
      <c r="V5797">
        <f>IFERROR(IF(W5797=Z5797,VLOOKUP($U5797,[1]C8842!$G$2:$M$145,3,FALSE),0),0)</f>
        <v>0</v>
      </c>
      <c r="W5797">
        <f>VLOOKUP(RIGHT($V$1,5),Key!$A$9:$B$14,2,FALSE)</f>
        <v>10.199999999999999</v>
      </c>
      <c r="X5797">
        <f t="shared" si="454"/>
        <v>0</v>
      </c>
      <c r="Y5797">
        <f>VLOOKUP(RIGHT($X$1,5),Key!$A$9:$B$14,2,FALSE)</f>
        <v>3.7</v>
      </c>
      <c r="Z5797">
        <f t="shared" si="452"/>
        <v>10.199999999999999</v>
      </c>
      <c r="AA5797">
        <f t="shared" si="453"/>
        <v>0</v>
      </c>
    </row>
    <row r="5798" spans="1:27" x14ac:dyDescent="0.3">
      <c r="A5798">
        <v>100067</v>
      </c>
      <c r="B5798">
        <v>230922</v>
      </c>
      <c r="C5798" s="3">
        <v>44130.75</v>
      </c>
      <c r="D5798">
        <v>3</v>
      </c>
      <c r="E5798">
        <v>2</v>
      </c>
      <c r="F5798" t="s">
        <v>26</v>
      </c>
      <c r="G5798">
        <v>1</v>
      </c>
      <c r="H5798">
        <v>74.039060000000006</v>
      </c>
      <c r="I5798">
        <v>17.03125</v>
      </c>
      <c r="J5798">
        <v>0.828125</v>
      </c>
      <c r="K5798">
        <v>94.039060000000006</v>
      </c>
      <c r="L5798" s="3">
        <v>44130.503472222219</v>
      </c>
      <c r="M5798">
        <v>17.18</v>
      </c>
      <c r="N5798" t="s">
        <v>28</v>
      </c>
      <c r="P5798">
        <f>(C5798-Key!$B$1)*24</f>
        <v>2.9500000000116415</v>
      </c>
      <c r="Q5798">
        <f>(Key!$B$2-'17.1'!C5798)*24</f>
        <v>0</v>
      </c>
      <c r="R5798" s="3">
        <f>C5798-(M5798-Key!$B$5)/(24*Key!$B$6)</f>
        <v>44130.736185185182</v>
      </c>
      <c r="S5798">
        <f>M5798-Key!$B$5</f>
        <v>14.92</v>
      </c>
      <c r="T5798" s="2">
        <f t="shared" si="450"/>
        <v>44129.75</v>
      </c>
      <c r="U5798" t="str">
        <f t="shared" si="451"/>
        <v>10-25-2020 18:00</v>
      </c>
      <c r="V5798">
        <f>IFERROR(IF(W5798=Z5798,VLOOKUP($U5798,[1]C8842!$G$2:$M$145,3,FALSE),0),0)</f>
        <v>0</v>
      </c>
      <c r="W5798">
        <f>VLOOKUP(RIGHT($V$1,5),Key!$A$9:$B$14,2,FALSE)</f>
        <v>10.199999999999999</v>
      </c>
      <c r="X5798">
        <f t="shared" si="454"/>
        <v>0</v>
      </c>
      <c r="Y5798">
        <f>VLOOKUP(RIGHT($X$1,5),Key!$A$9:$B$14,2,FALSE)</f>
        <v>3.7</v>
      </c>
      <c r="Z5798">
        <f t="shared" si="452"/>
        <v>10.199999999999999</v>
      </c>
      <c r="AA5798">
        <f t="shared" si="453"/>
        <v>0</v>
      </c>
    </row>
    <row r="5799" spans="1:27" x14ac:dyDescent="0.3">
      <c r="A5799">
        <v>100067</v>
      </c>
      <c r="B5799">
        <v>230922</v>
      </c>
      <c r="C5799" s="3">
        <v>44130.75</v>
      </c>
      <c r="D5799">
        <v>2</v>
      </c>
      <c r="E5799">
        <v>1</v>
      </c>
      <c r="F5799" t="s">
        <v>26</v>
      </c>
      <c r="G5799">
        <v>1</v>
      </c>
      <c r="H5799">
        <v>76.199219999999997</v>
      </c>
      <c r="I5799">
        <v>14.92578</v>
      </c>
      <c r="J5799">
        <v>0.73046880000000003</v>
      </c>
      <c r="K5799">
        <v>80.03125</v>
      </c>
      <c r="L5799" s="3">
        <v>44130.503472222219</v>
      </c>
      <c r="M5799">
        <v>17.18</v>
      </c>
      <c r="N5799" t="s">
        <v>28</v>
      </c>
      <c r="P5799">
        <f>(C5799-Key!$B$1)*24</f>
        <v>2.9500000000116415</v>
      </c>
      <c r="Q5799">
        <f>(Key!$B$2-'17.1'!C5799)*24</f>
        <v>0</v>
      </c>
      <c r="R5799" s="3">
        <f>C5799-(M5799-Key!$B$5)/(24*Key!$B$6)</f>
        <v>44130.736185185182</v>
      </c>
      <c r="S5799">
        <f>M5799-Key!$B$5</f>
        <v>14.92</v>
      </c>
      <c r="T5799" s="2">
        <f t="shared" si="450"/>
        <v>44129.75</v>
      </c>
      <c r="U5799" t="str">
        <f t="shared" si="451"/>
        <v>10-25-2020 18:00</v>
      </c>
      <c r="V5799">
        <f>IFERROR(IF(W5799=Z5799,VLOOKUP($U5799,[1]C8842!$G$2:$M$145,3,FALSE),0),0)</f>
        <v>0</v>
      </c>
      <c r="W5799">
        <f>VLOOKUP(RIGHT($V$1,5),Key!$A$9:$B$14,2,FALSE)</f>
        <v>10.199999999999999</v>
      </c>
      <c r="X5799">
        <f t="shared" si="454"/>
        <v>0</v>
      </c>
      <c r="Y5799">
        <f>VLOOKUP(RIGHT($X$1,5),Key!$A$9:$B$14,2,FALSE)</f>
        <v>3.7</v>
      </c>
      <c r="Z5799">
        <f t="shared" si="452"/>
        <v>10.199999999999999</v>
      </c>
      <c r="AA5799">
        <f t="shared" si="453"/>
        <v>0</v>
      </c>
    </row>
    <row r="5800" spans="1:27" x14ac:dyDescent="0.3">
      <c r="A5800">
        <v>100067</v>
      </c>
      <c r="B5800">
        <v>230922</v>
      </c>
      <c r="C5800" s="3">
        <v>44130.75</v>
      </c>
      <c r="D5800">
        <v>3</v>
      </c>
      <c r="E5800">
        <v>2</v>
      </c>
      <c r="F5800" t="s">
        <v>26</v>
      </c>
      <c r="G5800">
        <v>1</v>
      </c>
      <c r="H5800">
        <v>72.105469999999997</v>
      </c>
      <c r="I5800">
        <v>14.51563</v>
      </c>
      <c r="J5800">
        <v>0.75390630000000003</v>
      </c>
      <c r="K5800">
        <v>92.039060000000006</v>
      </c>
      <c r="L5800" s="3">
        <v>44130.503472222219</v>
      </c>
      <c r="M5800">
        <v>17.18</v>
      </c>
      <c r="N5800" t="s">
        <v>28</v>
      </c>
      <c r="P5800">
        <f>(C5800-Key!$B$1)*24</f>
        <v>2.9500000000116415</v>
      </c>
      <c r="Q5800">
        <f>(Key!$B$2-'17.1'!C5800)*24</f>
        <v>0</v>
      </c>
      <c r="R5800" s="3">
        <f>C5800-(M5800-Key!$B$5)/(24*Key!$B$6)</f>
        <v>44130.736185185182</v>
      </c>
      <c r="S5800">
        <f>M5800-Key!$B$5</f>
        <v>14.92</v>
      </c>
      <c r="T5800" s="2">
        <f t="shared" si="450"/>
        <v>44129.75</v>
      </c>
      <c r="U5800" t="str">
        <f t="shared" si="451"/>
        <v>10-25-2020 18:00</v>
      </c>
      <c r="V5800">
        <f>IFERROR(IF(W5800=Z5800,VLOOKUP($U5800,[1]C8842!$G$2:$M$145,3,FALSE),0),0)</f>
        <v>0</v>
      </c>
      <c r="W5800">
        <f>VLOOKUP(RIGHT($V$1,5),Key!$A$9:$B$14,2,FALSE)</f>
        <v>10.199999999999999</v>
      </c>
      <c r="X5800">
        <f t="shared" si="454"/>
        <v>0</v>
      </c>
      <c r="Y5800">
        <f>VLOOKUP(RIGHT($X$1,5),Key!$A$9:$B$14,2,FALSE)</f>
        <v>3.7</v>
      </c>
      <c r="Z5800">
        <f t="shared" si="452"/>
        <v>10.199999999999999</v>
      </c>
      <c r="AA5800">
        <f t="shared" si="453"/>
        <v>0</v>
      </c>
    </row>
    <row r="5801" spans="1:27" x14ac:dyDescent="0.3">
      <c r="A5801">
        <v>100067</v>
      </c>
      <c r="B5801">
        <v>230922</v>
      </c>
      <c r="C5801" s="3">
        <v>44130.75</v>
      </c>
      <c r="D5801">
        <v>1</v>
      </c>
      <c r="E5801">
        <v>1</v>
      </c>
      <c r="F5801" t="s">
        <v>25</v>
      </c>
      <c r="G5801">
        <v>1</v>
      </c>
      <c r="H5801">
        <v>68.953130000000002</v>
      </c>
      <c r="I5801">
        <v>15.76563</v>
      </c>
      <c r="J5801">
        <v>0.83984380000000003</v>
      </c>
      <c r="K5801">
        <v>58.023440000000001</v>
      </c>
      <c r="L5801" s="3">
        <v>44130.503472222219</v>
      </c>
      <c r="M5801">
        <v>17.18</v>
      </c>
      <c r="N5801" t="s">
        <v>28</v>
      </c>
      <c r="P5801">
        <f>(C5801-Key!$B$1)*24</f>
        <v>2.9500000000116415</v>
      </c>
      <c r="Q5801">
        <f>(Key!$B$2-'17.1'!C5801)*24</f>
        <v>0</v>
      </c>
      <c r="R5801" s="3">
        <f>C5801-(M5801-Key!$B$5)/(24*Key!$B$6)</f>
        <v>44130.736185185182</v>
      </c>
      <c r="S5801">
        <f>M5801-Key!$B$5</f>
        <v>14.92</v>
      </c>
      <c r="T5801" s="2">
        <f t="shared" si="450"/>
        <v>44129.75</v>
      </c>
      <c r="U5801" t="str">
        <f t="shared" si="451"/>
        <v>10-25-2020 18:00</v>
      </c>
      <c r="V5801">
        <f>IFERROR(IF(W5801=Z5801,VLOOKUP($U5801,[1]C8842!$G$2:$M$145,3,FALSE),0),0)</f>
        <v>0</v>
      </c>
      <c r="W5801">
        <f>VLOOKUP(RIGHT($V$1,5),Key!$A$9:$B$14,2,FALSE)</f>
        <v>10.199999999999999</v>
      </c>
      <c r="X5801">
        <f t="shared" si="454"/>
        <v>0</v>
      </c>
      <c r="Y5801">
        <f>VLOOKUP(RIGHT($X$1,5),Key!$A$9:$B$14,2,FALSE)</f>
        <v>3.7</v>
      </c>
      <c r="Z5801">
        <f t="shared" si="452"/>
        <v>10.199999999999999</v>
      </c>
      <c r="AA5801">
        <f t="shared" si="453"/>
        <v>0</v>
      </c>
    </row>
    <row r="5802" spans="1:27" x14ac:dyDescent="0.3">
      <c r="A5802">
        <v>100067</v>
      </c>
      <c r="B5802">
        <v>230922</v>
      </c>
      <c r="C5802" s="3">
        <v>44130.750694444447</v>
      </c>
      <c r="D5802">
        <v>1</v>
      </c>
      <c r="E5802">
        <v>1</v>
      </c>
      <c r="F5802" t="s">
        <v>25</v>
      </c>
      <c r="G5802">
        <v>1</v>
      </c>
      <c r="H5802">
        <v>67.15625</v>
      </c>
      <c r="I5802">
        <v>16.253910000000001</v>
      </c>
      <c r="J5802">
        <v>0.87890630000000003</v>
      </c>
      <c r="K5802">
        <v>58.023440000000001</v>
      </c>
      <c r="L5802" s="3">
        <v>44130.503472222219</v>
      </c>
      <c r="M5802">
        <v>17.18</v>
      </c>
      <c r="N5802" t="s">
        <v>28</v>
      </c>
      <c r="P5802">
        <f>(C5802-Key!$B$1)*24</f>
        <v>2.9666666667326353</v>
      </c>
      <c r="Q5802">
        <f>(Key!$B$2-'17.1'!C5802)*24</f>
        <v>-1.6666666720993817E-2</v>
      </c>
      <c r="R5802" s="3">
        <f>C5802-(M5802-Key!$B$5)/(24*Key!$B$6)</f>
        <v>44130.736879629629</v>
      </c>
      <c r="S5802">
        <f>M5802-Key!$B$5</f>
        <v>14.92</v>
      </c>
      <c r="T5802" s="2">
        <f t="shared" si="450"/>
        <v>44129.75</v>
      </c>
      <c r="U5802" t="str">
        <f t="shared" si="451"/>
        <v>10-25-2020 18:00</v>
      </c>
      <c r="V5802">
        <f>IFERROR(IF(W5802=Z5802,VLOOKUP($U5802,[1]C8842!$G$2:$M$145,3,FALSE),0),0)</f>
        <v>0</v>
      </c>
      <c r="W5802">
        <f>VLOOKUP(RIGHT($V$1,5),Key!$A$9:$B$14,2,FALSE)</f>
        <v>10.199999999999999</v>
      </c>
      <c r="X5802">
        <f t="shared" si="454"/>
        <v>0</v>
      </c>
      <c r="Y5802">
        <f>VLOOKUP(RIGHT($X$1,5),Key!$A$9:$B$14,2,FALSE)</f>
        <v>3.7</v>
      </c>
      <c r="Z5802">
        <f t="shared" si="452"/>
        <v>10.199999999999999</v>
      </c>
      <c r="AA5802">
        <f t="shared" si="453"/>
        <v>0</v>
      </c>
    </row>
    <row r="5803" spans="1:27" x14ac:dyDescent="0.3">
      <c r="A5803">
        <v>100067</v>
      </c>
      <c r="B5803">
        <v>230922</v>
      </c>
      <c r="C5803" s="3">
        <v>44130.750694444447</v>
      </c>
      <c r="D5803">
        <v>0</v>
      </c>
      <c r="E5803">
        <v>2</v>
      </c>
      <c r="F5803" t="s">
        <v>25</v>
      </c>
      <c r="G5803">
        <v>3</v>
      </c>
      <c r="H5803">
        <v>61.5625</v>
      </c>
      <c r="I5803">
        <v>46.875</v>
      </c>
      <c r="J5803">
        <v>2.2851560000000002</v>
      </c>
      <c r="K5803">
        <v>47.019530000000003</v>
      </c>
      <c r="L5803" s="3">
        <v>44130.503472222219</v>
      </c>
      <c r="M5803">
        <v>17.18</v>
      </c>
      <c r="N5803" t="s">
        <v>28</v>
      </c>
      <c r="P5803">
        <f>(C5803-Key!$B$1)*24</f>
        <v>2.9666666667326353</v>
      </c>
      <c r="Q5803">
        <f>(Key!$B$2-'17.1'!C5803)*24</f>
        <v>-1.6666666720993817E-2</v>
      </c>
      <c r="R5803" s="3">
        <f>C5803-(M5803-Key!$B$5)/(24*Key!$B$6)</f>
        <v>44130.736879629629</v>
      </c>
      <c r="S5803">
        <f>M5803-Key!$B$5</f>
        <v>14.92</v>
      </c>
      <c r="T5803" s="2">
        <f t="shared" si="450"/>
        <v>44129.75</v>
      </c>
      <c r="U5803" t="str">
        <f t="shared" si="451"/>
        <v>10-25-2020 18:00</v>
      </c>
      <c r="V5803">
        <f>IFERROR(IF(W5803=Z5803,VLOOKUP($U5803,[1]C8842!$G$2:$M$145,3,FALSE),0),0)</f>
        <v>0</v>
      </c>
      <c r="W5803">
        <f>VLOOKUP(RIGHT($V$1,5),Key!$A$9:$B$14,2,FALSE)</f>
        <v>10.199999999999999</v>
      </c>
      <c r="X5803">
        <f t="shared" si="454"/>
        <v>0</v>
      </c>
      <c r="Y5803">
        <f>VLOOKUP(RIGHT($X$1,5),Key!$A$9:$B$14,2,FALSE)</f>
        <v>3.7</v>
      </c>
      <c r="Z5803">
        <f t="shared" si="452"/>
        <v>10.199999999999999</v>
      </c>
      <c r="AA5803">
        <f t="shared" si="453"/>
        <v>0</v>
      </c>
    </row>
    <row r="5804" spans="1:27" x14ac:dyDescent="0.3">
      <c r="A5804">
        <v>100067</v>
      </c>
      <c r="B5804">
        <v>230922</v>
      </c>
      <c r="C5804" s="3">
        <v>44130.750694444447</v>
      </c>
      <c r="D5804">
        <v>0</v>
      </c>
      <c r="E5804">
        <v>2</v>
      </c>
      <c r="F5804" t="s">
        <v>25</v>
      </c>
      <c r="G5804">
        <v>3</v>
      </c>
      <c r="H5804">
        <v>60.480469999999997</v>
      </c>
      <c r="I5804">
        <v>43.117190000000001</v>
      </c>
      <c r="J5804">
        <v>2.1601560000000002</v>
      </c>
      <c r="K5804">
        <v>44.019530000000003</v>
      </c>
      <c r="L5804" s="3">
        <v>44130.503472222219</v>
      </c>
      <c r="M5804">
        <v>17.18</v>
      </c>
      <c r="N5804" t="s">
        <v>28</v>
      </c>
      <c r="P5804">
        <f>(C5804-Key!$B$1)*24</f>
        <v>2.9666666667326353</v>
      </c>
      <c r="Q5804">
        <f>(Key!$B$2-'17.1'!C5804)*24</f>
        <v>-1.6666666720993817E-2</v>
      </c>
      <c r="R5804" s="3">
        <f>C5804-(M5804-Key!$B$5)/(24*Key!$B$6)</f>
        <v>44130.736879629629</v>
      </c>
      <c r="S5804">
        <f>M5804-Key!$B$5</f>
        <v>14.92</v>
      </c>
      <c r="T5804" s="2">
        <f t="shared" si="450"/>
        <v>44129.75</v>
      </c>
      <c r="U5804" t="str">
        <f t="shared" si="451"/>
        <v>10-25-2020 18:00</v>
      </c>
      <c r="V5804">
        <f>IFERROR(IF(W5804=Z5804,VLOOKUP($U5804,[1]C8842!$G$2:$M$145,3,FALSE),0),0)</f>
        <v>0</v>
      </c>
      <c r="W5804">
        <f>VLOOKUP(RIGHT($V$1,5),Key!$A$9:$B$14,2,FALSE)</f>
        <v>10.199999999999999</v>
      </c>
      <c r="X5804">
        <f t="shared" si="454"/>
        <v>0</v>
      </c>
      <c r="Y5804">
        <f>VLOOKUP(RIGHT($X$1,5),Key!$A$9:$B$14,2,FALSE)</f>
        <v>3.7</v>
      </c>
      <c r="Z5804">
        <f t="shared" si="452"/>
        <v>10.199999999999999</v>
      </c>
      <c r="AA5804">
        <f t="shared" si="453"/>
        <v>0</v>
      </c>
    </row>
    <row r="5805" spans="1:27" x14ac:dyDescent="0.3">
      <c r="A5805">
        <v>100067</v>
      </c>
      <c r="B5805">
        <v>230922</v>
      </c>
      <c r="C5805" s="3">
        <v>44130.750694444447</v>
      </c>
      <c r="D5805">
        <v>3</v>
      </c>
      <c r="E5805">
        <v>2</v>
      </c>
      <c r="F5805" t="s">
        <v>26</v>
      </c>
      <c r="G5805">
        <v>2</v>
      </c>
      <c r="H5805">
        <v>65.972660000000005</v>
      </c>
      <c r="I5805">
        <v>23.078130000000002</v>
      </c>
      <c r="J5805">
        <v>1.171875</v>
      </c>
      <c r="K5805">
        <v>93.039060000000006</v>
      </c>
      <c r="L5805" s="3">
        <v>44130.503472222219</v>
      </c>
      <c r="M5805">
        <v>17.18</v>
      </c>
      <c r="N5805" t="s">
        <v>28</v>
      </c>
      <c r="P5805">
        <f>(C5805-Key!$B$1)*24</f>
        <v>2.9666666667326353</v>
      </c>
      <c r="Q5805">
        <f>(Key!$B$2-'17.1'!C5805)*24</f>
        <v>-1.6666666720993817E-2</v>
      </c>
      <c r="R5805" s="3">
        <f>C5805-(M5805-Key!$B$5)/(24*Key!$B$6)</f>
        <v>44130.736879629629</v>
      </c>
      <c r="S5805">
        <f>M5805-Key!$B$5</f>
        <v>14.92</v>
      </c>
      <c r="T5805" s="2">
        <f t="shared" si="450"/>
        <v>44129.75</v>
      </c>
      <c r="U5805" t="str">
        <f t="shared" si="451"/>
        <v>10-25-2020 18:00</v>
      </c>
      <c r="V5805">
        <f>IFERROR(IF(W5805=Z5805,VLOOKUP($U5805,[1]C8842!$G$2:$M$145,3,FALSE),0),0)</f>
        <v>0</v>
      </c>
      <c r="W5805">
        <f>VLOOKUP(RIGHT($V$1,5),Key!$A$9:$B$14,2,FALSE)</f>
        <v>10.199999999999999</v>
      </c>
      <c r="X5805">
        <f t="shared" si="454"/>
        <v>0</v>
      </c>
      <c r="Y5805">
        <f>VLOOKUP(RIGHT($X$1,5),Key!$A$9:$B$14,2,FALSE)</f>
        <v>3.7</v>
      </c>
      <c r="Z5805">
        <f t="shared" si="452"/>
        <v>10.199999999999999</v>
      </c>
      <c r="AA5805">
        <f t="shared" si="453"/>
        <v>0</v>
      </c>
    </row>
    <row r="5806" spans="1:27" x14ac:dyDescent="0.3">
      <c r="A5806">
        <v>100067</v>
      </c>
      <c r="B5806">
        <v>230922</v>
      </c>
      <c r="C5806" s="3">
        <v>44130.750694444447</v>
      </c>
      <c r="D5806">
        <v>2</v>
      </c>
      <c r="E5806">
        <v>1</v>
      </c>
      <c r="F5806" t="s">
        <v>26</v>
      </c>
      <c r="G5806">
        <v>1</v>
      </c>
      <c r="H5806">
        <v>74.429689999999994</v>
      </c>
      <c r="I5806">
        <v>10.804690000000001</v>
      </c>
      <c r="J5806">
        <v>0.59765630000000003</v>
      </c>
      <c r="K5806">
        <v>89.035160000000005</v>
      </c>
      <c r="L5806" s="3">
        <v>44130.503472222219</v>
      </c>
      <c r="M5806">
        <v>17.18</v>
      </c>
      <c r="N5806" t="s">
        <v>28</v>
      </c>
      <c r="P5806">
        <f>(C5806-Key!$B$1)*24</f>
        <v>2.9666666667326353</v>
      </c>
      <c r="Q5806">
        <f>(Key!$B$2-'17.1'!C5806)*24</f>
        <v>-1.6666666720993817E-2</v>
      </c>
      <c r="R5806" s="3">
        <f>C5806-(M5806-Key!$B$5)/(24*Key!$B$6)</f>
        <v>44130.736879629629</v>
      </c>
      <c r="S5806">
        <f>M5806-Key!$B$5</f>
        <v>14.92</v>
      </c>
      <c r="T5806" s="2">
        <f t="shared" si="450"/>
        <v>44129.75</v>
      </c>
      <c r="U5806" t="str">
        <f t="shared" si="451"/>
        <v>10-25-2020 18:00</v>
      </c>
      <c r="V5806">
        <f>IFERROR(IF(W5806=Z5806,VLOOKUP($U5806,[1]C8842!$G$2:$M$145,3,FALSE),0),0)</f>
        <v>0</v>
      </c>
      <c r="W5806">
        <f>VLOOKUP(RIGHT($V$1,5),Key!$A$9:$B$14,2,FALSE)</f>
        <v>10.199999999999999</v>
      </c>
      <c r="X5806">
        <f t="shared" si="454"/>
        <v>0</v>
      </c>
      <c r="Y5806">
        <f>VLOOKUP(RIGHT($X$1,5),Key!$A$9:$B$14,2,FALSE)</f>
        <v>3.7</v>
      </c>
      <c r="Z5806">
        <f t="shared" si="452"/>
        <v>10.199999999999999</v>
      </c>
      <c r="AA5806">
        <f t="shared" si="453"/>
        <v>0</v>
      </c>
    </row>
    <row r="5807" spans="1:27" x14ac:dyDescent="0.3">
      <c r="A5807">
        <v>100067</v>
      </c>
      <c r="B5807">
        <v>230922</v>
      </c>
      <c r="C5807" s="3">
        <v>44130.750694444447</v>
      </c>
      <c r="D5807">
        <v>0</v>
      </c>
      <c r="E5807">
        <v>2</v>
      </c>
      <c r="F5807" t="s">
        <v>25</v>
      </c>
      <c r="G5807">
        <v>5</v>
      </c>
      <c r="H5807">
        <v>57.363280000000003</v>
      </c>
      <c r="I5807">
        <v>79.292969999999997</v>
      </c>
      <c r="J5807">
        <v>3.9570310000000002</v>
      </c>
      <c r="K5807">
        <v>47.019530000000003</v>
      </c>
      <c r="L5807" s="3">
        <v>44130.503472222219</v>
      </c>
      <c r="M5807">
        <v>17.18</v>
      </c>
      <c r="N5807" t="s">
        <v>28</v>
      </c>
      <c r="P5807">
        <f>(C5807-Key!$B$1)*24</f>
        <v>2.9666666667326353</v>
      </c>
      <c r="Q5807">
        <f>(Key!$B$2-'17.1'!C5807)*24</f>
        <v>-1.6666666720993817E-2</v>
      </c>
      <c r="R5807" s="3">
        <f>C5807-(M5807-Key!$B$5)/(24*Key!$B$6)</f>
        <v>44130.736879629629</v>
      </c>
      <c r="S5807">
        <f>M5807-Key!$B$5</f>
        <v>14.92</v>
      </c>
      <c r="T5807" s="2">
        <f t="shared" si="450"/>
        <v>44129.75</v>
      </c>
      <c r="U5807" t="str">
        <f t="shared" si="451"/>
        <v>10-25-2020 18:00</v>
      </c>
      <c r="V5807">
        <f>IFERROR(IF(W5807=Z5807,VLOOKUP($U5807,[1]C8842!$G$2:$M$145,3,FALSE),0),0)</f>
        <v>0</v>
      </c>
      <c r="W5807">
        <f>VLOOKUP(RIGHT($V$1,5),Key!$A$9:$B$14,2,FALSE)</f>
        <v>10.199999999999999</v>
      </c>
      <c r="X5807">
        <f t="shared" si="454"/>
        <v>0</v>
      </c>
      <c r="Y5807">
        <f>VLOOKUP(RIGHT($X$1,5),Key!$A$9:$B$14,2,FALSE)</f>
        <v>3.7</v>
      </c>
      <c r="Z5807">
        <f t="shared" si="452"/>
        <v>10.199999999999999</v>
      </c>
      <c r="AA5807">
        <f t="shared" si="453"/>
        <v>0</v>
      </c>
    </row>
    <row r="5808" spans="1:27" x14ac:dyDescent="0.3">
      <c r="A5808">
        <v>100067</v>
      </c>
      <c r="B5808">
        <v>230922</v>
      </c>
      <c r="C5808" s="3">
        <v>44130.750694444447</v>
      </c>
      <c r="D5808">
        <v>3</v>
      </c>
      <c r="E5808">
        <v>2</v>
      </c>
      <c r="F5808" t="s">
        <v>26</v>
      </c>
      <c r="G5808">
        <v>3</v>
      </c>
      <c r="H5808">
        <v>62.402340000000002</v>
      </c>
      <c r="I5808">
        <v>30.875</v>
      </c>
      <c r="J5808">
        <v>1.5703130000000001</v>
      </c>
      <c r="K5808">
        <v>92.039060000000006</v>
      </c>
      <c r="L5808" s="3">
        <v>44130.503472222219</v>
      </c>
      <c r="M5808">
        <v>17.18</v>
      </c>
      <c r="N5808" t="s">
        <v>28</v>
      </c>
      <c r="P5808">
        <f>(C5808-Key!$B$1)*24</f>
        <v>2.9666666667326353</v>
      </c>
      <c r="Q5808">
        <f>(Key!$B$2-'17.1'!C5808)*24</f>
        <v>-1.6666666720993817E-2</v>
      </c>
      <c r="R5808" s="3">
        <f>C5808-(M5808-Key!$B$5)/(24*Key!$B$6)</f>
        <v>44130.736879629629</v>
      </c>
      <c r="S5808">
        <f>M5808-Key!$B$5</f>
        <v>14.92</v>
      </c>
      <c r="T5808" s="2">
        <f t="shared" si="450"/>
        <v>44129.75</v>
      </c>
      <c r="U5808" t="str">
        <f t="shared" si="451"/>
        <v>10-25-2020 18:00</v>
      </c>
      <c r="V5808">
        <f>IFERROR(IF(W5808=Z5808,VLOOKUP($U5808,[1]C8842!$G$2:$M$145,3,FALSE),0),0)</f>
        <v>0</v>
      </c>
      <c r="W5808">
        <f>VLOOKUP(RIGHT($V$1,5),Key!$A$9:$B$14,2,FALSE)</f>
        <v>10.199999999999999</v>
      </c>
      <c r="X5808">
        <f t="shared" si="454"/>
        <v>0</v>
      </c>
      <c r="Y5808">
        <f>VLOOKUP(RIGHT($X$1,5),Key!$A$9:$B$14,2,FALSE)</f>
        <v>3.7</v>
      </c>
      <c r="Z5808">
        <f t="shared" si="452"/>
        <v>10.199999999999999</v>
      </c>
      <c r="AA5808">
        <f t="shared" si="453"/>
        <v>0</v>
      </c>
    </row>
    <row r="5809" spans="1:27" x14ac:dyDescent="0.3">
      <c r="A5809">
        <v>100067</v>
      </c>
      <c r="B5809">
        <v>230922</v>
      </c>
      <c r="C5809" s="3">
        <v>44130.750694444447</v>
      </c>
      <c r="D5809">
        <v>2</v>
      </c>
      <c r="E5809">
        <v>1</v>
      </c>
      <c r="F5809" t="s">
        <v>26</v>
      </c>
      <c r="G5809">
        <v>1</v>
      </c>
      <c r="H5809">
        <v>67.925780000000003</v>
      </c>
      <c r="I5809">
        <v>19.851559999999999</v>
      </c>
      <c r="J5809">
        <v>1.011719</v>
      </c>
      <c r="K5809">
        <v>81.035160000000005</v>
      </c>
      <c r="L5809" s="3">
        <v>44130.503472222219</v>
      </c>
      <c r="M5809">
        <v>17.18</v>
      </c>
      <c r="N5809" t="s">
        <v>28</v>
      </c>
      <c r="P5809">
        <f>(C5809-Key!$B$1)*24</f>
        <v>2.9666666667326353</v>
      </c>
      <c r="Q5809">
        <f>(Key!$B$2-'17.1'!C5809)*24</f>
        <v>-1.6666666720993817E-2</v>
      </c>
      <c r="R5809" s="3">
        <f>C5809-(M5809-Key!$B$5)/(24*Key!$B$6)</f>
        <v>44130.736879629629</v>
      </c>
      <c r="S5809">
        <f>M5809-Key!$B$5</f>
        <v>14.92</v>
      </c>
      <c r="T5809" s="2">
        <f t="shared" si="450"/>
        <v>44129.75</v>
      </c>
      <c r="U5809" t="str">
        <f t="shared" si="451"/>
        <v>10-25-2020 18:00</v>
      </c>
      <c r="V5809">
        <f>IFERROR(IF(W5809=Z5809,VLOOKUP($U5809,[1]C8842!$G$2:$M$145,3,FALSE),0),0)</f>
        <v>0</v>
      </c>
      <c r="W5809">
        <f>VLOOKUP(RIGHT($V$1,5),Key!$A$9:$B$14,2,FALSE)</f>
        <v>10.199999999999999</v>
      </c>
      <c r="X5809">
        <f t="shared" si="454"/>
        <v>0</v>
      </c>
      <c r="Y5809">
        <f>VLOOKUP(RIGHT($X$1,5),Key!$A$9:$B$14,2,FALSE)</f>
        <v>3.7</v>
      </c>
      <c r="Z5809">
        <f t="shared" si="452"/>
        <v>10.199999999999999</v>
      </c>
      <c r="AA5809">
        <f t="shared" si="453"/>
        <v>0</v>
      </c>
    </row>
    <row r="5810" spans="1:27" x14ac:dyDescent="0.3">
      <c r="A5810">
        <v>100067</v>
      </c>
      <c r="B5810">
        <v>230922</v>
      </c>
      <c r="C5810" s="3">
        <v>44130.750694444447</v>
      </c>
      <c r="D5810">
        <v>3</v>
      </c>
      <c r="E5810">
        <v>2</v>
      </c>
      <c r="F5810" t="s">
        <v>26</v>
      </c>
      <c r="G5810">
        <v>1</v>
      </c>
      <c r="H5810">
        <v>70.105469999999997</v>
      </c>
      <c r="I5810">
        <v>17.296880000000002</v>
      </c>
      <c r="J5810">
        <v>0.8828125</v>
      </c>
      <c r="K5810">
        <v>94.039060000000006</v>
      </c>
      <c r="L5810" s="3">
        <v>44130.503472222219</v>
      </c>
      <c r="M5810">
        <v>17.18</v>
      </c>
      <c r="N5810" t="s">
        <v>28</v>
      </c>
      <c r="P5810">
        <f>(C5810-Key!$B$1)*24</f>
        <v>2.9666666667326353</v>
      </c>
      <c r="Q5810">
        <f>(Key!$B$2-'17.1'!C5810)*24</f>
        <v>-1.6666666720993817E-2</v>
      </c>
      <c r="R5810" s="3">
        <f>C5810-(M5810-Key!$B$5)/(24*Key!$B$6)</f>
        <v>44130.736879629629</v>
      </c>
      <c r="S5810">
        <f>M5810-Key!$B$5</f>
        <v>14.92</v>
      </c>
      <c r="T5810" s="2">
        <f t="shared" si="450"/>
        <v>44129.75</v>
      </c>
      <c r="U5810" t="str">
        <f t="shared" si="451"/>
        <v>10-25-2020 18:00</v>
      </c>
      <c r="V5810">
        <f>IFERROR(IF(W5810=Z5810,VLOOKUP($U5810,[1]C8842!$G$2:$M$145,3,FALSE),0),0)</f>
        <v>0</v>
      </c>
      <c r="W5810">
        <f>VLOOKUP(RIGHT($V$1,5),Key!$A$9:$B$14,2,FALSE)</f>
        <v>10.199999999999999</v>
      </c>
      <c r="X5810">
        <f t="shared" si="454"/>
        <v>0</v>
      </c>
      <c r="Y5810">
        <f>VLOOKUP(RIGHT($X$1,5),Key!$A$9:$B$14,2,FALSE)</f>
        <v>3.7</v>
      </c>
      <c r="Z5810">
        <f t="shared" si="452"/>
        <v>10.199999999999999</v>
      </c>
      <c r="AA5810">
        <f t="shared" si="453"/>
        <v>0</v>
      </c>
    </row>
    <row r="5811" spans="1:27" x14ac:dyDescent="0.3">
      <c r="A5811">
        <v>100067</v>
      </c>
      <c r="B5811">
        <v>230922</v>
      </c>
      <c r="C5811" s="3">
        <v>44130.750694444447</v>
      </c>
      <c r="D5811">
        <v>3</v>
      </c>
      <c r="E5811">
        <v>2</v>
      </c>
      <c r="F5811" t="s">
        <v>26</v>
      </c>
      <c r="G5811">
        <v>1</v>
      </c>
      <c r="H5811">
        <v>67.332030000000003</v>
      </c>
      <c r="I5811">
        <v>14.17578</v>
      </c>
      <c r="J5811">
        <v>0.796875</v>
      </c>
      <c r="K5811">
        <v>94.039060000000006</v>
      </c>
      <c r="L5811" s="3">
        <v>44130.503472222219</v>
      </c>
      <c r="M5811">
        <v>17.18</v>
      </c>
      <c r="N5811" t="s">
        <v>28</v>
      </c>
      <c r="P5811">
        <f>(C5811-Key!$B$1)*24</f>
        <v>2.9666666667326353</v>
      </c>
      <c r="Q5811">
        <f>(Key!$B$2-'17.1'!C5811)*24</f>
        <v>-1.6666666720993817E-2</v>
      </c>
      <c r="R5811" s="3">
        <f>C5811-(M5811-Key!$B$5)/(24*Key!$B$6)</f>
        <v>44130.736879629629</v>
      </c>
      <c r="S5811">
        <f>M5811-Key!$B$5</f>
        <v>14.92</v>
      </c>
      <c r="T5811" s="2">
        <f t="shared" si="450"/>
        <v>44129.75</v>
      </c>
      <c r="U5811" t="str">
        <f t="shared" si="451"/>
        <v>10-25-2020 18:00</v>
      </c>
      <c r="V5811">
        <f>IFERROR(IF(W5811=Z5811,VLOOKUP($U5811,[1]C8842!$G$2:$M$145,3,FALSE),0),0)</f>
        <v>0</v>
      </c>
      <c r="W5811">
        <f>VLOOKUP(RIGHT($V$1,5),Key!$A$9:$B$14,2,FALSE)</f>
        <v>10.199999999999999</v>
      </c>
      <c r="X5811">
        <f t="shared" si="454"/>
        <v>0</v>
      </c>
      <c r="Y5811">
        <f>VLOOKUP(RIGHT($X$1,5),Key!$A$9:$B$14,2,FALSE)</f>
        <v>3.7</v>
      </c>
      <c r="Z5811">
        <f t="shared" si="452"/>
        <v>10.199999999999999</v>
      </c>
      <c r="AA5811">
        <f t="shared" si="453"/>
        <v>0</v>
      </c>
    </row>
    <row r="5812" spans="1:27" x14ac:dyDescent="0.3">
      <c r="A5812">
        <v>100067</v>
      </c>
      <c r="B5812">
        <v>230922</v>
      </c>
      <c r="C5812" s="3">
        <v>44130.750694444447</v>
      </c>
      <c r="D5812">
        <v>1</v>
      </c>
      <c r="E5812">
        <v>1</v>
      </c>
      <c r="F5812" t="s">
        <v>25</v>
      </c>
      <c r="G5812">
        <v>1</v>
      </c>
      <c r="H5812">
        <v>71.402339999999995</v>
      </c>
      <c r="I5812">
        <v>14.90625</v>
      </c>
      <c r="J5812">
        <v>0.77734380000000003</v>
      </c>
      <c r="K5812">
        <v>58.023440000000001</v>
      </c>
      <c r="L5812" s="3">
        <v>44130.503472222219</v>
      </c>
      <c r="M5812">
        <v>17.18</v>
      </c>
      <c r="N5812" t="s">
        <v>28</v>
      </c>
      <c r="P5812">
        <f>(C5812-Key!$B$1)*24</f>
        <v>2.9666666667326353</v>
      </c>
      <c r="Q5812">
        <f>(Key!$B$2-'17.1'!C5812)*24</f>
        <v>-1.6666666720993817E-2</v>
      </c>
      <c r="R5812" s="3">
        <f>C5812-(M5812-Key!$B$5)/(24*Key!$B$6)</f>
        <v>44130.736879629629</v>
      </c>
      <c r="S5812">
        <f>M5812-Key!$B$5</f>
        <v>14.92</v>
      </c>
      <c r="T5812" s="2">
        <f t="shared" si="450"/>
        <v>44129.75</v>
      </c>
      <c r="U5812" t="str">
        <f t="shared" si="451"/>
        <v>10-25-2020 18:00</v>
      </c>
      <c r="V5812">
        <f>IFERROR(IF(W5812=Z5812,VLOOKUP($U5812,[1]C8842!$G$2:$M$145,3,FALSE),0),0)</f>
        <v>0</v>
      </c>
      <c r="W5812">
        <f>VLOOKUP(RIGHT($V$1,5),Key!$A$9:$B$14,2,FALSE)</f>
        <v>10.199999999999999</v>
      </c>
      <c r="X5812">
        <f t="shared" si="454"/>
        <v>0</v>
      </c>
      <c r="Y5812">
        <f>VLOOKUP(RIGHT($X$1,5),Key!$A$9:$B$14,2,FALSE)</f>
        <v>3.7</v>
      </c>
      <c r="Z5812">
        <f t="shared" si="452"/>
        <v>10.199999999999999</v>
      </c>
      <c r="AA5812">
        <f t="shared" si="453"/>
        <v>0</v>
      </c>
    </row>
    <row r="5813" spans="1:27" x14ac:dyDescent="0.3">
      <c r="A5813">
        <v>100067</v>
      </c>
      <c r="B5813">
        <v>230922</v>
      </c>
      <c r="C5813" s="3">
        <v>44130.750694444447</v>
      </c>
      <c r="D5813">
        <v>2</v>
      </c>
      <c r="E5813">
        <v>1</v>
      </c>
      <c r="F5813" t="s">
        <v>26</v>
      </c>
      <c r="G5813">
        <v>2</v>
      </c>
      <c r="H5813">
        <v>76.832030000000003</v>
      </c>
      <c r="I5813">
        <v>22.40625</v>
      </c>
      <c r="J5813">
        <v>0.98046880000000003</v>
      </c>
      <c r="K5813">
        <v>81.035160000000005</v>
      </c>
      <c r="L5813" s="3">
        <v>44130.503472222219</v>
      </c>
      <c r="M5813">
        <v>17.18</v>
      </c>
      <c r="N5813" t="s">
        <v>28</v>
      </c>
      <c r="P5813">
        <f>(C5813-Key!$B$1)*24</f>
        <v>2.9666666667326353</v>
      </c>
      <c r="Q5813">
        <f>(Key!$B$2-'17.1'!C5813)*24</f>
        <v>-1.6666666720993817E-2</v>
      </c>
      <c r="R5813" s="3">
        <f>C5813-(M5813-Key!$B$5)/(24*Key!$B$6)</f>
        <v>44130.736879629629</v>
      </c>
      <c r="S5813">
        <f>M5813-Key!$B$5</f>
        <v>14.92</v>
      </c>
      <c r="T5813" s="2">
        <f t="shared" si="450"/>
        <v>44129.75</v>
      </c>
      <c r="U5813" t="str">
        <f t="shared" si="451"/>
        <v>10-25-2020 18:00</v>
      </c>
      <c r="V5813">
        <f>IFERROR(IF(W5813=Z5813,VLOOKUP($U5813,[1]C8842!$G$2:$M$145,3,FALSE),0),0)</f>
        <v>0</v>
      </c>
      <c r="W5813">
        <f>VLOOKUP(RIGHT($V$1,5),Key!$A$9:$B$14,2,FALSE)</f>
        <v>10.199999999999999</v>
      </c>
      <c r="X5813">
        <f t="shared" si="454"/>
        <v>0</v>
      </c>
      <c r="Y5813">
        <f>VLOOKUP(RIGHT($X$1,5),Key!$A$9:$B$14,2,FALSE)</f>
        <v>3.7</v>
      </c>
      <c r="Z5813">
        <f t="shared" si="452"/>
        <v>10.199999999999999</v>
      </c>
      <c r="AA5813">
        <f t="shared" si="453"/>
        <v>0</v>
      </c>
    </row>
    <row r="5814" spans="1:27" x14ac:dyDescent="0.3">
      <c r="A5814">
        <v>100067</v>
      </c>
      <c r="B5814">
        <v>230922</v>
      </c>
      <c r="C5814" s="3">
        <v>44130.750694444447</v>
      </c>
      <c r="D5814">
        <v>0</v>
      </c>
      <c r="E5814">
        <v>2</v>
      </c>
      <c r="F5814" t="s">
        <v>25</v>
      </c>
      <c r="G5814">
        <v>2</v>
      </c>
      <c r="H5814">
        <v>34.515630000000002</v>
      </c>
      <c r="I5814">
        <v>21.95703</v>
      </c>
      <c r="J5814">
        <v>2.15625</v>
      </c>
      <c r="K5814">
        <v>46.019530000000003</v>
      </c>
      <c r="L5814" s="3">
        <v>44130.503472222219</v>
      </c>
      <c r="M5814">
        <v>17.18</v>
      </c>
      <c r="N5814" t="s">
        <v>28</v>
      </c>
      <c r="P5814">
        <f>(C5814-Key!$B$1)*24</f>
        <v>2.9666666667326353</v>
      </c>
      <c r="Q5814">
        <f>(Key!$B$2-'17.1'!C5814)*24</f>
        <v>-1.6666666720993817E-2</v>
      </c>
      <c r="R5814" s="3">
        <f>C5814-(M5814-Key!$B$5)/(24*Key!$B$6)</f>
        <v>44130.736879629629</v>
      </c>
      <c r="S5814">
        <f>M5814-Key!$B$5</f>
        <v>14.92</v>
      </c>
      <c r="T5814" s="2">
        <f t="shared" si="450"/>
        <v>44129.75</v>
      </c>
      <c r="U5814" t="str">
        <f t="shared" si="451"/>
        <v>10-25-2020 18:00</v>
      </c>
      <c r="V5814">
        <f>IFERROR(IF(W5814=Z5814,VLOOKUP($U5814,[1]C8842!$G$2:$M$145,3,FALSE),0),0)</f>
        <v>0</v>
      </c>
      <c r="W5814">
        <f>VLOOKUP(RIGHT($V$1,5),Key!$A$9:$B$14,2,FALSE)</f>
        <v>10.199999999999999</v>
      </c>
      <c r="X5814">
        <f t="shared" si="454"/>
        <v>0</v>
      </c>
      <c r="Y5814">
        <f>VLOOKUP(RIGHT($X$1,5),Key!$A$9:$B$14,2,FALSE)</f>
        <v>3.7</v>
      </c>
      <c r="Z5814">
        <f t="shared" si="452"/>
        <v>10.199999999999999</v>
      </c>
      <c r="AA5814">
        <f t="shared" si="453"/>
        <v>0</v>
      </c>
    </row>
    <row r="5815" spans="1:27" x14ac:dyDescent="0.3">
      <c r="A5815">
        <v>100067</v>
      </c>
      <c r="B5815">
        <v>230922</v>
      </c>
      <c r="C5815" s="3">
        <v>44130.750694444447</v>
      </c>
      <c r="D5815">
        <v>3</v>
      </c>
      <c r="E5815">
        <v>2</v>
      </c>
      <c r="F5815" t="s">
        <v>26</v>
      </c>
      <c r="G5815">
        <v>1</v>
      </c>
      <c r="H5815">
        <v>64.15625</v>
      </c>
      <c r="I5815">
        <v>19.589839999999999</v>
      </c>
      <c r="J5815">
        <v>1.058594</v>
      </c>
      <c r="K5815">
        <v>95.039060000000006</v>
      </c>
      <c r="L5815" s="3">
        <v>44130.503472222219</v>
      </c>
      <c r="M5815">
        <v>17.18</v>
      </c>
      <c r="N5815" t="s">
        <v>28</v>
      </c>
      <c r="P5815">
        <f>(C5815-Key!$B$1)*24</f>
        <v>2.9666666667326353</v>
      </c>
      <c r="Q5815">
        <f>(Key!$B$2-'17.1'!C5815)*24</f>
        <v>-1.6666666720993817E-2</v>
      </c>
      <c r="R5815" s="3">
        <f>C5815-(M5815-Key!$B$5)/(24*Key!$B$6)</f>
        <v>44130.736879629629</v>
      </c>
      <c r="S5815">
        <f>M5815-Key!$B$5</f>
        <v>14.92</v>
      </c>
      <c r="T5815" s="2">
        <f t="shared" si="450"/>
        <v>44129.75</v>
      </c>
      <c r="U5815" t="str">
        <f t="shared" si="451"/>
        <v>10-25-2020 18:00</v>
      </c>
      <c r="V5815">
        <f>IFERROR(IF(W5815=Z5815,VLOOKUP($U5815,[1]C8842!$G$2:$M$145,3,FALSE),0),0)</f>
        <v>0</v>
      </c>
      <c r="W5815">
        <f>VLOOKUP(RIGHT($V$1,5),Key!$A$9:$B$14,2,FALSE)</f>
        <v>10.199999999999999</v>
      </c>
      <c r="X5815">
        <f t="shared" si="454"/>
        <v>0</v>
      </c>
      <c r="Y5815">
        <f>VLOOKUP(RIGHT($X$1,5),Key!$A$9:$B$14,2,FALSE)</f>
        <v>3.7</v>
      </c>
      <c r="Z5815">
        <f t="shared" si="452"/>
        <v>10.199999999999999</v>
      </c>
      <c r="AA5815">
        <f t="shared" si="453"/>
        <v>0</v>
      </c>
    </row>
    <row r="5816" spans="1:27" x14ac:dyDescent="0.3">
      <c r="A5816">
        <v>100067</v>
      </c>
      <c r="B5816">
        <v>230922</v>
      </c>
      <c r="C5816" s="3">
        <v>44130.750694444447</v>
      </c>
      <c r="D5816">
        <v>3</v>
      </c>
      <c r="E5816">
        <v>2</v>
      </c>
      <c r="F5816" t="s">
        <v>26</v>
      </c>
      <c r="G5816">
        <v>1</v>
      </c>
      <c r="H5816">
        <v>66.941410000000005</v>
      </c>
      <c r="I5816">
        <v>16.71875</v>
      </c>
      <c r="J5816">
        <v>0.90234380000000003</v>
      </c>
      <c r="K5816">
        <v>95.039060000000006</v>
      </c>
      <c r="L5816" s="3">
        <v>44130.503472222219</v>
      </c>
      <c r="M5816">
        <v>17.18</v>
      </c>
      <c r="N5816" t="s">
        <v>28</v>
      </c>
      <c r="P5816">
        <f>(C5816-Key!$B$1)*24</f>
        <v>2.9666666667326353</v>
      </c>
      <c r="Q5816">
        <f>(Key!$B$2-'17.1'!C5816)*24</f>
        <v>-1.6666666720993817E-2</v>
      </c>
      <c r="R5816" s="3">
        <f>C5816-(M5816-Key!$B$5)/(24*Key!$B$6)</f>
        <v>44130.736879629629</v>
      </c>
      <c r="S5816">
        <f>M5816-Key!$B$5</f>
        <v>14.92</v>
      </c>
      <c r="T5816" s="2">
        <f t="shared" si="450"/>
        <v>44129.75</v>
      </c>
      <c r="U5816" t="str">
        <f t="shared" si="451"/>
        <v>10-25-2020 18:00</v>
      </c>
      <c r="V5816">
        <f>IFERROR(IF(W5816=Z5816,VLOOKUP($U5816,[1]C8842!$G$2:$M$145,3,FALSE),0),0)</f>
        <v>0</v>
      </c>
      <c r="W5816">
        <f>VLOOKUP(RIGHT($V$1,5),Key!$A$9:$B$14,2,FALSE)</f>
        <v>10.199999999999999</v>
      </c>
      <c r="X5816">
        <f t="shared" si="454"/>
        <v>0</v>
      </c>
      <c r="Y5816">
        <f>VLOOKUP(RIGHT($X$1,5),Key!$A$9:$B$14,2,FALSE)</f>
        <v>3.7</v>
      </c>
      <c r="Z5816">
        <f t="shared" si="452"/>
        <v>10.199999999999999</v>
      </c>
      <c r="AA5816">
        <f t="shared" si="453"/>
        <v>0</v>
      </c>
    </row>
    <row r="5817" spans="1:27" x14ac:dyDescent="0.3">
      <c r="A5817">
        <v>100067</v>
      </c>
      <c r="B5817">
        <v>230922</v>
      </c>
      <c r="C5817" s="3">
        <v>44130.750694444447</v>
      </c>
      <c r="D5817">
        <v>0</v>
      </c>
      <c r="E5817">
        <v>2</v>
      </c>
      <c r="F5817" t="s">
        <v>25</v>
      </c>
      <c r="G5817">
        <v>1</v>
      </c>
      <c r="H5817">
        <v>74.15625</v>
      </c>
      <c r="I5817">
        <v>15.60547</v>
      </c>
      <c r="J5817">
        <v>0.7734375</v>
      </c>
      <c r="K5817">
        <v>46.019530000000003</v>
      </c>
      <c r="L5817" s="3">
        <v>44130.503472222219</v>
      </c>
      <c r="M5817">
        <v>17.18</v>
      </c>
      <c r="N5817" t="s">
        <v>28</v>
      </c>
      <c r="P5817">
        <f>(C5817-Key!$B$1)*24</f>
        <v>2.9666666667326353</v>
      </c>
      <c r="Q5817">
        <f>(Key!$B$2-'17.1'!C5817)*24</f>
        <v>-1.6666666720993817E-2</v>
      </c>
      <c r="R5817" s="3">
        <f>C5817-(M5817-Key!$B$5)/(24*Key!$B$6)</f>
        <v>44130.736879629629</v>
      </c>
      <c r="S5817">
        <f>M5817-Key!$B$5</f>
        <v>14.92</v>
      </c>
      <c r="T5817" s="2">
        <f t="shared" si="450"/>
        <v>44129.75</v>
      </c>
      <c r="U5817" t="str">
        <f t="shared" si="451"/>
        <v>10-25-2020 18:00</v>
      </c>
      <c r="V5817">
        <f>IFERROR(IF(W5817=Z5817,VLOOKUP($U5817,[1]C8842!$G$2:$M$145,3,FALSE),0),0)</f>
        <v>0</v>
      </c>
      <c r="W5817">
        <f>VLOOKUP(RIGHT($V$1,5),Key!$A$9:$B$14,2,FALSE)</f>
        <v>10.199999999999999</v>
      </c>
      <c r="X5817">
        <f t="shared" si="454"/>
        <v>0</v>
      </c>
      <c r="Y5817">
        <f>VLOOKUP(RIGHT($X$1,5),Key!$A$9:$B$14,2,FALSE)</f>
        <v>3.7</v>
      </c>
      <c r="Z5817">
        <f t="shared" si="452"/>
        <v>10.199999999999999</v>
      </c>
      <c r="AA5817">
        <f t="shared" si="453"/>
        <v>0</v>
      </c>
    </row>
    <row r="5818" spans="1:27" x14ac:dyDescent="0.3">
      <c r="A5818">
        <v>100067</v>
      </c>
      <c r="B5818">
        <v>230922</v>
      </c>
      <c r="C5818" s="3">
        <v>44130.750694444447</v>
      </c>
      <c r="D5818">
        <v>2</v>
      </c>
      <c r="E5818">
        <v>1</v>
      </c>
      <c r="F5818" t="s">
        <v>26</v>
      </c>
      <c r="G5818">
        <v>1</v>
      </c>
      <c r="H5818">
        <v>70.34375</v>
      </c>
      <c r="I5818">
        <v>15.445309999999999</v>
      </c>
      <c r="J5818">
        <v>0.80859380000000003</v>
      </c>
      <c r="K5818">
        <v>80.03125</v>
      </c>
      <c r="L5818" s="3">
        <v>44130.503472222219</v>
      </c>
      <c r="M5818">
        <v>17.18</v>
      </c>
      <c r="N5818" t="s">
        <v>28</v>
      </c>
      <c r="P5818">
        <f>(C5818-Key!$B$1)*24</f>
        <v>2.9666666667326353</v>
      </c>
      <c r="Q5818">
        <f>(Key!$B$2-'17.1'!C5818)*24</f>
        <v>-1.6666666720993817E-2</v>
      </c>
      <c r="R5818" s="3">
        <f>C5818-(M5818-Key!$B$5)/(24*Key!$B$6)</f>
        <v>44130.736879629629</v>
      </c>
      <c r="S5818">
        <f>M5818-Key!$B$5</f>
        <v>14.92</v>
      </c>
      <c r="T5818" s="2">
        <f t="shared" si="450"/>
        <v>44129.75</v>
      </c>
      <c r="U5818" t="str">
        <f t="shared" si="451"/>
        <v>10-25-2020 18:00</v>
      </c>
      <c r="V5818">
        <f>IFERROR(IF(W5818=Z5818,VLOOKUP($U5818,[1]C8842!$G$2:$M$145,3,FALSE),0),0)</f>
        <v>0</v>
      </c>
      <c r="W5818">
        <f>VLOOKUP(RIGHT($V$1,5),Key!$A$9:$B$14,2,FALSE)</f>
        <v>10.199999999999999</v>
      </c>
      <c r="X5818">
        <f t="shared" si="454"/>
        <v>0</v>
      </c>
      <c r="Y5818">
        <f>VLOOKUP(RIGHT($X$1,5),Key!$A$9:$B$14,2,FALSE)</f>
        <v>3.7</v>
      </c>
      <c r="Z5818">
        <f t="shared" si="452"/>
        <v>10.199999999999999</v>
      </c>
      <c r="AA5818">
        <f t="shared" si="453"/>
        <v>0</v>
      </c>
    </row>
    <row r="5819" spans="1:27" x14ac:dyDescent="0.3">
      <c r="A5819">
        <v>100067</v>
      </c>
      <c r="B5819">
        <v>230922</v>
      </c>
      <c r="C5819" s="3">
        <v>44130.751388888886</v>
      </c>
      <c r="D5819">
        <v>0</v>
      </c>
      <c r="E5819">
        <v>2</v>
      </c>
      <c r="F5819" t="s">
        <v>25</v>
      </c>
      <c r="G5819">
        <v>1</v>
      </c>
      <c r="H5819">
        <v>67.363280000000003</v>
      </c>
      <c r="I5819">
        <v>18.335940000000001</v>
      </c>
      <c r="J5819">
        <v>0.9609375</v>
      </c>
      <c r="K5819">
        <v>46.019530000000003</v>
      </c>
      <c r="L5819" s="3">
        <v>44130.503472222219</v>
      </c>
      <c r="M5819">
        <v>17.18</v>
      </c>
      <c r="N5819" t="s">
        <v>28</v>
      </c>
      <c r="P5819">
        <f>(C5819-Key!$B$1)*24</f>
        <v>2.9833333332790062</v>
      </c>
      <c r="Q5819">
        <f>(Key!$B$2-'17.1'!C5819)*24</f>
        <v>-3.3333333267364651E-2</v>
      </c>
      <c r="R5819" s="3">
        <f>C5819-(M5819-Key!$B$5)/(24*Key!$B$6)</f>
        <v>44130.737574074068</v>
      </c>
      <c r="S5819">
        <f>M5819-Key!$B$5</f>
        <v>14.92</v>
      </c>
      <c r="T5819" s="2">
        <f t="shared" si="450"/>
        <v>44129.75</v>
      </c>
      <c r="U5819" t="str">
        <f t="shared" si="451"/>
        <v>10-25-2020 18:00</v>
      </c>
      <c r="V5819">
        <f>IFERROR(IF(W5819=Z5819,VLOOKUP($U5819,[1]C8842!$G$2:$M$145,3,FALSE),0),0)</f>
        <v>0</v>
      </c>
      <c r="W5819">
        <f>VLOOKUP(RIGHT($V$1,5),Key!$A$9:$B$14,2,FALSE)</f>
        <v>10.199999999999999</v>
      </c>
      <c r="X5819">
        <f t="shared" si="454"/>
        <v>0</v>
      </c>
      <c r="Y5819">
        <f>VLOOKUP(RIGHT($X$1,5),Key!$A$9:$B$14,2,FALSE)</f>
        <v>3.7</v>
      </c>
      <c r="Z5819">
        <f t="shared" si="452"/>
        <v>10.199999999999999</v>
      </c>
      <c r="AA5819">
        <f t="shared" si="453"/>
        <v>0</v>
      </c>
    </row>
    <row r="5820" spans="1:27" x14ac:dyDescent="0.3">
      <c r="A5820">
        <v>100067</v>
      </c>
      <c r="B5820">
        <v>230922</v>
      </c>
      <c r="C5820" s="3">
        <v>44130.751388888886</v>
      </c>
      <c r="D5820">
        <v>1</v>
      </c>
      <c r="E5820">
        <v>1</v>
      </c>
      <c r="F5820" t="s">
        <v>25</v>
      </c>
      <c r="G5820">
        <v>1</v>
      </c>
      <c r="H5820">
        <v>76.820310000000006</v>
      </c>
      <c r="I5820">
        <v>17.410160000000001</v>
      </c>
      <c r="J5820">
        <v>0.80859380000000003</v>
      </c>
      <c r="K5820">
        <v>58.023440000000001</v>
      </c>
      <c r="L5820" s="3">
        <v>44130.503472222219</v>
      </c>
      <c r="M5820">
        <v>17.18</v>
      </c>
      <c r="N5820" t="s">
        <v>28</v>
      </c>
      <c r="P5820">
        <f>(C5820-Key!$B$1)*24</f>
        <v>2.9833333332790062</v>
      </c>
      <c r="Q5820">
        <f>(Key!$B$2-'17.1'!C5820)*24</f>
        <v>-3.3333333267364651E-2</v>
      </c>
      <c r="R5820" s="3">
        <f>C5820-(M5820-Key!$B$5)/(24*Key!$B$6)</f>
        <v>44130.737574074068</v>
      </c>
      <c r="S5820">
        <f>M5820-Key!$B$5</f>
        <v>14.92</v>
      </c>
      <c r="T5820" s="2">
        <f t="shared" si="450"/>
        <v>44129.75</v>
      </c>
      <c r="U5820" t="str">
        <f t="shared" si="451"/>
        <v>10-25-2020 18:00</v>
      </c>
      <c r="V5820">
        <f>IFERROR(IF(W5820=Z5820,VLOOKUP($U5820,[1]C8842!$G$2:$M$145,3,FALSE),0),0)</f>
        <v>0</v>
      </c>
      <c r="W5820">
        <f>VLOOKUP(RIGHT($V$1,5),Key!$A$9:$B$14,2,FALSE)</f>
        <v>10.199999999999999</v>
      </c>
      <c r="X5820">
        <f t="shared" si="454"/>
        <v>0</v>
      </c>
      <c r="Y5820">
        <f>VLOOKUP(RIGHT($X$1,5),Key!$A$9:$B$14,2,FALSE)</f>
        <v>3.7</v>
      </c>
      <c r="Z5820">
        <f t="shared" si="452"/>
        <v>10.199999999999999</v>
      </c>
      <c r="AA5820">
        <f t="shared" si="453"/>
        <v>0</v>
      </c>
    </row>
    <row r="5821" spans="1:27" x14ac:dyDescent="0.3">
      <c r="A5821">
        <v>100067</v>
      </c>
      <c r="B5821">
        <v>230922</v>
      </c>
      <c r="C5821" s="3">
        <v>44130.751388888886</v>
      </c>
      <c r="D5821">
        <v>0</v>
      </c>
      <c r="E5821">
        <v>2</v>
      </c>
      <c r="F5821" t="s">
        <v>25</v>
      </c>
      <c r="G5821">
        <v>1</v>
      </c>
      <c r="H5821">
        <v>65.71875</v>
      </c>
      <c r="I5821">
        <v>16.027339999999999</v>
      </c>
      <c r="J5821">
        <v>0.890625</v>
      </c>
      <c r="K5821">
        <v>46.019530000000003</v>
      </c>
      <c r="L5821" s="3">
        <v>44130.503472222219</v>
      </c>
      <c r="M5821">
        <v>17.18</v>
      </c>
      <c r="N5821" t="s">
        <v>28</v>
      </c>
      <c r="P5821">
        <f>(C5821-Key!$B$1)*24</f>
        <v>2.9833333332790062</v>
      </c>
      <c r="Q5821">
        <f>(Key!$B$2-'17.1'!C5821)*24</f>
        <v>-3.3333333267364651E-2</v>
      </c>
      <c r="R5821" s="3">
        <f>C5821-(M5821-Key!$B$5)/(24*Key!$B$6)</f>
        <v>44130.737574074068</v>
      </c>
      <c r="S5821">
        <f>M5821-Key!$B$5</f>
        <v>14.92</v>
      </c>
      <c r="T5821" s="2">
        <f t="shared" si="450"/>
        <v>44129.75</v>
      </c>
      <c r="U5821" t="str">
        <f t="shared" si="451"/>
        <v>10-25-2020 18:00</v>
      </c>
      <c r="V5821">
        <f>IFERROR(IF(W5821=Z5821,VLOOKUP($U5821,[1]C8842!$G$2:$M$145,3,FALSE),0),0)</f>
        <v>0</v>
      </c>
      <c r="W5821">
        <f>VLOOKUP(RIGHT($V$1,5),Key!$A$9:$B$14,2,FALSE)</f>
        <v>10.199999999999999</v>
      </c>
      <c r="X5821">
        <f t="shared" si="454"/>
        <v>0</v>
      </c>
      <c r="Y5821">
        <f>VLOOKUP(RIGHT($X$1,5),Key!$A$9:$B$14,2,FALSE)</f>
        <v>3.7</v>
      </c>
      <c r="Z5821">
        <f t="shared" si="452"/>
        <v>10.199999999999999</v>
      </c>
      <c r="AA5821">
        <f t="shared" si="453"/>
        <v>0</v>
      </c>
    </row>
    <row r="5822" spans="1:27" x14ac:dyDescent="0.3">
      <c r="A5822">
        <v>100067</v>
      </c>
      <c r="B5822">
        <v>230922</v>
      </c>
      <c r="C5822" s="3">
        <v>44130.751388888886</v>
      </c>
      <c r="D5822">
        <v>1</v>
      </c>
      <c r="E5822">
        <v>1</v>
      </c>
      <c r="F5822" t="s">
        <v>25</v>
      </c>
      <c r="G5822">
        <v>4</v>
      </c>
      <c r="H5822">
        <v>54.582030000000003</v>
      </c>
      <c r="I5822">
        <v>74.054689999999994</v>
      </c>
      <c r="J5822">
        <v>3.9023439999999998</v>
      </c>
      <c r="K5822">
        <v>58.023440000000001</v>
      </c>
      <c r="L5822" s="3">
        <v>44130.503472222219</v>
      </c>
      <c r="M5822">
        <v>17.18</v>
      </c>
      <c r="N5822" t="s">
        <v>28</v>
      </c>
      <c r="P5822">
        <f>(C5822-Key!$B$1)*24</f>
        <v>2.9833333332790062</v>
      </c>
      <c r="Q5822">
        <f>(Key!$B$2-'17.1'!C5822)*24</f>
        <v>-3.3333333267364651E-2</v>
      </c>
      <c r="R5822" s="3">
        <f>C5822-(M5822-Key!$B$5)/(24*Key!$B$6)</f>
        <v>44130.737574074068</v>
      </c>
      <c r="S5822">
        <f>M5822-Key!$B$5</f>
        <v>14.92</v>
      </c>
      <c r="T5822" s="2">
        <f t="shared" si="450"/>
        <v>44129.75</v>
      </c>
      <c r="U5822" t="str">
        <f t="shared" si="451"/>
        <v>10-25-2020 18:00</v>
      </c>
      <c r="V5822">
        <f>IFERROR(IF(W5822=Z5822,VLOOKUP($U5822,[1]C8842!$G$2:$M$145,3,FALSE),0),0)</f>
        <v>0</v>
      </c>
      <c r="W5822">
        <f>VLOOKUP(RIGHT($V$1,5),Key!$A$9:$B$14,2,FALSE)</f>
        <v>10.199999999999999</v>
      </c>
      <c r="X5822">
        <f t="shared" si="454"/>
        <v>0</v>
      </c>
      <c r="Y5822">
        <f>VLOOKUP(RIGHT($X$1,5),Key!$A$9:$B$14,2,FALSE)</f>
        <v>3.7</v>
      </c>
      <c r="Z5822">
        <f t="shared" si="452"/>
        <v>10.199999999999999</v>
      </c>
      <c r="AA5822">
        <f t="shared" si="453"/>
        <v>0</v>
      </c>
    </row>
    <row r="5823" spans="1:27" x14ac:dyDescent="0.3">
      <c r="A5823">
        <v>100067</v>
      </c>
      <c r="B5823">
        <v>230922</v>
      </c>
      <c r="C5823" s="3">
        <v>44130.751388888886</v>
      </c>
      <c r="D5823">
        <v>1</v>
      </c>
      <c r="E5823">
        <v>1</v>
      </c>
      <c r="F5823" t="s">
        <v>25</v>
      </c>
      <c r="G5823">
        <v>1</v>
      </c>
      <c r="H5823">
        <v>56.058590000000002</v>
      </c>
      <c r="I5823">
        <v>19.589839999999999</v>
      </c>
      <c r="J5823">
        <v>1.214844</v>
      </c>
      <c r="K5823">
        <v>58.023440000000001</v>
      </c>
      <c r="L5823" s="3">
        <v>44130.503472222219</v>
      </c>
      <c r="M5823">
        <v>17.18</v>
      </c>
      <c r="N5823" t="s">
        <v>28</v>
      </c>
      <c r="P5823">
        <f>(C5823-Key!$B$1)*24</f>
        <v>2.9833333332790062</v>
      </c>
      <c r="Q5823">
        <f>(Key!$B$2-'17.1'!C5823)*24</f>
        <v>-3.3333333267364651E-2</v>
      </c>
      <c r="R5823" s="3">
        <f>C5823-(M5823-Key!$B$5)/(24*Key!$B$6)</f>
        <v>44130.737574074068</v>
      </c>
      <c r="S5823">
        <f>M5823-Key!$B$5</f>
        <v>14.92</v>
      </c>
      <c r="T5823" s="2">
        <f t="shared" si="450"/>
        <v>44129.75</v>
      </c>
      <c r="U5823" t="str">
        <f t="shared" si="451"/>
        <v>10-25-2020 18:00</v>
      </c>
      <c r="V5823">
        <f>IFERROR(IF(W5823=Z5823,VLOOKUP($U5823,[1]C8842!$G$2:$M$145,3,FALSE),0),0)</f>
        <v>0</v>
      </c>
      <c r="W5823">
        <f>VLOOKUP(RIGHT($V$1,5),Key!$A$9:$B$14,2,FALSE)</f>
        <v>10.199999999999999</v>
      </c>
      <c r="X5823">
        <f t="shared" si="454"/>
        <v>0</v>
      </c>
      <c r="Y5823">
        <f>VLOOKUP(RIGHT($X$1,5),Key!$A$9:$B$14,2,FALSE)</f>
        <v>3.7</v>
      </c>
      <c r="Z5823">
        <f t="shared" si="452"/>
        <v>10.199999999999999</v>
      </c>
      <c r="AA5823">
        <f t="shared" si="453"/>
        <v>0</v>
      </c>
    </row>
    <row r="5824" spans="1:27" x14ac:dyDescent="0.3">
      <c r="A5824">
        <v>100067</v>
      </c>
      <c r="B5824">
        <v>230922</v>
      </c>
      <c r="C5824" s="3">
        <v>44130.751388888886</v>
      </c>
      <c r="D5824">
        <v>1</v>
      </c>
      <c r="E5824">
        <v>1</v>
      </c>
      <c r="F5824" t="s">
        <v>25</v>
      </c>
      <c r="G5824">
        <v>2</v>
      </c>
      <c r="H5824">
        <v>61.449219999999997</v>
      </c>
      <c r="I5824">
        <v>25.691410000000001</v>
      </c>
      <c r="J5824">
        <v>1.371094</v>
      </c>
      <c r="K5824">
        <v>58.023440000000001</v>
      </c>
      <c r="L5824" s="3">
        <v>44130.503472222219</v>
      </c>
      <c r="M5824">
        <v>17.18</v>
      </c>
      <c r="N5824" t="s">
        <v>28</v>
      </c>
      <c r="P5824">
        <f>(C5824-Key!$B$1)*24</f>
        <v>2.9833333332790062</v>
      </c>
      <c r="Q5824">
        <f>(Key!$B$2-'17.1'!C5824)*24</f>
        <v>-3.3333333267364651E-2</v>
      </c>
      <c r="R5824" s="3">
        <f>C5824-(M5824-Key!$B$5)/(24*Key!$B$6)</f>
        <v>44130.737574074068</v>
      </c>
      <c r="S5824">
        <f>M5824-Key!$B$5</f>
        <v>14.92</v>
      </c>
      <c r="T5824" s="2">
        <f t="shared" si="450"/>
        <v>44129.75</v>
      </c>
      <c r="U5824" t="str">
        <f t="shared" si="451"/>
        <v>10-25-2020 18:00</v>
      </c>
      <c r="V5824">
        <f>IFERROR(IF(W5824=Z5824,VLOOKUP($U5824,[1]C8842!$G$2:$M$145,3,FALSE),0),0)</f>
        <v>0</v>
      </c>
      <c r="W5824">
        <f>VLOOKUP(RIGHT($V$1,5),Key!$A$9:$B$14,2,FALSE)</f>
        <v>10.199999999999999</v>
      </c>
      <c r="X5824">
        <f t="shared" si="454"/>
        <v>0</v>
      </c>
      <c r="Y5824">
        <f>VLOOKUP(RIGHT($X$1,5),Key!$A$9:$B$14,2,FALSE)</f>
        <v>3.7</v>
      </c>
      <c r="Z5824">
        <f t="shared" si="452"/>
        <v>10.199999999999999</v>
      </c>
      <c r="AA5824">
        <f t="shared" si="453"/>
        <v>0</v>
      </c>
    </row>
    <row r="5825" spans="1:27" x14ac:dyDescent="0.3">
      <c r="A5825">
        <v>100067</v>
      </c>
      <c r="B5825">
        <v>230922</v>
      </c>
      <c r="C5825" s="3">
        <v>44130.751388888886</v>
      </c>
      <c r="D5825">
        <v>3</v>
      </c>
      <c r="E5825">
        <v>2</v>
      </c>
      <c r="F5825" t="s">
        <v>26</v>
      </c>
      <c r="G5825">
        <v>1</v>
      </c>
      <c r="H5825">
        <v>68.667969999999997</v>
      </c>
      <c r="I5825">
        <v>17.097660000000001</v>
      </c>
      <c r="J5825">
        <v>0.89453130000000003</v>
      </c>
      <c r="K5825">
        <v>93.039060000000006</v>
      </c>
      <c r="L5825" s="3">
        <v>44130.503472222219</v>
      </c>
      <c r="M5825">
        <v>17.18</v>
      </c>
      <c r="N5825" t="s">
        <v>28</v>
      </c>
      <c r="P5825">
        <f>(C5825-Key!$B$1)*24</f>
        <v>2.9833333332790062</v>
      </c>
      <c r="Q5825">
        <f>(Key!$B$2-'17.1'!C5825)*24</f>
        <v>-3.3333333267364651E-2</v>
      </c>
      <c r="R5825" s="3">
        <f>C5825-(M5825-Key!$B$5)/(24*Key!$B$6)</f>
        <v>44130.737574074068</v>
      </c>
      <c r="S5825">
        <f>M5825-Key!$B$5</f>
        <v>14.92</v>
      </c>
      <c r="T5825" s="2">
        <f t="shared" si="450"/>
        <v>44129.75</v>
      </c>
      <c r="U5825" t="str">
        <f t="shared" si="451"/>
        <v>10-25-2020 18:00</v>
      </c>
      <c r="V5825">
        <f>IFERROR(IF(W5825=Z5825,VLOOKUP($U5825,[1]C8842!$G$2:$M$145,3,FALSE),0),0)</f>
        <v>0</v>
      </c>
      <c r="W5825">
        <f>VLOOKUP(RIGHT($V$1,5),Key!$A$9:$B$14,2,FALSE)</f>
        <v>10.199999999999999</v>
      </c>
      <c r="X5825">
        <f t="shared" si="454"/>
        <v>0</v>
      </c>
      <c r="Y5825">
        <f>VLOOKUP(RIGHT($X$1,5),Key!$A$9:$B$14,2,FALSE)</f>
        <v>3.7</v>
      </c>
      <c r="Z5825">
        <f t="shared" si="452"/>
        <v>10.199999999999999</v>
      </c>
      <c r="AA5825">
        <f t="shared" si="453"/>
        <v>0</v>
      </c>
    </row>
    <row r="5826" spans="1:27" x14ac:dyDescent="0.3">
      <c r="A5826">
        <v>100067</v>
      </c>
      <c r="B5826">
        <v>230922</v>
      </c>
      <c r="C5826" s="3">
        <v>44130.751388888886</v>
      </c>
      <c r="D5826">
        <v>1</v>
      </c>
      <c r="E5826">
        <v>1</v>
      </c>
      <c r="F5826" t="s">
        <v>25</v>
      </c>
      <c r="G5826">
        <v>3</v>
      </c>
      <c r="H5826">
        <v>57.378909999999998</v>
      </c>
      <c r="I5826">
        <v>49.617190000000001</v>
      </c>
      <c r="J5826">
        <v>2.578125</v>
      </c>
      <c r="K5826">
        <v>58.023440000000001</v>
      </c>
      <c r="L5826" s="3">
        <v>44130.503472222219</v>
      </c>
      <c r="M5826">
        <v>17.18</v>
      </c>
      <c r="N5826" t="s">
        <v>28</v>
      </c>
      <c r="P5826">
        <f>(C5826-Key!$B$1)*24</f>
        <v>2.9833333332790062</v>
      </c>
      <c r="Q5826">
        <f>(Key!$B$2-'17.1'!C5826)*24</f>
        <v>-3.3333333267364651E-2</v>
      </c>
      <c r="R5826" s="3">
        <f>C5826-(M5826-Key!$B$5)/(24*Key!$B$6)</f>
        <v>44130.737574074068</v>
      </c>
      <c r="S5826">
        <f>M5826-Key!$B$5</f>
        <v>14.92</v>
      </c>
      <c r="T5826" s="2">
        <f t="shared" si="450"/>
        <v>44129.75</v>
      </c>
      <c r="U5826" t="str">
        <f t="shared" si="451"/>
        <v>10-25-2020 18:00</v>
      </c>
      <c r="V5826">
        <f>IFERROR(IF(W5826=Z5826,VLOOKUP($U5826,[1]C8842!$G$2:$M$145,3,FALSE),0),0)</f>
        <v>0</v>
      </c>
      <c r="W5826">
        <f>VLOOKUP(RIGHT($V$1,5),Key!$A$9:$B$14,2,FALSE)</f>
        <v>10.199999999999999</v>
      </c>
      <c r="X5826">
        <f t="shared" si="454"/>
        <v>0</v>
      </c>
      <c r="Y5826">
        <f>VLOOKUP(RIGHT($X$1,5),Key!$A$9:$B$14,2,FALSE)</f>
        <v>3.7</v>
      </c>
      <c r="Z5826">
        <f t="shared" si="452"/>
        <v>10.199999999999999</v>
      </c>
      <c r="AA5826">
        <f t="shared" si="453"/>
        <v>0</v>
      </c>
    </row>
    <row r="5827" spans="1:27" x14ac:dyDescent="0.3">
      <c r="A5827">
        <v>100067</v>
      </c>
      <c r="B5827">
        <v>230922</v>
      </c>
      <c r="C5827" s="3">
        <v>44130.751388888886</v>
      </c>
      <c r="D5827">
        <v>0</v>
      </c>
      <c r="E5827">
        <v>2</v>
      </c>
      <c r="F5827" t="s">
        <v>25</v>
      </c>
      <c r="G5827">
        <v>1</v>
      </c>
      <c r="H5827">
        <v>61.1875</v>
      </c>
      <c r="I5827">
        <v>15.10938</v>
      </c>
      <c r="J5827">
        <v>0.91796880000000003</v>
      </c>
      <c r="K5827">
        <v>46.019530000000003</v>
      </c>
      <c r="L5827" s="3">
        <v>44130.503472222219</v>
      </c>
      <c r="M5827">
        <v>17.18</v>
      </c>
      <c r="N5827" t="s">
        <v>28</v>
      </c>
      <c r="P5827">
        <f>(C5827-Key!$B$1)*24</f>
        <v>2.9833333332790062</v>
      </c>
      <c r="Q5827">
        <f>(Key!$B$2-'17.1'!C5827)*24</f>
        <v>-3.3333333267364651E-2</v>
      </c>
      <c r="R5827" s="3">
        <f>C5827-(M5827-Key!$B$5)/(24*Key!$B$6)</f>
        <v>44130.737574074068</v>
      </c>
      <c r="S5827">
        <f>M5827-Key!$B$5</f>
        <v>14.92</v>
      </c>
      <c r="T5827" s="2">
        <f t="shared" ref="T5827:T5890" si="455">ROUND(C5827*24*60/10,0)/(24*6)-1</f>
        <v>44129.75</v>
      </c>
      <c r="U5827" t="str">
        <f t="shared" ref="U5827:U5890" si="456">TEXT(T5827,"mm-dd-yyyy hh:mm")</f>
        <v>10-25-2020 18:00</v>
      </c>
      <c r="V5827">
        <f>IFERROR(IF(W5827=Z5827,VLOOKUP($U5827,[1]C8842!$G$2:$M$145,3,FALSE),0),0)</f>
        <v>0</v>
      </c>
      <c r="W5827">
        <f>VLOOKUP(RIGHT($V$1,5),Key!$A$9:$B$14,2,FALSE)</f>
        <v>10.199999999999999</v>
      </c>
      <c r="X5827">
        <f t="shared" si="454"/>
        <v>0</v>
      </c>
      <c r="Y5827">
        <f>VLOOKUP(RIGHT($X$1,5),Key!$A$9:$B$14,2,FALSE)</f>
        <v>3.7</v>
      </c>
      <c r="Z5827">
        <f t="shared" ref="Z5827:Z5890" si="457">M5827-MIN(ABS(Y5827-M5827),ABS(W5827-M5827))</f>
        <v>10.199999999999999</v>
      </c>
      <c r="AA5827">
        <f t="shared" ref="AA5827:AA5890" si="458">SUM(V5827,X5827)</f>
        <v>0</v>
      </c>
    </row>
    <row r="5828" spans="1:27" x14ac:dyDescent="0.3">
      <c r="A5828">
        <v>100067</v>
      </c>
      <c r="B5828">
        <v>230922</v>
      </c>
      <c r="C5828" s="3">
        <v>44130.751388888886</v>
      </c>
      <c r="D5828">
        <v>1</v>
      </c>
      <c r="E5828">
        <v>1</v>
      </c>
      <c r="F5828" t="s">
        <v>25</v>
      </c>
      <c r="G5828">
        <v>1</v>
      </c>
      <c r="H5828">
        <v>56.8125</v>
      </c>
      <c r="I5828">
        <v>12.414059999999999</v>
      </c>
      <c r="J5828">
        <v>0.859375</v>
      </c>
      <c r="K5828">
        <v>58.023440000000001</v>
      </c>
      <c r="L5828" s="3">
        <v>44130.503472222219</v>
      </c>
      <c r="M5828">
        <v>17.18</v>
      </c>
      <c r="N5828" t="s">
        <v>28</v>
      </c>
      <c r="P5828">
        <f>(C5828-Key!$B$1)*24</f>
        <v>2.9833333332790062</v>
      </c>
      <c r="Q5828">
        <f>(Key!$B$2-'17.1'!C5828)*24</f>
        <v>-3.3333333267364651E-2</v>
      </c>
      <c r="R5828" s="3">
        <f>C5828-(M5828-Key!$B$5)/(24*Key!$B$6)</f>
        <v>44130.737574074068</v>
      </c>
      <c r="S5828">
        <f>M5828-Key!$B$5</f>
        <v>14.92</v>
      </c>
      <c r="T5828" s="2">
        <f t="shared" si="455"/>
        <v>44129.75</v>
      </c>
      <c r="U5828" t="str">
        <f t="shared" si="456"/>
        <v>10-25-2020 18:00</v>
      </c>
      <c r="V5828">
        <f>IFERROR(IF(W5828=Z5828,VLOOKUP($U5828,[1]C8842!$G$2:$M$145,3,FALSE),0),0)</f>
        <v>0</v>
      </c>
      <c r="W5828">
        <f>VLOOKUP(RIGHT($V$1,5),Key!$A$9:$B$14,2,FALSE)</f>
        <v>10.199999999999999</v>
      </c>
      <c r="X5828">
        <f t="shared" ref="X5828:X5891" si="459">$X$2</f>
        <v>0</v>
      </c>
      <c r="Y5828">
        <f>VLOOKUP(RIGHT($X$1,5),Key!$A$9:$B$14,2,FALSE)</f>
        <v>3.7</v>
      </c>
      <c r="Z5828">
        <f t="shared" si="457"/>
        <v>10.199999999999999</v>
      </c>
      <c r="AA5828">
        <f t="shared" si="458"/>
        <v>0</v>
      </c>
    </row>
    <row r="5829" spans="1:27" x14ac:dyDescent="0.3">
      <c r="A5829">
        <v>100067</v>
      </c>
      <c r="B5829">
        <v>230922</v>
      </c>
      <c r="C5829" s="3">
        <v>44130.751388888886</v>
      </c>
      <c r="D5829">
        <v>0</v>
      </c>
      <c r="E5829">
        <v>2</v>
      </c>
      <c r="F5829" t="s">
        <v>25</v>
      </c>
      <c r="G5829">
        <v>2</v>
      </c>
      <c r="H5829">
        <v>63.449219999999997</v>
      </c>
      <c r="I5829">
        <v>21.10547</v>
      </c>
      <c r="J5829">
        <v>1.136719</v>
      </c>
      <c r="K5829">
        <v>46.019530000000003</v>
      </c>
      <c r="L5829" s="3">
        <v>44130.503472222219</v>
      </c>
      <c r="M5829">
        <v>17.18</v>
      </c>
      <c r="N5829" t="s">
        <v>28</v>
      </c>
      <c r="P5829">
        <f>(C5829-Key!$B$1)*24</f>
        <v>2.9833333332790062</v>
      </c>
      <c r="Q5829">
        <f>(Key!$B$2-'17.1'!C5829)*24</f>
        <v>-3.3333333267364651E-2</v>
      </c>
      <c r="R5829" s="3">
        <f>C5829-(M5829-Key!$B$5)/(24*Key!$B$6)</f>
        <v>44130.737574074068</v>
      </c>
      <c r="S5829">
        <f>M5829-Key!$B$5</f>
        <v>14.92</v>
      </c>
      <c r="T5829" s="2">
        <f t="shared" si="455"/>
        <v>44129.75</v>
      </c>
      <c r="U5829" t="str">
        <f t="shared" si="456"/>
        <v>10-25-2020 18:00</v>
      </c>
      <c r="V5829">
        <f>IFERROR(IF(W5829=Z5829,VLOOKUP($U5829,[1]C8842!$G$2:$M$145,3,FALSE),0),0)</f>
        <v>0</v>
      </c>
      <c r="W5829">
        <f>VLOOKUP(RIGHT($V$1,5),Key!$A$9:$B$14,2,FALSE)</f>
        <v>10.199999999999999</v>
      </c>
      <c r="X5829">
        <f t="shared" si="459"/>
        <v>0</v>
      </c>
      <c r="Y5829">
        <f>VLOOKUP(RIGHT($X$1,5),Key!$A$9:$B$14,2,FALSE)</f>
        <v>3.7</v>
      </c>
      <c r="Z5829">
        <f t="shared" si="457"/>
        <v>10.199999999999999</v>
      </c>
      <c r="AA5829">
        <f t="shared" si="458"/>
        <v>0</v>
      </c>
    </row>
    <row r="5830" spans="1:27" x14ac:dyDescent="0.3">
      <c r="A5830">
        <v>100067</v>
      </c>
      <c r="B5830">
        <v>230922</v>
      </c>
      <c r="C5830" s="3">
        <v>44130.751388888886</v>
      </c>
      <c r="D5830">
        <v>0</v>
      </c>
      <c r="E5830">
        <v>2</v>
      </c>
      <c r="F5830" t="s">
        <v>25</v>
      </c>
      <c r="G5830">
        <v>1</v>
      </c>
      <c r="H5830">
        <v>58.554690000000001</v>
      </c>
      <c r="I5830">
        <v>15.32813</v>
      </c>
      <c r="J5830">
        <v>0.96875</v>
      </c>
      <c r="K5830">
        <v>48.019530000000003</v>
      </c>
      <c r="L5830" s="3">
        <v>44130.503472222219</v>
      </c>
      <c r="M5830">
        <v>17.18</v>
      </c>
      <c r="N5830" t="s">
        <v>28</v>
      </c>
      <c r="P5830">
        <f>(C5830-Key!$B$1)*24</f>
        <v>2.9833333332790062</v>
      </c>
      <c r="Q5830">
        <f>(Key!$B$2-'17.1'!C5830)*24</f>
        <v>-3.3333333267364651E-2</v>
      </c>
      <c r="R5830" s="3">
        <f>C5830-(M5830-Key!$B$5)/(24*Key!$B$6)</f>
        <v>44130.737574074068</v>
      </c>
      <c r="S5830">
        <f>M5830-Key!$B$5</f>
        <v>14.92</v>
      </c>
      <c r="T5830" s="2">
        <f t="shared" si="455"/>
        <v>44129.75</v>
      </c>
      <c r="U5830" t="str">
        <f t="shared" si="456"/>
        <v>10-25-2020 18:00</v>
      </c>
      <c r="V5830">
        <f>IFERROR(IF(W5830=Z5830,VLOOKUP($U5830,[1]C8842!$G$2:$M$145,3,FALSE),0),0)</f>
        <v>0</v>
      </c>
      <c r="W5830">
        <f>VLOOKUP(RIGHT($V$1,5),Key!$A$9:$B$14,2,FALSE)</f>
        <v>10.199999999999999</v>
      </c>
      <c r="X5830">
        <f t="shared" si="459"/>
        <v>0</v>
      </c>
      <c r="Y5830">
        <f>VLOOKUP(RIGHT($X$1,5),Key!$A$9:$B$14,2,FALSE)</f>
        <v>3.7</v>
      </c>
      <c r="Z5830">
        <f t="shared" si="457"/>
        <v>10.199999999999999</v>
      </c>
      <c r="AA5830">
        <f t="shared" si="458"/>
        <v>0</v>
      </c>
    </row>
    <row r="5831" spans="1:27" x14ac:dyDescent="0.3">
      <c r="A5831">
        <v>100067</v>
      </c>
      <c r="B5831">
        <v>230922</v>
      </c>
      <c r="C5831" s="3">
        <v>44130.751388888886</v>
      </c>
      <c r="D5831">
        <v>1</v>
      </c>
      <c r="E5831">
        <v>1</v>
      </c>
      <c r="F5831" t="s">
        <v>25</v>
      </c>
      <c r="G5831">
        <v>2</v>
      </c>
      <c r="H5831">
        <v>65.203130000000002</v>
      </c>
      <c r="I5831">
        <v>20.421880000000002</v>
      </c>
      <c r="J5831">
        <v>1.078125</v>
      </c>
      <c r="K5831">
        <v>56.023440000000001</v>
      </c>
      <c r="L5831" s="3">
        <v>44130.503472222219</v>
      </c>
      <c r="M5831">
        <v>17.18</v>
      </c>
      <c r="N5831" t="s">
        <v>28</v>
      </c>
      <c r="P5831">
        <f>(C5831-Key!$B$1)*24</f>
        <v>2.9833333332790062</v>
      </c>
      <c r="Q5831">
        <f>(Key!$B$2-'17.1'!C5831)*24</f>
        <v>-3.3333333267364651E-2</v>
      </c>
      <c r="R5831" s="3">
        <f>C5831-(M5831-Key!$B$5)/(24*Key!$B$6)</f>
        <v>44130.737574074068</v>
      </c>
      <c r="S5831">
        <f>M5831-Key!$B$5</f>
        <v>14.92</v>
      </c>
      <c r="T5831" s="2">
        <f t="shared" si="455"/>
        <v>44129.75</v>
      </c>
      <c r="U5831" t="str">
        <f t="shared" si="456"/>
        <v>10-25-2020 18:00</v>
      </c>
      <c r="V5831">
        <f>IFERROR(IF(W5831=Z5831,VLOOKUP($U5831,[1]C8842!$G$2:$M$145,3,FALSE),0),0)</f>
        <v>0</v>
      </c>
      <c r="W5831">
        <f>VLOOKUP(RIGHT($V$1,5),Key!$A$9:$B$14,2,FALSE)</f>
        <v>10.199999999999999</v>
      </c>
      <c r="X5831">
        <f t="shared" si="459"/>
        <v>0</v>
      </c>
      <c r="Y5831">
        <f>VLOOKUP(RIGHT($X$1,5),Key!$A$9:$B$14,2,FALSE)</f>
        <v>3.7</v>
      </c>
      <c r="Z5831">
        <f t="shared" si="457"/>
        <v>10.199999999999999</v>
      </c>
      <c r="AA5831">
        <f t="shared" si="458"/>
        <v>0</v>
      </c>
    </row>
    <row r="5832" spans="1:27" x14ac:dyDescent="0.3">
      <c r="A5832">
        <v>100067</v>
      </c>
      <c r="B5832">
        <v>230922</v>
      </c>
      <c r="C5832" s="3">
        <v>44130.751388888886</v>
      </c>
      <c r="D5832">
        <v>2</v>
      </c>
      <c r="E5832">
        <v>1</v>
      </c>
      <c r="F5832" t="s">
        <v>26</v>
      </c>
      <c r="G5832">
        <v>1</v>
      </c>
      <c r="H5832">
        <v>59.796880000000002</v>
      </c>
      <c r="I5832">
        <v>15.26172</v>
      </c>
      <c r="J5832">
        <v>0.9453125</v>
      </c>
      <c r="K5832">
        <v>82.035160000000005</v>
      </c>
      <c r="L5832" s="3">
        <v>44130.503472222219</v>
      </c>
      <c r="M5832">
        <v>17.18</v>
      </c>
      <c r="N5832" t="s">
        <v>28</v>
      </c>
      <c r="P5832">
        <f>(C5832-Key!$B$1)*24</f>
        <v>2.9833333332790062</v>
      </c>
      <c r="Q5832">
        <f>(Key!$B$2-'17.1'!C5832)*24</f>
        <v>-3.3333333267364651E-2</v>
      </c>
      <c r="R5832" s="3">
        <f>C5832-(M5832-Key!$B$5)/(24*Key!$B$6)</f>
        <v>44130.737574074068</v>
      </c>
      <c r="S5832">
        <f>M5832-Key!$B$5</f>
        <v>14.92</v>
      </c>
      <c r="T5832" s="2">
        <f t="shared" si="455"/>
        <v>44129.75</v>
      </c>
      <c r="U5832" t="str">
        <f t="shared" si="456"/>
        <v>10-25-2020 18:00</v>
      </c>
      <c r="V5832">
        <f>IFERROR(IF(W5832=Z5832,VLOOKUP($U5832,[1]C8842!$G$2:$M$145,3,FALSE),0),0)</f>
        <v>0</v>
      </c>
      <c r="W5832">
        <f>VLOOKUP(RIGHT($V$1,5),Key!$A$9:$B$14,2,FALSE)</f>
        <v>10.199999999999999</v>
      </c>
      <c r="X5832">
        <f t="shared" si="459"/>
        <v>0</v>
      </c>
      <c r="Y5832">
        <f>VLOOKUP(RIGHT($X$1,5),Key!$A$9:$B$14,2,FALSE)</f>
        <v>3.7</v>
      </c>
      <c r="Z5832">
        <f t="shared" si="457"/>
        <v>10.199999999999999</v>
      </c>
      <c r="AA5832">
        <f t="shared" si="458"/>
        <v>0</v>
      </c>
    </row>
    <row r="5833" spans="1:27" x14ac:dyDescent="0.3">
      <c r="A5833">
        <v>100067</v>
      </c>
      <c r="B5833">
        <v>230922</v>
      </c>
      <c r="C5833" s="3">
        <v>44130.751388888886</v>
      </c>
      <c r="D5833">
        <v>2</v>
      </c>
      <c r="E5833">
        <v>1</v>
      </c>
      <c r="F5833" t="s">
        <v>26</v>
      </c>
      <c r="G5833">
        <v>1</v>
      </c>
      <c r="H5833">
        <v>66.148439999999994</v>
      </c>
      <c r="I5833">
        <v>16.628910000000001</v>
      </c>
      <c r="J5833">
        <v>0.90625</v>
      </c>
      <c r="K5833">
        <v>83.035160000000005</v>
      </c>
      <c r="L5833" s="3">
        <v>44130.503472222219</v>
      </c>
      <c r="M5833">
        <v>17.18</v>
      </c>
      <c r="N5833" t="s">
        <v>28</v>
      </c>
      <c r="P5833">
        <f>(C5833-Key!$B$1)*24</f>
        <v>2.9833333332790062</v>
      </c>
      <c r="Q5833">
        <f>(Key!$B$2-'17.1'!C5833)*24</f>
        <v>-3.3333333267364651E-2</v>
      </c>
      <c r="R5833" s="3">
        <f>C5833-(M5833-Key!$B$5)/(24*Key!$B$6)</f>
        <v>44130.737574074068</v>
      </c>
      <c r="S5833">
        <f>M5833-Key!$B$5</f>
        <v>14.92</v>
      </c>
      <c r="T5833" s="2">
        <f t="shared" si="455"/>
        <v>44129.75</v>
      </c>
      <c r="U5833" t="str">
        <f t="shared" si="456"/>
        <v>10-25-2020 18:00</v>
      </c>
      <c r="V5833">
        <f>IFERROR(IF(W5833=Z5833,VLOOKUP($U5833,[1]C8842!$G$2:$M$145,3,FALSE),0),0)</f>
        <v>0</v>
      </c>
      <c r="W5833">
        <f>VLOOKUP(RIGHT($V$1,5),Key!$A$9:$B$14,2,FALSE)</f>
        <v>10.199999999999999</v>
      </c>
      <c r="X5833">
        <f t="shared" si="459"/>
        <v>0</v>
      </c>
      <c r="Y5833">
        <f>VLOOKUP(RIGHT($X$1,5),Key!$A$9:$B$14,2,FALSE)</f>
        <v>3.7</v>
      </c>
      <c r="Z5833">
        <f t="shared" si="457"/>
        <v>10.199999999999999</v>
      </c>
      <c r="AA5833">
        <f t="shared" si="458"/>
        <v>0</v>
      </c>
    </row>
    <row r="5834" spans="1:27" x14ac:dyDescent="0.3">
      <c r="A5834">
        <v>100067</v>
      </c>
      <c r="B5834">
        <v>230922</v>
      </c>
      <c r="C5834" s="3">
        <v>44130.751388888886</v>
      </c>
      <c r="D5834">
        <v>0</v>
      </c>
      <c r="E5834">
        <v>2</v>
      </c>
      <c r="F5834" t="s">
        <v>25</v>
      </c>
      <c r="G5834">
        <v>1</v>
      </c>
      <c r="H5834">
        <v>57.125</v>
      </c>
      <c r="I5834">
        <v>15.128909999999999</v>
      </c>
      <c r="J5834">
        <v>0.98046880000000003</v>
      </c>
      <c r="K5834">
        <v>47.019530000000003</v>
      </c>
      <c r="L5834" s="3">
        <v>44130.503472222219</v>
      </c>
      <c r="M5834">
        <v>17.18</v>
      </c>
      <c r="N5834" t="s">
        <v>28</v>
      </c>
      <c r="P5834">
        <f>(C5834-Key!$B$1)*24</f>
        <v>2.9833333332790062</v>
      </c>
      <c r="Q5834">
        <f>(Key!$B$2-'17.1'!C5834)*24</f>
        <v>-3.3333333267364651E-2</v>
      </c>
      <c r="R5834" s="3">
        <f>C5834-(M5834-Key!$B$5)/(24*Key!$B$6)</f>
        <v>44130.737574074068</v>
      </c>
      <c r="S5834">
        <f>M5834-Key!$B$5</f>
        <v>14.92</v>
      </c>
      <c r="T5834" s="2">
        <f t="shared" si="455"/>
        <v>44129.75</v>
      </c>
      <c r="U5834" t="str">
        <f t="shared" si="456"/>
        <v>10-25-2020 18:00</v>
      </c>
      <c r="V5834">
        <f>IFERROR(IF(W5834=Z5834,VLOOKUP($U5834,[1]C8842!$G$2:$M$145,3,FALSE),0),0)</f>
        <v>0</v>
      </c>
      <c r="W5834">
        <f>VLOOKUP(RIGHT($V$1,5),Key!$A$9:$B$14,2,FALSE)</f>
        <v>10.199999999999999</v>
      </c>
      <c r="X5834">
        <f t="shared" si="459"/>
        <v>0</v>
      </c>
      <c r="Y5834">
        <f>VLOOKUP(RIGHT($X$1,5),Key!$A$9:$B$14,2,FALSE)</f>
        <v>3.7</v>
      </c>
      <c r="Z5834">
        <f t="shared" si="457"/>
        <v>10.199999999999999</v>
      </c>
      <c r="AA5834">
        <f t="shared" si="458"/>
        <v>0</v>
      </c>
    </row>
    <row r="5835" spans="1:27" x14ac:dyDescent="0.3">
      <c r="A5835">
        <v>100067</v>
      </c>
      <c r="B5835">
        <v>230922</v>
      </c>
      <c r="C5835" s="3">
        <v>44130.751388888886</v>
      </c>
      <c r="D5835">
        <v>3</v>
      </c>
      <c r="E5835">
        <v>2</v>
      </c>
      <c r="F5835" t="s">
        <v>26</v>
      </c>
      <c r="G5835">
        <v>2</v>
      </c>
      <c r="H5835">
        <v>72.183589999999995</v>
      </c>
      <c r="I5835">
        <v>21.632809999999999</v>
      </c>
      <c r="J5835">
        <v>1.015625</v>
      </c>
      <c r="K5835">
        <v>92.039060000000006</v>
      </c>
      <c r="L5835" s="3">
        <v>44130.503472222219</v>
      </c>
      <c r="M5835">
        <v>17.18</v>
      </c>
      <c r="N5835" t="s">
        <v>28</v>
      </c>
      <c r="P5835">
        <f>(C5835-Key!$B$1)*24</f>
        <v>2.9833333332790062</v>
      </c>
      <c r="Q5835">
        <f>(Key!$B$2-'17.1'!C5835)*24</f>
        <v>-3.3333333267364651E-2</v>
      </c>
      <c r="R5835" s="3">
        <f>C5835-(M5835-Key!$B$5)/(24*Key!$B$6)</f>
        <v>44130.737574074068</v>
      </c>
      <c r="S5835">
        <f>M5835-Key!$B$5</f>
        <v>14.92</v>
      </c>
      <c r="T5835" s="2">
        <f t="shared" si="455"/>
        <v>44129.75</v>
      </c>
      <c r="U5835" t="str">
        <f t="shared" si="456"/>
        <v>10-25-2020 18:00</v>
      </c>
      <c r="V5835">
        <f>IFERROR(IF(W5835=Z5835,VLOOKUP($U5835,[1]C8842!$G$2:$M$145,3,FALSE),0),0)</f>
        <v>0</v>
      </c>
      <c r="W5835">
        <f>VLOOKUP(RIGHT($V$1,5),Key!$A$9:$B$14,2,FALSE)</f>
        <v>10.199999999999999</v>
      </c>
      <c r="X5835">
        <f t="shared" si="459"/>
        <v>0</v>
      </c>
      <c r="Y5835">
        <f>VLOOKUP(RIGHT($X$1,5),Key!$A$9:$B$14,2,FALSE)</f>
        <v>3.7</v>
      </c>
      <c r="Z5835">
        <f t="shared" si="457"/>
        <v>10.199999999999999</v>
      </c>
      <c r="AA5835">
        <f t="shared" si="458"/>
        <v>0</v>
      </c>
    </row>
    <row r="5836" spans="1:27" x14ac:dyDescent="0.3">
      <c r="A5836">
        <v>100067</v>
      </c>
      <c r="B5836">
        <v>230922</v>
      </c>
      <c r="C5836" s="3">
        <v>44130.751388888886</v>
      </c>
      <c r="D5836">
        <v>1</v>
      </c>
      <c r="E5836">
        <v>1</v>
      </c>
      <c r="F5836" t="s">
        <v>25</v>
      </c>
      <c r="G5836">
        <v>4</v>
      </c>
      <c r="H5836">
        <v>62.773440000000001</v>
      </c>
      <c r="I5836">
        <v>67.636719999999997</v>
      </c>
      <c r="J5836">
        <v>3.1210939999999998</v>
      </c>
      <c r="K5836">
        <v>56.023440000000001</v>
      </c>
      <c r="L5836" s="3">
        <v>44130.503472222219</v>
      </c>
      <c r="M5836">
        <v>17.18</v>
      </c>
      <c r="N5836" t="s">
        <v>28</v>
      </c>
      <c r="P5836">
        <f>(C5836-Key!$B$1)*24</f>
        <v>2.9833333332790062</v>
      </c>
      <c r="Q5836">
        <f>(Key!$B$2-'17.1'!C5836)*24</f>
        <v>-3.3333333267364651E-2</v>
      </c>
      <c r="R5836" s="3">
        <f>C5836-(M5836-Key!$B$5)/(24*Key!$B$6)</f>
        <v>44130.737574074068</v>
      </c>
      <c r="S5836">
        <f>M5836-Key!$B$5</f>
        <v>14.92</v>
      </c>
      <c r="T5836" s="2">
        <f t="shared" si="455"/>
        <v>44129.75</v>
      </c>
      <c r="U5836" t="str">
        <f t="shared" si="456"/>
        <v>10-25-2020 18:00</v>
      </c>
      <c r="V5836">
        <f>IFERROR(IF(W5836=Z5836,VLOOKUP($U5836,[1]C8842!$G$2:$M$145,3,FALSE),0),0)</f>
        <v>0</v>
      </c>
      <c r="W5836">
        <f>VLOOKUP(RIGHT($V$1,5),Key!$A$9:$B$14,2,FALSE)</f>
        <v>10.199999999999999</v>
      </c>
      <c r="X5836">
        <f t="shared" si="459"/>
        <v>0</v>
      </c>
      <c r="Y5836">
        <f>VLOOKUP(RIGHT($X$1,5),Key!$A$9:$B$14,2,FALSE)</f>
        <v>3.7</v>
      </c>
      <c r="Z5836">
        <f t="shared" si="457"/>
        <v>10.199999999999999</v>
      </c>
      <c r="AA5836">
        <f t="shared" si="458"/>
        <v>0</v>
      </c>
    </row>
    <row r="5837" spans="1:27" x14ac:dyDescent="0.3">
      <c r="A5837">
        <v>100067</v>
      </c>
      <c r="B5837">
        <v>230922</v>
      </c>
      <c r="C5837" s="3">
        <v>44130.751388888886</v>
      </c>
      <c r="D5837">
        <v>0</v>
      </c>
      <c r="E5837">
        <v>2</v>
      </c>
      <c r="F5837" t="s">
        <v>25</v>
      </c>
      <c r="G5837">
        <v>4</v>
      </c>
      <c r="H5837">
        <v>52.269530000000003</v>
      </c>
      <c r="I5837">
        <v>76.441410000000005</v>
      </c>
      <c r="J5837">
        <v>4.1992190000000003</v>
      </c>
      <c r="K5837">
        <v>46.019530000000003</v>
      </c>
      <c r="L5837" s="3">
        <v>44130.503472222219</v>
      </c>
      <c r="M5837">
        <v>17.18</v>
      </c>
      <c r="N5837" t="s">
        <v>28</v>
      </c>
      <c r="P5837">
        <f>(C5837-Key!$B$1)*24</f>
        <v>2.9833333332790062</v>
      </c>
      <c r="Q5837">
        <f>(Key!$B$2-'17.1'!C5837)*24</f>
        <v>-3.3333333267364651E-2</v>
      </c>
      <c r="R5837" s="3">
        <f>C5837-(M5837-Key!$B$5)/(24*Key!$B$6)</f>
        <v>44130.737574074068</v>
      </c>
      <c r="S5837">
        <f>M5837-Key!$B$5</f>
        <v>14.92</v>
      </c>
      <c r="T5837" s="2">
        <f t="shared" si="455"/>
        <v>44129.75</v>
      </c>
      <c r="U5837" t="str">
        <f t="shared" si="456"/>
        <v>10-25-2020 18:00</v>
      </c>
      <c r="V5837">
        <f>IFERROR(IF(W5837=Z5837,VLOOKUP($U5837,[1]C8842!$G$2:$M$145,3,FALSE),0),0)</f>
        <v>0</v>
      </c>
      <c r="W5837">
        <f>VLOOKUP(RIGHT($V$1,5),Key!$A$9:$B$14,2,FALSE)</f>
        <v>10.199999999999999</v>
      </c>
      <c r="X5837">
        <f t="shared" si="459"/>
        <v>0</v>
      </c>
      <c r="Y5837">
        <f>VLOOKUP(RIGHT($X$1,5),Key!$A$9:$B$14,2,FALSE)</f>
        <v>3.7</v>
      </c>
      <c r="Z5837">
        <f t="shared" si="457"/>
        <v>10.199999999999999</v>
      </c>
      <c r="AA5837">
        <f t="shared" si="458"/>
        <v>0</v>
      </c>
    </row>
    <row r="5838" spans="1:27" x14ac:dyDescent="0.3">
      <c r="A5838">
        <v>100067</v>
      </c>
      <c r="B5838">
        <v>230922</v>
      </c>
      <c r="C5838" s="3">
        <v>44130.751388888886</v>
      </c>
      <c r="D5838">
        <v>0</v>
      </c>
      <c r="E5838">
        <v>2</v>
      </c>
      <c r="F5838" t="s">
        <v>25</v>
      </c>
      <c r="G5838">
        <v>1</v>
      </c>
      <c r="H5838">
        <v>57.945309999999999</v>
      </c>
      <c r="I5838">
        <v>16.054690000000001</v>
      </c>
      <c r="J5838">
        <v>1.011719</v>
      </c>
      <c r="K5838">
        <v>48.019530000000003</v>
      </c>
      <c r="L5838" s="3">
        <v>44130.503472222219</v>
      </c>
      <c r="M5838">
        <v>17.18</v>
      </c>
      <c r="N5838" t="s">
        <v>28</v>
      </c>
      <c r="P5838">
        <f>(C5838-Key!$B$1)*24</f>
        <v>2.9833333332790062</v>
      </c>
      <c r="Q5838">
        <f>(Key!$B$2-'17.1'!C5838)*24</f>
        <v>-3.3333333267364651E-2</v>
      </c>
      <c r="R5838" s="3">
        <f>C5838-(M5838-Key!$B$5)/(24*Key!$B$6)</f>
        <v>44130.737574074068</v>
      </c>
      <c r="S5838">
        <f>M5838-Key!$B$5</f>
        <v>14.92</v>
      </c>
      <c r="T5838" s="2">
        <f t="shared" si="455"/>
        <v>44129.75</v>
      </c>
      <c r="U5838" t="str">
        <f t="shared" si="456"/>
        <v>10-25-2020 18:00</v>
      </c>
      <c r="V5838">
        <f>IFERROR(IF(W5838=Z5838,VLOOKUP($U5838,[1]C8842!$G$2:$M$145,3,FALSE),0),0)</f>
        <v>0</v>
      </c>
      <c r="W5838">
        <f>VLOOKUP(RIGHT($V$1,5),Key!$A$9:$B$14,2,FALSE)</f>
        <v>10.199999999999999</v>
      </c>
      <c r="X5838">
        <f t="shared" si="459"/>
        <v>0</v>
      </c>
      <c r="Y5838">
        <f>VLOOKUP(RIGHT($X$1,5),Key!$A$9:$B$14,2,FALSE)</f>
        <v>3.7</v>
      </c>
      <c r="Z5838">
        <f t="shared" si="457"/>
        <v>10.199999999999999</v>
      </c>
      <c r="AA5838">
        <f t="shared" si="458"/>
        <v>0</v>
      </c>
    </row>
    <row r="5839" spans="1:27" x14ac:dyDescent="0.3">
      <c r="A5839">
        <v>100067</v>
      </c>
      <c r="B5839">
        <v>230922</v>
      </c>
      <c r="C5839" s="3">
        <v>44130.751388888886</v>
      </c>
      <c r="D5839">
        <v>3</v>
      </c>
      <c r="E5839">
        <v>2</v>
      </c>
      <c r="F5839" t="s">
        <v>26</v>
      </c>
      <c r="G5839">
        <v>1</v>
      </c>
      <c r="H5839">
        <v>71.464839999999995</v>
      </c>
      <c r="I5839">
        <v>19.296880000000002</v>
      </c>
      <c r="J5839">
        <v>0.94140630000000003</v>
      </c>
      <c r="K5839">
        <v>94.039060000000006</v>
      </c>
      <c r="L5839" s="3">
        <v>44130.503472222219</v>
      </c>
      <c r="M5839">
        <v>17.18</v>
      </c>
      <c r="N5839" t="s">
        <v>28</v>
      </c>
      <c r="P5839">
        <f>(C5839-Key!$B$1)*24</f>
        <v>2.9833333332790062</v>
      </c>
      <c r="Q5839">
        <f>(Key!$B$2-'17.1'!C5839)*24</f>
        <v>-3.3333333267364651E-2</v>
      </c>
      <c r="R5839" s="3">
        <f>C5839-(M5839-Key!$B$5)/(24*Key!$B$6)</f>
        <v>44130.737574074068</v>
      </c>
      <c r="S5839">
        <f>M5839-Key!$B$5</f>
        <v>14.92</v>
      </c>
      <c r="T5839" s="2">
        <f t="shared" si="455"/>
        <v>44129.75</v>
      </c>
      <c r="U5839" t="str">
        <f t="shared" si="456"/>
        <v>10-25-2020 18:00</v>
      </c>
      <c r="V5839">
        <f>IFERROR(IF(W5839=Z5839,VLOOKUP($U5839,[1]C8842!$G$2:$M$145,3,FALSE),0),0)</f>
        <v>0</v>
      </c>
      <c r="W5839">
        <f>VLOOKUP(RIGHT($V$1,5),Key!$A$9:$B$14,2,FALSE)</f>
        <v>10.199999999999999</v>
      </c>
      <c r="X5839">
        <f t="shared" si="459"/>
        <v>0</v>
      </c>
      <c r="Y5839">
        <f>VLOOKUP(RIGHT($X$1,5),Key!$A$9:$B$14,2,FALSE)</f>
        <v>3.7</v>
      </c>
      <c r="Z5839">
        <f t="shared" si="457"/>
        <v>10.199999999999999</v>
      </c>
      <c r="AA5839">
        <f t="shared" si="458"/>
        <v>0</v>
      </c>
    </row>
    <row r="5840" spans="1:27" x14ac:dyDescent="0.3">
      <c r="A5840">
        <v>100067</v>
      </c>
      <c r="B5840">
        <v>230922</v>
      </c>
      <c r="C5840" s="3">
        <v>44130.751388888886</v>
      </c>
      <c r="D5840">
        <v>2</v>
      </c>
      <c r="E5840">
        <v>1</v>
      </c>
      <c r="F5840" t="s">
        <v>26</v>
      </c>
      <c r="G5840">
        <v>1</v>
      </c>
      <c r="H5840">
        <v>66.96875</v>
      </c>
      <c r="I5840">
        <v>15.67578</v>
      </c>
      <c r="J5840">
        <v>0.859375</v>
      </c>
      <c r="K5840">
        <v>82.035160000000005</v>
      </c>
      <c r="L5840" s="3">
        <v>44130.503472222219</v>
      </c>
      <c r="M5840">
        <v>17.18</v>
      </c>
      <c r="N5840" t="s">
        <v>28</v>
      </c>
      <c r="P5840">
        <f>(C5840-Key!$B$1)*24</f>
        <v>2.9833333332790062</v>
      </c>
      <c r="Q5840">
        <f>(Key!$B$2-'17.1'!C5840)*24</f>
        <v>-3.3333333267364651E-2</v>
      </c>
      <c r="R5840" s="3">
        <f>C5840-(M5840-Key!$B$5)/(24*Key!$B$6)</f>
        <v>44130.737574074068</v>
      </c>
      <c r="S5840">
        <f>M5840-Key!$B$5</f>
        <v>14.92</v>
      </c>
      <c r="T5840" s="2">
        <f t="shared" si="455"/>
        <v>44129.75</v>
      </c>
      <c r="U5840" t="str">
        <f t="shared" si="456"/>
        <v>10-25-2020 18:00</v>
      </c>
      <c r="V5840">
        <f>IFERROR(IF(W5840=Z5840,VLOOKUP($U5840,[1]C8842!$G$2:$M$145,3,FALSE),0),0)</f>
        <v>0</v>
      </c>
      <c r="W5840">
        <f>VLOOKUP(RIGHT($V$1,5),Key!$A$9:$B$14,2,FALSE)</f>
        <v>10.199999999999999</v>
      </c>
      <c r="X5840">
        <f t="shared" si="459"/>
        <v>0</v>
      </c>
      <c r="Y5840">
        <f>VLOOKUP(RIGHT($X$1,5),Key!$A$9:$B$14,2,FALSE)</f>
        <v>3.7</v>
      </c>
      <c r="Z5840">
        <f t="shared" si="457"/>
        <v>10.199999999999999</v>
      </c>
      <c r="AA5840">
        <f t="shared" si="458"/>
        <v>0</v>
      </c>
    </row>
    <row r="5841" spans="1:27" x14ac:dyDescent="0.3">
      <c r="A5841">
        <v>100067</v>
      </c>
      <c r="B5841">
        <v>230922</v>
      </c>
      <c r="C5841" s="3">
        <v>44130.752083333333</v>
      </c>
      <c r="D5841">
        <v>2</v>
      </c>
      <c r="E5841">
        <v>1</v>
      </c>
      <c r="F5841" t="s">
        <v>26</v>
      </c>
      <c r="G5841">
        <v>2</v>
      </c>
      <c r="H5841">
        <v>65.679689999999994</v>
      </c>
      <c r="I5841">
        <v>20.121089999999999</v>
      </c>
      <c r="J5841">
        <v>1.0546880000000001</v>
      </c>
      <c r="K5841">
        <v>82.035160000000005</v>
      </c>
      <c r="L5841" s="3">
        <v>44130.503472222219</v>
      </c>
      <c r="M5841">
        <v>17.18</v>
      </c>
      <c r="N5841" t="s">
        <v>28</v>
      </c>
      <c r="P5841">
        <f>(C5841-Key!$B$1)*24</f>
        <v>3</v>
      </c>
      <c r="Q5841">
        <f>(Key!$B$2-'17.1'!C5841)*24</f>
        <v>-4.9999999988358468E-2</v>
      </c>
      <c r="R5841" s="3">
        <f>C5841-(M5841-Key!$B$5)/(24*Key!$B$6)</f>
        <v>44130.738268518515</v>
      </c>
      <c r="S5841">
        <f>M5841-Key!$B$5</f>
        <v>14.92</v>
      </c>
      <c r="T5841" s="2">
        <f t="shared" si="455"/>
        <v>44129.75</v>
      </c>
      <c r="U5841" t="str">
        <f t="shared" si="456"/>
        <v>10-25-2020 18:00</v>
      </c>
      <c r="V5841">
        <f>IFERROR(IF(W5841=Z5841,VLOOKUP($U5841,[1]C8842!$G$2:$M$145,3,FALSE),0),0)</f>
        <v>0</v>
      </c>
      <c r="W5841">
        <f>VLOOKUP(RIGHT($V$1,5),Key!$A$9:$B$14,2,FALSE)</f>
        <v>10.199999999999999</v>
      </c>
      <c r="X5841">
        <f t="shared" si="459"/>
        <v>0</v>
      </c>
      <c r="Y5841">
        <f>VLOOKUP(RIGHT($X$1,5),Key!$A$9:$B$14,2,FALSE)</f>
        <v>3.7</v>
      </c>
      <c r="Z5841">
        <f t="shared" si="457"/>
        <v>10.199999999999999</v>
      </c>
      <c r="AA5841">
        <f t="shared" si="458"/>
        <v>0</v>
      </c>
    </row>
    <row r="5842" spans="1:27" x14ac:dyDescent="0.3">
      <c r="A5842">
        <v>100067</v>
      </c>
      <c r="B5842">
        <v>230922</v>
      </c>
      <c r="C5842" s="3">
        <v>44130.752083333333</v>
      </c>
      <c r="D5842">
        <v>3</v>
      </c>
      <c r="E5842">
        <v>2</v>
      </c>
      <c r="F5842" t="s">
        <v>26</v>
      </c>
      <c r="G5842">
        <v>5</v>
      </c>
      <c r="H5842">
        <v>59.933590000000002</v>
      </c>
      <c r="I5842">
        <v>99.707030000000003</v>
      </c>
      <c r="J5842">
        <v>4.6953129999999996</v>
      </c>
      <c r="K5842">
        <v>94.039060000000006</v>
      </c>
      <c r="L5842" s="3">
        <v>44130.503472222219</v>
      </c>
      <c r="M5842">
        <v>17.18</v>
      </c>
      <c r="N5842" t="s">
        <v>28</v>
      </c>
      <c r="P5842">
        <f>(C5842-Key!$B$1)*24</f>
        <v>3</v>
      </c>
      <c r="Q5842">
        <f>(Key!$B$2-'17.1'!C5842)*24</f>
        <v>-4.9999999988358468E-2</v>
      </c>
      <c r="R5842" s="3">
        <f>C5842-(M5842-Key!$B$5)/(24*Key!$B$6)</f>
        <v>44130.738268518515</v>
      </c>
      <c r="S5842">
        <f>M5842-Key!$B$5</f>
        <v>14.92</v>
      </c>
      <c r="T5842" s="2">
        <f t="shared" si="455"/>
        <v>44129.75</v>
      </c>
      <c r="U5842" t="str">
        <f t="shared" si="456"/>
        <v>10-25-2020 18:00</v>
      </c>
      <c r="V5842">
        <f>IFERROR(IF(W5842=Z5842,VLOOKUP($U5842,[1]C8842!$G$2:$M$145,3,FALSE),0),0)</f>
        <v>0</v>
      </c>
      <c r="W5842">
        <f>VLOOKUP(RIGHT($V$1,5),Key!$A$9:$B$14,2,FALSE)</f>
        <v>10.199999999999999</v>
      </c>
      <c r="X5842">
        <f t="shared" si="459"/>
        <v>0</v>
      </c>
      <c r="Y5842">
        <f>VLOOKUP(RIGHT($X$1,5),Key!$A$9:$B$14,2,FALSE)</f>
        <v>3.7</v>
      </c>
      <c r="Z5842">
        <f t="shared" si="457"/>
        <v>10.199999999999999</v>
      </c>
      <c r="AA5842">
        <f t="shared" si="458"/>
        <v>0</v>
      </c>
    </row>
    <row r="5843" spans="1:27" x14ac:dyDescent="0.3">
      <c r="A5843">
        <v>100067</v>
      </c>
      <c r="B5843">
        <v>230922</v>
      </c>
      <c r="C5843" s="3">
        <v>44130.752083333333</v>
      </c>
      <c r="D5843">
        <v>2</v>
      </c>
      <c r="E5843">
        <v>1</v>
      </c>
      <c r="F5843" t="s">
        <v>26</v>
      </c>
      <c r="G5843">
        <v>4</v>
      </c>
      <c r="H5843">
        <v>63.25</v>
      </c>
      <c r="I5843">
        <v>77.390630000000002</v>
      </c>
      <c r="J5843">
        <v>3.5078130000000001</v>
      </c>
      <c r="K5843">
        <v>80.03125</v>
      </c>
      <c r="L5843" s="3">
        <v>44130.503472222219</v>
      </c>
      <c r="M5843">
        <v>17.18</v>
      </c>
      <c r="N5843" t="s">
        <v>28</v>
      </c>
      <c r="P5843">
        <f>(C5843-Key!$B$1)*24</f>
        <v>3</v>
      </c>
      <c r="Q5843">
        <f>(Key!$B$2-'17.1'!C5843)*24</f>
        <v>-4.9999999988358468E-2</v>
      </c>
      <c r="R5843" s="3">
        <f>C5843-(M5843-Key!$B$5)/(24*Key!$B$6)</f>
        <v>44130.738268518515</v>
      </c>
      <c r="S5843">
        <f>M5843-Key!$B$5</f>
        <v>14.92</v>
      </c>
      <c r="T5843" s="2">
        <f t="shared" si="455"/>
        <v>44129.75</v>
      </c>
      <c r="U5843" t="str">
        <f t="shared" si="456"/>
        <v>10-25-2020 18:00</v>
      </c>
      <c r="V5843">
        <f>IFERROR(IF(W5843=Z5843,VLOOKUP($U5843,[1]C8842!$G$2:$M$145,3,FALSE),0),0)</f>
        <v>0</v>
      </c>
      <c r="W5843">
        <f>VLOOKUP(RIGHT($V$1,5),Key!$A$9:$B$14,2,FALSE)</f>
        <v>10.199999999999999</v>
      </c>
      <c r="X5843">
        <f t="shared" si="459"/>
        <v>0</v>
      </c>
      <c r="Y5843">
        <f>VLOOKUP(RIGHT($X$1,5),Key!$A$9:$B$14,2,FALSE)</f>
        <v>3.7</v>
      </c>
      <c r="Z5843">
        <f t="shared" si="457"/>
        <v>10.199999999999999</v>
      </c>
      <c r="AA5843">
        <f t="shared" si="458"/>
        <v>0</v>
      </c>
    </row>
    <row r="5844" spans="1:27" x14ac:dyDescent="0.3">
      <c r="A5844">
        <v>100067</v>
      </c>
      <c r="B5844">
        <v>230922</v>
      </c>
      <c r="C5844" s="3">
        <v>44130.752083333333</v>
      </c>
      <c r="D5844">
        <v>2</v>
      </c>
      <c r="E5844">
        <v>1</v>
      </c>
      <c r="F5844" t="s">
        <v>26</v>
      </c>
      <c r="G5844">
        <v>1</v>
      </c>
      <c r="H5844">
        <v>63.074219999999997</v>
      </c>
      <c r="I5844">
        <v>18.554690000000001</v>
      </c>
      <c r="J5844">
        <v>1.035156</v>
      </c>
      <c r="K5844">
        <v>80.03125</v>
      </c>
      <c r="L5844" s="3">
        <v>44130.503472222219</v>
      </c>
      <c r="M5844">
        <v>17.18</v>
      </c>
      <c r="N5844" t="s">
        <v>28</v>
      </c>
      <c r="P5844">
        <f>(C5844-Key!$B$1)*24</f>
        <v>3</v>
      </c>
      <c r="Q5844">
        <f>(Key!$B$2-'17.1'!C5844)*24</f>
        <v>-4.9999999988358468E-2</v>
      </c>
      <c r="R5844" s="3">
        <f>C5844-(M5844-Key!$B$5)/(24*Key!$B$6)</f>
        <v>44130.738268518515</v>
      </c>
      <c r="S5844">
        <f>M5844-Key!$B$5</f>
        <v>14.92</v>
      </c>
      <c r="T5844" s="2">
        <f t="shared" si="455"/>
        <v>44129.75</v>
      </c>
      <c r="U5844" t="str">
        <f t="shared" si="456"/>
        <v>10-25-2020 18:00</v>
      </c>
      <c r="V5844">
        <f>IFERROR(IF(W5844=Z5844,VLOOKUP($U5844,[1]C8842!$G$2:$M$145,3,FALSE),0),0)</f>
        <v>0</v>
      </c>
      <c r="W5844">
        <f>VLOOKUP(RIGHT($V$1,5),Key!$A$9:$B$14,2,FALSE)</f>
        <v>10.199999999999999</v>
      </c>
      <c r="X5844">
        <f t="shared" si="459"/>
        <v>0</v>
      </c>
      <c r="Y5844">
        <f>VLOOKUP(RIGHT($X$1,5),Key!$A$9:$B$14,2,FALSE)</f>
        <v>3.7</v>
      </c>
      <c r="Z5844">
        <f t="shared" si="457"/>
        <v>10.199999999999999</v>
      </c>
      <c r="AA5844">
        <f t="shared" si="458"/>
        <v>0</v>
      </c>
    </row>
    <row r="5845" spans="1:27" x14ac:dyDescent="0.3">
      <c r="A5845">
        <v>100067</v>
      </c>
      <c r="B5845">
        <v>230922</v>
      </c>
      <c r="C5845" s="3">
        <v>44130.752083333333</v>
      </c>
      <c r="D5845">
        <v>0</v>
      </c>
      <c r="E5845">
        <v>2</v>
      </c>
      <c r="F5845" t="s">
        <v>25</v>
      </c>
      <c r="G5845">
        <v>3</v>
      </c>
      <c r="H5845">
        <v>37.109380000000002</v>
      </c>
      <c r="I5845">
        <v>33.886719999999997</v>
      </c>
      <c r="J5845">
        <v>2.859375</v>
      </c>
      <c r="K5845">
        <v>46.019530000000003</v>
      </c>
      <c r="L5845" s="3">
        <v>44130.503472222219</v>
      </c>
      <c r="M5845">
        <v>17.18</v>
      </c>
      <c r="N5845" t="s">
        <v>28</v>
      </c>
      <c r="P5845">
        <f>(C5845-Key!$B$1)*24</f>
        <v>3</v>
      </c>
      <c r="Q5845">
        <f>(Key!$B$2-'17.1'!C5845)*24</f>
        <v>-4.9999999988358468E-2</v>
      </c>
      <c r="R5845" s="3">
        <f>C5845-(M5845-Key!$B$5)/(24*Key!$B$6)</f>
        <v>44130.738268518515</v>
      </c>
      <c r="S5845">
        <f>M5845-Key!$B$5</f>
        <v>14.92</v>
      </c>
      <c r="T5845" s="2">
        <f t="shared" si="455"/>
        <v>44129.75</v>
      </c>
      <c r="U5845" t="str">
        <f t="shared" si="456"/>
        <v>10-25-2020 18:00</v>
      </c>
      <c r="V5845">
        <f>IFERROR(IF(W5845=Z5845,VLOOKUP($U5845,[1]C8842!$G$2:$M$145,3,FALSE),0),0)</f>
        <v>0</v>
      </c>
      <c r="W5845">
        <f>VLOOKUP(RIGHT($V$1,5),Key!$A$9:$B$14,2,FALSE)</f>
        <v>10.199999999999999</v>
      </c>
      <c r="X5845">
        <f t="shared" si="459"/>
        <v>0</v>
      </c>
      <c r="Y5845">
        <f>VLOOKUP(RIGHT($X$1,5),Key!$A$9:$B$14,2,FALSE)</f>
        <v>3.7</v>
      </c>
      <c r="Z5845">
        <f t="shared" si="457"/>
        <v>10.199999999999999</v>
      </c>
      <c r="AA5845">
        <f t="shared" si="458"/>
        <v>0</v>
      </c>
    </row>
    <row r="5846" spans="1:27" x14ac:dyDescent="0.3">
      <c r="A5846">
        <v>100067</v>
      </c>
      <c r="B5846">
        <v>230922</v>
      </c>
      <c r="C5846" s="3">
        <v>44130.752083333333</v>
      </c>
      <c r="D5846">
        <v>1</v>
      </c>
      <c r="E5846">
        <v>1</v>
      </c>
      <c r="F5846" t="s">
        <v>25</v>
      </c>
      <c r="G5846">
        <v>1</v>
      </c>
      <c r="H5846">
        <v>66.597660000000005</v>
      </c>
      <c r="I5846">
        <v>15.210940000000001</v>
      </c>
      <c r="J5846">
        <v>0.84765630000000003</v>
      </c>
      <c r="K5846">
        <v>58.023440000000001</v>
      </c>
      <c r="L5846" s="3">
        <v>44130.503472222219</v>
      </c>
      <c r="M5846">
        <v>17.18</v>
      </c>
      <c r="N5846" t="s">
        <v>28</v>
      </c>
      <c r="P5846">
        <f>(C5846-Key!$B$1)*24</f>
        <v>3</v>
      </c>
      <c r="Q5846">
        <f>(Key!$B$2-'17.1'!C5846)*24</f>
        <v>-4.9999999988358468E-2</v>
      </c>
      <c r="R5846" s="3">
        <f>C5846-(M5846-Key!$B$5)/(24*Key!$B$6)</f>
        <v>44130.738268518515</v>
      </c>
      <c r="S5846">
        <f>M5846-Key!$B$5</f>
        <v>14.92</v>
      </c>
      <c r="T5846" s="2">
        <f t="shared" si="455"/>
        <v>44129.75</v>
      </c>
      <c r="U5846" t="str">
        <f t="shared" si="456"/>
        <v>10-25-2020 18:00</v>
      </c>
      <c r="V5846">
        <f>IFERROR(IF(W5846=Z5846,VLOOKUP($U5846,[1]C8842!$G$2:$M$145,3,FALSE),0),0)</f>
        <v>0</v>
      </c>
      <c r="W5846">
        <f>VLOOKUP(RIGHT($V$1,5),Key!$A$9:$B$14,2,FALSE)</f>
        <v>10.199999999999999</v>
      </c>
      <c r="X5846">
        <f t="shared" si="459"/>
        <v>0</v>
      </c>
      <c r="Y5846">
        <f>VLOOKUP(RIGHT($X$1,5),Key!$A$9:$B$14,2,FALSE)</f>
        <v>3.7</v>
      </c>
      <c r="Z5846">
        <f t="shared" si="457"/>
        <v>10.199999999999999</v>
      </c>
      <c r="AA5846">
        <f t="shared" si="458"/>
        <v>0</v>
      </c>
    </row>
    <row r="5847" spans="1:27" x14ac:dyDescent="0.3">
      <c r="A5847">
        <v>100067</v>
      </c>
      <c r="B5847">
        <v>230922</v>
      </c>
      <c r="C5847" s="3">
        <v>44130.752083333333</v>
      </c>
      <c r="D5847">
        <v>2</v>
      </c>
      <c r="E5847">
        <v>1</v>
      </c>
      <c r="F5847" t="s">
        <v>26</v>
      </c>
      <c r="G5847">
        <v>1</v>
      </c>
      <c r="H5847">
        <v>69.835939999999994</v>
      </c>
      <c r="I5847">
        <v>17.695309999999999</v>
      </c>
      <c r="J5847">
        <v>0.90234380000000003</v>
      </c>
      <c r="K5847">
        <v>82.035160000000005</v>
      </c>
      <c r="L5847" s="3">
        <v>44130.503472222219</v>
      </c>
      <c r="M5847">
        <v>17.18</v>
      </c>
      <c r="N5847" t="s">
        <v>28</v>
      </c>
      <c r="P5847">
        <f>(C5847-Key!$B$1)*24</f>
        <v>3</v>
      </c>
      <c r="Q5847">
        <f>(Key!$B$2-'17.1'!C5847)*24</f>
        <v>-4.9999999988358468E-2</v>
      </c>
      <c r="R5847" s="3">
        <f>C5847-(M5847-Key!$B$5)/(24*Key!$B$6)</f>
        <v>44130.738268518515</v>
      </c>
      <c r="S5847">
        <f>M5847-Key!$B$5</f>
        <v>14.92</v>
      </c>
      <c r="T5847" s="2">
        <f t="shared" si="455"/>
        <v>44129.75</v>
      </c>
      <c r="U5847" t="str">
        <f t="shared" si="456"/>
        <v>10-25-2020 18:00</v>
      </c>
      <c r="V5847">
        <f>IFERROR(IF(W5847=Z5847,VLOOKUP($U5847,[1]C8842!$G$2:$M$145,3,FALSE),0),0)</f>
        <v>0</v>
      </c>
      <c r="W5847">
        <f>VLOOKUP(RIGHT($V$1,5),Key!$A$9:$B$14,2,FALSE)</f>
        <v>10.199999999999999</v>
      </c>
      <c r="X5847">
        <f t="shared" si="459"/>
        <v>0</v>
      </c>
      <c r="Y5847">
        <f>VLOOKUP(RIGHT($X$1,5),Key!$A$9:$B$14,2,FALSE)</f>
        <v>3.7</v>
      </c>
      <c r="Z5847">
        <f t="shared" si="457"/>
        <v>10.199999999999999</v>
      </c>
      <c r="AA5847">
        <f t="shared" si="458"/>
        <v>0</v>
      </c>
    </row>
    <row r="5848" spans="1:27" x14ac:dyDescent="0.3">
      <c r="A5848">
        <v>100067</v>
      </c>
      <c r="B5848">
        <v>230922</v>
      </c>
      <c r="C5848" s="3">
        <v>44130.752083333333</v>
      </c>
      <c r="D5848">
        <v>1</v>
      </c>
      <c r="E5848">
        <v>1</v>
      </c>
      <c r="F5848" t="s">
        <v>25</v>
      </c>
      <c r="G5848">
        <v>3</v>
      </c>
      <c r="H5848">
        <v>55.484380000000002</v>
      </c>
      <c r="I5848">
        <v>31.703130000000002</v>
      </c>
      <c r="J5848">
        <v>1.808594</v>
      </c>
      <c r="K5848">
        <v>54.023440000000001</v>
      </c>
      <c r="L5848" s="3">
        <v>44130.503472222219</v>
      </c>
      <c r="M5848">
        <v>17.18</v>
      </c>
      <c r="N5848" t="s">
        <v>28</v>
      </c>
      <c r="P5848">
        <f>(C5848-Key!$B$1)*24</f>
        <v>3</v>
      </c>
      <c r="Q5848">
        <f>(Key!$B$2-'17.1'!C5848)*24</f>
        <v>-4.9999999988358468E-2</v>
      </c>
      <c r="R5848" s="3">
        <f>C5848-(M5848-Key!$B$5)/(24*Key!$B$6)</f>
        <v>44130.738268518515</v>
      </c>
      <c r="S5848">
        <f>M5848-Key!$B$5</f>
        <v>14.92</v>
      </c>
      <c r="T5848" s="2">
        <f t="shared" si="455"/>
        <v>44129.75</v>
      </c>
      <c r="U5848" t="str">
        <f t="shared" si="456"/>
        <v>10-25-2020 18:00</v>
      </c>
      <c r="V5848">
        <f>IFERROR(IF(W5848=Z5848,VLOOKUP($U5848,[1]C8842!$G$2:$M$145,3,FALSE),0),0)</f>
        <v>0</v>
      </c>
      <c r="W5848">
        <f>VLOOKUP(RIGHT($V$1,5),Key!$A$9:$B$14,2,FALSE)</f>
        <v>10.199999999999999</v>
      </c>
      <c r="X5848">
        <f t="shared" si="459"/>
        <v>0</v>
      </c>
      <c r="Y5848">
        <f>VLOOKUP(RIGHT($X$1,5),Key!$A$9:$B$14,2,FALSE)</f>
        <v>3.7</v>
      </c>
      <c r="Z5848">
        <f t="shared" si="457"/>
        <v>10.199999999999999</v>
      </c>
      <c r="AA5848">
        <f t="shared" si="458"/>
        <v>0</v>
      </c>
    </row>
    <row r="5849" spans="1:27" x14ac:dyDescent="0.3">
      <c r="A5849">
        <v>100067</v>
      </c>
      <c r="B5849">
        <v>230922</v>
      </c>
      <c r="C5849" s="3">
        <v>44130.752083333333</v>
      </c>
      <c r="D5849">
        <v>1</v>
      </c>
      <c r="E5849">
        <v>1</v>
      </c>
      <c r="F5849" t="s">
        <v>25</v>
      </c>
      <c r="G5849">
        <v>1</v>
      </c>
      <c r="H5849">
        <v>60.585940000000001</v>
      </c>
      <c r="I5849">
        <v>16.472660000000001</v>
      </c>
      <c r="J5849">
        <v>0.984375</v>
      </c>
      <c r="K5849">
        <v>57.023440000000001</v>
      </c>
      <c r="L5849" s="3">
        <v>44130.503472222219</v>
      </c>
      <c r="M5849">
        <v>17.18</v>
      </c>
      <c r="N5849" t="s">
        <v>28</v>
      </c>
      <c r="P5849">
        <f>(C5849-Key!$B$1)*24</f>
        <v>3</v>
      </c>
      <c r="Q5849">
        <f>(Key!$B$2-'17.1'!C5849)*24</f>
        <v>-4.9999999988358468E-2</v>
      </c>
      <c r="R5849" s="3">
        <f>C5849-(M5849-Key!$B$5)/(24*Key!$B$6)</f>
        <v>44130.738268518515</v>
      </c>
      <c r="S5849">
        <f>M5849-Key!$B$5</f>
        <v>14.92</v>
      </c>
      <c r="T5849" s="2">
        <f t="shared" si="455"/>
        <v>44129.75</v>
      </c>
      <c r="U5849" t="str">
        <f t="shared" si="456"/>
        <v>10-25-2020 18:00</v>
      </c>
      <c r="V5849">
        <f>IFERROR(IF(W5849=Z5849,VLOOKUP($U5849,[1]C8842!$G$2:$M$145,3,FALSE),0),0)</f>
        <v>0</v>
      </c>
      <c r="W5849">
        <f>VLOOKUP(RIGHT($V$1,5),Key!$A$9:$B$14,2,FALSE)</f>
        <v>10.199999999999999</v>
      </c>
      <c r="X5849">
        <f t="shared" si="459"/>
        <v>0</v>
      </c>
      <c r="Y5849">
        <f>VLOOKUP(RIGHT($X$1,5),Key!$A$9:$B$14,2,FALSE)</f>
        <v>3.7</v>
      </c>
      <c r="Z5849">
        <f t="shared" si="457"/>
        <v>10.199999999999999</v>
      </c>
      <c r="AA5849">
        <f t="shared" si="458"/>
        <v>0</v>
      </c>
    </row>
    <row r="5850" spans="1:27" x14ac:dyDescent="0.3">
      <c r="A5850">
        <v>100067</v>
      </c>
      <c r="B5850">
        <v>230922</v>
      </c>
      <c r="C5850" s="3">
        <v>44130.752083333333</v>
      </c>
      <c r="D5850">
        <v>1</v>
      </c>
      <c r="E5850">
        <v>1</v>
      </c>
      <c r="F5850" t="s">
        <v>25</v>
      </c>
      <c r="G5850">
        <v>1</v>
      </c>
      <c r="H5850">
        <v>63.027340000000002</v>
      </c>
      <c r="I5850">
        <v>19.558589999999999</v>
      </c>
      <c r="J5850">
        <v>1.078125</v>
      </c>
      <c r="K5850">
        <v>59.023440000000001</v>
      </c>
      <c r="L5850" s="3">
        <v>44130.503472222219</v>
      </c>
      <c r="M5850">
        <v>17.18</v>
      </c>
      <c r="N5850" t="s">
        <v>28</v>
      </c>
      <c r="P5850">
        <f>(C5850-Key!$B$1)*24</f>
        <v>3</v>
      </c>
      <c r="Q5850">
        <f>(Key!$B$2-'17.1'!C5850)*24</f>
        <v>-4.9999999988358468E-2</v>
      </c>
      <c r="R5850" s="3">
        <f>C5850-(M5850-Key!$B$5)/(24*Key!$B$6)</f>
        <v>44130.738268518515</v>
      </c>
      <c r="S5850">
        <f>M5850-Key!$B$5</f>
        <v>14.92</v>
      </c>
      <c r="T5850" s="2">
        <f t="shared" si="455"/>
        <v>44129.75</v>
      </c>
      <c r="U5850" t="str">
        <f t="shared" si="456"/>
        <v>10-25-2020 18:00</v>
      </c>
      <c r="V5850">
        <f>IFERROR(IF(W5850=Z5850,VLOOKUP($U5850,[1]C8842!$G$2:$M$145,3,FALSE),0),0)</f>
        <v>0</v>
      </c>
      <c r="W5850">
        <f>VLOOKUP(RIGHT($V$1,5),Key!$A$9:$B$14,2,FALSE)</f>
        <v>10.199999999999999</v>
      </c>
      <c r="X5850">
        <f t="shared" si="459"/>
        <v>0</v>
      </c>
      <c r="Y5850">
        <f>VLOOKUP(RIGHT($X$1,5),Key!$A$9:$B$14,2,FALSE)</f>
        <v>3.7</v>
      </c>
      <c r="Z5850">
        <f t="shared" si="457"/>
        <v>10.199999999999999</v>
      </c>
      <c r="AA5850">
        <f t="shared" si="458"/>
        <v>0</v>
      </c>
    </row>
    <row r="5851" spans="1:27" x14ac:dyDescent="0.3">
      <c r="A5851">
        <v>100067</v>
      </c>
      <c r="B5851">
        <v>230922</v>
      </c>
      <c r="C5851" s="3">
        <v>44130.752083333333</v>
      </c>
      <c r="D5851">
        <v>0</v>
      </c>
      <c r="E5851">
        <v>2</v>
      </c>
      <c r="F5851" t="s">
        <v>25</v>
      </c>
      <c r="G5851">
        <v>4</v>
      </c>
      <c r="H5851">
        <v>50.496090000000002</v>
      </c>
      <c r="I5851">
        <v>66.269530000000003</v>
      </c>
      <c r="J5851">
        <v>3.8085939999999998</v>
      </c>
      <c r="K5851">
        <v>45.019530000000003</v>
      </c>
      <c r="L5851" s="3">
        <v>44130.503472222219</v>
      </c>
      <c r="M5851">
        <v>17.18</v>
      </c>
      <c r="N5851" t="s">
        <v>28</v>
      </c>
      <c r="P5851">
        <f>(C5851-Key!$B$1)*24</f>
        <v>3</v>
      </c>
      <c r="Q5851">
        <f>(Key!$B$2-'17.1'!C5851)*24</f>
        <v>-4.9999999988358468E-2</v>
      </c>
      <c r="R5851" s="3">
        <f>C5851-(M5851-Key!$B$5)/(24*Key!$B$6)</f>
        <v>44130.738268518515</v>
      </c>
      <c r="S5851">
        <f>M5851-Key!$B$5</f>
        <v>14.92</v>
      </c>
      <c r="T5851" s="2">
        <f t="shared" si="455"/>
        <v>44129.75</v>
      </c>
      <c r="U5851" t="str">
        <f t="shared" si="456"/>
        <v>10-25-2020 18:00</v>
      </c>
      <c r="V5851">
        <f>IFERROR(IF(W5851=Z5851,VLOOKUP($U5851,[1]C8842!$G$2:$M$145,3,FALSE),0),0)</f>
        <v>0</v>
      </c>
      <c r="W5851">
        <f>VLOOKUP(RIGHT($V$1,5),Key!$A$9:$B$14,2,FALSE)</f>
        <v>10.199999999999999</v>
      </c>
      <c r="X5851">
        <f t="shared" si="459"/>
        <v>0</v>
      </c>
      <c r="Y5851">
        <f>VLOOKUP(RIGHT($X$1,5),Key!$A$9:$B$14,2,FALSE)</f>
        <v>3.7</v>
      </c>
      <c r="Z5851">
        <f t="shared" si="457"/>
        <v>10.199999999999999</v>
      </c>
      <c r="AA5851">
        <f t="shared" si="458"/>
        <v>0</v>
      </c>
    </row>
    <row r="5852" spans="1:27" x14ac:dyDescent="0.3">
      <c r="A5852">
        <v>100067</v>
      </c>
      <c r="B5852">
        <v>230922</v>
      </c>
      <c r="C5852" s="3">
        <v>44130.752083333333</v>
      </c>
      <c r="D5852">
        <v>1</v>
      </c>
      <c r="E5852">
        <v>1</v>
      </c>
      <c r="F5852" t="s">
        <v>25</v>
      </c>
      <c r="G5852">
        <v>1</v>
      </c>
      <c r="H5852">
        <v>62.289059999999999</v>
      </c>
      <c r="I5852">
        <v>17.578130000000002</v>
      </c>
      <c r="J5852">
        <v>1.0078130000000001</v>
      </c>
      <c r="K5852">
        <v>58.023440000000001</v>
      </c>
      <c r="L5852" s="3">
        <v>44130.503472222219</v>
      </c>
      <c r="M5852">
        <v>17.18</v>
      </c>
      <c r="N5852" t="s">
        <v>28</v>
      </c>
      <c r="P5852">
        <f>(C5852-Key!$B$1)*24</f>
        <v>3</v>
      </c>
      <c r="Q5852">
        <f>(Key!$B$2-'17.1'!C5852)*24</f>
        <v>-4.9999999988358468E-2</v>
      </c>
      <c r="R5852" s="3">
        <f>C5852-(M5852-Key!$B$5)/(24*Key!$B$6)</f>
        <v>44130.738268518515</v>
      </c>
      <c r="S5852">
        <f>M5852-Key!$B$5</f>
        <v>14.92</v>
      </c>
      <c r="T5852" s="2">
        <f t="shared" si="455"/>
        <v>44129.75</v>
      </c>
      <c r="U5852" t="str">
        <f t="shared" si="456"/>
        <v>10-25-2020 18:00</v>
      </c>
      <c r="V5852">
        <f>IFERROR(IF(W5852=Z5852,VLOOKUP($U5852,[1]C8842!$G$2:$M$145,3,FALSE),0),0)</f>
        <v>0</v>
      </c>
      <c r="W5852">
        <f>VLOOKUP(RIGHT($V$1,5),Key!$A$9:$B$14,2,FALSE)</f>
        <v>10.199999999999999</v>
      </c>
      <c r="X5852">
        <f t="shared" si="459"/>
        <v>0</v>
      </c>
      <c r="Y5852">
        <f>VLOOKUP(RIGHT($X$1,5),Key!$A$9:$B$14,2,FALSE)</f>
        <v>3.7</v>
      </c>
      <c r="Z5852">
        <f t="shared" si="457"/>
        <v>10.199999999999999</v>
      </c>
      <c r="AA5852">
        <f t="shared" si="458"/>
        <v>0</v>
      </c>
    </row>
    <row r="5853" spans="1:27" x14ac:dyDescent="0.3">
      <c r="A5853">
        <v>100067</v>
      </c>
      <c r="B5853">
        <v>230922</v>
      </c>
      <c r="C5853" s="3">
        <v>44130.752083333333</v>
      </c>
      <c r="D5853">
        <v>3</v>
      </c>
      <c r="E5853">
        <v>2</v>
      </c>
      <c r="F5853" t="s">
        <v>26</v>
      </c>
      <c r="G5853">
        <v>1</v>
      </c>
      <c r="H5853">
        <v>73.015630000000002</v>
      </c>
      <c r="I5853">
        <v>18.785160000000001</v>
      </c>
      <c r="J5853">
        <v>0.90234380000000003</v>
      </c>
      <c r="K5853">
        <v>92.039060000000006</v>
      </c>
      <c r="L5853" s="3">
        <v>44130.503472222219</v>
      </c>
      <c r="M5853">
        <v>17.18</v>
      </c>
      <c r="N5853" t="s">
        <v>28</v>
      </c>
      <c r="P5853">
        <f>(C5853-Key!$B$1)*24</f>
        <v>3</v>
      </c>
      <c r="Q5853">
        <f>(Key!$B$2-'17.1'!C5853)*24</f>
        <v>-4.9999999988358468E-2</v>
      </c>
      <c r="R5853" s="3">
        <f>C5853-(M5853-Key!$B$5)/(24*Key!$B$6)</f>
        <v>44130.738268518515</v>
      </c>
      <c r="S5853">
        <f>M5853-Key!$B$5</f>
        <v>14.92</v>
      </c>
      <c r="T5853" s="2">
        <f t="shared" si="455"/>
        <v>44129.75</v>
      </c>
      <c r="U5853" t="str">
        <f t="shared" si="456"/>
        <v>10-25-2020 18:00</v>
      </c>
      <c r="V5853">
        <f>IFERROR(IF(W5853=Z5853,VLOOKUP($U5853,[1]C8842!$G$2:$M$145,3,FALSE),0),0)</f>
        <v>0</v>
      </c>
      <c r="W5853">
        <f>VLOOKUP(RIGHT($V$1,5),Key!$A$9:$B$14,2,FALSE)</f>
        <v>10.199999999999999</v>
      </c>
      <c r="X5853">
        <f t="shared" si="459"/>
        <v>0</v>
      </c>
      <c r="Y5853">
        <f>VLOOKUP(RIGHT($X$1,5),Key!$A$9:$B$14,2,FALSE)</f>
        <v>3.7</v>
      </c>
      <c r="Z5853">
        <f t="shared" si="457"/>
        <v>10.199999999999999</v>
      </c>
      <c r="AA5853">
        <f t="shared" si="458"/>
        <v>0</v>
      </c>
    </row>
    <row r="5854" spans="1:27" x14ac:dyDescent="0.3">
      <c r="A5854">
        <v>100067</v>
      </c>
      <c r="B5854">
        <v>230922</v>
      </c>
      <c r="C5854" s="3">
        <v>44130.752083333333</v>
      </c>
      <c r="D5854">
        <v>3</v>
      </c>
      <c r="E5854">
        <v>2</v>
      </c>
      <c r="F5854" t="s">
        <v>26</v>
      </c>
      <c r="G5854">
        <v>3</v>
      </c>
      <c r="H5854">
        <v>68.28125</v>
      </c>
      <c r="I5854">
        <v>38.8125</v>
      </c>
      <c r="J5854">
        <v>1.746094</v>
      </c>
      <c r="K5854">
        <v>92.039060000000006</v>
      </c>
      <c r="L5854" s="3">
        <v>44130.503472222219</v>
      </c>
      <c r="M5854">
        <v>17.18</v>
      </c>
      <c r="N5854" t="s">
        <v>28</v>
      </c>
      <c r="P5854">
        <f>(C5854-Key!$B$1)*24</f>
        <v>3</v>
      </c>
      <c r="Q5854">
        <f>(Key!$B$2-'17.1'!C5854)*24</f>
        <v>-4.9999999988358468E-2</v>
      </c>
      <c r="R5854" s="3">
        <f>C5854-(M5854-Key!$B$5)/(24*Key!$B$6)</f>
        <v>44130.738268518515</v>
      </c>
      <c r="S5854">
        <f>M5854-Key!$B$5</f>
        <v>14.92</v>
      </c>
      <c r="T5854" s="2">
        <f t="shared" si="455"/>
        <v>44129.75</v>
      </c>
      <c r="U5854" t="str">
        <f t="shared" si="456"/>
        <v>10-25-2020 18:00</v>
      </c>
      <c r="V5854">
        <f>IFERROR(IF(W5854=Z5854,VLOOKUP($U5854,[1]C8842!$G$2:$M$145,3,FALSE),0),0)</f>
        <v>0</v>
      </c>
      <c r="W5854">
        <f>VLOOKUP(RIGHT($V$1,5),Key!$A$9:$B$14,2,FALSE)</f>
        <v>10.199999999999999</v>
      </c>
      <c r="X5854">
        <f t="shared" si="459"/>
        <v>0</v>
      </c>
      <c r="Y5854">
        <f>VLOOKUP(RIGHT($X$1,5),Key!$A$9:$B$14,2,FALSE)</f>
        <v>3.7</v>
      </c>
      <c r="Z5854">
        <f t="shared" si="457"/>
        <v>10.199999999999999</v>
      </c>
      <c r="AA5854">
        <f t="shared" si="458"/>
        <v>0</v>
      </c>
    </row>
    <row r="5855" spans="1:27" x14ac:dyDescent="0.3">
      <c r="A5855">
        <v>100067</v>
      </c>
      <c r="B5855">
        <v>230922</v>
      </c>
      <c r="C5855" s="3">
        <v>44130.752083333333</v>
      </c>
      <c r="D5855">
        <v>3</v>
      </c>
      <c r="E5855">
        <v>2</v>
      </c>
      <c r="F5855" t="s">
        <v>26</v>
      </c>
      <c r="G5855">
        <v>1</v>
      </c>
      <c r="H5855">
        <v>65.707030000000003</v>
      </c>
      <c r="I5855">
        <v>18.589839999999999</v>
      </c>
      <c r="J5855">
        <v>0.99609380000000003</v>
      </c>
      <c r="K5855">
        <v>92.039060000000006</v>
      </c>
      <c r="L5855" s="3">
        <v>44130.503472222219</v>
      </c>
      <c r="M5855">
        <v>17.18</v>
      </c>
      <c r="N5855" t="s">
        <v>28</v>
      </c>
      <c r="P5855">
        <f>(C5855-Key!$B$1)*24</f>
        <v>3</v>
      </c>
      <c r="Q5855">
        <f>(Key!$B$2-'17.1'!C5855)*24</f>
        <v>-4.9999999988358468E-2</v>
      </c>
      <c r="R5855" s="3">
        <f>C5855-(M5855-Key!$B$5)/(24*Key!$B$6)</f>
        <v>44130.738268518515</v>
      </c>
      <c r="S5855">
        <f>M5855-Key!$B$5</f>
        <v>14.92</v>
      </c>
      <c r="T5855" s="2">
        <f t="shared" si="455"/>
        <v>44129.75</v>
      </c>
      <c r="U5855" t="str">
        <f t="shared" si="456"/>
        <v>10-25-2020 18:00</v>
      </c>
      <c r="V5855">
        <f>IFERROR(IF(W5855=Z5855,VLOOKUP($U5855,[1]C8842!$G$2:$M$145,3,FALSE),0),0)</f>
        <v>0</v>
      </c>
      <c r="W5855">
        <f>VLOOKUP(RIGHT($V$1,5),Key!$A$9:$B$14,2,FALSE)</f>
        <v>10.199999999999999</v>
      </c>
      <c r="X5855">
        <f t="shared" si="459"/>
        <v>0</v>
      </c>
      <c r="Y5855">
        <f>VLOOKUP(RIGHT($X$1,5),Key!$A$9:$B$14,2,FALSE)</f>
        <v>3.7</v>
      </c>
      <c r="Z5855">
        <f t="shared" si="457"/>
        <v>10.199999999999999</v>
      </c>
      <c r="AA5855">
        <f t="shared" si="458"/>
        <v>0</v>
      </c>
    </row>
    <row r="5856" spans="1:27" x14ac:dyDescent="0.3">
      <c r="A5856">
        <v>100067</v>
      </c>
      <c r="B5856">
        <v>230922</v>
      </c>
      <c r="C5856" s="3">
        <v>44130.752083333333</v>
      </c>
      <c r="D5856">
        <v>0</v>
      </c>
      <c r="E5856">
        <v>2</v>
      </c>
      <c r="F5856" t="s">
        <v>25</v>
      </c>
      <c r="G5856">
        <v>1</v>
      </c>
      <c r="H5856">
        <v>64.125</v>
      </c>
      <c r="I5856">
        <v>18.984380000000002</v>
      </c>
      <c r="J5856">
        <v>1.035156</v>
      </c>
      <c r="K5856">
        <v>46.019530000000003</v>
      </c>
      <c r="L5856" s="3">
        <v>44130.503472222219</v>
      </c>
      <c r="M5856">
        <v>17.18</v>
      </c>
      <c r="N5856" t="s">
        <v>28</v>
      </c>
      <c r="P5856">
        <f>(C5856-Key!$B$1)*24</f>
        <v>3</v>
      </c>
      <c r="Q5856">
        <f>(Key!$B$2-'17.1'!C5856)*24</f>
        <v>-4.9999999988358468E-2</v>
      </c>
      <c r="R5856" s="3">
        <f>C5856-(M5856-Key!$B$5)/(24*Key!$B$6)</f>
        <v>44130.738268518515</v>
      </c>
      <c r="S5856">
        <f>M5856-Key!$B$5</f>
        <v>14.92</v>
      </c>
      <c r="T5856" s="2">
        <f t="shared" si="455"/>
        <v>44129.75</v>
      </c>
      <c r="U5856" t="str">
        <f t="shared" si="456"/>
        <v>10-25-2020 18:00</v>
      </c>
      <c r="V5856">
        <f>IFERROR(IF(W5856=Z5856,VLOOKUP($U5856,[1]C8842!$G$2:$M$145,3,FALSE),0),0)</f>
        <v>0</v>
      </c>
      <c r="W5856">
        <f>VLOOKUP(RIGHT($V$1,5),Key!$A$9:$B$14,2,FALSE)</f>
        <v>10.199999999999999</v>
      </c>
      <c r="X5856">
        <f t="shared" si="459"/>
        <v>0</v>
      </c>
      <c r="Y5856">
        <f>VLOOKUP(RIGHT($X$1,5),Key!$A$9:$B$14,2,FALSE)</f>
        <v>3.7</v>
      </c>
      <c r="Z5856">
        <f t="shared" si="457"/>
        <v>10.199999999999999</v>
      </c>
      <c r="AA5856">
        <f t="shared" si="458"/>
        <v>0</v>
      </c>
    </row>
    <row r="5857" spans="1:27" x14ac:dyDescent="0.3">
      <c r="A5857">
        <v>100067</v>
      </c>
      <c r="B5857">
        <v>230922</v>
      </c>
      <c r="C5857" s="3">
        <v>44130.752083333333</v>
      </c>
      <c r="D5857">
        <v>1</v>
      </c>
      <c r="E5857">
        <v>1</v>
      </c>
      <c r="F5857" t="s">
        <v>25</v>
      </c>
      <c r="G5857">
        <v>2</v>
      </c>
      <c r="H5857">
        <v>70.0625</v>
      </c>
      <c r="I5857">
        <v>21.01953</v>
      </c>
      <c r="J5857">
        <v>1.0234380000000001</v>
      </c>
      <c r="K5857">
        <v>56.023440000000001</v>
      </c>
      <c r="L5857" s="3">
        <v>44130.503472222219</v>
      </c>
      <c r="M5857">
        <v>17.18</v>
      </c>
      <c r="N5857" t="s">
        <v>28</v>
      </c>
      <c r="P5857">
        <f>(C5857-Key!$B$1)*24</f>
        <v>3</v>
      </c>
      <c r="Q5857">
        <f>(Key!$B$2-'17.1'!C5857)*24</f>
        <v>-4.9999999988358468E-2</v>
      </c>
      <c r="R5857" s="3">
        <f>C5857-(M5857-Key!$B$5)/(24*Key!$B$6)</f>
        <v>44130.738268518515</v>
      </c>
      <c r="S5857">
        <f>M5857-Key!$B$5</f>
        <v>14.92</v>
      </c>
      <c r="T5857" s="2">
        <f t="shared" si="455"/>
        <v>44129.75</v>
      </c>
      <c r="U5857" t="str">
        <f t="shared" si="456"/>
        <v>10-25-2020 18:00</v>
      </c>
      <c r="V5857">
        <f>IFERROR(IF(W5857=Z5857,VLOOKUP($U5857,[1]C8842!$G$2:$M$145,3,FALSE),0),0)</f>
        <v>0</v>
      </c>
      <c r="W5857">
        <f>VLOOKUP(RIGHT($V$1,5),Key!$A$9:$B$14,2,FALSE)</f>
        <v>10.199999999999999</v>
      </c>
      <c r="X5857">
        <f t="shared" si="459"/>
        <v>0</v>
      </c>
      <c r="Y5857">
        <f>VLOOKUP(RIGHT($X$1,5),Key!$A$9:$B$14,2,FALSE)</f>
        <v>3.7</v>
      </c>
      <c r="Z5857">
        <f t="shared" si="457"/>
        <v>10.199999999999999</v>
      </c>
      <c r="AA5857">
        <f t="shared" si="458"/>
        <v>0</v>
      </c>
    </row>
    <row r="5858" spans="1:27" x14ac:dyDescent="0.3">
      <c r="A5858">
        <v>100067</v>
      </c>
      <c r="B5858">
        <v>230922</v>
      </c>
      <c r="C5858" s="3">
        <v>44130.752083333333</v>
      </c>
      <c r="D5858">
        <v>0</v>
      </c>
      <c r="E5858">
        <v>2</v>
      </c>
      <c r="F5858" t="s">
        <v>25</v>
      </c>
      <c r="G5858">
        <v>1</v>
      </c>
      <c r="H5858">
        <v>69.34375</v>
      </c>
      <c r="I5858">
        <v>18.91797</v>
      </c>
      <c r="J5858">
        <v>0.953125</v>
      </c>
      <c r="K5858">
        <v>46.019530000000003</v>
      </c>
      <c r="L5858" s="3">
        <v>44130.503472222219</v>
      </c>
      <c r="M5858">
        <v>17.18</v>
      </c>
      <c r="N5858" t="s">
        <v>28</v>
      </c>
      <c r="P5858">
        <f>(C5858-Key!$B$1)*24</f>
        <v>3</v>
      </c>
      <c r="Q5858">
        <f>(Key!$B$2-'17.1'!C5858)*24</f>
        <v>-4.9999999988358468E-2</v>
      </c>
      <c r="R5858" s="3">
        <f>C5858-(M5858-Key!$B$5)/(24*Key!$B$6)</f>
        <v>44130.738268518515</v>
      </c>
      <c r="S5858">
        <f>M5858-Key!$B$5</f>
        <v>14.92</v>
      </c>
      <c r="T5858" s="2">
        <f t="shared" si="455"/>
        <v>44129.75</v>
      </c>
      <c r="U5858" t="str">
        <f t="shared" si="456"/>
        <v>10-25-2020 18:00</v>
      </c>
      <c r="V5858">
        <f>IFERROR(IF(W5858=Z5858,VLOOKUP($U5858,[1]C8842!$G$2:$M$145,3,FALSE),0),0)</f>
        <v>0</v>
      </c>
      <c r="W5858">
        <f>VLOOKUP(RIGHT($V$1,5),Key!$A$9:$B$14,2,FALSE)</f>
        <v>10.199999999999999</v>
      </c>
      <c r="X5858">
        <f t="shared" si="459"/>
        <v>0</v>
      </c>
      <c r="Y5858">
        <f>VLOOKUP(RIGHT($X$1,5),Key!$A$9:$B$14,2,FALSE)</f>
        <v>3.7</v>
      </c>
      <c r="Z5858">
        <f t="shared" si="457"/>
        <v>10.199999999999999</v>
      </c>
      <c r="AA5858">
        <f t="shared" si="458"/>
        <v>0</v>
      </c>
    </row>
    <row r="5859" spans="1:27" x14ac:dyDescent="0.3">
      <c r="A5859">
        <v>100067</v>
      </c>
      <c r="B5859">
        <v>230922</v>
      </c>
      <c r="C5859" s="3">
        <v>44130.752083333333</v>
      </c>
      <c r="D5859">
        <v>3</v>
      </c>
      <c r="E5859">
        <v>2</v>
      </c>
      <c r="F5859" t="s">
        <v>26</v>
      </c>
      <c r="G5859">
        <v>1</v>
      </c>
      <c r="H5859">
        <v>67.300780000000003</v>
      </c>
      <c r="I5859">
        <v>15.26563</v>
      </c>
      <c r="J5859">
        <v>0.83984380000000003</v>
      </c>
      <c r="K5859">
        <v>94.039060000000006</v>
      </c>
      <c r="L5859" s="3">
        <v>44130.503472222219</v>
      </c>
      <c r="M5859">
        <v>17.18</v>
      </c>
      <c r="N5859" t="s">
        <v>28</v>
      </c>
      <c r="P5859">
        <f>(C5859-Key!$B$1)*24</f>
        <v>3</v>
      </c>
      <c r="Q5859">
        <f>(Key!$B$2-'17.1'!C5859)*24</f>
        <v>-4.9999999988358468E-2</v>
      </c>
      <c r="R5859" s="3">
        <f>C5859-(M5859-Key!$B$5)/(24*Key!$B$6)</f>
        <v>44130.738268518515</v>
      </c>
      <c r="S5859">
        <f>M5859-Key!$B$5</f>
        <v>14.92</v>
      </c>
      <c r="T5859" s="2">
        <f t="shared" si="455"/>
        <v>44129.75</v>
      </c>
      <c r="U5859" t="str">
        <f t="shared" si="456"/>
        <v>10-25-2020 18:00</v>
      </c>
      <c r="V5859">
        <f>IFERROR(IF(W5859=Z5859,VLOOKUP($U5859,[1]C8842!$G$2:$M$145,3,FALSE),0),0)</f>
        <v>0</v>
      </c>
      <c r="W5859">
        <f>VLOOKUP(RIGHT($V$1,5),Key!$A$9:$B$14,2,FALSE)</f>
        <v>10.199999999999999</v>
      </c>
      <c r="X5859">
        <f t="shared" si="459"/>
        <v>0</v>
      </c>
      <c r="Y5859">
        <f>VLOOKUP(RIGHT($X$1,5),Key!$A$9:$B$14,2,FALSE)</f>
        <v>3.7</v>
      </c>
      <c r="Z5859">
        <f t="shared" si="457"/>
        <v>10.199999999999999</v>
      </c>
      <c r="AA5859">
        <f t="shared" si="458"/>
        <v>0</v>
      </c>
    </row>
    <row r="5860" spans="1:27" x14ac:dyDescent="0.3">
      <c r="A5860">
        <v>100067</v>
      </c>
      <c r="B5860">
        <v>230922</v>
      </c>
      <c r="C5860" s="3">
        <v>44130.752083333333</v>
      </c>
      <c r="D5860">
        <v>1</v>
      </c>
      <c r="E5860">
        <v>1</v>
      </c>
      <c r="F5860" t="s">
        <v>25</v>
      </c>
      <c r="G5860">
        <v>1</v>
      </c>
      <c r="H5860">
        <v>61.851559999999999</v>
      </c>
      <c r="I5860">
        <v>15.179690000000001</v>
      </c>
      <c r="J5860">
        <v>0.91015630000000003</v>
      </c>
      <c r="K5860">
        <v>58.023440000000001</v>
      </c>
      <c r="L5860" s="3">
        <v>44130.503472222219</v>
      </c>
      <c r="M5860">
        <v>17.18</v>
      </c>
      <c r="N5860" t="s">
        <v>28</v>
      </c>
      <c r="P5860">
        <f>(C5860-Key!$B$1)*24</f>
        <v>3</v>
      </c>
      <c r="Q5860">
        <f>(Key!$B$2-'17.1'!C5860)*24</f>
        <v>-4.9999999988358468E-2</v>
      </c>
      <c r="R5860" s="3">
        <f>C5860-(M5860-Key!$B$5)/(24*Key!$B$6)</f>
        <v>44130.738268518515</v>
      </c>
      <c r="S5860">
        <f>M5860-Key!$B$5</f>
        <v>14.92</v>
      </c>
      <c r="T5860" s="2">
        <f t="shared" si="455"/>
        <v>44129.75</v>
      </c>
      <c r="U5860" t="str">
        <f t="shared" si="456"/>
        <v>10-25-2020 18:00</v>
      </c>
      <c r="V5860">
        <f>IFERROR(IF(W5860=Z5860,VLOOKUP($U5860,[1]C8842!$G$2:$M$145,3,FALSE),0),0)</f>
        <v>0</v>
      </c>
      <c r="W5860">
        <f>VLOOKUP(RIGHT($V$1,5),Key!$A$9:$B$14,2,FALSE)</f>
        <v>10.199999999999999</v>
      </c>
      <c r="X5860">
        <f t="shared" si="459"/>
        <v>0</v>
      </c>
      <c r="Y5860">
        <f>VLOOKUP(RIGHT($X$1,5),Key!$A$9:$B$14,2,FALSE)</f>
        <v>3.7</v>
      </c>
      <c r="Z5860">
        <f t="shared" si="457"/>
        <v>10.199999999999999</v>
      </c>
      <c r="AA5860">
        <f t="shared" si="458"/>
        <v>0</v>
      </c>
    </row>
    <row r="5861" spans="1:27" x14ac:dyDescent="0.3">
      <c r="A5861">
        <v>100067</v>
      </c>
      <c r="B5861">
        <v>230922</v>
      </c>
      <c r="C5861" s="3">
        <v>44130.752083333333</v>
      </c>
      <c r="D5861">
        <v>0</v>
      </c>
      <c r="E5861">
        <v>2</v>
      </c>
      <c r="F5861" t="s">
        <v>25</v>
      </c>
      <c r="G5861">
        <v>1</v>
      </c>
      <c r="H5861">
        <v>63.675780000000003</v>
      </c>
      <c r="I5861">
        <v>16.316410000000001</v>
      </c>
      <c r="J5861">
        <v>0.9296875</v>
      </c>
      <c r="K5861">
        <v>46.019530000000003</v>
      </c>
      <c r="L5861" s="3">
        <v>44130.503472222219</v>
      </c>
      <c r="M5861">
        <v>17.18</v>
      </c>
      <c r="N5861" t="s">
        <v>28</v>
      </c>
      <c r="P5861">
        <f>(C5861-Key!$B$1)*24</f>
        <v>3</v>
      </c>
      <c r="Q5861">
        <f>(Key!$B$2-'17.1'!C5861)*24</f>
        <v>-4.9999999988358468E-2</v>
      </c>
      <c r="R5861" s="3">
        <f>C5861-(M5861-Key!$B$5)/(24*Key!$B$6)</f>
        <v>44130.738268518515</v>
      </c>
      <c r="S5861">
        <f>M5861-Key!$B$5</f>
        <v>14.92</v>
      </c>
      <c r="T5861" s="2">
        <f t="shared" si="455"/>
        <v>44129.75</v>
      </c>
      <c r="U5861" t="str">
        <f t="shared" si="456"/>
        <v>10-25-2020 18:00</v>
      </c>
      <c r="V5861">
        <f>IFERROR(IF(W5861=Z5861,VLOOKUP($U5861,[1]C8842!$G$2:$M$145,3,FALSE),0),0)</f>
        <v>0</v>
      </c>
      <c r="W5861">
        <f>VLOOKUP(RIGHT($V$1,5),Key!$A$9:$B$14,2,FALSE)</f>
        <v>10.199999999999999</v>
      </c>
      <c r="X5861">
        <f t="shared" si="459"/>
        <v>0</v>
      </c>
      <c r="Y5861">
        <f>VLOOKUP(RIGHT($X$1,5),Key!$A$9:$B$14,2,FALSE)</f>
        <v>3.7</v>
      </c>
      <c r="Z5861">
        <f t="shared" si="457"/>
        <v>10.199999999999999</v>
      </c>
      <c r="AA5861">
        <f t="shared" si="458"/>
        <v>0</v>
      </c>
    </row>
    <row r="5862" spans="1:27" x14ac:dyDescent="0.3">
      <c r="A5862">
        <v>100067</v>
      </c>
      <c r="B5862">
        <v>230922</v>
      </c>
      <c r="C5862" s="3">
        <v>44130.752083333333</v>
      </c>
      <c r="D5862">
        <v>3</v>
      </c>
      <c r="E5862">
        <v>2</v>
      </c>
      <c r="F5862" t="s">
        <v>26</v>
      </c>
      <c r="G5862">
        <v>2</v>
      </c>
      <c r="H5862">
        <v>72.238280000000003</v>
      </c>
      <c r="I5862">
        <v>22.734380000000002</v>
      </c>
      <c r="J5862">
        <v>1.058594</v>
      </c>
      <c r="K5862">
        <v>93.039060000000006</v>
      </c>
      <c r="L5862" s="3">
        <v>44130.503472222219</v>
      </c>
      <c r="M5862">
        <v>17.18</v>
      </c>
      <c r="N5862" t="s">
        <v>28</v>
      </c>
      <c r="P5862">
        <f>(C5862-Key!$B$1)*24</f>
        <v>3</v>
      </c>
      <c r="Q5862">
        <f>(Key!$B$2-'17.1'!C5862)*24</f>
        <v>-4.9999999988358468E-2</v>
      </c>
      <c r="R5862" s="3">
        <f>C5862-(M5862-Key!$B$5)/(24*Key!$B$6)</f>
        <v>44130.738268518515</v>
      </c>
      <c r="S5862">
        <f>M5862-Key!$B$5</f>
        <v>14.92</v>
      </c>
      <c r="T5862" s="2">
        <f t="shared" si="455"/>
        <v>44129.75</v>
      </c>
      <c r="U5862" t="str">
        <f t="shared" si="456"/>
        <v>10-25-2020 18:00</v>
      </c>
      <c r="V5862">
        <f>IFERROR(IF(W5862=Z5862,VLOOKUP($U5862,[1]C8842!$G$2:$M$145,3,FALSE),0),0)</f>
        <v>0</v>
      </c>
      <c r="W5862">
        <f>VLOOKUP(RIGHT($V$1,5),Key!$A$9:$B$14,2,FALSE)</f>
        <v>10.199999999999999</v>
      </c>
      <c r="X5862">
        <f t="shared" si="459"/>
        <v>0</v>
      </c>
      <c r="Y5862">
        <f>VLOOKUP(RIGHT($X$1,5),Key!$A$9:$B$14,2,FALSE)</f>
        <v>3.7</v>
      </c>
      <c r="Z5862">
        <f t="shared" si="457"/>
        <v>10.199999999999999</v>
      </c>
      <c r="AA5862">
        <f t="shared" si="458"/>
        <v>0</v>
      </c>
    </row>
    <row r="5863" spans="1:27" x14ac:dyDescent="0.3">
      <c r="A5863">
        <v>100067</v>
      </c>
      <c r="B5863">
        <v>230922</v>
      </c>
      <c r="C5863" s="3">
        <v>44130.75277777778</v>
      </c>
      <c r="D5863">
        <v>1</v>
      </c>
      <c r="E5863">
        <v>1</v>
      </c>
      <c r="F5863" t="s">
        <v>25</v>
      </c>
      <c r="G5863">
        <v>1</v>
      </c>
      <c r="H5863">
        <v>64.027339999999995</v>
      </c>
      <c r="I5863">
        <v>15.32813</v>
      </c>
      <c r="J5863">
        <v>0.88671880000000003</v>
      </c>
      <c r="K5863">
        <v>58.023440000000001</v>
      </c>
      <c r="L5863" s="3">
        <v>44130.503472222219</v>
      </c>
      <c r="M5863">
        <v>17.18</v>
      </c>
      <c r="N5863" t="s">
        <v>28</v>
      </c>
      <c r="P5863">
        <f>(C5863-Key!$B$1)*24</f>
        <v>3.0166666667209938</v>
      </c>
      <c r="Q5863">
        <f>(Key!$B$2-'17.1'!C5863)*24</f>
        <v>-6.6666666709352285E-2</v>
      </c>
      <c r="R5863" s="3">
        <f>C5863-(M5863-Key!$B$5)/(24*Key!$B$6)</f>
        <v>44130.738962962962</v>
      </c>
      <c r="S5863">
        <f>M5863-Key!$B$5</f>
        <v>14.92</v>
      </c>
      <c r="T5863" s="2">
        <f t="shared" si="455"/>
        <v>44129.75</v>
      </c>
      <c r="U5863" t="str">
        <f t="shared" si="456"/>
        <v>10-25-2020 18:00</v>
      </c>
      <c r="V5863">
        <f>IFERROR(IF(W5863=Z5863,VLOOKUP($U5863,[1]C8842!$G$2:$M$145,3,FALSE),0),0)</f>
        <v>0</v>
      </c>
      <c r="W5863">
        <f>VLOOKUP(RIGHT($V$1,5),Key!$A$9:$B$14,2,FALSE)</f>
        <v>10.199999999999999</v>
      </c>
      <c r="X5863">
        <f t="shared" si="459"/>
        <v>0</v>
      </c>
      <c r="Y5863">
        <f>VLOOKUP(RIGHT($X$1,5),Key!$A$9:$B$14,2,FALSE)</f>
        <v>3.7</v>
      </c>
      <c r="Z5863">
        <f t="shared" si="457"/>
        <v>10.199999999999999</v>
      </c>
      <c r="AA5863">
        <f t="shared" si="458"/>
        <v>0</v>
      </c>
    </row>
    <row r="5864" spans="1:27" x14ac:dyDescent="0.3">
      <c r="A5864">
        <v>100067</v>
      </c>
      <c r="B5864">
        <v>230922</v>
      </c>
      <c r="C5864" s="3">
        <v>44130.75277777778</v>
      </c>
      <c r="D5864">
        <v>3</v>
      </c>
      <c r="E5864">
        <v>2</v>
      </c>
      <c r="F5864" t="s">
        <v>26</v>
      </c>
      <c r="G5864">
        <v>1</v>
      </c>
      <c r="H5864">
        <v>67.179689999999994</v>
      </c>
      <c r="I5864">
        <v>15.746090000000001</v>
      </c>
      <c r="J5864">
        <v>0.859375</v>
      </c>
      <c r="K5864">
        <v>92.039060000000006</v>
      </c>
      <c r="L5864" s="3">
        <v>44130.503472222219</v>
      </c>
      <c r="M5864">
        <v>17.18</v>
      </c>
      <c r="N5864" t="s">
        <v>28</v>
      </c>
      <c r="P5864">
        <f>(C5864-Key!$B$1)*24</f>
        <v>3.0166666667209938</v>
      </c>
      <c r="Q5864">
        <f>(Key!$B$2-'17.1'!C5864)*24</f>
        <v>-6.6666666709352285E-2</v>
      </c>
      <c r="R5864" s="3">
        <f>C5864-(M5864-Key!$B$5)/(24*Key!$B$6)</f>
        <v>44130.738962962962</v>
      </c>
      <c r="S5864">
        <f>M5864-Key!$B$5</f>
        <v>14.92</v>
      </c>
      <c r="T5864" s="2">
        <f t="shared" si="455"/>
        <v>44129.75</v>
      </c>
      <c r="U5864" t="str">
        <f t="shared" si="456"/>
        <v>10-25-2020 18:00</v>
      </c>
      <c r="V5864">
        <f>IFERROR(IF(W5864=Z5864,VLOOKUP($U5864,[1]C8842!$G$2:$M$145,3,FALSE),0),0)</f>
        <v>0</v>
      </c>
      <c r="W5864">
        <f>VLOOKUP(RIGHT($V$1,5),Key!$A$9:$B$14,2,FALSE)</f>
        <v>10.199999999999999</v>
      </c>
      <c r="X5864">
        <f t="shared" si="459"/>
        <v>0</v>
      </c>
      <c r="Y5864">
        <f>VLOOKUP(RIGHT($X$1,5),Key!$A$9:$B$14,2,FALSE)</f>
        <v>3.7</v>
      </c>
      <c r="Z5864">
        <f t="shared" si="457"/>
        <v>10.199999999999999</v>
      </c>
      <c r="AA5864">
        <f t="shared" si="458"/>
        <v>0</v>
      </c>
    </row>
    <row r="5865" spans="1:27" x14ac:dyDescent="0.3">
      <c r="A5865">
        <v>100067</v>
      </c>
      <c r="B5865">
        <v>230922</v>
      </c>
      <c r="C5865" s="3">
        <v>44130.75277777778</v>
      </c>
      <c r="D5865">
        <v>0</v>
      </c>
      <c r="E5865">
        <v>2</v>
      </c>
      <c r="F5865" t="s">
        <v>25</v>
      </c>
      <c r="G5865">
        <v>4</v>
      </c>
      <c r="H5865">
        <v>59.644530000000003</v>
      </c>
      <c r="I5865">
        <v>61.40625</v>
      </c>
      <c r="J5865">
        <v>3.0078130000000001</v>
      </c>
      <c r="K5865">
        <v>45.019530000000003</v>
      </c>
      <c r="L5865" s="3">
        <v>44130.503472222219</v>
      </c>
      <c r="M5865">
        <v>17.18</v>
      </c>
      <c r="N5865" t="s">
        <v>28</v>
      </c>
      <c r="P5865">
        <f>(C5865-Key!$B$1)*24</f>
        <v>3.0166666667209938</v>
      </c>
      <c r="Q5865">
        <f>(Key!$B$2-'17.1'!C5865)*24</f>
        <v>-6.6666666709352285E-2</v>
      </c>
      <c r="R5865" s="3">
        <f>C5865-(M5865-Key!$B$5)/(24*Key!$B$6)</f>
        <v>44130.738962962962</v>
      </c>
      <c r="S5865">
        <f>M5865-Key!$B$5</f>
        <v>14.92</v>
      </c>
      <c r="T5865" s="2">
        <f t="shared" si="455"/>
        <v>44129.75</v>
      </c>
      <c r="U5865" t="str">
        <f t="shared" si="456"/>
        <v>10-25-2020 18:00</v>
      </c>
      <c r="V5865">
        <f>IFERROR(IF(W5865=Z5865,VLOOKUP($U5865,[1]C8842!$G$2:$M$145,3,FALSE),0),0)</f>
        <v>0</v>
      </c>
      <c r="W5865">
        <f>VLOOKUP(RIGHT($V$1,5),Key!$A$9:$B$14,2,FALSE)</f>
        <v>10.199999999999999</v>
      </c>
      <c r="X5865">
        <f t="shared" si="459"/>
        <v>0</v>
      </c>
      <c r="Y5865">
        <f>VLOOKUP(RIGHT($X$1,5),Key!$A$9:$B$14,2,FALSE)</f>
        <v>3.7</v>
      </c>
      <c r="Z5865">
        <f t="shared" si="457"/>
        <v>10.199999999999999</v>
      </c>
      <c r="AA5865">
        <f t="shared" si="458"/>
        <v>0</v>
      </c>
    </row>
    <row r="5866" spans="1:27" x14ac:dyDescent="0.3">
      <c r="A5866">
        <v>100067</v>
      </c>
      <c r="B5866">
        <v>230922</v>
      </c>
      <c r="C5866" s="3">
        <v>44130.75277777778</v>
      </c>
      <c r="D5866">
        <v>3</v>
      </c>
      <c r="E5866">
        <v>2</v>
      </c>
      <c r="F5866" t="s">
        <v>26</v>
      </c>
      <c r="G5866">
        <v>1</v>
      </c>
      <c r="H5866">
        <v>64.210939999999994</v>
      </c>
      <c r="I5866">
        <v>17.953130000000002</v>
      </c>
      <c r="J5866">
        <v>0.9921875</v>
      </c>
      <c r="K5866">
        <v>94.039060000000006</v>
      </c>
      <c r="L5866" s="3">
        <v>44130.503472222219</v>
      </c>
      <c r="M5866">
        <v>17.18</v>
      </c>
      <c r="N5866" t="s">
        <v>28</v>
      </c>
      <c r="P5866">
        <f>(C5866-Key!$B$1)*24</f>
        <v>3.0166666667209938</v>
      </c>
      <c r="Q5866">
        <f>(Key!$B$2-'17.1'!C5866)*24</f>
        <v>-6.6666666709352285E-2</v>
      </c>
      <c r="R5866" s="3">
        <f>C5866-(M5866-Key!$B$5)/(24*Key!$B$6)</f>
        <v>44130.738962962962</v>
      </c>
      <c r="S5866">
        <f>M5866-Key!$B$5</f>
        <v>14.92</v>
      </c>
      <c r="T5866" s="2">
        <f t="shared" si="455"/>
        <v>44129.75</v>
      </c>
      <c r="U5866" t="str">
        <f t="shared" si="456"/>
        <v>10-25-2020 18:00</v>
      </c>
      <c r="V5866">
        <f>IFERROR(IF(W5866=Z5866,VLOOKUP($U5866,[1]C8842!$G$2:$M$145,3,FALSE),0),0)</f>
        <v>0</v>
      </c>
      <c r="W5866">
        <f>VLOOKUP(RIGHT($V$1,5),Key!$A$9:$B$14,2,FALSE)</f>
        <v>10.199999999999999</v>
      </c>
      <c r="X5866">
        <f t="shared" si="459"/>
        <v>0</v>
      </c>
      <c r="Y5866">
        <f>VLOOKUP(RIGHT($X$1,5),Key!$A$9:$B$14,2,FALSE)</f>
        <v>3.7</v>
      </c>
      <c r="Z5866">
        <f t="shared" si="457"/>
        <v>10.199999999999999</v>
      </c>
      <c r="AA5866">
        <f t="shared" si="458"/>
        <v>0</v>
      </c>
    </row>
    <row r="5867" spans="1:27" x14ac:dyDescent="0.3">
      <c r="A5867">
        <v>100067</v>
      </c>
      <c r="B5867">
        <v>230922</v>
      </c>
      <c r="C5867" s="3">
        <v>44130.75277777778</v>
      </c>
      <c r="D5867">
        <v>0</v>
      </c>
      <c r="E5867">
        <v>2</v>
      </c>
      <c r="F5867" t="s">
        <v>25</v>
      </c>
      <c r="G5867">
        <v>4</v>
      </c>
      <c r="H5867">
        <v>53.652340000000002</v>
      </c>
      <c r="I5867">
        <v>69.257810000000006</v>
      </c>
      <c r="J5867">
        <v>3.734375</v>
      </c>
      <c r="K5867">
        <v>46.019530000000003</v>
      </c>
      <c r="L5867" s="3">
        <v>44130.503472222219</v>
      </c>
      <c r="M5867">
        <v>17.18</v>
      </c>
      <c r="N5867" t="s">
        <v>28</v>
      </c>
      <c r="P5867">
        <f>(C5867-Key!$B$1)*24</f>
        <v>3.0166666667209938</v>
      </c>
      <c r="Q5867">
        <f>(Key!$B$2-'17.1'!C5867)*24</f>
        <v>-6.6666666709352285E-2</v>
      </c>
      <c r="R5867" s="3">
        <f>C5867-(M5867-Key!$B$5)/(24*Key!$B$6)</f>
        <v>44130.738962962962</v>
      </c>
      <c r="S5867">
        <f>M5867-Key!$B$5</f>
        <v>14.92</v>
      </c>
      <c r="T5867" s="2">
        <f t="shared" si="455"/>
        <v>44129.75</v>
      </c>
      <c r="U5867" t="str">
        <f t="shared" si="456"/>
        <v>10-25-2020 18:00</v>
      </c>
      <c r="V5867">
        <f>IFERROR(IF(W5867=Z5867,VLOOKUP($U5867,[1]C8842!$G$2:$M$145,3,FALSE),0),0)</f>
        <v>0</v>
      </c>
      <c r="W5867">
        <f>VLOOKUP(RIGHT($V$1,5),Key!$A$9:$B$14,2,FALSE)</f>
        <v>10.199999999999999</v>
      </c>
      <c r="X5867">
        <f t="shared" si="459"/>
        <v>0</v>
      </c>
      <c r="Y5867">
        <f>VLOOKUP(RIGHT($X$1,5),Key!$A$9:$B$14,2,FALSE)</f>
        <v>3.7</v>
      </c>
      <c r="Z5867">
        <f t="shared" si="457"/>
        <v>10.199999999999999</v>
      </c>
      <c r="AA5867">
        <f t="shared" si="458"/>
        <v>0</v>
      </c>
    </row>
    <row r="5868" spans="1:27" x14ac:dyDescent="0.3">
      <c r="A5868">
        <v>100067</v>
      </c>
      <c r="B5868">
        <v>230922</v>
      </c>
      <c r="C5868" s="3">
        <v>44130.75277777778</v>
      </c>
      <c r="D5868">
        <v>2</v>
      </c>
      <c r="E5868">
        <v>1</v>
      </c>
      <c r="F5868" t="s">
        <v>26</v>
      </c>
      <c r="G5868">
        <v>1</v>
      </c>
      <c r="H5868">
        <v>62.558590000000002</v>
      </c>
      <c r="I5868">
        <v>15.746090000000001</v>
      </c>
      <c r="J5868">
        <v>0.921875</v>
      </c>
      <c r="K5868">
        <v>82.035160000000005</v>
      </c>
      <c r="L5868" s="3">
        <v>44130.503472222219</v>
      </c>
      <c r="M5868">
        <v>17.18</v>
      </c>
      <c r="N5868" t="s">
        <v>28</v>
      </c>
      <c r="P5868">
        <f>(C5868-Key!$B$1)*24</f>
        <v>3.0166666667209938</v>
      </c>
      <c r="Q5868">
        <f>(Key!$B$2-'17.1'!C5868)*24</f>
        <v>-6.6666666709352285E-2</v>
      </c>
      <c r="R5868" s="3">
        <f>C5868-(M5868-Key!$B$5)/(24*Key!$B$6)</f>
        <v>44130.738962962962</v>
      </c>
      <c r="S5868">
        <f>M5868-Key!$B$5</f>
        <v>14.92</v>
      </c>
      <c r="T5868" s="2">
        <f t="shared" si="455"/>
        <v>44129.75</v>
      </c>
      <c r="U5868" t="str">
        <f t="shared" si="456"/>
        <v>10-25-2020 18:00</v>
      </c>
      <c r="V5868">
        <f>IFERROR(IF(W5868=Z5868,VLOOKUP($U5868,[1]C8842!$G$2:$M$145,3,FALSE),0),0)</f>
        <v>0</v>
      </c>
      <c r="W5868">
        <f>VLOOKUP(RIGHT($V$1,5),Key!$A$9:$B$14,2,FALSE)</f>
        <v>10.199999999999999</v>
      </c>
      <c r="X5868">
        <f t="shared" si="459"/>
        <v>0</v>
      </c>
      <c r="Y5868">
        <f>VLOOKUP(RIGHT($X$1,5),Key!$A$9:$B$14,2,FALSE)</f>
        <v>3.7</v>
      </c>
      <c r="Z5868">
        <f t="shared" si="457"/>
        <v>10.199999999999999</v>
      </c>
      <c r="AA5868">
        <f t="shared" si="458"/>
        <v>0</v>
      </c>
    </row>
    <row r="5869" spans="1:27" x14ac:dyDescent="0.3">
      <c r="A5869">
        <v>100067</v>
      </c>
      <c r="B5869">
        <v>230922</v>
      </c>
      <c r="C5869" s="3">
        <v>44130.75277777778</v>
      </c>
      <c r="D5869">
        <v>2</v>
      </c>
      <c r="E5869">
        <v>1</v>
      </c>
      <c r="F5869" t="s">
        <v>26</v>
      </c>
      <c r="G5869">
        <v>1</v>
      </c>
      <c r="H5869">
        <v>72.351560000000006</v>
      </c>
      <c r="I5869">
        <v>17.882809999999999</v>
      </c>
      <c r="J5869">
        <v>0.875</v>
      </c>
      <c r="K5869">
        <v>82.035160000000005</v>
      </c>
      <c r="L5869" s="3">
        <v>44130.503472222219</v>
      </c>
      <c r="M5869">
        <v>17.18</v>
      </c>
      <c r="N5869" t="s">
        <v>28</v>
      </c>
      <c r="P5869">
        <f>(C5869-Key!$B$1)*24</f>
        <v>3.0166666667209938</v>
      </c>
      <c r="Q5869">
        <f>(Key!$B$2-'17.1'!C5869)*24</f>
        <v>-6.6666666709352285E-2</v>
      </c>
      <c r="R5869" s="3">
        <f>C5869-(M5869-Key!$B$5)/(24*Key!$B$6)</f>
        <v>44130.738962962962</v>
      </c>
      <c r="S5869">
        <f>M5869-Key!$B$5</f>
        <v>14.92</v>
      </c>
      <c r="T5869" s="2">
        <f t="shared" si="455"/>
        <v>44129.75</v>
      </c>
      <c r="U5869" t="str">
        <f t="shared" si="456"/>
        <v>10-25-2020 18:00</v>
      </c>
      <c r="V5869">
        <f>IFERROR(IF(W5869=Z5869,VLOOKUP($U5869,[1]C8842!$G$2:$M$145,3,FALSE),0),0)</f>
        <v>0</v>
      </c>
      <c r="W5869">
        <f>VLOOKUP(RIGHT($V$1,5),Key!$A$9:$B$14,2,FALSE)</f>
        <v>10.199999999999999</v>
      </c>
      <c r="X5869">
        <f t="shared" si="459"/>
        <v>0</v>
      </c>
      <c r="Y5869">
        <f>VLOOKUP(RIGHT($X$1,5),Key!$A$9:$B$14,2,FALSE)</f>
        <v>3.7</v>
      </c>
      <c r="Z5869">
        <f t="shared" si="457"/>
        <v>10.199999999999999</v>
      </c>
      <c r="AA5869">
        <f t="shared" si="458"/>
        <v>0</v>
      </c>
    </row>
    <row r="5870" spans="1:27" x14ac:dyDescent="0.3">
      <c r="A5870">
        <v>100067</v>
      </c>
      <c r="B5870">
        <v>230922</v>
      </c>
      <c r="C5870" s="3">
        <v>44130.75277777778</v>
      </c>
      <c r="D5870">
        <v>3</v>
      </c>
      <c r="E5870">
        <v>2</v>
      </c>
      <c r="F5870" t="s">
        <v>26</v>
      </c>
      <c r="G5870">
        <v>1</v>
      </c>
      <c r="H5870">
        <v>76.542969999999997</v>
      </c>
      <c r="I5870">
        <v>15.695309999999999</v>
      </c>
      <c r="J5870">
        <v>0.75390630000000003</v>
      </c>
      <c r="K5870">
        <v>92.039060000000006</v>
      </c>
      <c r="L5870" s="3">
        <v>44130.503472222219</v>
      </c>
      <c r="M5870">
        <v>17.18</v>
      </c>
      <c r="N5870" t="s">
        <v>28</v>
      </c>
      <c r="P5870">
        <f>(C5870-Key!$B$1)*24</f>
        <v>3.0166666667209938</v>
      </c>
      <c r="Q5870">
        <f>(Key!$B$2-'17.1'!C5870)*24</f>
        <v>-6.6666666709352285E-2</v>
      </c>
      <c r="R5870" s="3">
        <f>C5870-(M5870-Key!$B$5)/(24*Key!$B$6)</f>
        <v>44130.738962962962</v>
      </c>
      <c r="S5870">
        <f>M5870-Key!$B$5</f>
        <v>14.92</v>
      </c>
      <c r="T5870" s="2">
        <f t="shared" si="455"/>
        <v>44129.75</v>
      </c>
      <c r="U5870" t="str">
        <f t="shared" si="456"/>
        <v>10-25-2020 18:00</v>
      </c>
      <c r="V5870">
        <f>IFERROR(IF(W5870=Z5870,VLOOKUP($U5870,[1]C8842!$G$2:$M$145,3,FALSE),0),0)</f>
        <v>0</v>
      </c>
      <c r="W5870">
        <f>VLOOKUP(RIGHT($V$1,5),Key!$A$9:$B$14,2,FALSE)</f>
        <v>10.199999999999999</v>
      </c>
      <c r="X5870">
        <f t="shared" si="459"/>
        <v>0</v>
      </c>
      <c r="Y5870">
        <f>VLOOKUP(RIGHT($X$1,5),Key!$A$9:$B$14,2,FALSE)</f>
        <v>3.7</v>
      </c>
      <c r="Z5870">
        <f t="shared" si="457"/>
        <v>10.199999999999999</v>
      </c>
      <c r="AA5870">
        <f t="shared" si="458"/>
        <v>0</v>
      </c>
    </row>
    <row r="5871" spans="1:27" x14ac:dyDescent="0.3">
      <c r="A5871">
        <v>100067</v>
      </c>
      <c r="B5871">
        <v>230922</v>
      </c>
      <c r="C5871" s="3">
        <v>44130.75277777778</v>
      </c>
      <c r="D5871">
        <v>1</v>
      </c>
      <c r="E5871">
        <v>1</v>
      </c>
      <c r="F5871" t="s">
        <v>25</v>
      </c>
      <c r="G5871">
        <v>1</v>
      </c>
      <c r="H5871">
        <v>65.769530000000003</v>
      </c>
      <c r="I5871">
        <v>19.183589999999999</v>
      </c>
      <c r="J5871">
        <v>1.015625</v>
      </c>
      <c r="K5871">
        <v>58.023440000000001</v>
      </c>
      <c r="L5871" s="3">
        <v>44130.503472222219</v>
      </c>
      <c r="M5871">
        <v>17.18</v>
      </c>
      <c r="N5871" t="s">
        <v>28</v>
      </c>
      <c r="P5871">
        <f>(C5871-Key!$B$1)*24</f>
        <v>3.0166666667209938</v>
      </c>
      <c r="Q5871">
        <f>(Key!$B$2-'17.1'!C5871)*24</f>
        <v>-6.6666666709352285E-2</v>
      </c>
      <c r="R5871" s="3">
        <f>C5871-(M5871-Key!$B$5)/(24*Key!$B$6)</f>
        <v>44130.738962962962</v>
      </c>
      <c r="S5871">
        <f>M5871-Key!$B$5</f>
        <v>14.92</v>
      </c>
      <c r="T5871" s="2">
        <f t="shared" si="455"/>
        <v>44129.75</v>
      </c>
      <c r="U5871" t="str">
        <f t="shared" si="456"/>
        <v>10-25-2020 18:00</v>
      </c>
      <c r="V5871">
        <f>IFERROR(IF(W5871=Z5871,VLOOKUP($U5871,[1]C8842!$G$2:$M$145,3,FALSE),0),0)</f>
        <v>0</v>
      </c>
      <c r="W5871">
        <f>VLOOKUP(RIGHT($V$1,5),Key!$A$9:$B$14,2,FALSE)</f>
        <v>10.199999999999999</v>
      </c>
      <c r="X5871">
        <f t="shared" si="459"/>
        <v>0</v>
      </c>
      <c r="Y5871">
        <f>VLOOKUP(RIGHT($X$1,5),Key!$A$9:$B$14,2,FALSE)</f>
        <v>3.7</v>
      </c>
      <c r="Z5871">
        <f t="shared" si="457"/>
        <v>10.199999999999999</v>
      </c>
      <c r="AA5871">
        <f t="shared" si="458"/>
        <v>0</v>
      </c>
    </row>
    <row r="5872" spans="1:27" x14ac:dyDescent="0.3">
      <c r="A5872">
        <v>100067</v>
      </c>
      <c r="B5872">
        <v>230922</v>
      </c>
      <c r="C5872" s="3">
        <v>44130.75277777778</v>
      </c>
      <c r="D5872">
        <v>0</v>
      </c>
      <c r="E5872">
        <v>2</v>
      </c>
      <c r="F5872" t="s">
        <v>25</v>
      </c>
      <c r="G5872">
        <v>1</v>
      </c>
      <c r="H5872">
        <v>65.484380000000002</v>
      </c>
      <c r="I5872">
        <v>17.023440000000001</v>
      </c>
      <c r="J5872">
        <v>0.93359380000000003</v>
      </c>
      <c r="K5872">
        <v>46.019530000000003</v>
      </c>
      <c r="L5872" s="3">
        <v>44130.503472222219</v>
      </c>
      <c r="M5872">
        <v>17.18</v>
      </c>
      <c r="N5872" t="s">
        <v>28</v>
      </c>
      <c r="P5872">
        <f>(C5872-Key!$B$1)*24</f>
        <v>3.0166666667209938</v>
      </c>
      <c r="Q5872">
        <f>(Key!$B$2-'17.1'!C5872)*24</f>
        <v>-6.6666666709352285E-2</v>
      </c>
      <c r="R5872" s="3">
        <f>C5872-(M5872-Key!$B$5)/(24*Key!$B$6)</f>
        <v>44130.738962962962</v>
      </c>
      <c r="S5872">
        <f>M5872-Key!$B$5</f>
        <v>14.92</v>
      </c>
      <c r="T5872" s="2">
        <f t="shared" si="455"/>
        <v>44129.75</v>
      </c>
      <c r="U5872" t="str">
        <f t="shared" si="456"/>
        <v>10-25-2020 18:00</v>
      </c>
      <c r="V5872">
        <f>IFERROR(IF(W5872=Z5872,VLOOKUP($U5872,[1]C8842!$G$2:$M$145,3,FALSE),0),0)</f>
        <v>0</v>
      </c>
      <c r="W5872">
        <f>VLOOKUP(RIGHT($V$1,5),Key!$A$9:$B$14,2,FALSE)</f>
        <v>10.199999999999999</v>
      </c>
      <c r="X5872">
        <f t="shared" si="459"/>
        <v>0</v>
      </c>
      <c r="Y5872">
        <f>VLOOKUP(RIGHT($X$1,5),Key!$A$9:$B$14,2,FALSE)</f>
        <v>3.7</v>
      </c>
      <c r="Z5872">
        <f t="shared" si="457"/>
        <v>10.199999999999999</v>
      </c>
      <c r="AA5872">
        <f t="shared" si="458"/>
        <v>0</v>
      </c>
    </row>
    <row r="5873" spans="1:27" x14ac:dyDescent="0.3">
      <c r="A5873">
        <v>100067</v>
      </c>
      <c r="B5873">
        <v>230922</v>
      </c>
      <c r="C5873" s="3">
        <v>44130.75277777778</v>
      </c>
      <c r="D5873">
        <v>2</v>
      </c>
      <c r="E5873">
        <v>1</v>
      </c>
      <c r="F5873" t="s">
        <v>26</v>
      </c>
      <c r="G5873">
        <v>1</v>
      </c>
      <c r="H5873">
        <v>77.808589999999995</v>
      </c>
      <c r="I5873">
        <v>15.476559999999999</v>
      </c>
      <c r="J5873">
        <v>0.734375</v>
      </c>
      <c r="K5873">
        <v>84.035160000000005</v>
      </c>
      <c r="L5873" s="3">
        <v>44130.503472222219</v>
      </c>
      <c r="M5873">
        <v>17.18</v>
      </c>
      <c r="N5873" t="s">
        <v>28</v>
      </c>
      <c r="P5873">
        <f>(C5873-Key!$B$1)*24</f>
        <v>3.0166666667209938</v>
      </c>
      <c r="Q5873">
        <f>(Key!$B$2-'17.1'!C5873)*24</f>
        <v>-6.6666666709352285E-2</v>
      </c>
      <c r="R5873" s="3">
        <f>C5873-(M5873-Key!$B$5)/(24*Key!$B$6)</f>
        <v>44130.738962962962</v>
      </c>
      <c r="S5873">
        <f>M5873-Key!$B$5</f>
        <v>14.92</v>
      </c>
      <c r="T5873" s="2">
        <f t="shared" si="455"/>
        <v>44129.75</v>
      </c>
      <c r="U5873" t="str">
        <f t="shared" si="456"/>
        <v>10-25-2020 18:00</v>
      </c>
      <c r="V5873">
        <f>IFERROR(IF(W5873=Z5873,VLOOKUP($U5873,[1]C8842!$G$2:$M$145,3,FALSE),0),0)</f>
        <v>0</v>
      </c>
      <c r="W5873">
        <f>VLOOKUP(RIGHT($V$1,5),Key!$A$9:$B$14,2,FALSE)</f>
        <v>10.199999999999999</v>
      </c>
      <c r="X5873">
        <f t="shared" si="459"/>
        <v>0</v>
      </c>
      <c r="Y5873">
        <f>VLOOKUP(RIGHT($X$1,5),Key!$A$9:$B$14,2,FALSE)</f>
        <v>3.7</v>
      </c>
      <c r="Z5873">
        <f t="shared" si="457"/>
        <v>10.199999999999999</v>
      </c>
      <c r="AA5873">
        <f t="shared" si="458"/>
        <v>0</v>
      </c>
    </row>
    <row r="5874" spans="1:27" x14ac:dyDescent="0.3">
      <c r="A5874">
        <v>100067</v>
      </c>
      <c r="B5874">
        <v>230922</v>
      </c>
      <c r="C5874" s="3">
        <v>44130.75277777778</v>
      </c>
      <c r="D5874">
        <v>3</v>
      </c>
      <c r="E5874">
        <v>2</v>
      </c>
      <c r="F5874" t="s">
        <v>26</v>
      </c>
      <c r="G5874">
        <v>1</v>
      </c>
      <c r="H5874">
        <v>65.625</v>
      </c>
      <c r="I5874">
        <v>18.48828</v>
      </c>
      <c r="J5874">
        <v>0.9921875</v>
      </c>
      <c r="K5874">
        <v>91.039060000000006</v>
      </c>
      <c r="L5874" s="3">
        <v>44130.503472222219</v>
      </c>
      <c r="M5874">
        <v>17.18</v>
      </c>
      <c r="N5874" t="s">
        <v>28</v>
      </c>
      <c r="P5874">
        <f>(C5874-Key!$B$1)*24</f>
        <v>3.0166666667209938</v>
      </c>
      <c r="Q5874">
        <f>(Key!$B$2-'17.1'!C5874)*24</f>
        <v>-6.6666666709352285E-2</v>
      </c>
      <c r="R5874" s="3">
        <f>C5874-(M5874-Key!$B$5)/(24*Key!$B$6)</f>
        <v>44130.738962962962</v>
      </c>
      <c r="S5874">
        <f>M5874-Key!$B$5</f>
        <v>14.92</v>
      </c>
      <c r="T5874" s="2">
        <f t="shared" si="455"/>
        <v>44129.75</v>
      </c>
      <c r="U5874" t="str">
        <f t="shared" si="456"/>
        <v>10-25-2020 18:00</v>
      </c>
      <c r="V5874">
        <f>IFERROR(IF(W5874=Z5874,VLOOKUP($U5874,[1]C8842!$G$2:$M$145,3,FALSE),0),0)</f>
        <v>0</v>
      </c>
      <c r="W5874">
        <f>VLOOKUP(RIGHT($V$1,5),Key!$A$9:$B$14,2,FALSE)</f>
        <v>10.199999999999999</v>
      </c>
      <c r="X5874">
        <f t="shared" si="459"/>
        <v>0</v>
      </c>
      <c r="Y5874">
        <f>VLOOKUP(RIGHT($X$1,5),Key!$A$9:$B$14,2,FALSE)</f>
        <v>3.7</v>
      </c>
      <c r="Z5874">
        <f t="shared" si="457"/>
        <v>10.199999999999999</v>
      </c>
      <c r="AA5874">
        <f t="shared" si="458"/>
        <v>0</v>
      </c>
    </row>
    <row r="5875" spans="1:27" x14ac:dyDescent="0.3">
      <c r="A5875">
        <v>100067</v>
      </c>
      <c r="B5875">
        <v>230922</v>
      </c>
      <c r="C5875" s="3">
        <v>44130.75277777778</v>
      </c>
      <c r="D5875">
        <v>3</v>
      </c>
      <c r="E5875">
        <v>2</v>
      </c>
      <c r="F5875" t="s">
        <v>26</v>
      </c>
      <c r="G5875">
        <v>2</v>
      </c>
      <c r="H5875">
        <v>65.515630000000002</v>
      </c>
      <c r="I5875">
        <v>20.01953</v>
      </c>
      <c r="J5875">
        <v>1.0546880000000001</v>
      </c>
      <c r="K5875">
        <v>95.039060000000006</v>
      </c>
      <c r="L5875" s="3">
        <v>44130.503472222219</v>
      </c>
      <c r="M5875">
        <v>17.18</v>
      </c>
      <c r="N5875" t="s">
        <v>28</v>
      </c>
      <c r="P5875">
        <f>(C5875-Key!$B$1)*24</f>
        <v>3.0166666667209938</v>
      </c>
      <c r="Q5875">
        <f>(Key!$B$2-'17.1'!C5875)*24</f>
        <v>-6.6666666709352285E-2</v>
      </c>
      <c r="R5875" s="3">
        <f>C5875-(M5875-Key!$B$5)/(24*Key!$B$6)</f>
        <v>44130.738962962962</v>
      </c>
      <c r="S5875">
        <f>M5875-Key!$B$5</f>
        <v>14.92</v>
      </c>
      <c r="T5875" s="2">
        <f t="shared" si="455"/>
        <v>44129.75</v>
      </c>
      <c r="U5875" t="str">
        <f t="shared" si="456"/>
        <v>10-25-2020 18:00</v>
      </c>
      <c r="V5875">
        <f>IFERROR(IF(W5875=Z5875,VLOOKUP($U5875,[1]C8842!$G$2:$M$145,3,FALSE),0),0)</f>
        <v>0</v>
      </c>
      <c r="W5875">
        <f>VLOOKUP(RIGHT($V$1,5),Key!$A$9:$B$14,2,FALSE)</f>
        <v>10.199999999999999</v>
      </c>
      <c r="X5875">
        <f t="shared" si="459"/>
        <v>0</v>
      </c>
      <c r="Y5875">
        <f>VLOOKUP(RIGHT($X$1,5),Key!$A$9:$B$14,2,FALSE)</f>
        <v>3.7</v>
      </c>
      <c r="Z5875">
        <f t="shared" si="457"/>
        <v>10.199999999999999</v>
      </c>
      <c r="AA5875">
        <f t="shared" si="458"/>
        <v>0</v>
      </c>
    </row>
    <row r="5876" spans="1:27" x14ac:dyDescent="0.3">
      <c r="A5876">
        <v>100067</v>
      </c>
      <c r="B5876">
        <v>230922</v>
      </c>
      <c r="C5876" s="3">
        <v>44130.75277777778</v>
      </c>
      <c r="D5876">
        <v>2</v>
      </c>
      <c r="E5876">
        <v>1</v>
      </c>
      <c r="F5876" t="s">
        <v>26</v>
      </c>
      <c r="G5876">
        <v>1</v>
      </c>
      <c r="H5876">
        <v>72.277339999999995</v>
      </c>
      <c r="I5876">
        <v>17.617190000000001</v>
      </c>
      <c r="J5876">
        <v>0.8671875</v>
      </c>
      <c r="K5876">
        <v>82.035160000000005</v>
      </c>
      <c r="L5876" s="3">
        <v>44130.503472222219</v>
      </c>
      <c r="M5876">
        <v>17.18</v>
      </c>
      <c r="N5876" t="s">
        <v>28</v>
      </c>
      <c r="P5876">
        <f>(C5876-Key!$B$1)*24</f>
        <v>3.0166666667209938</v>
      </c>
      <c r="Q5876">
        <f>(Key!$B$2-'17.1'!C5876)*24</f>
        <v>-6.6666666709352285E-2</v>
      </c>
      <c r="R5876" s="3">
        <f>C5876-(M5876-Key!$B$5)/(24*Key!$B$6)</f>
        <v>44130.738962962962</v>
      </c>
      <c r="S5876">
        <f>M5876-Key!$B$5</f>
        <v>14.92</v>
      </c>
      <c r="T5876" s="2">
        <f t="shared" si="455"/>
        <v>44129.75</v>
      </c>
      <c r="U5876" t="str">
        <f t="shared" si="456"/>
        <v>10-25-2020 18:00</v>
      </c>
      <c r="V5876">
        <f>IFERROR(IF(W5876=Z5876,VLOOKUP($U5876,[1]C8842!$G$2:$M$145,3,FALSE),0),0)</f>
        <v>0</v>
      </c>
      <c r="W5876">
        <f>VLOOKUP(RIGHT($V$1,5),Key!$A$9:$B$14,2,FALSE)</f>
        <v>10.199999999999999</v>
      </c>
      <c r="X5876">
        <f t="shared" si="459"/>
        <v>0</v>
      </c>
      <c r="Y5876">
        <f>VLOOKUP(RIGHT($X$1,5),Key!$A$9:$B$14,2,FALSE)</f>
        <v>3.7</v>
      </c>
      <c r="Z5876">
        <f t="shared" si="457"/>
        <v>10.199999999999999</v>
      </c>
      <c r="AA5876">
        <f t="shared" si="458"/>
        <v>0</v>
      </c>
    </row>
    <row r="5877" spans="1:27" x14ac:dyDescent="0.3">
      <c r="A5877">
        <v>100067</v>
      </c>
      <c r="B5877">
        <v>230922</v>
      </c>
      <c r="C5877" s="3">
        <v>44130.753472222219</v>
      </c>
      <c r="D5877">
        <v>3</v>
      </c>
      <c r="E5877">
        <v>2</v>
      </c>
      <c r="F5877" t="s">
        <v>26</v>
      </c>
      <c r="G5877">
        <v>2</v>
      </c>
      <c r="H5877">
        <v>68.316410000000005</v>
      </c>
      <c r="I5877">
        <v>21.277339999999999</v>
      </c>
      <c r="J5877">
        <v>1.0625</v>
      </c>
      <c r="K5877">
        <v>94.039060000000006</v>
      </c>
      <c r="L5877" s="3">
        <v>44130.503472222219</v>
      </c>
      <c r="M5877">
        <v>17.18</v>
      </c>
      <c r="N5877" t="s">
        <v>28</v>
      </c>
      <c r="P5877">
        <f>(C5877-Key!$B$1)*24</f>
        <v>3.0333333332673647</v>
      </c>
      <c r="Q5877">
        <f>(Key!$B$2-'17.1'!C5877)*24</f>
        <v>-8.3333333255723119E-2</v>
      </c>
      <c r="R5877" s="3">
        <f>C5877-(M5877-Key!$B$5)/(24*Key!$B$6)</f>
        <v>44130.739657407401</v>
      </c>
      <c r="S5877">
        <f>M5877-Key!$B$5</f>
        <v>14.92</v>
      </c>
      <c r="T5877" s="2">
        <f t="shared" si="455"/>
        <v>44129.756944444445</v>
      </c>
      <c r="U5877" t="str">
        <f t="shared" si="456"/>
        <v>10-25-2020 18:10</v>
      </c>
      <c r="V5877">
        <f>IFERROR(IF(W5877=Z5877,VLOOKUP($U5877,[1]C8842!$G$2:$M$145,3,FALSE),0),0)</f>
        <v>0</v>
      </c>
      <c r="W5877">
        <f>VLOOKUP(RIGHT($V$1,5),Key!$A$9:$B$14,2,FALSE)</f>
        <v>10.199999999999999</v>
      </c>
      <c r="X5877">
        <f t="shared" si="459"/>
        <v>0</v>
      </c>
      <c r="Y5877">
        <f>VLOOKUP(RIGHT($X$1,5),Key!$A$9:$B$14,2,FALSE)</f>
        <v>3.7</v>
      </c>
      <c r="Z5877">
        <f t="shared" si="457"/>
        <v>10.199999999999999</v>
      </c>
      <c r="AA5877">
        <f t="shared" si="458"/>
        <v>0</v>
      </c>
    </row>
    <row r="5878" spans="1:27" x14ac:dyDescent="0.3">
      <c r="A5878">
        <v>100067</v>
      </c>
      <c r="B5878">
        <v>230922</v>
      </c>
      <c r="C5878" s="3">
        <v>44130.753472222219</v>
      </c>
      <c r="D5878">
        <v>3</v>
      </c>
      <c r="E5878">
        <v>2</v>
      </c>
      <c r="F5878" t="s">
        <v>26</v>
      </c>
      <c r="G5878">
        <v>1</v>
      </c>
      <c r="H5878">
        <v>73.746089999999995</v>
      </c>
      <c r="I5878">
        <v>18.183589999999999</v>
      </c>
      <c r="J5878">
        <v>0.87109380000000003</v>
      </c>
      <c r="K5878">
        <v>94.039060000000006</v>
      </c>
      <c r="L5878" s="3">
        <v>44130.507638888892</v>
      </c>
      <c r="M5878">
        <v>17.18</v>
      </c>
      <c r="N5878" t="s">
        <v>28</v>
      </c>
      <c r="P5878">
        <f>(C5878-Key!$B$1)*24</f>
        <v>3.0333333332673647</v>
      </c>
      <c r="Q5878">
        <f>(Key!$B$2-'17.1'!C5878)*24</f>
        <v>-8.3333333255723119E-2</v>
      </c>
      <c r="R5878" s="3">
        <f>C5878-(M5878-Key!$B$5)/(24*Key!$B$6)</f>
        <v>44130.739657407401</v>
      </c>
      <c r="S5878">
        <f>M5878-Key!$B$5</f>
        <v>14.92</v>
      </c>
      <c r="T5878" s="2">
        <f t="shared" si="455"/>
        <v>44129.756944444445</v>
      </c>
      <c r="U5878" t="str">
        <f t="shared" si="456"/>
        <v>10-25-2020 18:10</v>
      </c>
      <c r="V5878">
        <f>IFERROR(IF(W5878=Z5878,VLOOKUP($U5878,[1]C8842!$G$2:$M$145,3,FALSE),0),0)</f>
        <v>0</v>
      </c>
      <c r="W5878">
        <f>VLOOKUP(RIGHT($V$1,5),Key!$A$9:$B$14,2,FALSE)</f>
        <v>10.199999999999999</v>
      </c>
      <c r="X5878">
        <f t="shared" si="459"/>
        <v>0</v>
      </c>
      <c r="Y5878">
        <f>VLOOKUP(RIGHT($X$1,5),Key!$A$9:$B$14,2,FALSE)</f>
        <v>3.7</v>
      </c>
      <c r="Z5878">
        <f t="shared" si="457"/>
        <v>10.199999999999999</v>
      </c>
      <c r="AA5878">
        <f t="shared" si="458"/>
        <v>0</v>
      </c>
    </row>
    <row r="5879" spans="1:27" x14ac:dyDescent="0.3">
      <c r="A5879">
        <v>100067</v>
      </c>
      <c r="B5879">
        <v>230922</v>
      </c>
      <c r="C5879" s="3">
        <v>44130.753472222219</v>
      </c>
      <c r="D5879">
        <v>0</v>
      </c>
      <c r="E5879">
        <v>2</v>
      </c>
      <c r="F5879" t="s">
        <v>25</v>
      </c>
      <c r="G5879">
        <v>1</v>
      </c>
      <c r="H5879">
        <v>70.46875</v>
      </c>
      <c r="I5879">
        <v>16.96875</v>
      </c>
      <c r="J5879">
        <v>0.8671875</v>
      </c>
      <c r="K5879">
        <v>46.019530000000003</v>
      </c>
      <c r="L5879" s="3">
        <v>44130.507638888892</v>
      </c>
      <c r="M5879">
        <v>17.18</v>
      </c>
      <c r="N5879" t="s">
        <v>28</v>
      </c>
      <c r="P5879">
        <f>(C5879-Key!$B$1)*24</f>
        <v>3.0333333332673647</v>
      </c>
      <c r="Q5879">
        <f>(Key!$B$2-'17.1'!C5879)*24</f>
        <v>-8.3333333255723119E-2</v>
      </c>
      <c r="R5879" s="3">
        <f>C5879-(M5879-Key!$B$5)/(24*Key!$B$6)</f>
        <v>44130.739657407401</v>
      </c>
      <c r="S5879">
        <f>M5879-Key!$B$5</f>
        <v>14.92</v>
      </c>
      <c r="T5879" s="2">
        <f t="shared" si="455"/>
        <v>44129.756944444445</v>
      </c>
      <c r="U5879" t="str">
        <f t="shared" si="456"/>
        <v>10-25-2020 18:10</v>
      </c>
      <c r="V5879">
        <f>IFERROR(IF(W5879=Z5879,VLOOKUP($U5879,[1]C8842!$G$2:$M$145,3,FALSE),0),0)</f>
        <v>0</v>
      </c>
      <c r="W5879">
        <f>VLOOKUP(RIGHT($V$1,5),Key!$A$9:$B$14,2,FALSE)</f>
        <v>10.199999999999999</v>
      </c>
      <c r="X5879">
        <f t="shared" si="459"/>
        <v>0</v>
      </c>
      <c r="Y5879">
        <f>VLOOKUP(RIGHT($X$1,5),Key!$A$9:$B$14,2,FALSE)</f>
        <v>3.7</v>
      </c>
      <c r="Z5879">
        <f t="shared" si="457"/>
        <v>10.199999999999999</v>
      </c>
      <c r="AA5879">
        <f t="shared" si="458"/>
        <v>0</v>
      </c>
    </row>
    <row r="5880" spans="1:27" x14ac:dyDescent="0.3">
      <c r="A5880">
        <v>100067</v>
      </c>
      <c r="B5880">
        <v>230922</v>
      </c>
      <c r="C5880" s="3">
        <v>44130.753472222219</v>
      </c>
      <c r="D5880">
        <v>0</v>
      </c>
      <c r="E5880">
        <v>2</v>
      </c>
      <c r="F5880" t="s">
        <v>25</v>
      </c>
      <c r="G5880">
        <v>5</v>
      </c>
      <c r="H5880">
        <v>54.339840000000002</v>
      </c>
      <c r="I5880">
        <v>85.539060000000006</v>
      </c>
      <c r="J5880">
        <v>4.484375</v>
      </c>
      <c r="K5880">
        <v>46.019530000000003</v>
      </c>
      <c r="L5880" s="3">
        <v>44130.507638888892</v>
      </c>
      <c r="M5880">
        <v>17.18</v>
      </c>
      <c r="N5880" t="s">
        <v>28</v>
      </c>
      <c r="P5880">
        <f>(C5880-Key!$B$1)*24</f>
        <v>3.0333333332673647</v>
      </c>
      <c r="Q5880">
        <f>(Key!$B$2-'17.1'!C5880)*24</f>
        <v>-8.3333333255723119E-2</v>
      </c>
      <c r="R5880" s="3">
        <f>C5880-(M5880-Key!$B$5)/(24*Key!$B$6)</f>
        <v>44130.739657407401</v>
      </c>
      <c r="S5880">
        <f>M5880-Key!$B$5</f>
        <v>14.92</v>
      </c>
      <c r="T5880" s="2">
        <f t="shared" si="455"/>
        <v>44129.756944444445</v>
      </c>
      <c r="U5880" t="str">
        <f t="shared" si="456"/>
        <v>10-25-2020 18:10</v>
      </c>
      <c r="V5880">
        <f>IFERROR(IF(W5880=Z5880,VLOOKUP($U5880,[1]C8842!$G$2:$M$145,3,FALSE),0),0)</f>
        <v>0</v>
      </c>
      <c r="W5880">
        <f>VLOOKUP(RIGHT($V$1,5),Key!$A$9:$B$14,2,FALSE)</f>
        <v>10.199999999999999</v>
      </c>
      <c r="X5880">
        <f t="shared" si="459"/>
        <v>0</v>
      </c>
      <c r="Y5880">
        <f>VLOOKUP(RIGHT($X$1,5),Key!$A$9:$B$14,2,FALSE)</f>
        <v>3.7</v>
      </c>
      <c r="Z5880">
        <f t="shared" si="457"/>
        <v>10.199999999999999</v>
      </c>
      <c r="AA5880">
        <f t="shared" si="458"/>
        <v>0</v>
      </c>
    </row>
    <row r="5881" spans="1:27" x14ac:dyDescent="0.3">
      <c r="A5881">
        <v>100067</v>
      </c>
      <c r="B5881">
        <v>230922</v>
      </c>
      <c r="C5881" s="3">
        <v>44130.753472222219</v>
      </c>
      <c r="D5881">
        <v>3</v>
      </c>
      <c r="E5881">
        <v>2</v>
      </c>
      <c r="F5881" t="s">
        <v>26</v>
      </c>
      <c r="G5881">
        <v>1</v>
      </c>
      <c r="H5881">
        <v>60.832030000000003</v>
      </c>
      <c r="I5881">
        <v>19.078130000000002</v>
      </c>
      <c r="J5881">
        <v>1.09375</v>
      </c>
      <c r="K5881">
        <v>94.039060000000006</v>
      </c>
      <c r="L5881" s="3">
        <v>44130.507638888892</v>
      </c>
      <c r="M5881">
        <v>17.18</v>
      </c>
      <c r="N5881" t="s">
        <v>28</v>
      </c>
      <c r="P5881">
        <f>(C5881-Key!$B$1)*24</f>
        <v>3.0333333332673647</v>
      </c>
      <c r="Q5881">
        <f>(Key!$B$2-'17.1'!C5881)*24</f>
        <v>-8.3333333255723119E-2</v>
      </c>
      <c r="R5881" s="3">
        <f>C5881-(M5881-Key!$B$5)/(24*Key!$B$6)</f>
        <v>44130.739657407401</v>
      </c>
      <c r="S5881">
        <f>M5881-Key!$B$5</f>
        <v>14.92</v>
      </c>
      <c r="T5881" s="2">
        <f t="shared" si="455"/>
        <v>44129.756944444445</v>
      </c>
      <c r="U5881" t="str">
        <f t="shared" si="456"/>
        <v>10-25-2020 18:10</v>
      </c>
      <c r="V5881">
        <f>IFERROR(IF(W5881=Z5881,VLOOKUP($U5881,[1]C8842!$G$2:$M$145,3,FALSE),0),0)</f>
        <v>0</v>
      </c>
      <c r="W5881">
        <f>VLOOKUP(RIGHT($V$1,5),Key!$A$9:$B$14,2,FALSE)</f>
        <v>10.199999999999999</v>
      </c>
      <c r="X5881">
        <f t="shared" si="459"/>
        <v>0</v>
      </c>
      <c r="Y5881">
        <f>VLOOKUP(RIGHT($X$1,5),Key!$A$9:$B$14,2,FALSE)</f>
        <v>3.7</v>
      </c>
      <c r="Z5881">
        <f t="shared" si="457"/>
        <v>10.199999999999999</v>
      </c>
      <c r="AA5881">
        <f t="shared" si="458"/>
        <v>0</v>
      </c>
    </row>
    <row r="5882" spans="1:27" x14ac:dyDescent="0.3">
      <c r="A5882">
        <v>100067</v>
      </c>
      <c r="B5882">
        <v>230922</v>
      </c>
      <c r="C5882" s="3">
        <v>44130.753472222219</v>
      </c>
      <c r="D5882">
        <v>3</v>
      </c>
      <c r="E5882">
        <v>2</v>
      </c>
      <c r="F5882" t="s">
        <v>26</v>
      </c>
      <c r="G5882">
        <v>1</v>
      </c>
      <c r="H5882">
        <v>67.726560000000006</v>
      </c>
      <c r="I5882">
        <v>15.378909999999999</v>
      </c>
      <c r="J5882">
        <v>0.83984380000000003</v>
      </c>
      <c r="K5882">
        <v>93.039060000000006</v>
      </c>
      <c r="L5882" s="3">
        <v>44130.507638888892</v>
      </c>
      <c r="M5882">
        <v>17.18</v>
      </c>
      <c r="N5882" t="s">
        <v>28</v>
      </c>
      <c r="P5882">
        <f>(C5882-Key!$B$1)*24</f>
        <v>3.0333333332673647</v>
      </c>
      <c r="Q5882">
        <f>(Key!$B$2-'17.1'!C5882)*24</f>
        <v>-8.3333333255723119E-2</v>
      </c>
      <c r="R5882" s="3">
        <f>C5882-(M5882-Key!$B$5)/(24*Key!$B$6)</f>
        <v>44130.739657407401</v>
      </c>
      <c r="S5882">
        <f>M5882-Key!$B$5</f>
        <v>14.92</v>
      </c>
      <c r="T5882" s="2">
        <f t="shared" si="455"/>
        <v>44129.756944444445</v>
      </c>
      <c r="U5882" t="str">
        <f t="shared" si="456"/>
        <v>10-25-2020 18:10</v>
      </c>
      <c r="V5882">
        <f>IFERROR(IF(W5882=Z5882,VLOOKUP($U5882,[1]C8842!$G$2:$M$145,3,FALSE),0),0)</f>
        <v>0</v>
      </c>
      <c r="W5882">
        <f>VLOOKUP(RIGHT($V$1,5),Key!$A$9:$B$14,2,FALSE)</f>
        <v>10.199999999999999</v>
      </c>
      <c r="X5882">
        <f t="shared" si="459"/>
        <v>0</v>
      </c>
      <c r="Y5882">
        <f>VLOOKUP(RIGHT($X$1,5),Key!$A$9:$B$14,2,FALSE)</f>
        <v>3.7</v>
      </c>
      <c r="Z5882">
        <f t="shared" si="457"/>
        <v>10.199999999999999</v>
      </c>
      <c r="AA5882">
        <f t="shared" si="458"/>
        <v>0</v>
      </c>
    </row>
    <row r="5883" spans="1:27" x14ac:dyDescent="0.3">
      <c r="A5883">
        <v>100067</v>
      </c>
      <c r="B5883">
        <v>230922</v>
      </c>
      <c r="C5883" s="3">
        <v>44130.753472222219</v>
      </c>
      <c r="D5883">
        <v>0</v>
      </c>
      <c r="E5883">
        <v>2</v>
      </c>
      <c r="F5883" t="s">
        <v>25</v>
      </c>
      <c r="G5883">
        <v>1</v>
      </c>
      <c r="H5883">
        <v>62.546880000000002</v>
      </c>
      <c r="I5883">
        <v>16.15625</v>
      </c>
      <c r="J5883">
        <v>0.94140630000000003</v>
      </c>
      <c r="K5883">
        <v>44.019530000000003</v>
      </c>
      <c r="L5883" s="3">
        <v>44130.507638888892</v>
      </c>
      <c r="M5883">
        <v>17.18</v>
      </c>
      <c r="N5883" t="s">
        <v>28</v>
      </c>
      <c r="P5883">
        <f>(C5883-Key!$B$1)*24</f>
        <v>3.0333333332673647</v>
      </c>
      <c r="Q5883">
        <f>(Key!$B$2-'17.1'!C5883)*24</f>
        <v>-8.3333333255723119E-2</v>
      </c>
      <c r="R5883" s="3">
        <f>C5883-(M5883-Key!$B$5)/(24*Key!$B$6)</f>
        <v>44130.739657407401</v>
      </c>
      <c r="S5883">
        <f>M5883-Key!$B$5</f>
        <v>14.92</v>
      </c>
      <c r="T5883" s="2">
        <f t="shared" si="455"/>
        <v>44129.756944444445</v>
      </c>
      <c r="U5883" t="str">
        <f t="shared" si="456"/>
        <v>10-25-2020 18:10</v>
      </c>
      <c r="V5883">
        <f>IFERROR(IF(W5883=Z5883,VLOOKUP($U5883,[1]C8842!$G$2:$M$145,3,FALSE),0),0)</f>
        <v>0</v>
      </c>
      <c r="W5883">
        <f>VLOOKUP(RIGHT($V$1,5),Key!$A$9:$B$14,2,FALSE)</f>
        <v>10.199999999999999</v>
      </c>
      <c r="X5883">
        <f t="shared" si="459"/>
        <v>0</v>
      </c>
      <c r="Y5883">
        <f>VLOOKUP(RIGHT($X$1,5),Key!$A$9:$B$14,2,FALSE)</f>
        <v>3.7</v>
      </c>
      <c r="Z5883">
        <f t="shared" si="457"/>
        <v>10.199999999999999</v>
      </c>
      <c r="AA5883">
        <f t="shared" si="458"/>
        <v>0</v>
      </c>
    </row>
    <row r="5884" spans="1:27" x14ac:dyDescent="0.3">
      <c r="A5884">
        <v>100067</v>
      </c>
      <c r="B5884">
        <v>230922</v>
      </c>
      <c r="C5884" s="3">
        <v>44130.753472222219</v>
      </c>
      <c r="D5884">
        <v>1</v>
      </c>
      <c r="E5884">
        <v>1</v>
      </c>
      <c r="F5884" t="s">
        <v>25</v>
      </c>
      <c r="G5884">
        <v>1</v>
      </c>
      <c r="H5884">
        <v>66.398439999999994</v>
      </c>
      <c r="I5884">
        <v>10.57422</v>
      </c>
      <c r="J5884">
        <v>0.6640625</v>
      </c>
      <c r="K5884">
        <v>58.023440000000001</v>
      </c>
      <c r="L5884" s="3">
        <v>44130.507638888892</v>
      </c>
      <c r="M5884">
        <v>17.18</v>
      </c>
      <c r="N5884" t="s">
        <v>28</v>
      </c>
      <c r="P5884">
        <f>(C5884-Key!$B$1)*24</f>
        <v>3.0333333332673647</v>
      </c>
      <c r="Q5884">
        <f>(Key!$B$2-'17.1'!C5884)*24</f>
        <v>-8.3333333255723119E-2</v>
      </c>
      <c r="R5884" s="3">
        <f>C5884-(M5884-Key!$B$5)/(24*Key!$B$6)</f>
        <v>44130.739657407401</v>
      </c>
      <c r="S5884">
        <f>M5884-Key!$B$5</f>
        <v>14.92</v>
      </c>
      <c r="T5884" s="2">
        <f t="shared" si="455"/>
        <v>44129.756944444445</v>
      </c>
      <c r="U5884" t="str">
        <f t="shared" si="456"/>
        <v>10-25-2020 18:10</v>
      </c>
      <c r="V5884">
        <f>IFERROR(IF(W5884=Z5884,VLOOKUP($U5884,[1]C8842!$G$2:$M$145,3,FALSE),0),0)</f>
        <v>0</v>
      </c>
      <c r="W5884">
        <f>VLOOKUP(RIGHT($V$1,5),Key!$A$9:$B$14,2,FALSE)</f>
        <v>10.199999999999999</v>
      </c>
      <c r="X5884">
        <f t="shared" si="459"/>
        <v>0</v>
      </c>
      <c r="Y5884">
        <f>VLOOKUP(RIGHT($X$1,5),Key!$A$9:$B$14,2,FALSE)</f>
        <v>3.7</v>
      </c>
      <c r="Z5884">
        <f t="shared" si="457"/>
        <v>10.199999999999999</v>
      </c>
      <c r="AA5884">
        <f t="shared" si="458"/>
        <v>0</v>
      </c>
    </row>
    <row r="5885" spans="1:27" x14ac:dyDescent="0.3">
      <c r="A5885">
        <v>100067</v>
      </c>
      <c r="B5885">
        <v>230922</v>
      </c>
      <c r="C5885" s="3">
        <v>44130.753472222219</v>
      </c>
      <c r="D5885">
        <v>0</v>
      </c>
      <c r="E5885">
        <v>2</v>
      </c>
      <c r="F5885" t="s">
        <v>25</v>
      </c>
      <c r="G5885">
        <v>1</v>
      </c>
      <c r="H5885">
        <v>63.324219999999997</v>
      </c>
      <c r="I5885">
        <v>16.23047</v>
      </c>
      <c r="J5885">
        <v>0.93359380000000003</v>
      </c>
      <c r="K5885">
        <v>48.019530000000003</v>
      </c>
      <c r="L5885" s="3">
        <v>44130.507638888892</v>
      </c>
      <c r="M5885">
        <v>17.18</v>
      </c>
      <c r="N5885" t="s">
        <v>28</v>
      </c>
      <c r="P5885">
        <f>(C5885-Key!$B$1)*24</f>
        <v>3.0333333332673647</v>
      </c>
      <c r="Q5885">
        <f>(Key!$B$2-'17.1'!C5885)*24</f>
        <v>-8.3333333255723119E-2</v>
      </c>
      <c r="R5885" s="3">
        <f>C5885-(M5885-Key!$B$5)/(24*Key!$B$6)</f>
        <v>44130.739657407401</v>
      </c>
      <c r="S5885">
        <f>M5885-Key!$B$5</f>
        <v>14.92</v>
      </c>
      <c r="T5885" s="2">
        <f t="shared" si="455"/>
        <v>44129.756944444445</v>
      </c>
      <c r="U5885" t="str">
        <f t="shared" si="456"/>
        <v>10-25-2020 18:10</v>
      </c>
      <c r="V5885">
        <f>IFERROR(IF(W5885=Z5885,VLOOKUP($U5885,[1]C8842!$G$2:$M$145,3,FALSE),0),0)</f>
        <v>0</v>
      </c>
      <c r="W5885">
        <f>VLOOKUP(RIGHT($V$1,5),Key!$A$9:$B$14,2,FALSE)</f>
        <v>10.199999999999999</v>
      </c>
      <c r="X5885">
        <f t="shared" si="459"/>
        <v>0</v>
      </c>
      <c r="Y5885">
        <f>VLOOKUP(RIGHT($X$1,5),Key!$A$9:$B$14,2,FALSE)</f>
        <v>3.7</v>
      </c>
      <c r="Z5885">
        <f t="shared" si="457"/>
        <v>10.199999999999999</v>
      </c>
      <c r="AA5885">
        <f t="shared" si="458"/>
        <v>0</v>
      </c>
    </row>
    <row r="5886" spans="1:27" x14ac:dyDescent="0.3">
      <c r="A5886">
        <v>100067</v>
      </c>
      <c r="B5886">
        <v>230922</v>
      </c>
      <c r="C5886" s="3">
        <v>44130.753472222219</v>
      </c>
      <c r="D5886">
        <v>0</v>
      </c>
      <c r="E5886">
        <v>2</v>
      </c>
      <c r="F5886" t="s">
        <v>25</v>
      </c>
      <c r="G5886">
        <v>1</v>
      </c>
      <c r="H5886">
        <v>58.773440000000001</v>
      </c>
      <c r="I5886">
        <v>16.21875</v>
      </c>
      <c r="J5886">
        <v>1.003906</v>
      </c>
      <c r="K5886">
        <v>46.019530000000003</v>
      </c>
      <c r="L5886" s="3">
        <v>44130.507638888892</v>
      </c>
      <c r="M5886">
        <v>17.18</v>
      </c>
      <c r="N5886" t="s">
        <v>28</v>
      </c>
      <c r="P5886">
        <f>(C5886-Key!$B$1)*24</f>
        <v>3.0333333332673647</v>
      </c>
      <c r="Q5886">
        <f>(Key!$B$2-'17.1'!C5886)*24</f>
        <v>-8.3333333255723119E-2</v>
      </c>
      <c r="R5886" s="3">
        <f>C5886-(M5886-Key!$B$5)/(24*Key!$B$6)</f>
        <v>44130.739657407401</v>
      </c>
      <c r="S5886">
        <f>M5886-Key!$B$5</f>
        <v>14.92</v>
      </c>
      <c r="T5886" s="2">
        <f t="shared" si="455"/>
        <v>44129.756944444445</v>
      </c>
      <c r="U5886" t="str">
        <f t="shared" si="456"/>
        <v>10-25-2020 18:10</v>
      </c>
      <c r="V5886">
        <f>IFERROR(IF(W5886=Z5886,VLOOKUP($U5886,[1]C8842!$G$2:$M$145,3,FALSE),0),0)</f>
        <v>0</v>
      </c>
      <c r="W5886">
        <f>VLOOKUP(RIGHT($V$1,5),Key!$A$9:$B$14,2,FALSE)</f>
        <v>10.199999999999999</v>
      </c>
      <c r="X5886">
        <f t="shared" si="459"/>
        <v>0</v>
      </c>
      <c r="Y5886">
        <f>VLOOKUP(RIGHT($X$1,5),Key!$A$9:$B$14,2,FALSE)</f>
        <v>3.7</v>
      </c>
      <c r="Z5886">
        <f t="shared" si="457"/>
        <v>10.199999999999999</v>
      </c>
      <c r="AA5886">
        <f t="shared" si="458"/>
        <v>0</v>
      </c>
    </row>
    <row r="5887" spans="1:27" x14ac:dyDescent="0.3">
      <c r="A5887">
        <v>100067</v>
      </c>
      <c r="B5887">
        <v>230922</v>
      </c>
      <c r="C5887" s="3">
        <v>44130.753472222219</v>
      </c>
      <c r="D5887">
        <v>3</v>
      </c>
      <c r="E5887">
        <v>2</v>
      </c>
      <c r="F5887" t="s">
        <v>26</v>
      </c>
      <c r="G5887">
        <v>3</v>
      </c>
      <c r="H5887">
        <v>67.652339999999995</v>
      </c>
      <c r="I5887">
        <v>47.542969999999997</v>
      </c>
      <c r="J5887">
        <v>2.1054689999999998</v>
      </c>
      <c r="K5887">
        <v>91.039060000000006</v>
      </c>
      <c r="L5887" s="3">
        <v>44130.507638888892</v>
      </c>
      <c r="M5887">
        <v>17.18</v>
      </c>
      <c r="N5887" t="s">
        <v>28</v>
      </c>
      <c r="P5887">
        <f>(C5887-Key!$B$1)*24</f>
        <v>3.0333333332673647</v>
      </c>
      <c r="Q5887">
        <f>(Key!$B$2-'17.1'!C5887)*24</f>
        <v>-8.3333333255723119E-2</v>
      </c>
      <c r="R5887" s="3">
        <f>C5887-(M5887-Key!$B$5)/(24*Key!$B$6)</f>
        <v>44130.739657407401</v>
      </c>
      <c r="S5887">
        <f>M5887-Key!$B$5</f>
        <v>14.92</v>
      </c>
      <c r="T5887" s="2">
        <f t="shared" si="455"/>
        <v>44129.756944444445</v>
      </c>
      <c r="U5887" t="str">
        <f t="shared" si="456"/>
        <v>10-25-2020 18:10</v>
      </c>
      <c r="V5887">
        <f>IFERROR(IF(W5887=Z5887,VLOOKUP($U5887,[1]C8842!$G$2:$M$145,3,FALSE),0),0)</f>
        <v>0</v>
      </c>
      <c r="W5887">
        <f>VLOOKUP(RIGHT($V$1,5),Key!$A$9:$B$14,2,FALSE)</f>
        <v>10.199999999999999</v>
      </c>
      <c r="X5887">
        <f t="shared" si="459"/>
        <v>0</v>
      </c>
      <c r="Y5887">
        <f>VLOOKUP(RIGHT($X$1,5),Key!$A$9:$B$14,2,FALSE)</f>
        <v>3.7</v>
      </c>
      <c r="Z5887">
        <f t="shared" si="457"/>
        <v>10.199999999999999</v>
      </c>
      <c r="AA5887">
        <f t="shared" si="458"/>
        <v>0</v>
      </c>
    </row>
    <row r="5888" spans="1:27" x14ac:dyDescent="0.3">
      <c r="A5888">
        <v>100067</v>
      </c>
      <c r="B5888">
        <v>230922</v>
      </c>
      <c r="C5888" s="3">
        <v>44130.753472222219</v>
      </c>
      <c r="D5888">
        <v>1</v>
      </c>
      <c r="E5888">
        <v>1</v>
      </c>
      <c r="F5888" t="s">
        <v>25</v>
      </c>
      <c r="G5888">
        <v>1</v>
      </c>
      <c r="H5888">
        <v>70.136719999999997</v>
      </c>
      <c r="I5888">
        <v>13.070309999999999</v>
      </c>
      <c r="J5888">
        <v>0.72265630000000003</v>
      </c>
      <c r="K5888">
        <v>57.023440000000001</v>
      </c>
      <c r="L5888" s="3">
        <v>44130.507638888892</v>
      </c>
      <c r="M5888">
        <v>17.18</v>
      </c>
      <c r="N5888" t="s">
        <v>28</v>
      </c>
      <c r="P5888">
        <f>(C5888-Key!$B$1)*24</f>
        <v>3.0333333332673647</v>
      </c>
      <c r="Q5888">
        <f>(Key!$B$2-'17.1'!C5888)*24</f>
        <v>-8.3333333255723119E-2</v>
      </c>
      <c r="R5888" s="3">
        <f>C5888-(M5888-Key!$B$5)/(24*Key!$B$6)</f>
        <v>44130.739657407401</v>
      </c>
      <c r="S5888">
        <f>M5888-Key!$B$5</f>
        <v>14.92</v>
      </c>
      <c r="T5888" s="2">
        <f t="shared" si="455"/>
        <v>44129.756944444445</v>
      </c>
      <c r="U5888" t="str">
        <f t="shared" si="456"/>
        <v>10-25-2020 18:10</v>
      </c>
      <c r="V5888">
        <f>IFERROR(IF(W5888=Z5888,VLOOKUP($U5888,[1]C8842!$G$2:$M$145,3,FALSE),0),0)</f>
        <v>0</v>
      </c>
      <c r="W5888">
        <f>VLOOKUP(RIGHT($V$1,5),Key!$A$9:$B$14,2,FALSE)</f>
        <v>10.199999999999999</v>
      </c>
      <c r="X5888">
        <f t="shared" si="459"/>
        <v>0</v>
      </c>
      <c r="Y5888">
        <f>VLOOKUP(RIGHT($X$1,5),Key!$A$9:$B$14,2,FALSE)</f>
        <v>3.7</v>
      </c>
      <c r="Z5888">
        <f t="shared" si="457"/>
        <v>10.199999999999999</v>
      </c>
      <c r="AA5888">
        <f t="shared" si="458"/>
        <v>0</v>
      </c>
    </row>
    <row r="5889" spans="1:27" x14ac:dyDescent="0.3">
      <c r="A5889">
        <v>100067</v>
      </c>
      <c r="B5889">
        <v>230922</v>
      </c>
      <c r="C5889" s="3">
        <v>44130.753472222219</v>
      </c>
      <c r="D5889">
        <v>3</v>
      </c>
      <c r="E5889">
        <v>2</v>
      </c>
      <c r="F5889" t="s">
        <v>26</v>
      </c>
      <c r="G5889">
        <v>3</v>
      </c>
      <c r="H5889">
        <v>65.535160000000005</v>
      </c>
      <c r="I5889">
        <v>46.46875</v>
      </c>
      <c r="J5889">
        <v>2.1289060000000002</v>
      </c>
      <c r="K5889">
        <v>93.039060000000006</v>
      </c>
      <c r="L5889" s="3">
        <v>44130.507638888892</v>
      </c>
      <c r="M5889">
        <v>17.18</v>
      </c>
      <c r="N5889" t="s">
        <v>28</v>
      </c>
      <c r="P5889">
        <f>(C5889-Key!$B$1)*24</f>
        <v>3.0333333332673647</v>
      </c>
      <c r="Q5889">
        <f>(Key!$B$2-'17.1'!C5889)*24</f>
        <v>-8.3333333255723119E-2</v>
      </c>
      <c r="R5889" s="3">
        <f>C5889-(M5889-Key!$B$5)/(24*Key!$B$6)</f>
        <v>44130.739657407401</v>
      </c>
      <c r="S5889">
        <f>M5889-Key!$B$5</f>
        <v>14.92</v>
      </c>
      <c r="T5889" s="2">
        <f t="shared" si="455"/>
        <v>44129.756944444445</v>
      </c>
      <c r="U5889" t="str">
        <f t="shared" si="456"/>
        <v>10-25-2020 18:10</v>
      </c>
      <c r="V5889">
        <f>IFERROR(IF(W5889=Z5889,VLOOKUP($U5889,[1]C8842!$G$2:$M$145,3,FALSE),0),0)</f>
        <v>0</v>
      </c>
      <c r="W5889">
        <f>VLOOKUP(RIGHT($V$1,5),Key!$A$9:$B$14,2,FALSE)</f>
        <v>10.199999999999999</v>
      </c>
      <c r="X5889">
        <f t="shared" si="459"/>
        <v>0</v>
      </c>
      <c r="Y5889">
        <f>VLOOKUP(RIGHT($X$1,5),Key!$A$9:$B$14,2,FALSE)</f>
        <v>3.7</v>
      </c>
      <c r="Z5889">
        <f t="shared" si="457"/>
        <v>10.199999999999999</v>
      </c>
      <c r="AA5889">
        <f t="shared" si="458"/>
        <v>0</v>
      </c>
    </row>
    <row r="5890" spans="1:27" x14ac:dyDescent="0.3">
      <c r="A5890">
        <v>100067</v>
      </c>
      <c r="B5890">
        <v>230922</v>
      </c>
      <c r="C5890" s="3">
        <v>44130.753472222219</v>
      </c>
      <c r="D5890">
        <v>3</v>
      </c>
      <c r="E5890">
        <v>2</v>
      </c>
      <c r="F5890" t="s">
        <v>26</v>
      </c>
      <c r="G5890">
        <v>1</v>
      </c>
      <c r="H5890">
        <v>70.871089999999995</v>
      </c>
      <c r="I5890">
        <v>15.289059999999999</v>
      </c>
      <c r="J5890">
        <v>0.796875</v>
      </c>
      <c r="K5890">
        <v>94.039060000000006</v>
      </c>
      <c r="L5890" s="3">
        <v>44130.507638888892</v>
      </c>
      <c r="M5890">
        <v>17.18</v>
      </c>
      <c r="N5890" t="s">
        <v>28</v>
      </c>
      <c r="P5890">
        <f>(C5890-Key!$B$1)*24</f>
        <v>3.0333333332673647</v>
      </c>
      <c r="Q5890">
        <f>(Key!$B$2-'17.1'!C5890)*24</f>
        <v>-8.3333333255723119E-2</v>
      </c>
      <c r="R5890" s="3">
        <f>C5890-(M5890-Key!$B$5)/(24*Key!$B$6)</f>
        <v>44130.739657407401</v>
      </c>
      <c r="S5890">
        <f>M5890-Key!$B$5</f>
        <v>14.92</v>
      </c>
      <c r="T5890" s="2">
        <f t="shared" si="455"/>
        <v>44129.756944444445</v>
      </c>
      <c r="U5890" t="str">
        <f t="shared" si="456"/>
        <v>10-25-2020 18:10</v>
      </c>
      <c r="V5890">
        <f>IFERROR(IF(W5890=Z5890,VLOOKUP($U5890,[1]C8842!$G$2:$M$145,3,FALSE),0),0)</f>
        <v>0</v>
      </c>
      <c r="W5890">
        <f>VLOOKUP(RIGHT($V$1,5),Key!$A$9:$B$14,2,FALSE)</f>
        <v>10.199999999999999</v>
      </c>
      <c r="X5890">
        <f t="shared" si="459"/>
        <v>0</v>
      </c>
      <c r="Y5890">
        <f>VLOOKUP(RIGHT($X$1,5),Key!$A$9:$B$14,2,FALSE)</f>
        <v>3.7</v>
      </c>
      <c r="Z5890">
        <f t="shared" si="457"/>
        <v>10.199999999999999</v>
      </c>
      <c r="AA5890">
        <f t="shared" si="458"/>
        <v>0</v>
      </c>
    </row>
    <row r="5891" spans="1:27" x14ac:dyDescent="0.3">
      <c r="A5891">
        <v>100067</v>
      </c>
      <c r="B5891">
        <v>230922</v>
      </c>
      <c r="C5891" s="3">
        <v>44130.753472222219</v>
      </c>
      <c r="D5891">
        <v>2</v>
      </c>
      <c r="E5891">
        <v>1</v>
      </c>
      <c r="F5891" t="s">
        <v>26</v>
      </c>
      <c r="G5891">
        <v>1</v>
      </c>
      <c r="H5891">
        <v>68.054689999999994</v>
      </c>
      <c r="I5891">
        <v>18.972660000000001</v>
      </c>
      <c r="J5891">
        <v>0.97265630000000003</v>
      </c>
      <c r="K5891">
        <v>80.03125</v>
      </c>
      <c r="L5891" s="3">
        <v>44130.507638888892</v>
      </c>
      <c r="M5891">
        <v>17.18</v>
      </c>
      <c r="N5891" t="s">
        <v>28</v>
      </c>
      <c r="P5891">
        <f>(C5891-Key!$B$1)*24</f>
        <v>3.0333333332673647</v>
      </c>
      <c r="Q5891">
        <f>(Key!$B$2-'17.1'!C5891)*24</f>
        <v>-8.3333333255723119E-2</v>
      </c>
      <c r="R5891" s="3">
        <f>C5891-(M5891-Key!$B$5)/(24*Key!$B$6)</f>
        <v>44130.739657407401</v>
      </c>
      <c r="S5891">
        <f>M5891-Key!$B$5</f>
        <v>14.92</v>
      </c>
      <c r="T5891" s="2">
        <f t="shared" ref="T5891:T5954" si="460">ROUND(C5891*24*60/10,0)/(24*6)-1</f>
        <v>44129.756944444445</v>
      </c>
      <c r="U5891" t="str">
        <f t="shared" ref="U5891:U5954" si="461">TEXT(T5891,"mm-dd-yyyy hh:mm")</f>
        <v>10-25-2020 18:10</v>
      </c>
      <c r="V5891">
        <f>IFERROR(IF(W5891=Z5891,VLOOKUP($U5891,[1]C8842!$G$2:$M$145,3,FALSE),0),0)</f>
        <v>0</v>
      </c>
      <c r="W5891">
        <f>VLOOKUP(RIGHT($V$1,5),Key!$A$9:$B$14,2,FALSE)</f>
        <v>10.199999999999999</v>
      </c>
      <c r="X5891">
        <f t="shared" si="459"/>
        <v>0</v>
      </c>
      <c r="Y5891">
        <f>VLOOKUP(RIGHT($X$1,5),Key!$A$9:$B$14,2,FALSE)</f>
        <v>3.7</v>
      </c>
      <c r="Z5891">
        <f t="shared" ref="Z5891:Z5954" si="462">M5891-MIN(ABS(Y5891-M5891),ABS(W5891-M5891))</f>
        <v>10.199999999999999</v>
      </c>
      <c r="AA5891">
        <f t="shared" ref="AA5891:AA5954" si="463">SUM(V5891,X5891)</f>
        <v>0</v>
      </c>
    </row>
    <row r="5892" spans="1:27" x14ac:dyDescent="0.3">
      <c r="A5892">
        <v>100067</v>
      </c>
      <c r="B5892">
        <v>230922</v>
      </c>
      <c r="C5892" s="3">
        <v>44130.753472222219</v>
      </c>
      <c r="D5892">
        <v>3</v>
      </c>
      <c r="E5892">
        <v>2</v>
      </c>
      <c r="F5892" t="s">
        <v>26</v>
      </c>
      <c r="G5892">
        <v>4</v>
      </c>
      <c r="H5892">
        <v>65.738280000000003</v>
      </c>
      <c r="I5892">
        <v>71.820310000000006</v>
      </c>
      <c r="J5892">
        <v>3.1484380000000001</v>
      </c>
      <c r="K5892">
        <v>94.039060000000006</v>
      </c>
      <c r="L5892" s="3">
        <v>44130.507638888892</v>
      </c>
      <c r="M5892">
        <v>17.18</v>
      </c>
      <c r="N5892" t="s">
        <v>28</v>
      </c>
      <c r="P5892">
        <f>(C5892-Key!$B$1)*24</f>
        <v>3.0333333332673647</v>
      </c>
      <c r="Q5892">
        <f>(Key!$B$2-'17.1'!C5892)*24</f>
        <v>-8.3333333255723119E-2</v>
      </c>
      <c r="R5892" s="3">
        <f>C5892-(M5892-Key!$B$5)/(24*Key!$B$6)</f>
        <v>44130.739657407401</v>
      </c>
      <c r="S5892">
        <f>M5892-Key!$B$5</f>
        <v>14.92</v>
      </c>
      <c r="T5892" s="2">
        <f t="shared" si="460"/>
        <v>44129.756944444445</v>
      </c>
      <c r="U5892" t="str">
        <f t="shared" si="461"/>
        <v>10-25-2020 18:10</v>
      </c>
      <c r="V5892">
        <f>IFERROR(IF(W5892=Z5892,VLOOKUP($U5892,[1]C8842!$G$2:$M$145,3,FALSE),0),0)</f>
        <v>0</v>
      </c>
      <c r="W5892">
        <f>VLOOKUP(RIGHT($V$1,5),Key!$A$9:$B$14,2,FALSE)</f>
        <v>10.199999999999999</v>
      </c>
      <c r="X5892">
        <f t="shared" ref="X5892:X5955" si="464">$X$2</f>
        <v>0</v>
      </c>
      <c r="Y5892">
        <f>VLOOKUP(RIGHT($X$1,5),Key!$A$9:$B$14,2,FALSE)</f>
        <v>3.7</v>
      </c>
      <c r="Z5892">
        <f t="shared" si="462"/>
        <v>10.199999999999999</v>
      </c>
      <c r="AA5892">
        <f t="shared" si="463"/>
        <v>0</v>
      </c>
    </row>
    <row r="5893" spans="1:27" x14ac:dyDescent="0.3">
      <c r="A5893">
        <v>100067</v>
      </c>
      <c r="B5893">
        <v>230922</v>
      </c>
      <c r="C5893" s="3">
        <v>44130.754166666666</v>
      </c>
      <c r="D5893">
        <v>0</v>
      </c>
      <c r="E5893">
        <v>2</v>
      </c>
      <c r="F5893" t="s">
        <v>25</v>
      </c>
      <c r="G5893">
        <v>4</v>
      </c>
      <c r="H5893">
        <v>57.4375</v>
      </c>
      <c r="I5893">
        <v>69.269530000000003</v>
      </c>
      <c r="J5893">
        <v>3.4882810000000002</v>
      </c>
      <c r="K5893">
        <v>46.019530000000003</v>
      </c>
      <c r="L5893" s="3">
        <v>44130.507638888892</v>
      </c>
      <c r="M5893">
        <v>17.18</v>
      </c>
      <c r="N5893" t="s">
        <v>28</v>
      </c>
      <c r="P5893">
        <f>(C5893-Key!$B$1)*24</f>
        <v>3.0499999999883585</v>
      </c>
      <c r="Q5893">
        <f>(Key!$B$2-'17.1'!C5893)*24</f>
        <v>-9.9999999976716936E-2</v>
      </c>
      <c r="R5893" s="3">
        <f>C5893-(M5893-Key!$B$5)/(24*Key!$B$6)</f>
        <v>44130.740351851848</v>
      </c>
      <c r="S5893">
        <f>M5893-Key!$B$5</f>
        <v>14.92</v>
      </c>
      <c r="T5893" s="2">
        <f t="shared" si="460"/>
        <v>44129.756944444445</v>
      </c>
      <c r="U5893" t="str">
        <f t="shared" si="461"/>
        <v>10-25-2020 18:10</v>
      </c>
      <c r="V5893">
        <f>IFERROR(IF(W5893=Z5893,VLOOKUP($U5893,[1]C8842!$G$2:$M$145,3,FALSE),0),0)</f>
        <v>0</v>
      </c>
      <c r="W5893">
        <f>VLOOKUP(RIGHT($V$1,5),Key!$A$9:$B$14,2,FALSE)</f>
        <v>10.199999999999999</v>
      </c>
      <c r="X5893">
        <f t="shared" si="464"/>
        <v>0</v>
      </c>
      <c r="Y5893">
        <f>VLOOKUP(RIGHT($X$1,5),Key!$A$9:$B$14,2,FALSE)</f>
        <v>3.7</v>
      </c>
      <c r="Z5893">
        <f t="shared" si="462"/>
        <v>10.199999999999999</v>
      </c>
      <c r="AA5893">
        <f t="shared" si="463"/>
        <v>0</v>
      </c>
    </row>
    <row r="5894" spans="1:27" x14ac:dyDescent="0.3">
      <c r="A5894">
        <v>100067</v>
      </c>
      <c r="B5894">
        <v>230922</v>
      </c>
      <c r="C5894" s="3">
        <v>44130.754166666666</v>
      </c>
      <c r="D5894">
        <v>0</v>
      </c>
      <c r="E5894">
        <v>2</v>
      </c>
      <c r="F5894" t="s">
        <v>25</v>
      </c>
      <c r="G5894">
        <v>4</v>
      </c>
      <c r="H5894">
        <v>56.453130000000002</v>
      </c>
      <c r="I5894">
        <v>69.070310000000006</v>
      </c>
      <c r="J5894">
        <v>3.5390630000000001</v>
      </c>
      <c r="K5894">
        <v>46.019530000000003</v>
      </c>
      <c r="L5894" s="3">
        <v>44130.507638888892</v>
      </c>
      <c r="M5894">
        <v>17.18</v>
      </c>
      <c r="N5894" t="s">
        <v>28</v>
      </c>
      <c r="P5894">
        <f>(C5894-Key!$B$1)*24</f>
        <v>3.0499999999883585</v>
      </c>
      <c r="Q5894">
        <f>(Key!$B$2-'17.1'!C5894)*24</f>
        <v>-9.9999999976716936E-2</v>
      </c>
      <c r="R5894" s="3">
        <f>C5894-(M5894-Key!$B$5)/(24*Key!$B$6)</f>
        <v>44130.740351851848</v>
      </c>
      <c r="S5894">
        <f>M5894-Key!$B$5</f>
        <v>14.92</v>
      </c>
      <c r="T5894" s="2">
        <f t="shared" si="460"/>
        <v>44129.756944444445</v>
      </c>
      <c r="U5894" t="str">
        <f t="shared" si="461"/>
        <v>10-25-2020 18:10</v>
      </c>
      <c r="V5894">
        <f>IFERROR(IF(W5894=Z5894,VLOOKUP($U5894,[1]C8842!$G$2:$M$145,3,FALSE),0),0)</f>
        <v>0</v>
      </c>
      <c r="W5894">
        <f>VLOOKUP(RIGHT($V$1,5),Key!$A$9:$B$14,2,FALSE)</f>
        <v>10.199999999999999</v>
      </c>
      <c r="X5894">
        <f t="shared" si="464"/>
        <v>0</v>
      </c>
      <c r="Y5894">
        <f>VLOOKUP(RIGHT($X$1,5),Key!$A$9:$B$14,2,FALSE)</f>
        <v>3.7</v>
      </c>
      <c r="Z5894">
        <f t="shared" si="462"/>
        <v>10.199999999999999</v>
      </c>
      <c r="AA5894">
        <f t="shared" si="463"/>
        <v>0</v>
      </c>
    </row>
    <row r="5895" spans="1:27" x14ac:dyDescent="0.3">
      <c r="A5895">
        <v>100067</v>
      </c>
      <c r="B5895">
        <v>230922</v>
      </c>
      <c r="C5895" s="3">
        <v>44130.754166666666</v>
      </c>
      <c r="D5895">
        <v>2</v>
      </c>
      <c r="E5895">
        <v>1</v>
      </c>
      <c r="F5895" t="s">
        <v>26</v>
      </c>
      <c r="G5895">
        <v>1</v>
      </c>
      <c r="H5895">
        <v>63.234380000000002</v>
      </c>
      <c r="I5895">
        <v>9.421875</v>
      </c>
      <c r="J5895">
        <v>0.6484375</v>
      </c>
      <c r="K5895">
        <v>80.03125</v>
      </c>
      <c r="L5895" s="3">
        <v>44130.507638888892</v>
      </c>
      <c r="M5895">
        <v>17.18</v>
      </c>
      <c r="N5895" t="s">
        <v>28</v>
      </c>
      <c r="P5895">
        <f>(C5895-Key!$B$1)*24</f>
        <v>3.0499999999883585</v>
      </c>
      <c r="Q5895">
        <f>(Key!$B$2-'17.1'!C5895)*24</f>
        <v>-9.9999999976716936E-2</v>
      </c>
      <c r="R5895" s="3">
        <f>C5895-(M5895-Key!$B$5)/(24*Key!$B$6)</f>
        <v>44130.740351851848</v>
      </c>
      <c r="S5895">
        <f>M5895-Key!$B$5</f>
        <v>14.92</v>
      </c>
      <c r="T5895" s="2">
        <f t="shared" si="460"/>
        <v>44129.756944444445</v>
      </c>
      <c r="U5895" t="str">
        <f t="shared" si="461"/>
        <v>10-25-2020 18:10</v>
      </c>
      <c r="V5895">
        <f>IFERROR(IF(W5895=Z5895,VLOOKUP($U5895,[1]C8842!$G$2:$M$145,3,FALSE),0),0)</f>
        <v>0</v>
      </c>
      <c r="W5895">
        <f>VLOOKUP(RIGHT($V$1,5),Key!$A$9:$B$14,2,FALSE)</f>
        <v>10.199999999999999</v>
      </c>
      <c r="X5895">
        <f t="shared" si="464"/>
        <v>0</v>
      </c>
      <c r="Y5895">
        <f>VLOOKUP(RIGHT($X$1,5),Key!$A$9:$B$14,2,FALSE)</f>
        <v>3.7</v>
      </c>
      <c r="Z5895">
        <f t="shared" si="462"/>
        <v>10.199999999999999</v>
      </c>
      <c r="AA5895">
        <f t="shared" si="463"/>
        <v>0</v>
      </c>
    </row>
    <row r="5896" spans="1:27" x14ac:dyDescent="0.3">
      <c r="A5896">
        <v>100067</v>
      </c>
      <c r="B5896">
        <v>230922</v>
      </c>
      <c r="C5896" s="3">
        <v>44130.754166666666</v>
      </c>
      <c r="D5896">
        <v>3</v>
      </c>
      <c r="E5896">
        <v>2</v>
      </c>
      <c r="F5896" t="s">
        <v>26</v>
      </c>
      <c r="G5896">
        <v>1</v>
      </c>
      <c r="H5896">
        <v>68.339839999999995</v>
      </c>
      <c r="I5896">
        <v>17.339839999999999</v>
      </c>
      <c r="J5896">
        <v>0.90625</v>
      </c>
      <c r="K5896">
        <v>92.039060000000006</v>
      </c>
      <c r="L5896" s="3">
        <v>44130.507638888892</v>
      </c>
      <c r="M5896">
        <v>17.18</v>
      </c>
      <c r="N5896" t="s">
        <v>28</v>
      </c>
      <c r="P5896">
        <f>(C5896-Key!$B$1)*24</f>
        <v>3.0499999999883585</v>
      </c>
      <c r="Q5896">
        <f>(Key!$B$2-'17.1'!C5896)*24</f>
        <v>-9.9999999976716936E-2</v>
      </c>
      <c r="R5896" s="3">
        <f>C5896-(M5896-Key!$B$5)/(24*Key!$B$6)</f>
        <v>44130.740351851848</v>
      </c>
      <c r="S5896">
        <f>M5896-Key!$B$5</f>
        <v>14.92</v>
      </c>
      <c r="T5896" s="2">
        <f t="shared" si="460"/>
        <v>44129.756944444445</v>
      </c>
      <c r="U5896" t="str">
        <f t="shared" si="461"/>
        <v>10-25-2020 18:10</v>
      </c>
      <c r="V5896">
        <f>IFERROR(IF(W5896=Z5896,VLOOKUP($U5896,[1]C8842!$G$2:$M$145,3,FALSE),0),0)</f>
        <v>0</v>
      </c>
      <c r="W5896">
        <f>VLOOKUP(RIGHT($V$1,5),Key!$A$9:$B$14,2,FALSE)</f>
        <v>10.199999999999999</v>
      </c>
      <c r="X5896">
        <f t="shared" si="464"/>
        <v>0</v>
      </c>
      <c r="Y5896">
        <f>VLOOKUP(RIGHT($X$1,5),Key!$A$9:$B$14,2,FALSE)</f>
        <v>3.7</v>
      </c>
      <c r="Z5896">
        <f t="shared" si="462"/>
        <v>10.199999999999999</v>
      </c>
      <c r="AA5896">
        <f t="shared" si="463"/>
        <v>0</v>
      </c>
    </row>
    <row r="5897" spans="1:27" x14ac:dyDescent="0.3">
      <c r="A5897">
        <v>100067</v>
      </c>
      <c r="B5897">
        <v>230922</v>
      </c>
      <c r="C5897" s="3">
        <v>44130.754166666666</v>
      </c>
      <c r="D5897">
        <v>0</v>
      </c>
      <c r="E5897">
        <v>2</v>
      </c>
      <c r="F5897" t="s">
        <v>25</v>
      </c>
      <c r="G5897">
        <v>2</v>
      </c>
      <c r="H5897">
        <v>65.585939999999994</v>
      </c>
      <c r="I5897">
        <v>23.492190000000001</v>
      </c>
      <c r="J5897">
        <v>1.1953130000000001</v>
      </c>
      <c r="K5897">
        <v>46.019530000000003</v>
      </c>
      <c r="L5897" s="3">
        <v>44130.507638888892</v>
      </c>
      <c r="M5897">
        <v>17.18</v>
      </c>
      <c r="N5897" t="s">
        <v>28</v>
      </c>
      <c r="P5897">
        <f>(C5897-Key!$B$1)*24</f>
        <v>3.0499999999883585</v>
      </c>
      <c r="Q5897">
        <f>(Key!$B$2-'17.1'!C5897)*24</f>
        <v>-9.9999999976716936E-2</v>
      </c>
      <c r="R5897" s="3">
        <f>C5897-(M5897-Key!$B$5)/(24*Key!$B$6)</f>
        <v>44130.740351851848</v>
      </c>
      <c r="S5897">
        <f>M5897-Key!$B$5</f>
        <v>14.92</v>
      </c>
      <c r="T5897" s="2">
        <f t="shared" si="460"/>
        <v>44129.756944444445</v>
      </c>
      <c r="U5897" t="str">
        <f t="shared" si="461"/>
        <v>10-25-2020 18:10</v>
      </c>
      <c r="V5897">
        <f>IFERROR(IF(W5897=Z5897,VLOOKUP($U5897,[1]C8842!$G$2:$M$145,3,FALSE),0),0)</f>
        <v>0</v>
      </c>
      <c r="W5897">
        <f>VLOOKUP(RIGHT($V$1,5),Key!$A$9:$B$14,2,FALSE)</f>
        <v>10.199999999999999</v>
      </c>
      <c r="X5897">
        <f t="shared" si="464"/>
        <v>0</v>
      </c>
      <c r="Y5897">
        <f>VLOOKUP(RIGHT($X$1,5),Key!$A$9:$B$14,2,FALSE)</f>
        <v>3.7</v>
      </c>
      <c r="Z5897">
        <f t="shared" si="462"/>
        <v>10.199999999999999</v>
      </c>
      <c r="AA5897">
        <f t="shared" si="463"/>
        <v>0</v>
      </c>
    </row>
    <row r="5898" spans="1:27" x14ac:dyDescent="0.3">
      <c r="A5898">
        <v>100067</v>
      </c>
      <c r="B5898">
        <v>230922</v>
      </c>
      <c r="C5898" s="3">
        <v>44130.754166666666</v>
      </c>
      <c r="D5898">
        <v>2</v>
      </c>
      <c r="E5898">
        <v>1</v>
      </c>
      <c r="F5898" t="s">
        <v>26</v>
      </c>
      <c r="G5898">
        <v>1</v>
      </c>
      <c r="H5898">
        <v>67.460939999999994</v>
      </c>
      <c r="I5898">
        <v>15.60938</v>
      </c>
      <c r="J5898">
        <v>0.8515625</v>
      </c>
      <c r="K5898">
        <v>80.03125</v>
      </c>
      <c r="L5898" s="3">
        <v>44130.507638888892</v>
      </c>
      <c r="M5898">
        <v>17.18</v>
      </c>
      <c r="N5898" t="s">
        <v>28</v>
      </c>
      <c r="P5898">
        <f>(C5898-Key!$B$1)*24</f>
        <v>3.0499999999883585</v>
      </c>
      <c r="Q5898">
        <f>(Key!$B$2-'17.1'!C5898)*24</f>
        <v>-9.9999999976716936E-2</v>
      </c>
      <c r="R5898" s="3">
        <f>C5898-(M5898-Key!$B$5)/(24*Key!$B$6)</f>
        <v>44130.740351851848</v>
      </c>
      <c r="S5898">
        <f>M5898-Key!$B$5</f>
        <v>14.92</v>
      </c>
      <c r="T5898" s="2">
        <f t="shared" si="460"/>
        <v>44129.756944444445</v>
      </c>
      <c r="U5898" t="str">
        <f t="shared" si="461"/>
        <v>10-25-2020 18:10</v>
      </c>
      <c r="V5898">
        <f>IFERROR(IF(W5898=Z5898,VLOOKUP($U5898,[1]C8842!$G$2:$M$145,3,FALSE),0),0)</f>
        <v>0</v>
      </c>
      <c r="W5898">
        <f>VLOOKUP(RIGHT($V$1,5),Key!$A$9:$B$14,2,FALSE)</f>
        <v>10.199999999999999</v>
      </c>
      <c r="X5898">
        <f t="shared" si="464"/>
        <v>0</v>
      </c>
      <c r="Y5898">
        <f>VLOOKUP(RIGHT($X$1,5),Key!$A$9:$B$14,2,FALSE)</f>
        <v>3.7</v>
      </c>
      <c r="Z5898">
        <f t="shared" si="462"/>
        <v>10.199999999999999</v>
      </c>
      <c r="AA5898">
        <f t="shared" si="463"/>
        <v>0</v>
      </c>
    </row>
    <row r="5899" spans="1:27" x14ac:dyDescent="0.3">
      <c r="A5899">
        <v>100067</v>
      </c>
      <c r="B5899">
        <v>230922</v>
      </c>
      <c r="C5899" s="3">
        <v>44130.754166666666</v>
      </c>
      <c r="D5899">
        <v>3</v>
      </c>
      <c r="E5899">
        <v>2</v>
      </c>
      <c r="F5899" t="s">
        <v>26</v>
      </c>
      <c r="G5899">
        <v>3</v>
      </c>
      <c r="H5899">
        <v>68.613280000000003</v>
      </c>
      <c r="I5899">
        <v>36.023440000000001</v>
      </c>
      <c r="J5899">
        <v>1.628906</v>
      </c>
      <c r="K5899">
        <v>94.039060000000006</v>
      </c>
      <c r="L5899" s="3">
        <v>44130.507638888892</v>
      </c>
      <c r="M5899">
        <v>17.18</v>
      </c>
      <c r="N5899" t="s">
        <v>28</v>
      </c>
      <c r="P5899">
        <f>(C5899-Key!$B$1)*24</f>
        <v>3.0499999999883585</v>
      </c>
      <c r="Q5899">
        <f>(Key!$B$2-'17.1'!C5899)*24</f>
        <v>-9.9999999976716936E-2</v>
      </c>
      <c r="R5899" s="3">
        <f>C5899-(M5899-Key!$B$5)/(24*Key!$B$6)</f>
        <v>44130.740351851848</v>
      </c>
      <c r="S5899">
        <f>M5899-Key!$B$5</f>
        <v>14.92</v>
      </c>
      <c r="T5899" s="2">
        <f t="shared" si="460"/>
        <v>44129.756944444445</v>
      </c>
      <c r="U5899" t="str">
        <f t="shared" si="461"/>
        <v>10-25-2020 18:10</v>
      </c>
      <c r="V5899">
        <f>IFERROR(IF(W5899=Z5899,VLOOKUP($U5899,[1]C8842!$G$2:$M$145,3,FALSE),0),0)</f>
        <v>0</v>
      </c>
      <c r="W5899">
        <f>VLOOKUP(RIGHT($V$1,5),Key!$A$9:$B$14,2,FALSE)</f>
        <v>10.199999999999999</v>
      </c>
      <c r="X5899">
        <f t="shared" si="464"/>
        <v>0</v>
      </c>
      <c r="Y5899">
        <f>VLOOKUP(RIGHT($X$1,5),Key!$A$9:$B$14,2,FALSE)</f>
        <v>3.7</v>
      </c>
      <c r="Z5899">
        <f t="shared" si="462"/>
        <v>10.199999999999999</v>
      </c>
      <c r="AA5899">
        <f t="shared" si="463"/>
        <v>0</v>
      </c>
    </row>
    <row r="5900" spans="1:27" x14ac:dyDescent="0.3">
      <c r="A5900">
        <v>100067</v>
      </c>
      <c r="B5900">
        <v>230922</v>
      </c>
      <c r="C5900" s="3">
        <v>44130.754166666666</v>
      </c>
      <c r="D5900">
        <v>2</v>
      </c>
      <c r="E5900">
        <v>1</v>
      </c>
      <c r="F5900" t="s">
        <v>26</v>
      </c>
      <c r="G5900">
        <v>5</v>
      </c>
      <c r="H5900">
        <v>73.839839999999995</v>
      </c>
      <c r="I5900">
        <v>79.53125</v>
      </c>
      <c r="J5900">
        <v>3.0820310000000002</v>
      </c>
      <c r="K5900">
        <v>82.035160000000005</v>
      </c>
      <c r="L5900" s="3">
        <v>44130.507638888892</v>
      </c>
      <c r="M5900">
        <v>17.18</v>
      </c>
      <c r="N5900" t="s">
        <v>28</v>
      </c>
      <c r="P5900">
        <f>(C5900-Key!$B$1)*24</f>
        <v>3.0499999999883585</v>
      </c>
      <c r="Q5900">
        <f>(Key!$B$2-'17.1'!C5900)*24</f>
        <v>-9.9999999976716936E-2</v>
      </c>
      <c r="R5900" s="3">
        <f>C5900-(M5900-Key!$B$5)/(24*Key!$B$6)</f>
        <v>44130.740351851848</v>
      </c>
      <c r="S5900">
        <f>M5900-Key!$B$5</f>
        <v>14.92</v>
      </c>
      <c r="T5900" s="2">
        <f t="shared" si="460"/>
        <v>44129.756944444445</v>
      </c>
      <c r="U5900" t="str">
        <f t="shared" si="461"/>
        <v>10-25-2020 18:10</v>
      </c>
      <c r="V5900">
        <f>IFERROR(IF(W5900=Z5900,VLOOKUP($U5900,[1]C8842!$G$2:$M$145,3,FALSE),0),0)</f>
        <v>0</v>
      </c>
      <c r="W5900">
        <f>VLOOKUP(RIGHT($V$1,5),Key!$A$9:$B$14,2,FALSE)</f>
        <v>10.199999999999999</v>
      </c>
      <c r="X5900">
        <f t="shared" si="464"/>
        <v>0</v>
      </c>
      <c r="Y5900">
        <f>VLOOKUP(RIGHT($X$1,5),Key!$A$9:$B$14,2,FALSE)</f>
        <v>3.7</v>
      </c>
      <c r="Z5900">
        <f t="shared" si="462"/>
        <v>10.199999999999999</v>
      </c>
      <c r="AA5900">
        <f t="shared" si="463"/>
        <v>0</v>
      </c>
    </row>
    <row r="5901" spans="1:27" x14ac:dyDescent="0.3">
      <c r="A5901">
        <v>100067</v>
      </c>
      <c r="B5901">
        <v>230922</v>
      </c>
      <c r="C5901" s="3">
        <v>44130.754166666666</v>
      </c>
      <c r="D5901">
        <v>0</v>
      </c>
      <c r="E5901">
        <v>2</v>
      </c>
      <c r="F5901" t="s">
        <v>25</v>
      </c>
      <c r="G5901">
        <v>1</v>
      </c>
      <c r="H5901">
        <v>63.316409999999998</v>
      </c>
      <c r="I5901">
        <v>17.5</v>
      </c>
      <c r="J5901">
        <v>0.98828130000000003</v>
      </c>
      <c r="K5901">
        <v>46.019530000000003</v>
      </c>
      <c r="L5901" s="3">
        <v>44130.507638888892</v>
      </c>
      <c r="M5901">
        <v>17.18</v>
      </c>
      <c r="N5901" t="s">
        <v>28</v>
      </c>
      <c r="P5901">
        <f>(C5901-Key!$B$1)*24</f>
        <v>3.0499999999883585</v>
      </c>
      <c r="Q5901">
        <f>(Key!$B$2-'17.1'!C5901)*24</f>
        <v>-9.9999999976716936E-2</v>
      </c>
      <c r="R5901" s="3">
        <f>C5901-(M5901-Key!$B$5)/(24*Key!$B$6)</f>
        <v>44130.740351851848</v>
      </c>
      <c r="S5901">
        <f>M5901-Key!$B$5</f>
        <v>14.92</v>
      </c>
      <c r="T5901" s="2">
        <f t="shared" si="460"/>
        <v>44129.756944444445</v>
      </c>
      <c r="U5901" t="str">
        <f t="shared" si="461"/>
        <v>10-25-2020 18:10</v>
      </c>
      <c r="V5901">
        <f>IFERROR(IF(W5901=Z5901,VLOOKUP($U5901,[1]C8842!$G$2:$M$145,3,FALSE),0),0)</f>
        <v>0</v>
      </c>
      <c r="W5901">
        <f>VLOOKUP(RIGHT($V$1,5),Key!$A$9:$B$14,2,FALSE)</f>
        <v>10.199999999999999</v>
      </c>
      <c r="X5901">
        <f t="shared" si="464"/>
        <v>0</v>
      </c>
      <c r="Y5901">
        <f>VLOOKUP(RIGHT($X$1,5),Key!$A$9:$B$14,2,FALSE)</f>
        <v>3.7</v>
      </c>
      <c r="Z5901">
        <f t="shared" si="462"/>
        <v>10.199999999999999</v>
      </c>
      <c r="AA5901">
        <f t="shared" si="463"/>
        <v>0</v>
      </c>
    </row>
    <row r="5902" spans="1:27" x14ac:dyDescent="0.3">
      <c r="A5902">
        <v>100067</v>
      </c>
      <c r="B5902">
        <v>230922</v>
      </c>
      <c r="C5902" s="3">
        <v>44130.754166666666</v>
      </c>
      <c r="D5902">
        <v>2</v>
      </c>
      <c r="E5902">
        <v>1</v>
      </c>
      <c r="F5902" t="s">
        <v>26</v>
      </c>
      <c r="G5902">
        <v>2</v>
      </c>
      <c r="H5902">
        <v>73.355469999999997</v>
      </c>
      <c r="I5902">
        <v>22.05078</v>
      </c>
      <c r="J5902">
        <v>1.015625</v>
      </c>
      <c r="K5902">
        <v>79.03125</v>
      </c>
      <c r="L5902" s="3">
        <v>44130.507638888892</v>
      </c>
      <c r="M5902">
        <v>17.18</v>
      </c>
      <c r="N5902" t="s">
        <v>28</v>
      </c>
      <c r="P5902">
        <f>(C5902-Key!$B$1)*24</f>
        <v>3.0499999999883585</v>
      </c>
      <c r="Q5902">
        <f>(Key!$B$2-'17.1'!C5902)*24</f>
        <v>-9.9999999976716936E-2</v>
      </c>
      <c r="R5902" s="3">
        <f>C5902-(M5902-Key!$B$5)/(24*Key!$B$6)</f>
        <v>44130.740351851848</v>
      </c>
      <c r="S5902">
        <f>M5902-Key!$B$5</f>
        <v>14.92</v>
      </c>
      <c r="T5902" s="2">
        <f t="shared" si="460"/>
        <v>44129.756944444445</v>
      </c>
      <c r="U5902" t="str">
        <f t="shared" si="461"/>
        <v>10-25-2020 18:10</v>
      </c>
      <c r="V5902">
        <f>IFERROR(IF(W5902=Z5902,VLOOKUP($U5902,[1]C8842!$G$2:$M$145,3,FALSE),0),0)</f>
        <v>0</v>
      </c>
      <c r="W5902">
        <f>VLOOKUP(RIGHT($V$1,5),Key!$A$9:$B$14,2,FALSE)</f>
        <v>10.199999999999999</v>
      </c>
      <c r="X5902">
        <f t="shared" si="464"/>
        <v>0</v>
      </c>
      <c r="Y5902">
        <f>VLOOKUP(RIGHT($X$1,5),Key!$A$9:$B$14,2,FALSE)</f>
        <v>3.7</v>
      </c>
      <c r="Z5902">
        <f t="shared" si="462"/>
        <v>10.199999999999999</v>
      </c>
      <c r="AA5902">
        <f t="shared" si="463"/>
        <v>0</v>
      </c>
    </row>
    <row r="5903" spans="1:27" x14ac:dyDescent="0.3">
      <c r="A5903">
        <v>100067</v>
      </c>
      <c r="B5903">
        <v>230922</v>
      </c>
      <c r="C5903" s="3">
        <v>44130.754166666666</v>
      </c>
      <c r="D5903">
        <v>0</v>
      </c>
      <c r="E5903">
        <v>2</v>
      </c>
      <c r="F5903" t="s">
        <v>25</v>
      </c>
      <c r="G5903">
        <v>1</v>
      </c>
      <c r="H5903">
        <v>59.714840000000002</v>
      </c>
      <c r="I5903">
        <v>14.08203</v>
      </c>
      <c r="J5903">
        <v>0.89453130000000003</v>
      </c>
      <c r="K5903">
        <v>46.019530000000003</v>
      </c>
      <c r="L5903" s="3">
        <v>44130.507638888892</v>
      </c>
      <c r="M5903">
        <v>17.18</v>
      </c>
      <c r="N5903" t="s">
        <v>28</v>
      </c>
      <c r="P5903">
        <f>(C5903-Key!$B$1)*24</f>
        <v>3.0499999999883585</v>
      </c>
      <c r="Q5903">
        <f>(Key!$B$2-'17.1'!C5903)*24</f>
        <v>-9.9999999976716936E-2</v>
      </c>
      <c r="R5903" s="3">
        <f>C5903-(M5903-Key!$B$5)/(24*Key!$B$6)</f>
        <v>44130.740351851848</v>
      </c>
      <c r="S5903">
        <f>M5903-Key!$B$5</f>
        <v>14.92</v>
      </c>
      <c r="T5903" s="2">
        <f t="shared" si="460"/>
        <v>44129.756944444445</v>
      </c>
      <c r="U5903" t="str">
        <f t="shared" si="461"/>
        <v>10-25-2020 18:10</v>
      </c>
      <c r="V5903">
        <f>IFERROR(IF(W5903=Z5903,VLOOKUP($U5903,[1]C8842!$G$2:$M$145,3,FALSE),0),0)</f>
        <v>0</v>
      </c>
      <c r="W5903">
        <f>VLOOKUP(RIGHT($V$1,5),Key!$A$9:$B$14,2,FALSE)</f>
        <v>10.199999999999999</v>
      </c>
      <c r="X5903">
        <f t="shared" si="464"/>
        <v>0</v>
      </c>
      <c r="Y5903">
        <f>VLOOKUP(RIGHT($X$1,5),Key!$A$9:$B$14,2,FALSE)</f>
        <v>3.7</v>
      </c>
      <c r="Z5903">
        <f t="shared" si="462"/>
        <v>10.199999999999999</v>
      </c>
      <c r="AA5903">
        <f t="shared" si="463"/>
        <v>0</v>
      </c>
    </row>
    <row r="5904" spans="1:27" x14ac:dyDescent="0.3">
      <c r="A5904">
        <v>100067</v>
      </c>
      <c r="B5904">
        <v>230922</v>
      </c>
      <c r="C5904" s="3">
        <v>44130.754166666666</v>
      </c>
      <c r="D5904">
        <v>1</v>
      </c>
      <c r="E5904">
        <v>1</v>
      </c>
      <c r="F5904" t="s">
        <v>25</v>
      </c>
      <c r="G5904">
        <v>1</v>
      </c>
      <c r="H5904">
        <v>64.335939999999994</v>
      </c>
      <c r="I5904">
        <v>17.35547</v>
      </c>
      <c r="J5904">
        <v>0.96484380000000003</v>
      </c>
      <c r="K5904">
        <v>58.023440000000001</v>
      </c>
      <c r="L5904" s="3">
        <v>44130.507638888892</v>
      </c>
      <c r="M5904">
        <v>17.18</v>
      </c>
      <c r="N5904" t="s">
        <v>28</v>
      </c>
      <c r="P5904">
        <f>(C5904-Key!$B$1)*24</f>
        <v>3.0499999999883585</v>
      </c>
      <c r="Q5904">
        <f>(Key!$B$2-'17.1'!C5904)*24</f>
        <v>-9.9999999976716936E-2</v>
      </c>
      <c r="R5904" s="3">
        <f>C5904-(M5904-Key!$B$5)/(24*Key!$B$6)</f>
        <v>44130.740351851848</v>
      </c>
      <c r="S5904">
        <f>M5904-Key!$B$5</f>
        <v>14.92</v>
      </c>
      <c r="T5904" s="2">
        <f t="shared" si="460"/>
        <v>44129.756944444445</v>
      </c>
      <c r="U5904" t="str">
        <f t="shared" si="461"/>
        <v>10-25-2020 18:10</v>
      </c>
      <c r="V5904">
        <f>IFERROR(IF(W5904=Z5904,VLOOKUP($U5904,[1]C8842!$G$2:$M$145,3,FALSE),0),0)</f>
        <v>0</v>
      </c>
      <c r="W5904">
        <f>VLOOKUP(RIGHT($V$1,5),Key!$A$9:$B$14,2,FALSE)</f>
        <v>10.199999999999999</v>
      </c>
      <c r="X5904">
        <f t="shared" si="464"/>
        <v>0</v>
      </c>
      <c r="Y5904">
        <f>VLOOKUP(RIGHT($X$1,5),Key!$A$9:$B$14,2,FALSE)</f>
        <v>3.7</v>
      </c>
      <c r="Z5904">
        <f t="shared" si="462"/>
        <v>10.199999999999999</v>
      </c>
      <c r="AA5904">
        <f t="shared" si="463"/>
        <v>0</v>
      </c>
    </row>
    <row r="5905" spans="1:27" x14ac:dyDescent="0.3">
      <c r="A5905">
        <v>100067</v>
      </c>
      <c r="B5905">
        <v>230922</v>
      </c>
      <c r="C5905" s="3">
        <v>44130.754166666666</v>
      </c>
      <c r="D5905">
        <v>0</v>
      </c>
      <c r="E5905">
        <v>2</v>
      </c>
      <c r="F5905" t="s">
        <v>25</v>
      </c>
      <c r="G5905">
        <v>1</v>
      </c>
      <c r="H5905">
        <v>42.976559999999999</v>
      </c>
      <c r="I5905">
        <v>14.566409999999999</v>
      </c>
      <c r="J5905">
        <v>1.2734380000000001</v>
      </c>
      <c r="K5905">
        <v>42.015630000000002</v>
      </c>
      <c r="L5905" s="3">
        <v>44130.507638888892</v>
      </c>
      <c r="M5905">
        <v>17.18</v>
      </c>
      <c r="N5905" t="s">
        <v>28</v>
      </c>
      <c r="P5905">
        <f>(C5905-Key!$B$1)*24</f>
        <v>3.0499999999883585</v>
      </c>
      <c r="Q5905">
        <f>(Key!$B$2-'17.1'!C5905)*24</f>
        <v>-9.9999999976716936E-2</v>
      </c>
      <c r="R5905" s="3">
        <f>C5905-(M5905-Key!$B$5)/(24*Key!$B$6)</f>
        <v>44130.740351851848</v>
      </c>
      <c r="S5905">
        <f>M5905-Key!$B$5</f>
        <v>14.92</v>
      </c>
      <c r="T5905" s="2">
        <f t="shared" si="460"/>
        <v>44129.756944444445</v>
      </c>
      <c r="U5905" t="str">
        <f t="shared" si="461"/>
        <v>10-25-2020 18:10</v>
      </c>
      <c r="V5905">
        <f>IFERROR(IF(W5905=Z5905,VLOOKUP($U5905,[1]C8842!$G$2:$M$145,3,FALSE),0),0)</f>
        <v>0</v>
      </c>
      <c r="W5905">
        <f>VLOOKUP(RIGHT($V$1,5),Key!$A$9:$B$14,2,FALSE)</f>
        <v>10.199999999999999</v>
      </c>
      <c r="X5905">
        <f t="shared" si="464"/>
        <v>0</v>
      </c>
      <c r="Y5905">
        <f>VLOOKUP(RIGHT($X$1,5),Key!$A$9:$B$14,2,FALSE)</f>
        <v>3.7</v>
      </c>
      <c r="Z5905">
        <f t="shared" si="462"/>
        <v>10.199999999999999</v>
      </c>
      <c r="AA5905">
        <f t="shared" si="463"/>
        <v>0</v>
      </c>
    </row>
    <row r="5906" spans="1:27" x14ac:dyDescent="0.3">
      <c r="A5906">
        <v>100067</v>
      </c>
      <c r="B5906">
        <v>230922</v>
      </c>
      <c r="C5906" s="3">
        <v>44130.754166666666</v>
      </c>
      <c r="D5906">
        <v>3</v>
      </c>
      <c r="E5906">
        <v>2</v>
      </c>
      <c r="F5906" t="s">
        <v>26</v>
      </c>
      <c r="G5906">
        <v>4</v>
      </c>
      <c r="H5906">
        <v>65.898439999999994</v>
      </c>
      <c r="I5906">
        <v>68.058589999999995</v>
      </c>
      <c r="J5906">
        <v>2.9921880000000001</v>
      </c>
      <c r="K5906">
        <v>92.039060000000006</v>
      </c>
      <c r="L5906" s="3">
        <v>44130.507638888892</v>
      </c>
      <c r="M5906">
        <v>17.18</v>
      </c>
      <c r="N5906" t="s">
        <v>28</v>
      </c>
      <c r="P5906">
        <f>(C5906-Key!$B$1)*24</f>
        <v>3.0499999999883585</v>
      </c>
      <c r="Q5906">
        <f>(Key!$B$2-'17.1'!C5906)*24</f>
        <v>-9.9999999976716936E-2</v>
      </c>
      <c r="R5906" s="3">
        <f>C5906-(M5906-Key!$B$5)/(24*Key!$B$6)</f>
        <v>44130.740351851848</v>
      </c>
      <c r="S5906">
        <f>M5906-Key!$B$5</f>
        <v>14.92</v>
      </c>
      <c r="T5906" s="2">
        <f t="shared" si="460"/>
        <v>44129.756944444445</v>
      </c>
      <c r="U5906" t="str">
        <f t="shared" si="461"/>
        <v>10-25-2020 18:10</v>
      </c>
      <c r="V5906">
        <f>IFERROR(IF(W5906=Z5906,VLOOKUP($U5906,[1]C8842!$G$2:$M$145,3,FALSE),0),0)</f>
        <v>0</v>
      </c>
      <c r="W5906">
        <f>VLOOKUP(RIGHT($V$1,5),Key!$A$9:$B$14,2,FALSE)</f>
        <v>10.199999999999999</v>
      </c>
      <c r="X5906">
        <f t="shared" si="464"/>
        <v>0</v>
      </c>
      <c r="Y5906">
        <f>VLOOKUP(RIGHT($X$1,5),Key!$A$9:$B$14,2,FALSE)</f>
        <v>3.7</v>
      </c>
      <c r="Z5906">
        <f t="shared" si="462"/>
        <v>10.199999999999999</v>
      </c>
      <c r="AA5906">
        <f t="shared" si="463"/>
        <v>0</v>
      </c>
    </row>
    <row r="5907" spans="1:27" x14ac:dyDescent="0.3">
      <c r="A5907">
        <v>100067</v>
      </c>
      <c r="B5907">
        <v>230922</v>
      </c>
      <c r="C5907" s="3">
        <v>44130.754166666666</v>
      </c>
      <c r="D5907">
        <v>3</v>
      </c>
      <c r="E5907">
        <v>2</v>
      </c>
      <c r="F5907" t="s">
        <v>26</v>
      </c>
      <c r="G5907">
        <v>3</v>
      </c>
      <c r="H5907">
        <v>62.175780000000003</v>
      </c>
      <c r="I5907">
        <v>31.777339999999999</v>
      </c>
      <c r="J5907">
        <v>1.6171880000000001</v>
      </c>
      <c r="K5907">
        <v>92.039060000000006</v>
      </c>
      <c r="L5907" s="3">
        <v>44130.507638888892</v>
      </c>
      <c r="M5907">
        <v>17.18</v>
      </c>
      <c r="N5907" t="s">
        <v>28</v>
      </c>
      <c r="P5907">
        <f>(C5907-Key!$B$1)*24</f>
        <v>3.0499999999883585</v>
      </c>
      <c r="Q5907">
        <f>(Key!$B$2-'17.1'!C5907)*24</f>
        <v>-9.9999999976716936E-2</v>
      </c>
      <c r="R5907" s="3">
        <f>C5907-(M5907-Key!$B$5)/(24*Key!$B$6)</f>
        <v>44130.740351851848</v>
      </c>
      <c r="S5907">
        <f>M5907-Key!$B$5</f>
        <v>14.92</v>
      </c>
      <c r="T5907" s="2">
        <f t="shared" si="460"/>
        <v>44129.756944444445</v>
      </c>
      <c r="U5907" t="str">
        <f t="shared" si="461"/>
        <v>10-25-2020 18:10</v>
      </c>
      <c r="V5907">
        <f>IFERROR(IF(W5907=Z5907,VLOOKUP($U5907,[1]C8842!$G$2:$M$145,3,FALSE),0),0)</f>
        <v>0</v>
      </c>
      <c r="W5907">
        <f>VLOOKUP(RIGHT($V$1,5),Key!$A$9:$B$14,2,FALSE)</f>
        <v>10.199999999999999</v>
      </c>
      <c r="X5907">
        <f t="shared" si="464"/>
        <v>0</v>
      </c>
      <c r="Y5907">
        <f>VLOOKUP(RIGHT($X$1,5),Key!$A$9:$B$14,2,FALSE)</f>
        <v>3.7</v>
      </c>
      <c r="Z5907">
        <f t="shared" si="462"/>
        <v>10.199999999999999</v>
      </c>
      <c r="AA5907">
        <f t="shared" si="463"/>
        <v>0</v>
      </c>
    </row>
    <row r="5908" spans="1:27" x14ac:dyDescent="0.3">
      <c r="A5908">
        <v>100067</v>
      </c>
      <c r="B5908">
        <v>230922</v>
      </c>
      <c r="C5908" s="3">
        <v>44130.754166666666</v>
      </c>
      <c r="D5908">
        <v>1</v>
      </c>
      <c r="E5908">
        <v>1</v>
      </c>
      <c r="F5908" t="s">
        <v>25</v>
      </c>
      <c r="G5908">
        <v>1</v>
      </c>
      <c r="H5908">
        <v>67.945310000000006</v>
      </c>
      <c r="I5908">
        <v>16.140630000000002</v>
      </c>
      <c r="J5908">
        <v>0.8671875</v>
      </c>
      <c r="K5908">
        <v>57.023440000000001</v>
      </c>
      <c r="L5908" s="3">
        <v>44130.507638888892</v>
      </c>
      <c r="M5908">
        <v>17.18</v>
      </c>
      <c r="N5908" t="s">
        <v>28</v>
      </c>
      <c r="P5908">
        <f>(C5908-Key!$B$1)*24</f>
        <v>3.0499999999883585</v>
      </c>
      <c r="Q5908">
        <f>(Key!$B$2-'17.1'!C5908)*24</f>
        <v>-9.9999999976716936E-2</v>
      </c>
      <c r="R5908" s="3">
        <f>C5908-(M5908-Key!$B$5)/(24*Key!$B$6)</f>
        <v>44130.740351851848</v>
      </c>
      <c r="S5908">
        <f>M5908-Key!$B$5</f>
        <v>14.92</v>
      </c>
      <c r="T5908" s="2">
        <f t="shared" si="460"/>
        <v>44129.756944444445</v>
      </c>
      <c r="U5908" t="str">
        <f t="shared" si="461"/>
        <v>10-25-2020 18:10</v>
      </c>
      <c r="V5908">
        <f>IFERROR(IF(W5908=Z5908,VLOOKUP($U5908,[1]C8842!$G$2:$M$145,3,FALSE),0),0)</f>
        <v>0</v>
      </c>
      <c r="W5908">
        <f>VLOOKUP(RIGHT($V$1,5),Key!$A$9:$B$14,2,FALSE)</f>
        <v>10.199999999999999</v>
      </c>
      <c r="X5908">
        <f t="shared" si="464"/>
        <v>0</v>
      </c>
      <c r="Y5908">
        <f>VLOOKUP(RIGHT($X$1,5),Key!$A$9:$B$14,2,FALSE)</f>
        <v>3.7</v>
      </c>
      <c r="Z5908">
        <f t="shared" si="462"/>
        <v>10.199999999999999</v>
      </c>
      <c r="AA5908">
        <f t="shared" si="463"/>
        <v>0</v>
      </c>
    </row>
    <row r="5909" spans="1:27" x14ac:dyDescent="0.3">
      <c r="A5909">
        <v>100067</v>
      </c>
      <c r="B5909">
        <v>230922</v>
      </c>
      <c r="C5909" s="3">
        <v>44130.754166666666</v>
      </c>
      <c r="D5909">
        <v>0</v>
      </c>
      <c r="E5909">
        <v>2</v>
      </c>
      <c r="F5909" t="s">
        <v>25</v>
      </c>
      <c r="G5909">
        <v>1</v>
      </c>
      <c r="H5909">
        <v>64.6875</v>
      </c>
      <c r="I5909">
        <v>15.67578</v>
      </c>
      <c r="J5909">
        <v>0.890625</v>
      </c>
      <c r="K5909">
        <v>46.019530000000003</v>
      </c>
      <c r="L5909" s="3">
        <v>44130.507638888892</v>
      </c>
      <c r="M5909">
        <v>17.18</v>
      </c>
      <c r="N5909" t="s">
        <v>28</v>
      </c>
      <c r="P5909">
        <f>(C5909-Key!$B$1)*24</f>
        <v>3.0499999999883585</v>
      </c>
      <c r="Q5909">
        <f>(Key!$B$2-'17.1'!C5909)*24</f>
        <v>-9.9999999976716936E-2</v>
      </c>
      <c r="R5909" s="3">
        <f>C5909-(M5909-Key!$B$5)/(24*Key!$B$6)</f>
        <v>44130.740351851848</v>
      </c>
      <c r="S5909">
        <f>M5909-Key!$B$5</f>
        <v>14.92</v>
      </c>
      <c r="T5909" s="2">
        <f t="shared" si="460"/>
        <v>44129.756944444445</v>
      </c>
      <c r="U5909" t="str">
        <f t="shared" si="461"/>
        <v>10-25-2020 18:10</v>
      </c>
      <c r="V5909">
        <f>IFERROR(IF(W5909=Z5909,VLOOKUP($U5909,[1]C8842!$G$2:$M$145,3,FALSE),0),0)</f>
        <v>0</v>
      </c>
      <c r="W5909">
        <f>VLOOKUP(RIGHT($V$1,5),Key!$A$9:$B$14,2,FALSE)</f>
        <v>10.199999999999999</v>
      </c>
      <c r="X5909">
        <f t="shared" si="464"/>
        <v>0</v>
      </c>
      <c r="Y5909">
        <f>VLOOKUP(RIGHT($X$1,5),Key!$A$9:$B$14,2,FALSE)</f>
        <v>3.7</v>
      </c>
      <c r="Z5909">
        <f t="shared" si="462"/>
        <v>10.199999999999999</v>
      </c>
      <c r="AA5909">
        <f t="shared" si="463"/>
        <v>0</v>
      </c>
    </row>
    <row r="5910" spans="1:27" x14ac:dyDescent="0.3">
      <c r="A5910">
        <v>100067</v>
      </c>
      <c r="B5910">
        <v>230922</v>
      </c>
      <c r="C5910" s="3">
        <v>44130.754166666666</v>
      </c>
      <c r="D5910">
        <v>0</v>
      </c>
      <c r="E5910">
        <v>2</v>
      </c>
      <c r="F5910" t="s">
        <v>25</v>
      </c>
      <c r="G5910">
        <v>1</v>
      </c>
      <c r="H5910">
        <v>61.699219999999997</v>
      </c>
      <c r="I5910">
        <v>18.4375</v>
      </c>
      <c r="J5910">
        <v>1.050781</v>
      </c>
      <c r="K5910">
        <v>46.019530000000003</v>
      </c>
      <c r="L5910" s="3">
        <v>44130.507638888892</v>
      </c>
      <c r="M5910">
        <v>17.18</v>
      </c>
      <c r="N5910" t="s">
        <v>28</v>
      </c>
      <c r="P5910">
        <f>(C5910-Key!$B$1)*24</f>
        <v>3.0499999999883585</v>
      </c>
      <c r="Q5910">
        <f>(Key!$B$2-'17.1'!C5910)*24</f>
        <v>-9.9999999976716936E-2</v>
      </c>
      <c r="R5910" s="3">
        <f>C5910-(M5910-Key!$B$5)/(24*Key!$B$6)</f>
        <v>44130.740351851848</v>
      </c>
      <c r="S5910">
        <f>M5910-Key!$B$5</f>
        <v>14.92</v>
      </c>
      <c r="T5910" s="2">
        <f t="shared" si="460"/>
        <v>44129.756944444445</v>
      </c>
      <c r="U5910" t="str">
        <f t="shared" si="461"/>
        <v>10-25-2020 18:10</v>
      </c>
      <c r="V5910">
        <f>IFERROR(IF(W5910=Z5910,VLOOKUP($U5910,[1]C8842!$G$2:$M$145,3,FALSE),0),0)</f>
        <v>0</v>
      </c>
      <c r="W5910">
        <f>VLOOKUP(RIGHT($V$1,5),Key!$A$9:$B$14,2,FALSE)</f>
        <v>10.199999999999999</v>
      </c>
      <c r="X5910">
        <f t="shared" si="464"/>
        <v>0</v>
      </c>
      <c r="Y5910">
        <f>VLOOKUP(RIGHT($X$1,5),Key!$A$9:$B$14,2,FALSE)</f>
        <v>3.7</v>
      </c>
      <c r="Z5910">
        <f t="shared" si="462"/>
        <v>10.199999999999999</v>
      </c>
      <c r="AA5910">
        <f t="shared" si="463"/>
        <v>0</v>
      </c>
    </row>
    <row r="5911" spans="1:27" x14ac:dyDescent="0.3">
      <c r="A5911">
        <v>100067</v>
      </c>
      <c r="B5911">
        <v>230922</v>
      </c>
      <c r="C5911" s="3">
        <v>44130.754166666666</v>
      </c>
      <c r="D5911">
        <v>1</v>
      </c>
      <c r="E5911">
        <v>1</v>
      </c>
      <c r="F5911" t="s">
        <v>25</v>
      </c>
      <c r="G5911">
        <v>3</v>
      </c>
      <c r="H5911">
        <v>62.773440000000001</v>
      </c>
      <c r="I5911">
        <v>32.15625</v>
      </c>
      <c r="J5911">
        <v>1.6171880000000001</v>
      </c>
      <c r="K5911">
        <v>58.023440000000001</v>
      </c>
      <c r="L5911" s="3">
        <v>44130.507638888892</v>
      </c>
      <c r="M5911">
        <v>17.18</v>
      </c>
      <c r="N5911" t="s">
        <v>28</v>
      </c>
      <c r="P5911">
        <f>(C5911-Key!$B$1)*24</f>
        <v>3.0499999999883585</v>
      </c>
      <c r="Q5911">
        <f>(Key!$B$2-'17.1'!C5911)*24</f>
        <v>-9.9999999976716936E-2</v>
      </c>
      <c r="R5911" s="3">
        <f>C5911-(M5911-Key!$B$5)/(24*Key!$B$6)</f>
        <v>44130.740351851848</v>
      </c>
      <c r="S5911">
        <f>M5911-Key!$B$5</f>
        <v>14.92</v>
      </c>
      <c r="T5911" s="2">
        <f t="shared" si="460"/>
        <v>44129.756944444445</v>
      </c>
      <c r="U5911" t="str">
        <f t="shared" si="461"/>
        <v>10-25-2020 18:10</v>
      </c>
      <c r="V5911">
        <f>IFERROR(IF(W5911=Z5911,VLOOKUP($U5911,[1]C8842!$G$2:$M$145,3,FALSE),0),0)</f>
        <v>0</v>
      </c>
      <c r="W5911">
        <f>VLOOKUP(RIGHT($V$1,5),Key!$A$9:$B$14,2,FALSE)</f>
        <v>10.199999999999999</v>
      </c>
      <c r="X5911">
        <f t="shared" si="464"/>
        <v>0</v>
      </c>
      <c r="Y5911">
        <f>VLOOKUP(RIGHT($X$1,5),Key!$A$9:$B$14,2,FALSE)</f>
        <v>3.7</v>
      </c>
      <c r="Z5911">
        <f t="shared" si="462"/>
        <v>10.199999999999999</v>
      </c>
      <c r="AA5911">
        <f t="shared" si="463"/>
        <v>0</v>
      </c>
    </row>
    <row r="5912" spans="1:27" x14ac:dyDescent="0.3">
      <c r="A5912">
        <v>100067</v>
      </c>
      <c r="B5912">
        <v>230922</v>
      </c>
      <c r="C5912" s="3">
        <v>44130.754166666666</v>
      </c>
      <c r="D5912">
        <v>0</v>
      </c>
      <c r="E5912">
        <v>2</v>
      </c>
      <c r="F5912" t="s">
        <v>25</v>
      </c>
      <c r="G5912">
        <v>1</v>
      </c>
      <c r="H5912">
        <v>65.246089999999995</v>
      </c>
      <c r="I5912">
        <v>14.42578</v>
      </c>
      <c r="J5912">
        <v>0.83203130000000003</v>
      </c>
      <c r="K5912">
        <v>44.019530000000003</v>
      </c>
      <c r="L5912" s="3">
        <v>44130.507638888892</v>
      </c>
      <c r="M5912">
        <v>17.18</v>
      </c>
      <c r="N5912" t="s">
        <v>28</v>
      </c>
      <c r="P5912">
        <f>(C5912-Key!$B$1)*24</f>
        <v>3.0499999999883585</v>
      </c>
      <c r="Q5912">
        <f>(Key!$B$2-'17.1'!C5912)*24</f>
        <v>-9.9999999976716936E-2</v>
      </c>
      <c r="R5912" s="3">
        <f>C5912-(M5912-Key!$B$5)/(24*Key!$B$6)</f>
        <v>44130.740351851848</v>
      </c>
      <c r="S5912">
        <f>M5912-Key!$B$5</f>
        <v>14.92</v>
      </c>
      <c r="T5912" s="2">
        <f t="shared" si="460"/>
        <v>44129.756944444445</v>
      </c>
      <c r="U5912" t="str">
        <f t="shared" si="461"/>
        <v>10-25-2020 18:10</v>
      </c>
      <c r="V5912">
        <f>IFERROR(IF(W5912=Z5912,VLOOKUP($U5912,[1]C8842!$G$2:$M$145,3,FALSE),0),0)</f>
        <v>0</v>
      </c>
      <c r="W5912">
        <f>VLOOKUP(RIGHT($V$1,5),Key!$A$9:$B$14,2,FALSE)</f>
        <v>10.199999999999999</v>
      </c>
      <c r="X5912">
        <f t="shared" si="464"/>
        <v>0</v>
      </c>
      <c r="Y5912">
        <f>VLOOKUP(RIGHT($X$1,5),Key!$A$9:$B$14,2,FALSE)</f>
        <v>3.7</v>
      </c>
      <c r="Z5912">
        <f t="shared" si="462"/>
        <v>10.199999999999999</v>
      </c>
      <c r="AA5912">
        <f t="shared" si="463"/>
        <v>0</v>
      </c>
    </row>
    <row r="5913" spans="1:27" x14ac:dyDescent="0.3">
      <c r="A5913">
        <v>100067</v>
      </c>
      <c r="B5913">
        <v>230922</v>
      </c>
      <c r="C5913" s="3">
        <v>44130.754166666666</v>
      </c>
      <c r="D5913">
        <v>1</v>
      </c>
      <c r="E5913">
        <v>1</v>
      </c>
      <c r="F5913" t="s">
        <v>25</v>
      </c>
      <c r="G5913">
        <v>1</v>
      </c>
      <c r="H5913">
        <v>69.816410000000005</v>
      </c>
      <c r="I5913">
        <v>14.128909999999999</v>
      </c>
      <c r="J5913">
        <v>0.765625</v>
      </c>
      <c r="K5913">
        <v>56.023440000000001</v>
      </c>
      <c r="L5913" s="3">
        <v>44130.507638888892</v>
      </c>
      <c r="M5913">
        <v>17.18</v>
      </c>
      <c r="N5913" t="s">
        <v>28</v>
      </c>
      <c r="P5913">
        <f>(C5913-Key!$B$1)*24</f>
        <v>3.0499999999883585</v>
      </c>
      <c r="Q5913">
        <f>(Key!$B$2-'17.1'!C5913)*24</f>
        <v>-9.9999999976716936E-2</v>
      </c>
      <c r="R5913" s="3">
        <f>C5913-(M5913-Key!$B$5)/(24*Key!$B$6)</f>
        <v>44130.740351851848</v>
      </c>
      <c r="S5913">
        <f>M5913-Key!$B$5</f>
        <v>14.92</v>
      </c>
      <c r="T5913" s="2">
        <f t="shared" si="460"/>
        <v>44129.756944444445</v>
      </c>
      <c r="U5913" t="str">
        <f t="shared" si="461"/>
        <v>10-25-2020 18:10</v>
      </c>
      <c r="V5913">
        <f>IFERROR(IF(W5913=Z5913,VLOOKUP($U5913,[1]C8842!$G$2:$M$145,3,FALSE),0),0)</f>
        <v>0</v>
      </c>
      <c r="W5913">
        <f>VLOOKUP(RIGHT($V$1,5),Key!$A$9:$B$14,2,FALSE)</f>
        <v>10.199999999999999</v>
      </c>
      <c r="X5913">
        <f t="shared" si="464"/>
        <v>0</v>
      </c>
      <c r="Y5913">
        <f>VLOOKUP(RIGHT($X$1,5),Key!$A$9:$B$14,2,FALSE)</f>
        <v>3.7</v>
      </c>
      <c r="Z5913">
        <f t="shared" si="462"/>
        <v>10.199999999999999</v>
      </c>
      <c r="AA5913">
        <f t="shared" si="463"/>
        <v>0</v>
      </c>
    </row>
    <row r="5914" spans="1:27" x14ac:dyDescent="0.3">
      <c r="A5914">
        <v>100067</v>
      </c>
      <c r="B5914">
        <v>230922</v>
      </c>
      <c r="C5914" s="3">
        <v>44130.754861111112</v>
      </c>
      <c r="D5914">
        <v>0</v>
      </c>
      <c r="E5914">
        <v>2</v>
      </c>
      <c r="F5914" t="s">
        <v>25</v>
      </c>
      <c r="G5914">
        <v>4</v>
      </c>
      <c r="H5914">
        <v>55.203130000000002</v>
      </c>
      <c r="I5914">
        <v>77.785160000000005</v>
      </c>
      <c r="J5914">
        <v>4.0390629999999996</v>
      </c>
      <c r="K5914">
        <v>46.019530000000003</v>
      </c>
      <c r="L5914" s="3">
        <v>44130.507638888892</v>
      </c>
      <c r="M5914">
        <v>17.18</v>
      </c>
      <c r="N5914" t="s">
        <v>28</v>
      </c>
      <c r="P5914">
        <f>(C5914-Key!$B$1)*24</f>
        <v>3.0666666667093523</v>
      </c>
      <c r="Q5914">
        <f>(Key!$B$2-'17.1'!C5914)*24</f>
        <v>-0.11666666669771075</v>
      </c>
      <c r="R5914" s="3">
        <f>C5914-(M5914-Key!$B$5)/(24*Key!$B$6)</f>
        <v>44130.741046296294</v>
      </c>
      <c r="S5914">
        <f>M5914-Key!$B$5</f>
        <v>14.92</v>
      </c>
      <c r="T5914" s="2">
        <f t="shared" si="460"/>
        <v>44129.756944444445</v>
      </c>
      <c r="U5914" t="str">
        <f t="shared" si="461"/>
        <v>10-25-2020 18:10</v>
      </c>
      <c r="V5914">
        <f>IFERROR(IF(W5914=Z5914,VLOOKUP($U5914,[1]C8842!$G$2:$M$145,3,FALSE),0),0)</f>
        <v>0</v>
      </c>
      <c r="W5914">
        <f>VLOOKUP(RIGHT($V$1,5),Key!$A$9:$B$14,2,FALSE)</f>
        <v>10.199999999999999</v>
      </c>
      <c r="X5914">
        <f t="shared" si="464"/>
        <v>0</v>
      </c>
      <c r="Y5914">
        <f>VLOOKUP(RIGHT($X$1,5),Key!$A$9:$B$14,2,FALSE)</f>
        <v>3.7</v>
      </c>
      <c r="Z5914">
        <f t="shared" si="462"/>
        <v>10.199999999999999</v>
      </c>
      <c r="AA5914">
        <f t="shared" si="463"/>
        <v>0</v>
      </c>
    </row>
    <row r="5915" spans="1:27" x14ac:dyDescent="0.3">
      <c r="A5915">
        <v>100067</v>
      </c>
      <c r="B5915">
        <v>230922</v>
      </c>
      <c r="C5915" s="3">
        <v>44130.754861111112</v>
      </c>
      <c r="D5915">
        <v>3</v>
      </c>
      <c r="E5915">
        <v>2</v>
      </c>
      <c r="F5915" t="s">
        <v>26</v>
      </c>
      <c r="G5915">
        <v>1</v>
      </c>
      <c r="H5915">
        <v>61.773440000000001</v>
      </c>
      <c r="I5915">
        <v>17.378910000000001</v>
      </c>
      <c r="J5915">
        <v>1.003906</v>
      </c>
      <c r="K5915">
        <v>95.039060000000006</v>
      </c>
      <c r="L5915" s="3">
        <v>44130.507638888892</v>
      </c>
      <c r="M5915">
        <v>17.18</v>
      </c>
      <c r="N5915" t="s">
        <v>28</v>
      </c>
      <c r="P5915">
        <f>(C5915-Key!$B$1)*24</f>
        <v>3.0666666667093523</v>
      </c>
      <c r="Q5915">
        <f>(Key!$B$2-'17.1'!C5915)*24</f>
        <v>-0.11666666669771075</v>
      </c>
      <c r="R5915" s="3">
        <f>C5915-(M5915-Key!$B$5)/(24*Key!$B$6)</f>
        <v>44130.741046296294</v>
      </c>
      <c r="S5915">
        <f>M5915-Key!$B$5</f>
        <v>14.92</v>
      </c>
      <c r="T5915" s="2">
        <f t="shared" si="460"/>
        <v>44129.756944444445</v>
      </c>
      <c r="U5915" t="str">
        <f t="shared" si="461"/>
        <v>10-25-2020 18:10</v>
      </c>
      <c r="V5915">
        <f>IFERROR(IF(W5915=Z5915,VLOOKUP($U5915,[1]C8842!$G$2:$M$145,3,FALSE),0),0)</f>
        <v>0</v>
      </c>
      <c r="W5915">
        <f>VLOOKUP(RIGHT($V$1,5),Key!$A$9:$B$14,2,FALSE)</f>
        <v>10.199999999999999</v>
      </c>
      <c r="X5915">
        <f t="shared" si="464"/>
        <v>0</v>
      </c>
      <c r="Y5915">
        <f>VLOOKUP(RIGHT($X$1,5),Key!$A$9:$B$14,2,FALSE)</f>
        <v>3.7</v>
      </c>
      <c r="Z5915">
        <f t="shared" si="462"/>
        <v>10.199999999999999</v>
      </c>
      <c r="AA5915">
        <f t="shared" si="463"/>
        <v>0</v>
      </c>
    </row>
    <row r="5916" spans="1:27" x14ac:dyDescent="0.3">
      <c r="A5916">
        <v>100067</v>
      </c>
      <c r="B5916">
        <v>230922</v>
      </c>
      <c r="C5916" s="3">
        <v>44130.754861111112</v>
      </c>
      <c r="D5916">
        <v>1</v>
      </c>
      <c r="E5916">
        <v>1</v>
      </c>
      <c r="F5916" t="s">
        <v>25</v>
      </c>
      <c r="G5916">
        <v>1</v>
      </c>
      <c r="H5916">
        <v>62.5625</v>
      </c>
      <c r="I5916">
        <v>16.23047</v>
      </c>
      <c r="J5916">
        <v>0.9453125</v>
      </c>
      <c r="K5916">
        <v>57.023440000000001</v>
      </c>
      <c r="L5916" s="3">
        <v>44130.507638888892</v>
      </c>
      <c r="M5916">
        <v>17.18</v>
      </c>
      <c r="N5916" t="s">
        <v>28</v>
      </c>
      <c r="P5916">
        <f>(C5916-Key!$B$1)*24</f>
        <v>3.0666666667093523</v>
      </c>
      <c r="Q5916">
        <f>(Key!$B$2-'17.1'!C5916)*24</f>
        <v>-0.11666666669771075</v>
      </c>
      <c r="R5916" s="3">
        <f>C5916-(M5916-Key!$B$5)/(24*Key!$B$6)</f>
        <v>44130.741046296294</v>
      </c>
      <c r="S5916">
        <f>M5916-Key!$B$5</f>
        <v>14.92</v>
      </c>
      <c r="T5916" s="2">
        <f t="shared" si="460"/>
        <v>44129.756944444445</v>
      </c>
      <c r="U5916" t="str">
        <f t="shared" si="461"/>
        <v>10-25-2020 18:10</v>
      </c>
      <c r="V5916">
        <f>IFERROR(IF(W5916=Z5916,VLOOKUP($U5916,[1]C8842!$G$2:$M$145,3,FALSE),0),0)</f>
        <v>0</v>
      </c>
      <c r="W5916">
        <f>VLOOKUP(RIGHT($V$1,5),Key!$A$9:$B$14,2,FALSE)</f>
        <v>10.199999999999999</v>
      </c>
      <c r="X5916">
        <f t="shared" si="464"/>
        <v>0</v>
      </c>
      <c r="Y5916">
        <f>VLOOKUP(RIGHT($X$1,5),Key!$A$9:$B$14,2,FALSE)</f>
        <v>3.7</v>
      </c>
      <c r="Z5916">
        <f t="shared" si="462"/>
        <v>10.199999999999999</v>
      </c>
      <c r="AA5916">
        <f t="shared" si="463"/>
        <v>0</v>
      </c>
    </row>
    <row r="5917" spans="1:27" x14ac:dyDescent="0.3">
      <c r="A5917">
        <v>100067</v>
      </c>
      <c r="B5917">
        <v>230922</v>
      </c>
      <c r="C5917" s="3">
        <v>44130.754861111112</v>
      </c>
      <c r="D5917">
        <v>3</v>
      </c>
      <c r="E5917">
        <v>2</v>
      </c>
      <c r="F5917" t="s">
        <v>26</v>
      </c>
      <c r="G5917">
        <v>1</v>
      </c>
      <c r="H5917">
        <v>64.058589999999995</v>
      </c>
      <c r="I5917">
        <v>15.871090000000001</v>
      </c>
      <c r="J5917">
        <v>0.90625</v>
      </c>
      <c r="K5917">
        <v>94.039060000000006</v>
      </c>
      <c r="L5917" s="3">
        <v>44130.507638888892</v>
      </c>
      <c r="M5917">
        <v>17.18</v>
      </c>
      <c r="N5917" t="s">
        <v>28</v>
      </c>
      <c r="P5917">
        <f>(C5917-Key!$B$1)*24</f>
        <v>3.0666666667093523</v>
      </c>
      <c r="Q5917">
        <f>(Key!$B$2-'17.1'!C5917)*24</f>
        <v>-0.11666666669771075</v>
      </c>
      <c r="R5917" s="3">
        <f>C5917-(M5917-Key!$B$5)/(24*Key!$B$6)</f>
        <v>44130.741046296294</v>
      </c>
      <c r="S5917">
        <f>M5917-Key!$B$5</f>
        <v>14.92</v>
      </c>
      <c r="T5917" s="2">
        <f t="shared" si="460"/>
        <v>44129.756944444445</v>
      </c>
      <c r="U5917" t="str">
        <f t="shared" si="461"/>
        <v>10-25-2020 18:10</v>
      </c>
      <c r="V5917">
        <f>IFERROR(IF(W5917=Z5917,VLOOKUP($U5917,[1]C8842!$G$2:$M$145,3,FALSE),0),0)</f>
        <v>0</v>
      </c>
      <c r="W5917">
        <f>VLOOKUP(RIGHT($V$1,5),Key!$A$9:$B$14,2,FALSE)</f>
        <v>10.199999999999999</v>
      </c>
      <c r="X5917">
        <f t="shared" si="464"/>
        <v>0</v>
      </c>
      <c r="Y5917">
        <f>VLOOKUP(RIGHT($X$1,5),Key!$A$9:$B$14,2,FALSE)</f>
        <v>3.7</v>
      </c>
      <c r="Z5917">
        <f t="shared" si="462"/>
        <v>10.199999999999999</v>
      </c>
      <c r="AA5917">
        <f t="shared" si="463"/>
        <v>0</v>
      </c>
    </row>
    <row r="5918" spans="1:27" x14ac:dyDescent="0.3">
      <c r="A5918">
        <v>100067</v>
      </c>
      <c r="B5918">
        <v>230922</v>
      </c>
      <c r="C5918" s="3">
        <v>44130.754861111112</v>
      </c>
      <c r="D5918">
        <v>2</v>
      </c>
      <c r="E5918">
        <v>1</v>
      </c>
      <c r="F5918" t="s">
        <v>26</v>
      </c>
      <c r="G5918">
        <v>1</v>
      </c>
      <c r="H5918">
        <v>68.863280000000003</v>
      </c>
      <c r="I5918">
        <v>16.26172</v>
      </c>
      <c r="J5918">
        <v>0.859375</v>
      </c>
      <c r="K5918">
        <v>80.03125</v>
      </c>
      <c r="L5918" s="3">
        <v>44130.507638888892</v>
      </c>
      <c r="M5918">
        <v>17.18</v>
      </c>
      <c r="N5918" t="s">
        <v>28</v>
      </c>
      <c r="P5918">
        <f>(C5918-Key!$B$1)*24</f>
        <v>3.0666666667093523</v>
      </c>
      <c r="Q5918">
        <f>(Key!$B$2-'17.1'!C5918)*24</f>
        <v>-0.11666666669771075</v>
      </c>
      <c r="R5918" s="3">
        <f>C5918-(M5918-Key!$B$5)/(24*Key!$B$6)</f>
        <v>44130.741046296294</v>
      </c>
      <c r="S5918">
        <f>M5918-Key!$B$5</f>
        <v>14.92</v>
      </c>
      <c r="T5918" s="2">
        <f t="shared" si="460"/>
        <v>44129.756944444445</v>
      </c>
      <c r="U5918" t="str">
        <f t="shared" si="461"/>
        <v>10-25-2020 18:10</v>
      </c>
      <c r="V5918">
        <f>IFERROR(IF(W5918=Z5918,VLOOKUP($U5918,[1]C8842!$G$2:$M$145,3,FALSE),0),0)</f>
        <v>0</v>
      </c>
      <c r="W5918">
        <f>VLOOKUP(RIGHT($V$1,5),Key!$A$9:$B$14,2,FALSE)</f>
        <v>10.199999999999999</v>
      </c>
      <c r="X5918">
        <f t="shared" si="464"/>
        <v>0</v>
      </c>
      <c r="Y5918">
        <f>VLOOKUP(RIGHT($X$1,5),Key!$A$9:$B$14,2,FALSE)</f>
        <v>3.7</v>
      </c>
      <c r="Z5918">
        <f t="shared" si="462"/>
        <v>10.199999999999999</v>
      </c>
      <c r="AA5918">
        <f t="shared" si="463"/>
        <v>0</v>
      </c>
    </row>
    <row r="5919" spans="1:27" x14ac:dyDescent="0.3">
      <c r="A5919">
        <v>100067</v>
      </c>
      <c r="B5919">
        <v>230922</v>
      </c>
      <c r="C5919" s="3">
        <v>44130.754861111112</v>
      </c>
      <c r="D5919">
        <v>2</v>
      </c>
      <c r="E5919">
        <v>1</v>
      </c>
      <c r="F5919" t="s">
        <v>26</v>
      </c>
      <c r="G5919">
        <v>2</v>
      </c>
      <c r="H5919">
        <v>71.078130000000002</v>
      </c>
      <c r="I5919">
        <v>20.33203</v>
      </c>
      <c r="J5919">
        <v>0.984375</v>
      </c>
      <c r="K5919">
        <v>81.035160000000005</v>
      </c>
      <c r="L5919" s="3">
        <v>44130.507638888892</v>
      </c>
      <c r="M5919">
        <v>17.18</v>
      </c>
      <c r="N5919" t="s">
        <v>28</v>
      </c>
      <c r="P5919">
        <f>(C5919-Key!$B$1)*24</f>
        <v>3.0666666667093523</v>
      </c>
      <c r="Q5919">
        <f>(Key!$B$2-'17.1'!C5919)*24</f>
        <v>-0.11666666669771075</v>
      </c>
      <c r="R5919" s="3">
        <f>C5919-(M5919-Key!$B$5)/(24*Key!$B$6)</f>
        <v>44130.741046296294</v>
      </c>
      <c r="S5919">
        <f>M5919-Key!$B$5</f>
        <v>14.92</v>
      </c>
      <c r="T5919" s="2">
        <f t="shared" si="460"/>
        <v>44129.756944444445</v>
      </c>
      <c r="U5919" t="str">
        <f t="shared" si="461"/>
        <v>10-25-2020 18:10</v>
      </c>
      <c r="V5919">
        <f>IFERROR(IF(W5919=Z5919,VLOOKUP($U5919,[1]C8842!$G$2:$M$145,3,FALSE),0),0)</f>
        <v>0</v>
      </c>
      <c r="W5919">
        <f>VLOOKUP(RIGHT($V$1,5),Key!$A$9:$B$14,2,FALSE)</f>
        <v>10.199999999999999</v>
      </c>
      <c r="X5919">
        <f t="shared" si="464"/>
        <v>0</v>
      </c>
      <c r="Y5919">
        <f>VLOOKUP(RIGHT($X$1,5),Key!$A$9:$B$14,2,FALSE)</f>
        <v>3.7</v>
      </c>
      <c r="Z5919">
        <f t="shared" si="462"/>
        <v>10.199999999999999</v>
      </c>
      <c r="AA5919">
        <f t="shared" si="463"/>
        <v>0</v>
      </c>
    </row>
    <row r="5920" spans="1:27" x14ac:dyDescent="0.3">
      <c r="A5920">
        <v>100067</v>
      </c>
      <c r="B5920">
        <v>230922</v>
      </c>
      <c r="C5920" s="3">
        <v>44130.754861111112</v>
      </c>
      <c r="D5920">
        <v>3</v>
      </c>
      <c r="E5920">
        <v>2</v>
      </c>
      <c r="F5920" t="s">
        <v>26</v>
      </c>
      <c r="G5920">
        <v>1</v>
      </c>
      <c r="H5920">
        <v>71.292969999999997</v>
      </c>
      <c r="I5920">
        <v>18.83203</v>
      </c>
      <c r="J5920">
        <v>0.92578130000000003</v>
      </c>
      <c r="K5920">
        <v>95.039060000000006</v>
      </c>
      <c r="L5920" s="3">
        <v>44130.507638888892</v>
      </c>
      <c r="M5920">
        <v>17.18</v>
      </c>
      <c r="N5920" t="s">
        <v>28</v>
      </c>
      <c r="P5920">
        <f>(C5920-Key!$B$1)*24</f>
        <v>3.0666666667093523</v>
      </c>
      <c r="Q5920">
        <f>(Key!$B$2-'17.1'!C5920)*24</f>
        <v>-0.11666666669771075</v>
      </c>
      <c r="R5920" s="3">
        <f>C5920-(M5920-Key!$B$5)/(24*Key!$B$6)</f>
        <v>44130.741046296294</v>
      </c>
      <c r="S5920">
        <f>M5920-Key!$B$5</f>
        <v>14.92</v>
      </c>
      <c r="T5920" s="2">
        <f t="shared" si="460"/>
        <v>44129.756944444445</v>
      </c>
      <c r="U5920" t="str">
        <f t="shared" si="461"/>
        <v>10-25-2020 18:10</v>
      </c>
      <c r="V5920">
        <f>IFERROR(IF(W5920=Z5920,VLOOKUP($U5920,[1]C8842!$G$2:$M$145,3,FALSE),0),0)</f>
        <v>0</v>
      </c>
      <c r="W5920">
        <f>VLOOKUP(RIGHT($V$1,5),Key!$A$9:$B$14,2,FALSE)</f>
        <v>10.199999999999999</v>
      </c>
      <c r="X5920">
        <f t="shared" si="464"/>
        <v>0</v>
      </c>
      <c r="Y5920">
        <f>VLOOKUP(RIGHT($X$1,5),Key!$A$9:$B$14,2,FALSE)</f>
        <v>3.7</v>
      </c>
      <c r="Z5920">
        <f t="shared" si="462"/>
        <v>10.199999999999999</v>
      </c>
      <c r="AA5920">
        <f t="shared" si="463"/>
        <v>0</v>
      </c>
    </row>
    <row r="5921" spans="1:27" x14ac:dyDescent="0.3">
      <c r="A5921">
        <v>100067</v>
      </c>
      <c r="B5921">
        <v>230922</v>
      </c>
      <c r="C5921" s="3">
        <v>44130.754861111112</v>
      </c>
      <c r="D5921">
        <v>3</v>
      </c>
      <c r="E5921">
        <v>2</v>
      </c>
      <c r="F5921" t="s">
        <v>26</v>
      </c>
      <c r="G5921">
        <v>3</v>
      </c>
      <c r="H5921">
        <v>70.375</v>
      </c>
      <c r="I5921">
        <v>47.875</v>
      </c>
      <c r="J5921">
        <v>2.0351560000000002</v>
      </c>
      <c r="K5921">
        <v>94.039060000000006</v>
      </c>
      <c r="L5921" s="3">
        <v>44130.507638888892</v>
      </c>
      <c r="M5921">
        <v>17.18</v>
      </c>
      <c r="N5921" t="s">
        <v>28</v>
      </c>
      <c r="P5921">
        <f>(C5921-Key!$B$1)*24</f>
        <v>3.0666666667093523</v>
      </c>
      <c r="Q5921">
        <f>(Key!$B$2-'17.1'!C5921)*24</f>
        <v>-0.11666666669771075</v>
      </c>
      <c r="R5921" s="3">
        <f>C5921-(M5921-Key!$B$5)/(24*Key!$B$6)</f>
        <v>44130.741046296294</v>
      </c>
      <c r="S5921">
        <f>M5921-Key!$B$5</f>
        <v>14.92</v>
      </c>
      <c r="T5921" s="2">
        <f t="shared" si="460"/>
        <v>44129.756944444445</v>
      </c>
      <c r="U5921" t="str">
        <f t="shared" si="461"/>
        <v>10-25-2020 18:10</v>
      </c>
      <c r="V5921">
        <f>IFERROR(IF(W5921=Z5921,VLOOKUP($U5921,[1]C8842!$G$2:$M$145,3,FALSE),0),0)</f>
        <v>0</v>
      </c>
      <c r="W5921">
        <f>VLOOKUP(RIGHT($V$1,5),Key!$A$9:$B$14,2,FALSE)</f>
        <v>10.199999999999999</v>
      </c>
      <c r="X5921">
        <f t="shared" si="464"/>
        <v>0</v>
      </c>
      <c r="Y5921">
        <f>VLOOKUP(RIGHT($X$1,5),Key!$A$9:$B$14,2,FALSE)</f>
        <v>3.7</v>
      </c>
      <c r="Z5921">
        <f t="shared" si="462"/>
        <v>10.199999999999999</v>
      </c>
      <c r="AA5921">
        <f t="shared" si="463"/>
        <v>0</v>
      </c>
    </row>
    <row r="5922" spans="1:27" x14ac:dyDescent="0.3">
      <c r="A5922">
        <v>100067</v>
      </c>
      <c r="B5922">
        <v>230922</v>
      </c>
      <c r="C5922" s="3">
        <v>44130.754861111112</v>
      </c>
      <c r="D5922">
        <v>3</v>
      </c>
      <c r="E5922">
        <v>2</v>
      </c>
      <c r="F5922" t="s">
        <v>26</v>
      </c>
      <c r="G5922">
        <v>1</v>
      </c>
      <c r="H5922">
        <v>66.738280000000003</v>
      </c>
      <c r="I5922">
        <v>15.91797</v>
      </c>
      <c r="J5922">
        <v>0.87109380000000003</v>
      </c>
      <c r="K5922">
        <v>94.039060000000006</v>
      </c>
      <c r="L5922" s="3">
        <v>44130.507638888892</v>
      </c>
      <c r="M5922">
        <v>17.18</v>
      </c>
      <c r="N5922" t="s">
        <v>28</v>
      </c>
      <c r="P5922">
        <f>(C5922-Key!$B$1)*24</f>
        <v>3.0666666667093523</v>
      </c>
      <c r="Q5922">
        <f>(Key!$B$2-'17.1'!C5922)*24</f>
        <v>-0.11666666669771075</v>
      </c>
      <c r="R5922" s="3">
        <f>C5922-(M5922-Key!$B$5)/(24*Key!$B$6)</f>
        <v>44130.741046296294</v>
      </c>
      <c r="S5922">
        <f>M5922-Key!$B$5</f>
        <v>14.92</v>
      </c>
      <c r="T5922" s="2">
        <f t="shared" si="460"/>
        <v>44129.756944444445</v>
      </c>
      <c r="U5922" t="str">
        <f t="shared" si="461"/>
        <v>10-25-2020 18:10</v>
      </c>
      <c r="V5922">
        <f>IFERROR(IF(W5922=Z5922,VLOOKUP($U5922,[1]C8842!$G$2:$M$145,3,FALSE),0),0)</f>
        <v>0</v>
      </c>
      <c r="W5922">
        <f>VLOOKUP(RIGHT($V$1,5),Key!$A$9:$B$14,2,FALSE)</f>
        <v>10.199999999999999</v>
      </c>
      <c r="X5922">
        <f t="shared" si="464"/>
        <v>0</v>
      </c>
      <c r="Y5922">
        <f>VLOOKUP(RIGHT($X$1,5),Key!$A$9:$B$14,2,FALSE)</f>
        <v>3.7</v>
      </c>
      <c r="Z5922">
        <f t="shared" si="462"/>
        <v>10.199999999999999</v>
      </c>
      <c r="AA5922">
        <f t="shared" si="463"/>
        <v>0</v>
      </c>
    </row>
    <row r="5923" spans="1:27" x14ac:dyDescent="0.3">
      <c r="A5923">
        <v>100067</v>
      </c>
      <c r="B5923">
        <v>230922</v>
      </c>
      <c r="C5923" s="3">
        <v>44130.754861111112</v>
      </c>
      <c r="D5923">
        <v>3</v>
      </c>
      <c r="E5923">
        <v>2</v>
      </c>
      <c r="F5923" t="s">
        <v>26</v>
      </c>
      <c r="G5923">
        <v>1</v>
      </c>
      <c r="H5923">
        <v>66.984380000000002</v>
      </c>
      <c r="I5923">
        <v>15.789059999999999</v>
      </c>
      <c r="J5923">
        <v>0.86328130000000003</v>
      </c>
      <c r="K5923">
        <v>94.039060000000006</v>
      </c>
      <c r="L5923" s="3">
        <v>44130.507638888892</v>
      </c>
      <c r="M5923">
        <v>17.18</v>
      </c>
      <c r="N5923" t="s">
        <v>28</v>
      </c>
      <c r="P5923">
        <f>(C5923-Key!$B$1)*24</f>
        <v>3.0666666667093523</v>
      </c>
      <c r="Q5923">
        <f>(Key!$B$2-'17.1'!C5923)*24</f>
        <v>-0.11666666669771075</v>
      </c>
      <c r="R5923" s="3">
        <f>C5923-(M5923-Key!$B$5)/(24*Key!$B$6)</f>
        <v>44130.741046296294</v>
      </c>
      <c r="S5923">
        <f>M5923-Key!$B$5</f>
        <v>14.92</v>
      </c>
      <c r="T5923" s="2">
        <f t="shared" si="460"/>
        <v>44129.756944444445</v>
      </c>
      <c r="U5923" t="str">
        <f t="shared" si="461"/>
        <v>10-25-2020 18:10</v>
      </c>
      <c r="V5923">
        <f>IFERROR(IF(W5923=Z5923,VLOOKUP($U5923,[1]C8842!$G$2:$M$145,3,FALSE),0),0)</f>
        <v>0</v>
      </c>
      <c r="W5923">
        <f>VLOOKUP(RIGHT($V$1,5),Key!$A$9:$B$14,2,FALSE)</f>
        <v>10.199999999999999</v>
      </c>
      <c r="X5923">
        <f t="shared" si="464"/>
        <v>0</v>
      </c>
      <c r="Y5923">
        <f>VLOOKUP(RIGHT($X$1,5),Key!$A$9:$B$14,2,FALSE)</f>
        <v>3.7</v>
      </c>
      <c r="Z5923">
        <f t="shared" si="462"/>
        <v>10.199999999999999</v>
      </c>
      <c r="AA5923">
        <f t="shared" si="463"/>
        <v>0</v>
      </c>
    </row>
    <row r="5924" spans="1:27" x14ac:dyDescent="0.3">
      <c r="A5924">
        <v>100067</v>
      </c>
      <c r="B5924">
        <v>230922</v>
      </c>
      <c r="C5924" s="3">
        <v>44130.754861111112</v>
      </c>
      <c r="D5924">
        <v>1</v>
      </c>
      <c r="E5924">
        <v>1</v>
      </c>
      <c r="F5924" t="s">
        <v>25</v>
      </c>
      <c r="G5924">
        <v>1</v>
      </c>
      <c r="H5924">
        <v>56.257809999999999</v>
      </c>
      <c r="I5924">
        <v>16.59375</v>
      </c>
      <c r="J5924">
        <v>1.066406</v>
      </c>
      <c r="K5924">
        <v>57.023440000000001</v>
      </c>
      <c r="L5924" s="3">
        <v>44130.507638888892</v>
      </c>
      <c r="M5924">
        <v>17.18</v>
      </c>
      <c r="N5924" t="s">
        <v>28</v>
      </c>
      <c r="P5924">
        <f>(C5924-Key!$B$1)*24</f>
        <v>3.0666666667093523</v>
      </c>
      <c r="Q5924">
        <f>(Key!$B$2-'17.1'!C5924)*24</f>
        <v>-0.11666666669771075</v>
      </c>
      <c r="R5924" s="3">
        <f>C5924-(M5924-Key!$B$5)/(24*Key!$B$6)</f>
        <v>44130.741046296294</v>
      </c>
      <c r="S5924">
        <f>M5924-Key!$B$5</f>
        <v>14.92</v>
      </c>
      <c r="T5924" s="2">
        <f t="shared" si="460"/>
        <v>44129.756944444445</v>
      </c>
      <c r="U5924" t="str">
        <f t="shared" si="461"/>
        <v>10-25-2020 18:10</v>
      </c>
      <c r="V5924">
        <f>IFERROR(IF(W5924=Z5924,VLOOKUP($U5924,[1]C8842!$G$2:$M$145,3,FALSE),0),0)</f>
        <v>0</v>
      </c>
      <c r="W5924">
        <f>VLOOKUP(RIGHT($V$1,5),Key!$A$9:$B$14,2,FALSE)</f>
        <v>10.199999999999999</v>
      </c>
      <c r="X5924">
        <f t="shared" si="464"/>
        <v>0</v>
      </c>
      <c r="Y5924">
        <f>VLOOKUP(RIGHT($X$1,5),Key!$A$9:$B$14,2,FALSE)</f>
        <v>3.7</v>
      </c>
      <c r="Z5924">
        <f t="shared" si="462"/>
        <v>10.199999999999999</v>
      </c>
      <c r="AA5924">
        <f t="shared" si="463"/>
        <v>0</v>
      </c>
    </row>
    <row r="5925" spans="1:27" x14ac:dyDescent="0.3">
      <c r="A5925">
        <v>100067</v>
      </c>
      <c r="B5925">
        <v>230922</v>
      </c>
      <c r="C5925" s="3">
        <v>44130.754861111112</v>
      </c>
      <c r="D5925">
        <v>3</v>
      </c>
      <c r="E5925">
        <v>2</v>
      </c>
      <c r="F5925" t="s">
        <v>26</v>
      </c>
      <c r="G5925">
        <v>1</v>
      </c>
      <c r="H5925">
        <v>65.5625</v>
      </c>
      <c r="I5925">
        <v>19.73047</v>
      </c>
      <c r="J5925">
        <v>1.042969</v>
      </c>
      <c r="K5925">
        <v>94.039060000000006</v>
      </c>
      <c r="L5925" s="3">
        <v>44130.507638888892</v>
      </c>
      <c r="M5925">
        <v>17.18</v>
      </c>
      <c r="N5925" t="s">
        <v>28</v>
      </c>
      <c r="P5925">
        <f>(C5925-Key!$B$1)*24</f>
        <v>3.0666666667093523</v>
      </c>
      <c r="Q5925">
        <f>(Key!$B$2-'17.1'!C5925)*24</f>
        <v>-0.11666666669771075</v>
      </c>
      <c r="R5925" s="3">
        <f>C5925-(M5925-Key!$B$5)/(24*Key!$B$6)</f>
        <v>44130.741046296294</v>
      </c>
      <c r="S5925">
        <f>M5925-Key!$B$5</f>
        <v>14.92</v>
      </c>
      <c r="T5925" s="2">
        <f t="shared" si="460"/>
        <v>44129.756944444445</v>
      </c>
      <c r="U5925" t="str">
        <f t="shared" si="461"/>
        <v>10-25-2020 18:10</v>
      </c>
      <c r="V5925">
        <f>IFERROR(IF(W5925=Z5925,VLOOKUP($U5925,[1]C8842!$G$2:$M$145,3,FALSE),0),0)</f>
        <v>0</v>
      </c>
      <c r="W5925">
        <f>VLOOKUP(RIGHT($V$1,5),Key!$A$9:$B$14,2,FALSE)</f>
        <v>10.199999999999999</v>
      </c>
      <c r="X5925">
        <f t="shared" si="464"/>
        <v>0</v>
      </c>
      <c r="Y5925">
        <f>VLOOKUP(RIGHT($X$1,5),Key!$A$9:$B$14,2,FALSE)</f>
        <v>3.7</v>
      </c>
      <c r="Z5925">
        <f t="shared" si="462"/>
        <v>10.199999999999999</v>
      </c>
      <c r="AA5925">
        <f t="shared" si="463"/>
        <v>0</v>
      </c>
    </row>
    <row r="5926" spans="1:27" x14ac:dyDescent="0.3">
      <c r="A5926">
        <v>100067</v>
      </c>
      <c r="B5926">
        <v>230922</v>
      </c>
      <c r="C5926" s="3">
        <v>44130.754861111112</v>
      </c>
      <c r="D5926">
        <v>0</v>
      </c>
      <c r="E5926">
        <v>2</v>
      </c>
      <c r="F5926" t="s">
        <v>25</v>
      </c>
      <c r="G5926">
        <v>1</v>
      </c>
      <c r="H5926">
        <v>63.984380000000002</v>
      </c>
      <c r="I5926">
        <v>16.30078</v>
      </c>
      <c r="J5926">
        <v>0.92578130000000003</v>
      </c>
      <c r="K5926">
        <v>46.019530000000003</v>
      </c>
      <c r="L5926" s="3">
        <v>44130.507638888892</v>
      </c>
      <c r="M5926">
        <v>17.18</v>
      </c>
      <c r="N5926" t="s">
        <v>28</v>
      </c>
      <c r="P5926">
        <f>(C5926-Key!$B$1)*24</f>
        <v>3.0666666667093523</v>
      </c>
      <c r="Q5926">
        <f>(Key!$B$2-'17.1'!C5926)*24</f>
        <v>-0.11666666669771075</v>
      </c>
      <c r="R5926" s="3">
        <f>C5926-(M5926-Key!$B$5)/(24*Key!$B$6)</f>
        <v>44130.741046296294</v>
      </c>
      <c r="S5926">
        <f>M5926-Key!$B$5</f>
        <v>14.92</v>
      </c>
      <c r="T5926" s="2">
        <f t="shared" si="460"/>
        <v>44129.756944444445</v>
      </c>
      <c r="U5926" t="str">
        <f t="shared" si="461"/>
        <v>10-25-2020 18:10</v>
      </c>
      <c r="V5926">
        <f>IFERROR(IF(W5926=Z5926,VLOOKUP($U5926,[1]C8842!$G$2:$M$145,3,FALSE),0),0)</f>
        <v>0</v>
      </c>
      <c r="W5926">
        <f>VLOOKUP(RIGHT($V$1,5),Key!$A$9:$B$14,2,FALSE)</f>
        <v>10.199999999999999</v>
      </c>
      <c r="X5926">
        <f t="shared" si="464"/>
        <v>0</v>
      </c>
      <c r="Y5926">
        <f>VLOOKUP(RIGHT($X$1,5),Key!$A$9:$B$14,2,FALSE)</f>
        <v>3.7</v>
      </c>
      <c r="Z5926">
        <f t="shared" si="462"/>
        <v>10.199999999999999</v>
      </c>
      <c r="AA5926">
        <f t="shared" si="463"/>
        <v>0</v>
      </c>
    </row>
    <row r="5927" spans="1:27" x14ac:dyDescent="0.3">
      <c r="A5927">
        <v>100067</v>
      </c>
      <c r="B5927">
        <v>230922</v>
      </c>
      <c r="C5927" s="3">
        <v>44130.755555555559</v>
      </c>
      <c r="D5927">
        <v>1</v>
      </c>
      <c r="E5927">
        <v>1</v>
      </c>
      <c r="F5927" t="s">
        <v>25</v>
      </c>
      <c r="G5927">
        <v>1</v>
      </c>
      <c r="H5927">
        <v>60.347659999999998</v>
      </c>
      <c r="I5927">
        <v>16.527339999999999</v>
      </c>
      <c r="J5927">
        <v>0.9921875</v>
      </c>
      <c r="K5927">
        <v>55.023440000000001</v>
      </c>
      <c r="L5927" s="3">
        <v>44130.507638888892</v>
      </c>
      <c r="M5927">
        <v>17.18</v>
      </c>
      <c r="N5927" t="s">
        <v>28</v>
      </c>
      <c r="P5927">
        <f>(C5927-Key!$B$1)*24</f>
        <v>3.0833333334303461</v>
      </c>
      <c r="Q5927">
        <f>(Key!$B$2-'17.1'!C5927)*24</f>
        <v>-0.13333333341870457</v>
      </c>
      <c r="R5927" s="3">
        <f>C5927-(M5927-Key!$B$5)/(24*Key!$B$6)</f>
        <v>44130.741740740741</v>
      </c>
      <c r="S5927">
        <f>M5927-Key!$B$5</f>
        <v>14.92</v>
      </c>
      <c r="T5927" s="2">
        <f t="shared" si="460"/>
        <v>44129.756944444445</v>
      </c>
      <c r="U5927" t="str">
        <f t="shared" si="461"/>
        <v>10-25-2020 18:10</v>
      </c>
      <c r="V5927">
        <f>IFERROR(IF(W5927=Z5927,VLOOKUP($U5927,[1]C8842!$G$2:$M$145,3,FALSE),0),0)</f>
        <v>0</v>
      </c>
      <c r="W5927">
        <f>VLOOKUP(RIGHT($V$1,5),Key!$A$9:$B$14,2,FALSE)</f>
        <v>10.199999999999999</v>
      </c>
      <c r="X5927">
        <f t="shared" si="464"/>
        <v>0</v>
      </c>
      <c r="Y5927">
        <f>VLOOKUP(RIGHT($X$1,5),Key!$A$9:$B$14,2,FALSE)</f>
        <v>3.7</v>
      </c>
      <c r="Z5927">
        <f t="shared" si="462"/>
        <v>10.199999999999999</v>
      </c>
      <c r="AA5927">
        <f t="shared" si="463"/>
        <v>0</v>
      </c>
    </row>
    <row r="5928" spans="1:27" x14ac:dyDescent="0.3">
      <c r="A5928">
        <v>100067</v>
      </c>
      <c r="B5928">
        <v>230922</v>
      </c>
      <c r="C5928" s="3">
        <v>44130.755555555559</v>
      </c>
      <c r="D5928">
        <v>0</v>
      </c>
      <c r="E5928">
        <v>2</v>
      </c>
      <c r="F5928" t="s">
        <v>25</v>
      </c>
      <c r="G5928">
        <v>1</v>
      </c>
      <c r="H5928">
        <v>63.75</v>
      </c>
      <c r="I5928">
        <v>15.726559999999999</v>
      </c>
      <c r="J5928">
        <v>0.90625</v>
      </c>
      <c r="K5928">
        <v>44.019530000000003</v>
      </c>
      <c r="L5928" s="3">
        <v>44130.507638888892</v>
      </c>
      <c r="M5928">
        <v>17.18</v>
      </c>
      <c r="N5928" t="s">
        <v>28</v>
      </c>
      <c r="P5928">
        <f>(C5928-Key!$B$1)*24</f>
        <v>3.0833333334303461</v>
      </c>
      <c r="Q5928">
        <f>(Key!$B$2-'17.1'!C5928)*24</f>
        <v>-0.13333333341870457</v>
      </c>
      <c r="R5928" s="3">
        <f>C5928-(M5928-Key!$B$5)/(24*Key!$B$6)</f>
        <v>44130.741740740741</v>
      </c>
      <c r="S5928">
        <f>M5928-Key!$B$5</f>
        <v>14.92</v>
      </c>
      <c r="T5928" s="2">
        <f t="shared" si="460"/>
        <v>44129.756944444445</v>
      </c>
      <c r="U5928" t="str">
        <f t="shared" si="461"/>
        <v>10-25-2020 18:10</v>
      </c>
      <c r="V5928">
        <f>IFERROR(IF(W5928=Z5928,VLOOKUP($U5928,[1]C8842!$G$2:$M$145,3,FALSE),0),0)</f>
        <v>0</v>
      </c>
      <c r="W5928">
        <f>VLOOKUP(RIGHT($V$1,5),Key!$A$9:$B$14,2,FALSE)</f>
        <v>10.199999999999999</v>
      </c>
      <c r="X5928">
        <f t="shared" si="464"/>
        <v>0</v>
      </c>
      <c r="Y5928">
        <f>VLOOKUP(RIGHT($X$1,5),Key!$A$9:$B$14,2,FALSE)</f>
        <v>3.7</v>
      </c>
      <c r="Z5928">
        <f t="shared" si="462"/>
        <v>10.199999999999999</v>
      </c>
      <c r="AA5928">
        <f t="shared" si="463"/>
        <v>0</v>
      </c>
    </row>
    <row r="5929" spans="1:27" x14ac:dyDescent="0.3">
      <c r="A5929">
        <v>100067</v>
      </c>
      <c r="B5929">
        <v>230922</v>
      </c>
      <c r="C5929" s="3">
        <v>44130.755555555559</v>
      </c>
      <c r="D5929">
        <v>0</v>
      </c>
      <c r="E5929">
        <v>2</v>
      </c>
      <c r="F5929" t="s">
        <v>25</v>
      </c>
      <c r="G5929">
        <v>1</v>
      </c>
      <c r="H5929">
        <v>59.3125</v>
      </c>
      <c r="I5929">
        <v>16.023440000000001</v>
      </c>
      <c r="J5929">
        <v>0.98828130000000003</v>
      </c>
      <c r="K5929">
        <v>46.019530000000003</v>
      </c>
      <c r="L5929" s="3">
        <v>44130.507638888892</v>
      </c>
      <c r="M5929">
        <v>17.18</v>
      </c>
      <c r="N5929" t="s">
        <v>28</v>
      </c>
      <c r="P5929">
        <f>(C5929-Key!$B$1)*24</f>
        <v>3.0833333334303461</v>
      </c>
      <c r="Q5929">
        <f>(Key!$B$2-'17.1'!C5929)*24</f>
        <v>-0.13333333341870457</v>
      </c>
      <c r="R5929" s="3">
        <f>C5929-(M5929-Key!$B$5)/(24*Key!$B$6)</f>
        <v>44130.741740740741</v>
      </c>
      <c r="S5929">
        <f>M5929-Key!$B$5</f>
        <v>14.92</v>
      </c>
      <c r="T5929" s="2">
        <f t="shared" si="460"/>
        <v>44129.756944444445</v>
      </c>
      <c r="U5929" t="str">
        <f t="shared" si="461"/>
        <v>10-25-2020 18:10</v>
      </c>
      <c r="V5929">
        <f>IFERROR(IF(W5929=Z5929,VLOOKUP($U5929,[1]C8842!$G$2:$M$145,3,FALSE),0),0)</f>
        <v>0</v>
      </c>
      <c r="W5929">
        <f>VLOOKUP(RIGHT($V$1,5),Key!$A$9:$B$14,2,FALSE)</f>
        <v>10.199999999999999</v>
      </c>
      <c r="X5929">
        <f t="shared" si="464"/>
        <v>0</v>
      </c>
      <c r="Y5929">
        <f>VLOOKUP(RIGHT($X$1,5),Key!$A$9:$B$14,2,FALSE)</f>
        <v>3.7</v>
      </c>
      <c r="Z5929">
        <f t="shared" si="462"/>
        <v>10.199999999999999</v>
      </c>
      <c r="AA5929">
        <f t="shared" si="463"/>
        <v>0</v>
      </c>
    </row>
    <row r="5930" spans="1:27" x14ac:dyDescent="0.3">
      <c r="A5930">
        <v>100067</v>
      </c>
      <c r="B5930">
        <v>230922</v>
      </c>
      <c r="C5930" s="3">
        <v>44130.755555555559</v>
      </c>
      <c r="D5930">
        <v>1</v>
      </c>
      <c r="E5930">
        <v>1</v>
      </c>
      <c r="F5930" t="s">
        <v>25</v>
      </c>
      <c r="G5930">
        <v>2</v>
      </c>
      <c r="H5930">
        <v>64.925780000000003</v>
      </c>
      <c r="I5930">
        <v>21.152339999999999</v>
      </c>
      <c r="J5930">
        <v>1.109375</v>
      </c>
      <c r="K5930">
        <v>58.023440000000001</v>
      </c>
      <c r="L5930" s="3">
        <v>44130.507638888892</v>
      </c>
      <c r="M5930">
        <v>17.18</v>
      </c>
      <c r="N5930" t="s">
        <v>28</v>
      </c>
      <c r="P5930">
        <f>(C5930-Key!$B$1)*24</f>
        <v>3.0833333334303461</v>
      </c>
      <c r="Q5930">
        <f>(Key!$B$2-'17.1'!C5930)*24</f>
        <v>-0.13333333341870457</v>
      </c>
      <c r="R5930" s="3">
        <f>C5930-(M5930-Key!$B$5)/(24*Key!$B$6)</f>
        <v>44130.741740740741</v>
      </c>
      <c r="S5930">
        <f>M5930-Key!$B$5</f>
        <v>14.92</v>
      </c>
      <c r="T5930" s="2">
        <f t="shared" si="460"/>
        <v>44129.756944444445</v>
      </c>
      <c r="U5930" t="str">
        <f t="shared" si="461"/>
        <v>10-25-2020 18:10</v>
      </c>
      <c r="V5930">
        <f>IFERROR(IF(W5930=Z5930,VLOOKUP($U5930,[1]C8842!$G$2:$M$145,3,FALSE),0),0)</f>
        <v>0</v>
      </c>
      <c r="W5930">
        <f>VLOOKUP(RIGHT($V$1,5),Key!$A$9:$B$14,2,FALSE)</f>
        <v>10.199999999999999</v>
      </c>
      <c r="X5930">
        <f t="shared" si="464"/>
        <v>0</v>
      </c>
      <c r="Y5930">
        <f>VLOOKUP(RIGHT($X$1,5),Key!$A$9:$B$14,2,FALSE)</f>
        <v>3.7</v>
      </c>
      <c r="Z5930">
        <f t="shared" si="462"/>
        <v>10.199999999999999</v>
      </c>
      <c r="AA5930">
        <f t="shared" si="463"/>
        <v>0</v>
      </c>
    </row>
    <row r="5931" spans="1:27" x14ac:dyDescent="0.3">
      <c r="A5931">
        <v>100067</v>
      </c>
      <c r="B5931">
        <v>230922</v>
      </c>
      <c r="C5931" s="3">
        <v>44130.755555555559</v>
      </c>
      <c r="D5931">
        <v>3</v>
      </c>
      <c r="E5931">
        <v>2</v>
      </c>
      <c r="F5931" t="s">
        <v>26</v>
      </c>
      <c r="G5931">
        <v>2</v>
      </c>
      <c r="H5931">
        <v>64.957030000000003</v>
      </c>
      <c r="I5931">
        <v>23.554690000000001</v>
      </c>
      <c r="J5931">
        <v>1.207031</v>
      </c>
      <c r="K5931">
        <v>92.039060000000006</v>
      </c>
      <c r="L5931" s="3">
        <v>44130.507638888892</v>
      </c>
      <c r="M5931">
        <v>17.18</v>
      </c>
      <c r="N5931" t="s">
        <v>28</v>
      </c>
      <c r="P5931">
        <f>(C5931-Key!$B$1)*24</f>
        <v>3.0833333334303461</v>
      </c>
      <c r="Q5931">
        <f>(Key!$B$2-'17.1'!C5931)*24</f>
        <v>-0.13333333341870457</v>
      </c>
      <c r="R5931" s="3">
        <f>C5931-(M5931-Key!$B$5)/(24*Key!$B$6)</f>
        <v>44130.741740740741</v>
      </c>
      <c r="S5931">
        <f>M5931-Key!$B$5</f>
        <v>14.92</v>
      </c>
      <c r="T5931" s="2">
        <f t="shared" si="460"/>
        <v>44129.756944444445</v>
      </c>
      <c r="U5931" t="str">
        <f t="shared" si="461"/>
        <v>10-25-2020 18:10</v>
      </c>
      <c r="V5931">
        <f>IFERROR(IF(W5931=Z5931,VLOOKUP($U5931,[1]C8842!$G$2:$M$145,3,FALSE),0),0)</f>
        <v>0</v>
      </c>
      <c r="W5931">
        <f>VLOOKUP(RIGHT($V$1,5),Key!$A$9:$B$14,2,FALSE)</f>
        <v>10.199999999999999</v>
      </c>
      <c r="X5931">
        <f t="shared" si="464"/>
        <v>0</v>
      </c>
      <c r="Y5931">
        <f>VLOOKUP(RIGHT($X$1,5),Key!$A$9:$B$14,2,FALSE)</f>
        <v>3.7</v>
      </c>
      <c r="Z5931">
        <f t="shared" si="462"/>
        <v>10.199999999999999</v>
      </c>
      <c r="AA5931">
        <f t="shared" si="463"/>
        <v>0</v>
      </c>
    </row>
    <row r="5932" spans="1:27" x14ac:dyDescent="0.3">
      <c r="A5932">
        <v>100067</v>
      </c>
      <c r="B5932">
        <v>230922</v>
      </c>
      <c r="C5932" s="3">
        <v>44130.755555555559</v>
      </c>
      <c r="D5932">
        <v>2</v>
      </c>
      <c r="E5932">
        <v>1</v>
      </c>
      <c r="F5932" t="s">
        <v>26</v>
      </c>
      <c r="G5932">
        <v>1</v>
      </c>
      <c r="H5932">
        <v>69.746089999999995</v>
      </c>
      <c r="I5932">
        <v>15.6875</v>
      </c>
      <c r="J5932">
        <v>0.82421880000000003</v>
      </c>
      <c r="K5932">
        <v>80.03125</v>
      </c>
      <c r="L5932" s="3">
        <v>44130.507638888892</v>
      </c>
      <c r="M5932">
        <v>17.18</v>
      </c>
      <c r="N5932" t="s">
        <v>28</v>
      </c>
      <c r="P5932">
        <f>(C5932-Key!$B$1)*24</f>
        <v>3.0833333334303461</v>
      </c>
      <c r="Q5932">
        <f>(Key!$B$2-'17.1'!C5932)*24</f>
        <v>-0.13333333341870457</v>
      </c>
      <c r="R5932" s="3">
        <f>C5932-(M5932-Key!$B$5)/(24*Key!$B$6)</f>
        <v>44130.741740740741</v>
      </c>
      <c r="S5932">
        <f>M5932-Key!$B$5</f>
        <v>14.92</v>
      </c>
      <c r="T5932" s="2">
        <f t="shared" si="460"/>
        <v>44129.756944444445</v>
      </c>
      <c r="U5932" t="str">
        <f t="shared" si="461"/>
        <v>10-25-2020 18:10</v>
      </c>
      <c r="V5932">
        <f>IFERROR(IF(W5932=Z5932,VLOOKUP($U5932,[1]C8842!$G$2:$M$145,3,FALSE),0),0)</f>
        <v>0</v>
      </c>
      <c r="W5932">
        <f>VLOOKUP(RIGHT($V$1,5),Key!$A$9:$B$14,2,FALSE)</f>
        <v>10.199999999999999</v>
      </c>
      <c r="X5932">
        <f t="shared" si="464"/>
        <v>0</v>
      </c>
      <c r="Y5932">
        <f>VLOOKUP(RIGHT($X$1,5),Key!$A$9:$B$14,2,FALSE)</f>
        <v>3.7</v>
      </c>
      <c r="Z5932">
        <f t="shared" si="462"/>
        <v>10.199999999999999</v>
      </c>
      <c r="AA5932">
        <f t="shared" si="463"/>
        <v>0</v>
      </c>
    </row>
    <row r="5933" spans="1:27" x14ac:dyDescent="0.3">
      <c r="A5933">
        <v>100067</v>
      </c>
      <c r="B5933">
        <v>230922</v>
      </c>
      <c r="C5933" s="3">
        <v>44130.755555555559</v>
      </c>
      <c r="D5933">
        <v>3</v>
      </c>
      <c r="E5933">
        <v>2</v>
      </c>
      <c r="F5933" t="s">
        <v>26</v>
      </c>
      <c r="G5933">
        <v>1</v>
      </c>
      <c r="H5933">
        <v>65.382810000000006</v>
      </c>
      <c r="I5933">
        <v>14.85547</v>
      </c>
      <c r="J5933">
        <v>0.84765630000000003</v>
      </c>
      <c r="K5933">
        <v>93.039060000000006</v>
      </c>
      <c r="L5933" s="3">
        <v>44130.507638888892</v>
      </c>
      <c r="M5933">
        <v>17.18</v>
      </c>
      <c r="N5933" t="s">
        <v>28</v>
      </c>
      <c r="P5933">
        <f>(C5933-Key!$B$1)*24</f>
        <v>3.0833333334303461</v>
      </c>
      <c r="Q5933">
        <f>(Key!$B$2-'17.1'!C5933)*24</f>
        <v>-0.13333333341870457</v>
      </c>
      <c r="R5933" s="3">
        <f>C5933-(M5933-Key!$B$5)/(24*Key!$B$6)</f>
        <v>44130.741740740741</v>
      </c>
      <c r="S5933">
        <f>M5933-Key!$B$5</f>
        <v>14.92</v>
      </c>
      <c r="T5933" s="2">
        <f t="shared" si="460"/>
        <v>44129.756944444445</v>
      </c>
      <c r="U5933" t="str">
        <f t="shared" si="461"/>
        <v>10-25-2020 18:10</v>
      </c>
      <c r="V5933">
        <f>IFERROR(IF(W5933=Z5933,VLOOKUP($U5933,[1]C8842!$G$2:$M$145,3,FALSE),0),0)</f>
        <v>0</v>
      </c>
      <c r="W5933">
        <f>VLOOKUP(RIGHT($V$1,5),Key!$A$9:$B$14,2,FALSE)</f>
        <v>10.199999999999999</v>
      </c>
      <c r="X5933">
        <f t="shared" si="464"/>
        <v>0</v>
      </c>
      <c r="Y5933">
        <f>VLOOKUP(RIGHT($X$1,5),Key!$A$9:$B$14,2,FALSE)</f>
        <v>3.7</v>
      </c>
      <c r="Z5933">
        <f t="shared" si="462"/>
        <v>10.199999999999999</v>
      </c>
      <c r="AA5933">
        <f t="shared" si="463"/>
        <v>0</v>
      </c>
    </row>
    <row r="5934" spans="1:27" x14ac:dyDescent="0.3">
      <c r="A5934">
        <v>100067</v>
      </c>
      <c r="B5934">
        <v>230922</v>
      </c>
      <c r="C5934" s="3">
        <v>44130.755555555559</v>
      </c>
      <c r="D5934">
        <v>2</v>
      </c>
      <c r="E5934">
        <v>1</v>
      </c>
      <c r="F5934" t="s">
        <v>26</v>
      </c>
      <c r="G5934">
        <v>3</v>
      </c>
      <c r="H5934">
        <v>73.042969999999997</v>
      </c>
      <c r="I5934">
        <v>33.324219999999997</v>
      </c>
      <c r="J5934">
        <v>1.4296880000000001</v>
      </c>
      <c r="K5934">
        <v>82.035160000000005</v>
      </c>
      <c r="L5934" s="3">
        <v>44130.507638888892</v>
      </c>
      <c r="M5934">
        <v>17.18</v>
      </c>
      <c r="N5934" t="s">
        <v>28</v>
      </c>
      <c r="P5934">
        <f>(C5934-Key!$B$1)*24</f>
        <v>3.0833333334303461</v>
      </c>
      <c r="Q5934">
        <f>(Key!$B$2-'17.1'!C5934)*24</f>
        <v>-0.13333333341870457</v>
      </c>
      <c r="R5934" s="3">
        <f>C5934-(M5934-Key!$B$5)/(24*Key!$B$6)</f>
        <v>44130.741740740741</v>
      </c>
      <c r="S5934">
        <f>M5934-Key!$B$5</f>
        <v>14.92</v>
      </c>
      <c r="T5934" s="2">
        <f t="shared" si="460"/>
        <v>44129.756944444445</v>
      </c>
      <c r="U5934" t="str">
        <f t="shared" si="461"/>
        <v>10-25-2020 18:10</v>
      </c>
      <c r="V5934">
        <f>IFERROR(IF(W5934=Z5934,VLOOKUP($U5934,[1]C8842!$G$2:$M$145,3,FALSE),0),0)</f>
        <v>0</v>
      </c>
      <c r="W5934">
        <f>VLOOKUP(RIGHT($V$1,5),Key!$A$9:$B$14,2,FALSE)</f>
        <v>10.199999999999999</v>
      </c>
      <c r="X5934">
        <f t="shared" si="464"/>
        <v>0</v>
      </c>
      <c r="Y5934">
        <f>VLOOKUP(RIGHT($X$1,5),Key!$A$9:$B$14,2,FALSE)</f>
        <v>3.7</v>
      </c>
      <c r="Z5934">
        <f t="shared" si="462"/>
        <v>10.199999999999999</v>
      </c>
      <c r="AA5934">
        <f t="shared" si="463"/>
        <v>0</v>
      </c>
    </row>
    <row r="5935" spans="1:27" x14ac:dyDescent="0.3">
      <c r="A5935">
        <v>100067</v>
      </c>
      <c r="B5935">
        <v>230922</v>
      </c>
      <c r="C5935" s="3">
        <v>44130.755555555559</v>
      </c>
      <c r="D5935">
        <v>0</v>
      </c>
      <c r="E5935">
        <v>2</v>
      </c>
      <c r="F5935" t="s">
        <v>25</v>
      </c>
      <c r="G5935">
        <v>5</v>
      </c>
      <c r="H5935">
        <v>53.597659999999998</v>
      </c>
      <c r="I5935">
        <v>99.726560000000006</v>
      </c>
      <c r="J5935">
        <v>5.25</v>
      </c>
      <c r="K5935">
        <v>46.019530000000003</v>
      </c>
      <c r="L5935" s="3">
        <v>44130.507638888892</v>
      </c>
      <c r="M5935">
        <v>17.18</v>
      </c>
      <c r="N5935" t="s">
        <v>28</v>
      </c>
      <c r="P5935">
        <f>(C5935-Key!$B$1)*24</f>
        <v>3.0833333334303461</v>
      </c>
      <c r="Q5935">
        <f>(Key!$B$2-'17.1'!C5935)*24</f>
        <v>-0.13333333341870457</v>
      </c>
      <c r="R5935" s="3">
        <f>C5935-(M5935-Key!$B$5)/(24*Key!$B$6)</f>
        <v>44130.741740740741</v>
      </c>
      <c r="S5935">
        <f>M5935-Key!$B$5</f>
        <v>14.92</v>
      </c>
      <c r="T5935" s="2">
        <f t="shared" si="460"/>
        <v>44129.756944444445</v>
      </c>
      <c r="U5935" t="str">
        <f t="shared" si="461"/>
        <v>10-25-2020 18:10</v>
      </c>
      <c r="V5935">
        <f>IFERROR(IF(W5935=Z5935,VLOOKUP($U5935,[1]C8842!$G$2:$M$145,3,FALSE),0),0)</f>
        <v>0</v>
      </c>
      <c r="W5935">
        <f>VLOOKUP(RIGHT($V$1,5),Key!$A$9:$B$14,2,FALSE)</f>
        <v>10.199999999999999</v>
      </c>
      <c r="X5935">
        <f t="shared" si="464"/>
        <v>0</v>
      </c>
      <c r="Y5935">
        <f>VLOOKUP(RIGHT($X$1,5),Key!$A$9:$B$14,2,FALSE)</f>
        <v>3.7</v>
      </c>
      <c r="Z5935">
        <f t="shared" si="462"/>
        <v>10.199999999999999</v>
      </c>
      <c r="AA5935">
        <f t="shared" si="463"/>
        <v>0</v>
      </c>
    </row>
    <row r="5936" spans="1:27" x14ac:dyDescent="0.3">
      <c r="A5936">
        <v>100067</v>
      </c>
      <c r="B5936">
        <v>230922</v>
      </c>
      <c r="C5936" s="3">
        <v>44130.755555555559</v>
      </c>
      <c r="D5936">
        <v>2</v>
      </c>
      <c r="E5936">
        <v>1</v>
      </c>
      <c r="F5936" t="s">
        <v>26</v>
      </c>
      <c r="G5936">
        <v>1</v>
      </c>
      <c r="H5936">
        <v>73.324219999999997</v>
      </c>
      <c r="I5936">
        <v>19.152339999999999</v>
      </c>
      <c r="J5936">
        <v>0.91015630000000003</v>
      </c>
      <c r="K5936">
        <v>81.035160000000005</v>
      </c>
      <c r="L5936" s="3">
        <v>44130.507638888892</v>
      </c>
      <c r="M5936">
        <v>17.18</v>
      </c>
      <c r="N5936" t="s">
        <v>28</v>
      </c>
      <c r="P5936">
        <f>(C5936-Key!$B$1)*24</f>
        <v>3.0833333334303461</v>
      </c>
      <c r="Q5936">
        <f>(Key!$B$2-'17.1'!C5936)*24</f>
        <v>-0.13333333341870457</v>
      </c>
      <c r="R5936" s="3">
        <f>C5936-(M5936-Key!$B$5)/(24*Key!$B$6)</f>
        <v>44130.741740740741</v>
      </c>
      <c r="S5936">
        <f>M5936-Key!$B$5</f>
        <v>14.92</v>
      </c>
      <c r="T5936" s="2">
        <f t="shared" si="460"/>
        <v>44129.756944444445</v>
      </c>
      <c r="U5936" t="str">
        <f t="shared" si="461"/>
        <v>10-25-2020 18:10</v>
      </c>
      <c r="V5936">
        <f>IFERROR(IF(W5936=Z5936,VLOOKUP($U5936,[1]C8842!$G$2:$M$145,3,FALSE),0),0)</f>
        <v>0</v>
      </c>
      <c r="W5936">
        <f>VLOOKUP(RIGHT($V$1,5),Key!$A$9:$B$14,2,FALSE)</f>
        <v>10.199999999999999</v>
      </c>
      <c r="X5936">
        <f t="shared" si="464"/>
        <v>0</v>
      </c>
      <c r="Y5936">
        <f>VLOOKUP(RIGHT($X$1,5),Key!$A$9:$B$14,2,FALSE)</f>
        <v>3.7</v>
      </c>
      <c r="Z5936">
        <f t="shared" si="462"/>
        <v>10.199999999999999</v>
      </c>
      <c r="AA5936">
        <f t="shared" si="463"/>
        <v>0</v>
      </c>
    </row>
    <row r="5937" spans="1:27" x14ac:dyDescent="0.3">
      <c r="A5937">
        <v>100067</v>
      </c>
      <c r="B5937">
        <v>230922</v>
      </c>
      <c r="C5937" s="3">
        <v>44130.755555555559</v>
      </c>
      <c r="D5937">
        <v>0</v>
      </c>
      <c r="E5937">
        <v>2</v>
      </c>
      <c r="F5937" t="s">
        <v>25</v>
      </c>
      <c r="G5937">
        <v>2</v>
      </c>
      <c r="H5937">
        <v>60.019530000000003</v>
      </c>
      <c r="I5937">
        <v>21.648440000000001</v>
      </c>
      <c r="J5937">
        <v>1.222656</v>
      </c>
      <c r="K5937">
        <v>46.019530000000003</v>
      </c>
      <c r="L5937" s="3">
        <v>44130.507638888892</v>
      </c>
      <c r="M5937">
        <v>17.18</v>
      </c>
      <c r="N5937" t="s">
        <v>28</v>
      </c>
      <c r="P5937">
        <f>(C5937-Key!$B$1)*24</f>
        <v>3.0833333334303461</v>
      </c>
      <c r="Q5937">
        <f>(Key!$B$2-'17.1'!C5937)*24</f>
        <v>-0.13333333341870457</v>
      </c>
      <c r="R5937" s="3">
        <f>C5937-(M5937-Key!$B$5)/(24*Key!$B$6)</f>
        <v>44130.741740740741</v>
      </c>
      <c r="S5937">
        <f>M5937-Key!$B$5</f>
        <v>14.92</v>
      </c>
      <c r="T5937" s="2">
        <f t="shared" si="460"/>
        <v>44129.756944444445</v>
      </c>
      <c r="U5937" t="str">
        <f t="shared" si="461"/>
        <v>10-25-2020 18:10</v>
      </c>
      <c r="V5937">
        <f>IFERROR(IF(W5937=Z5937,VLOOKUP($U5937,[1]C8842!$G$2:$M$145,3,FALSE),0),0)</f>
        <v>0</v>
      </c>
      <c r="W5937">
        <f>VLOOKUP(RIGHT($V$1,5),Key!$A$9:$B$14,2,FALSE)</f>
        <v>10.199999999999999</v>
      </c>
      <c r="X5937">
        <f t="shared" si="464"/>
        <v>0</v>
      </c>
      <c r="Y5937">
        <f>VLOOKUP(RIGHT($X$1,5),Key!$A$9:$B$14,2,FALSE)</f>
        <v>3.7</v>
      </c>
      <c r="Z5937">
        <f t="shared" si="462"/>
        <v>10.199999999999999</v>
      </c>
      <c r="AA5937">
        <f t="shared" si="463"/>
        <v>0</v>
      </c>
    </row>
    <row r="5938" spans="1:27" x14ac:dyDescent="0.3">
      <c r="A5938">
        <v>100067</v>
      </c>
      <c r="B5938">
        <v>230922</v>
      </c>
      <c r="C5938" s="3">
        <v>44130.755555555559</v>
      </c>
      <c r="D5938">
        <v>3</v>
      </c>
      <c r="E5938">
        <v>2</v>
      </c>
      <c r="F5938" t="s">
        <v>26</v>
      </c>
      <c r="G5938">
        <v>2</v>
      </c>
      <c r="H5938">
        <v>62.941409999999998</v>
      </c>
      <c r="I5938">
        <v>20.039059999999999</v>
      </c>
      <c r="J5938">
        <v>1.097656</v>
      </c>
      <c r="K5938">
        <v>93.039060000000006</v>
      </c>
      <c r="L5938" s="3">
        <v>44130.507638888892</v>
      </c>
      <c r="M5938">
        <v>17.18</v>
      </c>
      <c r="N5938" t="s">
        <v>28</v>
      </c>
      <c r="P5938">
        <f>(C5938-Key!$B$1)*24</f>
        <v>3.0833333334303461</v>
      </c>
      <c r="Q5938">
        <f>(Key!$B$2-'17.1'!C5938)*24</f>
        <v>-0.13333333341870457</v>
      </c>
      <c r="R5938" s="3">
        <f>C5938-(M5938-Key!$B$5)/(24*Key!$B$6)</f>
        <v>44130.741740740741</v>
      </c>
      <c r="S5938">
        <f>M5938-Key!$B$5</f>
        <v>14.92</v>
      </c>
      <c r="T5938" s="2">
        <f t="shared" si="460"/>
        <v>44129.756944444445</v>
      </c>
      <c r="U5938" t="str">
        <f t="shared" si="461"/>
        <v>10-25-2020 18:10</v>
      </c>
      <c r="V5938">
        <f>IFERROR(IF(W5938=Z5938,VLOOKUP($U5938,[1]C8842!$G$2:$M$145,3,FALSE),0),0)</f>
        <v>0</v>
      </c>
      <c r="W5938">
        <f>VLOOKUP(RIGHT($V$1,5),Key!$A$9:$B$14,2,FALSE)</f>
        <v>10.199999999999999</v>
      </c>
      <c r="X5938">
        <f t="shared" si="464"/>
        <v>0</v>
      </c>
      <c r="Y5938">
        <f>VLOOKUP(RIGHT($X$1,5),Key!$A$9:$B$14,2,FALSE)</f>
        <v>3.7</v>
      </c>
      <c r="Z5938">
        <f t="shared" si="462"/>
        <v>10.199999999999999</v>
      </c>
      <c r="AA5938">
        <f t="shared" si="463"/>
        <v>0</v>
      </c>
    </row>
    <row r="5939" spans="1:27" x14ac:dyDescent="0.3">
      <c r="A5939">
        <v>100067</v>
      </c>
      <c r="B5939">
        <v>230922</v>
      </c>
      <c r="C5939" s="3">
        <v>44130.755555555559</v>
      </c>
      <c r="D5939">
        <v>3</v>
      </c>
      <c r="E5939">
        <v>2</v>
      </c>
      <c r="F5939" t="s">
        <v>26</v>
      </c>
      <c r="G5939">
        <v>2</v>
      </c>
      <c r="H5939">
        <v>66.378910000000005</v>
      </c>
      <c r="I5939">
        <v>21.242190000000001</v>
      </c>
      <c r="J5939">
        <v>1.089844</v>
      </c>
      <c r="K5939">
        <v>96.039060000000006</v>
      </c>
      <c r="L5939" s="3">
        <v>44130.507638888892</v>
      </c>
      <c r="M5939">
        <v>17.18</v>
      </c>
      <c r="N5939" t="s">
        <v>28</v>
      </c>
      <c r="P5939">
        <f>(C5939-Key!$B$1)*24</f>
        <v>3.0833333334303461</v>
      </c>
      <c r="Q5939">
        <f>(Key!$B$2-'17.1'!C5939)*24</f>
        <v>-0.13333333341870457</v>
      </c>
      <c r="R5939" s="3">
        <f>C5939-(M5939-Key!$B$5)/(24*Key!$B$6)</f>
        <v>44130.741740740741</v>
      </c>
      <c r="S5939">
        <f>M5939-Key!$B$5</f>
        <v>14.92</v>
      </c>
      <c r="T5939" s="2">
        <f t="shared" si="460"/>
        <v>44129.756944444445</v>
      </c>
      <c r="U5939" t="str">
        <f t="shared" si="461"/>
        <v>10-25-2020 18:10</v>
      </c>
      <c r="V5939">
        <f>IFERROR(IF(W5939=Z5939,VLOOKUP($U5939,[1]C8842!$G$2:$M$145,3,FALSE),0),0)</f>
        <v>0</v>
      </c>
      <c r="W5939">
        <f>VLOOKUP(RIGHT($V$1,5),Key!$A$9:$B$14,2,FALSE)</f>
        <v>10.199999999999999</v>
      </c>
      <c r="X5939">
        <f t="shared" si="464"/>
        <v>0</v>
      </c>
      <c r="Y5939">
        <f>VLOOKUP(RIGHT($X$1,5),Key!$A$9:$B$14,2,FALSE)</f>
        <v>3.7</v>
      </c>
      <c r="Z5939">
        <f t="shared" si="462"/>
        <v>10.199999999999999</v>
      </c>
      <c r="AA5939">
        <f t="shared" si="463"/>
        <v>0</v>
      </c>
    </row>
    <row r="5940" spans="1:27" x14ac:dyDescent="0.3">
      <c r="A5940">
        <v>100067</v>
      </c>
      <c r="B5940">
        <v>230922</v>
      </c>
      <c r="C5940" s="3">
        <v>44130.755555555559</v>
      </c>
      <c r="D5940">
        <v>2</v>
      </c>
      <c r="E5940">
        <v>1</v>
      </c>
      <c r="F5940" t="s">
        <v>26</v>
      </c>
      <c r="G5940">
        <v>1</v>
      </c>
      <c r="H5940">
        <v>66.140630000000002</v>
      </c>
      <c r="I5940">
        <v>17.589839999999999</v>
      </c>
      <c r="J5940">
        <v>0.94921880000000003</v>
      </c>
      <c r="K5940">
        <v>82.035160000000005</v>
      </c>
      <c r="L5940" s="3">
        <v>44130.507638888892</v>
      </c>
      <c r="M5940">
        <v>17.18</v>
      </c>
      <c r="N5940" t="s">
        <v>28</v>
      </c>
      <c r="P5940">
        <f>(C5940-Key!$B$1)*24</f>
        <v>3.0833333334303461</v>
      </c>
      <c r="Q5940">
        <f>(Key!$B$2-'17.1'!C5940)*24</f>
        <v>-0.13333333341870457</v>
      </c>
      <c r="R5940" s="3">
        <f>C5940-(M5940-Key!$B$5)/(24*Key!$B$6)</f>
        <v>44130.741740740741</v>
      </c>
      <c r="S5940">
        <f>M5940-Key!$B$5</f>
        <v>14.92</v>
      </c>
      <c r="T5940" s="2">
        <f t="shared" si="460"/>
        <v>44129.756944444445</v>
      </c>
      <c r="U5940" t="str">
        <f t="shared" si="461"/>
        <v>10-25-2020 18:10</v>
      </c>
      <c r="V5940">
        <f>IFERROR(IF(W5940=Z5940,VLOOKUP($U5940,[1]C8842!$G$2:$M$145,3,FALSE),0),0)</f>
        <v>0</v>
      </c>
      <c r="W5940">
        <f>VLOOKUP(RIGHT($V$1,5),Key!$A$9:$B$14,2,FALSE)</f>
        <v>10.199999999999999</v>
      </c>
      <c r="X5940">
        <f t="shared" si="464"/>
        <v>0</v>
      </c>
      <c r="Y5940">
        <f>VLOOKUP(RIGHT($X$1,5),Key!$A$9:$B$14,2,FALSE)</f>
        <v>3.7</v>
      </c>
      <c r="Z5940">
        <f t="shared" si="462"/>
        <v>10.199999999999999</v>
      </c>
      <c r="AA5940">
        <f t="shared" si="463"/>
        <v>0</v>
      </c>
    </row>
    <row r="5941" spans="1:27" x14ac:dyDescent="0.3">
      <c r="A5941">
        <v>100067</v>
      </c>
      <c r="B5941">
        <v>230922</v>
      </c>
      <c r="C5941" s="3">
        <v>44130.755555555559</v>
      </c>
      <c r="D5941">
        <v>3</v>
      </c>
      <c r="E5941">
        <v>2</v>
      </c>
      <c r="F5941" t="s">
        <v>26</v>
      </c>
      <c r="G5941">
        <v>2</v>
      </c>
      <c r="H5941">
        <v>65.054689999999994</v>
      </c>
      <c r="I5941">
        <v>23.898440000000001</v>
      </c>
      <c r="J5941">
        <v>1.222656</v>
      </c>
      <c r="K5941">
        <v>93.039060000000006</v>
      </c>
      <c r="L5941" s="3">
        <v>44130.507638888892</v>
      </c>
      <c r="M5941">
        <v>17.18</v>
      </c>
      <c r="N5941" t="s">
        <v>28</v>
      </c>
      <c r="P5941">
        <f>(C5941-Key!$B$1)*24</f>
        <v>3.0833333334303461</v>
      </c>
      <c r="Q5941">
        <f>(Key!$B$2-'17.1'!C5941)*24</f>
        <v>-0.13333333341870457</v>
      </c>
      <c r="R5941" s="3">
        <f>C5941-(M5941-Key!$B$5)/(24*Key!$B$6)</f>
        <v>44130.741740740741</v>
      </c>
      <c r="S5941">
        <f>M5941-Key!$B$5</f>
        <v>14.92</v>
      </c>
      <c r="T5941" s="2">
        <f t="shared" si="460"/>
        <v>44129.756944444445</v>
      </c>
      <c r="U5941" t="str">
        <f t="shared" si="461"/>
        <v>10-25-2020 18:10</v>
      </c>
      <c r="V5941">
        <f>IFERROR(IF(W5941=Z5941,VLOOKUP($U5941,[1]C8842!$G$2:$M$145,3,FALSE),0),0)</f>
        <v>0</v>
      </c>
      <c r="W5941">
        <f>VLOOKUP(RIGHT($V$1,5),Key!$A$9:$B$14,2,FALSE)</f>
        <v>10.199999999999999</v>
      </c>
      <c r="X5941">
        <f t="shared" si="464"/>
        <v>0</v>
      </c>
      <c r="Y5941">
        <f>VLOOKUP(RIGHT($X$1,5),Key!$A$9:$B$14,2,FALSE)</f>
        <v>3.7</v>
      </c>
      <c r="Z5941">
        <f t="shared" si="462"/>
        <v>10.199999999999999</v>
      </c>
      <c r="AA5941">
        <f t="shared" si="463"/>
        <v>0</v>
      </c>
    </row>
    <row r="5942" spans="1:27" x14ac:dyDescent="0.3">
      <c r="A5942">
        <v>100067</v>
      </c>
      <c r="B5942">
        <v>230922</v>
      </c>
      <c r="C5942" s="3">
        <v>44130.755555555559</v>
      </c>
      <c r="D5942">
        <v>3</v>
      </c>
      <c r="E5942">
        <v>2</v>
      </c>
      <c r="F5942" t="s">
        <v>26</v>
      </c>
      <c r="G5942">
        <v>3</v>
      </c>
      <c r="H5942">
        <v>55.769530000000003</v>
      </c>
      <c r="I5942">
        <v>46.347659999999998</v>
      </c>
      <c r="J5942">
        <v>2.4960939999999998</v>
      </c>
      <c r="K5942">
        <v>92.039060000000006</v>
      </c>
      <c r="L5942" s="3">
        <v>44130.507638888892</v>
      </c>
      <c r="M5942">
        <v>17.18</v>
      </c>
      <c r="N5942" t="s">
        <v>28</v>
      </c>
      <c r="P5942">
        <f>(C5942-Key!$B$1)*24</f>
        <v>3.0833333334303461</v>
      </c>
      <c r="Q5942">
        <f>(Key!$B$2-'17.1'!C5942)*24</f>
        <v>-0.13333333341870457</v>
      </c>
      <c r="R5942" s="3">
        <f>C5942-(M5942-Key!$B$5)/(24*Key!$B$6)</f>
        <v>44130.741740740741</v>
      </c>
      <c r="S5942">
        <f>M5942-Key!$B$5</f>
        <v>14.92</v>
      </c>
      <c r="T5942" s="2">
        <f t="shared" si="460"/>
        <v>44129.756944444445</v>
      </c>
      <c r="U5942" t="str">
        <f t="shared" si="461"/>
        <v>10-25-2020 18:10</v>
      </c>
      <c r="V5942">
        <f>IFERROR(IF(W5942=Z5942,VLOOKUP($U5942,[1]C8842!$G$2:$M$145,3,FALSE),0),0)</f>
        <v>0</v>
      </c>
      <c r="W5942">
        <f>VLOOKUP(RIGHT($V$1,5),Key!$A$9:$B$14,2,FALSE)</f>
        <v>10.199999999999999</v>
      </c>
      <c r="X5942">
        <f t="shared" si="464"/>
        <v>0</v>
      </c>
      <c r="Y5942">
        <f>VLOOKUP(RIGHT($X$1,5),Key!$A$9:$B$14,2,FALSE)</f>
        <v>3.7</v>
      </c>
      <c r="Z5942">
        <f t="shared" si="462"/>
        <v>10.199999999999999</v>
      </c>
      <c r="AA5942">
        <f t="shared" si="463"/>
        <v>0</v>
      </c>
    </row>
    <row r="5943" spans="1:27" x14ac:dyDescent="0.3">
      <c r="A5943">
        <v>100067</v>
      </c>
      <c r="B5943">
        <v>230922</v>
      </c>
      <c r="C5943" s="3">
        <v>44130.755555555559</v>
      </c>
      <c r="D5943">
        <v>2</v>
      </c>
      <c r="E5943">
        <v>1</v>
      </c>
      <c r="F5943" t="s">
        <v>26</v>
      </c>
      <c r="G5943">
        <v>2</v>
      </c>
      <c r="H5943">
        <v>72.230469999999997</v>
      </c>
      <c r="I5943">
        <v>21.41797</v>
      </c>
      <c r="J5943">
        <v>1.0078130000000001</v>
      </c>
      <c r="K5943">
        <v>80.03125</v>
      </c>
      <c r="L5943" s="3">
        <v>44130.507638888892</v>
      </c>
      <c r="M5943">
        <v>17.18</v>
      </c>
      <c r="N5943" t="s">
        <v>28</v>
      </c>
      <c r="P5943">
        <f>(C5943-Key!$B$1)*24</f>
        <v>3.0833333334303461</v>
      </c>
      <c r="Q5943">
        <f>(Key!$B$2-'17.1'!C5943)*24</f>
        <v>-0.13333333341870457</v>
      </c>
      <c r="R5943" s="3">
        <f>C5943-(M5943-Key!$B$5)/(24*Key!$B$6)</f>
        <v>44130.741740740741</v>
      </c>
      <c r="S5943">
        <f>M5943-Key!$B$5</f>
        <v>14.92</v>
      </c>
      <c r="T5943" s="2">
        <f t="shared" si="460"/>
        <v>44129.756944444445</v>
      </c>
      <c r="U5943" t="str">
        <f t="shared" si="461"/>
        <v>10-25-2020 18:10</v>
      </c>
      <c r="V5943">
        <f>IFERROR(IF(W5943=Z5943,VLOOKUP($U5943,[1]C8842!$G$2:$M$145,3,FALSE),0),0)</f>
        <v>0</v>
      </c>
      <c r="W5943">
        <f>VLOOKUP(RIGHT($V$1,5),Key!$A$9:$B$14,2,FALSE)</f>
        <v>10.199999999999999</v>
      </c>
      <c r="X5943">
        <f t="shared" si="464"/>
        <v>0</v>
      </c>
      <c r="Y5943">
        <f>VLOOKUP(RIGHT($X$1,5),Key!$A$9:$B$14,2,FALSE)</f>
        <v>3.7</v>
      </c>
      <c r="Z5943">
        <f t="shared" si="462"/>
        <v>10.199999999999999</v>
      </c>
      <c r="AA5943">
        <f t="shared" si="463"/>
        <v>0</v>
      </c>
    </row>
    <row r="5944" spans="1:27" x14ac:dyDescent="0.3">
      <c r="A5944">
        <v>100067</v>
      </c>
      <c r="B5944">
        <v>230922</v>
      </c>
      <c r="C5944" s="3">
        <v>44130.755555555559</v>
      </c>
      <c r="D5944">
        <v>3</v>
      </c>
      <c r="E5944">
        <v>2</v>
      </c>
      <c r="F5944" t="s">
        <v>26</v>
      </c>
      <c r="G5944">
        <v>1</v>
      </c>
      <c r="H5944">
        <v>61.675780000000003</v>
      </c>
      <c r="I5944">
        <v>15.16797</v>
      </c>
      <c r="J5944">
        <v>0.91015630000000003</v>
      </c>
      <c r="K5944">
        <v>96.039060000000006</v>
      </c>
      <c r="L5944" s="3">
        <v>44130.507638888892</v>
      </c>
      <c r="M5944">
        <v>17.18</v>
      </c>
      <c r="N5944" t="s">
        <v>28</v>
      </c>
      <c r="P5944">
        <f>(C5944-Key!$B$1)*24</f>
        <v>3.0833333334303461</v>
      </c>
      <c r="Q5944">
        <f>(Key!$B$2-'17.1'!C5944)*24</f>
        <v>-0.13333333341870457</v>
      </c>
      <c r="R5944" s="3">
        <f>C5944-(M5944-Key!$B$5)/(24*Key!$B$6)</f>
        <v>44130.741740740741</v>
      </c>
      <c r="S5944">
        <f>M5944-Key!$B$5</f>
        <v>14.92</v>
      </c>
      <c r="T5944" s="2">
        <f t="shared" si="460"/>
        <v>44129.756944444445</v>
      </c>
      <c r="U5944" t="str">
        <f t="shared" si="461"/>
        <v>10-25-2020 18:10</v>
      </c>
      <c r="V5944">
        <f>IFERROR(IF(W5944=Z5944,VLOOKUP($U5944,[1]C8842!$G$2:$M$145,3,FALSE),0),0)</f>
        <v>0</v>
      </c>
      <c r="W5944">
        <f>VLOOKUP(RIGHT($V$1,5),Key!$A$9:$B$14,2,FALSE)</f>
        <v>10.199999999999999</v>
      </c>
      <c r="X5944">
        <f t="shared" si="464"/>
        <v>0</v>
      </c>
      <c r="Y5944">
        <f>VLOOKUP(RIGHT($X$1,5),Key!$A$9:$B$14,2,FALSE)</f>
        <v>3.7</v>
      </c>
      <c r="Z5944">
        <f t="shared" si="462"/>
        <v>10.199999999999999</v>
      </c>
      <c r="AA5944">
        <f t="shared" si="463"/>
        <v>0</v>
      </c>
    </row>
    <row r="5945" spans="1:27" x14ac:dyDescent="0.3">
      <c r="A5945">
        <v>100067</v>
      </c>
      <c r="B5945">
        <v>230922</v>
      </c>
      <c r="C5945" s="3">
        <v>44130.755555555559</v>
      </c>
      <c r="D5945">
        <v>3</v>
      </c>
      <c r="E5945">
        <v>2</v>
      </c>
      <c r="F5945" t="s">
        <v>26</v>
      </c>
      <c r="G5945">
        <v>2</v>
      </c>
      <c r="H5945">
        <v>68.875</v>
      </c>
      <c r="I5945">
        <v>23.777339999999999</v>
      </c>
      <c r="J5945">
        <v>1.1484380000000001</v>
      </c>
      <c r="K5945">
        <v>91.039060000000006</v>
      </c>
      <c r="L5945" s="3">
        <v>44130.507638888892</v>
      </c>
      <c r="M5945">
        <v>17.18</v>
      </c>
      <c r="N5945" t="s">
        <v>28</v>
      </c>
      <c r="P5945">
        <f>(C5945-Key!$B$1)*24</f>
        <v>3.0833333334303461</v>
      </c>
      <c r="Q5945">
        <f>(Key!$B$2-'17.1'!C5945)*24</f>
        <v>-0.13333333341870457</v>
      </c>
      <c r="R5945" s="3">
        <f>C5945-(M5945-Key!$B$5)/(24*Key!$B$6)</f>
        <v>44130.741740740741</v>
      </c>
      <c r="S5945">
        <f>M5945-Key!$B$5</f>
        <v>14.92</v>
      </c>
      <c r="T5945" s="2">
        <f t="shared" si="460"/>
        <v>44129.756944444445</v>
      </c>
      <c r="U5945" t="str">
        <f t="shared" si="461"/>
        <v>10-25-2020 18:10</v>
      </c>
      <c r="V5945">
        <f>IFERROR(IF(W5945=Z5945,VLOOKUP($U5945,[1]C8842!$G$2:$M$145,3,FALSE),0),0)</f>
        <v>0</v>
      </c>
      <c r="W5945">
        <f>VLOOKUP(RIGHT($V$1,5),Key!$A$9:$B$14,2,FALSE)</f>
        <v>10.199999999999999</v>
      </c>
      <c r="X5945">
        <f t="shared" si="464"/>
        <v>0</v>
      </c>
      <c r="Y5945">
        <f>VLOOKUP(RIGHT($X$1,5),Key!$A$9:$B$14,2,FALSE)</f>
        <v>3.7</v>
      </c>
      <c r="Z5945">
        <f t="shared" si="462"/>
        <v>10.199999999999999</v>
      </c>
      <c r="AA5945">
        <f t="shared" si="463"/>
        <v>0</v>
      </c>
    </row>
    <row r="5946" spans="1:27" x14ac:dyDescent="0.3">
      <c r="A5946">
        <v>100067</v>
      </c>
      <c r="B5946">
        <v>230922</v>
      </c>
      <c r="C5946" s="3">
        <v>44130.755555555559</v>
      </c>
      <c r="D5946">
        <v>0</v>
      </c>
      <c r="E5946">
        <v>2</v>
      </c>
      <c r="F5946" t="s">
        <v>25</v>
      </c>
      <c r="G5946">
        <v>1</v>
      </c>
      <c r="H5946">
        <v>59.984380000000002</v>
      </c>
      <c r="I5946">
        <v>16.75</v>
      </c>
      <c r="J5946">
        <v>1.0078130000000001</v>
      </c>
      <c r="K5946">
        <v>47.019530000000003</v>
      </c>
      <c r="L5946" s="3">
        <v>44130.507638888892</v>
      </c>
      <c r="M5946">
        <v>17.18</v>
      </c>
      <c r="N5946" t="s">
        <v>28</v>
      </c>
      <c r="P5946">
        <f>(C5946-Key!$B$1)*24</f>
        <v>3.0833333334303461</v>
      </c>
      <c r="Q5946">
        <f>(Key!$B$2-'17.1'!C5946)*24</f>
        <v>-0.13333333341870457</v>
      </c>
      <c r="R5946" s="3">
        <f>C5946-(M5946-Key!$B$5)/(24*Key!$B$6)</f>
        <v>44130.741740740741</v>
      </c>
      <c r="S5946">
        <f>M5946-Key!$B$5</f>
        <v>14.92</v>
      </c>
      <c r="T5946" s="2">
        <f t="shared" si="460"/>
        <v>44129.756944444445</v>
      </c>
      <c r="U5946" t="str">
        <f t="shared" si="461"/>
        <v>10-25-2020 18:10</v>
      </c>
      <c r="V5946">
        <f>IFERROR(IF(W5946=Z5946,VLOOKUP($U5946,[1]C8842!$G$2:$M$145,3,FALSE),0),0)</f>
        <v>0</v>
      </c>
      <c r="W5946">
        <f>VLOOKUP(RIGHT($V$1,5),Key!$A$9:$B$14,2,FALSE)</f>
        <v>10.199999999999999</v>
      </c>
      <c r="X5946">
        <f t="shared" si="464"/>
        <v>0</v>
      </c>
      <c r="Y5946">
        <f>VLOOKUP(RIGHT($X$1,5),Key!$A$9:$B$14,2,FALSE)</f>
        <v>3.7</v>
      </c>
      <c r="Z5946">
        <f t="shared" si="462"/>
        <v>10.199999999999999</v>
      </c>
      <c r="AA5946">
        <f t="shared" si="463"/>
        <v>0</v>
      </c>
    </row>
    <row r="5947" spans="1:27" x14ac:dyDescent="0.3">
      <c r="A5947">
        <v>100067</v>
      </c>
      <c r="B5947">
        <v>230922</v>
      </c>
      <c r="C5947" s="3">
        <v>44130.756249999999</v>
      </c>
      <c r="D5947">
        <v>0</v>
      </c>
      <c r="E5947">
        <v>2</v>
      </c>
      <c r="F5947" t="s">
        <v>25</v>
      </c>
      <c r="G5947">
        <v>4</v>
      </c>
      <c r="H5947">
        <v>58.605469999999997</v>
      </c>
      <c r="I5947">
        <v>75.886719999999997</v>
      </c>
      <c r="J5947">
        <v>3.71875</v>
      </c>
      <c r="K5947">
        <v>44.019530000000003</v>
      </c>
      <c r="L5947" s="3">
        <v>44130.507638888892</v>
      </c>
      <c r="M5947">
        <v>17.18</v>
      </c>
      <c r="N5947" t="s">
        <v>28</v>
      </c>
      <c r="P5947">
        <f>(C5947-Key!$B$1)*24</f>
        <v>3.0999999999767169</v>
      </c>
      <c r="Q5947">
        <f>(Key!$B$2-'17.1'!C5947)*24</f>
        <v>-0.1499999999650754</v>
      </c>
      <c r="R5947" s="3">
        <f>C5947-(M5947-Key!$B$5)/(24*Key!$B$6)</f>
        <v>44130.742435185181</v>
      </c>
      <c r="S5947">
        <f>M5947-Key!$B$5</f>
        <v>14.92</v>
      </c>
      <c r="T5947" s="2">
        <f t="shared" si="460"/>
        <v>44129.756944444445</v>
      </c>
      <c r="U5947" t="str">
        <f t="shared" si="461"/>
        <v>10-25-2020 18:10</v>
      </c>
      <c r="V5947">
        <f>IFERROR(IF(W5947=Z5947,VLOOKUP($U5947,[1]C8842!$G$2:$M$145,3,FALSE),0),0)</f>
        <v>0</v>
      </c>
      <c r="W5947">
        <f>VLOOKUP(RIGHT($V$1,5),Key!$A$9:$B$14,2,FALSE)</f>
        <v>10.199999999999999</v>
      </c>
      <c r="X5947">
        <f t="shared" si="464"/>
        <v>0</v>
      </c>
      <c r="Y5947">
        <f>VLOOKUP(RIGHT($X$1,5),Key!$A$9:$B$14,2,FALSE)</f>
        <v>3.7</v>
      </c>
      <c r="Z5947">
        <f t="shared" si="462"/>
        <v>10.199999999999999</v>
      </c>
      <c r="AA5947">
        <f t="shared" si="463"/>
        <v>0</v>
      </c>
    </row>
    <row r="5948" spans="1:27" x14ac:dyDescent="0.3">
      <c r="A5948">
        <v>100067</v>
      </c>
      <c r="B5948">
        <v>230922</v>
      </c>
      <c r="C5948" s="3">
        <v>44130.756249999999</v>
      </c>
      <c r="D5948">
        <v>1</v>
      </c>
      <c r="E5948">
        <v>1</v>
      </c>
      <c r="F5948" t="s">
        <v>25</v>
      </c>
      <c r="G5948">
        <v>1</v>
      </c>
      <c r="H5948">
        <v>66.421880000000002</v>
      </c>
      <c r="I5948">
        <v>18.464839999999999</v>
      </c>
      <c r="J5948">
        <v>0.98046880000000003</v>
      </c>
      <c r="K5948">
        <v>60.023440000000001</v>
      </c>
      <c r="L5948" s="3">
        <v>44130.507638888892</v>
      </c>
      <c r="M5948">
        <v>17.18</v>
      </c>
      <c r="N5948" t="s">
        <v>28</v>
      </c>
      <c r="P5948">
        <f>(C5948-Key!$B$1)*24</f>
        <v>3.0999999999767169</v>
      </c>
      <c r="Q5948">
        <f>(Key!$B$2-'17.1'!C5948)*24</f>
        <v>-0.1499999999650754</v>
      </c>
      <c r="R5948" s="3">
        <f>C5948-(M5948-Key!$B$5)/(24*Key!$B$6)</f>
        <v>44130.742435185181</v>
      </c>
      <c r="S5948">
        <f>M5948-Key!$B$5</f>
        <v>14.92</v>
      </c>
      <c r="T5948" s="2">
        <f t="shared" si="460"/>
        <v>44129.756944444445</v>
      </c>
      <c r="U5948" t="str">
        <f t="shared" si="461"/>
        <v>10-25-2020 18:10</v>
      </c>
      <c r="V5948">
        <f>IFERROR(IF(W5948=Z5948,VLOOKUP($U5948,[1]C8842!$G$2:$M$145,3,FALSE),0),0)</f>
        <v>0</v>
      </c>
      <c r="W5948">
        <f>VLOOKUP(RIGHT($V$1,5),Key!$A$9:$B$14,2,FALSE)</f>
        <v>10.199999999999999</v>
      </c>
      <c r="X5948">
        <f t="shared" si="464"/>
        <v>0</v>
      </c>
      <c r="Y5948">
        <f>VLOOKUP(RIGHT($X$1,5),Key!$A$9:$B$14,2,FALSE)</f>
        <v>3.7</v>
      </c>
      <c r="Z5948">
        <f t="shared" si="462"/>
        <v>10.199999999999999</v>
      </c>
      <c r="AA5948">
        <f t="shared" si="463"/>
        <v>0</v>
      </c>
    </row>
    <row r="5949" spans="1:27" x14ac:dyDescent="0.3">
      <c r="A5949">
        <v>100067</v>
      </c>
      <c r="B5949">
        <v>230922</v>
      </c>
      <c r="C5949" s="3">
        <v>44130.756249999999</v>
      </c>
      <c r="D5949">
        <v>2</v>
      </c>
      <c r="E5949">
        <v>1</v>
      </c>
      <c r="F5949" t="s">
        <v>26</v>
      </c>
      <c r="G5949">
        <v>1</v>
      </c>
      <c r="H5949">
        <v>71.011719999999997</v>
      </c>
      <c r="I5949">
        <v>17.472660000000001</v>
      </c>
      <c r="J5949">
        <v>0.87890630000000003</v>
      </c>
      <c r="K5949">
        <v>82.035160000000005</v>
      </c>
      <c r="L5949" s="3">
        <v>44130.507638888892</v>
      </c>
      <c r="M5949">
        <v>17.18</v>
      </c>
      <c r="N5949" t="s">
        <v>28</v>
      </c>
      <c r="P5949">
        <f>(C5949-Key!$B$1)*24</f>
        <v>3.0999999999767169</v>
      </c>
      <c r="Q5949">
        <f>(Key!$B$2-'17.1'!C5949)*24</f>
        <v>-0.1499999999650754</v>
      </c>
      <c r="R5949" s="3">
        <f>C5949-(M5949-Key!$B$5)/(24*Key!$B$6)</f>
        <v>44130.742435185181</v>
      </c>
      <c r="S5949">
        <f>M5949-Key!$B$5</f>
        <v>14.92</v>
      </c>
      <c r="T5949" s="2">
        <f t="shared" si="460"/>
        <v>44129.756944444445</v>
      </c>
      <c r="U5949" t="str">
        <f t="shared" si="461"/>
        <v>10-25-2020 18:10</v>
      </c>
      <c r="V5949">
        <f>IFERROR(IF(W5949=Z5949,VLOOKUP($U5949,[1]C8842!$G$2:$M$145,3,FALSE),0),0)</f>
        <v>0</v>
      </c>
      <c r="W5949">
        <f>VLOOKUP(RIGHT($V$1,5),Key!$A$9:$B$14,2,FALSE)</f>
        <v>10.199999999999999</v>
      </c>
      <c r="X5949">
        <f t="shared" si="464"/>
        <v>0</v>
      </c>
      <c r="Y5949">
        <f>VLOOKUP(RIGHT($X$1,5),Key!$A$9:$B$14,2,FALSE)</f>
        <v>3.7</v>
      </c>
      <c r="Z5949">
        <f t="shared" si="462"/>
        <v>10.199999999999999</v>
      </c>
      <c r="AA5949">
        <f t="shared" si="463"/>
        <v>0</v>
      </c>
    </row>
    <row r="5950" spans="1:27" x14ac:dyDescent="0.3">
      <c r="A5950">
        <v>100067</v>
      </c>
      <c r="B5950">
        <v>230922</v>
      </c>
      <c r="C5950" s="3">
        <v>44130.756249999999</v>
      </c>
      <c r="D5950">
        <v>1</v>
      </c>
      <c r="E5950">
        <v>1</v>
      </c>
      <c r="F5950" t="s">
        <v>25</v>
      </c>
      <c r="G5950">
        <v>1</v>
      </c>
      <c r="H5950">
        <v>65.664060000000006</v>
      </c>
      <c r="I5950">
        <v>16.58203</v>
      </c>
      <c r="J5950">
        <v>0.9140625</v>
      </c>
      <c r="K5950">
        <v>58.023440000000001</v>
      </c>
      <c r="L5950" s="3">
        <v>44130.507638888892</v>
      </c>
      <c r="M5950">
        <v>17.18</v>
      </c>
      <c r="N5950" t="s">
        <v>28</v>
      </c>
      <c r="P5950">
        <f>(C5950-Key!$B$1)*24</f>
        <v>3.0999999999767169</v>
      </c>
      <c r="Q5950">
        <f>(Key!$B$2-'17.1'!C5950)*24</f>
        <v>-0.1499999999650754</v>
      </c>
      <c r="R5950" s="3">
        <f>C5950-(M5950-Key!$B$5)/(24*Key!$B$6)</f>
        <v>44130.742435185181</v>
      </c>
      <c r="S5950">
        <f>M5950-Key!$B$5</f>
        <v>14.92</v>
      </c>
      <c r="T5950" s="2">
        <f t="shared" si="460"/>
        <v>44129.756944444445</v>
      </c>
      <c r="U5950" t="str">
        <f t="shared" si="461"/>
        <v>10-25-2020 18:10</v>
      </c>
      <c r="V5950">
        <f>IFERROR(IF(W5950=Z5950,VLOOKUP($U5950,[1]C8842!$G$2:$M$145,3,FALSE),0),0)</f>
        <v>0</v>
      </c>
      <c r="W5950">
        <f>VLOOKUP(RIGHT($V$1,5),Key!$A$9:$B$14,2,FALSE)</f>
        <v>10.199999999999999</v>
      </c>
      <c r="X5950">
        <f t="shared" si="464"/>
        <v>0</v>
      </c>
      <c r="Y5950">
        <f>VLOOKUP(RIGHT($X$1,5),Key!$A$9:$B$14,2,FALSE)</f>
        <v>3.7</v>
      </c>
      <c r="Z5950">
        <f t="shared" si="462"/>
        <v>10.199999999999999</v>
      </c>
      <c r="AA5950">
        <f t="shared" si="463"/>
        <v>0</v>
      </c>
    </row>
    <row r="5951" spans="1:27" x14ac:dyDescent="0.3">
      <c r="A5951">
        <v>100067</v>
      </c>
      <c r="B5951">
        <v>230922</v>
      </c>
      <c r="C5951" s="3">
        <v>44130.756249999999</v>
      </c>
      <c r="D5951">
        <v>0</v>
      </c>
      <c r="E5951">
        <v>2</v>
      </c>
      <c r="F5951" t="s">
        <v>25</v>
      </c>
      <c r="G5951">
        <v>1</v>
      </c>
      <c r="H5951">
        <v>62.316409999999998</v>
      </c>
      <c r="I5951">
        <v>13.90625</v>
      </c>
      <c r="J5951">
        <v>0.84765630000000003</v>
      </c>
      <c r="K5951">
        <v>46.019530000000003</v>
      </c>
      <c r="L5951" s="3">
        <v>44130.507638888892</v>
      </c>
      <c r="M5951">
        <v>17.18</v>
      </c>
      <c r="N5951" t="s">
        <v>28</v>
      </c>
      <c r="P5951">
        <f>(C5951-Key!$B$1)*24</f>
        <v>3.0999999999767169</v>
      </c>
      <c r="Q5951">
        <f>(Key!$B$2-'17.1'!C5951)*24</f>
        <v>-0.1499999999650754</v>
      </c>
      <c r="R5951" s="3">
        <f>C5951-(M5951-Key!$B$5)/(24*Key!$B$6)</f>
        <v>44130.742435185181</v>
      </c>
      <c r="S5951">
        <f>M5951-Key!$B$5</f>
        <v>14.92</v>
      </c>
      <c r="T5951" s="2">
        <f t="shared" si="460"/>
        <v>44129.756944444445</v>
      </c>
      <c r="U5951" t="str">
        <f t="shared" si="461"/>
        <v>10-25-2020 18:10</v>
      </c>
      <c r="V5951">
        <f>IFERROR(IF(W5951=Z5951,VLOOKUP($U5951,[1]C8842!$G$2:$M$145,3,FALSE),0),0)</f>
        <v>0</v>
      </c>
      <c r="W5951">
        <f>VLOOKUP(RIGHT($V$1,5),Key!$A$9:$B$14,2,FALSE)</f>
        <v>10.199999999999999</v>
      </c>
      <c r="X5951">
        <f t="shared" si="464"/>
        <v>0</v>
      </c>
      <c r="Y5951">
        <f>VLOOKUP(RIGHT($X$1,5),Key!$A$9:$B$14,2,FALSE)</f>
        <v>3.7</v>
      </c>
      <c r="Z5951">
        <f t="shared" si="462"/>
        <v>10.199999999999999</v>
      </c>
      <c r="AA5951">
        <f t="shared" si="463"/>
        <v>0</v>
      </c>
    </row>
    <row r="5952" spans="1:27" x14ac:dyDescent="0.3">
      <c r="A5952">
        <v>100067</v>
      </c>
      <c r="B5952">
        <v>230922</v>
      </c>
      <c r="C5952" s="3">
        <v>44130.756249999999</v>
      </c>
      <c r="D5952">
        <v>0</v>
      </c>
      <c r="E5952">
        <v>2</v>
      </c>
      <c r="F5952" t="s">
        <v>25</v>
      </c>
      <c r="G5952">
        <v>1</v>
      </c>
      <c r="H5952">
        <v>60.953130000000002</v>
      </c>
      <c r="I5952">
        <v>16.9375</v>
      </c>
      <c r="J5952">
        <v>1</v>
      </c>
      <c r="K5952">
        <v>48.019530000000003</v>
      </c>
      <c r="L5952" s="3">
        <v>44130.507638888892</v>
      </c>
      <c r="M5952">
        <v>17.18</v>
      </c>
      <c r="N5952" t="s">
        <v>28</v>
      </c>
      <c r="P5952">
        <f>(C5952-Key!$B$1)*24</f>
        <v>3.0999999999767169</v>
      </c>
      <c r="Q5952">
        <f>(Key!$B$2-'17.1'!C5952)*24</f>
        <v>-0.1499999999650754</v>
      </c>
      <c r="R5952" s="3">
        <f>C5952-(M5952-Key!$B$5)/(24*Key!$B$6)</f>
        <v>44130.742435185181</v>
      </c>
      <c r="S5952">
        <f>M5952-Key!$B$5</f>
        <v>14.92</v>
      </c>
      <c r="T5952" s="2">
        <f t="shared" si="460"/>
        <v>44129.756944444445</v>
      </c>
      <c r="U5952" t="str">
        <f t="shared" si="461"/>
        <v>10-25-2020 18:10</v>
      </c>
      <c r="V5952">
        <f>IFERROR(IF(W5952=Z5952,VLOOKUP($U5952,[1]C8842!$G$2:$M$145,3,FALSE),0),0)</f>
        <v>0</v>
      </c>
      <c r="W5952">
        <f>VLOOKUP(RIGHT($V$1,5),Key!$A$9:$B$14,2,FALSE)</f>
        <v>10.199999999999999</v>
      </c>
      <c r="X5952">
        <f t="shared" si="464"/>
        <v>0</v>
      </c>
      <c r="Y5952">
        <f>VLOOKUP(RIGHT($X$1,5),Key!$A$9:$B$14,2,FALSE)</f>
        <v>3.7</v>
      </c>
      <c r="Z5952">
        <f t="shared" si="462"/>
        <v>10.199999999999999</v>
      </c>
      <c r="AA5952">
        <f t="shared" si="463"/>
        <v>0</v>
      </c>
    </row>
    <row r="5953" spans="1:27" x14ac:dyDescent="0.3">
      <c r="A5953">
        <v>100067</v>
      </c>
      <c r="B5953">
        <v>230922</v>
      </c>
      <c r="C5953" s="3">
        <v>44130.756249999999</v>
      </c>
      <c r="D5953">
        <v>2</v>
      </c>
      <c r="E5953">
        <v>1</v>
      </c>
      <c r="F5953" t="s">
        <v>26</v>
      </c>
      <c r="G5953">
        <v>1</v>
      </c>
      <c r="H5953">
        <v>78.238280000000003</v>
      </c>
      <c r="I5953">
        <v>15.214840000000001</v>
      </c>
      <c r="J5953">
        <v>0.71875</v>
      </c>
      <c r="K5953">
        <v>80.03125</v>
      </c>
      <c r="L5953" s="3">
        <v>44130.507638888892</v>
      </c>
      <c r="M5953">
        <v>17.18</v>
      </c>
      <c r="N5953" t="s">
        <v>28</v>
      </c>
      <c r="P5953">
        <f>(C5953-Key!$B$1)*24</f>
        <v>3.0999999999767169</v>
      </c>
      <c r="Q5953">
        <f>(Key!$B$2-'17.1'!C5953)*24</f>
        <v>-0.1499999999650754</v>
      </c>
      <c r="R5953" s="3">
        <f>C5953-(M5953-Key!$B$5)/(24*Key!$B$6)</f>
        <v>44130.742435185181</v>
      </c>
      <c r="S5953">
        <f>M5953-Key!$B$5</f>
        <v>14.92</v>
      </c>
      <c r="T5953" s="2">
        <f t="shared" si="460"/>
        <v>44129.756944444445</v>
      </c>
      <c r="U5953" t="str">
        <f t="shared" si="461"/>
        <v>10-25-2020 18:10</v>
      </c>
      <c r="V5953">
        <f>IFERROR(IF(W5953=Z5953,VLOOKUP($U5953,[1]C8842!$G$2:$M$145,3,FALSE),0),0)</f>
        <v>0</v>
      </c>
      <c r="W5953">
        <f>VLOOKUP(RIGHT($V$1,5),Key!$A$9:$B$14,2,FALSE)</f>
        <v>10.199999999999999</v>
      </c>
      <c r="X5953">
        <f t="shared" si="464"/>
        <v>0</v>
      </c>
      <c r="Y5953">
        <f>VLOOKUP(RIGHT($X$1,5),Key!$A$9:$B$14,2,FALSE)</f>
        <v>3.7</v>
      </c>
      <c r="Z5953">
        <f t="shared" si="462"/>
        <v>10.199999999999999</v>
      </c>
      <c r="AA5953">
        <f t="shared" si="463"/>
        <v>0</v>
      </c>
    </row>
    <row r="5954" spans="1:27" x14ac:dyDescent="0.3">
      <c r="A5954">
        <v>100067</v>
      </c>
      <c r="B5954">
        <v>230922</v>
      </c>
      <c r="C5954" s="3">
        <v>44130.756249999999</v>
      </c>
      <c r="D5954">
        <v>3</v>
      </c>
      <c r="E5954">
        <v>2</v>
      </c>
      <c r="F5954" t="s">
        <v>26</v>
      </c>
      <c r="G5954">
        <v>4</v>
      </c>
      <c r="H5954">
        <v>68.082030000000003</v>
      </c>
      <c r="I5954">
        <v>72.871089999999995</v>
      </c>
      <c r="J5954">
        <v>3.0820310000000002</v>
      </c>
      <c r="K5954">
        <v>94.039060000000006</v>
      </c>
      <c r="L5954" s="3">
        <v>44130.507638888892</v>
      </c>
      <c r="M5954">
        <v>17.18</v>
      </c>
      <c r="N5954" t="s">
        <v>28</v>
      </c>
      <c r="P5954">
        <f>(C5954-Key!$B$1)*24</f>
        <v>3.0999999999767169</v>
      </c>
      <c r="Q5954">
        <f>(Key!$B$2-'17.1'!C5954)*24</f>
        <v>-0.1499999999650754</v>
      </c>
      <c r="R5954" s="3">
        <f>C5954-(M5954-Key!$B$5)/(24*Key!$B$6)</f>
        <v>44130.742435185181</v>
      </c>
      <c r="S5954">
        <f>M5954-Key!$B$5</f>
        <v>14.92</v>
      </c>
      <c r="T5954" s="2">
        <f t="shared" si="460"/>
        <v>44129.756944444445</v>
      </c>
      <c r="U5954" t="str">
        <f t="shared" si="461"/>
        <v>10-25-2020 18:10</v>
      </c>
      <c r="V5954">
        <f>IFERROR(IF(W5954=Z5954,VLOOKUP($U5954,[1]C8842!$G$2:$M$145,3,FALSE),0),0)</f>
        <v>0</v>
      </c>
      <c r="W5954">
        <f>VLOOKUP(RIGHT($V$1,5),Key!$A$9:$B$14,2,FALSE)</f>
        <v>10.199999999999999</v>
      </c>
      <c r="X5954">
        <f t="shared" si="464"/>
        <v>0</v>
      </c>
      <c r="Y5954">
        <f>VLOOKUP(RIGHT($X$1,5),Key!$A$9:$B$14,2,FALSE)</f>
        <v>3.7</v>
      </c>
      <c r="Z5954">
        <f t="shared" si="462"/>
        <v>10.199999999999999</v>
      </c>
      <c r="AA5954">
        <f t="shared" si="463"/>
        <v>0</v>
      </c>
    </row>
    <row r="5955" spans="1:27" x14ac:dyDescent="0.3">
      <c r="A5955">
        <v>100067</v>
      </c>
      <c r="B5955">
        <v>230922</v>
      </c>
      <c r="C5955" s="3">
        <v>44130.756249999999</v>
      </c>
      <c r="D5955">
        <v>1</v>
      </c>
      <c r="E5955">
        <v>1</v>
      </c>
      <c r="F5955" t="s">
        <v>25</v>
      </c>
      <c r="G5955">
        <v>1</v>
      </c>
      <c r="H5955">
        <v>72.996089999999995</v>
      </c>
      <c r="I5955">
        <v>18.203130000000002</v>
      </c>
      <c r="J5955">
        <v>0.87890630000000003</v>
      </c>
      <c r="K5955">
        <v>58.023440000000001</v>
      </c>
      <c r="L5955" s="3">
        <v>44130.507638888892</v>
      </c>
      <c r="M5955">
        <v>17.18</v>
      </c>
      <c r="N5955" t="s">
        <v>28</v>
      </c>
      <c r="P5955">
        <f>(C5955-Key!$B$1)*24</f>
        <v>3.0999999999767169</v>
      </c>
      <c r="Q5955">
        <f>(Key!$B$2-'17.1'!C5955)*24</f>
        <v>-0.1499999999650754</v>
      </c>
      <c r="R5955" s="3">
        <f>C5955-(M5955-Key!$B$5)/(24*Key!$B$6)</f>
        <v>44130.742435185181</v>
      </c>
      <c r="S5955">
        <f>M5955-Key!$B$5</f>
        <v>14.92</v>
      </c>
      <c r="T5955" s="2">
        <f t="shared" ref="T5955:T6018" si="465">ROUND(C5955*24*60/10,0)/(24*6)-1</f>
        <v>44129.756944444445</v>
      </c>
      <c r="U5955" t="str">
        <f t="shared" ref="U5955:U6018" si="466">TEXT(T5955,"mm-dd-yyyy hh:mm")</f>
        <v>10-25-2020 18:10</v>
      </c>
      <c r="V5955">
        <f>IFERROR(IF(W5955=Z5955,VLOOKUP($U5955,[1]C8842!$G$2:$M$145,3,FALSE),0),0)</f>
        <v>0</v>
      </c>
      <c r="W5955">
        <f>VLOOKUP(RIGHT($V$1,5),Key!$A$9:$B$14,2,FALSE)</f>
        <v>10.199999999999999</v>
      </c>
      <c r="X5955">
        <f t="shared" si="464"/>
        <v>0</v>
      </c>
      <c r="Y5955">
        <f>VLOOKUP(RIGHT($X$1,5),Key!$A$9:$B$14,2,FALSE)</f>
        <v>3.7</v>
      </c>
      <c r="Z5955">
        <f t="shared" ref="Z5955:Z6018" si="467">M5955-MIN(ABS(Y5955-M5955),ABS(W5955-M5955))</f>
        <v>10.199999999999999</v>
      </c>
      <c r="AA5955">
        <f t="shared" ref="AA5955:AA6018" si="468">SUM(V5955,X5955)</f>
        <v>0</v>
      </c>
    </row>
    <row r="5956" spans="1:27" x14ac:dyDescent="0.3">
      <c r="A5956">
        <v>100067</v>
      </c>
      <c r="B5956">
        <v>230922</v>
      </c>
      <c r="C5956" s="3">
        <v>44130.756249999999</v>
      </c>
      <c r="D5956">
        <v>3</v>
      </c>
      <c r="E5956">
        <v>2</v>
      </c>
      <c r="F5956" t="s">
        <v>26</v>
      </c>
      <c r="G5956">
        <v>2</v>
      </c>
      <c r="H5956">
        <v>67.40625</v>
      </c>
      <c r="I5956">
        <v>27</v>
      </c>
      <c r="J5956">
        <v>1.300781</v>
      </c>
      <c r="K5956">
        <v>94.039060000000006</v>
      </c>
      <c r="L5956" s="3">
        <v>44130.507638888892</v>
      </c>
      <c r="M5956">
        <v>17.18</v>
      </c>
      <c r="N5956" t="s">
        <v>28</v>
      </c>
      <c r="P5956">
        <f>(C5956-Key!$B$1)*24</f>
        <v>3.0999999999767169</v>
      </c>
      <c r="Q5956">
        <f>(Key!$B$2-'17.1'!C5956)*24</f>
        <v>-0.1499999999650754</v>
      </c>
      <c r="R5956" s="3">
        <f>C5956-(M5956-Key!$B$5)/(24*Key!$B$6)</f>
        <v>44130.742435185181</v>
      </c>
      <c r="S5956">
        <f>M5956-Key!$B$5</f>
        <v>14.92</v>
      </c>
      <c r="T5956" s="2">
        <f t="shared" si="465"/>
        <v>44129.756944444445</v>
      </c>
      <c r="U5956" t="str">
        <f t="shared" si="466"/>
        <v>10-25-2020 18:10</v>
      </c>
      <c r="V5956">
        <f>IFERROR(IF(W5956=Z5956,VLOOKUP($U5956,[1]C8842!$G$2:$M$145,3,FALSE),0),0)</f>
        <v>0</v>
      </c>
      <c r="W5956">
        <f>VLOOKUP(RIGHT($V$1,5),Key!$A$9:$B$14,2,FALSE)</f>
        <v>10.199999999999999</v>
      </c>
      <c r="X5956">
        <f t="shared" ref="X5956:X6019" si="469">$X$2</f>
        <v>0</v>
      </c>
      <c r="Y5956">
        <f>VLOOKUP(RIGHT($X$1,5),Key!$A$9:$B$14,2,FALSE)</f>
        <v>3.7</v>
      </c>
      <c r="Z5956">
        <f t="shared" si="467"/>
        <v>10.199999999999999</v>
      </c>
      <c r="AA5956">
        <f t="shared" si="468"/>
        <v>0</v>
      </c>
    </row>
    <row r="5957" spans="1:27" x14ac:dyDescent="0.3">
      <c r="A5957">
        <v>100067</v>
      </c>
      <c r="B5957">
        <v>230922</v>
      </c>
      <c r="C5957" s="3">
        <v>44130.756249999999</v>
      </c>
      <c r="D5957">
        <v>0</v>
      </c>
      <c r="E5957">
        <v>2</v>
      </c>
      <c r="F5957" t="s">
        <v>25</v>
      </c>
      <c r="G5957">
        <v>2</v>
      </c>
      <c r="H5957">
        <v>60.933590000000002</v>
      </c>
      <c r="I5957">
        <v>20.597660000000001</v>
      </c>
      <c r="J5957">
        <v>1.160156</v>
      </c>
      <c r="K5957">
        <v>44.019530000000003</v>
      </c>
      <c r="L5957" s="3">
        <v>44130.507638888892</v>
      </c>
      <c r="M5957">
        <v>17.18</v>
      </c>
      <c r="N5957" t="s">
        <v>28</v>
      </c>
      <c r="P5957">
        <f>(C5957-Key!$B$1)*24</f>
        <v>3.0999999999767169</v>
      </c>
      <c r="Q5957">
        <f>(Key!$B$2-'17.1'!C5957)*24</f>
        <v>-0.1499999999650754</v>
      </c>
      <c r="R5957" s="3">
        <f>C5957-(M5957-Key!$B$5)/(24*Key!$B$6)</f>
        <v>44130.742435185181</v>
      </c>
      <c r="S5957">
        <f>M5957-Key!$B$5</f>
        <v>14.92</v>
      </c>
      <c r="T5957" s="2">
        <f t="shared" si="465"/>
        <v>44129.756944444445</v>
      </c>
      <c r="U5957" t="str">
        <f t="shared" si="466"/>
        <v>10-25-2020 18:10</v>
      </c>
      <c r="V5957">
        <f>IFERROR(IF(W5957=Z5957,VLOOKUP($U5957,[1]C8842!$G$2:$M$145,3,FALSE),0),0)</f>
        <v>0</v>
      </c>
      <c r="W5957">
        <f>VLOOKUP(RIGHT($V$1,5),Key!$A$9:$B$14,2,FALSE)</f>
        <v>10.199999999999999</v>
      </c>
      <c r="X5957">
        <f t="shared" si="469"/>
        <v>0</v>
      </c>
      <c r="Y5957">
        <f>VLOOKUP(RIGHT($X$1,5),Key!$A$9:$B$14,2,FALSE)</f>
        <v>3.7</v>
      </c>
      <c r="Z5957">
        <f t="shared" si="467"/>
        <v>10.199999999999999</v>
      </c>
      <c r="AA5957">
        <f t="shared" si="468"/>
        <v>0</v>
      </c>
    </row>
    <row r="5958" spans="1:27" x14ac:dyDescent="0.3">
      <c r="A5958">
        <v>100067</v>
      </c>
      <c r="B5958">
        <v>230922</v>
      </c>
      <c r="C5958" s="3">
        <v>44130.756249999999</v>
      </c>
      <c r="D5958">
        <v>0</v>
      </c>
      <c r="E5958">
        <v>2</v>
      </c>
      <c r="F5958" t="s">
        <v>25</v>
      </c>
      <c r="G5958">
        <v>1</v>
      </c>
      <c r="H5958">
        <v>57.375</v>
      </c>
      <c r="I5958">
        <v>18.65625</v>
      </c>
      <c r="J5958">
        <v>1.140625</v>
      </c>
      <c r="K5958">
        <v>48.019530000000003</v>
      </c>
      <c r="L5958" s="3">
        <v>44130.507638888892</v>
      </c>
      <c r="M5958">
        <v>17.18</v>
      </c>
      <c r="N5958" t="s">
        <v>28</v>
      </c>
      <c r="P5958">
        <f>(C5958-Key!$B$1)*24</f>
        <v>3.0999999999767169</v>
      </c>
      <c r="Q5958">
        <f>(Key!$B$2-'17.1'!C5958)*24</f>
        <v>-0.1499999999650754</v>
      </c>
      <c r="R5958" s="3">
        <f>C5958-(M5958-Key!$B$5)/(24*Key!$B$6)</f>
        <v>44130.742435185181</v>
      </c>
      <c r="S5958">
        <f>M5958-Key!$B$5</f>
        <v>14.92</v>
      </c>
      <c r="T5958" s="2">
        <f t="shared" si="465"/>
        <v>44129.756944444445</v>
      </c>
      <c r="U5958" t="str">
        <f t="shared" si="466"/>
        <v>10-25-2020 18:10</v>
      </c>
      <c r="V5958">
        <f>IFERROR(IF(W5958=Z5958,VLOOKUP($U5958,[1]C8842!$G$2:$M$145,3,FALSE),0),0)</f>
        <v>0</v>
      </c>
      <c r="W5958">
        <f>VLOOKUP(RIGHT($V$1,5),Key!$A$9:$B$14,2,FALSE)</f>
        <v>10.199999999999999</v>
      </c>
      <c r="X5958">
        <f t="shared" si="469"/>
        <v>0</v>
      </c>
      <c r="Y5958">
        <f>VLOOKUP(RIGHT($X$1,5),Key!$A$9:$B$14,2,FALSE)</f>
        <v>3.7</v>
      </c>
      <c r="Z5958">
        <f t="shared" si="467"/>
        <v>10.199999999999999</v>
      </c>
      <c r="AA5958">
        <f t="shared" si="468"/>
        <v>0</v>
      </c>
    </row>
    <row r="5959" spans="1:27" x14ac:dyDescent="0.3">
      <c r="A5959">
        <v>100067</v>
      </c>
      <c r="B5959">
        <v>230922</v>
      </c>
      <c r="C5959" s="3">
        <v>44130.756249999999</v>
      </c>
      <c r="D5959">
        <v>3</v>
      </c>
      <c r="E5959">
        <v>2</v>
      </c>
      <c r="F5959" t="s">
        <v>26</v>
      </c>
      <c r="G5959">
        <v>1</v>
      </c>
      <c r="H5959">
        <v>62.859380000000002</v>
      </c>
      <c r="I5959">
        <v>13.757809999999999</v>
      </c>
      <c r="J5959">
        <v>0.8359375</v>
      </c>
      <c r="K5959">
        <v>92.039060000000006</v>
      </c>
      <c r="L5959" s="3">
        <v>44130.507638888892</v>
      </c>
      <c r="M5959">
        <v>17.18</v>
      </c>
      <c r="N5959" t="s">
        <v>28</v>
      </c>
      <c r="P5959">
        <f>(C5959-Key!$B$1)*24</f>
        <v>3.0999999999767169</v>
      </c>
      <c r="Q5959">
        <f>(Key!$B$2-'17.1'!C5959)*24</f>
        <v>-0.1499999999650754</v>
      </c>
      <c r="R5959" s="3">
        <f>C5959-(M5959-Key!$B$5)/(24*Key!$B$6)</f>
        <v>44130.742435185181</v>
      </c>
      <c r="S5959">
        <f>M5959-Key!$B$5</f>
        <v>14.92</v>
      </c>
      <c r="T5959" s="2">
        <f t="shared" si="465"/>
        <v>44129.756944444445</v>
      </c>
      <c r="U5959" t="str">
        <f t="shared" si="466"/>
        <v>10-25-2020 18:10</v>
      </c>
      <c r="V5959">
        <f>IFERROR(IF(W5959=Z5959,VLOOKUP($U5959,[1]C8842!$G$2:$M$145,3,FALSE),0),0)</f>
        <v>0</v>
      </c>
      <c r="W5959">
        <f>VLOOKUP(RIGHT($V$1,5),Key!$A$9:$B$14,2,FALSE)</f>
        <v>10.199999999999999</v>
      </c>
      <c r="X5959">
        <f t="shared" si="469"/>
        <v>0</v>
      </c>
      <c r="Y5959">
        <f>VLOOKUP(RIGHT($X$1,5),Key!$A$9:$B$14,2,FALSE)</f>
        <v>3.7</v>
      </c>
      <c r="Z5959">
        <f t="shared" si="467"/>
        <v>10.199999999999999</v>
      </c>
      <c r="AA5959">
        <f t="shared" si="468"/>
        <v>0</v>
      </c>
    </row>
    <row r="5960" spans="1:27" x14ac:dyDescent="0.3">
      <c r="A5960">
        <v>100067</v>
      </c>
      <c r="B5960">
        <v>230922</v>
      </c>
      <c r="C5960" s="3">
        <v>44130.756249999999</v>
      </c>
      <c r="D5960">
        <v>1</v>
      </c>
      <c r="E5960">
        <v>1</v>
      </c>
      <c r="F5960" t="s">
        <v>25</v>
      </c>
      <c r="G5960">
        <v>1</v>
      </c>
      <c r="H5960">
        <v>72.183589999999995</v>
      </c>
      <c r="I5960">
        <v>16.98047</v>
      </c>
      <c r="J5960">
        <v>0.84765630000000003</v>
      </c>
      <c r="K5960">
        <v>58.023440000000001</v>
      </c>
      <c r="L5960" s="3">
        <v>44130.507638888892</v>
      </c>
      <c r="M5960">
        <v>17.18</v>
      </c>
      <c r="N5960" t="s">
        <v>28</v>
      </c>
      <c r="P5960">
        <f>(C5960-Key!$B$1)*24</f>
        <v>3.0999999999767169</v>
      </c>
      <c r="Q5960">
        <f>(Key!$B$2-'17.1'!C5960)*24</f>
        <v>-0.1499999999650754</v>
      </c>
      <c r="R5960" s="3">
        <f>C5960-(M5960-Key!$B$5)/(24*Key!$B$6)</f>
        <v>44130.742435185181</v>
      </c>
      <c r="S5960">
        <f>M5960-Key!$B$5</f>
        <v>14.92</v>
      </c>
      <c r="T5960" s="2">
        <f t="shared" si="465"/>
        <v>44129.756944444445</v>
      </c>
      <c r="U5960" t="str">
        <f t="shared" si="466"/>
        <v>10-25-2020 18:10</v>
      </c>
      <c r="V5960">
        <f>IFERROR(IF(W5960=Z5960,VLOOKUP($U5960,[1]C8842!$G$2:$M$145,3,FALSE),0),0)</f>
        <v>0</v>
      </c>
      <c r="W5960">
        <f>VLOOKUP(RIGHT($V$1,5),Key!$A$9:$B$14,2,FALSE)</f>
        <v>10.199999999999999</v>
      </c>
      <c r="X5960">
        <f t="shared" si="469"/>
        <v>0</v>
      </c>
      <c r="Y5960">
        <f>VLOOKUP(RIGHT($X$1,5),Key!$A$9:$B$14,2,FALSE)</f>
        <v>3.7</v>
      </c>
      <c r="Z5960">
        <f t="shared" si="467"/>
        <v>10.199999999999999</v>
      </c>
      <c r="AA5960">
        <f t="shared" si="468"/>
        <v>0</v>
      </c>
    </row>
    <row r="5961" spans="1:27" x14ac:dyDescent="0.3">
      <c r="A5961">
        <v>100067</v>
      </c>
      <c r="B5961">
        <v>230922</v>
      </c>
      <c r="C5961" s="3">
        <v>44130.756249999999</v>
      </c>
      <c r="D5961">
        <v>3</v>
      </c>
      <c r="E5961">
        <v>2</v>
      </c>
      <c r="F5961" t="s">
        <v>26</v>
      </c>
      <c r="G5961">
        <v>1</v>
      </c>
      <c r="H5961">
        <v>63.304690000000001</v>
      </c>
      <c r="I5961">
        <v>16.960940000000001</v>
      </c>
      <c r="J5961">
        <v>0.96484380000000003</v>
      </c>
      <c r="K5961">
        <v>94.039060000000006</v>
      </c>
      <c r="L5961" s="3">
        <v>44130.507638888892</v>
      </c>
      <c r="M5961">
        <v>17.18</v>
      </c>
      <c r="N5961" t="s">
        <v>28</v>
      </c>
      <c r="P5961">
        <f>(C5961-Key!$B$1)*24</f>
        <v>3.0999999999767169</v>
      </c>
      <c r="Q5961">
        <f>(Key!$B$2-'17.1'!C5961)*24</f>
        <v>-0.1499999999650754</v>
      </c>
      <c r="R5961" s="3">
        <f>C5961-(M5961-Key!$B$5)/(24*Key!$B$6)</f>
        <v>44130.742435185181</v>
      </c>
      <c r="S5961">
        <f>M5961-Key!$B$5</f>
        <v>14.92</v>
      </c>
      <c r="T5961" s="2">
        <f t="shared" si="465"/>
        <v>44129.756944444445</v>
      </c>
      <c r="U5961" t="str">
        <f t="shared" si="466"/>
        <v>10-25-2020 18:10</v>
      </c>
      <c r="V5961">
        <f>IFERROR(IF(W5961=Z5961,VLOOKUP($U5961,[1]C8842!$G$2:$M$145,3,FALSE),0),0)</f>
        <v>0</v>
      </c>
      <c r="W5961">
        <f>VLOOKUP(RIGHT($V$1,5),Key!$A$9:$B$14,2,FALSE)</f>
        <v>10.199999999999999</v>
      </c>
      <c r="X5961">
        <f t="shared" si="469"/>
        <v>0</v>
      </c>
      <c r="Y5961">
        <f>VLOOKUP(RIGHT($X$1,5),Key!$A$9:$B$14,2,FALSE)</f>
        <v>3.7</v>
      </c>
      <c r="Z5961">
        <f t="shared" si="467"/>
        <v>10.199999999999999</v>
      </c>
      <c r="AA5961">
        <f t="shared" si="468"/>
        <v>0</v>
      </c>
    </row>
    <row r="5962" spans="1:27" x14ac:dyDescent="0.3">
      <c r="A5962">
        <v>100067</v>
      </c>
      <c r="B5962">
        <v>230922</v>
      </c>
      <c r="C5962" s="3">
        <v>44130.756249999999</v>
      </c>
      <c r="D5962">
        <v>0</v>
      </c>
      <c r="E5962">
        <v>2</v>
      </c>
      <c r="F5962" t="s">
        <v>25</v>
      </c>
      <c r="G5962">
        <v>1</v>
      </c>
      <c r="H5962">
        <v>52.226559999999999</v>
      </c>
      <c r="I5962">
        <v>18.48828</v>
      </c>
      <c r="J5962">
        <v>1.246094</v>
      </c>
      <c r="K5962">
        <v>44.019530000000003</v>
      </c>
      <c r="L5962" s="3">
        <v>44130.507638888892</v>
      </c>
      <c r="M5962">
        <v>17.18</v>
      </c>
      <c r="N5962" t="s">
        <v>28</v>
      </c>
      <c r="P5962">
        <f>(C5962-Key!$B$1)*24</f>
        <v>3.0999999999767169</v>
      </c>
      <c r="Q5962">
        <f>(Key!$B$2-'17.1'!C5962)*24</f>
        <v>-0.1499999999650754</v>
      </c>
      <c r="R5962" s="3">
        <f>C5962-(M5962-Key!$B$5)/(24*Key!$B$6)</f>
        <v>44130.742435185181</v>
      </c>
      <c r="S5962">
        <f>M5962-Key!$B$5</f>
        <v>14.92</v>
      </c>
      <c r="T5962" s="2">
        <f t="shared" si="465"/>
        <v>44129.756944444445</v>
      </c>
      <c r="U5962" t="str">
        <f t="shared" si="466"/>
        <v>10-25-2020 18:10</v>
      </c>
      <c r="V5962">
        <f>IFERROR(IF(W5962=Z5962,VLOOKUP($U5962,[1]C8842!$G$2:$M$145,3,FALSE),0),0)</f>
        <v>0</v>
      </c>
      <c r="W5962">
        <f>VLOOKUP(RIGHT($V$1,5),Key!$A$9:$B$14,2,FALSE)</f>
        <v>10.199999999999999</v>
      </c>
      <c r="X5962">
        <f t="shared" si="469"/>
        <v>0</v>
      </c>
      <c r="Y5962">
        <f>VLOOKUP(RIGHT($X$1,5),Key!$A$9:$B$14,2,FALSE)</f>
        <v>3.7</v>
      </c>
      <c r="Z5962">
        <f t="shared" si="467"/>
        <v>10.199999999999999</v>
      </c>
      <c r="AA5962">
        <f t="shared" si="468"/>
        <v>0</v>
      </c>
    </row>
    <row r="5963" spans="1:27" x14ac:dyDescent="0.3">
      <c r="A5963">
        <v>100067</v>
      </c>
      <c r="B5963">
        <v>230922</v>
      </c>
      <c r="C5963" s="3">
        <v>44130.756249999999</v>
      </c>
      <c r="D5963">
        <v>3</v>
      </c>
      <c r="E5963">
        <v>2</v>
      </c>
      <c r="F5963" t="s">
        <v>26</v>
      </c>
      <c r="G5963">
        <v>1</v>
      </c>
      <c r="H5963">
        <v>61.585940000000001</v>
      </c>
      <c r="I5963">
        <v>16.98047</v>
      </c>
      <c r="J5963">
        <v>0.9921875</v>
      </c>
      <c r="K5963">
        <v>94.039060000000006</v>
      </c>
      <c r="L5963" s="3">
        <v>44130.507638888892</v>
      </c>
      <c r="M5963">
        <v>17.18</v>
      </c>
      <c r="N5963" t="s">
        <v>28</v>
      </c>
      <c r="P5963">
        <f>(C5963-Key!$B$1)*24</f>
        <v>3.0999999999767169</v>
      </c>
      <c r="Q5963">
        <f>(Key!$B$2-'17.1'!C5963)*24</f>
        <v>-0.1499999999650754</v>
      </c>
      <c r="R5963" s="3">
        <f>C5963-(M5963-Key!$B$5)/(24*Key!$B$6)</f>
        <v>44130.742435185181</v>
      </c>
      <c r="S5963">
        <f>M5963-Key!$B$5</f>
        <v>14.92</v>
      </c>
      <c r="T5963" s="2">
        <f t="shared" si="465"/>
        <v>44129.756944444445</v>
      </c>
      <c r="U5963" t="str">
        <f t="shared" si="466"/>
        <v>10-25-2020 18:10</v>
      </c>
      <c r="V5963">
        <f>IFERROR(IF(W5963=Z5963,VLOOKUP($U5963,[1]C8842!$G$2:$M$145,3,FALSE),0),0)</f>
        <v>0</v>
      </c>
      <c r="W5963">
        <f>VLOOKUP(RIGHT($V$1,5),Key!$A$9:$B$14,2,FALSE)</f>
        <v>10.199999999999999</v>
      </c>
      <c r="X5963">
        <f t="shared" si="469"/>
        <v>0</v>
      </c>
      <c r="Y5963">
        <f>VLOOKUP(RIGHT($X$1,5),Key!$A$9:$B$14,2,FALSE)</f>
        <v>3.7</v>
      </c>
      <c r="Z5963">
        <f t="shared" si="467"/>
        <v>10.199999999999999</v>
      </c>
      <c r="AA5963">
        <f t="shared" si="468"/>
        <v>0</v>
      </c>
    </row>
    <row r="5964" spans="1:27" x14ac:dyDescent="0.3">
      <c r="A5964">
        <v>100067</v>
      </c>
      <c r="B5964">
        <v>230922</v>
      </c>
      <c r="C5964" s="3">
        <v>44130.756249999999</v>
      </c>
      <c r="D5964">
        <v>0</v>
      </c>
      <c r="E5964">
        <v>2</v>
      </c>
      <c r="F5964" t="s">
        <v>25</v>
      </c>
      <c r="G5964">
        <v>1</v>
      </c>
      <c r="H5964">
        <v>66.78125</v>
      </c>
      <c r="I5964">
        <v>13.38672</v>
      </c>
      <c r="J5964">
        <v>0.76953130000000003</v>
      </c>
      <c r="K5964">
        <v>48.019530000000003</v>
      </c>
      <c r="L5964" s="3">
        <v>44130.507638888892</v>
      </c>
      <c r="M5964">
        <v>17.18</v>
      </c>
      <c r="N5964" t="s">
        <v>28</v>
      </c>
      <c r="P5964">
        <f>(C5964-Key!$B$1)*24</f>
        <v>3.0999999999767169</v>
      </c>
      <c r="Q5964">
        <f>(Key!$B$2-'17.1'!C5964)*24</f>
        <v>-0.1499999999650754</v>
      </c>
      <c r="R5964" s="3">
        <f>C5964-(M5964-Key!$B$5)/(24*Key!$B$6)</f>
        <v>44130.742435185181</v>
      </c>
      <c r="S5964">
        <f>M5964-Key!$B$5</f>
        <v>14.92</v>
      </c>
      <c r="T5964" s="2">
        <f t="shared" si="465"/>
        <v>44129.756944444445</v>
      </c>
      <c r="U5964" t="str">
        <f t="shared" si="466"/>
        <v>10-25-2020 18:10</v>
      </c>
      <c r="V5964">
        <f>IFERROR(IF(W5964=Z5964,VLOOKUP($U5964,[1]C8842!$G$2:$M$145,3,FALSE),0),0)</f>
        <v>0</v>
      </c>
      <c r="W5964">
        <f>VLOOKUP(RIGHT($V$1,5),Key!$A$9:$B$14,2,FALSE)</f>
        <v>10.199999999999999</v>
      </c>
      <c r="X5964">
        <f t="shared" si="469"/>
        <v>0</v>
      </c>
      <c r="Y5964">
        <f>VLOOKUP(RIGHT($X$1,5),Key!$A$9:$B$14,2,FALSE)</f>
        <v>3.7</v>
      </c>
      <c r="Z5964">
        <f t="shared" si="467"/>
        <v>10.199999999999999</v>
      </c>
      <c r="AA5964">
        <f t="shared" si="468"/>
        <v>0</v>
      </c>
    </row>
    <row r="5965" spans="1:27" x14ac:dyDescent="0.3">
      <c r="A5965">
        <v>100067</v>
      </c>
      <c r="B5965">
        <v>230922</v>
      </c>
      <c r="C5965" s="3">
        <v>44130.756249999999</v>
      </c>
      <c r="D5965">
        <v>0</v>
      </c>
      <c r="E5965">
        <v>2</v>
      </c>
      <c r="F5965" t="s">
        <v>25</v>
      </c>
      <c r="G5965">
        <v>1</v>
      </c>
      <c r="H5965">
        <v>62.890630000000002</v>
      </c>
      <c r="I5965">
        <v>17.08203</v>
      </c>
      <c r="J5965">
        <v>0.97265630000000003</v>
      </c>
      <c r="K5965">
        <v>46.019530000000003</v>
      </c>
      <c r="L5965" s="3">
        <v>44130.507638888892</v>
      </c>
      <c r="M5965">
        <v>17.18</v>
      </c>
      <c r="N5965" t="s">
        <v>28</v>
      </c>
      <c r="P5965">
        <f>(C5965-Key!$B$1)*24</f>
        <v>3.0999999999767169</v>
      </c>
      <c r="Q5965">
        <f>(Key!$B$2-'17.1'!C5965)*24</f>
        <v>-0.1499999999650754</v>
      </c>
      <c r="R5965" s="3">
        <f>C5965-(M5965-Key!$B$5)/(24*Key!$B$6)</f>
        <v>44130.742435185181</v>
      </c>
      <c r="S5965">
        <f>M5965-Key!$B$5</f>
        <v>14.92</v>
      </c>
      <c r="T5965" s="2">
        <f t="shared" si="465"/>
        <v>44129.756944444445</v>
      </c>
      <c r="U5965" t="str">
        <f t="shared" si="466"/>
        <v>10-25-2020 18:10</v>
      </c>
      <c r="V5965">
        <f>IFERROR(IF(W5965=Z5965,VLOOKUP($U5965,[1]C8842!$G$2:$M$145,3,FALSE),0),0)</f>
        <v>0</v>
      </c>
      <c r="W5965">
        <f>VLOOKUP(RIGHT($V$1,5),Key!$A$9:$B$14,2,FALSE)</f>
        <v>10.199999999999999</v>
      </c>
      <c r="X5965">
        <f t="shared" si="469"/>
        <v>0</v>
      </c>
      <c r="Y5965">
        <f>VLOOKUP(RIGHT($X$1,5),Key!$A$9:$B$14,2,FALSE)</f>
        <v>3.7</v>
      </c>
      <c r="Z5965">
        <f t="shared" si="467"/>
        <v>10.199999999999999</v>
      </c>
      <c r="AA5965">
        <f t="shared" si="468"/>
        <v>0</v>
      </c>
    </row>
    <row r="5966" spans="1:27" x14ac:dyDescent="0.3">
      <c r="A5966">
        <v>100067</v>
      </c>
      <c r="B5966">
        <v>230922</v>
      </c>
      <c r="C5966" s="3">
        <v>44130.756249999999</v>
      </c>
      <c r="D5966">
        <v>0</v>
      </c>
      <c r="E5966">
        <v>2</v>
      </c>
      <c r="F5966" t="s">
        <v>25</v>
      </c>
      <c r="G5966">
        <v>1</v>
      </c>
      <c r="H5966">
        <v>60.785159999999998</v>
      </c>
      <c r="I5966">
        <v>14.289059999999999</v>
      </c>
      <c r="J5966">
        <v>0.88671880000000003</v>
      </c>
      <c r="K5966">
        <v>48.019530000000003</v>
      </c>
      <c r="L5966" s="3">
        <v>44130.507638888892</v>
      </c>
      <c r="M5966">
        <v>17.18</v>
      </c>
      <c r="N5966" t="s">
        <v>28</v>
      </c>
      <c r="P5966">
        <f>(C5966-Key!$B$1)*24</f>
        <v>3.0999999999767169</v>
      </c>
      <c r="Q5966">
        <f>(Key!$B$2-'17.1'!C5966)*24</f>
        <v>-0.1499999999650754</v>
      </c>
      <c r="R5966" s="3">
        <f>C5966-(M5966-Key!$B$5)/(24*Key!$B$6)</f>
        <v>44130.742435185181</v>
      </c>
      <c r="S5966">
        <f>M5966-Key!$B$5</f>
        <v>14.92</v>
      </c>
      <c r="T5966" s="2">
        <f t="shared" si="465"/>
        <v>44129.756944444445</v>
      </c>
      <c r="U5966" t="str">
        <f t="shared" si="466"/>
        <v>10-25-2020 18:10</v>
      </c>
      <c r="V5966">
        <f>IFERROR(IF(W5966=Z5966,VLOOKUP($U5966,[1]C8842!$G$2:$M$145,3,FALSE),0),0)</f>
        <v>0</v>
      </c>
      <c r="W5966">
        <f>VLOOKUP(RIGHT($V$1,5),Key!$A$9:$B$14,2,FALSE)</f>
        <v>10.199999999999999</v>
      </c>
      <c r="X5966">
        <f t="shared" si="469"/>
        <v>0</v>
      </c>
      <c r="Y5966">
        <f>VLOOKUP(RIGHT($X$1,5),Key!$A$9:$B$14,2,FALSE)</f>
        <v>3.7</v>
      </c>
      <c r="Z5966">
        <f t="shared" si="467"/>
        <v>10.199999999999999</v>
      </c>
      <c r="AA5966">
        <f t="shared" si="468"/>
        <v>0</v>
      </c>
    </row>
    <row r="5967" spans="1:27" x14ac:dyDescent="0.3">
      <c r="A5967">
        <v>100067</v>
      </c>
      <c r="B5967">
        <v>230922</v>
      </c>
      <c r="C5967" s="3">
        <v>44130.756944444445</v>
      </c>
      <c r="D5967">
        <v>3</v>
      </c>
      <c r="E5967">
        <v>2</v>
      </c>
      <c r="F5967" t="s">
        <v>26</v>
      </c>
      <c r="G5967">
        <v>1</v>
      </c>
      <c r="H5967">
        <v>63.632809999999999</v>
      </c>
      <c r="I5967">
        <v>19.15625</v>
      </c>
      <c r="J5967">
        <v>1.050781</v>
      </c>
      <c r="K5967">
        <v>94.039060000000006</v>
      </c>
      <c r="L5967" s="3">
        <v>44130.507638888892</v>
      </c>
      <c r="M5967">
        <v>17.18</v>
      </c>
      <c r="N5967" t="s">
        <v>28</v>
      </c>
      <c r="P5967">
        <f>(C5967-Key!$B$1)*24</f>
        <v>3.1166666666977108</v>
      </c>
      <c r="Q5967">
        <f>(Key!$B$2-'17.1'!C5967)*24</f>
        <v>-0.16666666668606922</v>
      </c>
      <c r="R5967" s="3">
        <f>C5967-(M5967-Key!$B$5)/(24*Key!$B$6)</f>
        <v>44130.743129629627</v>
      </c>
      <c r="S5967">
        <f>M5967-Key!$B$5</f>
        <v>14.92</v>
      </c>
      <c r="T5967" s="2">
        <f t="shared" si="465"/>
        <v>44129.756944444445</v>
      </c>
      <c r="U5967" t="str">
        <f t="shared" si="466"/>
        <v>10-25-2020 18:10</v>
      </c>
      <c r="V5967">
        <f>IFERROR(IF(W5967=Z5967,VLOOKUP($U5967,[1]C8842!$G$2:$M$145,3,FALSE),0),0)</f>
        <v>0</v>
      </c>
      <c r="W5967">
        <f>VLOOKUP(RIGHT($V$1,5),Key!$A$9:$B$14,2,FALSE)</f>
        <v>10.199999999999999</v>
      </c>
      <c r="X5967">
        <f t="shared" si="469"/>
        <v>0</v>
      </c>
      <c r="Y5967">
        <f>VLOOKUP(RIGHT($X$1,5),Key!$A$9:$B$14,2,FALSE)</f>
        <v>3.7</v>
      </c>
      <c r="Z5967">
        <f t="shared" si="467"/>
        <v>10.199999999999999</v>
      </c>
      <c r="AA5967">
        <f t="shared" si="468"/>
        <v>0</v>
      </c>
    </row>
    <row r="5968" spans="1:27" x14ac:dyDescent="0.3">
      <c r="A5968">
        <v>100067</v>
      </c>
      <c r="B5968">
        <v>230922</v>
      </c>
      <c r="C5968" s="3">
        <v>44130.756944444445</v>
      </c>
      <c r="D5968">
        <v>2</v>
      </c>
      <c r="E5968">
        <v>1</v>
      </c>
      <c r="F5968" t="s">
        <v>26</v>
      </c>
      <c r="G5968">
        <v>1</v>
      </c>
      <c r="H5968">
        <v>62.378909999999998</v>
      </c>
      <c r="I5968">
        <v>18.390630000000002</v>
      </c>
      <c r="J5968">
        <v>1.0390630000000001</v>
      </c>
      <c r="K5968">
        <v>80.03125</v>
      </c>
      <c r="L5968" s="3">
        <v>44130.507638888892</v>
      </c>
      <c r="M5968">
        <v>17.18</v>
      </c>
      <c r="N5968" t="s">
        <v>28</v>
      </c>
      <c r="P5968">
        <f>(C5968-Key!$B$1)*24</f>
        <v>3.1166666666977108</v>
      </c>
      <c r="Q5968">
        <f>(Key!$B$2-'17.1'!C5968)*24</f>
        <v>-0.16666666668606922</v>
      </c>
      <c r="R5968" s="3">
        <f>C5968-(M5968-Key!$B$5)/(24*Key!$B$6)</f>
        <v>44130.743129629627</v>
      </c>
      <c r="S5968">
        <f>M5968-Key!$B$5</f>
        <v>14.92</v>
      </c>
      <c r="T5968" s="2">
        <f t="shared" si="465"/>
        <v>44129.756944444445</v>
      </c>
      <c r="U5968" t="str">
        <f t="shared" si="466"/>
        <v>10-25-2020 18:10</v>
      </c>
      <c r="V5968">
        <f>IFERROR(IF(W5968=Z5968,VLOOKUP($U5968,[1]C8842!$G$2:$M$145,3,FALSE),0),0)</f>
        <v>0</v>
      </c>
      <c r="W5968">
        <f>VLOOKUP(RIGHT($V$1,5),Key!$A$9:$B$14,2,FALSE)</f>
        <v>10.199999999999999</v>
      </c>
      <c r="X5968">
        <f t="shared" si="469"/>
        <v>0</v>
      </c>
      <c r="Y5968">
        <f>VLOOKUP(RIGHT($X$1,5),Key!$A$9:$B$14,2,FALSE)</f>
        <v>3.7</v>
      </c>
      <c r="Z5968">
        <f t="shared" si="467"/>
        <v>10.199999999999999</v>
      </c>
      <c r="AA5968">
        <f t="shared" si="468"/>
        <v>0</v>
      </c>
    </row>
    <row r="5969" spans="1:27" x14ac:dyDescent="0.3">
      <c r="A5969">
        <v>100067</v>
      </c>
      <c r="B5969">
        <v>230922</v>
      </c>
      <c r="C5969" s="3">
        <v>44130.756944444445</v>
      </c>
      <c r="D5969">
        <v>3</v>
      </c>
      <c r="E5969">
        <v>2</v>
      </c>
      <c r="F5969" t="s">
        <v>26</v>
      </c>
      <c r="G5969">
        <v>1</v>
      </c>
      <c r="H5969">
        <v>51.96875</v>
      </c>
      <c r="I5969">
        <v>16.1875</v>
      </c>
      <c r="J5969">
        <v>1.1328130000000001</v>
      </c>
      <c r="K5969">
        <v>94.039060000000006</v>
      </c>
      <c r="L5969" s="3">
        <v>44130.507638888892</v>
      </c>
      <c r="M5969">
        <v>17.18</v>
      </c>
      <c r="N5969" t="s">
        <v>28</v>
      </c>
      <c r="P5969">
        <f>(C5969-Key!$B$1)*24</f>
        <v>3.1166666666977108</v>
      </c>
      <c r="Q5969">
        <f>(Key!$B$2-'17.1'!C5969)*24</f>
        <v>-0.16666666668606922</v>
      </c>
      <c r="R5969" s="3">
        <f>C5969-(M5969-Key!$B$5)/(24*Key!$B$6)</f>
        <v>44130.743129629627</v>
      </c>
      <c r="S5969">
        <f>M5969-Key!$B$5</f>
        <v>14.92</v>
      </c>
      <c r="T5969" s="2">
        <f t="shared" si="465"/>
        <v>44129.756944444445</v>
      </c>
      <c r="U5969" t="str">
        <f t="shared" si="466"/>
        <v>10-25-2020 18:10</v>
      </c>
      <c r="V5969">
        <f>IFERROR(IF(W5969=Z5969,VLOOKUP($U5969,[1]C8842!$G$2:$M$145,3,FALSE),0),0)</f>
        <v>0</v>
      </c>
      <c r="W5969">
        <f>VLOOKUP(RIGHT($V$1,5),Key!$A$9:$B$14,2,FALSE)</f>
        <v>10.199999999999999</v>
      </c>
      <c r="X5969">
        <f t="shared" si="469"/>
        <v>0</v>
      </c>
      <c r="Y5969">
        <f>VLOOKUP(RIGHT($X$1,5),Key!$A$9:$B$14,2,FALSE)</f>
        <v>3.7</v>
      </c>
      <c r="Z5969">
        <f t="shared" si="467"/>
        <v>10.199999999999999</v>
      </c>
      <c r="AA5969">
        <f t="shared" si="468"/>
        <v>0</v>
      </c>
    </row>
    <row r="5970" spans="1:27" x14ac:dyDescent="0.3">
      <c r="A5970">
        <v>100067</v>
      </c>
      <c r="B5970">
        <v>230922</v>
      </c>
      <c r="C5970" s="3">
        <v>44130.756944444445</v>
      </c>
      <c r="D5970">
        <v>3</v>
      </c>
      <c r="E5970">
        <v>2</v>
      </c>
      <c r="F5970" t="s">
        <v>26</v>
      </c>
      <c r="G5970">
        <v>2</v>
      </c>
      <c r="H5970">
        <v>56.761719999999997</v>
      </c>
      <c r="I5970">
        <v>21.472660000000001</v>
      </c>
      <c r="J5970">
        <v>1.285156</v>
      </c>
      <c r="K5970">
        <v>94.039060000000006</v>
      </c>
      <c r="L5970" s="3">
        <v>44130.507638888892</v>
      </c>
      <c r="M5970">
        <v>17.18</v>
      </c>
      <c r="N5970" t="s">
        <v>28</v>
      </c>
      <c r="P5970">
        <f>(C5970-Key!$B$1)*24</f>
        <v>3.1166666666977108</v>
      </c>
      <c r="Q5970">
        <f>(Key!$B$2-'17.1'!C5970)*24</f>
        <v>-0.16666666668606922</v>
      </c>
      <c r="R5970" s="3">
        <f>C5970-(M5970-Key!$B$5)/(24*Key!$B$6)</f>
        <v>44130.743129629627</v>
      </c>
      <c r="S5970">
        <f>M5970-Key!$B$5</f>
        <v>14.92</v>
      </c>
      <c r="T5970" s="2">
        <f t="shared" si="465"/>
        <v>44129.756944444445</v>
      </c>
      <c r="U5970" t="str">
        <f t="shared" si="466"/>
        <v>10-25-2020 18:10</v>
      </c>
      <c r="V5970">
        <f>IFERROR(IF(W5970=Z5970,VLOOKUP($U5970,[1]C8842!$G$2:$M$145,3,FALSE),0),0)</f>
        <v>0</v>
      </c>
      <c r="W5970">
        <f>VLOOKUP(RIGHT($V$1,5),Key!$A$9:$B$14,2,FALSE)</f>
        <v>10.199999999999999</v>
      </c>
      <c r="X5970">
        <f t="shared" si="469"/>
        <v>0</v>
      </c>
      <c r="Y5970">
        <f>VLOOKUP(RIGHT($X$1,5),Key!$A$9:$B$14,2,FALSE)</f>
        <v>3.7</v>
      </c>
      <c r="Z5970">
        <f t="shared" si="467"/>
        <v>10.199999999999999</v>
      </c>
      <c r="AA5970">
        <f t="shared" si="468"/>
        <v>0</v>
      </c>
    </row>
    <row r="5971" spans="1:27" x14ac:dyDescent="0.3">
      <c r="A5971">
        <v>100067</v>
      </c>
      <c r="B5971">
        <v>230922</v>
      </c>
      <c r="C5971" s="3">
        <v>44130.756944444445</v>
      </c>
      <c r="D5971">
        <v>3</v>
      </c>
      <c r="E5971">
        <v>2</v>
      </c>
      <c r="F5971" t="s">
        <v>26</v>
      </c>
      <c r="G5971">
        <v>1</v>
      </c>
      <c r="H5971">
        <v>75.90625</v>
      </c>
      <c r="I5971">
        <v>18.195309999999999</v>
      </c>
      <c r="J5971">
        <v>0.84765630000000003</v>
      </c>
      <c r="K5971">
        <v>90.039060000000006</v>
      </c>
      <c r="L5971" s="3">
        <v>44130.507638888892</v>
      </c>
      <c r="M5971">
        <v>17.18</v>
      </c>
      <c r="N5971" t="s">
        <v>28</v>
      </c>
      <c r="P5971">
        <f>(C5971-Key!$B$1)*24</f>
        <v>3.1166666666977108</v>
      </c>
      <c r="Q5971">
        <f>(Key!$B$2-'17.1'!C5971)*24</f>
        <v>-0.16666666668606922</v>
      </c>
      <c r="R5971" s="3">
        <f>C5971-(M5971-Key!$B$5)/(24*Key!$B$6)</f>
        <v>44130.743129629627</v>
      </c>
      <c r="S5971">
        <f>M5971-Key!$B$5</f>
        <v>14.92</v>
      </c>
      <c r="T5971" s="2">
        <f t="shared" si="465"/>
        <v>44129.756944444445</v>
      </c>
      <c r="U5971" t="str">
        <f t="shared" si="466"/>
        <v>10-25-2020 18:10</v>
      </c>
      <c r="V5971">
        <f>IFERROR(IF(W5971=Z5971,VLOOKUP($U5971,[1]C8842!$G$2:$M$145,3,FALSE),0),0)</f>
        <v>0</v>
      </c>
      <c r="W5971">
        <f>VLOOKUP(RIGHT($V$1,5),Key!$A$9:$B$14,2,FALSE)</f>
        <v>10.199999999999999</v>
      </c>
      <c r="X5971">
        <f t="shared" si="469"/>
        <v>0</v>
      </c>
      <c r="Y5971">
        <f>VLOOKUP(RIGHT($X$1,5),Key!$A$9:$B$14,2,FALSE)</f>
        <v>3.7</v>
      </c>
      <c r="Z5971">
        <f t="shared" si="467"/>
        <v>10.199999999999999</v>
      </c>
      <c r="AA5971">
        <f t="shared" si="468"/>
        <v>0</v>
      </c>
    </row>
    <row r="5972" spans="1:27" x14ac:dyDescent="0.3">
      <c r="A5972">
        <v>100067</v>
      </c>
      <c r="B5972">
        <v>230922</v>
      </c>
      <c r="C5972" s="3">
        <v>44130.756944444445</v>
      </c>
      <c r="D5972">
        <v>2</v>
      </c>
      <c r="E5972">
        <v>1</v>
      </c>
      <c r="F5972" t="s">
        <v>26</v>
      </c>
      <c r="G5972">
        <v>5</v>
      </c>
      <c r="H5972">
        <v>72.195310000000006</v>
      </c>
      <c r="I5972">
        <v>80.847660000000005</v>
      </c>
      <c r="J5972">
        <v>3.1992189999999998</v>
      </c>
      <c r="K5972">
        <v>81.035160000000005</v>
      </c>
      <c r="L5972" s="3">
        <v>44130.507638888892</v>
      </c>
      <c r="M5972">
        <v>17.18</v>
      </c>
      <c r="N5972" t="s">
        <v>28</v>
      </c>
      <c r="P5972">
        <f>(C5972-Key!$B$1)*24</f>
        <v>3.1166666666977108</v>
      </c>
      <c r="Q5972">
        <f>(Key!$B$2-'17.1'!C5972)*24</f>
        <v>-0.16666666668606922</v>
      </c>
      <c r="R5972" s="3">
        <f>C5972-(M5972-Key!$B$5)/(24*Key!$B$6)</f>
        <v>44130.743129629627</v>
      </c>
      <c r="S5972">
        <f>M5972-Key!$B$5</f>
        <v>14.92</v>
      </c>
      <c r="T5972" s="2">
        <f t="shared" si="465"/>
        <v>44129.756944444445</v>
      </c>
      <c r="U5972" t="str">
        <f t="shared" si="466"/>
        <v>10-25-2020 18:10</v>
      </c>
      <c r="V5972">
        <f>IFERROR(IF(W5972=Z5972,VLOOKUP($U5972,[1]C8842!$G$2:$M$145,3,FALSE),0),0)</f>
        <v>0</v>
      </c>
      <c r="W5972">
        <f>VLOOKUP(RIGHT($V$1,5),Key!$A$9:$B$14,2,FALSE)</f>
        <v>10.199999999999999</v>
      </c>
      <c r="X5972">
        <f t="shared" si="469"/>
        <v>0</v>
      </c>
      <c r="Y5972">
        <f>VLOOKUP(RIGHT($X$1,5),Key!$A$9:$B$14,2,FALSE)</f>
        <v>3.7</v>
      </c>
      <c r="Z5972">
        <f t="shared" si="467"/>
        <v>10.199999999999999</v>
      </c>
      <c r="AA5972">
        <f t="shared" si="468"/>
        <v>0</v>
      </c>
    </row>
    <row r="5973" spans="1:27" x14ac:dyDescent="0.3">
      <c r="A5973">
        <v>100067</v>
      </c>
      <c r="B5973">
        <v>230922</v>
      </c>
      <c r="C5973" s="3">
        <v>44130.756944444445</v>
      </c>
      <c r="D5973">
        <v>0</v>
      </c>
      <c r="E5973">
        <v>2</v>
      </c>
      <c r="F5973" t="s">
        <v>25</v>
      </c>
      <c r="G5973">
        <v>1</v>
      </c>
      <c r="H5973">
        <v>63.398440000000001</v>
      </c>
      <c r="I5973">
        <v>14.09375</v>
      </c>
      <c r="J5973">
        <v>0.83984380000000003</v>
      </c>
      <c r="K5973">
        <v>46.019530000000003</v>
      </c>
      <c r="L5973" s="3">
        <v>44130.507638888892</v>
      </c>
      <c r="M5973">
        <v>17.18</v>
      </c>
      <c r="N5973" t="s">
        <v>28</v>
      </c>
      <c r="P5973">
        <f>(C5973-Key!$B$1)*24</f>
        <v>3.1166666666977108</v>
      </c>
      <c r="Q5973">
        <f>(Key!$B$2-'17.1'!C5973)*24</f>
        <v>-0.16666666668606922</v>
      </c>
      <c r="R5973" s="3">
        <f>C5973-(M5973-Key!$B$5)/(24*Key!$B$6)</f>
        <v>44130.743129629627</v>
      </c>
      <c r="S5973">
        <f>M5973-Key!$B$5</f>
        <v>14.92</v>
      </c>
      <c r="T5973" s="2">
        <f t="shared" si="465"/>
        <v>44129.756944444445</v>
      </c>
      <c r="U5973" t="str">
        <f t="shared" si="466"/>
        <v>10-25-2020 18:10</v>
      </c>
      <c r="V5973">
        <f>IFERROR(IF(W5973=Z5973,VLOOKUP($U5973,[1]C8842!$G$2:$M$145,3,FALSE),0),0)</f>
        <v>0</v>
      </c>
      <c r="W5973">
        <f>VLOOKUP(RIGHT($V$1,5),Key!$A$9:$B$14,2,FALSE)</f>
        <v>10.199999999999999</v>
      </c>
      <c r="X5973">
        <f t="shared" si="469"/>
        <v>0</v>
      </c>
      <c r="Y5973">
        <f>VLOOKUP(RIGHT($X$1,5),Key!$A$9:$B$14,2,FALSE)</f>
        <v>3.7</v>
      </c>
      <c r="Z5973">
        <f t="shared" si="467"/>
        <v>10.199999999999999</v>
      </c>
      <c r="AA5973">
        <f t="shared" si="468"/>
        <v>0</v>
      </c>
    </row>
    <row r="5974" spans="1:27" x14ac:dyDescent="0.3">
      <c r="A5974">
        <v>100067</v>
      </c>
      <c r="B5974">
        <v>230922</v>
      </c>
      <c r="C5974" s="3">
        <v>44130.756944444445</v>
      </c>
      <c r="D5974">
        <v>2</v>
      </c>
      <c r="E5974">
        <v>1</v>
      </c>
      <c r="F5974" t="s">
        <v>26</v>
      </c>
      <c r="G5974">
        <v>2</v>
      </c>
      <c r="H5974">
        <v>69.648439999999994</v>
      </c>
      <c r="I5974">
        <v>20.558589999999999</v>
      </c>
      <c r="J5974">
        <v>1.011719</v>
      </c>
      <c r="K5974">
        <v>80.03125</v>
      </c>
      <c r="L5974" s="3">
        <v>44130.507638888892</v>
      </c>
      <c r="M5974">
        <v>17.18</v>
      </c>
      <c r="N5974" t="s">
        <v>28</v>
      </c>
      <c r="P5974">
        <f>(C5974-Key!$B$1)*24</f>
        <v>3.1166666666977108</v>
      </c>
      <c r="Q5974">
        <f>(Key!$B$2-'17.1'!C5974)*24</f>
        <v>-0.16666666668606922</v>
      </c>
      <c r="R5974" s="3">
        <f>C5974-(M5974-Key!$B$5)/(24*Key!$B$6)</f>
        <v>44130.743129629627</v>
      </c>
      <c r="S5974">
        <f>M5974-Key!$B$5</f>
        <v>14.92</v>
      </c>
      <c r="T5974" s="2">
        <f t="shared" si="465"/>
        <v>44129.756944444445</v>
      </c>
      <c r="U5974" t="str">
        <f t="shared" si="466"/>
        <v>10-25-2020 18:10</v>
      </c>
      <c r="V5974">
        <f>IFERROR(IF(W5974=Z5974,VLOOKUP($U5974,[1]C8842!$G$2:$M$145,3,FALSE),0),0)</f>
        <v>0</v>
      </c>
      <c r="W5974">
        <f>VLOOKUP(RIGHT($V$1,5),Key!$A$9:$B$14,2,FALSE)</f>
        <v>10.199999999999999</v>
      </c>
      <c r="X5974">
        <f t="shared" si="469"/>
        <v>0</v>
      </c>
      <c r="Y5974">
        <f>VLOOKUP(RIGHT($X$1,5),Key!$A$9:$B$14,2,FALSE)</f>
        <v>3.7</v>
      </c>
      <c r="Z5974">
        <f t="shared" si="467"/>
        <v>10.199999999999999</v>
      </c>
      <c r="AA5974">
        <f t="shared" si="468"/>
        <v>0</v>
      </c>
    </row>
    <row r="5975" spans="1:27" x14ac:dyDescent="0.3">
      <c r="A5975">
        <v>100067</v>
      </c>
      <c r="B5975">
        <v>230922</v>
      </c>
      <c r="C5975" s="3">
        <v>44130.756944444445</v>
      </c>
      <c r="D5975">
        <v>1</v>
      </c>
      <c r="E5975">
        <v>1</v>
      </c>
      <c r="F5975" t="s">
        <v>25</v>
      </c>
      <c r="G5975">
        <v>1</v>
      </c>
      <c r="H5975">
        <v>81.234380000000002</v>
      </c>
      <c r="I5975">
        <v>16.847660000000001</v>
      </c>
      <c r="J5975">
        <v>0.74609380000000003</v>
      </c>
      <c r="K5975">
        <v>59.023440000000001</v>
      </c>
      <c r="L5975" s="3">
        <v>44130.507638888892</v>
      </c>
      <c r="M5975">
        <v>17.18</v>
      </c>
      <c r="N5975" t="s">
        <v>28</v>
      </c>
      <c r="P5975">
        <f>(C5975-Key!$B$1)*24</f>
        <v>3.1166666666977108</v>
      </c>
      <c r="Q5975">
        <f>(Key!$B$2-'17.1'!C5975)*24</f>
        <v>-0.16666666668606922</v>
      </c>
      <c r="R5975" s="3">
        <f>C5975-(M5975-Key!$B$5)/(24*Key!$B$6)</f>
        <v>44130.743129629627</v>
      </c>
      <c r="S5975">
        <f>M5975-Key!$B$5</f>
        <v>14.92</v>
      </c>
      <c r="T5975" s="2">
        <f t="shared" si="465"/>
        <v>44129.756944444445</v>
      </c>
      <c r="U5975" t="str">
        <f t="shared" si="466"/>
        <v>10-25-2020 18:10</v>
      </c>
      <c r="V5975">
        <f>IFERROR(IF(W5975=Z5975,VLOOKUP($U5975,[1]C8842!$G$2:$M$145,3,FALSE),0),0)</f>
        <v>0</v>
      </c>
      <c r="W5975">
        <f>VLOOKUP(RIGHT($V$1,5),Key!$A$9:$B$14,2,FALSE)</f>
        <v>10.199999999999999</v>
      </c>
      <c r="X5975">
        <f t="shared" si="469"/>
        <v>0</v>
      </c>
      <c r="Y5975">
        <f>VLOOKUP(RIGHT($X$1,5),Key!$A$9:$B$14,2,FALSE)</f>
        <v>3.7</v>
      </c>
      <c r="Z5975">
        <f t="shared" si="467"/>
        <v>10.199999999999999</v>
      </c>
      <c r="AA5975">
        <f t="shared" si="468"/>
        <v>0</v>
      </c>
    </row>
    <row r="5976" spans="1:27" x14ac:dyDescent="0.3">
      <c r="A5976">
        <v>100067</v>
      </c>
      <c r="B5976">
        <v>230922</v>
      </c>
      <c r="C5976" s="3">
        <v>44130.756944444445</v>
      </c>
      <c r="D5976">
        <v>0</v>
      </c>
      <c r="E5976">
        <v>2</v>
      </c>
      <c r="F5976" t="s">
        <v>25</v>
      </c>
      <c r="G5976">
        <v>1</v>
      </c>
      <c r="H5976">
        <v>66.484380000000002</v>
      </c>
      <c r="I5976">
        <v>16.179690000000001</v>
      </c>
      <c r="J5976">
        <v>0.88671880000000003</v>
      </c>
      <c r="K5976">
        <v>48.019530000000003</v>
      </c>
      <c r="L5976" s="3">
        <v>44130.507638888892</v>
      </c>
      <c r="M5976">
        <v>17.18</v>
      </c>
      <c r="N5976" t="s">
        <v>28</v>
      </c>
      <c r="P5976">
        <f>(C5976-Key!$B$1)*24</f>
        <v>3.1166666666977108</v>
      </c>
      <c r="Q5976">
        <f>(Key!$B$2-'17.1'!C5976)*24</f>
        <v>-0.16666666668606922</v>
      </c>
      <c r="R5976" s="3">
        <f>C5976-(M5976-Key!$B$5)/(24*Key!$B$6)</f>
        <v>44130.743129629627</v>
      </c>
      <c r="S5976">
        <f>M5976-Key!$B$5</f>
        <v>14.92</v>
      </c>
      <c r="T5976" s="2">
        <f t="shared" si="465"/>
        <v>44129.756944444445</v>
      </c>
      <c r="U5976" t="str">
        <f t="shared" si="466"/>
        <v>10-25-2020 18:10</v>
      </c>
      <c r="V5976">
        <f>IFERROR(IF(W5976=Z5976,VLOOKUP($U5976,[1]C8842!$G$2:$M$145,3,FALSE),0),0)</f>
        <v>0</v>
      </c>
      <c r="W5976">
        <f>VLOOKUP(RIGHT($V$1,5),Key!$A$9:$B$14,2,FALSE)</f>
        <v>10.199999999999999</v>
      </c>
      <c r="X5976">
        <f t="shared" si="469"/>
        <v>0</v>
      </c>
      <c r="Y5976">
        <f>VLOOKUP(RIGHT($X$1,5),Key!$A$9:$B$14,2,FALSE)</f>
        <v>3.7</v>
      </c>
      <c r="Z5976">
        <f t="shared" si="467"/>
        <v>10.199999999999999</v>
      </c>
      <c r="AA5976">
        <f t="shared" si="468"/>
        <v>0</v>
      </c>
    </row>
    <row r="5977" spans="1:27" x14ac:dyDescent="0.3">
      <c r="A5977">
        <v>100067</v>
      </c>
      <c r="B5977">
        <v>230922</v>
      </c>
      <c r="C5977" s="3">
        <v>44130.756944444445</v>
      </c>
      <c r="D5977">
        <v>3</v>
      </c>
      <c r="E5977">
        <v>2</v>
      </c>
      <c r="F5977" t="s">
        <v>26</v>
      </c>
      <c r="G5977">
        <v>1</v>
      </c>
      <c r="H5977">
        <v>56.136719999999997</v>
      </c>
      <c r="I5977">
        <v>18.566410000000001</v>
      </c>
      <c r="J5977">
        <v>1.1640630000000001</v>
      </c>
      <c r="K5977">
        <v>94.039060000000006</v>
      </c>
      <c r="L5977" s="3">
        <v>44130.507638888892</v>
      </c>
      <c r="M5977">
        <v>17.18</v>
      </c>
      <c r="N5977" t="s">
        <v>28</v>
      </c>
      <c r="P5977">
        <f>(C5977-Key!$B$1)*24</f>
        <v>3.1166666666977108</v>
      </c>
      <c r="Q5977">
        <f>(Key!$B$2-'17.1'!C5977)*24</f>
        <v>-0.16666666668606922</v>
      </c>
      <c r="R5977" s="3">
        <f>C5977-(M5977-Key!$B$5)/(24*Key!$B$6)</f>
        <v>44130.743129629627</v>
      </c>
      <c r="S5977">
        <f>M5977-Key!$B$5</f>
        <v>14.92</v>
      </c>
      <c r="T5977" s="2">
        <f t="shared" si="465"/>
        <v>44129.756944444445</v>
      </c>
      <c r="U5977" t="str">
        <f t="shared" si="466"/>
        <v>10-25-2020 18:10</v>
      </c>
      <c r="V5977">
        <f>IFERROR(IF(W5977=Z5977,VLOOKUP($U5977,[1]C8842!$G$2:$M$145,3,FALSE),0),0)</f>
        <v>0</v>
      </c>
      <c r="W5977">
        <f>VLOOKUP(RIGHT($V$1,5),Key!$A$9:$B$14,2,FALSE)</f>
        <v>10.199999999999999</v>
      </c>
      <c r="X5977">
        <f t="shared" si="469"/>
        <v>0</v>
      </c>
      <c r="Y5977">
        <f>VLOOKUP(RIGHT($X$1,5),Key!$A$9:$B$14,2,FALSE)</f>
        <v>3.7</v>
      </c>
      <c r="Z5977">
        <f t="shared" si="467"/>
        <v>10.199999999999999</v>
      </c>
      <c r="AA5977">
        <f t="shared" si="468"/>
        <v>0</v>
      </c>
    </row>
    <row r="5978" spans="1:27" x14ac:dyDescent="0.3">
      <c r="A5978">
        <v>100067</v>
      </c>
      <c r="B5978">
        <v>230922</v>
      </c>
      <c r="C5978" s="3">
        <v>44130.756944444445</v>
      </c>
      <c r="D5978">
        <v>1</v>
      </c>
      <c r="E5978">
        <v>1</v>
      </c>
      <c r="F5978" t="s">
        <v>25</v>
      </c>
      <c r="G5978">
        <v>1</v>
      </c>
      <c r="H5978">
        <v>68.484380000000002</v>
      </c>
      <c r="I5978">
        <v>18.035160000000001</v>
      </c>
      <c r="J5978">
        <v>0.93359380000000003</v>
      </c>
      <c r="K5978">
        <v>58.023440000000001</v>
      </c>
      <c r="L5978" s="3">
        <v>44130.507638888892</v>
      </c>
      <c r="M5978">
        <v>17.18</v>
      </c>
      <c r="N5978" t="s">
        <v>28</v>
      </c>
      <c r="P5978">
        <f>(C5978-Key!$B$1)*24</f>
        <v>3.1166666666977108</v>
      </c>
      <c r="Q5978">
        <f>(Key!$B$2-'17.1'!C5978)*24</f>
        <v>-0.16666666668606922</v>
      </c>
      <c r="R5978" s="3">
        <f>C5978-(M5978-Key!$B$5)/(24*Key!$B$6)</f>
        <v>44130.743129629627</v>
      </c>
      <c r="S5978">
        <f>M5978-Key!$B$5</f>
        <v>14.92</v>
      </c>
      <c r="T5978" s="2">
        <f t="shared" si="465"/>
        <v>44129.756944444445</v>
      </c>
      <c r="U5978" t="str">
        <f t="shared" si="466"/>
        <v>10-25-2020 18:10</v>
      </c>
      <c r="V5978">
        <f>IFERROR(IF(W5978=Z5978,VLOOKUP($U5978,[1]C8842!$G$2:$M$145,3,FALSE),0),0)</f>
        <v>0</v>
      </c>
      <c r="W5978">
        <f>VLOOKUP(RIGHT($V$1,5),Key!$A$9:$B$14,2,FALSE)</f>
        <v>10.199999999999999</v>
      </c>
      <c r="X5978">
        <f t="shared" si="469"/>
        <v>0</v>
      </c>
      <c r="Y5978">
        <f>VLOOKUP(RIGHT($X$1,5),Key!$A$9:$B$14,2,FALSE)</f>
        <v>3.7</v>
      </c>
      <c r="Z5978">
        <f t="shared" si="467"/>
        <v>10.199999999999999</v>
      </c>
      <c r="AA5978">
        <f t="shared" si="468"/>
        <v>0</v>
      </c>
    </row>
    <row r="5979" spans="1:27" x14ac:dyDescent="0.3">
      <c r="A5979">
        <v>100067</v>
      </c>
      <c r="B5979">
        <v>230922</v>
      </c>
      <c r="C5979" s="3">
        <v>44130.756944444445</v>
      </c>
      <c r="D5979">
        <v>0</v>
      </c>
      <c r="E5979">
        <v>2</v>
      </c>
      <c r="F5979" t="s">
        <v>25</v>
      </c>
      <c r="G5979">
        <v>1</v>
      </c>
      <c r="H5979">
        <v>60.667969999999997</v>
      </c>
      <c r="I5979">
        <v>13.51172</v>
      </c>
      <c r="J5979">
        <v>0.85546880000000003</v>
      </c>
      <c r="K5979">
        <v>44.019530000000003</v>
      </c>
      <c r="L5979" s="3">
        <v>44130.507638888892</v>
      </c>
      <c r="M5979">
        <v>17.18</v>
      </c>
      <c r="N5979" t="s">
        <v>28</v>
      </c>
      <c r="P5979">
        <f>(C5979-Key!$B$1)*24</f>
        <v>3.1166666666977108</v>
      </c>
      <c r="Q5979">
        <f>(Key!$B$2-'17.1'!C5979)*24</f>
        <v>-0.16666666668606922</v>
      </c>
      <c r="R5979" s="3">
        <f>C5979-(M5979-Key!$B$5)/(24*Key!$B$6)</f>
        <v>44130.743129629627</v>
      </c>
      <c r="S5979">
        <f>M5979-Key!$B$5</f>
        <v>14.92</v>
      </c>
      <c r="T5979" s="2">
        <f t="shared" si="465"/>
        <v>44129.756944444445</v>
      </c>
      <c r="U5979" t="str">
        <f t="shared" si="466"/>
        <v>10-25-2020 18:10</v>
      </c>
      <c r="V5979">
        <f>IFERROR(IF(W5979=Z5979,VLOOKUP($U5979,[1]C8842!$G$2:$M$145,3,FALSE),0),0)</f>
        <v>0</v>
      </c>
      <c r="W5979">
        <f>VLOOKUP(RIGHT($V$1,5),Key!$A$9:$B$14,2,FALSE)</f>
        <v>10.199999999999999</v>
      </c>
      <c r="X5979">
        <f t="shared" si="469"/>
        <v>0</v>
      </c>
      <c r="Y5979">
        <f>VLOOKUP(RIGHT($X$1,5),Key!$A$9:$B$14,2,FALSE)</f>
        <v>3.7</v>
      </c>
      <c r="Z5979">
        <f t="shared" si="467"/>
        <v>10.199999999999999</v>
      </c>
      <c r="AA5979">
        <f t="shared" si="468"/>
        <v>0</v>
      </c>
    </row>
    <row r="5980" spans="1:27" x14ac:dyDescent="0.3">
      <c r="A5980">
        <v>100067</v>
      </c>
      <c r="B5980">
        <v>230922</v>
      </c>
      <c r="C5980" s="3">
        <v>44130.756944444445</v>
      </c>
      <c r="D5980">
        <v>2</v>
      </c>
      <c r="E5980">
        <v>1</v>
      </c>
      <c r="F5980" t="s">
        <v>26</v>
      </c>
      <c r="G5980">
        <v>1</v>
      </c>
      <c r="H5980">
        <v>79.546880000000002</v>
      </c>
      <c r="I5980">
        <v>17.5625</v>
      </c>
      <c r="J5980">
        <v>0.78515630000000003</v>
      </c>
      <c r="K5980">
        <v>81.035160000000005</v>
      </c>
      <c r="L5980" s="3">
        <v>44130.507638888892</v>
      </c>
      <c r="M5980">
        <v>17.18</v>
      </c>
      <c r="N5980" t="s">
        <v>28</v>
      </c>
      <c r="P5980">
        <f>(C5980-Key!$B$1)*24</f>
        <v>3.1166666666977108</v>
      </c>
      <c r="Q5980">
        <f>(Key!$B$2-'17.1'!C5980)*24</f>
        <v>-0.16666666668606922</v>
      </c>
      <c r="R5980" s="3">
        <f>C5980-(M5980-Key!$B$5)/(24*Key!$B$6)</f>
        <v>44130.743129629627</v>
      </c>
      <c r="S5980">
        <f>M5980-Key!$B$5</f>
        <v>14.92</v>
      </c>
      <c r="T5980" s="2">
        <f t="shared" si="465"/>
        <v>44129.756944444445</v>
      </c>
      <c r="U5980" t="str">
        <f t="shared" si="466"/>
        <v>10-25-2020 18:10</v>
      </c>
      <c r="V5980">
        <f>IFERROR(IF(W5980=Z5980,VLOOKUP($U5980,[1]C8842!$G$2:$M$145,3,FALSE),0),0)</f>
        <v>0</v>
      </c>
      <c r="W5980">
        <f>VLOOKUP(RIGHT($V$1,5),Key!$A$9:$B$14,2,FALSE)</f>
        <v>10.199999999999999</v>
      </c>
      <c r="X5980">
        <f t="shared" si="469"/>
        <v>0</v>
      </c>
      <c r="Y5980">
        <f>VLOOKUP(RIGHT($X$1,5),Key!$A$9:$B$14,2,FALSE)</f>
        <v>3.7</v>
      </c>
      <c r="Z5980">
        <f t="shared" si="467"/>
        <v>10.199999999999999</v>
      </c>
      <c r="AA5980">
        <f t="shared" si="468"/>
        <v>0</v>
      </c>
    </row>
    <row r="5981" spans="1:27" x14ac:dyDescent="0.3">
      <c r="A5981">
        <v>100067</v>
      </c>
      <c r="B5981">
        <v>230922</v>
      </c>
      <c r="C5981" s="3">
        <v>44130.756944444445</v>
      </c>
      <c r="D5981">
        <v>0</v>
      </c>
      <c r="E5981">
        <v>2</v>
      </c>
      <c r="F5981" t="s">
        <v>25</v>
      </c>
      <c r="G5981">
        <v>1</v>
      </c>
      <c r="H5981">
        <v>68.839839999999995</v>
      </c>
      <c r="I5981">
        <v>16.460940000000001</v>
      </c>
      <c r="J5981">
        <v>0.8671875</v>
      </c>
      <c r="K5981">
        <v>46.019530000000003</v>
      </c>
      <c r="L5981" s="3">
        <v>44130.507638888892</v>
      </c>
      <c r="M5981">
        <v>17.18</v>
      </c>
      <c r="N5981" t="s">
        <v>28</v>
      </c>
      <c r="P5981">
        <f>(C5981-Key!$B$1)*24</f>
        <v>3.1166666666977108</v>
      </c>
      <c r="Q5981">
        <f>(Key!$B$2-'17.1'!C5981)*24</f>
        <v>-0.16666666668606922</v>
      </c>
      <c r="R5981" s="3">
        <f>C5981-(M5981-Key!$B$5)/(24*Key!$B$6)</f>
        <v>44130.743129629627</v>
      </c>
      <c r="S5981">
        <f>M5981-Key!$B$5</f>
        <v>14.92</v>
      </c>
      <c r="T5981" s="2">
        <f t="shared" si="465"/>
        <v>44129.756944444445</v>
      </c>
      <c r="U5981" t="str">
        <f t="shared" si="466"/>
        <v>10-25-2020 18:10</v>
      </c>
      <c r="V5981">
        <f>IFERROR(IF(W5981=Z5981,VLOOKUP($U5981,[1]C8842!$G$2:$M$145,3,FALSE),0),0)</f>
        <v>0</v>
      </c>
      <c r="W5981">
        <f>VLOOKUP(RIGHT($V$1,5),Key!$A$9:$B$14,2,FALSE)</f>
        <v>10.199999999999999</v>
      </c>
      <c r="X5981">
        <f t="shared" si="469"/>
        <v>0</v>
      </c>
      <c r="Y5981">
        <f>VLOOKUP(RIGHT($X$1,5),Key!$A$9:$B$14,2,FALSE)</f>
        <v>3.7</v>
      </c>
      <c r="Z5981">
        <f t="shared" si="467"/>
        <v>10.199999999999999</v>
      </c>
      <c r="AA5981">
        <f t="shared" si="468"/>
        <v>0</v>
      </c>
    </row>
    <row r="5982" spans="1:27" x14ac:dyDescent="0.3">
      <c r="A5982">
        <v>100067</v>
      </c>
      <c r="B5982">
        <v>230922</v>
      </c>
      <c r="C5982" s="3">
        <v>44130.756944444445</v>
      </c>
      <c r="D5982">
        <v>3</v>
      </c>
      <c r="E5982">
        <v>2</v>
      </c>
      <c r="F5982" t="s">
        <v>26</v>
      </c>
      <c r="G5982">
        <v>3</v>
      </c>
      <c r="H5982">
        <v>67.328130000000002</v>
      </c>
      <c r="I5982">
        <v>41.273440000000001</v>
      </c>
      <c r="J5982">
        <v>1.8671880000000001</v>
      </c>
      <c r="K5982">
        <v>94.039060000000006</v>
      </c>
      <c r="L5982" s="3">
        <v>44130.507638888892</v>
      </c>
      <c r="M5982">
        <v>17.18</v>
      </c>
      <c r="N5982" t="s">
        <v>28</v>
      </c>
      <c r="P5982">
        <f>(C5982-Key!$B$1)*24</f>
        <v>3.1166666666977108</v>
      </c>
      <c r="Q5982">
        <f>(Key!$B$2-'17.1'!C5982)*24</f>
        <v>-0.16666666668606922</v>
      </c>
      <c r="R5982" s="3">
        <f>C5982-(M5982-Key!$B$5)/(24*Key!$B$6)</f>
        <v>44130.743129629627</v>
      </c>
      <c r="S5982">
        <f>M5982-Key!$B$5</f>
        <v>14.92</v>
      </c>
      <c r="T5982" s="2">
        <f t="shared" si="465"/>
        <v>44129.756944444445</v>
      </c>
      <c r="U5982" t="str">
        <f t="shared" si="466"/>
        <v>10-25-2020 18:10</v>
      </c>
      <c r="V5982">
        <f>IFERROR(IF(W5982=Z5982,VLOOKUP($U5982,[1]C8842!$G$2:$M$145,3,FALSE),0),0)</f>
        <v>0</v>
      </c>
      <c r="W5982">
        <f>VLOOKUP(RIGHT($V$1,5),Key!$A$9:$B$14,2,FALSE)</f>
        <v>10.199999999999999</v>
      </c>
      <c r="X5982">
        <f t="shared" si="469"/>
        <v>0</v>
      </c>
      <c r="Y5982">
        <f>VLOOKUP(RIGHT($X$1,5),Key!$A$9:$B$14,2,FALSE)</f>
        <v>3.7</v>
      </c>
      <c r="Z5982">
        <f t="shared" si="467"/>
        <v>10.199999999999999</v>
      </c>
      <c r="AA5982">
        <f t="shared" si="468"/>
        <v>0</v>
      </c>
    </row>
    <row r="5983" spans="1:27" x14ac:dyDescent="0.3">
      <c r="A5983">
        <v>100067</v>
      </c>
      <c r="B5983">
        <v>230922</v>
      </c>
      <c r="C5983" s="3">
        <v>44130.756944444445</v>
      </c>
      <c r="D5983">
        <v>1</v>
      </c>
      <c r="E5983">
        <v>1</v>
      </c>
      <c r="F5983" t="s">
        <v>25</v>
      </c>
      <c r="G5983">
        <v>2</v>
      </c>
      <c r="H5983">
        <v>71.484380000000002</v>
      </c>
      <c r="I5983">
        <v>20.664059999999999</v>
      </c>
      <c r="J5983">
        <v>0.9921875</v>
      </c>
      <c r="K5983">
        <v>58.023440000000001</v>
      </c>
      <c r="L5983" s="3">
        <v>44130.507638888892</v>
      </c>
      <c r="M5983">
        <v>17.18</v>
      </c>
      <c r="N5983" t="s">
        <v>28</v>
      </c>
      <c r="P5983">
        <f>(C5983-Key!$B$1)*24</f>
        <v>3.1166666666977108</v>
      </c>
      <c r="Q5983">
        <f>(Key!$B$2-'17.1'!C5983)*24</f>
        <v>-0.16666666668606922</v>
      </c>
      <c r="R5983" s="3">
        <f>C5983-(M5983-Key!$B$5)/(24*Key!$B$6)</f>
        <v>44130.743129629627</v>
      </c>
      <c r="S5983">
        <f>M5983-Key!$B$5</f>
        <v>14.92</v>
      </c>
      <c r="T5983" s="2">
        <f t="shared" si="465"/>
        <v>44129.756944444445</v>
      </c>
      <c r="U5983" t="str">
        <f t="shared" si="466"/>
        <v>10-25-2020 18:10</v>
      </c>
      <c r="V5983">
        <f>IFERROR(IF(W5983=Z5983,VLOOKUP($U5983,[1]C8842!$G$2:$M$145,3,FALSE),0),0)</f>
        <v>0</v>
      </c>
      <c r="W5983">
        <f>VLOOKUP(RIGHT($V$1,5),Key!$A$9:$B$14,2,FALSE)</f>
        <v>10.199999999999999</v>
      </c>
      <c r="X5983">
        <f t="shared" si="469"/>
        <v>0</v>
      </c>
      <c r="Y5983">
        <f>VLOOKUP(RIGHT($X$1,5),Key!$A$9:$B$14,2,FALSE)</f>
        <v>3.7</v>
      </c>
      <c r="Z5983">
        <f t="shared" si="467"/>
        <v>10.199999999999999</v>
      </c>
      <c r="AA5983">
        <f t="shared" si="468"/>
        <v>0</v>
      </c>
    </row>
    <row r="5984" spans="1:27" x14ac:dyDescent="0.3">
      <c r="A5984">
        <v>100067</v>
      </c>
      <c r="B5984">
        <v>230922</v>
      </c>
      <c r="C5984" s="3">
        <v>44130.756944444445</v>
      </c>
      <c r="D5984">
        <v>1</v>
      </c>
      <c r="E5984">
        <v>1</v>
      </c>
      <c r="F5984" t="s">
        <v>25</v>
      </c>
      <c r="G5984">
        <v>1</v>
      </c>
      <c r="H5984">
        <v>69.800780000000003</v>
      </c>
      <c r="I5984">
        <v>19.433589999999999</v>
      </c>
      <c r="J5984">
        <v>0.96875</v>
      </c>
      <c r="K5984">
        <v>58.023440000000001</v>
      </c>
      <c r="L5984" s="3">
        <v>44130.511805555558</v>
      </c>
      <c r="M5984">
        <v>17.18</v>
      </c>
      <c r="N5984" t="s">
        <v>28</v>
      </c>
      <c r="P5984">
        <f>(C5984-Key!$B$1)*24</f>
        <v>3.1166666666977108</v>
      </c>
      <c r="Q5984">
        <f>(Key!$B$2-'17.1'!C5984)*24</f>
        <v>-0.16666666668606922</v>
      </c>
      <c r="R5984" s="3">
        <f>C5984-(M5984-Key!$B$5)/(24*Key!$B$6)</f>
        <v>44130.743129629627</v>
      </c>
      <c r="S5984">
        <f>M5984-Key!$B$5</f>
        <v>14.92</v>
      </c>
      <c r="T5984" s="2">
        <f t="shared" si="465"/>
        <v>44129.756944444445</v>
      </c>
      <c r="U5984" t="str">
        <f t="shared" si="466"/>
        <v>10-25-2020 18:10</v>
      </c>
      <c r="V5984">
        <f>IFERROR(IF(W5984=Z5984,VLOOKUP($U5984,[1]C8842!$G$2:$M$145,3,FALSE),0),0)</f>
        <v>0</v>
      </c>
      <c r="W5984">
        <f>VLOOKUP(RIGHT($V$1,5),Key!$A$9:$B$14,2,FALSE)</f>
        <v>10.199999999999999</v>
      </c>
      <c r="X5984">
        <f t="shared" si="469"/>
        <v>0</v>
      </c>
      <c r="Y5984">
        <f>VLOOKUP(RIGHT($X$1,5),Key!$A$9:$B$14,2,FALSE)</f>
        <v>3.7</v>
      </c>
      <c r="Z5984">
        <f t="shared" si="467"/>
        <v>10.199999999999999</v>
      </c>
      <c r="AA5984">
        <f t="shared" si="468"/>
        <v>0</v>
      </c>
    </row>
    <row r="5985" spans="1:27" x14ac:dyDescent="0.3">
      <c r="A5985">
        <v>100067</v>
      </c>
      <c r="B5985">
        <v>230922</v>
      </c>
      <c r="C5985" s="3">
        <v>44130.756944444445</v>
      </c>
      <c r="D5985">
        <v>0</v>
      </c>
      <c r="E5985">
        <v>2</v>
      </c>
      <c r="F5985" t="s">
        <v>25</v>
      </c>
      <c r="G5985">
        <v>1</v>
      </c>
      <c r="H5985">
        <v>60.835940000000001</v>
      </c>
      <c r="I5985">
        <v>15.51172</v>
      </c>
      <c r="J5985">
        <v>0.94140630000000003</v>
      </c>
      <c r="K5985">
        <v>46.019530000000003</v>
      </c>
      <c r="L5985" s="3">
        <v>44130.511805555558</v>
      </c>
      <c r="M5985">
        <v>17.18</v>
      </c>
      <c r="N5985" t="s">
        <v>28</v>
      </c>
      <c r="P5985">
        <f>(C5985-Key!$B$1)*24</f>
        <v>3.1166666666977108</v>
      </c>
      <c r="Q5985">
        <f>(Key!$B$2-'17.1'!C5985)*24</f>
        <v>-0.16666666668606922</v>
      </c>
      <c r="R5985" s="3">
        <f>C5985-(M5985-Key!$B$5)/(24*Key!$B$6)</f>
        <v>44130.743129629627</v>
      </c>
      <c r="S5985">
        <f>M5985-Key!$B$5</f>
        <v>14.92</v>
      </c>
      <c r="T5985" s="2">
        <f t="shared" si="465"/>
        <v>44129.756944444445</v>
      </c>
      <c r="U5985" t="str">
        <f t="shared" si="466"/>
        <v>10-25-2020 18:10</v>
      </c>
      <c r="V5985">
        <f>IFERROR(IF(W5985=Z5985,VLOOKUP($U5985,[1]C8842!$G$2:$M$145,3,FALSE),0),0)</f>
        <v>0</v>
      </c>
      <c r="W5985">
        <f>VLOOKUP(RIGHT($V$1,5),Key!$A$9:$B$14,2,FALSE)</f>
        <v>10.199999999999999</v>
      </c>
      <c r="X5985">
        <f t="shared" si="469"/>
        <v>0</v>
      </c>
      <c r="Y5985">
        <f>VLOOKUP(RIGHT($X$1,5),Key!$A$9:$B$14,2,FALSE)</f>
        <v>3.7</v>
      </c>
      <c r="Z5985">
        <f t="shared" si="467"/>
        <v>10.199999999999999</v>
      </c>
      <c r="AA5985">
        <f t="shared" si="468"/>
        <v>0</v>
      </c>
    </row>
    <row r="5986" spans="1:27" x14ac:dyDescent="0.3">
      <c r="A5986">
        <v>100067</v>
      </c>
      <c r="B5986">
        <v>230922</v>
      </c>
      <c r="C5986" s="3">
        <v>44130.756944444445</v>
      </c>
      <c r="D5986">
        <v>3</v>
      </c>
      <c r="E5986">
        <v>2</v>
      </c>
      <c r="F5986" t="s">
        <v>26</v>
      </c>
      <c r="G5986">
        <v>4</v>
      </c>
      <c r="H5986">
        <v>63.769530000000003</v>
      </c>
      <c r="I5986">
        <v>76.910160000000005</v>
      </c>
      <c r="J5986">
        <v>3.4609380000000001</v>
      </c>
      <c r="K5986">
        <v>92.039060000000006</v>
      </c>
      <c r="L5986" s="3">
        <v>44130.511805555558</v>
      </c>
      <c r="M5986">
        <v>17.18</v>
      </c>
      <c r="N5986" t="s">
        <v>28</v>
      </c>
      <c r="P5986">
        <f>(C5986-Key!$B$1)*24</f>
        <v>3.1166666666977108</v>
      </c>
      <c r="Q5986">
        <f>(Key!$B$2-'17.1'!C5986)*24</f>
        <v>-0.16666666668606922</v>
      </c>
      <c r="R5986" s="3">
        <f>C5986-(M5986-Key!$B$5)/(24*Key!$B$6)</f>
        <v>44130.743129629627</v>
      </c>
      <c r="S5986">
        <f>M5986-Key!$B$5</f>
        <v>14.92</v>
      </c>
      <c r="T5986" s="2">
        <f t="shared" si="465"/>
        <v>44129.756944444445</v>
      </c>
      <c r="U5986" t="str">
        <f t="shared" si="466"/>
        <v>10-25-2020 18:10</v>
      </c>
      <c r="V5986">
        <f>IFERROR(IF(W5986=Z5986,VLOOKUP($U5986,[1]C8842!$G$2:$M$145,3,FALSE),0),0)</f>
        <v>0</v>
      </c>
      <c r="W5986">
        <f>VLOOKUP(RIGHT($V$1,5),Key!$A$9:$B$14,2,FALSE)</f>
        <v>10.199999999999999</v>
      </c>
      <c r="X5986">
        <f t="shared" si="469"/>
        <v>0</v>
      </c>
      <c r="Y5986">
        <f>VLOOKUP(RIGHT($X$1,5),Key!$A$9:$B$14,2,FALSE)</f>
        <v>3.7</v>
      </c>
      <c r="Z5986">
        <f t="shared" si="467"/>
        <v>10.199999999999999</v>
      </c>
      <c r="AA5986">
        <f t="shared" si="468"/>
        <v>0</v>
      </c>
    </row>
    <row r="5987" spans="1:27" x14ac:dyDescent="0.3">
      <c r="A5987">
        <v>100067</v>
      </c>
      <c r="B5987">
        <v>230922</v>
      </c>
      <c r="C5987" s="3">
        <v>44130.756944444445</v>
      </c>
      <c r="D5987">
        <v>2</v>
      </c>
      <c r="E5987">
        <v>1</v>
      </c>
      <c r="F5987" t="s">
        <v>26</v>
      </c>
      <c r="G5987">
        <v>1</v>
      </c>
      <c r="H5987">
        <v>78.082030000000003</v>
      </c>
      <c r="I5987">
        <v>15.26563</v>
      </c>
      <c r="J5987">
        <v>0.72265630000000003</v>
      </c>
      <c r="K5987">
        <v>81.035160000000005</v>
      </c>
      <c r="L5987" s="3">
        <v>44130.511805555558</v>
      </c>
      <c r="M5987">
        <v>17.18</v>
      </c>
      <c r="N5987" t="s">
        <v>28</v>
      </c>
      <c r="P5987">
        <f>(C5987-Key!$B$1)*24</f>
        <v>3.1166666666977108</v>
      </c>
      <c r="Q5987">
        <f>(Key!$B$2-'17.1'!C5987)*24</f>
        <v>-0.16666666668606922</v>
      </c>
      <c r="R5987" s="3">
        <f>C5987-(M5987-Key!$B$5)/(24*Key!$B$6)</f>
        <v>44130.743129629627</v>
      </c>
      <c r="S5987">
        <f>M5987-Key!$B$5</f>
        <v>14.92</v>
      </c>
      <c r="T5987" s="2">
        <f t="shared" si="465"/>
        <v>44129.756944444445</v>
      </c>
      <c r="U5987" t="str">
        <f t="shared" si="466"/>
        <v>10-25-2020 18:10</v>
      </c>
      <c r="V5987">
        <f>IFERROR(IF(W5987=Z5987,VLOOKUP($U5987,[1]C8842!$G$2:$M$145,3,FALSE),0),0)</f>
        <v>0</v>
      </c>
      <c r="W5987">
        <f>VLOOKUP(RIGHT($V$1,5),Key!$A$9:$B$14,2,FALSE)</f>
        <v>10.199999999999999</v>
      </c>
      <c r="X5987">
        <f t="shared" si="469"/>
        <v>0</v>
      </c>
      <c r="Y5987">
        <f>VLOOKUP(RIGHT($X$1,5),Key!$A$9:$B$14,2,FALSE)</f>
        <v>3.7</v>
      </c>
      <c r="Z5987">
        <f t="shared" si="467"/>
        <v>10.199999999999999</v>
      </c>
      <c r="AA5987">
        <f t="shared" si="468"/>
        <v>0</v>
      </c>
    </row>
    <row r="5988" spans="1:27" x14ac:dyDescent="0.3">
      <c r="A5988">
        <v>100067</v>
      </c>
      <c r="B5988">
        <v>230922</v>
      </c>
      <c r="C5988" s="3">
        <v>44130.756944444445</v>
      </c>
      <c r="D5988">
        <v>0</v>
      </c>
      <c r="E5988">
        <v>2</v>
      </c>
      <c r="F5988" t="s">
        <v>25</v>
      </c>
      <c r="G5988">
        <v>1</v>
      </c>
      <c r="H5988">
        <v>59.917969999999997</v>
      </c>
      <c r="I5988">
        <v>14.60547</v>
      </c>
      <c r="J5988">
        <v>0.9140625</v>
      </c>
      <c r="K5988">
        <v>46.019530000000003</v>
      </c>
      <c r="L5988" s="3">
        <v>44130.511805555558</v>
      </c>
      <c r="M5988">
        <v>17.18</v>
      </c>
      <c r="N5988" t="s">
        <v>28</v>
      </c>
      <c r="P5988">
        <f>(C5988-Key!$B$1)*24</f>
        <v>3.1166666666977108</v>
      </c>
      <c r="Q5988">
        <f>(Key!$B$2-'17.1'!C5988)*24</f>
        <v>-0.16666666668606922</v>
      </c>
      <c r="R5988" s="3">
        <f>C5988-(M5988-Key!$B$5)/(24*Key!$B$6)</f>
        <v>44130.743129629627</v>
      </c>
      <c r="S5988">
        <f>M5988-Key!$B$5</f>
        <v>14.92</v>
      </c>
      <c r="T5988" s="2">
        <f t="shared" si="465"/>
        <v>44129.756944444445</v>
      </c>
      <c r="U5988" t="str">
        <f t="shared" si="466"/>
        <v>10-25-2020 18:10</v>
      </c>
      <c r="V5988">
        <f>IFERROR(IF(W5988=Z5988,VLOOKUP($U5988,[1]C8842!$G$2:$M$145,3,FALSE),0),0)</f>
        <v>0</v>
      </c>
      <c r="W5988">
        <f>VLOOKUP(RIGHT($V$1,5),Key!$A$9:$B$14,2,FALSE)</f>
        <v>10.199999999999999</v>
      </c>
      <c r="X5988">
        <f t="shared" si="469"/>
        <v>0</v>
      </c>
      <c r="Y5988">
        <f>VLOOKUP(RIGHT($X$1,5),Key!$A$9:$B$14,2,FALSE)</f>
        <v>3.7</v>
      </c>
      <c r="Z5988">
        <f t="shared" si="467"/>
        <v>10.199999999999999</v>
      </c>
      <c r="AA5988">
        <f t="shared" si="468"/>
        <v>0</v>
      </c>
    </row>
    <row r="5989" spans="1:27" x14ac:dyDescent="0.3">
      <c r="A5989">
        <v>100067</v>
      </c>
      <c r="B5989">
        <v>230922</v>
      </c>
      <c r="C5989" s="3">
        <v>44130.756944444445</v>
      </c>
      <c r="D5989">
        <v>3</v>
      </c>
      <c r="E5989">
        <v>2</v>
      </c>
      <c r="F5989" t="s">
        <v>26</v>
      </c>
      <c r="G5989">
        <v>4</v>
      </c>
      <c r="H5989">
        <v>65.234380000000002</v>
      </c>
      <c r="I5989">
        <v>72.253910000000005</v>
      </c>
      <c r="J5989">
        <v>3.1914060000000002</v>
      </c>
      <c r="K5989">
        <v>94.039060000000006</v>
      </c>
      <c r="L5989" s="3">
        <v>44130.511805555558</v>
      </c>
      <c r="M5989">
        <v>17.18</v>
      </c>
      <c r="N5989" t="s">
        <v>28</v>
      </c>
      <c r="P5989">
        <f>(C5989-Key!$B$1)*24</f>
        <v>3.1166666666977108</v>
      </c>
      <c r="Q5989">
        <f>(Key!$B$2-'17.1'!C5989)*24</f>
        <v>-0.16666666668606922</v>
      </c>
      <c r="R5989" s="3">
        <f>C5989-(M5989-Key!$B$5)/(24*Key!$B$6)</f>
        <v>44130.743129629627</v>
      </c>
      <c r="S5989">
        <f>M5989-Key!$B$5</f>
        <v>14.92</v>
      </c>
      <c r="T5989" s="2">
        <f t="shared" si="465"/>
        <v>44129.756944444445</v>
      </c>
      <c r="U5989" t="str">
        <f t="shared" si="466"/>
        <v>10-25-2020 18:10</v>
      </c>
      <c r="V5989">
        <f>IFERROR(IF(W5989=Z5989,VLOOKUP($U5989,[1]C8842!$G$2:$M$145,3,FALSE),0),0)</f>
        <v>0</v>
      </c>
      <c r="W5989">
        <f>VLOOKUP(RIGHT($V$1,5),Key!$A$9:$B$14,2,FALSE)</f>
        <v>10.199999999999999</v>
      </c>
      <c r="X5989">
        <f t="shared" si="469"/>
        <v>0</v>
      </c>
      <c r="Y5989">
        <f>VLOOKUP(RIGHT($X$1,5),Key!$A$9:$B$14,2,FALSE)</f>
        <v>3.7</v>
      </c>
      <c r="Z5989">
        <f t="shared" si="467"/>
        <v>10.199999999999999</v>
      </c>
      <c r="AA5989">
        <f t="shared" si="468"/>
        <v>0</v>
      </c>
    </row>
    <row r="5990" spans="1:27" x14ac:dyDescent="0.3">
      <c r="A5990">
        <v>100067</v>
      </c>
      <c r="B5990">
        <v>230922</v>
      </c>
      <c r="C5990" s="3">
        <v>44130.757638888892</v>
      </c>
      <c r="D5990">
        <v>3</v>
      </c>
      <c r="E5990">
        <v>2</v>
      </c>
      <c r="F5990" t="s">
        <v>26</v>
      </c>
      <c r="G5990">
        <v>3</v>
      </c>
      <c r="H5990">
        <v>72.785160000000005</v>
      </c>
      <c r="I5990">
        <v>32.597659999999998</v>
      </c>
      <c r="J5990">
        <v>1.410156</v>
      </c>
      <c r="K5990">
        <v>93.039060000000006</v>
      </c>
      <c r="L5990" s="3">
        <v>44130.511805555558</v>
      </c>
      <c r="M5990">
        <v>17.18</v>
      </c>
      <c r="N5990" t="s">
        <v>28</v>
      </c>
      <c r="P5990">
        <f>(C5990-Key!$B$1)*24</f>
        <v>3.1333333334187046</v>
      </c>
      <c r="Q5990">
        <f>(Key!$B$2-'17.1'!C5990)*24</f>
        <v>-0.18333333340706304</v>
      </c>
      <c r="R5990" s="3">
        <f>C5990-(M5990-Key!$B$5)/(24*Key!$B$6)</f>
        <v>44130.743824074074</v>
      </c>
      <c r="S5990">
        <f>M5990-Key!$B$5</f>
        <v>14.92</v>
      </c>
      <c r="T5990" s="2">
        <f t="shared" si="465"/>
        <v>44129.756944444445</v>
      </c>
      <c r="U5990" t="str">
        <f t="shared" si="466"/>
        <v>10-25-2020 18:10</v>
      </c>
      <c r="V5990">
        <f>IFERROR(IF(W5990=Z5990,VLOOKUP($U5990,[1]C8842!$G$2:$M$145,3,FALSE),0),0)</f>
        <v>0</v>
      </c>
      <c r="W5990">
        <f>VLOOKUP(RIGHT($V$1,5),Key!$A$9:$B$14,2,FALSE)</f>
        <v>10.199999999999999</v>
      </c>
      <c r="X5990">
        <f t="shared" si="469"/>
        <v>0</v>
      </c>
      <c r="Y5990">
        <f>VLOOKUP(RIGHT($X$1,5),Key!$A$9:$B$14,2,FALSE)</f>
        <v>3.7</v>
      </c>
      <c r="Z5990">
        <f t="shared" si="467"/>
        <v>10.199999999999999</v>
      </c>
      <c r="AA5990">
        <f t="shared" si="468"/>
        <v>0</v>
      </c>
    </row>
    <row r="5991" spans="1:27" x14ac:dyDescent="0.3">
      <c r="A5991">
        <v>100067</v>
      </c>
      <c r="B5991">
        <v>230922</v>
      </c>
      <c r="C5991" s="3">
        <v>44130.757638888892</v>
      </c>
      <c r="D5991">
        <v>2</v>
      </c>
      <c r="E5991">
        <v>1</v>
      </c>
      <c r="F5991" t="s">
        <v>26</v>
      </c>
      <c r="G5991">
        <v>1</v>
      </c>
      <c r="H5991">
        <v>76.648439999999994</v>
      </c>
      <c r="I5991">
        <v>17.484380000000002</v>
      </c>
      <c r="J5991">
        <v>0.8125</v>
      </c>
      <c r="K5991">
        <v>82.035160000000005</v>
      </c>
      <c r="L5991" s="3">
        <v>44130.511805555558</v>
      </c>
      <c r="M5991">
        <v>17.18</v>
      </c>
      <c r="N5991" t="s">
        <v>28</v>
      </c>
      <c r="P5991">
        <f>(C5991-Key!$B$1)*24</f>
        <v>3.1333333334187046</v>
      </c>
      <c r="Q5991">
        <f>(Key!$B$2-'17.1'!C5991)*24</f>
        <v>-0.18333333340706304</v>
      </c>
      <c r="R5991" s="3">
        <f>C5991-(M5991-Key!$B$5)/(24*Key!$B$6)</f>
        <v>44130.743824074074</v>
      </c>
      <c r="S5991">
        <f>M5991-Key!$B$5</f>
        <v>14.92</v>
      </c>
      <c r="T5991" s="2">
        <f t="shared" si="465"/>
        <v>44129.756944444445</v>
      </c>
      <c r="U5991" t="str">
        <f t="shared" si="466"/>
        <v>10-25-2020 18:10</v>
      </c>
      <c r="V5991">
        <f>IFERROR(IF(W5991=Z5991,VLOOKUP($U5991,[1]C8842!$G$2:$M$145,3,FALSE),0),0)</f>
        <v>0</v>
      </c>
      <c r="W5991">
        <f>VLOOKUP(RIGHT($V$1,5),Key!$A$9:$B$14,2,FALSE)</f>
        <v>10.199999999999999</v>
      </c>
      <c r="X5991">
        <f t="shared" si="469"/>
        <v>0</v>
      </c>
      <c r="Y5991">
        <f>VLOOKUP(RIGHT($X$1,5),Key!$A$9:$B$14,2,FALSE)</f>
        <v>3.7</v>
      </c>
      <c r="Z5991">
        <f t="shared" si="467"/>
        <v>10.199999999999999</v>
      </c>
      <c r="AA5991">
        <f t="shared" si="468"/>
        <v>0</v>
      </c>
    </row>
    <row r="5992" spans="1:27" x14ac:dyDescent="0.3">
      <c r="A5992">
        <v>100067</v>
      </c>
      <c r="B5992">
        <v>230922</v>
      </c>
      <c r="C5992" s="3">
        <v>44130.757638888892</v>
      </c>
      <c r="D5992">
        <v>3</v>
      </c>
      <c r="E5992">
        <v>2</v>
      </c>
      <c r="F5992" t="s">
        <v>26</v>
      </c>
      <c r="G5992">
        <v>2</v>
      </c>
      <c r="H5992">
        <v>71.308589999999995</v>
      </c>
      <c r="I5992">
        <v>21.101559999999999</v>
      </c>
      <c r="J5992">
        <v>1.0078130000000001</v>
      </c>
      <c r="K5992">
        <v>93.039060000000006</v>
      </c>
      <c r="L5992" s="3">
        <v>44130.511805555558</v>
      </c>
      <c r="M5992">
        <v>17.18</v>
      </c>
      <c r="N5992" t="s">
        <v>28</v>
      </c>
      <c r="P5992">
        <f>(C5992-Key!$B$1)*24</f>
        <v>3.1333333334187046</v>
      </c>
      <c r="Q5992">
        <f>(Key!$B$2-'17.1'!C5992)*24</f>
        <v>-0.18333333340706304</v>
      </c>
      <c r="R5992" s="3">
        <f>C5992-(M5992-Key!$B$5)/(24*Key!$B$6)</f>
        <v>44130.743824074074</v>
      </c>
      <c r="S5992">
        <f>M5992-Key!$B$5</f>
        <v>14.92</v>
      </c>
      <c r="T5992" s="2">
        <f t="shared" si="465"/>
        <v>44129.756944444445</v>
      </c>
      <c r="U5992" t="str">
        <f t="shared" si="466"/>
        <v>10-25-2020 18:10</v>
      </c>
      <c r="V5992">
        <f>IFERROR(IF(W5992=Z5992,VLOOKUP($U5992,[1]C8842!$G$2:$M$145,3,FALSE),0),0)</f>
        <v>0</v>
      </c>
      <c r="W5992">
        <f>VLOOKUP(RIGHT($V$1,5),Key!$A$9:$B$14,2,FALSE)</f>
        <v>10.199999999999999</v>
      </c>
      <c r="X5992">
        <f t="shared" si="469"/>
        <v>0</v>
      </c>
      <c r="Y5992">
        <f>VLOOKUP(RIGHT($X$1,5),Key!$A$9:$B$14,2,FALSE)</f>
        <v>3.7</v>
      </c>
      <c r="Z5992">
        <f t="shared" si="467"/>
        <v>10.199999999999999</v>
      </c>
      <c r="AA5992">
        <f t="shared" si="468"/>
        <v>0</v>
      </c>
    </row>
    <row r="5993" spans="1:27" x14ac:dyDescent="0.3">
      <c r="A5993">
        <v>100067</v>
      </c>
      <c r="B5993">
        <v>230922</v>
      </c>
      <c r="C5993" s="3">
        <v>44130.757638888892</v>
      </c>
      <c r="D5993">
        <v>3</v>
      </c>
      <c r="E5993">
        <v>2</v>
      </c>
      <c r="F5993" t="s">
        <v>26</v>
      </c>
      <c r="G5993">
        <v>2</v>
      </c>
      <c r="H5993">
        <v>69.25</v>
      </c>
      <c r="I5993">
        <v>21.320309999999999</v>
      </c>
      <c r="J5993">
        <v>1.046875</v>
      </c>
      <c r="K5993">
        <v>91.039060000000006</v>
      </c>
      <c r="L5993" s="3">
        <v>44130.511805555558</v>
      </c>
      <c r="M5993">
        <v>17.18</v>
      </c>
      <c r="N5993" t="s">
        <v>28</v>
      </c>
      <c r="P5993">
        <f>(C5993-Key!$B$1)*24</f>
        <v>3.1333333334187046</v>
      </c>
      <c r="Q5993">
        <f>(Key!$B$2-'17.1'!C5993)*24</f>
        <v>-0.18333333340706304</v>
      </c>
      <c r="R5993" s="3">
        <f>C5993-(M5993-Key!$B$5)/(24*Key!$B$6)</f>
        <v>44130.743824074074</v>
      </c>
      <c r="S5993">
        <f>M5993-Key!$B$5</f>
        <v>14.92</v>
      </c>
      <c r="T5993" s="2">
        <f t="shared" si="465"/>
        <v>44129.756944444445</v>
      </c>
      <c r="U5993" t="str">
        <f t="shared" si="466"/>
        <v>10-25-2020 18:10</v>
      </c>
      <c r="V5993">
        <f>IFERROR(IF(W5993=Z5993,VLOOKUP($U5993,[1]C8842!$G$2:$M$145,3,FALSE),0),0)</f>
        <v>0</v>
      </c>
      <c r="W5993">
        <f>VLOOKUP(RIGHT($V$1,5),Key!$A$9:$B$14,2,FALSE)</f>
        <v>10.199999999999999</v>
      </c>
      <c r="X5993">
        <f t="shared" si="469"/>
        <v>0</v>
      </c>
      <c r="Y5993">
        <f>VLOOKUP(RIGHT($X$1,5),Key!$A$9:$B$14,2,FALSE)</f>
        <v>3.7</v>
      </c>
      <c r="Z5993">
        <f t="shared" si="467"/>
        <v>10.199999999999999</v>
      </c>
      <c r="AA5993">
        <f t="shared" si="468"/>
        <v>0</v>
      </c>
    </row>
    <row r="5994" spans="1:27" x14ac:dyDescent="0.3">
      <c r="A5994">
        <v>100067</v>
      </c>
      <c r="B5994">
        <v>230922</v>
      </c>
      <c r="C5994" s="3">
        <v>44130.757638888892</v>
      </c>
      <c r="D5994">
        <v>2</v>
      </c>
      <c r="E5994">
        <v>1</v>
      </c>
      <c r="F5994" t="s">
        <v>26</v>
      </c>
      <c r="G5994">
        <v>2</v>
      </c>
      <c r="H5994">
        <v>67.527339999999995</v>
      </c>
      <c r="I5994">
        <v>20.11328</v>
      </c>
      <c r="J5994">
        <v>1.027344</v>
      </c>
      <c r="K5994">
        <v>81.035160000000005</v>
      </c>
      <c r="L5994" s="3">
        <v>44130.511805555558</v>
      </c>
      <c r="M5994">
        <v>17.18</v>
      </c>
      <c r="N5994" t="s">
        <v>28</v>
      </c>
      <c r="P5994">
        <f>(C5994-Key!$B$1)*24</f>
        <v>3.1333333334187046</v>
      </c>
      <c r="Q5994">
        <f>(Key!$B$2-'17.1'!C5994)*24</f>
        <v>-0.18333333340706304</v>
      </c>
      <c r="R5994" s="3">
        <f>C5994-(M5994-Key!$B$5)/(24*Key!$B$6)</f>
        <v>44130.743824074074</v>
      </c>
      <c r="S5994">
        <f>M5994-Key!$B$5</f>
        <v>14.92</v>
      </c>
      <c r="T5994" s="2">
        <f t="shared" si="465"/>
        <v>44129.756944444445</v>
      </c>
      <c r="U5994" t="str">
        <f t="shared" si="466"/>
        <v>10-25-2020 18:10</v>
      </c>
      <c r="V5994">
        <f>IFERROR(IF(W5994=Z5994,VLOOKUP($U5994,[1]C8842!$G$2:$M$145,3,FALSE),0),0)</f>
        <v>0</v>
      </c>
      <c r="W5994">
        <f>VLOOKUP(RIGHT($V$1,5),Key!$A$9:$B$14,2,FALSE)</f>
        <v>10.199999999999999</v>
      </c>
      <c r="X5994">
        <f t="shared" si="469"/>
        <v>0</v>
      </c>
      <c r="Y5994">
        <f>VLOOKUP(RIGHT($X$1,5),Key!$A$9:$B$14,2,FALSE)</f>
        <v>3.7</v>
      </c>
      <c r="Z5994">
        <f t="shared" si="467"/>
        <v>10.199999999999999</v>
      </c>
      <c r="AA5994">
        <f t="shared" si="468"/>
        <v>0</v>
      </c>
    </row>
    <row r="5995" spans="1:27" x14ac:dyDescent="0.3">
      <c r="A5995">
        <v>100067</v>
      </c>
      <c r="B5995">
        <v>230922</v>
      </c>
      <c r="C5995" s="3">
        <v>44130.757638888892</v>
      </c>
      <c r="D5995">
        <v>0</v>
      </c>
      <c r="E5995">
        <v>2</v>
      </c>
      <c r="F5995" t="s">
        <v>25</v>
      </c>
      <c r="G5995">
        <v>1</v>
      </c>
      <c r="H5995">
        <v>61.351559999999999</v>
      </c>
      <c r="I5995">
        <v>19.507809999999999</v>
      </c>
      <c r="J5995">
        <v>1.105469</v>
      </c>
      <c r="K5995">
        <v>46.019530000000003</v>
      </c>
      <c r="L5995" s="3">
        <v>44130.511805555558</v>
      </c>
      <c r="M5995">
        <v>17.18</v>
      </c>
      <c r="N5995" t="s">
        <v>28</v>
      </c>
      <c r="P5995">
        <f>(C5995-Key!$B$1)*24</f>
        <v>3.1333333334187046</v>
      </c>
      <c r="Q5995">
        <f>(Key!$B$2-'17.1'!C5995)*24</f>
        <v>-0.18333333340706304</v>
      </c>
      <c r="R5995" s="3">
        <f>C5995-(M5995-Key!$B$5)/(24*Key!$B$6)</f>
        <v>44130.743824074074</v>
      </c>
      <c r="S5995">
        <f>M5995-Key!$B$5</f>
        <v>14.92</v>
      </c>
      <c r="T5995" s="2">
        <f t="shared" si="465"/>
        <v>44129.756944444445</v>
      </c>
      <c r="U5995" t="str">
        <f t="shared" si="466"/>
        <v>10-25-2020 18:10</v>
      </c>
      <c r="V5995">
        <f>IFERROR(IF(W5995=Z5995,VLOOKUP($U5995,[1]C8842!$G$2:$M$145,3,FALSE),0),0)</f>
        <v>0</v>
      </c>
      <c r="W5995">
        <f>VLOOKUP(RIGHT($V$1,5),Key!$A$9:$B$14,2,FALSE)</f>
        <v>10.199999999999999</v>
      </c>
      <c r="X5995">
        <f t="shared" si="469"/>
        <v>0</v>
      </c>
      <c r="Y5995">
        <f>VLOOKUP(RIGHT($X$1,5),Key!$A$9:$B$14,2,FALSE)</f>
        <v>3.7</v>
      </c>
      <c r="Z5995">
        <f t="shared" si="467"/>
        <v>10.199999999999999</v>
      </c>
      <c r="AA5995">
        <f t="shared" si="468"/>
        <v>0</v>
      </c>
    </row>
    <row r="5996" spans="1:27" x14ac:dyDescent="0.3">
      <c r="A5996">
        <v>100067</v>
      </c>
      <c r="B5996">
        <v>230922</v>
      </c>
      <c r="C5996" s="3">
        <v>44130.757638888892</v>
      </c>
      <c r="D5996">
        <v>1</v>
      </c>
      <c r="E5996">
        <v>1</v>
      </c>
      <c r="F5996" t="s">
        <v>25</v>
      </c>
      <c r="G5996">
        <v>1</v>
      </c>
      <c r="H5996">
        <v>65.574219999999997</v>
      </c>
      <c r="I5996">
        <v>16.191410000000001</v>
      </c>
      <c r="J5996">
        <v>0.8984375</v>
      </c>
      <c r="K5996">
        <v>60.023440000000001</v>
      </c>
      <c r="L5996" s="3">
        <v>44130.511805555558</v>
      </c>
      <c r="M5996">
        <v>17.18</v>
      </c>
      <c r="N5996" t="s">
        <v>28</v>
      </c>
      <c r="P5996">
        <f>(C5996-Key!$B$1)*24</f>
        <v>3.1333333334187046</v>
      </c>
      <c r="Q5996">
        <f>(Key!$B$2-'17.1'!C5996)*24</f>
        <v>-0.18333333340706304</v>
      </c>
      <c r="R5996" s="3">
        <f>C5996-(M5996-Key!$B$5)/(24*Key!$B$6)</f>
        <v>44130.743824074074</v>
      </c>
      <c r="S5996">
        <f>M5996-Key!$B$5</f>
        <v>14.92</v>
      </c>
      <c r="T5996" s="2">
        <f t="shared" si="465"/>
        <v>44129.756944444445</v>
      </c>
      <c r="U5996" t="str">
        <f t="shared" si="466"/>
        <v>10-25-2020 18:10</v>
      </c>
      <c r="V5996">
        <f>IFERROR(IF(W5996=Z5996,VLOOKUP($U5996,[1]C8842!$G$2:$M$145,3,FALSE),0),0)</f>
        <v>0</v>
      </c>
      <c r="W5996">
        <f>VLOOKUP(RIGHT($V$1,5),Key!$A$9:$B$14,2,FALSE)</f>
        <v>10.199999999999999</v>
      </c>
      <c r="X5996">
        <f t="shared" si="469"/>
        <v>0</v>
      </c>
      <c r="Y5996">
        <f>VLOOKUP(RIGHT($X$1,5),Key!$A$9:$B$14,2,FALSE)</f>
        <v>3.7</v>
      </c>
      <c r="Z5996">
        <f t="shared" si="467"/>
        <v>10.199999999999999</v>
      </c>
      <c r="AA5996">
        <f t="shared" si="468"/>
        <v>0</v>
      </c>
    </row>
    <row r="5997" spans="1:27" x14ac:dyDescent="0.3">
      <c r="A5997">
        <v>100067</v>
      </c>
      <c r="B5997">
        <v>230922</v>
      </c>
      <c r="C5997" s="3">
        <v>44130.757638888892</v>
      </c>
      <c r="D5997">
        <v>2</v>
      </c>
      <c r="E5997">
        <v>1</v>
      </c>
      <c r="F5997" t="s">
        <v>26</v>
      </c>
      <c r="G5997">
        <v>2</v>
      </c>
      <c r="H5997">
        <v>76.683589999999995</v>
      </c>
      <c r="I5997">
        <v>20.265630000000002</v>
      </c>
      <c r="J5997">
        <v>0.91015630000000003</v>
      </c>
      <c r="K5997">
        <v>81.035160000000005</v>
      </c>
      <c r="L5997" s="3">
        <v>44130.511805555558</v>
      </c>
      <c r="M5997">
        <v>17.18</v>
      </c>
      <c r="N5997" t="s">
        <v>28</v>
      </c>
      <c r="P5997">
        <f>(C5997-Key!$B$1)*24</f>
        <v>3.1333333334187046</v>
      </c>
      <c r="Q5997">
        <f>(Key!$B$2-'17.1'!C5997)*24</f>
        <v>-0.18333333340706304</v>
      </c>
      <c r="R5997" s="3">
        <f>C5997-(M5997-Key!$B$5)/(24*Key!$B$6)</f>
        <v>44130.743824074074</v>
      </c>
      <c r="S5997">
        <f>M5997-Key!$B$5</f>
        <v>14.92</v>
      </c>
      <c r="T5997" s="2">
        <f t="shared" si="465"/>
        <v>44129.756944444445</v>
      </c>
      <c r="U5997" t="str">
        <f t="shared" si="466"/>
        <v>10-25-2020 18:10</v>
      </c>
      <c r="V5997">
        <f>IFERROR(IF(W5997=Z5997,VLOOKUP($U5997,[1]C8842!$G$2:$M$145,3,FALSE),0),0)</f>
        <v>0</v>
      </c>
      <c r="W5997">
        <f>VLOOKUP(RIGHT($V$1,5),Key!$A$9:$B$14,2,FALSE)</f>
        <v>10.199999999999999</v>
      </c>
      <c r="X5997">
        <f t="shared" si="469"/>
        <v>0</v>
      </c>
      <c r="Y5997">
        <f>VLOOKUP(RIGHT($X$1,5),Key!$A$9:$B$14,2,FALSE)</f>
        <v>3.7</v>
      </c>
      <c r="Z5997">
        <f t="shared" si="467"/>
        <v>10.199999999999999</v>
      </c>
      <c r="AA5997">
        <f t="shared" si="468"/>
        <v>0</v>
      </c>
    </row>
    <row r="5998" spans="1:27" x14ac:dyDescent="0.3">
      <c r="A5998">
        <v>100067</v>
      </c>
      <c r="B5998">
        <v>230922</v>
      </c>
      <c r="C5998" s="3">
        <v>44130.757638888892</v>
      </c>
      <c r="D5998">
        <v>0</v>
      </c>
      <c r="E5998">
        <v>2</v>
      </c>
      <c r="F5998" t="s">
        <v>25</v>
      </c>
      <c r="G5998">
        <v>1</v>
      </c>
      <c r="H5998">
        <v>66.34375</v>
      </c>
      <c r="I5998">
        <v>15.035159999999999</v>
      </c>
      <c r="J5998">
        <v>0.83984380000000003</v>
      </c>
      <c r="K5998">
        <v>46.019530000000003</v>
      </c>
      <c r="L5998" s="3">
        <v>44130.511805555558</v>
      </c>
      <c r="M5998">
        <v>17.18</v>
      </c>
      <c r="N5998" t="s">
        <v>28</v>
      </c>
      <c r="P5998">
        <f>(C5998-Key!$B$1)*24</f>
        <v>3.1333333334187046</v>
      </c>
      <c r="Q5998">
        <f>(Key!$B$2-'17.1'!C5998)*24</f>
        <v>-0.18333333340706304</v>
      </c>
      <c r="R5998" s="3">
        <f>C5998-(M5998-Key!$B$5)/(24*Key!$B$6)</f>
        <v>44130.743824074074</v>
      </c>
      <c r="S5998">
        <f>M5998-Key!$B$5</f>
        <v>14.92</v>
      </c>
      <c r="T5998" s="2">
        <f t="shared" si="465"/>
        <v>44129.756944444445</v>
      </c>
      <c r="U5998" t="str">
        <f t="shared" si="466"/>
        <v>10-25-2020 18:10</v>
      </c>
      <c r="V5998">
        <f>IFERROR(IF(W5998=Z5998,VLOOKUP($U5998,[1]C8842!$G$2:$M$145,3,FALSE),0),0)</f>
        <v>0</v>
      </c>
      <c r="W5998">
        <f>VLOOKUP(RIGHT($V$1,5),Key!$A$9:$B$14,2,FALSE)</f>
        <v>10.199999999999999</v>
      </c>
      <c r="X5998">
        <f t="shared" si="469"/>
        <v>0</v>
      </c>
      <c r="Y5998">
        <f>VLOOKUP(RIGHT($X$1,5),Key!$A$9:$B$14,2,FALSE)</f>
        <v>3.7</v>
      </c>
      <c r="Z5998">
        <f t="shared" si="467"/>
        <v>10.199999999999999</v>
      </c>
      <c r="AA5998">
        <f t="shared" si="468"/>
        <v>0</v>
      </c>
    </row>
    <row r="5999" spans="1:27" x14ac:dyDescent="0.3">
      <c r="A5999">
        <v>100067</v>
      </c>
      <c r="B5999">
        <v>230922</v>
      </c>
      <c r="C5999" s="3">
        <v>44130.757638888892</v>
      </c>
      <c r="D5999">
        <v>3</v>
      </c>
      <c r="E5999">
        <v>2</v>
      </c>
      <c r="F5999" t="s">
        <v>26</v>
      </c>
      <c r="G5999">
        <v>4</v>
      </c>
      <c r="H5999">
        <v>59.867190000000001</v>
      </c>
      <c r="I5999">
        <v>65.285160000000005</v>
      </c>
      <c r="J5999">
        <v>3.1679689999999998</v>
      </c>
      <c r="K5999">
        <v>94.039060000000006</v>
      </c>
      <c r="L5999" s="3">
        <v>44130.511805555558</v>
      </c>
      <c r="M5999">
        <v>17.18</v>
      </c>
      <c r="N5999" t="s">
        <v>28</v>
      </c>
      <c r="P5999">
        <f>(C5999-Key!$B$1)*24</f>
        <v>3.1333333334187046</v>
      </c>
      <c r="Q5999">
        <f>(Key!$B$2-'17.1'!C5999)*24</f>
        <v>-0.18333333340706304</v>
      </c>
      <c r="R5999" s="3">
        <f>C5999-(M5999-Key!$B$5)/(24*Key!$B$6)</f>
        <v>44130.743824074074</v>
      </c>
      <c r="S5999">
        <f>M5999-Key!$B$5</f>
        <v>14.92</v>
      </c>
      <c r="T5999" s="2">
        <f t="shared" si="465"/>
        <v>44129.756944444445</v>
      </c>
      <c r="U5999" t="str">
        <f t="shared" si="466"/>
        <v>10-25-2020 18:10</v>
      </c>
      <c r="V5999">
        <f>IFERROR(IF(W5999=Z5999,VLOOKUP($U5999,[1]C8842!$G$2:$M$145,3,FALSE),0),0)</f>
        <v>0</v>
      </c>
      <c r="W5999">
        <f>VLOOKUP(RIGHT($V$1,5),Key!$A$9:$B$14,2,FALSE)</f>
        <v>10.199999999999999</v>
      </c>
      <c r="X5999">
        <f t="shared" si="469"/>
        <v>0</v>
      </c>
      <c r="Y5999">
        <f>VLOOKUP(RIGHT($X$1,5),Key!$A$9:$B$14,2,FALSE)</f>
        <v>3.7</v>
      </c>
      <c r="Z5999">
        <f t="shared" si="467"/>
        <v>10.199999999999999</v>
      </c>
      <c r="AA5999">
        <f t="shared" si="468"/>
        <v>0</v>
      </c>
    </row>
    <row r="6000" spans="1:27" x14ac:dyDescent="0.3">
      <c r="A6000">
        <v>100067</v>
      </c>
      <c r="B6000">
        <v>230922</v>
      </c>
      <c r="C6000" s="3">
        <v>44130.757638888892</v>
      </c>
      <c r="D6000">
        <v>2</v>
      </c>
      <c r="E6000">
        <v>1</v>
      </c>
      <c r="F6000" t="s">
        <v>26</v>
      </c>
      <c r="G6000">
        <v>1</v>
      </c>
      <c r="H6000">
        <v>68.710939999999994</v>
      </c>
      <c r="I6000">
        <v>19.57422</v>
      </c>
      <c r="J6000">
        <v>0.98828130000000003</v>
      </c>
      <c r="K6000">
        <v>80.03125</v>
      </c>
      <c r="L6000" s="3">
        <v>44130.511805555558</v>
      </c>
      <c r="M6000">
        <v>17.18</v>
      </c>
      <c r="N6000" t="s">
        <v>28</v>
      </c>
      <c r="P6000">
        <f>(C6000-Key!$B$1)*24</f>
        <v>3.1333333334187046</v>
      </c>
      <c r="Q6000">
        <f>(Key!$B$2-'17.1'!C6000)*24</f>
        <v>-0.18333333340706304</v>
      </c>
      <c r="R6000" s="3">
        <f>C6000-(M6000-Key!$B$5)/(24*Key!$B$6)</f>
        <v>44130.743824074074</v>
      </c>
      <c r="S6000">
        <f>M6000-Key!$B$5</f>
        <v>14.92</v>
      </c>
      <c r="T6000" s="2">
        <f t="shared" si="465"/>
        <v>44129.756944444445</v>
      </c>
      <c r="U6000" t="str">
        <f t="shared" si="466"/>
        <v>10-25-2020 18:10</v>
      </c>
      <c r="V6000">
        <f>IFERROR(IF(W6000=Z6000,VLOOKUP($U6000,[1]C8842!$G$2:$M$145,3,FALSE),0),0)</f>
        <v>0</v>
      </c>
      <c r="W6000">
        <f>VLOOKUP(RIGHT($V$1,5),Key!$A$9:$B$14,2,FALSE)</f>
        <v>10.199999999999999</v>
      </c>
      <c r="X6000">
        <f t="shared" si="469"/>
        <v>0</v>
      </c>
      <c r="Y6000">
        <f>VLOOKUP(RIGHT($X$1,5),Key!$A$9:$B$14,2,FALSE)</f>
        <v>3.7</v>
      </c>
      <c r="Z6000">
        <f t="shared" si="467"/>
        <v>10.199999999999999</v>
      </c>
      <c r="AA6000">
        <f t="shared" si="468"/>
        <v>0</v>
      </c>
    </row>
    <row r="6001" spans="1:27" x14ac:dyDescent="0.3">
      <c r="A6001">
        <v>100067</v>
      </c>
      <c r="B6001">
        <v>230922</v>
      </c>
      <c r="C6001" s="3">
        <v>44130.757638888892</v>
      </c>
      <c r="D6001">
        <v>1</v>
      </c>
      <c r="E6001">
        <v>1</v>
      </c>
      <c r="F6001" t="s">
        <v>25</v>
      </c>
      <c r="G6001">
        <v>1</v>
      </c>
      <c r="H6001">
        <v>66.195310000000006</v>
      </c>
      <c r="I6001">
        <v>16.945309999999999</v>
      </c>
      <c r="J6001">
        <v>0.921875</v>
      </c>
      <c r="K6001">
        <v>58.023440000000001</v>
      </c>
      <c r="L6001" s="3">
        <v>44130.511805555558</v>
      </c>
      <c r="M6001">
        <v>17.18</v>
      </c>
      <c r="N6001" t="s">
        <v>28</v>
      </c>
      <c r="P6001">
        <f>(C6001-Key!$B$1)*24</f>
        <v>3.1333333334187046</v>
      </c>
      <c r="Q6001">
        <f>(Key!$B$2-'17.1'!C6001)*24</f>
        <v>-0.18333333340706304</v>
      </c>
      <c r="R6001" s="3">
        <f>C6001-(M6001-Key!$B$5)/(24*Key!$B$6)</f>
        <v>44130.743824074074</v>
      </c>
      <c r="S6001">
        <f>M6001-Key!$B$5</f>
        <v>14.92</v>
      </c>
      <c r="T6001" s="2">
        <f t="shared" si="465"/>
        <v>44129.756944444445</v>
      </c>
      <c r="U6001" t="str">
        <f t="shared" si="466"/>
        <v>10-25-2020 18:10</v>
      </c>
      <c r="V6001">
        <f>IFERROR(IF(W6001=Z6001,VLOOKUP($U6001,[1]C8842!$G$2:$M$145,3,FALSE),0),0)</f>
        <v>0</v>
      </c>
      <c r="W6001">
        <f>VLOOKUP(RIGHT($V$1,5),Key!$A$9:$B$14,2,FALSE)</f>
        <v>10.199999999999999</v>
      </c>
      <c r="X6001">
        <f t="shared" si="469"/>
        <v>0</v>
      </c>
      <c r="Y6001">
        <f>VLOOKUP(RIGHT($X$1,5),Key!$A$9:$B$14,2,FALSE)</f>
        <v>3.7</v>
      </c>
      <c r="Z6001">
        <f t="shared" si="467"/>
        <v>10.199999999999999</v>
      </c>
      <c r="AA6001">
        <f t="shared" si="468"/>
        <v>0</v>
      </c>
    </row>
    <row r="6002" spans="1:27" x14ac:dyDescent="0.3">
      <c r="A6002">
        <v>100067</v>
      </c>
      <c r="B6002">
        <v>230922</v>
      </c>
      <c r="C6002" s="3">
        <v>44130.757638888892</v>
      </c>
      <c r="D6002">
        <v>3</v>
      </c>
      <c r="E6002">
        <v>2</v>
      </c>
      <c r="F6002" t="s">
        <v>26</v>
      </c>
      <c r="G6002">
        <v>4</v>
      </c>
      <c r="H6002">
        <v>62.660159999999998</v>
      </c>
      <c r="I6002">
        <v>76.003910000000005</v>
      </c>
      <c r="J6002">
        <v>3.484375</v>
      </c>
      <c r="K6002">
        <v>94.039060000000006</v>
      </c>
      <c r="L6002" s="3">
        <v>44130.511805555558</v>
      </c>
      <c r="M6002">
        <v>17.18</v>
      </c>
      <c r="N6002" t="s">
        <v>28</v>
      </c>
      <c r="P6002">
        <f>(C6002-Key!$B$1)*24</f>
        <v>3.1333333334187046</v>
      </c>
      <c r="Q6002">
        <f>(Key!$B$2-'17.1'!C6002)*24</f>
        <v>-0.18333333340706304</v>
      </c>
      <c r="R6002" s="3">
        <f>C6002-(M6002-Key!$B$5)/(24*Key!$B$6)</f>
        <v>44130.743824074074</v>
      </c>
      <c r="S6002">
        <f>M6002-Key!$B$5</f>
        <v>14.92</v>
      </c>
      <c r="T6002" s="2">
        <f t="shared" si="465"/>
        <v>44129.756944444445</v>
      </c>
      <c r="U6002" t="str">
        <f t="shared" si="466"/>
        <v>10-25-2020 18:10</v>
      </c>
      <c r="V6002">
        <f>IFERROR(IF(W6002=Z6002,VLOOKUP($U6002,[1]C8842!$G$2:$M$145,3,FALSE),0),0)</f>
        <v>0</v>
      </c>
      <c r="W6002">
        <f>VLOOKUP(RIGHT($V$1,5),Key!$A$9:$B$14,2,FALSE)</f>
        <v>10.199999999999999</v>
      </c>
      <c r="X6002">
        <f t="shared" si="469"/>
        <v>0</v>
      </c>
      <c r="Y6002">
        <f>VLOOKUP(RIGHT($X$1,5),Key!$A$9:$B$14,2,FALSE)</f>
        <v>3.7</v>
      </c>
      <c r="Z6002">
        <f t="shared" si="467"/>
        <v>10.199999999999999</v>
      </c>
      <c r="AA6002">
        <f t="shared" si="468"/>
        <v>0</v>
      </c>
    </row>
    <row r="6003" spans="1:27" x14ac:dyDescent="0.3">
      <c r="A6003">
        <v>100067</v>
      </c>
      <c r="B6003">
        <v>230922</v>
      </c>
      <c r="C6003" s="3">
        <v>44130.757638888892</v>
      </c>
      <c r="D6003">
        <v>3</v>
      </c>
      <c r="E6003">
        <v>2</v>
      </c>
      <c r="F6003" t="s">
        <v>26</v>
      </c>
      <c r="G6003">
        <v>4</v>
      </c>
      <c r="H6003">
        <v>56.359380000000002</v>
      </c>
      <c r="I6003">
        <v>56.292969999999997</v>
      </c>
      <c r="J6003">
        <v>2.9414060000000002</v>
      </c>
      <c r="K6003">
        <v>94.039060000000006</v>
      </c>
      <c r="L6003" s="3">
        <v>44130.511805555558</v>
      </c>
      <c r="M6003">
        <v>17.18</v>
      </c>
      <c r="N6003" t="s">
        <v>28</v>
      </c>
      <c r="P6003">
        <f>(C6003-Key!$B$1)*24</f>
        <v>3.1333333334187046</v>
      </c>
      <c r="Q6003">
        <f>(Key!$B$2-'17.1'!C6003)*24</f>
        <v>-0.18333333340706304</v>
      </c>
      <c r="R6003" s="3">
        <f>C6003-(M6003-Key!$B$5)/(24*Key!$B$6)</f>
        <v>44130.743824074074</v>
      </c>
      <c r="S6003">
        <f>M6003-Key!$B$5</f>
        <v>14.92</v>
      </c>
      <c r="T6003" s="2">
        <f t="shared" si="465"/>
        <v>44129.756944444445</v>
      </c>
      <c r="U6003" t="str">
        <f t="shared" si="466"/>
        <v>10-25-2020 18:10</v>
      </c>
      <c r="V6003">
        <f>IFERROR(IF(W6003=Z6003,VLOOKUP($U6003,[1]C8842!$G$2:$M$145,3,FALSE),0),0)</f>
        <v>0</v>
      </c>
      <c r="W6003">
        <f>VLOOKUP(RIGHT($V$1,5),Key!$A$9:$B$14,2,FALSE)</f>
        <v>10.199999999999999</v>
      </c>
      <c r="X6003">
        <f t="shared" si="469"/>
        <v>0</v>
      </c>
      <c r="Y6003">
        <f>VLOOKUP(RIGHT($X$1,5),Key!$A$9:$B$14,2,FALSE)</f>
        <v>3.7</v>
      </c>
      <c r="Z6003">
        <f t="shared" si="467"/>
        <v>10.199999999999999</v>
      </c>
      <c r="AA6003">
        <f t="shared" si="468"/>
        <v>0</v>
      </c>
    </row>
    <row r="6004" spans="1:27" x14ac:dyDescent="0.3">
      <c r="A6004">
        <v>100067</v>
      </c>
      <c r="B6004">
        <v>230922</v>
      </c>
      <c r="C6004" s="3">
        <v>44130.757638888892</v>
      </c>
      <c r="D6004">
        <v>3</v>
      </c>
      <c r="E6004">
        <v>2</v>
      </c>
      <c r="F6004" t="s">
        <v>26</v>
      </c>
      <c r="G6004">
        <v>2</v>
      </c>
      <c r="H6004">
        <v>53.726559999999999</v>
      </c>
      <c r="I6004">
        <v>22.73047</v>
      </c>
      <c r="J6004">
        <v>1.421875</v>
      </c>
      <c r="K6004">
        <v>92.039060000000006</v>
      </c>
      <c r="L6004" s="3">
        <v>44130.511805555558</v>
      </c>
      <c r="M6004">
        <v>17.18</v>
      </c>
      <c r="N6004" t="s">
        <v>28</v>
      </c>
      <c r="P6004">
        <f>(C6004-Key!$B$1)*24</f>
        <v>3.1333333334187046</v>
      </c>
      <c r="Q6004">
        <f>(Key!$B$2-'17.1'!C6004)*24</f>
        <v>-0.18333333340706304</v>
      </c>
      <c r="R6004" s="3">
        <f>C6004-(M6004-Key!$B$5)/(24*Key!$B$6)</f>
        <v>44130.743824074074</v>
      </c>
      <c r="S6004">
        <f>M6004-Key!$B$5</f>
        <v>14.92</v>
      </c>
      <c r="T6004" s="2">
        <f t="shared" si="465"/>
        <v>44129.756944444445</v>
      </c>
      <c r="U6004" t="str">
        <f t="shared" si="466"/>
        <v>10-25-2020 18:10</v>
      </c>
      <c r="V6004">
        <f>IFERROR(IF(W6004=Z6004,VLOOKUP($U6004,[1]C8842!$G$2:$M$145,3,FALSE),0),0)</f>
        <v>0</v>
      </c>
      <c r="W6004">
        <f>VLOOKUP(RIGHT($V$1,5),Key!$A$9:$B$14,2,FALSE)</f>
        <v>10.199999999999999</v>
      </c>
      <c r="X6004">
        <f t="shared" si="469"/>
        <v>0</v>
      </c>
      <c r="Y6004">
        <f>VLOOKUP(RIGHT($X$1,5),Key!$A$9:$B$14,2,FALSE)</f>
        <v>3.7</v>
      </c>
      <c r="Z6004">
        <f t="shared" si="467"/>
        <v>10.199999999999999</v>
      </c>
      <c r="AA6004">
        <f t="shared" si="468"/>
        <v>0</v>
      </c>
    </row>
    <row r="6005" spans="1:27" x14ac:dyDescent="0.3">
      <c r="A6005">
        <v>100067</v>
      </c>
      <c r="B6005">
        <v>230922</v>
      </c>
      <c r="C6005" s="3">
        <v>44130.757638888892</v>
      </c>
      <c r="D6005">
        <v>3</v>
      </c>
      <c r="E6005">
        <v>2</v>
      </c>
      <c r="F6005" t="s">
        <v>26</v>
      </c>
      <c r="G6005">
        <v>5</v>
      </c>
      <c r="H6005">
        <v>58.765630000000002</v>
      </c>
      <c r="I6005">
        <v>79.230469999999997</v>
      </c>
      <c r="J6005">
        <v>3.859375</v>
      </c>
      <c r="K6005">
        <v>90.039060000000006</v>
      </c>
      <c r="L6005" s="3">
        <v>44130.511805555558</v>
      </c>
      <c r="M6005">
        <v>17.18</v>
      </c>
      <c r="N6005" t="s">
        <v>28</v>
      </c>
      <c r="P6005">
        <f>(C6005-Key!$B$1)*24</f>
        <v>3.1333333334187046</v>
      </c>
      <c r="Q6005">
        <f>(Key!$B$2-'17.1'!C6005)*24</f>
        <v>-0.18333333340706304</v>
      </c>
      <c r="R6005" s="3">
        <f>C6005-(M6005-Key!$B$5)/(24*Key!$B$6)</f>
        <v>44130.743824074074</v>
      </c>
      <c r="S6005">
        <f>M6005-Key!$B$5</f>
        <v>14.92</v>
      </c>
      <c r="T6005" s="2">
        <f t="shared" si="465"/>
        <v>44129.756944444445</v>
      </c>
      <c r="U6005" t="str">
        <f t="shared" si="466"/>
        <v>10-25-2020 18:10</v>
      </c>
      <c r="V6005">
        <f>IFERROR(IF(W6005=Z6005,VLOOKUP($U6005,[1]C8842!$G$2:$M$145,3,FALSE),0),0)</f>
        <v>0</v>
      </c>
      <c r="W6005">
        <f>VLOOKUP(RIGHT($V$1,5),Key!$A$9:$B$14,2,FALSE)</f>
        <v>10.199999999999999</v>
      </c>
      <c r="X6005">
        <f t="shared" si="469"/>
        <v>0</v>
      </c>
      <c r="Y6005">
        <f>VLOOKUP(RIGHT($X$1,5),Key!$A$9:$B$14,2,FALSE)</f>
        <v>3.7</v>
      </c>
      <c r="Z6005">
        <f t="shared" si="467"/>
        <v>10.199999999999999</v>
      </c>
      <c r="AA6005">
        <f t="shared" si="468"/>
        <v>0</v>
      </c>
    </row>
    <row r="6006" spans="1:27" x14ac:dyDescent="0.3">
      <c r="A6006">
        <v>100067</v>
      </c>
      <c r="B6006">
        <v>230922</v>
      </c>
      <c r="C6006" s="3">
        <v>44130.757638888892</v>
      </c>
      <c r="D6006">
        <v>0</v>
      </c>
      <c r="E6006">
        <v>2</v>
      </c>
      <c r="F6006" t="s">
        <v>25</v>
      </c>
      <c r="G6006">
        <v>4</v>
      </c>
      <c r="H6006">
        <v>60.328130000000002</v>
      </c>
      <c r="I6006">
        <v>65.304689999999994</v>
      </c>
      <c r="J6006">
        <v>3.1445310000000002</v>
      </c>
      <c r="K6006">
        <v>46.019530000000003</v>
      </c>
      <c r="L6006" s="3">
        <v>44130.511805555558</v>
      </c>
      <c r="M6006">
        <v>17.18</v>
      </c>
      <c r="N6006" t="s">
        <v>28</v>
      </c>
      <c r="P6006">
        <f>(C6006-Key!$B$1)*24</f>
        <v>3.1333333334187046</v>
      </c>
      <c r="Q6006">
        <f>(Key!$B$2-'17.1'!C6006)*24</f>
        <v>-0.18333333340706304</v>
      </c>
      <c r="R6006" s="3">
        <f>C6006-(M6006-Key!$B$5)/(24*Key!$B$6)</f>
        <v>44130.743824074074</v>
      </c>
      <c r="S6006">
        <f>M6006-Key!$B$5</f>
        <v>14.92</v>
      </c>
      <c r="T6006" s="2">
        <f t="shared" si="465"/>
        <v>44129.756944444445</v>
      </c>
      <c r="U6006" t="str">
        <f t="shared" si="466"/>
        <v>10-25-2020 18:10</v>
      </c>
      <c r="V6006">
        <f>IFERROR(IF(W6006=Z6006,VLOOKUP($U6006,[1]C8842!$G$2:$M$145,3,FALSE),0),0)</f>
        <v>0</v>
      </c>
      <c r="W6006">
        <f>VLOOKUP(RIGHT($V$1,5),Key!$A$9:$B$14,2,FALSE)</f>
        <v>10.199999999999999</v>
      </c>
      <c r="X6006">
        <f t="shared" si="469"/>
        <v>0</v>
      </c>
      <c r="Y6006">
        <f>VLOOKUP(RIGHT($X$1,5),Key!$A$9:$B$14,2,FALSE)</f>
        <v>3.7</v>
      </c>
      <c r="Z6006">
        <f t="shared" si="467"/>
        <v>10.199999999999999</v>
      </c>
      <c r="AA6006">
        <f t="shared" si="468"/>
        <v>0</v>
      </c>
    </row>
    <row r="6007" spans="1:27" x14ac:dyDescent="0.3">
      <c r="A6007">
        <v>100067</v>
      </c>
      <c r="B6007">
        <v>230922</v>
      </c>
      <c r="C6007" s="3">
        <v>44130.757638888892</v>
      </c>
      <c r="D6007">
        <v>3</v>
      </c>
      <c r="E6007">
        <v>2</v>
      </c>
      <c r="F6007" t="s">
        <v>26</v>
      </c>
      <c r="G6007">
        <v>1</v>
      </c>
      <c r="H6007">
        <v>63.835940000000001</v>
      </c>
      <c r="I6007">
        <v>18.628910000000001</v>
      </c>
      <c r="J6007">
        <v>1.0234380000000001</v>
      </c>
      <c r="K6007">
        <v>94.039060000000006</v>
      </c>
      <c r="L6007" s="3">
        <v>44130.511805555558</v>
      </c>
      <c r="M6007">
        <v>17.18</v>
      </c>
      <c r="N6007" t="s">
        <v>28</v>
      </c>
      <c r="P6007">
        <f>(C6007-Key!$B$1)*24</f>
        <v>3.1333333334187046</v>
      </c>
      <c r="Q6007">
        <f>(Key!$B$2-'17.1'!C6007)*24</f>
        <v>-0.18333333340706304</v>
      </c>
      <c r="R6007" s="3">
        <f>C6007-(M6007-Key!$B$5)/(24*Key!$B$6)</f>
        <v>44130.743824074074</v>
      </c>
      <c r="S6007">
        <f>M6007-Key!$B$5</f>
        <v>14.92</v>
      </c>
      <c r="T6007" s="2">
        <f t="shared" si="465"/>
        <v>44129.756944444445</v>
      </c>
      <c r="U6007" t="str">
        <f t="shared" si="466"/>
        <v>10-25-2020 18:10</v>
      </c>
      <c r="V6007">
        <f>IFERROR(IF(W6007=Z6007,VLOOKUP($U6007,[1]C8842!$G$2:$M$145,3,FALSE),0),0)</f>
        <v>0</v>
      </c>
      <c r="W6007">
        <f>VLOOKUP(RIGHT($V$1,5),Key!$A$9:$B$14,2,FALSE)</f>
        <v>10.199999999999999</v>
      </c>
      <c r="X6007">
        <f t="shared" si="469"/>
        <v>0</v>
      </c>
      <c r="Y6007">
        <f>VLOOKUP(RIGHT($X$1,5),Key!$A$9:$B$14,2,FALSE)</f>
        <v>3.7</v>
      </c>
      <c r="Z6007">
        <f t="shared" si="467"/>
        <v>10.199999999999999</v>
      </c>
      <c r="AA6007">
        <f t="shared" si="468"/>
        <v>0</v>
      </c>
    </row>
    <row r="6008" spans="1:27" x14ac:dyDescent="0.3">
      <c r="A6008">
        <v>100067</v>
      </c>
      <c r="B6008">
        <v>230922</v>
      </c>
      <c r="C6008" s="3">
        <v>44130.757638888892</v>
      </c>
      <c r="D6008">
        <v>0</v>
      </c>
      <c r="E6008">
        <v>2</v>
      </c>
      <c r="F6008" t="s">
        <v>25</v>
      </c>
      <c r="G6008">
        <v>1</v>
      </c>
      <c r="H6008">
        <v>57.136719999999997</v>
      </c>
      <c r="I6008">
        <v>15.48828</v>
      </c>
      <c r="J6008">
        <v>1</v>
      </c>
      <c r="K6008">
        <v>46.019530000000003</v>
      </c>
      <c r="L6008" s="3">
        <v>44130.511805555558</v>
      </c>
      <c r="M6008">
        <v>17.18</v>
      </c>
      <c r="N6008" t="s">
        <v>28</v>
      </c>
      <c r="P6008">
        <f>(C6008-Key!$B$1)*24</f>
        <v>3.1333333334187046</v>
      </c>
      <c r="Q6008">
        <f>(Key!$B$2-'17.1'!C6008)*24</f>
        <v>-0.18333333340706304</v>
      </c>
      <c r="R6008" s="3">
        <f>C6008-(M6008-Key!$B$5)/(24*Key!$B$6)</f>
        <v>44130.743824074074</v>
      </c>
      <c r="S6008">
        <f>M6008-Key!$B$5</f>
        <v>14.92</v>
      </c>
      <c r="T6008" s="2">
        <f t="shared" si="465"/>
        <v>44129.756944444445</v>
      </c>
      <c r="U6008" t="str">
        <f t="shared" si="466"/>
        <v>10-25-2020 18:10</v>
      </c>
      <c r="V6008">
        <f>IFERROR(IF(W6008=Z6008,VLOOKUP($U6008,[1]C8842!$G$2:$M$145,3,FALSE),0),0)</f>
        <v>0</v>
      </c>
      <c r="W6008">
        <f>VLOOKUP(RIGHT($V$1,5),Key!$A$9:$B$14,2,FALSE)</f>
        <v>10.199999999999999</v>
      </c>
      <c r="X6008">
        <f t="shared" si="469"/>
        <v>0</v>
      </c>
      <c r="Y6008">
        <f>VLOOKUP(RIGHT($X$1,5),Key!$A$9:$B$14,2,FALSE)</f>
        <v>3.7</v>
      </c>
      <c r="Z6008">
        <f t="shared" si="467"/>
        <v>10.199999999999999</v>
      </c>
      <c r="AA6008">
        <f t="shared" si="468"/>
        <v>0</v>
      </c>
    </row>
    <row r="6009" spans="1:27" x14ac:dyDescent="0.3">
      <c r="A6009">
        <v>100067</v>
      </c>
      <c r="B6009">
        <v>230922</v>
      </c>
      <c r="C6009" s="3">
        <v>44130.758333333331</v>
      </c>
      <c r="D6009">
        <v>2</v>
      </c>
      <c r="E6009">
        <v>1</v>
      </c>
      <c r="F6009" t="s">
        <v>26</v>
      </c>
      <c r="G6009">
        <v>1</v>
      </c>
      <c r="H6009">
        <v>68.765630000000002</v>
      </c>
      <c r="I6009">
        <v>17.421880000000002</v>
      </c>
      <c r="J6009">
        <v>0.90625</v>
      </c>
      <c r="K6009">
        <v>81.035160000000005</v>
      </c>
      <c r="L6009" s="3">
        <v>44130.511805555558</v>
      </c>
      <c r="M6009">
        <v>17.18</v>
      </c>
      <c r="N6009" t="s">
        <v>28</v>
      </c>
      <c r="P6009">
        <f>(C6009-Key!$B$1)*24</f>
        <v>3.1499999999650754</v>
      </c>
      <c r="Q6009">
        <f>(Key!$B$2-'17.1'!C6009)*24</f>
        <v>-0.19999999995343387</v>
      </c>
      <c r="R6009" s="3">
        <f>C6009-(M6009-Key!$B$5)/(24*Key!$B$6)</f>
        <v>44130.744518518513</v>
      </c>
      <c r="S6009">
        <f>M6009-Key!$B$5</f>
        <v>14.92</v>
      </c>
      <c r="T6009" s="2">
        <f t="shared" si="465"/>
        <v>44129.756944444445</v>
      </c>
      <c r="U6009" t="str">
        <f t="shared" si="466"/>
        <v>10-25-2020 18:10</v>
      </c>
      <c r="V6009">
        <f>IFERROR(IF(W6009=Z6009,VLOOKUP($U6009,[1]C8842!$G$2:$M$145,3,FALSE),0),0)</f>
        <v>0</v>
      </c>
      <c r="W6009">
        <f>VLOOKUP(RIGHT($V$1,5),Key!$A$9:$B$14,2,FALSE)</f>
        <v>10.199999999999999</v>
      </c>
      <c r="X6009">
        <f t="shared" si="469"/>
        <v>0</v>
      </c>
      <c r="Y6009">
        <f>VLOOKUP(RIGHT($X$1,5),Key!$A$9:$B$14,2,FALSE)</f>
        <v>3.7</v>
      </c>
      <c r="Z6009">
        <f t="shared" si="467"/>
        <v>10.199999999999999</v>
      </c>
      <c r="AA6009">
        <f t="shared" si="468"/>
        <v>0</v>
      </c>
    </row>
    <row r="6010" spans="1:27" x14ac:dyDescent="0.3">
      <c r="A6010">
        <v>100067</v>
      </c>
      <c r="B6010">
        <v>230922</v>
      </c>
      <c r="C6010" s="3">
        <v>44130.758333333331</v>
      </c>
      <c r="D6010">
        <v>2</v>
      </c>
      <c r="E6010">
        <v>1</v>
      </c>
      <c r="F6010" t="s">
        <v>26</v>
      </c>
      <c r="G6010">
        <v>1</v>
      </c>
      <c r="H6010">
        <v>67.386719999999997</v>
      </c>
      <c r="I6010">
        <v>15.3125</v>
      </c>
      <c r="J6010">
        <v>0.83984380000000003</v>
      </c>
      <c r="K6010">
        <v>83.035160000000005</v>
      </c>
      <c r="L6010" s="3">
        <v>44130.511805555558</v>
      </c>
      <c r="M6010">
        <v>17.18</v>
      </c>
      <c r="N6010" t="s">
        <v>28</v>
      </c>
      <c r="P6010">
        <f>(C6010-Key!$B$1)*24</f>
        <v>3.1499999999650754</v>
      </c>
      <c r="Q6010">
        <f>(Key!$B$2-'17.1'!C6010)*24</f>
        <v>-0.19999999995343387</v>
      </c>
      <c r="R6010" s="3">
        <f>C6010-(M6010-Key!$B$5)/(24*Key!$B$6)</f>
        <v>44130.744518518513</v>
      </c>
      <c r="S6010">
        <f>M6010-Key!$B$5</f>
        <v>14.92</v>
      </c>
      <c r="T6010" s="2">
        <f t="shared" si="465"/>
        <v>44129.756944444445</v>
      </c>
      <c r="U6010" t="str">
        <f t="shared" si="466"/>
        <v>10-25-2020 18:10</v>
      </c>
      <c r="V6010">
        <f>IFERROR(IF(W6010=Z6010,VLOOKUP($U6010,[1]C8842!$G$2:$M$145,3,FALSE),0),0)</f>
        <v>0</v>
      </c>
      <c r="W6010">
        <f>VLOOKUP(RIGHT($V$1,5),Key!$A$9:$B$14,2,FALSE)</f>
        <v>10.199999999999999</v>
      </c>
      <c r="X6010">
        <f t="shared" si="469"/>
        <v>0</v>
      </c>
      <c r="Y6010">
        <f>VLOOKUP(RIGHT($X$1,5),Key!$A$9:$B$14,2,FALSE)</f>
        <v>3.7</v>
      </c>
      <c r="Z6010">
        <f t="shared" si="467"/>
        <v>10.199999999999999</v>
      </c>
      <c r="AA6010">
        <f t="shared" si="468"/>
        <v>0</v>
      </c>
    </row>
    <row r="6011" spans="1:27" x14ac:dyDescent="0.3">
      <c r="A6011">
        <v>100067</v>
      </c>
      <c r="B6011">
        <v>230922</v>
      </c>
      <c r="C6011" s="3">
        <v>44130.758333333331</v>
      </c>
      <c r="D6011">
        <v>3</v>
      </c>
      <c r="E6011">
        <v>2</v>
      </c>
      <c r="F6011" t="s">
        <v>26</v>
      </c>
      <c r="G6011">
        <v>3</v>
      </c>
      <c r="H6011">
        <v>37.972659999999998</v>
      </c>
      <c r="I6011">
        <v>40.542969999999997</v>
      </c>
      <c r="J6011">
        <v>3.2617189999999998</v>
      </c>
      <c r="K6011">
        <v>92.039060000000006</v>
      </c>
      <c r="L6011" s="3">
        <v>44130.511805555558</v>
      </c>
      <c r="M6011">
        <v>17.18</v>
      </c>
      <c r="N6011" t="s">
        <v>28</v>
      </c>
      <c r="P6011">
        <f>(C6011-Key!$B$1)*24</f>
        <v>3.1499999999650754</v>
      </c>
      <c r="Q6011">
        <f>(Key!$B$2-'17.1'!C6011)*24</f>
        <v>-0.19999999995343387</v>
      </c>
      <c r="R6011" s="3">
        <f>C6011-(M6011-Key!$B$5)/(24*Key!$B$6)</f>
        <v>44130.744518518513</v>
      </c>
      <c r="S6011">
        <f>M6011-Key!$B$5</f>
        <v>14.92</v>
      </c>
      <c r="T6011" s="2">
        <f t="shared" si="465"/>
        <v>44129.756944444445</v>
      </c>
      <c r="U6011" t="str">
        <f t="shared" si="466"/>
        <v>10-25-2020 18:10</v>
      </c>
      <c r="V6011">
        <f>IFERROR(IF(W6011=Z6011,VLOOKUP($U6011,[1]C8842!$G$2:$M$145,3,FALSE),0),0)</f>
        <v>0</v>
      </c>
      <c r="W6011">
        <f>VLOOKUP(RIGHT($V$1,5),Key!$A$9:$B$14,2,FALSE)</f>
        <v>10.199999999999999</v>
      </c>
      <c r="X6011">
        <f t="shared" si="469"/>
        <v>0</v>
      </c>
      <c r="Y6011">
        <f>VLOOKUP(RIGHT($X$1,5),Key!$A$9:$B$14,2,FALSE)</f>
        <v>3.7</v>
      </c>
      <c r="Z6011">
        <f t="shared" si="467"/>
        <v>10.199999999999999</v>
      </c>
      <c r="AA6011">
        <f t="shared" si="468"/>
        <v>0</v>
      </c>
    </row>
    <row r="6012" spans="1:27" x14ac:dyDescent="0.3">
      <c r="A6012">
        <v>100067</v>
      </c>
      <c r="B6012">
        <v>230922</v>
      </c>
      <c r="C6012" s="3">
        <v>44130.758333333331</v>
      </c>
      <c r="D6012">
        <v>0</v>
      </c>
      <c r="E6012">
        <v>2</v>
      </c>
      <c r="F6012" t="s">
        <v>25</v>
      </c>
      <c r="G6012">
        <v>3</v>
      </c>
      <c r="H6012">
        <v>58.21875</v>
      </c>
      <c r="I6012">
        <v>41.230469999999997</v>
      </c>
      <c r="J6012">
        <v>2.15625</v>
      </c>
      <c r="K6012">
        <v>46.019530000000003</v>
      </c>
      <c r="L6012" s="3">
        <v>44130.511805555558</v>
      </c>
      <c r="M6012">
        <v>17.18</v>
      </c>
      <c r="N6012" t="s">
        <v>28</v>
      </c>
      <c r="P6012">
        <f>(C6012-Key!$B$1)*24</f>
        <v>3.1499999999650754</v>
      </c>
      <c r="Q6012">
        <f>(Key!$B$2-'17.1'!C6012)*24</f>
        <v>-0.19999999995343387</v>
      </c>
      <c r="R6012" s="3">
        <f>C6012-(M6012-Key!$B$5)/(24*Key!$B$6)</f>
        <v>44130.744518518513</v>
      </c>
      <c r="S6012">
        <f>M6012-Key!$B$5</f>
        <v>14.92</v>
      </c>
      <c r="T6012" s="2">
        <f t="shared" si="465"/>
        <v>44129.756944444445</v>
      </c>
      <c r="U6012" t="str">
        <f t="shared" si="466"/>
        <v>10-25-2020 18:10</v>
      </c>
      <c r="V6012">
        <f>IFERROR(IF(W6012=Z6012,VLOOKUP($U6012,[1]C8842!$G$2:$M$145,3,FALSE),0),0)</f>
        <v>0</v>
      </c>
      <c r="W6012">
        <f>VLOOKUP(RIGHT($V$1,5),Key!$A$9:$B$14,2,FALSE)</f>
        <v>10.199999999999999</v>
      </c>
      <c r="X6012">
        <f t="shared" si="469"/>
        <v>0</v>
      </c>
      <c r="Y6012">
        <f>VLOOKUP(RIGHT($X$1,5),Key!$A$9:$B$14,2,FALSE)</f>
        <v>3.7</v>
      </c>
      <c r="Z6012">
        <f t="shared" si="467"/>
        <v>10.199999999999999</v>
      </c>
      <c r="AA6012">
        <f t="shared" si="468"/>
        <v>0</v>
      </c>
    </row>
    <row r="6013" spans="1:27" x14ac:dyDescent="0.3">
      <c r="A6013">
        <v>100067</v>
      </c>
      <c r="B6013">
        <v>230922</v>
      </c>
      <c r="C6013" s="3">
        <v>44130.758333333331</v>
      </c>
      <c r="D6013">
        <v>2</v>
      </c>
      <c r="E6013">
        <v>1</v>
      </c>
      <c r="F6013" t="s">
        <v>26</v>
      </c>
      <c r="G6013">
        <v>2</v>
      </c>
      <c r="H6013">
        <v>71.164060000000006</v>
      </c>
      <c r="I6013">
        <v>23.507809999999999</v>
      </c>
      <c r="J6013">
        <v>1.1015630000000001</v>
      </c>
      <c r="K6013">
        <v>81.035160000000005</v>
      </c>
      <c r="L6013" s="3">
        <v>44130.511805555558</v>
      </c>
      <c r="M6013">
        <v>17.18</v>
      </c>
      <c r="N6013" t="s">
        <v>28</v>
      </c>
      <c r="P6013">
        <f>(C6013-Key!$B$1)*24</f>
        <v>3.1499999999650754</v>
      </c>
      <c r="Q6013">
        <f>(Key!$B$2-'17.1'!C6013)*24</f>
        <v>-0.19999999995343387</v>
      </c>
      <c r="R6013" s="3">
        <f>C6013-(M6013-Key!$B$5)/(24*Key!$B$6)</f>
        <v>44130.744518518513</v>
      </c>
      <c r="S6013">
        <f>M6013-Key!$B$5</f>
        <v>14.92</v>
      </c>
      <c r="T6013" s="2">
        <f t="shared" si="465"/>
        <v>44129.756944444445</v>
      </c>
      <c r="U6013" t="str">
        <f t="shared" si="466"/>
        <v>10-25-2020 18:10</v>
      </c>
      <c r="V6013">
        <f>IFERROR(IF(W6013=Z6013,VLOOKUP($U6013,[1]C8842!$G$2:$M$145,3,FALSE),0),0)</f>
        <v>0</v>
      </c>
      <c r="W6013">
        <f>VLOOKUP(RIGHT($V$1,5),Key!$A$9:$B$14,2,FALSE)</f>
        <v>10.199999999999999</v>
      </c>
      <c r="X6013">
        <f t="shared" si="469"/>
        <v>0</v>
      </c>
      <c r="Y6013">
        <f>VLOOKUP(RIGHT($X$1,5),Key!$A$9:$B$14,2,FALSE)</f>
        <v>3.7</v>
      </c>
      <c r="Z6013">
        <f t="shared" si="467"/>
        <v>10.199999999999999</v>
      </c>
      <c r="AA6013">
        <f t="shared" si="468"/>
        <v>0</v>
      </c>
    </row>
    <row r="6014" spans="1:27" x14ac:dyDescent="0.3">
      <c r="A6014">
        <v>100067</v>
      </c>
      <c r="B6014">
        <v>230922</v>
      </c>
      <c r="C6014" s="3">
        <v>44130.758333333331</v>
      </c>
      <c r="D6014">
        <v>2</v>
      </c>
      <c r="E6014">
        <v>1</v>
      </c>
      <c r="F6014" t="s">
        <v>26</v>
      </c>
      <c r="G6014">
        <v>2</v>
      </c>
      <c r="H6014">
        <v>68.054689999999994</v>
      </c>
      <c r="I6014">
        <v>21.40625</v>
      </c>
      <c r="J6014">
        <v>1.0703130000000001</v>
      </c>
      <c r="K6014">
        <v>80.03125</v>
      </c>
      <c r="L6014" s="3">
        <v>44130.511805555558</v>
      </c>
      <c r="M6014">
        <v>17.18</v>
      </c>
      <c r="N6014" t="s">
        <v>28</v>
      </c>
      <c r="P6014">
        <f>(C6014-Key!$B$1)*24</f>
        <v>3.1499999999650754</v>
      </c>
      <c r="Q6014">
        <f>(Key!$B$2-'17.1'!C6014)*24</f>
        <v>-0.19999999995343387</v>
      </c>
      <c r="R6014" s="3">
        <f>C6014-(M6014-Key!$B$5)/(24*Key!$B$6)</f>
        <v>44130.744518518513</v>
      </c>
      <c r="S6014">
        <f>M6014-Key!$B$5</f>
        <v>14.92</v>
      </c>
      <c r="T6014" s="2">
        <f t="shared" si="465"/>
        <v>44129.756944444445</v>
      </c>
      <c r="U6014" t="str">
        <f t="shared" si="466"/>
        <v>10-25-2020 18:10</v>
      </c>
      <c r="V6014">
        <f>IFERROR(IF(W6014=Z6014,VLOOKUP($U6014,[1]C8842!$G$2:$M$145,3,FALSE),0),0)</f>
        <v>0</v>
      </c>
      <c r="W6014">
        <f>VLOOKUP(RIGHT($V$1,5),Key!$A$9:$B$14,2,FALSE)</f>
        <v>10.199999999999999</v>
      </c>
      <c r="X6014">
        <f t="shared" si="469"/>
        <v>0</v>
      </c>
      <c r="Y6014">
        <f>VLOOKUP(RIGHT($X$1,5),Key!$A$9:$B$14,2,FALSE)</f>
        <v>3.7</v>
      </c>
      <c r="Z6014">
        <f t="shared" si="467"/>
        <v>10.199999999999999</v>
      </c>
      <c r="AA6014">
        <f t="shared" si="468"/>
        <v>0</v>
      </c>
    </row>
    <row r="6015" spans="1:27" x14ac:dyDescent="0.3">
      <c r="A6015">
        <v>100067</v>
      </c>
      <c r="B6015">
        <v>230922</v>
      </c>
      <c r="C6015" s="3">
        <v>44130.758333333331</v>
      </c>
      <c r="D6015">
        <v>1</v>
      </c>
      <c r="E6015">
        <v>1</v>
      </c>
      <c r="F6015" t="s">
        <v>25</v>
      </c>
      <c r="G6015">
        <v>2</v>
      </c>
      <c r="H6015">
        <v>69.246089999999995</v>
      </c>
      <c r="I6015">
        <v>23.640630000000002</v>
      </c>
      <c r="J6015">
        <v>1.136719</v>
      </c>
      <c r="K6015">
        <v>56.023440000000001</v>
      </c>
      <c r="L6015" s="3">
        <v>44130.511805555558</v>
      </c>
      <c r="M6015">
        <v>17.18</v>
      </c>
      <c r="N6015" t="s">
        <v>28</v>
      </c>
      <c r="P6015">
        <f>(C6015-Key!$B$1)*24</f>
        <v>3.1499999999650754</v>
      </c>
      <c r="Q6015">
        <f>(Key!$B$2-'17.1'!C6015)*24</f>
        <v>-0.19999999995343387</v>
      </c>
      <c r="R6015" s="3">
        <f>C6015-(M6015-Key!$B$5)/(24*Key!$B$6)</f>
        <v>44130.744518518513</v>
      </c>
      <c r="S6015">
        <f>M6015-Key!$B$5</f>
        <v>14.92</v>
      </c>
      <c r="T6015" s="2">
        <f t="shared" si="465"/>
        <v>44129.756944444445</v>
      </c>
      <c r="U6015" t="str">
        <f t="shared" si="466"/>
        <v>10-25-2020 18:10</v>
      </c>
      <c r="V6015">
        <f>IFERROR(IF(W6015=Z6015,VLOOKUP($U6015,[1]C8842!$G$2:$M$145,3,FALSE),0),0)</f>
        <v>0</v>
      </c>
      <c r="W6015">
        <f>VLOOKUP(RIGHT($V$1,5),Key!$A$9:$B$14,2,FALSE)</f>
        <v>10.199999999999999</v>
      </c>
      <c r="X6015">
        <f t="shared" si="469"/>
        <v>0</v>
      </c>
      <c r="Y6015">
        <f>VLOOKUP(RIGHT($X$1,5),Key!$A$9:$B$14,2,FALSE)</f>
        <v>3.7</v>
      </c>
      <c r="Z6015">
        <f t="shared" si="467"/>
        <v>10.199999999999999</v>
      </c>
      <c r="AA6015">
        <f t="shared" si="468"/>
        <v>0</v>
      </c>
    </row>
    <row r="6016" spans="1:27" x14ac:dyDescent="0.3">
      <c r="A6016">
        <v>100067</v>
      </c>
      <c r="B6016">
        <v>230922</v>
      </c>
      <c r="C6016" s="3">
        <v>44130.758333333331</v>
      </c>
      <c r="D6016">
        <v>0</v>
      </c>
      <c r="E6016">
        <v>2</v>
      </c>
      <c r="F6016" t="s">
        <v>25</v>
      </c>
      <c r="G6016">
        <v>1</v>
      </c>
      <c r="H6016">
        <v>64.933589999999995</v>
      </c>
      <c r="I6016">
        <v>15.910159999999999</v>
      </c>
      <c r="J6016">
        <v>0.89453130000000003</v>
      </c>
      <c r="K6016">
        <v>47.019530000000003</v>
      </c>
      <c r="L6016" s="3">
        <v>44130.511805555558</v>
      </c>
      <c r="M6016">
        <v>17.18</v>
      </c>
      <c r="N6016" t="s">
        <v>28</v>
      </c>
      <c r="P6016">
        <f>(C6016-Key!$B$1)*24</f>
        <v>3.1499999999650754</v>
      </c>
      <c r="Q6016">
        <f>(Key!$B$2-'17.1'!C6016)*24</f>
        <v>-0.19999999995343387</v>
      </c>
      <c r="R6016" s="3">
        <f>C6016-(M6016-Key!$B$5)/(24*Key!$B$6)</f>
        <v>44130.744518518513</v>
      </c>
      <c r="S6016">
        <f>M6016-Key!$B$5</f>
        <v>14.92</v>
      </c>
      <c r="T6016" s="2">
        <f t="shared" si="465"/>
        <v>44129.756944444445</v>
      </c>
      <c r="U6016" t="str">
        <f t="shared" si="466"/>
        <v>10-25-2020 18:10</v>
      </c>
      <c r="V6016">
        <f>IFERROR(IF(W6016=Z6016,VLOOKUP($U6016,[1]C8842!$G$2:$M$145,3,FALSE),0),0)</f>
        <v>0</v>
      </c>
      <c r="W6016">
        <f>VLOOKUP(RIGHT($V$1,5),Key!$A$9:$B$14,2,FALSE)</f>
        <v>10.199999999999999</v>
      </c>
      <c r="X6016">
        <f t="shared" si="469"/>
        <v>0</v>
      </c>
      <c r="Y6016">
        <f>VLOOKUP(RIGHT($X$1,5),Key!$A$9:$B$14,2,FALSE)</f>
        <v>3.7</v>
      </c>
      <c r="Z6016">
        <f t="shared" si="467"/>
        <v>10.199999999999999</v>
      </c>
      <c r="AA6016">
        <f t="shared" si="468"/>
        <v>0</v>
      </c>
    </row>
    <row r="6017" spans="1:27" x14ac:dyDescent="0.3">
      <c r="A6017">
        <v>100067</v>
      </c>
      <c r="B6017">
        <v>230922</v>
      </c>
      <c r="C6017" s="3">
        <v>44130.758333333331</v>
      </c>
      <c r="D6017">
        <v>3</v>
      </c>
      <c r="E6017">
        <v>2</v>
      </c>
      <c r="F6017" t="s">
        <v>26</v>
      </c>
      <c r="G6017">
        <v>5</v>
      </c>
      <c r="H6017">
        <v>51.535159999999998</v>
      </c>
      <c r="I6017">
        <v>94.332030000000003</v>
      </c>
      <c r="J6017">
        <v>5.1835940000000003</v>
      </c>
      <c r="K6017">
        <v>94.039060000000006</v>
      </c>
      <c r="L6017" s="3">
        <v>44130.511805555558</v>
      </c>
      <c r="M6017">
        <v>17.18</v>
      </c>
      <c r="N6017" t="s">
        <v>28</v>
      </c>
      <c r="P6017">
        <f>(C6017-Key!$B$1)*24</f>
        <v>3.1499999999650754</v>
      </c>
      <c r="Q6017">
        <f>(Key!$B$2-'17.1'!C6017)*24</f>
        <v>-0.19999999995343387</v>
      </c>
      <c r="R6017" s="3">
        <f>C6017-(M6017-Key!$B$5)/(24*Key!$B$6)</f>
        <v>44130.744518518513</v>
      </c>
      <c r="S6017">
        <f>M6017-Key!$B$5</f>
        <v>14.92</v>
      </c>
      <c r="T6017" s="2">
        <f t="shared" si="465"/>
        <v>44129.756944444445</v>
      </c>
      <c r="U6017" t="str">
        <f t="shared" si="466"/>
        <v>10-25-2020 18:10</v>
      </c>
      <c r="V6017">
        <f>IFERROR(IF(W6017=Z6017,VLOOKUP($U6017,[1]C8842!$G$2:$M$145,3,FALSE),0),0)</f>
        <v>0</v>
      </c>
      <c r="W6017">
        <f>VLOOKUP(RIGHT($V$1,5),Key!$A$9:$B$14,2,FALSE)</f>
        <v>10.199999999999999</v>
      </c>
      <c r="X6017">
        <f t="shared" si="469"/>
        <v>0</v>
      </c>
      <c r="Y6017">
        <f>VLOOKUP(RIGHT($X$1,5),Key!$A$9:$B$14,2,FALSE)</f>
        <v>3.7</v>
      </c>
      <c r="Z6017">
        <f t="shared" si="467"/>
        <v>10.199999999999999</v>
      </c>
      <c r="AA6017">
        <f t="shared" si="468"/>
        <v>0</v>
      </c>
    </row>
    <row r="6018" spans="1:27" x14ac:dyDescent="0.3">
      <c r="A6018">
        <v>100067</v>
      </c>
      <c r="B6018">
        <v>230922</v>
      </c>
      <c r="C6018" s="3">
        <v>44130.758333333331</v>
      </c>
      <c r="D6018">
        <v>1</v>
      </c>
      <c r="E6018">
        <v>1</v>
      </c>
      <c r="F6018" t="s">
        <v>25</v>
      </c>
      <c r="G6018">
        <v>1</v>
      </c>
      <c r="H6018">
        <v>75.46875</v>
      </c>
      <c r="I6018">
        <v>15.429690000000001</v>
      </c>
      <c r="J6018">
        <v>0.75390630000000003</v>
      </c>
      <c r="K6018">
        <v>58.023440000000001</v>
      </c>
      <c r="L6018" s="3">
        <v>44130.511805555558</v>
      </c>
      <c r="M6018">
        <v>17.18</v>
      </c>
      <c r="N6018" t="s">
        <v>28</v>
      </c>
      <c r="P6018">
        <f>(C6018-Key!$B$1)*24</f>
        <v>3.1499999999650754</v>
      </c>
      <c r="Q6018">
        <f>(Key!$B$2-'17.1'!C6018)*24</f>
        <v>-0.19999999995343387</v>
      </c>
      <c r="R6018" s="3">
        <f>C6018-(M6018-Key!$B$5)/(24*Key!$B$6)</f>
        <v>44130.744518518513</v>
      </c>
      <c r="S6018">
        <f>M6018-Key!$B$5</f>
        <v>14.92</v>
      </c>
      <c r="T6018" s="2">
        <f t="shared" si="465"/>
        <v>44129.756944444445</v>
      </c>
      <c r="U6018" t="str">
        <f t="shared" si="466"/>
        <v>10-25-2020 18:10</v>
      </c>
      <c r="V6018">
        <f>IFERROR(IF(W6018=Z6018,VLOOKUP($U6018,[1]C8842!$G$2:$M$145,3,FALSE),0),0)</f>
        <v>0</v>
      </c>
      <c r="W6018">
        <f>VLOOKUP(RIGHT($V$1,5),Key!$A$9:$B$14,2,FALSE)</f>
        <v>10.199999999999999</v>
      </c>
      <c r="X6018">
        <f t="shared" si="469"/>
        <v>0</v>
      </c>
      <c r="Y6018">
        <f>VLOOKUP(RIGHT($X$1,5),Key!$A$9:$B$14,2,FALSE)</f>
        <v>3.7</v>
      </c>
      <c r="Z6018">
        <f t="shared" si="467"/>
        <v>10.199999999999999</v>
      </c>
      <c r="AA6018">
        <f t="shared" si="468"/>
        <v>0</v>
      </c>
    </row>
    <row r="6019" spans="1:27" x14ac:dyDescent="0.3">
      <c r="A6019">
        <v>100067</v>
      </c>
      <c r="B6019">
        <v>230922</v>
      </c>
      <c r="C6019" s="3">
        <v>44130.758333333331</v>
      </c>
      <c r="D6019">
        <v>1</v>
      </c>
      <c r="E6019">
        <v>1</v>
      </c>
      <c r="F6019" t="s">
        <v>25</v>
      </c>
      <c r="G6019">
        <v>1</v>
      </c>
      <c r="H6019">
        <v>68.785160000000005</v>
      </c>
      <c r="I6019">
        <v>19.71875</v>
      </c>
      <c r="J6019">
        <v>0.9921875</v>
      </c>
      <c r="K6019">
        <v>56.023440000000001</v>
      </c>
      <c r="L6019" s="3">
        <v>44130.511805555558</v>
      </c>
      <c r="M6019">
        <v>17.18</v>
      </c>
      <c r="N6019" t="s">
        <v>28</v>
      </c>
      <c r="P6019">
        <f>(C6019-Key!$B$1)*24</f>
        <v>3.1499999999650754</v>
      </c>
      <c r="Q6019">
        <f>(Key!$B$2-'17.1'!C6019)*24</f>
        <v>-0.19999999995343387</v>
      </c>
      <c r="R6019" s="3">
        <f>C6019-(M6019-Key!$B$5)/(24*Key!$B$6)</f>
        <v>44130.744518518513</v>
      </c>
      <c r="S6019">
        <f>M6019-Key!$B$5</f>
        <v>14.92</v>
      </c>
      <c r="T6019" s="2">
        <f t="shared" ref="T6019:T6082" si="470">ROUND(C6019*24*60/10,0)/(24*6)-1</f>
        <v>44129.756944444445</v>
      </c>
      <c r="U6019" t="str">
        <f t="shared" ref="U6019:U6082" si="471">TEXT(T6019,"mm-dd-yyyy hh:mm")</f>
        <v>10-25-2020 18:10</v>
      </c>
      <c r="V6019">
        <f>IFERROR(IF(W6019=Z6019,VLOOKUP($U6019,[1]C8842!$G$2:$M$145,3,FALSE),0),0)</f>
        <v>0</v>
      </c>
      <c r="W6019">
        <f>VLOOKUP(RIGHT($V$1,5),Key!$A$9:$B$14,2,FALSE)</f>
        <v>10.199999999999999</v>
      </c>
      <c r="X6019">
        <f t="shared" si="469"/>
        <v>0</v>
      </c>
      <c r="Y6019">
        <f>VLOOKUP(RIGHT($X$1,5),Key!$A$9:$B$14,2,FALSE)</f>
        <v>3.7</v>
      </c>
      <c r="Z6019">
        <f t="shared" ref="Z6019:Z6082" si="472">M6019-MIN(ABS(Y6019-M6019),ABS(W6019-M6019))</f>
        <v>10.199999999999999</v>
      </c>
      <c r="AA6019">
        <f t="shared" ref="AA6019:AA6082" si="473">SUM(V6019,X6019)</f>
        <v>0</v>
      </c>
    </row>
    <row r="6020" spans="1:27" x14ac:dyDescent="0.3">
      <c r="A6020">
        <v>100067</v>
      </c>
      <c r="B6020">
        <v>230922</v>
      </c>
      <c r="C6020" s="3">
        <v>44130.758333333331</v>
      </c>
      <c r="D6020">
        <v>0</v>
      </c>
      <c r="E6020">
        <v>2</v>
      </c>
      <c r="F6020" t="s">
        <v>25</v>
      </c>
      <c r="G6020">
        <v>1</v>
      </c>
      <c r="H6020">
        <v>59.78125</v>
      </c>
      <c r="I6020">
        <v>14.523440000000001</v>
      </c>
      <c r="J6020">
        <v>0.91015630000000003</v>
      </c>
      <c r="K6020">
        <v>44.019530000000003</v>
      </c>
      <c r="L6020" s="3">
        <v>44130.511805555558</v>
      </c>
      <c r="M6020">
        <v>17.18</v>
      </c>
      <c r="N6020" t="s">
        <v>28</v>
      </c>
      <c r="P6020">
        <f>(C6020-Key!$B$1)*24</f>
        <v>3.1499999999650754</v>
      </c>
      <c r="Q6020">
        <f>(Key!$B$2-'17.1'!C6020)*24</f>
        <v>-0.19999999995343387</v>
      </c>
      <c r="R6020" s="3">
        <f>C6020-(M6020-Key!$B$5)/(24*Key!$B$6)</f>
        <v>44130.744518518513</v>
      </c>
      <c r="S6020">
        <f>M6020-Key!$B$5</f>
        <v>14.92</v>
      </c>
      <c r="T6020" s="2">
        <f t="shared" si="470"/>
        <v>44129.756944444445</v>
      </c>
      <c r="U6020" t="str">
        <f t="shared" si="471"/>
        <v>10-25-2020 18:10</v>
      </c>
      <c r="V6020">
        <f>IFERROR(IF(W6020=Z6020,VLOOKUP($U6020,[1]C8842!$G$2:$M$145,3,FALSE),0),0)</f>
        <v>0</v>
      </c>
      <c r="W6020">
        <f>VLOOKUP(RIGHT($V$1,5),Key!$A$9:$B$14,2,FALSE)</f>
        <v>10.199999999999999</v>
      </c>
      <c r="X6020">
        <f t="shared" ref="X6020:X6083" si="474">$X$2</f>
        <v>0</v>
      </c>
      <c r="Y6020">
        <f>VLOOKUP(RIGHT($X$1,5),Key!$A$9:$B$14,2,FALSE)</f>
        <v>3.7</v>
      </c>
      <c r="Z6020">
        <f t="shared" si="472"/>
        <v>10.199999999999999</v>
      </c>
      <c r="AA6020">
        <f t="shared" si="473"/>
        <v>0</v>
      </c>
    </row>
    <row r="6021" spans="1:27" x14ac:dyDescent="0.3">
      <c r="A6021">
        <v>100067</v>
      </c>
      <c r="B6021">
        <v>230922</v>
      </c>
      <c r="C6021" s="3">
        <v>44130.758333333331</v>
      </c>
      <c r="D6021">
        <v>3</v>
      </c>
      <c r="E6021">
        <v>2</v>
      </c>
      <c r="F6021" t="s">
        <v>26</v>
      </c>
      <c r="G6021">
        <v>1</v>
      </c>
      <c r="H6021">
        <v>71.257810000000006</v>
      </c>
      <c r="I6021">
        <v>16.28125</v>
      </c>
      <c r="J6021">
        <v>0.83203130000000003</v>
      </c>
      <c r="K6021">
        <v>95.039060000000006</v>
      </c>
      <c r="L6021" s="3">
        <v>44130.511805555558</v>
      </c>
      <c r="M6021">
        <v>17.18</v>
      </c>
      <c r="N6021" t="s">
        <v>28</v>
      </c>
      <c r="P6021">
        <f>(C6021-Key!$B$1)*24</f>
        <v>3.1499999999650754</v>
      </c>
      <c r="Q6021">
        <f>(Key!$B$2-'17.1'!C6021)*24</f>
        <v>-0.19999999995343387</v>
      </c>
      <c r="R6021" s="3">
        <f>C6021-(M6021-Key!$B$5)/(24*Key!$B$6)</f>
        <v>44130.744518518513</v>
      </c>
      <c r="S6021">
        <f>M6021-Key!$B$5</f>
        <v>14.92</v>
      </c>
      <c r="T6021" s="2">
        <f t="shared" si="470"/>
        <v>44129.756944444445</v>
      </c>
      <c r="U6021" t="str">
        <f t="shared" si="471"/>
        <v>10-25-2020 18:10</v>
      </c>
      <c r="V6021">
        <f>IFERROR(IF(W6021=Z6021,VLOOKUP($U6021,[1]C8842!$G$2:$M$145,3,FALSE),0),0)</f>
        <v>0</v>
      </c>
      <c r="W6021">
        <f>VLOOKUP(RIGHT($V$1,5),Key!$A$9:$B$14,2,FALSE)</f>
        <v>10.199999999999999</v>
      </c>
      <c r="X6021">
        <f t="shared" si="474"/>
        <v>0</v>
      </c>
      <c r="Y6021">
        <f>VLOOKUP(RIGHT($X$1,5),Key!$A$9:$B$14,2,FALSE)</f>
        <v>3.7</v>
      </c>
      <c r="Z6021">
        <f t="shared" si="472"/>
        <v>10.199999999999999</v>
      </c>
      <c r="AA6021">
        <f t="shared" si="473"/>
        <v>0</v>
      </c>
    </row>
    <row r="6022" spans="1:27" x14ac:dyDescent="0.3">
      <c r="A6022">
        <v>100067</v>
      </c>
      <c r="B6022">
        <v>230922</v>
      </c>
      <c r="C6022" s="3">
        <v>44130.758333333331</v>
      </c>
      <c r="D6022">
        <v>2</v>
      </c>
      <c r="E6022">
        <v>1</v>
      </c>
      <c r="F6022" t="s">
        <v>26</v>
      </c>
      <c r="G6022">
        <v>1</v>
      </c>
      <c r="H6022">
        <v>68.785160000000005</v>
      </c>
      <c r="I6022">
        <v>15.222659999999999</v>
      </c>
      <c r="J6022">
        <v>0.8203125</v>
      </c>
      <c r="K6022">
        <v>80.03125</v>
      </c>
      <c r="L6022" s="3">
        <v>44130.511805555558</v>
      </c>
      <c r="M6022">
        <v>17.18</v>
      </c>
      <c r="N6022" t="s">
        <v>28</v>
      </c>
      <c r="P6022">
        <f>(C6022-Key!$B$1)*24</f>
        <v>3.1499999999650754</v>
      </c>
      <c r="Q6022">
        <f>(Key!$B$2-'17.1'!C6022)*24</f>
        <v>-0.19999999995343387</v>
      </c>
      <c r="R6022" s="3">
        <f>C6022-(M6022-Key!$B$5)/(24*Key!$B$6)</f>
        <v>44130.744518518513</v>
      </c>
      <c r="S6022">
        <f>M6022-Key!$B$5</f>
        <v>14.92</v>
      </c>
      <c r="T6022" s="2">
        <f t="shared" si="470"/>
        <v>44129.756944444445</v>
      </c>
      <c r="U6022" t="str">
        <f t="shared" si="471"/>
        <v>10-25-2020 18:10</v>
      </c>
      <c r="V6022">
        <f>IFERROR(IF(W6022=Z6022,VLOOKUP($U6022,[1]C8842!$G$2:$M$145,3,FALSE),0),0)</f>
        <v>0</v>
      </c>
      <c r="W6022">
        <f>VLOOKUP(RIGHT($V$1,5),Key!$A$9:$B$14,2,FALSE)</f>
        <v>10.199999999999999</v>
      </c>
      <c r="X6022">
        <f t="shared" si="474"/>
        <v>0</v>
      </c>
      <c r="Y6022">
        <f>VLOOKUP(RIGHT($X$1,5),Key!$A$9:$B$14,2,FALSE)</f>
        <v>3.7</v>
      </c>
      <c r="Z6022">
        <f t="shared" si="472"/>
        <v>10.199999999999999</v>
      </c>
      <c r="AA6022">
        <f t="shared" si="473"/>
        <v>0</v>
      </c>
    </row>
    <row r="6023" spans="1:27" x14ac:dyDescent="0.3">
      <c r="A6023">
        <v>100067</v>
      </c>
      <c r="B6023">
        <v>230922</v>
      </c>
      <c r="C6023" s="3">
        <v>44130.758333333331</v>
      </c>
      <c r="D6023">
        <v>2</v>
      </c>
      <c r="E6023">
        <v>1</v>
      </c>
      <c r="F6023" t="s">
        <v>26</v>
      </c>
      <c r="G6023">
        <v>1</v>
      </c>
      <c r="H6023">
        <v>71.234380000000002</v>
      </c>
      <c r="I6023">
        <v>14.878909999999999</v>
      </c>
      <c r="J6023">
        <v>0.77734380000000003</v>
      </c>
      <c r="K6023">
        <v>82.035160000000005</v>
      </c>
      <c r="L6023" s="3">
        <v>44130.511805555558</v>
      </c>
      <c r="M6023">
        <v>17.18</v>
      </c>
      <c r="N6023" t="s">
        <v>28</v>
      </c>
      <c r="P6023">
        <f>(C6023-Key!$B$1)*24</f>
        <v>3.1499999999650754</v>
      </c>
      <c r="Q6023">
        <f>(Key!$B$2-'17.1'!C6023)*24</f>
        <v>-0.19999999995343387</v>
      </c>
      <c r="R6023" s="3">
        <f>C6023-(M6023-Key!$B$5)/(24*Key!$B$6)</f>
        <v>44130.744518518513</v>
      </c>
      <c r="S6023">
        <f>M6023-Key!$B$5</f>
        <v>14.92</v>
      </c>
      <c r="T6023" s="2">
        <f t="shared" si="470"/>
        <v>44129.756944444445</v>
      </c>
      <c r="U6023" t="str">
        <f t="shared" si="471"/>
        <v>10-25-2020 18:10</v>
      </c>
      <c r="V6023">
        <f>IFERROR(IF(W6023=Z6023,VLOOKUP($U6023,[1]C8842!$G$2:$M$145,3,FALSE),0),0)</f>
        <v>0</v>
      </c>
      <c r="W6023">
        <f>VLOOKUP(RIGHT($V$1,5),Key!$A$9:$B$14,2,FALSE)</f>
        <v>10.199999999999999</v>
      </c>
      <c r="X6023">
        <f t="shared" si="474"/>
        <v>0</v>
      </c>
      <c r="Y6023">
        <f>VLOOKUP(RIGHT($X$1,5),Key!$A$9:$B$14,2,FALSE)</f>
        <v>3.7</v>
      </c>
      <c r="Z6023">
        <f t="shared" si="472"/>
        <v>10.199999999999999</v>
      </c>
      <c r="AA6023">
        <f t="shared" si="473"/>
        <v>0</v>
      </c>
    </row>
    <row r="6024" spans="1:27" x14ac:dyDescent="0.3">
      <c r="A6024">
        <v>100067</v>
      </c>
      <c r="B6024">
        <v>230922</v>
      </c>
      <c r="C6024" s="3">
        <v>44130.758333333331</v>
      </c>
      <c r="D6024">
        <v>2</v>
      </c>
      <c r="E6024">
        <v>1</v>
      </c>
      <c r="F6024" t="s">
        <v>26</v>
      </c>
      <c r="G6024">
        <v>1</v>
      </c>
      <c r="H6024">
        <v>64.875</v>
      </c>
      <c r="I6024">
        <v>17.10547</v>
      </c>
      <c r="J6024">
        <v>0.9453125</v>
      </c>
      <c r="K6024">
        <v>82.035160000000005</v>
      </c>
      <c r="L6024" s="3">
        <v>44130.511805555558</v>
      </c>
      <c r="M6024">
        <v>17.18</v>
      </c>
      <c r="N6024" t="s">
        <v>28</v>
      </c>
      <c r="P6024">
        <f>(C6024-Key!$B$1)*24</f>
        <v>3.1499999999650754</v>
      </c>
      <c r="Q6024">
        <f>(Key!$B$2-'17.1'!C6024)*24</f>
        <v>-0.19999999995343387</v>
      </c>
      <c r="R6024" s="3">
        <f>C6024-(M6024-Key!$B$5)/(24*Key!$B$6)</f>
        <v>44130.744518518513</v>
      </c>
      <c r="S6024">
        <f>M6024-Key!$B$5</f>
        <v>14.92</v>
      </c>
      <c r="T6024" s="2">
        <f t="shared" si="470"/>
        <v>44129.756944444445</v>
      </c>
      <c r="U6024" t="str">
        <f t="shared" si="471"/>
        <v>10-25-2020 18:10</v>
      </c>
      <c r="V6024">
        <f>IFERROR(IF(W6024=Z6024,VLOOKUP($U6024,[1]C8842!$G$2:$M$145,3,FALSE),0),0)</f>
        <v>0</v>
      </c>
      <c r="W6024">
        <f>VLOOKUP(RIGHT($V$1,5),Key!$A$9:$B$14,2,FALSE)</f>
        <v>10.199999999999999</v>
      </c>
      <c r="X6024">
        <f t="shared" si="474"/>
        <v>0</v>
      </c>
      <c r="Y6024">
        <f>VLOOKUP(RIGHT($X$1,5),Key!$A$9:$B$14,2,FALSE)</f>
        <v>3.7</v>
      </c>
      <c r="Z6024">
        <f t="shared" si="472"/>
        <v>10.199999999999999</v>
      </c>
      <c r="AA6024">
        <f t="shared" si="473"/>
        <v>0</v>
      </c>
    </row>
    <row r="6025" spans="1:27" x14ac:dyDescent="0.3">
      <c r="A6025">
        <v>100067</v>
      </c>
      <c r="B6025">
        <v>230922</v>
      </c>
      <c r="C6025" s="3">
        <v>44130.758333333331</v>
      </c>
      <c r="D6025">
        <v>3</v>
      </c>
      <c r="E6025">
        <v>2</v>
      </c>
      <c r="F6025" t="s">
        <v>26</v>
      </c>
      <c r="G6025">
        <v>3</v>
      </c>
      <c r="H6025">
        <v>66.679689999999994</v>
      </c>
      <c r="I6025">
        <v>31.83203</v>
      </c>
      <c r="J6025">
        <v>1.5078130000000001</v>
      </c>
      <c r="K6025">
        <v>94.039060000000006</v>
      </c>
      <c r="L6025" s="3">
        <v>44130.511805555558</v>
      </c>
      <c r="M6025">
        <v>17.18</v>
      </c>
      <c r="N6025" t="s">
        <v>28</v>
      </c>
      <c r="P6025">
        <f>(C6025-Key!$B$1)*24</f>
        <v>3.1499999999650754</v>
      </c>
      <c r="Q6025">
        <f>(Key!$B$2-'17.1'!C6025)*24</f>
        <v>-0.19999999995343387</v>
      </c>
      <c r="R6025" s="3">
        <f>C6025-(M6025-Key!$B$5)/(24*Key!$B$6)</f>
        <v>44130.744518518513</v>
      </c>
      <c r="S6025">
        <f>M6025-Key!$B$5</f>
        <v>14.92</v>
      </c>
      <c r="T6025" s="2">
        <f t="shared" si="470"/>
        <v>44129.756944444445</v>
      </c>
      <c r="U6025" t="str">
        <f t="shared" si="471"/>
        <v>10-25-2020 18:10</v>
      </c>
      <c r="V6025">
        <f>IFERROR(IF(W6025=Z6025,VLOOKUP($U6025,[1]C8842!$G$2:$M$145,3,FALSE),0),0)</f>
        <v>0</v>
      </c>
      <c r="W6025">
        <f>VLOOKUP(RIGHT($V$1,5),Key!$A$9:$B$14,2,FALSE)</f>
        <v>10.199999999999999</v>
      </c>
      <c r="X6025">
        <f t="shared" si="474"/>
        <v>0</v>
      </c>
      <c r="Y6025">
        <f>VLOOKUP(RIGHT($X$1,5),Key!$A$9:$B$14,2,FALSE)</f>
        <v>3.7</v>
      </c>
      <c r="Z6025">
        <f t="shared" si="472"/>
        <v>10.199999999999999</v>
      </c>
      <c r="AA6025">
        <f t="shared" si="473"/>
        <v>0</v>
      </c>
    </row>
    <row r="6026" spans="1:27" x14ac:dyDescent="0.3">
      <c r="A6026">
        <v>100067</v>
      </c>
      <c r="B6026">
        <v>230922</v>
      </c>
      <c r="C6026" s="3">
        <v>44130.758333333331</v>
      </c>
      <c r="D6026">
        <v>1</v>
      </c>
      <c r="E6026">
        <v>1</v>
      </c>
      <c r="F6026" t="s">
        <v>25</v>
      </c>
      <c r="G6026">
        <v>1</v>
      </c>
      <c r="H6026">
        <v>70.457030000000003</v>
      </c>
      <c r="I6026">
        <v>14.945309999999999</v>
      </c>
      <c r="J6026">
        <v>0.7890625</v>
      </c>
      <c r="K6026">
        <v>58.023440000000001</v>
      </c>
      <c r="L6026" s="3">
        <v>44130.511805555558</v>
      </c>
      <c r="M6026">
        <v>17.18</v>
      </c>
      <c r="N6026" t="s">
        <v>28</v>
      </c>
      <c r="P6026">
        <f>(C6026-Key!$B$1)*24</f>
        <v>3.1499999999650754</v>
      </c>
      <c r="Q6026">
        <f>(Key!$B$2-'17.1'!C6026)*24</f>
        <v>-0.19999999995343387</v>
      </c>
      <c r="R6026" s="3">
        <f>C6026-(M6026-Key!$B$5)/(24*Key!$B$6)</f>
        <v>44130.744518518513</v>
      </c>
      <c r="S6026">
        <f>M6026-Key!$B$5</f>
        <v>14.92</v>
      </c>
      <c r="T6026" s="2">
        <f t="shared" si="470"/>
        <v>44129.756944444445</v>
      </c>
      <c r="U6026" t="str">
        <f t="shared" si="471"/>
        <v>10-25-2020 18:10</v>
      </c>
      <c r="V6026">
        <f>IFERROR(IF(W6026=Z6026,VLOOKUP($U6026,[1]C8842!$G$2:$M$145,3,FALSE),0),0)</f>
        <v>0</v>
      </c>
      <c r="W6026">
        <f>VLOOKUP(RIGHT($V$1,5),Key!$A$9:$B$14,2,FALSE)</f>
        <v>10.199999999999999</v>
      </c>
      <c r="X6026">
        <f t="shared" si="474"/>
        <v>0</v>
      </c>
      <c r="Y6026">
        <f>VLOOKUP(RIGHT($X$1,5),Key!$A$9:$B$14,2,FALSE)</f>
        <v>3.7</v>
      </c>
      <c r="Z6026">
        <f t="shared" si="472"/>
        <v>10.199999999999999</v>
      </c>
      <c r="AA6026">
        <f t="shared" si="473"/>
        <v>0</v>
      </c>
    </row>
    <row r="6027" spans="1:27" x14ac:dyDescent="0.3">
      <c r="A6027">
        <v>100067</v>
      </c>
      <c r="B6027">
        <v>230922</v>
      </c>
      <c r="C6027" s="3">
        <v>44130.758333333331</v>
      </c>
      <c r="D6027">
        <v>0</v>
      </c>
      <c r="E6027">
        <v>2</v>
      </c>
      <c r="F6027" t="s">
        <v>25</v>
      </c>
      <c r="G6027">
        <v>4</v>
      </c>
      <c r="H6027">
        <v>56.304690000000001</v>
      </c>
      <c r="I6027">
        <v>70.296880000000002</v>
      </c>
      <c r="J6027">
        <v>3.6054689999999998</v>
      </c>
      <c r="K6027">
        <v>46.019530000000003</v>
      </c>
      <c r="L6027" s="3">
        <v>44130.511805555558</v>
      </c>
      <c r="M6027">
        <v>17.18</v>
      </c>
      <c r="N6027" t="s">
        <v>28</v>
      </c>
      <c r="P6027">
        <f>(C6027-Key!$B$1)*24</f>
        <v>3.1499999999650754</v>
      </c>
      <c r="Q6027">
        <f>(Key!$B$2-'17.1'!C6027)*24</f>
        <v>-0.19999999995343387</v>
      </c>
      <c r="R6027" s="3">
        <f>C6027-(M6027-Key!$B$5)/(24*Key!$B$6)</f>
        <v>44130.744518518513</v>
      </c>
      <c r="S6027">
        <f>M6027-Key!$B$5</f>
        <v>14.92</v>
      </c>
      <c r="T6027" s="2">
        <f t="shared" si="470"/>
        <v>44129.756944444445</v>
      </c>
      <c r="U6027" t="str">
        <f t="shared" si="471"/>
        <v>10-25-2020 18:10</v>
      </c>
      <c r="V6027">
        <f>IFERROR(IF(W6027=Z6027,VLOOKUP($U6027,[1]C8842!$G$2:$M$145,3,FALSE),0),0)</f>
        <v>0</v>
      </c>
      <c r="W6027">
        <f>VLOOKUP(RIGHT($V$1,5),Key!$A$9:$B$14,2,FALSE)</f>
        <v>10.199999999999999</v>
      </c>
      <c r="X6027">
        <f t="shared" si="474"/>
        <v>0</v>
      </c>
      <c r="Y6027">
        <f>VLOOKUP(RIGHT($X$1,5),Key!$A$9:$B$14,2,FALSE)</f>
        <v>3.7</v>
      </c>
      <c r="Z6027">
        <f t="shared" si="472"/>
        <v>10.199999999999999</v>
      </c>
      <c r="AA6027">
        <f t="shared" si="473"/>
        <v>0</v>
      </c>
    </row>
    <row r="6028" spans="1:27" x14ac:dyDescent="0.3">
      <c r="A6028">
        <v>100067</v>
      </c>
      <c r="B6028">
        <v>230922</v>
      </c>
      <c r="C6028" s="3">
        <v>44130.759027777778</v>
      </c>
      <c r="D6028">
        <v>1</v>
      </c>
      <c r="E6028">
        <v>1</v>
      </c>
      <c r="F6028" t="s">
        <v>25</v>
      </c>
      <c r="G6028">
        <v>4</v>
      </c>
      <c r="H6028">
        <v>62.605469999999997</v>
      </c>
      <c r="I6028">
        <v>71.296880000000002</v>
      </c>
      <c r="J6028">
        <v>3.2851560000000002</v>
      </c>
      <c r="K6028">
        <v>58.023440000000001</v>
      </c>
      <c r="L6028" s="3">
        <v>44130.511805555558</v>
      </c>
      <c r="M6028">
        <v>17.18</v>
      </c>
      <c r="N6028" t="s">
        <v>28</v>
      </c>
      <c r="P6028">
        <f>(C6028-Key!$B$1)*24</f>
        <v>3.1666666666860692</v>
      </c>
      <c r="Q6028">
        <f>(Key!$B$2-'17.1'!C6028)*24</f>
        <v>-0.21666666667442769</v>
      </c>
      <c r="R6028" s="3">
        <f>C6028-(M6028-Key!$B$5)/(24*Key!$B$6)</f>
        <v>44130.74521296296</v>
      </c>
      <c r="S6028">
        <f>M6028-Key!$B$5</f>
        <v>14.92</v>
      </c>
      <c r="T6028" s="2">
        <f t="shared" si="470"/>
        <v>44129.756944444445</v>
      </c>
      <c r="U6028" t="str">
        <f t="shared" si="471"/>
        <v>10-25-2020 18:10</v>
      </c>
      <c r="V6028">
        <f>IFERROR(IF(W6028=Z6028,VLOOKUP($U6028,[1]C8842!$G$2:$M$145,3,FALSE),0),0)</f>
        <v>0</v>
      </c>
      <c r="W6028">
        <f>VLOOKUP(RIGHT($V$1,5),Key!$A$9:$B$14,2,FALSE)</f>
        <v>10.199999999999999</v>
      </c>
      <c r="X6028">
        <f t="shared" si="474"/>
        <v>0</v>
      </c>
      <c r="Y6028">
        <f>VLOOKUP(RIGHT($X$1,5),Key!$A$9:$B$14,2,FALSE)</f>
        <v>3.7</v>
      </c>
      <c r="Z6028">
        <f t="shared" si="472"/>
        <v>10.199999999999999</v>
      </c>
      <c r="AA6028">
        <f t="shared" si="473"/>
        <v>0</v>
      </c>
    </row>
    <row r="6029" spans="1:27" x14ac:dyDescent="0.3">
      <c r="A6029">
        <v>100067</v>
      </c>
      <c r="B6029">
        <v>230922</v>
      </c>
      <c r="C6029" s="3">
        <v>44130.759027777778</v>
      </c>
      <c r="D6029">
        <v>3</v>
      </c>
      <c r="E6029">
        <v>2</v>
      </c>
      <c r="F6029" t="s">
        <v>26</v>
      </c>
      <c r="G6029">
        <v>1</v>
      </c>
      <c r="H6029">
        <v>70.886719999999997</v>
      </c>
      <c r="I6029">
        <v>19.121089999999999</v>
      </c>
      <c r="J6029">
        <v>0.94140630000000003</v>
      </c>
      <c r="K6029">
        <v>92.039060000000006</v>
      </c>
      <c r="L6029" s="3">
        <v>44130.511805555558</v>
      </c>
      <c r="M6029">
        <v>17.18</v>
      </c>
      <c r="N6029" t="s">
        <v>28</v>
      </c>
      <c r="P6029">
        <f>(C6029-Key!$B$1)*24</f>
        <v>3.1666666666860692</v>
      </c>
      <c r="Q6029">
        <f>(Key!$B$2-'17.1'!C6029)*24</f>
        <v>-0.21666666667442769</v>
      </c>
      <c r="R6029" s="3">
        <f>C6029-(M6029-Key!$B$5)/(24*Key!$B$6)</f>
        <v>44130.74521296296</v>
      </c>
      <c r="S6029">
        <f>M6029-Key!$B$5</f>
        <v>14.92</v>
      </c>
      <c r="T6029" s="2">
        <f t="shared" si="470"/>
        <v>44129.756944444445</v>
      </c>
      <c r="U6029" t="str">
        <f t="shared" si="471"/>
        <v>10-25-2020 18:10</v>
      </c>
      <c r="V6029">
        <f>IFERROR(IF(W6029=Z6029,VLOOKUP($U6029,[1]C8842!$G$2:$M$145,3,FALSE),0),0)</f>
        <v>0</v>
      </c>
      <c r="W6029">
        <f>VLOOKUP(RIGHT($V$1,5),Key!$A$9:$B$14,2,FALSE)</f>
        <v>10.199999999999999</v>
      </c>
      <c r="X6029">
        <f t="shared" si="474"/>
        <v>0</v>
      </c>
      <c r="Y6029">
        <f>VLOOKUP(RIGHT($X$1,5),Key!$A$9:$B$14,2,FALSE)</f>
        <v>3.7</v>
      </c>
      <c r="Z6029">
        <f t="shared" si="472"/>
        <v>10.199999999999999</v>
      </c>
      <c r="AA6029">
        <f t="shared" si="473"/>
        <v>0</v>
      </c>
    </row>
    <row r="6030" spans="1:27" x14ac:dyDescent="0.3">
      <c r="A6030">
        <v>100067</v>
      </c>
      <c r="B6030">
        <v>230922</v>
      </c>
      <c r="C6030" s="3">
        <v>44130.759027777778</v>
      </c>
      <c r="D6030">
        <v>3</v>
      </c>
      <c r="E6030">
        <v>2</v>
      </c>
      <c r="F6030" t="s">
        <v>26</v>
      </c>
      <c r="G6030">
        <v>1</v>
      </c>
      <c r="H6030">
        <v>73.347660000000005</v>
      </c>
      <c r="I6030">
        <v>19.253910000000001</v>
      </c>
      <c r="J6030">
        <v>0.9140625</v>
      </c>
      <c r="K6030">
        <v>93.039060000000006</v>
      </c>
      <c r="L6030" s="3">
        <v>44130.511805555558</v>
      </c>
      <c r="M6030">
        <v>17.18</v>
      </c>
      <c r="N6030" t="s">
        <v>28</v>
      </c>
      <c r="P6030">
        <f>(C6030-Key!$B$1)*24</f>
        <v>3.1666666666860692</v>
      </c>
      <c r="Q6030">
        <f>(Key!$B$2-'17.1'!C6030)*24</f>
        <v>-0.21666666667442769</v>
      </c>
      <c r="R6030" s="3">
        <f>C6030-(M6030-Key!$B$5)/(24*Key!$B$6)</f>
        <v>44130.74521296296</v>
      </c>
      <c r="S6030">
        <f>M6030-Key!$B$5</f>
        <v>14.92</v>
      </c>
      <c r="T6030" s="2">
        <f t="shared" si="470"/>
        <v>44129.756944444445</v>
      </c>
      <c r="U6030" t="str">
        <f t="shared" si="471"/>
        <v>10-25-2020 18:10</v>
      </c>
      <c r="V6030">
        <f>IFERROR(IF(W6030=Z6030,VLOOKUP($U6030,[1]C8842!$G$2:$M$145,3,FALSE),0),0)</f>
        <v>0</v>
      </c>
      <c r="W6030">
        <f>VLOOKUP(RIGHT($V$1,5),Key!$A$9:$B$14,2,FALSE)</f>
        <v>10.199999999999999</v>
      </c>
      <c r="X6030">
        <f t="shared" si="474"/>
        <v>0</v>
      </c>
      <c r="Y6030">
        <f>VLOOKUP(RIGHT($X$1,5),Key!$A$9:$B$14,2,FALSE)</f>
        <v>3.7</v>
      </c>
      <c r="Z6030">
        <f t="shared" si="472"/>
        <v>10.199999999999999</v>
      </c>
      <c r="AA6030">
        <f t="shared" si="473"/>
        <v>0</v>
      </c>
    </row>
    <row r="6031" spans="1:27" x14ac:dyDescent="0.3">
      <c r="A6031">
        <v>100067</v>
      </c>
      <c r="B6031">
        <v>230922</v>
      </c>
      <c r="C6031" s="3">
        <v>44130.759027777778</v>
      </c>
      <c r="D6031">
        <v>2</v>
      </c>
      <c r="E6031">
        <v>1</v>
      </c>
      <c r="F6031" t="s">
        <v>26</v>
      </c>
      <c r="G6031">
        <v>1</v>
      </c>
      <c r="H6031">
        <v>72.039060000000006</v>
      </c>
      <c r="I6031">
        <v>17.09375</v>
      </c>
      <c r="J6031">
        <v>0.8515625</v>
      </c>
      <c r="K6031">
        <v>80.03125</v>
      </c>
      <c r="L6031" s="3">
        <v>44130.511805555558</v>
      </c>
      <c r="M6031">
        <v>17.18</v>
      </c>
      <c r="N6031" t="s">
        <v>28</v>
      </c>
      <c r="P6031">
        <f>(C6031-Key!$B$1)*24</f>
        <v>3.1666666666860692</v>
      </c>
      <c r="Q6031">
        <f>(Key!$B$2-'17.1'!C6031)*24</f>
        <v>-0.21666666667442769</v>
      </c>
      <c r="R6031" s="3">
        <f>C6031-(M6031-Key!$B$5)/(24*Key!$B$6)</f>
        <v>44130.74521296296</v>
      </c>
      <c r="S6031">
        <f>M6031-Key!$B$5</f>
        <v>14.92</v>
      </c>
      <c r="T6031" s="2">
        <f t="shared" si="470"/>
        <v>44129.756944444445</v>
      </c>
      <c r="U6031" t="str">
        <f t="shared" si="471"/>
        <v>10-25-2020 18:10</v>
      </c>
      <c r="V6031">
        <f>IFERROR(IF(W6031=Z6031,VLOOKUP($U6031,[1]C8842!$G$2:$M$145,3,FALSE),0),0)</f>
        <v>0</v>
      </c>
      <c r="W6031">
        <f>VLOOKUP(RIGHT($V$1,5),Key!$A$9:$B$14,2,FALSE)</f>
        <v>10.199999999999999</v>
      </c>
      <c r="X6031">
        <f t="shared" si="474"/>
        <v>0</v>
      </c>
      <c r="Y6031">
        <f>VLOOKUP(RIGHT($X$1,5),Key!$A$9:$B$14,2,FALSE)</f>
        <v>3.7</v>
      </c>
      <c r="Z6031">
        <f t="shared" si="472"/>
        <v>10.199999999999999</v>
      </c>
      <c r="AA6031">
        <f t="shared" si="473"/>
        <v>0</v>
      </c>
    </row>
    <row r="6032" spans="1:27" x14ac:dyDescent="0.3">
      <c r="A6032">
        <v>100067</v>
      </c>
      <c r="B6032">
        <v>230922</v>
      </c>
      <c r="C6032" s="3">
        <v>44130.759027777778</v>
      </c>
      <c r="D6032">
        <v>2</v>
      </c>
      <c r="E6032">
        <v>1</v>
      </c>
      <c r="F6032" t="s">
        <v>26</v>
      </c>
      <c r="G6032">
        <v>1</v>
      </c>
      <c r="H6032">
        <v>70.753910000000005</v>
      </c>
      <c r="I6032">
        <v>19.80078</v>
      </c>
      <c r="J6032">
        <v>0.96875</v>
      </c>
      <c r="K6032">
        <v>82.035160000000005</v>
      </c>
      <c r="L6032" s="3">
        <v>44130.511805555558</v>
      </c>
      <c r="M6032">
        <v>17.18</v>
      </c>
      <c r="N6032" t="s">
        <v>28</v>
      </c>
      <c r="P6032">
        <f>(C6032-Key!$B$1)*24</f>
        <v>3.1666666666860692</v>
      </c>
      <c r="Q6032">
        <f>(Key!$B$2-'17.1'!C6032)*24</f>
        <v>-0.21666666667442769</v>
      </c>
      <c r="R6032" s="3">
        <f>C6032-(M6032-Key!$B$5)/(24*Key!$B$6)</f>
        <v>44130.74521296296</v>
      </c>
      <c r="S6032">
        <f>M6032-Key!$B$5</f>
        <v>14.92</v>
      </c>
      <c r="T6032" s="2">
        <f t="shared" si="470"/>
        <v>44129.756944444445</v>
      </c>
      <c r="U6032" t="str">
        <f t="shared" si="471"/>
        <v>10-25-2020 18:10</v>
      </c>
      <c r="V6032">
        <f>IFERROR(IF(W6032=Z6032,VLOOKUP($U6032,[1]C8842!$G$2:$M$145,3,FALSE),0),0)</f>
        <v>0</v>
      </c>
      <c r="W6032">
        <f>VLOOKUP(RIGHT($V$1,5),Key!$A$9:$B$14,2,FALSE)</f>
        <v>10.199999999999999</v>
      </c>
      <c r="X6032">
        <f t="shared" si="474"/>
        <v>0</v>
      </c>
      <c r="Y6032">
        <f>VLOOKUP(RIGHT($X$1,5),Key!$A$9:$B$14,2,FALSE)</f>
        <v>3.7</v>
      </c>
      <c r="Z6032">
        <f t="shared" si="472"/>
        <v>10.199999999999999</v>
      </c>
      <c r="AA6032">
        <f t="shared" si="473"/>
        <v>0</v>
      </c>
    </row>
    <row r="6033" spans="1:27" x14ac:dyDescent="0.3">
      <c r="A6033">
        <v>100067</v>
      </c>
      <c r="B6033">
        <v>230922</v>
      </c>
      <c r="C6033" s="3">
        <v>44130.759027777778</v>
      </c>
      <c r="D6033">
        <v>2</v>
      </c>
      <c r="E6033">
        <v>1</v>
      </c>
      <c r="F6033" t="s">
        <v>26</v>
      </c>
      <c r="G6033">
        <v>1</v>
      </c>
      <c r="H6033">
        <v>72.046880000000002</v>
      </c>
      <c r="I6033">
        <v>15.621090000000001</v>
      </c>
      <c r="J6033">
        <v>0.796875</v>
      </c>
      <c r="K6033">
        <v>82.035160000000005</v>
      </c>
      <c r="L6033" s="3">
        <v>44130.511805555558</v>
      </c>
      <c r="M6033">
        <v>17.18</v>
      </c>
      <c r="N6033" t="s">
        <v>28</v>
      </c>
      <c r="P6033">
        <f>(C6033-Key!$B$1)*24</f>
        <v>3.1666666666860692</v>
      </c>
      <c r="Q6033">
        <f>(Key!$B$2-'17.1'!C6033)*24</f>
        <v>-0.21666666667442769</v>
      </c>
      <c r="R6033" s="3">
        <f>C6033-(M6033-Key!$B$5)/(24*Key!$B$6)</f>
        <v>44130.74521296296</v>
      </c>
      <c r="S6033">
        <f>M6033-Key!$B$5</f>
        <v>14.92</v>
      </c>
      <c r="T6033" s="2">
        <f t="shared" si="470"/>
        <v>44129.756944444445</v>
      </c>
      <c r="U6033" t="str">
        <f t="shared" si="471"/>
        <v>10-25-2020 18:10</v>
      </c>
      <c r="V6033">
        <f>IFERROR(IF(W6033=Z6033,VLOOKUP($U6033,[1]C8842!$G$2:$M$145,3,FALSE),0),0)</f>
        <v>0</v>
      </c>
      <c r="W6033">
        <f>VLOOKUP(RIGHT($V$1,5),Key!$A$9:$B$14,2,FALSE)</f>
        <v>10.199999999999999</v>
      </c>
      <c r="X6033">
        <f t="shared" si="474"/>
        <v>0</v>
      </c>
      <c r="Y6033">
        <f>VLOOKUP(RIGHT($X$1,5),Key!$A$9:$B$14,2,FALSE)</f>
        <v>3.7</v>
      </c>
      <c r="Z6033">
        <f t="shared" si="472"/>
        <v>10.199999999999999</v>
      </c>
      <c r="AA6033">
        <f t="shared" si="473"/>
        <v>0</v>
      </c>
    </row>
    <row r="6034" spans="1:27" x14ac:dyDescent="0.3">
      <c r="A6034">
        <v>100067</v>
      </c>
      <c r="B6034">
        <v>230922</v>
      </c>
      <c r="C6034" s="3">
        <v>44130.759027777778</v>
      </c>
      <c r="D6034">
        <v>3</v>
      </c>
      <c r="E6034">
        <v>2</v>
      </c>
      <c r="F6034" t="s">
        <v>26</v>
      </c>
      <c r="G6034">
        <v>4</v>
      </c>
      <c r="H6034">
        <v>65.105469999999997</v>
      </c>
      <c r="I6034">
        <v>76.503910000000005</v>
      </c>
      <c r="J6034">
        <v>3.3710939999999998</v>
      </c>
      <c r="K6034">
        <v>94.039060000000006</v>
      </c>
      <c r="L6034" s="3">
        <v>44130.511805555558</v>
      </c>
      <c r="M6034">
        <v>17.18</v>
      </c>
      <c r="N6034" t="s">
        <v>28</v>
      </c>
      <c r="P6034">
        <f>(C6034-Key!$B$1)*24</f>
        <v>3.1666666666860692</v>
      </c>
      <c r="Q6034">
        <f>(Key!$B$2-'17.1'!C6034)*24</f>
        <v>-0.21666666667442769</v>
      </c>
      <c r="R6034" s="3">
        <f>C6034-(M6034-Key!$B$5)/(24*Key!$B$6)</f>
        <v>44130.74521296296</v>
      </c>
      <c r="S6034">
        <f>M6034-Key!$B$5</f>
        <v>14.92</v>
      </c>
      <c r="T6034" s="2">
        <f t="shared" si="470"/>
        <v>44129.756944444445</v>
      </c>
      <c r="U6034" t="str">
        <f t="shared" si="471"/>
        <v>10-25-2020 18:10</v>
      </c>
      <c r="V6034">
        <f>IFERROR(IF(W6034=Z6034,VLOOKUP($U6034,[1]C8842!$G$2:$M$145,3,FALSE),0),0)</f>
        <v>0</v>
      </c>
      <c r="W6034">
        <f>VLOOKUP(RIGHT($V$1,5),Key!$A$9:$B$14,2,FALSE)</f>
        <v>10.199999999999999</v>
      </c>
      <c r="X6034">
        <f t="shared" si="474"/>
        <v>0</v>
      </c>
      <c r="Y6034">
        <f>VLOOKUP(RIGHT($X$1,5),Key!$A$9:$B$14,2,FALSE)</f>
        <v>3.7</v>
      </c>
      <c r="Z6034">
        <f t="shared" si="472"/>
        <v>10.199999999999999</v>
      </c>
      <c r="AA6034">
        <f t="shared" si="473"/>
        <v>0</v>
      </c>
    </row>
    <row r="6035" spans="1:27" x14ac:dyDescent="0.3">
      <c r="A6035">
        <v>100067</v>
      </c>
      <c r="B6035">
        <v>230922</v>
      </c>
      <c r="C6035" s="3">
        <v>44130.759027777778</v>
      </c>
      <c r="D6035">
        <v>2</v>
      </c>
      <c r="E6035">
        <v>1</v>
      </c>
      <c r="F6035" t="s">
        <v>26</v>
      </c>
      <c r="G6035">
        <v>1</v>
      </c>
      <c r="H6035">
        <v>70.59375</v>
      </c>
      <c r="I6035">
        <v>19.945309999999999</v>
      </c>
      <c r="J6035">
        <v>0.9765625</v>
      </c>
      <c r="K6035">
        <v>80.03125</v>
      </c>
      <c r="L6035" s="3">
        <v>44130.511805555558</v>
      </c>
      <c r="M6035">
        <v>17.18</v>
      </c>
      <c r="N6035" t="s">
        <v>28</v>
      </c>
      <c r="P6035">
        <f>(C6035-Key!$B$1)*24</f>
        <v>3.1666666666860692</v>
      </c>
      <c r="Q6035">
        <f>(Key!$B$2-'17.1'!C6035)*24</f>
        <v>-0.21666666667442769</v>
      </c>
      <c r="R6035" s="3">
        <f>C6035-(M6035-Key!$B$5)/(24*Key!$B$6)</f>
        <v>44130.74521296296</v>
      </c>
      <c r="S6035">
        <f>M6035-Key!$B$5</f>
        <v>14.92</v>
      </c>
      <c r="T6035" s="2">
        <f t="shared" si="470"/>
        <v>44129.756944444445</v>
      </c>
      <c r="U6035" t="str">
        <f t="shared" si="471"/>
        <v>10-25-2020 18:10</v>
      </c>
      <c r="V6035">
        <f>IFERROR(IF(W6035=Z6035,VLOOKUP($U6035,[1]C8842!$G$2:$M$145,3,FALSE),0),0)</f>
        <v>0</v>
      </c>
      <c r="W6035">
        <f>VLOOKUP(RIGHT($V$1,5),Key!$A$9:$B$14,2,FALSE)</f>
        <v>10.199999999999999</v>
      </c>
      <c r="X6035">
        <f t="shared" si="474"/>
        <v>0</v>
      </c>
      <c r="Y6035">
        <f>VLOOKUP(RIGHT($X$1,5),Key!$A$9:$B$14,2,FALSE)</f>
        <v>3.7</v>
      </c>
      <c r="Z6035">
        <f t="shared" si="472"/>
        <v>10.199999999999999</v>
      </c>
      <c r="AA6035">
        <f t="shared" si="473"/>
        <v>0</v>
      </c>
    </row>
    <row r="6036" spans="1:27" x14ac:dyDescent="0.3">
      <c r="A6036">
        <v>100067</v>
      </c>
      <c r="B6036">
        <v>230922</v>
      </c>
      <c r="C6036" s="3">
        <v>44130.759027777778</v>
      </c>
      <c r="D6036">
        <v>0</v>
      </c>
      <c r="E6036">
        <v>2</v>
      </c>
      <c r="F6036" t="s">
        <v>25</v>
      </c>
      <c r="G6036">
        <v>1</v>
      </c>
      <c r="H6036">
        <v>65.273439999999994</v>
      </c>
      <c r="I6036">
        <v>18.546880000000002</v>
      </c>
      <c r="J6036">
        <v>1</v>
      </c>
      <c r="K6036">
        <v>46.019530000000003</v>
      </c>
      <c r="L6036" s="3">
        <v>44130.511805555558</v>
      </c>
      <c r="M6036">
        <v>17.18</v>
      </c>
      <c r="N6036" t="s">
        <v>28</v>
      </c>
      <c r="P6036">
        <f>(C6036-Key!$B$1)*24</f>
        <v>3.1666666666860692</v>
      </c>
      <c r="Q6036">
        <f>(Key!$B$2-'17.1'!C6036)*24</f>
        <v>-0.21666666667442769</v>
      </c>
      <c r="R6036" s="3">
        <f>C6036-(M6036-Key!$B$5)/(24*Key!$B$6)</f>
        <v>44130.74521296296</v>
      </c>
      <c r="S6036">
        <f>M6036-Key!$B$5</f>
        <v>14.92</v>
      </c>
      <c r="T6036" s="2">
        <f t="shared" si="470"/>
        <v>44129.756944444445</v>
      </c>
      <c r="U6036" t="str">
        <f t="shared" si="471"/>
        <v>10-25-2020 18:10</v>
      </c>
      <c r="V6036">
        <f>IFERROR(IF(W6036=Z6036,VLOOKUP($U6036,[1]C8842!$G$2:$M$145,3,FALSE),0),0)</f>
        <v>0</v>
      </c>
      <c r="W6036">
        <f>VLOOKUP(RIGHT($V$1,5),Key!$A$9:$B$14,2,FALSE)</f>
        <v>10.199999999999999</v>
      </c>
      <c r="X6036">
        <f t="shared" si="474"/>
        <v>0</v>
      </c>
      <c r="Y6036">
        <f>VLOOKUP(RIGHT($X$1,5),Key!$A$9:$B$14,2,FALSE)</f>
        <v>3.7</v>
      </c>
      <c r="Z6036">
        <f t="shared" si="472"/>
        <v>10.199999999999999</v>
      </c>
      <c r="AA6036">
        <f t="shared" si="473"/>
        <v>0</v>
      </c>
    </row>
    <row r="6037" spans="1:27" x14ac:dyDescent="0.3">
      <c r="A6037">
        <v>100067</v>
      </c>
      <c r="B6037">
        <v>230922</v>
      </c>
      <c r="C6037" s="3">
        <v>44130.759027777778</v>
      </c>
      <c r="D6037">
        <v>2</v>
      </c>
      <c r="E6037">
        <v>1</v>
      </c>
      <c r="F6037" t="s">
        <v>26</v>
      </c>
      <c r="G6037">
        <v>3</v>
      </c>
      <c r="H6037">
        <v>66.148439999999994</v>
      </c>
      <c r="I6037">
        <v>38.738280000000003</v>
      </c>
      <c r="J6037">
        <v>1.796875</v>
      </c>
      <c r="K6037">
        <v>82.035160000000005</v>
      </c>
      <c r="L6037" s="3">
        <v>44130.511805555558</v>
      </c>
      <c r="M6037">
        <v>17.18</v>
      </c>
      <c r="N6037" t="s">
        <v>28</v>
      </c>
      <c r="P6037">
        <f>(C6037-Key!$B$1)*24</f>
        <v>3.1666666666860692</v>
      </c>
      <c r="Q6037">
        <f>(Key!$B$2-'17.1'!C6037)*24</f>
        <v>-0.21666666667442769</v>
      </c>
      <c r="R6037" s="3">
        <f>C6037-(M6037-Key!$B$5)/(24*Key!$B$6)</f>
        <v>44130.74521296296</v>
      </c>
      <c r="S6037">
        <f>M6037-Key!$B$5</f>
        <v>14.92</v>
      </c>
      <c r="T6037" s="2">
        <f t="shared" si="470"/>
        <v>44129.756944444445</v>
      </c>
      <c r="U6037" t="str">
        <f t="shared" si="471"/>
        <v>10-25-2020 18:10</v>
      </c>
      <c r="V6037">
        <f>IFERROR(IF(W6037=Z6037,VLOOKUP($U6037,[1]C8842!$G$2:$M$145,3,FALSE),0),0)</f>
        <v>0</v>
      </c>
      <c r="W6037">
        <f>VLOOKUP(RIGHT($V$1,5),Key!$A$9:$B$14,2,FALSE)</f>
        <v>10.199999999999999</v>
      </c>
      <c r="X6037">
        <f t="shared" si="474"/>
        <v>0</v>
      </c>
      <c r="Y6037">
        <f>VLOOKUP(RIGHT($X$1,5),Key!$A$9:$B$14,2,FALSE)</f>
        <v>3.7</v>
      </c>
      <c r="Z6037">
        <f t="shared" si="472"/>
        <v>10.199999999999999</v>
      </c>
      <c r="AA6037">
        <f t="shared" si="473"/>
        <v>0</v>
      </c>
    </row>
    <row r="6038" spans="1:27" x14ac:dyDescent="0.3">
      <c r="A6038">
        <v>100067</v>
      </c>
      <c r="B6038">
        <v>230922</v>
      </c>
      <c r="C6038" s="3">
        <v>44130.759027777778</v>
      </c>
      <c r="D6038">
        <v>0</v>
      </c>
      <c r="E6038">
        <v>2</v>
      </c>
      <c r="F6038" t="s">
        <v>25</v>
      </c>
      <c r="G6038">
        <v>1</v>
      </c>
      <c r="H6038">
        <v>69.210939999999994</v>
      </c>
      <c r="I6038">
        <v>16.70703</v>
      </c>
      <c r="J6038">
        <v>0.87109380000000003</v>
      </c>
      <c r="K6038">
        <v>48.019530000000003</v>
      </c>
      <c r="L6038" s="3">
        <v>44130.511805555558</v>
      </c>
      <c r="M6038">
        <v>17.18</v>
      </c>
      <c r="N6038" t="s">
        <v>28</v>
      </c>
      <c r="P6038">
        <f>(C6038-Key!$B$1)*24</f>
        <v>3.1666666666860692</v>
      </c>
      <c r="Q6038">
        <f>(Key!$B$2-'17.1'!C6038)*24</f>
        <v>-0.21666666667442769</v>
      </c>
      <c r="R6038" s="3">
        <f>C6038-(M6038-Key!$B$5)/(24*Key!$B$6)</f>
        <v>44130.74521296296</v>
      </c>
      <c r="S6038">
        <f>M6038-Key!$B$5</f>
        <v>14.92</v>
      </c>
      <c r="T6038" s="2">
        <f t="shared" si="470"/>
        <v>44129.756944444445</v>
      </c>
      <c r="U6038" t="str">
        <f t="shared" si="471"/>
        <v>10-25-2020 18:10</v>
      </c>
      <c r="V6038">
        <f>IFERROR(IF(W6038=Z6038,VLOOKUP($U6038,[1]C8842!$G$2:$M$145,3,FALSE),0),0)</f>
        <v>0</v>
      </c>
      <c r="W6038">
        <f>VLOOKUP(RIGHT($V$1,5),Key!$A$9:$B$14,2,FALSE)</f>
        <v>10.199999999999999</v>
      </c>
      <c r="X6038">
        <f t="shared" si="474"/>
        <v>0</v>
      </c>
      <c r="Y6038">
        <f>VLOOKUP(RIGHT($X$1,5),Key!$A$9:$B$14,2,FALSE)</f>
        <v>3.7</v>
      </c>
      <c r="Z6038">
        <f t="shared" si="472"/>
        <v>10.199999999999999</v>
      </c>
      <c r="AA6038">
        <f t="shared" si="473"/>
        <v>0</v>
      </c>
    </row>
    <row r="6039" spans="1:27" x14ac:dyDescent="0.3">
      <c r="A6039">
        <v>100067</v>
      </c>
      <c r="B6039">
        <v>230922</v>
      </c>
      <c r="C6039" s="3">
        <v>44130.759027777778</v>
      </c>
      <c r="D6039">
        <v>3</v>
      </c>
      <c r="E6039">
        <v>2</v>
      </c>
      <c r="F6039" t="s">
        <v>26</v>
      </c>
      <c r="G6039">
        <v>3</v>
      </c>
      <c r="H6039">
        <v>61.523440000000001</v>
      </c>
      <c r="I6039">
        <v>41.972659999999998</v>
      </c>
      <c r="J6039">
        <v>2.0742189999999998</v>
      </c>
      <c r="K6039">
        <v>93.039060000000006</v>
      </c>
      <c r="L6039" s="3">
        <v>44130.511805555558</v>
      </c>
      <c r="M6039">
        <v>17.18</v>
      </c>
      <c r="N6039" t="s">
        <v>28</v>
      </c>
      <c r="P6039">
        <f>(C6039-Key!$B$1)*24</f>
        <v>3.1666666666860692</v>
      </c>
      <c r="Q6039">
        <f>(Key!$B$2-'17.1'!C6039)*24</f>
        <v>-0.21666666667442769</v>
      </c>
      <c r="R6039" s="3">
        <f>C6039-(M6039-Key!$B$5)/(24*Key!$B$6)</f>
        <v>44130.74521296296</v>
      </c>
      <c r="S6039">
        <f>M6039-Key!$B$5</f>
        <v>14.92</v>
      </c>
      <c r="T6039" s="2">
        <f t="shared" si="470"/>
        <v>44129.756944444445</v>
      </c>
      <c r="U6039" t="str">
        <f t="shared" si="471"/>
        <v>10-25-2020 18:10</v>
      </c>
      <c r="V6039">
        <f>IFERROR(IF(W6039=Z6039,VLOOKUP($U6039,[1]C8842!$G$2:$M$145,3,FALSE),0),0)</f>
        <v>0</v>
      </c>
      <c r="W6039">
        <f>VLOOKUP(RIGHT($V$1,5),Key!$A$9:$B$14,2,FALSE)</f>
        <v>10.199999999999999</v>
      </c>
      <c r="X6039">
        <f t="shared" si="474"/>
        <v>0</v>
      </c>
      <c r="Y6039">
        <f>VLOOKUP(RIGHT($X$1,5),Key!$A$9:$B$14,2,FALSE)</f>
        <v>3.7</v>
      </c>
      <c r="Z6039">
        <f t="shared" si="472"/>
        <v>10.199999999999999</v>
      </c>
      <c r="AA6039">
        <f t="shared" si="473"/>
        <v>0</v>
      </c>
    </row>
    <row r="6040" spans="1:27" x14ac:dyDescent="0.3">
      <c r="A6040">
        <v>100067</v>
      </c>
      <c r="B6040">
        <v>230922</v>
      </c>
      <c r="C6040" s="3">
        <v>44130.759027777778</v>
      </c>
      <c r="D6040">
        <v>2</v>
      </c>
      <c r="E6040">
        <v>1</v>
      </c>
      <c r="F6040" t="s">
        <v>26</v>
      </c>
      <c r="G6040">
        <v>2</v>
      </c>
      <c r="H6040">
        <v>72.820310000000006</v>
      </c>
      <c r="I6040">
        <v>22.898440000000001</v>
      </c>
      <c r="J6040">
        <v>1.0546880000000001</v>
      </c>
      <c r="K6040">
        <v>82.035160000000005</v>
      </c>
      <c r="L6040" s="3">
        <v>44130.511805555558</v>
      </c>
      <c r="M6040">
        <v>17.18</v>
      </c>
      <c r="N6040" t="s">
        <v>28</v>
      </c>
      <c r="P6040">
        <f>(C6040-Key!$B$1)*24</f>
        <v>3.1666666666860692</v>
      </c>
      <c r="Q6040">
        <f>(Key!$B$2-'17.1'!C6040)*24</f>
        <v>-0.21666666667442769</v>
      </c>
      <c r="R6040" s="3">
        <f>C6040-(M6040-Key!$B$5)/(24*Key!$B$6)</f>
        <v>44130.74521296296</v>
      </c>
      <c r="S6040">
        <f>M6040-Key!$B$5</f>
        <v>14.92</v>
      </c>
      <c r="T6040" s="2">
        <f t="shared" si="470"/>
        <v>44129.756944444445</v>
      </c>
      <c r="U6040" t="str">
        <f t="shared" si="471"/>
        <v>10-25-2020 18:10</v>
      </c>
      <c r="V6040">
        <f>IFERROR(IF(W6040=Z6040,VLOOKUP($U6040,[1]C8842!$G$2:$M$145,3,FALSE),0),0)</f>
        <v>0</v>
      </c>
      <c r="W6040">
        <f>VLOOKUP(RIGHT($V$1,5),Key!$A$9:$B$14,2,FALSE)</f>
        <v>10.199999999999999</v>
      </c>
      <c r="X6040">
        <f t="shared" si="474"/>
        <v>0</v>
      </c>
      <c r="Y6040">
        <f>VLOOKUP(RIGHT($X$1,5),Key!$A$9:$B$14,2,FALSE)</f>
        <v>3.7</v>
      </c>
      <c r="Z6040">
        <f t="shared" si="472"/>
        <v>10.199999999999999</v>
      </c>
      <c r="AA6040">
        <f t="shared" si="473"/>
        <v>0</v>
      </c>
    </row>
    <row r="6041" spans="1:27" x14ac:dyDescent="0.3">
      <c r="A6041">
        <v>100067</v>
      </c>
      <c r="B6041">
        <v>230922</v>
      </c>
      <c r="C6041" s="3">
        <v>44130.759027777778</v>
      </c>
      <c r="D6041">
        <v>1</v>
      </c>
      <c r="E6041">
        <v>1</v>
      </c>
      <c r="F6041" t="s">
        <v>25</v>
      </c>
      <c r="G6041">
        <v>1</v>
      </c>
      <c r="H6041">
        <v>66.535160000000005</v>
      </c>
      <c r="I6041">
        <v>15.914059999999999</v>
      </c>
      <c r="J6041">
        <v>0.875</v>
      </c>
      <c r="K6041">
        <v>57.023440000000001</v>
      </c>
      <c r="L6041" s="3">
        <v>44130.511805555558</v>
      </c>
      <c r="M6041">
        <v>17.18</v>
      </c>
      <c r="N6041" t="s">
        <v>28</v>
      </c>
      <c r="P6041">
        <f>(C6041-Key!$B$1)*24</f>
        <v>3.1666666666860692</v>
      </c>
      <c r="Q6041">
        <f>(Key!$B$2-'17.1'!C6041)*24</f>
        <v>-0.21666666667442769</v>
      </c>
      <c r="R6041" s="3">
        <f>C6041-(M6041-Key!$B$5)/(24*Key!$B$6)</f>
        <v>44130.74521296296</v>
      </c>
      <c r="S6041">
        <f>M6041-Key!$B$5</f>
        <v>14.92</v>
      </c>
      <c r="T6041" s="2">
        <f t="shared" si="470"/>
        <v>44129.756944444445</v>
      </c>
      <c r="U6041" t="str">
        <f t="shared" si="471"/>
        <v>10-25-2020 18:10</v>
      </c>
      <c r="V6041">
        <f>IFERROR(IF(W6041=Z6041,VLOOKUP($U6041,[1]C8842!$G$2:$M$145,3,FALSE),0),0)</f>
        <v>0</v>
      </c>
      <c r="W6041">
        <f>VLOOKUP(RIGHT($V$1,5),Key!$A$9:$B$14,2,FALSE)</f>
        <v>10.199999999999999</v>
      </c>
      <c r="X6041">
        <f t="shared" si="474"/>
        <v>0</v>
      </c>
      <c r="Y6041">
        <f>VLOOKUP(RIGHT($X$1,5),Key!$A$9:$B$14,2,FALSE)</f>
        <v>3.7</v>
      </c>
      <c r="Z6041">
        <f t="shared" si="472"/>
        <v>10.199999999999999</v>
      </c>
      <c r="AA6041">
        <f t="shared" si="473"/>
        <v>0</v>
      </c>
    </row>
    <row r="6042" spans="1:27" x14ac:dyDescent="0.3">
      <c r="A6042">
        <v>100067</v>
      </c>
      <c r="B6042">
        <v>230922</v>
      </c>
      <c r="C6042" s="3">
        <v>44130.759027777778</v>
      </c>
      <c r="D6042">
        <v>0</v>
      </c>
      <c r="E6042">
        <v>2</v>
      </c>
      <c r="F6042" t="s">
        <v>25</v>
      </c>
      <c r="G6042">
        <v>1</v>
      </c>
      <c r="H6042">
        <v>64.90625</v>
      </c>
      <c r="I6042">
        <v>14.808590000000001</v>
      </c>
      <c r="J6042">
        <v>0.8515625</v>
      </c>
      <c r="K6042">
        <v>46.019530000000003</v>
      </c>
      <c r="L6042" s="3">
        <v>44130.511805555558</v>
      </c>
      <c r="M6042">
        <v>17.18</v>
      </c>
      <c r="N6042" t="s">
        <v>28</v>
      </c>
      <c r="P6042">
        <f>(C6042-Key!$B$1)*24</f>
        <v>3.1666666666860692</v>
      </c>
      <c r="Q6042">
        <f>(Key!$B$2-'17.1'!C6042)*24</f>
        <v>-0.21666666667442769</v>
      </c>
      <c r="R6042" s="3">
        <f>C6042-(M6042-Key!$B$5)/(24*Key!$B$6)</f>
        <v>44130.74521296296</v>
      </c>
      <c r="S6042">
        <f>M6042-Key!$B$5</f>
        <v>14.92</v>
      </c>
      <c r="T6042" s="2">
        <f t="shared" si="470"/>
        <v>44129.756944444445</v>
      </c>
      <c r="U6042" t="str">
        <f t="shared" si="471"/>
        <v>10-25-2020 18:10</v>
      </c>
      <c r="V6042">
        <f>IFERROR(IF(W6042=Z6042,VLOOKUP($U6042,[1]C8842!$G$2:$M$145,3,FALSE),0),0)</f>
        <v>0</v>
      </c>
      <c r="W6042">
        <f>VLOOKUP(RIGHT($V$1,5),Key!$A$9:$B$14,2,FALSE)</f>
        <v>10.199999999999999</v>
      </c>
      <c r="X6042">
        <f t="shared" si="474"/>
        <v>0</v>
      </c>
      <c r="Y6042">
        <f>VLOOKUP(RIGHT($X$1,5),Key!$A$9:$B$14,2,FALSE)</f>
        <v>3.7</v>
      </c>
      <c r="Z6042">
        <f t="shared" si="472"/>
        <v>10.199999999999999</v>
      </c>
      <c r="AA6042">
        <f t="shared" si="473"/>
        <v>0</v>
      </c>
    </row>
    <row r="6043" spans="1:27" x14ac:dyDescent="0.3">
      <c r="A6043">
        <v>100067</v>
      </c>
      <c r="B6043">
        <v>230922</v>
      </c>
      <c r="C6043" s="3">
        <v>44130.759027777778</v>
      </c>
      <c r="D6043">
        <v>1</v>
      </c>
      <c r="E6043">
        <v>1</v>
      </c>
      <c r="F6043" t="s">
        <v>25</v>
      </c>
      <c r="G6043">
        <v>1</v>
      </c>
      <c r="H6043">
        <v>63.597659999999998</v>
      </c>
      <c r="I6043">
        <v>16.171880000000002</v>
      </c>
      <c r="J6043">
        <v>0.92578130000000003</v>
      </c>
      <c r="K6043">
        <v>57.023440000000001</v>
      </c>
      <c r="L6043" s="3">
        <v>44130.511805555558</v>
      </c>
      <c r="M6043">
        <v>17.18</v>
      </c>
      <c r="N6043" t="s">
        <v>28</v>
      </c>
      <c r="P6043">
        <f>(C6043-Key!$B$1)*24</f>
        <v>3.1666666666860692</v>
      </c>
      <c r="Q6043">
        <f>(Key!$B$2-'17.1'!C6043)*24</f>
        <v>-0.21666666667442769</v>
      </c>
      <c r="R6043" s="3">
        <f>C6043-(M6043-Key!$B$5)/(24*Key!$B$6)</f>
        <v>44130.74521296296</v>
      </c>
      <c r="S6043">
        <f>M6043-Key!$B$5</f>
        <v>14.92</v>
      </c>
      <c r="T6043" s="2">
        <f t="shared" si="470"/>
        <v>44129.756944444445</v>
      </c>
      <c r="U6043" t="str">
        <f t="shared" si="471"/>
        <v>10-25-2020 18:10</v>
      </c>
      <c r="V6043">
        <f>IFERROR(IF(W6043=Z6043,VLOOKUP($U6043,[1]C8842!$G$2:$M$145,3,FALSE),0),0)</f>
        <v>0</v>
      </c>
      <c r="W6043">
        <f>VLOOKUP(RIGHT($V$1,5),Key!$A$9:$B$14,2,FALSE)</f>
        <v>10.199999999999999</v>
      </c>
      <c r="X6043">
        <f t="shared" si="474"/>
        <v>0</v>
      </c>
      <c r="Y6043">
        <f>VLOOKUP(RIGHT($X$1,5),Key!$A$9:$B$14,2,FALSE)</f>
        <v>3.7</v>
      </c>
      <c r="Z6043">
        <f t="shared" si="472"/>
        <v>10.199999999999999</v>
      </c>
      <c r="AA6043">
        <f t="shared" si="473"/>
        <v>0</v>
      </c>
    </row>
    <row r="6044" spans="1:27" x14ac:dyDescent="0.3">
      <c r="A6044">
        <v>100067</v>
      </c>
      <c r="B6044">
        <v>230922</v>
      </c>
      <c r="C6044" s="3">
        <v>44130.759027777778</v>
      </c>
      <c r="D6044">
        <v>1</v>
      </c>
      <c r="E6044">
        <v>1</v>
      </c>
      <c r="F6044" t="s">
        <v>25</v>
      </c>
      <c r="G6044">
        <v>2</v>
      </c>
      <c r="H6044">
        <v>68.589839999999995</v>
      </c>
      <c r="I6044">
        <v>21.03125</v>
      </c>
      <c r="J6044">
        <v>1.046875</v>
      </c>
      <c r="K6044">
        <v>58.023440000000001</v>
      </c>
      <c r="L6044" s="3">
        <v>44130.511805555558</v>
      </c>
      <c r="M6044">
        <v>17.18</v>
      </c>
      <c r="N6044" t="s">
        <v>28</v>
      </c>
      <c r="P6044">
        <f>(C6044-Key!$B$1)*24</f>
        <v>3.1666666666860692</v>
      </c>
      <c r="Q6044">
        <f>(Key!$B$2-'17.1'!C6044)*24</f>
        <v>-0.21666666667442769</v>
      </c>
      <c r="R6044" s="3">
        <f>C6044-(M6044-Key!$B$5)/(24*Key!$B$6)</f>
        <v>44130.74521296296</v>
      </c>
      <c r="S6044">
        <f>M6044-Key!$B$5</f>
        <v>14.92</v>
      </c>
      <c r="T6044" s="2">
        <f t="shared" si="470"/>
        <v>44129.756944444445</v>
      </c>
      <c r="U6044" t="str">
        <f t="shared" si="471"/>
        <v>10-25-2020 18:10</v>
      </c>
      <c r="V6044">
        <f>IFERROR(IF(W6044=Z6044,VLOOKUP($U6044,[1]C8842!$G$2:$M$145,3,FALSE),0),0)</f>
        <v>0</v>
      </c>
      <c r="W6044">
        <f>VLOOKUP(RIGHT($V$1,5),Key!$A$9:$B$14,2,FALSE)</f>
        <v>10.199999999999999</v>
      </c>
      <c r="X6044">
        <f t="shared" si="474"/>
        <v>0</v>
      </c>
      <c r="Y6044">
        <f>VLOOKUP(RIGHT($X$1,5),Key!$A$9:$B$14,2,FALSE)</f>
        <v>3.7</v>
      </c>
      <c r="Z6044">
        <f t="shared" si="472"/>
        <v>10.199999999999999</v>
      </c>
      <c r="AA6044">
        <f t="shared" si="473"/>
        <v>0</v>
      </c>
    </row>
    <row r="6045" spans="1:27" x14ac:dyDescent="0.3">
      <c r="A6045">
        <v>100067</v>
      </c>
      <c r="B6045">
        <v>230922</v>
      </c>
      <c r="C6045" s="3">
        <v>44130.759027777778</v>
      </c>
      <c r="D6045">
        <v>0</v>
      </c>
      <c r="E6045">
        <v>2</v>
      </c>
      <c r="F6045" t="s">
        <v>25</v>
      </c>
      <c r="G6045">
        <v>1</v>
      </c>
      <c r="H6045">
        <v>63.71875</v>
      </c>
      <c r="I6045">
        <v>15.79688</v>
      </c>
      <c r="J6045">
        <v>0.90625</v>
      </c>
      <c r="K6045">
        <v>46.019530000000003</v>
      </c>
      <c r="L6045" s="3">
        <v>44130.511805555558</v>
      </c>
      <c r="M6045">
        <v>17.18</v>
      </c>
      <c r="N6045" t="s">
        <v>28</v>
      </c>
      <c r="P6045">
        <f>(C6045-Key!$B$1)*24</f>
        <v>3.1666666666860692</v>
      </c>
      <c r="Q6045">
        <f>(Key!$B$2-'17.1'!C6045)*24</f>
        <v>-0.21666666667442769</v>
      </c>
      <c r="R6045" s="3">
        <f>C6045-(M6045-Key!$B$5)/(24*Key!$B$6)</f>
        <v>44130.74521296296</v>
      </c>
      <c r="S6045">
        <f>M6045-Key!$B$5</f>
        <v>14.92</v>
      </c>
      <c r="T6045" s="2">
        <f t="shared" si="470"/>
        <v>44129.756944444445</v>
      </c>
      <c r="U6045" t="str">
        <f t="shared" si="471"/>
        <v>10-25-2020 18:10</v>
      </c>
      <c r="V6045">
        <f>IFERROR(IF(W6045=Z6045,VLOOKUP($U6045,[1]C8842!$G$2:$M$145,3,FALSE),0),0)</f>
        <v>0</v>
      </c>
      <c r="W6045">
        <f>VLOOKUP(RIGHT($V$1,5),Key!$A$9:$B$14,2,FALSE)</f>
        <v>10.199999999999999</v>
      </c>
      <c r="X6045">
        <f t="shared" si="474"/>
        <v>0</v>
      </c>
      <c r="Y6045">
        <f>VLOOKUP(RIGHT($X$1,5),Key!$A$9:$B$14,2,FALSE)</f>
        <v>3.7</v>
      </c>
      <c r="Z6045">
        <f t="shared" si="472"/>
        <v>10.199999999999999</v>
      </c>
      <c r="AA6045">
        <f t="shared" si="473"/>
        <v>0</v>
      </c>
    </row>
    <row r="6046" spans="1:27" x14ac:dyDescent="0.3">
      <c r="A6046">
        <v>100067</v>
      </c>
      <c r="B6046">
        <v>230922</v>
      </c>
      <c r="C6046" s="3">
        <v>44130.759027777778</v>
      </c>
      <c r="D6046">
        <v>1</v>
      </c>
      <c r="E6046">
        <v>1</v>
      </c>
      <c r="F6046" t="s">
        <v>25</v>
      </c>
      <c r="G6046">
        <v>1</v>
      </c>
      <c r="H6046">
        <v>62.714840000000002</v>
      </c>
      <c r="I6046">
        <v>14.183590000000001</v>
      </c>
      <c r="J6046">
        <v>0.85546880000000003</v>
      </c>
      <c r="K6046">
        <v>59.023440000000001</v>
      </c>
      <c r="L6046" s="3">
        <v>44130.511805555558</v>
      </c>
      <c r="M6046">
        <v>17.18</v>
      </c>
      <c r="N6046" t="s">
        <v>28</v>
      </c>
      <c r="P6046">
        <f>(C6046-Key!$B$1)*24</f>
        <v>3.1666666666860692</v>
      </c>
      <c r="Q6046">
        <f>(Key!$B$2-'17.1'!C6046)*24</f>
        <v>-0.21666666667442769</v>
      </c>
      <c r="R6046" s="3">
        <f>C6046-(M6046-Key!$B$5)/(24*Key!$B$6)</f>
        <v>44130.74521296296</v>
      </c>
      <c r="S6046">
        <f>M6046-Key!$B$5</f>
        <v>14.92</v>
      </c>
      <c r="T6046" s="2">
        <f t="shared" si="470"/>
        <v>44129.756944444445</v>
      </c>
      <c r="U6046" t="str">
        <f t="shared" si="471"/>
        <v>10-25-2020 18:10</v>
      </c>
      <c r="V6046">
        <f>IFERROR(IF(W6046=Z6046,VLOOKUP($U6046,[1]C8842!$G$2:$M$145,3,FALSE),0),0)</f>
        <v>0</v>
      </c>
      <c r="W6046">
        <f>VLOOKUP(RIGHT($V$1,5),Key!$A$9:$B$14,2,FALSE)</f>
        <v>10.199999999999999</v>
      </c>
      <c r="X6046">
        <f t="shared" si="474"/>
        <v>0</v>
      </c>
      <c r="Y6046">
        <f>VLOOKUP(RIGHT($X$1,5),Key!$A$9:$B$14,2,FALSE)</f>
        <v>3.7</v>
      </c>
      <c r="Z6046">
        <f t="shared" si="472"/>
        <v>10.199999999999999</v>
      </c>
      <c r="AA6046">
        <f t="shared" si="473"/>
        <v>0</v>
      </c>
    </row>
    <row r="6047" spans="1:27" x14ac:dyDescent="0.3">
      <c r="A6047">
        <v>100067</v>
      </c>
      <c r="B6047">
        <v>230922</v>
      </c>
      <c r="C6047" s="3">
        <v>44130.759027777778</v>
      </c>
      <c r="D6047">
        <v>3</v>
      </c>
      <c r="E6047">
        <v>2</v>
      </c>
      <c r="F6047" t="s">
        <v>26</v>
      </c>
      <c r="G6047">
        <v>4</v>
      </c>
      <c r="H6047">
        <v>64.796880000000002</v>
      </c>
      <c r="I6047">
        <v>67.382810000000006</v>
      </c>
      <c r="J6047">
        <v>3.0117189999999998</v>
      </c>
      <c r="K6047">
        <v>94.039060000000006</v>
      </c>
      <c r="L6047" s="3">
        <v>44130.511805555558</v>
      </c>
      <c r="M6047">
        <v>17.18</v>
      </c>
      <c r="N6047" t="s">
        <v>28</v>
      </c>
      <c r="P6047">
        <f>(C6047-Key!$B$1)*24</f>
        <v>3.1666666666860692</v>
      </c>
      <c r="Q6047">
        <f>(Key!$B$2-'17.1'!C6047)*24</f>
        <v>-0.21666666667442769</v>
      </c>
      <c r="R6047" s="3">
        <f>C6047-(M6047-Key!$B$5)/(24*Key!$B$6)</f>
        <v>44130.74521296296</v>
      </c>
      <c r="S6047">
        <f>M6047-Key!$B$5</f>
        <v>14.92</v>
      </c>
      <c r="T6047" s="2">
        <f t="shared" si="470"/>
        <v>44129.756944444445</v>
      </c>
      <c r="U6047" t="str">
        <f t="shared" si="471"/>
        <v>10-25-2020 18:10</v>
      </c>
      <c r="V6047">
        <f>IFERROR(IF(W6047=Z6047,VLOOKUP($U6047,[1]C8842!$G$2:$M$145,3,FALSE),0),0)</f>
        <v>0</v>
      </c>
      <c r="W6047">
        <f>VLOOKUP(RIGHT($V$1,5),Key!$A$9:$B$14,2,FALSE)</f>
        <v>10.199999999999999</v>
      </c>
      <c r="X6047">
        <f t="shared" si="474"/>
        <v>0</v>
      </c>
      <c r="Y6047">
        <f>VLOOKUP(RIGHT($X$1,5),Key!$A$9:$B$14,2,FALSE)</f>
        <v>3.7</v>
      </c>
      <c r="Z6047">
        <f t="shared" si="472"/>
        <v>10.199999999999999</v>
      </c>
      <c r="AA6047">
        <f t="shared" si="473"/>
        <v>0</v>
      </c>
    </row>
    <row r="6048" spans="1:27" x14ac:dyDescent="0.3">
      <c r="A6048">
        <v>100067</v>
      </c>
      <c r="B6048">
        <v>230922</v>
      </c>
      <c r="C6048" s="3">
        <v>44130.759027777778</v>
      </c>
      <c r="D6048">
        <v>1</v>
      </c>
      <c r="E6048">
        <v>1</v>
      </c>
      <c r="F6048" t="s">
        <v>25</v>
      </c>
      <c r="G6048">
        <v>2</v>
      </c>
      <c r="H6048">
        <v>56.527340000000002</v>
      </c>
      <c r="I6048">
        <v>26.16797</v>
      </c>
      <c r="J6048">
        <v>1.511719</v>
      </c>
      <c r="K6048">
        <v>58.023440000000001</v>
      </c>
      <c r="L6048" s="3">
        <v>44130.511805555558</v>
      </c>
      <c r="M6048">
        <v>17.18</v>
      </c>
      <c r="N6048" t="s">
        <v>28</v>
      </c>
      <c r="P6048">
        <f>(C6048-Key!$B$1)*24</f>
        <v>3.1666666666860692</v>
      </c>
      <c r="Q6048">
        <f>(Key!$B$2-'17.1'!C6048)*24</f>
        <v>-0.21666666667442769</v>
      </c>
      <c r="R6048" s="3">
        <f>C6048-(M6048-Key!$B$5)/(24*Key!$B$6)</f>
        <v>44130.74521296296</v>
      </c>
      <c r="S6048">
        <f>M6048-Key!$B$5</f>
        <v>14.92</v>
      </c>
      <c r="T6048" s="2">
        <f t="shared" si="470"/>
        <v>44129.756944444445</v>
      </c>
      <c r="U6048" t="str">
        <f t="shared" si="471"/>
        <v>10-25-2020 18:10</v>
      </c>
      <c r="V6048">
        <f>IFERROR(IF(W6048=Z6048,VLOOKUP($U6048,[1]C8842!$G$2:$M$145,3,FALSE),0),0)</f>
        <v>0</v>
      </c>
      <c r="W6048">
        <f>VLOOKUP(RIGHT($V$1,5),Key!$A$9:$B$14,2,FALSE)</f>
        <v>10.199999999999999</v>
      </c>
      <c r="X6048">
        <f t="shared" si="474"/>
        <v>0</v>
      </c>
      <c r="Y6048">
        <f>VLOOKUP(RIGHT($X$1,5),Key!$A$9:$B$14,2,FALSE)</f>
        <v>3.7</v>
      </c>
      <c r="Z6048">
        <f t="shared" si="472"/>
        <v>10.199999999999999</v>
      </c>
      <c r="AA6048">
        <f t="shared" si="473"/>
        <v>0</v>
      </c>
    </row>
    <row r="6049" spans="1:27" x14ac:dyDescent="0.3">
      <c r="A6049">
        <v>100067</v>
      </c>
      <c r="B6049">
        <v>230922</v>
      </c>
      <c r="C6049" s="3">
        <v>44130.759027777778</v>
      </c>
      <c r="D6049">
        <v>0</v>
      </c>
      <c r="E6049">
        <v>2</v>
      </c>
      <c r="F6049" t="s">
        <v>25</v>
      </c>
      <c r="G6049">
        <v>4</v>
      </c>
      <c r="H6049">
        <v>53.429690000000001</v>
      </c>
      <c r="I6049">
        <v>76.359380000000002</v>
      </c>
      <c r="J6049">
        <v>4.1015629999999996</v>
      </c>
      <c r="K6049">
        <v>46.019530000000003</v>
      </c>
      <c r="L6049" s="3">
        <v>44130.511805555558</v>
      </c>
      <c r="M6049">
        <v>17.18</v>
      </c>
      <c r="N6049" t="s">
        <v>28</v>
      </c>
      <c r="P6049">
        <f>(C6049-Key!$B$1)*24</f>
        <v>3.1666666666860692</v>
      </c>
      <c r="Q6049">
        <f>(Key!$B$2-'17.1'!C6049)*24</f>
        <v>-0.21666666667442769</v>
      </c>
      <c r="R6049" s="3">
        <f>C6049-(M6049-Key!$B$5)/(24*Key!$B$6)</f>
        <v>44130.74521296296</v>
      </c>
      <c r="S6049">
        <f>M6049-Key!$B$5</f>
        <v>14.92</v>
      </c>
      <c r="T6049" s="2">
        <f t="shared" si="470"/>
        <v>44129.756944444445</v>
      </c>
      <c r="U6049" t="str">
        <f t="shared" si="471"/>
        <v>10-25-2020 18:10</v>
      </c>
      <c r="V6049">
        <f>IFERROR(IF(W6049=Z6049,VLOOKUP($U6049,[1]C8842!$G$2:$M$145,3,FALSE),0),0)</f>
        <v>0</v>
      </c>
      <c r="W6049">
        <f>VLOOKUP(RIGHT($V$1,5),Key!$A$9:$B$14,2,FALSE)</f>
        <v>10.199999999999999</v>
      </c>
      <c r="X6049">
        <f t="shared" si="474"/>
        <v>0</v>
      </c>
      <c r="Y6049">
        <f>VLOOKUP(RIGHT($X$1,5),Key!$A$9:$B$14,2,FALSE)</f>
        <v>3.7</v>
      </c>
      <c r="Z6049">
        <f t="shared" si="472"/>
        <v>10.199999999999999</v>
      </c>
      <c r="AA6049">
        <f t="shared" si="473"/>
        <v>0</v>
      </c>
    </row>
    <row r="6050" spans="1:27" x14ac:dyDescent="0.3">
      <c r="A6050">
        <v>100067</v>
      </c>
      <c r="B6050">
        <v>230922</v>
      </c>
      <c r="C6050" s="3">
        <v>44130.759027777778</v>
      </c>
      <c r="D6050">
        <v>1</v>
      </c>
      <c r="E6050">
        <v>1</v>
      </c>
      <c r="F6050" t="s">
        <v>25</v>
      </c>
      <c r="G6050">
        <v>1</v>
      </c>
      <c r="H6050">
        <v>65.816410000000005</v>
      </c>
      <c r="I6050">
        <v>17.695309999999999</v>
      </c>
      <c r="J6050">
        <v>0.95703130000000003</v>
      </c>
      <c r="K6050">
        <v>58.023440000000001</v>
      </c>
      <c r="L6050" s="3">
        <v>44130.511805555558</v>
      </c>
      <c r="M6050">
        <v>17.18</v>
      </c>
      <c r="N6050" t="s">
        <v>28</v>
      </c>
      <c r="P6050">
        <f>(C6050-Key!$B$1)*24</f>
        <v>3.1666666666860692</v>
      </c>
      <c r="Q6050">
        <f>(Key!$B$2-'17.1'!C6050)*24</f>
        <v>-0.21666666667442769</v>
      </c>
      <c r="R6050" s="3">
        <f>C6050-(M6050-Key!$B$5)/(24*Key!$B$6)</f>
        <v>44130.74521296296</v>
      </c>
      <c r="S6050">
        <f>M6050-Key!$B$5</f>
        <v>14.92</v>
      </c>
      <c r="T6050" s="2">
        <f t="shared" si="470"/>
        <v>44129.756944444445</v>
      </c>
      <c r="U6050" t="str">
        <f t="shared" si="471"/>
        <v>10-25-2020 18:10</v>
      </c>
      <c r="V6050">
        <f>IFERROR(IF(W6050=Z6050,VLOOKUP($U6050,[1]C8842!$G$2:$M$145,3,FALSE),0),0)</f>
        <v>0</v>
      </c>
      <c r="W6050">
        <f>VLOOKUP(RIGHT($V$1,5),Key!$A$9:$B$14,2,FALSE)</f>
        <v>10.199999999999999</v>
      </c>
      <c r="X6050">
        <f t="shared" si="474"/>
        <v>0</v>
      </c>
      <c r="Y6050">
        <f>VLOOKUP(RIGHT($X$1,5),Key!$A$9:$B$14,2,FALSE)</f>
        <v>3.7</v>
      </c>
      <c r="Z6050">
        <f t="shared" si="472"/>
        <v>10.199999999999999</v>
      </c>
      <c r="AA6050">
        <f t="shared" si="473"/>
        <v>0</v>
      </c>
    </row>
    <row r="6051" spans="1:27" x14ac:dyDescent="0.3">
      <c r="A6051">
        <v>100067</v>
      </c>
      <c r="B6051">
        <v>230922</v>
      </c>
      <c r="C6051" s="3">
        <v>44130.759722222225</v>
      </c>
      <c r="D6051">
        <v>1</v>
      </c>
      <c r="E6051">
        <v>1</v>
      </c>
      <c r="F6051" t="s">
        <v>25</v>
      </c>
      <c r="G6051">
        <v>1</v>
      </c>
      <c r="H6051">
        <v>67.507810000000006</v>
      </c>
      <c r="I6051">
        <v>14.57813</v>
      </c>
      <c r="J6051">
        <v>0.80859380000000003</v>
      </c>
      <c r="K6051">
        <v>58.023440000000001</v>
      </c>
      <c r="L6051" s="3">
        <v>44130.511805555558</v>
      </c>
      <c r="M6051">
        <v>17.18</v>
      </c>
      <c r="N6051" t="s">
        <v>28</v>
      </c>
      <c r="P6051">
        <f>(C6051-Key!$B$1)*24</f>
        <v>3.183333333407063</v>
      </c>
      <c r="Q6051">
        <f>(Key!$B$2-'17.1'!C6051)*24</f>
        <v>-0.2333333333954215</v>
      </c>
      <c r="R6051" s="3">
        <f>C6051-(M6051-Key!$B$5)/(24*Key!$B$6)</f>
        <v>44130.745907407407</v>
      </c>
      <c r="S6051">
        <f>M6051-Key!$B$5</f>
        <v>14.92</v>
      </c>
      <c r="T6051" s="2">
        <f t="shared" si="470"/>
        <v>44129.756944444445</v>
      </c>
      <c r="U6051" t="str">
        <f t="shared" si="471"/>
        <v>10-25-2020 18:10</v>
      </c>
      <c r="V6051">
        <f>IFERROR(IF(W6051=Z6051,VLOOKUP($U6051,[1]C8842!$G$2:$M$145,3,FALSE),0),0)</f>
        <v>0</v>
      </c>
      <c r="W6051">
        <f>VLOOKUP(RIGHT($V$1,5),Key!$A$9:$B$14,2,FALSE)</f>
        <v>10.199999999999999</v>
      </c>
      <c r="X6051">
        <f t="shared" si="474"/>
        <v>0</v>
      </c>
      <c r="Y6051">
        <f>VLOOKUP(RIGHT($X$1,5),Key!$A$9:$B$14,2,FALSE)</f>
        <v>3.7</v>
      </c>
      <c r="Z6051">
        <f t="shared" si="472"/>
        <v>10.199999999999999</v>
      </c>
      <c r="AA6051">
        <f t="shared" si="473"/>
        <v>0</v>
      </c>
    </row>
    <row r="6052" spans="1:27" x14ac:dyDescent="0.3">
      <c r="A6052">
        <v>100067</v>
      </c>
      <c r="B6052">
        <v>230922</v>
      </c>
      <c r="C6052" s="3">
        <v>44130.759722222225</v>
      </c>
      <c r="D6052">
        <v>3</v>
      </c>
      <c r="E6052">
        <v>2</v>
      </c>
      <c r="F6052" t="s">
        <v>26</v>
      </c>
      <c r="G6052">
        <v>4</v>
      </c>
      <c r="H6052">
        <v>64.871089999999995</v>
      </c>
      <c r="I6052">
        <v>77.113280000000003</v>
      </c>
      <c r="J6052">
        <v>3.4101560000000002</v>
      </c>
      <c r="K6052">
        <v>92.039060000000006</v>
      </c>
      <c r="L6052" s="3">
        <v>44130.511805555558</v>
      </c>
      <c r="M6052">
        <v>17.18</v>
      </c>
      <c r="N6052" t="s">
        <v>28</v>
      </c>
      <c r="P6052">
        <f>(C6052-Key!$B$1)*24</f>
        <v>3.183333333407063</v>
      </c>
      <c r="Q6052">
        <f>(Key!$B$2-'17.1'!C6052)*24</f>
        <v>-0.2333333333954215</v>
      </c>
      <c r="R6052" s="3">
        <f>C6052-(M6052-Key!$B$5)/(24*Key!$B$6)</f>
        <v>44130.745907407407</v>
      </c>
      <c r="S6052">
        <f>M6052-Key!$B$5</f>
        <v>14.92</v>
      </c>
      <c r="T6052" s="2">
        <f t="shared" si="470"/>
        <v>44129.756944444445</v>
      </c>
      <c r="U6052" t="str">
        <f t="shared" si="471"/>
        <v>10-25-2020 18:10</v>
      </c>
      <c r="V6052">
        <f>IFERROR(IF(W6052=Z6052,VLOOKUP($U6052,[1]C8842!$G$2:$M$145,3,FALSE),0),0)</f>
        <v>0</v>
      </c>
      <c r="W6052">
        <f>VLOOKUP(RIGHT($V$1,5),Key!$A$9:$B$14,2,FALSE)</f>
        <v>10.199999999999999</v>
      </c>
      <c r="X6052">
        <f t="shared" si="474"/>
        <v>0</v>
      </c>
      <c r="Y6052">
        <f>VLOOKUP(RIGHT($X$1,5),Key!$A$9:$B$14,2,FALSE)</f>
        <v>3.7</v>
      </c>
      <c r="Z6052">
        <f t="shared" si="472"/>
        <v>10.199999999999999</v>
      </c>
      <c r="AA6052">
        <f t="shared" si="473"/>
        <v>0</v>
      </c>
    </row>
    <row r="6053" spans="1:27" x14ac:dyDescent="0.3">
      <c r="A6053">
        <v>100067</v>
      </c>
      <c r="B6053">
        <v>230922</v>
      </c>
      <c r="C6053" s="3">
        <v>44130.759722222225</v>
      </c>
      <c r="D6053">
        <v>0</v>
      </c>
      <c r="E6053">
        <v>2</v>
      </c>
      <c r="F6053" t="s">
        <v>25</v>
      </c>
      <c r="G6053">
        <v>4</v>
      </c>
      <c r="H6053">
        <v>59.054690000000001</v>
      </c>
      <c r="I6053">
        <v>71.0625</v>
      </c>
      <c r="J6053">
        <v>3.4726560000000002</v>
      </c>
      <c r="K6053">
        <v>46.019530000000003</v>
      </c>
      <c r="L6053" s="3">
        <v>44130.511805555558</v>
      </c>
      <c r="M6053">
        <v>17.18</v>
      </c>
      <c r="N6053" t="s">
        <v>28</v>
      </c>
      <c r="P6053">
        <f>(C6053-Key!$B$1)*24</f>
        <v>3.183333333407063</v>
      </c>
      <c r="Q6053">
        <f>(Key!$B$2-'17.1'!C6053)*24</f>
        <v>-0.2333333333954215</v>
      </c>
      <c r="R6053" s="3">
        <f>C6053-(M6053-Key!$B$5)/(24*Key!$B$6)</f>
        <v>44130.745907407407</v>
      </c>
      <c r="S6053">
        <f>M6053-Key!$B$5</f>
        <v>14.92</v>
      </c>
      <c r="T6053" s="2">
        <f t="shared" si="470"/>
        <v>44129.756944444445</v>
      </c>
      <c r="U6053" t="str">
        <f t="shared" si="471"/>
        <v>10-25-2020 18:10</v>
      </c>
      <c r="V6053">
        <f>IFERROR(IF(W6053=Z6053,VLOOKUP($U6053,[1]C8842!$G$2:$M$145,3,FALSE),0),0)</f>
        <v>0</v>
      </c>
      <c r="W6053">
        <f>VLOOKUP(RIGHT($V$1,5),Key!$A$9:$B$14,2,FALSE)</f>
        <v>10.199999999999999</v>
      </c>
      <c r="X6053">
        <f t="shared" si="474"/>
        <v>0</v>
      </c>
      <c r="Y6053">
        <f>VLOOKUP(RIGHT($X$1,5),Key!$A$9:$B$14,2,FALSE)</f>
        <v>3.7</v>
      </c>
      <c r="Z6053">
        <f t="shared" si="472"/>
        <v>10.199999999999999</v>
      </c>
      <c r="AA6053">
        <f t="shared" si="473"/>
        <v>0</v>
      </c>
    </row>
    <row r="6054" spans="1:27" x14ac:dyDescent="0.3">
      <c r="A6054">
        <v>100067</v>
      </c>
      <c r="B6054">
        <v>230922</v>
      </c>
      <c r="C6054" s="3">
        <v>44130.759722222225</v>
      </c>
      <c r="D6054">
        <v>3</v>
      </c>
      <c r="E6054">
        <v>2</v>
      </c>
      <c r="F6054" t="s">
        <v>26</v>
      </c>
      <c r="G6054">
        <v>1</v>
      </c>
      <c r="H6054">
        <v>73.3125</v>
      </c>
      <c r="I6054">
        <v>14.289059999999999</v>
      </c>
      <c r="J6054">
        <v>0.734375</v>
      </c>
      <c r="K6054">
        <v>100.04300000000001</v>
      </c>
      <c r="L6054" s="3">
        <v>44130.511805555558</v>
      </c>
      <c r="M6054">
        <v>17.18</v>
      </c>
      <c r="N6054" t="s">
        <v>28</v>
      </c>
      <c r="P6054">
        <f>(C6054-Key!$B$1)*24</f>
        <v>3.183333333407063</v>
      </c>
      <c r="Q6054">
        <f>(Key!$B$2-'17.1'!C6054)*24</f>
        <v>-0.2333333333954215</v>
      </c>
      <c r="R6054" s="3">
        <f>C6054-(M6054-Key!$B$5)/(24*Key!$B$6)</f>
        <v>44130.745907407407</v>
      </c>
      <c r="S6054">
        <f>M6054-Key!$B$5</f>
        <v>14.92</v>
      </c>
      <c r="T6054" s="2">
        <f t="shared" si="470"/>
        <v>44129.756944444445</v>
      </c>
      <c r="U6054" t="str">
        <f t="shared" si="471"/>
        <v>10-25-2020 18:10</v>
      </c>
      <c r="V6054">
        <f>IFERROR(IF(W6054=Z6054,VLOOKUP($U6054,[1]C8842!$G$2:$M$145,3,FALSE),0),0)</f>
        <v>0</v>
      </c>
      <c r="W6054">
        <f>VLOOKUP(RIGHT($V$1,5),Key!$A$9:$B$14,2,FALSE)</f>
        <v>10.199999999999999</v>
      </c>
      <c r="X6054">
        <f t="shared" si="474"/>
        <v>0</v>
      </c>
      <c r="Y6054">
        <f>VLOOKUP(RIGHT($X$1,5),Key!$A$9:$B$14,2,FALSE)</f>
        <v>3.7</v>
      </c>
      <c r="Z6054">
        <f t="shared" si="472"/>
        <v>10.199999999999999</v>
      </c>
      <c r="AA6054">
        <f t="shared" si="473"/>
        <v>0</v>
      </c>
    </row>
    <row r="6055" spans="1:27" x14ac:dyDescent="0.3">
      <c r="A6055">
        <v>100067</v>
      </c>
      <c r="B6055">
        <v>230922</v>
      </c>
      <c r="C6055" s="3">
        <v>44130.759722222225</v>
      </c>
      <c r="D6055">
        <v>2</v>
      </c>
      <c r="E6055">
        <v>1</v>
      </c>
      <c r="F6055" t="s">
        <v>26</v>
      </c>
      <c r="G6055">
        <v>3</v>
      </c>
      <c r="H6055">
        <v>76.109380000000002</v>
      </c>
      <c r="I6055">
        <v>48.347659999999998</v>
      </c>
      <c r="J6055">
        <v>1.8984380000000001</v>
      </c>
      <c r="K6055">
        <v>80.03125</v>
      </c>
      <c r="L6055" s="3">
        <v>44130.511805555558</v>
      </c>
      <c r="M6055">
        <v>17.18</v>
      </c>
      <c r="N6055" t="s">
        <v>28</v>
      </c>
      <c r="P6055">
        <f>(C6055-Key!$B$1)*24</f>
        <v>3.183333333407063</v>
      </c>
      <c r="Q6055">
        <f>(Key!$B$2-'17.1'!C6055)*24</f>
        <v>-0.2333333333954215</v>
      </c>
      <c r="R6055" s="3">
        <f>C6055-(M6055-Key!$B$5)/(24*Key!$B$6)</f>
        <v>44130.745907407407</v>
      </c>
      <c r="S6055">
        <f>M6055-Key!$B$5</f>
        <v>14.92</v>
      </c>
      <c r="T6055" s="2">
        <f t="shared" si="470"/>
        <v>44129.756944444445</v>
      </c>
      <c r="U6055" t="str">
        <f t="shared" si="471"/>
        <v>10-25-2020 18:10</v>
      </c>
      <c r="V6055">
        <f>IFERROR(IF(W6055=Z6055,VLOOKUP($U6055,[1]C8842!$G$2:$M$145,3,FALSE),0),0)</f>
        <v>0</v>
      </c>
      <c r="W6055">
        <f>VLOOKUP(RIGHT($V$1,5),Key!$A$9:$B$14,2,FALSE)</f>
        <v>10.199999999999999</v>
      </c>
      <c r="X6055">
        <f t="shared" si="474"/>
        <v>0</v>
      </c>
      <c r="Y6055">
        <f>VLOOKUP(RIGHT($X$1,5),Key!$A$9:$B$14,2,FALSE)</f>
        <v>3.7</v>
      </c>
      <c r="Z6055">
        <f t="shared" si="472"/>
        <v>10.199999999999999</v>
      </c>
      <c r="AA6055">
        <f t="shared" si="473"/>
        <v>0</v>
      </c>
    </row>
    <row r="6056" spans="1:27" x14ac:dyDescent="0.3">
      <c r="A6056">
        <v>100067</v>
      </c>
      <c r="B6056">
        <v>230922</v>
      </c>
      <c r="C6056" s="3">
        <v>44130.759722222225</v>
      </c>
      <c r="D6056">
        <v>0</v>
      </c>
      <c r="E6056">
        <v>2</v>
      </c>
      <c r="F6056" t="s">
        <v>25</v>
      </c>
      <c r="G6056">
        <v>3</v>
      </c>
      <c r="H6056">
        <v>60.480469999999997</v>
      </c>
      <c r="I6056">
        <v>36.046880000000002</v>
      </c>
      <c r="J6056">
        <v>1.847656</v>
      </c>
      <c r="K6056">
        <v>49.019530000000003</v>
      </c>
      <c r="L6056" s="3">
        <v>44130.511805555558</v>
      </c>
      <c r="M6056">
        <v>17.18</v>
      </c>
      <c r="N6056" t="s">
        <v>28</v>
      </c>
      <c r="P6056">
        <f>(C6056-Key!$B$1)*24</f>
        <v>3.183333333407063</v>
      </c>
      <c r="Q6056">
        <f>(Key!$B$2-'17.1'!C6056)*24</f>
        <v>-0.2333333333954215</v>
      </c>
      <c r="R6056" s="3">
        <f>C6056-(M6056-Key!$B$5)/(24*Key!$B$6)</f>
        <v>44130.745907407407</v>
      </c>
      <c r="S6056">
        <f>M6056-Key!$B$5</f>
        <v>14.92</v>
      </c>
      <c r="T6056" s="2">
        <f t="shared" si="470"/>
        <v>44129.756944444445</v>
      </c>
      <c r="U6056" t="str">
        <f t="shared" si="471"/>
        <v>10-25-2020 18:10</v>
      </c>
      <c r="V6056">
        <f>IFERROR(IF(W6056=Z6056,VLOOKUP($U6056,[1]C8842!$G$2:$M$145,3,FALSE),0),0)</f>
        <v>0</v>
      </c>
      <c r="W6056">
        <f>VLOOKUP(RIGHT($V$1,5),Key!$A$9:$B$14,2,FALSE)</f>
        <v>10.199999999999999</v>
      </c>
      <c r="X6056">
        <f t="shared" si="474"/>
        <v>0</v>
      </c>
      <c r="Y6056">
        <f>VLOOKUP(RIGHT($X$1,5),Key!$A$9:$B$14,2,FALSE)</f>
        <v>3.7</v>
      </c>
      <c r="Z6056">
        <f t="shared" si="472"/>
        <v>10.199999999999999</v>
      </c>
      <c r="AA6056">
        <f t="shared" si="473"/>
        <v>0</v>
      </c>
    </row>
    <row r="6057" spans="1:27" x14ac:dyDescent="0.3">
      <c r="A6057">
        <v>100067</v>
      </c>
      <c r="B6057">
        <v>230922</v>
      </c>
      <c r="C6057" s="3">
        <v>44130.759722222225</v>
      </c>
      <c r="D6057">
        <v>2</v>
      </c>
      <c r="E6057">
        <v>1</v>
      </c>
      <c r="F6057" t="s">
        <v>26</v>
      </c>
      <c r="G6057">
        <v>1</v>
      </c>
      <c r="H6057">
        <v>75.144530000000003</v>
      </c>
      <c r="I6057">
        <v>17.59375</v>
      </c>
      <c r="J6057">
        <v>0.83203130000000003</v>
      </c>
      <c r="K6057">
        <v>80.03125</v>
      </c>
      <c r="L6057" s="3">
        <v>44130.511805555558</v>
      </c>
      <c r="M6057">
        <v>17.18</v>
      </c>
      <c r="N6057" t="s">
        <v>28</v>
      </c>
      <c r="P6057">
        <f>(C6057-Key!$B$1)*24</f>
        <v>3.183333333407063</v>
      </c>
      <c r="Q6057">
        <f>(Key!$B$2-'17.1'!C6057)*24</f>
        <v>-0.2333333333954215</v>
      </c>
      <c r="R6057" s="3">
        <f>C6057-(M6057-Key!$B$5)/(24*Key!$B$6)</f>
        <v>44130.745907407407</v>
      </c>
      <c r="S6057">
        <f>M6057-Key!$B$5</f>
        <v>14.92</v>
      </c>
      <c r="T6057" s="2">
        <f t="shared" si="470"/>
        <v>44129.756944444445</v>
      </c>
      <c r="U6057" t="str">
        <f t="shared" si="471"/>
        <v>10-25-2020 18:10</v>
      </c>
      <c r="V6057">
        <f>IFERROR(IF(W6057=Z6057,VLOOKUP($U6057,[1]C8842!$G$2:$M$145,3,FALSE),0),0)</f>
        <v>0</v>
      </c>
      <c r="W6057">
        <f>VLOOKUP(RIGHT($V$1,5),Key!$A$9:$B$14,2,FALSE)</f>
        <v>10.199999999999999</v>
      </c>
      <c r="X6057">
        <f t="shared" si="474"/>
        <v>0</v>
      </c>
      <c r="Y6057">
        <f>VLOOKUP(RIGHT($X$1,5),Key!$A$9:$B$14,2,FALSE)</f>
        <v>3.7</v>
      </c>
      <c r="Z6057">
        <f t="shared" si="472"/>
        <v>10.199999999999999</v>
      </c>
      <c r="AA6057">
        <f t="shared" si="473"/>
        <v>0</v>
      </c>
    </row>
    <row r="6058" spans="1:27" x14ac:dyDescent="0.3">
      <c r="A6058">
        <v>100067</v>
      </c>
      <c r="B6058">
        <v>230922</v>
      </c>
      <c r="C6058" s="3">
        <v>44130.759722222225</v>
      </c>
      <c r="D6058">
        <v>3</v>
      </c>
      <c r="E6058">
        <v>2</v>
      </c>
      <c r="F6058" t="s">
        <v>26</v>
      </c>
      <c r="G6058">
        <v>1</v>
      </c>
      <c r="H6058">
        <v>67.945310000000006</v>
      </c>
      <c r="I6058">
        <v>15.23828</v>
      </c>
      <c r="J6058">
        <v>0.828125</v>
      </c>
      <c r="K6058">
        <v>93.039060000000006</v>
      </c>
      <c r="L6058" s="3">
        <v>44130.511805555558</v>
      </c>
      <c r="M6058">
        <v>17.18</v>
      </c>
      <c r="N6058" t="s">
        <v>28</v>
      </c>
      <c r="P6058">
        <f>(C6058-Key!$B$1)*24</f>
        <v>3.183333333407063</v>
      </c>
      <c r="Q6058">
        <f>(Key!$B$2-'17.1'!C6058)*24</f>
        <v>-0.2333333333954215</v>
      </c>
      <c r="R6058" s="3">
        <f>C6058-(M6058-Key!$B$5)/(24*Key!$B$6)</f>
        <v>44130.745907407407</v>
      </c>
      <c r="S6058">
        <f>M6058-Key!$B$5</f>
        <v>14.92</v>
      </c>
      <c r="T6058" s="2">
        <f t="shared" si="470"/>
        <v>44129.756944444445</v>
      </c>
      <c r="U6058" t="str">
        <f t="shared" si="471"/>
        <v>10-25-2020 18:10</v>
      </c>
      <c r="V6058">
        <f>IFERROR(IF(W6058=Z6058,VLOOKUP($U6058,[1]C8842!$G$2:$M$145,3,FALSE),0),0)</f>
        <v>0</v>
      </c>
      <c r="W6058">
        <f>VLOOKUP(RIGHT($V$1,5),Key!$A$9:$B$14,2,FALSE)</f>
        <v>10.199999999999999</v>
      </c>
      <c r="X6058">
        <f t="shared" si="474"/>
        <v>0</v>
      </c>
      <c r="Y6058">
        <f>VLOOKUP(RIGHT($X$1,5),Key!$A$9:$B$14,2,FALSE)</f>
        <v>3.7</v>
      </c>
      <c r="Z6058">
        <f t="shared" si="472"/>
        <v>10.199999999999999</v>
      </c>
      <c r="AA6058">
        <f t="shared" si="473"/>
        <v>0</v>
      </c>
    </row>
    <row r="6059" spans="1:27" x14ac:dyDescent="0.3">
      <c r="A6059">
        <v>100067</v>
      </c>
      <c r="B6059">
        <v>230922</v>
      </c>
      <c r="C6059" s="3">
        <v>44130.759722222225</v>
      </c>
      <c r="D6059">
        <v>1</v>
      </c>
      <c r="E6059">
        <v>1</v>
      </c>
      <c r="F6059" t="s">
        <v>25</v>
      </c>
      <c r="G6059">
        <v>1</v>
      </c>
      <c r="H6059">
        <v>68.644530000000003</v>
      </c>
      <c r="I6059">
        <v>14.94922</v>
      </c>
      <c r="J6059">
        <v>0.80859380000000003</v>
      </c>
      <c r="K6059">
        <v>58.023440000000001</v>
      </c>
      <c r="L6059" s="3">
        <v>44130.511805555558</v>
      </c>
      <c r="M6059">
        <v>17.18</v>
      </c>
      <c r="N6059" t="s">
        <v>28</v>
      </c>
      <c r="P6059">
        <f>(C6059-Key!$B$1)*24</f>
        <v>3.183333333407063</v>
      </c>
      <c r="Q6059">
        <f>(Key!$B$2-'17.1'!C6059)*24</f>
        <v>-0.2333333333954215</v>
      </c>
      <c r="R6059" s="3">
        <f>C6059-(M6059-Key!$B$5)/(24*Key!$B$6)</f>
        <v>44130.745907407407</v>
      </c>
      <c r="S6059">
        <f>M6059-Key!$B$5</f>
        <v>14.92</v>
      </c>
      <c r="T6059" s="2">
        <f t="shared" si="470"/>
        <v>44129.756944444445</v>
      </c>
      <c r="U6059" t="str">
        <f t="shared" si="471"/>
        <v>10-25-2020 18:10</v>
      </c>
      <c r="V6059">
        <f>IFERROR(IF(W6059=Z6059,VLOOKUP($U6059,[1]C8842!$G$2:$M$145,3,FALSE),0),0)</f>
        <v>0</v>
      </c>
      <c r="W6059">
        <f>VLOOKUP(RIGHT($V$1,5),Key!$A$9:$B$14,2,FALSE)</f>
        <v>10.199999999999999</v>
      </c>
      <c r="X6059">
        <f t="shared" si="474"/>
        <v>0</v>
      </c>
      <c r="Y6059">
        <f>VLOOKUP(RIGHT($X$1,5),Key!$A$9:$B$14,2,FALSE)</f>
        <v>3.7</v>
      </c>
      <c r="Z6059">
        <f t="shared" si="472"/>
        <v>10.199999999999999</v>
      </c>
      <c r="AA6059">
        <f t="shared" si="473"/>
        <v>0</v>
      </c>
    </row>
    <row r="6060" spans="1:27" x14ac:dyDescent="0.3">
      <c r="A6060">
        <v>100067</v>
      </c>
      <c r="B6060">
        <v>230922</v>
      </c>
      <c r="C6060" s="3">
        <v>44130.759722222225</v>
      </c>
      <c r="D6060">
        <v>1</v>
      </c>
      <c r="E6060">
        <v>1</v>
      </c>
      <c r="F6060" t="s">
        <v>25</v>
      </c>
      <c r="G6060">
        <v>2</v>
      </c>
      <c r="H6060">
        <v>67.253910000000005</v>
      </c>
      <c r="I6060">
        <v>20.941410000000001</v>
      </c>
      <c r="J6060">
        <v>1.066406</v>
      </c>
      <c r="K6060">
        <v>58.023440000000001</v>
      </c>
      <c r="L6060" s="3">
        <v>44130.511805555558</v>
      </c>
      <c r="M6060">
        <v>17.18</v>
      </c>
      <c r="N6060" t="s">
        <v>28</v>
      </c>
      <c r="P6060">
        <f>(C6060-Key!$B$1)*24</f>
        <v>3.183333333407063</v>
      </c>
      <c r="Q6060">
        <f>(Key!$B$2-'17.1'!C6060)*24</f>
        <v>-0.2333333333954215</v>
      </c>
      <c r="R6060" s="3">
        <f>C6060-(M6060-Key!$B$5)/(24*Key!$B$6)</f>
        <v>44130.745907407407</v>
      </c>
      <c r="S6060">
        <f>M6060-Key!$B$5</f>
        <v>14.92</v>
      </c>
      <c r="T6060" s="2">
        <f t="shared" si="470"/>
        <v>44129.756944444445</v>
      </c>
      <c r="U6060" t="str">
        <f t="shared" si="471"/>
        <v>10-25-2020 18:10</v>
      </c>
      <c r="V6060">
        <f>IFERROR(IF(W6060=Z6060,VLOOKUP($U6060,[1]C8842!$G$2:$M$145,3,FALSE),0),0)</f>
        <v>0</v>
      </c>
      <c r="W6060">
        <f>VLOOKUP(RIGHT($V$1,5),Key!$A$9:$B$14,2,FALSE)</f>
        <v>10.199999999999999</v>
      </c>
      <c r="X6060">
        <f t="shared" si="474"/>
        <v>0</v>
      </c>
      <c r="Y6060">
        <f>VLOOKUP(RIGHT($X$1,5),Key!$A$9:$B$14,2,FALSE)</f>
        <v>3.7</v>
      </c>
      <c r="Z6060">
        <f t="shared" si="472"/>
        <v>10.199999999999999</v>
      </c>
      <c r="AA6060">
        <f t="shared" si="473"/>
        <v>0</v>
      </c>
    </row>
    <row r="6061" spans="1:27" x14ac:dyDescent="0.3">
      <c r="A6061">
        <v>100067</v>
      </c>
      <c r="B6061">
        <v>230922</v>
      </c>
      <c r="C6061" s="3">
        <v>44130.759722222225</v>
      </c>
      <c r="D6061">
        <v>0</v>
      </c>
      <c r="E6061">
        <v>2</v>
      </c>
      <c r="F6061" t="s">
        <v>25</v>
      </c>
      <c r="G6061">
        <v>1</v>
      </c>
      <c r="H6061">
        <v>59.917969999999997</v>
      </c>
      <c r="I6061">
        <v>15.875</v>
      </c>
      <c r="J6061">
        <v>0.96875</v>
      </c>
      <c r="K6061">
        <v>48.019530000000003</v>
      </c>
      <c r="L6061" s="3">
        <v>44130.511805555558</v>
      </c>
      <c r="M6061">
        <v>17.18</v>
      </c>
      <c r="N6061" t="s">
        <v>28</v>
      </c>
      <c r="P6061">
        <f>(C6061-Key!$B$1)*24</f>
        <v>3.183333333407063</v>
      </c>
      <c r="Q6061">
        <f>(Key!$B$2-'17.1'!C6061)*24</f>
        <v>-0.2333333333954215</v>
      </c>
      <c r="R6061" s="3">
        <f>C6061-(M6061-Key!$B$5)/(24*Key!$B$6)</f>
        <v>44130.745907407407</v>
      </c>
      <c r="S6061">
        <f>M6061-Key!$B$5</f>
        <v>14.92</v>
      </c>
      <c r="T6061" s="2">
        <f t="shared" si="470"/>
        <v>44129.756944444445</v>
      </c>
      <c r="U6061" t="str">
        <f t="shared" si="471"/>
        <v>10-25-2020 18:10</v>
      </c>
      <c r="V6061">
        <f>IFERROR(IF(W6061=Z6061,VLOOKUP($U6061,[1]C8842!$G$2:$M$145,3,FALSE),0),0)</f>
        <v>0</v>
      </c>
      <c r="W6061">
        <f>VLOOKUP(RIGHT($V$1,5),Key!$A$9:$B$14,2,FALSE)</f>
        <v>10.199999999999999</v>
      </c>
      <c r="X6061">
        <f t="shared" si="474"/>
        <v>0</v>
      </c>
      <c r="Y6061">
        <f>VLOOKUP(RIGHT($X$1,5),Key!$A$9:$B$14,2,FALSE)</f>
        <v>3.7</v>
      </c>
      <c r="Z6061">
        <f t="shared" si="472"/>
        <v>10.199999999999999</v>
      </c>
      <c r="AA6061">
        <f t="shared" si="473"/>
        <v>0</v>
      </c>
    </row>
    <row r="6062" spans="1:27" x14ac:dyDescent="0.3">
      <c r="A6062">
        <v>100067</v>
      </c>
      <c r="B6062">
        <v>230922</v>
      </c>
      <c r="C6062" s="3">
        <v>44130.759722222225</v>
      </c>
      <c r="D6062">
        <v>3</v>
      </c>
      <c r="E6062">
        <v>2</v>
      </c>
      <c r="F6062" t="s">
        <v>26</v>
      </c>
      <c r="G6062">
        <v>1</v>
      </c>
      <c r="H6062">
        <v>65.054689999999994</v>
      </c>
      <c r="I6062">
        <v>16.65625</v>
      </c>
      <c r="J6062">
        <v>0.92578130000000003</v>
      </c>
      <c r="K6062">
        <v>93.039060000000006</v>
      </c>
      <c r="L6062" s="3">
        <v>44130.511805555558</v>
      </c>
      <c r="M6062">
        <v>17.18</v>
      </c>
      <c r="N6062" t="s">
        <v>28</v>
      </c>
      <c r="P6062">
        <f>(C6062-Key!$B$1)*24</f>
        <v>3.183333333407063</v>
      </c>
      <c r="Q6062">
        <f>(Key!$B$2-'17.1'!C6062)*24</f>
        <v>-0.2333333333954215</v>
      </c>
      <c r="R6062" s="3">
        <f>C6062-(M6062-Key!$B$5)/(24*Key!$B$6)</f>
        <v>44130.745907407407</v>
      </c>
      <c r="S6062">
        <f>M6062-Key!$B$5</f>
        <v>14.92</v>
      </c>
      <c r="T6062" s="2">
        <f t="shared" si="470"/>
        <v>44129.756944444445</v>
      </c>
      <c r="U6062" t="str">
        <f t="shared" si="471"/>
        <v>10-25-2020 18:10</v>
      </c>
      <c r="V6062">
        <f>IFERROR(IF(W6062=Z6062,VLOOKUP($U6062,[1]C8842!$G$2:$M$145,3,FALSE),0),0)</f>
        <v>0</v>
      </c>
      <c r="W6062">
        <f>VLOOKUP(RIGHT($V$1,5),Key!$A$9:$B$14,2,FALSE)</f>
        <v>10.199999999999999</v>
      </c>
      <c r="X6062">
        <f t="shared" si="474"/>
        <v>0</v>
      </c>
      <c r="Y6062">
        <f>VLOOKUP(RIGHT($X$1,5),Key!$A$9:$B$14,2,FALSE)</f>
        <v>3.7</v>
      </c>
      <c r="Z6062">
        <f t="shared" si="472"/>
        <v>10.199999999999999</v>
      </c>
      <c r="AA6062">
        <f t="shared" si="473"/>
        <v>0</v>
      </c>
    </row>
    <row r="6063" spans="1:27" x14ac:dyDescent="0.3">
      <c r="A6063">
        <v>100067</v>
      </c>
      <c r="B6063">
        <v>230922</v>
      </c>
      <c r="C6063" s="3">
        <v>44130.759722222225</v>
      </c>
      <c r="D6063">
        <v>0</v>
      </c>
      <c r="E6063">
        <v>2</v>
      </c>
      <c r="F6063" t="s">
        <v>25</v>
      </c>
      <c r="G6063">
        <v>1</v>
      </c>
      <c r="H6063">
        <v>56.929690000000001</v>
      </c>
      <c r="I6063">
        <v>19.609380000000002</v>
      </c>
      <c r="J6063">
        <v>1.1953130000000001</v>
      </c>
      <c r="K6063">
        <v>46.019530000000003</v>
      </c>
      <c r="L6063" s="3">
        <v>44130.511805555558</v>
      </c>
      <c r="M6063">
        <v>17.18</v>
      </c>
      <c r="N6063" t="s">
        <v>28</v>
      </c>
      <c r="P6063">
        <f>(C6063-Key!$B$1)*24</f>
        <v>3.183333333407063</v>
      </c>
      <c r="Q6063">
        <f>(Key!$B$2-'17.1'!C6063)*24</f>
        <v>-0.2333333333954215</v>
      </c>
      <c r="R6063" s="3">
        <f>C6063-(M6063-Key!$B$5)/(24*Key!$B$6)</f>
        <v>44130.745907407407</v>
      </c>
      <c r="S6063">
        <f>M6063-Key!$B$5</f>
        <v>14.92</v>
      </c>
      <c r="T6063" s="2">
        <f t="shared" si="470"/>
        <v>44129.756944444445</v>
      </c>
      <c r="U6063" t="str">
        <f t="shared" si="471"/>
        <v>10-25-2020 18:10</v>
      </c>
      <c r="V6063">
        <f>IFERROR(IF(W6063=Z6063,VLOOKUP($U6063,[1]C8842!$G$2:$M$145,3,FALSE),0),0)</f>
        <v>0</v>
      </c>
      <c r="W6063">
        <f>VLOOKUP(RIGHT($V$1,5),Key!$A$9:$B$14,2,FALSE)</f>
        <v>10.199999999999999</v>
      </c>
      <c r="X6063">
        <f t="shared" si="474"/>
        <v>0</v>
      </c>
      <c r="Y6063">
        <f>VLOOKUP(RIGHT($X$1,5),Key!$A$9:$B$14,2,FALSE)</f>
        <v>3.7</v>
      </c>
      <c r="Z6063">
        <f t="shared" si="472"/>
        <v>10.199999999999999</v>
      </c>
      <c r="AA6063">
        <f t="shared" si="473"/>
        <v>0</v>
      </c>
    </row>
    <row r="6064" spans="1:27" x14ac:dyDescent="0.3">
      <c r="A6064">
        <v>100067</v>
      </c>
      <c r="B6064">
        <v>230922</v>
      </c>
      <c r="C6064" s="3">
        <v>44130.759722222225</v>
      </c>
      <c r="D6064">
        <v>3</v>
      </c>
      <c r="E6064">
        <v>2</v>
      </c>
      <c r="F6064" t="s">
        <v>26</v>
      </c>
      <c r="G6064">
        <v>5</v>
      </c>
      <c r="H6064">
        <v>63.257809999999999</v>
      </c>
      <c r="I6064">
        <v>109.9141</v>
      </c>
      <c r="J6064">
        <v>4.8789059999999997</v>
      </c>
      <c r="K6064">
        <v>94.039060000000006</v>
      </c>
      <c r="L6064" s="3">
        <v>44130.511805555558</v>
      </c>
      <c r="M6064">
        <v>17.18</v>
      </c>
      <c r="N6064" t="s">
        <v>28</v>
      </c>
      <c r="P6064">
        <f>(C6064-Key!$B$1)*24</f>
        <v>3.183333333407063</v>
      </c>
      <c r="Q6064">
        <f>(Key!$B$2-'17.1'!C6064)*24</f>
        <v>-0.2333333333954215</v>
      </c>
      <c r="R6064" s="3">
        <f>C6064-(M6064-Key!$B$5)/(24*Key!$B$6)</f>
        <v>44130.745907407407</v>
      </c>
      <c r="S6064">
        <f>M6064-Key!$B$5</f>
        <v>14.92</v>
      </c>
      <c r="T6064" s="2">
        <f t="shared" si="470"/>
        <v>44129.756944444445</v>
      </c>
      <c r="U6064" t="str">
        <f t="shared" si="471"/>
        <v>10-25-2020 18:10</v>
      </c>
      <c r="V6064">
        <f>IFERROR(IF(W6064=Z6064,VLOOKUP($U6064,[1]C8842!$G$2:$M$145,3,FALSE),0),0)</f>
        <v>0</v>
      </c>
      <c r="W6064">
        <f>VLOOKUP(RIGHT($V$1,5),Key!$A$9:$B$14,2,FALSE)</f>
        <v>10.199999999999999</v>
      </c>
      <c r="X6064">
        <f t="shared" si="474"/>
        <v>0</v>
      </c>
      <c r="Y6064">
        <f>VLOOKUP(RIGHT($X$1,5),Key!$A$9:$B$14,2,FALSE)</f>
        <v>3.7</v>
      </c>
      <c r="Z6064">
        <f t="shared" si="472"/>
        <v>10.199999999999999</v>
      </c>
      <c r="AA6064">
        <f t="shared" si="473"/>
        <v>0</v>
      </c>
    </row>
    <row r="6065" spans="1:27" x14ac:dyDescent="0.3">
      <c r="A6065">
        <v>100067</v>
      </c>
      <c r="B6065">
        <v>230922</v>
      </c>
      <c r="C6065" s="3">
        <v>44130.759722222225</v>
      </c>
      <c r="D6065">
        <v>3</v>
      </c>
      <c r="E6065">
        <v>2</v>
      </c>
      <c r="F6065" t="s">
        <v>26</v>
      </c>
      <c r="G6065">
        <v>1</v>
      </c>
      <c r="H6065">
        <v>67.386719999999997</v>
      </c>
      <c r="I6065">
        <v>16.183589999999999</v>
      </c>
      <c r="J6065">
        <v>0.875</v>
      </c>
      <c r="K6065">
        <v>94.039060000000006</v>
      </c>
      <c r="L6065" s="3">
        <v>44130.511805555558</v>
      </c>
      <c r="M6065">
        <v>17.18</v>
      </c>
      <c r="N6065" t="s">
        <v>28</v>
      </c>
      <c r="P6065">
        <f>(C6065-Key!$B$1)*24</f>
        <v>3.183333333407063</v>
      </c>
      <c r="Q6065">
        <f>(Key!$B$2-'17.1'!C6065)*24</f>
        <v>-0.2333333333954215</v>
      </c>
      <c r="R6065" s="3">
        <f>C6065-(M6065-Key!$B$5)/(24*Key!$B$6)</f>
        <v>44130.745907407407</v>
      </c>
      <c r="S6065">
        <f>M6065-Key!$B$5</f>
        <v>14.92</v>
      </c>
      <c r="T6065" s="2">
        <f t="shared" si="470"/>
        <v>44129.756944444445</v>
      </c>
      <c r="U6065" t="str">
        <f t="shared" si="471"/>
        <v>10-25-2020 18:10</v>
      </c>
      <c r="V6065">
        <f>IFERROR(IF(W6065=Z6065,VLOOKUP($U6065,[1]C8842!$G$2:$M$145,3,FALSE),0),0)</f>
        <v>0</v>
      </c>
      <c r="W6065">
        <f>VLOOKUP(RIGHT($V$1,5),Key!$A$9:$B$14,2,FALSE)</f>
        <v>10.199999999999999</v>
      </c>
      <c r="X6065">
        <f t="shared" si="474"/>
        <v>0</v>
      </c>
      <c r="Y6065">
        <f>VLOOKUP(RIGHT($X$1,5),Key!$A$9:$B$14,2,FALSE)</f>
        <v>3.7</v>
      </c>
      <c r="Z6065">
        <f t="shared" si="472"/>
        <v>10.199999999999999</v>
      </c>
      <c r="AA6065">
        <f t="shared" si="473"/>
        <v>0</v>
      </c>
    </row>
    <row r="6066" spans="1:27" x14ac:dyDescent="0.3">
      <c r="A6066">
        <v>100067</v>
      </c>
      <c r="B6066">
        <v>230922</v>
      </c>
      <c r="C6066" s="3">
        <v>44130.759722222225</v>
      </c>
      <c r="D6066">
        <v>3</v>
      </c>
      <c r="E6066">
        <v>2</v>
      </c>
      <c r="F6066" t="s">
        <v>26</v>
      </c>
      <c r="G6066">
        <v>4</v>
      </c>
      <c r="H6066">
        <v>66.722660000000005</v>
      </c>
      <c r="I6066">
        <v>78.257810000000006</v>
      </c>
      <c r="J6066">
        <v>3.359375</v>
      </c>
      <c r="K6066">
        <v>94.039060000000006</v>
      </c>
      <c r="L6066" s="3">
        <v>44130.511805555558</v>
      </c>
      <c r="M6066">
        <v>17.18</v>
      </c>
      <c r="N6066" t="s">
        <v>28</v>
      </c>
      <c r="P6066">
        <f>(C6066-Key!$B$1)*24</f>
        <v>3.183333333407063</v>
      </c>
      <c r="Q6066">
        <f>(Key!$B$2-'17.1'!C6066)*24</f>
        <v>-0.2333333333954215</v>
      </c>
      <c r="R6066" s="3">
        <f>C6066-(M6066-Key!$B$5)/(24*Key!$B$6)</f>
        <v>44130.745907407407</v>
      </c>
      <c r="S6066">
        <f>M6066-Key!$B$5</f>
        <v>14.92</v>
      </c>
      <c r="T6066" s="2">
        <f t="shared" si="470"/>
        <v>44129.756944444445</v>
      </c>
      <c r="U6066" t="str">
        <f t="shared" si="471"/>
        <v>10-25-2020 18:10</v>
      </c>
      <c r="V6066">
        <f>IFERROR(IF(W6066=Z6066,VLOOKUP($U6066,[1]C8842!$G$2:$M$145,3,FALSE),0),0)</f>
        <v>0</v>
      </c>
      <c r="W6066">
        <f>VLOOKUP(RIGHT($V$1,5),Key!$A$9:$B$14,2,FALSE)</f>
        <v>10.199999999999999</v>
      </c>
      <c r="X6066">
        <f t="shared" si="474"/>
        <v>0</v>
      </c>
      <c r="Y6066">
        <f>VLOOKUP(RIGHT($X$1,5),Key!$A$9:$B$14,2,FALSE)</f>
        <v>3.7</v>
      </c>
      <c r="Z6066">
        <f t="shared" si="472"/>
        <v>10.199999999999999</v>
      </c>
      <c r="AA6066">
        <f t="shared" si="473"/>
        <v>0</v>
      </c>
    </row>
    <row r="6067" spans="1:27" x14ac:dyDescent="0.3">
      <c r="A6067">
        <v>100067</v>
      </c>
      <c r="B6067">
        <v>230922</v>
      </c>
      <c r="C6067" s="3">
        <v>44130.759722222225</v>
      </c>
      <c r="D6067">
        <v>2</v>
      </c>
      <c r="E6067">
        <v>1</v>
      </c>
      <c r="F6067" t="s">
        <v>26</v>
      </c>
      <c r="G6067">
        <v>2</v>
      </c>
      <c r="H6067">
        <v>72.105469999999997</v>
      </c>
      <c r="I6067">
        <v>22.58203</v>
      </c>
      <c r="J6067">
        <v>1.0546880000000001</v>
      </c>
      <c r="K6067">
        <v>83.035160000000005</v>
      </c>
      <c r="L6067" s="3">
        <v>44130.511805555558</v>
      </c>
      <c r="M6067">
        <v>17.18</v>
      </c>
      <c r="N6067" t="s">
        <v>28</v>
      </c>
      <c r="P6067">
        <f>(C6067-Key!$B$1)*24</f>
        <v>3.183333333407063</v>
      </c>
      <c r="Q6067">
        <f>(Key!$B$2-'17.1'!C6067)*24</f>
        <v>-0.2333333333954215</v>
      </c>
      <c r="R6067" s="3">
        <f>C6067-(M6067-Key!$B$5)/(24*Key!$B$6)</f>
        <v>44130.745907407407</v>
      </c>
      <c r="S6067">
        <f>M6067-Key!$B$5</f>
        <v>14.92</v>
      </c>
      <c r="T6067" s="2">
        <f t="shared" si="470"/>
        <v>44129.756944444445</v>
      </c>
      <c r="U6067" t="str">
        <f t="shared" si="471"/>
        <v>10-25-2020 18:10</v>
      </c>
      <c r="V6067">
        <f>IFERROR(IF(W6067=Z6067,VLOOKUP($U6067,[1]C8842!$G$2:$M$145,3,FALSE),0),0)</f>
        <v>0</v>
      </c>
      <c r="W6067">
        <f>VLOOKUP(RIGHT($V$1,5),Key!$A$9:$B$14,2,FALSE)</f>
        <v>10.199999999999999</v>
      </c>
      <c r="X6067">
        <f t="shared" si="474"/>
        <v>0</v>
      </c>
      <c r="Y6067">
        <f>VLOOKUP(RIGHT($X$1,5),Key!$A$9:$B$14,2,FALSE)</f>
        <v>3.7</v>
      </c>
      <c r="Z6067">
        <f t="shared" si="472"/>
        <v>10.199999999999999</v>
      </c>
      <c r="AA6067">
        <f t="shared" si="473"/>
        <v>0</v>
      </c>
    </row>
    <row r="6068" spans="1:27" x14ac:dyDescent="0.3">
      <c r="A6068">
        <v>100067</v>
      </c>
      <c r="B6068">
        <v>230922</v>
      </c>
      <c r="C6068" s="3">
        <v>44130.759722222225</v>
      </c>
      <c r="D6068">
        <v>2</v>
      </c>
      <c r="E6068">
        <v>1</v>
      </c>
      <c r="F6068" t="s">
        <v>26</v>
      </c>
      <c r="G6068">
        <v>3</v>
      </c>
      <c r="H6068">
        <v>66.484380000000002</v>
      </c>
      <c r="I6068">
        <v>38.632809999999999</v>
      </c>
      <c r="J6068">
        <v>1.785156</v>
      </c>
      <c r="K6068">
        <v>82.035160000000005</v>
      </c>
      <c r="L6068" s="3">
        <v>44130.511805555558</v>
      </c>
      <c r="M6068">
        <v>17.18</v>
      </c>
      <c r="N6068" t="s">
        <v>28</v>
      </c>
      <c r="P6068">
        <f>(C6068-Key!$B$1)*24</f>
        <v>3.183333333407063</v>
      </c>
      <c r="Q6068">
        <f>(Key!$B$2-'17.1'!C6068)*24</f>
        <v>-0.2333333333954215</v>
      </c>
      <c r="R6068" s="3">
        <f>C6068-(M6068-Key!$B$5)/(24*Key!$B$6)</f>
        <v>44130.745907407407</v>
      </c>
      <c r="S6068">
        <f>M6068-Key!$B$5</f>
        <v>14.92</v>
      </c>
      <c r="T6068" s="2">
        <f t="shared" si="470"/>
        <v>44129.756944444445</v>
      </c>
      <c r="U6068" t="str">
        <f t="shared" si="471"/>
        <v>10-25-2020 18:10</v>
      </c>
      <c r="V6068">
        <f>IFERROR(IF(W6068=Z6068,VLOOKUP($U6068,[1]C8842!$G$2:$M$145,3,FALSE),0),0)</f>
        <v>0</v>
      </c>
      <c r="W6068">
        <f>VLOOKUP(RIGHT($V$1,5),Key!$A$9:$B$14,2,FALSE)</f>
        <v>10.199999999999999</v>
      </c>
      <c r="X6068">
        <f t="shared" si="474"/>
        <v>0</v>
      </c>
      <c r="Y6068">
        <f>VLOOKUP(RIGHT($X$1,5),Key!$A$9:$B$14,2,FALSE)</f>
        <v>3.7</v>
      </c>
      <c r="Z6068">
        <f t="shared" si="472"/>
        <v>10.199999999999999</v>
      </c>
      <c r="AA6068">
        <f t="shared" si="473"/>
        <v>0</v>
      </c>
    </row>
    <row r="6069" spans="1:27" x14ac:dyDescent="0.3">
      <c r="A6069">
        <v>100067</v>
      </c>
      <c r="B6069">
        <v>230922</v>
      </c>
      <c r="C6069" s="3">
        <v>44130.759722222225</v>
      </c>
      <c r="D6069">
        <v>3</v>
      </c>
      <c r="E6069">
        <v>2</v>
      </c>
      <c r="F6069" t="s">
        <v>26</v>
      </c>
      <c r="G6069">
        <v>1</v>
      </c>
      <c r="H6069">
        <v>72.035160000000005</v>
      </c>
      <c r="I6069">
        <v>18.01172</v>
      </c>
      <c r="J6069">
        <v>0.88671880000000003</v>
      </c>
      <c r="K6069">
        <v>95.039060000000006</v>
      </c>
      <c r="L6069" s="3">
        <v>44130.511805555558</v>
      </c>
      <c r="M6069">
        <v>17.18</v>
      </c>
      <c r="N6069" t="s">
        <v>28</v>
      </c>
      <c r="P6069">
        <f>(C6069-Key!$B$1)*24</f>
        <v>3.183333333407063</v>
      </c>
      <c r="Q6069">
        <f>(Key!$B$2-'17.1'!C6069)*24</f>
        <v>-0.2333333333954215</v>
      </c>
      <c r="R6069" s="3">
        <f>C6069-(M6069-Key!$B$5)/(24*Key!$B$6)</f>
        <v>44130.745907407407</v>
      </c>
      <c r="S6069">
        <f>M6069-Key!$B$5</f>
        <v>14.92</v>
      </c>
      <c r="T6069" s="2">
        <f t="shared" si="470"/>
        <v>44129.756944444445</v>
      </c>
      <c r="U6069" t="str">
        <f t="shared" si="471"/>
        <v>10-25-2020 18:10</v>
      </c>
      <c r="V6069">
        <f>IFERROR(IF(W6069=Z6069,VLOOKUP($U6069,[1]C8842!$G$2:$M$145,3,FALSE),0),0)</f>
        <v>0</v>
      </c>
      <c r="W6069">
        <f>VLOOKUP(RIGHT($V$1,5),Key!$A$9:$B$14,2,FALSE)</f>
        <v>10.199999999999999</v>
      </c>
      <c r="X6069">
        <f t="shared" si="474"/>
        <v>0</v>
      </c>
      <c r="Y6069">
        <f>VLOOKUP(RIGHT($X$1,5),Key!$A$9:$B$14,2,FALSE)</f>
        <v>3.7</v>
      </c>
      <c r="Z6069">
        <f t="shared" si="472"/>
        <v>10.199999999999999</v>
      </c>
      <c r="AA6069">
        <f t="shared" si="473"/>
        <v>0</v>
      </c>
    </row>
    <row r="6070" spans="1:27" x14ac:dyDescent="0.3">
      <c r="A6070">
        <v>100067</v>
      </c>
      <c r="B6070">
        <v>230922</v>
      </c>
      <c r="C6070" s="3">
        <v>44130.760416666664</v>
      </c>
      <c r="D6070">
        <v>3</v>
      </c>
      <c r="E6070">
        <v>2</v>
      </c>
      <c r="F6070" t="s">
        <v>26</v>
      </c>
      <c r="G6070">
        <v>1</v>
      </c>
      <c r="H6070">
        <v>72.1875</v>
      </c>
      <c r="I6070">
        <v>14.058590000000001</v>
      </c>
      <c r="J6070">
        <v>0.73828130000000003</v>
      </c>
      <c r="K6070">
        <v>95.039060000000006</v>
      </c>
      <c r="L6070" s="3">
        <v>44130.511805555558</v>
      </c>
      <c r="M6070">
        <v>17.18</v>
      </c>
      <c r="N6070" t="s">
        <v>28</v>
      </c>
      <c r="P6070">
        <f>(C6070-Key!$B$1)*24</f>
        <v>3.1999999999534339</v>
      </c>
      <c r="Q6070">
        <f>(Key!$B$2-'17.1'!C6070)*24</f>
        <v>-0.24999999994179234</v>
      </c>
      <c r="R6070" s="3">
        <f>C6070-(M6070-Key!$B$5)/(24*Key!$B$6)</f>
        <v>44130.746601851846</v>
      </c>
      <c r="S6070">
        <f>M6070-Key!$B$5</f>
        <v>14.92</v>
      </c>
      <c r="T6070" s="2">
        <f t="shared" si="470"/>
        <v>44129.763888888891</v>
      </c>
      <c r="U6070" t="str">
        <f t="shared" si="471"/>
        <v>10-25-2020 18:20</v>
      </c>
      <c r="V6070">
        <f>IFERROR(IF(W6070=Z6070,VLOOKUP($U6070,[1]C8842!$G$2:$M$145,3,FALSE),0),0)</f>
        <v>0</v>
      </c>
      <c r="W6070">
        <f>VLOOKUP(RIGHT($V$1,5),Key!$A$9:$B$14,2,FALSE)</f>
        <v>10.199999999999999</v>
      </c>
      <c r="X6070">
        <f t="shared" si="474"/>
        <v>0</v>
      </c>
      <c r="Y6070">
        <f>VLOOKUP(RIGHT($X$1,5),Key!$A$9:$B$14,2,FALSE)</f>
        <v>3.7</v>
      </c>
      <c r="Z6070">
        <f t="shared" si="472"/>
        <v>10.199999999999999</v>
      </c>
      <c r="AA6070">
        <f t="shared" si="473"/>
        <v>0</v>
      </c>
    </row>
    <row r="6071" spans="1:27" x14ac:dyDescent="0.3">
      <c r="A6071">
        <v>100067</v>
      </c>
      <c r="B6071">
        <v>230922</v>
      </c>
      <c r="C6071" s="3">
        <v>44130.760416666664</v>
      </c>
      <c r="D6071">
        <v>0</v>
      </c>
      <c r="E6071">
        <v>2</v>
      </c>
      <c r="F6071" t="s">
        <v>25</v>
      </c>
      <c r="G6071">
        <v>1</v>
      </c>
      <c r="H6071">
        <v>54.332030000000003</v>
      </c>
      <c r="I6071">
        <v>18.367190000000001</v>
      </c>
      <c r="J6071">
        <v>1.191406</v>
      </c>
      <c r="K6071">
        <v>47.019530000000003</v>
      </c>
      <c r="L6071" s="3">
        <v>44130.511805555558</v>
      </c>
      <c r="M6071">
        <v>17.18</v>
      </c>
      <c r="N6071" t="s">
        <v>28</v>
      </c>
      <c r="P6071">
        <f>(C6071-Key!$B$1)*24</f>
        <v>3.1999999999534339</v>
      </c>
      <c r="Q6071">
        <f>(Key!$B$2-'17.1'!C6071)*24</f>
        <v>-0.24999999994179234</v>
      </c>
      <c r="R6071" s="3">
        <f>C6071-(M6071-Key!$B$5)/(24*Key!$B$6)</f>
        <v>44130.746601851846</v>
      </c>
      <c r="S6071">
        <f>M6071-Key!$B$5</f>
        <v>14.92</v>
      </c>
      <c r="T6071" s="2">
        <f t="shared" si="470"/>
        <v>44129.763888888891</v>
      </c>
      <c r="U6071" t="str">
        <f t="shared" si="471"/>
        <v>10-25-2020 18:20</v>
      </c>
      <c r="V6071">
        <f>IFERROR(IF(W6071=Z6071,VLOOKUP($U6071,[1]C8842!$G$2:$M$145,3,FALSE),0),0)</f>
        <v>0</v>
      </c>
      <c r="W6071">
        <f>VLOOKUP(RIGHT($V$1,5),Key!$A$9:$B$14,2,FALSE)</f>
        <v>10.199999999999999</v>
      </c>
      <c r="X6071">
        <f t="shared" si="474"/>
        <v>0</v>
      </c>
      <c r="Y6071">
        <f>VLOOKUP(RIGHT($X$1,5),Key!$A$9:$B$14,2,FALSE)</f>
        <v>3.7</v>
      </c>
      <c r="Z6071">
        <f t="shared" si="472"/>
        <v>10.199999999999999</v>
      </c>
      <c r="AA6071">
        <f t="shared" si="473"/>
        <v>0</v>
      </c>
    </row>
    <row r="6072" spans="1:27" x14ac:dyDescent="0.3">
      <c r="A6072">
        <v>100067</v>
      </c>
      <c r="B6072">
        <v>230922</v>
      </c>
      <c r="C6072" s="3">
        <v>44130.760416666664</v>
      </c>
      <c r="D6072">
        <v>0</v>
      </c>
      <c r="E6072">
        <v>2</v>
      </c>
      <c r="F6072" t="s">
        <v>25</v>
      </c>
      <c r="G6072">
        <v>1</v>
      </c>
      <c r="H6072">
        <v>78.363280000000003</v>
      </c>
      <c r="I6072">
        <v>14.054690000000001</v>
      </c>
      <c r="J6072">
        <v>0.6796875</v>
      </c>
      <c r="K6072">
        <v>47.019530000000003</v>
      </c>
      <c r="L6072" s="3">
        <v>44130.511805555558</v>
      </c>
      <c r="M6072">
        <v>17.18</v>
      </c>
      <c r="N6072" t="s">
        <v>28</v>
      </c>
      <c r="P6072">
        <f>(C6072-Key!$B$1)*24</f>
        <v>3.1999999999534339</v>
      </c>
      <c r="Q6072">
        <f>(Key!$B$2-'17.1'!C6072)*24</f>
        <v>-0.24999999994179234</v>
      </c>
      <c r="R6072" s="3">
        <f>C6072-(M6072-Key!$B$5)/(24*Key!$B$6)</f>
        <v>44130.746601851846</v>
      </c>
      <c r="S6072">
        <f>M6072-Key!$B$5</f>
        <v>14.92</v>
      </c>
      <c r="T6072" s="2">
        <f t="shared" si="470"/>
        <v>44129.763888888891</v>
      </c>
      <c r="U6072" t="str">
        <f t="shared" si="471"/>
        <v>10-25-2020 18:20</v>
      </c>
      <c r="V6072">
        <f>IFERROR(IF(W6072=Z6072,VLOOKUP($U6072,[1]C8842!$G$2:$M$145,3,FALSE),0),0)</f>
        <v>0</v>
      </c>
      <c r="W6072">
        <f>VLOOKUP(RIGHT($V$1,5),Key!$A$9:$B$14,2,FALSE)</f>
        <v>10.199999999999999</v>
      </c>
      <c r="X6072">
        <f t="shared" si="474"/>
        <v>0</v>
      </c>
      <c r="Y6072">
        <f>VLOOKUP(RIGHT($X$1,5),Key!$A$9:$B$14,2,FALSE)</f>
        <v>3.7</v>
      </c>
      <c r="Z6072">
        <f t="shared" si="472"/>
        <v>10.199999999999999</v>
      </c>
      <c r="AA6072">
        <f t="shared" si="473"/>
        <v>0</v>
      </c>
    </row>
    <row r="6073" spans="1:27" x14ac:dyDescent="0.3">
      <c r="A6073">
        <v>100067</v>
      </c>
      <c r="B6073">
        <v>230922</v>
      </c>
      <c r="C6073" s="3">
        <v>44130.760416666664</v>
      </c>
      <c r="D6073">
        <v>2</v>
      </c>
      <c r="E6073">
        <v>1</v>
      </c>
      <c r="F6073" t="s">
        <v>26</v>
      </c>
      <c r="G6073">
        <v>1</v>
      </c>
      <c r="H6073">
        <v>71.464839999999995</v>
      </c>
      <c r="I6073">
        <v>16.433589999999999</v>
      </c>
      <c r="J6073">
        <v>0.83203130000000003</v>
      </c>
      <c r="K6073">
        <v>83.035160000000005</v>
      </c>
      <c r="L6073" s="3">
        <v>44130.511805555558</v>
      </c>
      <c r="M6073">
        <v>17.18</v>
      </c>
      <c r="N6073" t="s">
        <v>28</v>
      </c>
      <c r="P6073">
        <f>(C6073-Key!$B$1)*24</f>
        <v>3.1999999999534339</v>
      </c>
      <c r="Q6073">
        <f>(Key!$B$2-'17.1'!C6073)*24</f>
        <v>-0.24999999994179234</v>
      </c>
      <c r="R6073" s="3">
        <f>C6073-(M6073-Key!$B$5)/(24*Key!$B$6)</f>
        <v>44130.746601851846</v>
      </c>
      <c r="S6073">
        <f>M6073-Key!$B$5</f>
        <v>14.92</v>
      </c>
      <c r="T6073" s="2">
        <f t="shared" si="470"/>
        <v>44129.763888888891</v>
      </c>
      <c r="U6073" t="str">
        <f t="shared" si="471"/>
        <v>10-25-2020 18:20</v>
      </c>
      <c r="V6073">
        <f>IFERROR(IF(W6073=Z6073,VLOOKUP($U6073,[1]C8842!$G$2:$M$145,3,FALSE),0),0)</f>
        <v>0</v>
      </c>
      <c r="W6073">
        <f>VLOOKUP(RIGHT($V$1,5),Key!$A$9:$B$14,2,FALSE)</f>
        <v>10.199999999999999</v>
      </c>
      <c r="X6073">
        <f t="shared" si="474"/>
        <v>0</v>
      </c>
      <c r="Y6073">
        <f>VLOOKUP(RIGHT($X$1,5),Key!$A$9:$B$14,2,FALSE)</f>
        <v>3.7</v>
      </c>
      <c r="Z6073">
        <f t="shared" si="472"/>
        <v>10.199999999999999</v>
      </c>
      <c r="AA6073">
        <f t="shared" si="473"/>
        <v>0</v>
      </c>
    </row>
    <row r="6074" spans="1:27" x14ac:dyDescent="0.3">
      <c r="A6074">
        <v>100067</v>
      </c>
      <c r="B6074">
        <v>230922</v>
      </c>
      <c r="C6074" s="3">
        <v>44130.760416666664</v>
      </c>
      <c r="D6074">
        <v>2</v>
      </c>
      <c r="E6074">
        <v>1</v>
      </c>
      <c r="F6074" t="s">
        <v>26</v>
      </c>
      <c r="G6074">
        <v>1</v>
      </c>
      <c r="H6074">
        <v>72.511719999999997</v>
      </c>
      <c r="I6074">
        <v>16.789059999999999</v>
      </c>
      <c r="J6074">
        <v>0.8359375</v>
      </c>
      <c r="K6074">
        <v>80.03125</v>
      </c>
      <c r="L6074" s="3">
        <v>44130.511805555558</v>
      </c>
      <c r="M6074">
        <v>17.18</v>
      </c>
      <c r="N6074" t="s">
        <v>28</v>
      </c>
      <c r="P6074">
        <f>(C6074-Key!$B$1)*24</f>
        <v>3.1999999999534339</v>
      </c>
      <c r="Q6074">
        <f>(Key!$B$2-'17.1'!C6074)*24</f>
        <v>-0.24999999994179234</v>
      </c>
      <c r="R6074" s="3">
        <f>C6074-(M6074-Key!$B$5)/(24*Key!$B$6)</f>
        <v>44130.746601851846</v>
      </c>
      <c r="S6074">
        <f>M6074-Key!$B$5</f>
        <v>14.92</v>
      </c>
      <c r="T6074" s="2">
        <f t="shared" si="470"/>
        <v>44129.763888888891</v>
      </c>
      <c r="U6074" t="str">
        <f t="shared" si="471"/>
        <v>10-25-2020 18:20</v>
      </c>
      <c r="V6074">
        <f>IFERROR(IF(W6074=Z6074,VLOOKUP($U6074,[1]C8842!$G$2:$M$145,3,FALSE),0),0)</f>
        <v>0</v>
      </c>
      <c r="W6074">
        <f>VLOOKUP(RIGHT($V$1,5),Key!$A$9:$B$14,2,FALSE)</f>
        <v>10.199999999999999</v>
      </c>
      <c r="X6074">
        <f t="shared" si="474"/>
        <v>0</v>
      </c>
      <c r="Y6074">
        <f>VLOOKUP(RIGHT($X$1,5),Key!$A$9:$B$14,2,FALSE)</f>
        <v>3.7</v>
      </c>
      <c r="Z6074">
        <f t="shared" si="472"/>
        <v>10.199999999999999</v>
      </c>
      <c r="AA6074">
        <f t="shared" si="473"/>
        <v>0</v>
      </c>
    </row>
    <row r="6075" spans="1:27" x14ac:dyDescent="0.3">
      <c r="A6075">
        <v>100067</v>
      </c>
      <c r="B6075">
        <v>230922</v>
      </c>
      <c r="C6075" s="3">
        <v>44130.760416666664</v>
      </c>
      <c r="D6075">
        <v>0</v>
      </c>
      <c r="E6075">
        <v>2</v>
      </c>
      <c r="F6075" t="s">
        <v>25</v>
      </c>
      <c r="G6075">
        <v>1</v>
      </c>
      <c r="H6075">
        <v>71.628910000000005</v>
      </c>
      <c r="I6075">
        <v>16.82422</v>
      </c>
      <c r="J6075">
        <v>0.84765630000000003</v>
      </c>
      <c r="K6075">
        <v>46.019530000000003</v>
      </c>
      <c r="L6075" s="3">
        <v>44130.511805555558</v>
      </c>
      <c r="M6075">
        <v>17.18</v>
      </c>
      <c r="N6075" t="s">
        <v>28</v>
      </c>
      <c r="P6075">
        <f>(C6075-Key!$B$1)*24</f>
        <v>3.1999999999534339</v>
      </c>
      <c r="Q6075">
        <f>(Key!$B$2-'17.1'!C6075)*24</f>
        <v>-0.24999999994179234</v>
      </c>
      <c r="R6075" s="3">
        <f>C6075-(M6075-Key!$B$5)/(24*Key!$B$6)</f>
        <v>44130.746601851846</v>
      </c>
      <c r="S6075">
        <f>M6075-Key!$B$5</f>
        <v>14.92</v>
      </c>
      <c r="T6075" s="2">
        <f t="shared" si="470"/>
        <v>44129.763888888891</v>
      </c>
      <c r="U6075" t="str">
        <f t="shared" si="471"/>
        <v>10-25-2020 18:20</v>
      </c>
      <c r="V6075">
        <f>IFERROR(IF(W6075=Z6075,VLOOKUP($U6075,[1]C8842!$G$2:$M$145,3,FALSE),0),0)</f>
        <v>0</v>
      </c>
      <c r="W6075">
        <f>VLOOKUP(RIGHT($V$1,5),Key!$A$9:$B$14,2,FALSE)</f>
        <v>10.199999999999999</v>
      </c>
      <c r="X6075">
        <f t="shared" si="474"/>
        <v>0</v>
      </c>
      <c r="Y6075">
        <f>VLOOKUP(RIGHT($X$1,5),Key!$A$9:$B$14,2,FALSE)</f>
        <v>3.7</v>
      </c>
      <c r="Z6075">
        <f t="shared" si="472"/>
        <v>10.199999999999999</v>
      </c>
      <c r="AA6075">
        <f t="shared" si="473"/>
        <v>0</v>
      </c>
    </row>
    <row r="6076" spans="1:27" x14ac:dyDescent="0.3">
      <c r="A6076">
        <v>100067</v>
      </c>
      <c r="B6076">
        <v>230922</v>
      </c>
      <c r="C6076" s="3">
        <v>44130.760416666664</v>
      </c>
      <c r="D6076">
        <v>1</v>
      </c>
      <c r="E6076">
        <v>1</v>
      </c>
      <c r="F6076" t="s">
        <v>25</v>
      </c>
      <c r="G6076">
        <v>1</v>
      </c>
      <c r="H6076">
        <v>65.992189999999994</v>
      </c>
      <c r="I6076">
        <v>17.234380000000002</v>
      </c>
      <c r="J6076">
        <v>0.93359380000000003</v>
      </c>
      <c r="K6076">
        <v>56.023440000000001</v>
      </c>
      <c r="L6076" s="3">
        <v>44130.511805555558</v>
      </c>
      <c r="M6076">
        <v>17.18</v>
      </c>
      <c r="N6076" t="s">
        <v>28</v>
      </c>
      <c r="P6076">
        <f>(C6076-Key!$B$1)*24</f>
        <v>3.1999999999534339</v>
      </c>
      <c r="Q6076">
        <f>(Key!$B$2-'17.1'!C6076)*24</f>
        <v>-0.24999999994179234</v>
      </c>
      <c r="R6076" s="3">
        <f>C6076-(M6076-Key!$B$5)/(24*Key!$B$6)</f>
        <v>44130.746601851846</v>
      </c>
      <c r="S6076">
        <f>M6076-Key!$B$5</f>
        <v>14.92</v>
      </c>
      <c r="T6076" s="2">
        <f t="shared" si="470"/>
        <v>44129.763888888891</v>
      </c>
      <c r="U6076" t="str">
        <f t="shared" si="471"/>
        <v>10-25-2020 18:20</v>
      </c>
      <c r="V6076">
        <f>IFERROR(IF(W6076=Z6076,VLOOKUP($U6076,[1]C8842!$G$2:$M$145,3,FALSE),0),0)</f>
        <v>0</v>
      </c>
      <c r="W6076">
        <f>VLOOKUP(RIGHT($V$1,5),Key!$A$9:$B$14,2,FALSE)</f>
        <v>10.199999999999999</v>
      </c>
      <c r="X6076">
        <f t="shared" si="474"/>
        <v>0</v>
      </c>
      <c r="Y6076">
        <f>VLOOKUP(RIGHT($X$1,5),Key!$A$9:$B$14,2,FALSE)</f>
        <v>3.7</v>
      </c>
      <c r="Z6076">
        <f t="shared" si="472"/>
        <v>10.199999999999999</v>
      </c>
      <c r="AA6076">
        <f t="shared" si="473"/>
        <v>0</v>
      </c>
    </row>
    <row r="6077" spans="1:27" x14ac:dyDescent="0.3">
      <c r="A6077">
        <v>100067</v>
      </c>
      <c r="B6077">
        <v>230922</v>
      </c>
      <c r="C6077" s="3">
        <v>44130.760416666664</v>
      </c>
      <c r="D6077">
        <v>0</v>
      </c>
      <c r="E6077">
        <v>2</v>
      </c>
      <c r="F6077" t="s">
        <v>25</v>
      </c>
      <c r="G6077">
        <v>1</v>
      </c>
      <c r="H6077">
        <v>63.875</v>
      </c>
      <c r="I6077">
        <v>13.222659999999999</v>
      </c>
      <c r="J6077">
        <v>0.80078130000000003</v>
      </c>
      <c r="K6077">
        <v>46.019530000000003</v>
      </c>
      <c r="L6077" s="3">
        <v>44130.511805555558</v>
      </c>
      <c r="M6077">
        <v>17.18</v>
      </c>
      <c r="N6077" t="s">
        <v>28</v>
      </c>
      <c r="P6077">
        <f>(C6077-Key!$B$1)*24</f>
        <v>3.1999999999534339</v>
      </c>
      <c r="Q6077">
        <f>(Key!$B$2-'17.1'!C6077)*24</f>
        <v>-0.24999999994179234</v>
      </c>
      <c r="R6077" s="3">
        <f>C6077-(M6077-Key!$B$5)/(24*Key!$B$6)</f>
        <v>44130.746601851846</v>
      </c>
      <c r="S6077">
        <f>M6077-Key!$B$5</f>
        <v>14.92</v>
      </c>
      <c r="T6077" s="2">
        <f t="shared" si="470"/>
        <v>44129.763888888891</v>
      </c>
      <c r="U6077" t="str">
        <f t="shared" si="471"/>
        <v>10-25-2020 18:20</v>
      </c>
      <c r="V6077">
        <f>IFERROR(IF(W6077=Z6077,VLOOKUP($U6077,[1]C8842!$G$2:$M$145,3,FALSE),0),0)</f>
        <v>0</v>
      </c>
      <c r="W6077">
        <f>VLOOKUP(RIGHT($V$1,5),Key!$A$9:$B$14,2,FALSE)</f>
        <v>10.199999999999999</v>
      </c>
      <c r="X6077">
        <f t="shared" si="474"/>
        <v>0</v>
      </c>
      <c r="Y6077">
        <f>VLOOKUP(RIGHT($X$1,5),Key!$A$9:$B$14,2,FALSE)</f>
        <v>3.7</v>
      </c>
      <c r="Z6077">
        <f t="shared" si="472"/>
        <v>10.199999999999999</v>
      </c>
      <c r="AA6077">
        <f t="shared" si="473"/>
        <v>0</v>
      </c>
    </row>
    <row r="6078" spans="1:27" x14ac:dyDescent="0.3">
      <c r="A6078">
        <v>100067</v>
      </c>
      <c r="B6078">
        <v>230922</v>
      </c>
      <c r="C6078" s="3">
        <v>44130.760416666664</v>
      </c>
      <c r="D6078">
        <v>1</v>
      </c>
      <c r="E6078">
        <v>1</v>
      </c>
      <c r="F6078" t="s">
        <v>25</v>
      </c>
      <c r="G6078">
        <v>1</v>
      </c>
      <c r="H6078">
        <v>72.023439999999994</v>
      </c>
      <c r="I6078">
        <v>16.58203</v>
      </c>
      <c r="J6078">
        <v>0.83203130000000003</v>
      </c>
      <c r="K6078">
        <v>59.023440000000001</v>
      </c>
      <c r="L6078" s="3">
        <v>44130.511805555558</v>
      </c>
      <c r="M6078">
        <v>17.18</v>
      </c>
      <c r="N6078" t="s">
        <v>28</v>
      </c>
      <c r="P6078">
        <f>(C6078-Key!$B$1)*24</f>
        <v>3.1999999999534339</v>
      </c>
      <c r="Q6078">
        <f>(Key!$B$2-'17.1'!C6078)*24</f>
        <v>-0.24999999994179234</v>
      </c>
      <c r="R6078" s="3">
        <f>C6078-(M6078-Key!$B$5)/(24*Key!$B$6)</f>
        <v>44130.746601851846</v>
      </c>
      <c r="S6078">
        <f>M6078-Key!$B$5</f>
        <v>14.92</v>
      </c>
      <c r="T6078" s="2">
        <f t="shared" si="470"/>
        <v>44129.763888888891</v>
      </c>
      <c r="U6078" t="str">
        <f t="shared" si="471"/>
        <v>10-25-2020 18:20</v>
      </c>
      <c r="V6078">
        <f>IFERROR(IF(W6078=Z6078,VLOOKUP($U6078,[1]C8842!$G$2:$M$145,3,FALSE),0),0)</f>
        <v>0</v>
      </c>
      <c r="W6078">
        <f>VLOOKUP(RIGHT($V$1,5),Key!$A$9:$B$14,2,FALSE)</f>
        <v>10.199999999999999</v>
      </c>
      <c r="X6078">
        <f t="shared" si="474"/>
        <v>0</v>
      </c>
      <c r="Y6078">
        <f>VLOOKUP(RIGHT($X$1,5),Key!$A$9:$B$14,2,FALSE)</f>
        <v>3.7</v>
      </c>
      <c r="Z6078">
        <f t="shared" si="472"/>
        <v>10.199999999999999</v>
      </c>
      <c r="AA6078">
        <f t="shared" si="473"/>
        <v>0</v>
      </c>
    </row>
    <row r="6079" spans="1:27" x14ac:dyDescent="0.3">
      <c r="A6079">
        <v>100067</v>
      </c>
      <c r="B6079">
        <v>230922</v>
      </c>
      <c r="C6079" s="3">
        <v>44130.760416666664</v>
      </c>
      <c r="D6079">
        <v>1</v>
      </c>
      <c r="E6079">
        <v>1</v>
      </c>
      <c r="F6079" t="s">
        <v>25</v>
      </c>
      <c r="G6079">
        <v>1</v>
      </c>
      <c r="H6079">
        <v>67.710939999999994</v>
      </c>
      <c r="I6079">
        <v>15.277340000000001</v>
      </c>
      <c r="J6079">
        <v>0.83203130000000003</v>
      </c>
      <c r="K6079">
        <v>58.023440000000001</v>
      </c>
      <c r="L6079" s="3">
        <v>44130.511805555558</v>
      </c>
      <c r="M6079">
        <v>17.18</v>
      </c>
      <c r="N6079" t="s">
        <v>28</v>
      </c>
      <c r="P6079">
        <f>(C6079-Key!$B$1)*24</f>
        <v>3.1999999999534339</v>
      </c>
      <c r="Q6079">
        <f>(Key!$B$2-'17.1'!C6079)*24</f>
        <v>-0.24999999994179234</v>
      </c>
      <c r="R6079" s="3">
        <f>C6079-(M6079-Key!$B$5)/(24*Key!$B$6)</f>
        <v>44130.746601851846</v>
      </c>
      <c r="S6079">
        <f>M6079-Key!$B$5</f>
        <v>14.92</v>
      </c>
      <c r="T6079" s="2">
        <f t="shared" si="470"/>
        <v>44129.763888888891</v>
      </c>
      <c r="U6079" t="str">
        <f t="shared" si="471"/>
        <v>10-25-2020 18:20</v>
      </c>
      <c r="V6079">
        <f>IFERROR(IF(W6079=Z6079,VLOOKUP($U6079,[1]C8842!$G$2:$M$145,3,FALSE),0),0)</f>
        <v>0</v>
      </c>
      <c r="W6079">
        <f>VLOOKUP(RIGHT($V$1,5),Key!$A$9:$B$14,2,FALSE)</f>
        <v>10.199999999999999</v>
      </c>
      <c r="X6079">
        <f t="shared" si="474"/>
        <v>0</v>
      </c>
      <c r="Y6079">
        <f>VLOOKUP(RIGHT($X$1,5),Key!$A$9:$B$14,2,FALSE)</f>
        <v>3.7</v>
      </c>
      <c r="Z6079">
        <f t="shared" si="472"/>
        <v>10.199999999999999</v>
      </c>
      <c r="AA6079">
        <f t="shared" si="473"/>
        <v>0</v>
      </c>
    </row>
    <row r="6080" spans="1:27" x14ac:dyDescent="0.3">
      <c r="A6080">
        <v>100067</v>
      </c>
      <c r="B6080">
        <v>230922</v>
      </c>
      <c r="C6080" s="3">
        <v>44130.760416666664</v>
      </c>
      <c r="D6080">
        <v>3</v>
      </c>
      <c r="E6080">
        <v>2</v>
      </c>
      <c r="F6080" t="s">
        <v>26</v>
      </c>
      <c r="G6080">
        <v>1</v>
      </c>
      <c r="H6080">
        <v>58.082030000000003</v>
      </c>
      <c r="I6080">
        <v>17.347660000000001</v>
      </c>
      <c r="J6080">
        <v>1.066406</v>
      </c>
      <c r="K6080">
        <v>92.039060000000006</v>
      </c>
      <c r="L6080" s="3">
        <v>44130.511805555558</v>
      </c>
      <c r="M6080">
        <v>17.18</v>
      </c>
      <c r="N6080" t="s">
        <v>28</v>
      </c>
      <c r="P6080">
        <f>(C6080-Key!$B$1)*24</f>
        <v>3.1999999999534339</v>
      </c>
      <c r="Q6080">
        <f>(Key!$B$2-'17.1'!C6080)*24</f>
        <v>-0.24999999994179234</v>
      </c>
      <c r="R6080" s="3">
        <f>C6080-(M6080-Key!$B$5)/(24*Key!$B$6)</f>
        <v>44130.746601851846</v>
      </c>
      <c r="S6080">
        <f>M6080-Key!$B$5</f>
        <v>14.92</v>
      </c>
      <c r="T6080" s="2">
        <f t="shared" si="470"/>
        <v>44129.763888888891</v>
      </c>
      <c r="U6080" t="str">
        <f t="shared" si="471"/>
        <v>10-25-2020 18:20</v>
      </c>
      <c r="V6080">
        <f>IFERROR(IF(W6080=Z6080,VLOOKUP($U6080,[1]C8842!$G$2:$M$145,3,FALSE),0),0)</f>
        <v>0</v>
      </c>
      <c r="W6080">
        <f>VLOOKUP(RIGHT($V$1,5),Key!$A$9:$B$14,2,FALSE)</f>
        <v>10.199999999999999</v>
      </c>
      <c r="X6080">
        <f t="shared" si="474"/>
        <v>0</v>
      </c>
      <c r="Y6080">
        <f>VLOOKUP(RIGHT($X$1,5),Key!$A$9:$B$14,2,FALSE)</f>
        <v>3.7</v>
      </c>
      <c r="Z6080">
        <f t="shared" si="472"/>
        <v>10.199999999999999</v>
      </c>
      <c r="AA6080">
        <f t="shared" si="473"/>
        <v>0</v>
      </c>
    </row>
    <row r="6081" spans="1:27" x14ac:dyDescent="0.3">
      <c r="A6081">
        <v>100067</v>
      </c>
      <c r="B6081">
        <v>230922</v>
      </c>
      <c r="C6081" s="3">
        <v>44130.760416666664</v>
      </c>
      <c r="D6081">
        <v>0</v>
      </c>
      <c r="E6081">
        <v>2</v>
      </c>
      <c r="F6081" t="s">
        <v>25</v>
      </c>
      <c r="G6081">
        <v>1</v>
      </c>
      <c r="H6081">
        <v>64.878910000000005</v>
      </c>
      <c r="I6081">
        <v>14.58203</v>
      </c>
      <c r="J6081">
        <v>0.84375</v>
      </c>
      <c r="K6081">
        <v>46.019530000000003</v>
      </c>
      <c r="L6081" s="3">
        <v>44130.511805555558</v>
      </c>
      <c r="M6081">
        <v>17.18</v>
      </c>
      <c r="N6081" t="s">
        <v>28</v>
      </c>
      <c r="P6081">
        <f>(C6081-Key!$B$1)*24</f>
        <v>3.1999999999534339</v>
      </c>
      <c r="Q6081">
        <f>(Key!$B$2-'17.1'!C6081)*24</f>
        <v>-0.24999999994179234</v>
      </c>
      <c r="R6081" s="3">
        <f>C6081-(M6081-Key!$B$5)/(24*Key!$B$6)</f>
        <v>44130.746601851846</v>
      </c>
      <c r="S6081">
        <f>M6081-Key!$B$5</f>
        <v>14.92</v>
      </c>
      <c r="T6081" s="2">
        <f t="shared" si="470"/>
        <v>44129.763888888891</v>
      </c>
      <c r="U6081" t="str">
        <f t="shared" si="471"/>
        <v>10-25-2020 18:20</v>
      </c>
      <c r="V6081">
        <f>IFERROR(IF(W6081=Z6081,VLOOKUP($U6081,[1]C8842!$G$2:$M$145,3,FALSE),0),0)</f>
        <v>0</v>
      </c>
      <c r="W6081">
        <f>VLOOKUP(RIGHT($V$1,5),Key!$A$9:$B$14,2,FALSE)</f>
        <v>10.199999999999999</v>
      </c>
      <c r="X6081">
        <f t="shared" si="474"/>
        <v>0</v>
      </c>
      <c r="Y6081">
        <f>VLOOKUP(RIGHT($X$1,5),Key!$A$9:$B$14,2,FALSE)</f>
        <v>3.7</v>
      </c>
      <c r="Z6081">
        <f t="shared" si="472"/>
        <v>10.199999999999999</v>
      </c>
      <c r="AA6081">
        <f t="shared" si="473"/>
        <v>0</v>
      </c>
    </row>
    <row r="6082" spans="1:27" x14ac:dyDescent="0.3">
      <c r="A6082">
        <v>100067</v>
      </c>
      <c r="B6082">
        <v>230922</v>
      </c>
      <c r="C6082" s="3">
        <v>44130.760416666664</v>
      </c>
      <c r="D6082">
        <v>0</v>
      </c>
      <c r="E6082">
        <v>2</v>
      </c>
      <c r="F6082" t="s">
        <v>25</v>
      </c>
      <c r="G6082">
        <v>1</v>
      </c>
      <c r="H6082">
        <v>60.550780000000003</v>
      </c>
      <c r="I6082">
        <v>17.01953</v>
      </c>
      <c r="J6082">
        <v>1.011719</v>
      </c>
      <c r="K6082">
        <v>45.019530000000003</v>
      </c>
      <c r="L6082" s="3">
        <v>44130.511805555558</v>
      </c>
      <c r="M6082">
        <v>17.18</v>
      </c>
      <c r="N6082" t="s">
        <v>28</v>
      </c>
      <c r="P6082">
        <f>(C6082-Key!$B$1)*24</f>
        <v>3.1999999999534339</v>
      </c>
      <c r="Q6082">
        <f>(Key!$B$2-'17.1'!C6082)*24</f>
        <v>-0.24999999994179234</v>
      </c>
      <c r="R6082" s="3">
        <f>C6082-(M6082-Key!$B$5)/(24*Key!$B$6)</f>
        <v>44130.746601851846</v>
      </c>
      <c r="S6082">
        <f>M6082-Key!$B$5</f>
        <v>14.92</v>
      </c>
      <c r="T6082" s="2">
        <f t="shared" si="470"/>
        <v>44129.763888888891</v>
      </c>
      <c r="U6082" t="str">
        <f t="shared" si="471"/>
        <v>10-25-2020 18:20</v>
      </c>
      <c r="V6082">
        <f>IFERROR(IF(W6082=Z6082,VLOOKUP($U6082,[1]C8842!$G$2:$M$145,3,FALSE),0),0)</f>
        <v>0</v>
      </c>
      <c r="W6082">
        <f>VLOOKUP(RIGHT($V$1,5),Key!$A$9:$B$14,2,FALSE)</f>
        <v>10.199999999999999</v>
      </c>
      <c r="X6082">
        <f t="shared" si="474"/>
        <v>0</v>
      </c>
      <c r="Y6082">
        <f>VLOOKUP(RIGHT($X$1,5),Key!$A$9:$B$14,2,FALSE)</f>
        <v>3.7</v>
      </c>
      <c r="Z6082">
        <f t="shared" si="472"/>
        <v>10.199999999999999</v>
      </c>
      <c r="AA6082">
        <f t="shared" si="473"/>
        <v>0</v>
      </c>
    </row>
    <row r="6083" spans="1:27" x14ac:dyDescent="0.3">
      <c r="A6083">
        <v>100067</v>
      </c>
      <c r="B6083">
        <v>230922</v>
      </c>
      <c r="C6083" s="3">
        <v>44130.760416666664</v>
      </c>
      <c r="D6083">
        <v>1</v>
      </c>
      <c r="E6083">
        <v>1</v>
      </c>
      <c r="F6083" t="s">
        <v>25</v>
      </c>
      <c r="G6083">
        <v>1</v>
      </c>
      <c r="H6083">
        <v>65.03125</v>
      </c>
      <c r="I6083">
        <v>15.660159999999999</v>
      </c>
      <c r="J6083">
        <v>0.8828125</v>
      </c>
      <c r="K6083">
        <v>58.023440000000001</v>
      </c>
      <c r="L6083" s="3">
        <v>44130.511805555558</v>
      </c>
      <c r="M6083">
        <v>17.18</v>
      </c>
      <c r="N6083" t="s">
        <v>28</v>
      </c>
      <c r="P6083">
        <f>(C6083-Key!$B$1)*24</f>
        <v>3.1999999999534339</v>
      </c>
      <c r="Q6083">
        <f>(Key!$B$2-'17.1'!C6083)*24</f>
        <v>-0.24999999994179234</v>
      </c>
      <c r="R6083" s="3">
        <f>C6083-(M6083-Key!$B$5)/(24*Key!$B$6)</f>
        <v>44130.746601851846</v>
      </c>
      <c r="S6083">
        <f>M6083-Key!$B$5</f>
        <v>14.92</v>
      </c>
      <c r="T6083" s="2">
        <f t="shared" ref="T6083:T6146" si="475">ROUND(C6083*24*60/10,0)/(24*6)-1</f>
        <v>44129.763888888891</v>
      </c>
      <c r="U6083" t="str">
        <f t="shared" ref="U6083:U6146" si="476">TEXT(T6083,"mm-dd-yyyy hh:mm")</f>
        <v>10-25-2020 18:20</v>
      </c>
      <c r="V6083">
        <f>IFERROR(IF(W6083=Z6083,VLOOKUP($U6083,[1]C8842!$G$2:$M$145,3,FALSE),0),0)</f>
        <v>0</v>
      </c>
      <c r="W6083">
        <f>VLOOKUP(RIGHT($V$1,5),Key!$A$9:$B$14,2,FALSE)</f>
        <v>10.199999999999999</v>
      </c>
      <c r="X6083">
        <f t="shared" si="474"/>
        <v>0</v>
      </c>
      <c r="Y6083">
        <f>VLOOKUP(RIGHT($X$1,5),Key!$A$9:$B$14,2,FALSE)</f>
        <v>3.7</v>
      </c>
      <c r="Z6083">
        <f t="shared" ref="Z6083:Z6146" si="477">M6083-MIN(ABS(Y6083-M6083),ABS(W6083-M6083))</f>
        <v>10.199999999999999</v>
      </c>
      <c r="AA6083">
        <f t="shared" ref="AA6083:AA6146" si="478">SUM(V6083,X6083)</f>
        <v>0</v>
      </c>
    </row>
    <row r="6084" spans="1:27" x14ac:dyDescent="0.3">
      <c r="A6084">
        <v>100067</v>
      </c>
      <c r="B6084">
        <v>230922</v>
      </c>
      <c r="C6084" s="3">
        <v>44130.760416666664</v>
      </c>
      <c r="D6084">
        <v>3</v>
      </c>
      <c r="E6084">
        <v>2</v>
      </c>
      <c r="F6084" t="s">
        <v>26</v>
      </c>
      <c r="G6084">
        <v>1</v>
      </c>
      <c r="H6084">
        <v>68.359380000000002</v>
      </c>
      <c r="I6084">
        <v>18</v>
      </c>
      <c r="J6084">
        <v>0.93359380000000003</v>
      </c>
      <c r="K6084">
        <v>95.039060000000006</v>
      </c>
      <c r="L6084" s="3">
        <v>44130.511805555558</v>
      </c>
      <c r="M6084">
        <v>17.18</v>
      </c>
      <c r="N6084" t="s">
        <v>28</v>
      </c>
      <c r="P6084">
        <f>(C6084-Key!$B$1)*24</f>
        <v>3.1999999999534339</v>
      </c>
      <c r="Q6084">
        <f>(Key!$B$2-'17.1'!C6084)*24</f>
        <v>-0.24999999994179234</v>
      </c>
      <c r="R6084" s="3">
        <f>C6084-(M6084-Key!$B$5)/(24*Key!$B$6)</f>
        <v>44130.746601851846</v>
      </c>
      <c r="S6084">
        <f>M6084-Key!$B$5</f>
        <v>14.92</v>
      </c>
      <c r="T6084" s="2">
        <f t="shared" si="475"/>
        <v>44129.763888888891</v>
      </c>
      <c r="U6084" t="str">
        <f t="shared" si="476"/>
        <v>10-25-2020 18:20</v>
      </c>
      <c r="V6084">
        <f>IFERROR(IF(W6084=Z6084,VLOOKUP($U6084,[1]C8842!$G$2:$M$145,3,FALSE),0),0)</f>
        <v>0</v>
      </c>
      <c r="W6084">
        <f>VLOOKUP(RIGHT($V$1,5),Key!$A$9:$B$14,2,FALSE)</f>
        <v>10.199999999999999</v>
      </c>
      <c r="X6084">
        <f t="shared" ref="X6084:X6147" si="479">$X$2</f>
        <v>0</v>
      </c>
      <c r="Y6084">
        <f>VLOOKUP(RIGHT($X$1,5),Key!$A$9:$B$14,2,FALSE)</f>
        <v>3.7</v>
      </c>
      <c r="Z6084">
        <f t="shared" si="477"/>
        <v>10.199999999999999</v>
      </c>
      <c r="AA6084">
        <f t="shared" si="478"/>
        <v>0</v>
      </c>
    </row>
    <row r="6085" spans="1:27" x14ac:dyDescent="0.3">
      <c r="A6085">
        <v>100067</v>
      </c>
      <c r="B6085">
        <v>230922</v>
      </c>
      <c r="C6085" s="3">
        <v>44130.760416666664</v>
      </c>
      <c r="D6085">
        <v>2</v>
      </c>
      <c r="E6085">
        <v>1</v>
      </c>
      <c r="F6085" t="s">
        <v>26</v>
      </c>
      <c r="G6085">
        <v>1</v>
      </c>
      <c r="H6085">
        <v>69.585939999999994</v>
      </c>
      <c r="I6085">
        <v>19.164059999999999</v>
      </c>
      <c r="J6085">
        <v>0.9609375</v>
      </c>
      <c r="K6085">
        <v>80.03125</v>
      </c>
      <c r="L6085" s="3">
        <v>44130.511805555558</v>
      </c>
      <c r="M6085">
        <v>17.18</v>
      </c>
      <c r="N6085" t="s">
        <v>28</v>
      </c>
      <c r="P6085">
        <f>(C6085-Key!$B$1)*24</f>
        <v>3.1999999999534339</v>
      </c>
      <c r="Q6085">
        <f>(Key!$B$2-'17.1'!C6085)*24</f>
        <v>-0.24999999994179234</v>
      </c>
      <c r="R6085" s="3">
        <f>C6085-(M6085-Key!$B$5)/(24*Key!$B$6)</f>
        <v>44130.746601851846</v>
      </c>
      <c r="S6085">
        <f>M6085-Key!$B$5</f>
        <v>14.92</v>
      </c>
      <c r="T6085" s="2">
        <f t="shared" si="475"/>
        <v>44129.763888888891</v>
      </c>
      <c r="U6085" t="str">
        <f t="shared" si="476"/>
        <v>10-25-2020 18:20</v>
      </c>
      <c r="V6085">
        <f>IFERROR(IF(W6085=Z6085,VLOOKUP($U6085,[1]C8842!$G$2:$M$145,3,FALSE),0),0)</f>
        <v>0</v>
      </c>
      <c r="W6085">
        <f>VLOOKUP(RIGHT($V$1,5),Key!$A$9:$B$14,2,FALSE)</f>
        <v>10.199999999999999</v>
      </c>
      <c r="X6085">
        <f t="shared" si="479"/>
        <v>0</v>
      </c>
      <c r="Y6085">
        <f>VLOOKUP(RIGHT($X$1,5),Key!$A$9:$B$14,2,FALSE)</f>
        <v>3.7</v>
      </c>
      <c r="Z6085">
        <f t="shared" si="477"/>
        <v>10.199999999999999</v>
      </c>
      <c r="AA6085">
        <f t="shared" si="478"/>
        <v>0</v>
      </c>
    </row>
    <row r="6086" spans="1:27" x14ac:dyDescent="0.3">
      <c r="A6086">
        <v>100067</v>
      </c>
      <c r="B6086">
        <v>230922</v>
      </c>
      <c r="C6086" s="3">
        <v>44130.760416666664</v>
      </c>
      <c r="D6086">
        <v>1</v>
      </c>
      <c r="E6086">
        <v>1</v>
      </c>
      <c r="F6086" t="s">
        <v>25</v>
      </c>
      <c r="G6086">
        <v>1</v>
      </c>
      <c r="H6086">
        <v>62.585940000000001</v>
      </c>
      <c r="I6086">
        <v>19.671880000000002</v>
      </c>
      <c r="J6086">
        <v>1.089844</v>
      </c>
      <c r="K6086">
        <v>56.023440000000001</v>
      </c>
      <c r="L6086" s="3">
        <v>44130.511805555558</v>
      </c>
      <c r="M6086">
        <v>17.18</v>
      </c>
      <c r="N6086" t="s">
        <v>28</v>
      </c>
      <c r="P6086">
        <f>(C6086-Key!$B$1)*24</f>
        <v>3.1999999999534339</v>
      </c>
      <c r="Q6086">
        <f>(Key!$B$2-'17.1'!C6086)*24</f>
        <v>-0.24999999994179234</v>
      </c>
      <c r="R6086" s="3">
        <f>C6086-(M6086-Key!$B$5)/(24*Key!$B$6)</f>
        <v>44130.746601851846</v>
      </c>
      <c r="S6086">
        <f>M6086-Key!$B$5</f>
        <v>14.92</v>
      </c>
      <c r="T6086" s="2">
        <f t="shared" si="475"/>
        <v>44129.763888888891</v>
      </c>
      <c r="U6086" t="str">
        <f t="shared" si="476"/>
        <v>10-25-2020 18:20</v>
      </c>
      <c r="V6086">
        <f>IFERROR(IF(W6086=Z6086,VLOOKUP($U6086,[1]C8842!$G$2:$M$145,3,FALSE),0),0)</f>
        <v>0</v>
      </c>
      <c r="W6086">
        <f>VLOOKUP(RIGHT($V$1,5),Key!$A$9:$B$14,2,FALSE)</f>
        <v>10.199999999999999</v>
      </c>
      <c r="X6086">
        <f t="shared" si="479"/>
        <v>0</v>
      </c>
      <c r="Y6086">
        <f>VLOOKUP(RIGHT($X$1,5),Key!$A$9:$B$14,2,FALSE)</f>
        <v>3.7</v>
      </c>
      <c r="Z6086">
        <f t="shared" si="477"/>
        <v>10.199999999999999</v>
      </c>
      <c r="AA6086">
        <f t="shared" si="478"/>
        <v>0</v>
      </c>
    </row>
    <row r="6087" spans="1:27" x14ac:dyDescent="0.3">
      <c r="A6087">
        <v>100067</v>
      </c>
      <c r="B6087">
        <v>230922</v>
      </c>
      <c r="C6087" s="3">
        <v>44130.760416666664</v>
      </c>
      <c r="D6087">
        <v>3</v>
      </c>
      <c r="E6087">
        <v>2</v>
      </c>
      <c r="F6087" t="s">
        <v>26</v>
      </c>
      <c r="G6087">
        <v>2</v>
      </c>
      <c r="H6087">
        <v>70.796880000000002</v>
      </c>
      <c r="I6087">
        <v>25.984380000000002</v>
      </c>
      <c r="J6087">
        <v>1.203125</v>
      </c>
      <c r="K6087">
        <v>94.039060000000006</v>
      </c>
      <c r="L6087" s="3">
        <v>44130.511805555558</v>
      </c>
      <c r="M6087">
        <v>17.18</v>
      </c>
      <c r="N6087" t="s">
        <v>28</v>
      </c>
      <c r="P6087">
        <f>(C6087-Key!$B$1)*24</f>
        <v>3.1999999999534339</v>
      </c>
      <c r="Q6087">
        <f>(Key!$B$2-'17.1'!C6087)*24</f>
        <v>-0.24999999994179234</v>
      </c>
      <c r="R6087" s="3">
        <f>C6087-(M6087-Key!$B$5)/(24*Key!$B$6)</f>
        <v>44130.746601851846</v>
      </c>
      <c r="S6087">
        <f>M6087-Key!$B$5</f>
        <v>14.92</v>
      </c>
      <c r="T6087" s="2">
        <f t="shared" si="475"/>
        <v>44129.763888888891</v>
      </c>
      <c r="U6087" t="str">
        <f t="shared" si="476"/>
        <v>10-25-2020 18:20</v>
      </c>
      <c r="V6087">
        <f>IFERROR(IF(W6087=Z6087,VLOOKUP($U6087,[1]C8842!$G$2:$M$145,3,FALSE),0),0)</f>
        <v>0</v>
      </c>
      <c r="W6087">
        <f>VLOOKUP(RIGHT($V$1,5),Key!$A$9:$B$14,2,FALSE)</f>
        <v>10.199999999999999</v>
      </c>
      <c r="X6087">
        <f t="shared" si="479"/>
        <v>0</v>
      </c>
      <c r="Y6087">
        <f>VLOOKUP(RIGHT($X$1,5),Key!$A$9:$B$14,2,FALSE)</f>
        <v>3.7</v>
      </c>
      <c r="Z6087">
        <f t="shared" si="477"/>
        <v>10.199999999999999</v>
      </c>
      <c r="AA6087">
        <f t="shared" si="478"/>
        <v>0</v>
      </c>
    </row>
    <row r="6088" spans="1:27" x14ac:dyDescent="0.3">
      <c r="A6088">
        <v>100067</v>
      </c>
      <c r="B6088">
        <v>230922</v>
      </c>
      <c r="C6088" s="3">
        <v>44130.760416666664</v>
      </c>
      <c r="D6088">
        <v>0</v>
      </c>
      <c r="E6088">
        <v>2</v>
      </c>
      <c r="F6088" t="s">
        <v>25</v>
      </c>
      <c r="G6088">
        <v>1</v>
      </c>
      <c r="H6088">
        <v>54.144530000000003</v>
      </c>
      <c r="I6088">
        <v>17.20703</v>
      </c>
      <c r="J6088">
        <v>1.140625</v>
      </c>
      <c r="K6088">
        <v>46.019530000000003</v>
      </c>
      <c r="L6088" s="3">
        <v>44130.511805555558</v>
      </c>
      <c r="M6088">
        <v>17.18</v>
      </c>
      <c r="N6088" t="s">
        <v>28</v>
      </c>
      <c r="P6088">
        <f>(C6088-Key!$B$1)*24</f>
        <v>3.1999999999534339</v>
      </c>
      <c r="Q6088">
        <f>(Key!$B$2-'17.1'!C6088)*24</f>
        <v>-0.24999999994179234</v>
      </c>
      <c r="R6088" s="3">
        <f>C6088-(M6088-Key!$B$5)/(24*Key!$B$6)</f>
        <v>44130.746601851846</v>
      </c>
      <c r="S6088">
        <f>M6088-Key!$B$5</f>
        <v>14.92</v>
      </c>
      <c r="T6088" s="2">
        <f t="shared" si="475"/>
        <v>44129.763888888891</v>
      </c>
      <c r="U6088" t="str">
        <f t="shared" si="476"/>
        <v>10-25-2020 18:20</v>
      </c>
      <c r="V6088">
        <f>IFERROR(IF(W6088=Z6088,VLOOKUP($U6088,[1]C8842!$G$2:$M$145,3,FALSE),0),0)</f>
        <v>0</v>
      </c>
      <c r="W6088">
        <f>VLOOKUP(RIGHT($V$1,5),Key!$A$9:$B$14,2,FALSE)</f>
        <v>10.199999999999999</v>
      </c>
      <c r="X6088">
        <f t="shared" si="479"/>
        <v>0</v>
      </c>
      <c r="Y6088">
        <f>VLOOKUP(RIGHT($X$1,5),Key!$A$9:$B$14,2,FALSE)</f>
        <v>3.7</v>
      </c>
      <c r="Z6088">
        <f t="shared" si="477"/>
        <v>10.199999999999999</v>
      </c>
      <c r="AA6088">
        <f t="shared" si="478"/>
        <v>0</v>
      </c>
    </row>
    <row r="6089" spans="1:27" x14ac:dyDescent="0.3">
      <c r="A6089">
        <v>100067</v>
      </c>
      <c r="B6089">
        <v>230922</v>
      </c>
      <c r="C6089" s="3">
        <v>44130.760416666664</v>
      </c>
      <c r="D6089">
        <v>2</v>
      </c>
      <c r="E6089">
        <v>1</v>
      </c>
      <c r="F6089" t="s">
        <v>26</v>
      </c>
      <c r="G6089">
        <v>1</v>
      </c>
      <c r="H6089">
        <v>68.839839999999995</v>
      </c>
      <c r="I6089">
        <v>17.67578</v>
      </c>
      <c r="J6089">
        <v>0.9140625</v>
      </c>
      <c r="K6089">
        <v>81.035160000000005</v>
      </c>
      <c r="L6089" s="3">
        <v>44130.511805555558</v>
      </c>
      <c r="M6089">
        <v>17.18</v>
      </c>
      <c r="N6089" t="s">
        <v>28</v>
      </c>
      <c r="P6089">
        <f>(C6089-Key!$B$1)*24</f>
        <v>3.1999999999534339</v>
      </c>
      <c r="Q6089">
        <f>(Key!$B$2-'17.1'!C6089)*24</f>
        <v>-0.24999999994179234</v>
      </c>
      <c r="R6089" s="3">
        <f>C6089-(M6089-Key!$B$5)/(24*Key!$B$6)</f>
        <v>44130.746601851846</v>
      </c>
      <c r="S6089">
        <f>M6089-Key!$B$5</f>
        <v>14.92</v>
      </c>
      <c r="T6089" s="2">
        <f t="shared" si="475"/>
        <v>44129.763888888891</v>
      </c>
      <c r="U6089" t="str">
        <f t="shared" si="476"/>
        <v>10-25-2020 18:20</v>
      </c>
      <c r="V6089">
        <f>IFERROR(IF(W6089=Z6089,VLOOKUP($U6089,[1]C8842!$G$2:$M$145,3,FALSE),0),0)</f>
        <v>0</v>
      </c>
      <c r="W6089">
        <f>VLOOKUP(RIGHT($V$1,5),Key!$A$9:$B$14,2,FALSE)</f>
        <v>10.199999999999999</v>
      </c>
      <c r="X6089">
        <f t="shared" si="479"/>
        <v>0</v>
      </c>
      <c r="Y6089">
        <f>VLOOKUP(RIGHT($X$1,5),Key!$A$9:$B$14,2,FALSE)</f>
        <v>3.7</v>
      </c>
      <c r="Z6089">
        <f t="shared" si="477"/>
        <v>10.199999999999999</v>
      </c>
      <c r="AA6089">
        <f t="shared" si="478"/>
        <v>0</v>
      </c>
    </row>
    <row r="6090" spans="1:27" x14ac:dyDescent="0.3">
      <c r="A6090">
        <v>100067</v>
      </c>
      <c r="B6090">
        <v>230922</v>
      </c>
      <c r="C6090" s="3">
        <v>44130.760416666664</v>
      </c>
      <c r="D6090">
        <v>0</v>
      </c>
      <c r="E6090">
        <v>2</v>
      </c>
      <c r="F6090" t="s">
        <v>25</v>
      </c>
      <c r="G6090">
        <v>1</v>
      </c>
      <c r="H6090">
        <v>55.859380000000002</v>
      </c>
      <c r="I6090">
        <v>15.57422</v>
      </c>
      <c r="J6090">
        <v>1.027344</v>
      </c>
      <c r="K6090">
        <v>46.019530000000003</v>
      </c>
      <c r="L6090" s="3">
        <v>44130.511805555558</v>
      </c>
      <c r="M6090">
        <v>17.18</v>
      </c>
      <c r="N6090" t="s">
        <v>28</v>
      </c>
      <c r="P6090">
        <f>(C6090-Key!$B$1)*24</f>
        <v>3.1999999999534339</v>
      </c>
      <c r="Q6090">
        <f>(Key!$B$2-'17.1'!C6090)*24</f>
        <v>-0.24999999994179234</v>
      </c>
      <c r="R6090" s="3">
        <f>C6090-(M6090-Key!$B$5)/(24*Key!$B$6)</f>
        <v>44130.746601851846</v>
      </c>
      <c r="S6090">
        <f>M6090-Key!$B$5</f>
        <v>14.92</v>
      </c>
      <c r="T6090" s="2">
        <f t="shared" si="475"/>
        <v>44129.763888888891</v>
      </c>
      <c r="U6090" t="str">
        <f t="shared" si="476"/>
        <v>10-25-2020 18:20</v>
      </c>
      <c r="V6090">
        <f>IFERROR(IF(W6090=Z6090,VLOOKUP($U6090,[1]C8842!$G$2:$M$145,3,FALSE),0),0)</f>
        <v>0</v>
      </c>
      <c r="W6090">
        <f>VLOOKUP(RIGHT($V$1,5),Key!$A$9:$B$14,2,FALSE)</f>
        <v>10.199999999999999</v>
      </c>
      <c r="X6090">
        <f t="shared" si="479"/>
        <v>0</v>
      </c>
      <c r="Y6090">
        <f>VLOOKUP(RIGHT($X$1,5),Key!$A$9:$B$14,2,FALSE)</f>
        <v>3.7</v>
      </c>
      <c r="Z6090">
        <f t="shared" si="477"/>
        <v>10.199999999999999</v>
      </c>
      <c r="AA6090">
        <f t="shared" si="478"/>
        <v>0</v>
      </c>
    </row>
    <row r="6091" spans="1:27" x14ac:dyDescent="0.3">
      <c r="A6091">
        <v>100067</v>
      </c>
      <c r="B6091">
        <v>230922</v>
      </c>
      <c r="C6091" s="3">
        <v>44130.761111111111</v>
      </c>
      <c r="D6091">
        <v>0</v>
      </c>
      <c r="E6091">
        <v>2</v>
      </c>
      <c r="F6091" t="s">
        <v>25</v>
      </c>
      <c r="G6091">
        <v>2</v>
      </c>
      <c r="H6091">
        <v>64.546880000000002</v>
      </c>
      <c r="I6091">
        <v>28.058589999999999</v>
      </c>
      <c r="J6091">
        <v>1.402344</v>
      </c>
      <c r="K6091">
        <v>46.019530000000003</v>
      </c>
      <c r="L6091" s="3">
        <v>44130.511805555558</v>
      </c>
      <c r="M6091">
        <v>17.18</v>
      </c>
      <c r="N6091" t="s">
        <v>28</v>
      </c>
      <c r="P6091">
        <f>(C6091-Key!$B$1)*24</f>
        <v>3.2166666666744277</v>
      </c>
      <c r="Q6091">
        <f>(Key!$B$2-'17.1'!C6091)*24</f>
        <v>-0.26666666666278616</v>
      </c>
      <c r="R6091" s="3">
        <f>C6091-(M6091-Key!$B$5)/(24*Key!$B$6)</f>
        <v>44130.747296296293</v>
      </c>
      <c r="S6091">
        <f>M6091-Key!$B$5</f>
        <v>14.92</v>
      </c>
      <c r="T6091" s="2">
        <f t="shared" si="475"/>
        <v>44129.763888888891</v>
      </c>
      <c r="U6091" t="str">
        <f t="shared" si="476"/>
        <v>10-25-2020 18:20</v>
      </c>
      <c r="V6091">
        <f>IFERROR(IF(W6091=Z6091,VLOOKUP($U6091,[1]C8842!$G$2:$M$145,3,FALSE),0),0)</f>
        <v>0</v>
      </c>
      <c r="W6091">
        <f>VLOOKUP(RIGHT($V$1,5),Key!$A$9:$B$14,2,FALSE)</f>
        <v>10.199999999999999</v>
      </c>
      <c r="X6091">
        <f t="shared" si="479"/>
        <v>0</v>
      </c>
      <c r="Y6091">
        <f>VLOOKUP(RIGHT($X$1,5),Key!$A$9:$B$14,2,FALSE)</f>
        <v>3.7</v>
      </c>
      <c r="Z6091">
        <f t="shared" si="477"/>
        <v>10.199999999999999</v>
      </c>
      <c r="AA6091">
        <f t="shared" si="478"/>
        <v>0</v>
      </c>
    </row>
    <row r="6092" spans="1:27" x14ac:dyDescent="0.3">
      <c r="A6092">
        <v>100067</v>
      </c>
      <c r="B6092">
        <v>230922</v>
      </c>
      <c r="C6092" s="3">
        <v>44130.761111111111</v>
      </c>
      <c r="D6092">
        <v>3</v>
      </c>
      <c r="E6092">
        <v>2</v>
      </c>
      <c r="F6092" t="s">
        <v>26</v>
      </c>
      <c r="G6092">
        <v>3</v>
      </c>
      <c r="H6092">
        <v>61.589840000000002</v>
      </c>
      <c r="I6092">
        <v>44.332030000000003</v>
      </c>
      <c r="J6092">
        <v>2.1757810000000002</v>
      </c>
      <c r="K6092">
        <v>94.039060000000006</v>
      </c>
      <c r="L6092" s="3">
        <v>44130.511805555558</v>
      </c>
      <c r="M6092">
        <v>17.18</v>
      </c>
      <c r="N6092" t="s">
        <v>28</v>
      </c>
      <c r="P6092">
        <f>(C6092-Key!$B$1)*24</f>
        <v>3.2166666666744277</v>
      </c>
      <c r="Q6092">
        <f>(Key!$B$2-'17.1'!C6092)*24</f>
        <v>-0.26666666666278616</v>
      </c>
      <c r="R6092" s="3">
        <f>C6092-(M6092-Key!$B$5)/(24*Key!$B$6)</f>
        <v>44130.747296296293</v>
      </c>
      <c r="S6092">
        <f>M6092-Key!$B$5</f>
        <v>14.92</v>
      </c>
      <c r="T6092" s="2">
        <f t="shared" si="475"/>
        <v>44129.763888888891</v>
      </c>
      <c r="U6092" t="str">
        <f t="shared" si="476"/>
        <v>10-25-2020 18:20</v>
      </c>
      <c r="V6092">
        <f>IFERROR(IF(W6092=Z6092,VLOOKUP($U6092,[1]C8842!$G$2:$M$145,3,FALSE),0),0)</f>
        <v>0</v>
      </c>
      <c r="W6092">
        <f>VLOOKUP(RIGHT($V$1,5),Key!$A$9:$B$14,2,FALSE)</f>
        <v>10.199999999999999</v>
      </c>
      <c r="X6092">
        <f t="shared" si="479"/>
        <v>0</v>
      </c>
      <c r="Y6092">
        <f>VLOOKUP(RIGHT($X$1,5),Key!$A$9:$B$14,2,FALSE)</f>
        <v>3.7</v>
      </c>
      <c r="Z6092">
        <f t="shared" si="477"/>
        <v>10.199999999999999</v>
      </c>
      <c r="AA6092">
        <f t="shared" si="478"/>
        <v>0</v>
      </c>
    </row>
    <row r="6093" spans="1:27" x14ac:dyDescent="0.3">
      <c r="A6093">
        <v>100067</v>
      </c>
      <c r="B6093">
        <v>230922</v>
      </c>
      <c r="C6093" s="3">
        <v>44130.761111111111</v>
      </c>
      <c r="D6093">
        <v>0</v>
      </c>
      <c r="E6093">
        <v>2</v>
      </c>
      <c r="F6093" t="s">
        <v>25</v>
      </c>
      <c r="G6093">
        <v>2</v>
      </c>
      <c r="H6093">
        <v>66.683589999999995</v>
      </c>
      <c r="I6093">
        <v>23.109380000000002</v>
      </c>
      <c r="J6093">
        <v>1.160156</v>
      </c>
      <c r="K6093">
        <v>46.019530000000003</v>
      </c>
      <c r="L6093" s="3">
        <v>44130.511805555558</v>
      </c>
      <c r="M6093">
        <v>17.18</v>
      </c>
      <c r="N6093" t="s">
        <v>28</v>
      </c>
      <c r="P6093">
        <f>(C6093-Key!$B$1)*24</f>
        <v>3.2166666666744277</v>
      </c>
      <c r="Q6093">
        <f>(Key!$B$2-'17.1'!C6093)*24</f>
        <v>-0.26666666666278616</v>
      </c>
      <c r="R6093" s="3">
        <f>C6093-(M6093-Key!$B$5)/(24*Key!$B$6)</f>
        <v>44130.747296296293</v>
      </c>
      <c r="S6093">
        <f>M6093-Key!$B$5</f>
        <v>14.92</v>
      </c>
      <c r="T6093" s="2">
        <f t="shared" si="475"/>
        <v>44129.763888888891</v>
      </c>
      <c r="U6093" t="str">
        <f t="shared" si="476"/>
        <v>10-25-2020 18:20</v>
      </c>
      <c r="V6093">
        <f>IFERROR(IF(W6093=Z6093,VLOOKUP($U6093,[1]C8842!$G$2:$M$145,3,FALSE),0),0)</f>
        <v>0</v>
      </c>
      <c r="W6093">
        <f>VLOOKUP(RIGHT($V$1,5),Key!$A$9:$B$14,2,FALSE)</f>
        <v>10.199999999999999</v>
      </c>
      <c r="X6093">
        <f t="shared" si="479"/>
        <v>0</v>
      </c>
      <c r="Y6093">
        <f>VLOOKUP(RIGHT($X$1,5),Key!$A$9:$B$14,2,FALSE)</f>
        <v>3.7</v>
      </c>
      <c r="Z6093">
        <f t="shared" si="477"/>
        <v>10.199999999999999</v>
      </c>
      <c r="AA6093">
        <f t="shared" si="478"/>
        <v>0</v>
      </c>
    </row>
    <row r="6094" spans="1:27" x14ac:dyDescent="0.3">
      <c r="A6094">
        <v>100067</v>
      </c>
      <c r="B6094">
        <v>230922</v>
      </c>
      <c r="C6094" s="3">
        <v>44130.761111111111</v>
      </c>
      <c r="D6094">
        <v>1</v>
      </c>
      <c r="E6094">
        <v>1</v>
      </c>
      <c r="F6094" t="s">
        <v>25</v>
      </c>
      <c r="G6094">
        <v>1</v>
      </c>
      <c r="H6094">
        <v>72.425780000000003</v>
      </c>
      <c r="I6094">
        <v>15.76172</v>
      </c>
      <c r="J6094">
        <v>0.796875</v>
      </c>
      <c r="K6094">
        <v>58.023440000000001</v>
      </c>
      <c r="L6094" s="3">
        <v>44130.515277777777</v>
      </c>
      <c r="M6094">
        <v>17.18</v>
      </c>
      <c r="N6094" t="s">
        <v>28</v>
      </c>
      <c r="P6094">
        <f>(C6094-Key!$B$1)*24</f>
        <v>3.2166666666744277</v>
      </c>
      <c r="Q6094">
        <f>(Key!$B$2-'17.1'!C6094)*24</f>
        <v>-0.26666666666278616</v>
      </c>
      <c r="R6094" s="3">
        <f>C6094-(M6094-Key!$B$5)/(24*Key!$B$6)</f>
        <v>44130.747296296293</v>
      </c>
      <c r="S6094">
        <f>M6094-Key!$B$5</f>
        <v>14.92</v>
      </c>
      <c r="T6094" s="2">
        <f t="shared" si="475"/>
        <v>44129.763888888891</v>
      </c>
      <c r="U6094" t="str">
        <f t="shared" si="476"/>
        <v>10-25-2020 18:20</v>
      </c>
      <c r="V6094">
        <f>IFERROR(IF(W6094=Z6094,VLOOKUP($U6094,[1]C8842!$G$2:$M$145,3,FALSE),0),0)</f>
        <v>0</v>
      </c>
      <c r="W6094">
        <f>VLOOKUP(RIGHT($V$1,5),Key!$A$9:$B$14,2,FALSE)</f>
        <v>10.199999999999999</v>
      </c>
      <c r="X6094">
        <f t="shared" si="479"/>
        <v>0</v>
      </c>
      <c r="Y6094">
        <f>VLOOKUP(RIGHT($X$1,5),Key!$A$9:$B$14,2,FALSE)</f>
        <v>3.7</v>
      </c>
      <c r="Z6094">
        <f t="shared" si="477"/>
        <v>10.199999999999999</v>
      </c>
      <c r="AA6094">
        <f t="shared" si="478"/>
        <v>0</v>
      </c>
    </row>
    <row r="6095" spans="1:27" x14ac:dyDescent="0.3">
      <c r="A6095">
        <v>100067</v>
      </c>
      <c r="B6095">
        <v>230922</v>
      </c>
      <c r="C6095" s="3">
        <v>44130.761111111111</v>
      </c>
      <c r="D6095">
        <v>3</v>
      </c>
      <c r="E6095">
        <v>2</v>
      </c>
      <c r="F6095" t="s">
        <v>26</v>
      </c>
      <c r="G6095">
        <v>1</v>
      </c>
      <c r="H6095">
        <v>67.6875</v>
      </c>
      <c r="I6095">
        <v>16.882809999999999</v>
      </c>
      <c r="J6095">
        <v>0.8984375</v>
      </c>
      <c r="K6095">
        <v>93.039060000000006</v>
      </c>
      <c r="L6095" s="3">
        <v>44130.515277777777</v>
      </c>
      <c r="M6095">
        <v>17.18</v>
      </c>
      <c r="N6095" t="s">
        <v>28</v>
      </c>
      <c r="P6095">
        <f>(C6095-Key!$B$1)*24</f>
        <v>3.2166666666744277</v>
      </c>
      <c r="Q6095">
        <f>(Key!$B$2-'17.1'!C6095)*24</f>
        <v>-0.26666666666278616</v>
      </c>
      <c r="R6095" s="3">
        <f>C6095-(M6095-Key!$B$5)/(24*Key!$B$6)</f>
        <v>44130.747296296293</v>
      </c>
      <c r="S6095">
        <f>M6095-Key!$B$5</f>
        <v>14.92</v>
      </c>
      <c r="T6095" s="2">
        <f t="shared" si="475"/>
        <v>44129.763888888891</v>
      </c>
      <c r="U6095" t="str">
        <f t="shared" si="476"/>
        <v>10-25-2020 18:20</v>
      </c>
      <c r="V6095">
        <f>IFERROR(IF(W6095=Z6095,VLOOKUP($U6095,[1]C8842!$G$2:$M$145,3,FALSE),0),0)</f>
        <v>0</v>
      </c>
      <c r="W6095">
        <f>VLOOKUP(RIGHT($V$1,5),Key!$A$9:$B$14,2,FALSE)</f>
        <v>10.199999999999999</v>
      </c>
      <c r="X6095">
        <f t="shared" si="479"/>
        <v>0</v>
      </c>
      <c r="Y6095">
        <f>VLOOKUP(RIGHT($X$1,5),Key!$A$9:$B$14,2,FALSE)</f>
        <v>3.7</v>
      </c>
      <c r="Z6095">
        <f t="shared" si="477"/>
        <v>10.199999999999999</v>
      </c>
      <c r="AA6095">
        <f t="shared" si="478"/>
        <v>0</v>
      </c>
    </row>
    <row r="6096" spans="1:27" x14ac:dyDescent="0.3">
      <c r="A6096">
        <v>100067</v>
      </c>
      <c r="B6096">
        <v>230922</v>
      </c>
      <c r="C6096" s="3">
        <v>44130.761111111111</v>
      </c>
      <c r="D6096">
        <v>0</v>
      </c>
      <c r="E6096">
        <v>2</v>
      </c>
      <c r="F6096" t="s">
        <v>25</v>
      </c>
      <c r="G6096">
        <v>1</v>
      </c>
      <c r="H6096">
        <v>60.777340000000002</v>
      </c>
      <c r="I6096">
        <v>11.67578</v>
      </c>
      <c r="J6096">
        <v>0.7734375</v>
      </c>
      <c r="K6096">
        <v>48.019530000000003</v>
      </c>
      <c r="L6096" s="3">
        <v>44130.515277777777</v>
      </c>
      <c r="M6096">
        <v>17.18</v>
      </c>
      <c r="N6096" t="s">
        <v>28</v>
      </c>
      <c r="P6096">
        <f>(C6096-Key!$B$1)*24</f>
        <v>3.2166666666744277</v>
      </c>
      <c r="Q6096">
        <f>(Key!$B$2-'17.1'!C6096)*24</f>
        <v>-0.26666666666278616</v>
      </c>
      <c r="R6096" s="3">
        <f>C6096-(M6096-Key!$B$5)/(24*Key!$B$6)</f>
        <v>44130.747296296293</v>
      </c>
      <c r="S6096">
        <f>M6096-Key!$B$5</f>
        <v>14.92</v>
      </c>
      <c r="T6096" s="2">
        <f t="shared" si="475"/>
        <v>44129.763888888891</v>
      </c>
      <c r="U6096" t="str">
        <f t="shared" si="476"/>
        <v>10-25-2020 18:20</v>
      </c>
      <c r="V6096">
        <f>IFERROR(IF(W6096=Z6096,VLOOKUP($U6096,[1]C8842!$G$2:$M$145,3,FALSE),0),0)</f>
        <v>0</v>
      </c>
      <c r="W6096">
        <f>VLOOKUP(RIGHT($V$1,5),Key!$A$9:$B$14,2,FALSE)</f>
        <v>10.199999999999999</v>
      </c>
      <c r="X6096">
        <f t="shared" si="479"/>
        <v>0</v>
      </c>
      <c r="Y6096">
        <f>VLOOKUP(RIGHT($X$1,5),Key!$A$9:$B$14,2,FALSE)</f>
        <v>3.7</v>
      </c>
      <c r="Z6096">
        <f t="shared" si="477"/>
        <v>10.199999999999999</v>
      </c>
      <c r="AA6096">
        <f t="shared" si="478"/>
        <v>0</v>
      </c>
    </row>
    <row r="6097" spans="1:27" x14ac:dyDescent="0.3">
      <c r="A6097">
        <v>100067</v>
      </c>
      <c r="B6097">
        <v>230922</v>
      </c>
      <c r="C6097" s="3">
        <v>44130.761111111111</v>
      </c>
      <c r="D6097">
        <v>3</v>
      </c>
      <c r="E6097">
        <v>2</v>
      </c>
      <c r="F6097" t="s">
        <v>26</v>
      </c>
      <c r="G6097">
        <v>1</v>
      </c>
      <c r="H6097">
        <v>62.765630000000002</v>
      </c>
      <c r="I6097">
        <v>19.121089999999999</v>
      </c>
      <c r="J6097">
        <v>1.0625</v>
      </c>
      <c r="K6097">
        <v>94.039060000000006</v>
      </c>
      <c r="L6097" s="3">
        <v>44130.515277777777</v>
      </c>
      <c r="M6097">
        <v>17.18</v>
      </c>
      <c r="N6097" t="s">
        <v>28</v>
      </c>
      <c r="P6097">
        <f>(C6097-Key!$B$1)*24</f>
        <v>3.2166666666744277</v>
      </c>
      <c r="Q6097">
        <f>(Key!$B$2-'17.1'!C6097)*24</f>
        <v>-0.26666666666278616</v>
      </c>
      <c r="R6097" s="3">
        <f>C6097-(M6097-Key!$B$5)/(24*Key!$B$6)</f>
        <v>44130.747296296293</v>
      </c>
      <c r="S6097">
        <f>M6097-Key!$B$5</f>
        <v>14.92</v>
      </c>
      <c r="T6097" s="2">
        <f t="shared" si="475"/>
        <v>44129.763888888891</v>
      </c>
      <c r="U6097" t="str">
        <f t="shared" si="476"/>
        <v>10-25-2020 18:20</v>
      </c>
      <c r="V6097">
        <f>IFERROR(IF(W6097=Z6097,VLOOKUP($U6097,[1]C8842!$G$2:$M$145,3,FALSE),0),0)</f>
        <v>0</v>
      </c>
      <c r="W6097">
        <f>VLOOKUP(RIGHT($V$1,5),Key!$A$9:$B$14,2,FALSE)</f>
        <v>10.199999999999999</v>
      </c>
      <c r="X6097">
        <f t="shared" si="479"/>
        <v>0</v>
      </c>
      <c r="Y6097">
        <f>VLOOKUP(RIGHT($X$1,5),Key!$A$9:$B$14,2,FALSE)</f>
        <v>3.7</v>
      </c>
      <c r="Z6097">
        <f t="shared" si="477"/>
        <v>10.199999999999999</v>
      </c>
      <c r="AA6097">
        <f t="shared" si="478"/>
        <v>0</v>
      </c>
    </row>
    <row r="6098" spans="1:27" x14ac:dyDescent="0.3">
      <c r="A6098">
        <v>100067</v>
      </c>
      <c r="B6098">
        <v>230922</v>
      </c>
      <c r="C6098" s="3">
        <v>44130.761111111111</v>
      </c>
      <c r="D6098">
        <v>0</v>
      </c>
      <c r="E6098">
        <v>2</v>
      </c>
      <c r="F6098" t="s">
        <v>25</v>
      </c>
      <c r="G6098">
        <v>5</v>
      </c>
      <c r="H6098">
        <v>58.433590000000002</v>
      </c>
      <c r="I6098">
        <v>84.808589999999995</v>
      </c>
      <c r="J6098">
        <v>4.1367190000000003</v>
      </c>
      <c r="K6098">
        <v>46.019530000000003</v>
      </c>
      <c r="L6098" s="3">
        <v>44130.515277777777</v>
      </c>
      <c r="M6098">
        <v>17.18</v>
      </c>
      <c r="N6098" t="s">
        <v>28</v>
      </c>
      <c r="P6098">
        <f>(C6098-Key!$B$1)*24</f>
        <v>3.2166666666744277</v>
      </c>
      <c r="Q6098">
        <f>(Key!$B$2-'17.1'!C6098)*24</f>
        <v>-0.26666666666278616</v>
      </c>
      <c r="R6098" s="3">
        <f>C6098-(M6098-Key!$B$5)/(24*Key!$B$6)</f>
        <v>44130.747296296293</v>
      </c>
      <c r="S6098">
        <f>M6098-Key!$B$5</f>
        <v>14.92</v>
      </c>
      <c r="T6098" s="2">
        <f t="shared" si="475"/>
        <v>44129.763888888891</v>
      </c>
      <c r="U6098" t="str">
        <f t="shared" si="476"/>
        <v>10-25-2020 18:20</v>
      </c>
      <c r="V6098">
        <f>IFERROR(IF(W6098=Z6098,VLOOKUP($U6098,[1]C8842!$G$2:$M$145,3,FALSE),0),0)</f>
        <v>0</v>
      </c>
      <c r="W6098">
        <f>VLOOKUP(RIGHT($V$1,5),Key!$A$9:$B$14,2,FALSE)</f>
        <v>10.199999999999999</v>
      </c>
      <c r="X6098">
        <f t="shared" si="479"/>
        <v>0</v>
      </c>
      <c r="Y6098">
        <f>VLOOKUP(RIGHT($X$1,5),Key!$A$9:$B$14,2,FALSE)</f>
        <v>3.7</v>
      </c>
      <c r="Z6098">
        <f t="shared" si="477"/>
        <v>10.199999999999999</v>
      </c>
      <c r="AA6098">
        <f t="shared" si="478"/>
        <v>0</v>
      </c>
    </row>
    <row r="6099" spans="1:27" x14ac:dyDescent="0.3">
      <c r="A6099">
        <v>100067</v>
      </c>
      <c r="B6099">
        <v>230922</v>
      </c>
      <c r="C6099" s="3">
        <v>44130.761111111111</v>
      </c>
      <c r="D6099">
        <v>3</v>
      </c>
      <c r="E6099">
        <v>2</v>
      </c>
      <c r="F6099" t="s">
        <v>26</v>
      </c>
      <c r="G6099">
        <v>1</v>
      </c>
      <c r="H6099">
        <v>58.875</v>
      </c>
      <c r="I6099">
        <v>16.585940000000001</v>
      </c>
      <c r="J6099">
        <v>1.019531</v>
      </c>
      <c r="K6099">
        <v>92.039060000000006</v>
      </c>
      <c r="L6099" s="3">
        <v>44130.515277777777</v>
      </c>
      <c r="M6099">
        <v>17.18</v>
      </c>
      <c r="N6099" t="s">
        <v>28</v>
      </c>
      <c r="P6099">
        <f>(C6099-Key!$B$1)*24</f>
        <v>3.2166666666744277</v>
      </c>
      <c r="Q6099">
        <f>(Key!$B$2-'17.1'!C6099)*24</f>
        <v>-0.26666666666278616</v>
      </c>
      <c r="R6099" s="3">
        <f>C6099-(M6099-Key!$B$5)/(24*Key!$B$6)</f>
        <v>44130.747296296293</v>
      </c>
      <c r="S6099">
        <f>M6099-Key!$B$5</f>
        <v>14.92</v>
      </c>
      <c r="T6099" s="2">
        <f t="shared" si="475"/>
        <v>44129.763888888891</v>
      </c>
      <c r="U6099" t="str">
        <f t="shared" si="476"/>
        <v>10-25-2020 18:20</v>
      </c>
      <c r="V6099">
        <f>IFERROR(IF(W6099=Z6099,VLOOKUP($U6099,[1]C8842!$G$2:$M$145,3,FALSE),0),0)</f>
        <v>0</v>
      </c>
      <c r="W6099">
        <f>VLOOKUP(RIGHT($V$1,5),Key!$A$9:$B$14,2,FALSE)</f>
        <v>10.199999999999999</v>
      </c>
      <c r="X6099">
        <f t="shared" si="479"/>
        <v>0</v>
      </c>
      <c r="Y6099">
        <f>VLOOKUP(RIGHT($X$1,5),Key!$A$9:$B$14,2,FALSE)</f>
        <v>3.7</v>
      </c>
      <c r="Z6099">
        <f t="shared" si="477"/>
        <v>10.199999999999999</v>
      </c>
      <c r="AA6099">
        <f t="shared" si="478"/>
        <v>0</v>
      </c>
    </row>
    <row r="6100" spans="1:27" x14ac:dyDescent="0.3">
      <c r="A6100">
        <v>100067</v>
      </c>
      <c r="B6100">
        <v>230922</v>
      </c>
      <c r="C6100" s="3">
        <v>44130.761111111111</v>
      </c>
      <c r="D6100">
        <v>1</v>
      </c>
      <c r="E6100">
        <v>1</v>
      </c>
      <c r="F6100" t="s">
        <v>25</v>
      </c>
      <c r="G6100">
        <v>1</v>
      </c>
      <c r="H6100">
        <v>68.113280000000003</v>
      </c>
      <c r="I6100">
        <v>18.414059999999999</v>
      </c>
      <c r="J6100">
        <v>0.953125</v>
      </c>
      <c r="K6100">
        <v>58.023440000000001</v>
      </c>
      <c r="L6100" s="3">
        <v>44130.515277777777</v>
      </c>
      <c r="M6100">
        <v>17.18</v>
      </c>
      <c r="N6100" t="s">
        <v>28</v>
      </c>
      <c r="P6100">
        <f>(C6100-Key!$B$1)*24</f>
        <v>3.2166666666744277</v>
      </c>
      <c r="Q6100">
        <f>(Key!$B$2-'17.1'!C6100)*24</f>
        <v>-0.26666666666278616</v>
      </c>
      <c r="R6100" s="3">
        <f>C6100-(M6100-Key!$B$5)/(24*Key!$B$6)</f>
        <v>44130.747296296293</v>
      </c>
      <c r="S6100">
        <f>M6100-Key!$B$5</f>
        <v>14.92</v>
      </c>
      <c r="T6100" s="2">
        <f t="shared" si="475"/>
        <v>44129.763888888891</v>
      </c>
      <c r="U6100" t="str">
        <f t="shared" si="476"/>
        <v>10-25-2020 18:20</v>
      </c>
      <c r="V6100">
        <f>IFERROR(IF(W6100=Z6100,VLOOKUP($U6100,[1]C8842!$G$2:$M$145,3,FALSE),0),0)</f>
        <v>0</v>
      </c>
      <c r="W6100">
        <f>VLOOKUP(RIGHT($V$1,5),Key!$A$9:$B$14,2,FALSE)</f>
        <v>10.199999999999999</v>
      </c>
      <c r="X6100">
        <f t="shared" si="479"/>
        <v>0</v>
      </c>
      <c r="Y6100">
        <f>VLOOKUP(RIGHT($X$1,5),Key!$A$9:$B$14,2,FALSE)</f>
        <v>3.7</v>
      </c>
      <c r="Z6100">
        <f t="shared" si="477"/>
        <v>10.199999999999999</v>
      </c>
      <c r="AA6100">
        <f t="shared" si="478"/>
        <v>0</v>
      </c>
    </row>
    <row r="6101" spans="1:27" x14ac:dyDescent="0.3">
      <c r="A6101">
        <v>100067</v>
      </c>
      <c r="B6101">
        <v>230922</v>
      </c>
      <c r="C6101" s="3">
        <v>44130.761111111111</v>
      </c>
      <c r="D6101">
        <v>2</v>
      </c>
      <c r="E6101">
        <v>1</v>
      </c>
      <c r="F6101" t="s">
        <v>26</v>
      </c>
      <c r="G6101">
        <v>1</v>
      </c>
      <c r="H6101">
        <v>63.777340000000002</v>
      </c>
      <c r="I6101">
        <v>16.527339999999999</v>
      </c>
      <c r="J6101">
        <v>0.9375</v>
      </c>
      <c r="K6101">
        <v>84.035160000000005</v>
      </c>
      <c r="L6101" s="3">
        <v>44130.515277777777</v>
      </c>
      <c r="M6101">
        <v>17.18</v>
      </c>
      <c r="N6101" t="s">
        <v>28</v>
      </c>
      <c r="P6101">
        <f>(C6101-Key!$B$1)*24</f>
        <v>3.2166666666744277</v>
      </c>
      <c r="Q6101">
        <f>(Key!$B$2-'17.1'!C6101)*24</f>
        <v>-0.26666666666278616</v>
      </c>
      <c r="R6101" s="3">
        <f>C6101-(M6101-Key!$B$5)/(24*Key!$B$6)</f>
        <v>44130.747296296293</v>
      </c>
      <c r="S6101">
        <f>M6101-Key!$B$5</f>
        <v>14.92</v>
      </c>
      <c r="T6101" s="2">
        <f t="shared" si="475"/>
        <v>44129.763888888891</v>
      </c>
      <c r="U6101" t="str">
        <f t="shared" si="476"/>
        <v>10-25-2020 18:20</v>
      </c>
      <c r="V6101">
        <f>IFERROR(IF(W6101=Z6101,VLOOKUP($U6101,[1]C8842!$G$2:$M$145,3,FALSE),0),0)</f>
        <v>0</v>
      </c>
      <c r="W6101">
        <f>VLOOKUP(RIGHT($V$1,5),Key!$A$9:$B$14,2,FALSE)</f>
        <v>10.199999999999999</v>
      </c>
      <c r="X6101">
        <f t="shared" si="479"/>
        <v>0</v>
      </c>
      <c r="Y6101">
        <f>VLOOKUP(RIGHT($X$1,5),Key!$A$9:$B$14,2,FALSE)</f>
        <v>3.7</v>
      </c>
      <c r="Z6101">
        <f t="shared" si="477"/>
        <v>10.199999999999999</v>
      </c>
      <c r="AA6101">
        <f t="shared" si="478"/>
        <v>0</v>
      </c>
    </row>
    <row r="6102" spans="1:27" x14ac:dyDescent="0.3">
      <c r="A6102">
        <v>100067</v>
      </c>
      <c r="B6102">
        <v>230922</v>
      </c>
      <c r="C6102" s="3">
        <v>44130.761111111111</v>
      </c>
      <c r="D6102">
        <v>2</v>
      </c>
      <c r="E6102">
        <v>1</v>
      </c>
      <c r="F6102" t="s">
        <v>26</v>
      </c>
      <c r="G6102">
        <v>1</v>
      </c>
      <c r="H6102">
        <v>70.800780000000003</v>
      </c>
      <c r="I6102">
        <v>14.60547</v>
      </c>
      <c r="J6102">
        <v>0.7734375</v>
      </c>
      <c r="K6102">
        <v>82.035160000000005</v>
      </c>
      <c r="L6102" s="3">
        <v>44130.515277777777</v>
      </c>
      <c r="M6102">
        <v>17.18</v>
      </c>
      <c r="N6102" t="s">
        <v>28</v>
      </c>
      <c r="P6102">
        <f>(C6102-Key!$B$1)*24</f>
        <v>3.2166666666744277</v>
      </c>
      <c r="Q6102">
        <f>(Key!$B$2-'17.1'!C6102)*24</f>
        <v>-0.26666666666278616</v>
      </c>
      <c r="R6102" s="3">
        <f>C6102-(M6102-Key!$B$5)/(24*Key!$B$6)</f>
        <v>44130.747296296293</v>
      </c>
      <c r="S6102">
        <f>M6102-Key!$B$5</f>
        <v>14.92</v>
      </c>
      <c r="T6102" s="2">
        <f t="shared" si="475"/>
        <v>44129.763888888891</v>
      </c>
      <c r="U6102" t="str">
        <f t="shared" si="476"/>
        <v>10-25-2020 18:20</v>
      </c>
      <c r="V6102">
        <f>IFERROR(IF(W6102=Z6102,VLOOKUP($U6102,[1]C8842!$G$2:$M$145,3,FALSE),0),0)</f>
        <v>0</v>
      </c>
      <c r="W6102">
        <f>VLOOKUP(RIGHT($V$1,5),Key!$A$9:$B$14,2,FALSE)</f>
        <v>10.199999999999999</v>
      </c>
      <c r="X6102">
        <f t="shared" si="479"/>
        <v>0</v>
      </c>
      <c r="Y6102">
        <f>VLOOKUP(RIGHT($X$1,5),Key!$A$9:$B$14,2,FALSE)</f>
        <v>3.7</v>
      </c>
      <c r="Z6102">
        <f t="shared" si="477"/>
        <v>10.199999999999999</v>
      </c>
      <c r="AA6102">
        <f t="shared" si="478"/>
        <v>0</v>
      </c>
    </row>
    <row r="6103" spans="1:27" x14ac:dyDescent="0.3">
      <c r="A6103">
        <v>100067</v>
      </c>
      <c r="B6103">
        <v>230922</v>
      </c>
      <c r="C6103" s="3">
        <v>44130.761805555558</v>
      </c>
      <c r="D6103">
        <v>3</v>
      </c>
      <c r="E6103">
        <v>2</v>
      </c>
      <c r="F6103" t="s">
        <v>26</v>
      </c>
      <c r="G6103">
        <v>3</v>
      </c>
      <c r="H6103">
        <v>64.644530000000003</v>
      </c>
      <c r="I6103">
        <v>42.0625</v>
      </c>
      <c r="J6103">
        <v>1.9765630000000001</v>
      </c>
      <c r="K6103">
        <v>94.039060000000006</v>
      </c>
      <c r="L6103" s="3">
        <v>44130.515277777777</v>
      </c>
      <c r="M6103">
        <v>17.18</v>
      </c>
      <c r="N6103" t="s">
        <v>28</v>
      </c>
      <c r="P6103">
        <f>(C6103-Key!$B$1)*24</f>
        <v>3.2333333333954215</v>
      </c>
      <c r="Q6103">
        <f>(Key!$B$2-'17.1'!C6103)*24</f>
        <v>-0.28333333338377997</v>
      </c>
      <c r="R6103" s="3">
        <f>C6103-(M6103-Key!$B$5)/(24*Key!$B$6)</f>
        <v>44130.74799074074</v>
      </c>
      <c r="S6103">
        <f>M6103-Key!$B$5</f>
        <v>14.92</v>
      </c>
      <c r="T6103" s="2">
        <f t="shared" si="475"/>
        <v>44129.763888888891</v>
      </c>
      <c r="U6103" t="str">
        <f t="shared" si="476"/>
        <v>10-25-2020 18:20</v>
      </c>
      <c r="V6103">
        <f>IFERROR(IF(W6103=Z6103,VLOOKUP($U6103,[1]C8842!$G$2:$M$145,3,FALSE),0),0)</f>
        <v>0</v>
      </c>
      <c r="W6103">
        <f>VLOOKUP(RIGHT($V$1,5),Key!$A$9:$B$14,2,FALSE)</f>
        <v>10.199999999999999</v>
      </c>
      <c r="X6103">
        <f t="shared" si="479"/>
        <v>0</v>
      </c>
      <c r="Y6103">
        <f>VLOOKUP(RIGHT($X$1,5),Key!$A$9:$B$14,2,FALSE)</f>
        <v>3.7</v>
      </c>
      <c r="Z6103">
        <f t="shared" si="477"/>
        <v>10.199999999999999</v>
      </c>
      <c r="AA6103">
        <f t="shared" si="478"/>
        <v>0</v>
      </c>
    </row>
    <row r="6104" spans="1:27" x14ac:dyDescent="0.3">
      <c r="A6104">
        <v>100067</v>
      </c>
      <c r="B6104">
        <v>230922</v>
      </c>
      <c r="C6104" s="3">
        <v>44130.761805555558</v>
      </c>
      <c r="D6104">
        <v>2</v>
      </c>
      <c r="E6104">
        <v>1</v>
      </c>
      <c r="F6104" t="s">
        <v>26</v>
      </c>
      <c r="G6104">
        <v>1</v>
      </c>
      <c r="H6104">
        <v>73.597660000000005</v>
      </c>
      <c r="I6104">
        <v>19.265630000000002</v>
      </c>
      <c r="J6104">
        <v>0.91015630000000003</v>
      </c>
      <c r="K6104">
        <v>80.03125</v>
      </c>
      <c r="L6104" s="3">
        <v>44130.515277777777</v>
      </c>
      <c r="M6104">
        <v>17.18</v>
      </c>
      <c r="N6104" t="s">
        <v>28</v>
      </c>
      <c r="P6104">
        <f>(C6104-Key!$B$1)*24</f>
        <v>3.2333333333954215</v>
      </c>
      <c r="Q6104">
        <f>(Key!$B$2-'17.1'!C6104)*24</f>
        <v>-0.28333333338377997</v>
      </c>
      <c r="R6104" s="3">
        <f>C6104-(M6104-Key!$B$5)/(24*Key!$B$6)</f>
        <v>44130.74799074074</v>
      </c>
      <c r="S6104">
        <f>M6104-Key!$B$5</f>
        <v>14.92</v>
      </c>
      <c r="T6104" s="2">
        <f t="shared" si="475"/>
        <v>44129.763888888891</v>
      </c>
      <c r="U6104" t="str">
        <f t="shared" si="476"/>
        <v>10-25-2020 18:20</v>
      </c>
      <c r="V6104">
        <f>IFERROR(IF(W6104=Z6104,VLOOKUP($U6104,[1]C8842!$G$2:$M$145,3,FALSE),0),0)</f>
        <v>0</v>
      </c>
      <c r="W6104">
        <f>VLOOKUP(RIGHT($V$1,5),Key!$A$9:$B$14,2,FALSE)</f>
        <v>10.199999999999999</v>
      </c>
      <c r="X6104">
        <f t="shared" si="479"/>
        <v>0</v>
      </c>
      <c r="Y6104">
        <f>VLOOKUP(RIGHT($X$1,5),Key!$A$9:$B$14,2,FALSE)</f>
        <v>3.7</v>
      </c>
      <c r="Z6104">
        <f t="shared" si="477"/>
        <v>10.199999999999999</v>
      </c>
      <c r="AA6104">
        <f t="shared" si="478"/>
        <v>0</v>
      </c>
    </row>
    <row r="6105" spans="1:27" x14ac:dyDescent="0.3">
      <c r="A6105">
        <v>100067</v>
      </c>
      <c r="B6105">
        <v>230922</v>
      </c>
      <c r="C6105" s="3">
        <v>44130.761805555558</v>
      </c>
      <c r="D6105">
        <v>2</v>
      </c>
      <c r="E6105">
        <v>1</v>
      </c>
      <c r="F6105" t="s">
        <v>26</v>
      </c>
      <c r="G6105">
        <v>5</v>
      </c>
      <c r="H6105">
        <v>70.753910000000005</v>
      </c>
      <c r="I6105">
        <v>99.550780000000003</v>
      </c>
      <c r="J6105">
        <v>3.96875</v>
      </c>
      <c r="K6105">
        <v>80.03125</v>
      </c>
      <c r="L6105" s="3">
        <v>44130.515277777777</v>
      </c>
      <c r="M6105">
        <v>17.18</v>
      </c>
      <c r="N6105" t="s">
        <v>28</v>
      </c>
      <c r="P6105">
        <f>(C6105-Key!$B$1)*24</f>
        <v>3.2333333333954215</v>
      </c>
      <c r="Q6105">
        <f>(Key!$B$2-'17.1'!C6105)*24</f>
        <v>-0.28333333338377997</v>
      </c>
      <c r="R6105" s="3">
        <f>C6105-(M6105-Key!$B$5)/(24*Key!$B$6)</f>
        <v>44130.74799074074</v>
      </c>
      <c r="S6105">
        <f>M6105-Key!$B$5</f>
        <v>14.92</v>
      </c>
      <c r="T6105" s="2">
        <f t="shared" si="475"/>
        <v>44129.763888888891</v>
      </c>
      <c r="U6105" t="str">
        <f t="shared" si="476"/>
        <v>10-25-2020 18:20</v>
      </c>
      <c r="V6105">
        <f>IFERROR(IF(W6105=Z6105,VLOOKUP($U6105,[1]C8842!$G$2:$M$145,3,FALSE),0),0)</f>
        <v>0</v>
      </c>
      <c r="W6105">
        <f>VLOOKUP(RIGHT($V$1,5),Key!$A$9:$B$14,2,FALSE)</f>
        <v>10.199999999999999</v>
      </c>
      <c r="X6105">
        <f t="shared" si="479"/>
        <v>0</v>
      </c>
      <c r="Y6105">
        <f>VLOOKUP(RIGHT($X$1,5),Key!$A$9:$B$14,2,FALSE)</f>
        <v>3.7</v>
      </c>
      <c r="Z6105">
        <f t="shared" si="477"/>
        <v>10.199999999999999</v>
      </c>
      <c r="AA6105">
        <f t="shared" si="478"/>
        <v>0</v>
      </c>
    </row>
    <row r="6106" spans="1:27" x14ac:dyDescent="0.3">
      <c r="A6106">
        <v>100067</v>
      </c>
      <c r="B6106">
        <v>230922</v>
      </c>
      <c r="C6106" s="3">
        <v>44130.761805555558</v>
      </c>
      <c r="D6106">
        <v>3</v>
      </c>
      <c r="E6106">
        <v>2</v>
      </c>
      <c r="F6106" t="s">
        <v>26</v>
      </c>
      <c r="G6106">
        <v>1</v>
      </c>
      <c r="H6106">
        <v>64.753910000000005</v>
      </c>
      <c r="I6106">
        <v>16.796880000000002</v>
      </c>
      <c r="J6106">
        <v>0.93359380000000003</v>
      </c>
      <c r="K6106">
        <v>95.039060000000006</v>
      </c>
      <c r="L6106" s="3">
        <v>44130.515277777777</v>
      </c>
      <c r="M6106">
        <v>17.18</v>
      </c>
      <c r="N6106" t="s">
        <v>28</v>
      </c>
      <c r="P6106">
        <f>(C6106-Key!$B$1)*24</f>
        <v>3.2333333333954215</v>
      </c>
      <c r="Q6106">
        <f>(Key!$B$2-'17.1'!C6106)*24</f>
        <v>-0.28333333338377997</v>
      </c>
      <c r="R6106" s="3">
        <f>C6106-(M6106-Key!$B$5)/(24*Key!$B$6)</f>
        <v>44130.74799074074</v>
      </c>
      <c r="S6106">
        <f>M6106-Key!$B$5</f>
        <v>14.92</v>
      </c>
      <c r="T6106" s="2">
        <f t="shared" si="475"/>
        <v>44129.763888888891</v>
      </c>
      <c r="U6106" t="str">
        <f t="shared" si="476"/>
        <v>10-25-2020 18:20</v>
      </c>
      <c r="V6106">
        <f>IFERROR(IF(W6106=Z6106,VLOOKUP($U6106,[1]C8842!$G$2:$M$145,3,FALSE),0),0)</f>
        <v>0</v>
      </c>
      <c r="W6106">
        <f>VLOOKUP(RIGHT($V$1,5),Key!$A$9:$B$14,2,FALSE)</f>
        <v>10.199999999999999</v>
      </c>
      <c r="X6106">
        <f t="shared" si="479"/>
        <v>0</v>
      </c>
      <c r="Y6106">
        <f>VLOOKUP(RIGHT($X$1,5),Key!$A$9:$B$14,2,FALSE)</f>
        <v>3.7</v>
      </c>
      <c r="Z6106">
        <f t="shared" si="477"/>
        <v>10.199999999999999</v>
      </c>
      <c r="AA6106">
        <f t="shared" si="478"/>
        <v>0</v>
      </c>
    </row>
    <row r="6107" spans="1:27" x14ac:dyDescent="0.3">
      <c r="A6107">
        <v>100067</v>
      </c>
      <c r="B6107">
        <v>230922</v>
      </c>
      <c r="C6107" s="3">
        <v>44130.761805555558</v>
      </c>
      <c r="D6107">
        <v>2</v>
      </c>
      <c r="E6107">
        <v>1</v>
      </c>
      <c r="F6107" t="s">
        <v>26</v>
      </c>
      <c r="G6107">
        <v>1</v>
      </c>
      <c r="H6107">
        <v>70.894530000000003</v>
      </c>
      <c r="I6107">
        <v>16.007809999999999</v>
      </c>
      <c r="J6107">
        <v>0.82421880000000003</v>
      </c>
      <c r="K6107">
        <v>80.03125</v>
      </c>
      <c r="L6107" s="3">
        <v>44130.515277777777</v>
      </c>
      <c r="M6107">
        <v>17.18</v>
      </c>
      <c r="N6107" t="s">
        <v>28</v>
      </c>
      <c r="P6107">
        <f>(C6107-Key!$B$1)*24</f>
        <v>3.2333333333954215</v>
      </c>
      <c r="Q6107">
        <f>(Key!$B$2-'17.1'!C6107)*24</f>
        <v>-0.28333333338377997</v>
      </c>
      <c r="R6107" s="3">
        <f>C6107-(M6107-Key!$B$5)/(24*Key!$B$6)</f>
        <v>44130.74799074074</v>
      </c>
      <c r="S6107">
        <f>M6107-Key!$B$5</f>
        <v>14.92</v>
      </c>
      <c r="T6107" s="2">
        <f t="shared" si="475"/>
        <v>44129.763888888891</v>
      </c>
      <c r="U6107" t="str">
        <f t="shared" si="476"/>
        <v>10-25-2020 18:20</v>
      </c>
      <c r="V6107">
        <f>IFERROR(IF(W6107=Z6107,VLOOKUP($U6107,[1]C8842!$G$2:$M$145,3,FALSE),0),0)</f>
        <v>0</v>
      </c>
      <c r="W6107">
        <f>VLOOKUP(RIGHT($V$1,5),Key!$A$9:$B$14,2,FALSE)</f>
        <v>10.199999999999999</v>
      </c>
      <c r="X6107">
        <f t="shared" si="479"/>
        <v>0</v>
      </c>
      <c r="Y6107">
        <f>VLOOKUP(RIGHT($X$1,5),Key!$A$9:$B$14,2,FALSE)</f>
        <v>3.7</v>
      </c>
      <c r="Z6107">
        <f t="shared" si="477"/>
        <v>10.199999999999999</v>
      </c>
      <c r="AA6107">
        <f t="shared" si="478"/>
        <v>0</v>
      </c>
    </row>
    <row r="6108" spans="1:27" x14ac:dyDescent="0.3">
      <c r="A6108">
        <v>100067</v>
      </c>
      <c r="B6108">
        <v>230922</v>
      </c>
      <c r="C6108" s="3">
        <v>44130.761805555558</v>
      </c>
      <c r="D6108">
        <v>0</v>
      </c>
      <c r="E6108">
        <v>2</v>
      </c>
      <c r="F6108" t="s">
        <v>25</v>
      </c>
      <c r="G6108">
        <v>5</v>
      </c>
      <c r="H6108">
        <v>60.734380000000002</v>
      </c>
      <c r="I6108">
        <v>98.726560000000006</v>
      </c>
      <c r="J6108">
        <v>4.5898440000000003</v>
      </c>
      <c r="K6108">
        <v>46.019530000000003</v>
      </c>
      <c r="L6108" s="3">
        <v>44130.515277777777</v>
      </c>
      <c r="M6108">
        <v>17.18</v>
      </c>
      <c r="N6108" t="s">
        <v>28</v>
      </c>
      <c r="P6108">
        <f>(C6108-Key!$B$1)*24</f>
        <v>3.2333333333954215</v>
      </c>
      <c r="Q6108">
        <f>(Key!$B$2-'17.1'!C6108)*24</f>
        <v>-0.28333333338377997</v>
      </c>
      <c r="R6108" s="3">
        <f>C6108-(M6108-Key!$B$5)/(24*Key!$B$6)</f>
        <v>44130.74799074074</v>
      </c>
      <c r="S6108">
        <f>M6108-Key!$B$5</f>
        <v>14.92</v>
      </c>
      <c r="T6108" s="2">
        <f t="shared" si="475"/>
        <v>44129.763888888891</v>
      </c>
      <c r="U6108" t="str">
        <f t="shared" si="476"/>
        <v>10-25-2020 18:20</v>
      </c>
      <c r="V6108">
        <f>IFERROR(IF(W6108=Z6108,VLOOKUP($U6108,[1]C8842!$G$2:$M$145,3,FALSE),0),0)</f>
        <v>0</v>
      </c>
      <c r="W6108">
        <f>VLOOKUP(RIGHT($V$1,5),Key!$A$9:$B$14,2,FALSE)</f>
        <v>10.199999999999999</v>
      </c>
      <c r="X6108">
        <f t="shared" si="479"/>
        <v>0</v>
      </c>
      <c r="Y6108">
        <f>VLOOKUP(RIGHT($X$1,5),Key!$A$9:$B$14,2,FALSE)</f>
        <v>3.7</v>
      </c>
      <c r="Z6108">
        <f t="shared" si="477"/>
        <v>10.199999999999999</v>
      </c>
      <c r="AA6108">
        <f t="shared" si="478"/>
        <v>0</v>
      </c>
    </row>
    <row r="6109" spans="1:27" x14ac:dyDescent="0.3">
      <c r="A6109">
        <v>100067</v>
      </c>
      <c r="B6109">
        <v>230922</v>
      </c>
      <c r="C6109" s="3">
        <v>44130.761805555558</v>
      </c>
      <c r="D6109">
        <v>1</v>
      </c>
      <c r="E6109">
        <v>1</v>
      </c>
      <c r="F6109" t="s">
        <v>25</v>
      </c>
      <c r="G6109">
        <v>1</v>
      </c>
      <c r="H6109">
        <v>62.320309999999999</v>
      </c>
      <c r="I6109">
        <v>13.058590000000001</v>
      </c>
      <c r="J6109">
        <v>0.8125</v>
      </c>
      <c r="K6109">
        <v>56.023440000000001</v>
      </c>
      <c r="L6109" s="3">
        <v>44130.515277777777</v>
      </c>
      <c r="M6109">
        <v>17.18</v>
      </c>
      <c r="N6109" t="s">
        <v>28</v>
      </c>
      <c r="P6109">
        <f>(C6109-Key!$B$1)*24</f>
        <v>3.2333333333954215</v>
      </c>
      <c r="Q6109">
        <f>(Key!$B$2-'17.1'!C6109)*24</f>
        <v>-0.28333333338377997</v>
      </c>
      <c r="R6109" s="3">
        <f>C6109-(M6109-Key!$B$5)/(24*Key!$B$6)</f>
        <v>44130.74799074074</v>
      </c>
      <c r="S6109">
        <f>M6109-Key!$B$5</f>
        <v>14.92</v>
      </c>
      <c r="T6109" s="2">
        <f t="shared" si="475"/>
        <v>44129.763888888891</v>
      </c>
      <c r="U6109" t="str">
        <f t="shared" si="476"/>
        <v>10-25-2020 18:20</v>
      </c>
      <c r="V6109">
        <f>IFERROR(IF(W6109=Z6109,VLOOKUP($U6109,[1]C8842!$G$2:$M$145,3,FALSE),0),0)</f>
        <v>0</v>
      </c>
      <c r="W6109">
        <f>VLOOKUP(RIGHT($V$1,5),Key!$A$9:$B$14,2,FALSE)</f>
        <v>10.199999999999999</v>
      </c>
      <c r="X6109">
        <f t="shared" si="479"/>
        <v>0</v>
      </c>
      <c r="Y6109">
        <f>VLOOKUP(RIGHT($X$1,5),Key!$A$9:$B$14,2,FALSE)</f>
        <v>3.7</v>
      </c>
      <c r="Z6109">
        <f t="shared" si="477"/>
        <v>10.199999999999999</v>
      </c>
      <c r="AA6109">
        <f t="shared" si="478"/>
        <v>0</v>
      </c>
    </row>
    <row r="6110" spans="1:27" x14ac:dyDescent="0.3">
      <c r="A6110">
        <v>100067</v>
      </c>
      <c r="B6110">
        <v>230922</v>
      </c>
      <c r="C6110" s="3">
        <v>44130.761805555558</v>
      </c>
      <c r="D6110">
        <v>0</v>
      </c>
      <c r="E6110">
        <v>2</v>
      </c>
      <c r="F6110" t="s">
        <v>25</v>
      </c>
      <c r="G6110">
        <v>5</v>
      </c>
      <c r="H6110">
        <v>59.070309999999999</v>
      </c>
      <c r="I6110">
        <v>92.613280000000003</v>
      </c>
      <c r="J6110">
        <v>4.4453129999999996</v>
      </c>
      <c r="K6110">
        <v>46.019530000000003</v>
      </c>
      <c r="L6110" s="3">
        <v>44130.515277777777</v>
      </c>
      <c r="M6110">
        <v>17.18</v>
      </c>
      <c r="N6110" t="s">
        <v>28</v>
      </c>
      <c r="P6110">
        <f>(C6110-Key!$B$1)*24</f>
        <v>3.2333333333954215</v>
      </c>
      <c r="Q6110">
        <f>(Key!$B$2-'17.1'!C6110)*24</f>
        <v>-0.28333333338377997</v>
      </c>
      <c r="R6110" s="3">
        <f>C6110-(M6110-Key!$B$5)/(24*Key!$B$6)</f>
        <v>44130.74799074074</v>
      </c>
      <c r="S6110">
        <f>M6110-Key!$B$5</f>
        <v>14.92</v>
      </c>
      <c r="T6110" s="2">
        <f t="shared" si="475"/>
        <v>44129.763888888891</v>
      </c>
      <c r="U6110" t="str">
        <f t="shared" si="476"/>
        <v>10-25-2020 18:20</v>
      </c>
      <c r="V6110">
        <f>IFERROR(IF(W6110=Z6110,VLOOKUP($U6110,[1]C8842!$G$2:$M$145,3,FALSE),0),0)</f>
        <v>0</v>
      </c>
      <c r="W6110">
        <f>VLOOKUP(RIGHT($V$1,5),Key!$A$9:$B$14,2,FALSE)</f>
        <v>10.199999999999999</v>
      </c>
      <c r="X6110">
        <f t="shared" si="479"/>
        <v>0</v>
      </c>
      <c r="Y6110">
        <f>VLOOKUP(RIGHT($X$1,5),Key!$A$9:$B$14,2,FALSE)</f>
        <v>3.7</v>
      </c>
      <c r="Z6110">
        <f t="shared" si="477"/>
        <v>10.199999999999999</v>
      </c>
      <c r="AA6110">
        <f t="shared" si="478"/>
        <v>0</v>
      </c>
    </row>
    <row r="6111" spans="1:27" x14ac:dyDescent="0.3">
      <c r="A6111">
        <v>100067</v>
      </c>
      <c r="B6111">
        <v>230922</v>
      </c>
      <c r="C6111" s="3">
        <v>44130.761805555558</v>
      </c>
      <c r="D6111">
        <v>1</v>
      </c>
      <c r="E6111">
        <v>1</v>
      </c>
      <c r="F6111" t="s">
        <v>25</v>
      </c>
      <c r="G6111">
        <v>1</v>
      </c>
      <c r="H6111">
        <v>65.167969999999997</v>
      </c>
      <c r="I6111">
        <v>16.84375</v>
      </c>
      <c r="J6111">
        <v>0.9296875</v>
      </c>
      <c r="K6111">
        <v>59.023440000000001</v>
      </c>
      <c r="L6111" s="3">
        <v>44130.515277777777</v>
      </c>
      <c r="M6111">
        <v>17.18</v>
      </c>
      <c r="N6111" t="s">
        <v>28</v>
      </c>
      <c r="P6111">
        <f>(C6111-Key!$B$1)*24</f>
        <v>3.2333333333954215</v>
      </c>
      <c r="Q6111">
        <f>(Key!$B$2-'17.1'!C6111)*24</f>
        <v>-0.28333333338377997</v>
      </c>
      <c r="R6111" s="3">
        <f>C6111-(M6111-Key!$B$5)/(24*Key!$B$6)</f>
        <v>44130.74799074074</v>
      </c>
      <c r="S6111">
        <f>M6111-Key!$B$5</f>
        <v>14.92</v>
      </c>
      <c r="T6111" s="2">
        <f t="shared" si="475"/>
        <v>44129.763888888891</v>
      </c>
      <c r="U6111" t="str">
        <f t="shared" si="476"/>
        <v>10-25-2020 18:20</v>
      </c>
      <c r="V6111">
        <f>IFERROR(IF(W6111=Z6111,VLOOKUP($U6111,[1]C8842!$G$2:$M$145,3,FALSE),0),0)</f>
        <v>0</v>
      </c>
      <c r="W6111">
        <f>VLOOKUP(RIGHT($V$1,5),Key!$A$9:$B$14,2,FALSE)</f>
        <v>10.199999999999999</v>
      </c>
      <c r="X6111">
        <f t="shared" si="479"/>
        <v>0</v>
      </c>
      <c r="Y6111">
        <f>VLOOKUP(RIGHT($X$1,5),Key!$A$9:$B$14,2,FALSE)</f>
        <v>3.7</v>
      </c>
      <c r="Z6111">
        <f t="shared" si="477"/>
        <v>10.199999999999999</v>
      </c>
      <c r="AA6111">
        <f t="shared" si="478"/>
        <v>0</v>
      </c>
    </row>
    <row r="6112" spans="1:27" x14ac:dyDescent="0.3">
      <c r="A6112">
        <v>100067</v>
      </c>
      <c r="B6112">
        <v>230922</v>
      </c>
      <c r="C6112" s="3">
        <v>44130.761805555558</v>
      </c>
      <c r="D6112">
        <v>1</v>
      </c>
      <c r="E6112">
        <v>1</v>
      </c>
      <c r="F6112" t="s">
        <v>25</v>
      </c>
      <c r="G6112">
        <v>1</v>
      </c>
      <c r="H6112">
        <v>62.707030000000003</v>
      </c>
      <c r="I6112">
        <v>13.64063</v>
      </c>
      <c r="J6112">
        <v>0.83203130000000003</v>
      </c>
      <c r="K6112">
        <v>58.023440000000001</v>
      </c>
      <c r="L6112" s="3">
        <v>44130.515277777777</v>
      </c>
      <c r="M6112">
        <v>17.18</v>
      </c>
      <c r="N6112" t="s">
        <v>28</v>
      </c>
      <c r="P6112">
        <f>(C6112-Key!$B$1)*24</f>
        <v>3.2333333333954215</v>
      </c>
      <c r="Q6112">
        <f>(Key!$B$2-'17.1'!C6112)*24</f>
        <v>-0.28333333338377997</v>
      </c>
      <c r="R6112" s="3">
        <f>C6112-(M6112-Key!$B$5)/(24*Key!$B$6)</f>
        <v>44130.74799074074</v>
      </c>
      <c r="S6112">
        <f>M6112-Key!$B$5</f>
        <v>14.92</v>
      </c>
      <c r="T6112" s="2">
        <f t="shared" si="475"/>
        <v>44129.763888888891</v>
      </c>
      <c r="U6112" t="str">
        <f t="shared" si="476"/>
        <v>10-25-2020 18:20</v>
      </c>
      <c r="V6112">
        <f>IFERROR(IF(W6112=Z6112,VLOOKUP($U6112,[1]C8842!$G$2:$M$145,3,FALSE),0),0)</f>
        <v>0</v>
      </c>
      <c r="W6112">
        <f>VLOOKUP(RIGHT($V$1,5),Key!$A$9:$B$14,2,FALSE)</f>
        <v>10.199999999999999</v>
      </c>
      <c r="X6112">
        <f t="shared" si="479"/>
        <v>0</v>
      </c>
      <c r="Y6112">
        <f>VLOOKUP(RIGHT($X$1,5),Key!$A$9:$B$14,2,FALSE)</f>
        <v>3.7</v>
      </c>
      <c r="Z6112">
        <f t="shared" si="477"/>
        <v>10.199999999999999</v>
      </c>
      <c r="AA6112">
        <f t="shared" si="478"/>
        <v>0</v>
      </c>
    </row>
    <row r="6113" spans="1:27" x14ac:dyDescent="0.3">
      <c r="A6113">
        <v>100067</v>
      </c>
      <c r="B6113">
        <v>230922</v>
      </c>
      <c r="C6113" s="3">
        <v>44130.761805555558</v>
      </c>
      <c r="D6113">
        <v>1</v>
      </c>
      <c r="E6113">
        <v>1</v>
      </c>
      <c r="F6113" t="s">
        <v>25</v>
      </c>
      <c r="G6113">
        <v>1</v>
      </c>
      <c r="H6113">
        <v>60.582030000000003</v>
      </c>
      <c r="I6113">
        <v>11.714840000000001</v>
      </c>
      <c r="J6113">
        <v>0.77734380000000003</v>
      </c>
      <c r="K6113">
        <v>58.023440000000001</v>
      </c>
      <c r="L6113" s="3">
        <v>44130.515277777777</v>
      </c>
      <c r="M6113">
        <v>17.18</v>
      </c>
      <c r="N6113" t="s">
        <v>28</v>
      </c>
      <c r="P6113">
        <f>(C6113-Key!$B$1)*24</f>
        <v>3.2333333333954215</v>
      </c>
      <c r="Q6113">
        <f>(Key!$B$2-'17.1'!C6113)*24</f>
        <v>-0.28333333338377997</v>
      </c>
      <c r="R6113" s="3">
        <f>C6113-(M6113-Key!$B$5)/(24*Key!$B$6)</f>
        <v>44130.74799074074</v>
      </c>
      <c r="S6113">
        <f>M6113-Key!$B$5</f>
        <v>14.92</v>
      </c>
      <c r="T6113" s="2">
        <f t="shared" si="475"/>
        <v>44129.763888888891</v>
      </c>
      <c r="U6113" t="str">
        <f t="shared" si="476"/>
        <v>10-25-2020 18:20</v>
      </c>
      <c r="V6113">
        <f>IFERROR(IF(W6113=Z6113,VLOOKUP($U6113,[1]C8842!$G$2:$M$145,3,FALSE),0),0)</f>
        <v>0</v>
      </c>
      <c r="W6113">
        <f>VLOOKUP(RIGHT($V$1,5),Key!$A$9:$B$14,2,FALSE)</f>
        <v>10.199999999999999</v>
      </c>
      <c r="X6113">
        <f t="shared" si="479"/>
        <v>0</v>
      </c>
      <c r="Y6113">
        <f>VLOOKUP(RIGHT($X$1,5),Key!$A$9:$B$14,2,FALSE)</f>
        <v>3.7</v>
      </c>
      <c r="Z6113">
        <f t="shared" si="477"/>
        <v>10.199999999999999</v>
      </c>
      <c r="AA6113">
        <f t="shared" si="478"/>
        <v>0</v>
      </c>
    </row>
    <row r="6114" spans="1:27" x14ac:dyDescent="0.3">
      <c r="A6114">
        <v>100067</v>
      </c>
      <c r="B6114">
        <v>230922</v>
      </c>
      <c r="C6114" s="3">
        <v>44130.761805555558</v>
      </c>
      <c r="D6114">
        <v>0</v>
      </c>
      <c r="E6114">
        <v>2</v>
      </c>
      <c r="F6114" t="s">
        <v>25</v>
      </c>
      <c r="G6114">
        <v>1</v>
      </c>
      <c r="H6114">
        <v>58.933590000000002</v>
      </c>
      <c r="I6114">
        <v>16.335940000000001</v>
      </c>
      <c r="J6114">
        <v>1.0078130000000001</v>
      </c>
      <c r="K6114">
        <v>46.019530000000003</v>
      </c>
      <c r="L6114" s="3">
        <v>44130.515277777777</v>
      </c>
      <c r="M6114">
        <v>17.18</v>
      </c>
      <c r="N6114" t="s">
        <v>28</v>
      </c>
      <c r="P6114">
        <f>(C6114-Key!$B$1)*24</f>
        <v>3.2333333333954215</v>
      </c>
      <c r="Q6114">
        <f>(Key!$B$2-'17.1'!C6114)*24</f>
        <v>-0.28333333338377997</v>
      </c>
      <c r="R6114" s="3">
        <f>C6114-(M6114-Key!$B$5)/(24*Key!$B$6)</f>
        <v>44130.74799074074</v>
      </c>
      <c r="S6114">
        <f>M6114-Key!$B$5</f>
        <v>14.92</v>
      </c>
      <c r="T6114" s="2">
        <f t="shared" si="475"/>
        <v>44129.763888888891</v>
      </c>
      <c r="U6114" t="str">
        <f t="shared" si="476"/>
        <v>10-25-2020 18:20</v>
      </c>
      <c r="V6114">
        <f>IFERROR(IF(W6114=Z6114,VLOOKUP($U6114,[1]C8842!$G$2:$M$145,3,FALSE),0),0)</f>
        <v>0</v>
      </c>
      <c r="W6114">
        <f>VLOOKUP(RIGHT($V$1,5),Key!$A$9:$B$14,2,FALSE)</f>
        <v>10.199999999999999</v>
      </c>
      <c r="X6114">
        <f t="shared" si="479"/>
        <v>0</v>
      </c>
      <c r="Y6114">
        <f>VLOOKUP(RIGHT($X$1,5),Key!$A$9:$B$14,2,FALSE)</f>
        <v>3.7</v>
      </c>
      <c r="Z6114">
        <f t="shared" si="477"/>
        <v>10.199999999999999</v>
      </c>
      <c r="AA6114">
        <f t="shared" si="478"/>
        <v>0</v>
      </c>
    </row>
    <row r="6115" spans="1:27" x14ac:dyDescent="0.3">
      <c r="A6115">
        <v>100067</v>
      </c>
      <c r="B6115">
        <v>230922</v>
      </c>
      <c r="C6115" s="3">
        <v>44130.761805555558</v>
      </c>
      <c r="D6115">
        <v>2</v>
      </c>
      <c r="E6115">
        <v>1</v>
      </c>
      <c r="F6115" t="s">
        <v>26</v>
      </c>
      <c r="G6115">
        <v>1</v>
      </c>
      <c r="H6115">
        <v>80.304689999999994</v>
      </c>
      <c r="I6115">
        <v>17.503910000000001</v>
      </c>
      <c r="J6115">
        <v>0.77734380000000003</v>
      </c>
      <c r="K6115">
        <v>81.035160000000005</v>
      </c>
      <c r="L6115" s="3">
        <v>44130.515277777777</v>
      </c>
      <c r="M6115">
        <v>17.18</v>
      </c>
      <c r="N6115" t="s">
        <v>28</v>
      </c>
      <c r="P6115">
        <f>(C6115-Key!$B$1)*24</f>
        <v>3.2333333333954215</v>
      </c>
      <c r="Q6115">
        <f>(Key!$B$2-'17.1'!C6115)*24</f>
        <v>-0.28333333338377997</v>
      </c>
      <c r="R6115" s="3">
        <f>C6115-(M6115-Key!$B$5)/(24*Key!$B$6)</f>
        <v>44130.74799074074</v>
      </c>
      <c r="S6115">
        <f>M6115-Key!$B$5</f>
        <v>14.92</v>
      </c>
      <c r="T6115" s="2">
        <f t="shared" si="475"/>
        <v>44129.763888888891</v>
      </c>
      <c r="U6115" t="str">
        <f t="shared" si="476"/>
        <v>10-25-2020 18:20</v>
      </c>
      <c r="V6115">
        <f>IFERROR(IF(W6115=Z6115,VLOOKUP($U6115,[1]C8842!$G$2:$M$145,3,FALSE),0),0)</f>
        <v>0</v>
      </c>
      <c r="W6115">
        <f>VLOOKUP(RIGHT($V$1,5),Key!$A$9:$B$14,2,FALSE)</f>
        <v>10.199999999999999</v>
      </c>
      <c r="X6115">
        <f t="shared" si="479"/>
        <v>0</v>
      </c>
      <c r="Y6115">
        <f>VLOOKUP(RIGHT($X$1,5),Key!$A$9:$B$14,2,FALSE)</f>
        <v>3.7</v>
      </c>
      <c r="Z6115">
        <f t="shared" si="477"/>
        <v>10.199999999999999</v>
      </c>
      <c r="AA6115">
        <f t="shared" si="478"/>
        <v>0</v>
      </c>
    </row>
    <row r="6116" spans="1:27" x14ac:dyDescent="0.3">
      <c r="A6116">
        <v>100067</v>
      </c>
      <c r="B6116">
        <v>230922</v>
      </c>
      <c r="C6116" s="3">
        <v>44130.761805555558</v>
      </c>
      <c r="D6116">
        <v>1</v>
      </c>
      <c r="E6116">
        <v>1</v>
      </c>
      <c r="F6116" t="s">
        <v>25</v>
      </c>
      <c r="G6116">
        <v>1</v>
      </c>
      <c r="H6116">
        <v>62.730469999999997</v>
      </c>
      <c r="I6116">
        <v>14.51953</v>
      </c>
      <c r="J6116">
        <v>0.8671875</v>
      </c>
      <c r="K6116">
        <v>58.023440000000001</v>
      </c>
      <c r="L6116" s="3">
        <v>44130.515277777777</v>
      </c>
      <c r="M6116">
        <v>17.18</v>
      </c>
      <c r="N6116" t="s">
        <v>28</v>
      </c>
      <c r="P6116">
        <f>(C6116-Key!$B$1)*24</f>
        <v>3.2333333333954215</v>
      </c>
      <c r="Q6116">
        <f>(Key!$B$2-'17.1'!C6116)*24</f>
        <v>-0.28333333338377997</v>
      </c>
      <c r="R6116" s="3">
        <f>C6116-(M6116-Key!$B$5)/(24*Key!$B$6)</f>
        <v>44130.74799074074</v>
      </c>
      <c r="S6116">
        <f>M6116-Key!$B$5</f>
        <v>14.92</v>
      </c>
      <c r="T6116" s="2">
        <f t="shared" si="475"/>
        <v>44129.763888888891</v>
      </c>
      <c r="U6116" t="str">
        <f t="shared" si="476"/>
        <v>10-25-2020 18:20</v>
      </c>
      <c r="V6116">
        <f>IFERROR(IF(W6116=Z6116,VLOOKUP($U6116,[1]C8842!$G$2:$M$145,3,FALSE),0),0)</f>
        <v>0</v>
      </c>
      <c r="W6116">
        <f>VLOOKUP(RIGHT($V$1,5),Key!$A$9:$B$14,2,FALSE)</f>
        <v>10.199999999999999</v>
      </c>
      <c r="X6116">
        <f t="shared" si="479"/>
        <v>0</v>
      </c>
      <c r="Y6116">
        <f>VLOOKUP(RIGHT($X$1,5),Key!$A$9:$B$14,2,FALSE)</f>
        <v>3.7</v>
      </c>
      <c r="Z6116">
        <f t="shared" si="477"/>
        <v>10.199999999999999</v>
      </c>
      <c r="AA6116">
        <f t="shared" si="478"/>
        <v>0</v>
      </c>
    </row>
    <row r="6117" spans="1:27" x14ac:dyDescent="0.3">
      <c r="A6117">
        <v>100067</v>
      </c>
      <c r="B6117">
        <v>230922</v>
      </c>
      <c r="C6117" s="3">
        <v>44130.761805555558</v>
      </c>
      <c r="D6117">
        <v>2</v>
      </c>
      <c r="E6117">
        <v>1</v>
      </c>
      <c r="F6117" t="s">
        <v>26</v>
      </c>
      <c r="G6117">
        <v>1</v>
      </c>
      <c r="H6117">
        <v>78.390630000000002</v>
      </c>
      <c r="I6117">
        <v>17.777339999999999</v>
      </c>
      <c r="J6117">
        <v>0.8046875</v>
      </c>
      <c r="K6117">
        <v>82.035160000000005</v>
      </c>
      <c r="L6117" s="3">
        <v>44130.515277777777</v>
      </c>
      <c r="M6117">
        <v>17.18</v>
      </c>
      <c r="N6117" t="s">
        <v>28</v>
      </c>
      <c r="P6117">
        <f>(C6117-Key!$B$1)*24</f>
        <v>3.2333333333954215</v>
      </c>
      <c r="Q6117">
        <f>(Key!$B$2-'17.1'!C6117)*24</f>
        <v>-0.28333333338377997</v>
      </c>
      <c r="R6117" s="3">
        <f>C6117-(M6117-Key!$B$5)/(24*Key!$B$6)</f>
        <v>44130.74799074074</v>
      </c>
      <c r="S6117">
        <f>M6117-Key!$B$5</f>
        <v>14.92</v>
      </c>
      <c r="T6117" s="2">
        <f t="shared" si="475"/>
        <v>44129.763888888891</v>
      </c>
      <c r="U6117" t="str">
        <f t="shared" si="476"/>
        <v>10-25-2020 18:20</v>
      </c>
      <c r="V6117">
        <f>IFERROR(IF(W6117=Z6117,VLOOKUP($U6117,[1]C8842!$G$2:$M$145,3,FALSE),0),0)</f>
        <v>0</v>
      </c>
      <c r="W6117">
        <f>VLOOKUP(RIGHT($V$1,5),Key!$A$9:$B$14,2,FALSE)</f>
        <v>10.199999999999999</v>
      </c>
      <c r="X6117">
        <f t="shared" si="479"/>
        <v>0</v>
      </c>
      <c r="Y6117">
        <f>VLOOKUP(RIGHT($X$1,5),Key!$A$9:$B$14,2,FALSE)</f>
        <v>3.7</v>
      </c>
      <c r="Z6117">
        <f t="shared" si="477"/>
        <v>10.199999999999999</v>
      </c>
      <c r="AA6117">
        <f t="shared" si="478"/>
        <v>0</v>
      </c>
    </row>
    <row r="6118" spans="1:27" x14ac:dyDescent="0.3">
      <c r="A6118">
        <v>100067</v>
      </c>
      <c r="B6118">
        <v>230922</v>
      </c>
      <c r="C6118" s="3">
        <v>44130.761805555558</v>
      </c>
      <c r="D6118">
        <v>1</v>
      </c>
      <c r="E6118">
        <v>1</v>
      </c>
      <c r="F6118" t="s">
        <v>25</v>
      </c>
      <c r="G6118">
        <v>2</v>
      </c>
      <c r="H6118">
        <v>63.121090000000002</v>
      </c>
      <c r="I6118">
        <v>29.89453</v>
      </c>
      <c r="J6118">
        <v>1.511719</v>
      </c>
      <c r="K6118">
        <v>58.023440000000001</v>
      </c>
      <c r="L6118" s="3">
        <v>44130.515277777777</v>
      </c>
      <c r="M6118">
        <v>17.18</v>
      </c>
      <c r="N6118" t="s">
        <v>28</v>
      </c>
      <c r="P6118">
        <f>(C6118-Key!$B$1)*24</f>
        <v>3.2333333333954215</v>
      </c>
      <c r="Q6118">
        <f>(Key!$B$2-'17.1'!C6118)*24</f>
        <v>-0.28333333338377997</v>
      </c>
      <c r="R6118" s="3">
        <f>C6118-(M6118-Key!$B$5)/(24*Key!$B$6)</f>
        <v>44130.74799074074</v>
      </c>
      <c r="S6118">
        <f>M6118-Key!$B$5</f>
        <v>14.92</v>
      </c>
      <c r="T6118" s="2">
        <f t="shared" si="475"/>
        <v>44129.763888888891</v>
      </c>
      <c r="U6118" t="str">
        <f t="shared" si="476"/>
        <v>10-25-2020 18:20</v>
      </c>
      <c r="V6118">
        <f>IFERROR(IF(W6118=Z6118,VLOOKUP($U6118,[1]C8842!$G$2:$M$145,3,FALSE),0),0)</f>
        <v>0</v>
      </c>
      <c r="W6118">
        <f>VLOOKUP(RIGHT($V$1,5),Key!$A$9:$B$14,2,FALSE)</f>
        <v>10.199999999999999</v>
      </c>
      <c r="X6118">
        <f t="shared" si="479"/>
        <v>0</v>
      </c>
      <c r="Y6118">
        <f>VLOOKUP(RIGHT($X$1,5),Key!$A$9:$B$14,2,FALSE)</f>
        <v>3.7</v>
      </c>
      <c r="Z6118">
        <f t="shared" si="477"/>
        <v>10.199999999999999</v>
      </c>
      <c r="AA6118">
        <f t="shared" si="478"/>
        <v>0</v>
      </c>
    </row>
    <row r="6119" spans="1:27" x14ac:dyDescent="0.3">
      <c r="A6119">
        <v>100067</v>
      </c>
      <c r="B6119">
        <v>230922</v>
      </c>
      <c r="C6119" s="3">
        <v>44130.761805555558</v>
      </c>
      <c r="D6119">
        <v>0</v>
      </c>
      <c r="E6119">
        <v>2</v>
      </c>
      <c r="F6119" t="s">
        <v>25</v>
      </c>
      <c r="G6119">
        <v>1</v>
      </c>
      <c r="H6119">
        <v>57.121090000000002</v>
      </c>
      <c r="I6119">
        <v>15.160159999999999</v>
      </c>
      <c r="J6119">
        <v>0.984375</v>
      </c>
      <c r="K6119">
        <v>46.019530000000003</v>
      </c>
      <c r="L6119" s="3">
        <v>44130.515277777777</v>
      </c>
      <c r="M6119">
        <v>17.18</v>
      </c>
      <c r="N6119" t="s">
        <v>28</v>
      </c>
      <c r="P6119">
        <f>(C6119-Key!$B$1)*24</f>
        <v>3.2333333333954215</v>
      </c>
      <c r="Q6119">
        <f>(Key!$B$2-'17.1'!C6119)*24</f>
        <v>-0.28333333338377997</v>
      </c>
      <c r="R6119" s="3">
        <f>C6119-(M6119-Key!$B$5)/(24*Key!$B$6)</f>
        <v>44130.74799074074</v>
      </c>
      <c r="S6119">
        <f>M6119-Key!$B$5</f>
        <v>14.92</v>
      </c>
      <c r="T6119" s="2">
        <f t="shared" si="475"/>
        <v>44129.763888888891</v>
      </c>
      <c r="U6119" t="str">
        <f t="shared" si="476"/>
        <v>10-25-2020 18:20</v>
      </c>
      <c r="V6119">
        <f>IFERROR(IF(W6119=Z6119,VLOOKUP($U6119,[1]C8842!$G$2:$M$145,3,FALSE),0),0)</f>
        <v>0</v>
      </c>
      <c r="W6119">
        <f>VLOOKUP(RIGHT($V$1,5),Key!$A$9:$B$14,2,FALSE)</f>
        <v>10.199999999999999</v>
      </c>
      <c r="X6119">
        <f t="shared" si="479"/>
        <v>0</v>
      </c>
      <c r="Y6119">
        <f>VLOOKUP(RIGHT($X$1,5),Key!$A$9:$B$14,2,FALSE)</f>
        <v>3.7</v>
      </c>
      <c r="Z6119">
        <f t="shared" si="477"/>
        <v>10.199999999999999</v>
      </c>
      <c r="AA6119">
        <f t="shared" si="478"/>
        <v>0</v>
      </c>
    </row>
    <row r="6120" spans="1:27" x14ac:dyDescent="0.3">
      <c r="A6120">
        <v>100067</v>
      </c>
      <c r="B6120">
        <v>230922</v>
      </c>
      <c r="C6120" s="3">
        <v>44130.761805555558</v>
      </c>
      <c r="D6120">
        <v>3</v>
      </c>
      <c r="E6120">
        <v>2</v>
      </c>
      <c r="F6120" t="s">
        <v>26</v>
      </c>
      <c r="G6120">
        <v>1</v>
      </c>
      <c r="H6120">
        <v>67.066410000000005</v>
      </c>
      <c r="I6120">
        <v>14.125</v>
      </c>
      <c r="J6120">
        <v>0.796875</v>
      </c>
      <c r="K6120">
        <v>95.039060000000006</v>
      </c>
      <c r="L6120" s="3">
        <v>44130.515277777777</v>
      </c>
      <c r="M6120">
        <v>17.18</v>
      </c>
      <c r="N6120" t="s">
        <v>28</v>
      </c>
      <c r="P6120">
        <f>(C6120-Key!$B$1)*24</f>
        <v>3.2333333333954215</v>
      </c>
      <c r="Q6120">
        <f>(Key!$B$2-'17.1'!C6120)*24</f>
        <v>-0.28333333338377997</v>
      </c>
      <c r="R6120" s="3">
        <f>C6120-(M6120-Key!$B$5)/(24*Key!$B$6)</f>
        <v>44130.74799074074</v>
      </c>
      <c r="S6120">
        <f>M6120-Key!$B$5</f>
        <v>14.92</v>
      </c>
      <c r="T6120" s="2">
        <f t="shared" si="475"/>
        <v>44129.763888888891</v>
      </c>
      <c r="U6120" t="str">
        <f t="shared" si="476"/>
        <v>10-25-2020 18:20</v>
      </c>
      <c r="V6120">
        <f>IFERROR(IF(W6120=Z6120,VLOOKUP($U6120,[1]C8842!$G$2:$M$145,3,FALSE),0),0)</f>
        <v>0</v>
      </c>
      <c r="W6120">
        <f>VLOOKUP(RIGHT($V$1,5),Key!$A$9:$B$14,2,FALSE)</f>
        <v>10.199999999999999</v>
      </c>
      <c r="X6120">
        <f t="shared" si="479"/>
        <v>0</v>
      </c>
      <c r="Y6120">
        <f>VLOOKUP(RIGHT($X$1,5),Key!$A$9:$B$14,2,FALSE)</f>
        <v>3.7</v>
      </c>
      <c r="Z6120">
        <f t="shared" si="477"/>
        <v>10.199999999999999</v>
      </c>
      <c r="AA6120">
        <f t="shared" si="478"/>
        <v>0</v>
      </c>
    </row>
    <row r="6121" spans="1:27" x14ac:dyDescent="0.3">
      <c r="A6121">
        <v>100067</v>
      </c>
      <c r="B6121">
        <v>230922</v>
      </c>
      <c r="C6121" s="3">
        <v>44130.761805555558</v>
      </c>
      <c r="D6121">
        <v>3</v>
      </c>
      <c r="E6121">
        <v>2</v>
      </c>
      <c r="F6121" t="s">
        <v>26</v>
      </c>
      <c r="G6121">
        <v>1</v>
      </c>
      <c r="H6121">
        <v>68.417969999999997</v>
      </c>
      <c r="I6121">
        <v>17.726559999999999</v>
      </c>
      <c r="J6121">
        <v>0.921875</v>
      </c>
      <c r="K6121">
        <v>94.039060000000006</v>
      </c>
      <c r="L6121" s="3">
        <v>44130.515277777777</v>
      </c>
      <c r="M6121">
        <v>17.18</v>
      </c>
      <c r="N6121" t="s">
        <v>28</v>
      </c>
      <c r="P6121">
        <f>(C6121-Key!$B$1)*24</f>
        <v>3.2333333333954215</v>
      </c>
      <c r="Q6121">
        <f>(Key!$B$2-'17.1'!C6121)*24</f>
        <v>-0.28333333338377997</v>
      </c>
      <c r="R6121" s="3">
        <f>C6121-(M6121-Key!$B$5)/(24*Key!$B$6)</f>
        <v>44130.74799074074</v>
      </c>
      <c r="S6121">
        <f>M6121-Key!$B$5</f>
        <v>14.92</v>
      </c>
      <c r="T6121" s="2">
        <f t="shared" si="475"/>
        <v>44129.763888888891</v>
      </c>
      <c r="U6121" t="str">
        <f t="shared" si="476"/>
        <v>10-25-2020 18:20</v>
      </c>
      <c r="V6121">
        <f>IFERROR(IF(W6121=Z6121,VLOOKUP($U6121,[1]C8842!$G$2:$M$145,3,FALSE),0),0)</f>
        <v>0</v>
      </c>
      <c r="W6121">
        <f>VLOOKUP(RIGHT($V$1,5),Key!$A$9:$B$14,2,FALSE)</f>
        <v>10.199999999999999</v>
      </c>
      <c r="X6121">
        <f t="shared" si="479"/>
        <v>0</v>
      </c>
      <c r="Y6121">
        <f>VLOOKUP(RIGHT($X$1,5),Key!$A$9:$B$14,2,FALSE)</f>
        <v>3.7</v>
      </c>
      <c r="Z6121">
        <f t="shared" si="477"/>
        <v>10.199999999999999</v>
      </c>
      <c r="AA6121">
        <f t="shared" si="478"/>
        <v>0</v>
      </c>
    </row>
    <row r="6122" spans="1:27" x14ac:dyDescent="0.3">
      <c r="A6122">
        <v>100067</v>
      </c>
      <c r="B6122">
        <v>230922</v>
      </c>
      <c r="C6122" s="3">
        <v>44130.761805555558</v>
      </c>
      <c r="D6122">
        <v>0</v>
      </c>
      <c r="E6122">
        <v>2</v>
      </c>
      <c r="F6122" t="s">
        <v>25</v>
      </c>
      <c r="G6122">
        <v>2</v>
      </c>
      <c r="H6122">
        <v>66.558589999999995</v>
      </c>
      <c r="I6122">
        <v>21.027339999999999</v>
      </c>
      <c r="J6122">
        <v>1.078125</v>
      </c>
      <c r="K6122">
        <v>47.019530000000003</v>
      </c>
      <c r="L6122" s="3">
        <v>44130.515277777777</v>
      </c>
      <c r="M6122">
        <v>17.18</v>
      </c>
      <c r="N6122" t="s">
        <v>28</v>
      </c>
      <c r="P6122">
        <f>(C6122-Key!$B$1)*24</f>
        <v>3.2333333333954215</v>
      </c>
      <c r="Q6122">
        <f>(Key!$B$2-'17.1'!C6122)*24</f>
        <v>-0.28333333338377997</v>
      </c>
      <c r="R6122" s="3">
        <f>C6122-(M6122-Key!$B$5)/(24*Key!$B$6)</f>
        <v>44130.74799074074</v>
      </c>
      <c r="S6122">
        <f>M6122-Key!$B$5</f>
        <v>14.92</v>
      </c>
      <c r="T6122" s="2">
        <f t="shared" si="475"/>
        <v>44129.763888888891</v>
      </c>
      <c r="U6122" t="str">
        <f t="shared" si="476"/>
        <v>10-25-2020 18:20</v>
      </c>
      <c r="V6122">
        <f>IFERROR(IF(W6122=Z6122,VLOOKUP($U6122,[1]C8842!$G$2:$M$145,3,FALSE),0),0)</f>
        <v>0</v>
      </c>
      <c r="W6122">
        <f>VLOOKUP(RIGHT($V$1,5),Key!$A$9:$B$14,2,FALSE)</f>
        <v>10.199999999999999</v>
      </c>
      <c r="X6122">
        <f t="shared" si="479"/>
        <v>0</v>
      </c>
      <c r="Y6122">
        <f>VLOOKUP(RIGHT($X$1,5),Key!$A$9:$B$14,2,FALSE)</f>
        <v>3.7</v>
      </c>
      <c r="Z6122">
        <f t="shared" si="477"/>
        <v>10.199999999999999</v>
      </c>
      <c r="AA6122">
        <f t="shared" si="478"/>
        <v>0</v>
      </c>
    </row>
    <row r="6123" spans="1:27" x14ac:dyDescent="0.3">
      <c r="A6123">
        <v>100067</v>
      </c>
      <c r="B6123">
        <v>230922</v>
      </c>
      <c r="C6123" s="3">
        <v>44130.761805555558</v>
      </c>
      <c r="D6123">
        <v>1</v>
      </c>
      <c r="E6123">
        <v>1</v>
      </c>
      <c r="F6123" t="s">
        <v>25</v>
      </c>
      <c r="G6123">
        <v>1</v>
      </c>
      <c r="H6123">
        <v>67.867189999999994</v>
      </c>
      <c r="I6123">
        <v>16.285160000000001</v>
      </c>
      <c r="J6123">
        <v>0.87109380000000003</v>
      </c>
      <c r="K6123">
        <v>58.023440000000001</v>
      </c>
      <c r="L6123" s="3">
        <v>44130.515277777777</v>
      </c>
      <c r="M6123">
        <v>17.18</v>
      </c>
      <c r="N6123" t="s">
        <v>28</v>
      </c>
      <c r="P6123">
        <f>(C6123-Key!$B$1)*24</f>
        <v>3.2333333333954215</v>
      </c>
      <c r="Q6123">
        <f>(Key!$B$2-'17.1'!C6123)*24</f>
        <v>-0.28333333338377997</v>
      </c>
      <c r="R6123" s="3">
        <f>C6123-(M6123-Key!$B$5)/(24*Key!$B$6)</f>
        <v>44130.74799074074</v>
      </c>
      <c r="S6123">
        <f>M6123-Key!$B$5</f>
        <v>14.92</v>
      </c>
      <c r="T6123" s="2">
        <f t="shared" si="475"/>
        <v>44129.763888888891</v>
      </c>
      <c r="U6123" t="str">
        <f t="shared" si="476"/>
        <v>10-25-2020 18:20</v>
      </c>
      <c r="V6123">
        <f>IFERROR(IF(W6123=Z6123,VLOOKUP($U6123,[1]C8842!$G$2:$M$145,3,FALSE),0),0)</f>
        <v>0</v>
      </c>
      <c r="W6123">
        <f>VLOOKUP(RIGHT($V$1,5),Key!$A$9:$B$14,2,FALSE)</f>
        <v>10.199999999999999</v>
      </c>
      <c r="X6123">
        <f t="shared" si="479"/>
        <v>0</v>
      </c>
      <c r="Y6123">
        <f>VLOOKUP(RIGHT($X$1,5),Key!$A$9:$B$14,2,FALSE)</f>
        <v>3.7</v>
      </c>
      <c r="Z6123">
        <f t="shared" si="477"/>
        <v>10.199999999999999</v>
      </c>
      <c r="AA6123">
        <f t="shared" si="478"/>
        <v>0</v>
      </c>
    </row>
    <row r="6124" spans="1:27" x14ac:dyDescent="0.3">
      <c r="A6124">
        <v>100067</v>
      </c>
      <c r="B6124">
        <v>230922</v>
      </c>
      <c r="C6124" s="3">
        <v>44130.761805555558</v>
      </c>
      <c r="D6124">
        <v>3</v>
      </c>
      <c r="E6124">
        <v>2</v>
      </c>
      <c r="F6124" t="s">
        <v>26</v>
      </c>
      <c r="G6124">
        <v>1</v>
      </c>
      <c r="H6124">
        <v>64.785160000000005</v>
      </c>
      <c r="I6124">
        <v>15.277340000000001</v>
      </c>
      <c r="J6124">
        <v>0.87109380000000003</v>
      </c>
      <c r="K6124">
        <v>94.039060000000006</v>
      </c>
      <c r="L6124" s="3">
        <v>44130.515277777777</v>
      </c>
      <c r="M6124">
        <v>17.18</v>
      </c>
      <c r="N6124" t="s">
        <v>28</v>
      </c>
      <c r="P6124">
        <f>(C6124-Key!$B$1)*24</f>
        <v>3.2333333333954215</v>
      </c>
      <c r="Q6124">
        <f>(Key!$B$2-'17.1'!C6124)*24</f>
        <v>-0.28333333338377997</v>
      </c>
      <c r="R6124" s="3">
        <f>C6124-(M6124-Key!$B$5)/(24*Key!$B$6)</f>
        <v>44130.74799074074</v>
      </c>
      <c r="S6124">
        <f>M6124-Key!$B$5</f>
        <v>14.92</v>
      </c>
      <c r="T6124" s="2">
        <f t="shared" si="475"/>
        <v>44129.763888888891</v>
      </c>
      <c r="U6124" t="str">
        <f t="shared" si="476"/>
        <v>10-25-2020 18:20</v>
      </c>
      <c r="V6124">
        <f>IFERROR(IF(W6124=Z6124,VLOOKUP($U6124,[1]C8842!$G$2:$M$145,3,FALSE),0),0)</f>
        <v>0</v>
      </c>
      <c r="W6124">
        <f>VLOOKUP(RIGHT($V$1,5),Key!$A$9:$B$14,2,FALSE)</f>
        <v>10.199999999999999</v>
      </c>
      <c r="X6124">
        <f t="shared" si="479"/>
        <v>0</v>
      </c>
      <c r="Y6124">
        <f>VLOOKUP(RIGHT($X$1,5),Key!$A$9:$B$14,2,FALSE)</f>
        <v>3.7</v>
      </c>
      <c r="Z6124">
        <f t="shared" si="477"/>
        <v>10.199999999999999</v>
      </c>
      <c r="AA6124">
        <f t="shared" si="478"/>
        <v>0</v>
      </c>
    </row>
    <row r="6125" spans="1:27" x14ac:dyDescent="0.3">
      <c r="A6125">
        <v>100067</v>
      </c>
      <c r="B6125">
        <v>230922</v>
      </c>
      <c r="C6125" s="3">
        <v>44130.761805555558</v>
      </c>
      <c r="D6125">
        <v>0</v>
      </c>
      <c r="E6125">
        <v>2</v>
      </c>
      <c r="F6125" t="s">
        <v>25</v>
      </c>
      <c r="G6125">
        <v>1</v>
      </c>
      <c r="H6125">
        <v>61.363280000000003</v>
      </c>
      <c r="I6125">
        <v>17.460940000000001</v>
      </c>
      <c r="J6125">
        <v>1.015625</v>
      </c>
      <c r="K6125">
        <v>47.019530000000003</v>
      </c>
      <c r="L6125" s="3">
        <v>44130.515277777777</v>
      </c>
      <c r="M6125">
        <v>17.18</v>
      </c>
      <c r="N6125" t="s">
        <v>28</v>
      </c>
      <c r="P6125">
        <f>(C6125-Key!$B$1)*24</f>
        <v>3.2333333333954215</v>
      </c>
      <c r="Q6125">
        <f>(Key!$B$2-'17.1'!C6125)*24</f>
        <v>-0.28333333338377997</v>
      </c>
      <c r="R6125" s="3">
        <f>C6125-(M6125-Key!$B$5)/(24*Key!$B$6)</f>
        <v>44130.74799074074</v>
      </c>
      <c r="S6125">
        <f>M6125-Key!$B$5</f>
        <v>14.92</v>
      </c>
      <c r="T6125" s="2">
        <f t="shared" si="475"/>
        <v>44129.763888888891</v>
      </c>
      <c r="U6125" t="str">
        <f t="shared" si="476"/>
        <v>10-25-2020 18:20</v>
      </c>
      <c r="V6125">
        <f>IFERROR(IF(W6125=Z6125,VLOOKUP($U6125,[1]C8842!$G$2:$M$145,3,FALSE),0),0)</f>
        <v>0</v>
      </c>
      <c r="W6125">
        <f>VLOOKUP(RIGHT($V$1,5),Key!$A$9:$B$14,2,FALSE)</f>
        <v>10.199999999999999</v>
      </c>
      <c r="X6125">
        <f t="shared" si="479"/>
        <v>0</v>
      </c>
      <c r="Y6125">
        <f>VLOOKUP(RIGHT($X$1,5),Key!$A$9:$B$14,2,FALSE)</f>
        <v>3.7</v>
      </c>
      <c r="Z6125">
        <f t="shared" si="477"/>
        <v>10.199999999999999</v>
      </c>
      <c r="AA6125">
        <f t="shared" si="478"/>
        <v>0</v>
      </c>
    </row>
    <row r="6126" spans="1:27" x14ac:dyDescent="0.3">
      <c r="A6126">
        <v>100067</v>
      </c>
      <c r="B6126">
        <v>230922</v>
      </c>
      <c r="C6126" s="3">
        <v>44130.761805555558</v>
      </c>
      <c r="D6126">
        <v>3</v>
      </c>
      <c r="E6126">
        <v>2</v>
      </c>
      <c r="F6126" t="s">
        <v>26</v>
      </c>
      <c r="G6126">
        <v>1</v>
      </c>
      <c r="H6126">
        <v>70.167969999999997</v>
      </c>
      <c r="I6126">
        <v>18.882809999999999</v>
      </c>
      <c r="J6126">
        <v>0.94140630000000003</v>
      </c>
      <c r="K6126">
        <v>93.039060000000006</v>
      </c>
      <c r="L6126" s="3">
        <v>44130.515277777777</v>
      </c>
      <c r="M6126">
        <v>17.18</v>
      </c>
      <c r="N6126" t="s">
        <v>28</v>
      </c>
      <c r="P6126">
        <f>(C6126-Key!$B$1)*24</f>
        <v>3.2333333333954215</v>
      </c>
      <c r="Q6126">
        <f>(Key!$B$2-'17.1'!C6126)*24</f>
        <v>-0.28333333338377997</v>
      </c>
      <c r="R6126" s="3">
        <f>C6126-(M6126-Key!$B$5)/(24*Key!$B$6)</f>
        <v>44130.74799074074</v>
      </c>
      <c r="S6126">
        <f>M6126-Key!$B$5</f>
        <v>14.92</v>
      </c>
      <c r="T6126" s="2">
        <f t="shared" si="475"/>
        <v>44129.763888888891</v>
      </c>
      <c r="U6126" t="str">
        <f t="shared" si="476"/>
        <v>10-25-2020 18:20</v>
      </c>
      <c r="V6126">
        <f>IFERROR(IF(W6126=Z6126,VLOOKUP($U6126,[1]C8842!$G$2:$M$145,3,FALSE),0),0)</f>
        <v>0</v>
      </c>
      <c r="W6126">
        <f>VLOOKUP(RIGHT($V$1,5),Key!$A$9:$B$14,2,FALSE)</f>
        <v>10.199999999999999</v>
      </c>
      <c r="X6126">
        <f t="shared" si="479"/>
        <v>0</v>
      </c>
      <c r="Y6126">
        <f>VLOOKUP(RIGHT($X$1,5),Key!$A$9:$B$14,2,FALSE)</f>
        <v>3.7</v>
      </c>
      <c r="Z6126">
        <f t="shared" si="477"/>
        <v>10.199999999999999</v>
      </c>
      <c r="AA6126">
        <f t="shared" si="478"/>
        <v>0</v>
      </c>
    </row>
    <row r="6127" spans="1:27" x14ac:dyDescent="0.3">
      <c r="A6127">
        <v>100067</v>
      </c>
      <c r="B6127">
        <v>230922</v>
      </c>
      <c r="C6127" s="3">
        <v>44130.761805555558</v>
      </c>
      <c r="D6127">
        <v>2</v>
      </c>
      <c r="E6127">
        <v>1</v>
      </c>
      <c r="F6127" t="s">
        <v>26</v>
      </c>
      <c r="G6127">
        <v>1</v>
      </c>
      <c r="H6127">
        <v>67.351560000000006</v>
      </c>
      <c r="I6127">
        <v>17.445309999999999</v>
      </c>
      <c r="J6127">
        <v>0.92578130000000003</v>
      </c>
      <c r="K6127">
        <v>82.035160000000005</v>
      </c>
      <c r="L6127" s="3">
        <v>44130.515277777777</v>
      </c>
      <c r="M6127">
        <v>17.18</v>
      </c>
      <c r="N6127" t="s">
        <v>28</v>
      </c>
      <c r="P6127">
        <f>(C6127-Key!$B$1)*24</f>
        <v>3.2333333333954215</v>
      </c>
      <c r="Q6127">
        <f>(Key!$B$2-'17.1'!C6127)*24</f>
        <v>-0.28333333338377997</v>
      </c>
      <c r="R6127" s="3">
        <f>C6127-(M6127-Key!$B$5)/(24*Key!$B$6)</f>
        <v>44130.74799074074</v>
      </c>
      <c r="S6127">
        <f>M6127-Key!$B$5</f>
        <v>14.92</v>
      </c>
      <c r="T6127" s="2">
        <f t="shared" si="475"/>
        <v>44129.763888888891</v>
      </c>
      <c r="U6127" t="str">
        <f t="shared" si="476"/>
        <v>10-25-2020 18:20</v>
      </c>
      <c r="V6127">
        <f>IFERROR(IF(W6127=Z6127,VLOOKUP($U6127,[1]C8842!$G$2:$M$145,3,FALSE),0),0)</f>
        <v>0</v>
      </c>
      <c r="W6127">
        <f>VLOOKUP(RIGHT($V$1,5),Key!$A$9:$B$14,2,FALSE)</f>
        <v>10.199999999999999</v>
      </c>
      <c r="X6127">
        <f t="shared" si="479"/>
        <v>0</v>
      </c>
      <c r="Y6127">
        <f>VLOOKUP(RIGHT($X$1,5),Key!$A$9:$B$14,2,FALSE)</f>
        <v>3.7</v>
      </c>
      <c r="Z6127">
        <f t="shared" si="477"/>
        <v>10.199999999999999</v>
      </c>
      <c r="AA6127">
        <f t="shared" si="478"/>
        <v>0</v>
      </c>
    </row>
    <row r="6128" spans="1:27" x14ac:dyDescent="0.3">
      <c r="A6128">
        <v>100067</v>
      </c>
      <c r="B6128">
        <v>230922</v>
      </c>
      <c r="C6128" s="3">
        <v>44130.761805555558</v>
      </c>
      <c r="D6128">
        <v>3</v>
      </c>
      <c r="E6128">
        <v>2</v>
      </c>
      <c r="F6128" t="s">
        <v>26</v>
      </c>
      <c r="G6128">
        <v>2</v>
      </c>
      <c r="H6128">
        <v>57.21875</v>
      </c>
      <c r="I6128">
        <v>25.5625</v>
      </c>
      <c r="J6128">
        <v>1.46875</v>
      </c>
      <c r="K6128">
        <v>93.039060000000006</v>
      </c>
      <c r="L6128" s="3">
        <v>44130.515277777777</v>
      </c>
      <c r="M6128">
        <v>17.18</v>
      </c>
      <c r="N6128" t="s">
        <v>28</v>
      </c>
      <c r="P6128">
        <f>(C6128-Key!$B$1)*24</f>
        <v>3.2333333333954215</v>
      </c>
      <c r="Q6128">
        <f>(Key!$B$2-'17.1'!C6128)*24</f>
        <v>-0.28333333338377997</v>
      </c>
      <c r="R6128" s="3">
        <f>C6128-(M6128-Key!$B$5)/(24*Key!$B$6)</f>
        <v>44130.74799074074</v>
      </c>
      <c r="S6128">
        <f>M6128-Key!$B$5</f>
        <v>14.92</v>
      </c>
      <c r="T6128" s="2">
        <f t="shared" si="475"/>
        <v>44129.763888888891</v>
      </c>
      <c r="U6128" t="str">
        <f t="shared" si="476"/>
        <v>10-25-2020 18:20</v>
      </c>
      <c r="V6128">
        <f>IFERROR(IF(W6128=Z6128,VLOOKUP($U6128,[1]C8842!$G$2:$M$145,3,FALSE),0),0)</f>
        <v>0</v>
      </c>
      <c r="W6128">
        <f>VLOOKUP(RIGHT($V$1,5),Key!$A$9:$B$14,2,FALSE)</f>
        <v>10.199999999999999</v>
      </c>
      <c r="X6128">
        <f t="shared" si="479"/>
        <v>0</v>
      </c>
      <c r="Y6128">
        <f>VLOOKUP(RIGHT($X$1,5),Key!$A$9:$B$14,2,FALSE)</f>
        <v>3.7</v>
      </c>
      <c r="Z6128">
        <f t="shared" si="477"/>
        <v>10.199999999999999</v>
      </c>
      <c r="AA6128">
        <f t="shared" si="478"/>
        <v>0</v>
      </c>
    </row>
    <row r="6129" spans="1:27" x14ac:dyDescent="0.3">
      <c r="A6129">
        <v>100067</v>
      </c>
      <c r="B6129">
        <v>230922</v>
      </c>
      <c r="C6129" s="3">
        <v>44130.762499999997</v>
      </c>
      <c r="D6129">
        <v>0</v>
      </c>
      <c r="E6129">
        <v>2</v>
      </c>
      <c r="F6129" t="s">
        <v>25</v>
      </c>
      <c r="G6129">
        <v>2</v>
      </c>
      <c r="H6129">
        <v>51.777340000000002</v>
      </c>
      <c r="I6129">
        <v>21.339839999999999</v>
      </c>
      <c r="J6129">
        <v>1.402344</v>
      </c>
      <c r="K6129">
        <v>48.019530000000003</v>
      </c>
      <c r="L6129" s="3">
        <v>44130.515277777777</v>
      </c>
      <c r="M6129">
        <v>17.18</v>
      </c>
      <c r="N6129" t="s">
        <v>28</v>
      </c>
      <c r="P6129">
        <f>(C6129-Key!$B$1)*24</f>
        <v>3.2499999999417923</v>
      </c>
      <c r="Q6129">
        <f>(Key!$B$2-'17.1'!C6129)*24</f>
        <v>-0.29999999993015081</v>
      </c>
      <c r="R6129" s="3">
        <f>C6129-(M6129-Key!$B$5)/(24*Key!$B$6)</f>
        <v>44130.748685185179</v>
      </c>
      <c r="S6129">
        <f>M6129-Key!$B$5</f>
        <v>14.92</v>
      </c>
      <c r="T6129" s="2">
        <f t="shared" si="475"/>
        <v>44129.763888888891</v>
      </c>
      <c r="U6129" t="str">
        <f t="shared" si="476"/>
        <v>10-25-2020 18:20</v>
      </c>
      <c r="V6129">
        <f>IFERROR(IF(W6129=Z6129,VLOOKUP($U6129,[1]C8842!$G$2:$M$145,3,FALSE),0),0)</f>
        <v>0</v>
      </c>
      <c r="W6129">
        <f>VLOOKUP(RIGHT($V$1,5),Key!$A$9:$B$14,2,FALSE)</f>
        <v>10.199999999999999</v>
      </c>
      <c r="X6129">
        <f t="shared" si="479"/>
        <v>0</v>
      </c>
      <c r="Y6129">
        <f>VLOOKUP(RIGHT($X$1,5),Key!$A$9:$B$14,2,FALSE)</f>
        <v>3.7</v>
      </c>
      <c r="Z6129">
        <f t="shared" si="477"/>
        <v>10.199999999999999</v>
      </c>
      <c r="AA6129">
        <f t="shared" si="478"/>
        <v>0</v>
      </c>
    </row>
    <row r="6130" spans="1:27" x14ac:dyDescent="0.3">
      <c r="A6130">
        <v>100067</v>
      </c>
      <c r="B6130">
        <v>230922</v>
      </c>
      <c r="C6130" s="3">
        <v>44130.762499999997</v>
      </c>
      <c r="D6130">
        <v>0</v>
      </c>
      <c r="E6130">
        <v>2</v>
      </c>
      <c r="F6130" t="s">
        <v>25</v>
      </c>
      <c r="G6130">
        <v>1</v>
      </c>
      <c r="H6130">
        <v>54.660159999999998</v>
      </c>
      <c r="I6130">
        <v>15.160159999999999</v>
      </c>
      <c r="J6130">
        <v>1.027344</v>
      </c>
      <c r="K6130">
        <v>46.019530000000003</v>
      </c>
      <c r="L6130" s="3">
        <v>44130.515277777777</v>
      </c>
      <c r="M6130">
        <v>17.18</v>
      </c>
      <c r="N6130" t="s">
        <v>28</v>
      </c>
      <c r="P6130">
        <f>(C6130-Key!$B$1)*24</f>
        <v>3.2499999999417923</v>
      </c>
      <c r="Q6130">
        <f>(Key!$B$2-'17.1'!C6130)*24</f>
        <v>-0.29999999993015081</v>
      </c>
      <c r="R6130" s="3">
        <f>C6130-(M6130-Key!$B$5)/(24*Key!$B$6)</f>
        <v>44130.748685185179</v>
      </c>
      <c r="S6130">
        <f>M6130-Key!$B$5</f>
        <v>14.92</v>
      </c>
      <c r="T6130" s="2">
        <f t="shared" si="475"/>
        <v>44129.763888888891</v>
      </c>
      <c r="U6130" t="str">
        <f t="shared" si="476"/>
        <v>10-25-2020 18:20</v>
      </c>
      <c r="V6130">
        <f>IFERROR(IF(W6130=Z6130,VLOOKUP($U6130,[1]C8842!$G$2:$M$145,3,FALSE),0),0)</f>
        <v>0</v>
      </c>
      <c r="W6130">
        <f>VLOOKUP(RIGHT($V$1,5),Key!$A$9:$B$14,2,FALSE)</f>
        <v>10.199999999999999</v>
      </c>
      <c r="X6130">
        <f t="shared" si="479"/>
        <v>0</v>
      </c>
      <c r="Y6130">
        <f>VLOOKUP(RIGHT($X$1,5),Key!$A$9:$B$14,2,FALSE)</f>
        <v>3.7</v>
      </c>
      <c r="Z6130">
        <f t="shared" si="477"/>
        <v>10.199999999999999</v>
      </c>
      <c r="AA6130">
        <f t="shared" si="478"/>
        <v>0</v>
      </c>
    </row>
    <row r="6131" spans="1:27" x14ac:dyDescent="0.3">
      <c r="A6131">
        <v>100067</v>
      </c>
      <c r="B6131">
        <v>230922</v>
      </c>
      <c r="C6131" s="3">
        <v>44130.762499999997</v>
      </c>
      <c r="D6131">
        <v>0</v>
      </c>
      <c r="E6131">
        <v>2</v>
      </c>
      <c r="F6131" t="s">
        <v>25</v>
      </c>
      <c r="G6131">
        <v>1</v>
      </c>
      <c r="H6131">
        <v>60.609380000000002</v>
      </c>
      <c r="I6131">
        <v>16.128910000000001</v>
      </c>
      <c r="J6131">
        <v>0.96875</v>
      </c>
      <c r="K6131">
        <v>45.019530000000003</v>
      </c>
      <c r="L6131" s="3">
        <v>44130.515277777777</v>
      </c>
      <c r="M6131">
        <v>17.18</v>
      </c>
      <c r="N6131" t="s">
        <v>28</v>
      </c>
      <c r="P6131">
        <f>(C6131-Key!$B$1)*24</f>
        <v>3.2499999999417923</v>
      </c>
      <c r="Q6131">
        <f>(Key!$B$2-'17.1'!C6131)*24</f>
        <v>-0.29999999993015081</v>
      </c>
      <c r="R6131" s="3">
        <f>C6131-(M6131-Key!$B$5)/(24*Key!$B$6)</f>
        <v>44130.748685185179</v>
      </c>
      <c r="S6131">
        <f>M6131-Key!$B$5</f>
        <v>14.92</v>
      </c>
      <c r="T6131" s="2">
        <f t="shared" si="475"/>
        <v>44129.763888888891</v>
      </c>
      <c r="U6131" t="str">
        <f t="shared" si="476"/>
        <v>10-25-2020 18:20</v>
      </c>
      <c r="V6131">
        <f>IFERROR(IF(W6131=Z6131,VLOOKUP($U6131,[1]C8842!$G$2:$M$145,3,FALSE),0),0)</f>
        <v>0</v>
      </c>
      <c r="W6131">
        <f>VLOOKUP(RIGHT($V$1,5),Key!$A$9:$B$14,2,FALSE)</f>
        <v>10.199999999999999</v>
      </c>
      <c r="X6131">
        <f t="shared" si="479"/>
        <v>0</v>
      </c>
      <c r="Y6131">
        <f>VLOOKUP(RIGHT($X$1,5),Key!$A$9:$B$14,2,FALSE)</f>
        <v>3.7</v>
      </c>
      <c r="Z6131">
        <f t="shared" si="477"/>
        <v>10.199999999999999</v>
      </c>
      <c r="AA6131">
        <f t="shared" si="478"/>
        <v>0</v>
      </c>
    </row>
    <row r="6132" spans="1:27" x14ac:dyDescent="0.3">
      <c r="A6132">
        <v>100067</v>
      </c>
      <c r="B6132">
        <v>230922</v>
      </c>
      <c r="C6132" s="3">
        <v>44130.762499999997</v>
      </c>
      <c r="D6132">
        <v>1</v>
      </c>
      <c r="E6132">
        <v>1</v>
      </c>
      <c r="F6132" t="s">
        <v>25</v>
      </c>
      <c r="G6132">
        <v>1</v>
      </c>
      <c r="H6132">
        <v>66.75</v>
      </c>
      <c r="I6132">
        <v>16.410160000000001</v>
      </c>
      <c r="J6132">
        <v>0.890625</v>
      </c>
      <c r="K6132">
        <v>59.023440000000001</v>
      </c>
      <c r="L6132" s="3">
        <v>44130.515277777777</v>
      </c>
      <c r="M6132">
        <v>17.18</v>
      </c>
      <c r="N6132" t="s">
        <v>28</v>
      </c>
      <c r="P6132">
        <f>(C6132-Key!$B$1)*24</f>
        <v>3.2499999999417923</v>
      </c>
      <c r="Q6132">
        <f>(Key!$B$2-'17.1'!C6132)*24</f>
        <v>-0.29999999993015081</v>
      </c>
      <c r="R6132" s="3">
        <f>C6132-(M6132-Key!$B$5)/(24*Key!$B$6)</f>
        <v>44130.748685185179</v>
      </c>
      <c r="S6132">
        <f>M6132-Key!$B$5</f>
        <v>14.92</v>
      </c>
      <c r="T6132" s="2">
        <f t="shared" si="475"/>
        <v>44129.763888888891</v>
      </c>
      <c r="U6132" t="str">
        <f t="shared" si="476"/>
        <v>10-25-2020 18:20</v>
      </c>
      <c r="V6132">
        <f>IFERROR(IF(W6132=Z6132,VLOOKUP($U6132,[1]C8842!$G$2:$M$145,3,FALSE),0),0)</f>
        <v>0</v>
      </c>
      <c r="W6132">
        <f>VLOOKUP(RIGHT($V$1,5),Key!$A$9:$B$14,2,FALSE)</f>
        <v>10.199999999999999</v>
      </c>
      <c r="X6132">
        <f t="shared" si="479"/>
        <v>0</v>
      </c>
      <c r="Y6132">
        <f>VLOOKUP(RIGHT($X$1,5),Key!$A$9:$B$14,2,FALSE)</f>
        <v>3.7</v>
      </c>
      <c r="Z6132">
        <f t="shared" si="477"/>
        <v>10.199999999999999</v>
      </c>
      <c r="AA6132">
        <f t="shared" si="478"/>
        <v>0</v>
      </c>
    </row>
    <row r="6133" spans="1:27" x14ac:dyDescent="0.3">
      <c r="A6133">
        <v>100067</v>
      </c>
      <c r="B6133">
        <v>230922</v>
      </c>
      <c r="C6133" s="3">
        <v>44130.762499999997</v>
      </c>
      <c r="D6133">
        <v>0</v>
      </c>
      <c r="E6133">
        <v>2</v>
      </c>
      <c r="F6133" t="s">
        <v>25</v>
      </c>
      <c r="G6133">
        <v>3</v>
      </c>
      <c r="H6133">
        <v>57.453130000000002</v>
      </c>
      <c r="I6133">
        <v>30.32422</v>
      </c>
      <c r="J6133">
        <v>1.6796880000000001</v>
      </c>
      <c r="K6133">
        <v>46.019530000000003</v>
      </c>
      <c r="L6133" s="3">
        <v>44130.515277777777</v>
      </c>
      <c r="M6133">
        <v>17.18</v>
      </c>
      <c r="N6133" t="s">
        <v>28</v>
      </c>
      <c r="P6133">
        <f>(C6133-Key!$B$1)*24</f>
        <v>3.2499999999417923</v>
      </c>
      <c r="Q6133">
        <f>(Key!$B$2-'17.1'!C6133)*24</f>
        <v>-0.29999999993015081</v>
      </c>
      <c r="R6133" s="3">
        <f>C6133-(M6133-Key!$B$5)/(24*Key!$B$6)</f>
        <v>44130.748685185179</v>
      </c>
      <c r="S6133">
        <f>M6133-Key!$B$5</f>
        <v>14.92</v>
      </c>
      <c r="T6133" s="2">
        <f t="shared" si="475"/>
        <v>44129.763888888891</v>
      </c>
      <c r="U6133" t="str">
        <f t="shared" si="476"/>
        <v>10-25-2020 18:20</v>
      </c>
      <c r="V6133">
        <f>IFERROR(IF(W6133=Z6133,VLOOKUP($U6133,[1]C8842!$G$2:$M$145,3,FALSE),0),0)</f>
        <v>0</v>
      </c>
      <c r="W6133">
        <f>VLOOKUP(RIGHT($V$1,5),Key!$A$9:$B$14,2,FALSE)</f>
        <v>10.199999999999999</v>
      </c>
      <c r="X6133">
        <f t="shared" si="479"/>
        <v>0</v>
      </c>
      <c r="Y6133">
        <f>VLOOKUP(RIGHT($X$1,5),Key!$A$9:$B$14,2,FALSE)</f>
        <v>3.7</v>
      </c>
      <c r="Z6133">
        <f t="shared" si="477"/>
        <v>10.199999999999999</v>
      </c>
      <c r="AA6133">
        <f t="shared" si="478"/>
        <v>0</v>
      </c>
    </row>
    <row r="6134" spans="1:27" x14ac:dyDescent="0.3">
      <c r="A6134">
        <v>100067</v>
      </c>
      <c r="B6134">
        <v>230922</v>
      </c>
      <c r="C6134" s="3">
        <v>44130.762499999997</v>
      </c>
      <c r="D6134">
        <v>3</v>
      </c>
      <c r="E6134">
        <v>2</v>
      </c>
      <c r="F6134" t="s">
        <v>26</v>
      </c>
      <c r="G6134">
        <v>1</v>
      </c>
      <c r="H6134">
        <v>69.792969999999997</v>
      </c>
      <c r="I6134">
        <v>15.63672</v>
      </c>
      <c r="J6134">
        <v>0.82421880000000003</v>
      </c>
      <c r="K6134">
        <v>94.039060000000006</v>
      </c>
      <c r="L6134" s="3">
        <v>44130.515277777777</v>
      </c>
      <c r="M6134">
        <v>17.18</v>
      </c>
      <c r="N6134" t="s">
        <v>28</v>
      </c>
      <c r="P6134">
        <f>(C6134-Key!$B$1)*24</f>
        <v>3.2499999999417923</v>
      </c>
      <c r="Q6134">
        <f>(Key!$B$2-'17.1'!C6134)*24</f>
        <v>-0.29999999993015081</v>
      </c>
      <c r="R6134" s="3">
        <f>C6134-(M6134-Key!$B$5)/(24*Key!$B$6)</f>
        <v>44130.748685185179</v>
      </c>
      <c r="S6134">
        <f>M6134-Key!$B$5</f>
        <v>14.92</v>
      </c>
      <c r="T6134" s="2">
        <f t="shared" si="475"/>
        <v>44129.763888888891</v>
      </c>
      <c r="U6134" t="str">
        <f t="shared" si="476"/>
        <v>10-25-2020 18:20</v>
      </c>
      <c r="V6134">
        <f>IFERROR(IF(W6134=Z6134,VLOOKUP($U6134,[1]C8842!$G$2:$M$145,3,FALSE),0),0)</f>
        <v>0</v>
      </c>
      <c r="W6134">
        <f>VLOOKUP(RIGHT($V$1,5),Key!$A$9:$B$14,2,FALSE)</f>
        <v>10.199999999999999</v>
      </c>
      <c r="X6134">
        <f t="shared" si="479"/>
        <v>0</v>
      </c>
      <c r="Y6134">
        <f>VLOOKUP(RIGHT($X$1,5),Key!$A$9:$B$14,2,FALSE)</f>
        <v>3.7</v>
      </c>
      <c r="Z6134">
        <f t="shared" si="477"/>
        <v>10.199999999999999</v>
      </c>
      <c r="AA6134">
        <f t="shared" si="478"/>
        <v>0</v>
      </c>
    </row>
    <row r="6135" spans="1:27" x14ac:dyDescent="0.3">
      <c r="A6135">
        <v>100067</v>
      </c>
      <c r="B6135">
        <v>230922</v>
      </c>
      <c r="C6135" s="3">
        <v>44130.762499999997</v>
      </c>
      <c r="D6135">
        <v>0</v>
      </c>
      <c r="E6135">
        <v>2</v>
      </c>
      <c r="F6135" t="s">
        <v>25</v>
      </c>
      <c r="G6135">
        <v>1</v>
      </c>
      <c r="H6135">
        <v>62.820309999999999</v>
      </c>
      <c r="I6135">
        <v>16.69922</v>
      </c>
      <c r="J6135">
        <v>0.9609375</v>
      </c>
      <c r="K6135">
        <v>46.019530000000003</v>
      </c>
      <c r="L6135" s="3">
        <v>44130.515277777777</v>
      </c>
      <c r="M6135">
        <v>17.18</v>
      </c>
      <c r="N6135" t="s">
        <v>28</v>
      </c>
      <c r="P6135">
        <f>(C6135-Key!$B$1)*24</f>
        <v>3.2499999999417923</v>
      </c>
      <c r="Q6135">
        <f>(Key!$B$2-'17.1'!C6135)*24</f>
        <v>-0.29999999993015081</v>
      </c>
      <c r="R6135" s="3">
        <f>C6135-(M6135-Key!$B$5)/(24*Key!$B$6)</f>
        <v>44130.748685185179</v>
      </c>
      <c r="S6135">
        <f>M6135-Key!$B$5</f>
        <v>14.92</v>
      </c>
      <c r="T6135" s="2">
        <f t="shared" si="475"/>
        <v>44129.763888888891</v>
      </c>
      <c r="U6135" t="str">
        <f t="shared" si="476"/>
        <v>10-25-2020 18:20</v>
      </c>
      <c r="V6135">
        <f>IFERROR(IF(W6135=Z6135,VLOOKUP($U6135,[1]C8842!$G$2:$M$145,3,FALSE),0),0)</f>
        <v>0</v>
      </c>
      <c r="W6135">
        <f>VLOOKUP(RIGHT($V$1,5),Key!$A$9:$B$14,2,FALSE)</f>
        <v>10.199999999999999</v>
      </c>
      <c r="X6135">
        <f t="shared" si="479"/>
        <v>0</v>
      </c>
      <c r="Y6135">
        <f>VLOOKUP(RIGHT($X$1,5),Key!$A$9:$B$14,2,FALSE)</f>
        <v>3.7</v>
      </c>
      <c r="Z6135">
        <f t="shared" si="477"/>
        <v>10.199999999999999</v>
      </c>
      <c r="AA6135">
        <f t="shared" si="478"/>
        <v>0</v>
      </c>
    </row>
    <row r="6136" spans="1:27" x14ac:dyDescent="0.3">
      <c r="A6136">
        <v>100067</v>
      </c>
      <c r="B6136">
        <v>230922</v>
      </c>
      <c r="C6136" s="3">
        <v>44130.762499999997</v>
      </c>
      <c r="D6136">
        <v>2</v>
      </c>
      <c r="E6136">
        <v>1</v>
      </c>
      <c r="F6136" t="s">
        <v>26</v>
      </c>
      <c r="G6136">
        <v>1</v>
      </c>
      <c r="H6136">
        <v>63.816409999999998</v>
      </c>
      <c r="I6136">
        <v>17.628910000000001</v>
      </c>
      <c r="J6136">
        <v>0.984375</v>
      </c>
      <c r="K6136">
        <v>80.03125</v>
      </c>
      <c r="L6136" s="3">
        <v>44130.515277777777</v>
      </c>
      <c r="M6136">
        <v>17.18</v>
      </c>
      <c r="N6136" t="s">
        <v>28</v>
      </c>
      <c r="P6136">
        <f>(C6136-Key!$B$1)*24</f>
        <v>3.2499999999417923</v>
      </c>
      <c r="Q6136">
        <f>(Key!$B$2-'17.1'!C6136)*24</f>
        <v>-0.29999999993015081</v>
      </c>
      <c r="R6136" s="3">
        <f>C6136-(M6136-Key!$B$5)/(24*Key!$B$6)</f>
        <v>44130.748685185179</v>
      </c>
      <c r="S6136">
        <f>M6136-Key!$B$5</f>
        <v>14.92</v>
      </c>
      <c r="T6136" s="2">
        <f t="shared" si="475"/>
        <v>44129.763888888891</v>
      </c>
      <c r="U6136" t="str">
        <f t="shared" si="476"/>
        <v>10-25-2020 18:20</v>
      </c>
      <c r="V6136">
        <f>IFERROR(IF(W6136=Z6136,VLOOKUP($U6136,[1]C8842!$G$2:$M$145,3,FALSE),0),0)</f>
        <v>0</v>
      </c>
      <c r="W6136">
        <f>VLOOKUP(RIGHT($V$1,5),Key!$A$9:$B$14,2,FALSE)</f>
        <v>10.199999999999999</v>
      </c>
      <c r="X6136">
        <f t="shared" si="479"/>
        <v>0</v>
      </c>
      <c r="Y6136">
        <f>VLOOKUP(RIGHT($X$1,5),Key!$A$9:$B$14,2,FALSE)</f>
        <v>3.7</v>
      </c>
      <c r="Z6136">
        <f t="shared" si="477"/>
        <v>10.199999999999999</v>
      </c>
      <c r="AA6136">
        <f t="shared" si="478"/>
        <v>0</v>
      </c>
    </row>
    <row r="6137" spans="1:27" x14ac:dyDescent="0.3">
      <c r="A6137">
        <v>100067</v>
      </c>
      <c r="B6137">
        <v>230922</v>
      </c>
      <c r="C6137" s="3">
        <v>44130.762499999997</v>
      </c>
      <c r="D6137">
        <v>3</v>
      </c>
      <c r="E6137">
        <v>2</v>
      </c>
      <c r="F6137" t="s">
        <v>26</v>
      </c>
      <c r="G6137">
        <v>3</v>
      </c>
      <c r="H6137">
        <v>74.316410000000005</v>
      </c>
      <c r="I6137">
        <v>34.082030000000003</v>
      </c>
      <c r="J6137">
        <v>1.433594</v>
      </c>
      <c r="K6137">
        <v>93.039060000000006</v>
      </c>
      <c r="L6137" s="3">
        <v>44130.515277777777</v>
      </c>
      <c r="M6137">
        <v>17.18</v>
      </c>
      <c r="N6137" t="s">
        <v>28</v>
      </c>
      <c r="P6137">
        <f>(C6137-Key!$B$1)*24</f>
        <v>3.2499999999417923</v>
      </c>
      <c r="Q6137">
        <f>(Key!$B$2-'17.1'!C6137)*24</f>
        <v>-0.29999999993015081</v>
      </c>
      <c r="R6137" s="3">
        <f>C6137-(M6137-Key!$B$5)/(24*Key!$B$6)</f>
        <v>44130.748685185179</v>
      </c>
      <c r="S6137">
        <f>M6137-Key!$B$5</f>
        <v>14.92</v>
      </c>
      <c r="T6137" s="2">
        <f t="shared" si="475"/>
        <v>44129.763888888891</v>
      </c>
      <c r="U6137" t="str">
        <f t="shared" si="476"/>
        <v>10-25-2020 18:20</v>
      </c>
      <c r="V6137">
        <f>IFERROR(IF(W6137=Z6137,VLOOKUP($U6137,[1]C8842!$G$2:$M$145,3,FALSE),0),0)</f>
        <v>0</v>
      </c>
      <c r="W6137">
        <f>VLOOKUP(RIGHT($V$1,5),Key!$A$9:$B$14,2,FALSE)</f>
        <v>10.199999999999999</v>
      </c>
      <c r="X6137">
        <f t="shared" si="479"/>
        <v>0</v>
      </c>
      <c r="Y6137">
        <f>VLOOKUP(RIGHT($X$1,5),Key!$A$9:$B$14,2,FALSE)</f>
        <v>3.7</v>
      </c>
      <c r="Z6137">
        <f t="shared" si="477"/>
        <v>10.199999999999999</v>
      </c>
      <c r="AA6137">
        <f t="shared" si="478"/>
        <v>0</v>
      </c>
    </row>
    <row r="6138" spans="1:27" x14ac:dyDescent="0.3">
      <c r="A6138">
        <v>100067</v>
      </c>
      <c r="B6138">
        <v>230922</v>
      </c>
      <c r="C6138" s="3">
        <v>44130.762499999997</v>
      </c>
      <c r="D6138">
        <v>0</v>
      </c>
      <c r="E6138">
        <v>2</v>
      </c>
      <c r="F6138" t="s">
        <v>25</v>
      </c>
      <c r="G6138">
        <v>1</v>
      </c>
      <c r="H6138">
        <v>61.910159999999998</v>
      </c>
      <c r="I6138">
        <v>12.089840000000001</v>
      </c>
      <c r="J6138">
        <v>0.77734380000000003</v>
      </c>
      <c r="K6138">
        <v>48.019530000000003</v>
      </c>
      <c r="L6138" s="3">
        <v>44130.515277777777</v>
      </c>
      <c r="M6138">
        <v>17.18</v>
      </c>
      <c r="N6138" t="s">
        <v>28</v>
      </c>
      <c r="P6138">
        <f>(C6138-Key!$B$1)*24</f>
        <v>3.2499999999417923</v>
      </c>
      <c r="Q6138">
        <f>(Key!$B$2-'17.1'!C6138)*24</f>
        <v>-0.29999999993015081</v>
      </c>
      <c r="R6138" s="3">
        <f>C6138-(M6138-Key!$B$5)/(24*Key!$B$6)</f>
        <v>44130.748685185179</v>
      </c>
      <c r="S6138">
        <f>M6138-Key!$B$5</f>
        <v>14.92</v>
      </c>
      <c r="T6138" s="2">
        <f t="shared" si="475"/>
        <v>44129.763888888891</v>
      </c>
      <c r="U6138" t="str">
        <f t="shared" si="476"/>
        <v>10-25-2020 18:20</v>
      </c>
      <c r="V6138">
        <f>IFERROR(IF(W6138=Z6138,VLOOKUP($U6138,[1]C8842!$G$2:$M$145,3,FALSE),0),0)</f>
        <v>0</v>
      </c>
      <c r="W6138">
        <f>VLOOKUP(RIGHT($V$1,5),Key!$A$9:$B$14,2,FALSE)</f>
        <v>10.199999999999999</v>
      </c>
      <c r="X6138">
        <f t="shared" si="479"/>
        <v>0</v>
      </c>
      <c r="Y6138">
        <f>VLOOKUP(RIGHT($X$1,5),Key!$A$9:$B$14,2,FALSE)</f>
        <v>3.7</v>
      </c>
      <c r="Z6138">
        <f t="shared" si="477"/>
        <v>10.199999999999999</v>
      </c>
      <c r="AA6138">
        <f t="shared" si="478"/>
        <v>0</v>
      </c>
    </row>
    <row r="6139" spans="1:27" x14ac:dyDescent="0.3">
      <c r="A6139">
        <v>100067</v>
      </c>
      <c r="B6139">
        <v>230922</v>
      </c>
      <c r="C6139" s="3">
        <v>44130.762499999997</v>
      </c>
      <c r="D6139">
        <v>3</v>
      </c>
      <c r="E6139">
        <v>2</v>
      </c>
      <c r="F6139" t="s">
        <v>26</v>
      </c>
      <c r="G6139">
        <v>2</v>
      </c>
      <c r="H6139">
        <v>65.054689999999994</v>
      </c>
      <c r="I6139">
        <v>21.570309999999999</v>
      </c>
      <c r="J6139">
        <v>1.125</v>
      </c>
      <c r="K6139">
        <v>94.039060000000006</v>
      </c>
      <c r="L6139" s="3">
        <v>44130.515277777777</v>
      </c>
      <c r="M6139">
        <v>17.18</v>
      </c>
      <c r="N6139" t="s">
        <v>28</v>
      </c>
      <c r="P6139">
        <f>(C6139-Key!$B$1)*24</f>
        <v>3.2499999999417923</v>
      </c>
      <c r="Q6139">
        <f>(Key!$B$2-'17.1'!C6139)*24</f>
        <v>-0.29999999993015081</v>
      </c>
      <c r="R6139" s="3">
        <f>C6139-(M6139-Key!$B$5)/(24*Key!$B$6)</f>
        <v>44130.748685185179</v>
      </c>
      <c r="S6139">
        <f>M6139-Key!$B$5</f>
        <v>14.92</v>
      </c>
      <c r="T6139" s="2">
        <f t="shared" si="475"/>
        <v>44129.763888888891</v>
      </c>
      <c r="U6139" t="str">
        <f t="shared" si="476"/>
        <v>10-25-2020 18:20</v>
      </c>
      <c r="V6139">
        <f>IFERROR(IF(W6139=Z6139,VLOOKUP($U6139,[1]C8842!$G$2:$M$145,3,FALSE),0),0)</f>
        <v>0</v>
      </c>
      <c r="W6139">
        <f>VLOOKUP(RIGHT($V$1,5),Key!$A$9:$B$14,2,FALSE)</f>
        <v>10.199999999999999</v>
      </c>
      <c r="X6139">
        <f t="shared" si="479"/>
        <v>0</v>
      </c>
      <c r="Y6139">
        <f>VLOOKUP(RIGHT($X$1,5),Key!$A$9:$B$14,2,FALSE)</f>
        <v>3.7</v>
      </c>
      <c r="Z6139">
        <f t="shared" si="477"/>
        <v>10.199999999999999</v>
      </c>
      <c r="AA6139">
        <f t="shared" si="478"/>
        <v>0</v>
      </c>
    </row>
    <row r="6140" spans="1:27" x14ac:dyDescent="0.3">
      <c r="A6140">
        <v>100067</v>
      </c>
      <c r="B6140">
        <v>230922</v>
      </c>
      <c r="C6140" s="3">
        <v>44130.762499999997</v>
      </c>
      <c r="D6140">
        <v>2</v>
      </c>
      <c r="E6140">
        <v>1</v>
      </c>
      <c r="F6140" t="s">
        <v>26</v>
      </c>
      <c r="G6140">
        <v>1</v>
      </c>
      <c r="H6140">
        <v>65.945310000000006</v>
      </c>
      <c r="I6140">
        <v>16.046880000000002</v>
      </c>
      <c r="J6140">
        <v>0.88671880000000003</v>
      </c>
      <c r="K6140">
        <v>83.035160000000005</v>
      </c>
      <c r="L6140" s="3">
        <v>44130.515277777777</v>
      </c>
      <c r="M6140">
        <v>17.18</v>
      </c>
      <c r="N6140" t="s">
        <v>28</v>
      </c>
      <c r="P6140">
        <f>(C6140-Key!$B$1)*24</f>
        <v>3.2499999999417923</v>
      </c>
      <c r="Q6140">
        <f>(Key!$B$2-'17.1'!C6140)*24</f>
        <v>-0.29999999993015081</v>
      </c>
      <c r="R6140" s="3">
        <f>C6140-(M6140-Key!$B$5)/(24*Key!$B$6)</f>
        <v>44130.748685185179</v>
      </c>
      <c r="S6140">
        <f>M6140-Key!$B$5</f>
        <v>14.92</v>
      </c>
      <c r="T6140" s="2">
        <f t="shared" si="475"/>
        <v>44129.763888888891</v>
      </c>
      <c r="U6140" t="str">
        <f t="shared" si="476"/>
        <v>10-25-2020 18:20</v>
      </c>
      <c r="V6140">
        <f>IFERROR(IF(W6140=Z6140,VLOOKUP($U6140,[1]C8842!$G$2:$M$145,3,FALSE),0),0)</f>
        <v>0</v>
      </c>
      <c r="W6140">
        <f>VLOOKUP(RIGHT($V$1,5),Key!$A$9:$B$14,2,FALSE)</f>
        <v>10.199999999999999</v>
      </c>
      <c r="X6140">
        <f t="shared" si="479"/>
        <v>0</v>
      </c>
      <c r="Y6140">
        <f>VLOOKUP(RIGHT($X$1,5),Key!$A$9:$B$14,2,FALSE)</f>
        <v>3.7</v>
      </c>
      <c r="Z6140">
        <f t="shared" si="477"/>
        <v>10.199999999999999</v>
      </c>
      <c r="AA6140">
        <f t="shared" si="478"/>
        <v>0</v>
      </c>
    </row>
    <row r="6141" spans="1:27" x14ac:dyDescent="0.3">
      <c r="A6141">
        <v>100067</v>
      </c>
      <c r="B6141">
        <v>230922</v>
      </c>
      <c r="C6141" s="3">
        <v>44130.762499999997</v>
      </c>
      <c r="D6141">
        <v>3</v>
      </c>
      <c r="E6141">
        <v>2</v>
      </c>
      <c r="F6141" t="s">
        <v>26</v>
      </c>
      <c r="G6141">
        <v>1</v>
      </c>
      <c r="H6141">
        <v>66.941410000000005</v>
      </c>
      <c r="I6141">
        <v>18.19922</v>
      </c>
      <c r="J6141">
        <v>0.9609375</v>
      </c>
      <c r="K6141">
        <v>94.039060000000006</v>
      </c>
      <c r="L6141" s="3">
        <v>44130.515277777777</v>
      </c>
      <c r="M6141">
        <v>17.18</v>
      </c>
      <c r="N6141" t="s">
        <v>28</v>
      </c>
      <c r="P6141">
        <f>(C6141-Key!$B$1)*24</f>
        <v>3.2499999999417923</v>
      </c>
      <c r="Q6141">
        <f>(Key!$B$2-'17.1'!C6141)*24</f>
        <v>-0.29999999993015081</v>
      </c>
      <c r="R6141" s="3">
        <f>C6141-(M6141-Key!$B$5)/(24*Key!$B$6)</f>
        <v>44130.748685185179</v>
      </c>
      <c r="S6141">
        <f>M6141-Key!$B$5</f>
        <v>14.92</v>
      </c>
      <c r="T6141" s="2">
        <f t="shared" si="475"/>
        <v>44129.763888888891</v>
      </c>
      <c r="U6141" t="str">
        <f t="shared" si="476"/>
        <v>10-25-2020 18:20</v>
      </c>
      <c r="V6141">
        <f>IFERROR(IF(W6141=Z6141,VLOOKUP($U6141,[1]C8842!$G$2:$M$145,3,FALSE),0),0)</f>
        <v>0</v>
      </c>
      <c r="W6141">
        <f>VLOOKUP(RIGHT($V$1,5),Key!$A$9:$B$14,2,FALSE)</f>
        <v>10.199999999999999</v>
      </c>
      <c r="X6141">
        <f t="shared" si="479"/>
        <v>0</v>
      </c>
      <c r="Y6141">
        <f>VLOOKUP(RIGHT($X$1,5),Key!$A$9:$B$14,2,FALSE)</f>
        <v>3.7</v>
      </c>
      <c r="Z6141">
        <f t="shared" si="477"/>
        <v>10.199999999999999</v>
      </c>
      <c r="AA6141">
        <f t="shared" si="478"/>
        <v>0</v>
      </c>
    </row>
    <row r="6142" spans="1:27" x14ac:dyDescent="0.3">
      <c r="A6142">
        <v>100067</v>
      </c>
      <c r="B6142">
        <v>230922</v>
      </c>
      <c r="C6142" s="3">
        <v>44130.762499999997</v>
      </c>
      <c r="D6142">
        <v>3</v>
      </c>
      <c r="E6142">
        <v>2</v>
      </c>
      <c r="F6142" t="s">
        <v>26</v>
      </c>
      <c r="G6142">
        <v>3</v>
      </c>
      <c r="H6142">
        <v>65.933589999999995</v>
      </c>
      <c r="I6142">
        <v>36.910159999999998</v>
      </c>
      <c r="J6142">
        <v>1.730469</v>
      </c>
      <c r="K6142">
        <v>94.039060000000006</v>
      </c>
      <c r="L6142" s="3">
        <v>44130.515277777777</v>
      </c>
      <c r="M6142">
        <v>17.18</v>
      </c>
      <c r="N6142" t="s">
        <v>28</v>
      </c>
      <c r="P6142">
        <f>(C6142-Key!$B$1)*24</f>
        <v>3.2499999999417923</v>
      </c>
      <c r="Q6142">
        <f>(Key!$B$2-'17.1'!C6142)*24</f>
        <v>-0.29999999993015081</v>
      </c>
      <c r="R6142" s="3">
        <f>C6142-(M6142-Key!$B$5)/(24*Key!$B$6)</f>
        <v>44130.748685185179</v>
      </c>
      <c r="S6142">
        <f>M6142-Key!$B$5</f>
        <v>14.92</v>
      </c>
      <c r="T6142" s="2">
        <f t="shared" si="475"/>
        <v>44129.763888888891</v>
      </c>
      <c r="U6142" t="str">
        <f t="shared" si="476"/>
        <v>10-25-2020 18:20</v>
      </c>
      <c r="V6142">
        <f>IFERROR(IF(W6142=Z6142,VLOOKUP($U6142,[1]C8842!$G$2:$M$145,3,FALSE),0),0)</f>
        <v>0</v>
      </c>
      <c r="W6142">
        <f>VLOOKUP(RIGHT($V$1,5),Key!$A$9:$B$14,2,FALSE)</f>
        <v>10.199999999999999</v>
      </c>
      <c r="X6142">
        <f t="shared" si="479"/>
        <v>0</v>
      </c>
      <c r="Y6142">
        <f>VLOOKUP(RIGHT($X$1,5),Key!$A$9:$B$14,2,FALSE)</f>
        <v>3.7</v>
      </c>
      <c r="Z6142">
        <f t="shared" si="477"/>
        <v>10.199999999999999</v>
      </c>
      <c r="AA6142">
        <f t="shared" si="478"/>
        <v>0</v>
      </c>
    </row>
    <row r="6143" spans="1:27" x14ac:dyDescent="0.3">
      <c r="A6143">
        <v>100067</v>
      </c>
      <c r="B6143">
        <v>230922</v>
      </c>
      <c r="C6143" s="3">
        <v>44130.763194444444</v>
      </c>
      <c r="D6143">
        <v>0</v>
      </c>
      <c r="E6143">
        <v>2</v>
      </c>
      <c r="F6143" t="s">
        <v>25</v>
      </c>
      <c r="G6143">
        <v>1</v>
      </c>
      <c r="H6143">
        <v>66.082030000000003</v>
      </c>
      <c r="I6143">
        <v>15.683590000000001</v>
      </c>
      <c r="J6143">
        <v>0.87109380000000003</v>
      </c>
      <c r="K6143">
        <v>48.019530000000003</v>
      </c>
      <c r="L6143" s="3">
        <v>44130.515277777777</v>
      </c>
      <c r="M6143">
        <v>17.18</v>
      </c>
      <c r="N6143" t="s">
        <v>28</v>
      </c>
      <c r="P6143">
        <f>(C6143-Key!$B$1)*24</f>
        <v>3.2666666666627862</v>
      </c>
      <c r="Q6143">
        <f>(Key!$B$2-'17.1'!C6143)*24</f>
        <v>-0.31666666665114462</v>
      </c>
      <c r="R6143" s="3">
        <f>C6143-(M6143-Key!$B$5)/(24*Key!$B$6)</f>
        <v>44130.749379629626</v>
      </c>
      <c r="S6143">
        <f>M6143-Key!$B$5</f>
        <v>14.92</v>
      </c>
      <c r="T6143" s="2">
        <f t="shared" si="475"/>
        <v>44129.763888888891</v>
      </c>
      <c r="U6143" t="str">
        <f t="shared" si="476"/>
        <v>10-25-2020 18:20</v>
      </c>
      <c r="V6143">
        <f>IFERROR(IF(W6143=Z6143,VLOOKUP($U6143,[1]C8842!$G$2:$M$145,3,FALSE),0),0)</f>
        <v>0</v>
      </c>
      <c r="W6143">
        <f>VLOOKUP(RIGHT($V$1,5),Key!$A$9:$B$14,2,FALSE)</f>
        <v>10.199999999999999</v>
      </c>
      <c r="X6143">
        <f t="shared" si="479"/>
        <v>0</v>
      </c>
      <c r="Y6143">
        <f>VLOOKUP(RIGHT($X$1,5),Key!$A$9:$B$14,2,FALSE)</f>
        <v>3.7</v>
      </c>
      <c r="Z6143">
        <f t="shared" si="477"/>
        <v>10.199999999999999</v>
      </c>
      <c r="AA6143">
        <f t="shared" si="478"/>
        <v>0</v>
      </c>
    </row>
    <row r="6144" spans="1:27" x14ac:dyDescent="0.3">
      <c r="A6144">
        <v>100067</v>
      </c>
      <c r="B6144">
        <v>230922</v>
      </c>
      <c r="C6144" s="3">
        <v>44130.763194444444</v>
      </c>
      <c r="D6144">
        <v>3</v>
      </c>
      <c r="E6144">
        <v>2</v>
      </c>
      <c r="F6144" t="s">
        <v>26</v>
      </c>
      <c r="G6144">
        <v>1</v>
      </c>
      <c r="H6144">
        <v>75.515630000000002</v>
      </c>
      <c r="I6144">
        <v>17.36328</v>
      </c>
      <c r="J6144">
        <v>0.8203125</v>
      </c>
      <c r="K6144">
        <v>94.039060000000006</v>
      </c>
      <c r="L6144" s="3">
        <v>44130.515277777777</v>
      </c>
      <c r="M6144">
        <v>17.18</v>
      </c>
      <c r="N6144" t="s">
        <v>28</v>
      </c>
      <c r="P6144">
        <f>(C6144-Key!$B$1)*24</f>
        <v>3.2666666666627862</v>
      </c>
      <c r="Q6144">
        <f>(Key!$B$2-'17.1'!C6144)*24</f>
        <v>-0.31666666665114462</v>
      </c>
      <c r="R6144" s="3">
        <f>C6144-(M6144-Key!$B$5)/(24*Key!$B$6)</f>
        <v>44130.749379629626</v>
      </c>
      <c r="S6144">
        <f>M6144-Key!$B$5</f>
        <v>14.92</v>
      </c>
      <c r="T6144" s="2">
        <f t="shared" si="475"/>
        <v>44129.763888888891</v>
      </c>
      <c r="U6144" t="str">
        <f t="shared" si="476"/>
        <v>10-25-2020 18:20</v>
      </c>
      <c r="V6144">
        <f>IFERROR(IF(W6144=Z6144,VLOOKUP($U6144,[1]C8842!$G$2:$M$145,3,FALSE),0),0)</f>
        <v>0</v>
      </c>
      <c r="W6144">
        <f>VLOOKUP(RIGHT($V$1,5),Key!$A$9:$B$14,2,FALSE)</f>
        <v>10.199999999999999</v>
      </c>
      <c r="X6144">
        <f t="shared" si="479"/>
        <v>0</v>
      </c>
      <c r="Y6144">
        <f>VLOOKUP(RIGHT($X$1,5),Key!$A$9:$B$14,2,FALSE)</f>
        <v>3.7</v>
      </c>
      <c r="Z6144">
        <f t="shared" si="477"/>
        <v>10.199999999999999</v>
      </c>
      <c r="AA6144">
        <f t="shared" si="478"/>
        <v>0</v>
      </c>
    </row>
    <row r="6145" spans="1:27" x14ac:dyDescent="0.3">
      <c r="A6145">
        <v>100067</v>
      </c>
      <c r="B6145">
        <v>230922</v>
      </c>
      <c r="C6145" s="3">
        <v>44130.763194444444</v>
      </c>
      <c r="D6145">
        <v>0</v>
      </c>
      <c r="E6145">
        <v>2</v>
      </c>
      <c r="F6145" t="s">
        <v>25</v>
      </c>
      <c r="G6145">
        <v>1</v>
      </c>
      <c r="H6145">
        <v>61.152340000000002</v>
      </c>
      <c r="I6145">
        <v>19.42578</v>
      </c>
      <c r="J6145">
        <v>1.105469</v>
      </c>
      <c r="K6145">
        <v>46.019530000000003</v>
      </c>
      <c r="L6145" s="3">
        <v>44130.515277777777</v>
      </c>
      <c r="M6145">
        <v>17.18</v>
      </c>
      <c r="N6145" t="s">
        <v>28</v>
      </c>
      <c r="P6145">
        <f>(C6145-Key!$B$1)*24</f>
        <v>3.2666666666627862</v>
      </c>
      <c r="Q6145">
        <f>(Key!$B$2-'17.1'!C6145)*24</f>
        <v>-0.31666666665114462</v>
      </c>
      <c r="R6145" s="3">
        <f>C6145-(M6145-Key!$B$5)/(24*Key!$B$6)</f>
        <v>44130.749379629626</v>
      </c>
      <c r="S6145">
        <f>M6145-Key!$B$5</f>
        <v>14.92</v>
      </c>
      <c r="T6145" s="2">
        <f t="shared" si="475"/>
        <v>44129.763888888891</v>
      </c>
      <c r="U6145" t="str">
        <f t="shared" si="476"/>
        <v>10-25-2020 18:20</v>
      </c>
      <c r="V6145">
        <f>IFERROR(IF(W6145=Z6145,VLOOKUP($U6145,[1]C8842!$G$2:$M$145,3,FALSE),0),0)</f>
        <v>0</v>
      </c>
      <c r="W6145">
        <f>VLOOKUP(RIGHT($V$1,5),Key!$A$9:$B$14,2,FALSE)</f>
        <v>10.199999999999999</v>
      </c>
      <c r="X6145">
        <f t="shared" si="479"/>
        <v>0</v>
      </c>
      <c r="Y6145">
        <f>VLOOKUP(RIGHT($X$1,5),Key!$A$9:$B$14,2,FALSE)</f>
        <v>3.7</v>
      </c>
      <c r="Z6145">
        <f t="shared" si="477"/>
        <v>10.199999999999999</v>
      </c>
      <c r="AA6145">
        <f t="shared" si="478"/>
        <v>0</v>
      </c>
    </row>
    <row r="6146" spans="1:27" x14ac:dyDescent="0.3">
      <c r="A6146">
        <v>100067</v>
      </c>
      <c r="B6146">
        <v>230922</v>
      </c>
      <c r="C6146" s="3">
        <v>44130.763194444444</v>
      </c>
      <c r="D6146">
        <v>3</v>
      </c>
      <c r="E6146">
        <v>2</v>
      </c>
      <c r="F6146" t="s">
        <v>26</v>
      </c>
      <c r="G6146">
        <v>1</v>
      </c>
      <c r="H6146">
        <v>69.339839999999995</v>
      </c>
      <c r="I6146">
        <v>14.42188</v>
      </c>
      <c r="J6146">
        <v>0.78125</v>
      </c>
      <c r="K6146">
        <v>92.039060000000006</v>
      </c>
      <c r="L6146" s="3">
        <v>44130.515277777777</v>
      </c>
      <c r="M6146">
        <v>17.18</v>
      </c>
      <c r="N6146" t="s">
        <v>28</v>
      </c>
      <c r="P6146">
        <f>(C6146-Key!$B$1)*24</f>
        <v>3.2666666666627862</v>
      </c>
      <c r="Q6146">
        <f>(Key!$B$2-'17.1'!C6146)*24</f>
        <v>-0.31666666665114462</v>
      </c>
      <c r="R6146" s="3">
        <f>C6146-(M6146-Key!$B$5)/(24*Key!$B$6)</f>
        <v>44130.749379629626</v>
      </c>
      <c r="S6146">
        <f>M6146-Key!$B$5</f>
        <v>14.92</v>
      </c>
      <c r="T6146" s="2">
        <f t="shared" si="475"/>
        <v>44129.763888888891</v>
      </c>
      <c r="U6146" t="str">
        <f t="shared" si="476"/>
        <v>10-25-2020 18:20</v>
      </c>
      <c r="V6146">
        <f>IFERROR(IF(W6146=Z6146,VLOOKUP($U6146,[1]C8842!$G$2:$M$145,3,FALSE),0),0)</f>
        <v>0</v>
      </c>
      <c r="W6146">
        <f>VLOOKUP(RIGHT($V$1,5),Key!$A$9:$B$14,2,FALSE)</f>
        <v>10.199999999999999</v>
      </c>
      <c r="X6146">
        <f t="shared" si="479"/>
        <v>0</v>
      </c>
      <c r="Y6146">
        <f>VLOOKUP(RIGHT($X$1,5),Key!$A$9:$B$14,2,FALSE)</f>
        <v>3.7</v>
      </c>
      <c r="Z6146">
        <f t="shared" si="477"/>
        <v>10.199999999999999</v>
      </c>
      <c r="AA6146">
        <f t="shared" si="478"/>
        <v>0</v>
      </c>
    </row>
    <row r="6147" spans="1:27" x14ac:dyDescent="0.3">
      <c r="A6147">
        <v>100067</v>
      </c>
      <c r="B6147">
        <v>230922</v>
      </c>
      <c r="C6147" s="3">
        <v>44130.763194444444</v>
      </c>
      <c r="D6147">
        <v>2</v>
      </c>
      <c r="E6147">
        <v>1</v>
      </c>
      <c r="F6147" t="s">
        <v>26</v>
      </c>
      <c r="G6147">
        <v>2</v>
      </c>
      <c r="H6147">
        <v>70.71875</v>
      </c>
      <c r="I6147">
        <v>20.015630000000002</v>
      </c>
      <c r="J6147">
        <v>0.9765625</v>
      </c>
      <c r="K6147">
        <v>82.035160000000005</v>
      </c>
      <c r="L6147" s="3">
        <v>44130.515277777777</v>
      </c>
      <c r="M6147">
        <v>17.18</v>
      </c>
      <c r="N6147" t="s">
        <v>28</v>
      </c>
      <c r="P6147">
        <f>(C6147-Key!$B$1)*24</f>
        <v>3.2666666666627862</v>
      </c>
      <c r="Q6147">
        <f>(Key!$B$2-'17.1'!C6147)*24</f>
        <v>-0.31666666665114462</v>
      </c>
      <c r="R6147" s="3">
        <f>C6147-(M6147-Key!$B$5)/(24*Key!$B$6)</f>
        <v>44130.749379629626</v>
      </c>
      <c r="S6147">
        <f>M6147-Key!$B$5</f>
        <v>14.92</v>
      </c>
      <c r="T6147" s="2">
        <f t="shared" ref="T6147:T6210" si="480">ROUND(C6147*24*60/10,0)/(24*6)-1</f>
        <v>44129.763888888891</v>
      </c>
      <c r="U6147" t="str">
        <f t="shared" ref="U6147:U6210" si="481">TEXT(T6147,"mm-dd-yyyy hh:mm")</f>
        <v>10-25-2020 18:20</v>
      </c>
      <c r="V6147">
        <f>IFERROR(IF(W6147=Z6147,VLOOKUP($U6147,[1]C8842!$G$2:$M$145,3,FALSE),0),0)</f>
        <v>0</v>
      </c>
      <c r="W6147">
        <f>VLOOKUP(RIGHT($V$1,5),Key!$A$9:$B$14,2,FALSE)</f>
        <v>10.199999999999999</v>
      </c>
      <c r="X6147">
        <f t="shared" si="479"/>
        <v>0</v>
      </c>
      <c r="Y6147">
        <f>VLOOKUP(RIGHT($X$1,5),Key!$A$9:$B$14,2,FALSE)</f>
        <v>3.7</v>
      </c>
      <c r="Z6147">
        <f t="shared" ref="Z6147:Z6210" si="482">M6147-MIN(ABS(Y6147-M6147),ABS(W6147-M6147))</f>
        <v>10.199999999999999</v>
      </c>
      <c r="AA6147">
        <f t="shared" ref="AA6147:AA6210" si="483">SUM(V6147,X6147)</f>
        <v>0</v>
      </c>
    </row>
    <row r="6148" spans="1:27" x14ac:dyDescent="0.3">
      <c r="A6148">
        <v>100067</v>
      </c>
      <c r="B6148">
        <v>230922</v>
      </c>
      <c r="C6148" s="3">
        <v>44130.763194444444</v>
      </c>
      <c r="D6148">
        <v>3</v>
      </c>
      <c r="E6148">
        <v>2</v>
      </c>
      <c r="F6148" t="s">
        <v>26</v>
      </c>
      <c r="G6148">
        <v>1</v>
      </c>
      <c r="H6148">
        <v>68.339839999999995</v>
      </c>
      <c r="I6148">
        <v>17.035160000000001</v>
      </c>
      <c r="J6148">
        <v>0.89453130000000003</v>
      </c>
      <c r="K6148">
        <v>94.039060000000006</v>
      </c>
      <c r="L6148" s="3">
        <v>44130.515277777777</v>
      </c>
      <c r="M6148">
        <v>17.18</v>
      </c>
      <c r="N6148" t="s">
        <v>28</v>
      </c>
      <c r="P6148">
        <f>(C6148-Key!$B$1)*24</f>
        <v>3.2666666666627862</v>
      </c>
      <c r="Q6148">
        <f>(Key!$B$2-'17.1'!C6148)*24</f>
        <v>-0.31666666665114462</v>
      </c>
      <c r="R6148" s="3">
        <f>C6148-(M6148-Key!$B$5)/(24*Key!$B$6)</f>
        <v>44130.749379629626</v>
      </c>
      <c r="S6148">
        <f>M6148-Key!$B$5</f>
        <v>14.92</v>
      </c>
      <c r="T6148" s="2">
        <f t="shared" si="480"/>
        <v>44129.763888888891</v>
      </c>
      <c r="U6148" t="str">
        <f t="shared" si="481"/>
        <v>10-25-2020 18:20</v>
      </c>
      <c r="V6148">
        <f>IFERROR(IF(W6148=Z6148,VLOOKUP($U6148,[1]C8842!$G$2:$M$145,3,FALSE),0),0)</f>
        <v>0</v>
      </c>
      <c r="W6148">
        <f>VLOOKUP(RIGHT($V$1,5),Key!$A$9:$B$14,2,FALSE)</f>
        <v>10.199999999999999</v>
      </c>
      <c r="X6148">
        <f t="shared" ref="X6148:X6211" si="484">$X$2</f>
        <v>0</v>
      </c>
      <c r="Y6148">
        <f>VLOOKUP(RIGHT($X$1,5),Key!$A$9:$B$14,2,FALSE)</f>
        <v>3.7</v>
      </c>
      <c r="Z6148">
        <f t="shared" si="482"/>
        <v>10.199999999999999</v>
      </c>
      <c r="AA6148">
        <f t="shared" si="483"/>
        <v>0</v>
      </c>
    </row>
    <row r="6149" spans="1:27" x14ac:dyDescent="0.3">
      <c r="A6149">
        <v>100067</v>
      </c>
      <c r="B6149">
        <v>230922</v>
      </c>
      <c r="C6149" s="3">
        <v>44130.763194444444</v>
      </c>
      <c r="D6149">
        <v>2</v>
      </c>
      <c r="E6149">
        <v>1</v>
      </c>
      <c r="F6149" t="s">
        <v>26</v>
      </c>
      <c r="G6149">
        <v>1</v>
      </c>
      <c r="H6149">
        <v>72.613280000000003</v>
      </c>
      <c r="I6149">
        <v>18.328130000000002</v>
      </c>
      <c r="J6149">
        <v>0.890625</v>
      </c>
      <c r="K6149">
        <v>82.035160000000005</v>
      </c>
      <c r="L6149" s="3">
        <v>44130.515277777777</v>
      </c>
      <c r="M6149">
        <v>17.18</v>
      </c>
      <c r="N6149" t="s">
        <v>28</v>
      </c>
      <c r="P6149">
        <f>(C6149-Key!$B$1)*24</f>
        <v>3.2666666666627862</v>
      </c>
      <c r="Q6149">
        <f>(Key!$B$2-'17.1'!C6149)*24</f>
        <v>-0.31666666665114462</v>
      </c>
      <c r="R6149" s="3">
        <f>C6149-(M6149-Key!$B$5)/(24*Key!$B$6)</f>
        <v>44130.749379629626</v>
      </c>
      <c r="S6149">
        <f>M6149-Key!$B$5</f>
        <v>14.92</v>
      </c>
      <c r="T6149" s="2">
        <f t="shared" si="480"/>
        <v>44129.763888888891</v>
      </c>
      <c r="U6149" t="str">
        <f t="shared" si="481"/>
        <v>10-25-2020 18:20</v>
      </c>
      <c r="V6149">
        <f>IFERROR(IF(W6149=Z6149,VLOOKUP($U6149,[1]C8842!$G$2:$M$145,3,FALSE),0),0)</f>
        <v>0</v>
      </c>
      <c r="W6149">
        <f>VLOOKUP(RIGHT($V$1,5),Key!$A$9:$B$14,2,FALSE)</f>
        <v>10.199999999999999</v>
      </c>
      <c r="X6149">
        <f t="shared" si="484"/>
        <v>0</v>
      </c>
      <c r="Y6149">
        <f>VLOOKUP(RIGHT($X$1,5),Key!$A$9:$B$14,2,FALSE)</f>
        <v>3.7</v>
      </c>
      <c r="Z6149">
        <f t="shared" si="482"/>
        <v>10.199999999999999</v>
      </c>
      <c r="AA6149">
        <f t="shared" si="483"/>
        <v>0</v>
      </c>
    </row>
    <row r="6150" spans="1:27" x14ac:dyDescent="0.3">
      <c r="A6150">
        <v>100067</v>
      </c>
      <c r="B6150">
        <v>230922</v>
      </c>
      <c r="C6150" s="3">
        <v>44130.763194444444</v>
      </c>
      <c r="D6150">
        <v>1</v>
      </c>
      <c r="E6150">
        <v>1</v>
      </c>
      <c r="F6150" t="s">
        <v>25</v>
      </c>
      <c r="G6150">
        <v>1</v>
      </c>
      <c r="H6150">
        <v>71.003910000000005</v>
      </c>
      <c r="I6150">
        <v>16</v>
      </c>
      <c r="J6150">
        <v>0.82421880000000003</v>
      </c>
      <c r="K6150">
        <v>58.023440000000001</v>
      </c>
      <c r="L6150" s="3">
        <v>44130.515277777777</v>
      </c>
      <c r="M6150">
        <v>17.18</v>
      </c>
      <c r="N6150" t="s">
        <v>28</v>
      </c>
      <c r="P6150">
        <f>(C6150-Key!$B$1)*24</f>
        <v>3.2666666666627862</v>
      </c>
      <c r="Q6150">
        <f>(Key!$B$2-'17.1'!C6150)*24</f>
        <v>-0.31666666665114462</v>
      </c>
      <c r="R6150" s="3">
        <f>C6150-(M6150-Key!$B$5)/(24*Key!$B$6)</f>
        <v>44130.749379629626</v>
      </c>
      <c r="S6150">
        <f>M6150-Key!$B$5</f>
        <v>14.92</v>
      </c>
      <c r="T6150" s="2">
        <f t="shared" si="480"/>
        <v>44129.763888888891</v>
      </c>
      <c r="U6150" t="str">
        <f t="shared" si="481"/>
        <v>10-25-2020 18:20</v>
      </c>
      <c r="V6150">
        <f>IFERROR(IF(W6150=Z6150,VLOOKUP($U6150,[1]C8842!$G$2:$M$145,3,FALSE),0),0)</f>
        <v>0</v>
      </c>
      <c r="W6150">
        <f>VLOOKUP(RIGHT($V$1,5),Key!$A$9:$B$14,2,FALSE)</f>
        <v>10.199999999999999</v>
      </c>
      <c r="X6150">
        <f t="shared" si="484"/>
        <v>0</v>
      </c>
      <c r="Y6150">
        <f>VLOOKUP(RIGHT($X$1,5),Key!$A$9:$B$14,2,FALSE)</f>
        <v>3.7</v>
      </c>
      <c r="Z6150">
        <f t="shared" si="482"/>
        <v>10.199999999999999</v>
      </c>
      <c r="AA6150">
        <f t="shared" si="483"/>
        <v>0</v>
      </c>
    </row>
    <row r="6151" spans="1:27" x14ac:dyDescent="0.3">
      <c r="A6151">
        <v>100067</v>
      </c>
      <c r="B6151">
        <v>230922</v>
      </c>
      <c r="C6151" s="3">
        <v>44130.763194444444</v>
      </c>
      <c r="D6151">
        <v>2</v>
      </c>
      <c r="E6151">
        <v>1</v>
      </c>
      <c r="F6151" t="s">
        <v>26</v>
      </c>
      <c r="G6151">
        <v>2</v>
      </c>
      <c r="H6151">
        <v>69.257810000000006</v>
      </c>
      <c r="I6151">
        <v>22.83203</v>
      </c>
      <c r="J6151">
        <v>1.105469</v>
      </c>
      <c r="K6151">
        <v>81.035160000000005</v>
      </c>
      <c r="L6151" s="3">
        <v>44130.515277777777</v>
      </c>
      <c r="M6151">
        <v>17.18</v>
      </c>
      <c r="N6151" t="s">
        <v>28</v>
      </c>
      <c r="P6151">
        <f>(C6151-Key!$B$1)*24</f>
        <v>3.2666666666627862</v>
      </c>
      <c r="Q6151">
        <f>(Key!$B$2-'17.1'!C6151)*24</f>
        <v>-0.31666666665114462</v>
      </c>
      <c r="R6151" s="3">
        <f>C6151-(M6151-Key!$B$5)/(24*Key!$B$6)</f>
        <v>44130.749379629626</v>
      </c>
      <c r="S6151">
        <f>M6151-Key!$B$5</f>
        <v>14.92</v>
      </c>
      <c r="T6151" s="2">
        <f t="shared" si="480"/>
        <v>44129.763888888891</v>
      </c>
      <c r="U6151" t="str">
        <f t="shared" si="481"/>
        <v>10-25-2020 18:20</v>
      </c>
      <c r="V6151">
        <f>IFERROR(IF(W6151=Z6151,VLOOKUP($U6151,[1]C8842!$G$2:$M$145,3,FALSE),0),0)</f>
        <v>0</v>
      </c>
      <c r="W6151">
        <f>VLOOKUP(RIGHT($V$1,5),Key!$A$9:$B$14,2,FALSE)</f>
        <v>10.199999999999999</v>
      </c>
      <c r="X6151">
        <f t="shared" si="484"/>
        <v>0</v>
      </c>
      <c r="Y6151">
        <f>VLOOKUP(RIGHT($X$1,5),Key!$A$9:$B$14,2,FALSE)</f>
        <v>3.7</v>
      </c>
      <c r="Z6151">
        <f t="shared" si="482"/>
        <v>10.199999999999999</v>
      </c>
      <c r="AA6151">
        <f t="shared" si="483"/>
        <v>0</v>
      </c>
    </row>
    <row r="6152" spans="1:27" x14ac:dyDescent="0.3">
      <c r="A6152">
        <v>100067</v>
      </c>
      <c r="B6152">
        <v>230922</v>
      </c>
      <c r="C6152" s="3">
        <v>44130.763194444444</v>
      </c>
      <c r="D6152">
        <v>1</v>
      </c>
      <c r="E6152">
        <v>1</v>
      </c>
      <c r="F6152" t="s">
        <v>25</v>
      </c>
      <c r="G6152">
        <v>1</v>
      </c>
      <c r="H6152">
        <v>68.976560000000006</v>
      </c>
      <c r="I6152">
        <v>15.32422</v>
      </c>
      <c r="J6152">
        <v>0.8203125</v>
      </c>
      <c r="K6152">
        <v>58.023440000000001</v>
      </c>
      <c r="L6152" s="3">
        <v>44130.515277777777</v>
      </c>
      <c r="M6152">
        <v>17.18</v>
      </c>
      <c r="N6152" t="s">
        <v>28</v>
      </c>
      <c r="P6152">
        <f>(C6152-Key!$B$1)*24</f>
        <v>3.2666666666627862</v>
      </c>
      <c r="Q6152">
        <f>(Key!$B$2-'17.1'!C6152)*24</f>
        <v>-0.31666666665114462</v>
      </c>
      <c r="R6152" s="3">
        <f>C6152-(M6152-Key!$B$5)/(24*Key!$B$6)</f>
        <v>44130.749379629626</v>
      </c>
      <c r="S6152">
        <f>M6152-Key!$B$5</f>
        <v>14.92</v>
      </c>
      <c r="T6152" s="2">
        <f t="shared" si="480"/>
        <v>44129.763888888891</v>
      </c>
      <c r="U6152" t="str">
        <f t="shared" si="481"/>
        <v>10-25-2020 18:20</v>
      </c>
      <c r="V6152">
        <f>IFERROR(IF(W6152=Z6152,VLOOKUP($U6152,[1]C8842!$G$2:$M$145,3,FALSE),0),0)</f>
        <v>0</v>
      </c>
      <c r="W6152">
        <f>VLOOKUP(RIGHT($V$1,5),Key!$A$9:$B$14,2,FALSE)</f>
        <v>10.199999999999999</v>
      </c>
      <c r="X6152">
        <f t="shared" si="484"/>
        <v>0</v>
      </c>
      <c r="Y6152">
        <f>VLOOKUP(RIGHT($X$1,5),Key!$A$9:$B$14,2,FALSE)</f>
        <v>3.7</v>
      </c>
      <c r="Z6152">
        <f t="shared" si="482"/>
        <v>10.199999999999999</v>
      </c>
      <c r="AA6152">
        <f t="shared" si="483"/>
        <v>0</v>
      </c>
    </row>
    <row r="6153" spans="1:27" x14ac:dyDescent="0.3">
      <c r="A6153">
        <v>100067</v>
      </c>
      <c r="B6153">
        <v>230922</v>
      </c>
      <c r="C6153" s="3">
        <v>44130.763194444444</v>
      </c>
      <c r="D6153">
        <v>0</v>
      </c>
      <c r="E6153">
        <v>2</v>
      </c>
      <c r="F6153" t="s">
        <v>25</v>
      </c>
      <c r="G6153">
        <v>1</v>
      </c>
      <c r="H6153">
        <v>67.246089999999995</v>
      </c>
      <c r="I6153">
        <v>14.875</v>
      </c>
      <c r="J6153">
        <v>0.82421880000000003</v>
      </c>
      <c r="K6153">
        <v>46.019530000000003</v>
      </c>
      <c r="L6153" s="3">
        <v>44130.515277777777</v>
      </c>
      <c r="M6153">
        <v>17.18</v>
      </c>
      <c r="N6153" t="s">
        <v>28</v>
      </c>
      <c r="P6153">
        <f>(C6153-Key!$B$1)*24</f>
        <v>3.2666666666627862</v>
      </c>
      <c r="Q6153">
        <f>(Key!$B$2-'17.1'!C6153)*24</f>
        <v>-0.31666666665114462</v>
      </c>
      <c r="R6153" s="3">
        <f>C6153-(M6153-Key!$B$5)/(24*Key!$B$6)</f>
        <v>44130.749379629626</v>
      </c>
      <c r="S6153">
        <f>M6153-Key!$B$5</f>
        <v>14.92</v>
      </c>
      <c r="T6153" s="2">
        <f t="shared" si="480"/>
        <v>44129.763888888891</v>
      </c>
      <c r="U6153" t="str">
        <f t="shared" si="481"/>
        <v>10-25-2020 18:20</v>
      </c>
      <c r="V6153">
        <f>IFERROR(IF(W6153=Z6153,VLOOKUP($U6153,[1]C8842!$G$2:$M$145,3,FALSE),0),0)</f>
        <v>0</v>
      </c>
      <c r="W6153">
        <f>VLOOKUP(RIGHT($V$1,5),Key!$A$9:$B$14,2,FALSE)</f>
        <v>10.199999999999999</v>
      </c>
      <c r="X6153">
        <f t="shared" si="484"/>
        <v>0</v>
      </c>
      <c r="Y6153">
        <f>VLOOKUP(RIGHT($X$1,5),Key!$A$9:$B$14,2,FALSE)</f>
        <v>3.7</v>
      </c>
      <c r="Z6153">
        <f t="shared" si="482"/>
        <v>10.199999999999999</v>
      </c>
      <c r="AA6153">
        <f t="shared" si="483"/>
        <v>0</v>
      </c>
    </row>
    <row r="6154" spans="1:27" x14ac:dyDescent="0.3">
      <c r="A6154">
        <v>100067</v>
      </c>
      <c r="B6154">
        <v>230922</v>
      </c>
      <c r="C6154" s="3">
        <v>44130.763194444444</v>
      </c>
      <c r="D6154">
        <v>1</v>
      </c>
      <c r="E6154">
        <v>1</v>
      </c>
      <c r="F6154" t="s">
        <v>25</v>
      </c>
      <c r="G6154">
        <v>1</v>
      </c>
      <c r="H6154">
        <v>64.875</v>
      </c>
      <c r="I6154">
        <v>14.933590000000001</v>
      </c>
      <c r="J6154">
        <v>0.85546880000000003</v>
      </c>
      <c r="K6154">
        <v>57.023440000000001</v>
      </c>
      <c r="L6154" s="3">
        <v>44130.515277777777</v>
      </c>
      <c r="M6154">
        <v>17.18</v>
      </c>
      <c r="N6154" t="s">
        <v>28</v>
      </c>
      <c r="P6154">
        <f>(C6154-Key!$B$1)*24</f>
        <v>3.2666666666627862</v>
      </c>
      <c r="Q6154">
        <f>(Key!$B$2-'17.1'!C6154)*24</f>
        <v>-0.31666666665114462</v>
      </c>
      <c r="R6154" s="3">
        <f>C6154-(M6154-Key!$B$5)/(24*Key!$B$6)</f>
        <v>44130.749379629626</v>
      </c>
      <c r="S6154">
        <f>M6154-Key!$B$5</f>
        <v>14.92</v>
      </c>
      <c r="T6154" s="2">
        <f t="shared" si="480"/>
        <v>44129.763888888891</v>
      </c>
      <c r="U6154" t="str">
        <f t="shared" si="481"/>
        <v>10-25-2020 18:20</v>
      </c>
      <c r="V6154">
        <f>IFERROR(IF(W6154=Z6154,VLOOKUP($U6154,[1]C8842!$G$2:$M$145,3,FALSE),0),0)</f>
        <v>0</v>
      </c>
      <c r="W6154">
        <f>VLOOKUP(RIGHT($V$1,5),Key!$A$9:$B$14,2,FALSE)</f>
        <v>10.199999999999999</v>
      </c>
      <c r="X6154">
        <f t="shared" si="484"/>
        <v>0</v>
      </c>
      <c r="Y6154">
        <f>VLOOKUP(RIGHT($X$1,5),Key!$A$9:$B$14,2,FALSE)</f>
        <v>3.7</v>
      </c>
      <c r="Z6154">
        <f t="shared" si="482"/>
        <v>10.199999999999999</v>
      </c>
      <c r="AA6154">
        <f t="shared" si="483"/>
        <v>0</v>
      </c>
    </row>
    <row r="6155" spans="1:27" x14ac:dyDescent="0.3">
      <c r="A6155">
        <v>100067</v>
      </c>
      <c r="B6155">
        <v>230922</v>
      </c>
      <c r="C6155" s="3">
        <v>44130.763888888891</v>
      </c>
      <c r="D6155">
        <v>0</v>
      </c>
      <c r="E6155">
        <v>2</v>
      </c>
      <c r="F6155" t="s">
        <v>25</v>
      </c>
      <c r="G6155">
        <v>1</v>
      </c>
      <c r="H6155">
        <v>63.699219999999997</v>
      </c>
      <c r="I6155">
        <v>15.882809999999999</v>
      </c>
      <c r="J6155">
        <v>0.9140625</v>
      </c>
      <c r="K6155">
        <v>46.019530000000003</v>
      </c>
      <c r="L6155" s="3">
        <v>44130.515277777777</v>
      </c>
      <c r="M6155">
        <v>17.18</v>
      </c>
      <c r="N6155" t="s">
        <v>28</v>
      </c>
      <c r="P6155">
        <f>(C6155-Key!$B$1)*24</f>
        <v>3.28333333338378</v>
      </c>
      <c r="Q6155">
        <f>(Key!$B$2-'17.1'!C6155)*24</f>
        <v>-0.33333333337213844</v>
      </c>
      <c r="R6155" s="3">
        <f>C6155-(M6155-Key!$B$5)/(24*Key!$B$6)</f>
        <v>44130.750074074072</v>
      </c>
      <c r="S6155">
        <f>M6155-Key!$B$5</f>
        <v>14.92</v>
      </c>
      <c r="T6155" s="2">
        <f t="shared" si="480"/>
        <v>44129.763888888891</v>
      </c>
      <c r="U6155" t="str">
        <f t="shared" si="481"/>
        <v>10-25-2020 18:20</v>
      </c>
      <c r="V6155">
        <f>IFERROR(IF(W6155=Z6155,VLOOKUP($U6155,[1]C8842!$G$2:$M$145,3,FALSE),0),0)</f>
        <v>0</v>
      </c>
      <c r="W6155">
        <f>VLOOKUP(RIGHT($V$1,5),Key!$A$9:$B$14,2,FALSE)</f>
        <v>10.199999999999999</v>
      </c>
      <c r="X6155">
        <f t="shared" si="484"/>
        <v>0</v>
      </c>
      <c r="Y6155">
        <f>VLOOKUP(RIGHT($X$1,5),Key!$A$9:$B$14,2,FALSE)</f>
        <v>3.7</v>
      </c>
      <c r="Z6155">
        <f t="shared" si="482"/>
        <v>10.199999999999999</v>
      </c>
      <c r="AA6155">
        <f t="shared" si="483"/>
        <v>0</v>
      </c>
    </row>
    <row r="6156" spans="1:27" x14ac:dyDescent="0.3">
      <c r="A6156">
        <v>100067</v>
      </c>
      <c r="B6156">
        <v>230922</v>
      </c>
      <c r="C6156" s="3">
        <v>44130.763888888891</v>
      </c>
      <c r="D6156">
        <v>1</v>
      </c>
      <c r="E6156">
        <v>1</v>
      </c>
      <c r="F6156" t="s">
        <v>25</v>
      </c>
      <c r="G6156">
        <v>1</v>
      </c>
      <c r="H6156">
        <v>63.976559999999999</v>
      </c>
      <c r="I6156">
        <v>19.871089999999999</v>
      </c>
      <c r="J6156">
        <v>1.074219</v>
      </c>
      <c r="K6156">
        <v>56.023440000000001</v>
      </c>
      <c r="L6156" s="3">
        <v>44130.515277777777</v>
      </c>
      <c r="M6156">
        <v>17.18</v>
      </c>
      <c r="N6156" t="s">
        <v>28</v>
      </c>
      <c r="P6156">
        <f>(C6156-Key!$B$1)*24</f>
        <v>3.28333333338378</v>
      </c>
      <c r="Q6156">
        <f>(Key!$B$2-'17.1'!C6156)*24</f>
        <v>-0.33333333337213844</v>
      </c>
      <c r="R6156" s="3">
        <f>C6156-(M6156-Key!$B$5)/(24*Key!$B$6)</f>
        <v>44130.750074074072</v>
      </c>
      <c r="S6156">
        <f>M6156-Key!$B$5</f>
        <v>14.92</v>
      </c>
      <c r="T6156" s="2">
        <f t="shared" si="480"/>
        <v>44129.763888888891</v>
      </c>
      <c r="U6156" t="str">
        <f t="shared" si="481"/>
        <v>10-25-2020 18:20</v>
      </c>
      <c r="V6156">
        <f>IFERROR(IF(W6156=Z6156,VLOOKUP($U6156,[1]C8842!$G$2:$M$145,3,FALSE),0),0)</f>
        <v>0</v>
      </c>
      <c r="W6156">
        <f>VLOOKUP(RIGHT($V$1,5),Key!$A$9:$B$14,2,FALSE)</f>
        <v>10.199999999999999</v>
      </c>
      <c r="X6156">
        <f t="shared" si="484"/>
        <v>0</v>
      </c>
      <c r="Y6156">
        <f>VLOOKUP(RIGHT($X$1,5),Key!$A$9:$B$14,2,FALSE)</f>
        <v>3.7</v>
      </c>
      <c r="Z6156">
        <f t="shared" si="482"/>
        <v>10.199999999999999</v>
      </c>
      <c r="AA6156">
        <f t="shared" si="483"/>
        <v>0</v>
      </c>
    </row>
    <row r="6157" spans="1:27" x14ac:dyDescent="0.3">
      <c r="A6157">
        <v>100067</v>
      </c>
      <c r="B6157">
        <v>230922</v>
      </c>
      <c r="C6157" s="3">
        <v>44130.763888888891</v>
      </c>
      <c r="D6157">
        <v>3</v>
      </c>
      <c r="E6157">
        <v>2</v>
      </c>
      <c r="F6157" t="s">
        <v>26</v>
      </c>
      <c r="G6157">
        <v>2</v>
      </c>
      <c r="H6157">
        <v>63.601559999999999</v>
      </c>
      <c r="I6157">
        <v>24.55078</v>
      </c>
      <c r="J6157">
        <v>1.277344</v>
      </c>
      <c r="K6157">
        <v>94.039060000000006</v>
      </c>
      <c r="L6157" s="3">
        <v>44130.515277777777</v>
      </c>
      <c r="M6157">
        <v>17.18</v>
      </c>
      <c r="N6157" t="s">
        <v>28</v>
      </c>
      <c r="P6157">
        <f>(C6157-Key!$B$1)*24</f>
        <v>3.28333333338378</v>
      </c>
      <c r="Q6157">
        <f>(Key!$B$2-'17.1'!C6157)*24</f>
        <v>-0.33333333337213844</v>
      </c>
      <c r="R6157" s="3">
        <f>C6157-(M6157-Key!$B$5)/(24*Key!$B$6)</f>
        <v>44130.750074074072</v>
      </c>
      <c r="S6157">
        <f>M6157-Key!$B$5</f>
        <v>14.92</v>
      </c>
      <c r="T6157" s="2">
        <f t="shared" si="480"/>
        <v>44129.763888888891</v>
      </c>
      <c r="U6157" t="str">
        <f t="shared" si="481"/>
        <v>10-25-2020 18:20</v>
      </c>
      <c r="V6157">
        <f>IFERROR(IF(W6157=Z6157,VLOOKUP($U6157,[1]C8842!$G$2:$M$145,3,FALSE),0),0)</f>
        <v>0</v>
      </c>
      <c r="W6157">
        <f>VLOOKUP(RIGHT($V$1,5),Key!$A$9:$B$14,2,FALSE)</f>
        <v>10.199999999999999</v>
      </c>
      <c r="X6157">
        <f t="shared" si="484"/>
        <v>0</v>
      </c>
      <c r="Y6157">
        <f>VLOOKUP(RIGHT($X$1,5),Key!$A$9:$B$14,2,FALSE)</f>
        <v>3.7</v>
      </c>
      <c r="Z6157">
        <f t="shared" si="482"/>
        <v>10.199999999999999</v>
      </c>
      <c r="AA6157">
        <f t="shared" si="483"/>
        <v>0</v>
      </c>
    </row>
    <row r="6158" spans="1:27" x14ac:dyDescent="0.3">
      <c r="A6158">
        <v>100067</v>
      </c>
      <c r="B6158">
        <v>230922</v>
      </c>
      <c r="C6158" s="3">
        <v>44130.763888888891</v>
      </c>
      <c r="D6158">
        <v>0</v>
      </c>
      <c r="E6158">
        <v>2</v>
      </c>
      <c r="F6158" t="s">
        <v>25</v>
      </c>
      <c r="G6158">
        <v>1</v>
      </c>
      <c r="H6158">
        <v>65.832030000000003</v>
      </c>
      <c r="I6158">
        <v>16.496089999999999</v>
      </c>
      <c r="J6158">
        <v>0.90625</v>
      </c>
      <c r="K6158">
        <v>46.019530000000003</v>
      </c>
      <c r="L6158" s="3">
        <v>44130.515277777777</v>
      </c>
      <c r="M6158">
        <v>17.18</v>
      </c>
      <c r="N6158" t="s">
        <v>28</v>
      </c>
      <c r="P6158">
        <f>(C6158-Key!$B$1)*24</f>
        <v>3.28333333338378</v>
      </c>
      <c r="Q6158">
        <f>(Key!$B$2-'17.1'!C6158)*24</f>
        <v>-0.33333333337213844</v>
      </c>
      <c r="R6158" s="3">
        <f>C6158-(M6158-Key!$B$5)/(24*Key!$B$6)</f>
        <v>44130.750074074072</v>
      </c>
      <c r="S6158">
        <f>M6158-Key!$B$5</f>
        <v>14.92</v>
      </c>
      <c r="T6158" s="2">
        <f t="shared" si="480"/>
        <v>44129.763888888891</v>
      </c>
      <c r="U6158" t="str">
        <f t="shared" si="481"/>
        <v>10-25-2020 18:20</v>
      </c>
      <c r="V6158">
        <f>IFERROR(IF(W6158=Z6158,VLOOKUP($U6158,[1]C8842!$G$2:$M$145,3,FALSE),0),0)</f>
        <v>0</v>
      </c>
      <c r="W6158">
        <f>VLOOKUP(RIGHT($V$1,5),Key!$A$9:$B$14,2,FALSE)</f>
        <v>10.199999999999999</v>
      </c>
      <c r="X6158">
        <f t="shared" si="484"/>
        <v>0</v>
      </c>
      <c r="Y6158">
        <f>VLOOKUP(RIGHT($X$1,5),Key!$A$9:$B$14,2,FALSE)</f>
        <v>3.7</v>
      </c>
      <c r="Z6158">
        <f t="shared" si="482"/>
        <v>10.199999999999999</v>
      </c>
      <c r="AA6158">
        <f t="shared" si="483"/>
        <v>0</v>
      </c>
    </row>
    <row r="6159" spans="1:27" x14ac:dyDescent="0.3">
      <c r="A6159">
        <v>100067</v>
      </c>
      <c r="B6159">
        <v>230922</v>
      </c>
      <c r="C6159" s="3">
        <v>44130.763888888891</v>
      </c>
      <c r="D6159">
        <v>2</v>
      </c>
      <c r="E6159">
        <v>1</v>
      </c>
      <c r="F6159" t="s">
        <v>26</v>
      </c>
      <c r="G6159">
        <v>1</v>
      </c>
      <c r="H6159">
        <v>69.421880000000002</v>
      </c>
      <c r="I6159">
        <v>16.04297</v>
      </c>
      <c r="J6159">
        <v>0.84375</v>
      </c>
      <c r="K6159">
        <v>82.035160000000005</v>
      </c>
      <c r="L6159" s="3">
        <v>44130.515277777777</v>
      </c>
      <c r="M6159">
        <v>17.18</v>
      </c>
      <c r="N6159" t="s">
        <v>28</v>
      </c>
      <c r="P6159">
        <f>(C6159-Key!$B$1)*24</f>
        <v>3.28333333338378</v>
      </c>
      <c r="Q6159">
        <f>(Key!$B$2-'17.1'!C6159)*24</f>
        <v>-0.33333333337213844</v>
      </c>
      <c r="R6159" s="3">
        <f>C6159-(M6159-Key!$B$5)/(24*Key!$B$6)</f>
        <v>44130.750074074072</v>
      </c>
      <c r="S6159">
        <f>M6159-Key!$B$5</f>
        <v>14.92</v>
      </c>
      <c r="T6159" s="2">
        <f t="shared" si="480"/>
        <v>44129.763888888891</v>
      </c>
      <c r="U6159" t="str">
        <f t="shared" si="481"/>
        <v>10-25-2020 18:20</v>
      </c>
      <c r="V6159">
        <f>IFERROR(IF(W6159=Z6159,VLOOKUP($U6159,[1]C8842!$G$2:$M$145,3,FALSE),0),0)</f>
        <v>0</v>
      </c>
      <c r="W6159">
        <f>VLOOKUP(RIGHT($V$1,5),Key!$A$9:$B$14,2,FALSE)</f>
        <v>10.199999999999999</v>
      </c>
      <c r="X6159">
        <f t="shared" si="484"/>
        <v>0</v>
      </c>
      <c r="Y6159">
        <f>VLOOKUP(RIGHT($X$1,5),Key!$A$9:$B$14,2,FALSE)</f>
        <v>3.7</v>
      </c>
      <c r="Z6159">
        <f t="shared" si="482"/>
        <v>10.199999999999999</v>
      </c>
      <c r="AA6159">
        <f t="shared" si="483"/>
        <v>0</v>
      </c>
    </row>
    <row r="6160" spans="1:27" x14ac:dyDescent="0.3">
      <c r="A6160">
        <v>100067</v>
      </c>
      <c r="B6160">
        <v>230922</v>
      </c>
      <c r="C6160" s="3">
        <v>44130.763888888891</v>
      </c>
      <c r="D6160">
        <v>3</v>
      </c>
      <c r="E6160">
        <v>2</v>
      </c>
      <c r="F6160" t="s">
        <v>26</v>
      </c>
      <c r="G6160">
        <v>1</v>
      </c>
      <c r="H6160">
        <v>62.71875</v>
      </c>
      <c r="I6160">
        <v>14.742190000000001</v>
      </c>
      <c r="J6160">
        <v>0.87890630000000003</v>
      </c>
      <c r="K6160">
        <v>95.039060000000006</v>
      </c>
      <c r="L6160" s="3">
        <v>44130.515277777777</v>
      </c>
      <c r="M6160">
        <v>17.18</v>
      </c>
      <c r="N6160" t="s">
        <v>28</v>
      </c>
      <c r="P6160">
        <f>(C6160-Key!$B$1)*24</f>
        <v>3.28333333338378</v>
      </c>
      <c r="Q6160">
        <f>(Key!$B$2-'17.1'!C6160)*24</f>
        <v>-0.33333333337213844</v>
      </c>
      <c r="R6160" s="3">
        <f>C6160-(M6160-Key!$B$5)/(24*Key!$B$6)</f>
        <v>44130.750074074072</v>
      </c>
      <c r="S6160">
        <f>M6160-Key!$B$5</f>
        <v>14.92</v>
      </c>
      <c r="T6160" s="2">
        <f t="shared" si="480"/>
        <v>44129.763888888891</v>
      </c>
      <c r="U6160" t="str">
        <f t="shared" si="481"/>
        <v>10-25-2020 18:20</v>
      </c>
      <c r="V6160">
        <f>IFERROR(IF(W6160=Z6160,VLOOKUP($U6160,[1]C8842!$G$2:$M$145,3,FALSE),0),0)</f>
        <v>0</v>
      </c>
      <c r="W6160">
        <f>VLOOKUP(RIGHT($V$1,5),Key!$A$9:$B$14,2,FALSE)</f>
        <v>10.199999999999999</v>
      </c>
      <c r="X6160">
        <f t="shared" si="484"/>
        <v>0</v>
      </c>
      <c r="Y6160">
        <f>VLOOKUP(RIGHT($X$1,5),Key!$A$9:$B$14,2,FALSE)</f>
        <v>3.7</v>
      </c>
      <c r="Z6160">
        <f t="shared" si="482"/>
        <v>10.199999999999999</v>
      </c>
      <c r="AA6160">
        <f t="shared" si="483"/>
        <v>0</v>
      </c>
    </row>
    <row r="6161" spans="1:27" x14ac:dyDescent="0.3">
      <c r="A6161">
        <v>100067</v>
      </c>
      <c r="B6161">
        <v>230922</v>
      </c>
      <c r="C6161" s="3">
        <v>44130.763888888891</v>
      </c>
      <c r="D6161">
        <v>1</v>
      </c>
      <c r="E6161">
        <v>1</v>
      </c>
      <c r="F6161" t="s">
        <v>25</v>
      </c>
      <c r="G6161">
        <v>1</v>
      </c>
      <c r="H6161">
        <v>62.117190000000001</v>
      </c>
      <c r="I6161">
        <v>14.121090000000001</v>
      </c>
      <c r="J6161">
        <v>0.859375</v>
      </c>
      <c r="K6161">
        <v>60.023440000000001</v>
      </c>
      <c r="L6161" s="3">
        <v>44130.515277777777</v>
      </c>
      <c r="M6161">
        <v>17.18</v>
      </c>
      <c r="N6161" t="s">
        <v>28</v>
      </c>
      <c r="P6161">
        <f>(C6161-Key!$B$1)*24</f>
        <v>3.28333333338378</v>
      </c>
      <c r="Q6161">
        <f>(Key!$B$2-'17.1'!C6161)*24</f>
        <v>-0.33333333337213844</v>
      </c>
      <c r="R6161" s="3">
        <f>C6161-(M6161-Key!$B$5)/(24*Key!$B$6)</f>
        <v>44130.750074074072</v>
      </c>
      <c r="S6161">
        <f>M6161-Key!$B$5</f>
        <v>14.92</v>
      </c>
      <c r="T6161" s="2">
        <f t="shared" si="480"/>
        <v>44129.763888888891</v>
      </c>
      <c r="U6161" t="str">
        <f t="shared" si="481"/>
        <v>10-25-2020 18:20</v>
      </c>
      <c r="V6161">
        <f>IFERROR(IF(W6161=Z6161,VLOOKUP($U6161,[1]C8842!$G$2:$M$145,3,FALSE),0),0)</f>
        <v>0</v>
      </c>
      <c r="W6161">
        <f>VLOOKUP(RIGHT($V$1,5),Key!$A$9:$B$14,2,FALSE)</f>
        <v>10.199999999999999</v>
      </c>
      <c r="X6161">
        <f t="shared" si="484"/>
        <v>0</v>
      </c>
      <c r="Y6161">
        <f>VLOOKUP(RIGHT($X$1,5),Key!$A$9:$B$14,2,FALSE)</f>
        <v>3.7</v>
      </c>
      <c r="Z6161">
        <f t="shared" si="482"/>
        <v>10.199999999999999</v>
      </c>
      <c r="AA6161">
        <f t="shared" si="483"/>
        <v>0</v>
      </c>
    </row>
    <row r="6162" spans="1:27" x14ac:dyDescent="0.3">
      <c r="A6162">
        <v>100067</v>
      </c>
      <c r="B6162">
        <v>230922</v>
      </c>
      <c r="C6162" s="3">
        <v>44130.763888888891</v>
      </c>
      <c r="D6162">
        <v>2</v>
      </c>
      <c r="E6162">
        <v>1</v>
      </c>
      <c r="F6162" t="s">
        <v>26</v>
      </c>
      <c r="G6162">
        <v>1</v>
      </c>
      <c r="H6162">
        <v>66.699219999999997</v>
      </c>
      <c r="I6162">
        <v>18.07422</v>
      </c>
      <c r="J6162">
        <v>0.9609375</v>
      </c>
      <c r="K6162">
        <v>81.035160000000005</v>
      </c>
      <c r="L6162" s="3">
        <v>44130.515277777777</v>
      </c>
      <c r="M6162">
        <v>17.18</v>
      </c>
      <c r="N6162" t="s">
        <v>28</v>
      </c>
      <c r="P6162">
        <f>(C6162-Key!$B$1)*24</f>
        <v>3.28333333338378</v>
      </c>
      <c r="Q6162">
        <f>(Key!$B$2-'17.1'!C6162)*24</f>
        <v>-0.33333333337213844</v>
      </c>
      <c r="R6162" s="3">
        <f>C6162-(M6162-Key!$B$5)/(24*Key!$B$6)</f>
        <v>44130.750074074072</v>
      </c>
      <c r="S6162">
        <f>M6162-Key!$B$5</f>
        <v>14.92</v>
      </c>
      <c r="T6162" s="2">
        <f t="shared" si="480"/>
        <v>44129.763888888891</v>
      </c>
      <c r="U6162" t="str">
        <f t="shared" si="481"/>
        <v>10-25-2020 18:20</v>
      </c>
      <c r="V6162">
        <f>IFERROR(IF(W6162=Z6162,VLOOKUP($U6162,[1]C8842!$G$2:$M$145,3,FALSE),0),0)</f>
        <v>0</v>
      </c>
      <c r="W6162">
        <f>VLOOKUP(RIGHT($V$1,5),Key!$A$9:$B$14,2,FALSE)</f>
        <v>10.199999999999999</v>
      </c>
      <c r="X6162">
        <f t="shared" si="484"/>
        <v>0</v>
      </c>
      <c r="Y6162">
        <f>VLOOKUP(RIGHT($X$1,5),Key!$A$9:$B$14,2,FALSE)</f>
        <v>3.7</v>
      </c>
      <c r="Z6162">
        <f t="shared" si="482"/>
        <v>10.199999999999999</v>
      </c>
      <c r="AA6162">
        <f t="shared" si="483"/>
        <v>0</v>
      </c>
    </row>
    <row r="6163" spans="1:27" x14ac:dyDescent="0.3">
      <c r="A6163">
        <v>100067</v>
      </c>
      <c r="B6163">
        <v>230922</v>
      </c>
      <c r="C6163" s="3">
        <v>44130.763888888891</v>
      </c>
      <c r="D6163">
        <v>0</v>
      </c>
      <c r="E6163">
        <v>2</v>
      </c>
      <c r="F6163" t="s">
        <v>25</v>
      </c>
      <c r="G6163">
        <v>1</v>
      </c>
      <c r="H6163">
        <v>57.984380000000002</v>
      </c>
      <c r="I6163">
        <v>14.726559999999999</v>
      </c>
      <c r="J6163">
        <v>0.94921880000000003</v>
      </c>
      <c r="K6163">
        <v>47.019530000000003</v>
      </c>
      <c r="L6163" s="3">
        <v>44130.515277777777</v>
      </c>
      <c r="M6163">
        <v>17.18</v>
      </c>
      <c r="N6163" t="s">
        <v>28</v>
      </c>
      <c r="P6163">
        <f>(C6163-Key!$B$1)*24</f>
        <v>3.28333333338378</v>
      </c>
      <c r="Q6163">
        <f>(Key!$B$2-'17.1'!C6163)*24</f>
        <v>-0.33333333337213844</v>
      </c>
      <c r="R6163" s="3">
        <f>C6163-(M6163-Key!$B$5)/(24*Key!$B$6)</f>
        <v>44130.750074074072</v>
      </c>
      <c r="S6163">
        <f>M6163-Key!$B$5</f>
        <v>14.92</v>
      </c>
      <c r="T6163" s="2">
        <f t="shared" si="480"/>
        <v>44129.763888888891</v>
      </c>
      <c r="U6163" t="str">
        <f t="shared" si="481"/>
        <v>10-25-2020 18:20</v>
      </c>
      <c r="V6163">
        <f>IFERROR(IF(W6163=Z6163,VLOOKUP($U6163,[1]C8842!$G$2:$M$145,3,FALSE),0),0)</f>
        <v>0</v>
      </c>
      <c r="W6163">
        <f>VLOOKUP(RIGHT($V$1,5),Key!$A$9:$B$14,2,FALSE)</f>
        <v>10.199999999999999</v>
      </c>
      <c r="X6163">
        <f t="shared" si="484"/>
        <v>0</v>
      </c>
      <c r="Y6163">
        <f>VLOOKUP(RIGHT($X$1,5),Key!$A$9:$B$14,2,FALSE)</f>
        <v>3.7</v>
      </c>
      <c r="Z6163">
        <f t="shared" si="482"/>
        <v>10.199999999999999</v>
      </c>
      <c r="AA6163">
        <f t="shared" si="483"/>
        <v>0</v>
      </c>
    </row>
    <row r="6164" spans="1:27" x14ac:dyDescent="0.3">
      <c r="A6164">
        <v>100067</v>
      </c>
      <c r="B6164">
        <v>230922</v>
      </c>
      <c r="C6164" s="3">
        <v>44130.763888888891</v>
      </c>
      <c r="D6164">
        <v>3</v>
      </c>
      <c r="E6164">
        <v>2</v>
      </c>
      <c r="F6164" t="s">
        <v>26</v>
      </c>
      <c r="G6164">
        <v>1</v>
      </c>
      <c r="H6164">
        <v>65.667969999999997</v>
      </c>
      <c r="I6164">
        <v>14.585940000000001</v>
      </c>
      <c r="J6164">
        <v>0.83203130000000003</v>
      </c>
      <c r="K6164">
        <v>94.039060000000006</v>
      </c>
      <c r="L6164" s="3">
        <v>44130.515277777777</v>
      </c>
      <c r="M6164">
        <v>17.18</v>
      </c>
      <c r="N6164" t="s">
        <v>28</v>
      </c>
      <c r="P6164">
        <f>(C6164-Key!$B$1)*24</f>
        <v>3.28333333338378</v>
      </c>
      <c r="Q6164">
        <f>(Key!$B$2-'17.1'!C6164)*24</f>
        <v>-0.33333333337213844</v>
      </c>
      <c r="R6164" s="3">
        <f>C6164-(M6164-Key!$B$5)/(24*Key!$B$6)</f>
        <v>44130.750074074072</v>
      </c>
      <c r="S6164">
        <f>M6164-Key!$B$5</f>
        <v>14.92</v>
      </c>
      <c r="T6164" s="2">
        <f t="shared" si="480"/>
        <v>44129.763888888891</v>
      </c>
      <c r="U6164" t="str">
        <f t="shared" si="481"/>
        <v>10-25-2020 18:20</v>
      </c>
      <c r="V6164">
        <f>IFERROR(IF(W6164=Z6164,VLOOKUP($U6164,[1]C8842!$G$2:$M$145,3,FALSE),0),0)</f>
        <v>0</v>
      </c>
      <c r="W6164">
        <f>VLOOKUP(RIGHT($V$1,5),Key!$A$9:$B$14,2,FALSE)</f>
        <v>10.199999999999999</v>
      </c>
      <c r="X6164">
        <f t="shared" si="484"/>
        <v>0</v>
      </c>
      <c r="Y6164">
        <f>VLOOKUP(RIGHT($X$1,5),Key!$A$9:$B$14,2,FALSE)</f>
        <v>3.7</v>
      </c>
      <c r="Z6164">
        <f t="shared" si="482"/>
        <v>10.199999999999999</v>
      </c>
      <c r="AA6164">
        <f t="shared" si="483"/>
        <v>0</v>
      </c>
    </row>
    <row r="6165" spans="1:27" x14ac:dyDescent="0.3">
      <c r="A6165">
        <v>100067</v>
      </c>
      <c r="B6165">
        <v>230922</v>
      </c>
      <c r="C6165" s="3">
        <v>44130.763888888891</v>
      </c>
      <c r="D6165">
        <v>3</v>
      </c>
      <c r="E6165">
        <v>2</v>
      </c>
      <c r="F6165" t="s">
        <v>26</v>
      </c>
      <c r="G6165">
        <v>1</v>
      </c>
      <c r="H6165">
        <v>64.695310000000006</v>
      </c>
      <c r="I6165">
        <v>15.57813</v>
      </c>
      <c r="J6165">
        <v>0.88671880000000003</v>
      </c>
      <c r="K6165">
        <v>92.039060000000006</v>
      </c>
      <c r="L6165" s="3">
        <v>44130.515277777777</v>
      </c>
      <c r="M6165">
        <v>17.18</v>
      </c>
      <c r="N6165" t="s">
        <v>28</v>
      </c>
      <c r="P6165">
        <f>(C6165-Key!$B$1)*24</f>
        <v>3.28333333338378</v>
      </c>
      <c r="Q6165">
        <f>(Key!$B$2-'17.1'!C6165)*24</f>
        <v>-0.33333333337213844</v>
      </c>
      <c r="R6165" s="3">
        <f>C6165-(M6165-Key!$B$5)/(24*Key!$B$6)</f>
        <v>44130.750074074072</v>
      </c>
      <c r="S6165">
        <f>M6165-Key!$B$5</f>
        <v>14.92</v>
      </c>
      <c r="T6165" s="2">
        <f t="shared" si="480"/>
        <v>44129.763888888891</v>
      </c>
      <c r="U6165" t="str">
        <f t="shared" si="481"/>
        <v>10-25-2020 18:20</v>
      </c>
      <c r="V6165">
        <f>IFERROR(IF(W6165=Z6165,VLOOKUP($U6165,[1]C8842!$G$2:$M$145,3,FALSE),0),0)</f>
        <v>0</v>
      </c>
      <c r="W6165">
        <f>VLOOKUP(RIGHT($V$1,5),Key!$A$9:$B$14,2,FALSE)</f>
        <v>10.199999999999999</v>
      </c>
      <c r="X6165">
        <f t="shared" si="484"/>
        <v>0</v>
      </c>
      <c r="Y6165">
        <f>VLOOKUP(RIGHT($X$1,5),Key!$A$9:$B$14,2,FALSE)</f>
        <v>3.7</v>
      </c>
      <c r="Z6165">
        <f t="shared" si="482"/>
        <v>10.199999999999999</v>
      </c>
      <c r="AA6165">
        <f t="shared" si="483"/>
        <v>0</v>
      </c>
    </row>
    <row r="6166" spans="1:27" x14ac:dyDescent="0.3">
      <c r="A6166">
        <v>100067</v>
      </c>
      <c r="B6166">
        <v>230922</v>
      </c>
      <c r="C6166" s="3">
        <v>44130.763888888891</v>
      </c>
      <c r="D6166">
        <v>2</v>
      </c>
      <c r="E6166">
        <v>1</v>
      </c>
      <c r="F6166" t="s">
        <v>26</v>
      </c>
      <c r="G6166">
        <v>1</v>
      </c>
      <c r="H6166">
        <v>68.519530000000003</v>
      </c>
      <c r="I6166">
        <v>16.359380000000002</v>
      </c>
      <c r="J6166">
        <v>0.8671875</v>
      </c>
      <c r="K6166">
        <v>80.03125</v>
      </c>
      <c r="L6166" s="3">
        <v>44130.515277777777</v>
      </c>
      <c r="M6166">
        <v>17.18</v>
      </c>
      <c r="N6166" t="s">
        <v>28</v>
      </c>
      <c r="P6166">
        <f>(C6166-Key!$B$1)*24</f>
        <v>3.28333333338378</v>
      </c>
      <c r="Q6166">
        <f>(Key!$B$2-'17.1'!C6166)*24</f>
        <v>-0.33333333337213844</v>
      </c>
      <c r="R6166" s="3">
        <f>C6166-(M6166-Key!$B$5)/(24*Key!$B$6)</f>
        <v>44130.750074074072</v>
      </c>
      <c r="S6166">
        <f>M6166-Key!$B$5</f>
        <v>14.92</v>
      </c>
      <c r="T6166" s="2">
        <f t="shared" si="480"/>
        <v>44129.763888888891</v>
      </c>
      <c r="U6166" t="str">
        <f t="shared" si="481"/>
        <v>10-25-2020 18:20</v>
      </c>
      <c r="V6166">
        <f>IFERROR(IF(W6166=Z6166,VLOOKUP($U6166,[1]C8842!$G$2:$M$145,3,FALSE),0),0)</f>
        <v>0</v>
      </c>
      <c r="W6166">
        <f>VLOOKUP(RIGHT($V$1,5),Key!$A$9:$B$14,2,FALSE)</f>
        <v>10.199999999999999</v>
      </c>
      <c r="X6166">
        <f t="shared" si="484"/>
        <v>0</v>
      </c>
      <c r="Y6166">
        <f>VLOOKUP(RIGHT($X$1,5),Key!$A$9:$B$14,2,FALSE)</f>
        <v>3.7</v>
      </c>
      <c r="Z6166">
        <f t="shared" si="482"/>
        <v>10.199999999999999</v>
      </c>
      <c r="AA6166">
        <f t="shared" si="483"/>
        <v>0</v>
      </c>
    </row>
    <row r="6167" spans="1:27" x14ac:dyDescent="0.3">
      <c r="A6167">
        <v>100067</v>
      </c>
      <c r="B6167">
        <v>230922</v>
      </c>
      <c r="C6167" s="3">
        <v>44130.763888888891</v>
      </c>
      <c r="D6167">
        <v>3</v>
      </c>
      <c r="E6167">
        <v>2</v>
      </c>
      <c r="F6167" t="s">
        <v>26</v>
      </c>
      <c r="G6167">
        <v>1</v>
      </c>
      <c r="H6167">
        <v>66.398439999999994</v>
      </c>
      <c r="I6167">
        <v>18.148440000000001</v>
      </c>
      <c r="J6167">
        <v>0.96484380000000003</v>
      </c>
      <c r="K6167">
        <v>94.039060000000006</v>
      </c>
      <c r="L6167" s="3">
        <v>44130.515277777777</v>
      </c>
      <c r="M6167">
        <v>17.18</v>
      </c>
      <c r="N6167" t="s">
        <v>28</v>
      </c>
      <c r="P6167">
        <f>(C6167-Key!$B$1)*24</f>
        <v>3.28333333338378</v>
      </c>
      <c r="Q6167">
        <f>(Key!$B$2-'17.1'!C6167)*24</f>
        <v>-0.33333333337213844</v>
      </c>
      <c r="R6167" s="3">
        <f>C6167-(M6167-Key!$B$5)/(24*Key!$B$6)</f>
        <v>44130.750074074072</v>
      </c>
      <c r="S6167">
        <f>M6167-Key!$B$5</f>
        <v>14.92</v>
      </c>
      <c r="T6167" s="2">
        <f t="shared" si="480"/>
        <v>44129.763888888891</v>
      </c>
      <c r="U6167" t="str">
        <f t="shared" si="481"/>
        <v>10-25-2020 18:20</v>
      </c>
      <c r="V6167">
        <f>IFERROR(IF(W6167=Z6167,VLOOKUP($U6167,[1]C8842!$G$2:$M$145,3,FALSE),0),0)</f>
        <v>0</v>
      </c>
      <c r="W6167">
        <f>VLOOKUP(RIGHT($V$1,5),Key!$A$9:$B$14,2,FALSE)</f>
        <v>10.199999999999999</v>
      </c>
      <c r="X6167">
        <f t="shared" si="484"/>
        <v>0</v>
      </c>
      <c r="Y6167">
        <f>VLOOKUP(RIGHT($X$1,5),Key!$A$9:$B$14,2,FALSE)</f>
        <v>3.7</v>
      </c>
      <c r="Z6167">
        <f t="shared" si="482"/>
        <v>10.199999999999999</v>
      </c>
      <c r="AA6167">
        <f t="shared" si="483"/>
        <v>0</v>
      </c>
    </row>
    <row r="6168" spans="1:27" x14ac:dyDescent="0.3">
      <c r="A6168">
        <v>100067</v>
      </c>
      <c r="B6168">
        <v>230922</v>
      </c>
      <c r="C6168" s="3">
        <v>44130.763888888891</v>
      </c>
      <c r="D6168">
        <v>0</v>
      </c>
      <c r="E6168">
        <v>2</v>
      </c>
      <c r="F6168" t="s">
        <v>25</v>
      </c>
      <c r="G6168">
        <v>1</v>
      </c>
      <c r="H6168">
        <v>54.09375</v>
      </c>
      <c r="I6168">
        <v>13.351559999999999</v>
      </c>
      <c r="J6168">
        <v>0.94921880000000003</v>
      </c>
      <c r="K6168">
        <v>45.019530000000003</v>
      </c>
      <c r="L6168" s="3">
        <v>44130.515277777777</v>
      </c>
      <c r="M6168">
        <v>17.18</v>
      </c>
      <c r="N6168" t="s">
        <v>28</v>
      </c>
      <c r="P6168">
        <f>(C6168-Key!$B$1)*24</f>
        <v>3.28333333338378</v>
      </c>
      <c r="Q6168">
        <f>(Key!$B$2-'17.1'!C6168)*24</f>
        <v>-0.33333333337213844</v>
      </c>
      <c r="R6168" s="3">
        <f>C6168-(M6168-Key!$B$5)/(24*Key!$B$6)</f>
        <v>44130.750074074072</v>
      </c>
      <c r="S6168">
        <f>M6168-Key!$B$5</f>
        <v>14.92</v>
      </c>
      <c r="T6168" s="2">
        <f t="shared" si="480"/>
        <v>44129.763888888891</v>
      </c>
      <c r="U6168" t="str">
        <f t="shared" si="481"/>
        <v>10-25-2020 18:20</v>
      </c>
      <c r="V6168">
        <f>IFERROR(IF(W6168=Z6168,VLOOKUP($U6168,[1]C8842!$G$2:$M$145,3,FALSE),0),0)</f>
        <v>0</v>
      </c>
      <c r="W6168">
        <f>VLOOKUP(RIGHT($V$1,5),Key!$A$9:$B$14,2,FALSE)</f>
        <v>10.199999999999999</v>
      </c>
      <c r="X6168">
        <f t="shared" si="484"/>
        <v>0</v>
      </c>
      <c r="Y6168">
        <f>VLOOKUP(RIGHT($X$1,5),Key!$A$9:$B$14,2,FALSE)</f>
        <v>3.7</v>
      </c>
      <c r="Z6168">
        <f t="shared" si="482"/>
        <v>10.199999999999999</v>
      </c>
      <c r="AA6168">
        <f t="shared" si="483"/>
        <v>0</v>
      </c>
    </row>
    <row r="6169" spans="1:27" x14ac:dyDescent="0.3">
      <c r="A6169">
        <v>100067</v>
      </c>
      <c r="B6169">
        <v>230922</v>
      </c>
      <c r="C6169" s="3">
        <v>44130.763888888891</v>
      </c>
      <c r="D6169">
        <v>3</v>
      </c>
      <c r="E6169">
        <v>2</v>
      </c>
      <c r="F6169" t="s">
        <v>26</v>
      </c>
      <c r="G6169">
        <v>2</v>
      </c>
      <c r="H6169">
        <v>53.207030000000003</v>
      </c>
      <c r="I6169">
        <v>24.089839999999999</v>
      </c>
      <c r="J6169">
        <v>1.503906</v>
      </c>
      <c r="K6169">
        <v>92.039060000000006</v>
      </c>
      <c r="L6169" s="3">
        <v>44130.515277777777</v>
      </c>
      <c r="M6169">
        <v>17.18</v>
      </c>
      <c r="N6169" t="s">
        <v>28</v>
      </c>
      <c r="P6169">
        <f>(C6169-Key!$B$1)*24</f>
        <v>3.28333333338378</v>
      </c>
      <c r="Q6169">
        <f>(Key!$B$2-'17.1'!C6169)*24</f>
        <v>-0.33333333337213844</v>
      </c>
      <c r="R6169" s="3">
        <f>C6169-(M6169-Key!$B$5)/(24*Key!$B$6)</f>
        <v>44130.750074074072</v>
      </c>
      <c r="S6169">
        <f>M6169-Key!$B$5</f>
        <v>14.92</v>
      </c>
      <c r="T6169" s="2">
        <f t="shared" si="480"/>
        <v>44129.763888888891</v>
      </c>
      <c r="U6169" t="str">
        <f t="shared" si="481"/>
        <v>10-25-2020 18:20</v>
      </c>
      <c r="V6169">
        <f>IFERROR(IF(W6169=Z6169,VLOOKUP($U6169,[1]C8842!$G$2:$M$145,3,FALSE),0),0)</f>
        <v>0</v>
      </c>
      <c r="W6169">
        <f>VLOOKUP(RIGHT($V$1,5),Key!$A$9:$B$14,2,FALSE)</f>
        <v>10.199999999999999</v>
      </c>
      <c r="X6169">
        <f t="shared" si="484"/>
        <v>0</v>
      </c>
      <c r="Y6169">
        <f>VLOOKUP(RIGHT($X$1,5),Key!$A$9:$B$14,2,FALSE)</f>
        <v>3.7</v>
      </c>
      <c r="Z6169">
        <f t="shared" si="482"/>
        <v>10.199999999999999</v>
      </c>
      <c r="AA6169">
        <f t="shared" si="483"/>
        <v>0</v>
      </c>
    </row>
    <row r="6170" spans="1:27" x14ac:dyDescent="0.3">
      <c r="A6170">
        <v>100067</v>
      </c>
      <c r="B6170">
        <v>230922</v>
      </c>
      <c r="C6170" s="3">
        <v>44130.763888888891</v>
      </c>
      <c r="D6170">
        <v>3</v>
      </c>
      <c r="E6170">
        <v>2</v>
      </c>
      <c r="F6170" t="s">
        <v>26</v>
      </c>
      <c r="G6170">
        <v>1</v>
      </c>
      <c r="H6170">
        <v>67.605469999999997</v>
      </c>
      <c r="I6170">
        <v>16.273440000000001</v>
      </c>
      <c r="J6170">
        <v>0.875</v>
      </c>
      <c r="K6170">
        <v>94.039060000000006</v>
      </c>
      <c r="L6170" s="3">
        <v>44130.515277777777</v>
      </c>
      <c r="M6170">
        <v>17.18</v>
      </c>
      <c r="N6170" t="s">
        <v>28</v>
      </c>
      <c r="P6170">
        <f>(C6170-Key!$B$1)*24</f>
        <v>3.28333333338378</v>
      </c>
      <c r="Q6170">
        <f>(Key!$B$2-'17.1'!C6170)*24</f>
        <v>-0.33333333337213844</v>
      </c>
      <c r="R6170" s="3">
        <f>C6170-(M6170-Key!$B$5)/(24*Key!$B$6)</f>
        <v>44130.750074074072</v>
      </c>
      <c r="S6170">
        <f>M6170-Key!$B$5</f>
        <v>14.92</v>
      </c>
      <c r="T6170" s="2">
        <f t="shared" si="480"/>
        <v>44129.763888888891</v>
      </c>
      <c r="U6170" t="str">
        <f t="shared" si="481"/>
        <v>10-25-2020 18:20</v>
      </c>
      <c r="V6170">
        <f>IFERROR(IF(W6170=Z6170,VLOOKUP($U6170,[1]C8842!$G$2:$M$145,3,FALSE),0),0)</f>
        <v>0</v>
      </c>
      <c r="W6170">
        <f>VLOOKUP(RIGHT($V$1,5),Key!$A$9:$B$14,2,FALSE)</f>
        <v>10.199999999999999</v>
      </c>
      <c r="X6170">
        <f t="shared" si="484"/>
        <v>0</v>
      </c>
      <c r="Y6170">
        <f>VLOOKUP(RIGHT($X$1,5),Key!$A$9:$B$14,2,FALSE)</f>
        <v>3.7</v>
      </c>
      <c r="Z6170">
        <f t="shared" si="482"/>
        <v>10.199999999999999</v>
      </c>
      <c r="AA6170">
        <f t="shared" si="483"/>
        <v>0</v>
      </c>
    </row>
    <row r="6171" spans="1:27" x14ac:dyDescent="0.3">
      <c r="A6171">
        <v>100067</v>
      </c>
      <c r="B6171">
        <v>230922</v>
      </c>
      <c r="C6171" s="3">
        <v>44130.763888888891</v>
      </c>
      <c r="D6171">
        <v>2</v>
      </c>
      <c r="E6171">
        <v>1</v>
      </c>
      <c r="F6171" t="s">
        <v>26</v>
      </c>
      <c r="G6171">
        <v>1</v>
      </c>
      <c r="H6171">
        <v>71.769530000000003</v>
      </c>
      <c r="I6171">
        <v>18.070309999999999</v>
      </c>
      <c r="J6171">
        <v>0.890625</v>
      </c>
      <c r="K6171">
        <v>80.03125</v>
      </c>
      <c r="L6171" s="3">
        <v>44130.515277777777</v>
      </c>
      <c r="M6171">
        <v>17.18</v>
      </c>
      <c r="N6171" t="s">
        <v>28</v>
      </c>
      <c r="P6171">
        <f>(C6171-Key!$B$1)*24</f>
        <v>3.28333333338378</v>
      </c>
      <c r="Q6171">
        <f>(Key!$B$2-'17.1'!C6171)*24</f>
        <v>-0.33333333337213844</v>
      </c>
      <c r="R6171" s="3">
        <f>C6171-(M6171-Key!$B$5)/(24*Key!$B$6)</f>
        <v>44130.750074074072</v>
      </c>
      <c r="S6171">
        <f>M6171-Key!$B$5</f>
        <v>14.92</v>
      </c>
      <c r="T6171" s="2">
        <f t="shared" si="480"/>
        <v>44129.763888888891</v>
      </c>
      <c r="U6171" t="str">
        <f t="shared" si="481"/>
        <v>10-25-2020 18:20</v>
      </c>
      <c r="V6171">
        <f>IFERROR(IF(W6171=Z6171,VLOOKUP($U6171,[1]C8842!$G$2:$M$145,3,FALSE),0),0)</f>
        <v>0</v>
      </c>
      <c r="W6171">
        <f>VLOOKUP(RIGHT($V$1,5),Key!$A$9:$B$14,2,FALSE)</f>
        <v>10.199999999999999</v>
      </c>
      <c r="X6171">
        <f t="shared" si="484"/>
        <v>0</v>
      </c>
      <c r="Y6171">
        <f>VLOOKUP(RIGHT($X$1,5),Key!$A$9:$B$14,2,FALSE)</f>
        <v>3.7</v>
      </c>
      <c r="Z6171">
        <f t="shared" si="482"/>
        <v>10.199999999999999</v>
      </c>
      <c r="AA6171">
        <f t="shared" si="483"/>
        <v>0</v>
      </c>
    </row>
    <row r="6172" spans="1:27" x14ac:dyDescent="0.3">
      <c r="A6172">
        <v>100067</v>
      </c>
      <c r="B6172">
        <v>230922</v>
      </c>
      <c r="C6172" s="3">
        <v>44130.763888888891</v>
      </c>
      <c r="D6172">
        <v>3</v>
      </c>
      <c r="E6172">
        <v>2</v>
      </c>
      <c r="F6172" t="s">
        <v>26</v>
      </c>
      <c r="G6172">
        <v>1</v>
      </c>
      <c r="H6172">
        <v>73.824219999999997</v>
      </c>
      <c r="I6172">
        <v>17.90625</v>
      </c>
      <c r="J6172">
        <v>0.859375</v>
      </c>
      <c r="K6172">
        <v>92.039060000000006</v>
      </c>
      <c r="L6172" s="3">
        <v>44130.515277777777</v>
      </c>
      <c r="M6172">
        <v>17.18</v>
      </c>
      <c r="N6172" t="s">
        <v>28</v>
      </c>
      <c r="P6172">
        <f>(C6172-Key!$B$1)*24</f>
        <v>3.28333333338378</v>
      </c>
      <c r="Q6172">
        <f>(Key!$B$2-'17.1'!C6172)*24</f>
        <v>-0.33333333337213844</v>
      </c>
      <c r="R6172" s="3">
        <f>C6172-(M6172-Key!$B$5)/(24*Key!$B$6)</f>
        <v>44130.750074074072</v>
      </c>
      <c r="S6172">
        <f>M6172-Key!$B$5</f>
        <v>14.92</v>
      </c>
      <c r="T6172" s="2">
        <f t="shared" si="480"/>
        <v>44129.763888888891</v>
      </c>
      <c r="U6172" t="str">
        <f t="shared" si="481"/>
        <v>10-25-2020 18:20</v>
      </c>
      <c r="V6172">
        <f>IFERROR(IF(W6172=Z6172,VLOOKUP($U6172,[1]C8842!$G$2:$M$145,3,FALSE),0),0)</f>
        <v>0</v>
      </c>
      <c r="W6172">
        <f>VLOOKUP(RIGHT($V$1,5),Key!$A$9:$B$14,2,FALSE)</f>
        <v>10.199999999999999</v>
      </c>
      <c r="X6172">
        <f t="shared" si="484"/>
        <v>0</v>
      </c>
      <c r="Y6172">
        <f>VLOOKUP(RIGHT($X$1,5),Key!$A$9:$B$14,2,FALSE)</f>
        <v>3.7</v>
      </c>
      <c r="Z6172">
        <f t="shared" si="482"/>
        <v>10.199999999999999</v>
      </c>
      <c r="AA6172">
        <f t="shared" si="483"/>
        <v>0</v>
      </c>
    </row>
    <row r="6173" spans="1:27" x14ac:dyDescent="0.3">
      <c r="A6173">
        <v>100067</v>
      </c>
      <c r="B6173">
        <v>230922</v>
      </c>
      <c r="C6173" s="3">
        <v>44130.763888888891</v>
      </c>
      <c r="D6173">
        <v>3</v>
      </c>
      <c r="E6173">
        <v>2</v>
      </c>
      <c r="F6173" t="s">
        <v>26</v>
      </c>
      <c r="G6173">
        <v>1</v>
      </c>
      <c r="H6173">
        <v>66.183589999999995</v>
      </c>
      <c r="I6173">
        <v>16.492190000000001</v>
      </c>
      <c r="J6173">
        <v>0.90234380000000003</v>
      </c>
      <c r="K6173">
        <v>93.039060000000006</v>
      </c>
      <c r="L6173" s="3">
        <v>44130.515277777777</v>
      </c>
      <c r="M6173">
        <v>17.18</v>
      </c>
      <c r="N6173" t="s">
        <v>28</v>
      </c>
      <c r="P6173">
        <f>(C6173-Key!$B$1)*24</f>
        <v>3.28333333338378</v>
      </c>
      <c r="Q6173">
        <f>(Key!$B$2-'17.1'!C6173)*24</f>
        <v>-0.33333333337213844</v>
      </c>
      <c r="R6173" s="3">
        <f>C6173-(M6173-Key!$B$5)/(24*Key!$B$6)</f>
        <v>44130.750074074072</v>
      </c>
      <c r="S6173">
        <f>M6173-Key!$B$5</f>
        <v>14.92</v>
      </c>
      <c r="T6173" s="2">
        <f t="shared" si="480"/>
        <v>44129.763888888891</v>
      </c>
      <c r="U6173" t="str">
        <f t="shared" si="481"/>
        <v>10-25-2020 18:20</v>
      </c>
      <c r="V6173">
        <f>IFERROR(IF(W6173=Z6173,VLOOKUP($U6173,[1]C8842!$G$2:$M$145,3,FALSE),0),0)</f>
        <v>0</v>
      </c>
      <c r="W6173">
        <f>VLOOKUP(RIGHT($V$1,5),Key!$A$9:$B$14,2,FALSE)</f>
        <v>10.199999999999999</v>
      </c>
      <c r="X6173">
        <f t="shared" si="484"/>
        <v>0</v>
      </c>
      <c r="Y6173">
        <f>VLOOKUP(RIGHT($X$1,5),Key!$A$9:$B$14,2,FALSE)</f>
        <v>3.7</v>
      </c>
      <c r="Z6173">
        <f t="shared" si="482"/>
        <v>10.199999999999999</v>
      </c>
      <c r="AA6173">
        <f t="shared" si="483"/>
        <v>0</v>
      </c>
    </row>
    <row r="6174" spans="1:27" x14ac:dyDescent="0.3">
      <c r="A6174">
        <v>100067</v>
      </c>
      <c r="B6174">
        <v>230922</v>
      </c>
      <c r="C6174" s="3">
        <v>44130.763888888891</v>
      </c>
      <c r="D6174">
        <v>0</v>
      </c>
      <c r="E6174">
        <v>2</v>
      </c>
      <c r="F6174" t="s">
        <v>25</v>
      </c>
      <c r="G6174">
        <v>1</v>
      </c>
      <c r="H6174">
        <v>57.300780000000003</v>
      </c>
      <c r="I6174">
        <v>18.0625</v>
      </c>
      <c r="J6174">
        <v>1.1171880000000001</v>
      </c>
      <c r="K6174">
        <v>48.019530000000003</v>
      </c>
      <c r="L6174" s="3">
        <v>44130.515277777777</v>
      </c>
      <c r="M6174">
        <v>17.18</v>
      </c>
      <c r="N6174" t="s">
        <v>28</v>
      </c>
      <c r="P6174">
        <f>(C6174-Key!$B$1)*24</f>
        <v>3.28333333338378</v>
      </c>
      <c r="Q6174">
        <f>(Key!$B$2-'17.1'!C6174)*24</f>
        <v>-0.33333333337213844</v>
      </c>
      <c r="R6174" s="3">
        <f>C6174-(M6174-Key!$B$5)/(24*Key!$B$6)</f>
        <v>44130.750074074072</v>
      </c>
      <c r="S6174">
        <f>M6174-Key!$B$5</f>
        <v>14.92</v>
      </c>
      <c r="T6174" s="2">
        <f t="shared" si="480"/>
        <v>44129.763888888891</v>
      </c>
      <c r="U6174" t="str">
        <f t="shared" si="481"/>
        <v>10-25-2020 18:20</v>
      </c>
      <c r="V6174">
        <f>IFERROR(IF(W6174=Z6174,VLOOKUP($U6174,[1]C8842!$G$2:$M$145,3,FALSE),0),0)</f>
        <v>0</v>
      </c>
      <c r="W6174">
        <f>VLOOKUP(RIGHT($V$1,5),Key!$A$9:$B$14,2,FALSE)</f>
        <v>10.199999999999999</v>
      </c>
      <c r="X6174">
        <f t="shared" si="484"/>
        <v>0</v>
      </c>
      <c r="Y6174">
        <f>VLOOKUP(RIGHT($X$1,5),Key!$A$9:$B$14,2,FALSE)</f>
        <v>3.7</v>
      </c>
      <c r="Z6174">
        <f t="shared" si="482"/>
        <v>10.199999999999999</v>
      </c>
      <c r="AA6174">
        <f t="shared" si="483"/>
        <v>0</v>
      </c>
    </row>
    <row r="6175" spans="1:27" x14ac:dyDescent="0.3">
      <c r="A6175">
        <v>100067</v>
      </c>
      <c r="B6175">
        <v>230922</v>
      </c>
      <c r="C6175" s="3">
        <v>44130.76458333333</v>
      </c>
      <c r="D6175">
        <v>3</v>
      </c>
      <c r="E6175">
        <v>2</v>
      </c>
      <c r="F6175" t="s">
        <v>26</v>
      </c>
      <c r="G6175">
        <v>1</v>
      </c>
      <c r="H6175">
        <v>64.621089999999995</v>
      </c>
      <c r="I6175">
        <v>19.04297</v>
      </c>
      <c r="J6175">
        <v>1.03125</v>
      </c>
      <c r="K6175">
        <v>94.039060000000006</v>
      </c>
      <c r="L6175" s="3">
        <v>44130.515277777777</v>
      </c>
      <c r="M6175">
        <v>17.18</v>
      </c>
      <c r="N6175" t="s">
        <v>28</v>
      </c>
      <c r="P6175">
        <f>(C6175-Key!$B$1)*24</f>
        <v>3.2999999999301508</v>
      </c>
      <c r="Q6175">
        <f>(Key!$B$2-'17.1'!C6175)*24</f>
        <v>-0.34999999991850927</v>
      </c>
      <c r="R6175" s="3">
        <f>C6175-(M6175-Key!$B$5)/(24*Key!$B$6)</f>
        <v>44130.750768518512</v>
      </c>
      <c r="S6175">
        <f>M6175-Key!$B$5</f>
        <v>14.92</v>
      </c>
      <c r="T6175" s="2">
        <f t="shared" si="480"/>
        <v>44129.763888888891</v>
      </c>
      <c r="U6175" t="str">
        <f t="shared" si="481"/>
        <v>10-25-2020 18:20</v>
      </c>
      <c r="V6175">
        <f>IFERROR(IF(W6175=Z6175,VLOOKUP($U6175,[1]C8842!$G$2:$M$145,3,FALSE),0),0)</f>
        <v>0</v>
      </c>
      <c r="W6175">
        <f>VLOOKUP(RIGHT($V$1,5),Key!$A$9:$B$14,2,FALSE)</f>
        <v>10.199999999999999</v>
      </c>
      <c r="X6175">
        <f t="shared" si="484"/>
        <v>0</v>
      </c>
      <c r="Y6175">
        <f>VLOOKUP(RIGHT($X$1,5),Key!$A$9:$B$14,2,FALSE)</f>
        <v>3.7</v>
      </c>
      <c r="Z6175">
        <f t="shared" si="482"/>
        <v>10.199999999999999</v>
      </c>
      <c r="AA6175">
        <f t="shared" si="483"/>
        <v>0</v>
      </c>
    </row>
    <row r="6176" spans="1:27" x14ac:dyDescent="0.3">
      <c r="A6176">
        <v>100067</v>
      </c>
      <c r="B6176">
        <v>230922</v>
      </c>
      <c r="C6176" s="3">
        <v>44130.76458333333</v>
      </c>
      <c r="D6176">
        <v>3</v>
      </c>
      <c r="E6176">
        <v>2</v>
      </c>
      <c r="F6176" t="s">
        <v>26</v>
      </c>
      <c r="G6176">
        <v>2</v>
      </c>
      <c r="H6176">
        <v>71.277339999999995</v>
      </c>
      <c r="I6176">
        <v>24.88672</v>
      </c>
      <c r="J6176">
        <v>1.152344</v>
      </c>
      <c r="K6176">
        <v>94.039060000000006</v>
      </c>
      <c r="L6176" s="3">
        <v>44130.515277777777</v>
      </c>
      <c r="M6176">
        <v>17.18</v>
      </c>
      <c r="N6176" t="s">
        <v>28</v>
      </c>
      <c r="P6176">
        <f>(C6176-Key!$B$1)*24</f>
        <v>3.2999999999301508</v>
      </c>
      <c r="Q6176">
        <f>(Key!$B$2-'17.1'!C6176)*24</f>
        <v>-0.34999999991850927</v>
      </c>
      <c r="R6176" s="3">
        <f>C6176-(M6176-Key!$B$5)/(24*Key!$B$6)</f>
        <v>44130.750768518512</v>
      </c>
      <c r="S6176">
        <f>M6176-Key!$B$5</f>
        <v>14.92</v>
      </c>
      <c r="T6176" s="2">
        <f t="shared" si="480"/>
        <v>44129.763888888891</v>
      </c>
      <c r="U6176" t="str">
        <f t="shared" si="481"/>
        <v>10-25-2020 18:20</v>
      </c>
      <c r="V6176">
        <f>IFERROR(IF(W6176=Z6176,VLOOKUP($U6176,[1]C8842!$G$2:$M$145,3,FALSE),0),0)</f>
        <v>0</v>
      </c>
      <c r="W6176">
        <f>VLOOKUP(RIGHT($V$1,5),Key!$A$9:$B$14,2,FALSE)</f>
        <v>10.199999999999999</v>
      </c>
      <c r="X6176">
        <f t="shared" si="484"/>
        <v>0</v>
      </c>
      <c r="Y6176">
        <f>VLOOKUP(RIGHT($X$1,5),Key!$A$9:$B$14,2,FALSE)</f>
        <v>3.7</v>
      </c>
      <c r="Z6176">
        <f t="shared" si="482"/>
        <v>10.199999999999999</v>
      </c>
      <c r="AA6176">
        <f t="shared" si="483"/>
        <v>0</v>
      </c>
    </row>
    <row r="6177" spans="1:27" x14ac:dyDescent="0.3">
      <c r="A6177">
        <v>100067</v>
      </c>
      <c r="B6177">
        <v>230922</v>
      </c>
      <c r="C6177" s="3">
        <v>44130.76458333333</v>
      </c>
      <c r="D6177">
        <v>2</v>
      </c>
      <c r="E6177">
        <v>1</v>
      </c>
      <c r="F6177" t="s">
        <v>26</v>
      </c>
      <c r="G6177">
        <v>1</v>
      </c>
      <c r="H6177">
        <v>73.988280000000003</v>
      </c>
      <c r="I6177">
        <v>15.875</v>
      </c>
      <c r="J6177">
        <v>0.78515630000000003</v>
      </c>
      <c r="K6177">
        <v>81.035160000000005</v>
      </c>
      <c r="L6177" s="3">
        <v>44130.515277777777</v>
      </c>
      <c r="M6177">
        <v>17.18</v>
      </c>
      <c r="N6177" t="s">
        <v>28</v>
      </c>
      <c r="P6177">
        <f>(C6177-Key!$B$1)*24</f>
        <v>3.2999999999301508</v>
      </c>
      <c r="Q6177">
        <f>(Key!$B$2-'17.1'!C6177)*24</f>
        <v>-0.34999999991850927</v>
      </c>
      <c r="R6177" s="3">
        <f>C6177-(M6177-Key!$B$5)/(24*Key!$B$6)</f>
        <v>44130.750768518512</v>
      </c>
      <c r="S6177">
        <f>M6177-Key!$B$5</f>
        <v>14.92</v>
      </c>
      <c r="T6177" s="2">
        <f t="shared" si="480"/>
        <v>44129.763888888891</v>
      </c>
      <c r="U6177" t="str">
        <f t="shared" si="481"/>
        <v>10-25-2020 18:20</v>
      </c>
      <c r="V6177">
        <f>IFERROR(IF(W6177=Z6177,VLOOKUP($U6177,[1]C8842!$G$2:$M$145,3,FALSE),0),0)</f>
        <v>0</v>
      </c>
      <c r="W6177">
        <f>VLOOKUP(RIGHT($V$1,5),Key!$A$9:$B$14,2,FALSE)</f>
        <v>10.199999999999999</v>
      </c>
      <c r="X6177">
        <f t="shared" si="484"/>
        <v>0</v>
      </c>
      <c r="Y6177">
        <f>VLOOKUP(RIGHT($X$1,5),Key!$A$9:$B$14,2,FALSE)</f>
        <v>3.7</v>
      </c>
      <c r="Z6177">
        <f t="shared" si="482"/>
        <v>10.199999999999999</v>
      </c>
      <c r="AA6177">
        <f t="shared" si="483"/>
        <v>0</v>
      </c>
    </row>
    <row r="6178" spans="1:27" x14ac:dyDescent="0.3">
      <c r="A6178">
        <v>100067</v>
      </c>
      <c r="B6178">
        <v>230922</v>
      </c>
      <c r="C6178" s="3">
        <v>44130.76458333333</v>
      </c>
      <c r="D6178">
        <v>3</v>
      </c>
      <c r="E6178">
        <v>2</v>
      </c>
      <c r="F6178" t="s">
        <v>26</v>
      </c>
      <c r="G6178">
        <v>0</v>
      </c>
      <c r="H6178">
        <v>79.582030000000003</v>
      </c>
      <c r="I6178">
        <v>7.640625</v>
      </c>
      <c r="J6178">
        <v>0.453125</v>
      </c>
      <c r="K6178">
        <v>96.039060000000006</v>
      </c>
      <c r="L6178" s="3">
        <v>44130.515277777777</v>
      </c>
      <c r="M6178">
        <v>17.18</v>
      </c>
      <c r="N6178" t="s">
        <v>28</v>
      </c>
      <c r="P6178">
        <f>(C6178-Key!$B$1)*24</f>
        <v>3.2999999999301508</v>
      </c>
      <c r="Q6178">
        <f>(Key!$B$2-'17.1'!C6178)*24</f>
        <v>-0.34999999991850927</v>
      </c>
      <c r="R6178" s="3">
        <f>C6178-(M6178-Key!$B$5)/(24*Key!$B$6)</f>
        <v>44130.750768518512</v>
      </c>
      <c r="S6178">
        <f>M6178-Key!$B$5</f>
        <v>14.92</v>
      </c>
      <c r="T6178" s="2">
        <f t="shared" si="480"/>
        <v>44129.763888888891</v>
      </c>
      <c r="U6178" t="str">
        <f t="shared" si="481"/>
        <v>10-25-2020 18:20</v>
      </c>
      <c r="V6178">
        <f>IFERROR(IF(W6178=Z6178,VLOOKUP($U6178,[1]C8842!$G$2:$M$145,3,FALSE),0),0)</f>
        <v>0</v>
      </c>
      <c r="W6178">
        <f>VLOOKUP(RIGHT($V$1,5),Key!$A$9:$B$14,2,FALSE)</f>
        <v>10.199999999999999</v>
      </c>
      <c r="X6178">
        <f t="shared" si="484"/>
        <v>0</v>
      </c>
      <c r="Y6178">
        <f>VLOOKUP(RIGHT($X$1,5),Key!$A$9:$B$14,2,FALSE)</f>
        <v>3.7</v>
      </c>
      <c r="Z6178">
        <f t="shared" si="482"/>
        <v>10.199999999999999</v>
      </c>
      <c r="AA6178">
        <f t="shared" si="483"/>
        <v>0</v>
      </c>
    </row>
    <row r="6179" spans="1:27" x14ac:dyDescent="0.3">
      <c r="A6179">
        <v>100067</v>
      </c>
      <c r="B6179">
        <v>230922</v>
      </c>
      <c r="C6179" s="3">
        <v>44130.76458333333</v>
      </c>
      <c r="D6179">
        <v>2</v>
      </c>
      <c r="E6179">
        <v>1</v>
      </c>
      <c r="F6179" t="s">
        <v>26</v>
      </c>
      <c r="G6179">
        <v>1</v>
      </c>
      <c r="H6179">
        <v>75.675780000000003</v>
      </c>
      <c r="I6179">
        <v>18.41797</v>
      </c>
      <c r="J6179">
        <v>0.85546880000000003</v>
      </c>
      <c r="K6179">
        <v>80.03125</v>
      </c>
      <c r="L6179" s="3">
        <v>44130.515277777777</v>
      </c>
      <c r="M6179">
        <v>17.18</v>
      </c>
      <c r="N6179" t="s">
        <v>28</v>
      </c>
      <c r="P6179">
        <f>(C6179-Key!$B$1)*24</f>
        <v>3.2999999999301508</v>
      </c>
      <c r="Q6179">
        <f>(Key!$B$2-'17.1'!C6179)*24</f>
        <v>-0.34999999991850927</v>
      </c>
      <c r="R6179" s="3">
        <f>C6179-(M6179-Key!$B$5)/(24*Key!$B$6)</f>
        <v>44130.750768518512</v>
      </c>
      <c r="S6179">
        <f>M6179-Key!$B$5</f>
        <v>14.92</v>
      </c>
      <c r="T6179" s="2">
        <f t="shared" si="480"/>
        <v>44129.763888888891</v>
      </c>
      <c r="U6179" t="str">
        <f t="shared" si="481"/>
        <v>10-25-2020 18:20</v>
      </c>
      <c r="V6179">
        <f>IFERROR(IF(W6179=Z6179,VLOOKUP($U6179,[1]C8842!$G$2:$M$145,3,FALSE),0),0)</f>
        <v>0</v>
      </c>
      <c r="W6179">
        <f>VLOOKUP(RIGHT($V$1,5),Key!$A$9:$B$14,2,FALSE)</f>
        <v>10.199999999999999</v>
      </c>
      <c r="X6179">
        <f t="shared" si="484"/>
        <v>0</v>
      </c>
      <c r="Y6179">
        <f>VLOOKUP(RIGHT($X$1,5),Key!$A$9:$B$14,2,FALSE)</f>
        <v>3.7</v>
      </c>
      <c r="Z6179">
        <f t="shared" si="482"/>
        <v>10.199999999999999</v>
      </c>
      <c r="AA6179">
        <f t="shared" si="483"/>
        <v>0</v>
      </c>
    </row>
    <row r="6180" spans="1:27" x14ac:dyDescent="0.3">
      <c r="A6180">
        <v>100067</v>
      </c>
      <c r="B6180">
        <v>230922</v>
      </c>
      <c r="C6180" s="3">
        <v>44130.76458333333</v>
      </c>
      <c r="D6180">
        <v>0</v>
      </c>
      <c r="E6180">
        <v>2</v>
      </c>
      <c r="F6180" t="s">
        <v>25</v>
      </c>
      <c r="G6180">
        <v>5</v>
      </c>
      <c r="H6180">
        <v>55.175780000000003</v>
      </c>
      <c r="I6180">
        <v>96.191410000000005</v>
      </c>
      <c r="J6180">
        <v>4.9296879999999996</v>
      </c>
      <c r="K6180">
        <v>46.019530000000003</v>
      </c>
      <c r="L6180" s="3">
        <v>44130.515277777777</v>
      </c>
      <c r="M6180">
        <v>17.18</v>
      </c>
      <c r="N6180" t="s">
        <v>28</v>
      </c>
      <c r="P6180">
        <f>(C6180-Key!$B$1)*24</f>
        <v>3.2999999999301508</v>
      </c>
      <c r="Q6180">
        <f>(Key!$B$2-'17.1'!C6180)*24</f>
        <v>-0.34999999991850927</v>
      </c>
      <c r="R6180" s="3">
        <f>C6180-(M6180-Key!$B$5)/(24*Key!$B$6)</f>
        <v>44130.750768518512</v>
      </c>
      <c r="S6180">
        <f>M6180-Key!$B$5</f>
        <v>14.92</v>
      </c>
      <c r="T6180" s="2">
        <f t="shared" si="480"/>
        <v>44129.763888888891</v>
      </c>
      <c r="U6180" t="str">
        <f t="shared" si="481"/>
        <v>10-25-2020 18:20</v>
      </c>
      <c r="V6180">
        <f>IFERROR(IF(W6180=Z6180,VLOOKUP($U6180,[1]C8842!$G$2:$M$145,3,FALSE),0),0)</f>
        <v>0</v>
      </c>
      <c r="W6180">
        <f>VLOOKUP(RIGHT($V$1,5),Key!$A$9:$B$14,2,FALSE)</f>
        <v>10.199999999999999</v>
      </c>
      <c r="X6180">
        <f t="shared" si="484"/>
        <v>0</v>
      </c>
      <c r="Y6180">
        <f>VLOOKUP(RIGHT($X$1,5),Key!$A$9:$B$14,2,FALSE)</f>
        <v>3.7</v>
      </c>
      <c r="Z6180">
        <f t="shared" si="482"/>
        <v>10.199999999999999</v>
      </c>
      <c r="AA6180">
        <f t="shared" si="483"/>
        <v>0</v>
      </c>
    </row>
    <row r="6181" spans="1:27" x14ac:dyDescent="0.3">
      <c r="A6181">
        <v>100067</v>
      </c>
      <c r="B6181">
        <v>230922</v>
      </c>
      <c r="C6181" s="3">
        <v>44130.76458333333</v>
      </c>
      <c r="D6181">
        <v>3</v>
      </c>
      <c r="E6181">
        <v>2</v>
      </c>
      <c r="F6181" t="s">
        <v>26</v>
      </c>
      <c r="G6181">
        <v>1</v>
      </c>
      <c r="H6181">
        <v>73.234380000000002</v>
      </c>
      <c r="I6181">
        <v>18.152339999999999</v>
      </c>
      <c r="J6181">
        <v>0.875</v>
      </c>
      <c r="K6181">
        <v>94.039060000000006</v>
      </c>
      <c r="L6181" s="3">
        <v>44130.515277777777</v>
      </c>
      <c r="M6181">
        <v>17.18</v>
      </c>
      <c r="N6181" t="s">
        <v>28</v>
      </c>
      <c r="P6181">
        <f>(C6181-Key!$B$1)*24</f>
        <v>3.2999999999301508</v>
      </c>
      <c r="Q6181">
        <f>(Key!$B$2-'17.1'!C6181)*24</f>
        <v>-0.34999999991850927</v>
      </c>
      <c r="R6181" s="3">
        <f>C6181-(M6181-Key!$B$5)/(24*Key!$B$6)</f>
        <v>44130.750768518512</v>
      </c>
      <c r="S6181">
        <f>M6181-Key!$B$5</f>
        <v>14.92</v>
      </c>
      <c r="T6181" s="2">
        <f t="shared" si="480"/>
        <v>44129.763888888891</v>
      </c>
      <c r="U6181" t="str">
        <f t="shared" si="481"/>
        <v>10-25-2020 18:20</v>
      </c>
      <c r="V6181">
        <f>IFERROR(IF(W6181=Z6181,VLOOKUP($U6181,[1]C8842!$G$2:$M$145,3,FALSE),0),0)</f>
        <v>0</v>
      </c>
      <c r="W6181">
        <f>VLOOKUP(RIGHT($V$1,5),Key!$A$9:$B$14,2,FALSE)</f>
        <v>10.199999999999999</v>
      </c>
      <c r="X6181">
        <f t="shared" si="484"/>
        <v>0</v>
      </c>
      <c r="Y6181">
        <f>VLOOKUP(RIGHT($X$1,5),Key!$A$9:$B$14,2,FALSE)</f>
        <v>3.7</v>
      </c>
      <c r="Z6181">
        <f t="shared" si="482"/>
        <v>10.199999999999999</v>
      </c>
      <c r="AA6181">
        <f t="shared" si="483"/>
        <v>0</v>
      </c>
    </row>
    <row r="6182" spans="1:27" x14ac:dyDescent="0.3">
      <c r="A6182">
        <v>100067</v>
      </c>
      <c r="B6182">
        <v>230922</v>
      </c>
      <c r="C6182" s="3">
        <v>44130.76458333333</v>
      </c>
      <c r="D6182">
        <v>0</v>
      </c>
      <c r="E6182">
        <v>2</v>
      </c>
      <c r="F6182" t="s">
        <v>25</v>
      </c>
      <c r="G6182">
        <v>1</v>
      </c>
      <c r="H6182">
        <v>66.035160000000005</v>
      </c>
      <c r="I6182">
        <v>14.804690000000001</v>
      </c>
      <c r="J6182">
        <v>0.8359375</v>
      </c>
      <c r="K6182">
        <v>48.019530000000003</v>
      </c>
      <c r="L6182" s="3">
        <v>44130.515277777777</v>
      </c>
      <c r="M6182">
        <v>17.18</v>
      </c>
      <c r="N6182" t="s">
        <v>28</v>
      </c>
      <c r="P6182">
        <f>(C6182-Key!$B$1)*24</f>
        <v>3.2999999999301508</v>
      </c>
      <c r="Q6182">
        <f>(Key!$B$2-'17.1'!C6182)*24</f>
        <v>-0.34999999991850927</v>
      </c>
      <c r="R6182" s="3">
        <f>C6182-(M6182-Key!$B$5)/(24*Key!$B$6)</f>
        <v>44130.750768518512</v>
      </c>
      <c r="S6182">
        <f>M6182-Key!$B$5</f>
        <v>14.92</v>
      </c>
      <c r="T6182" s="2">
        <f t="shared" si="480"/>
        <v>44129.763888888891</v>
      </c>
      <c r="U6182" t="str">
        <f t="shared" si="481"/>
        <v>10-25-2020 18:20</v>
      </c>
      <c r="V6182">
        <f>IFERROR(IF(W6182=Z6182,VLOOKUP($U6182,[1]C8842!$G$2:$M$145,3,FALSE),0),0)</f>
        <v>0</v>
      </c>
      <c r="W6182">
        <f>VLOOKUP(RIGHT($V$1,5),Key!$A$9:$B$14,2,FALSE)</f>
        <v>10.199999999999999</v>
      </c>
      <c r="X6182">
        <f t="shared" si="484"/>
        <v>0</v>
      </c>
      <c r="Y6182">
        <f>VLOOKUP(RIGHT($X$1,5),Key!$A$9:$B$14,2,FALSE)</f>
        <v>3.7</v>
      </c>
      <c r="Z6182">
        <f t="shared" si="482"/>
        <v>10.199999999999999</v>
      </c>
      <c r="AA6182">
        <f t="shared" si="483"/>
        <v>0</v>
      </c>
    </row>
    <row r="6183" spans="1:27" x14ac:dyDescent="0.3">
      <c r="A6183">
        <v>100067</v>
      </c>
      <c r="B6183">
        <v>230922</v>
      </c>
      <c r="C6183" s="3">
        <v>44130.76458333333</v>
      </c>
      <c r="D6183">
        <v>3</v>
      </c>
      <c r="E6183">
        <v>2</v>
      </c>
      <c r="F6183" t="s">
        <v>26</v>
      </c>
      <c r="G6183">
        <v>1</v>
      </c>
      <c r="H6183">
        <v>72.015630000000002</v>
      </c>
      <c r="I6183">
        <v>18.23047</v>
      </c>
      <c r="J6183">
        <v>0.89453130000000003</v>
      </c>
      <c r="K6183">
        <v>94.039060000000006</v>
      </c>
      <c r="L6183" s="3">
        <v>44130.515277777777</v>
      </c>
      <c r="M6183">
        <v>17.18</v>
      </c>
      <c r="N6183" t="s">
        <v>28</v>
      </c>
      <c r="P6183">
        <f>(C6183-Key!$B$1)*24</f>
        <v>3.2999999999301508</v>
      </c>
      <c r="Q6183">
        <f>(Key!$B$2-'17.1'!C6183)*24</f>
        <v>-0.34999999991850927</v>
      </c>
      <c r="R6183" s="3">
        <f>C6183-(M6183-Key!$B$5)/(24*Key!$B$6)</f>
        <v>44130.750768518512</v>
      </c>
      <c r="S6183">
        <f>M6183-Key!$B$5</f>
        <v>14.92</v>
      </c>
      <c r="T6183" s="2">
        <f t="shared" si="480"/>
        <v>44129.763888888891</v>
      </c>
      <c r="U6183" t="str">
        <f t="shared" si="481"/>
        <v>10-25-2020 18:20</v>
      </c>
      <c r="V6183">
        <f>IFERROR(IF(W6183=Z6183,VLOOKUP($U6183,[1]C8842!$G$2:$M$145,3,FALSE),0),0)</f>
        <v>0</v>
      </c>
      <c r="W6183">
        <f>VLOOKUP(RIGHT($V$1,5),Key!$A$9:$B$14,2,FALSE)</f>
        <v>10.199999999999999</v>
      </c>
      <c r="X6183">
        <f t="shared" si="484"/>
        <v>0</v>
      </c>
      <c r="Y6183">
        <f>VLOOKUP(RIGHT($X$1,5),Key!$A$9:$B$14,2,FALSE)</f>
        <v>3.7</v>
      </c>
      <c r="Z6183">
        <f t="shared" si="482"/>
        <v>10.199999999999999</v>
      </c>
      <c r="AA6183">
        <f t="shared" si="483"/>
        <v>0</v>
      </c>
    </row>
    <row r="6184" spans="1:27" x14ac:dyDescent="0.3">
      <c r="A6184">
        <v>100067</v>
      </c>
      <c r="B6184">
        <v>230922</v>
      </c>
      <c r="C6184" s="3">
        <v>44130.76458333333</v>
      </c>
      <c r="D6184">
        <v>3</v>
      </c>
      <c r="E6184">
        <v>2</v>
      </c>
      <c r="F6184" t="s">
        <v>26</v>
      </c>
      <c r="G6184">
        <v>1</v>
      </c>
      <c r="H6184">
        <v>70.359380000000002</v>
      </c>
      <c r="I6184">
        <v>17.320309999999999</v>
      </c>
      <c r="J6184">
        <v>0.87890630000000003</v>
      </c>
      <c r="K6184">
        <v>92.039060000000006</v>
      </c>
      <c r="L6184" s="3">
        <v>44130.515277777777</v>
      </c>
      <c r="M6184">
        <v>17.18</v>
      </c>
      <c r="N6184" t="s">
        <v>28</v>
      </c>
      <c r="P6184">
        <f>(C6184-Key!$B$1)*24</f>
        <v>3.2999999999301508</v>
      </c>
      <c r="Q6184">
        <f>(Key!$B$2-'17.1'!C6184)*24</f>
        <v>-0.34999999991850927</v>
      </c>
      <c r="R6184" s="3">
        <f>C6184-(M6184-Key!$B$5)/(24*Key!$B$6)</f>
        <v>44130.750768518512</v>
      </c>
      <c r="S6184">
        <f>M6184-Key!$B$5</f>
        <v>14.92</v>
      </c>
      <c r="T6184" s="2">
        <f t="shared" si="480"/>
        <v>44129.763888888891</v>
      </c>
      <c r="U6184" t="str">
        <f t="shared" si="481"/>
        <v>10-25-2020 18:20</v>
      </c>
      <c r="V6184">
        <f>IFERROR(IF(W6184=Z6184,VLOOKUP($U6184,[1]C8842!$G$2:$M$145,3,FALSE),0),0)</f>
        <v>0</v>
      </c>
      <c r="W6184">
        <f>VLOOKUP(RIGHT($V$1,5),Key!$A$9:$B$14,2,FALSE)</f>
        <v>10.199999999999999</v>
      </c>
      <c r="X6184">
        <f t="shared" si="484"/>
        <v>0</v>
      </c>
      <c r="Y6184">
        <f>VLOOKUP(RIGHT($X$1,5),Key!$A$9:$B$14,2,FALSE)</f>
        <v>3.7</v>
      </c>
      <c r="Z6184">
        <f t="shared" si="482"/>
        <v>10.199999999999999</v>
      </c>
      <c r="AA6184">
        <f t="shared" si="483"/>
        <v>0</v>
      </c>
    </row>
    <row r="6185" spans="1:27" x14ac:dyDescent="0.3">
      <c r="A6185">
        <v>100067</v>
      </c>
      <c r="B6185">
        <v>230922</v>
      </c>
      <c r="C6185" s="3">
        <v>44130.76458333333</v>
      </c>
      <c r="D6185">
        <v>1</v>
      </c>
      <c r="E6185">
        <v>1</v>
      </c>
      <c r="F6185" t="s">
        <v>25</v>
      </c>
      <c r="G6185">
        <v>1</v>
      </c>
      <c r="H6185">
        <v>70.351560000000006</v>
      </c>
      <c r="I6185">
        <v>15.839840000000001</v>
      </c>
      <c r="J6185">
        <v>0.82421880000000003</v>
      </c>
      <c r="K6185">
        <v>56.023440000000001</v>
      </c>
      <c r="L6185" s="3">
        <v>44130.515277777777</v>
      </c>
      <c r="M6185">
        <v>17.18</v>
      </c>
      <c r="N6185" t="s">
        <v>28</v>
      </c>
      <c r="P6185">
        <f>(C6185-Key!$B$1)*24</f>
        <v>3.2999999999301508</v>
      </c>
      <c r="Q6185">
        <f>(Key!$B$2-'17.1'!C6185)*24</f>
        <v>-0.34999999991850927</v>
      </c>
      <c r="R6185" s="3">
        <f>C6185-(M6185-Key!$B$5)/(24*Key!$B$6)</f>
        <v>44130.750768518512</v>
      </c>
      <c r="S6185">
        <f>M6185-Key!$B$5</f>
        <v>14.92</v>
      </c>
      <c r="T6185" s="2">
        <f t="shared" si="480"/>
        <v>44129.763888888891</v>
      </c>
      <c r="U6185" t="str">
        <f t="shared" si="481"/>
        <v>10-25-2020 18:20</v>
      </c>
      <c r="V6185">
        <f>IFERROR(IF(W6185=Z6185,VLOOKUP($U6185,[1]C8842!$G$2:$M$145,3,FALSE),0),0)</f>
        <v>0</v>
      </c>
      <c r="W6185">
        <f>VLOOKUP(RIGHT($V$1,5),Key!$A$9:$B$14,2,FALSE)</f>
        <v>10.199999999999999</v>
      </c>
      <c r="X6185">
        <f t="shared" si="484"/>
        <v>0</v>
      </c>
      <c r="Y6185">
        <f>VLOOKUP(RIGHT($X$1,5),Key!$A$9:$B$14,2,FALSE)</f>
        <v>3.7</v>
      </c>
      <c r="Z6185">
        <f t="shared" si="482"/>
        <v>10.199999999999999</v>
      </c>
      <c r="AA6185">
        <f t="shared" si="483"/>
        <v>0</v>
      </c>
    </row>
    <row r="6186" spans="1:27" x14ac:dyDescent="0.3">
      <c r="A6186">
        <v>100067</v>
      </c>
      <c r="B6186">
        <v>230922</v>
      </c>
      <c r="C6186" s="3">
        <v>44130.76458333333</v>
      </c>
      <c r="D6186">
        <v>3</v>
      </c>
      <c r="E6186">
        <v>2</v>
      </c>
      <c r="F6186" t="s">
        <v>26</v>
      </c>
      <c r="G6186">
        <v>3</v>
      </c>
      <c r="H6186">
        <v>69.496089999999995</v>
      </c>
      <c r="I6186">
        <v>45.066409999999998</v>
      </c>
      <c r="J6186">
        <v>1.953125</v>
      </c>
      <c r="K6186">
        <v>94.039060000000006</v>
      </c>
      <c r="L6186" s="3">
        <v>44130.515277777777</v>
      </c>
      <c r="M6186">
        <v>17.18</v>
      </c>
      <c r="N6186" t="s">
        <v>28</v>
      </c>
      <c r="P6186">
        <f>(C6186-Key!$B$1)*24</f>
        <v>3.2999999999301508</v>
      </c>
      <c r="Q6186">
        <f>(Key!$B$2-'17.1'!C6186)*24</f>
        <v>-0.34999999991850927</v>
      </c>
      <c r="R6186" s="3">
        <f>C6186-(M6186-Key!$B$5)/(24*Key!$B$6)</f>
        <v>44130.750768518512</v>
      </c>
      <c r="S6186">
        <f>M6186-Key!$B$5</f>
        <v>14.92</v>
      </c>
      <c r="T6186" s="2">
        <f t="shared" si="480"/>
        <v>44129.763888888891</v>
      </c>
      <c r="U6186" t="str">
        <f t="shared" si="481"/>
        <v>10-25-2020 18:20</v>
      </c>
      <c r="V6186">
        <f>IFERROR(IF(W6186=Z6186,VLOOKUP($U6186,[1]C8842!$G$2:$M$145,3,FALSE),0),0)</f>
        <v>0</v>
      </c>
      <c r="W6186">
        <f>VLOOKUP(RIGHT($V$1,5),Key!$A$9:$B$14,2,FALSE)</f>
        <v>10.199999999999999</v>
      </c>
      <c r="X6186">
        <f t="shared" si="484"/>
        <v>0</v>
      </c>
      <c r="Y6186">
        <f>VLOOKUP(RIGHT($X$1,5),Key!$A$9:$B$14,2,FALSE)</f>
        <v>3.7</v>
      </c>
      <c r="Z6186">
        <f t="shared" si="482"/>
        <v>10.199999999999999</v>
      </c>
      <c r="AA6186">
        <f t="shared" si="483"/>
        <v>0</v>
      </c>
    </row>
    <row r="6187" spans="1:27" x14ac:dyDescent="0.3">
      <c r="A6187">
        <v>100067</v>
      </c>
      <c r="B6187">
        <v>230922</v>
      </c>
      <c r="C6187" s="3">
        <v>44130.76458333333</v>
      </c>
      <c r="D6187">
        <v>2</v>
      </c>
      <c r="E6187">
        <v>1</v>
      </c>
      <c r="F6187" t="s">
        <v>26</v>
      </c>
      <c r="G6187">
        <v>1</v>
      </c>
      <c r="H6187">
        <v>71.652339999999995</v>
      </c>
      <c r="I6187">
        <v>16.152339999999999</v>
      </c>
      <c r="J6187">
        <v>0.8203125</v>
      </c>
      <c r="K6187">
        <v>80.03125</v>
      </c>
      <c r="L6187" s="3">
        <v>44130.515277777777</v>
      </c>
      <c r="M6187">
        <v>17.18</v>
      </c>
      <c r="N6187" t="s">
        <v>28</v>
      </c>
      <c r="P6187">
        <f>(C6187-Key!$B$1)*24</f>
        <v>3.2999999999301508</v>
      </c>
      <c r="Q6187">
        <f>(Key!$B$2-'17.1'!C6187)*24</f>
        <v>-0.34999999991850927</v>
      </c>
      <c r="R6187" s="3">
        <f>C6187-(M6187-Key!$B$5)/(24*Key!$B$6)</f>
        <v>44130.750768518512</v>
      </c>
      <c r="S6187">
        <f>M6187-Key!$B$5</f>
        <v>14.92</v>
      </c>
      <c r="T6187" s="2">
        <f t="shared" si="480"/>
        <v>44129.763888888891</v>
      </c>
      <c r="U6187" t="str">
        <f t="shared" si="481"/>
        <v>10-25-2020 18:20</v>
      </c>
      <c r="V6187">
        <f>IFERROR(IF(W6187=Z6187,VLOOKUP($U6187,[1]C8842!$G$2:$M$145,3,FALSE),0),0)</f>
        <v>0</v>
      </c>
      <c r="W6187">
        <f>VLOOKUP(RIGHT($V$1,5),Key!$A$9:$B$14,2,FALSE)</f>
        <v>10.199999999999999</v>
      </c>
      <c r="X6187">
        <f t="shared" si="484"/>
        <v>0</v>
      </c>
      <c r="Y6187">
        <f>VLOOKUP(RIGHT($X$1,5),Key!$A$9:$B$14,2,FALSE)</f>
        <v>3.7</v>
      </c>
      <c r="Z6187">
        <f t="shared" si="482"/>
        <v>10.199999999999999</v>
      </c>
      <c r="AA6187">
        <f t="shared" si="483"/>
        <v>0</v>
      </c>
    </row>
    <row r="6188" spans="1:27" x14ac:dyDescent="0.3">
      <c r="A6188">
        <v>100067</v>
      </c>
      <c r="B6188">
        <v>230922</v>
      </c>
      <c r="C6188" s="3">
        <v>44130.76458333333</v>
      </c>
      <c r="D6188">
        <v>0</v>
      </c>
      <c r="E6188">
        <v>2</v>
      </c>
      <c r="F6188" t="s">
        <v>25</v>
      </c>
      <c r="G6188">
        <v>2</v>
      </c>
      <c r="H6188">
        <v>69.636719999999997</v>
      </c>
      <c r="I6188">
        <v>20.566410000000001</v>
      </c>
      <c r="J6188">
        <v>1.015625</v>
      </c>
      <c r="K6188">
        <v>47.019530000000003</v>
      </c>
      <c r="L6188" s="3">
        <v>44130.515277777777</v>
      </c>
      <c r="M6188">
        <v>17.18</v>
      </c>
      <c r="N6188" t="s">
        <v>28</v>
      </c>
      <c r="P6188">
        <f>(C6188-Key!$B$1)*24</f>
        <v>3.2999999999301508</v>
      </c>
      <c r="Q6188">
        <f>(Key!$B$2-'17.1'!C6188)*24</f>
        <v>-0.34999999991850927</v>
      </c>
      <c r="R6188" s="3">
        <f>C6188-(M6188-Key!$B$5)/(24*Key!$B$6)</f>
        <v>44130.750768518512</v>
      </c>
      <c r="S6188">
        <f>M6188-Key!$B$5</f>
        <v>14.92</v>
      </c>
      <c r="T6188" s="2">
        <f t="shared" si="480"/>
        <v>44129.763888888891</v>
      </c>
      <c r="U6188" t="str">
        <f t="shared" si="481"/>
        <v>10-25-2020 18:20</v>
      </c>
      <c r="V6188">
        <f>IFERROR(IF(W6188=Z6188,VLOOKUP($U6188,[1]C8842!$G$2:$M$145,3,FALSE),0),0)</f>
        <v>0</v>
      </c>
      <c r="W6188">
        <f>VLOOKUP(RIGHT($V$1,5),Key!$A$9:$B$14,2,FALSE)</f>
        <v>10.199999999999999</v>
      </c>
      <c r="X6188">
        <f t="shared" si="484"/>
        <v>0</v>
      </c>
      <c r="Y6188">
        <f>VLOOKUP(RIGHT($X$1,5),Key!$A$9:$B$14,2,FALSE)</f>
        <v>3.7</v>
      </c>
      <c r="Z6188">
        <f t="shared" si="482"/>
        <v>10.199999999999999</v>
      </c>
      <c r="AA6188">
        <f t="shared" si="483"/>
        <v>0</v>
      </c>
    </row>
    <row r="6189" spans="1:27" x14ac:dyDescent="0.3">
      <c r="A6189">
        <v>100067</v>
      </c>
      <c r="B6189">
        <v>230922</v>
      </c>
      <c r="C6189" s="3">
        <v>44130.76458333333</v>
      </c>
      <c r="D6189">
        <v>1</v>
      </c>
      <c r="E6189">
        <v>1</v>
      </c>
      <c r="F6189" t="s">
        <v>25</v>
      </c>
      <c r="G6189">
        <v>1</v>
      </c>
      <c r="H6189">
        <v>86.234380000000002</v>
      </c>
      <c r="I6189">
        <v>19.67578</v>
      </c>
      <c r="J6189">
        <v>0.7890625</v>
      </c>
      <c r="K6189">
        <v>58.023440000000001</v>
      </c>
      <c r="L6189" s="3">
        <v>44130.515277777777</v>
      </c>
      <c r="M6189">
        <v>17.18</v>
      </c>
      <c r="N6189" t="s">
        <v>28</v>
      </c>
      <c r="P6189">
        <f>(C6189-Key!$B$1)*24</f>
        <v>3.2999999999301508</v>
      </c>
      <c r="Q6189">
        <f>(Key!$B$2-'17.1'!C6189)*24</f>
        <v>-0.34999999991850927</v>
      </c>
      <c r="R6189" s="3">
        <f>C6189-(M6189-Key!$B$5)/(24*Key!$B$6)</f>
        <v>44130.750768518512</v>
      </c>
      <c r="S6189">
        <f>M6189-Key!$B$5</f>
        <v>14.92</v>
      </c>
      <c r="T6189" s="2">
        <f t="shared" si="480"/>
        <v>44129.763888888891</v>
      </c>
      <c r="U6189" t="str">
        <f t="shared" si="481"/>
        <v>10-25-2020 18:20</v>
      </c>
      <c r="V6189">
        <f>IFERROR(IF(W6189=Z6189,VLOOKUP($U6189,[1]C8842!$G$2:$M$145,3,FALSE),0),0)</f>
        <v>0</v>
      </c>
      <c r="W6189">
        <f>VLOOKUP(RIGHT($V$1,5),Key!$A$9:$B$14,2,FALSE)</f>
        <v>10.199999999999999</v>
      </c>
      <c r="X6189">
        <f t="shared" si="484"/>
        <v>0</v>
      </c>
      <c r="Y6189">
        <f>VLOOKUP(RIGHT($X$1,5),Key!$A$9:$B$14,2,FALSE)</f>
        <v>3.7</v>
      </c>
      <c r="Z6189">
        <f t="shared" si="482"/>
        <v>10.199999999999999</v>
      </c>
      <c r="AA6189">
        <f t="shared" si="483"/>
        <v>0</v>
      </c>
    </row>
    <row r="6190" spans="1:27" x14ac:dyDescent="0.3">
      <c r="A6190">
        <v>100067</v>
      </c>
      <c r="B6190">
        <v>230922</v>
      </c>
      <c r="C6190" s="3">
        <v>44130.76458333333</v>
      </c>
      <c r="D6190">
        <v>1</v>
      </c>
      <c r="E6190">
        <v>1</v>
      </c>
      <c r="F6190" t="s">
        <v>25</v>
      </c>
      <c r="G6190">
        <v>1</v>
      </c>
      <c r="H6190">
        <v>68.367189999999994</v>
      </c>
      <c r="I6190">
        <v>12.5625</v>
      </c>
      <c r="J6190">
        <v>0.71875</v>
      </c>
      <c r="K6190">
        <v>56.023440000000001</v>
      </c>
      <c r="L6190" s="3">
        <v>44130.515277777777</v>
      </c>
      <c r="M6190">
        <v>17.18</v>
      </c>
      <c r="N6190" t="s">
        <v>28</v>
      </c>
      <c r="P6190">
        <f>(C6190-Key!$B$1)*24</f>
        <v>3.2999999999301508</v>
      </c>
      <c r="Q6190">
        <f>(Key!$B$2-'17.1'!C6190)*24</f>
        <v>-0.34999999991850927</v>
      </c>
      <c r="R6190" s="3">
        <f>C6190-(M6190-Key!$B$5)/(24*Key!$B$6)</f>
        <v>44130.750768518512</v>
      </c>
      <c r="S6190">
        <f>M6190-Key!$B$5</f>
        <v>14.92</v>
      </c>
      <c r="T6190" s="2">
        <f t="shared" si="480"/>
        <v>44129.763888888891</v>
      </c>
      <c r="U6190" t="str">
        <f t="shared" si="481"/>
        <v>10-25-2020 18:20</v>
      </c>
      <c r="V6190">
        <f>IFERROR(IF(W6190=Z6190,VLOOKUP($U6190,[1]C8842!$G$2:$M$145,3,FALSE),0),0)</f>
        <v>0</v>
      </c>
      <c r="W6190">
        <f>VLOOKUP(RIGHT($V$1,5),Key!$A$9:$B$14,2,FALSE)</f>
        <v>10.199999999999999</v>
      </c>
      <c r="X6190">
        <f t="shared" si="484"/>
        <v>0</v>
      </c>
      <c r="Y6190">
        <f>VLOOKUP(RIGHT($X$1,5),Key!$A$9:$B$14,2,FALSE)</f>
        <v>3.7</v>
      </c>
      <c r="Z6190">
        <f t="shared" si="482"/>
        <v>10.199999999999999</v>
      </c>
      <c r="AA6190">
        <f t="shared" si="483"/>
        <v>0</v>
      </c>
    </row>
    <row r="6191" spans="1:27" x14ac:dyDescent="0.3">
      <c r="A6191">
        <v>100067</v>
      </c>
      <c r="B6191">
        <v>230922</v>
      </c>
      <c r="C6191" s="3">
        <v>44130.76458333333</v>
      </c>
      <c r="D6191">
        <v>0</v>
      </c>
      <c r="E6191">
        <v>2</v>
      </c>
      <c r="F6191" t="s">
        <v>25</v>
      </c>
      <c r="G6191">
        <v>2</v>
      </c>
      <c r="H6191">
        <v>61.558590000000002</v>
      </c>
      <c r="I6191">
        <v>20.085940000000001</v>
      </c>
      <c r="J6191">
        <v>1.125</v>
      </c>
      <c r="K6191">
        <v>45.019530000000003</v>
      </c>
      <c r="L6191" s="3">
        <v>44130.515277777777</v>
      </c>
      <c r="M6191">
        <v>17.18</v>
      </c>
      <c r="N6191" t="s">
        <v>28</v>
      </c>
      <c r="P6191">
        <f>(C6191-Key!$B$1)*24</f>
        <v>3.2999999999301508</v>
      </c>
      <c r="Q6191">
        <f>(Key!$B$2-'17.1'!C6191)*24</f>
        <v>-0.34999999991850927</v>
      </c>
      <c r="R6191" s="3">
        <f>C6191-(M6191-Key!$B$5)/(24*Key!$B$6)</f>
        <v>44130.750768518512</v>
      </c>
      <c r="S6191">
        <f>M6191-Key!$B$5</f>
        <v>14.92</v>
      </c>
      <c r="T6191" s="2">
        <f t="shared" si="480"/>
        <v>44129.763888888891</v>
      </c>
      <c r="U6191" t="str">
        <f t="shared" si="481"/>
        <v>10-25-2020 18:20</v>
      </c>
      <c r="V6191">
        <f>IFERROR(IF(W6191=Z6191,VLOOKUP($U6191,[1]C8842!$G$2:$M$145,3,FALSE),0),0)</f>
        <v>0</v>
      </c>
      <c r="W6191">
        <f>VLOOKUP(RIGHT($V$1,5),Key!$A$9:$B$14,2,FALSE)</f>
        <v>10.199999999999999</v>
      </c>
      <c r="X6191">
        <f t="shared" si="484"/>
        <v>0</v>
      </c>
      <c r="Y6191">
        <f>VLOOKUP(RIGHT($X$1,5),Key!$A$9:$B$14,2,FALSE)</f>
        <v>3.7</v>
      </c>
      <c r="Z6191">
        <f t="shared" si="482"/>
        <v>10.199999999999999</v>
      </c>
      <c r="AA6191">
        <f t="shared" si="483"/>
        <v>0</v>
      </c>
    </row>
    <row r="6192" spans="1:27" x14ac:dyDescent="0.3">
      <c r="A6192">
        <v>100067</v>
      </c>
      <c r="B6192">
        <v>230922</v>
      </c>
      <c r="C6192" s="3">
        <v>44130.76458333333</v>
      </c>
      <c r="D6192">
        <v>1</v>
      </c>
      <c r="E6192">
        <v>1</v>
      </c>
      <c r="F6192" t="s">
        <v>25</v>
      </c>
      <c r="G6192">
        <v>1</v>
      </c>
      <c r="H6192">
        <v>65.386719999999997</v>
      </c>
      <c r="I6192">
        <v>16.03125</v>
      </c>
      <c r="J6192">
        <v>0.89453130000000003</v>
      </c>
      <c r="K6192">
        <v>58.023440000000001</v>
      </c>
      <c r="L6192" s="3">
        <v>44130.515277777777</v>
      </c>
      <c r="M6192">
        <v>17.18</v>
      </c>
      <c r="N6192" t="s">
        <v>28</v>
      </c>
      <c r="P6192">
        <f>(C6192-Key!$B$1)*24</f>
        <v>3.2999999999301508</v>
      </c>
      <c r="Q6192">
        <f>(Key!$B$2-'17.1'!C6192)*24</f>
        <v>-0.34999999991850927</v>
      </c>
      <c r="R6192" s="3">
        <f>C6192-(M6192-Key!$B$5)/(24*Key!$B$6)</f>
        <v>44130.750768518512</v>
      </c>
      <c r="S6192">
        <f>M6192-Key!$B$5</f>
        <v>14.92</v>
      </c>
      <c r="T6192" s="2">
        <f t="shared" si="480"/>
        <v>44129.763888888891</v>
      </c>
      <c r="U6192" t="str">
        <f t="shared" si="481"/>
        <v>10-25-2020 18:20</v>
      </c>
      <c r="V6192">
        <f>IFERROR(IF(W6192=Z6192,VLOOKUP($U6192,[1]C8842!$G$2:$M$145,3,FALSE),0),0)</f>
        <v>0</v>
      </c>
      <c r="W6192">
        <f>VLOOKUP(RIGHT($V$1,5),Key!$A$9:$B$14,2,FALSE)</f>
        <v>10.199999999999999</v>
      </c>
      <c r="X6192">
        <f t="shared" si="484"/>
        <v>0</v>
      </c>
      <c r="Y6192">
        <f>VLOOKUP(RIGHT($X$1,5),Key!$A$9:$B$14,2,FALSE)</f>
        <v>3.7</v>
      </c>
      <c r="Z6192">
        <f t="shared" si="482"/>
        <v>10.199999999999999</v>
      </c>
      <c r="AA6192">
        <f t="shared" si="483"/>
        <v>0</v>
      </c>
    </row>
    <row r="6193" spans="1:27" x14ac:dyDescent="0.3">
      <c r="A6193">
        <v>100067</v>
      </c>
      <c r="B6193">
        <v>230922</v>
      </c>
      <c r="C6193" s="3">
        <v>44130.76458333333</v>
      </c>
      <c r="D6193">
        <v>2</v>
      </c>
      <c r="E6193">
        <v>1</v>
      </c>
      <c r="F6193" t="s">
        <v>26</v>
      </c>
      <c r="G6193">
        <v>1</v>
      </c>
      <c r="H6193">
        <v>68.660160000000005</v>
      </c>
      <c r="I6193">
        <v>16.19922</v>
      </c>
      <c r="J6193">
        <v>0.859375</v>
      </c>
      <c r="K6193">
        <v>82.035160000000005</v>
      </c>
      <c r="L6193" s="3">
        <v>44130.515277777777</v>
      </c>
      <c r="M6193">
        <v>17.18</v>
      </c>
      <c r="N6193" t="s">
        <v>28</v>
      </c>
      <c r="P6193">
        <f>(C6193-Key!$B$1)*24</f>
        <v>3.2999999999301508</v>
      </c>
      <c r="Q6193">
        <f>(Key!$B$2-'17.1'!C6193)*24</f>
        <v>-0.34999999991850927</v>
      </c>
      <c r="R6193" s="3">
        <f>C6193-(M6193-Key!$B$5)/(24*Key!$B$6)</f>
        <v>44130.750768518512</v>
      </c>
      <c r="S6193">
        <f>M6193-Key!$B$5</f>
        <v>14.92</v>
      </c>
      <c r="T6193" s="2">
        <f t="shared" si="480"/>
        <v>44129.763888888891</v>
      </c>
      <c r="U6193" t="str">
        <f t="shared" si="481"/>
        <v>10-25-2020 18:20</v>
      </c>
      <c r="V6193">
        <f>IFERROR(IF(W6193=Z6193,VLOOKUP($U6193,[1]C8842!$G$2:$M$145,3,FALSE),0),0)</f>
        <v>0</v>
      </c>
      <c r="W6193">
        <f>VLOOKUP(RIGHT($V$1,5),Key!$A$9:$B$14,2,FALSE)</f>
        <v>10.199999999999999</v>
      </c>
      <c r="X6193">
        <f t="shared" si="484"/>
        <v>0</v>
      </c>
      <c r="Y6193">
        <f>VLOOKUP(RIGHT($X$1,5),Key!$A$9:$B$14,2,FALSE)</f>
        <v>3.7</v>
      </c>
      <c r="Z6193">
        <f t="shared" si="482"/>
        <v>10.199999999999999</v>
      </c>
      <c r="AA6193">
        <f t="shared" si="483"/>
        <v>0</v>
      </c>
    </row>
    <row r="6194" spans="1:27" x14ac:dyDescent="0.3">
      <c r="A6194">
        <v>100067</v>
      </c>
      <c r="B6194">
        <v>230922</v>
      </c>
      <c r="C6194" s="3">
        <v>44130.76458333333</v>
      </c>
      <c r="D6194">
        <v>1</v>
      </c>
      <c r="E6194">
        <v>1</v>
      </c>
      <c r="F6194" t="s">
        <v>25</v>
      </c>
      <c r="G6194">
        <v>1</v>
      </c>
      <c r="H6194">
        <v>65.304689999999994</v>
      </c>
      <c r="I6194">
        <v>14.38672</v>
      </c>
      <c r="J6194">
        <v>0.828125</v>
      </c>
      <c r="K6194">
        <v>60.023440000000001</v>
      </c>
      <c r="L6194" s="3">
        <v>44130.515277777777</v>
      </c>
      <c r="M6194">
        <v>17.18</v>
      </c>
      <c r="N6194" t="s">
        <v>28</v>
      </c>
      <c r="P6194">
        <f>(C6194-Key!$B$1)*24</f>
        <v>3.2999999999301508</v>
      </c>
      <c r="Q6194">
        <f>(Key!$B$2-'17.1'!C6194)*24</f>
        <v>-0.34999999991850927</v>
      </c>
      <c r="R6194" s="3">
        <f>C6194-(M6194-Key!$B$5)/(24*Key!$B$6)</f>
        <v>44130.750768518512</v>
      </c>
      <c r="S6194">
        <f>M6194-Key!$B$5</f>
        <v>14.92</v>
      </c>
      <c r="T6194" s="2">
        <f t="shared" si="480"/>
        <v>44129.763888888891</v>
      </c>
      <c r="U6194" t="str">
        <f t="shared" si="481"/>
        <v>10-25-2020 18:20</v>
      </c>
      <c r="V6194">
        <f>IFERROR(IF(W6194=Z6194,VLOOKUP($U6194,[1]C8842!$G$2:$M$145,3,FALSE),0),0)</f>
        <v>0</v>
      </c>
      <c r="W6194">
        <f>VLOOKUP(RIGHT($V$1,5),Key!$A$9:$B$14,2,FALSE)</f>
        <v>10.199999999999999</v>
      </c>
      <c r="X6194">
        <f t="shared" si="484"/>
        <v>0</v>
      </c>
      <c r="Y6194">
        <f>VLOOKUP(RIGHT($X$1,5),Key!$A$9:$B$14,2,FALSE)</f>
        <v>3.7</v>
      </c>
      <c r="Z6194">
        <f t="shared" si="482"/>
        <v>10.199999999999999</v>
      </c>
      <c r="AA6194">
        <f t="shared" si="483"/>
        <v>0</v>
      </c>
    </row>
    <row r="6195" spans="1:27" x14ac:dyDescent="0.3">
      <c r="A6195">
        <v>100067</v>
      </c>
      <c r="B6195">
        <v>230922</v>
      </c>
      <c r="C6195" s="3">
        <v>44130.76458333333</v>
      </c>
      <c r="D6195">
        <v>1</v>
      </c>
      <c r="E6195">
        <v>1</v>
      </c>
      <c r="F6195" t="s">
        <v>25</v>
      </c>
      <c r="G6195">
        <v>1</v>
      </c>
      <c r="H6195">
        <v>65.53125</v>
      </c>
      <c r="I6195">
        <v>15.51953</v>
      </c>
      <c r="J6195">
        <v>0.87109380000000003</v>
      </c>
      <c r="K6195">
        <v>60.023440000000001</v>
      </c>
      <c r="L6195" s="3">
        <v>44130.515277777777</v>
      </c>
      <c r="M6195">
        <v>17.18</v>
      </c>
      <c r="N6195" t="s">
        <v>28</v>
      </c>
      <c r="P6195">
        <f>(C6195-Key!$B$1)*24</f>
        <v>3.2999999999301508</v>
      </c>
      <c r="Q6195">
        <f>(Key!$B$2-'17.1'!C6195)*24</f>
        <v>-0.34999999991850927</v>
      </c>
      <c r="R6195" s="3">
        <f>C6195-(M6195-Key!$B$5)/(24*Key!$B$6)</f>
        <v>44130.750768518512</v>
      </c>
      <c r="S6195">
        <f>M6195-Key!$B$5</f>
        <v>14.92</v>
      </c>
      <c r="T6195" s="2">
        <f t="shared" si="480"/>
        <v>44129.763888888891</v>
      </c>
      <c r="U6195" t="str">
        <f t="shared" si="481"/>
        <v>10-25-2020 18:20</v>
      </c>
      <c r="V6195">
        <f>IFERROR(IF(W6195=Z6195,VLOOKUP($U6195,[1]C8842!$G$2:$M$145,3,FALSE),0),0)</f>
        <v>0</v>
      </c>
      <c r="W6195">
        <f>VLOOKUP(RIGHT($V$1,5),Key!$A$9:$B$14,2,FALSE)</f>
        <v>10.199999999999999</v>
      </c>
      <c r="X6195">
        <f t="shared" si="484"/>
        <v>0</v>
      </c>
      <c r="Y6195">
        <f>VLOOKUP(RIGHT($X$1,5),Key!$A$9:$B$14,2,FALSE)</f>
        <v>3.7</v>
      </c>
      <c r="Z6195">
        <f t="shared" si="482"/>
        <v>10.199999999999999</v>
      </c>
      <c r="AA6195">
        <f t="shared" si="483"/>
        <v>0</v>
      </c>
    </row>
    <row r="6196" spans="1:27" x14ac:dyDescent="0.3">
      <c r="A6196">
        <v>100067</v>
      </c>
      <c r="B6196">
        <v>230922</v>
      </c>
      <c r="C6196" s="3">
        <v>44130.76458333333</v>
      </c>
      <c r="D6196">
        <v>0</v>
      </c>
      <c r="E6196">
        <v>2</v>
      </c>
      <c r="F6196" t="s">
        <v>25</v>
      </c>
      <c r="G6196">
        <v>1</v>
      </c>
      <c r="H6196">
        <v>58.539059999999999</v>
      </c>
      <c r="I6196">
        <v>17.53125</v>
      </c>
      <c r="J6196">
        <v>1.066406</v>
      </c>
      <c r="K6196">
        <v>46.019530000000003</v>
      </c>
      <c r="L6196" s="3">
        <v>44130.515277777777</v>
      </c>
      <c r="M6196">
        <v>17.18</v>
      </c>
      <c r="N6196" t="s">
        <v>28</v>
      </c>
      <c r="P6196">
        <f>(C6196-Key!$B$1)*24</f>
        <v>3.2999999999301508</v>
      </c>
      <c r="Q6196">
        <f>(Key!$B$2-'17.1'!C6196)*24</f>
        <v>-0.34999999991850927</v>
      </c>
      <c r="R6196" s="3">
        <f>C6196-(M6196-Key!$B$5)/(24*Key!$B$6)</f>
        <v>44130.750768518512</v>
      </c>
      <c r="S6196">
        <f>M6196-Key!$B$5</f>
        <v>14.92</v>
      </c>
      <c r="T6196" s="2">
        <f t="shared" si="480"/>
        <v>44129.763888888891</v>
      </c>
      <c r="U6196" t="str">
        <f t="shared" si="481"/>
        <v>10-25-2020 18:20</v>
      </c>
      <c r="V6196">
        <f>IFERROR(IF(W6196=Z6196,VLOOKUP($U6196,[1]C8842!$G$2:$M$145,3,FALSE),0),0)</f>
        <v>0</v>
      </c>
      <c r="W6196">
        <f>VLOOKUP(RIGHT($V$1,5),Key!$A$9:$B$14,2,FALSE)</f>
        <v>10.199999999999999</v>
      </c>
      <c r="X6196">
        <f t="shared" si="484"/>
        <v>0</v>
      </c>
      <c r="Y6196">
        <f>VLOOKUP(RIGHT($X$1,5),Key!$A$9:$B$14,2,FALSE)</f>
        <v>3.7</v>
      </c>
      <c r="Z6196">
        <f t="shared" si="482"/>
        <v>10.199999999999999</v>
      </c>
      <c r="AA6196">
        <f t="shared" si="483"/>
        <v>0</v>
      </c>
    </row>
    <row r="6197" spans="1:27" x14ac:dyDescent="0.3">
      <c r="A6197">
        <v>100067</v>
      </c>
      <c r="B6197">
        <v>230922</v>
      </c>
      <c r="C6197" s="3">
        <v>44130.76458333333</v>
      </c>
      <c r="D6197">
        <v>3</v>
      </c>
      <c r="E6197">
        <v>2</v>
      </c>
      <c r="F6197" t="s">
        <v>26</v>
      </c>
      <c r="G6197">
        <v>4</v>
      </c>
      <c r="H6197">
        <v>66.863280000000003</v>
      </c>
      <c r="I6197">
        <v>71.964839999999995</v>
      </c>
      <c r="J6197">
        <v>3.1015630000000001</v>
      </c>
      <c r="K6197">
        <v>94.039060000000006</v>
      </c>
      <c r="L6197" s="3">
        <v>44130.515277777777</v>
      </c>
      <c r="M6197">
        <v>17.18</v>
      </c>
      <c r="N6197" t="s">
        <v>28</v>
      </c>
      <c r="P6197">
        <f>(C6197-Key!$B$1)*24</f>
        <v>3.2999999999301508</v>
      </c>
      <c r="Q6197">
        <f>(Key!$B$2-'17.1'!C6197)*24</f>
        <v>-0.34999999991850927</v>
      </c>
      <c r="R6197" s="3">
        <f>C6197-(M6197-Key!$B$5)/(24*Key!$B$6)</f>
        <v>44130.750768518512</v>
      </c>
      <c r="S6197">
        <f>M6197-Key!$B$5</f>
        <v>14.92</v>
      </c>
      <c r="T6197" s="2">
        <f t="shared" si="480"/>
        <v>44129.763888888891</v>
      </c>
      <c r="U6197" t="str">
        <f t="shared" si="481"/>
        <v>10-25-2020 18:20</v>
      </c>
      <c r="V6197">
        <f>IFERROR(IF(W6197=Z6197,VLOOKUP($U6197,[1]C8842!$G$2:$M$145,3,FALSE),0),0)</f>
        <v>0</v>
      </c>
      <c r="W6197">
        <f>VLOOKUP(RIGHT($V$1,5),Key!$A$9:$B$14,2,FALSE)</f>
        <v>10.199999999999999</v>
      </c>
      <c r="X6197">
        <f t="shared" si="484"/>
        <v>0</v>
      </c>
      <c r="Y6197">
        <f>VLOOKUP(RIGHT($X$1,5),Key!$A$9:$B$14,2,FALSE)</f>
        <v>3.7</v>
      </c>
      <c r="Z6197">
        <f t="shared" si="482"/>
        <v>10.199999999999999</v>
      </c>
      <c r="AA6197">
        <f t="shared" si="483"/>
        <v>0</v>
      </c>
    </row>
    <row r="6198" spans="1:27" x14ac:dyDescent="0.3">
      <c r="A6198">
        <v>100067</v>
      </c>
      <c r="B6198">
        <v>230922</v>
      </c>
      <c r="C6198" s="3">
        <v>44130.76458333333</v>
      </c>
      <c r="D6198">
        <v>0</v>
      </c>
      <c r="E6198">
        <v>2</v>
      </c>
      <c r="F6198" t="s">
        <v>25</v>
      </c>
      <c r="G6198">
        <v>1</v>
      </c>
      <c r="H6198">
        <v>60.957030000000003</v>
      </c>
      <c r="I6198">
        <v>15.628909999999999</v>
      </c>
      <c r="J6198">
        <v>0.94140630000000003</v>
      </c>
      <c r="K6198">
        <v>46.019530000000003</v>
      </c>
      <c r="L6198" s="3">
        <v>44130.515277777777</v>
      </c>
      <c r="M6198">
        <v>17.18</v>
      </c>
      <c r="N6198" t="s">
        <v>28</v>
      </c>
      <c r="P6198">
        <f>(C6198-Key!$B$1)*24</f>
        <v>3.2999999999301508</v>
      </c>
      <c r="Q6198">
        <f>(Key!$B$2-'17.1'!C6198)*24</f>
        <v>-0.34999999991850927</v>
      </c>
      <c r="R6198" s="3">
        <f>C6198-(M6198-Key!$B$5)/(24*Key!$B$6)</f>
        <v>44130.750768518512</v>
      </c>
      <c r="S6198">
        <f>M6198-Key!$B$5</f>
        <v>14.92</v>
      </c>
      <c r="T6198" s="2">
        <f t="shared" si="480"/>
        <v>44129.763888888891</v>
      </c>
      <c r="U6198" t="str">
        <f t="shared" si="481"/>
        <v>10-25-2020 18:20</v>
      </c>
      <c r="V6198">
        <f>IFERROR(IF(W6198=Z6198,VLOOKUP($U6198,[1]C8842!$G$2:$M$145,3,FALSE),0),0)</f>
        <v>0</v>
      </c>
      <c r="W6198">
        <f>VLOOKUP(RIGHT($V$1,5),Key!$A$9:$B$14,2,FALSE)</f>
        <v>10.199999999999999</v>
      </c>
      <c r="X6198">
        <f t="shared" si="484"/>
        <v>0</v>
      </c>
      <c r="Y6198">
        <f>VLOOKUP(RIGHT($X$1,5),Key!$A$9:$B$14,2,FALSE)</f>
        <v>3.7</v>
      </c>
      <c r="Z6198">
        <f t="shared" si="482"/>
        <v>10.199999999999999</v>
      </c>
      <c r="AA6198">
        <f t="shared" si="483"/>
        <v>0</v>
      </c>
    </row>
    <row r="6199" spans="1:27" x14ac:dyDescent="0.3">
      <c r="A6199">
        <v>100067</v>
      </c>
      <c r="B6199">
        <v>230922</v>
      </c>
      <c r="C6199" s="3">
        <v>44130.76458333333</v>
      </c>
      <c r="D6199">
        <v>3</v>
      </c>
      <c r="E6199">
        <v>2</v>
      </c>
      <c r="F6199" t="s">
        <v>26</v>
      </c>
      <c r="G6199">
        <v>1</v>
      </c>
      <c r="H6199">
        <v>72.5</v>
      </c>
      <c r="I6199">
        <v>18.32422</v>
      </c>
      <c r="J6199">
        <v>0.890625</v>
      </c>
      <c r="K6199">
        <v>94.039060000000006</v>
      </c>
      <c r="L6199" s="3">
        <v>44130.515277777777</v>
      </c>
      <c r="M6199">
        <v>17.18</v>
      </c>
      <c r="N6199" t="s">
        <v>28</v>
      </c>
      <c r="P6199">
        <f>(C6199-Key!$B$1)*24</f>
        <v>3.2999999999301508</v>
      </c>
      <c r="Q6199">
        <f>(Key!$B$2-'17.1'!C6199)*24</f>
        <v>-0.34999999991850927</v>
      </c>
      <c r="R6199" s="3">
        <f>C6199-(M6199-Key!$B$5)/(24*Key!$B$6)</f>
        <v>44130.750768518512</v>
      </c>
      <c r="S6199">
        <f>M6199-Key!$B$5</f>
        <v>14.92</v>
      </c>
      <c r="T6199" s="2">
        <f t="shared" si="480"/>
        <v>44129.763888888891</v>
      </c>
      <c r="U6199" t="str">
        <f t="shared" si="481"/>
        <v>10-25-2020 18:20</v>
      </c>
      <c r="V6199">
        <f>IFERROR(IF(W6199=Z6199,VLOOKUP($U6199,[1]C8842!$G$2:$M$145,3,FALSE),0),0)</f>
        <v>0</v>
      </c>
      <c r="W6199">
        <f>VLOOKUP(RIGHT($V$1,5),Key!$A$9:$B$14,2,FALSE)</f>
        <v>10.199999999999999</v>
      </c>
      <c r="X6199">
        <f t="shared" si="484"/>
        <v>0</v>
      </c>
      <c r="Y6199">
        <f>VLOOKUP(RIGHT($X$1,5),Key!$A$9:$B$14,2,FALSE)</f>
        <v>3.7</v>
      </c>
      <c r="Z6199">
        <f t="shared" si="482"/>
        <v>10.199999999999999</v>
      </c>
      <c r="AA6199">
        <f t="shared" si="483"/>
        <v>0</v>
      </c>
    </row>
    <row r="6200" spans="1:27" x14ac:dyDescent="0.3">
      <c r="A6200">
        <v>100067</v>
      </c>
      <c r="B6200">
        <v>230922</v>
      </c>
      <c r="C6200" s="3">
        <v>44130.76458333333</v>
      </c>
      <c r="D6200">
        <v>0</v>
      </c>
      <c r="E6200">
        <v>2</v>
      </c>
      <c r="F6200" t="s">
        <v>25</v>
      </c>
      <c r="G6200">
        <v>1</v>
      </c>
      <c r="H6200">
        <v>69.601560000000006</v>
      </c>
      <c r="I6200">
        <v>15.51953</v>
      </c>
      <c r="J6200">
        <v>0.8203125</v>
      </c>
      <c r="K6200">
        <v>47.019530000000003</v>
      </c>
      <c r="L6200" s="3">
        <v>44130.518750000003</v>
      </c>
      <c r="M6200">
        <v>17.18</v>
      </c>
      <c r="N6200" t="s">
        <v>28</v>
      </c>
      <c r="P6200">
        <f>(C6200-Key!$B$1)*24</f>
        <v>3.2999999999301508</v>
      </c>
      <c r="Q6200">
        <f>(Key!$B$2-'17.1'!C6200)*24</f>
        <v>-0.34999999991850927</v>
      </c>
      <c r="R6200" s="3">
        <f>C6200-(M6200-Key!$B$5)/(24*Key!$B$6)</f>
        <v>44130.750768518512</v>
      </c>
      <c r="S6200">
        <f>M6200-Key!$B$5</f>
        <v>14.92</v>
      </c>
      <c r="T6200" s="2">
        <f t="shared" si="480"/>
        <v>44129.763888888891</v>
      </c>
      <c r="U6200" t="str">
        <f t="shared" si="481"/>
        <v>10-25-2020 18:20</v>
      </c>
      <c r="V6200">
        <f>IFERROR(IF(W6200=Z6200,VLOOKUP($U6200,[1]C8842!$G$2:$M$145,3,FALSE),0),0)</f>
        <v>0</v>
      </c>
      <c r="W6200">
        <f>VLOOKUP(RIGHT($V$1,5),Key!$A$9:$B$14,2,FALSE)</f>
        <v>10.199999999999999</v>
      </c>
      <c r="X6200">
        <f t="shared" si="484"/>
        <v>0</v>
      </c>
      <c r="Y6200">
        <f>VLOOKUP(RIGHT($X$1,5),Key!$A$9:$B$14,2,FALSE)</f>
        <v>3.7</v>
      </c>
      <c r="Z6200">
        <f t="shared" si="482"/>
        <v>10.199999999999999</v>
      </c>
      <c r="AA6200">
        <f t="shared" si="483"/>
        <v>0</v>
      </c>
    </row>
    <row r="6201" spans="1:27" x14ac:dyDescent="0.3">
      <c r="A6201">
        <v>100067</v>
      </c>
      <c r="B6201">
        <v>230922</v>
      </c>
      <c r="C6201" s="3">
        <v>44130.76458333333</v>
      </c>
      <c r="D6201">
        <v>1</v>
      </c>
      <c r="E6201">
        <v>1</v>
      </c>
      <c r="F6201" t="s">
        <v>25</v>
      </c>
      <c r="G6201">
        <v>1</v>
      </c>
      <c r="H6201">
        <v>69.246089999999995</v>
      </c>
      <c r="I6201">
        <v>15.23047</v>
      </c>
      <c r="J6201">
        <v>0.8125</v>
      </c>
      <c r="K6201">
        <v>60.023440000000001</v>
      </c>
      <c r="L6201" s="3">
        <v>44130.518750000003</v>
      </c>
      <c r="M6201">
        <v>17.18</v>
      </c>
      <c r="N6201" t="s">
        <v>28</v>
      </c>
      <c r="P6201">
        <f>(C6201-Key!$B$1)*24</f>
        <v>3.2999999999301508</v>
      </c>
      <c r="Q6201">
        <f>(Key!$B$2-'17.1'!C6201)*24</f>
        <v>-0.34999999991850927</v>
      </c>
      <c r="R6201" s="3">
        <f>C6201-(M6201-Key!$B$5)/(24*Key!$B$6)</f>
        <v>44130.750768518512</v>
      </c>
      <c r="S6201">
        <f>M6201-Key!$B$5</f>
        <v>14.92</v>
      </c>
      <c r="T6201" s="2">
        <f t="shared" si="480"/>
        <v>44129.763888888891</v>
      </c>
      <c r="U6201" t="str">
        <f t="shared" si="481"/>
        <v>10-25-2020 18:20</v>
      </c>
      <c r="V6201">
        <f>IFERROR(IF(W6201=Z6201,VLOOKUP($U6201,[1]C8842!$G$2:$M$145,3,FALSE),0),0)</f>
        <v>0</v>
      </c>
      <c r="W6201">
        <f>VLOOKUP(RIGHT($V$1,5),Key!$A$9:$B$14,2,FALSE)</f>
        <v>10.199999999999999</v>
      </c>
      <c r="X6201">
        <f t="shared" si="484"/>
        <v>0</v>
      </c>
      <c r="Y6201">
        <f>VLOOKUP(RIGHT($X$1,5),Key!$A$9:$B$14,2,FALSE)</f>
        <v>3.7</v>
      </c>
      <c r="Z6201">
        <f t="shared" si="482"/>
        <v>10.199999999999999</v>
      </c>
      <c r="AA6201">
        <f t="shared" si="483"/>
        <v>0</v>
      </c>
    </row>
    <row r="6202" spans="1:27" x14ac:dyDescent="0.3">
      <c r="A6202">
        <v>100067</v>
      </c>
      <c r="B6202">
        <v>230922</v>
      </c>
      <c r="C6202" s="3">
        <v>44130.76458333333</v>
      </c>
      <c r="D6202">
        <v>0</v>
      </c>
      <c r="E6202">
        <v>2</v>
      </c>
      <c r="F6202" t="s">
        <v>25</v>
      </c>
      <c r="G6202">
        <v>1</v>
      </c>
      <c r="H6202">
        <v>62.996090000000002</v>
      </c>
      <c r="I6202">
        <v>14.820309999999999</v>
      </c>
      <c r="J6202">
        <v>0.87890630000000003</v>
      </c>
      <c r="K6202">
        <v>46.019530000000003</v>
      </c>
      <c r="L6202" s="3">
        <v>44130.518750000003</v>
      </c>
      <c r="M6202">
        <v>17.18</v>
      </c>
      <c r="N6202" t="s">
        <v>28</v>
      </c>
      <c r="P6202">
        <f>(C6202-Key!$B$1)*24</f>
        <v>3.2999999999301508</v>
      </c>
      <c r="Q6202">
        <f>(Key!$B$2-'17.1'!C6202)*24</f>
        <v>-0.34999999991850927</v>
      </c>
      <c r="R6202" s="3">
        <f>C6202-(M6202-Key!$B$5)/(24*Key!$B$6)</f>
        <v>44130.750768518512</v>
      </c>
      <c r="S6202">
        <f>M6202-Key!$B$5</f>
        <v>14.92</v>
      </c>
      <c r="T6202" s="2">
        <f t="shared" si="480"/>
        <v>44129.763888888891</v>
      </c>
      <c r="U6202" t="str">
        <f t="shared" si="481"/>
        <v>10-25-2020 18:20</v>
      </c>
      <c r="V6202">
        <f>IFERROR(IF(W6202=Z6202,VLOOKUP($U6202,[1]C8842!$G$2:$M$145,3,FALSE),0),0)</f>
        <v>0</v>
      </c>
      <c r="W6202">
        <f>VLOOKUP(RIGHT($V$1,5),Key!$A$9:$B$14,2,FALSE)</f>
        <v>10.199999999999999</v>
      </c>
      <c r="X6202">
        <f t="shared" si="484"/>
        <v>0</v>
      </c>
      <c r="Y6202">
        <f>VLOOKUP(RIGHT($X$1,5),Key!$A$9:$B$14,2,FALSE)</f>
        <v>3.7</v>
      </c>
      <c r="Z6202">
        <f t="shared" si="482"/>
        <v>10.199999999999999</v>
      </c>
      <c r="AA6202">
        <f t="shared" si="483"/>
        <v>0</v>
      </c>
    </row>
    <row r="6203" spans="1:27" x14ac:dyDescent="0.3">
      <c r="A6203">
        <v>100067</v>
      </c>
      <c r="B6203">
        <v>230922</v>
      </c>
      <c r="C6203" s="3">
        <v>44130.76458333333</v>
      </c>
      <c r="D6203">
        <v>3</v>
      </c>
      <c r="E6203">
        <v>2</v>
      </c>
      <c r="F6203" t="s">
        <v>26</v>
      </c>
      <c r="G6203">
        <v>3</v>
      </c>
      <c r="H6203">
        <v>71.214839999999995</v>
      </c>
      <c r="I6203">
        <v>38.875</v>
      </c>
      <c r="J6203">
        <v>1.675781</v>
      </c>
      <c r="K6203">
        <v>94.039060000000006</v>
      </c>
      <c r="L6203" s="3">
        <v>44130.518750000003</v>
      </c>
      <c r="M6203">
        <v>17.18</v>
      </c>
      <c r="N6203" t="s">
        <v>28</v>
      </c>
      <c r="P6203">
        <f>(C6203-Key!$B$1)*24</f>
        <v>3.2999999999301508</v>
      </c>
      <c r="Q6203">
        <f>(Key!$B$2-'17.1'!C6203)*24</f>
        <v>-0.34999999991850927</v>
      </c>
      <c r="R6203" s="3">
        <f>C6203-(M6203-Key!$B$5)/(24*Key!$B$6)</f>
        <v>44130.750768518512</v>
      </c>
      <c r="S6203">
        <f>M6203-Key!$B$5</f>
        <v>14.92</v>
      </c>
      <c r="T6203" s="2">
        <f t="shared" si="480"/>
        <v>44129.763888888891</v>
      </c>
      <c r="U6203" t="str">
        <f t="shared" si="481"/>
        <v>10-25-2020 18:20</v>
      </c>
      <c r="V6203">
        <f>IFERROR(IF(W6203=Z6203,VLOOKUP($U6203,[1]C8842!$G$2:$M$145,3,FALSE),0),0)</f>
        <v>0</v>
      </c>
      <c r="W6203">
        <f>VLOOKUP(RIGHT($V$1,5),Key!$A$9:$B$14,2,FALSE)</f>
        <v>10.199999999999999</v>
      </c>
      <c r="X6203">
        <f t="shared" si="484"/>
        <v>0</v>
      </c>
      <c r="Y6203">
        <f>VLOOKUP(RIGHT($X$1,5),Key!$A$9:$B$14,2,FALSE)</f>
        <v>3.7</v>
      </c>
      <c r="Z6203">
        <f t="shared" si="482"/>
        <v>10.199999999999999</v>
      </c>
      <c r="AA6203">
        <f t="shared" si="483"/>
        <v>0</v>
      </c>
    </row>
    <row r="6204" spans="1:27" x14ac:dyDescent="0.3">
      <c r="A6204">
        <v>100067</v>
      </c>
      <c r="B6204">
        <v>230922</v>
      </c>
      <c r="C6204" s="3">
        <v>44130.765277777777</v>
      </c>
      <c r="D6204">
        <v>3</v>
      </c>
      <c r="E6204">
        <v>2</v>
      </c>
      <c r="F6204" t="s">
        <v>26</v>
      </c>
      <c r="G6204">
        <v>1</v>
      </c>
      <c r="H6204">
        <v>67.695310000000006</v>
      </c>
      <c r="I6204">
        <v>19.63672</v>
      </c>
      <c r="J6204">
        <v>1.0078130000000001</v>
      </c>
      <c r="K6204">
        <v>94.039060000000006</v>
      </c>
      <c r="L6204" s="3">
        <v>44130.518750000003</v>
      </c>
      <c r="M6204">
        <v>17.18</v>
      </c>
      <c r="N6204" t="s">
        <v>28</v>
      </c>
      <c r="P6204">
        <f>(C6204-Key!$B$1)*24</f>
        <v>3.3166666666511446</v>
      </c>
      <c r="Q6204">
        <f>(Key!$B$2-'17.1'!C6204)*24</f>
        <v>-0.36666666663950309</v>
      </c>
      <c r="R6204" s="3">
        <f>C6204-(M6204-Key!$B$5)/(24*Key!$B$6)</f>
        <v>44130.751462962959</v>
      </c>
      <c r="S6204">
        <f>M6204-Key!$B$5</f>
        <v>14.92</v>
      </c>
      <c r="T6204" s="2">
        <f t="shared" si="480"/>
        <v>44129.763888888891</v>
      </c>
      <c r="U6204" t="str">
        <f t="shared" si="481"/>
        <v>10-25-2020 18:20</v>
      </c>
      <c r="V6204">
        <f>IFERROR(IF(W6204=Z6204,VLOOKUP($U6204,[1]C8842!$G$2:$M$145,3,FALSE),0),0)</f>
        <v>0</v>
      </c>
      <c r="W6204">
        <f>VLOOKUP(RIGHT($V$1,5),Key!$A$9:$B$14,2,FALSE)</f>
        <v>10.199999999999999</v>
      </c>
      <c r="X6204">
        <f t="shared" si="484"/>
        <v>0</v>
      </c>
      <c r="Y6204">
        <f>VLOOKUP(RIGHT($X$1,5),Key!$A$9:$B$14,2,FALSE)</f>
        <v>3.7</v>
      </c>
      <c r="Z6204">
        <f t="shared" si="482"/>
        <v>10.199999999999999</v>
      </c>
      <c r="AA6204">
        <f t="shared" si="483"/>
        <v>0</v>
      </c>
    </row>
    <row r="6205" spans="1:27" x14ac:dyDescent="0.3">
      <c r="A6205">
        <v>100067</v>
      </c>
      <c r="B6205">
        <v>230922</v>
      </c>
      <c r="C6205" s="3">
        <v>44130.765277777777</v>
      </c>
      <c r="D6205">
        <v>2</v>
      </c>
      <c r="E6205">
        <v>1</v>
      </c>
      <c r="F6205" t="s">
        <v>26</v>
      </c>
      <c r="G6205">
        <v>1</v>
      </c>
      <c r="H6205">
        <v>66.871089999999995</v>
      </c>
      <c r="I6205">
        <v>18.976559999999999</v>
      </c>
      <c r="J6205">
        <v>0.9921875</v>
      </c>
      <c r="K6205">
        <v>80.03125</v>
      </c>
      <c r="L6205" s="3">
        <v>44130.518750000003</v>
      </c>
      <c r="M6205">
        <v>17.18</v>
      </c>
      <c r="N6205" t="s">
        <v>28</v>
      </c>
      <c r="P6205">
        <f>(C6205-Key!$B$1)*24</f>
        <v>3.3166666666511446</v>
      </c>
      <c r="Q6205">
        <f>(Key!$B$2-'17.1'!C6205)*24</f>
        <v>-0.36666666663950309</v>
      </c>
      <c r="R6205" s="3">
        <f>C6205-(M6205-Key!$B$5)/(24*Key!$B$6)</f>
        <v>44130.751462962959</v>
      </c>
      <c r="S6205">
        <f>M6205-Key!$B$5</f>
        <v>14.92</v>
      </c>
      <c r="T6205" s="2">
        <f t="shared" si="480"/>
        <v>44129.763888888891</v>
      </c>
      <c r="U6205" t="str">
        <f t="shared" si="481"/>
        <v>10-25-2020 18:20</v>
      </c>
      <c r="V6205">
        <f>IFERROR(IF(W6205=Z6205,VLOOKUP($U6205,[1]C8842!$G$2:$M$145,3,FALSE),0),0)</f>
        <v>0</v>
      </c>
      <c r="W6205">
        <f>VLOOKUP(RIGHT($V$1,5),Key!$A$9:$B$14,2,FALSE)</f>
        <v>10.199999999999999</v>
      </c>
      <c r="X6205">
        <f t="shared" si="484"/>
        <v>0</v>
      </c>
      <c r="Y6205">
        <f>VLOOKUP(RIGHT($X$1,5),Key!$A$9:$B$14,2,FALSE)</f>
        <v>3.7</v>
      </c>
      <c r="Z6205">
        <f t="shared" si="482"/>
        <v>10.199999999999999</v>
      </c>
      <c r="AA6205">
        <f t="shared" si="483"/>
        <v>0</v>
      </c>
    </row>
    <row r="6206" spans="1:27" x14ac:dyDescent="0.3">
      <c r="A6206">
        <v>100067</v>
      </c>
      <c r="B6206">
        <v>230922</v>
      </c>
      <c r="C6206" s="3">
        <v>44130.765277777777</v>
      </c>
      <c r="D6206">
        <v>0</v>
      </c>
      <c r="E6206">
        <v>2</v>
      </c>
      <c r="F6206" t="s">
        <v>25</v>
      </c>
      <c r="G6206">
        <v>4</v>
      </c>
      <c r="H6206">
        <v>61.835940000000001</v>
      </c>
      <c r="I6206">
        <v>71.125</v>
      </c>
      <c r="J6206">
        <v>3.3203130000000001</v>
      </c>
      <c r="K6206">
        <v>46.019530000000003</v>
      </c>
      <c r="L6206" s="3">
        <v>44130.518750000003</v>
      </c>
      <c r="M6206">
        <v>17.18</v>
      </c>
      <c r="N6206" t="s">
        <v>28</v>
      </c>
      <c r="P6206">
        <f>(C6206-Key!$B$1)*24</f>
        <v>3.3166666666511446</v>
      </c>
      <c r="Q6206">
        <f>(Key!$B$2-'17.1'!C6206)*24</f>
        <v>-0.36666666663950309</v>
      </c>
      <c r="R6206" s="3">
        <f>C6206-(M6206-Key!$B$5)/(24*Key!$B$6)</f>
        <v>44130.751462962959</v>
      </c>
      <c r="S6206">
        <f>M6206-Key!$B$5</f>
        <v>14.92</v>
      </c>
      <c r="T6206" s="2">
        <f t="shared" si="480"/>
        <v>44129.763888888891</v>
      </c>
      <c r="U6206" t="str">
        <f t="shared" si="481"/>
        <v>10-25-2020 18:20</v>
      </c>
      <c r="V6206">
        <f>IFERROR(IF(W6206=Z6206,VLOOKUP($U6206,[1]C8842!$G$2:$M$145,3,FALSE),0),0)</f>
        <v>0</v>
      </c>
      <c r="W6206">
        <f>VLOOKUP(RIGHT($V$1,5),Key!$A$9:$B$14,2,FALSE)</f>
        <v>10.199999999999999</v>
      </c>
      <c r="X6206">
        <f t="shared" si="484"/>
        <v>0</v>
      </c>
      <c r="Y6206">
        <f>VLOOKUP(RIGHT($X$1,5),Key!$A$9:$B$14,2,FALSE)</f>
        <v>3.7</v>
      </c>
      <c r="Z6206">
        <f t="shared" si="482"/>
        <v>10.199999999999999</v>
      </c>
      <c r="AA6206">
        <f t="shared" si="483"/>
        <v>0</v>
      </c>
    </row>
    <row r="6207" spans="1:27" x14ac:dyDescent="0.3">
      <c r="A6207">
        <v>100067</v>
      </c>
      <c r="B6207">
        <v>230922</v>
      </c>
      <c r="C6207" s="3">
        <v>44130.765277777777</v>
      </c>
      <c r="D6207">
        <v>1</v>
      </c>
      <c r="E6207">
        <v>1</v>
      </c>
      <c r="F6207" t="s">
        <v>25</v>
      </c>
      <c r="G6207">
        <v>1</v>
      </c>
      <c r="H6207">
        <v>65.246089999999995</v>
      </c>
      <c r="I6207">
        <v>15.98047</v>
      </c>
      <c r="J6207">
        <v>0.89453130000000003</v>
      </c>
      <c r="K6207">
        <v>58.023440000000001</v>
      </c>
      <c r="L6207" s="3">
        <v>44130.518750000003</v>
      </c>
      <c r="M6207">
        <v>17.18</v>
      </c>
      <c r="N6207" t="s">
        <v>28</v>
      </c>
      <c r="P6207">
        <f>(C6207-Key!$B$1)*24</f>
        <v>3.3166666666511446</v>
      </c>
      <c r="Q6207">
        <f>(Key!$B$2-'17.1'!C6207)*24</f>
        <v>-0.36666666663950309</v>
      </c>
      <c r="R6207" s="3">
        <f>C6207-(M6207-Key!$B$5)/(24*Key!$B$6)</f>
        <v>44130.751462962959</v>
      </c>
      <c r="S6207">
        <f>M6207-Key!$B$5</f>
        <v>14.92</v>
      </c>
      <c r="T6207" s="2">
        <f t="shared" si="480"/>
        <v>44129.763888888891</v>
      </c>
      <c r="U6207" t="str">
        <f t="shared" si="481"/>
        <v>10-25-2020 18:20</v>
      </c>
      <c r="V6207">
        <f>IFERROR(IF(W6207=Z6207,VLOOKUP($U6207,[1]C8842!$G$2:$M$145,3,FALSE),0),0)</f>
        <v>0</v>
      </c>
      <c r="W6207">
        <f>VLOOKUP(RIGHT($V$1,5),Key!$A$9:$B$14,2,FALSE)</f>
        <v>10.199999999999999</v>
      </c>
      <c r="X6207">
        <f t="shared" si="484"/>
        <v>0</v>
      </c>
      <c r="Y6207">
        <f>VLOOKUP(RIGHT($X$1,5),Key!$A$9:$B$14,2,FALSE)</f>
        <v>3.7</v>
      </c>
      <c r="Z6207">
        <f t="shared" si="482"/>
        <v>10.199999999999999</v>
      </c>
      <c r="AA6207">
        <f t="shared" si="483"/>
        <v>0</v>
      </c>
    </row>
    <row r="6208" spans="1:27" x14ac:dyDescent="0.3">
      <c r="A6208">
        <v>100067</v>
      </c>
      <c r="B6208">
        <v>230922</v>
      </c>
      <c r="C6208" s="3">
        <v>44130.765277777777</v>
      </c>
      <c r="D6208">
        <v>3</v>
      </c>
      <c r="E6208">
        <v>2</v>
      </c>
      <c r="F6208" t="s">
        <v>26</v>
      </c>
      <c r="G6208">
        <v>1</v>
      </c>
      <c r="H6208">
        <v>64.3125</v>
      </c>
      <c r="I6208">
        <v>17.16797</v>
      </c>
      <c r="J6208">
        <v>0.95703130000000003</v>
      </c>
      <c r="K6208">
        <v>97.039060000000006</v>
      </c>
      <c r="L6208" s="3">
        <v>44130.518750000003</v>
      </c>
      <c r="M6208">
        <v>17.18</v>
      </c>
      <c r="N6208" t="s">
        <v>28</v>
      </c>
      <c r="P6208">
        <f>(C6208-Key!$B$1)*24</f>
        <v>3.3166666666511446</v>
      </c>
      <c r="Q6208">
        <f>(Key!$B$2-'17.1'!C6208)*24</f>
        <v>-0.36666666663950309</v>
      </c>
      <c r="R6208" s="3">
        <f>C6208-(M6208-Key!$B$5)/(24*Key!$B$6)</f>
        <v>44130.751462962959</v>
      </c>
      <c r="S6208">
        <f>M6208-Key!$B$5</f>
        <v>14.92</v>
      </c>
      <c r="T6208" s="2">
        <f t="shared" si="480"/>
        <v>44129.763888888891</v>
      </c>
      <c r="U6208" t="str">
        <f t="shared" si="481"/>
        <v>10-25-2020 18:20</v>
      </c>
      <c r="V6208">
        <f>IFERROR(IF(W6208=Z6208,VLOOKUP($U6208,[1]C8842!$G$2:$M$145,3,FALSE),0),0)</f>
        <v>0</v>
      </c>
      <c r="W6208">
        <f>VLOOKUP(RIGHT($V$1,5),Key!$A$9:$B$14,2,FALSE)</f>
        <v>10.199999999999999</v>
      </c>
      <c r="X6208">
        <f t="shared" si="484"/>
        <v>0</v>
      </c>
      <c r="Y6208">
        <f>VLOOKUP(RIGHT($X$1,5),Key!$A$9:$B$14,2,FALSE)</f>
        <v>3.7</v>
      </c>
      <c r="Z6208">
        <f t="shared" si="482"/>
        <v>10.199999999999999</v>
      </c>
      <c r="AA6208">
        <f t="shared" si="483"/>
        <v>0</v>
      </c>
    </row>
    <row r="6209" spans="1:27" x14ac:dyDescent="0.3">
      <c r="A6209">
        <v>100067</v>
      </c>
      <c r="B6209">
        <v>230922</v>
      </c>
      <c r="C6209" s="3">
        <v>44130.765277777777</v>
      </c>
      <c r="D6209">
        <v>1</v>
      </c>
      <c r="E6209">
        <v>1</v>
      </c>
      <c r="F6209" t="s">
        <v>25</v>
      </c>
      <c r="G6209">
        <v>1</v>
      </c>
      <c r="H6209">
        <v>71.003910000000005</v>
      </c>
      <c r="I6209">
        <v>15.945309999999999</v>
      </c>
      <c r="J6209">
        <v>0.8203125</v>
      </c>
      <c r="K6209">
        <v>58.023440000000001</v>
      </c>
      <c r="L6209" s="3">
        <v>44130.518750000003</v>
      </c>
      <c r="M6209">
        <v>17.18</v>
      </c>
      <c r="N6209" t="s">
        <v>28</v>
      </c>
      <c r="P6209">
        <f>(C6209-Key!$B$1)*24</f>
        <v>3.3166666666511446</v>
      </c>
      <c r="Q6209">
        <f>(Key!$B$2-'17.1'!C6209)*24</f>
        <v>-0.36666666663950309</v>
      </c>
      <c r="R6209" s="3">
        <f>C6209-(M6209-Key!$B$5)/(24*Key!$B$6)</f>
        <v>44130.751462962959</v>
      </c>
      <c r="S6209">
        <f>M6209-Key!$B$5</f>
        <v>14.92</v>
      </c>
      <c r="T6209" s="2">
        <f t="shared" si="480"/>
        <v>44129.763888888891</v>
      </c>
      <c r="U6209" t="str">
        <f t="shared" si="481"/>
        <v>10-25-2020 18:20</v>
      </c>
      <c r="V6209">
        <f>IFERROR(IF(W6209=Z6209,VLOOKUP($U6209,[1]C8842!$G$2:$M$145,3,FALSE),0),0)</f>
        <v>0</v>
      </c>
      <c r="W6209">
        <f>VLOOKUP(RIGHT($V$1,5),Key!$A$9:$B$14,2,FALSE)</f>
        <v>10.199999999999999</v>
      </c>
      <c r="X6209">
        <f t="shared" si="484"/>
        <v>0</v>
      </c>
      <c r="Y6209">
        <f>VLOOKUP(RIGHT($X$1,5),Key!$A$9:$B$14,2,FALSE)</f>
        <v>3.7</v>
      </c>
      <c r="Z6209">
        <f t="shared" si="482"/>
        <v>10.199999999999999</v>
      </c>
      <c r="AA6209">
        <f t="shared" si="483"/>
        <v>0</v>
      </c>
    </row>
    <row r="6210" spans="1:27" x14ac:dyDescent="0.3">
      <c r="A6210">
        <v>100067</v>
      </c>
      <c r="B6210">
        <v>230922</v>
      </c>
      <c r="C6210" s="3">
        <v>44130.765277777777</v>
      </c>
      <c r="D6210">
        <v>0</v>
      </c>
      <c r="E6210">
        <v>2</v>
      </c>
      <c r="F6210" t="s">
        <v>25</v>
      </c>
      <c r="G6210">
        <v>1</v>
      </c>
      <c r="H6210">
        <v>61.097659999999998</v>
      </c>
      <c r="I6210">
        <v>15.003909999999999</v>
      </c>
      <c r="J6210">
        <v>0.9140625</v>
      </c>
      <c r="K6210">
        <v>46.019530000000003</v>
      </c>
      <c r="L6210" s="3">
        <v>44130.518750000003</v>
      </c>
      <c r="M6210">
        <v>17.18</v>
      </c>
      <c r="N6210" t="s">
        <v>28</v>
      </c>
      <c r="P6210">
        <f>(C6210-Key!$B$1)*24</f>
        <v>3.3166666666511446</v>
      </c>
      <c r="Q6210">
        <f>(Key!$B$2-'17.1'!C6210)*24</f>
        <v>-0.36666666663950309</v>
      </c>
      <c r="R6210" s="3">
        <f>C6210-(M6210-Key!$B$5)/(24*Key!$B$6)</f>
        <v>44130.751462962959</v>
      </c>
      <c r="S6210">
        <f>M6210-Key!$B$5</f>
        <v>14.92</v>
      </c>
      <c r="T6210" s="2">
        <f t="shared" si="480"/>
        <v>44129.763888888891</v>
      </c>
      <c r="U6210" t="str">
        <f t="shared" si="481"/>
        <v>10-25-2020 18:20</v>
      </c>
      <c r="V6210">
        <f>IFERROR(IF(W6210=Z6210,VLOOKUP($U6210,[1]C8842!$G$2:$M$145,3,FALSE),0),0)</f>
        <v>0</v>
      </c>
      <c r="W6210">
        <f>VLOOKUP(RIGHT($V$1,5),Key!$A$9:$B$14,2,FALSE)</f>
        <v>10.199999999999999</v>
      </c>
      <c r="X6210">
        <f t="shared" si="484"/>
        <v>0</v>
      </c>
      <c r="Y6210">
        <f>VLOOKUP(RIGHT($X$1,5),Key!$A$9:$B$14,2,FALSE)</f>
        <v>3.7</v>
      </c>
      <c r="Z6210">
        <f t="shared" si="482"/>
        <v>10.199999999999999</v>
      </c>
      <c r="AA6210">
        <f t="shared" si="483"/>
        <v>0</v>
      </c>
    </row>
    <row r="6211" spans="1:27" x14ac:dyDescent="0.3">
      <c r="A6211">
        <v>100067</v>
      </c>
      <c r="B6211">
        <v>230922</v>
      </c>
      <c r="C6211" s="3">
        <v>44130.765277777777</v>
      </c>
      <c r="D6211">
        <v>0</v>
      </c>
      <c r="E6211">
        <v>2</v>
      </c>
      <c r="F6211" t="s">
        <v>25</v>
      </c>
      <c r="G6211">
        <v>1</v>
      </c>
      <c r="H6211">
        <v>55.949219999999997</v>
      </c>
      <c r="I6211">
        <v>16.15625</v>
      </c>
      <c r="J6211">
        <v>1.050781</v>
      </c>
      <c r="K6211">
        <v>46.019530000000003</v>
      </c>
      <c r="L6211" s="3">
        <v>44130.518750000003</v>
      </c>
      <c r="M6211">
        <v>17.18</v>
      </c>
      <c r="N6211" t="s">
        <v>28</v>
      </c>
      <c r="P6211">
        <f>(C6211-Key!$B$1)*24</f>
        <v>3.3166666666511446</v>
      </c>
      <c r="Q6211">
        <f>(Key!$B$2-'17.1'!C6211)*24</f>
        <v>-0.36666666663950309</v>
      </c>
      <c r="R6211" s="3">
        <f>C6211-(M6211-Key!$B$5)/(24*Key!$B$6)</f>
        <v>44130.751462962959</v>
      </c>
      <c r="S6211">
        <f>M6211-Key!$B$5</f>
        <v>14.92</v>
      </c>
      <c r="T6211" s="2">
        <f t="shared" ref="T6211:T6274" si="485">ROUND(C6211*24*60/10,0)/(24*6)-1</f>
        <v>44129.763888888891</v>
      </c>
      <c r="U6211" t="str">
        <f t="shared" ref="U6211:U6274" si="486">TEXT(T6211,"mm-dd-yyyy hh:mm")</f>
        <v>10-25-2020 18:20</v>
      </c>
      <c r="V6211">
        <f>IFERROR(IF(W6211=Z6211,VLOOKUP($U6211,[1]C8842!$G$2:$M$145,3,FALSE),0),0)</f>
        <v>0</v>
      </c>
      <c r="W6211">
        <f>VLOOKUP(RIGHT($V$1,5),Key!$A$9:$B$14,2,FALSE)</f>
        <v>10.199999999999999</v>
      </c>
      <c r="X6211">
        <f t="shared" si="484"/>
        <v>0</v>
      </c>
      <c r="Y6211">
        <f>VLOOKUP(RIGHT($X$1,5),Key!$A$9:$B$14,2,FALSE)</f>
        <v>3.7</v>
      </c>
      <c r="Z6211">
        <f t="shared" ref="Z6211:Z6274" si="487">M6211-MIN(ABS(Y6211-M6211),ABS(W6211-M6211))</f>
        <v>10.199999999999999</v>
      </c>
      <c r="AA6211">
        <f t="shared" ref="AA6211:AA6274" si="488">SUM(V6211,X6211)</f>
        <v>0</v>
      </c>
    </row>
    <row r="6212" spans="1:27" x14ac:dyDescent="0.3">
      <c r="A6212">
        <v>100067</v>
      </c>
      <c r="B6212">
        <v>230922</v>
      </c>
      <c r="C6212" s="3">
        <v>44130.765277777777</v>
      </c>
      <c r="D6212">
        <v>2</v>
      </c>
      <c r="E6212">
        <v>1</v>
      </c>
      <c r="F6212" t="s">
        <v>26</v>
      </c>
      <c r="G6212">
        <v>3</v>
      </c>
      <c r="H6212">
        <v>69.925780000000003</v>
      </c>
      <c r="I6212">
        <v>38.992190000000001</v>
      </c>
      <c r="J6212">
        <v>1.7109380000000001</v>
      </c>
      <c r="K6212">
        <v>83.035160000000005</v>
      </c>
      <c r="L6212" s="3">
        <v>44130.518750000003</v>
      </c>
      <c r="M6212">
        <v>17.18</v>
      </c>
      <c r="N6212" t="s">
        <v>28</v>
      </c>
      <c r="P6212">
        <f>(C6212-Key!$B$1)*24</f>
        <v>3.3166666666511446</v>
      </c>
      <c r="Q6212">
        <f>(Key!$B$2-'17.1'!C6212)*24</f>
        <v>-0.36666666663950309</v>
      </c>
      <c r="R6212" s="3">
        <f>C6212-(M6212-Key!$B$5)/(24*Key!$B$6)</f>
        <v>44130.751462962959</v>
      </c>
      <c r="S6212">
        <f>M6212-Key!$B$5</f>
        <v>14.92</v>
      </c>
      <c r="T6212" s="2">
        <f t="shared" si="485"/>
        <v>44129.763888888891</v>
      </c>
      <c r="U6212" t="str">
        <f t="shared" si="486"/>
        <v>10-25-2020 18:20</v>
      </c>
      <c r="V6212">
        <f>IFERROR(IF(W6212=Z6212,VLOOKUP($U6212,[1]C8842!$G$2:$M$145,3,FALSE),0),0)</f>
        <v>0</v>
      </c>
      <c r="W6212">
        <f>VLOOKUP(RIGHT($V$1,5),Key!$A$9:$B$14,2,FALSE)</f>
        <v>10.199999999999999</v>
      </c>
      <c r="X6212">
        <f t="shared" ref="X6212:X6275" si="489">$X$2</f>
        <v>0</v>
      </c>
      <c r="Y6212">
        <f>VLOOKUP(RIGHT($X$1,5),Key!$A$9:$B$14,2,FALSE)</f>
        <v>3.7</v>
      </c>
      <c r="Z6212">
        <f t="shared" si="487"/>
        <v>10.199999999999999</v>
      </c>
      <c r="AA6212">
        <f t="shared" si="488"/>
        <v>0</v>
      </c>
    </row>
    <row r="6213" spans="1:27" x14ac:dyDescent="0.3">
      <c r="A6213">
        <v>100067</v>
      </c>
      <c r="B6213">
        <v>230922</v>
      </c>
      <c r="C6213" s="3">
        <v>44130.765277777777</v>
      </c>
      <c r="D6213">
        <v>0</v>
      </c>
      <c r="E6213">
        <v>2</v>
      </c>
      <c r="F6213" t="s">
        <v>25</v>
      </c>
      <c r="G6213">
        <v>1</v>
      </c>
      <c r="H6213">
        <v>58.007809999999999</v>
      </c>
      <c r="I6213">
        <v>16.890630000000002</v>
      </c>
      <c r="J6213">
        <v>1.046875</v>
      </c>
      <c r="K6213">
        <v>46.019530000000003</v>
      </c>
      <c r="L6213" s="3">
        <v>44130.518750000003</v>
      </c>
      <c r="M6213">
        <v>17.18</v>
      </c>
      <c r="N6213" t="s">
        <v>28</v>
      </c>
      <c r="P6213">
        <f>(C6213-Key!$B$1)*24</f>
        <v>3.3166666666511446</v>
      </c>
      <c r="Q6213">
        <f>(Key!$B$2-'17.1'!C6213)*24</f>
        <v>-0.36666666663950309</v>
      </c>
      <c r="R6213" s="3">
        <f>C6213-(M6213-Key!$B$5)/(24*Key!$B$6)</f>
        <v>44130.751462962959</v>
      </c>
      <c r="S6213">
        <f>M6213-Key!$B$5</f>
        <v>14.92</v>
      </c>
      <c r="T6213" s="2">
        <f t="shared" si="485"/>
        <v>44129.763888888891</v>
      </c>
      <c r="U6213" t="str">
        <f t="shared" si="486"/>
        <v>10-25-2020 18:20</v>
      </c>
      <c r="V6213">
        <f>IFERROR(IF(W6213=Z6213,VLOOKUP($U6213,[1]C8842!$G$2:$M$145,3,FALSE),0),0)</f>
        <v>0</v>
      </c>
      <c r="W6213">
        <f>VLOOKUP(RIGHT($V$1,5),Key!$A$9:$B$14,2,FALSE)</f>
        <v>10.199999999999999</v>
      </c>
      <c r="X6213">
        <f t="shared" si="489"/>
        <v>0</v>
      </c>
      <c r="Y6213">
        <f>VLOOKUP(RIGHT($X$1,5),Key!$A$9:$B$14,2,FALSE)</f>
        <v>3.7</v>
      </c>
      <c r="Z6213">
        <f t="shared" si="487"/>
        <v>10.199999999999999</v>
      </c>
      <c r="AA6213">
        <f t="shared" si="488"/>
        <v>0</v>
      </c>
    </row>
    <row r="6214" spans="1:27" x14ac:dyDescent="0.3">
      <c r="A6214">
        <v>100067</v>
      </c>
      <c r="B6214">
        <v>230922</v>
      </c>
      <c r="C6214" s="3">
        <v>44130.765277777777</v>
      </c>
      <c r="D6214">
        <v>3</v>
      </c>
      <c r="E6214">
        <v>2</v>
      </c>
      <c r="F6214" t="s">
        <v>26</v>
      </c>
      <c r="G6214">
        <v>3</v>
      </c>
      <c r="H6214">
        <v>63.859380000000002</v>
      </c>
      <c r="I6214">
        <v>45.589840000000002</v>
      </c>
      <c r="J6214">
        <v>2.1484380000000001</v>
      </c>
      <c r="K6214">
        <v>93.039060000000006</v>
      </c>
      <c r="L6214" s="3">
        <v>44130.518750000003</v>
      </c>
      <c r="M6214">
        <v>17.18</v>
      </c>
      <c r="N6214" t="s">
        <v>28</v>
      </c>
      <c r="P6214">
        <f>(C6214-Key!$B$1)*24</f>
        <v>3.3166666666511446</v>
      </c>
      <c r="Q6214">
        <f>(Key!$B$2-'17.1'!C6214)*24</f>
        <v>-0.36666666663950309</v>
      </c>
      <c r="R6214" s="3">
        <f>C6214-(M6214-Key!$B$5)/(24*Key!$B$6)</f>
        <v>44130.751462962959</v>
      </c>
      <c r="S6214">
        <f>M6214-Key!$B$5</f>
        <v>14.92</v>
      </c>
      <c r="T6214" s="2">
        <f t="shared" si="485"/>
        <v>44129.763888888891</v>
      </c>
      <c r="U6214" t="str">
        <f t="shared" si="486"/>
        <v>10-25-2020 18:20</v>
      </c>
      <c r="V6214">
        <f>IFERROR(IF(W6214=Z6214,VLOOKUP($U6214,[1]C8842!$G$2:$M$145,3,FALSE),0),0)</f>
        <v>0</v>
      </c>
      <c r="W6214">
        <f>VLOOKUP(RIGHT($V$1,5),Key!$A$9:$B$14,2,FALSE)</f>
        <v>10.199999999999999</v>
      </c>
      <c r="X6214">
        <f t="shared" si="489"/>
        <v>0</v>
      </c>
      <c r="Y6214">
        <f>VLOOKUP(RIGHT($X$1,5),Key!$A$9:$B$14,2,FALSE)</f>
        <v>3.7</v>
      </c>
      <c r="Z6214">
        <f t="shared" si="487"/>
        <v>10.199999999999999</v>
      </c>
      <c r="AA6214">
        <f t="shared" si="488"/>
        <v>0</v>
      </c>
    </row>
    <row r="6215" spans="1:27" x14ac:dyDescent="0.3">
      <c r="A6215">
        <v>100067</v>
      </c>
      <c r="B6215">
        <v>230922</v>
      </c>
      <c r="C6215" s="3">
        <v>44130.765972222223</v>
      </c>
      <c r="D6215">
        <v>2</v>
      </c>
      <c r="E6215">
        <v>1</v>
      </c>
      <c r="F6215" t="s">
        <v>26</v>
      </c>
      <c r="G6215">
        <v>1</v>
      </c>
      <c r="H6215">
        <v>66.808589999999995</v>
      </c>
      <c r="I6215">
        <v>18.871089999999999</v>
      </c>
      <c r="J6215">
        <v>0.98828130000000003</v>
      </c>
      <c r="K6215">
        <v>80.03125</v>
      </c>
      <c r="L6215" s="3">
        <v>44130.518750000003</v>
      </c>
      <c r="M6215">
        <v>17.18</v>
      </c>
      <c r="N6215" t="s">
        <v>28</v>
      </c>
      <c r="P6215">
        <f>(C6215-Key!$B$1)*24</f>
        <v>3.3333333333721384</v>
      </c>
      <c r="Q6215">
        <f>(Key!$B$2-'17.1'!C6215)*24</f>
        <v>-0.38333333336049691</v>
      </c>
      <c r="R6215" s="3">
        <f>C6215-(M6215-Key!$B$5)/(24*Key!$B$6)</f>
        <v>44130.752157407405</v>
      </c>
      <c r="S6215">
        <f>M6215-Key!$B$5</f>
        <v>14.92</v>
      </c>
      <c r="T6215" s="2">
        <f t="shared" si="485"/>
        <v>44129.763888888891</v>
      </c>
      <c r="U6215" t="str">
        <f t="shared" si="486"/>
        <v>10-25-2020 18:20</v>
      </c>
      <c r="V6215">
        <f>IFERROR(IF(W6215=Z6215,VLOOKUP($U6215,[1]C8842!$G$2:$M$145,3,FALSE),0),0)</f>
        <v>0</v>
      </c>
      <c r="W6215">
        <f>VLOOKUP(RIGHT($V$1,5),Key!$A$9:$B$14,2,FALSE)</f>
        <v>10.199999999999999</v>
      </c>
      <c r="X6215">
        <f t="shared" si="489"/>
        <v>0</v>
      </c>
      <c r="Y6215">
        <f>VLOOKUP(RIGHT($X$1,5),Key!$A$9:$B$14,2,FALSE)</f>
        <v>3.7</v>
      </c>
      <c r="Z6215">
        <f t="shared" si="487"/>
        <v>10.199999999999999</v>
      </c>
      <c r="AA6215">
        <f t="shared" si="488"/>
        <v>0</v>
      </c>
    </row>
    <row r="6216" spans="1:27" x14ac:dyDescent="0.3">
      <c r="A6216">
        <v>100067</v>
      </c>
      <c r="B6216">
        <v>230922</v>
      </c>
      <c r="C6216" s="3">
        <v>44130.765972222223</v>
      </c>
      <c r="D6216">
        <v>2</v>
      </c>
      <c r="E6216">
        <v>1</v>
      </c>
      <c r="F6216" t="s">
        <v>26</v>
      </c>
      <c r="G6216">
        <v>2</v>
      </c>
      <c r="H6216">
        <v>74.292969999999997</v>
      </c>
      <c r="I6216">
        <v>22.20703</v>
      </c>
      <c r="J6216">
        <v>1.0078130000000001</v>
      </c>
      <c r="K6216">
        <v>82.035160000000005</v>
      </c>
      <c r="L6216" s="3">
        <v>44130.518750000003</v>
      </c>
      <c r="M6216">
        <v>17.18</v>
      </c>
      <c r="N6216" t="s">
        <v>28</v>
      </c>
      <c r="P6216">
        <f>(C6216-Key!$B$1)*24</f>
        <v>3.3333333333721384</v>
      </c>
      <c r="Q6216">
        <f>(Key!$B$2-'17.1'!C6216)*24</f>
        <v>-0.38333333336049691</v>
      </c>
      <c r="R6216" s="3">
        <f>C6216-(M6216-Key!$B$5)/(24*Key!$B$6)</f>
        <v>44130.752157407405</v>
      </c>
      <c r="S6216">
        <f>M6216-Key!$B$5</f>
        <v>14.92</v>
      </c>
      <c r="T6216" s="2">
        <f t="shared" si="485"/>
        <v>44129.763888888891</v>
      </c>
      <c r="U6216" t="str">
        <f t="shared" si="486"/>
        <v>10-25-2020 18:20</v>
      </c>
      <c r="V6216">
        <f>IFERROR(IF(W6216=Z6216,VLOOKUP($U6216,[1]C8842!$G$2:$M$145,3,FALSE),0),0)</f>
        <v>0</v>
      </c>
      <c r="W6216">
        <f>VLOOKUP(RIGHT($V$1,5),Key!$A$9:$B$14,2,FALSE)</f>
        <v>10.199999999999999</v>
      </c>
      <c r="X6216">
        <f t="shared" si="489"/>
        <v>0</v>
      </c>
      <c r="Y6216">
        <f>VLOOKUP(RIGHT($X$1,5),Key!$A$9:$B$14,2,FALSE)</f>
        <v>3.7</v>
      </c>
      <c r="Z6216">
        <f t="shared" si="487"/>
        <v>10.199999999999999</v>
      </c>
      <c r="AA6216">
        <f t="shared" si="488"/>
        <v>0</v>
      </c>
    </row>
    <row r="6217" spans="1:27" x14ac:dyDescent="0.3">
      <c r="A6217">
        <v>100067</v>
      </c>
      <c r="B6217">
        <v>230922</v>
      </c>
      <c r="C6217" s="3">
        <v>44130.765972222223</v>
      </c>
      <c r="D6217">
        <v>3</v>
      </c>
      <c r="E6217">
        <v>2</v>
      </c>
      <c r="F6217" t="s">
        <v>26</v>
      </c>
      <c r="G6217">
        <v>1</v>
      </c>
      <c r="H6217">
        <v>70.605469999999997</v>
      </c>
      <c r="I6217">
        <v>17.683589999999999</v>
      </c>
      <c r="J6217">
        <v>0.890625</v>
      </c>
      <c r="K6217">
        <v>96.039060000000006</v>
      </c>
      <c r="L6217" s="3">
        <v>44130.518750000003</v>
      </c>
      <c r="M6217">
        <v>17.18</v>
      </c>
      <c r="N6217" t="s">
        <v>28</v>
      </c>
      <c r="P6217">
        <f>(C6217-Key!$B$1)*24</f>
        <v>3.3333333333721384</v>
      </c>
      <c r="Q6217">
        <f>(Key!$B$2-'17.1'!C6217)*24</f>
        <v>-0.38333333336049691</v>
      </c>
      <c r="R6217" s="3">
        <f>C6217-(M6217-Key!$B$5)/(24*Key!$B$6)</f>
        <v>44130.752157407405</v>
      </c>
      <c r="S6217">
        <f>M6217-Key!$B$5</f>
        <v>14.92</v>
      </c>
      <c r="T6217" s="2">
        <f t="shared" si="485"/>
        <v>44129.763888888891</v>
      </c>
      <c r="U6217" t="str">
        <f t="shared" si="486"/>
        <v>10-25-2020 18:20</v>
      </c>
      <c r="V6217">
        <f>IFERROR(IF(W6217=Z6217,VLOOKUP($U6217,[1]C8842!$G$2:$M$145,3,FALSE),0),0)</f>
        <v>0</v>
      </c>
      <c r="W6217">
        <f>VLOOKUP(RIGHT($V$1,5),Key!$A$9:$B$14,2,FALSE)</f>
        <v>10.199999999999999</v>
      </c>
      <c r="X6217">
        <f t="shared" si="489"/>
        <v>0</v>
      </c>
      <c r="Y6217">
        <f>VLOOKUP(RIGHT($X$1,5),Key!$A$9:$B$14,2,FALSE)</f>
        <v>3.7</v>
      </c>
      <c r="Z6217">
        <f t="shared" si="487"/>
        <v>10.199999999999999</v>
      </c>
      <c r="AA6217">
        <f t="shared" si="488"/>
        <v>0</v>
      </c>
    </row>
    <row r="6218" spans="1:27" x14ac:dyDescent="0.3">
      <c r="A6218">
        <v>100067</v>
      </c>
      <c r="B6218">
        <v>230922</v>
      </c>
      <c r="C6218" s="3">
        <v>44130.765972222223</v>
      </c>
      <c r="D6218">
        <v>3</v>
      </c>
      <c r="E6218">
        <v>2</v>
      </c>
      <c r="F6218" t="s">
        <v>26</v>
      </c>
      <c r="G6218">
        <v>1</v>
      </c>
      <c r="H6218">
        <v>78.585939999999994</v>
      </c>
      <c r="I6218">
        <v>15.023440000000001</v>
      </c>
      <c r="J6218">
        <v>0.7109375</v>
      </c>
      <c r="K6218">
        <v>94.039060000000006</v>
      </c>
      <c r="L6218" s="3">
        <v>44130.518750000003</v>
      </c>
      <c r="M6218">
        <v>17.18</v>
      </c>
      <c r="N6218" t="s">
        <v>28</v>
      </c>
      <c r="P6218">
        <f>(C6218-Key!$B$1)*24</f>
        <v>3.3333333333721384</v>
      </c>
      <c r="Q6218">
        <f>(Key!$B$2-'17.1'!C6218)*24</f>
        <v>-0.38333333336049691</v>
      </c>
      <c r="R6218" s="3">
        <f>C6218-(M6218-Key!$B$5)/(24*Key!$B$6)</f>
        <v>44130.752157407405</v>
      </c>
      <c r="S6218">
        <f>M6218-Key!$B$5</f>
        <v>14.92</v>
      </c>
      <c r="T6218" s="2">
        <f t="shared" si="485"/>
        <v>44129.763888888891</v>
      </c>
      <c r="U6218" t="str">
        <f t="shared" si="486"/>
        <v>10-25-2020 18:20</v>
      </c>
      <c r="V6218">
        <f>IFERROR(IF(W6218=Z6218,VLOOKUP($U6218,[1]C8842!$G$2:$M$145,3,FALSE),0),0)</f>
        <v>0</v>
      </c>
      <c r="W6218">
        <f>VLOOKUP(RIGHT($V$1,5),Key!$A$9:$B$14,2,FALSE)</f>
        <v>10.199999999999999</v>
      </c>
      <c r="X6218">
        <f t="shared" si="489"/>
        <v>0</v>
      </c>
      <c r="Y6218">
        <f>VLOOKUP(RIGHT($X$1,5),Key!$A$9:$B$14,2,FALSE)</f>
        <v>3.7</v>
      </c>
      <c r="Z6218">
        <f t="shared" si="487"/>
        <v>10.199999999999999</v>
      </c>
      <c r="AA6218">
        <f t="shared" si="488"/>
        <v>0</v>
      </c>
    </row>
    <row r="6219" spans="1:27" x14ac:dyDescent="0.3">
      <c r="A6219">
        <v>100067</v>
      </c>
      <c r="B6219">
        <v>230922</v>
      </c>
      <c r="C6219" s="3">
        <v>44130.765972222223</v>
      </c>
      <c r="D6219">
        <v>2</v>
      </c>
      <c r="E6219">
        <v>1</v>
      </c>
      <c r="F6219" t="s">
        <v>26</v>
      </c>
      <c r="G6219">
        <v>2</v>
      </c>
      <c r="H6219">
        <v>70.457030000000003</v>
      </c>
      <c r="I6219">
        <v>24.285160000000001</v>
      </c>
      <c r="J6219">
        <v>1.140625</v>
      </c>
      <c r="K6219">
        <v>82.035160000000005</v>
      </c>
      <c r="L6219" s="3">
        <v>44130.518750000003</v>
      </c>
      <c r="M6219">
        <v>17.18</v>
      </c>
      <c r="N6219" t="s">
        <v>28</v>
      </c>
      <c r="P6219">
        <f>(C6219-Key!$B$1)*24</f>
        <v>3.3333333333721384</v>
      </c>
      <c r="Q6219">
        <f>(Key!$B$2-'17.1'!C6219)*24</f>
        <v>-0.38333333336049691</v>
      </c>
      <c r="R6219" s="3">
        <f>C6219-(M6219-Key!$B$5)/(24*Key!$B$6)</f>
        <v>44130.752157407405</v>
      </c>
      <c r="S6219">
        <f>M6219-Key!$B$5</f>
        <v>14.92</v>
      </c>
      <c r="T6219" s="2">
        <f t="shared" si="485"/>
        <v>44129.763888888891</v>
      </c>
      <c r="U6219" t="str">
        <f t="shared" si="486"/>
        <v>10-25-2020 18:20</v>
      </c>
      <c r="V6219">
        <f>IFERROR(IF(W6219=Z6219,VLOOKUP($U6219,[1]C8842!$G$2:$M$145,3,FALSE),0),0)</f>
        <v>0</v>
      </c>
      <c r="W6219">
        <f>VLOOKUP(RIGHT($V$1,5),Key!$A$9:$B$14,2,FALSE)</f>
        <v>10.199999999999999</v>
      </c>
      <c r="X6219">
        <f t="shared" si="489"/>
        <v>0</v>
      </c>
      <c r="Y6219">
        <f>VLOOKUP(RIGHT($X$1,5),Key!$A$9:$B$14,2,FALSE)</f>
        <v>3.7</v>
      </c>
      <c r="Z6219">
        <f t="shared" si="487"/>
        <v>10.199999999999999</v>
      </c>
      <c r="AA6219">
        <f t="shared" si="488"/>
        <v>0</v>
      </c>
    </row>
    <row r="6220" spans="1:27" x14ac:dyDescent="0.3">
      <c r="A6220">
        <v>100067</v>
      </c>
      <c r="B6220">
        <v>230922</v>
      </c>
      <c r="C6220" s="3">
        <v>44130.765972222223</v>
      </c>
      <c r="D6220">
        <v>3</v>
      </c>
      <c r="E6220">
        <v>2</v>
      </c>
      <c r="F6220" t="s">
        <v>26</v>
      </c>
      <c r="G6220">
        <v>2</v>
      </c>
      <c r="H6220">
        <v>60.925780000000003</v>
      </c>
      <c r="I6220">
        <v>25</v>
      </c>
      <c r="J6220">
        <v>1.3515630000000001</v>
      </c>
      <c r="K6220">
        <v>93.039060000000006</v>
      </c>
      <c r="L6220" s="3">
        <v>44130.518750000003</v>
      </c>
      <c r="M6220">
        <v>17.18</v>
      </c>
      <c r="N6220" t="s">
        <v>28</v>
      </c>
      <c r="P6220">
        <f>(C6220-Key!$B$1)*24</f>
        <v>3.3333333333721384</v>
      </c>
      <c r="Q6220">
        <f>(Key!$B$2-'17.1'!C6220)*24</f>
        <v>-0.38333333336049691</v>
      </c>
      <c r="R6220" s="3">
        <f>C6220-(M6220-Key!$B$5)/(24*Key!$B$6)</f>
        <v>44130.752157407405</v>
      </c>
      <c r="S6220">
        <f>M6220-Key!$B$5</f>
        <v>14.92</v>
      </c>
      <c r="T6220" s="2">
        <f t="shared" si="485"/>
        <v>44129.763888888891</v>
      </c>
      <c r="U6220" t="str">
        <f t="shared" si="486"/>
        <v>10-25-2020 18:20</v>
      </c>
      <c r="V6220">
        <f>IFERROR(IF(W6220=Z6220,VLOOKUP($U6220,[1]C8842!$G$2:$M$145,3,FALSE),0),0)</f>
        <v>0</v>
      </c>
      <c r="W6220">
        <f>VLOOKUP(RIGHT($V$1,5),Key!$A$9:$B$14,2,FALSE)</f>
        <v>10.199999999999999</v>
      </c>
      <c r="X6220">
        <f t="shared" si="489"/>
        <v>0</v>
      </c>
      <c r="Y6220">
        <f>VLOOKUP(RIGHT($X$1,5),Key!$A$9:$B$14,2,FALSE)</f>
        <v>3.7</v>
      </c>
      <c r="Z6220">
        <f t="shared" si="487"/>
        <v>10.199999999999999</v>
      </c>
      <c r="AA6220">
        <f t="shared" si="488"/>
        <v>0</v>
      </c>
    </row>
    <row r="6221" spans="1:27" x14ac:dyDescent="0.3">
      <c r="A6221">
        <v>100067</v>
      </c>
      <c r="B6221">
        <v>230922</v>
      </c>
      <c r="C6221" s="3">
        <v>44130.765972222223</v>
      </c>
      <c r="D6221">
        <v>3</v>
      </c>
      <c r="E6221">
        <v>2</v>
      </c>
      <c r="F6221" t="s">
        <v>26</v>
      </c>
      <c r="G6221">
        <v>3</v>
      </c>
      <c r="H6221">
        <v>69.183589999999995</v>
      </c>
      <c r="I6221">
        <v>33.992190000000001</v>
      </c>
      <c r="J6221">
        <v>1.535156</v>
      </c>
      <c r="K6221">
        <v>95.039060000000006</v>
      </c>
      <c r="L6221" s="3">
        <v>44130.518750000003</v>
      </c>
      <c r="M6221">
        <v>17.18</v>
      </c>
      <c r="N6221" t="s">
        <v>28</v>
      </c>
      <c r="P6221">
        <f>(C6221-Key!$B$1)*24</f>
        <v>3.3333333333721384</v>
      </c>
      <c r="Q6221">
        <f>(Key!$B$2-'17.1'!C6221)*24</f>
        <v>-0.38333333336049691</v>
      </c>
      <c r="R6221" s="3">
        <f>C6221-(M6221-Key!$B$5)/(24*Key!$B$6)</f>
        <v>44130.752157407405</v>
      </c>
      <c r="S6221">
        <f>M6221-Key!$B$5</f>
        <v>14.92</v>
      </c>
      <c r="T6221" s="2">
        <f t="shared" si="485"/>
        <v>44129.763888888891</v>
      </c>
      <c r="U6221" t="str">
        <f t="shared" si="486"/>
        <v>10-25-2020 18:20</v>
      </c>
      <c r="V6221">
        <f>IFERROR(IF(W6221=Z6221,VLOOKUP($U6221,[1]C8842!$G$2:$M$145,3,FALSE),0),0)</f>
        <v>0</v>
      </c>
      <c r="W6221">
        <f>VLOOKUP(RIGHT($V$1,5),Key!$A$9:$B$14,2,FALSE)</f>
        <v>10.199999999999999</v>
      </c>
      <c r="X6221">
        <f t="shared" si="489"/>
        <v>0</v>
      </c>
      <c r="Y6221">
        <f>VLOOKUP(RIGHT($X$1,5),Key!$A$9:$B$14,2,FALSE)</f>
        <v>3.7</v>
      </c>
      <c r="Z6221">
        <f t="shared" si="487"/>
        <v>10.199999999999999</v>
      </c>
      <c r="AA6221">
        <f t="shared" si="488"/>
        <v>0</v>
      </c>
    </row>
    <row r="6222" spans="1:27" x14ac:dyDescent="0.3">
      <c r="A6222">
        <v>100067</v>
      </c>
      <c r="B6222">
        <v>230922</v>
      </c>
      <c r="C6222" s="3">
        <v>44130.765972222223</v>
      </c>
      <c r="D6222">
        <v>2</v>
      </c>
      <c r="E6222">
        <v>1</v>
      </c>
      <c r="F6222" t="s">
        <v>26</v>
      </c>
      <c r="G6222">
        <v>2</v>
      </c>
      <c r="H6222">
        <v>80.203130000000002</v>
      </c>
      <c r="I6222">
        <v>21.101559999999999</v>
      </c>
      <c r="J6222">
        <v>0.8984375</v>
      </c>
      <c r="K6222">
        <v>82.035160000000005</v>
      </c>
      <c r="L6222" s="3">
        <v>44130.518750000003</v>
      </c>
      <c r="M6222">
        <v>17.18</v>
      </c>
      <c r="N6222" t="s">
        <v>28</v>
      </c>
      <c r="P6222">
        <f>(C6222-Key!$B$1)*24</f>
        <v>3.3333333333721384</v>
      </c>
      <c r="Q6222">
        <f>(Key!$B$2-'17.1'!C6222)*24</f>
        <v>-0.38333333336049691</v>
      </c>
      <c r="R6222" s="3">
        <f>C6222-(M6222-Key!$B$5)/(24*Key!$B$6)</f>
        <v>44130.752157407405</v>
      </c>
      <c r="S6222">
        <f>M6222-Key!$B$5</f>
        <v>14.92</v>
      </c>
      <c r="T6222" s="2">
        <f t="shared" si="485"/>
        <v>44129.763888888891</v>
      </c>
      <c r="U6222" t="str">
        <f t="shared" si="486"/>
        <v>10-25-2020 18:20</v>
      </c>
      <c r="V6222">
        <f>IFERROR(IF(W6222=Z6222,VLOOKUP($U6222,[1]C8842!$G$2:$M$145,3,FALSE),0),0)</f>
        <v>0</v>
      </c>
      <c r="W6222">
        <f>VLOOKUP(RIGHT($V$1,5),Key!$A$9:$B$14,2,FALSE)</f>
        <v>10.199999999999999</v>
      </c>
      <c r="X6222">
        <f t="shared" si="489"/>
        <v>0</v>
      </c>
      <c r="Y6222">
        <f>VLOOKUP(RIGHT($X$1,5),Key!$A$9:$B$14,2,FALSE)</f>
        <v>3.7</v>
      </c>
      <c r="Z6222">
        <f t="shared" si="487"/>
        <v>10.199999999999999</v>
      </c>
      <c r="AA6222">
        <f t="shared" si="488"/>
        <v>0</v>
      </c>
    </row>
    <row r="6223" spans="1:27" x14ac:dyDescent="0.3">
      <c r="A6223">
        <v>100067</v>
      </c>
      <c r="B6223">
        <v>230922</v>
      </c>
      <c r="C6223" s="3">
        <v>44130.765972222223</v>
      </c>
      <c r="D6223">
        <v>0</v>
      </c>
      <c r="E6223">
        <v>2</v>
      </c>
      <c r="F6223" t="s">
        <v>25</v>
      </c>
      <c r="G6223">
        <v>1</v>
      </c>
      <c r="H6223">
        <v>57.960940000000001</v>
      </c>
      <c r="I6223">
        <v>13.82422</v>
      </c>
      <c r="J6223">
        <v>0.90625</v>
      </c>
      <c r="K6223">
        <v>48.019530000000003</v>
      </c>
      <c r="L6223" s="3">
        <v>44130.518750000003</v>
      </c>
      <c r="M6223">
        <v>17.18</v>
      </c>
      <c r="N6223" t="s">
        <v>28</v>
      </c>
      <c r="P6223">
        <f>(C6223-Key!$B$1)*24</f>
        <v>3.3333333333721384</v>
      </c>
      <c r="Q6223">
        <f>(Key!$B$2-'17.1'!C6223)*24</f>
        <v>-0.38333333336049691</v>
      </c>
      <c r="R6223" s="3">
        <f>C6223-(M6223-Key!$B$5)/(24*Key!$B$6)</f>
        <v>44130.752157407405</v>
      </c>
      <c r="S6223">
        <f>M6223-Key!$B$5</f>
        <v>14.92</v>
      </c>
      <c r="T6223" s="2">
        <f t="shared" si="485"/>
        <v>44129.763888888891</v>
      </c>
      <c r="U6223" t="str">
        <f t="shared" si="486"/>
        <v>10-25-2020 18:20</v>
      </c>
      <c r="V6223">
        <f>IFERROR(IF(W6223=Z6223,VLOOKUP($U6223,[1]C8842!$G$2:$M$145,3,FALSE),0),0)</f>
        <v>0</v>
      </c>
      <c r="W6223">
        <f>VLOOKUP(RIGHT($V$1,5),Key!$A$9:$B$14,2,FALSE)</f>
        <v>10.199999999999999</v>
      </c>
      <c r="X6223">
        <f t="shared" si="489"/>
        <v>0</v>
      </c>
      <c r="Y6223">
        <f>VLOOKUP(RIGHT($X$1,5),Key!$A$9:$B$14,2,FALSE)</f>
        <v>3.7</v>
      </c>
      <c r="Z6223">
        <f t="shared" si="487"/>
        <v>10.199999999999999</v>
      </c>
      <c r="AA6223">
        <f t="shared" si="488"/>
        <v>0</v>
      </c>
    </row>
    <row r="6224" spans="1:27" x14ac:dyDescent="0.3">
      <c r="A6224">
        <v>100067</v>
      </c>
      <c r="B6224">
        <v>230922</v>
      </c>
      <c r="C6224" s="3">
        <v>44130.765972222223</v>
      </c>
      <c r="D6224">
        <v>0</v>
      </c>
      <c r="E6224">
        <v>2</v>
      </c>
      <c r="F6224" t="s">
        <v>25</v>
      </c>
      <c r="G6224">
        <v>1</v>
      </c>
      <c r="H6224">
        <v>69.085939999999994</v>
      </c>
      <c r="I6224">
        <v>14.98438</v>
      </c>
      <c r="J6224">
        <v>0.80859380000000003</v>
      </c>
      <c r="K6224">
        <v>46.019530000000003</v>
      </c>
      <c r="L6224" s="3">
        <v>44130.518750000003</v>
      </c>
      <c r="M6224">
        <v>17.18</v>
      </c>
      <c r="N6224" t="s">
        <v>28</v>
      </c>
      <c r="P6224">
        <f>(C6224-Key!$B$1)*24</f>
        <v>3.3333333333721384</v>
      </c>
      <c r="Q6224">
        <f>(Key!$B$2-'17.1'!C6224)*24</f>
        <v>-0.38333333336049691</v>
      </c>
      <c r="R6224" s="3">
        <f>C6224-(M6224-Key!$B$5)/(24*Key!$B$6)</f>
        <v>44130.752157407405</v>
      </c>
      <c r="S6224">
        <f>M6224-Key!$B$5</f>
        <v>14.92</v>
      </c>
      <c r="T6224" s="2">
        <f t="shared" si="485"/>
        <v>44129.763888888891</v>
      </c>
      <c r="U6224" t="str">
        <f t="shared" si="486"/>
        <v>10-25-2020 18:20</v>
      </c>
      <c r="V6224">
        <f>IFERROR(IF(W6224=Z6224,VLOOKUP($U6224,[1]C8842!$G$2:$M$145,3,FALSE),0),0)</f>
        <v>0</v>
      </c>
      <c r="W6224">
        <f>VLOOKUP(RIGHT($V$1,5),Key!$A$9:$B$14,2,FALSE)</f>
        <v>10.199999999999999</v>
      </c>
      <c r="X6224">
        <f t="shared" si="489"/>
        <v>0</v>
      </c>
      <c r="Y6224">
        <f>VLOOKUP(RIGHT($X$1,5),Key!$A$9:$B$14,2,FALSE)</f>
        <v>3.7</v>
      </c>
      <c r="Z6224">
        <f t="shared" si="487"/>
        <v>10.199999999999999</v>
      </c>
      <c r="AA6224">
        <f t="shared" si="488"/>
        <v>0</v>
      </c>
    </row>
    <row r="6225" spans="1:27" x14ac:dyDescent="0.3">
      <c r="A6225">
        <v>100067</v>
      </c>
      <c r="B6225">
        <v>230922</v>
      </c>
      <c r="C6225" s="3">
        <v>44130.765972222223</v>
      </c>
      <c r="D6225">
        <v>1</v>
      </c>
      <c r="E6225">
        <v>1</v>
      </c>
      <c r="F6225" t="s">
        <v>25</v>
      </c>
      <c r="G6225">
        <v>1</v>
      </c>
      <c r="H6225">
        <v>71.160160000000005</v>
      </c>
      <c r="I6225">
        <v>14.26172</v>
      </c>
      <c r="J6225">
        <v>0.75390630000000003</v>
      </c>
      <c r="K6225">
        <v>60.023440000000001</v>
      </c>
      <c r="L6225" s="3">
        <v>44130.518750000003</v>
      </c>
      <c r="M6225">
        <v>17.18</v>
      </c>
      <c r="N6225" t="s">
        <v>28</v>
      </c>
      <c r="P6225">
        <f>(C6225-Key!$B$1)*24</f>
        <v>3.3333333333721384</v>
      </c>
      <c r="Q6225">
        <f>(Key!$B$2-'17.1'!C6225)*24</f>
        <v>-0.38333333336049691</v>
      </c>
      <c r="R6225" s="3">
        <f>C6225-(M6225-Key!$B$5)/(24*Key!$B$6)</f>
        <v>44130.752157407405</v>
      </c>
      <c r="S6225">
        <f>M6225-Key!$B$5</f>
        <v>14.92</v>
      </c>
      <c r="T6225" s="2">
        <f t="shared" si="485"/>
        <v>44129.763888888891</v>
      </c>
      <c r="U6225" t="str">
        <f t="shared" si="486"/>
        <v>10-25-2020 18:20</v>
      </c>
      <c r="V6225">
        <f>IFERROR(IF(W6225=Z6225,VLOOKUP($U6225,[1]C8842!$G$2:$M$145,3,FALSE),0),0)</f>
        <v>0</v>
      </c>
      <c r="W6225">
        <f>VLOOKUP(RIGHT($V$1,5),Key!$A$9:$B$14,2,FALSE)</f>
        <v>10.199999999999999</v>
      </c>
      <c r="X6225">
        <f t="shared" si="489"/>
        <v>0</v>
      </c>
      <c r="Y6225">
        <f>VLOOKUP(RIGHT($X$1,5),Key!$A$9:$B$14,2,FALSE)</f>
        <v>3.7</v>
      </c>
      <c r="Z6225">
        <f t="shared" si="487"/>
        <v>10.199999999999999</v>
      </c>
      <c r="AA6225">
        <f t="shared" si="488"/>
        <v>0</v>
      </c>
    </row>
    <row r="6226" spans="1:27" x14ac:dyDescent="0.3">
      <c r="A6226">
        <v>100067</v>
      </c>
      <c r="B6226">
        <v>230922</v>
      </c>
      <c r="C6226" s="3">
        <v>44130.765972222223</v>
      </c>
      <c r="D6226">
        <v>1</v>
      </c>
      <c r="E6226">
        <v>1</v>
      </c>
      <c r="F6226" t="s">
        <v>25</v>
      </c>
      <c r="G6226">
        <v>1</v>
      </c>
      <c r="H6226">
        <v>71.800780000000003</v>
      </c>
      <c r="I6226">
        <v>15.61328</v>
      </c>
      <c r="J6226">
        <v>0.80078130000000003</v>
      </c>
      <c r="K6226">
        <v>58.023440000000001</v>
      </c>
      <c r="L6226" s="3">
        <v>44130.518750000003</v>
      </c>
      <c r="M6226">
        <v>17.18</v>
      </c>
      <c r="N6226" t="s">
        <v>28</v>
      </c>
      <c r="P6226">
        <f>(C6226-Key!$B$1)*24</f>
        <v>3.3333333333721384</v>
      </c>
      <c r="Q6226">
        <f>(Key!$B$2-'17.1'!C6226)*24</f>
        <v>-0.38333333336049691</v>
      </c>
      <c r="R6226" s="3">
        <f>C6226-(M6226-Key!$B$5)/(24*Key!$B$6)</f>
        <v>44130.752157407405</v>
      </c>
      <c r="S6226">
        <f>M6226-Key!$B$5</f>
        <v>14.92</v>
      </c>
      <c r="T6226" s="2">
        <f t="shared" si="485"/>
        <v>44129.763888888891</v>
      </c>
      <c r="U6226" t="str">
        <f t="shared" si="486"/>
        <v>10-25-2020 18:20</v>
      </c>
      <c r="V6226">
        <f>IFERROR(IF(W6226=Z6226,VLOOKUP($U6226,[1]C8842!$G$2:$M$145,3,FALSE),0),0)</f>
        <v>0</v>
      </c>
      <c r="W6226">
        <f>VLOOKUP(RIGHT($V$1,5),Key!$A$9:$B$14,2,FALSE)</f>
        <v>10.199999999999999</v>
      </c>
      <c r="X6226">
        <f t="shared" si="489"/>
        <v>0</v>
      </c>
      <c r="Y6226">
        <f>VLOOKUP(RIGHT($X$1,5),Key!$A$9:$B$14,2,FALSE)</f>
        <v>3.7</v>
      </c>
      <c r="Z6226">
        <f t="shared" si="487"/>
        <v>10.199999999999999</v>
      </c>
      <c r="AA6226">
        <f t="shared" si="488"/>
        <v>0</v>
      </c>
    </row>
    <row r="6227" spans="1:27" x14ac:dyDescent="0.3">
      <c r="A6227">
        <v>100067</v>
      </c>
      <c r="B6227">
        <v>230922</v>
      </c>
      <c r="C6227" s="3">
        <v>44130.765972222223</v>
      </c>
      <c r="D6227">
        <v>0</v>
      </c>
      <c r="E6227">
        <v>2</v>
      </c>
      <c r="F6227" t="s">
        <v>25</v>
      </c>
      <c r="G6227">
        <v>1</v>
      </c>
      <c r="H6227">
        <v>64.933589999999995</v>
      </c>
      <c r="I6227">
        <v>17.785160000000001</v>
      </c>
      <c r="J6227">
        <v>0.97265630000000003</v>
      </c>
      <c r="K6227">
        <v>46.019530000000003</v>
      </c>
      <c r="L6227" s="3">
        <v>44130.518750000003</v>
      </c>
      <c r="M6227">
        <v>17.18</v>
      </c>
      <c r="N6227" t="s">
        <v>28</v>
      </c>
      <c r="P6227">
        <f>(C6227-Key!$B$1)*24</f>
        <v>3.3333333333721384</v>
      </c>
      <c r="Q6227">
        <f>(Key!$B$2-'17.1'!C6227)*24</f>
        <v>-0.38333333336049691</v>
      </c>
      <c r="R6227" s="3">
        <f>C6227-(M6227-Key!$B$5)/(24*Key!$B$6)</f>
        <v>44130.752157407405</v>
      </c>
      <c r="S6227">
        <f>M6227-Key!$B$5</f>
        <v>14.92</v>
      </c>
      <c r="T6227" s="2">
        <f t="shared" si="485"/>
        <v>44129.763888888891</v>
      </c>
      <c r="U6227" t="str">
        <f t="shared" si="486"/>
        <v>10-25-2020 18:20</v>
      </c>
      <c r="V6227">
        <f>IFERROR(IF(W6227=Z6227,VLOOKUP($U6227,[1]C8842!$G$2:$M$145,3,FALSE),0),0)</f>
        <v>0</v>
      </c>
      <c r="W6227">
        <f>VLOOKUP(RIGHT($V$1,5),Key!$A$9:$B$14,2,FALSE)</f>
        <v>10.199999999999999</v>
      </c>
      <c r="X6227">
        <f t="shared" si="489"/>
        <v>0</v>
      </c>
      <c r="Y6227">
        <f>VLOOKUP(RIGHT($X$1,5),Key!$A$9:$B$14,2,FALSE)</f>
        <v>3.7</v>
      </c>
      <c r="Z6227">
        <f t="shared" si="487"/>
        <v>10.199999999999999</v>
      </c>
      <c r="AA6227">
        <f t="shared" si="488"/>
        <v>0</v>
      </c>
    </row>
    <row r="6228" spans="1:27" x14ac:dyDescent="0.3">
      <c r="A6228">
        <v>100067</v>
      </c>
      <c r="B6228">
        <v>230922</v>
      </c>
      <c r="C6228" s="3">
        <v>44130.765972222223</v>
      </c>
      <c r="D6228">
        <v>3</v>
      </c>
      <c r="E6228">
        <v>2</v>
      </c>
      <c r="F6228" t="s">
        <v>26</v>
      </c>
      <c r="G6228">
        <v>3</v>
      </c>
      <c r="H6228">
        <v>64.023439999999994</v>
      </c>
      <c r="I6228">
        <v>43.945309999999999</v>
      </c>
      <c r="J6228">
        <v>2.0742189999999998</v>
      </c>
      <c r="K6228">
        <v>93.039060000000006</v>
      </c>
      <c r="L6228" s="3">
        <v>44130.518750000003</v>
      </c>
      <c r="M6228">
        <v>17.18</v>
      </c>
      <c r="N6228" t="s">
        <v>28</v>
      </c>
      <c r="P6228">
        <f>(C6228-Key!$B$1)*24</f>
        <v>3.3333333333721384</v>
      </c>
      <c r="Q6228">
        <f>(Key!$B$2-'17.1'!C6228)*24</f>
        <v>-0.38333333336049691</v>
      </c>
      <c r="R6228" s="3">
        <f>C6228-(M6228-Key!$B$5)/(24*Key!$B$6)</f>
        <v>44130.752157407405</v>
      </c>
      <c r="S6228">
        <f>M6228-Key!$B$5</f>
        <v>14.92</v>
      </c>
      <c r="T6228" s="2">
        <f t="shared" si="485"/>
        <v>44129.763888888891</v>
      </c>
      <c r="U6228" t="str">
        <f t="shared" si="486"/>
        <v>10-25-2020 18:20</v>
      </c>
      <c r="V6228">
        <f>IFERROR(IF(W6228=Z6228,VLOOKUP($U6228,[1]C8842!$G$2:$M$145,3,FALSE),0),0)</f>
        <v>0</v>
      </c>
      <c r="W6228">
        <f>VLOOKUP(RIGHT($V$1,5),Key!$A$9:$B$14,2,FALSE)</f>
        <v>10.199999999999999</v>
      </c>
      <c r="X6228">
        <f t="shared" si="489"/>
        <v>0</v>
      </c>
      <c r="Y6228">
        <f>VLOOKUP(RIGHT($X$1,5),Key!$A$9:$B$14,2,FALSE)</f>
        <v>3.7</v>
      </c>
      <c r="Z6228">
        <f t="shared" si="487"/>
        <v>10.199999999999999</v>
      </c>
      <c r="AA6228">
        <f t="shared" si="488"/>
        <v>0</v>
      </c>
    </row>
    <row r="6229" spans="1:27" x14ac:dyDescent="0.3">
      <c r="A6229">
        <v>100067</v>
      </c>
      <c r="B6229">
        <v>230922</v>
      </c>
      <c r="C6229" s="3">
        <v>44130.765972222223</v>
      </c>
      <c r="D6229">
        <v>0</v>
      </c>
      <c r="E6229">
        <v>2</v>
      </c>
      <c r="F6229" t="s">
        <v>25</v>
      </c>
      <c r="G6229">
        <v>1</v>
      </c>
      <c r="H6229">
        <v>57.664059999999999</v>
      </c>
      <c r="I6229">
        <v>14.035159999999999</v>
      </c>
      <c r="J6229">
        <v>0.921875</v>
      </c>
      <c r="K6229">
        <v>46.019530000000003</v>
      </c>
      <c r="L6229" s="3">
        <v>44130.518750000003</v>
      </c>
      <c r="M6229">
        <v>17.18</v>
      </c>
      <c r="N6229" t="s">
        <v>28</v>
      </c>
      <c r="P6229">
        <f>(C6229-Key!$B$1)*24</f>
        <v>3.3333333333721384</v>
      </c>
      <c r="Q6229">
        <f>(Key!$B$2-'17.1'!C6229)*24</f>
        <v>-0.38333333336049691</v>
      </c>
      <c r="R6229" s="3">
        <f>C6229-(M6229-Key!$B$5)/(24*Key!$B$6)</f>
        <v>44130.752157407405</v>
      </c>
      <c r="S6229">
        <f>M6229-Key!$B$5</f>
        <v>14.92</v>
      </c>
      <c r="T6229" s="2">
        <f t="shared" si="485"/>
        <v>44129.763888888891</v>
      </c>
      <c r="U6229" t="str">
        <f t="shared" si="486"/>
        <v>10-25-2020 18:20</v>
      </c>
      <c r="V6229">
        <f>IFERROR(IF(W6229=Z6229,VLOOKUP($U6229,[1]C8842!$G$2:$M$145,3,FALSE),0),0)</f>
        <v>0</v>
      </c>
      <c r="W6229">
        <f>VLOOKUP(RIGHT($V$1,5),Key!$A$9:$B$14,2,FALSE)</f>
        <v>10.199999999999999</v>
      </c>
      <c r="X6229">
        <f t="shared" si="489"/>
        <v>0</v>
      </c>
      <c r="Y6229">
        <f>VLOOKUP(RIGHT($X$1,5),Key!$A$9:$B$14,2,FALSE)</f>
        <v>3.7</v>
      </c>
      <c r="Z6229">
        <f t="shared" si="487"/>
        <v>10.199999999999999</v>
      </c>
      <c r="AA6229">
        <f t="shared" si="488"/>
        <v>0</v>
      </c>
    </row>
    <row r="6230" spans="1:27" x14ac:dyDescent="0.3">
      <c r="A6230">
        <v>100067</v>
      </c>
      <c r="B6230">
        <v>230922</v>
      </c>
      <c r="C6230" s="3">
        <v>44130.765972222223</v>
      </c>
      <c r="D6230">
        <v>1</v>
      </c>
      <c r="E6230">
        <v>1</v>
      </c>
      <c r="F6230" t="s">
        <v>25</v>
      </c>
      <c r="G6230">
        <v>1</v>
      </c>
      <c r="H6230">
        <v>65.03125</v>
      </c>
      <c r="I6230">
        <v>14.21875</v>
      </c>
      <c r="J6230">
        <v>0.82421880000000003</v>
      </c>
      <c r="K6230">
        <v>58.023440000000001</v>
      </c>
      <c r="L6230" s="3">
        <v>44130.518750000003</v>
      </c>
      <c r="M6230">
        <v>17.18</v>
      </c>
      <c r="N6230" t="s">
        <v>28</v>
      </c>
      <c r="P6230">
        <f>(C6230-Key!$B$1)*24</f>
        <v>3.3333333333721384</v>
      </c>
      <c r="Q6230">
        <f>(Key!$B$2-'17.1'!C6230)*24</f>
        <v>-0.38333333336049691</v>
      </c>
      <c r="R6230" s="3">
        <f>C6230-(M6230-Key!$B$5)/(24*Key!$B$6)</f>
        <v>44130.752157407405</v>
      </c>
      <c r="S6230">
        <f>M6230-Key!$B$5</f>
        <v>14.92</v>
      </c>
      <c r="T6230" s="2">
        <f t="shared" si="485"/>
        <v>44129.763888888891</v>
      </c>
      <c r="U6230" t="str">
        <f t="shared" si="486"/>
        <v>10-25-2020 18:20</v>
      </c>
      <c r="V6230">
        <f>IFERROR(IF(W6230=Z6230,VLOOKUP($U6230,[1]C8842!$G$2:$M$145,3,FALSE),0),0)</f>
        <v>0</v>
      </c>
      <c r="W6230">
        <f>VLOOKUP(RIGHT($V$1,5),Key!$A$9:$B$14,2,FALSE)</f>
        <v>10.199999999999999</v>
      </c>
      <c r="X6230">
        <f t="shared" si="489"/>
        <v>0</v>
      </c>
      <c r="Y6230">
        <f>VLOOKUP(RIGHT($X$1,5),Key!$A$9:$B$14,2,FALSE)</f>
        <v>3.7</v>
      </c>
      <c r="Z6230">
        <f t="shared" si="487"/>
        <v>10.199999999999999</v>
      </c>
      <c r="AA6230">
        <f t="shared" si="488"/>
        <v>0</v>
      </c>
    </row>
    <row r="6231" spans="1:27" x14ac:dyDescent="0.3">
      <c r="A6231">
        <v>100067</v>
      </c>
      <c r="B6231">
        <v>230922</v>
      </c>
      <c r="C6231" s="3">
        <v>44130.765972222223</v>
      </c>
      <c r="D6231">
        <v>1</v>
      </c>
      <c r="E6231">
        <v>1</v>
      </c>
      <c r="F6231" t="s">
        <v>25</v>
      </c>
      <c r="G6231">
        <v>1</v>
      </c>
      <c r="H6231">
        <v>66.199219999999997</v>
      </c>
      <c r="I6231">
        <v>16.121089999999999</v>
      </c>
      <c r="J6231">
        <v>0.88671880000000003</v>
      </c>
      <c r="K6231">
        <v>59.023440000000001</v>
      </c>
      <c r="L6231" s="3">
        <v>44130.518750000003</v>
      </c>
      <c r="M6231">
        <v>17.18</v>
      </c>
      <c r="N6231" t="s">
        <v>28</v>
      </c>
      <c r="P6231">
        <f>(C6231-Key!$B$1)*24</f>
        <v>3.3333333333721384</v>
      </c>
      <c r="Q6231">
        <f>(Key!$B$2-'17.1'!C6231)*24</f>
        <v>-0.38333333336049691</v>
      </c>
      <c r="R6231" s="3">
        <f>C6231-(M6231-Key!$B$5)/(24*Key!$B$6)</f>
        <v>44130.752157407405</v>
      </c>
      <c r="S6231">
        <f>M6231-Key!$B$5</f>
        <v>14.92</v>
      </c>
      <c r="T6231" s="2">
        <f t="shared" si="485"/>
        <v>44129.763888888891</v>
      </c>
      <c r="U6231" t="str">
        <f t="shared" si="486"/>
        <v>10-25-2020 18:20</v>
      </c>
      <c r="V6231">
        <f>IFERROR(IF(W6231=Z6231,VLOOKUP($U6231,[1]C8842!$G$2:$M$145,3,FALSE),0),0)</f>
        <v>0</v>
      </c>
      <c r="W6231">
        <f>VLOOKUP(RIGHT($V$1,5),Key!$A$9:$B$14,2,FALSE)</f>
        <v>10.199999999999999</v>
      </c>
      <c r="X6231">
        <f t="shared" si="489"/>
        <v>0</v>
      </c>
      <c r="Y6231">
        <f>VLOOKUP(RIGHT($X$1,5),Key!$A$9:$B$14,2,FALSE)</f>
        <v>3.7</v>
      </c>
      <c r="Z6231">
        <f t="shared" si="487"/>
        <v>10.199999999999999</v>
      </c>
      <c r="AA6231">
        <f t="shared" si="488"/>
        <v>0</v>
      </c>
    </row>
    <row r="6232" spans="1:27" x14ac:dyDescent="0.3">
      <c r="A6232">
        <v>100067</v>
      </c>
      <c r="B6232">
        <v>230922</v>
      </c>
      <c r="C6232" s="3">
        <v>44130.765972222223</v>
      </c>
      <c r="D6232">
        <v>0</v>
      </c>
      <c r="E6232">
        <v>2</v>
      </c>
      <c r="F6232" t="s">
        <v>25</v>
      </c>
      <c r="G6232">
        <v>1</v>
      </c>
      <c r="H6232">
        <v>60.960940000000001</v>
      </c>
      <c r="I6232">
        <v>19.898440000000001</v>
      </c>
      <c r="J6232">
        <v>1.128906</v>
      </c>
      <c r="K6232">
        <v>44.019530000000003</v>
      </c>
      <c r="L6232" s="3">
        <v>44130.518750000003</v>
      </c>
      <c r="M6232">
        <v>17.18</v>
      </c>
      <c r="N6232" t="s">
        <v>28</v>
      </c>
      <c r="P6232">
        <f>(C6232-Key!$B$1)*24</f>
        <v>3.3333333333721384</v>
      </c>
      <c r="Q6232">
        <f>(Key!$B$2-'17.1'!C6232)*24</f>
        <v>-0.38333333336049691</v>
      </c>
      <c r="R6232" s="3">
        <f>C6232-(M6232-Key!$B$5)/(24*Key!$B$6)</f>
        <v>44130.752157407405</v>
      </c>
      <c r="S6232">
        <f>M6232-Key!$B$5</f>
        <v>14.92</v>
      </c>
      <c r="T6232" s="2">
        <f t="shared" si="485"/>
        <v>44129.763888888891</v>
      </c>
      <c r="U6232" t="str">
        <f t="shared" si="486"/>
        <v>10-25-2020 18:20</v>
      </c>
      <c r="V6232">
        <f>IFERROR(IF(W6232=Z6232,VLOOKUP($U6232,[1]C8842!$G$2:$M$145,3,FALSE),0),0)</f>
        <v>0</v>
      </c>
      <c r="W6232">
        <f>VLOOKUP(RIGHT($V$1,5),Key!$A$9:$B$14,2,FALSE)</f>
        <v>10.199999999999999</v>
      </c>
      <c r="X6232">
        <f t="shared" si="489"/>
        <v>0</v>
      </c>
      <c r="Y6232">
        <f>VLOOKUP(RIGHT($X$1,5),Key!$A$9:$B$14,2,FALSE)</f>
        <v>3.7</v>
      </c>
      <c r="Z6232">
        <f t="shared" si="487"/>
        <v>10.199999999999999</v>
      </c>
      <c r="AA6232">
        <f t="shared" si="488"/>
        <v>0</v>
      </c>
    </row>
    <row r="6233" spans="1:27" x14ac:dyDescent="0.3">
      <c r="A6233">
        <v>100067</v>
      </c>
      <c r="B6233">
        <v>230922</v>
      </c>
      <c r="C6233" s="3">
        <v>44130.765972222223</v>
      </c>
      <c r="D6233">
        <v>0</v>
      </c>
      <c r="E6233">
        <v>2</v>
      </c>
      <c r="F6233" t="s">
        <v>25</v>
      </c>
      <c r="G6233">
        <v>2</v>
      </c>
      <c r="H6233">
        <v>64.21875</v>
      </c>
      <c r="I6233">
        <v>21.76953</v>
      </c>
      <c r="J6233">
        <v>1.1484380000000001</v>
      </c>
      <c r="K6233">
        <v>47.019530000000003</v>
      </c>
      <c r="L6233" s="3">
        <v>44130.518750000003</v>
      </c>
      <c r="M6233">
        <v>17.18</v>
      </c>
      <c r="N6233" t="s">
        <v>28</v>
      </c>
      <c r="P6233">
        <f>(C6233-Key!$B$1)*24</f>
        <v>3.3333333333721384</v>
      </c>
      <c r="Q6233">
        <f>(Key!$B$2-'17.1'!C6233)*24</f>
        <v>-0.38333333336049691</v>
      </c>
      <c r="R6233" s="3">
        <f>C6233-(M6233-Key!$B$5)/(24*Key!$B$6)</f>
        <v>44130.752157407405</v>
      </c>
      <c r="S6233">
        <f>M6233-Key!$B$5</f>
        <v>14.92</v>
      </c>
      <c r="T6233" s="2">
        <f t="shared" si="485"/>
        <v>44129.763888888891</v>
      </c>
      <c r="U6233" t="str">
        <f t="shared" si="486"/>
        <v>10-25-2020 18:20</v>
      </c>
      <c r="V6233">
        <f>IFERROR(IF(W6233=Z6233,VLOOKUP($U6233,[1]C8842!$G$2:$M$145,3,FALSE),0),0)</f>
        <v>0</v>
      </c>
      <c r="W6233">
        <f>VLOOKUP(RIGHT($V$1,5),Key!$A$9:$B$14,2,FALSE)</f>
        <v>10.199999999999999</v>
      </c>
      <c r="X6233">
        <f t="shared" si="489"/>
        <v>0</v>
      </c>
      <c r="Y6233">
        <f>VLOOKUP(RIGHT($X$1,5),Key!$A$9:$B$14,2,FALSE)</f>
        <v>3.7</v>
      </c>
      <c r="Z6233">
        <f t="shared" si="487"/>
        <v>10.199999999999999</v>
      </c>
      <c r="AA6233">
        <f t="shared" si="488"/>
        <v>0</v>
      </c>
    </row>
    <row r="6234" spans="1:27" x14ac:dyDescent="0.3">
      <c r="A6234">
        <v>100067</v>
      </c>
      <c r="B6234">
        <v>230922</v>
      </c>
      <c r="C6234" s="3">
        <v>44130.765972222223</v>
      </c>
      <c r="D6234">
        <v>1</v>
      </c>
      <c r="E6234">
        <v>1</v>
      </c>
      <c r="F6234" t="s">
        <v>25</v>
      </c>
      <c r="G6234">
        <v>1</v>
      </c>
      <c r="H6234">
        <v>63.933590000000002</v>
      </c>
      <c r="I6234">
        <v>17.117190000000001</v>
      </c>
      <c r="J6234">
        <v>0.9609375</v>
      </c>
      <c r="K6234">
        <v>57.023440000000001</v>
      </c>
      <c r="L6234" s="3">
        <v>44130.518750000003</v>
      </c>
      <c r="M6234">
        <v>17.18</v>
      </c>
      <c r="N6234" t="s">
        <v>28</v>
      </c>
      <c r="P6234">
        <f>(C6234-Key!$B$1)*24</f>
        <v>3.3333333333721384</v>
      </c>
      <c r="Q6234">
        <f>(Key!$B$2-'17.1'!C6234)*24</f>
        <v>-0.38333333336049691</v>
      </c>
      <c r="R6234" s="3">
        <f>C6234-(M6234-Key!$B$5)/(24*Key!$B$6)</f>
        <v>44130.752157407405</v>
      </c>
      <c r="S6234">
        <f>M6234-Key!$B$5</f>
        <v>14.92</v>
      </c>
      <c r="T6234" s="2">
        <f t="shared" si="485"/>
        <v>44129.763888888891</v>
      </c>
      <c r="U6234" t="str">
        <f t="shared" si="486"/>
        <v>10-25-2020 18:20</v>
      </c>
      <c r="V6234">
        <f>IFERROR(IF(W6234=Z6234,VLOOKUP($U6234,[1]C8842!$G$2:$M$145,3,FALSE),0),0)</f>
        <v>0</v>
      </c>
      <c r="W6234">
        <f>VLOOKUP(RIGHT($V$1,5),Key!$A$9:$B$14,2,FALSE)</f>
        <v>10.199999999999999</v>
      </c>
      <c r="X6234">
        <f t="shared" si="489"/>
        <v>0</v>
      </c>
      <c r="Y6234">
        <f>VLOOKUP(RIGHT($X$1,5),Key!$A$9:$B$14,2,FALSE)</f>
        <v>3.7</v>
      </c>
      <c r="Z6234">
        <f t="shared" si="487"/>
        <v>10.199999999999999</v>
      </c>
      <c r="AA6234">
        <f t="shared" si="488"/>
        <v>0</v>
      </c>
    </row>
    <row r="6235" spans="1:27" x14ac:dyDescent="0.3">
      <c r="A6235">
        <v>100067</v>
      </c>
      <c r="B6235">
        <v>230922</v>
      </c>
      <c r="C6235" s="3">
        <v>44130.76666666667</v>
      </c>
      <c r="D6235">
        <v>3</v>
      </c>
      <c r="E6235">
        <v>2</v>
      </c>
      <c r="F6235" t="s">
        <v>26</v>
      </c>
      <c r="G6235">
        <v>3</v>
      </c>
      <c r="H6235">
        <v>61.566409999999998</v>
      </c>
      <c r="I6235">
        <v>39.867190000000001</v>
      </c>
      <c r="J6235">
        <v>1.980469</v>
      </c>
      <c r="K6235">
        <v>94.039060000000006</v>
      </c>
      <c r="L6235" s="3">
        <v>44130.518750000003</v>
      </c>
      <c r="M6235">
        <v>17.18</v>
      </c>
      <c r="N6235" t="s">
        <v>28</v>
      </c>
      <c r="P6235">
        <f>(C6235-Key!$B$1)*24</f>
        <v>3.3500000000931323</v>
      </c>
      <c r="Q6235">
        <f>(Key!$B$2-'17.1'!C6235)*24</f>
        <v>-0.40000000008149073</v>
      </c>
      <c r="R6235" s="3">
        <f>C6235-(M6235-Key!$B$5)/(24*Key!$B$6)</f>
        <v>44130.752851851852</v>
      </c>
      <c r="S6235">
        <f>M6235-Key!$B$5</f>
        <v>14.92</v>
      </c>
      <c r="T6235" s="2">
        <f t="shared" si="485"/>
        <v>44129.763888888891</v>
      </c>
      <c r="U6235" t="str">
        <f t="shared" si="486"/>
        <v>10-25-2020 18:20</v>
      </c>
      <c r="V6235">
        <f>IFERROR(IF(W6235=Z6235,VLOOKUP($U6235,[1]C8842!$G$2:$M$145,3,FALSE),0),0)</f>
        <v>0</v>
      </c>
      <c r="W6235">
        <f>VLOOKUP(RIGHT($V$1,5),Key!$A$9:$B$14,2,FALSE)</f>
        <v>10.199999999999999</v>
      </c>
      <c r="X6235">
        <f t="shared" si="489"/>
        <v>0</v>
      </c>
      <c r="Y6235">
        <f>VLOOKUP(RIGHT($X$1,5),Key!$A$9:$B$14,2,FALSE)</f>
        <v>3.7</v>
      </c>
      <c r="Z6235">
        <f t="shared" si="487"/>
        <v>10.199999999999999</v>
      </c>
      <c r="AA6235">
        <f t="shared" si="488"/>
        <v>0</v>
      </c>
    </row>
    <row r="6236" spans="1:27" x14ac:dyDescent="0.3">
      <c r="A6236">
        <v>100067</v>
      </c>
      <c r="B6236">
        <v>230922</v>
      </c>
      <c r="C6236" s="3">
        <v>44130.76666666667</v>
      </c>
      <c r="D6236">
        <v>2</v>
      </c>
      <c r="E6236">
        <v>1</v>
      </c>
      <c r="F6236" t="s">
        <v>26</v>
      </c>
      <c r="G6236">
        <v>4</v>
      </c>
      <c r="H6236">
        <v>65.238280000000003</v>
      </c>
      <c r="I6236">
        <v>51.816409999999998</v>
      </c>
      <c r="J6236">
        <v>2.359375</v>
      </c>
      <c r="K6236">
        <v>81.035160000000005</v>
      </c>
      <c r="L6236" s="3">
        <v>44130.518750000003</v>
      </c>
      <c r="M6236">
        <v>17.18</v>
      </c>
      <c r="N6236" t="s">
        <v>28</v>
      </c>
      <c r="P6236">
        <f>(C6236-Key!$B$1)*24</f>
        <v>3.3500000000931323</v>
      </c>
      <c r="Q6236">
        <f>(Key!$B$2-'17.1'!C6236)*24</f>
        <v>-0.40000000008149073</v>
      </c>
      <c r="R6236" s="3">
        <f>C6236-(M6236-Key!$B$5)/(24*Key!$B$6)</f>
        <v>44130.752851851852</v>
      </c>
      <c r="S6236">
        <f>M6236-Key!$B$5</f>
        <v>14.92</v>
      </c>
      <c r="T6236" s="2">
        <f t="shared" si="485"/>
        <v>44129.763888888891</v>
      </c>
      <c r="U6236" t="str">
        <f t="shared" si="486"/>
        <v>10-25-2020 18:20</v>
      </c>
      <c r="V6236">
        <f>IFERROR(IF(W6236=Z6236,VLOOKUP($U6236,[1]C8842!$G$2:$M$145,3,FALSE),0),0)</f>
        <v>0</v>
      </c>
      <c r="W6236">
        <f>VLOOKUP(RIGHT($V$1,5),Key!$A$9:$B$14,2,FALSE)</f>
        <v>10.199999999999999</v>
      </c>
      <c r="X6236">
        <f t="shared" si="489"/>
        <v>0</v>
      </c>
      <c r="Y6236">
        <f>VLOOKUP(RIGHT($X$1,5),Key!$A$9:$B$14,2,FALSE)</f>
        <v>3.7</v>
      </c>
      <c r="Z6236">
        <f t="shared" si="487"/>
        <v>10.199999999999999</v>
      </c>
      <c r="AA6236">
        <f t="shared" si="488"/>
        <v>0</v>
      </c>
    </row>
    <row r="6237" spans="1:27" x14ac:dyDescent="0.3">
      <c r="A6237">
        <v>100067</v>
      </c>
      <c r="B6237">
        <v>230922</v>
      </c>
      <c r="C6237" s="3">
        <v>44130.76666666667</v>
      </c>
      <c r="D6237">
        <v>3</v>
      </c>
      <c r="E6237">
        <v>2</v>
      </c>
      <c r="F6237" t="s">
        <v>26</v>
      </c>
      <c r="G6237">
        <v>4</v>
      </c>
      <c r="H6237">
        <v>59.863280000000003</v>
      </c>
      <c r="I6237">
        <v>69.191410000000005</v>
      </c>
      <c r="J6237">
        <v>3.34375</v>
      </c>
      <c r="K6237">
        <v>94.039060000000006</v>
      </c>
      <c r="L6237" s="3">
        <v>44130.518750000003</v>
      </c>
      <c r="M6237">
        <v>17.18</v>
      </c>
      <c r="N6237" t="s">
        <v>28</v>
      </c>
      <c r="P6237">
        <f>(C6237-Key!$B$1)*24</f>
        <v>3.3500000000931323</v>
      </c>
      <c r="Q6237">
        <f>(Key!$B$2-'17.1'!C6237)*24</f>
        <v>-0.40000000008149073</v>
      </c>
      <c r="R6237" s="3">
        <f>C6237-(M6237-Key!$B$5)/(24*Key!$B$6)</f>
        <v>44130.752851851852</v>
      </c>
      <c r="S6237">
        <f>M6237-Key!$B$5</f>
        <v>14.92</v>
      </c>
      <c r="T6237" s="2">
        <f t="shared" si="485"/>
        <v>44129.763888888891</v>
      </c>
      <c r="U6237" t="str">
        <f t="shared" si="486"/>
        <v>10-25-2020 18:20</v>
      </c>
      <c r="V6237">
        <f>IFERROR(IF(W6237=Z6237,VLOOKUP($U6237,[1]C8842!$G$2:$M$145,3,FALSE),0),0)</f>
        <v>0</v>
      </c>
      <c r="W6237">
        <f>VLOOKUP(RIGHT($V$1,5),Key!$A$9:$B$14,2,FALSE)</f>
        <v>10.199999999999999</v>
      </c>
      <c r="X6237">
        <f t="shared" si="489"/>
        <v>0</v>
      </c>
      <c r="Y6237">
        <f>VLOOKUP(RIGHT($X$1,5),Key!$A$9:$B$14,2,FALSE)</f>
        <v>3.7</v>
      </c>
      <c r="Z6237">
        <f t="shared" si="487"/>
        <v>10.199999999999999</v>
      </c>
      <c r="AA6237">
        <f t="shared" si="488"/>
        <v>0</v>
      </c>
    </row>
    <row r="6238" spans="1:27" x14ac:dyDescent="0.3">
      <c r="A6238">
        <v>100067</v>
      </c>
      <c r="B6238">
        <v>230922</v>
      </c>
      <c r="C6238" s="3">
        <v>44130.76666666667</v>
      </c>
      <c r="D6238">
        <v>0</v>
      </c>
      <c r="E6238">
        <v>2</v>
      </c>
      <c r="F6238" t="s">
        <v>25</v>
      </c>
      <c r="G6238">
        <v>4</v>
      </c>
      <c r="H6238">
        <v>53.023440000000001</v>
      </c>
      <c r="I6238">
        <v>76.460939999999994</v>
      </c>
      <c r="J6238">
        <v>4.140625</v>
      </c>
      <c r="K6238">
        <v>47.019530000000003</v>
      </c>
      <c r="L6238" s="3">
        <v>44130.518750000003</v>
      </c>
      <c r="M6238">
        <v>17.18</v>
      </c>
      <c r="N6238" t="s">
        <v>28</v>
      </c>
      <c r="P6238">
        <f>(C6238-Key!$B$1)*24</f>
        <v>3.3500000000931323</v>
      </c>
      <c r="Q6238">
        <f>(Key!$B$2-'17.1'!C6238)*24</f>
        <v>-0.40000000008149073</v>
      </c>
      <c r="R6238" s="3">
        <f>C6238-(M6238-Key!$B$5)/(24*Key!$B$6)</f>
        <v>44130.752851851852</v>
      </c>
      <c r="S6238">
        <f>M6238-Key!$B$5</f>
        <v>14.92</v>
      </c>
      <c r="T6238" s="2">
        <f t="shared" si="485"/>
        <v>44129.763888888891</v>
      </c>
      <c r="U6238" t="str">
        <f t="shared" si="486"/>
        <v>10-25-2020 18:20</v>
      </c>
      <c r="V6238">
        <f>IFERROR(IF(W6238=Z6238,VLOOKUP($U6238,[1]C8842!$G$2:$M$145,3,FALSE),0),0)</f>
        <v>0</v>
      </c>
      <c r="W6238">
        <f>VLOOKUP(RIGHT($V$1,5),Key!$A$9:$B$14,2,FALSE)</f>
        <v>10.199999999999999</v>
      </c>
      <c r="X6238">
        <f t="shared" si="489"/>
        <v>0</v>
      </c>
      <c r="Y6238">
        <f>VLOOKUP(RIGHT($X$1,5),Key!$A$9:$B$14,2,FALSE)</f>
        <v>3.7</v>
      </c>
      <c r="Z6238">
        <f t="shared" si="487"/>
        <v>10.199999999999999</v>
      </c>
      <c r="AA6238">
        <f t="shared" si="488"/>
        <v>0</v>
      </c>
    </row>
    <row r="6239" spans="1:27" x14ac:dyDescent="0.3">
      <c r="A6239">
        <v>100067</v>
      </c>
      <c r="B6239">
        <v>230922</v>
      </c>
      <c r="C6239" s="3">
        <v>44130.76666666667</v>
      </c>
      <c r="D6239">
        <v>1</v>
      </c>
      <c r="E6239">
        <v>1</v>
      </c>
      <c r="F6239" t="s">
        <v>25</v>
      </c>
      <c r="G6239">
        <v>1</v>
      </c>
      <c r="H6239">
        <v>68.378910000000005</v>
      </c>
      <c r="I6239">
        <v>18.38672</v>
      </c>
      <c r="J6239">
        <v>0.94921880000000003</v>
      </c>
      <c r="K6239">
        <v>56.023440000000001</v>
      </c>
      <c r="L6239" s="3">
        <v>44130.518750000003</v>
      </c>
      <c r="M6239">
        <v>17.18</v>
      </c>
      <c r="N6239" t="s">
        <v>28</v>
      </c>
      <c r="P6239">
        <f>(C6239-Key!$B$1)*24</f>
        <v>3.3500000000931323</v>
      </c>
      <c r="Q6239">
        <f>(Key!$B$2-'17.1'!C6239)*24</f>
        <v>-0.40000000008149073</v>
      </c>
      <c r="R6239" s="3">
        <f>C6239-(M6239-Key!$B$5)/(24*Key!$B$6)</f>
        <v>44130.752851851852</v>
      </c>
      <c r="S6239">
        <f>M6239-Key!$B$5</f>
        <v>14.92</v>
      </c>
      <c r="T6239" s="2">
        <f t="shared" si="485"/>
        <v>44129.763888888891</v>
      </c>
      <c r="U6239" t="str">
        <f t="shared" si="486"/>
        <v>10-25-2020 18:20</v>
      </c>
      <c r="V6239">
        <f>IFERROR(IF(W6239=Z6239,VLOOKUP($U6239,[1]C8842!$G$2:$M$145,3,FALSE),0),0)</f>
        <v>0</v>
      </c>
      <c r="W6239">
        <f>VLOOKUP(RIGHT($V$1,5),Key!$A$9:$B$14,2,FALSE)</f>
        <v>10.199999999999999</v>
      </c>
      <c r="X6239">
        <f t="shared" si="489"/>
        <v>0</v>
      </c>
      <c r="Y6239">
        <f>VLOOKUP(RIGHT($X$1,5),Key!$A$9:$B$14,2,FALSE)</f>
        <v>3.7</v>
      </c>
      <c r="Z6239">
        <f t="shared" si="487"/>
        <v>10.199999999999999</v>
      </c>
      <c r="AA6239">
        <f t="shared" si="488"/>
        <v>0</v>
      </c>
    </row>
    <row r="6240" spans="1:27" x14ac:dyDescent="0.3">
      <c r="A6240">
        <v>100067</v>
      </c>
      <c r="B6240">
        <v>230922</v>
      </c>
      <c r="C6240" s="3">
        <v>44130.76666666667</v>
      </c>
      <c r="D6240">
        <v>2</v>
      </c>
      <c r="E6240">
        <v>1</v>
      </c>
      <c r="F6240" t="s">
        <v>26</v>
      </c>
      <c r="G6240">
        <v>1</v>
      </c>
      <c r="H6240">
        <v>68.90625</v>
      </c>
      <c r="I6240">
        <v>16.421880000000002</v>
      </c>
      <c r="J6240">
        <v>0.86328130000000003</v>
      </c>
      <c r="K6240">
        <v>82.035160000000005</v>
      </c>
      <c r="L6240" s="3">
        <v>44130.518750000003</v>
      </c>
      <c r="M6240">
        <v>17.18</v>
      </c>
      <c r="N6240" t="s">
        <v>28</v>
      </c>
      <c r="P6240">
        <f>(C6240-Key!$B$1)*24</f>
        <v>3.3500000000931323</v>
      </c>
      <c r="Q6240">
        <f>(Key!$B$2-'17.1'!C6240)*24</f>
        <v>-0.40000000008149073</v>
      </c>
      <c r="R6240" s="3">
        <f>C6240-(M6240-Key!$B$5)/(24*Key!$B$6)</f>
        <v>44130.752851851852</v>
      </c>
      <c r="S6240">
        <f>M6240-Key!$B$5</f>
        <v>14.92</v>
      </c>
      <c r="T6240" s="2">
        <f t="shared" si="485"/>
        <v>44129.763888888891</v>
      </c>
      <c r="U6240" t="str">
        <f t="shared" si="486"/>
        <v>10-25-2020 18:20</v>
      </c>
      <c r="V6240">
        <f>IFERROR(IF(W6240=Z6240,VLOOKUP($U6240,[1]C8842!$G$2:$M$145,3,FALSE),0),0)</f>
        <v>0</v>
      </c>
      <c r="W6240">
        <f>VLOOKUP(RIGHT($V$1,5),Key!$A$9:$B$14,2,FALSE)</f>
        <v>10.199999999999999</v>
      </c>
      <c r="X6240">
        <f t="shared" si="489"/>
        <v>0</v>
      </c>
      <c r="Y6240">
        <f>VLOOKUP(RIGHT($X$1,5),Key!$A$9:$B$14,2,FALSE)</f>
        <v>3.7</v>
      </c>
      <c r="Z6240">
        <f t="shared" si="487"/>
        <v>10.199999999999999</v>
      </c>
      <c r="AA6240">
        <f t="shared" si="488"/>
        <v>0</v>
      </c>
    </row>
    <row r="6241" spans="1:27" x14ac:dyDescent="0.3">
      <c r="A6241">
        <v>100067</v>
      </c>
      <c r="B6241">
        <v>230922</v>
      </c>
      <c r="C6241" s="3">
        <v>44130.76666666667</v>
      </c>
      <c r="D6241">
        <v>3</v>
      </c>
      <c r="E6241">
        <v>2</v>
      </c>
      <c r="F6241" t="s">
        <v>26</v>
      </c>
      <c r="G6241">
        <v>1</v>
      </c>
      <c r="H6241">
        <v>63.125</v>
      </c>
      <c r="I6241">
        <v>18.53125</v>
      </c>
      <c r="J6241">
        <v>1.03125</v>
      </c>
      <c r="K6241">
        <v>95.039060000000006</v>
      </c>
      <c r="L6241" s="3">
        <v>44130.518750000003</v>
      </c>
      <c r="M6241">
        <v>17.18</v>
      </c>
      <c r="N6241" t="s">
        <v>28</v>
      </c>
      <c r="P6241">
        <f>(C6241-Key!$B$1)*24</f>
        <v>3.3500000000931323</v>
      </c>
      <c r="Q6241">
        <f>(Key!$B$2-'17.1'!C6241)*24</f>
        <v>-0.40000000008149073</v>
      </c>
      <c r="R6241" s="3">
        <f>C6241-(M6241-Key!$B$5)/(24*Key!$B$6)</f>
        <v>44130.752851851852</v>
      </c>
      <c r="S6241">
        <f>M6241-Key!$B$5</f>
        <v>14.92</v>
      </c>
      <c r="T6241" s="2">
        <f t="shared" si="485"/>
        <v>44129.763888888891</v>
      </c>
      <c r="U6241" t="str">
        <f t="shared" si="486"/>
        <v>10-25-2020 18:20</v>
      </c>
      <c r="V6241">
        <f>IFERROR(IF(W6241=Z6241,VLOOKUP($U6241,[1]C8842!$G$2:$M$145,3,FALSE),0),0)</f>
        <v>0</v>
      </c>
      <c r="W6241">
        <f>VLOOKUP(RIGHT($V$1,5),Key!$A$9:$B$14,2,FALSE)</f>
        <v>10.199999999999999</v>
      </c>
      <c r="X6241">
        <f t="shared" si="489"/>
        <v>0</v>
      </c>
      <c r="Y6241">
        <f>VLOOKUP(RIGHT($X$1,5),Key!$A$9:$B$14,2,FALSE)</f>
        <v>3.7</v>
      </c>
      <c r="Z6241">
        <f t="shared" si="487"/>
        <v>10.199999999999999</v>
      </c>
      <c r="AA6241">
        <f t="shared" si="488"/>
        <v>0</v>
      </c>
    </row>
    <row r="6242" spans="1:27" x14ac:dyDescent="0.3">
      <c r="A6242">
        <v>100067</v>
      </c>
      <c r="B6242">
        <v>230922</v>
      </c>
      <c r="C6242" s="3">
        <v>44130.76666666667</v>
      </c>
      <c r="D6242">
        <v>1</v>
      </c>
      <c r="E6242">
        <v>1</v>
      </c>
      <c r="F6242" t="s">
        <v>25</v>
      </c>
      <c r="G6242">
        <v>1</v>
      </c>
      <c r="H6242">
        <v>68.589839999999995</v>
      </c>
      <c r="I6242">
        <v>19.15625</v>
      </c>
      <c r="J6242">
        <v>0.97265630000000003</v>
      </c>
      <c r="K6242">
        <v>58.023440000000001</v>
      </c>
      <c r="L6242" s="3">
        <v>44130.518750000003</v>
      </c>
      <c r="M6242">
        <v>17.18</v>
      </c>
      <c r="N6242" t="s">
        <v>28</v>
      </c>
      <c r="P6242">
        <f>(C6242-Key!$B$1)*24</f>
        <v>3.3500000000931323</v>
      </c>
      <c r="Q6242">
        <f>(Key!$B$2-'17.1'!C6242)*24</f>
        <v>-0.40000000008149073</v>
      </c>
      <c r="R6242" s="3">
        <f>C6242-(M6242-Key!$B$5)/(24*Key!$B$6)</f>
        <v>44130.752851851852</v>
      </c>
      <c r="S6242">
        <f>M6242-Key!$B$5</f>
        <v>14.92</v>
      </c>
      <c r="T6242" s="2">
        <f t="shared" si="485"/>
        <v>44129.763888888891</v>
      </c>
      <c r="U6242" t="str">
        <f t="shared" si="486"/>
        <v>10-25-2020 18:20</v>
      </c>
      <c r="V6242">
        <f>IFERROR(IF(W6242=Z6242,VLOOKUP($U6242,[1]C8842!$G$2:$M$145,3,FALSE),0),0)</f>
        <v>0</v>
      </c>
      <c r="W6242">
        <f>VLOOKUP(RIGHT($V$1,5),Key!$A$9:$B$14,2,FALSE)</f>
        <v>10.199999999999999</v>
      </c>
      <c r="X6242">
        <f t="shared" si="489"/>
        <v>0</v>
      </c>
      <c r="Y6242">
        <f>VLOOKUP(RIGHT($X$1,5),Key!$A$9:$B$14,2,FALSE)</f>
        <v>3.7</v>
      </c>
      <c r="Z6242">
        <f t="shared" si="487"/>
        <v>10.199999999999999</v>
      </c>
      <c r="AA6242">
        <f t="shared" si="488"/>
        <v>0</v>
      </c>
    </row>
    <row r="6243" spans="1:27" x14ac:dyDescent="0.3">
      <c r="A6243">
        <v>100067</v>
      </c>
      <c r="B6243">
        <v>230922</v>
      </c>
      <c r="C6243" s="3">
        <v>44130.76666666667</v>
      </c>
      <c r="D6243">
        <v>1</v>
      </c>
      <c r="E6243">
        <v>1</v>
      </c>
      <c r="F6243" t="s">
        <v>25</v>
      </c>
      <c r="G6243">
        <v>1</v>
      </c>
      <c r="H6243">
        <v>66.332030000000003</v>
      </c>
      <c r="I6243">
        <v>15.71875</v>
      </c>
      <c r="J6243">
        <v>0.87109380000000003</v>
      </c>
      <c r="K6243">
        <v>58.023440000000001</v>
      </c>
      <c r="L6243" s="3">
        <v>44130.518750000003</v>
      </c>
      <c r="M6243">
        <v>17.18</v>
      </c>
      <c r="N6243" t="s">
        <v>28</v>
      </c>
      <c r="P6243">
        <f>(C6243-Key!$B$1)*24</f>
        <v>3.3500000000931323</v>
      </c>
      <c r="Q6243">
        <f>(Key!$B$2-'17.1'!C6243)*24</f>
        <v>-0.40000000008149073</v>
      </c>
      <c r="R6243" s="3">
        <f>C6243-(M6243-Key!$B$5)/(24*Key!$B$6)</f>
        <v>44130.752851851852</v>
      </c>
      <c r="S6243">
        <f>M6243-Key!$B$5</f>
        <v>14.92</v>
      </c>
      <c r="T6243" s="2">
        <f t="shared" si="485"/>
        <v>44129.763888888891</v>
      </c>
      <c r="U6243" t="str">
        <f t="shared" si="486"/>
        <v>10-25-2020 18:20</v>
      </c>
      <c r="V6243">
        <f>IFERROR(IF(W6243=Z6243,VLOOKUP($U6243,[1]C8842!$G$2:$M$145,3,FALSE),0),0)</f>
        <v>0</v>
      </c>
      <c r="W6243">
        <f>VLOOKUP(RIGHT($V$1,5),Key!$A$9:$B$14,2,FALSE)</f>
        <v>10.199999999999999</v>
      </c>
      <c r="X6243">
        <f t="shared" si="489"/>
        <v>0</v>
      </c>
      <c r="Y6243">
        <f>VLOOKUP(RIGHT($X$1,5),Key!$A$9:$B$14,2,FALSE)</f>
        <v>3.7</v>
      </c>
      <c r="Z6243">
        <f t="shared" si="487"/>
        <v>10.199999999999999</v>
      </c>
      <c r="AA6243">
        <f t="shared" si="488"/>
        <v>0</v>
      </c>
    </row>
    <row r="6244" spans="1:27" x14ac:dyDescent="0.3">
      <c r="A6244">
        <v>100067</v>
      </c>
      <c r="B6244">
        <v>230922</v>
      </c>
      <c r="C6244" s="3">
        <v>44130.76666666667</v>
      </c>
      <c r="D6244">
        <v>1</v>
      </c>
      <c r="E6244">
        <v>1</v>
      </c>
      <c r="F6244" t="s">
        <v>25</v>
      </c>
      <c r="G6244">
        <v>1</v>
      </c>
      <c r="H6244">
        <v>66.773439999999994</v>
      </c>
      <c r="I6244">
        <v>16.554690000000001</v>
      </c>
      <c r="J6244">
        <v>0.8984375</v>
      </c>
      <c r="K6244">
        <v>58.023440000000001</v>
      </c>
      <c r="L6244" s="3">
        <v>44130.518750000003</v>
      </c>
      <c r="M6244">
        <v>17.18</v>
      </c>
      <c r="N6244" t="s">
        <v>28</v>
      </c>
      <c r="P6244">
        <f>(C6244-Key!$B$1)*24</f>
        <v>3.3500000000931323</v>
      </c>
      <c r="Q6244">
        <f>(Key!$B$2-'17.1'!C6244)*24</f>
        <v>-0.40000000008149073</v>
      </c>
      <c r="R6244" s="3">
        <f>C6244-(M6244-Key!$B$5)/(24*Key!$B$6)</f>
        <v>44130.752851851852</v>
      </c>
      <c r="S6244">
        <f>M6244-Key!$B$5</f>
        <v>14.92</v>
      </c>
      <c r="T6244" s="2">
        <f t="shared" si="485"/>
        <v>44129.763888888891</v>
      </c>
      <c r="U6244" t="str">
        <f t="shared" si="486"/>
        <v>10-25-2020 18:20</v>
      </c>
      <c r="V6244">
        <f>IFERROR(IF(W6244=Z6244,VLOOKUP($U6244,[1]C8842!$G$2:$M$145,3,FALSE),0),0)</f>
        <v>0</v>
      </c>
      <c r="W6244">
        <f>VLOOKUP(RIGHT($V$1,5),Key!$A$9:$B$14,2,FALSE)</f>
        <v>10.199999999999999</v>
      </c>
      <c r="X6244">
        <f t="shared" si="489"/>
        <v>0</v>
      </c>
      <c r="Y6244">
        <f>VLOOKUP(RIGHT($X$1,5),Key!$A$9:$B$14,2,FALSE)</f>
        <v>3.7</v>
      </c>
      <c r="Z6244">
        <f t="shared" si="487"/>
        <v>10.199999999999999</v>
      </c>
      <c r="AA6244">
        <f t="shared" si="488"/>
        <v>0</v>
      </c>
    </row>
    <row r="6245" spans="1:27" x14ac:dyDescent="0.3">
      <c r="A6245">
        <v>100067</v>
      </c>
      <c r="B6245">
        <v>230922</v>
      </c>
      <c r="C6245" s="3">
        <v>44130.76666666667</v>
      </c>
      <c r="D6245">
        <v>0</v>
      </c>
      <c r="E6245">
        <v>2</v>
      </c>
      <c r="F6245" t="s">
        <v>25</v>
      </c>
      <c r="G6245">
        <v>1</v>
      </c>
      <c r="H6245">
        <v>61.792969999999997</v>
      </c>
      <c r="I6245">
        <v>16.777339999999999</v>
      </c>
      <c r="J6245">
        <v>0.98046880000000003</v>
      </c>
      <c r="K6245">
        <v>48.019530000000003</v>
      </c>
      <c r="L6245" s="3">
        <v>44130.518750000003</v>
      </c>
      <c r="M6245">
        <v>17.18</v>
      </c>
      <c r="N6245" t="s">
        <v>28</v>
      </c>
      <c r="P6245">
        <f>(C6245-Key!$B$1)*24</f>
        <v>3.3500000000931323</v>
      </c>
      <c r="Q6245">
        <f>(Key!$B$2-'17.1'!C6245)*24</f>
        <v>-0.40000000008149073</v>
      </c>
      <c r="R6245" s="3">
        <f>C6245-(M6245-Key!$B$5)/(24*Key!$B$6)</f>
        <v>44130.752851851852</v>
      </c>
      <c r="S6245">
        <f>M6245-Key!$B$5</f>
        <v>14.92</v>
      </c>
      <c r="T6245" s="2">
        <f t="shared" si="485"/>
        <v>44129.763888888891</v>
      </c>
      <c r="U6245" t="str">
        <f t="shared" si="486"/>
        <v>10-25-2020 18:20</v>
      </c>
      <c r="V6245">
        <f>IFERROR(IF(W6245=Z6245,VLOOKUP($U6245,[1]C8842!$G$2:$M$145,3,FALSE),0),0)</f>
        <v>0</v>
      </c>
      <c r="W6245">
        <f>VLOOKUP(RIGHT($V$1,5),Key!$A$9:$B$14,2,FALSE)</f>
        <v>10.199999999999999</v>
      </c>
      <c r="X6245">
        <f t="shared" si="489"/>
        <v>0</v>
      </c>
      <c r="Y6245">
        <f>VLOOKUP(RIGHT($X$1,5),Key!$A$9:$B$14,2,FALSE)</f>
        <v>3.7</v>
      </c>
      <c r="Z6245">
        <f t="shared" si="487"/>
        <v>10.199999999999999</v>
      </c>
      <c r="AA6245">
        <f t="shared" si="488"/>
        <v>0</v>
      </c>
    </row>
    <row r="6246" spans="1:27" x14ac:dyDescent="0.3">
      <c r="A6246">
        <v>100067</v>
      </c>
      <c r="B6246">
        <v>230922</v>
      </c>
      <c r="C6246" s="3">
        <v>44130.76666666667</v>
      </c>
      <c r="D6246">
        <v>1</v>
      </c>
      <c r="E6246">
        <v>1</v>
      </c>
      <c r="F6246" t="s">
        <v>25</v>
      </c>
      <c r="G6246">
        <v>1</v>
      </c>
      <c r="H6246">
        <v>68.199219999999997</v>
      </c>
      <c r="I6246">
        <v>15.585940000000001</v>
      </c>
      <c r="J6246">
        <v>0.83984380000000003</v>
      </c>
      <c r="K6246">
        <v>56.023440000000001</v>
      </c>
      <c r="L6246" s="3">
        <v>44130.518750000003</v>
      </c>
      <c r="M6246">
        <v>17.18</v>
      </c>
      <c r="N6246" t="s">
        <v>28</v>
      </c>
      <c r="P6246">
        <f>(C6246-Key!$B$1)*24</f>
        <v>3.3500000000931323</v>
      </c>
      <c r="Q6246">
        <f>(Key!$B$2-'17.1'!C6246)*24</f>
        <v>-0.40000000008149073</v>
      </c>
      <c r="R6246" s="3">
        <f>C6246-(M6246-Key!$B$5)/(24*Key!$B$6)</f>
        <v>44130.752851851852</v>
      </c>
      <c r="S6246">
        <f>M6246-Key!$B$5</f>
        <v>14.92</v>
      </c>
      <c r="T6246" s="2">
        <f t="shared" si="485"/>
        <v>44129.763888888891</v>
      </c>
      <c r="U6246" t="str">
        <f t="shared" si="486"/>
        <v>10-25-2020 18:20</v>
      </c>
      <c r="V6246">
        <f>IFERROR(IF(W6246=Z6246,VLOOKUP($U6246,[1]C8842!$G$2:$M$145,3,FALSE),0),0)</f>
        <v>0</v>
      </c>
      <c r="W6246">
        <f>VLOOKUP(RIGHT($V$1,5),Key!$A$9:$B$14,2,FALSE)</f>
        <v>10.199999999999999</v>
      </c>
      <c r="X6246">
        <f t="shared" si="489"/>
        <v>0</v>
      </c>
      <c r="Y6246">
        <f>VLOOKUP(RIGHT($X$1,5),Key!$A$9:$B$14,2,FALSE)</f>
        <v>3.7</v>
      </c>
      <c r="Z6246">
        <f t="shared" si="487"/>
        <v>10.199999999999999</v>
      </c>
      <c r="AA6246">
        <f t="shared" si="488"/>
        <v>0</v>
      </c>
    </row>
    <row r="6247" spans="1:27" x14ac:dyDescent="0.3">
      <c r="A6247">
        <v>100067</v>
      </c>
      <c r="B6247">
        <v>230922</v>
      </c>
      <c r="C6247" s="3">
        <v>44130.76666666667</v>
      </c>
      <c r="D6247">
        <v>1</v>
      </c>
      <c r="E6247">
        <v>1</v>
      </c>
      <c r="F6247" t="s">
        <v>25</v>
      </c>
      <c r="G6247">
        <v>1</v>
      </c>
      <c r="H6247">
        <v>72.484380000000002</v>
      </c>
      <c r="I6247">
        <v>15.308590000000001</v>
      </c>
      <c r="J6247">
        <v>0.78125</v>
      </c>
      <c r="K6247">
        <v>58.023440000000001</v>
      </c>
      <c r="L6247" s="3">
        <v>44130.518750000003</v>
      </c>
      <c r="M6247">
        <v>17.18</v>
      </c>
      <c r="N6247" t="s">
        <v>28</v>
      </c>
      <c r="P6247">
        <f>(C6247-Key!$B$1)*24</f>
        <v>3.3500000000931323</v>
      </c>
      <c r="Q6247">
        <f>(Key!$B$2-'17.1'!C6247)*24</f>
        <v>-0.40000000008149073</v>
      </c>
      <c r="R6247" s="3">
        <f>C6247-(M6247-Key!$B$5)/(24*Key!$B$6)</f>
        <v>44130.752851851852</v>
      </c>
      <c r="S6247">
        <f>M6247-Key!$B$5</f>
        <v>14.92</v>
      </c>
      <c r="T6247" s="2">
        <f t="shared" si="485"/>
        <v>44129.763888888891</v>
      </c>
      <c r="U6247" t="str">
        <f t="shared" si="486"/>
        <v>10-25-2020 18:20</v>
      </c>
      <c r="V6247">
        <f>IFERROR(IF(W6247=Z6247,VLOOKUP($U6247,[1]C8842!$G$2:$M$145,3,FALSE),0),0)</f>
        <v>0</v>
      </c>
      <c r="W6247">
        <f>VLOOKUP(RIGHT($V$1,5),Key!$A$9:$B$14,2,FALSE)</f>
        <v>10.199999999999999</v>
      </c>
      <c r="X6247">
        <f t="shared" si="489"/>
        <v>0</v>
      </c>
      <c r="Y6247">
        <f>VLOOKUP(RIGHT($X$1,5),Key!$A$9:$B$14,2,FALSE)</f>
        <v>3.7</v>
      </c>
      <c r="Z6247">
        <f t="shared" si="487"/>
        <v>10.199999999999999</v>
      </c>
      <c r="AA6247">
        <f t="shared" si="488"/>
        <v>0</v>
      </c>
    </row>
    <row r="6248" spans="1:27" x14ac:dyDescent="0.3">
      <c r="A6248">
        <v>100067</v>
      </c>
      <c r="B6248">
        <v>230922</v>
      </c>
      <c r="C6248" s="3">
        <v>44130.76666666667</v>
      </c>
      <c r="D6248">
        <v>0</v>
      </c>
      <c r="E6248">
        <v>2</v>
      </c>
      <c r="F6248" t="s">
        <v>25</v>
      </c>
      <c r="G6248">
        <v>1</v>
      </c>
      <c r="H6248">
        <v>65.003910000000005</v>
      </c>
      <c r="I6248">
        <v>19.726559999999999</v>
      </c>
      <c r="J6248">
        <v>1.050781</v>
      </c>
      <c r="K6248">
        <v>46.019530000000003</v>
      </c>
      <c r="L6248" s="3">
        <v>44130.518750000003</v>
      </c>
      <c r="M6248">
        <v>17.18</v>
      </c>
      <c r="N6248" t="s">
        <v>28</v>
      </c>
      <c r="P6248">
        <f>(C6248-Key!$B$1)*24</f>
        <v>3.3500000000931323</v>
      </c>
      <c r="Q6248">
        <f>(Key!$B$2-'17.1'!C6248)*24</f>
        <v>-0.40000000008149073</v>
      </c>
      <c r="R6248" s="3">
        <f>C6248-(M6248-Key!$B$5)/(24*Key!$B$6)</f>
        <v>44130.752851851852</v>
      </c>
      <c r="S6248">
        <f>M6248-Key!$B$5</f>
        <v>14.92</v>
      </c>
      <c r="T6248" s="2">
        <f t="shared" si="485"/>
        <v>44129.763888888891</v>
      </c>
      <c r="U6248" t="str">
        <f t="shared" si="486"/>
        <v>10-25-2020 18:20</v>
      </c>
      <c r="V6248">
        <f>IFERROR(IF(W6248=Z6248,VLOOKUP($U6248,[1]C8842!$G$2:$M$145,3,FALSE),0),0)</f>
        <v>0</v>
      </c>
      <c r="W6248">
        <f>VLOOKUP(RIGHT($V$1,5),Key!$A$9:$B$14,2,FALSE)</f>
        <v>10.199999999999999</v>
      </c>
      <c r="X6248">
        <f t="shared" si="489"/>
        <v>0</v>
      </c>
      <c r="Y6248">
        <f>VLOOKUP(RIGHT($X$1,5),Key!$A$9:$B$14,2,FALSE)</f>
        <v>3.7</v>
      </c>
      <c r="Z6248">
        <f t="shared" si="487"/>
        <v>10.199999999999999</v>
      </c>
      <c r="AA6248">
        <f t="shared" si="488"/>
        <v>0</v>
      </c>
    </row>
    <row r="6249" spans="1:27" x14ac:dyDescent="0.3">
      <c r="A6249">
        <v>100067</v>
      </c>
      <c r="B6249">
        <v>230922</v>
      </c>
      <c r="C6249" s="3">
        <v>44130.76666666667</v>
      </c>
      <c r="D6249">
        <v>3</v>
      </c>
      <c r="E6249">
        <v>2</v>
      </c>
      <c r="F6249" t="s">
        <v>26</v>
      </c>
      <c r="G6249">
        <v>4</v>
      </c>
      <c r="H6249">
        <v>65.007810000000006</v>
      </c>
      <c r="I6249">
        <v>73.871089999999995</v>
      </c>
      <c r="J6249">
        <v>3.2695310000000002</v>
      </c>
      <c r="K6249">
        <v>94.039060000000006</v>
      </c>
      <c r="L6249" s="3">
        <v>44130.518750000003</v>
      </c>
      <c r="M6249">
        <v>17.18</v>
      </c>
      <c r="N6249" t="s">
        <v>28</v>
      </c>
      <c r="P6249">
        <f>(C6249-Key!$B$1)*24</f>
        <v>3.3500000000931323</v>
      </c>
      <c r="Q6249">
        <f>(Key!$B$2-'17.1'!C6249)*24</f>
        <v>-0.40000000008149073</v>
      </c>
      <c r="R6249" s="3">
        <f>C6249-(M6249-Key!$B$5)/(24*Key!$B$6)</f>
        <v>44130.752851851852</v>
      </c>
      <c r="S6249">
        <f>M6249-Key!$B$5</f>
        <v>14.92</v>
      </c>
      <c r="T6249" s="2">
        <f t="shared" si="485"/>
        <v>44129.763888888891</v>
      </c>
      <c r="U6249" t="str">
        <f t="shared" si="486"/>
        <v>10-25-2020 18:20</v>
      </c>
      <c r="V6249">
        <f>IFERROR(IF(W6249=Z6249,VLOOKUP($U6249,[1]C8842!$G$2:$M$145,3,FALSE),0),0)</f>
        <v>0</v>
      </c>
      <c r="W6249">
        <f>VLOOKUP(RIGHT($V$1,5),Key!$A$9:$B$14,2,FALSE)</f>
        <v>10.199999999999999</v>
      </c>
      <c r="X6249">
        <f t="shared" si="489"/>
        <v>0</v>
      </c>
      <c r="Y6249">
        <f>VLOOKUP(RIGHT($X$1,5),Key!$A$9:$B$14,2,FALSE)</f>
        <v>3.7</v>
      </c>
      <c r="Z6249">
        <f t="shared" si="487"/>
        <v>10.199999999999999</v>
      </c>
      <c r="AA6249">
        <f t="shared" si="488"/>
        <v>0</v>
      </c>
    </row>
    <row r="6250" spans="1:27" x14ac:dyDescent="0.3">
      <c r="A6250">
        <v>100067</v>
      </c>
      <c r="B6250">
        <v>230922</v>
      </c>
      <c r="C6250" s="3">
        <v>44130.76666666667</v>
      </c>
      <c r="D6250">
        <v>0</v>
      </c>
      <c r="E6250">
        <v>2</v>
      </c>
      <c r="F6250" t="s">
        <v>25</v>
      </c>
      <c r="G6250">
        <v>3</v>
      </c>
      <c r="H6250">
        <v>65.433589999999995</v>
      </c>
      <c r="I6250">
        <v>30.398440000000001</v>
      </c>
      <c r="J6250">
        <v>1.480469</v>
      </c>
      <c r="K6250">
        <v>46.019530000000003</v>
      </c>
      <c r="L6250" s="3">
        <v>44130.518750000003</v>
      </c>
      <c r="M6250">
        <v>17.18</v>
      </c>
      <c r="N6250" t="s">
        <v>28</v>
      </c>
      <c r="P6250">
        <f>(C6250-Key!$B$1)*24</f>
        <v>3.3500000000931323</v>
      </c>
      <c r="Q6250">
        <f>(Key!$B$2-'17.1'!C6250)*24</f>
        <v>-0.40000000008149073</v>
      </c>
      <c r="R6250" s="3">
        <f>C6250-(M6250-Key!$B$5)/(24*Key!$B$6)</f>
        <v>44130.752851851852</v>
      </c>
      <c r="S6250">
        <f>M6250-Key!$B$5</f>
        <v>14.92</v>
      </c>
      <c r="T6250" s="2">
        <f t="shared" si="485"/>
        <v>44129.763888888891</v>
      </c>
      <c r="U6250" t="str">
        <f t="shared" si="486"/>
        <v>10-25-2020 18:20</v>
      </c>
      <c r="V6250">
        <f>IFERROR(IF(W6250=Z6250,VLOOKUP($U6250,[1]C8842!$G$2:$M$145,3,FALSE),0),0)</f>
        <v>0</v>
      </c>
      <c r="W6250">
        <f>VLOOKUP(RIGHT($V$1,5),Key!$A$9:$B$14,2,FALSE)</f>
        <v>10.199999999999999</v>
      </c>
      <c r="X6250">
        <f t="shared" si="489"/>
        <v>0</v>
      </c>
      <c r="Y6250">
        <f>VLOOKUP(RIGHT($X$1,5),Key!$A$9:$B$14,2,FALSE)</f>
        <v>3.7</v>
      </c>
      <c r="Z6250">
        <f t="shared" si="487"/>
        <v>10.199999999999999</v>
      </c>
      <c r="AA6250">
        <f t="shared" si="488"/>
        <v>0</v>
      </c>
    </row>
    <row r="6251" spans="1:27" x14ac:dyDescent="0.3">
      <c r="A6251">
        <v>100067</v>
      </c>
      <c r="B6251">
        <v>230922</v>
      </c>
      <c r="C6251" s="3">
        <v>44130.76666666667</v>
      </c>
      <c r="D6251">
        <v>2</v>
      </c>
      <c r="E6251">
        <v>1</v>
      </c>
      <c r="F6251" t="s">
        <v>26</v>
      </c>
      <c r="G6251">
        <v>1</v>
      </c>
      <c r="H6251">
        <v>68.351560000000006</v>
      </c>
      <c r="I6251">
        <v>18.089839999999999</v>
      </c>
      <c r="J6251">
        <v>0.9375</v>
      </c>
      <c r="K6251">
        <v>82.035160000000005</v>
      </c>
      <c r="L6251" s="3">
        <v>44130.518750000003</v>
      </c>
      <c r="M6251">
        <v>17.18</v>
      </c>
      <c r="N6251" t="s">
        <v>28</v>
      </c>
      <c r="P6251">
        <f>(C6251-Key!$B$1)*24</f>
        <v>3.3500000000931323</v>
      </c>
      <c r="Q6251">
        <f>(Key!$B$2-'17.1'!C6251)*24</f>
        <v>-0.40000000008149073</v>
      </c>
      <c r="R6251" s="3">
        <f>C6251-(M6251-Key!$B$5)/(24*Key!$B$6)</f>
        <v>44130.752851851852</v>
      </c>
      <c r="S6251">
        <f>M6251-Key!$B$5</f>
        <v>14.92</v>
      </c>
      <c r="T6251" s="2">
        <f t="shared" si="485"/>
        <v>44129.763888888891</v>
      </c>
      <c r="U6251" t="str">
        <f t="shared" si="486"/>
        <v>10-25-2020 18:20</v>
      </c>
      <c r="V6251">
        <f>IFERROR(IF(W6251=Z6251,VLOOKUP($U6251,[1]C8842!$G$2:$M$145,3,FALSE),0),0)</f>
        <v>0</v>
      </c>
      <c r="W6251">
        <f>VLOOKUP(RIGHT($V$1,5),Key!$A$9:$B$14,2,FALSE)</f>
        <v>10.199999999999999</v>
      </c>
      <c r="X6251">
        <f t="shared" si="489"/>
        <v>0</v>
      </c>
      <c r="Y6251">
        <f>VLOOKUP(RIGHT($X$1,5),Key!$A$9:$B$14,2,FALSE)</f>
        <v>3.7</v>
      </c>
      <c r="Z6251">
        <f t="shared" si="487"/>
        <v>10.199999999999999</v>
      </c>
      <c r="AA6251">
        <f t="shared" si="488"/>
        <v>0</v>
      </c>
    </row>
    <row r="6252" spans="1:27" x14ac:dyDescent="0.3">
      <c r="A6252">
        <v>100067</v>
      </c>
      <c r="B6252">
        <v>230922</v>
      </c>
      <c r="C6252" s="3">
        <v>44130.76666666667</v>
      </c>
      <c r="D6252">
        <v>0</v>
      </c>
      <c r="E6252">
        <v>2</v>
      </c>
      <c r="F6252" t="s">
        <v>25</v>
      </c>
      <c r="G6252">
        <v>2</v>
      </c>
      <c r="H6252">
        <v>55.460940000000001</v>
      </c>
      <c r="I6252">
        <v>21.273440000000001</v>
      </c>
      <c r="J6252">
        <v>1.308594</v>
      </c>
      <c r="K6252">
        <v>46.019530000000003</v>
      </c>
      <c r="L6252" s="3">
        <v>44130.518750000003</v>
      </c>
      <c r="M6252">
        <v>17.18</v>
      </c>
      <c r="N6252" t="s">
        <v>28</v>
      </c>
      <c r="P6252">
        <f>(C6252-Key!$B$1)*24</f>
        <v>3.3500000000931323</v>
      </c>
      <c r="Q6252">
        <f>(Key!$B$2-'17.1'!C6252)*24</f>
        <v>-0.40000000008149073</v>
      </c>
      <c r="R6252" s="3">
        <f>C6252-(M6252-Key!$B$5)/(24*Key!$B$6)</f>
        <v>44130.752851851852</v>
      </c>
      <c r="S6252">
        <f>M6252-Key!$B$5</f>
        <v>14.92</v>
      </c>
      <c r="T6252" s="2">
        <f t="shared" si="485"/>
        <v>44129.763888888891</v>
      </c>
      <c r="U6252" t="str">
        <f t="shared" si="486"/>
        <v>10-25-2020 18:20</v>
      </c>
      <c r="V6252">
        <f>IFERROR(IF(W6252=Z6252,VLOOKUP($U6252,[1]C8842!$G$2:$M$145,3,FALSE),0),0)</f>
        <v>0</v>
      </c>
      <c r="W6252">
        <f>VLOOKUP(RIGHT($V$1,5),Key!$A$9:$B$14,2,FALSE)</f>
        <v>10.199999999999999</v>
      </c>
      <c r="X6252">
        <f t="shared" si="489"/>
        <v>0</v>
      </c>
      <c r="Y6252">
        <f>VLOOKUP(RIGHT($X$1,5),Key!$A$9:$B$14,2,FALSE)</f>
        <v>3.7</v>
      </c>
      <c r="Z6252">
        <f t="shared" si="487"/>
        <v>10.199999999999999</v>
      </c>
      <c r="AA6252">
        <f t="shared" si="488"/>
        <v>0</v>
      </c>
    </row>
    <row r="6253" spans="1:27" x14ac:dyDescent="0.3">
      <c r="A6253">
        <v>100067</v>
      </c>
      <c r="B6253">
        <v>230922</v>
      </c>
      <c r="C6253" s="3">
        <v>44130.76666666667</v>
      </c>
      <c r="D6253">
        <v>2</v>
      </c>
      <c r="E6253">
        <v>1</v>
      </c>
      <c r="F6253" t="s">
        <v>26</v>
      </c>
      <c r="G6253">
        <v>1</v>
      </c>
      <c r="H6253">
        <v>71.769530000000003</v>
      </c>
      <c r="I6253">
        <v>16.003910000000001</v>
      </c>
      <c r="J6253">
        <v>0.8125</v>
      </c>
      <c r="K6253">
        <v>80.03125</v>
      </c>
      <c r="L6253" s="3">
        <v>44130.518750000003</v>
      </c>
      <c r="M6253">
        <v>17.18</v>
      </c>
      <c r="N6253" t="s">
        <v>28</v>
      </c>
      <c r="P6253">
        <f>(C6253-Key!$B$1)*24</f>
        <v>3.3500000000931323</v>
      </c>
      <c r="Q6253">
        <f>(Key!$B$2-'17.1'!C6253)*24</f>
        <v>-0.40000000008149073</v>
      </c>
      <c r="R6253" s="3">
        <f>C6253-(M6253-Key!$B$5)/(24*Key!$B$6)</f>
        <v>44130.752851851852</v>
      </c>
      <c r="S6253">
        <f>M6253-Key!$B$5</f>
        <v>14.92</v>
      </c>
      <c r="T6253" s="2">
        <f t="shared" si="485"/>
        <v>44129.763888888891</v>
      </c>
      <c r="U6253" t="str">
        <f t="shared" si="486"/>
        <v>10-25-2020 18:20</v>
      </c>
      <c r="V6253">
        <f>IFERROR(IF(W6253=Z6253,VLOOKUP($U6253,[1]C8842!$G$2:$M$145,3,FALSE),0),0)</f>
        <v>0</v>
      </c>
      <c r="W6253">
        <f>VLOOKUP(RIGHT($V$1,5),Key!$A$9:$B$14,2,FALSE)</f>
        <v>10.199999999999999</v>
      </c>
      <c r="X6253">
        <f t="shared" si="489"/>
        <v>0</v>
      </c>
      <c r="Y6253">
        <f>VLOOKUP(RIGHT($X$1,5),Key!$A$9:$B$14,2,FALSE)</f>
        <v>3.7</v>
      </c>
      <c r="Z6253">
        <f t="shared" si="487"/>
        <v>10.199999999999999</v>
      </c>
      <c r="AA6253">
        <f t="shared" si="488"/>
        <v>0</v>
      </c>
    </row>
    <row r="6254" spans="1:27" x14ac:dyDescent="0.3">
      <c r="A6254">
        <v>100067</v>
      </c>
      <c r="B6254">
        <v>230922</v>
      </c>
      <c r="C6254" s="3">
        <v>44130.76666666667</v>
      </c>
      <c r="D6254">
        <v>3</v>
      </c>
      <c r="E6254">
        <v>2</v>
      </c>
      <c r="F6254" t="s">
        <v>26</v>
      </c>
      <c r="G6254">
        <v>1</v>
      </c>
      <c r="H6254">
        <v>63.945309999999999</v>
      </c>
      <c r="I6254">
        <v>11.566409999999999</v>
      </c>
      <c r="J6254">
        <v>0.73046880000000003</v>
      </c>
      <c r="K6254">
        <v>94.039060000000006</v>
      </c>
      <c r="L6254" s="3">
        <v>44130.518750000003</v>
      </c>
      <c r="M6254">
        <v>17.18</v>
      </c>
      <c r="N6254" t="s">
        <v>28</v>
      </c>
      <c r="P6254">
        <f>(C6254-Key!$B$1)*24</f>
        <v>3.3500000000931323</v>
      </c>
      <c r="Q6254">
        <f>(Key!$B$2-'17.1'!C6254)*24</f>
        <v>-0.40000000008149073</v>
      </c>
      <c r="R6254" s="3">
        <f>C6254-(M6254-Key!$B$5)/(24*Key!$B$6)</f>
        <v>44130.752851851852</v>
      </c>
      <c r="S6254">
        <f>M6254-Key!$B$5</f>
        <v>14.92</v>
      </c>
      <c r="T6254" s="2">
        <f t="shared" si="485"/>
        <v>44129.763888888891</v>
      </c>
      <c r="U6254" t="str">
        <f t="shared" si="486"/>
        <v>10-25-2020 18:20</v>
      </c>
      <c r="V6254">
        <f>IFERROR(IF(W6254=Z6254,VLOOKUP($U6254,[1]C8842!$G$2:$M$145,3,FALSE),0),0)</f>
        <v>0</v>
      </c>
      <c r="W6254">
        <f>VLOOKUP(RIGHT($V$1,5),Key!$A$9:$B$14,2,FALSE)</f>
        <v>10.199999999999999</v>
      </c>
      <c r="X6254">
        <f t="shared" si="489"/>
        <v>0</v>
      </c>
      <c r="Y6254">
        <f>VLOOKUP(RIGHT($X$1,5),Key!$A$9:$B$14,2,FALSE)</f>
        <v>3.7</v>
      </c>
      <c r="Z6254">
        <f t="shared" si="487"/>
        <v>10.199999999999999</v>
      </c>
      <c r="AA6254">
        <f t="shared" si="488"/>
        <v>0</v>
      </c>
    </row>
    <row r="6255" spans="1:27" x14ac:dyDescent="0.3">
      <c r="A6255">
        <v>100067</v>
      </c>
      <c r="B6255">
        <v>230922</v>
      </c>
      <c r="C6255" s="3">
        <v>44130.76666666667</v>
      </c>
      <c r="D6255">
        <v>0</v>
      </c>
      <c r="E6255">
        <v>2</v>
      </c>
      <c r="F6255" t="s">
        <v>25</v>
      </c>
      <c r="G6255">
        <v>1</v>
      </c>
      <c r="H6255">
        <v>54.984380000000002</v>
      </c>
      <c r="I6255">
        <v>16.29297</v>
      </c>
      <c r="J6255">
        <v>1.078125</v>
      </c>
      <c r="K6255">
        <v>46.019530000000003</v>
      </c>
      <c r="L6255" s="3">
        <v>44130.518750000003</v>
      </c>
      <c r="M6255">
        <v>17.18</v>
      </c>
      <c r="N6255" t="s">
        <v>28</v>
      </c>
      <c r="P6255">
        <f>(C6255-Key!$B$1)*24</f>
        <v>3.3500000000931323</v>
      </c>
      <c r="Q6255">
        <f>(Key!$B$2-'17.1'!C6255)*24</f>
        <v>-0.40000000008149073</v>
      </c>
      <c r="R6255" s="3">
        <f>C6255-(M6255-Key!$B$5)/(24*Key!$B$6)</f>
        <v>44130.752851851852</v>
      </c>
      <c r="S6255">
        <f>M6255-Key!$B$5</f>
        <v>14.92</v>
      </c>
      <c r="T6255" s="2">
        <f t="shared" si="485"/>
        <v>44129.763888888891</v>
      </c>
      <c r="U6255" t="str">
        <f t="shared" si="486"/>
        <v>10-25-2020 18:20</v>
      </c>
      <c r="V6255">
        <f>IFERROR(IF(W6255=Z6255,VLOOKUP($U6255,[1]C8842!$G$2:$M$145,3,FALSE),0),0)</f>
        <v>0</v>
      </c>
      <c r="W6255">
        <f>VLOOKUP(RIGHT($V$1,5),Key!$A$9:$B$14,2,FALSE)</f>
        <v>10.199999999999999</v>
      </c>
      <c r="X6255">
        <f t="shared" si="489"/>
        <v>0</v>
      </c>
      <c r="Y6255">
        <f>VLOOKUP(RIGHT($X$1,5),Key!$A$9:$B$14,2,FALSE)</f>
        <v>3.7</v>
      </c>
      <c r="Z6255">
        <f t="shared" si="487"/>
        <v>10.199999999999999</v>
      </c>
      <c r="AA6255">
        <f t="shared" si="488"/>
        <v>0</v>
      </c>
    </row>
    <row r="6256" spans="1:27" x14ac:dyDescent="0.3">
      <c r="A6256">
        <v>100067</v>
      </c>
      <c r="B6256">
        <v>230922</v>
      </c>
      <c r="C6256" s="3">
        <v>44130.76666666667</v>
      </c>
      <c r="D6256">
        <v>3</v>
      </c>
      <c r="E6256">
        <v>2</v>
      </c>
      <c r="F6256" t="s">
        <v>26</v>
      </c>
      <c r="G6256">
        <v>4</v>
      </c>
      <c r="H6256">
        <v>57.054690000000001</v>
      </c>
      <c r="I6256">
        <v>77.679689999999994</v>
      </c>
      <c r="J6256">
        <v>3.9023439999999998</v>
      </c>
      <c r="K6256">
        <v>94.039060000000006</v>
      </c>
      <c r="L6256" s="3">
        <v>44130.518750000003</v>
      </c>
      <c r="M6256">
        <v>17.18</v>
      </c>
      <c r="N6256" t="s">
        <v>28</v>
      </c>
      <c r="P6256">
        <f>(C6256-Key!$B$1)*24</f>
        <v>3.3500000000931323</v>
      </c>
      <c r="Q6256">
        <f>(Key!$B$2-'17.1'!C6256)*24</f>
        <v>-0.40000000008149073</v>
      </c>
      <c r="R6256" s="3">
        <f>C6256-(M6256-Key!$B$5)/(24*Key!$B$6)</f>
        <v>44130.752851851852</v>
      </c>
      <c r="S6256">
        <f>M6256-Key!$B$5</f>
        <v>14.92</v>
      </c>
      <c r="T6256" s="2">
        <f t="shared" si="485"/>
        <v>44129.763888888891</v>
      </c>
      <c r="U6256" t="str">
        <f t="shared" si="486"/>
        <v>10-25-2020 18:20</v>
      </c>
      <c r="V6256">
        <f>IFERROR(IF(W6256=Z6256,VLOOKUP($U6256,[1]C8842!$G$2:$M$145,3,FALSE),0),0)</f>
        <v>0</v>
      </c>
      <c r="W6256">
        <f>VLOOKUP(RIGHT($V$1,5),Key!$A$9:$B$14,2,FALSE)</f>
        <v>10.199999999999999</v>
      </c>
      <c r="X6256">
        <f t="shared" si="489"/>
        <v>0</v>
      </c>
      <c r="Y6256">
        <f>VLOOKUP(RIGHT($X$1,5),Key!$A$9:$B$14,2,FALSE)</f>
        <v>3.7</v>
      </c>
      <c r="Z6256">
        <f t="shared" si="487"/>
        <v>10.199999999999999</v>
      </c>
      <c r="AA6256">
        <f t="shared" si="488"/>
        <v>0</v>
      </c>
    </row>
    <row r="6257" spans="1:27" x14ac:dyDescent="0.3">
      <c r="A6257">
        <v>100067</v>
      </c>
      <c r="B6257">
        <v>230922</v>
      </c>
      <c r="C6257" s="3">
        <v>44130.76666666667</v>
      </c>
      <c r="D6257">
        <v>2</v>
      </c>
      <c r="E6257">
        <v>1</v>
      </c>
      <c r="F6257" t="s">
        <v>26</v>
      </c>
      <c r="G6257">
        <v>1</v>
      </c>
      <c r="H6257">
        <v>67.710939999999994</v>
      </c>
      <c r="I6257">
        <v>19.507809999999999</v>
      </c>
      <c r="J6257">
        <v>1</v>
      </c>
      <c r="K6257">
        <v>82.035160000000005</v>
      </c>
      <c r="L6257" s="3">
        <v>44130.518750000003</v>
      </c>
      <c r="M6257">
        <v>17.18</v>
      </c>
      <c r="N6257" t="s">
        <v>28</v>
      </c>
      <c r="P6257">
        <f>(C6257-Key!$B$1)*24</f>
        <v>3.3500000000931323</v>
      </c>
      <c r="Q6257">
        <f>(Key!$B$2-'17.1'!C6257)*24</f>
        <v>-0.40000000008149073</v>
      </c>
      <c r="R6257" s="3">
        <f>C6257-(M6257-Key!$B$5)/(24*Key!$B$6)</f>
        <v>44130.752851851852</v>
      </c>
      <c r="S6257">
        <f>M6257-Key!$B$5</f>
        <v>14.92</v>
      </c>
      <c r="T6257" s="2">
        <f t="shared" si="485"/>
        <v>44129.763888888891</v>
      </c>
      <c r="U6257" t="str">
        <f t="shared" si="486"/>
        <v>10-25-2020 18:20</v>
      </c>
      <c r="V6257">
        <f>IFERROR(IF(W6257=Z6257,VLOOKUP($U6257,[1]C8842!$G$2:$M$145,3,FALSE),0),0)</f>
        <v>0</v>
      </c>
      <c r="W6257">
        <f>VLOOKUP(RIGHT($V$1,5),Key!$A$9:$B$14,2,FALSE)</f>
        <v>10.199999999999999</v>
      </c>
      <c r="X6257">
        <f t="shared" si="489"/>
        <v>0</v>
      </c>
      <c r="Y6257">
        <f>VLOOKUP(RIGHT($X$1,5),Key!$A$9:$B$14,2,FALSE)</f>
        <v>3.7</v>
      </c>
      <c r="Z6257">
        <f t="shared" si="487"/>
        <v>10.199999999999999</v>
      </c>
      <c r="AA6257">
        <f t="shared" si="488"/>
        <v>0</v>
      </c>
    </row>
    <row r="6258" spans="1:27" x14ac:dyDescent="0.3">
      <c r="A6258">
        <v>100067</v>
      </c>
      <c r="B6258">
        <v>230922</v>
      </c>
      <c r="C6258" s="3">
        <v>44130.76666666667</v>
      </c>
      <c r="D6258">
        <v>1</v>
      </c>
      <c r="E6258">
        <v>1</v>
      </c>
      <c r="F6258" t="s">
        <v>25</v>
      </c>
      <c r="G6258">
        <v>1</v>
      </c>
      <c r="H6258">
        <v>57.613280000000003</v>
      </c>
      <c r="I6258">
        <v>15.777340000000001</v>
      </c>
      <c r="J6258">
        <v>1.003906</v>
      </c>
      <c r="K6258">
        <v>58.023440000000001</v>
      </c>
      <c r="L6258" s="3">
        <v>44130.518750000003</v>
      </c>
      <c r="M6258">
        <v>17.18</v>
      </c>
      <c r="N6258" t="s">
        <v>28</v>
      </c>
      <c r="P6258">
        <f>(C6258-Key!$B$1)*24</f>
        <v>3.3500000000931323</v>
      </c>
      <c r="Q6258">
        <f>(Key!$B$2-'17.1'!C6258)*24</f>
        <v>-0.40000000008149073</v>
      </c>
      <c r="R6258" s="3">
        <f>C6258-(M6258-Key!$B$5)/(24*Key!$B$6)</f>
        <v>44130.752851851852</v>
      </c>
      <c r="S6258">
        <f>M6258-Key!$B$5</f>
        <v>14.92</v>
      </c>
      <c r="T6258" s="2">
        <f t="shared" si="485"/>
        <v>44129.763888888891</v>
      </c>
      <c r="U6258" t="str">
        <f t="shared" si="486"/>
        <v>10-25-2020 18:20</v>
      </c>
      <c r="V6258">
        <f>IFERROR(IF(W6258=Z6258,VLOOKUP($U6258,[1]C8842!$G$2:$M$145,3,FALSE),0),0)</f>
        <v>0</v>
      </c>
      <c r="W6258">
        <f>VLOOKUP(RIGHT($V$1,5),Key!$A$9:$B$14,2,FALSE)</f>
        <v>10.199999999999999</v>
      </c>
      <c r="X6258">
        <f t="shared" si="489"/>
        <v>0</v>
      </c>
      <c r="Y6258">
        <f>VLOOKUP(RIGHT($X$1,5),Key!$A$9:$B$14,2,FALSE)</f>
        <v>3.7</v>
      </c>
      <c r="Z6258">
        <f t="shared" si="487"/>
        <v>10.199999999999999</v>
      </c>
      <c r="AA6258">
        <f t="shared" si="488"/>
        <v>0</v>
      </c>
    </row>
    <row r="6259" spans="1:27" x14ac:dyDescent="0.3">
      <c r="A6259">
        <v>100067</v>
      </c>
      <c r="B6259">
        <v>230922</v>
      </c>
      <c r="C6259" s="3">
        <v>44130.76666666667</v>
      </c>
      <c r="D6259">
        <v>3</v>
      </c>
      <c r="E6259">
        <v>2</v>
      </c>
      <c r="F6259" t="s">
        <v>26</v>
      </c>
      <c r="G6259">
        <v>2</v>
      </c>
      <c r="H6259">
        <v>62.910159999999998</v>
      </c>
      <c r="I6259">
        <v>21.765630000000002</v>
      </c>
      <c r="J6259">
        <v>1.171875</v>
      </c>
      <c r="K6259">
        <v>95.039060000000006</v>
      </c>
      <c r="L6259" s="3">
        <v>44130.518750000003</v>
      </c>
      <c r="M6259">
        <v>17.18</v>
      </c>
      <c r="N6259" t="s">
        <v>28</v>
      </c>
      <c r="P6259">
        <f>(C6259-Key!$B$1)*24</f>
        <v>3.3500000000931323</v>
      </c>
      <c r="Q6259">
        <f>(Key!$B$2-'17.1'!C6259)*24</f>
        <v>-0.40000000008149073</v>
      </c>
      <c r="R6259" s="3">
        <f>C6259-(M6259-Key!$B$5)/(24*Key!$B$6)</f>
        <v>44130.752851851852</v>
      </c>
      <c r="S6259">
        <f>M6259-Key!$B$5</f>
        <v>14.92</v>
      </c>
      <c r="T6259" s="2">
        <f t="shared" si="485"/>
        <v>44129.763888888891</v>
      </c>
      <c r="U6259" t="str">
        <f t="shared" si="486"/>
        <v>10-25-2020 18:20</v>
      </c>
      <c r="V6259">
        <f>IFERROR(IF(W6259=Z6259,VLOOKUP($U6259,[1]C8842!$G$2:$M$145,3,FALSE),0),0)</f>
        <v>0</v>
      </c>
      <c r="W6259">
        <f>VLOOKUP(RIGHT($V$1,5),Key!$A$9:$B$14,2,FALSE)</f>
        <v>10.199999999999999</v>
      </c>
      <c r="X6259">
        <f t="shared" si="489"/>
        <v>0</v>
      </c>
      <c r="Y6259">
        <f>VLOOKUP(RIGHT($X$1,5),Key!$A$9:$B$14,2,FALSE)</f>
        <v>3.7</v>
      </c>
      <c r="Z6259">
        <f t="shared" si="487"/>
        <v>10.199999999999999</v>
      </c>
      <c r="AA6259">
        <f t="shared" si="488"/>
        <v>0</v>
      </c>
    </row>
    <row r="6260" spans="1:27" x14ac:dyDescent="0.3">
      <c r="A6260">
        <v>100067</v>
      </c>
      <c r="B6260">
        <v>230922</v>
      </c>
      <c r="C6260" s="3">
        <v>44130.76666666667</v>
      </c>
      <c r="D6260">
        <v>2</v>
      </c>
      <c r="E6260">
        <v>1</v>
      </c>
      <c r="F6260" t="s">
        <v>26</v>
      </c>
      <c r="G6260">
        <v>1</v>
      </c>
      <c r="H6260">
        <v>73.5625</v>
      </c>
      <c r="I6260">
        <v>17.808589999999999</v>
      </c>
      <c r="J6260">
        <v>0.859375</v>
      </c>
      <c r="K6260">
        <v>80.03125</v>
      </c>
      <c r="L6260" s="3">
        <v>44130.518750000003</v>
      </c>
      <c r="M6260">
        <v>17.18</v>
      </c>
      <c r="N6260" t="s">
        <v>28</v>
      </c>
      <c r="P6260">
        <f>(C6260-Key!$B$1)*24</f>
        <v>3.3500000000931323</v>
      </c>
      <c r="Q6260">
        <f>(Key!$B$2-'17.1'!C6260)*24</f>
        <v>-0.40000000008149073</v>
      </c>
      <c r="R6260" s="3">
        <f>C6260-(M6260-Key!$B$5)/(24*Key!$B$6)</f>
        <v>44130.752851851852</v>
      </c>
      <c r="S6260">
        <f>M6260-Key!$B$5</f>
        <v>14.92</v>
      </c>
      <c r="T6260" s="2">
        <f t="shared" si="485"/>
        <v>44129.763888888891</v>
      </c>
      <c r="U6260" t="str">
        <f t="shared" si="486"/>
        <v>10-25-2020 18:20</v>
      </c>
      <c r="V6260">
        <f>IFERROR(IF(W6260=Z6260,VLOOKUP($U6260,[1]C8842!$G$2:$M$145,3,FALSE),0),0)</f>
        <v>0</v>
      </c>
      <c r="W6260">
        <f>VLOOKUP(RIGHT($V$1,5),Key!$A$9:$B$14,2,FALSE)</f>
        <v>10.199999999999999</v>
      </c>
      <c r="X6260">
        <f t="shared" si="489"/>
        <v>0</v>
      </c>
      <c r="Y6260">
        <f>VLOOKUP(RIGHT($X$1,5),Key!$A$9:$B$14,2,FALSE)</f>
        <v>3.7</v>
      </c>
      <c r="Z6260">
        <f t="shared" si="487"/>
        <v>10.199999999999999</v>
      </c>
      <c r="AA6260">
        <f t="shared" si="488"/>
        <v>0</v>
      </c>
    </row>
    <row r="6261" spans="1:27" x14ac:dyDescent="0.3">
      <c r="A6261">
        <v>100067</v>
      </c>
      <c r="B6261">
        <v>230922</v>
      </c>
      <c r="C6261" s="3">
        <v>44130.76666666667</v>
      </c>
      <c r="D6261">
        <v>0</v>
      </c>
      <c r="E6261">
        <v>2</v>
      </c>
      <c r="F6261" t="s">
        <v>25</v>
      </c>
      <c r="G6261">
        <v>1</v>
      </c>
      <c r="H6261">
        <v>53.761719999999997</v>
      </c>
      <c r="I6261">
        <v>14.83203</v>
      </c>
      <c r="J6261">
        <v>1.027344</v>
      </c>
      <c r="K6261">
        <v>48.019530000000003</v>
      </c>
      <c r="L6261" s="3">
        <v>44130.518750000003</v>
      </c>
      <c r="M6261">
        <v>17.18</v>
      </c>
      <c r="N6261" t="s">
        <v>28</v>
      </c>
      <c r="P6261">
        <f>(C6261-Key!$B$1)*24</f>
        <v>3.3500000000931323</v>
      </c>
      <c r="Q6261">
        <f>(Key!$B$2-'17.1'!C6261)*24</f>
        <v>-0.40000000008149073</v>
      </c>
      <c r="R6261" s="3">
        <f>C6261-(M6261-Key!$B$5)/(24*Key!$B$6)</f>
        <v>44130.752851851852</v>
      </c>
      <c r="S6261">
        <f>M6261-Key!$B$5</f>
        <v>14.92</v>
      </c>
      <c r="T6261" s="2">
        <f t="shared" si="485"/>
        <v>44129.763888888891</v>
      </c>
      <c r="U6261" t="str">
        <f t="shared" si="486"/>
        <v>10-25-2020 18:20</v>
      </c>
      <c r="V6261">
        <f>IFERROR(IF(W6261=Z6261,VLOOKUP($U6261,[1]C8842!$G$2:$M$145,3,FALSE),0),0)</f>
        <v>0</v>
      </c>
      <c r="W6261">
        <f>VLOOKUP(RIGHT($V$1,5),Key!$A$9:$B$14,2,FALSE)</f>
        <v>10.199999999999999</v>
      </c>
      <c r="X6261">
        <f t="shared" si="489"/>
        <v>0</v>
      </c>
      <c r="Y6261">
        <f>VLOOKUP(RIGHT($X$1,5),Key!$A$9:$B$14,2,FALSE)</f>
        <v>3.7</v>
      </c>
      <c r="Z6261">
        <f t="shared" si="487"/>
        <v>10.199999999999999</v>
      </c>
      <c r="AA6261">
        <f t="shared" si="488"/>
        <v>0</v>
      </c>
    </row>
    <row r="6262" spans="1:27" x14ac:dyDescent="0.3">
      <c r="A6262">
        <v>100067</v>
      </c>
      <c r="B6262">
        <v>230922</v>
      </c>
      <c r="C6262" s="3">
        <v>44130.767361111109</v>
      </c>
      <c r="D6262">
        <v>0</v>
      </c>
      <c r="E6262">
        <v>2</v>
      </c>
      <c r="F6262" t="s">
        <v>25</v>
      </c>
      <c r="G6262">
        <v>1</v>
      </c>
      <c r="H6262">
        <v>62.242190000000001</v>
      </c>
      <c r="I6262">
        <v>13.679690000000001</v>
      </c>
      <c r="J6262">
        <v>0.83984380000000003</v>
      </c>
      <c r="K6262">
        <v>48.019530000000003</v>
      </c>
      <c r="L6262" s="3">
        <v>44130.518750000003</v>
      </c>
      <c r="M6262">
        <v>17.18</v>
      </c>
      <c r="N6262" t="s">
        <v>28</v>
      </c>
      <c r="P6262">
        <f>(C6262-Key!$B$1)*24</f>
        <v>3.3666666666395031</v>
      </c>
      <c r="Q6262">
        <f>(Key!$B$2-'17.1'!C6262)*24</f>
        <v>-0.41666666662786156</v>
      </c>
      <c r="R6262" s="3">
        <f>C6262-(M6262-Key!$B$5)/(24*Key!$B$6)</f>
        <v>44130.753546296291</v>
      </c>
      <c r="S6262">
        <f>M6262-Key!$B$5</f>
        <v>14.92</v>
      </c>
      <c r="T6262" s="2">
        <f t="shared" si="485"/>
        <v>44129.770833333336</v>
      </c>
      <c r="U6262" t="str">
        <f t="shared" si="486"/>
        <v>10-25-2020 18:30</v>
      </c>
      <c r="V6262">
        <f>IFERROR(IF(W6262=Z6262,VLOOKUP($U6262,[1]C8842!$G$2:$M$145,3,FALSE),0),0)</f>
        <v>0</v>
      </c>
      <c r="W6262">
        <f>VLOOKUP(RIGHT($V$1,5),Key!$A$9:$B$14,2,FALSE)</f>
        <v>10.199999999999999</v>
      </c>
      <c r="X6262">
        <f t="shared" si="489"/>
        <v>0</v>
      </c>
      <c r="Y6262">
        <f>VLOOKUP(RIGHT($X$1,5),Key!$A$9:$B$14,2,FALSE)</f>
        <v>3.7</v>
      </c>
      <c r="Z6262">
        <f t="shared" si="487"/>
        <v>10.199999999999999</v>
      </c>
      <c r="AA6262">
        <f t="shared" si="488"/>
        <v>0</v>
      </c>
    </row>
    <row r="6263" spans="1:27" x14ac:dyDescent="0.3">
      <c r="A6263">
        <v>100067</v>
      </c>
      <c r="B6263">
        <v>230922</v>
      </c>
      <c r="C6263" s="3">
        <v>44130.767361111109</v>
      </c>
      <c r="D6263">
        <v>1</v>
      </c>
      <c r="E6263">
        <v>1</v>
      </c>
      <c r="F6263" t="s">
        <v>25</v>
      </c>
      <c r="G6263">
        <v>1</v>
      </c>
      <c r="H6263">
        <v>64.230469999999997</v>
      </c>
      <c r="I6263">
        <v>13.94922</v>
      </c>
      <c r="J6263">
        <v>0.82421880000000003</v>
      </c>
      <c r="K6263">
        <v>58.023440000000001</v>
      </c>
      <c r="L6263" s="3">
        <v>44130.518750000003</v>
      </c>
      <c r="M6263">
        <v>17.18</v>
      </c>
      <c r="N6263" t="s">
        <v>28</v>
      </c>
      <c r="P6263">
        <f>(C6263-Key!$B$1)*24</f>
        <v>3.3666666666395031</v>
      </c>
      <c r="Q6263">
        <f>(Key!$B$2-'17.1'!C6263)*24</f>
        <v>-0.41666666662786156</v>
      </c>
      <c r="R6263" s="3">
        <f>C6263-(M6263-Key!$B$5)/(24*Key!$B$6)</f>
        <v>44130.753546296291</v>
      </c>
      <c r="S6263">
        <f>M6263-Key!$B$5</f>
        <v>14.92</v>
      </c>
      <c r="T6263" s="2">
        <f t="shared" si="485"/>
        <v>44129.770833333336</v>
      </c>
      <c r="U6263" t="str">
        <f t="shared" si="486"/>
        <v>10-25-2020 18:30</v>
      </c>
      <c r="V6263">
        <f>IFERROR(IF(W6263=Z6263,VLOOKUP($U6263,[1]C8842!$G$2:$M$145,3,FALSE),0),0)</f>
        <v>0</v>
      </c>
      <c r="W6263">
        <f>VLOOKUP(RIGHT($V$1,5),Key!$A$9:$B$14,2,FALSE)</f>
        <v>10.199999999999999</v>
      </c>
      <c r="X6263">
        <f t="shared" si="489"/>
        <v>0</v>
      </c>
      <c r="Y6263">
        <f>VLOOKUP(RIGHT($X$1,5),Key!$A$9:$B$14,2,FALSE)</f>
        <v>3.7</v>
      </c>
      <c r="Z6263">
        <f t="shared" si="487"/>
        <v>10.199999999999999</v>
      </c>
      <c r="AA6263">
        <f t="shared" si="488"/>
        <v>0</v>
      </c>
    </row>
    <row r="6264" spans="1:27" x14ac:dyDescent="0.3">
      <c r="A6264">
        <v>100067</v>
      </c>
      <c r="B6264">
        <v>230922</v>
      </c>
      <c r="C6264" s="3">
        <v>44130.767361111109</v>
      </c>
      <c r="D6264">
        <v>2</v>
      </c>
      <c r="E6264">
        <v>1</v>
      </c>
      <c r="F6264" t="s">
        <v>26</v>
      </c>
      <c r="G6264">
        <v>2</v>
      </c>
      <c r="H6264">
        <v>73.273439999999994</v>
      </c>
      <c r="I6264">
        <v>23.539059999999999</v>
      </c>
      <c r="J6264">
        <v>1.0703130000000001</v>
      </c>
      <c r="K6264">
        <v>81.035160000000005</v>
      </c>
      <c r="L6264" s="3">
        <v>44130.518750000003</v>
      </c>
      <c r="M6264">
        <v>17.18</v>
      </c>
      <c r="N6264" t="s">
        <v>28</v>
      </c>
      <c r="P6264">
        <f>(C6264-Key!$B$1)*24</f>
        <v>3.3666666666395031</v>
      </c>
      <c r="Q6264">
        <f>(Key!$B$2-'17.1'!C6264)*24</f>
        <v>-0.41666666662786156</v>
      </c>
      <c r="R6264" s="3">
        <f>C6264-(M6264-Key!$B$5)/(24*Key!$B$6)</f>
        <v>44130.753546296291</v>
      </c>
      <c r="S6264">
        <f>M6264-Key!$B$5</f>
        <v>14.92</v>
      </c>
      <c r="T6264" s="2">
        <f t="shared" si="485"/>
        <v>44129.770833333336</v>
      </c>
      <c r="U6264" t="str">
        <f t="shared" si="486"/>
        <v>10-25-2020 18:30</v>
      </c>
      <c r="V6264">
        <f>IFERROR(IF(W6264=Z6264,VLOOKUP($U6264,[1]C8842!$G$2:$M$145,3,FALSE),0),0)</f>
        <v>0</v>
      </c>
      <c r="W6264">
        <f>VLOOKUP(RIGHT($V$1,5),Key!$A$9:$B$14,2,FALSE)</f>
        <v>10.199999999999999</v>
      </c>
      <c r="X6264">
        <f t="shared" si="489"/>
        <v>0</v>
      </c>
      <c r="Y6264">
        <f>VLOOKUP(RIGHT($X$1,5),Key!$A$9:$B$14,2,FALSE)</f>
        <v>3.7</v>
      </c>
      <c r="Z6264">
        <f t="shared" si="487"/>
        <v>10.199999999999999</v>
      </c>
      <c r="AA6264">
        <f t="shared" si="488"/>
        <v>0</v>
      </c>
    </row>
    <row r="6265" spans="1:27" x14ac:dyDescent="0.3">
      <c r="A6265">
        <v>100067</v>
      </c>
      <c r="B6265">
        <v>230922</v>
      </c>
      <c r="C6265" s="3">
        <v>44130.767361111109</v>
      </c>
      <c r="D6265">
        <v>3</v>
      </c>
      <c r="E6265">
        <v>2</v>
      </c>
      <c r="F6265" t="s">
        <v>26</v>
      </c>
      <c r="G6265">
        <v>2</v>
      </c>
      <c r="H6265">
        <v>71.191410000000005</v>
      </c>
      <c r="I6265">
        <v>24.585940000000001</v>
      </c>
      <c r="J6265">
        <v>1.140625</v>
      </c>
      <c r="K6265">
        <v>95.039060000000006</v>
      </c>
      <c r="L6265" s="3">
        <v>44130.518750000003</v>
      </c>
      <c r="M6265">
        <v>17.18</v>
      </c>
      <c r="N6265" t="s">
        <v>28</v>
      </c>
      <c r="P6265">
        <f>(C6265-Key!$B$1)*24</f>
        <v>3.3666666666395031</v>
      </c>
      <c r="Q6265">
        <f>(Key!$B$2-'17.1'!C6265)*24</f>
        <v>-0.41666666662786156</v>
      </c>
      <c r="R6265" s="3">
        <f>C6265-(M6265-Key!$B$5)/(24*Key!$B$6)</f>
        <v>44130.753546296291</v>
      </c>
      <c r="S6265">
        <f>M6265-Key!$B$5</f>
        <v>14.92</v>
      </c>
      <c r="T6265" s="2">
        <f t="shared" si="485"/>
        <v>44129.770833333336</v>
      </c>
      <c r="U6265" t="str">
        <f t="shared" si="486"/>
        <v>10-25-2020 18:30</v>
      </c>
      <c r="V6265">
        <f>IFERROR(IF(W6265=Z6265,VLOOKUP($U6265,[1]C8842!$G$2:$M$145,3,FALSE),0),0)</f>
        <v>0</v>
      </c>
      <c r="W6265">
        <f>VLOOKUP(RIGHT($V$1,5),Key!$A$9:$B$14,2,FALSE)</f>
        <v>10.199999999999999</v>
      </c>
      <c r="X6265">
        <f t="shared" si="489"/>
        <v>0</v>
      </c>
      <c r="Y6265">
        <f>VLOOKUP(RIGHT($X$1,5),Key!$A$9:$B$14,2,FALSE)</f>
        <v>3.7</v>
      </c>
      <c r="Z6265">
        <f t="shared" si="487"/>
        <v>10.199999999999999</v>
      </c>
      <c r="AA6265">
        <f t="shared" si="488"/>
        <v>0</v>
      </c>
    </row>
    <row r="6266" spans="1:27" x14ac:dyDescent="0.3">
      <c r="A6266">
        <v>100067</v>
      </c>
      <c r="B6266">
        <v>230922</v>
      </c>
      <c r="C6266" s="3">
        <v>44130.767361111109</v>
      </c>
      <c r="D6266">
        <v>0</v>
      </c>
      <c r="E6266">
        <v>2</v>
      </c>
      <c r="F6266" t="s">
        <v>25</v>
      </c>
      <c r="G6266">
        <v>4</v>
      </c>
      <c r="H6266">
        <v>60.605469999999997</v>
      </c>
      <c r="I6266">
        <v>55.042969999999997</v>
      </c>
      <c r="J6266">
        <v>2.6796880000000001</v>
      </c>
      <c r="K6266">
        <v>46.019530000000003</v>
      </c>
      <c r="L6266" s="3">
        <v>44130.518750000003</v>
      </c>
      <c r="M6266">
        <v>17.18</v>
      </c>
      <c r="N6266" t="s">
        <v>28</v>
      </c>
      <c r="P6266">
        <f>(C6266-Key!$B$1)*24</f>
        <v>3.3666666666395031</v>
      </c>
      <c r="Q6266">
        <f>(Key!$B$2-'17.1'!C6266)*24</f>
        <v>-0.41666666662786156</v>
      </c>
      <c r="R6266" s="3">
        <f>C6266-(M6266-Key!$B$5)/(24*Key!$B$6)</f>
        <v>44130.753546296291</v>
      </c>
      <c r="S6266">
        <f>M6266-Key!$B$5</f>
        <v>14.92</v>
      </c>
      <c r="T6266" s="2">
        <f t="shared" si="485"/>
        <v>44129.770833333336</v>
      </c>
      <c r="U6266" t="str">
        <f t="shared" si="486"/>
        <v>10-25-2020 18:30</v>
      </c>
      <c r="V6266">
        <f>IFERROR(IF(W6266=Z6266,VLOOKUP($U6266,[1]C8842!$G$2:$M$145,3,FALSE),0),0)</f>
        <v>0</v>
      </c>
      <c r="W6266">
        <f>VLOOKUP(RIGHT($V$1,5),Key!$A$9:$B$14,2,FALSE)</f>
        <v>10.199999999999999</v>
      </c>
      <c r="X6266">
        <f t="shared" si="489"/>
        <v>0</v>
      </c>
      <c r="Y6266">
        <f>VLOOKUP(RIGHT($X$1,5),Key!$A$9:$B$14,2,FALSE)</f>
        <v>3.7</v>
      </c>
      <c r="Z6266">
        <f t="shared" si="487"/>
        <v>10.199999999999999</v>
      </c>
      <c r="AA6266">
        <f t="shared" si="488"/>
        <v>0</v>
      </c>
    </row>
    <row r="6267" spans="1:27" x14ac:dyDescent="0.3">
      <c r="A6267">
        <v>100067</v>
      </c>
      <c r="B6267">
        <v>230922</v>
      </c>
      <c r="C6267" s="3">
        <v>44130.767361111109</v>
      </c>
      <c r="D6267">
        <v>2</v>
      </c>
      <c r="E6267">
        <v>1</v>
      </c>
      <c r="F6267" t="s">
        <v>26</v>
      </c>
      <c r="G6267">
        <v>2</v>
      </c>
      <c r="H6267">
        <v>71.296880000000002</v>
      </c>
      <c r="I6267">
        <v>20.195309999999999</v>
      </c>
      <c r="J6267">
        <v>0.9765625</v>
      </c>
      <c r="K6267">
        <v>81.035160000000005</v>
      </c>
      <c r="L6267" s="3">
        <v>44130.518750000003</v>
      </c>
      <c r="M6267">
        <v>17.18</v>
      </c>
      <c r="N6267" t="s">
        <v>28</v>
      </c>
      <c r="P6267">
        <f>(C6267-Key!$B$1)*24</f>
        <v>3.3666666666395031</v>
      </c>
      <c r="Q6267">
        <f>(Key!$B$2-'17.1'!C6267)*24</f>
        <v>-0.41666666662786156</v>
      </c>
      <c r="R6267" s="3">
        <f>C6267-(M6267-Key!$B$5)/(24*Key!$B$6)</f>
        <v>44130.753546296291</v>
      </c>
      <c r="S6267">
        <f>M6267-Key!$B$5</f>
        <v>14.92</v>
      </c>
      <c r="T6267" s="2">
        <f t="shared" si="485"/>
        <v>44129.770833333336</v>
      </c>
      <c r="U6267" t="str">
        <f t="shared" si="486"/>
        <v>10-25-2020 18:30</v>
      </c>
      <c r="V6267">
        <f>IFERROR(IF(W6267=Z6267,VLOOKUP($U6267,[1]C8842!$G$2:$M$145,3,FALSE),0),0)</f>
        <v>0</v>
      </c>
      <c r="W6267">
        <f>VLOOKUP(RIGHT($V$1,5),Key!$A$9:$B$14,2,FALSE)</f>
        <v>10.199999999999999</v>
      </c>
      <c r="X6267">
        <f t="shared" si="489"/>
        <v>0</v>
      </c>
      <c r="Y6267">
        <f>VLOOKUP(RIGHT($X$1,5),Key!$A$9:$B$14,2,FALSE)</f>
        <v>3.7</v>
      </c>
      <c r="Z6267">
        <f t="shared" si="487"/>
        <v>10.199999999999999</v>
      </c>
      <c r="AA6267">
        <f t="shared" si="488"/>
        <v>0</v>
      </c>
    </row>
    <row r="6268" spans="1:27" x14ac:dyDescent="0.3">
      <c r="A6268">
        <v>100067</v>
      </c>
      <c r="B6268">
        <v>230922</v>
      </c>
      <c r="C6268" s="3">
        <v>44130.767361111109</v>
      </c>
      <c r="D6268">
        <v>2</v>
      </c>
      <c r="E6268">
        <v>1</v>
      </c>
      <c r="F6268" t="s">
        <v>26</v>
      </c>
      <c r="G6268">
        <v>3</v>
      </c>
      <c r="H6268">
        <v>69.769530000000003</v>
      </c>
      <c r="I6268">
        <v>44.777340000000002</v>
      </c>
      <c r="J6268">
        <v>1.9375</v>
      </c>
      <c r="K6268">
        <v>81.035160000000005</v>
      </c>
      <c r="L6268" s="3">
        <v>44130.518750000003</v>
      </c>
      <c r="M6268">
        <v>17.18</v>
      </c>
      <c r="N6268" t="s">
        <v>28</v>
      </c>
      <c r="P6268">
        <f>(C6268-Key!$B$1)*24</f>
        <v>3.3666666666395031</v>
      </c>
      <c r="Q6268">
        <f>(Key!$B$2-'17.1'!C6268)*24</f>
        <v>-0.41666666662786156</v>
      </c>
      <c r="R6268" s="3">
        <f>C6268-(M6268-Key!$B$5)/(24*Key!$B$6)</f>
        <v>44130.753546296291</v>
      </c>
      <c r="S6268">
        <f>M6268-Key!$B$5</f>
        <v>14.92</v>
      </c>
      <c r="T6268" s="2">
        <f t="shared" si="485"/>
        <v>44129.770833333336</v>
      </c>
      <c r="U6268" t="str">
        <f t="shared" si="486"/>
        <v>10-25-2020 18:30</v>
      </c>
      <c r="V6268">
        <f>IFERROR(IF(W6268=Z6268,VLOOKUP($U6268,[1]C8842!$G$2:$M$145,3,FALSE),0),0)</f>
        <v>0</v>
      </c>
      <c r="W6268">
        <f>VLOOKUP(RIGHT($V$1,5),Key!$A$9:$B$14,2,FALSE)</f>
        <v>10.199999999999999</v>
      </c>
      <c r="X6268">
        <f t="shared" si="489"/>
        <v>0</v>
      </c>
      <c r="Y6268">
        <f>VLOOKUP(RIGHT($X$1,5),Key!$A$9:$B$14,2,FALSE)</f>
        <v>3.7</v>
      </c>
      <c r="Z6268">
        <f t="shared" si="487"/>
        <v>10.199999999999999</v>
      </c>
      <c r="AA6268">
        <f t="shared" si="488"/>
        <v>0</v>
      </c>
    </row>
    <row r="6269" spans="1:27" x14ac:dyDescent="0.3">
      <c r="A6269">
        <v>100067</v>
      </c>
      <c r="B6269">
        <v>230922</v>
      </c>
      <c r="C6269" s="3">
        <v>44130.767361111109</v>
      </c>
      <c r="D6269">
        <v>3</v>
      </c>
      <c r="E6269">
        <v>2</v>
      </c>
      <c r="F6269" t="s">
        <v>26</v>
      </c>
      <c r="G6269">
        <v>4</v>
      </c>
      <c r="H6269">
        <v>61.761719999999997</v>
      </c>
      <c r="I6269">
        <v>76.941410000000005</v>
      </c>
      <c r="J6269">
        <v>3.5742189999999998</v>
      </c>
      <c r="K6269">
        <v>94.039060000000006</v>
      </c>
      <c r="L6269" s="3">
        <v>44130.518750000003</v>
      </c>
      <c r="M6269">
        <v>17.18</v>
      </c>
      <c r="N6269" t="s">
        <v>28</v>
      </c>
      <c r="P6269">
        <f>(C6269-Key!$B$1)*24</f>
        <v>3.3666666666395031</v>
      </c>
      <c r="Q6269">
        <f>(Key!$B$2-'17.1'!C6269)*24</f>
        <v>-0.41666666662786156</v>
      </c>
      <c r="R6269" s="3">
        <f>C6269-(M6269-Key!$B$5)/(24*Key!$B$6)</f>
        <v>44130.753546296291</v>
      </c>
      <c r="S6269">
        <f>M6269-Key!$B$5</f>
        <v>14.92</v>
      </c>
      <c r="T6269" s="2">
        <f t="shared" si="485"/>
        <v>44129.770833333336</v>
      </c>
      <c r="U6269" t="str">
        <f t="shared" si="486"/>
        <v>10-25-2020 18:30</v>
      </c>
      <c r="V6269">
        <f>IFERROR(IF(W6269=Z6269,VLOOKUP($U6269,[1]C8842!$G$2:$M$145,3,FALSE),0),0)</f>
        <v>0</v>
      </c>
      <c r="W6269">
        <f>VLOOKUP(RIGHT($V$1,5),Key!$A$9:$B$14,2,FALSE)</f>
        <v>10.199999999999999</v>
      </c>
      <c r="X6269">
        <f t="shared" si="489"/>
        <v>0</v>
      </c>
      <c r="Y6269">
        <f>VLOOKUP(RIGHT($X$1,5),Key!$A$9:$B$14,2,FALSE)</f>
        <v>3.7</v>
      </c>
      <c r="Z6269">
        <f t="shared" si="487"/>
        <v>10.199999999999999</v>
      </c>
      <c r="AA6269">
        <f t="shared" si="488"/>
        <v>0</v>
      </c>
    </row>
    <row r="6270" spans="1:27" x14ac:dyDescent="0.3">
      <c r="A6270">
        <v>100067</v>
      </c>
      <c r="B6270">
        <v>230922</v>
      </c>
      <c r="C6270" s="3">
        <v>44130.767361111109</v>
      </c>
      <c r="D6270">
        <v>2</v>
      </c>
      <c r="E6270">
        <v>1</v>
      </c>
      <c r="F6270" t="s">
        <v>26</v>
      </c>
      <c r="G6270">
        <v>2</v>
      </c>
      <c r="H6270">
        <v>70.671880000000002</v>
      </c>
      <c r="I6270">
        <v>25.367190000000001</v>
      </c>
      <c r="J6270">
        <v>1.1796880000000001</v>
      </c>
      <c r="K6270">
        <v>81.035160000000005</v>
      </c>
      <c r="L6270" s="3">
        <v>44130.518750000003</v>
      </c>
      <c r="M6270">
        <v>17.18</v>
      </c>
      <c r="N6270" t="s">
        <v>28</v>
      </c>
      <c r="P6270">
        <f>(C6270-Key!$B$1)*24</f>
        <v>3.3666666666395031</v>
      </c>
      <c r="Q6270">
        <f>(Key!$B$2-'17.1'!C6270)*24</f>
        <v>-0.41666666662786156</v>
      </c>
      <c r="R6270" s="3">
        <f>C6270-(M6270-Key!$B$5)/(24*Key!$B$6)</f>
        <v>44130.753546296291</v>
      </c>
      <c r="S6270">
        <f>M6270-Key!$B$5</f>
        <v>14.92</v>
      </c>
      <c r="T6270" s="2">
        <f t="shared" si="485"/>
        <v>44129.770833333336</v>
      </c>
      <c r="U6270" t="str">
        <f t="shared" si="486"/>
        <v>10-25-2020 18:30</v>
      </c>
      <c r="V6270">
        <f>IFERROR(IF(W6270=Z6270,VLOOKUP($U6270,[1]C8842!$G$2:$M$145,3,FALSE),0),0)</f>
        <v>0</v>
      </c>
      <c r="W6270">
        <f>VLOOKUP(RIGHT($V$1,5),Key!$A$9:$B$14,2,FALSE)</f>
        <v>10.199999999999999</v>
      </c>
      <c r="X6270">
        <f t="shared" si="489"/>
        <v>0</v>
      </c>
      <c r="Y6270">
        <f>VLOOKUP(RIGHT($X$1,5),Key!$A$9:$B$14,2,FALSE)</f>
        <v>3.7</v>
      </c>
      <c r="Z6270">
        <f t="shared" si="487"/>
        <v>10.199999999999999</v>
      </c>
      <c r="AA6270">
        <f t="shared" si="488"/>
        <v>0</v>
      </c>
    </row>
    <row r="6271" spans="1:27" x14ac:dyDescent="0.3">
      <c r="A6271">
        <v>100067</v>
      </c>
      <c r="B6271">
        <v>230922</v>
      </c>
      <c r="C6271" s="3">
        <v>44130.767361111109</v>
      </c>
      <c r="D6271">
        <v>0</v>
      </c>
      <c r="E6271">
        <v>2</v>
      </c>
      <c r="F6271" t="s">
        <v>25</v>
      </c>
      <c r="G6271">
        <v>1</v>
      </c>
      <c r="H6271">
        <v>64.398439999999994</v>
      </c>
      <c r="I6271">
        <v>16.929690000000001</v>
      </c>
      <c r="J6271">
        <v>0.9453125</v>
      </c>
      <c r="K6271">
        <v>45.019530000000003</v>
      </c>
      <c r="L6271" s="3">
        <v>44130.518750000003</v>
      </c>
      <c r="M6271">
        <v>17.18</v>
      </c>
      <c r="N6271" t="s">
        <v>28</v>
      </c>
      <c r="P6271">
        <f>(C6271-Key!$B$1)*24</f>
        <v>3.3666666666395031</v>
      </c>
      <c r="Q6271">
        <f>(Key!$B$2-'17.1'!C6271)*24</f>
        <v>-0.41666666662786156</v>
      </c>
      <c r="R6271" s="3">
        <f>C6271-(M6271-Key!$B$5)/(24*Key!$B$6)</f>
        <v>44130.753546296291</v>
      </c>
      <c r="S6271">
        <f>M6271-Key!$B$5</f>
        <v>14.92</v>
      </c>
      <c r="T6271" s="2">
        <f t="shared" si="485"/>
        <v>44129.770833333336</v>
      </c>
      <c r="U6271" t="str">
        <f t="shared" si="486"/>
        <v>10-25-2020 18:30</v>
      </c>
      <c r="V6271">
        <f>IFERROR(IF(W6271=Z6271,VLOOKUP($U6271,[1]C8842!$G$2:$M$145,3,FALSE),0),0)</f>
        <v>0</v>
      </c>
      <c r="W6271">
        <f>VLOOKUP(RIGHT($V$1,5),Key!$A$9:$B$14,2,FALSE)</f>
        <v>10.199999999999999</v>
      </c>
      <c r="X6271">
        <f t="shared" si="489"/>
        <v>0</v>
      </c>
      <c r="Y6271">
        <f>VLOOKUP(RIGHT($X$1,5),Key!$A$9:$B$14,2,FALSE)</f>
        <v>3.7</v>
      </c>
      <c r="Z6271">
        <f t="shared" si="487"/>
        <v>10.199999999999999</v>
      </c>
      <c r="AA6271">
        <f t="shared" si="488"/>
        <v>0</v>
      </c>
    </row>
    <row r="6272" spans="1:27" x14ac:dyDescent="0.3">
      <c r="A6272">
        <v>100067</v>
      </c>
      <c r="B6272">
        <v>230922</v>
      </c>
      <c r="C6272" s="3">
        <v>44130.767361111109</v>
      </c>
      <c r="D6272">
        <v>0</v>
      </c>
      <c r="E6272">
        <v>2</v>
      </c>
      <c r="F6272" t="s">
        <v>25</v>
      </c>
      <c r="G6272">
        <v>1</v>
      </c>
      <c r="H6272">
        <v>70.09375</v>
      </c>
      <c r="I6272">
        <v>15.742190000000001</v>
      </c>
      <c r="J6272">
        <v>0.82421880000000003</v>
      </c>
      <c r="K6272">
        <v>46.019530000000003</v>
      </c>
      <c r="L6272" s="3">
        <v>44130.518750000003</v>
      </c>
      <c r="M6272">
        <v>17.18</v>
      </c>
      <c r="N6272" t="s">
        <v>28</v>
      </c>
      <c r="P6272">
        <f>(C6272-Key!$B$1)*24</f>
        <v>3.3666666666395031</v>
      </c>
      <c r="Q6272">
        <f>(Key!$B$2-'17.1'!C6272)*24</f>
        <v>-0.41666666662786156</v>
      </c>
      <c r="R6272" s="3">
        <f>C6272-(M6272-Key!$B$5)/(24*Key!$B$6)</f>
        <v>44130.753546296291</v>
      </c>
      <c r="S6272">
        <f>M6272-Key!$B$5</f>
        <v>14.92</v>
      </c>
      <c r="T6272" s="2">
        <f t="shared" si="485"/>
        <v>44129.770833333336</v>
      </c>
      <c r="U6272" t="str">
        <f t="shared" si="486"/>
        <v>10-25-2020 18:30</v>
      </c>
      <c r="V6272">
        <f>IFERROR(IF(W6272=Z6272,VLOOKUP($U6272,[1]C8842!$G$2:$M$145,3,FALSE),0),0)</f>
        <v>0</v>
      </c>
      <c r="W6272">
        <f>VLOOKUP(RIGHT($V$1,5),Key!$A$9:$B$14,2,FALSE)</f>
        <v>10.199999999999999</v>
      </c>
      <c r="X6272">
        <f t="shared" si="489"/>
        <v>0</v>
      </c>
      <c r="Y6272">
        <f>VLOOKUP(RIGHT($X$1,5),Key!$A$9:$B$14,2,FALSE)</f>
        <v>3.7</v>
      </c>
      <c r="Z6272">
        <f t="shared" si="487"/>
        <v>10.199999999999999</v>
      </c>
      <c r="AA6272">
        <f t="shared" si="488"/>
        <v>0</v>
      </c>
    </row>
    <row r="6273" spans="1:27" x14ac:dyDescent="0.3">
      <c r="A6273">
        <v>100067</v>
      </c>
      <c r="B6273">
        <v>230922</v>
      </c>
      <c r="C6273" s="3">
        <v>44130.767361111109</v>
      </c>
      <c r="D6273">
        <v>0</v>
      </c>
      <c r="E6273">
        <v>2</v>
      </c>
      <c r="F6273" t="s">
        <v>25</v>
      </c>
      <c r="G6273">
        <v>1</v>
      </c>
      <c r="H6273">
        <v>64.785160000000005</v>
      </c>
      <c r="I6273">
        <v>15.222659999999999</v>
      </c>
      <c r="J6273">
        <v>0.87109380000000003</v>
      </c>
      <c r="K6273">
        <v>47.019530000000003</v>
      </c>
      <c r="L6273" s="3">
        <v>44130.518750000003</v>
      </c>
      <c r="M6273">
        <v>17.18</v>
      </c>
      <c r="N6273" t="s">
        <v>28</v>
      </c>
      <c r="P6273">
        <f>(C6273-Key!$B$1)*24</f>
        <v>3.3666666666395031</v>
      </c>
      <c r="Q6273">
        <f>(Key!$B$2-'17.1'!C6273)*24</f>
        <v>-0.41666666662786156</v>
      </c>
      <c r="R6273" s="3">
        <f>C6273-(M6273-Key!$B$5)/(24*Key!$B$6)</f>
        <v>44130.753546296291</v>
      </c>
      <c r="S6273">
        <f>M6273-Key!$B$5</f>
        <v>14.92</v>
      </c>
      <c r="T6273" s="2">
        <f t="shared" si="485"/>
        <v>44129.770833333336</v>
      </c>
      <c r="U6273" t="str">
        <f t="shared" si="486"/>
        <v>10-25-2020 18:30</v>
      </c>
      <c r="V6273">
        <f>IFERROR(IF(W6273=Z6273,VLOOKUP($U6273,[1]C8842!$G$2:$M$145,3,FALSE),0),0)</f>
        <v>0</v>
      </c>
      <c r="W6273">
        <f>VLOOKUP(RIGHT($V$1,5),Key!$A$9:$B$14,2,FALSE)</f>
        <v>10.199999999999999</v>
      </c>
      <c r="X6273">
        <f t="shared" si="489"/>
        <v>0</v>
      </c>
      <c r="Y6273">
        <f>VLOOKUP(RIGHT($X$1,5),Key!$A$9:$B$14,2,FALSE)</f>
        <v>3.7</v>
      </c>
      <c r="Z6273">
        <f t="shared" si="487"/>
        <v>10.199999999999999</v>
      </c>
      <c r="AA6273">
        <f t="shared" si="488"/>
        <v>0</v>
      </c>
    </row>
    <row r="6274" spans="1:27" x14ac:dyDescent="0.3">
      <c r="A6274">
        <v>100067</v>
      </c>
      <c r="B6274">
        <v>230922</v>
      </c>
      <c r="C6274" s="3">
        <v>44130.767361111109</v>
      </c>
      <c r="D6274">
        <v>3</v>
      </c>
      <c r="E6274">
        <v>2</v>
      </c>
      <c r="F6274" t="s">
        <v>26</v>
      </c>
      <c r="G6274">
        <v>4</v>
      </c>
      <c r="H6274">
        <v>62.210940000000001</v>
      </c>
      <c r="I6274">
        <v>75.769530000000003</v>
      </c>
      <c r="J6274">
        <v>3.4960939999999998</v>
      </c>
      <c r="K6274">
        <v>94.039060000000006</v>
      </c>
      <c r="L6274" s="3">
        <v>44130.518750000003</v>
      </c>
      <c r="M6274">
        <v>17.18</v>
      </c>
      <c r="N6274" t="s">
        <v>28</v>
      </c>
      <c r="P6274">
        <f>(C6274-Key!$B$1)*24</f>
        <v>3.3666666666395031</v>
      </c>
      <c r="Q6274">
        <f>(Key!$B$2-'17.1'!C6274)*24</f>
        <v>-0.41666666662786156</v>
      </c>
      <c r="R6274" s="3">
        <f>C6274-(M6274-Key!$B$5)/(24*Key!$B$6)</f>
        <v>44130.753546296291</v>
      </c>
      <c r="S6274">
        <f>M6274-Key!$B$5</f>
        <v>14.92</v>
      </c>
      <c r="T6274" s="2">
        <f t="shared" si="485"/>
        <v>44129.770833333336</v>
      </c>
      <c r="U6274" t="str">
        <f t="shared" si="486"/>
        <v>10-25-2020 18:30</v>
      </c>
      <c r="V6274">
        <f>IFERROR(IF(W6274=Z6274,VLOOKUP($U6274,[1]C8842!$G$2:$M$145,3,FALSE),0),0)</f>
        <v>0</v>
      </c>
      <c r="W6274">
        <f>VLOOKUP(RIGHT($V$1,5),Key!$A$9:$B$14,2,FALSE)</f>
        <v>10.199999999999999</v>
      </c>
      <c r="X6274">
        <f t="shared" si="489"/>
        <v>0</v>
      </c>
      <c r="Y6274">
        <f>VLOOKUP(RIGHT($X$1,5),Key!$A$9:$B$14,2,FALSE)</f>
        <v>3.7</v>
      </c>
      <c r="Z6274">
        <f t="shared" si="487"/>
        <v>10.199999999999999</v>
      </c>
      <c r="AA6274">
        <f t="shared" si="488"/>
        <v>0</v>
      </c>
    </row>
    <row r="6275" spans="1:27" x14ac:dyDescent="0.3">
      <c r="A6275">
        <v>100067</v>
      </c>
      <c r="B6275">
        <v>230922</v>
      </c>
      <c r="C6275" s="3">
        <v>44130.767361111109</v>
      </c>
      <c r="D6275">
        <v>3</v>
      </c>
      <c r="E6275">
        <v>2</v>
      </c>
      <c r="F6275" t="s">
        <v>26</v>
      </c>
      <c r="G6275">
        <v>1</v>
      </c>
      <c r="H6275">
        <v>62.175780000000003</v>
      </c>
      <c r="I6275">
        <v>14.867190000000001</v>
      </c>
      <c r="J6275">
        <v>0.890625</v>
      </c>
      <c r="K6275">
        <v>94.039060000000006</v>
      </c>
      <c r="L6275" s="3">
        <v>44130.518750000003</v>
      </c>
      <c r="M6275">
        <v>17.18</v>
      </c>
      <c r="N6275" t="s">
        <v>28</v>
      </c>
      <c r="P6275">
        <f>(C6275-Key!$B$1)*24</f>
        <v>3.3666666666395031</v>
      </c>
      <c r="Q6275">
        <f>(Key!$B$2-'17.1'!C6275)*24</f>
        <v>-0.41666666662786156</v>
      </c>
      <c r="R6275" s="3">
        <f>C6275-(M6275-Key!$B$5)/(24*Key!$B$6)</f>
        <v>44130.753546296291</v>
      </c>
      <c r="S6275">
        <f>M6275-Key!$B$5</f>
        <v>14.92</v>
      </c>
      <c r="T6275" s="2">
        <f t="shared" ref="T6275:T6338" si="490">ROUND(C6275*24*60/10,0)/(24*6)-1</f>
        <v>44129.770833333336</v>
      </c>
      <c r="U6275" t="str">
        <f t="shared" ref="U6275:U6338" si="491">TEXT(T6275,"mm-dd-yyyy hh:mm")</f>
        <v>10-25-2020 18:30</v>
      </c>
      <c r="V6275">
        <f>IFERROR(IF(W6275=Z6275,VLOOKUP($U6275,[1]C8842!$G$2:$M$145,3,FALSE),0),0)</f>
        <v>0</v>
      </c>
      <c r="W6275">
        <f>VLOOKUP(RIGHT($V$1,5),Key!$A$9:$B$14,2,FALSE)</f>
        <v>10.199999999999999</v>
      </c>
      <c r="X6275">
        <f t="shared" si="489"/>
        <v>0</v>
      </c>
      <c r="Y6275">
        <f>VLOOKUP(RIGHT($X$1,5),Key!$A$9:$B$14,2,FALSE)</f>
        <v>3.7</v>
      </c>
      <c r="Z6275">
        <f t="shared" ref="Z6275:Z6338" si="492">M6275-MIN(ABS(Y6275-M6275),ABS(W6275-M6275))</f>
        <v>10.199999999999999</v>
      </c>
      <c r="AA6275">
        <f t="shared" ref="AA6275:AA6338" si="493">SUM(V6275,X6275)</f>
        <v>0</v>
      </c>
    </row>
    <row r="6276" spans="1:27" x14ac:dyDescent="0.3">
      <c r="A6276">
        <v>100067</v>
      </c>
      <c r="B6276">
        <v>230922</v>
      </c>
      <c r="C6276" s="3">
        <v>44130.767361111109</v>
      </c>
      <c r="D6276">
        <v>3</v>
      </c>
      <c r="E6276">
        <v>2</v>
      </c>
      <c r="F6276" t="s">
        <v>26</v>
      </c>
      <c r="G6276">
        <v>1</v>
      </c>
      <c r="H6276">
        <v>67.660160000000005</v>
      </c>
      <c r="I6276">
        <v>15.410159999999999</v>
      </c>
      <c r="J6276">
        <v>0.83984380000000003</v>
      </c>
      <c r="K6276">
        <v>94.039060000000006</v>
      </c>
      <c r="L6276" s="3">
        <v>44130.518750000003</v>
      </c>
      <c r="M6276">
        <v>17.18</v>
      </c>
      <c r="N6276" t="s">
        <v>28</v>
      </c>
      <c r="P6276">
        <f>(C6276-Key!$B$1)*24</f>
        <v>3.3666666666395031</v>
      </c>
      <c r="Q6276">
        <f>(Key!$B$2-'17.1'!C6276)*24</f>
        <v>-0.41666666662786156</v>
      </c>
      <c r="R6276" s="3">
        <f>C6276-(M6276-Key!$B$5)/(24*Key!$B$6)</f>
        <v>44130.753546296291</v>
      </c>
      <c r="S6276">
        <f>M6276-Key!$B$5</f>
        <v>14.92</v>
      </c>
      <c r="T6276" s="2">
        <f t="shared" si="490"/>
        <v>44129.770833333336</v>
      </c>
      <c r="U6276" t="str">
        <f t="shared" si="491"/>
        <v>10-25-2020 18:30</v>
      </c>
      <c r="V6276">
        <f>IFERROR(IF(W6276=Z6276,VLOOKUP($U6276,[1]C8842!$G$2:$M$145,3,FALSE),0),0)</f>
        <v>0</v>
      </c>
      <c r="W6276">
        <f>VLOOKUP(RIGHT($V$1,5),Key!$A$9:$B$14,2,FALSE)</f>
        <v>10.199999999999999</v>
      </c>
      <c r="X6276">
        <f t="shared" ref="X6276:X6339" si="494">$X$2</f>
        <v>0</v>
      </c>
      <c r="Y6276">
        <f>VLOOKUP(RIGHT($X$1,5),Key!$A$9:$B$14,2,FALSE)</f>
        <v>3.7</v>
      </c>
      <c r="Z6276">
        <f t="shared" si="492"/>
        <v>10.199999999999999</v>
      </c>
      <c r="AA6276">
        <f t="shared" si="493"/>
        <v>0</v>
      </c>
    </row>
    <row r="6277" spans="1:27" x14ac:dyDescent="0.3">
      <c r="A6277">
        <v>100067</v>
      </c>
      <c r="B6277">
        <v>230922</v>
      </c>
      <c r="C6277" s="3">
        <v>44130.767361111109</v>
      </c>
      <c r="D6277">
        <v>3</v>
      </c>
      <c r="E6277">
        <v>2</v>
      </c>
      <c r="F6277" t="s">
        <v>26</v>
      </c>
      <c r="G6277">
        <v>3</v>
      </c>
      <c r="H6277">
        <v>71.730469999999997</v>
      </c>
      <c r="I6277">
        <v>38.5625</v>
      </c>
      <c r="J6277">
        <v>1.652344</v>
      </c>
      <c r="K6277">
        <v>92.039060000000006</v>
      </c>
      <c r="L6277" s="3">
        <v>44130.518750000003</v>
      </c>
      <c r="M6277">
        <v>17.18</v>
      </c>
      <c r="N6277" t="s">
        <v>28</v>
      </c>
      <c r="P6277">
        <f>(C6277-Key!$B$1)*24</f>
        <v>3.3666666666395031</v>
      </c>
      <c r="Q6277">
        <f>(Key!$B$2-'17.1'!C6277)*24</f>
        <v>-0.41666666662786156</v>
      </c>
      <c r="R6277" s="3">
        <f>C6277-(M6277-Key!$B$5)/(24*Key!$B$6)</f>
        <v>44130.753546296291</v>
      </c>
      <c r="S6277">
        <f>M6277-Key!$B$5</f>
        <v>14.92</v>
      </c>
      <c r="T6277" s="2">
        <f t="shared" si="490"/>
        <v>44129.770833333336</v>
      </c>
      <c r="U6277" t="str">
        <f t="shared" si="491"/>
        <v>10-25-2020 18:30</v>
      </c>
      <c r="V6277">
        <f>IFERROR(IF(W6277=Z6277,VLOOKUP($U6277,[1]C8842!$G$2:$M$145,3,FALSE),0),0)</f>
        <v>0</v>
      </c>
      <c r="W6277">
        <f>VLOOKUP(RIGHT($V$1,5),Key!$A$9:$B$14,2,FALSE)</f>
        <v>10.199999999999999</v>
      </c>
      <c r="X6277">
        <f t="shared" si="494"/>
        <v>0</v>
      </c>
      <c r="Y6277">
        <f>VLOOKUP(RIGHT($X$1,5),Key!$A$9:$B$14,2,FALSE)</f>
        <v>3.7</v>
      </c>
      <c r="Z6277">
        <f t="shared" si="492"/>
        <v>10.199999999999999</v>
      </c>
      <c r="AA6277">
        <f t="shared" si="493"/>
        <v>0</v>
      </c>
    </row>
    <row r="6278" spans="1:27" x14ac:dyDescent="0.3">
      <c r="A6278">
        <v>100067</v>
      </c>
      <c r="B6278">
        <v>230922</v>
      </c>
      <c r="C6278" s="3">
        <v>44130.768055555556</v>
      </c>
      <c r="D6278">
        <v>0</v>
      </c>
      <c r="E6278">
        <v>2</v>
      </c>
      <c r="F6278" t="s">
        <v>25</v>
      </c>
      <c r="G6278">
        <v>1</v>
      </c>
      <c r="H6278">
        <v>61.074219999999997</v>
      </c>
      <c r="I6278">
        <v>15.257809999999999</v>
      </c>
      <c r="J6278">
        <v>0.92578130000000003</v>
      </c>
      <c r="K6278">
        <v>44.019530000000003</v>
      </c>
      <c r="L6278" s="3">
        <v>44130.518750000003</v>
      </c>
      <c r="M6278">
        <v>17.18</v>
      </c>
      <c r="N6278" t="s">
        <v>28</v>
      </c>
      <c r="P6278">
        <f>(C6278-Key!$B$1)*24</f>
        <v>3.3833333333604969</v>
      </c>
      <c r="Q6278">
        <f>(Key!$B$2-'17.1'!C6278)*24</f>
        <v>-0.43333333334885538</v>
      </c>
      <c r="R6278" s="3">
        <f>C6278-(M6278-Key!$B$5)/(24*Key!$B$6)</f>
        <v>44130.754240740738</v>
      </c>
      <c r="S6278">
        <f>M6278-Key!$B$5</f>
        <v>14.92</v>
      </c>
      <c r="T6278" s="2">
        <f t="shared" si="490"/>
        <v>44129.770833333336</v>
      </c>
      <c r="U6278" t="str">
        <f t="shared" si="491"/>
        <v>10-25-2020 18:30</v>
      </c>
      <c r="V6278">
        <f>IFERROR(IF(W6278=Z6278,VLOOKUP($U6278,[1]C8842!$G$2:$M$145,3,FALSE),0),0)</f>
        <v>0</v>
      </c>
      <c r="W6278">
        <f>VLOOKUP(RIGHT($V$1,5),Key!$A$9:$B$14,2,FALSE)</f>
        <v>10.199999999999999</v>
      </c>
      <c r="X6278">
        <f t="shared" si="494"/>
        <v>0</v>
      </c>
      <c r="Y6278">
        <f>VLOOKUP(RIGHT($X$1,5),Key!$A$9:$B$14,2,FALSE)</f>
        <v>3.7</v>
      </c>
      <c r="Z6278">
        <f t="shared" si="492"/>
        <v>10.199999999999999</v>
      </c>
      <c r="AA6278">
        <f t="shared" si="493"/>
        <v>0</v>
      </c>
    </row>
    <row r="6279" spans="1:27" x14ac:dyDescent="0.3">
      <c r="A6279">
        <v>100067</v>
      </c>
      <c r="B6279">
        <v>230922</v>
      </c>
      <c r="C6279" s="3">
        <v>44130.768055555556</v>
      </c>
      <c r="D6279">
        <v>1</v>
      </c>
      <c r="E6279">
        <v>1</v>
      </c>
      <c r="F6279" t="s">
        <v>25</v>
      </c>
      <c r="G6279">
        <v>2</v>
      </c>
      <c r="H6279">
        <v>75.265630000000002</v>
      </c>
      <c r="I6279">
        <v>24.070309999999999</v>
      </c>
      <c r="J6279">
        <v>1.0625</v>
      </c>
      <c r="K6279">
        <v>59.023440000000001</v>
      </c>
      <c r="L6279" s="3">
        <v>44130.518750000003</v>
      </c>
      <c r="M6279">
        <v>17.18</v>
      </c>
      <c r="N6279" t="s">
        <v>28</v>
      </c>
      <c r="P6279">
        <f>(C6279-Key!$B$1)*24</f>
        <v>3.3833333333604969</v>
      </c>
      <c r="Q6279">
        <f>(Key!$B$2-'17.1'!C6279)*24</f>
        <v>-0.43333333334885538</v>
      </c>
      <c r="R6279" s="3">
        <f>C6279-(M6279-Key!$B$5)/(24*Key!$B$6)</f>
        <v>44130.754240740738</v>
      </c>
      <c r="S6279">
        <f>M6279-Key!$B$5</f>
        <v>14.92</v>
      </c>
      <c r="T6279" s="2">
        <f t="shared" si="490"/>
        <v>44129.770833333336</v>
      </c>
      <c r="U6279" t="str">
        <f t="shared" si="491"/>
        <v>10-25-2020 18:30</v>
      </c>
      <c r="V6279">
        <f>IFERROR(IF(W6279=Z6279,VLOOKUP($U6279,[1]C8842!$G$2:$M$145,3,FALSE),0),0)</f>
        <v>0</v>
      </c>
      <c r="W6279">
        <f>VLOOKUP(RIGHT($V$1,5),Key!$A$9:$B$14,2,FALSE)</f>
        <v>10.199999999999999</v>
      </c>
      <c r="X6279">
        <f t="shared" si="494"/>
        <v>0</v>
      </c>
      <c r="Y6279">
        <f>VLOOKUP(RIGHT($X$1,5),Key!$A$9:$B$14,2,FALSE)</f>
        <v>3.7</v>
      </c>
      <c r="Z6279">
        <f t="shared" si="492"/>
        <v>10.199999999999999</v>
      </c>
      <c r="AA6279">
        <f t="shared" si="493"/>
        <v>0</v>
      </c>
    </row>
    <row r="6280" spans="1:27" x14ac:dyDescent="0.3">
      <c r="A6280">
        <v>100067</v>
      </c>
      <c r="B6280">
        <v>230922</v>
      </c>
      <c r="C6280" s="3">
        <v>44130.768055555556</v>
      </c>
      <c r="D6280">
        <v>3</v>
      </c>
      <c r="E6280">
        <v>2</v>
      </c>
      <c r="F6280" t="s">
        <v>26</v>
      </c>
      <c r="G6280">
        <v>1</v>
      </c>
      <c r="H6280">
        <v>54.730469999999997</v>
      </c>
      <c r="I6280">
        <v>19.460940000000001</v>
      </c>
      <c r="J6280">
        <v>1.234375</v>
      </c>
      <c r="K6280">
        <v>94.039060000000006</v>
      </c>
      <c r="L6280" s="3">
        <v>44130.518750000003</v>
      </c>
      <c r="M6280">
        <v>17.18</v>
      </c>
      <c r="N6280" t="s">
        <v>28</v>
      </c>
      <c r="P6280">
        <f>(C6280-Key!$B$1)*24</f>
        <v>3.3833333333604969</v>
      </c>
      <c r="Q6280">
        <f>(Key!$B$2-'17.1'!C6280)*24</f>
        <v>-0.43333333334885538</v>
      </c>
      <c r="R6280" s="3">
        <f>C6280-(M6280-Key!$B$5)/(24*Key!$B$6)</f>
        <v>44130.754240740738</v>
      </c>
      <c r="S6280">
        <f>M6280-Key!$B$5</f>
        <v>14.92</v>
      </c>
      <c r="T6280" s="2">
        <f t="shared" si="490"/>
        <v>44129.770833333336</v>
      </c>
      <c r="U6280" t="str">
        <f t="shared" si="491"/>
        <v>10-25-2020 18:30</v>
      </c>
      <c r="V6280">
        <f>IFERROR(IF(W6280=Z6280,VLOOKUP($U6280,[1]C8842!$G$2:$M$145,3,FALSE),0),0)</f>
        <v>0</v>
      </c>
      <c r="W6280">
        <f>VLOOKUP(RIGHT($V$1,5),Key!$A$9:$B$14,2,FALSE)</f>
        <v>10.199999999999999</v>
      </c>
      <c r="X6280">
        <f t="shared" si="494"/>
        <v>0</v>
      </c>
      <c r="Y6280">
        <f>VLOOKUP(RIGHT($X$1,5),Key!$A$9:$B$14,2,FALSE)</f>
        <v>3.7</v>
      </c>
      <c r="Z6280">
        <f t="shared" si="492"/>
        <v>10.199999999999999</v>
      </c>
      <c r="AA6280">
        <f t="shared" si="493"/>
        <v>0</v>
      </c>
    </row>
    <row r="6281" spans="1:27" x14ac:dyDescent="0.3">
      <c r="A6281">
        <v>100067</v>
      </c>
      <c r="B6281">
        <v>230922</v>
      </c>
      <c r="C6281" s="3">
        <v>44130.768055555556</v>
      </c>
      <c r="D6281">
        <v>0</v>
      </c>
      <c r="E6281">
        <v>2</v>
      </c>
      <c r="F6281" t="s">
        <v>25</v>
      </c>
      <c r="G6281">
        <v>1</v>
      </c>
      <c r="H6281">
        <v>68.234380000000002</v>
      </c>
      <c r="I6281">
        <v>19.023440000000001</v>
      </c>
      <c r="J6281">
        <v>0.97265630000000003</v>
      </c>
      <c r="K6281">
        <v>47.019530000000003</v>
      </c>
      <c r="L6281" s="3">
        <v>44130.518750000003</v>
      </c>
      <c r="M6281">
        <v>17.18</v>
      </c>
      <c r="N6281" t="s">
        <v>28</v>
      </c>
      <c r="P6281">
        <f>(C6281-Key!$B$1)*24</f>
        <v>3.3833333333604969</v>
      </c>
      <c r="Q6281">
        <f>(Key!$B$2-'17.1'!C6281)*24</f>
        <v>-0.43333333334885538</v>
      </c>
      <c r="R6281" s="3">
        <f>C6281-(M6281-Key!$B$5)/(24*Key!$B$6)</f>
        <v>44130.754240740738</v>
      </c>
      <c r="S6281">
        <f>M6281-Key!$B$5</f>
        <v>14.92</v>
      </c>
      <c r="T6281" s="2">
        <f t="shared" si="490"/>
        <v>44129.770833333336</v>
      </c>
      <c r="U6281" t="str">
        <f t="shared" si="491"/>
        <v>10-25-2020 18:30</v>
      </c>
      <c r="V6281">
        <f>IFERROR(IF(W6281=Z6281,VLOOKUP($U6281,[1]C8842!$G$2:$M$145,3,FALSE),0),0)</f>
        <v>0</v>
      </c>
      <c r="W6281">
        <f>VLOOKUP(RIGHT($V$1,5),Key!$A$9:$B$14,2,FALSE)</f>
        <v>10.199999999999999</v>
      </c>
      <c r="X6281">
        <f t="shared" si="494"/>
        <v>0</v>
      </c>
      <c r="Y6281">
        <f>VLOOKUP(RIGHT($X$1,5),Key!$A$9:$B$14,2,FALSE)</f>
        <v>3.7</v>
      </c>
      <c r="Z6281">
        <f t="shared" si="492"/>
        <v>10.199999999999999</v>
      </c>
      <c r="AA6281">
        <f t="shared" si="493"/>
        <v>0</v>
      </c>
    </row>
    <row r="6282" spans="1:27" x14ac:dyDescent="0.3">
      <c r="A6282">
        <v>100067</v>
      </c>
      <c r="B6282">
        <v>230922</v>
      </c>
      <c r="C6282" s="3">
        <v>44130.768055555556</v>
      </c>
      <c r="D6282">
        <v>3</v>
      </c>
      <c r="E6282">
        <v>2</v>
      </c>
      <c r="F6282" t="s">
        <v>26</v>
      </c>
      <c r="G6282">
        <v>2</v>
      </c>
      <c r="H6282">
        <v>67.1875</v>
      </c>
      <c r="I6282">
        <v>22.878910000000001</v>
      </c>
      <c r="J6282">
        <v>1.140625</v>
      </c>
      <c r="K6282">
        <v>90.039060000000006</v>
      </c>
      <c r="L6282" s="3">
        <v>44130.518750000003</v>
      </c>
      <c r="M6282">
        <v>17.18</v>
      </c>
      <c r="N6282" t="s">
        <v>28</v>
      </c>
      <c r="P6282">
        <f>(C6282-Key!$B$1)*24</f>
        <v>3.3833333333604969</v>
      </c>
      <c r="Q6282">
        <f>(Key!$B$2-'17.1'!C6282)*24</f>
        <v>-0.43333333334885538</v>
      </c>
      <c r="R6282" s="3">
        <f>C6282-(M6282-Key!$B$5)/(24*Key!$B$6)</f>
        <v>44130.754240740738</v>
      </c>
      <c r="S6282">
        <f>M6282-Key!$B$5</f>
        <v>14.92</v>
      </c>
      <c r="T6282" s="2">
        <f t="shared" si="490"/>
        <v>44129.770833333336</v>
      </c>
      <c r="U6282" t="str">
        <f t="shared" si="491"/>
        <v>10-25-2020 18:30</v>
      </c>
      <c r="V6282">
        <f>IFERROR(IF(W6282=Z6282,VLOOKUP($U6282,[1]C8842!$G$2:$M$145,3,FALSE),0),0)</f>
        <v>0</v>
      </c>
      <c r="W6282">
        <f>VLOOKUP(RIGHT($V$1,5),Key!$A$9:$B$14,2,FALSE)</f>
        <v>10.199999999999999</v>
      </c>
      <c r="X6282">
        <f t="shared" si="494"/>
        <v>0</v>
      </c>
      <c r="Y6282">
        <f>VLOOKUP(RIGHT($X$1,5),Key!$A$9:$B$14,2,FALSE)</f>
        <v>3.7</v>
      </c>
      <c r="Z6282">
        <f t="shared" si="492"/>
        <v>10.199999999999999</v>
      </c>
      <c r="AA6282">
        <f t="shared" si="493"/>
        <v>0</v>
      </c>
    </row>
    <row r="6283" spans="1:27" x14ac:dyDescent="0.3">
      <c r="A6283">
        <v>100067</v>
      </c>
      <c r="B6283">
        <v>230922</v>
      </c>
      <c r="C6283" s="3">
        <v>44130.768055555556</v>
      </c>
      <c r="D6283">
        <v>0</v>
      </c>
      <c r="E6283">
        <v>2</v>
      </c>
      <c r="F6283" t="s">
        <v>25</v>
      </c>
      <c r="G6283">
        <v>1</v>
      </c>
      <c r="H6283">
        <v>65.664060000000006</v>
      </c>
      <c r="I6283">
        <v>16.21875</v>
      </c>
      <c r="J6283">
        <v>0.8984375</v>
      </c>
      <c r="K6283">
        <v>46.019530000000003</v>
      </c>
      <c r="L6283" s="3">
        <v>44130.518750000003</v>
      </c>
      <c r="M6283">
        <v>17.18</v>
      </c>
      <c r="N6283" t="s">
        <v>28</v>
      </c>
      <c r="P6283">
        <f>(C6283-Key!$B$1)*24</f>
        <v>3.3833333333604969</v>
      </c>
      <c r="Q6283">
        <f>(Key!$B$2-'17.1'!C6283)*24</f>
        <v>-0.43333333334885538</v>
      </c>
      <c r="R6283" s="3">
        <f>C6283-(M6283-Key!$B$5)/(24*Key!$B$6)</f>
        <v>44130.754240740738</v>
      </c>
      <c r="S6283">
        <f>M6283-Key!$B$5</f>
        <v>14.92</v>
      </c>
      <c r="T6283" s="2">
        <f t="shared" si="490"/>
        <v>44129.770833333336</v>
      </c>
      <c r="U6283" t="str">
        <f t="shared" si="491"/>
        <v>10-25-2020 18:30</v>
      </c>
      <c r="V6283">
        <f>IFERROR(IF(W6283=Z6283,VLOOKUP($U6283,[1]C8842!$G$2:$M$145,3,FALSE),0),0)</f>
        <v>0</v>
      </c>
      <c r="W6283">
        <f>VLOOKUP(RIGHT($V$1,5),Key!$A$9:$B$14,2,FALSE)</f>
        <v>10.199999999999999</v>
      </c>
      <c r="X6283">
        <f t="shared" si="494"/>
        <v>0</v>
      </c>
      <c r="Y6283">
        <f>VLOOKUP(RIGHT($X$1,5),Key!$A$9:$B$14,2,FALSE)</f>
        <v>3.7</v>
      </c>
      <c r="Z6283">
        <f t="shared" si="492"/>
        <v>10.199999999999999</v>
      </c>
      <c r="AA6283">
        <f t="shared" si="493"/>
        <v>0</v>
      </c>
    </row>
    <row r="6284" spans="1:27" x14ac:dyDescent="0.3">
      <c r="A6284">
        <v>100067</v>
      </c>
      <c r="B6284">
        <v>230922</v>
      </c>
      <c r="C6284" s="3">
        <v>44130.768055555556</v>
      </c>
      <c r="D6284">
        <v>3</v>
      </c>
      <c r="E6284">
        <v>2</v>
      </c>
      <c r="F6284" t="s">
        <v>26</v>
      </c>
      <c r="G6284">
        <v>1</v>
      </c>
      <c r="H6284">
        <v>64.699219999999997</v>
      </c>
      <c r="I6284">
        <v>17.65625</v>
      </c>
      <c r="J6284">
        <v>0.97265630000000003</v>
      </c>
      <c r="K6284">
        <v>95.039060000000006</v>
      </c>
      <c r="L6284" s="3">
        <v>44130.518750000003</v>
      </c>
      <c r="M6284">
        <v>17.18</v>
      </c>
      <c r="N6284" t="s">
        <v>28</v>
      </c>
      <c r="P6284">
        <f>(C6284-Key!$B$1)*24</f>
        <v>3.3833333333604969</v>
      </c>
      <c r="Q6284">
        <f>(Key!$B$2-'17.1'!C6284)*24</f>
        <v>-0.43333333334885538</v>
      </c>
      <c r="R6284" s="3">
        <f>C6284-(M6284-Key!$B$5)/(24*Key!$B$6)</f>
        <v>44130.754240740738</v>
      </c>
      <c r="S6284">
        <f>M6284-Key!$B$5</f>
        <v>14.92</v>
      </c>
      <c r="T6284" s="2">
        <f t="shared" si="490"/>
        <v>44129.770833333336</v>
      </c>
      <c r="U6284" t="str">
        <f t="shared" si="491"/>
        <v>10-25-2020 18:30</v>
      </c>
      <c r="V6284">
        <f>IFERROR(IF(W6284=Z6284,VLOOKUP($U6284,[1]C8842!$G$2:$M$145,3,FALSE),0),0)</f>
        <v>0</v>
      </c>
      <c r="W6284">
        <f>VLOOKUP(RIGHT($V$1,5),Key!$A$9:$B$14,2,FALSE)</f>
        <v>10.199999999999999</v>
      </c>
      <c r="X6284">
        <f t="shared" si="494"/>
        <v>0</v>
      </c>
      <c r="Y6284">
        <f>VLOOKUP(RIGHT($X$1,5),Key!$A$9:$B$14,2,FALSE)</f>
        <v>3.7</v>
      </c>
      <c r="Z6284">
        <f t="shared" si="492"/>
        <v>10.199999999999999</v>
      </c>
      <c r="AA6284">
        <f t="shared" si="493"/>
        <v>0</v>
      </c>
    </row>
    <row r="6285" spans="1:27" x14ac:dyDescent="0.3">
      <c r="A6285">
        <v>100067</v>
      </c>
      <c r="B6285">
        <v>230922</v>
      </c>
      <c r="C6285" s="3">
        <v>44130.768055555556</v>
      </c>
      <c r="D6285">
        <v>0</v>
      </c>
      <c r="E6285">
        <v>2</v>
      </c>
      <c r="F6285" t="s">
        <v>25</v>
      </c>
      <c r="G6285">
        <v>3</v>
      </c>
      <c r="H6285">
        <v>57.882809999999999</v>
      </c>
      <c r="I6285">
        <v>30.242190000000001</v>
      </c>
      <c r="J6285">
        <v>1.6640630000000001</v>
      </c>
      <c r="K6285">
        <v>46.019530000000003</v>
      </c>
      <c r="L6285" s="3">
        <v>44130.518750000003</v>
      </c>
      <c r="M6285">
        <v>17.18</v>
      </c>
      <c r="N6285" t="s">
        <v>28</v>
      </c>
      <c r="P6285">
        <f>(C6285-Key!$B$1)*24</f>
        <v>3.3833333333604969</v>
      </c>
      <c r="Q6285">
        <f>(Key!$B$2-'17.1'!C6285)*24</f>
        <v>-0.43333333334885538</v>
      </c>
      <c r="R6285" s="3">
        <f>C6285-(M6285-Key!$B$5)/(24*Key!$B$6)</f>
        <v>44130.754240740738</v>
      </c>
      <c r="S6285">
        <f>M6285-Key!$B$5</f>
        <v>14.92</v>
      </c>
      <c r="T6285" s="2">
        <f t="shared" si="490"/>
        <v>44129.770833333336</v>
      </c>
      <c r="U6285" t="str">
        <f t="shared" si="491"/>
        <v>10-25-2020 18:30</v>
      </c>
      <c r="V6285">
        <f>IFERROR(IF(W6285=Z6285,VLOOKUP($U6285,[1]C8842!$G$2:$M$145,3,FALSE),0),0)</f>
        <v>0</v>
      </c>
      <c r="W6285">
        <f>VLOOKUP(RIGHT($V$1,5),Key!$A$9:$B$14,2,FALSE)</f>
        <v>10.199999999999999</v>
      </c>
      <c r="X6285">
        <f t="shared" si="494"/>
        <v>0</v>
      </c>
      <c r="Y6285">
        <f>VLOOKUP(RIGHT($X$1,5),Key!$A$9:$B$14,2,FALSE)</f>
        <v>3.7</v>
      </c>
      <c r="Z6285">
        <f t="shared" si="492"/>
        <v>10.199999999999999</v>
      </c>
      <c r="AA6285">
        <f t="shared" si="493"/>
        <v>0</v>
      </c>
    </row>
    <row r="6286" spans="1:27" x14ac:dyDescent="0.3">
      <c r="A6286">
        <v>100067</v>
      </c>
      <c r="B6286">
        <v>230922</v>
      </c>
      <c r="C6286" s="3">
        <v>44130.768055555556</v>
      </c>
      <c r="D6286">
        <v>3</v>
      </c>
      <c r="E6286">
        <v>2</v>
      </c>
      <c r="F6286" t="s">
        <v>26</v>
      </c>
      <c r="G6286">
        <v>2</v>
      </c>
      <c r="H6286">
        <v>67.125</v>
      </c>
      <c r="I6286">
        <v>26.777339999999999</v>
      </c>
      <c r="J6286">
        <v>1.296875</v>
      </c>
      <c r="K6286">
        <v>93.039060000000006</v>
      </c>
      <c r="L6286" s="3">
        <v>44130.518750000003</v>
      </c>
      <c r="M6286">
        <v>17.18</v>
      </c>
      <c r="N6286" t="s">
        <v>28</v>
      </c>
      <c r="P6286">
        <f>(C6286-Key!$B$1)*24</f>
        <v>3.3833333333604969</v>
      </c>
      <c r="Q6286">
        <f>(Key!$B$2-'17.1'!C6286)*24</f>
        <v>-0.43333333334885538</v>
      </c>
      <c r="R6286" s="3">
        <f>C6286-(M6286-Key!$B$5)/(24*Key!$B$6)</f>
        <v>44130.754240740738</v>
      </c>
      <c r="S6286">
        <f>M6286-Key!$B$5</f>
        <v>14.92</v>
      </c>
      <c r="T6286" s="2">
        <f t="shared" si="490"/>
        <v>44129.770833333336</v>
      </c>
      <c r="U6286" t="str">
        <f t="shared" si="491"/>
        <v>10-25-2020 18:30</v>
      </c>
      <c r="V6286">
        <f>IFERROR(IF(W6286=Z6286,VLOOKUP($U6286,[1]C8842!$G$2:$M$145,3,FALSE),0),0)</f>
        <v>0</v>
      </c>
      <c r="W6286">
        <f>VLOOKUP(RIGHT($V$1,5),Key!$A$9:$B$14,2,FALSE)</f>
        <v>10.199999999999999</v>
      </c>
      <c r="X6286">
        <f t="shared" si="494"/>
        <v>0</v>
      </c>
      <c r="Y6286">
        <f>VLOOKUP(RIGHT($X$1,5),Key!$A$9:$B$14,2,FALSE)</f>
        <v>3.7</v>
      </c>
      <c r="Z6286">
        <f t="shared" si="492"/>
        <v>10.199999999999999</v>
      </c>
      <c r="AA6286">
        <f t="shared" si="493"/>
        <v>0</v>
      </c>
    </row>
    <row r="6287" spans="1:27" x14ac:dyDescent="0.3">
      <c r="A6287">
        <v>100067</v>
      </c>
      <c r="B6287">
        <v>230922</v>
      </c>
      <c r="C6287" s="3">
        <v>44130.768055555556</v>
      </c>
      <c r="D6287">
        <v>1</v>
      </c>
      <c r="E6287">
        <v>1</v>
      </c>
      <c r="F6287" t="s">
        <v>25</v>
      </c>
      <c r="G6287">
        <v>1</v>
      </c>
      <c r="H6287">
        <v>65.257810000000006</v>
      </c>
      <c r="I6287">
        <v>15.64453</v>
      </c>
      <c r="J6287">
        <v>0.87890630000000003</v>
      </c>
      <c r="K6287">
        <v>60.023440000000001</v>
      </c>
      <c r="L6287" s="3">
        <v>44130.518750000003</v>
      </c>
      <c r="M6287">
        <v>17.18</v>
      </c>
      <c r="N6287" t="s">
        <v>28</v>
      </c>
      <c r="P6287">
        <f>(C6287-Key!$B$1)*24</f>
        <v>3.3833333333604969</v>
      </c>
      <c r="Q6287">
        <f>(Key!$B$2-'17.1'!C6287)*24</f>
        <v>-0.43333333334885538</v>
      </c>
      <c r="R6287" s="3">
        <f>C6287-(M6287-Key!$B$5)/(24*Key!$B$6)</f>
        <v>44130.754240740738</v>
      </c>
      <c r="S6287">
        <f>M6287-Key!$B$5</f>
        <v>14.92</v>
      </c>
      <c r="T6287" s="2">
        <f t="shared" si="490"/>
        <v>44129.770833333336</v>
      </c>
      <c r="U6287" t="str">
        <f t="shared" si="491"/>
        <v>10-25-2020 18:30</v>
      </c>
      <c r="V6287">
        <f>IFERROR(IF(W6287=Z6287,VLOOKUP($U6287,[1]C8842!$G$2:$M$145,3,FALSE),0),0)</f>
        <v>0</v>
      </c>
      <c r="W6287">
        <f>VLOOKUP(RIGHT($V$1,5),Key!$A$9:$B$14,2,FALSE)</f>
        <v>10.199999999999999</v>
      </c>
      <c r="X6287">
        <f t="shared" si="494"/>
        <v>0</v>
      </c>
      <c r="Y6287">
        <f>VLOOKUP(RIGHT($X$1,5),Key!$A$9:$B$14,2,FALSE)</f>
        <v>3.7</v>
      </c>
      <c r="Z6287">
        <f t="shared" si="492"/>
        <v>10.199999999999999</v>
      </c>
      <c r="AA6287">
        <f t="shared" si="493"/>
        <v>0</v>
      </c>
    </row>
    <row r="6288" spans="1:27" x14ac:dyDescent="0.3">
      <c r="A6288">
        <v>100067</v>
      </c>
      <c r="B6288">
        <v>230922</v>
      </c>
      <c r="C6288" s="3">
        <v>44130.768055555556</v>
      </c>
      <c r="D6288">
        <v>0</v>
      </c>
      <c r="E6288">
        <v>2</v>
      </c>
      <c r="F6288" t="s">
        <v>25</v>
      </c>
      <c r="G6288">
        <v>1</v>
      </c>
      <c r="H6288">
        <v>57.214840000000002</v>
      </c>
      <c r="I6288">
        <v>15.70703</v>
      </c>
      <c r="J6288">
        <v>1.0078130000000001</v>
      </c>
      <c r="K6288">
        <v>46.019530000000003</v>
      </c>
      <c r="L6288" s="3">
        <v>44130.518750000003</v>
      </c>
      <c r="M6288">
        <v>17.18</v>
      </c>
      <c r="N6288" t="s">
        <v>28</v>
      </c>
      <c r="P6288">
        <f>(C6288-Key!$B$1)*24</f>
        <v>3.3833333333604969</v>
      </c>
      <c r="Q6288">
        <f>(Key!$B$2-'17.1'!C6288)*24</f>
        <v>-0.43333333334885538</v>
      </c>
      <c r="R6288" s="3">
        <f>C6288-(M6288-Key!$B$5)/(24*Key!$B$6)</f>
        <v>44130.754240740738</v>
      </c>
      <c r="S6288">
        <f>M6288-Key!$B$5</f>
        <v>14.92</v>
      </c>
      <c r="T6288" s="2">
        <f t="shared" si="490"/>
        <v>44129.770833333336</v>
      </c>
      <c r="U6288" t="str">
        <f t="shared" si="491"/>
        <v>10-25-2020 18:30</v>
      </c>
      <c r="V6288">
        <f>IFERROR(IF(W6288=Z6288,VLOOKUP($U6288,[1]C8842!$G$2:$M$145,3,FALSE),0),0)</f>
        <v>0</v>
      </c>
      <c r="W6288">
        <f>VLOOKUP(RIGHT($V$1,5),Key!$A$9:$B$14,2,FALSE)</f>
        <v>10.199999999999999</v>
      </c>
      <c r="X6288">
        <f t="shared" si="494"/>
        <v>0</v>
      </c>
      <c r="Y6288">
        <f>VLOOKUP(RIGHT($X$1,5),Key!$A$9:$B$14,2,FALSE)</f>
        <v>3.7</v>
      </c>
      <c r="Z6288">
        <f t="shared" si="492"/>
        <v>10.199999999999999</v>
      </c>
      <c r="AA6288">
        <f t="shared" si="493"/>
        <v>0</v>
      </c>
    </row>
    <row r="6289" spans="1:27" x14ac:dyDescent="0.3">
      <c r="A6289">
        <v>100067</v>
      </c>
      <c r="B6289">
        <v>230922</v>
      </c>
      <c r="C6289" s="3">
        <v>44130.768055555556</v>
      </c>
      <c r="D6289">
        <v>1</v>
      </c>
      <c r="E6289">
        <v>1</v>
      </c>
      <c r="F6289" t="s">
        <v>25</v>
      </c>
      <c r="G6289">
        <v>1</v>
      </c>
      <c r="H6289">
        <v>61.019530000000003</v>
      </c>
      <c r="I6289">
        <v>15.683590000000001</v>
      </c>
      <c r="J6289">
        <v>0.9453125</v>
      </c>
      <c r="K6289">
        <v>58.023440000000001</v>
      </c>
      <c r="L6289" s="3">
        <v>44130.518750000003</v>
      </c>
      <c r="M6289">
        <v>17.18</v>
      </c>
      <c r="N6289" t="s">
        <v>28</v>
      </c>
      <c r="P6289">
        <f>(C6289-Key!$B$1)*24</f>
        <v>3.3833333333604969</v>
      </c>
      <c r="Q6289">
        <f>(Key!$B$2-'17.1'!C6289)*24</f>
        <v>-0.43333333334885538</v>
      </c>
      <c r="R6289" s="3">
        <f>C6289-(M6289-Key!$B$5)/(24*Key!$B$6)</f>
        <v>44130.754240740738</v>
      </c>
      <c r="S6289">
        <f>M6289-Key!$B$5</f>
        <v>14.92</v>
      </c>
      <c r="T6289" s="2">
        <f t="shared" si="490"/>
        <v>44129.770833333336</v>
      </c>
      <c r="U6289" t="str">
        <f t="shared" si="491"/>
        <v>10-25-2020 18:30</v>
      </c>
      <c r="V6289">
        <f>IFERROR(IF(W6289=Z6289,VLOOKUP($U6289,[1]C8842!$G$2:$M$145,3,FALSE),0),0)</f>
        <v>0</v>
      </c>
      <c r="W6289">
        <f>VLOOKUP(RIGHT($V$1,5),Key!$A$9:$B$14,2,FALSE)</f>
        <v>10.199999999999999</v>
      </c>
      <c r="X6289">
        <f t="shared" si="494"/>
        <v>0</v>
      </c>
      <c r="Y6289">
        <f>VLOOKUP(RIGHT($X$1,5),Key!$A$9:$B$14,2,FALSE)</f>
        <v>3.7</v>
      </c>
      <c r="Z6289">
        <f t="shared" si="492"/>
        <v>10.199999999999999</v>
      </c>
      <c r="AA6289">
        <f t="shared" si="493"/>
        <v>0</v>
      </c>
    </row>
    <row r="6290" spans="1:27" x14ac:dyDescent="0.3">
      <c r="A6290">
        <v>100067</v>
      </c>
      <c r="B6290">
        <v>230922</v>
      </c>
      <c r="C6290" s="3">
        <v>44130.768055555556</v>
      </c>
      <c r="D6290">
        <v>0</v>
      </c>
      <c r="E6290">
        <v>2</v>
      </c>
      <c r="F6290" t="s">
        <v>25</v>
      </c>
      <c r="G6290">
        <v>4</v>
      </c>
      <c r="H6290">
        <v>43.679690000000001</v>
      </c>
      <c r="I6290">
        <v>76.050780000000003</v>
      </c>
      <c r="J6290">
        <v>5</v>
      </c>
      <c r="K6290">
        <v>46.019530000000003</v>
      </c>
      <c r="L6290" s="3">
        <v>44130.518750000003</v>
      </c>
      <c r="M6290">
        <v>17.18</v>
      </c>
      <c r="N6290" t="s">
        <v>28</v>
      </c>
      <c r="P6290">
        <f>(C6290-Key!$B$1)*24</f>
        <v>3.3833333333604969</v>
      </c>
      <c r="Q6290">
        <f>(Key!$B$2-'17.1'!C6290)*24</f>
        <v>-0.43333333334885538</v>
      </c>
      <c r="R6290" s="3">
        <f>C6290-(M6290-Key!$B$5)/(24*Key!$B$6)</f>
        <v>44130.754240740738</v>
      </c>
      <c r="S6290">
        <f>M6290-Key!$B$5</f>
        <v>14.92</v>
      </c>
      <c r="T6290" s="2">
        <f t="shared" si="490"/>
        <v>44129.770833333336</v>
      </c>
      <c r="U6290" t="str">
        <f t="shared" si="491"/>
        <v>10-25-2020 18:30</v>
      </c>
      <c r="V6290">
        <f>IFERROR(IF(W6290=Z6290,VLOOKUP($U6290,[1]C8842!$G$2:$M$145,3,FALSE),0),0)</f>
        <v>0</v>
      </c>
      <c r="W6290">
        <f>VLOOKUP(RIGHT($V$1,5),Key!$A$9:$B$14,2,FALSE)</f>
        <v>10.199999999999999</v>
      </c>
      <c r="X6290">
        <f t="shared" si="494"/>
        <v>0</v>
      </c>
      <c r="Y6290">
        <f>VLOOKUP(RIGHT($X$1,5),Key!$A$9:$B$14,2,FALSE)</f>
        <v>3.7</v>
      </c>
      <c r="Z6290">
        <f t="shared" si="492"/>
        <v>10.199999999999999</v>
      </c>
      <c r="AA6290">
        <f t="shared" si="493"/>
        <v>0</v>
      </c>
    </row>
    <row r="6291" spans="1:27" x14ac:dyDescent="0.3">
      <c r="A6291">
        <v>100067</v>
      </c>
      <c r="B6291">
        <v>230922</v>
      </c>
      <c r="C6291" s="3">
        <v>44130.768055555556</v>
      </c>
      <c r="D6291">
        <v>3</v>
      </c>
      <c r="E6291">
        <v>2</v>
      </c>
      <c r="F6291" t="s">
        <v>26</v>
      </c>
      <c r="G6291">
        <v>1</v>
      </c>
      <c r="H6291">
        <v>60.691409999999998</v>
      </c>
      <c r="I6291">
        <v>15.76172</v>
      </c>
      <c r="J6291">
        <v>0.953125</v>
      </c>
      <c r="K6291">
        <v>94.039060000000006</v>
      </c>
      <c r="L6291" s="3">
        <v>44130.518750000003</v>
      </c>
      <c r="M6291">
        <v>17.18</v>
      </c>
      <c r="N6291" t="s">
        <v>28</v>
      </c>
      <c r="P6291">
        <f>(C6291-Key!$B$1)*24</f>
        <v>3.3833333333604969</v>
      </c>
      <c r="Q6291">
        <f>(Key!$B$2-'17.1'!C6291)*24</f>
        <v>-0.43333333334885538</v>
      </c>
      <c r="R6291" s="3">
        <f>C6291-(M6291-Key!$B$5)/(24*Key!$B$6)</f>
        <v>44130.754240740738</v>
      </c>
      <c r="S6291">
        <f>M6291-Key!$B$5</f>
        <v>14.92</v>
      </c>
      <c r="T6291" s="2">
        <f t="shared" si="490"/>
        <v>44129.770833333336</v>
      </c>
      <c r="U6291" t="str">
        <f t="shared" si="491"/>
        <v>10-25-2020 18:30</v>
      </c>
      <c r="V6291">
        <f>IFERROR(IF(W6291=Z6291,VLOOKUP($U6291,[1]C8842!$G$2:$M$145,3,FALSE),0),0)</f>
        <v>0</v>
      </c>
      <c r="W6291">
        <f>VLOOKUP(RIGHT($V$1,5),Key!$A$9:$B$14,2,FALSE)</f>
        <v>10.199999999999999</v>
      </c>
      <c r="X6291">
        <f t="shared" si="494"/>
        <v>0</v>
      </c>
      <c r="Y6291">
        <f>VLOOKUP(RIGHT($X$1,5),Key!$A$9:$B$14,2,FALSE)</f>
        <v>3.7</v>
      </c>
      <c r="Z6291">
        <f t="shared" si="492"/>
        <v>10.199999999999999</v>
      </c>
      <c r="AA6291">
        <f t="shared" si="493"/>
        <v>0</v>
      </c>
    </row>
    <row r="6292" spans="1:27" x14ac:dyDescent="0.3">
      <c r="A6292">
        <v>100067</v>
      </c>
      <c r="B6292">
        <v>230922</v>
      </c>
      <c r="C6292" s="3">
        <v>44130.768750000003</v>
      </c>
      <c r="D6292">
        <v>0</v>
      </c>
      <c r="E6292">
        <v>2</v>
      </c>
      <c r="F6292" t="s">
        <v>25</v>
      </c>
      <c r="G6292">
        <v>1</v>
      </c>
      <c r="H6292">
        <v>68.324219999999997</v>
      </c>
      <c r="I6292">
        <v>13.191409999999999</v>
      </c>
      <c r="J6292">
        <v>0.74609380000000003</v>
      </c>
      <c r="K6292">
        <v>46.019530000000003</v>
      </c>
      <c r="L6292" s="3">
        <v>44130.518750000003</v>
      </c>
      <c r="M6292">
        <v>17.18</v>
      </c>
      <c r="N6292" t="s">
        <v>28</v>
      </c>
      <c r="P6292">
        <f>(C6292-Key!$B$1)*24</f>
        <v>3.4000000000814907</v>
      </c>
      <c r="Q6292">
        <f>(Key!$B$2-'17.1'!C6292)*24</f>
        <v>-0.45000000006984919</v>
      </c>
      <c r="R6292" s="3">
        <f>C6292-(M6292-Key!$B$5)/(24*Key!$B$6)</f>
        <v>44130.754935185185</v>
      </c>
      <c r="S6292">
        <f>M6292-Key!$B$5</f>
        <v>14.92</v>
      </c>
      <c r="T6292" s="2">
        <f t="shared" si="490"/>
        <v>44129.770833333336</v>
      </c>
      <c r="U6292" t="str">
        <f t="shared" si="491"/>
        <v>10-25-2020 18:30</v>
      </c>
      <c r="V6292">
        <f>IFERROR(IF(W6292=Z6292,VLOOKUP($U6292,[1]C8842!$G$2:$M$145,3,FALSE),0),0)</f>
        <v>0</v>
      </c>
      <c r="W6292">
        <f>VLOOKUP(RIGHT($V$1,5),Key!$A$9:$B$14,2,FALSE)</f>
        <v>10.199999999999999</v>
      </c>
      <c r="X6292">
        <f t="shared" si="494"/>
        <v>0</v>
      </c>
      <c r="Y6292">
        <f>VLOOKUP(RIGHT($X$1,5),Key!$A$9:$B$14,2,FALSE)</f>
        <v>3.7</v>
      </c>
      <c r="Z6292">
        <f t="shared" si="492"/>
        <v>10.199999999999999</v>
      </c>
      <c r="AA6292">
        <f t="shared" si="493"/>
        <v>0</v>
      </c>
    </row>
    <row r="6293" spans="1:27" x14ac:dyDescent="0.3">
      <c r="A6293">
        <v>100067</v>
      </c>
      <c r="B6293">
        <v>230922</v>
      </c>
      <c r="C6293" s="3">
        <v>44130.768750000003</v>
      </c>
      <c r="D6293">
        <v>1</v>
      </c>
      <c r="E6293">
        <v>1</v>
      </c>
      <c r="F6293" t="s">
        <v>25</v>
      </c>
      <c r="G6293">
        <v>1</v>
      </c>
      <c r="H6293">
        <v>67.894530000000003</v>
      </c>
      <c r="I6293">
        <v>15.941409999999999</v>
      </c>
      <c r="J6293">
        <v>0.859375</v>
      </c>
      <c r="K6293">
        <v>57.023440000000001</v>
      </c>
      <c r="L6293" s="3">
        <v>44130.518750000003</v>
      </c>
      <c r="M6293">
        <v>17.18</v>
      </c>
      <c r="N6293" t="s">
        <v>28</v>
      </c>
      <c r="P6293">
        <f>(C6293-Key!$B$1)*24</f>
        <v>3.4000000000814907</v>
      </c>
      <c r="Q6293">
        <f>(Key!$B$2-'17.1'!C6293)*24</f>
        <v>-0.45000000006984919</v>
      </c>
      <c r="R6293" s="3">
        <f>C6293-(M6293-Key!$B$5)/(24*Key!$B$6)</f>
        <v>44130.754935185185</v>
      </c>
      <c r="S6293">
        <f>M6293-Key!$B$5</f>
        <v>14.92</v>
      </c>
      <c r="T6293" s="2">
        <f t="shared" si="490"/>
        <v>44129.770833333336</v>
      </c>
      <c r="U6293" t="str">
        <f t="shared" si="491"/>
        <v>10-25-2020 18:30</v>
      </c>
      <c r="V6293">
        <f>IFERROR(IF(W6293=Z6293,VLOOKUP($U6293,[1]C8842!$G$2:$M$145,3,FALSE),0),0)</f>
        <v>0</v>
      </c>
      <c r="W6293">
        <f>VLOOKUP(RIGHT($V$1,5),Key!$A$9:$B$14,2,FALSE)</f>
        <v>10.199999999999999</v>
      </c>
      <c r="X6293">
        <f t="shared" si="494"/>
        <v>0</v>
      </c>
      <c r="Y6293">
        <f>VLOOKUP(RIGHT($X$1,5),Key!$A$9:$B$14,2,FALSE)</f>
        <v>3.7</v>
      </c>
      <c r="Z6293">
        <f t="shared" si="492"/>
        <v>10.199999999999999</v>
      </c>
      <c r="AA6293">
        <f t="shared" si="493"/>
        <v>0</v>
      </c>
    </row>
    <row r="6294" spans="1:27" x14ac:dyDescent="0.3">
      <c r="A6294">
        <v>100067</v>
      </c>
      <c r="B6294">
        <v>230922</v>
      </c>
      <c r="C6294" s="3">
        <v>44130.768750000003</v>
      </c>
      <c r="D6294">
        <v>3</v>
      </c>
      <c r="E6294">
        <v>2</v>
      </c>
      <c r="F6294" t="s">
        <v>26</v>
      </c>
      <c r="G6294">
        <v>5</v>
      </c>
      <c r="H6294">
        <v>61.035159999999998</v>
      </c>
      <c r="I6294">
        <v>79.730469999999997</v>
      </c>
      <c r="J6294">
        <v>3.7382810000000002</v>
      </c>
      <c r="K6294">
        <v>94.039060000000006</v>
      </c>
      <c r="L6294" s="3">
        <v>44130.518750000003</v>
      </c>
      <c r="M6294">
        <v>17.18</v>
      </c>
      <c r="N6294" t="s">
        <v>28</v>
      </c>
      <c r="P6294">
        <f>(C6294-Key!$B$1)*24</f>
        <v>3.4000000000814907</v>
      </c>
      <c r="Q6294">
        <f>(Key!$B$2-'17.1'!C6294)*24</f>
        <v>-0.45000000006984919</v>
      </c>
      <c r="R6294" s="3">
        <f>C6294-(M6294-Key!$B$5)/(24*Key!$B$6)</f>
        <v>44130.754935185185</v>
      </c>
      <c r="S6294">
        <f>M6294-Key!$B$5</f>
        <v>14.92</v>
      </c>
      <c r="T6294" s="2">
        <f t="shared" si="490"/>
        <v>44129.770833333336</v>
      </c>
      <c r="U6294" t="str">
        <f t="shared" si="491"/>
        <v>10-25-2020 18:30</v>
      </c>
      <c r="V6294">
        <f>IFERROR(IF(W6294=Z6294,VLOOKUP($U6294,[1]C8842!$G$2:$M$145,3,FALSE),0),0)</f>
        <v>0</v>
      </c>
      <c r="W6294">
        <f>VLOOKUP(RIGHT($V$1,5),Key!$A$9:$B$14,2,FALSE)</f>
        <v>10.199999999999999</v>
      </c>
      <c r="X6294">
        <f t="shared" si="494"/>
        <v>0</v>
      </c>
      <c r="Y6294">
        <f>VLOOKUP(RIGHT($X$1,5),Key!$A$9:$B$14,2,FALSE)</f>
        <v>3.7</v>
      </c>
      <c r="Z6294">
        <f t="shared" si="492"/>
        <v>10.199999999999999</v>
      </c>
      <c r="AA6294">
        <f t="shared" si="493"/>
        <v>0</v>
      </c>
    </row>
    <row r="6295" spans="1:27" x14ac:dyDescent="0.3">
      <c r="A6295">
        <v>100067</v>
      </c>
      <c r="B6295">
        <v>230922</v>
      </c>
      <c r="C6295" s="3">
        <v>44130.768750000003</v>
      </c>
      <c r="D6295">
        <v>0</v>
      </c>
      <c r="E6295">
        <v>2</v>
      </c>
      <c r="F6295" t="s">
        <v>25</v>
      </c>
      <c r="G6295">
        <v>1</v>
      </c>
      <c r="H6295">
        <v>63.886719999999997</v>
      </c>
      <c r="I6295">
        <v>17.79297</v>
      </c>
      <c r="J6295">
        <v>0.98828130000000003</v>
      </c>
      <c r="K6295">
        <v>45.019530000000003</v>
      </c>
      <c r="L6295" s="3">
        <v>44130.518750000003</v>
      </c>
      <c r="M6295">
        <v>17.18</v>
      </c>
      <c r="N6295" t="s">
        <v>28</v>
      </c>
      <c r="P6295">
        <f>(C6295-Key!$B$1)*24</f>
        <v>3.4000000000814907</v>
      </c>
      <c r="Q6295">
        <f>(Key!$B$2-'17.1'!C6295)*24</f>
        <v>-0.45000000006984919</v>
      </c>
      <c r="R6295" s="3">
        <f>C6295-(M6295-Key!$B$5)/(24*Key!$B$6)</f>
        <v>44130.754935185185</v>
      </c>
      <c r="S6295">
        <f>M6295-Key!$B$5</f>
        <v>14.92</v>
      </c>
      <c r="T6295" s="2">
        <f t="shared" si="490"/>
        <v>44129.770833333336</v>
      </c>
      <c r="U6295" t="str">
        <f t="shared" si="491"/>
        <v>10-25-2020 18:30</v>
      </c>
      <c r="V6295">
        <f>IFERROR(IF(W6295=Z6295,VLOOKUP($U6295,[1]C8842!$G$2:$M$145,3,FALSE),0),0)</f>
        <v>0</v>
      </c>
      <c r="W6295">
        <f>VLOOKUP(RIGHT($V$1,5),Key!$A$9:$B$14,2,FALSE)</f>
        <v>10.199999999999999</v>
      </c>
      <c r="X6295">
        <f t="shared" si="494"/>
        <v>0</v>
      </c>
      <c r="Y6295">
        <f>VLOOKUP(RIGHT($X$1,5),Key!$A$9:$B$14,2,FALSE)</f>
        <v>3.7</v>
      </c>
      <c r="Z6295">
        <f t="shared" si="492"/>
        <v>10.199999999999999</v>
      </c>
      <c r="AA6295">
        <f t="shared" si="493"/>
        <v>0</v>
      </c>
    </row>
    <row r="6296" spans="1:27" x14ac:dyDescent="0.3">
      <c r="A6296">
        <v>100067</v>
      </c>
      <c r="B6296">
        <v>230922</v>
      </c>
      <c r="C6296" s="3">
        <v>44130.768750000003</v>
      </c>
      <c r="D6296">
        <v>2</v>
      </c>
      <c r="E6296">
        <v>1</v>
      </c>
      <c r="F6296" t="s">
        <v>26</v>
      </c>
      <c r="G6296">
        <v>1</v>
      </c>
      <c r="H6296">
        <v>75.082030000000003</v>
      </c>
      <c r="I6296">
        <v>17.910160000000001</v>
      </c>
      <c r="J6296">
        <v>0.84765630000000003</v>
      </c>
      <c r="K6296">
        <v>82.035160000000005</v>
      </c>
      <c r="L6296" s="3">
        <v>44130.518750000003</v>
      </c>
      <c r="M6296">
        <v>17.18</v>
      </c>
      <c r="N6296" t="s">
        <v>28</v>
      </c>
      <c r="P6296">
        <f>(C6296-Key!$B$1)*24</f>
        <v>3.4000000000814907</v>
      </c>
      <c r="Q6296">
        <f>(Key!$B$2-'17.1'!C6296)*24</f>
        <v>-0.45000000006984919</v>
      </c>
      <c r="R6296" s="3">
        <f>C6296-(M6296-Key!$B$5)/(24*Key!$B$6)</f>
        <v>44130.754935185185</v>
      </c>
      <c r="S6296">
        <f>M6296-Key!$B$5</f>
        <v>14.92</v>
      </c>
      <c r="T6296" s="2">
        <f t="shared" si="490"/>
        <v>44129.770833333336</v>
      </c>
      <c r="U6296" t="str">
        <f t="shared" si="491"/>
        <v>10-25-2020 18:30</v>
      </c>
      <c r="V6296">
        <f>IFERROR(IF(W6296=Z6296,VLOOKUP($U6296,[1]C8842!$G$2:$M$145,3,FALSE),0),0)</f>
        <v>0</v>
      </c>
      <c r="W6296">
        <f>VLOOKUP(RIGHT($V$1,5),Key!$A$9:$B$14,2,FALSE)</f>
        <v>10.199999999999999</v>
      </c>
      <c r="X6296">
        <f t="shared" si="494"/>
        <v>0</v>
      </c>
      <c r="Y6296">
        <f>VLOOKUP(RIGHT($X$1,5),Key!$A$9:$B$14,2,FALSE)</f>
        <v>3.7</v>
      </c>
      <c r="Z6296">
        <f t="shared" si="492"/>
        <v>10.199999999999999</v>
      </c>
      <c r="AA6296">
        <f t="shared" si="493"/>
        <v>0</v>
      </c>
    </row>
    <row r="6297" spans="1:27" x14ac:dyDescent="0.3">
      <c r="A6297">
        <v>100067</v>
      </c>
      <c r="B6297">
        <v>230922</v>
      </c>
      <c r="C6297" s="3">
        <v>44130.768750000003</v>
      </c>
      <c r="D6297">
        <v>2</v>
      </c>
      <c r="E6297">
        <v>1</v>
      </c>
      <c r="F6297" t="s">
        <v>26</v>
      </c>
      <c r="G6297">
        <v>1</v>
      </c>
      <c r="H6297">
        <v>70.851560000000006</v>
      </c>
      <c r="I6297">
        <v>16.29297</v>
      </c>
      <c r="J6297">
        <v>0.8359375</v>
      </c>
      <c r="K6297">
        <v>81.035160000000005</v>
      </c>
      <c r="L6297" s="3">
        <v>44130.518750000003</v>
      </c>
      <c r="M6297">
        <v>17.18</v>
      </c>
      <c r="N6297" t="s">
        <v>28</v>
      </c>
      <c r="P6297">
        <f>(C6297-Key!$B$1)*24</f>
        <v>3.4000000000814907</v>
      </c>
      <c r="Q6297">
        <f>(Key!$B$2-'17.1'!C6297)*24</f>
        <v>-0.45000000006984919</v>
      </c>
      <c r="R6297" s="3">
        <f>C6297-(M6297-Key!$B$5)/(24*Key!$B$6)</f>
        <v>44130.754935185185</v>
      </c>
      <c r="S6297">
        <f>M6297-Key!$B$5</f>
        <v>14.92</v>
      </c>
      <c r="T6297" s="2">
        <f t="shared" si="490"/>
        <v>44129.770833333336</v>
      </c>
      <c r="U6297" t="str">
        <f t="shared" si="491"/>
        <v>10-25-2020 18:30</v>
      </c>
      <c r="V6297">
        <f>IFERROR(IF(W6297=Z6297,VLOOKUP($U6297,[1]C8842!$G$2:$M$145,3,FALSE),0),0)</f>
        <v>0</v>
      </c>
      <c r="W6297">
        <f>VLOOKUP(RIGHT($V$1,5),Key!$A$9:$B$14,2,FALSE)</f>
        <v>10.199999999999999</v>
      </c>
      <c r="X6297">
        <f t="shared" si="494"/>
        <v>0</v>
      </c>
      <c r="Y6297">
        <f>VLOOKUP(RIGHT($X$1,5),Key!$A$9:$B$14,2,FALSE)</f>
        <v>3.7</v>
      </c>
      <c r="Z6297">
        <f t="shared" si="492"/>
        <v>10.199999999999999</v>
      </c>
      <c r="AA6297">
        <f t="shared" si="493"/>
        <v>0</v>
      </c>
    </row>
    <row r="6298" spans="1:27" x14ac:dyDescent="0.3">
      <c r="A6298">
        <v>100067</v>
      </c>
      <c r="B6298">
        <v>230922</v>
      </c>
      <c r="C6298" s="3">
        <v>44130.768750000003</v>
      </c>
      <c r="D6298">
        <v>0</v>
      </c>
      <c r="E6298">
        <v>2</v>
      </c>
      <c r="F6298" t="s">
        <v>25</v>
      </c>
      <c r="G6298">
        <v>1</v>
      </c>
      <c r="H6298">
        <v>60.171880000000002</v>
      </c>
      <c r="I6298">
        <v>17.578130000000002</v>
      </c>
      <c r="J6298">
        <v>1.042969</v>
      </c>
      <c r="K6298">
        <v>46.019530000000003</v>
      </c>
      <c r="L6298" s="3">
        <v>44130.518750000003</v>
      </c>
      <c r="M6298">
        <v>17.18</v>
      </c>
      <c r="N6298" t="s">
        <v>28</v>
      </c>
      <c r="P6298">
        <f>(C6298-Key!$B$1)*24</f>
        <v>3.4000000000814907</v>
      </c>
      <c r="Q6298">
        <f>(Key!$B$2-'17.1'!C6298)*24</f>
        <v>-0.45000000006984919</v>
      </c>
      <c r="R6298" s="3">
        <f>C6298-(M6298-Key!$B$5)/(24*Key!$B$6)</f>
        <v>44130.754935185185</v>
      </c>
      <c r="S6298">
        <f>M6298-Key!$B$5</f>
        <v>14.92</v>
      </c>
      <c r="T6298" s="2">
        <f t="shared" si="490"/>
        <v>44129.770833333336</v>
      </c>
      <c r="U6298" t="str">
        <f t="shared" si="491"/>
        <v>10-25-2020 18:30</v>
      </c>
      <c r="V6298">
        <f>IFERROR(IF(W6298=Z6298,VLOOKUP($U6298,[1]C8842!$G$2:$M$145,3,FALSE),0),0)</f>
        <v>0</v>
      </c>
      <c r="W6298">
        <f>VLOOKUP(RIGHT($V$1,5),Key!$A$9:$B$14,2,FALSE)</f>
        <v>10.199999999999999</v>
      </c>
      <c r="X6298">
        <f t="shared" si="494"/>
        <v>0</v>
      </c>
      <c r="Y6298">
        <f>VLOOKUP(RIGHT($X$1,5),Key!$A$9:$B$14,2,FALSE)</f>
        <v>3.7</v>
      </c>
      <c r="Z6298">
        <f t="shared" si="492"/>
        <v>10.199999999999999</v>
      </c>
      <c r="AA6298">
        <f t="shared" si="493"/>
        <v>0</v>
      </c>
    </row>
    <row r="6299" spans="1:27" x14ac:dyDescent="0.3">
      <c r="A6299">
        <v>100067</v>
      </c>
      <c r="B6299">
        <v>230922</v>
      </c>
      <c r="C6299" s="3">
        <v>44130.768750000003</v>
      </c>
      <c r="D6299">
        <v>3</v>
      </c>
      <c r="E6299">
        <v>2</v>
      </c>
      <c r="F6299" t="s">
        <v>26</v>
      </c>
      <c r="G6299">
        <v>2</v>
      </c>
      <c r="H6299">
        <v>58.5</v>
      </c>
      <c r="I6299">
        <v>20.015630000000002</v>
      </c>
      <c r="J6299">
        <v>1.1796880000000001</v>
      </c>
      <c r="K6299">
        <v>94.039060000000006</v>
      </c>
      <c r="L6299" s="3">
        <v>44130.518750000003</v>
      </c>
      <c r="M6299">
        <v>17.18</v>
      </c>
      <c r="N6299" t="s">
        <v>28</v>
      </c>
      <c r="P6299">
        <f>(C6299-Key!$B$1)*24</f>
        <v>3.4000000000814907</v>
      </c>
      <c r="Q6299">
        <f>(Key!$B$2-'17.1'!C6299)*24</f>
        <v>-0.45000000006984919</v>
      </c>
      <c r="R6299" s="3">
        <f>C6299-(M6299-Key!$B$5)/(24*Key!$B$6)</f>
        <v>44130.754935185185</v>
      </c>
      <c r="S6299">
        <f>M6299-Key!$B$5</f>
        <v>14.92</v>
      </c>
      <c r="T6299" s="2">
        <f t="shared" si="490"/>
        <v>44129.770833333336</v>
      </c>
      <c r="U6299" t="str">
        <f t="shared" si="491"/>
        <v>10-25-2020 18:30</v>
      </c>
      <c r="V6299">
        <f>IFERROR(IF(W6299=Z6299,VLOOKUP($U6299,[1]C8842!$G$2:$M$145,3,FALSE),0),0)</f>
        <v>0</v>
      </c>
      <c r="W6299">
        <f>VLOOKUP(RIGHT($V$1,5),Key!$A$9:$B$14,2,FALSE)</f>
        <v>10.199999999999999</v>
      </c>
      <c r="X6299">
        <f t="shared" si="494"/>
        <v>0</v>
      </c>
      <c r="Y6299">
        <f>VLOOKUP(RIGHT($X$1,5),Key!$A$9:$B$14,2,FALSE)</f>
        <v>3.7</v>
      </c>
      <c r="Z6299">
        <f t="shared" si="492"/>
        <v>10.199999999999999</v>
      </c>
      <c r="AA6299">
        <f t="shared" si="493"/>
        <v>0</v>
      </c>
    </row>
    <row r="6300" spans="1:27" x14ac:dyDescent="0.3">
      <c r="A6300">
        <v>100067</v>
      </c>
      <c r="B6300">
        <v>230922</v>
      </c>
      <c r="C6300" s="3">
        <v>44130.768750000003</v>
      </c>
      <c r="D6300">
        <v>0</v>
      </c>
      <c r="E6300">
        <v>2</v>
      </c>
      <c r="F6300" t="s">
        <v>25</v>
      </c>
      <c r="G6300">
        <v>1</v>
      </c>
      <c r="H6300">
        <v>61.90625</v>
      </c>
      <c r="I6300">
        <v>14.54688</v>
      </c>
      <c r="J6300">
        <v>0.8828125</v>
      </c>
      <c r="K6300">
        <v>46.019530000000003</v>
      </c>
      <c r="L6300" s="3">
        <v>44130.518750000003</v>
      </c>
      <c r="M6300">
        <v>17.18</v>
      </c>
      <c r="N6300" t="s">
        <v>28</v>
      </c>
      <c r="P6300">
        <f>(C6300-Key!$B$1)*24</f>
        <v>3.4000000000814907</v>
      </c>
      <c r="Q6300">
        <f>(Key!$B$2-'17.1'!C6300)*24</f>
        <v>-0.45000000006984919</v>
      </c>
      <c r="R6300" s="3">
        <f>C6300-(M6300-Key!$B$5)/(24*Key!$B$6)</f>
        <v>44130.754935185185</v>
      </c>
      <c r="S6300">
        <f>M6300-Key!$B$5</f>
        <v>14.92</v>
      </c>
      <c r="T6300" s="2">
        <f t="shared" si="490"/>
        <v>44129.770833333336</v>
      </c>
      <c r="U6300" t="str">
        <f t="shared" si="491"/>
        <v>10-25-2020 18:30</v>
      </c>
      <c r="V6300">
        <f>IFERROR(IF(W6300=Z6300,VLOOKUP($U6300,[1]C8842!$G$2:$M$145,3,FALSE),0),0)</f>
        <v>0</v>
      </c>
      <c r="W6300">
        <f>VLOOKUP(RIGHT($V$1,5),Key!$A$9:$B$14,2,FALSE)</f>
        <v>10.199999999999999</v>
      </c>
      <c r="X6300">
        <f t="shared" si="494"/>
        <v>0</v>
      </c>
      <c r="Y6300">
        <f>VLOOKUP(RIGHT($X$1,5),Key!$A$9:$B$14,2,FALSE)</f>
        <v>3.7</v>
      </c>
      <c r="Z6300">
        <f t="shared" si="492"/>
        <v>10.199999999999999</v>
      </c>
      <c r="AA6300">
        <f t="shared" si="493"/>
        <v>0</v>
      </c>
    </row>
    <row r="6301" spans="1:27" x14ac:dyDescent="0.3">
      <c r="A6301">
        <v>100067</v>
      </c>
      <c r="B6301">
        <v>230922</v>
      </c>
      <c r="C6301" s="3">
        <v>44130.768750000003</v>
      </c>
      <c r="D6301">
        <v>3</v>
      </c>
      <c r="E6301">
        <v>2</v>
      </c>
      <c r="F6301" t="s">
        <v>26</v>
      </c>
      <c r="G6301">
        <v>3</v>
      </c>
      <c r="H6301">
        <v>59.589840000000002</v>
      </c>
      <c r="I6301">
        <v>38.847659999999998</v>
      </c>
      <c r="J6301">
        <v>2.0039060000000002</v>
      </c>
      <c r="K6301">
        <v>96.039060000000006</v>
      </c>
      <c r="L6301" s="3">
        <v>44130.518750000003</v>
      </c>
      <c r="M6301">
        <v>17.18</v>
      </c>
      <c r="N6301" t="s">
        <v>28</v>
      </c>
      <c r="P6301">
        <f>(C6301-Key!$B$1)*24</f>
        <v>3.4000000000814907</v>
      </c>
      <c r="Q6301">
        <f>(Key!$B$2-'17.1'!C6301)*24</f>
        <v>-0.45000000006984919</v>
      </c>
      <c r="R6301" s="3">
        <f>C6301-(M6301-Key!$B$5)/(24*Key!$B$6)</f>
        <v>44130.754935185185</v>
      </c>
      <c r="S6301">
        <f>M6301-Key!$B$5</f>
        <v>14.92</v>
      </c>
      <c r="T6301" s="2">
        <f t="shared" si="490"/>
        <v>44129.770833333336</v>
      </c>
      <c r="U6301" t="str">
        <f t="shared" si="491"/>
        <v>10-25-2020 18:30</v>
      </c>
      <c r="V6301">
        <f>IFERROR(IF(W6301=Z6301,VLOOKUP($U6301,[1]C8842!$G$2:$M$145,3,FALSE),0),0)</f>
        <v>0</v>
      </c>
      <c r="W6301">
        <f>VLOOKUP(RIGHT($V$1,5),Key!$A$9:$B$14,2,FALSE)</f>
        <v>10.199999999999999</v>
      </c>
      <c r="X6301">
        <f t="shared" si="494"/>
        <v>0</v>
      </c>
      <c r="Y6301">
        <f>VLOOKUP(RIGHT($X$1,5),Key!$A$9:$B$14,2,FALSE)</f>
        <v>3.7</v>
      </c>
      <c r="Z6301">
        <f t="shared" si="492"/>
        <v>10.199999999999999</v>
      </c>
      <c r="AA6301">
        <f t="shared" si="493"/>
        <v>0</v>
      </c>
    </row>
    <row r="6302" spans="1:27" x14ac:dyDescent="0.3">
      <c r="A6302">
        <v>100067</v>
      </c>
      <c r="B6302">
        <v>230922</v>
      </c>
      <c r="C6302" s="3">
        <v>44130.768750000003</v>
      </c>
      <c r="D6302">
        <v>0</v>
      </c>
      <c r="E6302">
        <v>2</v>
      </c>
      <c r="F6302" t="s">
        <v>25</v>
      </c>
      <c r="G6302">
        <v>1</v>
      </c>
      <c r="H6302">
        <v>56.386719999999997</v>
      </c>
      <c r="I6302">
        <v>13.414059999999999</v>
      </c>
      <c r="J6302">
        <v>0.9140625</v>
      </c>
      <c r="K6302">
        <v>46.019530000000003</v>
      </c>
      <c r="L6302" s="3">
        <v>44130.522916666669</v>
      </c>
      <c r="M6302">
        <v>17.18</v>
      </c>
      <c r="N6302" t="s">
        <v>28</v>
      </c>
      <c r="P6302">
        <f>(C6302-Key!$B$1)*24</f>
        <v>3.4000000000814907</v>
      </c>
      <c r="Q6302">
        <f>(Key!$B$2-'17.1'!C6302)*24</f>
        <v>-0.45000000006984919</v>
      </c>
      <c r="R6302" s="3">
        <f>C6302-(M6302-Key!$B$5)/(24*Key!$B$6)</f>
        <v>44130.754935185185</v>
      </c>
      <c r="S6302">
        <f>M6302-Key!$B$5</f>
        <v>14.92</v>
      </c>
      <c r="T6302" s="2">
        <f t="shared" si="490"/>
        <v>44129.770833333336</v>
      </c>
      <c r="U6302" t="str">
        <f t="shared" si="491"/>
        <v>10-25-2020 18:30</v>
      </c>
      <c r="V6302">
        <f>IFERROR(IF(W6302=Z6302,VLOOKUP($U6302,[1]C8842!$G$2:$M$145,3,FALSE),0),0)</f>
        <v>0</v>
      </c>
      <c r="W6302">
        <f>VLOOKUP(RIGHT($V$1,5),Key!$A$9:$B$14,2,FALSE)</f>
        <v>10.199999999999999</v>
      </c>
      <c r="X6302">
        <f t="shared" si="494"/>
        <v>0</v>
      </c>
      <c r="Y6302">
        <f>VLOOKUP(RIGHT($X$1,5),Key!$A$9:$B$14,2,FALSE)</f>
        <v>3.7</v>
      </c>
      <c r="Z6302">
        <f t="shared" si="492"/>
        <v>10.199999999999999</v>
      </c>
      <c r="AA6302">
        <f t="shared" si="493"/>
        <v>0</v>
      </c>
    </row>
    <row r="6303" spans="1:27" x14ac:dyDescent="0.3">
      <c r="A6303">
        <v>100067</v>
      </c>
      <c r="B6303">
        <v>230922</v>
      </c>
      <c r="C6303" s="3">
        <v>44130.768750000003</v>
      </c>
      <c r="D6303">
        <v>3</v>
      </c>
      <c r="E6303">
        <v>2</v>
      </c>
      <c r="F6303" t="s">
        <v>26</v>
      </c>
      <c r="G6303">
        <v>1</v>
      </c>
      <c r="H6303">
        <v>67.234380000000002</v>
      </c>
      <c r="I6303">
        <v>16.054690000000001</v>
      </c>
      <c r="J6303">
        <v>0.87109380000000003</v>
      </c>
      <c r="K6303">
        <v>93.039060000000006</v>
      </c>
      <c r="L6303" s="3">
        <v>44130.522916666669</v>
      </c>
      <c r="M6303">
        <v>17.18</v>
      </c>
      <c r="N6303" t="s">
        <v>28</v>
      </c>
      <c r="P6303">
        <f>(C6303-Key!$B$1)*24</f>
        <v>3.4000000000814907</v>
      </c>
      <c r="Q6303">
        <f>(Key!$B$2-'17.1'!C6303)*24</f>
        <v>-0.45000000006984919</v>
      </c>
      <c r="R6303" s="3">
        <f>C6303-(M6303-Key!$B$5)/(24*Key!$B$6)</f>
        <v>44130.754935185185</v>
      </c>
      <c r="S6303">
        <f>M6303-Key!$B$5</f>
        <v>14.92</v>
      </c>
      <c r="T6303" s="2">
        <f t="shared" si="490"/>
        <v>44129.770833333336</v>
      </c>
      <c r="U6303" t="str">
        <f t="shared" si="491"/>
        <v>10-25-2020 18:30</v>
      </c>
      <c r="V6303">
        <f>IFERROR(IF(W6303=Z6303,VLOOKUP($U6303,[1]C8842!$G$2:$M$145,3,FALSE),0),0)</f>
        <v>0</v>
      </c>
      <c r="W6303">
        <f>VLOOKUP(RIGHT($V$1,5),Key!$A$9:$B$14,2,FALSE)</f>
        <v>10.199999999999999</v>
      </c>
      <c r="X6303">
        <f t="shared" si="494"/>
        <v>0</v>
      </c>
      <c r="Y6303">
        <f>VLOOKUP(RIGHT($X$1,5),Key!$A$9:$B$14,2,FALSE)</f>
        <v>3.7</v>
      </c>
      <c r="Z6303">
        <f t="shared" si="492"/>
        <v>10.199999999999999</v>
      </c>
      <c r="AA6303">
        <f t="shared" si="493"/>
        <v>0</v>
      </c>
    </row>
    <row r="6304" spans="1:27" x14ac:dyDescent="0.3">
      <c r="A6304">
        <v>100067</v>
      </c>
      <c r="B6304">
        <v>230922</v>
      </c>
      <c r="C6304" s="3">
        <v>44130.768750000003</v>
      </c>
      <c r="D6304">
        <v>2</v>
      </c>
      <c r="E6304">
        <v>1</v>
      </c>
      <c r="F6304" t="s">
        <v>26</v>
      </c>
      <c r="G6304">
        <v>1</v>
      </c>
      <c r="H6304">
        <v>69.917969999999997</v>
      </c>
      <c r="I6304">
        <v>19.558589999999999</v>
      </c>
      <c r="J6304">
        <v>0.97265630000000003</v>
      </c>
      <c r="K6304">
        <v>82.035160000000005</v>
      </c>
      <c r="L6304" s="3">
        <v>44130.522916666669</v>
      </c>
      <c r="M6304">
        <v>17.18</v>
      </c>
      <c r="N6304" t="s">
        <v>28</v>
      </c>
      <c r="P6304">
        <f>(C6304-Key!$B$1)*24</f>
        <v>3.4000000000814907</v>
      </c>
      <c r="Q6304">
        <f>(Key!$B$2-'17.1'!C6304)*24</f>
        <v>-0.45000000006984919</v>
      </c>
      <c r="R6304" s="3">
        <f>C6304-(M6304-Key!$B$5)/(24*Key!$B$6)</f>
        <v>44130.754935185185</v>
      </c>
      <c r="S6304">
        <f>M6304-Key!$B$5</f>
        <v>14.92</v>
      </c>
      <c r="T6304" s="2">
        <f t="shared" si="490"/>
        <v>44129.770833333336</v>
      </c>
      <c r="U6304" t="str">
        <f t="shared" si="491"/>
        <v>10-25-2020 18:30</v>
      </c>
      <c r="V6304">
        <f>IFERROR(IF(W6304=Z6304,VLOOKUP($U6304,[1]C8842!$G$2:$M$145,3,FALSE),0),0)</f>
        <v>0</v>
      </c>
      <c r="W6304">
        <f>VLOOKUP(RIGHT($V$1,5),Key!$A$9:$B$14,2,FALSE)</f>
        <v>10.199999999999999</v>
      </c>
      <c r="X6304">
        <f t="shared" si="494"/>
        <v>0</v>
      </c>
      <c r="Y6304">
        <f>VLOOKUP(RIGHT($X$1,5),Key!$A$9:$B$14,2,FALSE)</f>
        <v>3.7</v>
      </c>
      <c r="Z6304">
        <f t="shared" si="492"/>
        <v>10.199999999999999</v>
      </c>
      <c r="AA6304">
        <f t="shared" si="493"/>
        <v>0</v>
      </c>
    </row>
    <row r="6305" spans="1:27" x14ac:dyDescent="0.3">
      <c r="A6305">
        <v>100067</v>
      </c>
      <c r="B6305">
        <v>230922</v>
      </c>
      <c r="C6305" s="3">
        <v>44130.768750000003</v>
      </c>
      <c r="D6305">
        <v>2</v>
      </c>
      <c r="E6305">
        <v>1</v>
      </c>
      <c r="F6305" t="s">
        <v>26</v>
      </c>
      <c r="G6305">
        <v>1</v>
      </c>
      <c r="H6305">
        <v>68.230469999999997</v>
      </c>
      <c r="I6305">
        <v>18.597660000000001</v>
      </c>
      <c r="J6305">
        <v>0.95703130000000003</v>
      </c>
      <c r="K6305">
        <v>80.03125</v>
      </c>
      <c r="L6305" s="3">
        <v>44130.522916666669</v>
      </c>
      <c r="M6305">
        <v>17.18</v>
      </c>
      <c r="N6305" t="s">
        <v>28</v>
      </c>
      <c r="P6305">
        <f>(C6305-Key!$B$1)*24</f>
        <v>3.4000000000814907</v>
      </c>
      <c r="Q6305">
        <f>(Key!$B$2-'17.1'!C6305)*24</f>
        <v>-0.45000000006984919</v>
      </c>
      <c r="R6305" s="3">
        <f>C6305-(M6305-Key!$B$5)/(24*Key!$B$6)</f>
        <v>44130.754935185185</v>
      </c>
      <c r="S6305">
        <f>M6305-Key!$B$5</f>
        <v>14.92</v>
      </c>
      <c r="T6305" s="2">
        <f t="shared" si="490"/>
        <v>44129.770833333336</v>
      </c>
      <c r="U6305" t="str">
        <f t="shared" si="491"/>
        <v>10-25-2020 18:30</v>
      </c>
      <c r="V6305">
        <f>IFERROR(IF(W6305=Z6305,VLOOKUP($U6305,[1]C8842!$G$2:$M$145,3,FALSE),0),0)</f>
        <v>0</v>
      </c>
      <c r="W6305">
        <f>VLOOKUP(RIGHT($V$1,5),Key!$A$9:$B$14,2,FALSE)</f>
        <v>10.199999999999999</v>
      </c>
      <c r="X6305">
        <f t="shared" si="494"/>
        <v>0</v>
      </c>
      <c r="Y6305">
        <f>VLOOKUP(RIGHT($X$1,5),Key!$A$9:$B$14,2,FALSE)</f>
        <v>3.7</v>
      </c>
      <c r="Z6305">
        <f t="shared" si="492"/>
        <v>10.199999999999999</v>
      </c>
      <c r="AA6305">
        <f t="shared" si="493"/>
        <v>0</v>
      </c>
    </row>
    <row r="6306" spans="1:27" x14ac:dyDescent="0.3">
      <c r="A6306">
        <v>100067</v>
      </c>
      <c r="B6306">
        <v>230922</v>
      </c>
      <c r="C6306" s="3">
        <v>44130.768750000003</v>
      </c>
      <c r="D6306">
        <v>3</v>
      </c>
      <c r="E6306">
        <v>2</v>
      </c>
      <c r="F6306" t="s">
        <v>26</v>
      </c>
      <c r="G6306">
        <v>1</v>
      </c>
      <c r="H6306">
        <v>64.542969999999997</v>
      </c>
      <c r="I6306">
        <v>16.992190000000001</v>
      </c>
      <c r="J6306">
        <v>0.9453125</v>
      </c>
      <c r="K6306">
        <v>92.039060000000006</v>
      </c>
      <c r="L6306" s="3">
        <v>44130.522916666669</v>
      </c>
      <c r="M6306">
        <v>17.18</v>
      </c>
      <c r="N6306" t="s">
        <v>28</v>
      </c>
      <c r="P6306">
        <f>(C6306-Key!$B$1)*24</f>
        <v>3.4000000000814907</v>
      </c>
      <c r="Q6306">
        <f>(Key!$B$2-'17.1'!C6306)*24</f>
        <v>-0.45000000006984919</v>
      </c>
      <c r="R6306" s="3">
        <f>C6306-(M6306-Key!$B$5)/(24*Key!$B$6)</f>
        <v>44130.754935185185</v>
      </c>
      <c r="S6306">
        <f>M6306-Key!$B$5</f>
        <v>14.92</v>
      </c>
      <c r="T6306" s="2">
        <f t="shared" si="490"/>
        <v>44129.770833333336</v>
      </c>
      <c r="U6306" t="str">
        <f t="shared" si="491"/>
        <v>10-25-2020 18:30</v>
      </c>
      <c r="V6306">
        <f>IFERROR(IF(W6306=Z6306,VLOOKUP($U6306,[1]C8842!$G$2:$M$145,3,FALSE),0),0)</f>
        <v>0</v>
      </c>
      <c r="W6306">
        <f>VLOOKUP(RIGHT($V$1,5),Key!$A$9:$B$14,2,FALSE)</f>
        <v>10.199999999999999</v>
      </c>
      <c r="X6306">
        <f t="shared" si="494"/>
        <v>0</v>
      </c>
      <c r="Y6306">
        <f>VLOOKUP(RIGHT($X$1,5),Key!$A$9:$B$14,2,FALSE)</f>
        <v>3.7</v>
      </c>
      <c r="Z6306">
        <f t="shared" si="492"/>
        <v>10.199999999999999</v>
      </c>
      <c r="AA6306">
        <f t="shared" si="493"/>
        <v>0</v>
      </c>
    </row>
    <row r="6307" spans="1:27" x14ac:dyDescent="0.3">
      <c r="A6307">
        <v>100067</v>
      </c>
      <c r="B6307">
        <v>230922</v>
      </c>
      <c r="C6307" s="3">
        <v>44130.768750000003</v>
      </c>
      <c r="D6307">
        <v>0</v>
      </c>
      <c r="E6307">
        <v>2</v>
      </c>
      <c r="F6307" t="s">
        <v>25</v>
      </c>
      <c r="G6307">
        <v>1</v>
      </c>
      <c r="H6307">
        <v>60.367190000000001</v>
      </c>
      <c r="I6307">
        <v>14.26563</v>
      </c>
      <c r="J6307">
        <v>0.890625</v>
      </c>
      <c r="K6307">
        <v>48.019530000000003</v>
      </c>
      <c r="L6307" s="3">
        <v>44130.522916666669</v>
      </c>
      <c r="M6307">
        <v>17.18</v>
      </c>
      <c r="N6307" t="s">
        <v>28</v>
      </c>
      <c r="P6307">
        <f>(C6307-Key!$B$1)*24</f>
        <v>3.4000000000814907</v>
      </c>
      <c r="Q6307">
        <f>(Key!$B$2-'17.1'!C6307)*24</f>
        <v>-0.45000000006984919</v>
      </c>
      <c r="R6307" s="3">
        <f>C6307-(M6307-Key!$B$5)/(24*Key!$B$6)</f>
        <v>44130.754935185185</v>
      </c>
      <c r="S6307">
        <f>M6307-Key!$B$5</f>
        <v>14.92</v>
      </c>
      <c r="T6307" s="2">
        <f t="shared" si="490"/>
        <v>44129.770833333336</v>
      </c>
      <c r="U6307" t="str">
        <f t="shared" si="491"/>
        <v>10-25-2020 18:30</v>
      </c>
      <c r="V6307">
        <f>IFERROR(IF(W6307=Z6307,VLOOKUP($U6307,[1]C8842!$G$2:$M$145,3,FALSE),0),0)</f>
        <v>0</v>
      </c>
      <c r="W6307">
        <f>VLOOKUP(RIGHT($V$1,5),Key!$A$9:$B$14,2,FALSE)</f>
        <v>10.199999999999999</v>
      </c>
      <c r="X6307">
        <f t="shared" si="494"/>
        <v>0</v>
      </c>
      <c r="Y6307">
        <f>VLOOKUP(RIGHT($X$1,5),Key!$A$9:$B$14,2,FALSE)</f>
        <v>3.7</v>
      </c>
      <c r="Z6307">
        <f t="shared" si="492"/>
        <v>10.199999999999999</v>
      </c>
      <c r="AA6307">
        <f t="shared" si="493"/>
        <v>0</v>
      </c>
    </row>
    <row r="6308" spans="1:27" x14ac:dyDescent="0.3">
      <c r="A6308">
        <v>100067</v>
      </c>
      <c r="B6308">
        <v>230922</v>
      </c>
      <c r="C6308" s="3">
        <v>44130.768750000003</v>
      </c>
      <c r="D6308">
        <v>0</v>
      </c>
      <c r="E6308">
        <v>2</v>
      </c>
      <c r="F6308" t="s">
        <v>25</v>
      </c>
      <c r="G6308">
        <v>1</v>
      </c>
      <c r="H6308">
        <v>57.773440000000001</v>
      </c>
      <c r="I6308">
        <v>19.85547</v>
      </c>
      <c r="J6308">
        <v>1.1875</v>
      </c>
      <c r="K6308">
        <v>47.019530000000003</v>
      </c>
      <c r="L6308" s="3">
        <v>44130.522916666669</v>
      </c>
      <c r="M6308">
        <v>17.18</v>
      </c>
      <c r="N6308" t="s">
        <v>28</v>
      </c>
      <c r="P6308">
        <f>(C6308-Key!$B$1)*24</f>
        <v>3.4000000000814907</v>
      </c>
      <c r="Q6308">
        <f>(Key!$B$2-'17.1'!C6308)*24</f>
        <v>-0.45000000006984919</v>
      </c>
      <c r="R6308" s="3">
        <f>C6308-(M6308-Key!$B$5)/(24*Key!$B$6)</f>
        <v>44130.754935185185</v>
      </c>
      <c r="S6308">
        <f>M6308-Key!$B$5</f>
        <v>14.92</v>
      </c>
      <c r="T6308" s="2">
        <f t="shared" si="490"/>
        <v>44129.770833333336</v>
      </c>
      <c r="U6308" t="str">
        <f t="shared" si="491"/>
        <v>10-25-2020 18:30</v>
      </c>
      <c r="V6308">
        <f>IFERROR(IF(W6308=Z6308,VLOOKUP($U6308,[1]C8842!$G$2:$M$145,3,FALSE),0),0)</f>
        <v>0</v>
      </c>
      <c r="W6308">
        <f>VLOOKUP(RIGHT($V$1,5),Key!$A$9:$B$14,2,FALSE)</f>
        <v>10.199999999999999</v>
      </c>
      <c r="X6308">
        <f t="shared" si="494"/>
        <v>0</v>
      </c>
      <c r="Y6308">
        <f>VLOOKUP(RIGHT($X$1,5),Key!$A$9:$B$14,2,FALSE)</f>
        <v>3.7</v>
      </c>
      <c r="Z6308">
        <f t="shared" si="492"/>
        <v>10.199999999999999</v>
      </c>
      <c r="AA6308">
        <f t="shared" si="493"/>
        <v>0</v>
      </c>
    </row>
    <row r="6309" spans="1:27" x14ac:dyDescent="0.3">
      <c r="A6309">
        <v>100067</v>
      </c>
      <c r="B6309">
        <v>230922</v>
      </c>
      <c r="C6309" s="3">
        <v>44130.769444444442</v>
      </c>
      <c r="D6309">
        <v>1</v>
      </c>
      <c r="E6309">
        <v>1</v>
      </c>
      <c r="F6309" t="s">
        <v>25</v>
      </c>
      <c r="G6309">
        <v>4</v>
      </c>
      <c r="H6309">
        <v>60.964840000000002</v>
      </c>
      <c r="I6309">
        <v>67.929689999999994</v>
      </c>
      <c r="J6309">
        <v>3.2265630000000001</v>
      </c>
      <c r="K6309">
        <v>56.023440000000001</v>
      </c>
      <c r="L6309" s="3">
        <v>44130.522916666669</v>
      </c>
      <c r="M6309">
        <v>17.18</v>
      </c>
      <c r="N6309" t="s">
        <v>28</v>
      </c>
      <c r="P6309">
        <f>(C6309-Key!$B$1)*24</f>
        <v>3.4166666666278616</v>
      </c>
      <c r="Q6309">
        <f>(Key!$B$2-'17.1'!C6309)*24</f>
        <v>-0.46666666661622003</v>
      </c>
      <c r="R6309" s="3">
        <f>C6309-(M6309-Key!$B$5)/(24*Key!$B$6)</f>
        <v>44130.755629629624</v>
      </c>
      <c r="S6309">
        <f>M6309-Key!$B$5</f>
        <v>14.92</v>
      </c>
      <c r="T6309" s="2">
        <f t="shared" si="490"/>
        <v>44129.770833333336</v>
      </c>
      <c r="U6309" t="str">
        <f t="shared" si="491"/>
        <v>10-25-2020 18:30</v>
      </c>
      <c r="V6309">
        <f>IFERROR(IF(W6309=Z6309,VLOOKUP($U6309,[1]C8842!$G$2:$M$145,3,FALSE),0),0)</f>
        <v>0</v>
      </c>
      <c r="W6309">
        <f>VLOOKUP(RIGHT($V$1,5),Key!$A$9:$B$14,2,FALSE)</f>
        <v>10.199999999999999</v>
      </c>
      <c r="X6309">
        <f t="shared" si="494"/>
        <v>0</v>
      </c>
      <c r="Y6309">
        <f>VLOOKUP(RIGHT($X$1,5),Key!$A$9:$B$14,2,FALSE)</f>
        <v>3.7</v>
      </c>
      <c r="Z6309">
        <f t="shared" si="492"/>
        <v>10.199999999999999</v>
      </c>
      <c r="AA6309">
        <f t="shared" si="493"/>
        <v>0</v>
      </c>
    </row>
    <row r="6310" spans="1:27" x14ac:dyDescent="0.3">
      <c r="A6310">
        <v>100067</v>
      </c>
      <c r="B6310">
        <v>230922</v>
      </c>
      <c r="C6310" s="3">
        <v>44130.769444444442</v>
      </c>
      <c r="D6310">
        <v>0</v>
      </c>
      <c r="E6310">
        <v>2</v>
      </c>
      <c r="F6310" t="s">
        <v>25</v>
      </c>
      <c r="G6310">
        <v>3</v>
      </c>
      <c r="H6310">
        <v>55.984380000000002</v>
      </c>
      <c r="I6310">
        <v>38.164059999999999</v>
      </c>
      <c r="J6310">
        <v>2.0976560000000002</v>
      </c>
      <c r="K6310">
        <v>46.019530000000003</v>
      </c>
      <c r="L6310" s="3">
        <v>44130.522916666669</v>
      </c>
      <c r="M6310">
        <v>17.18</v>
      </c>
      <c r="N6310" t="s">
        <v>28</v>
      </c>
      <c r="P6310">
        <f>(C6310-Key!$B$1)*24</f>
        <v>3.4166666666278616</v>
      </c>
      <c r="Q6310">
        <f>(Key!$B$2-'17.1'!C6310)*24</f>
        <v>-0.46666666661622003</v>
      </c>
      <c r="R6310" s="3">
        <f>C6310-(M6310-Key!$B$5)/(24*Key!$B$6)</f>
        <v>44130.755629629624</v>
      </c>
      <c r="S6310">
        <f>M6310-Key!$B$5</f>
        <v>14.92</v>
      </c>
      <c r="T6310" s="2">
        <f t="shared" si="490"/>
        <v>44129.770833333336</v>
      </c>
      <c r="U6310" t="str">
        <f t="shared" si="491"/>
        <v>10-25-2020 18:30</v>
      </c>
      <c r="V6310">
        <f>IFERROR(IF(W6310=Z6310,VLOOKUP($U6310,[1]C8842!$G$2:$M$145,3,FALSE),0),0)</f>
        <v>0</v>
      </c>
      <c r="W6310">
        <f>VLOOKUP(RIGHT($V$1,5),Key!$A$9:$B$14,2,FALSE)</f>
        <v>10.199999999999999</v>
      </c>
      <c r="X6310">
        <f t="shared" si="494"/>
        <v>0</v>
      </c>
      <c r="Y6310">
        <f>VLOOKUP(RIGHT($X$1,5),Key!$A$9:$B$14,2,FALSE)</f>
        <v>3.7</v>
      </c>
      <c r="Z6310">
        <f t="shared" si="492"/>
        <v>10.199999999999999</v>
      </c>
      <c r="AA6310">
        <f t="shared" si="493"/>
        <v>0</v>
      </c>
    </row>
    <row r="6311" spans="1:27" x14ac:dyDescent="0.3">
      <c r="A6311">
        <v>100067</v>
      </c>
      <c r="B6311">
        <v>230922</v>
      </c>
      <c r="C6311" s="3">
        <v>44130.769444444442</v>
      </c>
      <c r="D6311">
        <v>1</v>
      </c>
      <c r="E6311">
        <v>1</v>
      </c>
      <c r="F6311" t="s">
        <v>25</v>
      </c>
      <c r="G6311">
        <v>1</v>
      </c>
      <c r="H6311">
        <v>77.382810000000006</v>
      </c>
      <c r="I6311">
        <v>13.8125</v>
      </c>
      <c r="J6311">
        <v>0.6796875</v>
      </c>
      <c r="K6311">
        <v>56.023440000000001</v>
      </c>
      <c r="L6311" s="3">
        <v>44130.522916666669</v>
      </c>
      <c r="M6311">
        <v>17.18</v>
      </c>
      <c r="N6311" t="s">
        <v>28</v>
      </c>
      <c r="P6311">
        <f>(C6311-Key!$B$1)*24</f>
        <v>3.4166666666278616</v>
      </c>
      <c r="Q6311">
        <f>(Key!$B$2-'17.1'!C6311)*24</f>
        <v>-0.46666666661622003</v>
      </c>
      <c r="R6311" s="3">
        <f>C6311-(M6311-Key!$B$5)/(24*Key!$B$6)</f>
        <v>44130.755629629624</v>
      </c>
      <c r="S6311">
        <f>M6311-Key!$B$5</f>
        <v>14.92</v>
      </c>
      <c r="T6311" s="2">
        <f t="shared" si="490"/>
        <v>44129.770833333336</v>
      </c>
      <c r="U6311" t="str">
        <f t="shared" si="491"/>
        <v>10-25-2020 18:30</v>
      </c>
      <c r="V6311">
        <f>IFERROR(IF(W6311=Z6311,VLOOKUP($U6311,[1]C8842!$G$2:$M$145,3,FALSE),0),0)</f>
        <v>0</v>
      </c>
      <c r="W6311">
        <f>VLOOKUP(RIGHT($V$1,5),Key!$A$9:$B$14,2,FALSE)</f>
        <v>10.199999999999999</v>
      </c>
      <c r="X6311">
        <f t="shared" si="494"/>
        <v>0</v>
      </c>
      <c r="Y6311">
        <f>VLOOKUP(RIGHT($X$1,5),Key!$A$9:$B$14,2,FALSE)</f>
        <v>3.7</v>
      </c>
      <c r="Z6311">
        <f t="shared" si="492"/>
        <v>10.199999999999999</v>
      </c>
      <c r="AA6311">
        <f t="shared" si="493"/>
        <v>0</v>
      </c>
    </row>
    <row r="6312" spans="1:27" x14ac:dyDescent="0.3">
      <c r="A6312">
        <v>100067</v>
      </c>
      <c r="B6312">
        <v>230922</v>
      </c>
      <c r="C6312" s="3">
        <v>44130.769444444442</v>
      </c>
      <c r="D6312">
        <v>3</v>
      </c>
      <c r="E6312">
        <v>2</v>
      </c>
      <c r="F6312" t="s">
        <v>26</v>
      </c>
      <c r="G6312">
        <v>1</v>
      </c>
      <c r="H6312">
        <v>66.488280000000003</v>
      </c>
      <c r="I6312">
        <v>16.617190000000001</v>
      </c>
      <c r="J6312">
        <v>0.90234380000000003</v>
      </c>
      <c r="K6312">
        <v>93.039060000000006</v>
      </c>
      <c r="L6312" s="3">
        <v>44130.522916666669</v>
      </c>
      <c r="M6312">
        <v>17.18</v>
      </c>
      <c r="N6312" t="s">
        <v>28</v>
      </c>
      <c r="P6312">
        <f>(C6312-Key!$B$1)*24</f>
        <v>3.4166666666278616</v>
      </c>
      <c r="Q6312">
        <f>(Key!$B$2-'17.1'!C6312)*24</f>
        <v>-0.46666666661622003</v>
      </c>
      <c r="R6312" s="3">
        <f>C6312-(M6312-Key!$B$5)/(24*Key!$B$6)</f>
        <v>44130.755629629624</v>
      </c>
      <c r="S6312">
        <f>M6312-Key!$B$5</f>
        <v>14.92</v>
      </c>
      <c r="T6312" s="2">
        <f t="shared" si="490"/>
        <v>44129.770833333336</v>
      </c>
      <c r="U6312" t="str">
        <f t="shared" si="491"/>
        <v>10-25-2020 18:30</v>
      </c>
      <c r="V6312">
        <f>IFERROR(IF(W6312=Z6312,VLOOKUP($U6312,[1]C8842!$G$2:$M$145,3,FALSE),0),0)</f>
        <v>0</v>
      </c>
      <c r="W6312">
        <f>VLOOKUP(RIGHT($V$1,5),Key!$A$9:$B$14,2,FALSE)</f>
        <v>10.199999999999999</v>
      </c>
      <c r="X6312">
        <f t="shared" si="494"/>
        <v>0</v>
      </c>
      <c r="Y6312">
        <f>VLOOKUP(RIGHT($X$1,5),Key!$A$9:$B$14,2,FALSE)</f>
        <v>3.7</v>
      </c>
      <c r="Z6312">
        <f t="shared" si="492"/>
        <v>10.199999999999999</v>
      </c>
      <c r="AA6312">
        <f t="shared" si="493"/>
        <v>0</v>
      </c>
    </row>
    <row r="6313" spans="1:27" x14ac:dyDescent="0.3">
      <c r="A6313">
        <v>100067</v>
      </c>
      <c r="B6313">
        <v>230922</v>
      </c>
      <c r="C6313" s="3">
        <v>44130.769444444442</v>
      </c>
      <c r="D6313">
        <v>3</v>
      </c>
      <c r="E6313">
        <v>2</v>
      </c>
      <c r="F6313" t="s">
        <v>26</v>
      </c>
      <c r="G6313">
        <v>2</v>
      </c>
      <c r="H6313">
        <v>67.421880000000002</v>
      </c>
      <c r="I6313">
        <v>26.89453</v>
      </c>
      <c r="J6313">
        <v>1.296875</v>
      </c>
      <c r="K6313">
        <v>92.039060000000006</v>
      </c>
      <c r="L6313" s="3">
        <v>44130.522916666669</v>
      </c>
      <c r="M6313">
        <v>17.18</v>
      </c>
      <c r="N6313" t="s">
        <v>28</v>
      </c>
      <c r="P6313">
        <f>(C6313-Key!$B$1)*24</f>
        <v>3.4166666666278616</v>
      </c>
      <c r="Q6313">
        <f>(Key!$B$2-'17.1'!C6313)*24</f>
        <v>-0.46666666661622003</v>
      </c>
      <c r="R6313" s="3">
        <f>C6313-(M6313-Key!$B$5)/(24*Key!$B$6)</f>
        <v>44130.755629629624</v>
      </c>
      <c r="S6313">
        <f>M6313-Key!$B$5</f>
        <v>14.92</v>
      </c>
      <c r="T6313" s="2">
        <f t="shared" si="490"/>
        <v>44129.770833333336</v>
      </c>
      <c r="U6313" t="str">
        <f t="shared" si="491"/>
        <v>10-25-2020 18:30</v>
      </c>
      <c r="V6313">
        <f>IFERROR(IF(W6313=Z6313,VLOOKUP($U6313,[1]C8842!$G$2:$M$145,3,FALSE),0),0)</f>
        <v>0</v>
      </c>
      <c r="W6313">
        <f>VLOOKUP(RIGHT($V$1,5),Key!$A$9:$B$14,2,FALSE)</f>
        <v>10.199999999999999</v>
      </c>
      <c r="X6313">
        <f t="shared" si="494"/>
        <v>0</v>
      </c>
      <c r="Y6313">
        <f>VLOOKUP(RIGHT($X$1,5),Key!$A$9:$B$14,2,FALSE)</f>
        <v>3.7</v>
      </c>
      <c r="Z6313">
        <f t="shared" si="492"/>
        <v>10.199999999999999</v>
      </c>
      <c r="AA6313">
        <f t="shared" si="493"/>
        <v>0</v>
      </c>
    </row>
    <row r="6314" spans="1:27" x14ac:dyDescent="0.3">
      <c r="A6314">
        <v>100067</v>
      </c>
      <c r="B6314">
        <v>230922</v>
      </c>
      <c r="C6314" s="3">
        <v>44130.769444444442</v>
      </c>
      <c r="D6314">
        <v>0</v>
      </c>
      <c r="E6314">
        <v>2</v>
      </c>
      <c r="F6314" t="s">
        <v>25</v>
      </c>
      <c r="G6314">
        <v>2</v>
      </c>
      <c r="H6314">
        <v>70.175780000000003</v>
      </c>
      <c r="I6314">
        <v>23.152339999999999</v>
      </c>
      <c r="J6314">
        <v>1.105469</v>
      </c>
      <c r="K6314">
        <v>45.019530000000003</v>
      </c>
      <c r="L6314" s="3">
        <v>44130.522916666669</v>
      </c>
      <c r="M6314">
        <v>17.18</v>
      </c>
      <c r="N6314" t="s">
        <v>28</v>
      </c>
      <c r="P6314">
        <f>(C6314-Key!$B$1)*24</f>
        <v>3.4166666666278616</v>
      </c>
      <c r="Q6314">
        <f>(Key!$B$2-'17.1'!C6314)*24</f>
        <v>-0.46666666661622003</v>
      </c>
      <c r="R6314" s="3">
        <f>C6314-(M6314-Key!$B$5)/(24*Key!$B$6)</f>
        <v>44130.755629629624</v>
      </c>
      <c r="S6314">
        <f>M6314-Key!$B$5</f>
        <v>14.92</v>
      </c>
      <c r="T6314" s="2">
        <f t="shared" si="490"/>
        <v>44129.770833333336</v>
      </c>
      <c r="U6314" t="str">
        <f t="shared" si="491"/>
        <v>10-25-2020 18:30</v>
      </c>
      <c r="V6314">
        <f>IFERROR(IF(W6314=Z6314,VLOOKUP($U6314,[1]C8842!$G$2:$M$145,3,FALSE),0),0)</f>
        <v>0</v>
      </c>
      <c r="W6314">
        <f>VLOOKUP(RIGHT($V$1,5),Key!$A$9:$B$14,2,FALSE)</f>
        <v>10.199999999999999</v>
      </c>
      <c r="X6314">
        <f t="shared" si="494"/>
        <v>0</v>
      </c>
      <c r="Y6314">
        <f>VLOOKUP(RIGHT($X$1,5),Key!$A$9:$B$14,2,FALSE)</f>
        <v>3.7</v>
      </c>
      <c r="Z6314">
        <f t="shared" si="492"/>
        <v>10.199999999999999</v>
      </c>
      <c r="AA6314">
        <f t="shared" si="493"/>
        <v>0</v>
      </c>
    </row>
    <row r="6315" spans="1:27" x14ac:dyDescent="0.3">
      <c r="A6315">
        <v>100067</v>
      </c>
      <c r="B6315">
        <v>230922</v>
      </c>
      <c r="C6315" s="3">
        <v>44130.769444444442</v>
      </c>
      <c r="D6315">
        <v>0</v>
      </c>
      <c r="E6315">
        <v>2</v>
      </c>
      <c r="F6315" t="s">
        <v>25</v>
      </c>
      <c r="G6315">
        <v>1</v>
      </c>
      <c r="H6315">
        <v>70.757810000000006</v>
      </c>
      <c r="I6315">
        <v>15.714840000000001</v>
      </c>
      <c r="J6315">
        <v>0.8125</v>
      </c>
      <c r="K6315">
        <v>46.019530000000003</v>
      </c>
      <c r="L6315" s="3">
        <v>44130.522916666669</v>
      </c>
      <c r="M6315">
        <v>17.18</v>
      </c>
      <c r="N6315" t="s">
        <v>28</v>
      </c>
      <c r="P6315">
        <f>(C6315-Key!$B$1)*24</f>
        <v>3.4166666666278616</v>
      </c>
      <c r="Q6315">
        <f>(Key!$B$2-'17.1'!C6315)*24</f>
        <v>-0.46666666661622003</v>
      </c>
      <c r="R6315" s="3">
        <f>C6315-(M6315-Key!$B$5)/(24*Key!$B$6)</f>
        <v>44130.755629629624</v>
      </c>
      <c r="S6315">
        <f>M6315-Key!$B$5</f>
        <v>14.92</v>
      </c>
      <c r="T6315" s="2">
        <f t="shared" si="490"/>
        <v>44129.770833333336</v>
      </c>
      <c r="U6315" t="str">
        <f t="shared" si="491"/>
        <v>10-25-2020 18:30</v>
      </c>
      <c r="V6315">
        <f>IFERROR(IF(W6315=Z6315,VLOOKUP($U6315,[1]C8842!$G$2:$M$145,3,FALSE),0),0)</f>
        <v>0</v>
      </c>
      <c r="W6315">
        <f>VLOOKUP(RIGHT($V$1,5),Key!$A$9:$B$14,2,FALSE)</f>
        <v>10.199999999999999</v>
      </c>
      <c r="X6315">
        <f t="shared" si="494"/>
        <v>0</v>
      </c>
      <c r="Y6315">
        <f>VLOOKUP(RIGHT($X$1,5),Key!$A$9:$B$14,2,FALSE)</f>
        <v>3.7</v>
      </c>
      <c r="Z6315">
        <f t="shared" si="492"/>
        <v>10.199999999999999</v>
      </c>
      <c r="AA6315">
        <f t="shared" si="493"/>
        <v>0</v>
      </c>
    </row>
    <row r="6316" spans="1:27" x14ac:dyDescent="0.3">
      <c r="A6316">
        <v>100067</v>
      </c>
      <c r="B6316">
        <v>230922</v>
      </c>
      <c r="C6316" s="3">
        <v>44130.769444444442</v>
      </c>
      <c r="D6316">
        <v>1</v>
      </c>
      <c r="E6316">
        <v>1</v>
      </c>
      <c r="F6316" t="s">
        <v>25</v>
      </c>
      <c r="G6316">
        <v>1</v>
      </c>
      <c r="H6316">
        <v>63.054690000000001</v>
      </c>
      <c r="I6316">
        <v>13.55078</v>
      </c>
      <c r="J6316">
        <v>0.82421880000000003</v>
      </c>
      <c r="K6316">
        <v>58.023440000000001</v>
      </c>
      <c r="L6316" s="3">
        <v>44130.522916666669</v>
      </c>
      <c r="M6316">
        <v>17.18</v>
      </c>
      <c r="N6316" t="s">
        <v>28</v>
      </c>
      <c r="P6316">
        <f>(C6316-Key!$B$1)*24</f>
        <v>3.4166666666278616</v>
      </c>
      <c r="Q6316">
        <f>(Key!$B$2-'17.1'!C6316)*24</f>
        <v>-0.46666666661622003</v>
      </c>
      <c r="R6316" s="3">
        <f>C6316-(M6316-Key!$B$5)/(24*Key!$B$6)</f>
        <v>44130.755629629624</v>
      </c>
      <c r="S6316">
        <f>M6316-Key!$B$5</f>
        <v>14.92</v>
      </c>
      <c r="T6316" s="2">
        <f t="shared" si="490"/>
        <v>44129.770833333336</v>
      </c>
      <c r="U6316" t="str">
        <f t="shared" si="491"/>
        <v>10-25-2020 18:30</v>
      </c>
      <c r="V6316">
        <f>IFERROR(IF(W6316=Z6316,VLOOKUP($U6316,[1]C8842!$G$2:$M$145,3,FALSE),0),0)</f>
        <v>0</v>
      </c>
      <c r="W6316">
        <f>VLOOKUP(RIGHT($V$1,5),Key!$A$9:$B$14,2,FALSE)</f>
        <v>10.199999999999999</v>
      </c>
      <c r="X6316">
        <f t="shared" si="494"/>
        <v>0</v>
      </c>
      <c r="Y6316">
        <f>VLOOKUP(RIGHT($X$1,5),Key!$A$9:$B$14,2,FALSE)</f>
        <v>3.7</v>
      </c>
      <c r="Z6316">
        <f t="shared" si="492"/>
        <v>10.199999999999999</v>
      </c>
      <c r="AA6316">
        <f t="shared" si="493"/>
        <v>0</v>
      </c>
    </row>
    <row r="6317" spans="1:27" x14ac:dyDescent="0.3">
      <c r="A6317">
        <v>100067</v>
      </c>
      <c r="B6317">
        <v>230922</v>
      </c>
      <c r="C6317" s="3">
        <v>44130.769444444442</v>
      </c>
      <c r="D6317">
        <v>3</v>
      </c>
      <c r="E6317">
        <v>2</v>
      </c>
      <c r="F6317" t="s">
        <v>26</v>
      </c>
      <c r="G6317">
        <v>1</v>
      </c>
      <c r="H6317">
        <v>63.632809999999999</v>
      </c>
      <c r="I6317">
        <v>17.679690000000001</v>
      </c>
      <c r="J6317">
        <v>0.98828130000000003</v>
      </c>
      <c r="K6317">
        <v>93.039060000000006</v>
      </c>
      <c r="L6317" s="3">
        <v>44130.522916666669</v>
      </c>
      <c r="M6317">
        <v>17.18</v>
      </c>
      <c r="N6317" t="s">
        <v>28</v>
      </c>
      <c r="P6317">
        <f>(C6317-Key!$B$1)*24</f>
        <v>3.4166666666278616</v>
      </c>
      <c r="Q6317">
        <f>(Key!$B$2-'17.1'!C6317)*24</f>
        <v>-0.46666666661622003</v>
      </c>
      <c r="R6317" s="3">
        <f>C6317-(M6317-Key!$B$5)/(24*Key!$B$6)</f>
        <v>44130.755629629624</v>
      </c>
      <c r="S6317">
        <f>M6317-Key!$B$5</f>
        <v>14.92</v>
      </c>
      <c r="T6317" s="2">
        <f t="shared" si="490"/>
        <v>44129.770833333336</v>
      </c>
      <c r="U6317" t="str">
        <f t="shared" si="491"/>
        <v>10-25-2020 18:30</v>
      </c>
      <c r="V6317">
        <f>IFERROR(IF(W6317=Z6317,VLOOKUP($U6317,[1]C8842!$G$2:$M$145,3,FALSE),0),0)</f>
        <v>0</v>
      </c>
      <c r="W6317">
        <f>VLOOKUP(RIGHT($V$1,5),Key!$A$9:$B$14,2,FALSE)</f>
        <v>10.199999999999999</v>
      </c>
      <c r="X6317">
        <f t="shared" si="494"/>
        <v>0</v>
      </c>
      <c r="Y6317">
        <f>VLOOKUP(RIGHT($X$1,5),Key!$A$9:$B$14,2,FALSE)</f>
        <v>3.7</v>
      </c>
      <c r="Z6317">
        <f t="shared" si="492"/>
        <v>10.199999999999999</v>
      </c>
      <c r="AA6317">
        <f t="shared" si="493"/>
        <v>0</v>
      </c>
    </row>
    <row r="6318" spans="1:27" x14ac:dyDescent="0.3">
      <c r="A6318">
        <v>100067</v>
      </c>
      <c r="B6318">
        <v>230922</v>
      </c>
      <c r="C6318" s="3">
        <v>44130.769444444442</v>
      </c>
      <c r="D6318">
        <v>0</v>
      </c>
      <c r="E6318">
        <v>2</v>
      </c>
      <c r="F6318" t="s">
        <v>25</v>
      </c>
      <c r="G6318">
        <v>1</v>
      </c>
      <c r="H6318">
        <v>57.265630000000002</v>
      </c>
      <c r="I6318">
        <v>16.210940000000001</v>
      </c>
      <c r="J6318">
        <v>1.03125</v>
      </c>
      <c r="K6318">
        <v>45.019530000000003</v>
      </c>
      <c r="L6318" s="3">
        <v>44130.522916666669</v>
      </c>
      <c r="M6318">
        <v>17.18</v>
      </c>
      <c r="N6318" t="s">
        <v>28</v>
      </c>
      <c r="P6318">
        <f>(C6318-Key!$B$1)*24</f>
        <v>3.4166666666278616</v>
      </c>
      <c r="Q6318">
        <f>(Key!$B$2-'17.1'!C6318)*24</f>
        <v>-0.46666666661622003</v>
      </c>
      <c r="R6318" s="3">
        <f>C6318-(M6318-Key!$B$5)/(24*Key!$B$6)</f>
        <v>44130.755629629624</v>
      </c>
      <c r="S6318">
        <f>M6318-Key!$B$5</f>
        <v>14.92</v>
      </c>
      <c r="T6318" s="2">
        <f t="shared" si="490"/>
        <v>44129.770833333336</v>
      </c>
      <c r="U6318" t="str">
        <f t="shared" si="491"/>
        <v>10-25-2020 18:30</v>
      </c>
      <c r="V6318">
        <f>IFERROR(IF(W6318=Z6318,VLOOKUP($U6318,[1]C8842!$G$2:$M$145,3,FALSE),0),0)</f>
        <v>0</v>
      </c>
      <c r="W6318">
        <f>VLOOKUP(RIGHT($V$1,5),Key!$A$9:$B$14,2,FALSE)</f>
        <v>10.199999999999999</v>
      </c>
      <c r="X6318">
        <f t="shared" si="494"/>
        <v>0</v>
      </c>
      <c r="Y6318">
        <f>VLOOKUP(RIGHT($X$1,5),Key!$A$9:$B$14,2,FALSE)</f>
        <v>3.7</v>
      </c>
      <c r="Z6318">
        <f t="shared" si="492"/>
        <v>10.199999999999999</v>
      </c>
      <c r="AA6318">
        <f t="shared" si="493"/>
        <v>0</v>
      </c>
    </row>
    <row r="6319" spans="1:27" x14ac:dyDescent="0.3">
      <c r="A6319">
        <v>100067</v>
      </c>
      <c r="B6319">
        <v>230922</v>
      </c>
      <c r="C6319" s="3">
        <v>44130.769444444442</v>
      </c>
      <c r="D6319">
        <v>2</v>
      </c>
      <c r="E6319">
        <v>1</v>
      </c>
      <c r="F6319" t="s">
        <v>26</v>
      </c>
      <c r="G6319">
        <v>1</v>
      </c>
      <c r="H6319">
        <v>64.089839999999995</v>
      </c>
      <c r="I6319">
        <v>18.79297</v>
      </c>
      <c r="J6319">
        <v>1.027344</v>
      </c>
      <c r="K6319">
        <v>80.03125</v>
      </c>
      <c r="L6319" s="3">
        <v>44130.522916666669</v>
      </c>
      <c r="M6319">
        <v>17.18</v>
      </c>
      <c r="N6319" t="s">
        <v>28</v>
      </c>
      <c r="P6319">
        <f>(C6319-Key!$B$1)*24</f>
        <v>3.4166666666278616</v>
      </c>
      <c r="Q6319">
        <f>(Key!$B$2-'17.1'!C6319)*24</f>
        <v>-0.46666666661622003</v>
      </c>
      <c r="R6319" s="3">
        <f>C6319-(M6319-Key!$B$5)/(24*Key!$B$6)</f>
        <v>44130.755629629624</v>
      </c>
      <c r="S6319">
        <f>M6319-Key!$B$5</f>
        <v>14.92</v>
      </c>
      <c r="T6319" s="2">
        <f t="shared" si="490"/>
        <v>44129.770833333336</v>
      </c>
      <c r="U6319" t="str">
        <f t="shared" si="491"/>
        <v>10-25-2020 18:30</v>
      </c>
      <c r="V6319">
        <f>IFERROR(IF(W6319=Z6319,VLOOKUP($U6319,[1]C8842!$G$2:$M$145,3,FALSE),0),0)</f>
        <v>0</v>
      </c>
      <c r="W6319">
        <f>VLOOKUP(RIGHT($V$1,5),Key!$A$9:$B$14,2,FALSE)</f>
        <v>10.199999999999999</v>
      </c>
      <c r="X6319">
        <f t="shared" si="494"/>
        <v>0</v>
      </c>
      <c r="Y6319">
        <f>VLOOKUP(RIGHT($X$1,5),Key!$A$9:$B$14,2,FALSE)</f>
        <v>3.7</v>
      </c>
      <c r="Z6319">
        <f t="shared" si="492"/>
        <v>10.199999999999999</v>
      </c>
      <c r="AA6319">
        <f t="shared" si="493"/>
        <v>0</v>
      </c>
    </row>
    <row r="6320" spans="1:27" x14ac:dyDescent="0.3">
      <c r="A6320">
        <v>100067</v>
      </c>
      <c r="B6320">
        <v>230922</v>
      </c>
      <c r="C6320" s="3">
        <v>44130.769444444442</v>
      </c>
      <c r="D6320">
        <v>0</v>
      </c>
      <c r="E6320">
        <v>2</v>
      </c>
      <c r="F6320" t="s">
        <v>25</v>
      </c>
      <c r="G6320">
        <v>1</v>
      </c>
      <c r="H6320">
        <v>64.96875</v>
      </c>
      <c r="I6320">
        <v>18.546880000000002</v>
      </c>
      <c r="J6320">
        <v>1.003906</v>
      </c>
      <c r="K6320">
        <v>46.019530000000003</v>
      </c>
      <c r="L6320" s="3">
        <v>44130.522916666669</v>
      </c>
      <c r="M6320">
        <v>17.18</v>
      </c>
      <c r="N6320" t="s">
        <v>28</v>
      </c>
      <c r="P6320">
        <f>(C6320-Key!$B$1)*24</f>
        <v>3.4166666666278616</v>
      </c>
      <c r="Q6320">
        <f>(Key!$B$2-'17.1'!C6320)*24</f>
        <v>-0.46666666661622003</v>
      </c>
      <c r="R6320" s="3">
        <f>C6320-(M6320-Key!$B$5)/(24*Key!$B$6)</f>
        <v>44130.755629629624</v>
      </c>
      <c r="S6320">
        <f>M6320-Key!$B$5</f>
        <v>14.92</v>
      </c>
      <c r="T6320" s="2">
        <f t="shared" si="490"/>
        <v>44129.770833333336</v>
      </c>
      <c r="U6320" t="str">
        <f t="shared" si="491"/>
        <v>10-25-2020 18:30</v>
      </c>
      <c r="V6320">
        <f>IFERROR(IF(W6320=Z6320,VLOOKUP($U6320,[1]C8842!$G$2:$M$145,3,FALSE),0),0)</f>
        <v>0</v>
      </c>
      <c r="W6320">
        <f>VLOOKUP(RIGHT($V$1,5),Key!$A$9:$B$14,2,FALSE)</f>
        <v>10.199999999999999</v>
      </c>
      <c r="X6320">
        <f t="shared" si="494"/>
        <v>0</v>
      </c>
      <c r="Y6320">
        <f>VLOOKUP(RIGHT($X$1,5),Key!$A$9:$B$14,2,FALSE)</f>
        <v>3.7</v>
      </c>
      <c r="Z6320">
        <f t="shared" si="492"/>
        <v>10.199999999999999</v>
      </c>
      <c r="AA6320">
        <f t="shared" si="493"/>
        <v>0</v>
      </c>
    </row>
    <row r="6321" spans="1:27" x14ac:dyDescent="0.3">
      <c r="A6321">
        <v>100067</v>
      </c>
      <c r="B6321">
        <v>230922</v>
      </c>
      <c r="C6321" s="3">
        <v>44130.769444444442</v>
      </c>
      <c r="D6321">
        <v>1</v>
      </c>
      <c r="E6321">
        <v>1</v>
      </c>
      <c r="F6321" t="s">
        <v>25</v>
      </c>
      <c r="G6321">
        <v>1</v>
      </c>
      <c r="H6321">
        <v>75.003910000000005</v>
      </c>
      <c r="I6321">
        <v>14.566409999999999</v>
      </c>
      <c r="J6321">
        <v>0.7265625</v>
      </c>
      <c r="K6321">
        <v>57.023440000000001</v>
      </c>
      <c r="L6321" s="3">
        <v>44130.522916666669</v>
      </c>
      <c r="M6321">
        <v>17.18</v>
      </c>
      <c r="N6321" t="s">
        <v>28</v>
      </c>
      <c r="P6321">
        <f>(C6321-Key!$B$1)*24</f>
        <v>3.4166666666278616</v>
      </c>
      <c r="Q6321">
        <f>(Key!$B$2-'17.1'!C6321)*24</f>
        <v>-0.46666666661622003</v>
      </c>
      <c r="R6321" s="3">
        <f>C6321-(M6321-Key!$B$5)/(24*Key!$B$6)</f>
        <v>44130.755629629624</v>
      </c>
      <c r="S6321">
        <f>M6321-Key!$B$5</f>
        <v>14.92</v>
      </c>
      <c r="T6321" s="2">
        <f t="shared" si="490"/>
        <v>44129.770833333336</v>
      </c>
      <c r="U6321" t="str">
        <f t="shared" si="491"/>
        <v>10-25-2020 18:30</v>
      </c>
      <c r="V6321">
        <f>IFERROR(IF(W6321=Z6321,VLOOKUP($U6321,[1]C8842!$G$2:$M$145,3,FALSE),0),0)</f>
        <v>0</v>
      </c>
      <c r="W6321">
        <f>VLOOKUP(RIGHT($V$1,5),Key!$A$9:$B$14,2,FALSE)</f>
        <v>10.199999999999999</v>
      </c>
      <c r="X6321">
        <f t="shared" si="494"/>
        <v>0</v>
      </c>
      <c r="Y6321">
        <f>VLOOKUP(RIGHT($X$1,5),Key!$A$9:$B$14,2,FALSE)</f>
        <v>3.7</v>
      </c>
      <c r="Z6321">
        <f t="shared" si="492"/>
        <v>10.199999999999999</v>
      </c>
      <c r="AA6321">
        <f t="shared" si="493"/>
        <v>0</v>
      </c>
    </row>
    <row r="6322" spans="1:27" x14ac:dyDescent="0.3">
      <c r="A6322">
        <v>100067</v>
      </c>
      <c r="B6322">
        <v>230922</v>
      </c>
      <c r="C6322" s="3">
        <v>44130.769444444442</v>
      </c>
      <c r="D6322">
        <v>0</v>
      </c>
      <c r="E6322">
        <v>2</v>
      </c>
      <c r="F6322" t="s">
        <v>25</v>
      </c>
      <c r="G6322">
        <v>4</v>
      </c>
      <c r="H6322">
        <v>62.753909999999998</v>
      </c>
      <c r="I6322">
        <v>51.019530000000003</v>
      </c>
      <c r="J6322">
        <v>2.4179689999999998</v>
      </c>
      <c r="K6322">
        <v>48.019530000000003</v>
      </c>
      <c r="L6322" s="3">
        <v>44130.522916666669</v>
      </c>
      <c r="M6322">
        <v>17.18</v>
      </c>
      <c r="N6322" t="s">
        <v>28</v>
      </c>
      <c r="P6322">
        <f>(C6322-Key!$B$1)*24</f>
        <v>3.4166666666278616</v>
      </c>
      <c r="Q6322">
        <f>(Key!$B$2-'17.1'!C6322)*24</f>
        <v>-0.46666666661622003</v>
      </c>
      <c r="R6322" s="3">
        <f>C6322-(M6322-Key!$B$5)/(24*Key!$B$6)</f>
        <v>44130.755629629624</v>
      </c>
      <c r="S6322">
        <f>M6322-Key!$B$5</f>
        <v>14.92</v>
      </c>
      <c r="T6322" s="2">
        <f t="shared" si="490"/>
        <v>44129.770833333336</v>
      </c>
      <c r="U6322" t="str">
        <f t="shared" si="491"/>
        <v>10-25-2020 18:30</v>
      </c>
      <c r="V6322">
        <f>IFERROR(IF(W6322=Z6322,VLOOKUP($U6322,[1]C8842!$G$2:$M$145,3,FALSE),0),0)</f>
        <v>0</v>
      </c>
      <c r="W6322">
        <f>VLOOKUP(RIGHT($V$1,5),Key!$A$9:$B$14,2,FALSE)</f>
        <v>10.199999999999999</v>
      </c>
      <c r="X6322">
        <f t="shared" si="494"/>
        <v>0</v>
      </c>
      <c r="Y6322">
        <f>VLOOKUP(RIGHT($X$1,5),Key!$A$9:$B$14,2,FALSE)</f>
        <v>3.7</v>
      </c>
      <c r="Z6322">
        <f t="shared" si="492"/>
        <v>10.199999999999999</v>
      </c>
      <c r="AA6322">
        <f t="shared" si="493"/>
        <v>0</v>
      </c>
    </row>
    <row r="6323" spans="1:27" x14ac:dyDescent="0.3">
      <c r="A6323">
        <v>100067</v>
      </c>
      <c r="B6323">
        <v>230922</v>
      </c>
      <c r="C6323" s="3">
        <v>44130.769444444442</v>
      </c>
      <c r="D6323">
        <v>0</v>
      </c>
      <c r="E6323">
        <v>2</v>
      </c>
      <c r="F6323" t="s">
        <v>25</v>
      </c>
      <c r="G6323">
        <v>1</v>
      </c>
      <c r="H6323">
        <v>65.078130000000002</v>
      </c>
      <c r="I6323">
        <v>15.570309999999999</v>
      </c>
      <c r="J6323">
        <v>0.87890630000000003</v>
      </c>
      <c r="K6323">
        <v>48.019530000000003</v>
      </c>
      <c r="L6323" s="3">
        <v>44130.522916666669</v>
      </c>
      <c r="M6323">
        <v>17.18</v>
      </c>
      <c r="N6323" t="s">
        <v>28</v>
      </c>
      <c r="P6323">
        <f>(C6323-Key!$B$1)*24</f>
        <v>3.4166666666278616</v>
      </c>
      <c r="Q6323">
        <f>(Key!$B$2-'17.1'!C6323)*24</f>
        <v>-0.46666666661622003</v>
      </c>
      <c r="R6323" s="3">
        <f>C6323-(M6323-Key!$B$5)/(24*Key!$B$6)</f>
        <v>44130.755629629624</v>
      </c>
      <c r="S6323">
        <f>M6323-Key!$B$5</f>
        <v>14.92</v>
      </c>
      <c r="T6323" s="2">
        <f t="shared" si="490"/>
        <v>44129.770833333336</v>
      </c>
      <c r="U6323" t="str">
        <f t="shared" si="491"/>
        <v>10-25-2020 18:30</v>
      </c>
      <c r="V6323">
        <f>IFERROR(IF(W6323=Z6323,VLOOKUP($U6323,[1]C8842!$G$2:$M$145,3,FALSE),0),0)</f>
        <v>0</v>
      </c>
      <c r="W6323">
        <f>VLOOKUP(RIGHT($V$1,5),Key!$A$9:$B$14,2,FALSE)</f>
        <v>10.199999999999999</v>
      </c>
      <c r="X6323">
        <f t="shared" si="494"/>
        <v>0</v>
      </c>
      <c r="Y6323">
        <f>VLOOKUP(RIGHT($X$1,5),Key!$A$9:$B$14,2,FALSE)</f>
        <v>3.7</v>
      </c>
      <c r="Z6323">
        <f t="shared" si="492"/>
        <v>10.199999999999999</v>
      </c>
      <c r="AA6323">
        <f t="shared" si="493"/>
        <v>0</v>
      </c>
    </row>
    <row r="6324" spans="1:27" x14ac:dyDescent="0.3">
      <c r="A6324">
        <v>100067</v>
      </c>
      <c r="B6324">
        <v>230922</v>
      </c>
      <c r="C6324" s="3">
        <v>44130.769444444442</v>
      </c>
      <c r="D6324">
        <v>2</v>
      </c>
      <c r="E6324">
        <v>1</v>
      </c>
      <c r="F6324" t="s">
        <v>26</v>
      </c>
      <c r="G6324">
        <v>1</v>
      </c>
      <c r="H6324">
        <v>70.96875</v>
      </c>
      <c r="I6324">
        <v>19.308589999999999</v>
      </c>
      <c r="J6324">
        <v>0.94921880000000003</v>
      </c>
      <c r="K6324">
        <v>82.035160000000005</v>
      </c>
      <c r="L6324" s="3">
        <v>44130.522916666669</v>
      </c>
      <c r="M6324">
        <v>17.18</v>
      </c>
      <c r="N6324" t="s">
        <v>28</v>
      </c>
      <c r="P6324">
        <f>(C6324-Key!$B$1)*24</f>
        <v>3.4166666666278616</v>
      </c>
      <c r="Q6324">
        <f>(Key!$B$2-'17.1'!C6324)*24</f>
        <v>-0.46666666661622003</v>
      </c>
      <c r="R6324" s="3">
        <f>C6324-(M6324-Key!$B$5)/(24*Key!$B$6)</f>
        <v>44130.755629629624</v>
      </c>
      <c r="S6324">
        <f>M6324-Key!$B$5</f>
        <v>14.92</v>
      </c>
      <c r="T6324" s="2">
        <f t="shared" si="490"/>
        <v>44129.770833333336</v>
      </c>
      <c r="U6324" t="str">
        <f t="shared" si="491"/>
        <v>10-25-2020 18:30</v>
      </c>
      <c r="V6324">
        <f>IFERROR(IF(W6324=Z6324,VLOOKUP($U6324,[1]C8842!$G$2:$M$145,3,FALSE),0),0)</f>
        <v>0</v>
      </c>
      <c r="W6324">
        <f>VLOOKUP(RIGHT($V$1,5),Key!$A$9:$B$14,2,FALSE)</f>
        <v>10.199999999999999</v>
      </c>
      <c r="X6324">
        <f t="shared" si="494"/>
        <v>0</v>
      </c>
      <c r="Y6324">
        <f>VLOOKUP(RIGHT($X$1,5),Key!$A$9:$B$14,2,FALSE)</f>
        <v>3.7</v>
      </c>
      <c r="Z6324">
        <f t="shared" si="492"/>
        <v>10.199999999999999</v>
      </c>
      <c r="AA6324">
        <f t="shared" si="493"/>
        <v>0</v>
      </c>
    </row>
    <row r="6325" spans="1:27" x14ac:dyDescent="0.3">
      <c r="A6325">
        <v>100067</v>
      </c>
      <c r="B6325">
        <v>230922</v>
      </c>
      <c r="C6325" s="3">
        <v>44130.769444444442</v>
      </c>
      <c r="D6325">
        <v>3</v>
      </c>
      <c r="E6325">
        <v>2</v>
      </c>
      <c r="F6325" t="s">
        <v>26</v>
      </c>
      <c r="G6325">
        <v>1</v>
      </c>
      <c r="H6325">
        <v>69.355469999999997</v>
      </c>
      <c r="I6325">
        <v>18.804690000000001</v>
      </c>
      <c r="J6325">
        <v>0.94921880000000003</v>
      </c>
      <c r="K6325">
        <v>94.039060000000006</v>
      </c>
      <c r="L6325" s="3">
        <v>44130.522916666669</v>
      </c>
      <c r="M6325">
        <v>17.18</v>
      </c>
      <c r="N6325" t="s">
        <v>28</v>
      </c>
      <c r="P6325">
        <f>(C6325-Key!$B$1)*24</f>
        <v>3.4166666666278616</v>
      </c>
      <c r="Q6325">
        <f>(Key!$B$2-'17.1'!C6325)*24</f>
        <v>-0.46666666661622003</v>
      </c>
      <c r="R6325" s="3">
        <f>C6325-(M6325-Key!$B$5)/(24*Key!$B$6)</f>
        <v>44130.755629629624</v>
      </c>
      <c r="S6325">
        <f>M6325-Key!$B$5</f>
        <v>14.92</v>
      </c>
      <c r="T6325" s="2">
        <f t="shared" si="490"/>
        <v>44129.770833333336</v>
      </c>
      <c r="U6325" t="str">
        <f t="shared" si="491"/>
        <v>10-25-2020 18:30</v>
      </c>
      <c r="V6325">
        <f>IFERROR(IF(W6325=Z6325,VLOOKUP($U6325,[1]C8842!$G$2:$M$145,3,FALSE),0),0)</f>
        <v>0</v>
      </c>
      <c r="W6325">
        <f>VLOOKUP(RIGHT($V$1,5),Key!$A$9:$B$14,2,FALSE)</f>
        <v>10.199999999999999</v>
      </c>
      <c r="X6325">
        <f t="shared" si="494"/>
        <v>0</v>
      </c>
      <c r="Y6325">
        <f>VLOOKUP(RIGHT($X$1,5),Key!$A$9:$B$14,2,FALSE)</f>
        <v>3.7</v>
      </c>
      <c r="Z6325">
        <f t="shared" si="492"/>
        <v>10.199999999999999</v>
      </c>
      <c r="AA6325">
        <f t="shared" si="493"/>
        <v>0</v>
      </c>
    </row>
    <row r="6326" spans="1:27" x14ac:dyDescent="0.3">
      <c r="A6326">
        <v>100067</v>
      </c>
      <c r="B6326">
        <v>230922</v>
      </c>
      <c r="C6326" s="3">
        <v>44130.769444444442</v>
      </c>
      <c r="D6326">
        <v>2</v>
      </c>
      <c r="E6326">
        <v>1</v>
      </c>
      <c r="F6326" t="s">
        <v>26</v>
      </c>
      <c r="G6326">
        <v>1</v>
      </c>
      <c r="H6326">
        <v>76.582030000000003</v>
      </c>
      <c r="I6326">
        <v>17.125</v>
      </c>
      <c r="J6326">
        <v>0.80078130000000003</v>
      </c>
      <c r="K6326">
        <v>80.03125</v>
      </c>
      <c r="L6326" s="3">
        <v>44130.522916666669</v>
      </c>
      <c r="M6326">
        <v>17.18</v>
      </c>
      <c r="N6326" t="s">
        <v>28</v>
      </c>
      <c r="P6326">
        <f>(C6326-Key!$B$1)*24</f>
        <v>3.4166666666278616</v>
      </c>
      <c r="Q6326">
        <f>(Key!$B$2-'17.1'!C6326)*24</f>
        <v>-0.46666666661622003</v>
      </c>
      <c r="R6326" s="3">
        <f>C6326-(M6326-Key!$B$5)/(24*Key!$B$6)</f>
        <v>44130.755629629624</v>
      </c>
      <c r="S6326">
        <f>M6326-Key!$B$5</f>
        <v>14.92</v>
      </c>
      <c r="T6326" s="2">
        <f t="shared" si="490"/>
        <v>44129.770833333336</v>
      </c>
      <c r="U6326" t="str">
        <f t="shared" si="491"/>
        <v>10-25-2020 18:30</v>
      </c>
      <c r="V6326">
        <f>IFERROR(IF(W6326=Z6326,VLOOKUP($U6326,[1]C8842!$G$2:$M$145,3,FALSE),0),0)</f>
        <v>0</v>
      </c>
      <c r="W6326">
        <f>VLOOKUP(RIGHT($V$1,5),Key!$A$9:$B$14,2,FALSE)</f>
        <v>10.199999999999999</v>
      </c>
      <c r="X6326">
        <f t="shared" si="494"/>
        <v>0</v>
      </c>
      <c r="Y6326">
        <f>VLOOKUP(RIGHT($X$1,5),Key!$A$9:$B$14,2,FALSE)</f>
        <v>3.7</v>
      </c>
      <c r="Z6326">
        <f t="shared" si="492"/>
        <v>10.199999999999999</v>
      </c>
      <c r="AA6326">
        <f t="shared" si="493"/>
        <v>0</v>
      </c>
    </row>
    <row r="6327" spans="1:27" x14ac:dyDescent="0.3">
      <c r="A6327">
        <v>100067</v>
      </c>
      <c r="B6327">
        <v>230922</v>
      </c>
      <c r="C6327" s="3">
        <v>44130.769444444442</v>
      </c>
      <c r="D6327">
        <v>2</v>
      </c>
      <c r="E6327">
        <v>1</v>
      </c>
      <c r="F6327" t="s">
        <v>26</v>
      </c>
      <c r="G6327">
        <v>2</v>
      </c>
      <c r="H6327">
        <v>75.484380000000002</v>
      </c>
      <c r="I6327">
        <v>20.847660000000001</v>
      </c>
      <c r="J6327">
        <v>0.9453125</v>
      </c>
      <c r="K6327">
        <v>81.035160000000005</v>
      </c>
      <c r="L6327" s="3">
        <v>44130.522916666669</v>
      </c>
      <c r="M6327">
        <v>17.18</v>
      </c>
      <c r="N6327" t="s">
        <v>28</v>
      </c>
      <c r="P6327">
        <f>(C6327-Key!$B$1)*24</f>
        <v>3.4166666666278616</v>
      </c>
      <c r="Q6327">
        <f>(Key!$B$2-'17.1'!C6327)*24</f>
        <v>-0.46666666661622003</v>
      </c>
      <c r="R6327" s="3">
        <f>C6327-(M6327-Key!$B$5)/(24*Key!$B$6)</f>
        <v>44130.755629629624</v>
      </c>
      <c r="S6327">
        <f>M6327-Key!$B$5</f>
        <v>14.92</v>
      </c>
      <c r="T6327" s="2">
        <f t="shared" si="490"/>
        <v>44129.770833333336</v>
      </c>
      <c r="U6327" t="str">
        <f t="shared" si="491"/>
        <v>10-25-2020 18:30</v>
      </c>
      <c r="V6327">
        <f>IFERROR(IF(W6327=Z6327,VLOOKUP($U6327,[1]C8842!$G$2:$M$145,3,FALSE),0),0)</f>
        <v>0</v>
      </c>
      <c r="W6327">
        <f>VLOOKUP(RIGHT($V$1,5),Key!$A$9:$B$14,2,FALSE)</f>
        <v>10.199999999999999</v>
      </c>
      <c r="X6327">
        <f t="shared" si="494"/>
        <v>0</v>
      </c>
      <c r="Y6327">
        <f>VLOOKUP(RIGHT($X$1,5),Key!$A$9:$B$14,2,FALSE)</f>
        <v>3.7</v>
      </c>
      <c r="Z6327">
        <f t="shared" si="492"/>
        <v>10.199999999999999</v>
      </c>
      <c r="AA6327">
        <f t="shared" si="493"/>
        <v>0</v>
      </c>
    </row>
    <row r="6328" spans="1:27" x14ac:dyDescent="0.3">
      <c r="A6328">
        <v>100067</v>
      </c>
      <c r="B6328">
        <v>230922</v>
      </c>
      <c r="C6328" s="3">
        <v>44130.769444444442</v>
      </c>
      <c r="D6328">
        <v>2</v>
      </c>
      <c r="E6328">
        <v>1</v>
      </c>
      <c r="F6328" t="s">
        <v>26</v>
      </c>
      <c r="G6328">
        <v>1</v>
      </c>
      <c r="H6328">
        <v>71.613280000000003</v>
      </c>
      <c r="I6328">
        <v>18.089839999999999</v>
      </c>
      <c r="J6328">
        <v>0.89453130000000003</v>
      </c>
      <c r="K6328">
        <v>81.035160000000005</v>
      </c>
      <c r="L6328" s="3">
        <v>44130.522916666669</v>
      </c>
      <c r="M6328">
        <v>17.18</v>
      </c>
      <c r="N6328" t="s">
        <v>28</v>
      </c>
      <c r="P6328">
        <f>(C6328-Key!$B$1)*24</f>
        <v>3.4166666666278616</v>
      </c>
      <c r="Q6328">
        <f>(Key!$B$2-'17.1'!C6328)*24</f>
        <v>-0.46666666661622003</v>
      </c>
      <c r="R6328" s="3">
        <f>C6328-(M6328-Key!$B$5)/(24*Key!$B$6)</f>
        <v>44130.755629629624</v>
      </c>
      <c r="S6328">
        <f>M6328-Key!$B$5</f>
        <v>14.92</v>
      </c>
      <c r="T6328" s="2">
        <f t="shared" si="490"/>
        <v>44129.770833333336</v>
      </c>
      <c r="U6328" t="str">
        <f t="shared" si="491"/>
        <v>10-25-2020 18:30</v>
      </c>
      <c r="V6328">
        <f>IFERROR(IF(W6328=Z6328,VLOOKUP($U6328,[1]C8842!$G$2:$M$145,3,FALSE),0),0)</f>
        <v>0</v>
      </c>
      <c r="W6328">
        <f>VLOOKUP(RIGHT($V$1,5),Key!$A$9:$B$14,2,FALSE)</f>
        <v>10.199999999999999</v>
      </c>
      <c r="X6328">
        <f t="shared" si="494"/>
        <v>0</v>
      </c>
      <c r="Y6328">
        <f>VLOOKUP(RIGHT($X$1,5),Key!$A$9:$B$14,2,FALSE)</f>
        <v>3.7</v>
      </c>
      <c r="Z6328">
        <f t="shared" si="492"/>
        <v>10.199999999999999</v>
      </c>
      <c r="AA6328">
        <f t="shared" si="493"/>
        <v>0</v>
      </c>
    </row>
    <row r="6329" spans="1:27" x14ac:dyDescent="0.3">
      <c r="A6329">
        <v>100067</v>
      </c>
      <c r="B6329">
        <v>230922</v>
      </c>
      <c r="C6329" s="3">
        <v>44130.769444444442</v>
      </c>
      <c r="D6329">
        <v>1</v>
      </c>
      <c r="E6329">
        <v>1</v>
      </c>
      <c r="F6329" t="s">
        <v>25</v>
      </c>
      <c r="G6329">
        <v>1</v>
      </c>
      <c r="H6329">
        <v>67.214839999999995</v>
      </c>
      <c r="I6329">
        <v>17.683589999999999</v>
      </c>
      <c r="J6329">
        <v>0.9375</v>
      </c>
      <c r="K6329">
        <v>56.023440000000001</v>
      </c>
      <c r="L6329" s="3">
        <v>44130.522916666669</v>
      </c>
      <c r="M6329">
        <v>17.18</v>
      </c>
      <c r="N6329" t="s">
        <v>28</v>
      </c>
      <c r="P6329">
        <f>(C6329-Key!$B$1)*24</f>
        <v>3.4166666666278616</v>
      </c>
      <c r="Q6329">
        <f>(Key!$B$2-'17.1'!C6329)*24</f>
        <v>-0.46666666661622003</v>
      </c>
      <c r="R6329" s="3">
        <f>C6329-(M6329-Key!$B$5)/(24*Key!$B$6)</f>
        <v>44130.755629629624</v>
      </c>
      <c r="S6329">
        <f>M6329-Key!$B$5</f>
        <v>14.92</v>
      </c>
      <c r="T6329" s="2">
        <f t="shared" si="490"/>
        <v>44129.770833333336</v>
      </c>
      <c r="U6329" t="str">
        <f t="shared" si="491"/>
        <v>10-25-2020 18:30</v>
      </c>
      <c r="V6329">
        <f>IFERROR(IF(W6329=Z6329,VLOOKUP($U6329,[1]C8842!$G$2:$M$145,3,FALSE),0),0)</f>
        <v>0</v>
      </c>
      <c r="W6329">
        <f>VLOOKUP(RIGHT($V$1,5),Key!$A$9:$B$14,2,FALSE)</f>
        <v>10.199999999999999</v>
      </c>
      <c r="X6329">
        <f t="shared" si="494"/>
        <v>0</v>
      </c>
      <c r="Y6329">
        <f>VLOOKUP(RIGHT($X$1,5),Key!$A$9:$B$14,2,FALSE)</f>
        <v>3.7</v>
      </c>
      <c r="Z6329">
        <f t="shared" si="492"/>
        <v>10.199999999999999</v>
      </c>
      <c r="AA6329">
        <f t="shared" si="493"/>
        <v>0</v>
      </c>
    </row>
    <row r="6330" spans="1:27" x14ac:dyDescent="0.3">
      <c r="A6330">
        <v>100067</v>
      </c>
      <c r="B6330">
        <v>230922</v>
      </c>
      <c r="C6330" s="3">
        <v>44130.769444444442</v>
      </c>
      <c r="D6330">
        <v>0</v>
      </c>
      <c r="E6330">
        <v>2</v>
      </c>
      <c r="F6330" t="s">
        <v>25</v>
      </c>
      <c r="G6330">
        <v>1</v>
      </c>
      <c r="H6330">
        <v>59.851559999999999</v>
      </c>
      <c r="I6330">
        <v>19.65625</v>
      </c>
      <c r="J6330">
        <v>1.140625</v>
      </c>
      <c r="K6330">
        <v>45.019530000000003</v>
      </c>
      <c r="L6330" s="3">
        <v>44130.522916666669</v>
      </c>
      <c r="M6330">
        <v>17.18</v>
      </c>
      <c r="N6330" t="s">
        <v>28</v>
      </c>
      <c r="P6330">
        <f>(C6330-Key!$B$1)*24</f>
        <v>3.4166666666278616</v>
      </c>
      <c r="Q6330">
        <f>(Key!$B$2-'17.1'!C6330)*24</f>
        <v>-0.46666666661622003</v>
      </c>
      <c r="R6330" s="3">
        <f>C6330-(M6330-Key!$B$5)/(24*Key!$B$6)</f>
        <v>44130.755629629624</v>
      </c>
      <c r="S6330">
        <f>M6330-Key!$B$5</f>
        <v>14.92</v>
      </c>
      <c r="T6330" s="2">
        <f t="shared" si="490"/>
        <v>44129.770833333336</v>
      </c>
      <c r="U6330" t="str">
        <f t="shared" si="491"/>
        <v>10-25-2020 18:30</v>
      </c>
      <c r="V6330">
        <f>IFERROR(IF(W6330=Z6330,VLOOKUP($U6330,[1]C8842!$G$2:$M$145,3,FALSE),0),0)</f>
        <v>0</v>
      </c>
      <c r="W6330">
        <f>VLOOKUP(RIGHT($V$1,5),Key!$A$9:$B$14,2,FALSE)</f>
        <v>10.199999999999999</v>
      </c>
      <c r="X6330">
        <f t="shared" si="494"/>
        <v>0</v>
      </c>
      <c r="Y6330">
        <f>VLOOKUP(RIGHT($X$1,5),Key!$A$9:$B$14,2,FALSE)</f>
        <v>3.7</v>
      </c>
      <c r="Z6330">
        <f t="shared" si="492"/>
        <v>10.199999999999999</v>
      </c>
      <c r="AA6330">
        <f t="shared" si="493"/>
        <v>0</v>
      </c>
    </row>
    <row r="6331" spans="1:27" x14ac:dyDescent="0.3">
      <c r="A6331">
        <v>100067</v>
      </c>
      <c r="B6331">
        <v>230922</v>
      </c>
      <c r="C6331" s="3">
        <v>44130.769444444442</v>
      </c>
      <c r="D6331">
        <v>1</v>
      </c>
      <c r="E6331">
        <v>1</v>
      </c>
      <c r="F6331" t="s">
        <v>25</v>
      </c>
      <c r="G6331">
        <v>1</v>
      </c>
      <c r="H6331">
        <v>64.910160000000005</v>
      </c>
      <c r="I6331">
        <v>14.460940000000001</v>
      </c>
      <c r="J6331">
        <v>0.8359375</v>
      </c>
      <c r="K6331">
        <v>60.023440000000001</v>
      </c>
      <c r="L6331" s="3">
        <v>44130.522916666669</v>
      </c>
      <c r="M6331">
        <v>17.18</v>
      </c>
      <c r="N6331" t="s">
        <v>28</v>
      </c>
      <c r="P6331">
        <f>(C6331-Key!$B$1)*24</f>
        <v>3.4166666666278616</v>
      </c>
      <c r="Q6331">
        <f>(Key!$B$2-'17.1'!C6331)*24</f>
        <v>-0.46666666661622003</v>
      </c>
      <c r="R6331" s="3">
        <f>C6331-(M6331-Key!$B$5)/(24*Key!$B$6)</f>
        <v>44130.755629629624</v>
      </c>
      <c r="S6331">
        <f>M6331-Key!$B$5</f>
        <v>14.92</v>
      </c>
      <c r="T6331" s="2">
        <f t="shared" si="490"/>
        <v>44129.770833333336</v>
      </c>
      <c r="U6331" t="str">
        <f t="shared" si="491"/>
        <v>10-25-2020 18:30</v>
      </c>
      <c r="V6331">
        <f>IFERROR(IF(W6331=Z6331,VLOOKUP($U6331,[1]C8842!$G$2:$M$145,3,FALSE),0),0)</f>
        <v>0</v>
      </c>
      <c r="W6331">
        <f>VLOOKUP(RIGHT($V$1,5),Key!$A$9:$B$14,2,FALSE)</f>
        <v>10.199999999999999</v>
      </c>
      <c r="X6331">
        <f t="shared" si="494"/>
        <v>0</v>
      </c>
      <c r="Y6331">
        <f>VLOOKUP(RIGHT($X$1,5),Key!$A$9:$B$14,2,FALSE)</f>
        <v>3.7</v>
      </c>
      <c r="Z6331">
        <f t="shared" si="492"/>
        <v>10.199999999999999</v>
      </c>
      <c r="AA6331">
        <f t="shared" si="493"/>
        <v>0</v>
      </c>
    </row>
    <row r="6332" spans="1:27" x14ac:dyDescent="0.3">
      <c r="A6332">
        <v>100067</v>
      </c>
      <c r="B6332">
        <v>230922</v>
      </c>
      <c r="C6332" s="3">
        <v>44130.769444444442</v>
      </c>
      <c r="D6332">
        <v>3</v>
      </c>
      <c r="E6332">
        <v>2</v>
      </c>
      <c r="F6332" t="s">
        <v>26</v>
      </c>
      <c r="G6332">
        <v>1</v>
      </c>
      <c r="H6332">
        <v>67.589839999999995</v>
      </c>
      <c r="I6332">
        <v>16.046880000000002</v>
      </c>
      <c r="J6332">
        <v>0.8671875</v>
      </c>
      <c r="K6332">
        <v>94.039060000000006</v>
      </c>
      <c r="L6332" s="3">
        <v>44130.522916666669</v>
      </c>
      <c r="M6332">
        <v>17.18</v>
      </c>
      <c r="N6332" t="s">
        <v>28</v>
      </c>
      <c r="P6332">
        <f>(C6332-Key!$B$1)*24</f>
        <v>3.4166666666278616</v>
      </c>
      <c r="Q6332">
        <f>(Key!$B$2-'17.1'!C6332)*24</f>
        <v>-0.46666666661622003</v>
      </c>
      <c r="R6332" s="3">
        <f>C6332-(M6332-Key!$B$5)/(24*Key!$B$6)</f>
        <v>44130.755629629624</v>
      </c>
      <c r="S6332">
        <f>M6332-Key!$B$5</f>
        <v>14.92</v>
      </c>
      <c r="T6332" s="2">
        <f t="shared" si="490"/>
        <v>44129.770833333336</v>
      </c>
      <c r="U6332" t="str">
        <f t="shared" si="491"/>
        <v>10-25-2020 18:30</v>
      </c>
      <c r="V6332">
        <f>IFERROR(IF(W6332=Z6332,VLOOKUP($U6332,[1]C8842!$G$2:$M$145,3,FALSE),0),0)</f>
        <v>0</v>
      </c>
      <c r="W6332">
        <f>VLOOKUP(RIGHT($V$1,5),Key!$A$9:$B$14,2,FALSE)</f>
        <v>10.199999999999999</v>
      </c>
      <c r="X6332">
        <f t="shared" si="494"/>
        <v>0</v>
      </c>
      <c r="Y6332">
        <f>VLOOKUP(RIGHT($X$1,5),Key!$A$9:$B$14,2,FALSE)</f>
        <v>3.7</v>
      </c>
      <c r="Z6332">
        <f t="shared" si="492"/>
        <v>10.199999999999999</v>
      </c>
      <c r="AA6332">
        <f t="shared" si="493"/>
        <v>0</v>
      </c>
    </row>
    <row r="6333" spans="1:27" x14ac:dyDescent="0.3">
      <c r="A6333">
        <v>100067</v>
      </c>
      <c r="B6333">
        <v>230922</v>
      </c>
      <c r="C6333" s="3">
        <v>44130.769444444442</v>
      </c>
      <c r="D6333">
        <v>0</v>
      </c>
      <c r="E6333">
        <v>2</v>
      </c>
      <c r="F6333" t="s">
        <v>25</v>
      </c>
      <c r="G6333">
        <v>3</v>
      </c>
      <c r="H6333">
        <v>63.644530000000003</v>
      </c>
      <c r="I6333">
        <v>47.554690000000001</v>
      </c>
      <c r="J6333">
        <v>2.2382810000000002</v>
      </c>
      <c r="K6333">
        <v>46.019530000000003</v>
      </c>
      <c r="L6333" s="3">
        <v>44130.522916666669</v>
      </c>
      <c r="M6333">
        <v>17.18</v>
      </c>
      <c r="N6333" t="s">
        <v>28</v>
      </c>
      <c r="P6333">
        <f>(C6333-Key!$B$1)*24</f>
        <v>3.4166666666278616</v>
      </c>
      <c r="Q6333">
        <f>(Key!$B$2-'17.1'!C6333)*24</f>
        <v>-0.46666666661622003</v>
      </c>
      <c r="R6333" s="3">
        <f>C6333-(M6333-Key!$B$5)/(24*Key!$B$6)</f>
        <v>44130.755629629624</v>
      </c>
      <c r="S6333">
        <f>M6333-Key!$B$5</f>
        <v>14.92</v>
      </c>
      <c r="T6333" s="2">
        <f t="shared" si="490"/>
        <v>44129.770833333336</v>
      </c>
      <c r="U6333" t="str">
        <f t="shared" si="491"/>
        <v>10-25-2020 18:30</v>
      </c>
      <c r="V6333">
        <f>IFERROR(IF(W6333=Z6333,VLOOKUP($U6333,[1]C8842!$G$2:$M$145,3,FALSE),0),0)</f>
        <v>0</v>
      </c>
      <c r="W6333">
        <f>VLOOKUP(RIGHT($V$1,5),Key!$A$9:$B$14,2,FALSE)</f>
        <v>10.199999999999999</v>
      </c>
      <c r="X6333">
        <f t="shared" si="494"/>
        <v>0</v>
      </c>
      <c r="Y6333">
        <f>VLOOKUP(RIGHT($X$1,5),Key!$A$9:$B$14,2,FALSE)</f>
        <v>3.7</v>
      </c>
      <c r="Z6333">
        <f t="shared" si="492"/>
        <v>10.199999999999999</v>
      </c>
      <c r="AA6333">
        <f t="shared" si="493"/>
        <v>0</v>
      </c>
    </row>
    <row r="6334" spans="1:27" x14ac:dyDescent="0.3">
      <c r="A6334">
        <v>100067</v>
      </c>
      <c r="B6334">
        <v>230922</v>
      </c>
      <c r="C6334" s="3">
        <v>44130.770138888889</v>
      </c>
      <c r="D6334">
        <v>3</v>
      </c>
      <c r="E6334">
        <v>2</v>
      </c>
      <c r="F6334" t="s">
        <v>26</v>
      </c>
      <c r="G6334">
        <v>4</v>
      </c>
      <c r="H6334">
        <v>59.125</v>
      </c>
      <c r="I6334">
        <v>75.074219999999997</v>
      </c>
      <c r="J6334">
        <v>3.6484380000000001</v>
      </c>
      <c r="K6334">
        <v>94.039060000000006</v>
      </c>
      <c r="L6334" s="3">
        <v>44130.522916666669</v>
      </c>
      <c r="M6334">
        <v>17.18</v>
      </c>
      <c r="N6334" t="s">
        <v>28</v>
      </c>
      <c r="P6334">
        <f>(C6334-Key!$B$1)*24</f>
        <v>3.4333333333488554</v>
      </c>
      <c r="Q6334">
        <f>(Key!$B$2-'17.1'!C6334)*24</f>
        <v>-0.48333333333721384</v>
      </c>
      <c r="R6334" s="3">
        <f>C6334-(M6334-Key!$B$5)/(24*Key!$B$6)</f>
        <v>44130.756324074071</v>
      </c>
      <c r="S6334">
        <f>M6334-Key!$B$5</f>
        <v>14.92</v>
      </c>
      <c r="T6334" s="2">
        <f t="shared" si="490"/>
        <v>44129.770833333336</v>
      </c>
      <c r="U6334" t="str">
        <f t="shared" si="491"/>
        <v>10-25-2020 18:30</v>
      </c>
      <c r="V6334">
        <f>IFERROR(IF(W6334=Z6334,VLOOKUP($U6334,[1]C8842!$G$2:$M$145,3,FALSE),0),0)</f>
        <v>0</v>
      </c>
      <c r="W6334">
        <f>VLOOKUP(RIGHT($V$1,5),Key!$A$9:$B$14,2,FALSE)</f>
        <v>10.199999999999999</v>
      </c>
      <c r="X6334">
        <f t="shared" si="494"/>
        <v>0</v>
      </c>
      <c r="Y6334">
        <f>VLOOKUP(RIGHT($X$1,5),Key!$A$9:$B$14,2,FALSE)</f>
        <v>3.7</v>
      </c>
      <c r="Z6334">
        <f t="shared" si="492"/>
        <v>10.199999999999999</v>
      </c>
      <c r="AA6334">
        <f t="shared" si="493"/>
        <v>0</v>
      </c>
    </row>
    <row r="6335" spans="1:27" x14ac:dyDescent="0.3">
      <c r="A6335">
        <v>100067</v>
      </c>
      <c r="B6335">
        <v>230922</v>
      </c>
      <c r="C6335" s="3">
        <v>44130.770138888889</v>
      </c>
      <c r="D6335">
        <v>0</v>
      </c>
      <c r="E6335">
        <v>2</v>
      </c>
      <c r="F6335" t="s">
        <v>25</v>
      </c>
      <c r="G6335">
        <v>2</v>
      </c>
      <c r="H6335">
        <v>62.070309999999999</v>
      </c>
      <c r="I6335">
        <v>21.14453</v>
      </c>
      <c r="J6335">
        <v>1.160156</v>
      </c>
      <c r="K6335">
        <v>46.019530000000003</v>
      </c>
      <c r="L6335" s="3">
        <v>44130.522916666669</v>
      </c>
      <c r="M6335">
        <v>17.18</v>
      </c>
      <c r="N6335" t="s">
        <v>28</v>
      </c>
      <c r="P6335">
        <f>(C6335-Key!$B$1)*24</f>
        <v>3.4333333333488554</v>
      </c>
      <c r="Q6335">
        <f>(Key!$B$2-'17.1'!C6335)*24</f>
        <v>-0.48333333333721384</v>
      </c>
      <c r="R6335" s="3">
        <f>C6335-(M6335-Key!$B$5)/(24*Key!$B$6)</f>
        <v>44130.756324074071</v>
      </c>
      <c r="S6335">
        <f>M6335-Key!$B$5</f>
        <v>14.92</v>
      </c>
      <c r="T6335" s="2">
        <f t="shared" si="490"/>
        <v>44129.770833333336</v>
      </c>
      <c r="U6335" t="str">
        <f t="shared" si="491"/>
        <v>10-25-2020 18:30</v>
      </c>
      <c r="V6335">
        <f>IFERROR(IF(W6335=Z6335,VLOOKUP($U6335,[1]C8842!$G$2:$M$145,3,FALSE),0),0)</f>
        <v>0</v>
      </c>
      <c r="W6335">
        <f>VLOOKUP(RIGHT($V$1,5),Key!$A$9:$B$14,2,FALSE)</f>
        <v>10.199999999999999</v>
      </c>
      <c r="X6335">
        <f t="shared" si="494"/>
        <v>0</v>
      </c>
      <c r="Y6335">
        <f>VLOOKUP(RIGHT($X$1,5),Key!$A$9:$B$14,2,FALSE)</f>
        <v>3.7</v>
      </c>
      <c r="Z6335">
        <f t="shared" si="492"/>
        <v>10.199999999999999</v>
      </c>
      <c r="AA6335">
        <f t="shared" si="493"/>
        <v>0</v>
      </c>
    </row>
    <row r="6336" spans="1:27" x14ac:dyDescent="0.3">
      <c r="A6336">
        <v>100067</v>
      </c>
      <c r="B6336">
        <v>230922</v>
      </c>
      <c r="C6336" s="3">
        <v>44130.770138888889</v>
      </c>
      <c r="D6336">
        <v>3</v>
      </c>
      <c r="E6336">
        <v>2</v>
      </c>
      <c r="F6336" t="s">
        <v>26</v>
      </c>
      <c r="G6336">
        <v>1</v>
      </c>
      <c r="H6336">
        <v>63.160159999999998</v>
      </c>
      <c r="I6336">
        <v>14.101559999999999</v>
      </c>
      <c r="J6336">
        <v>0.84375</v>
      </c>
      <c r="K6336">
        <v>92.039060000000006</v>
      </c>
      <c r="L6336" s="3">
        <v>44130.522916666669</v>
      </c>
      <c r="M6336">
        <v>17.18</v>
      </c>
      <c r="N6336" t="s">
        <v>28</v>
      </c>
      <c r="P6336">
        <f>(C6336-Key!$B$1)*24</f>
        <v>3.4333333333488554</v>
      </c>
      <c r="Q6336">
        <f>(Key!$B$2-'17.1'!C6336)*24</f>
        <v>-0.48333333333721384</v>
      </c>
      <c r="R6336" s="3">
        <f>C6336-(M6336-Key!$B$5)/(24*Key!$B$6)</f>
        <v>44130.756324074071</v>
      </c>
      <c r="S6336">
        <f>M6336-Key!$B$5</f>
        <v>14.92</v>
      </c>
      <c r="T6336" s="2">
        <f t="shared" si="490"/>
        <v>44129.770833333336</v>
      </c>
      <c r="U6336" t="str">
        <f t="shared" si="491"/>
        <v>10-25-2020 18:30</v>
      </c>
      <c r="V6336">
        <f>IFERROR(IF(W6336=Z6336,VLOOKUP($U6336,[1]C8842!$G$2:$M$145,3,FALSE),0),0)</f>
        <v>0</v>
      </c>
      <c r="W6336">
        <f>VLOOKUP(RIGHT($V$1,5),Key!$A$9:$B$14,2,FALSE)</f>
        <v>10.199999999999999</v>
      </c>
      <c r="X6336">
        <f t="shared" si="494"/>
        <v>0</v>
      </c>
      <c r="Y6336">
        <f>VLOOKUP(RIGHT($X$1,5),Key!$A$9:$B$14,2,FALSE)</f>
        <v>3.7</v>
      </c>
      <c r="Z6336">
        <f t="shared" si="492"/>
        <v>10.199999999999999</v>
      </c>
      <c r="AA6336">
        <f t="shared" si="493"/>
        <v>0</v>
      </c>
    </row>
    <row r="6337" spans="1:27" x14ac:dyDescent="0.3">
      <c r="A6337">
        <v>100067</v>
      </c>
      <c r="B6337">
        <v>230922</v>
      </c>
      <c r="C6337" s="3">
        <v>44130.770138888889</v>
      </c>
      <c r="D6337">
        <v>2</v>
      </c>
      <c r="E6337">
        <v>1</v>
      </c>
      <c r="F6337" t="s">
        <v>26</v>
      </c>
      <c r="G6337">
        <v>1</v>
      </c>
      <c r="H6337">
        <v>66.671880000000002</v>
      </c>
      <c r="I6337">
        <v>16.304690000000001</v>
      </c>
      <c r="J6337">
        <v>0.88671880000000003</v>
      </c>
      <c r="K6337">
        <v>80.03125</v>
      </c>
      <c r="L6337" s="3">
        <v>44130.522916666669</v>
      </c>
      <c r="M6337">
        <v>17.18</v>
      </c>
      <c r="N6337" t="s">
        <v>28</v>
      </c>
      <c r="P6337">
        <f>(C6337-Key!$B$1)*24</f>
        <v>3.4333333333488554</v>
      </c>
      <c r="Q6337">
        <f>(Key!$B$2-'17.1'!C6337)*24</f>
        <v>-0.48333333333721384</v>
      </c>
      <c r="R6337" s="3">
        <f>C6337-(M6337-Key!$B$5)/(24*Key!$B$6)</f>
        <v>44130.756324074071</v>
      </c>
      <c r="S6337">
        <f>M6337-Key!$B$5</f>
        <v>14.92</v>
      </c>
      <c r="T6337" s="2">
        <f t="shared" si="490"/>
        <v>44129.770833333336</v>
      </c>
      <c r="U6337" t="str">
        <f t="shared" si="491"/>
        <v>10-25-2020 18:30</v>
      </c>
      <c r="V6337">
        <f>IFERROR(IF(W6337=Z6337,VLOOKUP($U6337,[1]C8842!$G$2:$M$145,3,FALSE),0),0)</f>
        <v>0</v>
      </c>
      <c r="W6337">
        <f>VLOOKUP(RIGHT($V$1,5),Key!$A$9:$B$14,2,FALSE)</f>
        <v>10.199999999999999</v>
      </c>
      <c r="X6337">
        <f t="shared" si="494"/>
        <v>0</v>
      </c>
      <c r="Y6337">
        <f>VLOOKUP(RIGHT($X$1,5),Key!$A$9:$B$14,2,FALSE)</f>
        <v>3.7</v>
      </c>
      <c r="Z6337">
        <f t="shared" si="492"/>
        <v>10.199999999999999</v>
      </c>
      <c r="AA6337">
        <f t="shared" si="493"/>
        <v>0</v>
      </c>
    </row>
    <row r="6338" spans="1:27" x14ac:dyDescent="0.3">
      <c r="A6338">
        <v>100067</v>
      </c>
      <c r="B6338">
        <v>230922</v>
      </c>
      <c r="C6338" s="3">
        <v>44130.770138888889</v>
      </c>
      <c r="D6338">
        <v>3</v>
      </c>
      <c r="E6338">
        <v>2</v>
      </c>
      <c r="F6338" t="s">
        <v>26</v>
      </c>
      <c r="G6338">
        <v>2</v>
      </c>
      <c r="H6338">
        <v>63.449219999999997</v>
      </c>
      <c r="I6338">
        <v>21.804690000000001</v>
      </c>
      <c r="J6338">
        <v>1.1640630000000001</v>
      </c>
      <c r="K6338">
        <v>94.039060000000006</v>
      </c>
      <c r="L6338" s="3">
        <v>44130.522916666669</v>
      </c>
      <c r="M6338">
        <v>17.18</v>
      </c>
      <c r="N6338" t="s">
        <v>28</v>
      </c>
      <c r="P6338">
        <f>(C6338-Key!$B$1)*24</f>
        <v>3.4333333333488554</v>
      </c>
      <c r="Q6338">
        <f>(Key!$B$2-'17.1'!C6338)*24</f>
        <v>-0.48333333333721384</v>
      </c>
      <c r="R6338" s="3">
        <f>C6338-(M6338-Key!$B$5)/(24*Key!$B$6)</f>
        <v>44130.756324074071</v>
      </c>
      <c r="S6338">
        <f>M6338-Key!$B$5</f>
        <v>14.92</v>
      </c>
      <c r="T6338" s="2">
        <f t="shared" si="490"/>
        <v>44129.770833333336</v>
      </c>
      <c r="U6338" t="str">
        <f t="shared" si="491"/>
        <v>10-25-2020 18:30</v>
      </c>
      <c r="V6338">
        <f>IFERROR(IF(W6338=Z6338,VLOOKUP($U6338,[1]C8842!$G$2:$M$145,3,FALSE),0),0)</f>
        <v>0</v>
      </c>
      <c r="W6338">
        <f>VLOOKUP(RIGHT($V$1,5),Key!$A$9:$B$14,2,FALSE)</f>
        <v>10.199999999999999</v>
      </c>
      <c r="X6338">
        <f t="shared" si="494"/>
        <v>0</v>
      </c>
      <c r="Y6338">
        <f>VLOOKUP(RIGHT($X$1,5),Key!$A$9:$B$14,2,FALSE)</f>
        <v>3.7</v>
      </c>
      <c r="Z6338">
        <f t="shared" si="492"/>
        <v>10.199999999999999</v>
      </c>
      <c r="AA6338">
        <f t="shared" si="493"/>
        <v>0</v>
      </c>
    </row>
    <row r="6339" spans="1:27" x14ac:dyDescent="0.3">
      <c r="A6339">
        <v>100067</v>
      </c>
      <c r="B6339">
        <v>230922</v>
      </c>
      <c r="C6339" s="3">
        <v>44130.770138888889</v>
      </c>
      <c r="D6339">
        <v>2</v>
      </c>
      <c r="E6339">
        <v>1</v>
      </c>
      <c r="F6339" t="s">
        <v>26</v>
      </c>
      <c r="G6339">
        <v>2</v>
      </c>
      <c r="H6339">
        <v>65.097660000000005</v>
      </c>
      <c r="I6339">
        <v>21.92578</v>
      </c>
      <c r="J6339">
        <v>1.140625</v>
      </c>
      <c r="K6339">
        <v>81.035160000000005</v>
      </c>
      <c r="L6339" s="3">
        <v>44130.522916666669</v>
      </c>
      <c r="M6339">
        <v>17.18</v>
      </c>
      <c r="N6339" t="s">
        <v>28</v>
      </c>
      <c r="P6339">
        <f>(C6339-Key!$B$1)*24</f>
        <v>3.4333333333488554</v>
      </c>
      <c r="Q6339">
        <f>(Key!$B$2-'17.1'!C6339)*24</f>
        <v>-0.48333333333721384</v>
      </c>
      <c r="R6339" s="3">
        <f>C6339-(M6339-Key!$B$5)/(24*Key!$B$6)</f>
        <v>44130.756324074071</v>
      </c>
      <c r="S6339">
        <f>M6339-Key!$B$5</f>
        <v>14.92</v>
      </c>
      <c r="T6339" s="2">
        <f t="shared" ref="T6339:T6402" si="495">ROUND(C6339*24*60/10,0)/(24*6)-1</f>
        <v>44129.770833333336</v>
      </c>
      <c r="U6339" t="str">
        <f t="shared" ref="U6339:U6402" si="496">TEXT(T6339,"mm-dd-yyyy hh:mm")</f>
        <v>10-25-2020 18:30</v>
      </c>
      <c r="V6339">
        <f>IFERROR(IF(W6339=Z6339,VLOOKUP($U6339,[1]C8842!$G$2:$M$145,3,FALSE),0),0)</f>
        <v>0</v>
      </c>
      <c r="W6339">
        <f>VLOOKUP(RIGHT($V$1,5),Key!$A$9:$B$14,2,FALSE)</f>
        <v>10.199999999999999</v>
      </c>
      <c r="X6339">
        <f t="shared" si="494"/>
        <v>0</v>
      </c>
      <c r="Y6339">
        <f>VLOOKUP(RIGHT($X$1,5),Key!$A$9:$B$14,2,FALSE)</f>
        <v>3.7</v>
      </c>
      <c r="Z6339">
        <f t="shared" ref="Z6339:Z6402" si="497">M6339-MIN(ABS(Y6339-M6339),ABS(W6339-M6339))</f>
        <v>10.199999999999999</v>
      </c>
      <c r="AA6339">
        <f t="shared" ref="AA6339:AA6402" si="498">SUM(V6339,X6339)</f>
        <v>0</v>
      </c>
    </row>
    <row r="6340" spans="1:27" x14ac:dyDescent="0.3">
      <c r="A6340">
        <v>100067</v>
      </c>
      <c r="B6340">
        <v>230922</v>
      </c>
      <c r="C6340" s="3">
        <v>44130.770138888889</v>
      </c>
      <c r="D6340">
        <v>3</v>
      </c>
      <c r="E6340">
        <v>2</v>
      </c>
      <c r="F6340" t="s">
        <v>26</v>
      </c>
      <c r="G6340">
        <v>1</v>
      </c>
      <c r="H6340">
        <v>64.820310000000006</v>
      </c>
      <c r="I6340">
        <v>12.929690000000001</v>
      </c>
      <c r="J6340">
        <v>0.7734375</v>
      </c>
      <c r="K6340">
        <v>94.039060000000006</v>
      </c>
      <c r="L6340" s="3">
        <v>44130.522916666669</v>
      </c>
      <c r="M6340">
        <v>17.18</v>
      </c>
      <c r="N6340" t="s">
        <v>28</v>
      </c>
      <c r="P6340">
        <f>(C6340-Key!$B$1)*24</f>
        <v>3.4333333333488554</v>
      </c>
      <c r="Q6340">
        <f>(Key!$B$2-'17.1'!C6340)*24</f>
        <v>-0.48333333333721384</v>
      </c>
      <c r="R6340" s="3">
        <f>C6340-(M6340-Key!$B$5)/(24*Key!$B$6)</f>
        <v>44130.756324074071</v>
      </c>
      <c r="S6340">
        <f>M6340-Key!$B$5</f>
        <v>14.92</v>
      </c>
      <c r="T6340" s="2">
        <f t="shared" si="495"/>
        <v>44129.770833333336</v>
      </c>
      <c r="U6340" t="str">
        <f t="shared" si="496"/>
        <v>10-25-2020 18:30</v>
      </c>
      <c r="V6340">
        <f>IFERROR(IF(W6340=Z6340,VLOOKUP($U6340,[1]C8842!$G$2:$M$145,3,FALSE),0),0)</f>
        <v>0</v>
      </c>
      <c r="W6340">
        <f>VLOOKUP(RIGHT($V$1,5),Key!$A$9:$B$14,2,FALSE)</f>
        <v>10.199999999999999</v>
      </c>
      <c r="X6340">
        <f t="shared" ref="X6340:X6403" si="499">$X$2</f>
        <v>0</v>
      </c>
      <c r="Y6340">
        <f>VLOOKUP(RIGHT($X$1,5),Key!$A$9:$B$14,2,FALSE)</f>
        <v>3.7</v>
      </c>
      <c r="Z6340">
        <f t="shared" si="497"/>
        <v>10.199999999999999</v>
      </c>
      <c r="AA6340">
        <f t="shared" si="498"/>
        <v>0</v>
      </c>
    </row>
    <row r="6341" spans="1:27" x14ac:dyDescent="0.3">
      <c r="A6341">
        <v>100067</v>
      </c>
      <c r="B6341">
        <v>230922</v>
      </c>
      <c r="C6341" s="3">
        <v>44130.770138888889</v>
      </c>
      <c r="D6341">
        <v>2</v>
      </c>
      <c r="E6341">
        <v>1</v>
      </c>
      <c r="F6341" t="s">
        <v>26</v>
      </c>
      <c r="G6341">
        <v>2</v>
      </c>
      <c r="H6341">
        <v>77.164060000000006</v>
      </c>
      <c r="I6341">
        <v>21.125</v>
      </c>
      <c r="J6341">
        <v>0.93359380000000003</v>
      </c>
      <c r="K6341">
        <v>80.03125</v>
      </c>
      <c r="L6341" s="3">
        <v>44130.522916666669</v>
      </c>
      <c r="M6341">
        <v>17.18</v>
      </c>
      <c r="N6341" t="s">
        <v>28</v>
      </c>
      <c r="P6341">
        <f>(C6341-Key!$B$1)*24</f>
        <v>3.4333333333488554</v>
      </c>
      <c r="Q6341">
        <f>(Key!$B$2-'17.1'!C6341)*24</f>
        <v>-0.48333333333721384</v>
      </c>
      <c r="R6341" s="3">
        <f>C6341-(M6341-Key!$B$5)/(24*Key!$B$6)</f>
        <v>44130.756324074071</v>
      </c>
      <c r="S6341">
        <f>M6341-Key!$B$5</f>
        <v>14.92</v>
      </c>
      <c r="T6341" s="2">
        <f t="shared" si="495"/>
        <v>44129.770833333336</v>
      </c>
      <c r="U6341" t="str">
        <f t="shared" si="496"/>
        <v>10-25-2020 18:30</v>
      </c>
      <c r="V6341">
        <f>IFERROR(IF(W6341=Z6341,VLOOKUP($U6341,[1]C8842!$G$2:$M$145,3,FALSE),0),0)</f>
        <v>0</v>
      </c>
      <c r="W6341">
        <f>VLOOKUP(RIGHT($V$1,5),Key!$A$9:$B$14,2,FALSE)</f>
        <v>10.199999999999999</v>
      </c>
      <c r="X6341">
        <f t="shared" si="499"/>
        <v>0</v>
      </c>
      <c r="Y6341">
        <f>VLOOKUP(RIGHT($X$1,5),Key!$A$9:$B$14,2,FALSE)</f>
        <v>3.7</v>
      </c>
      <c r="Z6341">
        <f t="shared" si="497"/>
        <v>10.199999999999999</v>
      </c>
      <c r="AA6341">
        <f t="shared" si="498"/>
        <v>0</v>
      </c>
    </row>
    <row r="6342" spans="1:27" x14ac:dyDescent="0.3">
      <c r="A6342">
        <v>100067</v>
      </c>
      <c r="B6342">
        <v>230922</v>
      </c>
      <c r="C6342" s="3">
        <v>44130.770138888889</v>
      </c>
      <c r="D6342">
        <v>3</v>
      </c>
      <c r="E6342">
        <v>2</v>
      </c>
      <c r="F6342" t="s">
        <v>26</v>
      </c>
      <c r="G6342">
        <v>1</v>
      </c>
      <c r="H6342">
        <v>70.277339999999995</v>
      </c>
      <c r="I6342">
        <v>14.632809999999999</v>
      </c>
      <c r="J6342">
        <v>0.78125</v>
      </c>
      <c r="K6342">
        <v>94.039060000000006</v>
      </c>
      <c r="L6342" s="3">
        <v>44130.522916666669</v>
      </c>
      <c r="M6342">
        <v>17.18</v>
      </c>
      <c r="N6342" t="s">
        <v>28</v>
      </c>
      <c r="P6342">
        <f>(C6342-Key!$B$1)*24</f>
        <v>3.4333333333488554</v>
      </c>
      <c r="Q6342">
        <f>(Key!$B$2-'17.1'!C6342)*24</f>
        <v>-0.48333333333721384</v>
      </c>
      <c r="R6342" s="3">
        <f>C6342-(M6342-Key!$B$5)/(24*Key!$B$6)</f>
        <v>44130.756324074071</v>
      </c>
      <c r="S6342">
        <f>M6342-Key!$B$5</f>
        <v>14.92</v>
      </c>
      <c r="T6342" s="2">
        <f t="shared" si="495"/>
        <v>44129.770833333336</v>
      </c>
      <c r="U6342" t="str">
        <f t="shared" si="496"/>
        <v>10-25-2020 18:30</v>
      </c>
      <c r="V6342">
        <f>IFERROR(IF(W6342=Z6342,VLOOKUP($U6342,[1]C8842!$G$2:$M$145,3,FALSE),0),0)</f>
        <v>0</v>
      </c>
      <c r="W6342">
        <f>VLOOKUP(RIGHT($V$1,5),Key!$A$9:$B$14,2,FALSE)</f>
        <v>10.199999999999999</v>
      </c>
      <c r="X6342">
        <f t="shared" si="499"/>
        <v>0</v>
      </c>
      <c r="Y6342">
        <f>VLOOKUP(RIGHT($X$1,5),Key!$A$9:$B$14,2,FALSE)</f>
        <v>3.7</v>
      </c>
      <c r="Z6342">
        <f t="shared" si="497"/>
        <v>10.199999999999999</v>
      </c>
      <c r="AA6342">
        <f t="shared" si="498"/>
        <v>0</v>
      </c>
    </row>
    <row r="6343" spans="1:27" x14ac:dyDescent="0.3">
      <c r="A6343">
        <v>100067</v>
      </c>
      <c r="B6343">
        <v>230922</v>
      </c>
      <c r="C6343" s="3">
        <v>44130.770138888889</v>
      </c>
      <c r="D6343">
        <v>1</v>
      </c>
      <c r="E6343">
        <v>1</v>
      </c>
      <c r="F6343" t="s">
        <v>25</v>
      </c>
      <c r="G6343">
        <v>1</v>
      </c>
      <c r="H6343">
        <v>66.910160000000005</v>
      </c>
      <c r="I6343">
        <v>15.289059999999999</v>
      </c>
      <c r="J6343">
        <v>0.84375</v>
      </c>
      <c r="K6343">
        <v>56.023440000000001</v>
      </c>
      <c r="L6343" s="3">
        <v>44130.522916666669</v>
      </c>
      <c r="M6343">
        <v>17.18</v>
      </c>
      <c r="N6343" t="s">
        <v>28</v>
      </c>
      <c r="P6343">
        <f>(C6343-Key!$B$1)*24</f>
        <v>3.4333333333488554</v>
      </c>
      <c r="Q6343">
        <f>(Key!$B$2-'17.1'!C6343)*24</f>
        <v>-0.48333333333721384</v>
      </c>
      <c r="R6343" s="3">
        <f>C6343-(M6343-Key!$B$5)/(24*Key!$B$6)</f>
        <v>44130.756324074071</v>
      </c>
      <c r="S6343">
        <f>M6343-Key!$B$5</f>
        <v>14.92</v>
      </c>
      <c r="T6343" s="2">
        <f t="shared" si="495"/>
        <v>44129.770833333336</v>
      </c>
      <c r="U6343" t="str">
        <f t="shared" si="496"/>
        <v>10-25-2020 18:30</v>
      </c>
      <c r="V6343">
        <f>IFERROR(IF(W6343=Z6343,VLOOKUP($U6343,[1]C8842!$G$2:$M$145,3,FALSE),0),0)</f>
        <v>0</v>
      </c>
      <c r="W6343">
        <f>VLOOKUP(RIGHT($V$1,5),Key!$A$9:$B$14,2,FALSE)</f>
        <v>10.199999999999999</v>
      </c>
      <c r="X6343">
        <f t="shared" si="499"/>
        <v>0</v>
      </c>
      <c r="Y6343">
        <f>VLOOKUP(RIGHT($X$1,5),Key!$A$9:$B$14,2,FALSE)</f>
        <v>3.7</v>
      </c>
      <c r="Z6343">
        <f t="shared" si="497"/>
        <v>10.199999999999999</v>
      </c>
      <c r="AA6343">
        <f t="shared" si="498"/>
        <v>0</v>
      </c>
    </row>
    <row r="6344" spans="1:27" x14ac:dyDescent="0.3">
      <c r="A6344">
        <v>100067</v>
      </c>
      <c r="B6344">
        <v>230922</v>
      </c>
      <c r="C6344" s="3">
        <v>44130.770138888889</v>
      </c>
      <c r="D6344">
        <v>3</v>
      </c>
      <c r="E6344">
        <v>2</v>
      </c>
      <c r="F6344" t="s">
        <v>26</v>
      </c>
      <c r="G6344">
        <v>2</v>
      </c>
      <c r="H6344">
        <v>67.78125</v>
      </c>
      <c r="I6344">
        <v>20.921880000000002</v>
      </c>
      <c r="J6344">
        <v>1.0546880000000001</v>
      </c>
      <c r="K6344">
        <v>92.039060000000006</v>
      </c>
      <c r="L6344" s="3">
        <v>44130.522916666669</v>
      </c>
      <c r="M6344">
        <v>17.18</v>
      </c>
      <c r="N6344" t="s">
        <v>28</v>
      </c>
      <c r="P6344">
        <f>(C6344-Key!$B$1)*24</f>
        <v>3.4333333333488554</v>
      </c>
      <c r="Q6344">
        <f>(Key!$B$2-'17.1'!C6344)*24</f>
        <v>-0.48333333333721384</v>
      </c>
      <c r="R6344" s="3">
        <f>C6344-(M6344-Key!$B$5)/(24*Key!$B$6)</f>
        <v>44130.756324074071</v>
      </c>
      <c r="S6344">
        <f>M6344-Key!$B$5</f>
        <v>14.92</v>
      </c>
      <c r="T6344" s="2">
        <f t="shared" si="495"/>
        <v>44129.770833333336</v>
      </c>
      <c r="U6344" t="str">
        <f t="shared" si="496"/>
        <v>10-25-2020 18:30</v>
      </c>
      <c r="V6344">
        <f>IFERROR(IF(W6344=Z6344,VLOOKUP($U6344,[1]C8842!$G$2:$M$145,3,FALSE),0),0)</f>
        <v>0</v>
      </c>
      <c r="W6344">
        <f>VLOOKUP(RIGHT($V$1,5),Key!$A$9:$B$14,2,FALSE)</f>
        <v>10.199999999999999</v>
      </c>
      <c r="X6344">
        <f t="shared" si="499"/>
        <v>0</v>
      </c>
      <c r="Y6344">
        <f>VLOOKUP(RIGHT($X$1,5),Key!$A$9:$B$14,2,FALSE)</f>
        <v>3.7</v>
      </c>
      <c r="Z6344">
        <f t="shared" si="497"/>
        <v>10.199999999999999</v>
      </c>
      <c r="AA6344">
        <f t="shared" si="498"/>
        <v>0</v>
      </c>
    </row>
    <row r="6345" spans="1:27" x14ac:dyDescent="0.3">
      <c r="A6345">
        <v>100067</v>
      </c>
      <c r="B6345">
        <v>230922</v>
      </c>
      <c r="C6345" s="3">
        <v>44130.770138888889</v>
      </c>
      <c r="D6345">
        <v>0</v>
      </c>
      <c r="E6345">
        <v>2</v>
      </c>
      <c r="F6345" t="s">
        <v>25</v>
      </c>
      <c r="G6345">
        <v>3</v>
      </c>
      <c r="H6345">
        <v>54.976559999999999</v>
      </c>
      <c r="I6345">
        <v>49.078130000000002</v>
      </c>
      <c r="J6345">
        <v>2.6640630000000001</v>
      </c>
      <c r="K6345">
        <v>46.019530000000003</v>
      </c>
      <c r="L6345" s="3">
        <v>44130.522916666669</v>
      </c>
      <c r="M6345">
        <v>17.18</v>
      </c>
      <c r="N6345" t="s">
        <v>28</v>
      </c>
      <c r="P6345">
        <f>(C6345-Key!$B$1)*24</f>
        <v>3.4333333333488554</v>
      </c>
      <c r="Q6345">
        <f>(Key!$B$2-'17.1'!C6345)*24</f>
        <v>-0.48333333333721384</v>
      </c>
      <c r="R6345" s="3">
        <f>C6345-(M6345-Key!$B$5)/(24*Key!$B$6)</f>
        <v>44130.756324074071</v>
      </c>
      <c r="S6345">
        <f>M6345-Key!$B$5</f>
        <v>14.92</v>
      </c>
      <c r="T6345" s="2">
        <f t="shared" si="495"/>
        <v>44129.770833333336</v>
      </c>
      <c r="U6345" t="str">
        <f t="shared" si="496"/>
        <v>10-25-2020 18:30</v>
      </c>
      <c r="V6345">
        <f>IFERROR(IF(W6345=Z6345,VLOOKUP($U6345,[1]C8842!$G$2:$M$145,3,FALSE),0),0)</f>
        <v>0</v>
      </c>
      <c r="W6345">
        <f>VLOOKUP(RIGHT($V$1,5),Key!$A$9:$B$14,2,FALSE)</f>
        <v>10.199999999999999</v>
      </c>
      <c r="X6345">
        <f t="shared" si="499"/>
        <v>0</v>
      </c>
      <c r="Y6345">
        <f>VLOOKUP(RIGHT($X$1,5),Key!$A$9:$B$14,2,FALSE)</f>
        <v>3.7</v>
      </c>
      <c r="Z6345">
        <f t="shared" si="497"/>
        <v>10.199999999999999</v>
      </c>
      <c r="AA6345">
        <f t="shared" si="498"/>
        <v>0</v>
      </c>
    </row>
    <row r="6346" spans="1:27" x14ac:dyDescent="0.3">
      <c r="A6346">
        <v>100067</v>
      </c>
      <c r="B6346">
        <v>230922</v>
      </c>
      <c r="C6346" s="3">
        <v>44130.770138888889</v>
      </c>
      <c r="D6346">
        <v>1</v>
      </c>
      <c r="E6346">
        <v>1</v>
      </c>
      <c r="F6346" t="s">
        <v>25</v>
      </c>
      <c r="G6346">
        <v>1</v>
      </c>
      <c r="H6346">
        <v>76.328130000000002</v>
      </c>
      <c r="I6346">
        <v>18.347660000000001</v>
      </c>
      <c r="J6346">
        <v>0.84765630000000003</v>
      </c>
      <c r="K6346">
        <v>58.023440000000001</v>
      </c>
      <c r="L6346" s="3">
        <v>44130.522916666669</v>
      </c>
      <c r="M6346">
        <v>17.18</v>
      </c>
      <c r="N6346" t="s">
        <v>28</v>
      </c>
      <c r="P6346">
        <f>(C6346-Key!$B$1)*24</f>
        <v>3.4333333333488554</v>
      </c>
      <c r="Q6346">
        <f>(Key!$B$2-'17.1'!C6346)*24</f>
        <v>-0.48333333333721384</v>
      </c>
      <c r="R6346" s="3">
        <f>C6346-(M6346-Key!$B$5)/(24*Key!$B$6)</f>
        <v>44130.756324074071</v>
      </c>
      <c r="S6346">
        <f>M6346-Key!$B$5</f>
        <v>14.92</v>
      </c>
      <c r="T6346" s="2">
        <f t="shared" si="495"/>
        <v>44129.770833333336</v>
      </c>
      <c r="U6346" t="str">
        <f t="shared" si="496"/>
        <v>10-25-2020 18:30</v>
      </c>
      <c r="V6346">
        <f>IFERROR(IF(W6346=Z6346,VLOOKUP($U6346,[1]C8842!$G$2:$M$145,3,FALSE),0),0)</f>
        <v>0</v>
      </c>
      <c r="W6346">
        <f>VLOOKUP(RIGHT($V$1,5),Key!$A$9:$B$14,2,FALSE)</f>
        <v>10.199999999999999</v>
      </c>
      <c r="X6346">
        <f t="shared" si="499"/>
        <v>0</v>
      </c>
      <c r="Y6346">
        <f>VLOOKUP(RIGHT($X$1,5),Key!$A$9:$B$14,2,FALSE)</f>
        <v>3.7</v>
      </c>
      <c r="Z6346">
        <f t="shared" si="497"/>
        <v>10.199999999999999</v>
      </c>
      <c r="AA6346">
        <f t="shared" si="498"/>
        <v>0</v>
      </c>
    </row>
    <row r="6347" spans="1:27" x14ac:dyDescent="0.3">
      <c r="A6347">
        <v>100067</v>
      </c>
      <c r="B6347">
        <v>230922</v>
      </c>
      <c r="C6347" s="3">
        <v>44130.770138888889</v>
      </c>
      <c r="D6347">
        <v>0</v>
      </c>
      <c r="E6347">
        <v>2</v>
      </c>
      <c r="F6347" t="s">
        <v>25</v>
      </c>
      <c r="G6347">
        <v>1</v>
      </c>
      <c r="H6347">
        <v>66.628910000000005</v>
      </c>
      <c r="I6347">
        <v>17.84375</v>
      </c>
      <c r="J6347">
        <v>0.94921880000000003</v>
      </c>
      <c r="K6347">
        <v>46.019530000000003</v>
      </c>
      <c r="L6347" s="3">
        <v>44130.522916666669</v>
      </c>
      <c r="M6347">
        <v>17.18</v>
      </c>
      <c r="N6347" t="s">
        <v>28</v>
      </c>
      <c r="P6347">
        <f>(C6347-Key!$B$1)*24</f>
        <v>3.4333333333488554</v>
      </c>
      <c r="Q6347">
        <f>(Key!$B$2-'17.1'!C6347)*24</f>
        <v>-0.48333333333721384</v>
      </c>
      <c r="R6347" s="3">
        <f>C6347-(M6347-Key!$B$5)/(24*Key!$B$6)</f>
        <v>44130.756324074071</v>
      </c>
      <c r="S6347">
        <f>M6347-Key!$B$5</f>
        <v>14.92</v>
      </c>
      <c r="T6347" s="2">
        <f t="shared" si="495"/>
        <v>44129.770833333336</v>
      </c>
      <c r="U6347" t="str">
        <f t="shared" si="496"/>
        <v>10-25-2020 18:30</v>
      </c>
      <c r="V6347">
        <f>IFERROR(IF(W6347=Z6347,VLOOKUP($U6347,[1]C8842!$G$2:$M$145,3,FALSE),0),0)</f>
        <v>0</v>
      </c>
      <c r="W6347">
        <f>VLOOKUP(RIGHT($V$1,5),Key!$A$9:$B$14,2,FALSE)</f>
        <v>10.199999999999999</v>
      </c>
      <c r="X6347">
        <f t="shared" si="499"/>
        <v>0</v>
      </c>
      <c r="Y6347">
        <f>VLOOKUP(RIGHT($X$1,5),Key!$A$9:$B$14,2,FALSE)</f>
        <v>3.7</v>
      </c>
      <c r="Z6347">
        <f t="shared" si="497"/>
        <v>10.199999999999999</v>
      </c>
      <c r="AA6347">
        <f t="shared" si="498"/>
        <v>0</v>
      </c>
    </row>
    <row r="6348" spans="1:27" x14ac:dyDescent="0.3">
      <c r="A6348">
        <v>100067</v>
      </c>
      <c r="B6348">
        <v>230922</v>
      </c>
      <c r="C6348" s="3">
        <v>44130.770138888889</v>
      </c>
      <c r="D6348">
        <v>1</v>
      </c>
      <c r="E6348">
        <v>1</v>
      </c>
      <c r="F6348" t="s">
        <v>25</v>
      </c>
      <c r="G6348">
        <v>1</v>
      </c>
      <c r="H6348">
        <v>71.957030000000003</v>
      </c>
      <c r="I6348">
        <v>18.96875</v>
      </c>
      <c r="J6348">
        <v>0.921875</v>
      </c>
      <c r="K6348">
        <v>58.023440000000001</v>
      </c>
      <c r="L6348" s="3">
        <v>44130.522916666669</v>
      </c>
      <c r="M6348">
        <v>17.18</v>
      </c>
      <c r="N6348" t="s">
        <v>28</v>
      </c>
      <c r="P6348">
        <f>(C6348-Key!$B$1)*24</f>
        <v>3.4333333333488554</v>
      </c>
      <c r="Q6348">
        <f>(Key!$B$2-'17.1'!C6348)*24</f>
        <v>-0.48333333333721384</v>
      </c>
      <c r="R6348" s="3">
        <f>C6348-(M6348-Key!$B$5)/(24*Key!$B$6)</f>
        <v>44130.756324074071</v>
      </c>
      <c r="S6348">
        <f>M6348-Key!$B$5</f>
        <v>14.92</v>
      </c>
      <c r="T6348" s="2">
        <f t="shared" si="495"/>
        <v>44129.770833333336</v>
      </c>
      <c r="U6348" t="str">
        <f t="shared" si="496"/>
        <v>10-25-2020 18:30</v>
      </c>
      <c r="V6348">
        <f>IFERROR(IF(W6348=Z6348,VLOOKUP($U6348,[1]C8842!$G$2:$M$145,3,FALSE),0),0)</f>
        <v>0</v>
      </c>
      <c r="W6348">
        <f>VLOOKUP(RIGHT($V$1,5),Key!$A$9:$B$14,2,FALSE)</f>
        <v>10.199999999999999</v>
      </c>
      <c r="X6348">
        <f t="shared" si="499"/>
        <v>0</v>
      </c>
      <c r="Y6348">
        <f>VLOOKUP(RIGHT($X$1,5),Key!$A$9:$B$14,2,FALSE)</f>
        <v>3.7</v>
      </c>
      <c r="Z6348">
        <f t="shared" si="497"/>
        <v>10.199999999999999</v>
      </c>
      <c r="AA6348">
        <f t="shared" si="498"/>
        <v>0</v>
      </c>
    </row>
    <row r="6349" spans="1:27" x14ac:dyDescent="0.3">
      <c r="A6349">
        <v>100067</v>
      </c>
      <c r="B6349">
        <v>230922</v>
      </c>
      <c r="C6349" s="3">
        <v>44130.770138888889</v>
      </c>
      <c r="D6349">
        <v>0</v>
      </c>
      <c r="E6349">
        <v>2</v>
      </c>
      <c r="F6349" t="s">
        <v>25</v>
      </c>
      <c r="G6349">
        <v>1</v>
      </c>
      <c r="H6349">
        <v>65.910160000000005</v>
      </c>
      <c r="I6349">
        <v>13.714840000000001</v>
      </c>
      <c r="J6349">
        <v>0.79296880000000003</v>
      </c>
      <c r="K6349">
        <v>46.019530000000003</v>
      </c>
      <c r="L6349" s="3">
        <v>44130.522916666669</v>
      </c>
      <c r="M6349">
        <v>17.18</v>
      </c>
      <c r="N6349" t="s">
        <v>28</v>
      </c>
      <c r="P6349">
        <f>(C6349-Key!$B$1)*24</f>
        <v>3.4333333333488554</v>
      </c>
      <c r="Q6349">
        <f>(Key!$B$2-'17.1'!C6349)*24</f>
        <v>-0.48333333333721384</v>
      </c>
      <c r="R6349" s="3">
        <f>C6349-(M6349-Key!$B$5)/(24*Key!$B$6)</f>
        <v>44130.756324074071</v>
      </c>
      <c r="S6349">
        <f>M6349-Key!$B$5</f>
        <v>14.92</v>
      </c>
      <c r="T6349" s="2">
        <f t="shared" si="495"/>
        <v>44129.770833333336</v>
      </c>
      <c r="U6349" t="str">
        <f t="shared" si="496"/>
        <v>10-25-2020 18:30</v>
      </c>
      <c r="V6349">
        <f>IFERROR(IF(W6349=Z6349,VLOOKUP($U6349,[1]C8842!$G$2:$M$145,3,FALSE),0),0)</f>
        <v>0</v>
      </c>
      <c r="W6349">
        <f>VLOOKUP(RIGHT($V$1,5),Key!$A$9:$B$14,2,FALSE)</f>
        <v>10.199999999999999</v>
      </c>
      <c r="X6349">
        <f t="shared" si="499"/>
        <v>0</v>
      </c>
      <c r="Y6349">
        <f>VLOOKUP(RIGHT($X$1,5),Key!$A$9:$B$14,2,FALSE)</f>
        <v>3.7</v>
      </c>
      <c r="Z6349">
        <f t="shared" si="497"/>
        <v>10.199999999999999</v>
      </c>
      <c r="AA6349">
        <f t="shared" si="498"/>
        <v>0</v>
      </c>
    </row>
    <row r="6350" spans="1:27" x14ac:dyDescent="0.3">
      <c r="A6350">
        <v>100067</v>
      </c>
      <c r="B6350">
        <v>230922</v>
      </c>
      <c r="C6350" s="3">
        <v>44130.770138888889</v>
      </c>
      <c r="D6350">
        <v>1</v>
      </c>
      <c r="E6350">
        <v>1</v>
      </c>
      <c r="F6350" t="s">
        <v>25</v>
      </c>
      <c r="G6350">
        <v>1</v>
      </c>
      <c r="H6350">
        <v>64.554689999999994</v>
      </c>
      <c r="I6350">
        <v>15.460940000000001</v>
      </c>
      <c r="J6350">
        <v>0.8828125</v>
      </c>
      <c r="K6350">
        <v>57.023440000000001</v>
      </c>
      <c r="L6350" s="3">
        <v>44130.522916666669</v>
      </c>
      <c r="M6350">
        <v>17.18</v>
      </c>
      <c r="N6350" t="s">
        <v>28</v>
      </c>
      <c r="P6350">
        <f>(C6350-Key!$B$1)*24</f>
        <v>3.4333333333488554</v>
      </c>
      <c r="Q6350">
        <f>(Key!$B$2-'17.1'!C6350)*24</f>
        <v>-0.48333333333721384</v>
      </c>
      <c r="R6350" s="3">
        <f>C6350-(M6350-Key!$B$5)/(24*Key!$B$6)</f>
        <v>44130.756324074071</v>
      </c>
      <c r="S6350">
        <f>M6350-Key!$B$5</f>
        <v>14.92</v>
      </c>
      <c r="T6350" s="2">
        <f t="shared" si="495"/>
        <v>44129.770833333336</v>
      </c>
      <c r="U6350" t="str">
        <f t="shared" si="496"/>
        <v>10-25-2020 18:30</v>
      </c>
      <c r="V6350">
        <f>IFERROR(IF(W6350=Z6350,VLOOKUP($U6350,[1]C8842!$G$2:$M$145,3,FALSE),0),0)</f>
        <v>0</v>
      </c>
      <c r="W6350">
        <f>VLOOKUP(RIGHT($V$1,5),Key!$A$9:$B$14,2,FALSE)</f>
        <v>10.199999999999999</v>
      </c>
      <c r="X6350">
        <f t="shared" si="499"/>
        <v>0</v>
      </c>
      <c r="Y6350">
        <f>VLOOKUP(RIGHT($X$1,5),Key!$A$9:$B$14,2,FALSE)</f>
        <v>3.7</v>
      </c>
      <c r="Z6350">
        <f t="shared" si="497"/>
        <v>10.199999999999999</v>
      </c>
      <c r="AA6350">
        <f t="shared" si="498"/>
        <v>0</v>
      </c>
    </row>
    <row r="6351" spans="1:27" x14ac:dyDescent="0.3">
      <c r="A6351">
        <v>100067</v>
      </c>
      <c r="B6351">
        <v>230922</v>
      </c>
      <c r="C6351" s="3">
        <v>44130.770833333336</v>
      </c>
      <c r="D6351">
        <v>1</v>
      </c>
      <c r="E6351">
        <v>1</v>
      </c>
      <c r="F6351" t="s">
        <v>25</v>
      </c>
      <c r="G6351">
        <v>1</v>
      </c>
      <c r="H6351">
        <v>63.8125</v>
      </c>
      <c r="I6351">
        <v>16.64453</v>
      </c>
      <c r="J6351">
        <v>0.94140630000000003</v>
      </c>
      <c r="K6351">
        <v>56.023440000000001</v>
      </c>
      <c r="L6351" s="3">
        <v>44130.522916666669</v>
      </c>
      <c r="M6351">
        <v>17.18</v>
      </c>
      <c r="N6351" t="s">
        <v>28</v>
      </c>
      <c r="P6351">
        <f>(C6351-Key!$B$1)*24</f>
        <v>3.4500000000698492</v>
      </c>
      <c r="Q6351">
        <f>(Key!$B$2-'17.1'!C6351)*24</f>
        <v>-0.50000000005820766</v>
      </c>
      <c r="R6351" s="3">
        <f>C6351-(M6351-Key!$B$5)/(24*Key!$B$6)</f>
        <v>44130.757018518518</v>
      </c>
      <c r="S6351">
        <f>M6351-Key!$B$5</f>
        <v>14.92</v>
      </c>
      <c r="T6351" s="2">
        <f t="shared" si="495"/>
        <v>44129.770833333336</v>
      </c>
      <c r="U6351" t="str">
        <f t="shared" si="496"/>
        <v>10-25-2020 18:30</v>
      </c>
      <c r="V6351">
        <f>IFERROR(IF(W6351=Z6351,VLOOKUP($U6351,[1]C8842!$G$2:$M$145,3,FALSE),0),0)</f>
        <v>0</v>
      </c>
      <c r="W6351">
        <f>VLOOKUP(RIGHT($V$1,5),Key!$A$9:$B$14,2,FALSE)</f>
        <v>10.199999999999999</v>
      </c>
      <c r="X6351">
        <f t="shared" si="499"/>
        <v>0</v>
      </c>
      <c r="Y6351">
        <f>VLOOKUP(RIGHT($X$1,5),Key!$A$9:$B$14,2,FALSE)</f>
        <v>3.7</v>
      </c>
      <c r="Z6351">
        <f t="shared" si="497"/>
        <v>10.199999999999999</v>
      </c>
      <c r="AA6351">
        <f t="shared" si="498"/>
        <v>0</v>
      </c>
    </row>
    <row r="6352" spans="1:27" x14ac:dyDescent="0.3">
      <c r="A6352">
        <v>100067</v>
      </c>
      <c r="B6352">
        <v>230922</v>
      </c>
      <c r="C6352" s="3">
        <v>44130.770833333336</v>
      </c>
      <c r="D6352">
        <v>0</v>
      </c>
      <c r="E6352">
        <v>2</v>
      </c>
      <c r="F6352" t="s">
        <v>25</v>
      </c>
      <c r="G6352">
        <v>2</v>
      </c>
      <c r="H6352">
        <v>60.554690000000001</v>
      </c>
      <c r="I6352">
        <v>25.45703</v>
      </c>
      <c r="J6352">
        <v>1.3828130000000001</v>
      </c>
      <c r="K6352">
        <v>46.019530000000003</v>
      </c>
      <c r="L6352" s="3">
        <v>44130.522916666669</v>
      </c>
      <c r="M6352">
        <v>17.18</v>
      </c>
      <c r="N6352" t="s">
        <v>28</v>
      </c>
      <c r="P6352">
        <f>(C6352-Key!$B$1)*24</f>
        <v>3.4500000000698492</v>
      </c>
      <c r="Q6352">
        <f>(Key!$B$2-'17.1'!C6352)*24</f>
        <v>-0.50000000005820766</v>
      </c>
      <c r="R6352" s="3">
        <f>C6352-(M6352-Key!$B$5)/(24*Key!$B$6)</f>
        <v>44130.757018518518</v>
      </c>
      <c r="S6352">
        <f>M6352-Key!$B$5</f>
        <v>14.92</v>
      </c>
      <c r="T6352" s="2">
        <f t="shared" si="495"/>
        <v>44129.770833333336</v>
      </c>
      <c r="U6352" t="str">
        <f t="shared" si="496"/>
        <v>10-25-2020 18:30</v>
      </c>
      <c r="V6352">
        <f>IFERROR(IF(W6352=Z6352,VLOOKUP($U6352,[1]C8842!$G$2:$M$145,3,FALSE),0),0)</f>
        <v>0</v>
      </c>
      <c r="W6352">
        <f>VLOOKUP(RIGHT($V$1,5),Key!$A$9:$B$14,2,FALSE)</f>
        <v>10.199999999999999</v>
      </c>
      <c r="X6352">
        <f t="shared" si="499"/>
        <v>0</v>
      </c>
      <c r="Y6352">
        <f>VLOOKUP(RIGHT($X$1,5),Key!$A$9:$B$14,2,FALSE)</f>
        <v>3.7</v>
      </c>
      <c r="Z6352">
        <f t="shared" si="497"/>
        <v>10.199999999999999</v>
      </c>
      <c r="AA6352">
        <f t="shared" si="498"/>
        <v>0</v>
      </c>
    </row>
    <row r="6353" spans="1:27" x14ac:dyDescent="0.3">
      <c r="A6353">
        <v>100067</v>
      </c>
      <c r="B6353">
        <v>230922</v>
      </c>
      <c r="C6353" s="3">
        <v>44130.770833333336</v>
      </c>
      <c r="D6353">
        <v>0</v>
      </c>
      <c r="E6353">
        <v>2</v>
      </c>
      <c r="F6353" t="s">
        <v>25</v>
      </c>
      <c r="G6353">
        <v>3</v>
      </c>
      <c r="H6353">
        <v>64.03125</v>
      </c>
      <c r="I6353">
        <v>36.234380000000002</v>
      </c>
      <c r="J6353">
        <v>1.753906</v>
      </c>
      <c r="K6353">
        <v>46.019530000000003</v>
      </c>
      <c r="L6353" s="3">
        <v>44130.522916666669</v>
      </c>
      <c r="M6353">
        <v>17.18</v>
      </c>
      <c r="N6353" t="s">
        <v>28</v>
      </c>
      <c r="P6353">
        <f>(C6353-Key!$B$1)*24</f>
        <v>3.4500000000698492</v>
      </c>
      <c r="Q6353">
        <f>(Key!$B$2-'17.1'!C6353)*24</f>
        <v>-0.50000000005820766</v>
      </c>
      <c r="R6353" s="3">
        <f>C6353-(M6353-Key!$B$5)/(24*Key!$B$6)</f>
        <v>44130.757018518518</v>
      </c>
      <c r="S6353">
        <f>M6353-Key!$B$5</f>
        <v>14.92</v>
      </c>
      <c r="T6353" s="2">
        <f t="shared" si="495"/>
        <v>44129.770833333336</v>
      </c>
      <c r="U6353" t="str">
        <f t="shared" si="496"/>
        <v>10-25-2020 18:30</v>
      </c>
      <c r="V6353">
        <f>IFERROR(IF(W6353=Z6353,VLOOKUP($U6353,[1]C8842!$G$2:$M$145,3,FALSE),0),0)</f>
        <v>0</v>
      </c>
      <c r="W6353">
        <f>VLOOKUP(RIGHT($V$1,5),Key!$A$9:$B$14,2,FALSE)</f>
        <v>10.199999999999999</v>
      </c>
      <c r="X6353">
        <f t="shared" si="499"/>
        <v>0</v>
      </c>
      <c r="Y6353">
        <f>VLOOKUP(RIGHT($X$1,5),Key!$A$9:$B$14,2,FALSE)</f>
        <v>3.7</v>
      </c>
      <c r="Z6353">
        <f t="shared" si="497"/>
        <v>10.199999999999999</v>
      </c>
      <c r="AA6353">
        <f t="shared" si="498"/>
        <v>0</v>
      </c>
    </row>
    <row r="6354" spans="1:27" x14ac:dyDescent="0.3">
      <c r="A6354">
        <v>100067</v>
      </c>
      <c r="B6354">
        <v>230922</v>
      </c>
      <c r="C6354" s="3">
        <v>44130.770833333336</v>
      </c>
      <c r="D6354">
        <v>1</v>
      </c>
      <c r="E6354">
        <v>1</v>
      </c>
      <c r="F6354" t="s">
        <v>25</v>
      </c>
      <c r="G6354">
        <v>1</v>
      </c>
      <c r="H6354">
        <v>64.144530000000003</v>
      </c>
      <c r="I6354">
        <v>15.839840000000001</v>
      </c>
      <c r="J6354">
        <v>0.90625</v>
      </c>
      <c r="K6354">
        <v>59.023440000000001</v>
      </c>
      <c r="L6354" s="3">
        <v>44130.522916666669</v>
      </c>
      <c r="M6354">
        <v>17.18</v>
      </c>
      <c r="N6354" t="s">
        <v>28</v>
      </c>
      <c r="P6354">
        <f>(C6354-Key!$B$1)*24</f>
        <v>3.4500000000698492</v>
      </c>
      <c r="Q6354">
        <f>(Key!$B$2-'17.1'!C6354)*24</f>
        <v>-0.50000000005820766</v>
      </c>
      <c r="R6354" s="3">
        <f>C6354-(M6354-Key!$B$5)/(24*Key!$B$6)</f>
        <v>44130.757018518518</v>
      </c>
      <c r="S6354">
        <f>M6354-Key!$B$5</f>
        <v>14.92</v>
      </c>
      <c r="T6354" s="2">
        <f t="shared" si="495"/>
        <v>44129.770833333336</v>
      </c>
      <c r="U6354" t="str">
        <f t="shared" si="496"/>
        <v>10-25-2020 18:30</v>
      </c>
      <c r="V6354">
        <f>IFERROR(IF(W6354=Z6354,VLOOKUP($U6354,[1]C8842!$G$2:$M$145,3,FALSE),0),0)</f>
        <v>0</v>
      </c>
      <c r="W6354">
        <f>VLOOKUP(RIGHT($V$1,5),Key!$A$9:$B$14,2,FALSE)</f>
        <v>10.199999999999999</v>
      </c>
      <c r="X6354">
        <f t="shared" si="499"/>
        <v>0</v>
      </c>
      <c r="Y6354">
        <f>VLOOKUP(RIGHT($X$1,5),Key!$A$9:$B$14,2,FALSE)</f>
        <v>3.7</v>
      </c>
      <c r="Z6354">
        <f t="shared" si="497"/>
        <v>10.199999999999999</v>
      </c>
      <c r="AA6354">
        <f t="shared" si="498"/>
        <v>0</v>
      </c>
    </row>
    <row r="6355" spans="1:27" x14ac:dyDescent="0.3">
      <c r="A6355">
        <v>100067</v>
      </c>
      <c r="B6355">
        <v>230922</v>
      </c>
      <c r="C6355" s="3">
        <v>44130.770833333336</v>
      </c>
      <c r="D6355">
        <v>0</v>
      </c>
      <c r="E6355">
        <v>2</v>
      </c>
      <c r="F6355" t="s">
        <v>25</v>
      </c>
      <c r="G6355">
        <v>3</v>
      </c>
      <c r="H6355">
        <v>60.855469999999997</v>
      </c>
      <c r="I6355">
        <v>33.125</v>
      </c>
      <c r="J6355">
        <v>1.7109380000000001</v>
      </c>
      <c r="K6355">
        <v>46.019530000000003</v>
      </c>
      <c r="L6355" s="3">
        <v>44130.522916666669</v>
      </c>
      <c r="M6355">
        <v>17.18</v>
      </c>
      <c r="N6355" t="s">
        <v>28</v>
      </c>
      <c r="P6355">
        <f>(C6355-Key!$B$1)*24</f>
        <v>3.4500000000698492</v>
      </c>
      <c r="Q6355">
        <f>(Key!$B$2-'17.1'!C6355)*24</f>
        <v>-0.50000000005820766</v>
      </c>
      <c r="R6355" s="3">
        <f>C6355-(M6355-Key!$B$5)/(24*Key!$B$6)</f>
        <v>44130.757018518518</v>
      </c>
      <c r="S6355">
        <f>M6355-Key!$B$5</f>
        <v>14.92</v>
      </c>
      <c r="T6355" s="2">
        <f t="shared" si="495"/>
        <v>44129.770833333336</v>
      </c>
      <c r="U6355" t="str">
        <f t="shared" si="496"/>
        <v>10-25-2020 18:30</v>
      </c>
      <c r="V6355">
        <f>IFERROR(IF(W6355=Z6355,VLOOKUP($U6355,[1]C8842!$G$2:$M$145,3,FALSE),0),0)</f>
        <v>0</v>
      </c>
      <c r="W6355">
        <f>VLOOKUP(RIGHT($V$1,5),Key!$A$9:$B$14,2,FALSE)</f>
        <v>10.199999999999999</v>
      </c>
      <c r="X6355">
        <f t="shared" si="499"/>
        <v>0</v>
      </c>
      <c r="Y6355">
        <f>VLOOKUP(RIGHT($X$1,5),Key!$A$9:$B$14,2,FALSE)</f>
        <v>3.7</v>
      </c>
      <c r="Z6355">
        <f t="shared" si="497"/>
        <v>10.199999999999999</v>
      </c>
      <c r="AA6355">
        <f t="shared" si="498"/>
        <v>0</v>
      </c>
    </row>
    <row r="6356" spans="1:27" x14ac:dyDescent="0.3">
      <c r="A6356">
        <v>100067</v>
      </c>
      <c r="B6356">
        <v>230922</v>
      </c>
      <c r="C6356" s="3">
        <v>44130.770833333336</v>
      </c>
      <c r="D6356">
        <v>1</v>
      </c>
      <c r="E6356">
        <v>1</v>
      </c>
      <c r="F6356" t="s">
        <v>25</v>
      </c>
      <c r="G6356">
        <v>1</v>
      </c>
      <c r="H6356">
        <v>64.25</v>
      </c>
      <c r="I6356">
        <v>14.03125</v>
      </c>
      <c r="J6356">
        <v>0.828125</v>
      </c>
      <c r="K6356">
        <v>60.023440000000001</v>
      </c>
      <c r="L6356" s="3">
        <v>44130.522916666669</v>
      </c>
      <c r="M6356">
        <v>17.18</v>
      </c>
      <c r="N6356" t="s">
        <v>28</v>
      </c>
      <c r="P6356">
        <f>(C6356-Key!$B$1)*24</f>
        <v>3.4500000000698492</v>
      </c>
      <c r="Q6356">
        <f>(Key!$B$2-'17.1'!C6356)*24</f>
        <v>-0.50000000005820766</v>
      </c>
      <c r="R6356" s="3">
        <f>C6356-(M6356-Key!$B$5)/(24*Key!$B$6)</f>
        <v>44130.757018518518</v>
      </c>
      <c r="S6356">
        <f>M6356-Key!$B$5</f>
        <v>14.92</v>
      </c>
      <c r="T6356" s="2">
        <f t="shared" si="495"/>
        <v>44129.770833333336</v>
      </c>
      <c r="U6356" t="str">
        <f t="shared" si="496"/>
        <v>10-25-2020 18:30</v>
      </c>
      <c r="V6356">
        <f>IFERROR(IF(W6356=Z6356,VLOOKUP($U6356,[1]C8842!$G$2:$M$145,3,FALSE),0),0)</f>
        <v>0</v>
      </c>
      <c r="W6356">
        <f>VLOOKUP(RIGHT($V$1,5),Key!$A$9:$B$14,2,FALSE)</f>
        <v>10.199999999999999</v>
      </c>
      <c r="X6356">
        <f t="shared" si="499"/>
        <v>0</v>
      </c>
      <c r="Y6356">
        <f>VLOOKUP(RIGHT($X$1,5),Key!$A$9:$B$14,2,FALSE)</f>
        <v>3.7</v>
      </c>
      <c r="Z6356">
        <f t="shared" si="497"/>
        <v>10.199999999999999</v>
      </c>
      <c r="AA6356">
        <f t="shared" si="498"/>
        <v>0</v>
      </c>
    </row>
    <row r="6357" spans="1:27" x14ac:dyDescent="0.3">
      <c r="A6357">
        <v>100067</v>
      </c>
      <c r="B6357">
        <v>230922</v>
      </c>
      <c r="C6357" s="3">
        <v>44130.770833333336</v>
      </c>
      <c r="D6357">
        <v>0</v>
      </c>
      <c r="E6357">
        <v>2</v>
      </c>
      <c r="F6357" t="s">
        <v>25</v>
      </c>
      <c r="G6357">
        <v>4</v>
      </c>
      <c r="H6357">
        <v>60.71875</v>
      </c>
      <c r="I6357">
        <v>57.667969999999997</v>
      </c>
      <c r="J6357">
        <v>2.7890630000000001</v>
      </c>
      <c r="K6357">
        <v>45.019530000000003</v>
      </c>
      <c r="L6357" s="3">
        <v>44130.522916666669</v>
      </c>
      <c r="M6357">
        <v>17.18</v>
      </c>
      <c r="N6357" t="s">
        <v>28</v>
      </c>
      <c r="P6357">
        <f>(C6357-Key!$B$1)*24</f>
        <v>3.4500000000698492</v>
      </c>
      <c r="Q6357">
        <f>(Key!$B$2-'17.1'!C6357)*24</f>
        <v>-0.50000000005820766</v>
      </c>
      <c r="R6357" s="3">
        <f>C6357-(M6357-Key!$B$5)/(24*Key!$B$6)</f>
        <v>44130.757018518518</v>
      </c>
      <c r="S6357">
        <f>M6357-Key!$B$5</f>
        <v>14.92</v>
      </c>
      <c r="T6357" s="2">
        <f t="shared" si="495"/>
        <v>44129.770833333336</v>
      </c>
      <c r="U6357" t="str">
        <f t="shared" si="496"/>
        <v>10-25-2020 18:30</v>
      </c>
      <c r="V6357">
        <f>IFERROR(IF(W6357=Z6357,VLOOKUP($U6357,[1]C8842!$G$2:$M$145,3,FALSE),0),0)</f>
        <v>0</v>
      </c>
      <c r="W6357">
        <f>VLOOKUP(RIGHT($V$1,5),Key!$A$9:$B$14,2,FALSE)</f>
        <v>10.199999999999999</v>
      </c>
      <c r="X6357">
        <f t="shared" si="499"/>
        <v>0</v>
      </c>
      <c r="Y6357">
        <f>VLOOKUP(RIGHT($X$1,5),Key!$A$9:$B$14,2,FALSE)</f>
        <v>3.7</v>
      </c>
      <c r="Z6357">
        <f t="shared" si="497"/>
        <v>10.199999999999999</v>
      </c>
      <c r="AA6357">
        <f t="shared" si="498"/>
        <v>0</v>
      </c>
    </row>
    <row r="6358" spans="1:27" x14ac:dyDescent="0.3">
      <c r="A6358">
        <v>100067</v>
      </c>
      <c r="B6358">
        <v>230922</v>
      </c>
      <c r="C6358" s="3">
        <v>44130.770833333336</v>
      </c>
      <c r="D6358">
        <v>2</v>
      </c>
      <c r="E6358">
        <v>1</v>
      </c>
      <c r="F6358" t="s">
        <v>26</v>
      </c>
      <c r="G6358">
        <v>1</v>
      </c>
      <c r="H6358">
        <v>79.546880000000002</v>
      </c>
      <c r="I6358">
        <v>14.90625</v>
      </c>
      <c r="J6358">
        <v>0.69921880000000003</v>
      </c>
      <c r="K6358">
        <v>81.035160000000005</v>
      </c>
      <c r="L6358" s="3">
        <v>44130.522916666669</v>
      </c>
      <c r="M6358">
        <v>17.18</v>
      </c>
      <c r="N6358" t="s">
        <v>28</v>
      </c>
      <c r="P6358">
        <f>(C6358-Key!$B$1)*24</f>
        <v>3.4500000000698492</v>
      </c>
      <c r="Q6358">
        <f>(Key!$B$2-'17.1'!C6358)*24</f>
        <v>-0.50000000005820766</v>
      </c>
      <c r="R6358" s="3">
        <f>C6358-(M6358-Key!$B$5)/(24*Key!$B$6)</f>
        <v>44130.757018518518</v>
      </c>
      <c r="S6358">
        <f>M6358-Key!$B$5</f>
        <v>14.92</v>
      </c>
      <c r="T6358" s="2">
        <f t="shared" si="495"/>
        <v>44129.770833333336</v>
      </c>
      <c r="U6358" t="str">
        <f t="shared" si="496"/>
        <v>10-25-2020 18:30</v>
      </c>
      <c r="V6358">
        <f>IFERROR(IF(W6358=Z6358,VLOOKUP($U6358,[1]C8842!$G$2:$M$145,3,FALSE),0),0)</f>
        <v>0</v>
      </c>
      <c r="W6358">
        <f>VLOOKUP(RIGHT($V$1,5),Key!$A$9:$B$14,2,FALSE)</f>
        <v>10.199999999999999</v>
      </c>
      <c r="X6358">
        <f t="shared" si="499"/>
        <v>0</v>
      </c>
      <c r="Y6358">
        <f>VLOOKUP(RIGHT($X$1,5),Key!$A$9:$B$14,2,FALSE)</f>
        <v>3.7</v>
      </c>
      <c r="Z6358">
        <f t="shared" si="497"/>
        <v>10.199999999999999</v>
      </c>
      <c r="AA6358">
        <f t="shared" si="498"/>
        <v>0</v>
      </c>
    </row>
    <row r="6359" spans="1:27" x14ac:dyDescent="0.3">
      <c r="A6359">
        <v>100067</v>
      </c>
      <c r="B6359">
        <v>230922</v>
      </c>
      <c r="C6359" s="3">
        <v>44130.770833333336</v>
      </c>
      <c r="D6359">
        <v>2</v>
      </c>
      <c r="E6359">
        <v>1</v>
      </c>
      <c r="F6359" t="s">
        <v>26</v>
      </c>
      <c r="G6359">
        <v>2</v>
      </c>
      <c r="H6359">
        <v>72.28125</v>
      </c>
      <c r="I6359">
        <v>20.09375</v>
      </c>
      <c r="J6359">
        <v>0.9609375</v>
      </c>
      <c r="K6359">
        <v>82.035160000000005</v>
      </c>
      <c r="L6359" s="3">
        <v>44130.522916666669</v>
      </c>
      <c r="M6359">
        <v>17.18</v>
      </c>
      <c r="N6359" t="s">
        <v>28</v>
      </c>
      <c r="P6359">
        <f>(C6359-Key!$B$1)*24</f>
        <v>3.4500000000698492</v>
      </c>
      <c r="Q6359">
        <f>(Key!$B$2-'17.1'!C6359)*24</f>
        <v>-0.50000000005820766</v>
      </c>
      <c r="R6359" s="3">
        <f>C6359-(M6359-Key!$B$5)/(24*Key!$B$6)</f>
        <v>44130.757018518518</v>
      </c>
      <c r="S6359">
        <f>M6359-Key!$B$5</f>
        <v>14.92</v>
      </c>
      <c r="T6359" s="2">
        <f t="shared" si="495"/>
        <v>44129.770833333336</v>
      </c>
      <c r="U6359" t="str">
        <f t="shared" si="496"/>
        <v>10-25-2020 18:30</v>
      </c>
      <c r="V6359">
        <f>IFERROR(IF(W6359=Z6359,VLOOKUP($U6359,[1]C8842!$G$2:$M$145,3,FALSE),0),0)</f>
        <v>0</v>
      </c>
      <c r="W6359">
        <f>VLOOKUP(RIGHT($V$1,5),Key!$A$9:$B$14,2,FALSE)</f>
        <v>10.199999999999999</v>
      </c>
      <c r="X6359">
        <f t="shared" si="499"/>
        <v>0</v>
      </c>
      <c r="Y6359">
        <f>VLOOKUP(RIGHT($X$1,5),Key!$A$9:$B$14,2,FALSE)</f>
        <v>3.7</v>
      </c>
      <c r="Z6359">
        <f t="shared" si="497"/>
        <v>10.199999999999999</v>
      </c>
      <c r="AA6359">
        <f t="shared" si="498"/>
        <v>0</v>
      </c>
    </row>
    <row r="6360" spans="1:27" x14ac:dyDescent="0.3">
      <c r="A6360">
        <v>100067</v>
      </c>
      <c r="B6360">
        <v>230922</v>
      </c>
      <c r="C6360" s="3">
        <v>44130.770833333336</v>
      </c>
      <c r="D6360">
        <v>1</v>
      </c>
      <c r="E6360">
        <v>1</v>
      </c>
      <c r="F6360" t="s">
        <v>25</v>
      </c>
      <c r="G6360">
        <v>1</v>
      </c>
      <c r="H6360">
        <v>72.222660000000005</v>
      </c>
      <c r="I6360">
        <v>15.632809999999999</v>
      </c>
      <c r="J6360">
        <v>0.796875</v>
      </c>
      <c r="K6360">
        <v>58.023440000000001</v>
      </c>
      <c r="L6360" s="3">
        <v>44130.522916666669</v>
      </c>
      <c r="M6360">
        <v>17.18</v>
      </c>
      <c r="N6360" t="s">
        <v>28</v>
      </c>
      <c r="P6360">
        <f>(C6360-Key!$B$1)*24</f>
        <v>3.4500000000698492</v>
      </c>
      <c r="Q6360">
        <f>(Key!$B$2-'17.1'!C6360)*24</f>
        <v>-0.50000000005820766</v>
      </c>
      <c r="R6360" s="3">
        <f>C6360-(M6360-Key!$B$5)/(24*Key!$B$6)</f>
        <v>44130.757018518518</v>
      </c>
      <c r="S6360">
        <f>M6360-Key!$B$5</f>
        <v>14.92</v>
      </c>
      <c r="T6360" s="2">
        <f t="shared" si="495"/>
        <v>44129.770833333336</v>
      </c>
      <c r="U6360" t="str">
        <f t="shared" si="496"/>
        <v>10-25-2020 18:30</v>
      </c>
      <c r="V6360">
        <f>IFERROR(IF(W6360=Z6360,VLOOKUP($U6360,[1]C8842!$G$2:$M$145,3,FALSE),0),0)</f>
        <v>0</v>
      </c>
      <c r="W6360">
        <f>VLOOKUP(RIGHT($V$1,5),Key!$A$9:$B$14,2,FALSE)</f>
        <v>10.199999999999999</v>
      </c>
      <c r="X6360">
        <f t="shared" si="499"/>
        <v>0</v>
      </c>
      <c r="Y6360">
        <f>VLOOKUP(RIGHT($X$1,5),Key!$A$9:$B$14,2,FALSE)</f>
        <v>3.7</v>
      </c>
      <c r="Z6360">
        <f t="shared" si="497"/>
        <v>10.199999999999999</v>
      </c>
      <c r="AA6360">
        <f t="shared" si="498"/>
        <v>0</v>
      </c>
    </row>
    <row r="6361" spans="1:27" x14ac:dyDescent="0.3">
      <c r="A6361">
        <v>100067</v>
      </c>
      <c r="B6361">
        <v>230922</v>
      </c>
      <c r="C6361" s="3">
        <v>44130.770833333336</v>
      </c>
      <c r="D6361">
        <v>3</v>
      </c>
      <c r="E6361">
        <v>2</v>
      </c>
      <c r="F6361" t="s">
        <v>26</v>
      </c>
      <c r="G6361">
        <v>2</v>
      </c>
      <c r="H6361">
        <v>67.128910000000005</v>
      </c>
      <c r="I6361">
        <v>20.910160000000001</v>
      </c>
      <c r="J6361">
        <v>1.066406</v>
      </c>
      <c r="K6361">
        <v>94.039060000000006</v>
      </c>
      <c r="L6361" s="3">
        <v>44130.522916666669</v>
      </c>
      <c r="M6361">
        <v>17.18</v>
      </c>
      <c r="N6361" t="s">
        <v>28</v>
      </c>
      <c r="P6361">
        <f>(C6361-Key!$B$1)*24</f>
        <v>3.4500000000698492</v>
      </c>
      <c r="Q6361">
        <f>(Key!$B$2-'17.1'!C6361)*24</f>
        <v>-0.50000000005820766</v>
      </c>
      <c r="R6361" s="3">
        <f>C6361-(M6361-Key!$B$5)/(24*Key!$B$6)</f>
        <v>44130.757018518518</v>
      </c>
      <c r="S6361">
        <f>M6361-Key!$B$5</f>
        <v>14.92</v>
      </c>
      <c r="T6361" s="2">
        <f t="shared" si="495"/>
        <v>44129.770833333336</v>
      </c>
      <c r="U6361" t="str">
        <f t="shared" si="496"/>
        <v>10-25-2020 18:30</v>
      </c>
      <c r="V6361">
        <f>IFERROR(IF(W6361=Z6361,VLOOKUP($U6361,[1]C8842!$G$2:$M$145,3,FALSE),0),0)</f>
        <v>0</v>
      </c>
      <c r="W6361">
        <f>VLOOKUP(RIGHT($V$1,5),Key!$A$9:$B$14,2,FALSE)</f>
        <v>10.199999999999999</v>
      </c>
      <c r="X6361">
        <f t="shared" si="499"/>
        <v>0</v>
      </c>
      <c r="Y6361">
        <f>VLOOKUP(RIGHT($X$1,5),Key!$A$9:$B$14,2,FALSE)</f>
        <v>3.7</v>
      </c>
      <c r="Z6361">
        <f t="shared" si="497"/>
        <v>10.199999999999999</v>
      </c>
      <c r="AA6361">
        <f t="shared" si="498"/>
        <v>0</v>
      </c>
    </row>
    <row r="6362" spans="1:27" x14ac:dyDescent="0.3">
      <c r="A6362">
        <v>100067</v>
      </c>
      <c r="B6362">
        <v>230922</v>
      </c>
      <c r="C6362" s="3">
        <v>44130.770833333336</v>
      </c>
      <c r="D6362">
        <v>3</v>
      </c>
      <c r="E6362">
        <v>2</v>
      </c>
      <c r="F6362" t="s">
        <v>26</v>
      </c>
      <c r="G6362">
        <v>3</v>
      </c>
      <c r="H6362">
        <v>64.980469999999997</v>
      </c>
      <c r="I6362">
        <v>48.148440000000001</v>
      </c>
      <c r="J6362">
        <v>2.21875</v>
      </c>
      <c r="K6362">
        <v>94.039060000000006</v>
      </c>
      <c r="L6362" s="3">
        <v>44130.522916666669</v>
      </c>
      <c r="M6362">
        <v>17.18</v>
      </c>
      <c r="N6362" t="s">
        <v>28</v>
      </c>
      <c r="P6362">
        <f>(C6362-Key!$B$1)*24</f>
        <v>3.4500000000698492</v>
      </c>
      <c r="Q6362">
        <f>(Key!$B$2-'17.1'!C6362)*24</f>
        <v>-0.50000000005820766</v>
      </c>
      <c r="R6362" s="3">
        <f>C6362-(M6362-Key!$B$5)/(24*Key!$B$6)</f>
        <v>44130.757018518518</v>
      </c>
      <c r="S6362">
        <f>M6362-Key!$B$5</f>
        <v>14.92</v>
      </c>
      <c r="T6362" s="2">
        <f t="shared" si="495"/>
        <v>44129.770833333336</v>
      </c>
      <c r="U6362" t="str">
        <f t="shared" si="496"/>
        <v>10-25-2020 18:30</v>
      </c>
      <c r="V6362">
        <f>IFERROR(IF(W6362=Z6362,VLOOKUP($U6362,[1]C8842!$G$2:$M$145,3,FALSE),0),0)</f>
        <v>0</v>
      </c>
      <c r="W6362">
        <f>VLOOKUP(RIGHT($V$1,5),Key!$A$9:$B$14,2,FALSE)</f>
        <v>10.199999999999999</v>
      </c>
      <c r="X6362">
        <f t="shared" si="499"/>
        <v>0</v>
      </c>
      <c r="Y6362">
        <f>VLOOKUP(RIGHT($X$1,5),Key!$A$9:$B$14,2,FALSE)</f>
        <v>3.7</v>
      </c>
      <c r="Z6362">
        <f t="shared" si="497"/>
        <v>10.199999999999999</v>
      </c>
      <c r="AA6362">
        <f t="shared" si="498"/>
        <v>0</v>
      </c>
    </row>
    <row r="6363" spans="1:27" x14ac:dyDescent="0.3">
      <c r="A6363">
        <v>100067</v>
      </c>
      <c r="B6363">
        <v>230922</v>
      </c>
      <c r="C6363" s="3">
        <v>44130.770833333336</v>
      </c>
      <c r="D6363">
        <v>0</v>
      </c>
      <c r="E6363">
        <v>2</v>
      </c>
      <c r="F6363" t="s">
        <v>25</v>
      </c>
      <c r="G6363">
        <v>1</v>
      </c>
      <c r="H6363">
        <v>62.511719999999997</v>
      </c>
      <c r="I6363">
        <v>19.621089999999999</v>
      </c>
      <c r="J6363">
        <v>1.089844</v>
      </c>
      <c r="K6363">
        <v>46.019530000000003</v>
      </c>
      <c r="L6363" s="3">
        <v>44130.522916666669</v>
      </c>
      <c r="M6363">
        <v>17.18</v>
      </c>
      <c r="N6363" t="s">
        <v>28</v>
      </c>
      <c r="P6363">
        <f>(C6363-Key!$B$1)*24</f>
        <v>3.4500000000698492</v>
      </c>
      <c r="Q6363">
        <f>(Key!$B$2-'17.1'!C6363)*24</f>
        <v>-0.50000000005820766</v>
      </c>
      <c r="R6363" s="3">
        <f>C6363-(M6363-Key!$B$5)/(24*Key!$B$6)</f>
        <v>44130.757018518518</v>
      </c>
      <c r="S6363">
        <f>M6363-Key!$B$5</f>
        <v>14.92</v>
      </c>
      <c r="T6363" s="2">
        <f t="shared" si="495"/>
        <v>44129.770833333336</v>
      </c>
      <c r="U6363" t="str">
        <f t="shared" si="496"/>
        <v>10-25-2020 18:30</v>
      </c>
      <c r="V6363">
        <f>IFERROR(IF(W6363=Z6363,VLOOKUP($U6363,[1]C8842!$G$2:$M$145,3,FALSE),0),0)</f>
        <v>0</v>
      </c>
      <c r="W6363">
        <f>VLOOKUP(RIGHT($V$1,5),Key!$A$9:$B$14,2,FALSE)</f>
        <v>10.199999999999999</v>
      </c>
      <c r="X6363">
        <f t="shared" si="499"/>
        <v>0</v>
      </c>
      <c r="Y6363">
        <f>VLOOKUP(RIGHT($X$1,5),Key!$A$9:$B$14,2,FALSE)</f>
        <v>3.7</v>
      </c>
      <c r="Z6363">
        <f t="shared" si="497"/>
        <v>10.199999999999999</v>
      </c>
      <c r="AA6363">
        <f t="shared" si="498"/>
        <v>0</v>
      </c>
    </row>
    <row r="6364" spans="1:27" x14ac:dyDescent="0.3">
      <c r="A6364">
        <v>100067</v>
      </c>
      <c r="B6364">
        <v>230922</v>
      </c>
      <c r="C6364" s="3">
        <v>44130.770833333336</v>
      </c>
      <c r="D6364">
        <v>1</v>
      </c>
      <c r="E6364">
        <v>1</v>
      </c>
      <c r="F6364" t="s">
        <v>25</v>
      </c>
      <c r="G6364">
        <v>2</v>
      </c>
      <c r="H6364">
        <v>65.839839999999995</v>
      </c>
      <c r="I6364">
        <v>20.289059999999999</v>
      </c>
      <c r="J6364">
        <v>1.0625</v>
      </c>
      <c r="K6364">
        <v>58.023440000000001</v>
      </c>
      <c r="L6364" s="3">
        <v>44130.522916666669</v>
      </c>
      <c r="M6364">
        <v>17.18</v>
      </c>
      <c r="N6364" t="s">
        <v>28</v>
      </c>
      <c r="P6364">
        <f>(C6364-Key!$B$1)*24</f>
        <v>3.4500000000698492</v>
      </c>
      <c r="Q6364">
        <f>(Key!$B$2-'17.1'!C6364)*24</f>
        <v>-0.50000000005820766</v>
      </c>
      <c r="R6364" s="3">
        <f>C6364-(M6364-Key!$B$5)/(24*Key!$B$6)</f>
        <v>44130.757018518518</v>
      </c>
      <c r="S6364">
        <f>M6364-Key!$B$5</f>
        <v>14.92</v>
      </c>
      <c r="T6364" s="2">
        <f t="shared" si="495"/>
        <v>44129.770833333336</v>
      </c>
      <c r="U6364" t="str">
        <f t="shared" si="496"/>
        <v>10-25-2020 18:30</v>
      </c>
      <c r="V6364">
        <f>IFERROR(IF(W6364=Z6364,VLOOKUP($U6364,[1]C8842!$G$2:$M$145,3,FALSE),0),0)</f>
        <v>0</v>
      </c>
      <c r="W6364">
        <f>VLOOKUP(RIGHT($V$1,5),Key!$A$9:$B$14,2,FALSE)</f>
        <v>10.199999999999999</v>
      </c>
      <c r="X6364">
        <f t="shared" si="499"/>
        <v>0</v>
      </c>
      <c r="Y6364">
        <f>VLOOKUP(RIGHT($X$1,5),Key!$A$9:$B$14,2,FALSE)</f>
        <v>3.7</v>
      </c>
      <c r="Z6364">
        <f t="shared" si="497"/>
        <v>10.199999999999999</v>
      </c>
      <c r="AA6364">
        <f t="shared" si="498"/>
        <v>0</v>
      </c>
    </row>
    <row r="6365" spans="1:27" x14ac:dyDescent="0.3">
      <c r="A6365">
        <v>100067</v>
      </c>
      <c r="B6365">
        <v>230922</v>
      </c>
      <c r="C6365" s="3">
        <v>44130.770833333336</v>
      </c>
      <c r="D6365">
        <v>1</v>
      </c>
      <c r="E6365">
        <v>1</v>
      </c>
      <c r="F6365" t="s">
        <v>25</v>
      </c>
      <c r="G6365">
        <v>2</v>
      </c>
      <c r="H6365">
        <v>66.191410000000005</v>
      </c>
      <c r="I6365">
        <v>22.023440000000001</v>
      </c>
      <c r="J6365">
        <v>1.125</v>
      </c>
      <c r="K6365">
        <v>58.023440000000001</v>
      </c>
      <c r="L6365" s="3">
        <v>44130.522916666669</v>
      </c>
      <c r="M6365">
        <v>17.18</v>
      </c>
      <c r="N6365" t="s">
        <v>28</v>
      </c>
      <c r="P6365">
        <f>(C6365-Key!$B$1)*24</f>
        <v>3.4500000000698492</v>
      </c>
      <c r="Q6365">
        <f>(Key!$B$2-'17.1'!C6365)*24</f>
        <v>-0.50000000005820766</v>
      </c>
      <c r="R6365" s="3">
        <f>C6365-(M6365-Key!$B$5)/(24*Key!$B$6)</f>
        <v>44130.757018518518</v>
      </c>
      <c r="S6365">
        <f>M6365-Key!$B$5</f>
        <v>14.92</v>
      </c>
      <c r="T6365" s="2">
        <f t="shared" si="495"/>
        <v>44129.770833333336</v>
      </c>
      <c r="U6365" t="str">
        <f t="shared" si="496"/>
        <v>10-25-2020 18:30</v>
      </c>
      <c r="V6365">
        <f>IFERROR(IF(W6365=Z6365,VLOOKUP($U6365,[1]C8842!$G$2:$M$145,3,FALSE),0),0)</f>
        <v>0</v>
      </c>
      <c r="W6365">
        <f>VLOOKUP(RIGHT($V$1,5),Key!$A$9:$B$14,2,FALSE)</f>
        <v>10.199999999999999</v>
      </c>
      <c r="X6365">
        <f t="shared" si="499"/>
        <v>0</v>
      </c>
      <c r="Y6365">
        <f>VLOOKUP(RIGHT($X$1,5),Key!$A$9:$B$14,2,FALSE)</f>
        <v>3.7</v>
      </c>
      <c r="Z6365">
        <f t="shared" si="497"/>
        <v>10.199999999999999</v>
      </c>
      <c r="AA6365">
        <f t="shared" si="498"/>
        <v>0</v>
      </c>
    </row>
    <row r="6366" spans="1:27" x14ac:dyDescent="0.3">
      <c r="A6366">
        <v>100067</v>
      </c>
      <c r="B6366">
        <v>230922</v>
      </c>
      <c r="C6366" s="3">
        <v>44130.770833333336</v>
      </c>
      <c r="D6366">
        <v>0</v>
      </c>
      <c r="E6366">
        <v>2</v>
      </c>
      <c r="F6366" t="s">
        <v>25</v>
      </c>
      <c r="G6366">
        <v>1</v>
      </c>
      <c r="H6366">
        <v>60.34375</v>
      </c>
      <c r="I6366">
        <v>16.65625</v>
      </c>
      <c r="J6366">
        <v>0.99609380000000003</v>
      </c>
      <c r="K6366">
        <v>46.019530000000003</v>
      </c>
      <c r="L6366" s="3">
        <v>44130.522916666669</v>
      </c>
      <c r="M6366">
        <v>17.18</v>
      </c>
      <c r="N6366" t="s">
        <v>28</v>
      </c>
      <c r="P6366">
        <f>(C6366-Key!$B$1)*24</f>
        <v>3.4500000000698492</v>
      </c>
      <c r="Q6366">
        <f>(Key!$B$2-'17.1'!C6366)*24</f>
        <v>-0.50000000005820766</v>
      </c>
      <c r="R6366" s="3">
        <f>C6366-(M6366-Key!$B$5)/(24*Key!$B$6)</f>
        <v>44130.757018518518</v>
      </c>
      <c r="S6366">
        <f>M6366-Key!$B$5</f>
        <v>14.92</v>
      </c>
      <c r="T6366" s="2">
        <f t="shared" si="495"/>
        <v>44129.770833333336</v>
      </c>
      <c r="U6366" t="str">
        <f t="shared" si="496"/>
        <v>10-25-2020 18:30</v>
      </c>
      <c r="V6366">
        <f>IFERROR(IF(W6366=Z6366,VLOOKUP($U6366,[1]C8842!$G$2:$M$145,3,FALSE),0),0)</f>
        <v>0</v>
      </c>
      <c r="W6366">
        <f>VLOOKUP(RIGHT($V$1,5),Key!$A$9:$B$14,2,FALSE)</f>
        <v>10.199999999999999</v>
      </c>
      <c r="X6366">
        <f t="shared" si="499"/>
        <v>0</v>
      </c>
      <c r="Y6366">
        <f>VLOOKUP(RIGHT($X$1,5),Key!$A$9:$B$14,2,FALSE)</f>
        <v>3.7</v>
      </c>
      <c r="Z6366">
        <f t="shared" si="497"/>
        <v>10.199999999999999</v>
      </c>
      <c r="AA6366">
        <f t="shared" si="498"/>
        <v>0</v>
      </c>
    </row>
    <row r="6367" spans="1:27" x14ac:dyDescent="0.3">
      <c r="A6367">
        <v>100067</v>
      </c>
      <c r="B6367">
        <v>230922</v>
      </c>
      <c r="C6367" s="3">
        <v>44130.771527777775</v>
      </c>
      <c r="D6367">
        <v>3</v>
      </c>
      <c r="E6367">
        <v>2</v>
      </c>
      <c r="F6367" t="s">
        <v>26</v>
      </c>
      <c r="G6367">
        <v>1</v>
      </c>
      <c r="H6367">
        <v>67.023439999999994</v>
      </c>
      <c r="I6367">
        <v>16.6875</v>
      </c>
      <c r="J6367">
        <v>0.8984375</v>
      </c>
      <c r="K6367">
        <v>94.039060000000006</v>
      </c>
      <c r="L6367" s="3">
        <v>44130.522916666669</v>
      </c>
      <c r="M6367">
        <v>17.18</v>
      </c>
      <c r="N6367" t="s">
        <v>28</v>
      </c>
      <c r="P6367">
        <f>(C6367-Key!$B$1)*24</f>
        <v>3.46666666661622</v>
      </c>
      <c r="Q6367">
        <f>(Key!$B$2-'17.1'!C6367)*24</f>
        <v>-0.5166666666045785</v>
      </c>
      <c r="R6367" s="3">
        <f>C6367-(M6367-Key!$B$5)/(24*Key!$B$6)</f>
        <v>44130.757712962957</v>
      </c>
      <c r="S6367">
        <f>M6367-Key!$B$5</f>
        <v>14.92</v>
      </c>
      <c r="T6367" s="2">
        <f t="shared" si="495"/>
        <v>44129.770833333336</v>
      </c>
      <c r="U6367" t="str">
        <f t="shared" si="496"/>
        <v>10-25-2020 18:30</v>
      </c>
      <c r="V6367">
        <f>IFERROR(IF(W6367=Z6367,VLOOKUP($U6367,[1]C8842!$G$2:$M$145,3,FALSE),0),0)</f>
        <v>0</v>
      </c>
      <c r="W6367">
        <f>VLOOKUP(RIGHT($V$1,5),Key!$A$9:$B$14,2,FALSE)</f>
        <v>10.199999999999999</v>
      </c>
      <c r="X6367">
        <f t="shared" si="499"/>
        <v>0</v>
      </c>
      <c r="Y6367">
        <f>VLOOKUP(RIGHT($X$1,5),Key!$A$9:$B$14,2,FALSE)</f>
        <v>3.7</v>
      </c>
      <c r="Z6367">
        <f t="shared" si="497"/>
        <v>10.199999999999999</v>
      </c>
      <c r="AA6367">
        <f t="shared" si="498"/>
        <v>0</v>
      </c>
    </row>
    <row r="6368" spans="1:27" x14ac:dyDescent="0.3">
      <c r="A6368">
        <v>100067</v>
      </c>
      <c r="B6368">
        <v>230922</v>
      </c>
      <c r="C6368" s="3">
        <v>44130.771527777775</v>
      </c>
      <c r="D6368">
        <v>2</v>
      </c>
      <c r="E6368">
        <v>1</v>
      </c>
      <c r="F6368" t="s">
        <v>26</v>
      </c>
      <c r="G6368">
        <v>1</v>
      </c>
      <c r="H6368">
        <v>66.585939999999994</v>
      </c>
      <c r="I6368">
        <v>19.976559999999999</v>
      </c>
      <c r="J6368">
        <v>1.035156</v>
      </c>
      <c r="K6368">
        <v>80.03125</v>
      </c>
      <c r="L6368" s="3">
        <v>44130.522916666669</v>
      </c>
      <c r="M6368">
        <v>17.18</v>
      </c>
      <c r="N6368" t="s">
        <v>28</v>
      </c>
      <c r="P6368">
        <f>(C6368-Key!$B$1)*24</f>
        <v>3.46666666661622</v>
      </c>
      <c r="Q6368">
        <f>(Key!$B$2-'17.1'!C6368)*24</f>
        <v>-0.5166666666045785</v>
      </c>
      <c r="R6368" s="3">
        <f>C6368-(M6368-Key!$B$5)/(24*Key!$B$6)</f>
        <v>44130.757712962957</v>
      </c>
      <c r="S6368">
        <f>M6368-Key!$B$5</f>
        <v>14.92</v>
      </c>
      <c r="T6368" s="2">
        <f t="shared" si="495"/>
        <v>44129.770833333336</v>
      </c>
      <c r="U6368" t="str">
        <f t="shared" si="496"/>
        <v>10-25-2020 18:30</v>
      </c>
      <c r="V6368">
        <f>IFERROR(IF(W6368=Z6368,VLOOKUP($U6368,[1]C8842!$G$2:$M$145,3,FALSE),0),0)</f>
        <v>0</v>
      </c>
      <c r="W6368">
        <f>VLOOKUP(RIGHT($V$1,5),Key!$A$9:$B$14,2,FALSE)</f>
        <v>10.199999999999999</v>
      </c>
      <c r="X6368">
        <f t="shared" si="499"/>
        <v>0</v>
      </c>
      <c r="Y6368">
        <f>VLOOKUP(RIGHT($X$1,5),Key!$A$9:$B$14,2,FALSE)</f>
        <v>3.7</v>
      </c>
      <c r="Z6368">
        <f t="shared" si="497"/>
        <v>10.199999999999999</v>
      </c>
      <c r="AA6368">
        <f t="shared" si="498"/>
        <v>0</v>
      </c>
    </row>
    <row r="6369" spans="1:27" x14ac:dyDescent="0.3">
      <c r="A6369">
        <v>100067</v>
      </c>
      <c r="B6369">
        <v>230922</v>
      </c>
      <c r="C6369" s="3">
        <v>44130.771527777775</v>
      </c>
      <c r="D6369">
        <v>0</v>
      </c>
      <c r="E6369">
        <v>2</v>
      </c>
      <c r="F6369" t="s">
        <v>25</v>
      </c>
      <c r="G6369">
        <v>1</v>
      </c>
      <c r="H6369">
        <v>55.992190000000001</v>
      </c>
      <c r="I6369">
        <v>16.73828</v>
      </c>
      <c r="J6369">
        <v>1.078125</v>
      </c>
      <c r="K6369">
        <v>47.019530000000003</v>
      </c>
      <c r="L6369" s="3">
        <v>44130.522916666669</v>
      </c>
      <c r="M6369">
        <v>17.18</v>
      </c>
      <c r="N6369" t="s">
        <v>28</v>
      </c>
      <c r="P6369">
        <f>(C6369-Key!$B$1)*24</f>
        <v>3.46666666661622</v>
      </c>
      <c r="Q6369">
        <f>(Key!$B$2-'17.1'!C6369)*24</f>
        <v>-0.5166666666045785</v>
      </c>
      <c r="R6369" s="3">
        <f>C6369-(M6369-Key!$B$5)/(24*Key!$B$6)</f>
        <v>44130.757712962957</v>
      </c>
      <c r="S6369">
        <f>M6369-Key!$B$5</f>
        <v>14.92</v>
      </c>
      <c r="T6369" s="2">
        <f t="shared" si="495"/>
        <v>44129.770833333336</v>
      </c>
      <c r="U6369" t="str">
        <f t="shared" si="496"/>
        <v>10-25-2020 18:30</v>
      </c>
      <c r="V6369">
        <f>IFERROR(IF(W6369=Z6369,VLOOKUP($U6369,[1]C8842!$G$2:$M$145,3,FALSE),0),0)</f>
        <v>0</v>
      </c>
      <c r="W6369">
        <f>VLOOKUP(RIGHT($V$1,5),Key!$A$9:$B$14,2,FALSE)</f>
        <v>10.199999999999999</v>
      </c>
      <c r="X6369">
        <f t="shared" si="499"/>
        <v>0</v>
      </c>
      <c r="Y6369">
        <f>VLOOKUP(RIGHT($X$1,5),Key!$A$9:$B$14,2,FALSE)</f>
        <v>3.7</v>
      </c>
      <c r="Z6369">
        <f t="shared" si="497"/>
        <v>10.199999999999999</v>
      </c>
      <c r="AA6369">
        <f t="shared" si="498"/>
        <v>0</v>
      </c>
    </row>
    <row r="6370" spans="1:27" x14ac:dyDescent="0.3">
      <c r="A6370">
        <v>100067</v>
      </c>
      <c r="B6370">
        <v>230922</v>
      </c>
      <c r="C6370" s="3">
        <v>44130.771527777775</v>
      </c>
      <c r="D6370">
        <v>2</v>
      </c>
      <c r="E6370">
        <v>1</v>
      </c>
      <c r="F6370" t="s">
        <v>26</v>
      </c>
      <c r="G6370">
        <v>1</v>
      </c>
      <c r="H6370">
        <v>69.9375</v>
      </c>
      <c r="I6370">
        <v>16.859380000000002</v>
      </c>
      <c r="J6370">
        <v>0.8671875</v>
      </c>
      <c r="K6370">
        <v>81.035160000000005</v>
      </c>
      <c r="L6370" s="3">
        <v>44130.522916666669</v>
      </c>
      <c r="M6370">
        <v>17.18</v>
      </c>
      <c r="N6370" t="s">
        <v>28</v>
      </c>
      <c r="P6370">
        <f>(C6370-Key!$B$1)*24</f>
        <v>3.46666666661622</v>
      </c>
      <c r="Q6370">
        <f>(Key!$B$2-'17.1'!C6370)*24</f>
        <v>-0.5166666666045785</v>
      </c>
      <c r="R6370" s="3">
        <f>C6370-(M6370-Key!$B$5)/(24*Key!$B$6)</f>
        <v>44130.757712962957</v>
      </c>
      <c r="S6370">
        <f>M6370-Key!$B$5</f>
        <v>14.92</v>
      </c>
      <c r="T6370" s="2">
        <f t="shared" si="495"/>
        <v>44129.770833333336</v>
      </c>
      <c r="U6370" t="str">
        <f t="shared" si="496"/>
        <v>10-25-2020 18:30</v>
      </c>
      <c r="V6370">
        <f>IFERROR(IF(W6370=Z6370,VLOOKUP($U6370,[1]C8842!$G$2:$M$145,3,FALSE),0),0)</f>
        <v>0</v>
      </c>
      <c r="W6370">
        <f>VLOOKUP(RIGHT($V$1,5),Key!$A$9:$B$14,2,FALSE)</f>
        <v>10.199999999999999</v>
      </c>
      <c r="X6370">
        <f t="shared" si="499"/>
        <v>0</v>
      </c>
      <c r="Y6370">
        <f>VLOOKUP(RIGHT($X$1,5),Key!$A$9:$B$14,2,FALSE)</f>
        <v>3.7</v>
      </c>
      <c r="Z6370">
        <f t="shared" si="497"/>
        <v>10.199999999999999</v>
      </c>
      <c r="AA6370">
        <f t="shared" si="498"/>
        <v>0</v>
      </c>
    </row>
    <row r="6371" spans="1:27" x14ac:dyDescent="0.3">
      <c r="A6371">
        <v>100067</v>
      </c>
      <c r="B6371">
        <v>230922</v>
      </c>
      <c r="C6371" s="3">
        <v>44130.771527777775</v>
      </c>
      <c r="D6371">
        <v>0</v>
      </c>
      <c r="E6371">
        <v>2</v>
      </c>
      <c r="F6371" t="s">
        <v>25</v>
      </c>
      <c r="G6371">
        <v>1</v>
      </c>
      <c r="H6371">
        <v>66.566410000000005</v>
      </c>
      <c r="I6371">
        <v>15.285159999999999</v>
      </c>
      <c r="J6371">
        <v>0.84765630000000003</v>
      </c>
      <c r="K6371">
        <v>48.019530000000003</v>
      </c>
      <c r="L6371" s="3">
        <v>44130.522916666669</v>
      </c>
      <c r="M6371">
        <v>17.18</v>
      </c>
      <c r="N6371" t="s">
        <v>28</v>
      </c>
      <c r="P6371">
        <f>(C6371-Key!$B$1)*24</f>
        <v>3.46666666661622</v>
      </c>
      <c r="Q6371">
        <f>(Key!$B$2-'17.1'!C6371)*24</f>
        <v>-0.5166666666045785</v>
      </c>
      <c r="R6371" s="3">
        <f>C6371-(M6371-Key!$B$5)/(24*Key!$B$6)</f>
        <v>44130.757712962957</v>
      </c>
      <c r="S6371">
        <f>M6371-Key!$B$5</f>
        <v>14.92</v>
      </c>
      <c r="T6371" s="2">
        <f t="shared" si="495"/>
        <v>44129.770833333336</v>
      </c>
      <c r="U6371" t="str">
        <f t="shared" si="496"/>
        <v>10-25-2020 18:30</v>
      </c>
      <c r="V6371">
        <f>IFERROR(IF(W6371=Z6371,VLOOKUP($U6371,[1]C8842!$G$2:$M$145,3,FALSE),0),0)</f>
        <v>0</v>
      </c>
      <c r="W6371">
        <f>VLOOKUP(RIGHT($V$1,5),Key!$A$9:$B$14,2,FALSE)</f>
        <v>10.199999999999999</v>
      </c>
      <c r="X6371">
        <f t="shared" si="499"/>
        <v>0</v>
      </c>
      <c r="Y6371">
        <f>VLOOKUP(RIGHT($X$1,5),Key!$A$9:$B$14,2,FALSE)</f>
        <v>3.7</v>
      </c>
      <c r="Z6371">
        <f t="shared" si="497"/>
        <v>10.199999999999999</v>
      </c>
      <c r="AA6371">
        <f t="shared" si="498"/>
        <v>0</v>
      </c>
    </row>
    <row r="6372" spans="1:27" x14ac:dyDescent="0.3">
      <c r="A6372">
        <v>100067</v>
      </c>
      <c r="B6372">
        <v>230922</v>
      </c>
      <c r="C6372" s="3">
        <v>44130.771527777775</v>
      </c>
      <c r="D6372">
        <v>3</v>
      </c>
      <c r="E6372">
        <v>2</v>
      </c>
      <c r="F6372" t="s">
        <v>26</v>
      </c>
      <c r="G6372">
        <v>3</v>
      </c>
      <c r="H6372">
        <v>64.328130000000002</v>
      </c>
      <c r="I6372">
        <v>32.433590000000002</v>
      </c>
      <c r="J6372">
        <v>1.589844</v>
      </c>
      <c r="K6372">
        <v>93.039060000000006</v>
      </c>
      <c r="L6372" s="3">
        <v>44130.522916666669</v>
      </c>
      <c r="M6372">
        <v>17.18</v>
      </c>
      <c r="N6372" t="s">
        <v>28</v>
      </c>
      <c r="P6372">
        <f>(C6372-Key!$B$1)*24</f>
        <v>3.46666666661622</v>
      </c>
      <c r="Q6372">
        <f>(Key!$B$2-'17.1'!C6372)*24</f>
        <v>-0.5166666666045785</v>
      </c>
      <c r="R6372" s="3">
        <f>C6372-(M6372-Key!$B$5)/(24*Key!$B$6)</f>
        <v>44130.757712962957</v>
      </c>
      <c r="S6372">
        <f>M6372-Key!$B$5</f>
        <v>14.92</v>
      </c>
      <c r="T6372" s="2">
        <f t="shared" si="495"/>
        <v>44129.770833333336</v>
      </c>
      <c r="U6372" t="str">
        <f t="shared" si="496"/>
        <v>10-25-2020 18:30</v>
      </c>
      <c r="V6372">
        <f>IFERROR(IF(W6372=Z6372,VLOOKUP($U6372,[1]C8842!$G$2:$M$145,3,FALSE),0),0)</f>
        <v>0</v>
      </c>
      <c r="W6372">
        <f>VLOOKUP(RIGHT($V$1,5),Key!$A$9:$B$14,2,FALSE)</f>
        <v>10.199999999999999</v>
      </c>
      <c r="X6372">
        <f t="shared" si="499"/>
        <v>0</v>
      </c>
      <c r="Y6372">
        <f>VLOOKUP(RIGHT($X$1,5),Key!$A$9:$B$14,2,FALSE)</f>
        <v>3.7</v>
      </c>
      <c r="Z6372">
        <f t="shared" si="497"/>
        <v>10.199999999999999</v>
      </c>
      <c r="AA6372">
        <f t="shared" si="498"/>
        <v>0</v>
      </c>
    </row>
    <row r="6373" spans="1:27" x14ac:dyDescent="0.3">
      <c r="A6373">
        <v>100067</v>
      </c>
      <c r="B6373">
        <v>230922</v>
      </c>
      <c r="C6373" s="3">
        <v>44130.771527777775</v>
      </c>
      <c r="D6373">
        <v>3</v>
      </c>
      <c r="E6373">
        <v>2</v>
      </c>
      <c r="F6373" t="s">
        <v>26</v>
      </c>
      <c r="G6373">
        <v>1</v>
      </c>
      <c r="H6373">
        <v>73.980469999999997</v>
      </c>
      <c r="I6373">
        <v>18.09375</v>
      </c>
      <c r="J6373">
        <v>0.86328130000000003</v>
      </c>
      <c r="K6373">
        <v>94.039060000000006</v>
      </c>
      <c r="L6373" s="3">
        <v>44130.522916666669</v>
      </c>
      <c r="M6373">
        <v>17.18</v>
      </c>
      <c r="N6373" t="s">
        <v>28</v>
      </c>
      <c r="P6373">
        <f>(C6373-Key!$B$1)*24</f>
        <v>3.46666666661622</v>
      </c>
      <c r="Q6373">
        <f>(Key!$B$2-'17.1'!C6373)*24</f>
        <v>-0.5166666666045785</v>
      </c>
      <c r="R6373" s="3">
        <f>C6373-(M6373-Key!$B$5)/(24*Key!$B$6)</f>
        <v>44130.757712962957</v>
      </c>
      <c r="S6373">
        <f>M6373-Key!$B$5</f>
        <v>14.92</v>
      </c>
      <c r="T6373" s="2">
        <f t="shared" si="495"/>
        <v>44129.770833333336</v>
      </c>
      <c r="U6373" t="str">
        <f t="shared" si="496"/>
        <v>10-25-2020 18:30</v>
      </c>
      <c r="V6373">
        <f>IFERROR(IF(W6373=Z6373,VLOOKUP($U6373,[1]C8842!$G$2:$M$145,3,FALSE),0),0)</f>
        <v>0</v>
      </c>
      <c r="W6373">
        <f>VLOOKUP(RIGHT($V$1,5),Key!$A$9:$B$14,2,FALSE)</f>
        <v>10.199999999999999</v>
      </c>
      <c r="X6373">
        <f t="shared" si="499"/>
        <v>0</v>
      </c>
      <c r="Y6373">
        <f>VLOOKUP(RIGHT($X$1,5),Key!$A$9:$B$14,2,FALSE)</f>
        <v>3.7</v>
      </c>
      <c r="Z6373">
        <f t="shared" si="497"/>
        <v>10.199999999999999</v>
      </c>
      <c r="AA6373">
        <f t="shared" si="498"/>
        <v>0</v>
      </c>
    </row>
    <row r="6374" spans="1:27" x14ac:dyDescent="0.3">
      <c r="A6374">
        <v>100067</v>
      </c>
      <c r="B6374">
        <v>230922</v>
      </c>
      <c r="C6374" s="3">
        <v>44130.771527777775</v>
      </c>
      <c r="D6374">
        <v>1</v>
      </c>
      <c r="E6374">
        <v>1</v>
      </c>
      <c r="F6374" t="s">
        <v>25</v>
      </c>
      <c r="G6374">
        <v>1</v>
      </c>
      <c r="H6374">
        <v>54.5625</v>
      </c>
      <c r="I6374">
        <v>15.39453</v>
      </c>
      <c r="J6374">
        <v>1.042969</v>
      </c>
      <c r="K6374">
        <v>59.023440000000001</v>
      </c>
      <c r="L6374" s="3">
        <v>44130.522916666669</v>
      </c>
      <c r="M6374">
        <v>17.18</v>
      </c>
      <c r="N6374" t="s">
        <v>28</v>
      </c>
      <c r="P6374">
        <f>(C6374-Key!$B$1)*24</f>
        <v>3.46666666661622</v>
      </c>
      <c r="Q6374">
        <f>(Key!$B$2-'17.1'!C6374)*24</f>
        <v>-0.5166666666045785</v>
      </c>
      <c r="R6374" s="3">
        <f>C6374-(M6374-Key!$B$5)/(24*Key!$B$6)</f>
        <v>44130.757712962957</v>
      </c>
      <c r="S6374">
        <f>M6374-Key!$B$5</f>
        <v>14.92</v>
      </c>
      <c r="T6374" s="2">
        <f t="shared" si="495"/>
        <v>44129.770833333336</v>
      </c>
      <c r="U6374" t="str">
        <f t="shared" si="496"/>
        <v>10-25-2020 18:30</v>
      </c>
      <c r="V6374">
        <f>IFERROR(IF(W6374=Z6374,VLOOKUP($U6374,[1]C8842!$G$2:$M$145,3,FALSE),0),0)</f>
        <v>0</v>
      </c>
      <c r="W6374">
        <f>VLOOKUP(RIGHT($V$1,5),Key!$A$9:$B$14,2,FALSE)</f>
        <v>10.199999999999999</v>
      </c>
      <c r="X6374">
        <f t="shared" si="499"/>
        <v>0</v>
      </c>
      <c r="Y6374">
        <f>VLOOKUP(RIGHT($X$1,5),Key!$A$9:$B$14,2,FALSE)</f>
        <v>3.7</v>
      </c>
      <c r="Z6374">
        <f t="shared" si="497"/>
        <v>10.199999999999999</v>
      </c>
      <c r="AA6374">
        <f t="shared" si="498"/>
        <v>0</v>
      </c>
    </row>
    <row r="6375" spans="1:27" x14ac:dyDescent="0.3">
      <c r="A6375">
        <v>100067</v>
      </c>
      <c r="B6375">
        <v>230922</v>
      </c>
      <c r="C6375" s="3">
        <v>44130.771527777775</v>
      </c>
      <c r="D6375">
        <v>0</v>
      </c>
      <c r="E6375">
        <v>2</v>
      </c>
      <c r="F6375" t="s">
        <v>25</v>
      </c>
      <c r="G6375">
        <v>2</v>
      </c>
      <c r="H6375">
        <v>59.640630000000002</v>
      </c>
      <c r="I6375">
        <v>21.347660000000001</v>
      </c>
      <c r="J6375">
        <v>1.21875</v>
      </c>
      <c r="K6375">
        <v>46.019530000000003</v>
      </c>
      <c r="L6375" s="3">
        <v>44130.522916666669</v>
      </c>
      <c r="M6375">
        <v>17.18</v>
      </c>
      <c r="N6375" t="s">
        <v>28</v>
      </c>
      <c r="P6375">
        <f>(C6375-Key!$B$1)*24</f>
        <v>3.46666666661622</v>
      </c>
      <c r="Q6375">
        <f>(Key!$B$2-'17.1'!C6375)*24</f>
        <v>-0.5166666666045785</v>
      </c>
      <c r="R6375" s="3">
        <f>C6375-(M6375-Key!$B$5)/(24*Key!$B$6)</f>
        <v>44130.757712962957</v>
      </c>
      <c r="S6375">
        <f>M6375-Key!$B$5</f>
        <v>14.92</v>
      </c>
      <c r="T6375" s="2">
        <f t="shared" si="495"/>
        <v>44129.770833333336</v>
      </c>
      <c r="U6375" t="str">
        <f t="shared" si="496"/>
        <v>10-25-2020 18:30</v>
      </c>
      <c r="V6375">
        <f>IFERROR(IF(W6375=Z6375,VLOOKUP($U6375,[1]C8842!$G$2:$M$145,3,FALSE),0),0)</f>
        <v>0</v>
      </c>
      <c r="W6375">
        <f>VLOOKUP(RIGHT($V$1,5),Key!$A$9:$B$14,2,FALSE)</f>
        <v>10.199999999999999</v>
      </c>
      <c r="X6375">
        <f t="shared" si="499"/>
        <v>0</v>
      </c>
      <c r="Y6375">
        <f>VLOOKUP(RIGHT($X$1,5),Key!$A$9:$B$14,2,FALSE)</f>
        <v>3.7</v>
      </c>
      <c r="Z6375">
        <f t="shared" si="497"/>
        <v>10.199999999999999</v>
      </c>
      <c r="AA6375">
        <f t="shared" si="498"/>
        <v>0</v>
      </c>
    </row>
    <row r="6376" spans="1:27" x14ac:dyDescent="0.3">
      <c r="A6376">
        <v>100067</v>
      </c>
      <c r="B6376">
        <v>230922</v>
      </c>
      <c r="C6376" s="3">
        <v>44130.771527777775</v>
      </c>
      <c r="D6376">
        <v>3</v>
      </c>
      <c r="E6376">
        <v>2</v>
      </c>
      <c r="F6376" t="s">
        <v>26</v>
      </c>
      <c r="G6376">
        <v>1</v>
      </c>
      <c r="H6376">
        <v>67.5625</v>
      </c>
      <c r="I6376">
        <v>15.59375</v>
      </c>
      <c r="J6376">
        <v>0.84765630000000003</v>
      </c>
      <c r="K6376">
        <v>94.039060000000006</v>
      </c>
      <c r="L6376" s="3">
        <v>44130.522916666669</v>
      </c>
      <c r="M6376">
        <v>17.18</v>
      </c>
      <c r="N6376" t="s">
        <v>28</v>
      </c>
      <c r="P6376">
        <f>(C6376-Key!$B$1)*24</f>
        <v>3.46666666661622</v>
      </c>
      <c r="Q6376">
        <f>(Key!$B$2-'17.1'!C6376)*24</f>
        <v>-0.5166666666045785</v>
      </c>
      <c r="R6376" s="3">
        <f>C6376-(M6376-Key!$B$5)/(24*Key!$B$6)</f>
        <v>44130.757712962957</v>
      </c>
      <c r="S6376">
        <f>M6376-Key!$B$5</f>
        <v>14.92</v>
      </c>
      <c r="T6376" s="2">
        <f t="shared" si="495"/>
        <v>44129.770833333336</v>
      </c>
      <c r="U6376" t="str">
        <f t="shared" si="496"/>
        <v>10-25-2020 18:30</v>
      </c>
      <c r="V6376">
        <f>IFERROR(IF(W6376=Z6376,VLOOKUP($U6376,[1]C8842!$G$2:$M$145,3,FALSE),0),0)</f>
        <v>0</v>
      </c>
      <c r="W6376">
        <f>VLOOKUP(RIGHT($V$1,5),Key!$A$9:$B$14,2,FALSE)</f>
        <v>10.199999999999999</v>
      </c>
      <c r="X6376">
        <f t="shared" si="499"/>
        <v>0</v>
      </c>
      <c r="Y6376">
        <f>VLOOKUP(RIGHT($X$1,5),Key!$A$9:$B$14,2,FALSE)</f>
        <v>3.7</v>
      </c>
      <c r="Z6376">
        <f t="shared" si="497"/>
        <v>10.199999999999999</v>
      </c>
      <c r="AA6376">
        <f t="shared" si="498"/>
        <v>0</v>
      </c>
    </row>
    <row r="6377" spans="1:27" x14ac:dyDescent="0.3">
      <c r="A6377">
        <v>100067</v>
      </c>
      <c r="B6377">
        <v>230922</v>
      </c>
      <c r="C6377" s="3">
        <v>44130.771527777775</v>
      </c>
      <c r="D6377">
        <v>1</v>
      </c>
      <c r="E6377">
        <v>1</v>
      </c>
      <c r="F6377" t="s">
        <v>25</v>
      </c>
      <c r="G6377">
        <v>1</v>
      </c>
      <c r="H6377">
        <v>67.710939999999994</v>
      </c>
      <c r="I6377">
        <v>14.539059999999999</v>
      </c>
      <c r="J6377">
        <v>0.8046875</v>
      </c>
      <c r="K6377">
        <v>56.023440000000001</v>
      </c>
      <c r="L6377" s="3">
        <v>44130.522916666669</v>
      </c>
      <c r="M6377">
        <v>17.18</v>
      </c>
      <c r="N6377" t="s">
        <v>28</v>
      </c>
      <c r="P6377">
        <f>(C6377-Key!$B$1)*24</f>
        <v>3.46666666661622</v>
      </c>
      <c r="Q6377">
        <f>(Key!$B$2-'17.1'!C6377)*24</f>
        <v>-0.5166666666045785</v>
      </c>
      <c r="R6377" s="3">
        <f>C6377-(M6377-Key!$B$5)/(24*Key!$B$6)</f>
        <v>44130.757712962957</v>
      </c>
      <c r="S6377">
        <f>M6377-Key!$B$5</f>
        <v>14.92</v>
      </c>
      <c r="T6377" s="2">
        <f t="shared" si="495"/>
        <v>44129.770833333336</v>
      </c>
      <c r="U6377" t="str">
        <f t="shared" si="496"/>
        <v>10-25-2020 18:30</v>
      </c>
      <c r="V6377">
        <f>IFERROR(IF(W6377=Z6377,VLOOKUP($U6377,[1]C8842!$G$2:$M$145,3,FALSE),0),0)</f>
        <v>0</v>
      </c>
      <c r="W6377">
        <f>VLOOKUP(RIGHT($V$1,5),Key!$A$9:$B$14,2,FALSE)</f>
        <v>10.199999999999999</v>
      </c>
      <c r="X6377">
        <f t="shared" si="499"/>
        <v>0</v>
      </c>
      <c r="Y6377">
        <f>VLOOKUP(RIGHT($X$1,5),Key!$A$9:$B$14,2,FALSE)</f>
        <v>3.7</v>
      </c>
      <c r="Z6377">
        <f t="shared" si="497"/>
        <v>10.199999999999999</v>
      </c>
      <c r="AA6377">
        <f t="shared" si="498"/>
        <v>0</v>
      </c>
    </row>
    <row r="6378" spans="1:27" x14ac:dyDescent="0.3">
      <c r="A6378">
        <v>100067</v>
      </c>
      <c r="B6378">
        <v>230922</v>
      </c>
      <c r="C6378" s="3">
        <v>44130.771527777775</v>
      </c>
      <c r="D6378">
        <v>3</v>
      </c>
      <c r="E6378">
        <v>2</v>
      </c>
      <c r="F6378" t="s">
        <v>26</v>
      </c>
      <c r="G6378">
        <v>2</v>
      </c>
      <c r="H6378">
        <v>66.410160000000005</v>
      </c>
      <c r="I6378">
        <v>23.539059999999999</v>
      </c>
      <c r="J6378">
        <v>1.1796880000000001</v>
      </c>
      <c r="K6378">
        <v>93.039060000000006</v>
      </c>
      <c r="L6378" s="3">
        <v>44130.522916666669</v>
      </c>
      <c r="M6378">
        <v>17.18</v>
      </c>
      <c r="N6378" t="s">
        <v>28</v>
      </c>
      <c r="P6378">
        <f>(C6378-Key!$B$1)*24</f>
        <v>3.46666666661622</v>
      </c>
      <c r="Q6378">
        <f>(Key!$B$2-'17.1'!C6378)*24</f>
        <v>-0.5166666666045785</v>
      </c>
      <c r="R6378" s="3">
        <f>C6378-(M6378-Key!$B$5)/(24*Key!$B$6)</f>
        <v>44130.757712962957</v>
      </c>
      <c r="S6378">
        <f>M6378-Key!$B$5</f>
        <v>14.92</v>
      </c>
      <c r="T6378" s="2">
        <f t="shared" si="495"/>
        <v>44129.770833333336</v>
      </c>
      <c r="U6378" t="str">
        <f t="shared" si="496"/>
        <v>10-25-2020 18:30</v>
      </c>
      <c r="V6378">
        <f>IFERROR(IF(W6378=Z6378,VLOOKUP($U6378,[1]C8842!$G$2:$M$145,3,FALSE),0),0)</f>
        <v>0</v>
      </c>
      <c r="W6378">
        <f>VLOOKUP(RIGHT($V$1,5),Key!$A$9:$B$14,2,FALSE)</f>
        <v>10.199999999999999</v>
      </c>
      <c r="X6378">
        <f t="shared" si="499"/>
        <v>0</v>
      </c>
      <c r="Y6378">
        <f>VLOOKUP(RIGHT($X$1,5),Key!$A$9:$B$14,2,FALSE)</f>
        <v>3.7</v>
      </c>
      <c r="Z6378">
        <f t="shared" si="497"/>
        <v>10.199999999999999</v>
      </c>
      <c r="AA6378">
        <f t="shared" si="498"/>
        <v>0</v>
      </c>
    </row>
    <row r="6379" spans="1:27" x14ac:dyDescent="0.3">
      <c r="A6379">
        <v>100067</v>
      </c>
      <c r="B6379">
        <v>230922</v>
      </c>
      <c r="C6379" s="3">
        <v>44130.771527777775</v>
      </c>
      <c r="D6379">
        <v>0</v>
      </c>
      <c r="E6379">
        <v>2</v>
      </c>
      <c r="F6379" t="s">
        <v>25</v>
      </c>
      <c r="G6379">
        <v>1</v>
      </c>
      <c r="H6379">
        <v>59.253909999999998</v>
      </c>
      <c r="I6379">
        <v>15.632809999999999</v>
      </c>
      <c r="J6379">
        <v>0.96875</v>
      </c>
      <c r="K6379">
        <v>48.019530000000003</v>
      </c>
      <c r="L6379" s="3">
        <v>44130.522916666669</v>
      </c>
      <c r="M6379">
        <v>17.18</v>
      </c>
      <c r="N6379" t="s">
        <v>28</v>
      </c>
      <c r="P6379">
        <f>(C6379-Key!$B$1)*24</f>
        <v>3.46666666661622</v>
      </c>
      <c r="Q6379">
        <f>(Key!$B$2-'17.1'!C6379)*24</f>
        <v>-0.5166666666045785</v>
      </c>
      <c r="R6379" s="3">
        <f>C6379-(M6379-Key!$B$5)/(24*Key!$B$6)</f>
        <v>44130.757712962957</v>
      </c>
      <c r="S6379">
        <f>M6379-Key!$B$5</f>
        <v>14.92</v>
      </c>
      <c r="T6379" s="2">
        <f t="shared" si="495"/>
        <v>44129.770833333336</v>
      </c>
      <c r="U6379" t="str">
        <f t="shared" si="496"/>
        <v>10-25-2020 18:30</v>
      </c>
      <c r="V6379">
        <f>IFERROR(IF(W6379=Z6379,VLOOKUP($U6379,[1]C8842!$G$2:$M$145,3,FALSE),0),0)</f>
        <v>0</v>
      </c>
      <c r="W6379">
        <f>VLOOKUP(RIGHT($V$1,5),Key!$A$9:$B$14,2,FALSE)</f>
        <v>10.199999999999999</v>
      </c>
      <c r="X6379">
        <f t="shared" si="499"/>
        <v>0</v>
      </c>
      <c r="Y6379">
        <f>VLOOKUP(RIGHT($X$1,5),Key!$A$9:$B$14,2,FALSE)</f>
        <v>3.7</v>
      </c>
      <c r="Z6379">
        <f t="shared" si="497"/>
        <v>10.199999999999999</v>
      </c>
      <c r="AA6379">
        <f t="shared" si="498"/>
        <v>0</v>
      </c>
    </row>
    <row r="6380" spans="1:27" x14ac:dyDescent="0.3">
      <c r="A6380">
        <v>100067</v>
      </c>
      <c r="B6380">
        <v>230922</v>
      </c>
      <c r="C6380" s="3">
        <v>44130.771527777775</v>
      </c>
      <c r="D6380">
        <v>2</v>
      </c>
      <c r="E6380">
        <v>1</v>
      </c>
      <c r="F6380" t="s">
        <v>26</v>
      </c>
      <c r="G6380">
        <v>1</v>
      </c>
      <c r="H6380">
        <v>75.660160000000005</v>
      </c>
      <c r="I6380">
        <v>17.296880000000002</v>
      </c>
      <c r="J6380">
        <v>0.81640630000000003</v>
      </c>
      <c r="K6380">
        <v>82.035160000000005</v>
      </c>
      <c r="L6380" s="3">
        <v>44130.522916666669</v>
      </c>
      <c r="M6380">
        <v>17.18</v>
      </c>
      <c r="N6380" t="s">
        <v>28</v>
      </c>
      <c r="P6380">
        <f>(C6380-Key!$B$1)*24</f>
        <v>3.46666666661622</v>
      </c>
      <c r="Q6380">
        <f>(Key!$B$2-'17.1'!C6380)*24</f>
        <v>-0.5166666666045785</v>
      </c>
      <c r="R6380" s="3">
        <f>C6380-(M6380-Key!$B$5)/(24*Key!$B$6)</f>
        <v>44130.757712962957</v>
      </c>
      <c r="S6380">
        <f>M6380-Key!$B$5</f>
        <v>14.92</v>
      </c>
      <c r="T6380" s="2">
        <f t="shared" si="495"/>
        <v>44129.770833333336</v>
      </c>
      <c r="U6380" t="str">
        <f t="shared" si="496"/>
        <v>10-25-2020 18:30</v>
      </c>
      <c r="V6380">
        <f>IFERROR(IF(W6380=Z6380,VLOOKUP($U6380,[1]C8842!$G$2:$M$145,3,FALSE),0),0)</f>
        <v>0</v>
      </c>
      <c r="W6380">
        <f>VLOOKUP(RIGHT($V$1,5),Key!$A$9:$B$14,2,FALSE)</f>
        <v>10.199999999999999</v>
      </c>
      <c r="X6380">
        <f t="shared" si="499"/>
        <v>0</v>
      </c>
      <c r="Y6380">
        <f>VLOOKUP(RIGHT($X$1,5),Key!$A$9:$B$14,2,FALSE)</f>
        <v>3.7</v>
      </c>
      <c r="Z6380">
        <f t="shared" si="497"/>
        <v>10.199999999999999</v>
      </c>
      <c r="AA6380">
        <f t="shared" si="498"/>
        <v>0</v>
      </c>
    </row>
    <row r="6381" spans="1:27" x14ac:dyDescent="0.3">
      <c r="A6381">
        <v>100067</v>
      </c>
      <c r="B6381">
        <v>230922</v>
      </c>
      <c r="C6381" s="3">
        <v>44130.771527777775</v>
      </c>
      <c r="D6381">
        <v>3</v>
      </c>
      <c r="E6381">
        <v>2</v>
      </c>
      <c r="F6381" t="s">
        <v>26</v>
      </c>
      <c r="G6381">
        <v>1</v>
      </c>
      <c r="H6381">
        <v>69.503910000000005</v>
      </c>
      <c r="I6381">
        <v>15.398440000000001</v>
      </c>
      <c r="J6381">
        <v>0.81640630000000003</v>
      </c>
      <c r="K6381">
        <v>96.039060000000006</v>
      </c>
      <c r="L6381" s="3">
        <v>44130.522916666669</v>
      </c>
      <c r="M6381">
        <v>17.18</v>
      </c>
      <c r="N6381" t="s">
        <v>28</v>
      </c>
      <c r="P6381">
        <f>(C6381-Key!$B$1)*24</f>
        <v>3.46666666661622</v>
      </c>
      <c r="Q6381">
        <f>(Key!$B$2-'17.1'!C6381)*24</f>
        <v>-0.5166666666045785</v>
      </c>
      <c r="R6381" s="3">
        <f>C6381-(M6381-Key!$B$5)/(24*Key!$B$6)</f>
        <v>44130.757712962957</v>
      </c>
      <c r="S6381">
        <f>M6381-Key!$B$5</f>
        <v>14.92</v>
      </c>
      <c r="T6381" s="2">
        <f t="shared" si="495"/>
        <v>44129.770833333336</v>
      </c>
      <c r="U6381" t="str">
        <f t="shared" si="496"/>
        <v>10-25-2020 18:30</v>
      </c>
      <c r="V6381">
        <f>IFERROR(IF(W6381=Z6381,VLOOKUP($U6381,[1]C8842!$G$2:$M$145,3,FALSE),0),0)</f>
        <v>0</v>
      </c>
      <c r="W6381">
        <f>VLOOKUP(RIGHT($V$1,5),Key!$A$9:$B$14,2,FALSE)</f>
        <v>10.199999999999999</v>
      </c>
      <c r="X6381">
        <f t="shared" si="499"/>
        <v>0</v>
      </c>
      <c r="Y6381">
        <f>VLOOKUP(RIGHT($X$1,5),Key!$A$9:$B$14,2,FALSE)</f>
        <v>3.7</v>
      </c>
      <c r="Z6381">
        <f t="shared" si="497"/>
        <v>10.199999999999999</v>
      </c>
      <c r="AA6381">
        <f t="shared" si="498"/>
        <v>0</v>
      </c>
    </row>
    <row r="6382" spans="1:27" x14ac:dyDescent="0.3">
      <c r="A6382">
        <v>100067</v>
      </c>
      <c r="B6382">
        <v>230922</v>
      </c>
      <c r="C6382" s="3">
        <v>44130.771527777775</v>
      </c>
      <c r="D6382">
        <v>0</v>
      </c>
      <c r="E6382">
        <v>2</v>
      </c>
      <c r="F6382" t="s">
        <v>25</v>
      </c>
      <c r="G6382">
        <v>4</v>
      </c>
      <c r="H6382">
        <v>64.59375</v>
      </c>
      <c r="I6382">
        <v>67.792969999999997</v>
      </c>
      <c r="J6382">
        <v>3.0390630000000001</v>
      </c>
      <c r="K6382">
        <v>44.019530000000003</v>
      </c>
      <c r="L6382" s="3">
        <v>44130.522916666669</v>
      </c>
      <c r="M6382">
        <v>17.18</v>
      </c>
      <c r="N6382" t="s">
        <v>28</v>
      </c>
      <c r="P6382">
        <f>(C6382-Key!$B$1)*24</f>
        <v>3.46666666661622</v>
      </c>
      <c r="Q6382">
        <f>(Key!$B$2-'17.1'!C6382)*24</f>
        <v>-0.5166666666045785</v>
      </c>
      <c r="R6382" s="3">
        <f>C6382-(M6382-Key!$B$5)/(24*Key!$B$6)</f>
        <v>44130.757712962957</v>
      </c>
      <c r="S6382">
        <f>M6382-Key!$B$5</f>
        <v>14.92</v>
      </c>
      <c r="T6382" s="2">
        <f t="shared" si="495"/>
        <v>44129.770833333336</v>
      </c>
      <c r="U6382" t="str">
        <f t="shared" si="496"/>
        <v>10-25-2020 18:30</v>
      </c>
      <c r="V6382">
        <f>IFERROR(IF(W6382=Z6382,VLOOKUP($U6382,[1]C8842!$G$2:$M$145,3,FALSE),0),0)</f>
        <v>0</v>
      </c>
      <c r="W6382">
        <f>VLOOKUP(RIGHT($V$1,5),Key!$A$9:$B$14,2,FALSE)</f>
        <v>10.199999999999999</v>
      </c>
      <c r="X6382">
        <f t="shared" si="499"/>
        <v>0</v>
      </c>
      <c r="Y6382">
        <f>VLOOKUP(RIGHT($X$1,5),Key!$A$9:$B$14,2,FALSE)</f>
        <v>3.7</v>
      </c>
      <c r="Z6382">
        <f t="shared" si="497"/>
        <v>10.199999999999999</v>
      </c>
      <c r="AA6382">
        <f t="shared" si="498"/>
        <v>0</v>
      </c>
    </row>
    <row r="6383" spans="1:27" x14ac:dyDescent="0.3">
      <c r="A6383">
        <v>100067</v>
      </c>
      <c r="B6383">
        <v>230922</v>
      </c>
      <c r="C6383" s="3">
        <v>44130.772222222222</v>
      </c>
      <c r="D6383">
        <v>2</v>
      </c>
      <c r="E6383">
        <v>1</v>
      </c>
      <c r="F6383" t="s">
        <v>26</v>
      </c>
      <c r="G6383">
        <v>3</v>
      </c>
      <c r="H6383">
        <v>66.679689999999994</v>
      </c>
      <c r="I6383">
        <v>48.457030000000003</v>
      </c>
      <c r="J6383">
        <v>2.171875</v>
      </c>
      <c r="K6383">
        <v>82.035160000000005</v>
      </c>
      <c r="L6383" s="3">
        <v>44130.522916666669</v>
      </c>
      <c r="M6383">
        <v>17.18</v>
      </c>
      <c r="N6383" t="s">
        <v>28</v>
      </c>
      <c r="P6383">
        <f>(C6383-Key!$B$1)*24</f>
        <v>3.4833333333372138</v>
      </c>
      <c r="Q6383">
        <f>(Key!$B$2-'17.1'!C6383)*24</f>
        <v>-0.53333333332557231</v>
      </c>
      <c r="R6383" s="3">
        <f>C6383-(M6383-Key!$B$5)/(24*Key!$B$6)</f>
        <v>44130.758407407404</v>
      </c>
      <c r="S6383">
        <f>M6383-Key!$B$5</f>
        <v>14.92</v>
      </c>
      <c r="T6383" s="2">
        <f t="shared" si="495"/>
        <v>44129.770833333336</v>
      </c>
      <c r="U6383" t="str">
        <f t="shared" si="496"/>
        <v>10-25-2020 18:30</v>
      </c>
      <c r="V6383">
        <f>IFERROR(IF(W6383=Z6383,VLOOKUP($U6383,[1]C8842!$G$2:$M$145,3,FALSE),0),0)</f>
        <v>0</v>
      </c>
      <c r="W6383">
        <f>VLOOKUP(RIGHT($V$1,5),Key!$A$9:$B$14,2,FALSE)</f>
        <v>10.199999999999999</v>
      </c>
      <c r="X6383">
        <f t="shared" si="499"/>
        <v>0</v>
      </c>
      <c r="Y6383">
        <f>VLOOKUP(RIGHT($X$1,5),Key!$A$9:$B$14,2,FALSE)</f>
        <v>3.7</v>
      </c>
      <c r="Z6383">
        <f t="shared" si="497"/>
        <v>10.199999999999999</v>
      </c>
      <c r="AA6383">
        <f t="shared" si="498"/>
        <v>0</v>
      </c>
    </row>
    <row r="6384" spans="1:27" x14ac:dyDescent="0.3">
      <c r="A6384">
        <v>100067</v>
      </c>
      <c r="B6384">
        <v>230922</v>
      </c>
      <c r="C6384" s="3">
        <v>44130.772222222222</v>
      </c>
      <c r="D6384">
        <v>3</v>
      </c>
      <c r="E6384">
        <v>2</v>
      </c>
      <c r="F6384" t="s">
        <v>26</v>
      </c>
      <c r="G6384">
        <v>4</v>
      </c>
      <c r="H6384">
        <v>56.707030000000003</v>
      </c>
      <c r="I6384">
        <v>74.484380000000002</v>
      </c>
      <c r="J6384">
        <v>3.7773439999999998</v>
      </c>
      <c r="K6384">
        <v>93.039060000000006</v>
      </c>
      <c r="L6384" s="3">
        <v>44130.522916666669</v>
      </c>
      <c r="M6384">
        <v>17.18</v>
      </c>
      <c r="N6384" t="s">
        <v>28</v>
      </c>
      <c r="P6384">
        <f>(C6384-Key!$B$1)*24</f>
        <v>3.4833333333372138</v>
      </c>
      <c r="Q6384">
        <f>(Key!$B$2-'17.1'!C6384)*24</f>
        <v>-0.53333333332557231</v>
      </c>
      <c r="R6384" s="3">
        <f>C6384-(M6384-Key!$B$5)/(24*Key!$B$6)</f>
        <v>44130.758407407404</v>
      </c>
      <c r="S6384">
        <f>M6384-Key!$B$5</f>
        <v>14.92</v>
      </c>
      <c r="T6384" s="2">
        <f t="shared" si="495"/>
        <v>44129.770833333336</v>
      </c>
      <c r="U6384" t="str">
        <f t="shared" si="496"/>
        <v>10-25-2020 18:30</v>
      </c>
      <c r="V6384">
        <f>IFERROR(IF(W6384=Z6384,VLOOKUP($U6384,[1]C8842!$G$2:$M$145,3,FALSE),0),0)</f>
        <v>0</v>
      </c>
      <c r="W6384">
        <f>VLOOKUP(RIGHT($V$1,5),Key!$A$9:$B$14,2,FALSE)</f>
        <v>10.199999999999999</v>
      </c>
      <c r="X6384">
        <f t="shared" si="499"/>
        <v>0</v>
      </c>
      <c r="Y6384">
        <f>VLOOKUP(RIGHT($X$1,5),Key!$A$9:$B$14,2,FALSE)</f>
        <v>3.7</v>
      </c>
      <c r="Z6384">
        <f t="shared" si="497"/>
        <v>10.199999999999999</v>
      </c>
      <c r="AA6384">
        <f t="shared" si="498"/>
        <v>0</v>
      </c>
    </row>
    <row r="6385" spans="1:27" x14ac:dyDescent="0.3">
      <c r="A6385">
        <v>100067</v>
      </c>
      <c r="B6385">
        <v>230922</v>
      </c>
      <c r="C6385" s="3">
        <v>44130.772222222222</v>
      </c>
      <c r="D6385">
        <v>1</v>
      </c>
      <c r="E6385">
        <v>1</v>
      </c>
      <c r="F6385" t="s">
        <v>25</v>
      </c>
      <c r="G6385">
        <v>1</v>
      </c>
      <c r="H6385">
        <v>64.9375</v>
      </c>
      <c r="I6385">
        <v>15.445309999999999</v>
      </c>
      <c r="J6385">
        <v>0.87890630000000003</v>
      </c>
      <c r="K6385">
        <v>58.023440000000001</v>
      </c>
      <c r="L6385" s="3">
        <v>44130.522916666669</v>
      </c>
      <c r="M6385">
        <v>17.18</v>
      </c>
      <c r="N6385" t="s">
        <v>28</v>
      </c>
      <c r="P6385">
        <f>(C6385-Key!$B$1)*24</f>
        <v>3.4833333333372138</v>
      </c>
      <c r="Q6385">
        <f>(Key!$B$2-'17.1'!C6385)*24</f>
        <v>-0.53333333332557231</v>
      </c>
      <c r="R6385" s="3">
        <f>C6385-(M6385-Key!$B$5)/(24*Key!$B$6)</f>
        <v>44130.758407407404</v>
      </c>
      <c r="S6385">
        <f>M6385-Key!$B$5</f>
        <v>14.92</v>
      </c>
      <c r="T6385" s="2">
        <f t="shared" si="495"/>
        <v>44129.770833333336</v>
      </c>
      <c r="U6385" t="str">
        <f t="shared" si="496"/>
        <v>10-25-2020 18:30</v>
      </c>
      <c r="V6385">
        <f>IFERROR(IF(W6385=Z6385,VLOOKUP($U6385,[1]C8842!$G$2:$M$145,3,FALSE),0),0)</f>
        <v>0</v>
      </c>
      <c r="W6385">
        <f>VLOOKUP(RIGHT($V$1,5),Key!$A$9:$B$14,2,FALSE)</f>
        <v>10.199999999999999</v>
      </c>
      <c r="X6385">
        <f t="shared" si="499"/>
        <v>0</v>
      </c>
      <c r="Y6385">
        <f>VLOOKUP(RIGHT($X$1,5),Key!$A$9:$B$14,2,FALSE)</f>
        <v>3.7</v>
      </c>
      <c r="Z6385">
        <f t="shared" si="497"/>
        <v>10.199999999999999</v>
      </c>
      <c r="AA6385">
        <f t="shared" si="498"/>
        <v>0</v>
      </c>
    </row>
    <row r="6386" spans="1:27" x14ac:dyDescent="0.3">
      <c r="A6386">
        <v>100067</v>
      </c>
      <c r="B6386">
        <v>230922</v>
      </c>
      <c r="C6386" s="3">
        <v>44130.772222222222</v>
      </c>
      <c r="D6386">
        <v>3</v>
      </c>
      <c r="E6386">
        <v>2</v>
      </c>
      <c r="F6386" t="s">
        <v>26</v>
      </c>
      <c r="G6386">
        <v>1</v>
      </c>
      <c r="H6386">
        <v>70.449219999999997</v>
      </c>
      <c r="I6386">
        <v>15.39063</v>
      </c>
      <c r="J6386">
        <v>0.80859380000000003</v>
      </c>
      <c r="K6386">
        <v>94.039060000000006</v>
      </c>
      <c r="L6386" s="3">
        <v>44130.522916666669</v>
      </c>
      <c r="M6386">
        <v>17.18</v>
      </c>
      <c r="N6386" t="s">
        <v>28</v>
      </c>
      <c r="P6386">
        <f>(C6386-Key!$B$1)*24</f>
        <v>3.4833333333372138</v>
      </c>
      <c r="Q6386">
        <f>(Key!$B$2-'17.1'!C6386)*24</f>
        <v>-0.53333333332557231</v>
      </c>
      <c r="R6386" s="3">
        <f>C6386-(M6386-Key!$B$5)/(24*Key!$B$6)</f>
        <v>44130.758407407404</v>
      </c>
      <c r="S6386">
        <f>M6386-Key!$B$5</f>
        <v>14.92</v>
      </c>
      <c r="T6386" s="2">
        <f t="shared" si="495"/>
        <v>44129.770833333336</v>
      </c>
      <c r="U6386" t="str">
        <f t="shared" si="496"/>
        <v>10-25-2020 18:30</v>
      </c>
      <c r="V6386">
        <f>IFERROR(IF(W6386=Z6386,VLOOKUP($U6386,[1]C8842!$G$2:$M$145,3,FALSE),0),0)</f>
        <v>0</v>
      </c>
      <c r="W6386">
        <f>VLOOKUP(RIGHT($V$1,5),Key!$A$9:$B$14,2,FALSE)</f>
        <v>10.199999999999999</v>
      </c>
      <c r="X6386">
        <f t="shared" si="499"/>
        <v>0</v>
      </c>
      <c r="Y6386">
        <f>VLOOKUP(RIGHT($X$1,5),Key!$A$9:$B$14,2,FALSE)</f>
        <v>3.7</v>
      </c>
      <c r="Z6386">
        <f t="shared" si="497"/>
        <v>10.199999999999999</v>
      </c>
      <c r="AA6386">
        <f t="shared" si="498"/>
        <v>0</v>
      </c>
    </row>
    <row r="6387" spans="1:27" x14ac:dyDescent="0.3">
      <c r="A6387">
        <v>100067</v>
      </c>
      <c r="B6387">
        <v>230922</v>
      </c>
      <c r="C6387" s="3">
        <v>44130.772222222222</v>
      </c>
      <c r="D6387">
        <v>1</v>
      </c>
      <c r="E6387">
        <v>1</v>
      </c>
      <c r="F6387" t="s">
        <v>25</v>
      </c>
      <c r="G6387">
        <v>1</v>
      </c>
      <c r="H6387">
        <v>70.015630000000002</v>
      </c>
      <c r="I6387">
        <v>15.67188</v>
      </c>
      <c r="J6387">
        <v>0.8203125</v>
      </c>
      <c r="K6387">
        <v>58.023440000000001</v>
      </c>
      <c r="L6387" s="3">
        <v>44130.522916666669</v>
      </c>
      <c r="M6387">
        <v>17.18</v>
      </c>
      <c r="N6387" t="s">
        <v>28</v>
      </c>
      <c r="P6387">
        <f>(C6387-Key!$B$1)*24</f>
        <v>3.4833333333372138</v>
      </c>
      <c r="Q6387">
        <f>(Key!$B$2-'17.1'!C6387)*24</f>
        <v>-0.53333333332557231</v>
      </c>
      <c r="R6387" s="3">
        <f>C6387-(M6387-Key!$B$5)/(24*Key!$B$6)</f>
        <v>44130.758407407404</v>
      </c>
      <c r="S6387">
        <f>M6387-Key!$B$5</f>
        <v>14.92</v>
      </c>
      <c r="T6387" s="2">
        <f t="shared" si="495"/>
        <v>44129.770833333336</v>
      </c>
      <c r="U6387" t="str">
        <f t="shared" si="496"/>
        <v>10-25-2020 18:30</v>
      </c>
      <c r="V6387">
        <f>IFERROR(IF(W6387=Z6387,VLOOKUP($U6387,[1]C8842!$G$2:$M$145,3,FALSE),0),0)</f>
        <v>0</v>
      </c>
      <c r="W6387">
        <f>VLOOKUP(RIGHT($V$1,5),Key!$A$9:$B$14,2,FALSE)</f>
        <v>10.199999999999999</v>
      </c>
      <c r="X6387">
        <f t="shared" si="499"/>
        <v>0</v>
      </c>
      <c r="Y6387">
        <f>VLOOKUP(RIGHT($X$1,5),Key!$A$9:$B$14,2,FALSE)</f>
        <v>3.7</v>
      </c>
      <c r="Z6387">
        <f t="shared" si="497"/>
        <v>10.199999999999999</v>
      </c>
      <c r="AA6387">
        <f t="shared" si="498"/>
        <v>0</v>
      </c>
    </row>
    <row r="6388" spans="1:27" x14ac:dyDescent="0.3">
      <c r="A6388">
        <v>100067</v>
      </c>
      <c r="B6388">
        <v>230922</v>
      </c>
      <c r="C6388" s="3">
        <v>44130.772222222222</v>
      </c>
      <c r="D6388">
        <v>0</v>
      </c>
      <c r="E6388">
        <v>2</v>
      </c>
      <c r="F6388" t="s">
        <v>25</v>
      </c>
      <c r="G6388">
        <v>1</v>
      </c>
      <c r="H6388">
        <v>65.09375</v>
      </c>
      <c r="I6388">
        <v>17.14453</v>
      </c>
      <c r="J6388">
        <v>0.9453125</v>
      </c>
      <c r="K6388">
        <v>47.019530000000003</v>
      </c>
      <c r="L6388" s="3">
        <v>44130.522916666669</v>
      </c>
      <c r="M6388">
        <v>17.18</v>
      </c>
      <c r="N6388" t="s">
        <v>28</v>
      </c>
      <c r="P6388">
        <f>(C6388-Key!$B$1)*24</f>
        <v>3.4833333333372138</v>
      </c>
      <c r="Q6388">
        <f>(Key!$B$2-'17.1'!C6388)*24</f>
        <v>-0.53333333332557231</v>
      </c>
      <c r="R6388" s="3">
        <f>C6388-(M6388-Key!$B$5)/(24*Key!$B$6)</f>
        <v>44130.758407407404</v>
      </c>
      <c r="S6388">
        <f>M6388-Key!$B$5</f>
        <v>14.92</v>
      </c>
      <c r="T6388" s="2">
        <f t="shared" si="495"/>
        <v>44129.770833333336</v>
      </c>
      <c r="U6388" t="str">
        <f t="shared" si="496"/>
        <v>10-25-2020 18:30</v>
      </c>
      <c r="V6388">
        <f>IFERROR(IF(W6388=Z6388,VLOOKUP($U6388,[1]C8842!$G$2:$M$145,3,FALSE),0),0)</f>
        <v>0</v>
      </c>
      <c r="W6388">
        <f>VLOOKUP(RIGHT($V$1,5),Key!$A$9:$B$14,2,FALSE)</f>
        <v>10.199999999999999</v>
      </c>
      <c r="X6388">
        <f t="shared" si="499"/>
        <v>0</v>
      </c>
      <c r="Y6388">
        <f>VLOOKUP(RIGHT($X$1,5),Key!$A$9:$B$14,2,FALSE)</f>
        <v>3.7</v>
      </c>
      <c r="Z6388">
        <f t="shared" si="497"/>
        <v>10.199999999999999</v>
      </c>
      <c r="AA6388">
        <f t="shared" si="498"/>
        <v>0</v>
      </c>
    </row>
    <row r="6389" spans="1:27" x14ac:dyDescent="0.3">
      <c r="A6389">
        <v>100067</v>
      </c>
      <c r="B6389">
        <v>230922</v>
      </c>
      <c r="C6389" s="3">
        <v>44130.772222222222</v>
      </c>
      <c r="D6389">
        <v>0</v>
      </c>
      <c r="E6389">
        <v>2</v>
      </c>
      <c r="F6389" t="s">
        <v>25</v>
      </c>
      <c r="G6389">
        <v>1</v>
      </c>
      <c r="H6389">
        <v>64.835939999999994</v>
      </c>
      <c r="I6389">
        <v>17.539059999999999</v>
      </c>
      <c r="J6389">
        <v>0.96484380000000003</v>
      </c>
      <c r="K6389">
        <v>46.019530000000003</v>
      </c>
      <c r="L6389" s="3">
        <v>44130.522916666669</v>
      </c>
      <c r="M6389">
        <v>17.18</v>
      </c>
      <c r="N6389" t="s">
        <v>28</v>
      </c>
      <c r="P6389">
        <f>(C6389-Key!$B$1)*24</f>
        <v>3.4833333333372138</v>
      </c>
      <c r="Q6389">
        <f>(Key!$B$2-'17.1'!C6389)*24</f>
        <v>-0.53333333332557231</v>
      </c>
      <c r="R6389" s="3">
        <f>C6389-(M6389-Key!$B$5)/(24*Key!$B$6)</f>
        <v>44130.758407407404</v>
      </c>
      <c r="S6389">
        <f>M6389-Key!$B$5</f>
        <v>14.92</v>
      </c>
      <c r="T6389" s="2">
        <f t="shared" si="495"/>
        <v>44129.770833333336</v>
      </c>
      <c r="U6389" t="str">
        <f t="shared" si="496"/>
        <v>10-25-2020 18:30</v>
      </c>
      <c r="V6389">
        <f>IFERROR(IF(W6389=Z6389,VLOOKUP($U6389,[1]C8842!$G$2:$M$145,3,FALSE),0),0)</f>
        <v>0</v>
      </c>
      <c r="W6389">
        <f>VLOOKUP(RIGHT($V$1,5),Key!$A$9:$B$14,2,FALSE)</f>
        <v>10.199999999999999</v>
      </c>
      <c r="X6389">
        <f t="shared" si="499"/>
        <v>0</v>
      </c>
      <c r="Y6389">
        <f>VLOOKUP(RIGHT($X$1,5),Key!$A$9:$B$14,2,FALSE)</f>
        <v>3.7</v>
      </c>
      <c r="Z6389">
        <f t="shared" si="497"/>
        <v>10.199999999999999</v>
      </c>
      <c r="AA6389">
        <f t="shared" si="498"/>
        <v>0</v>
      </c>
    </row>
    <row r="6390" spans="1:27" x14ac:dyDescent="0.3">
      <c r="A6390">
        <v>100067</v>
      </c>
      <c r="B6390">
        <v>230922</v>
      </c>
      <c r="C6390" s="3">
        <v>44130.772222222222</v>
      </c>
      <c r="D6390">
        <v>3</v>
      </c>
      <c r="E6390">
        <v>2</v>
      </c>
      <c r="F6390" t="s">
        <v>26</v>
      </c>
      <c r="G6390">
        <v>1</v>
      </c>
      <c r="H6390">
        <v>65.777339999999995</v>
      </c>
      <c r="I6390">
        <v>14.30078</v>
      </c>
      <c r="J6390">
        <v>0.8203125</v>
      </c>
      <c r="K6390">
        <v>95.039060000000006</v>
      </c>
      <c r="L6390" s="3">
        <v>44130.522916666669</v>
      </c>
      <c r="M6390">
        <v>17.18</v>
      </c>
      <c r="N6390" t="s">
        <v>28</v>
      </c>
      <c r="P6390">
        <f>(C6390-Key!$B$1)*24</f>
        <v>3.4833333333372138</v>
      </c>
      <c r="Q6390">
        <f>(Key!$B$2-'17.1'!C6390)*24</f>
        <v>-0.53333333332557231</v>
      </c>
      <c r="R6390" s="3">
        <f>C6390-(M6390-Key!$B$5)/(24*Key!$B$6)</f>
        <v>44130.758407407404</v>
      </c>
      <c r="S6390">
        <f>M6390-Key!$B$5</f>
        <v>14.92</v>
      </c>
      <c r="T6390" s="2">
        <f t="shared" si="495"/>
        <v>44129.770833333336</v>
      </c>
      <c r="U6390" t="str">
        <f t="shared" si="496"/>
        <v>10-25-2020 18:30</v>
      </c>
      <c r="V6390">
        <f>IFERROR(IF(W6390=Z6390,VLOOKUP($U6390,[1]C8842!$G$2:$M$145,3,FALSE),0),0)</f>
        <v>0</v>
      </c>
      <c r="W6390">
        <f>VLOOKUP(RIGHT($V$1,5),Key!$A$9:$B$14,2,FALSE)</f>
        <v>10.199999999999999</v>
      </c>
      <c r="X6390">
        <f t="shared" si="499"/>
        <v>0</v>
      </c>
      <c r="Y6390">
        <f>VLOOKUP(RIGHT($X$1,5),Key!$A$9:$B$14,2,FALSE)</f>
        <v>3.7</v>
      </c>
      <c r="Z6390">
        <f t="shared" si="497"/>
        <v>10.199999999999999</v>
      </c>
      <c r="AA6390">
        <f t="shared" si="498"/>
        <v>0</v>
      </c>
    </row>
    <row r="6391" spans="1:27" x14ac:dyDescent="0.3">
      <c r="A6391">
        <v>100067</v>
      </c>
      <c r="B6391">
        <v>230922</v>
      </c>
      <c r="C6391" s="3">
        <v>44130.772222222222</v>
      </c>
      <c r="D6391">
        <v>0</v>
      </c>
      <c r="E6391">
        <v>2</v>
      </c>
      <c r="F6391" t="s">
        <v>25</v>
      </c>
      <c r="G6391">
        <v>1</v>
      </c>
      <c r="H6391">
        <v>58.929690000000001</v>
      </c>
      <c r="I6391">
        <v>14.92188</v>
      </c>
      <c r="J6391">
        <v>0.94140630000000003</v>
      </c>
      <c r="K6391">
        <v>46.019530000000003</v>
      </c>
      <c r="L6391" s="3">
        <v>44130.522916666669</v>
      </c>
      <c r="M6391">
        <v>17.18</v>
      </c>
      <c r="N6391" t="s">
        <v>28</v>
      </c>
      <c r="P6391">
        <f>(C6391-Key!$B$1)*24</f>
        <v>3.4833333333372138</v>
      </c>
      <c r="Q6391">
        <f>(Key!$B$2-'17.1'!C6391)*24</f>
        <v>-0.53333333332557231</v>
      </c>
      <c r="R6391" s="3">
        <f>C6391-(M6391-Key!$B$5)/(24*Key!$B$6)</f>
        <v>44130.758407407404</v>
      </c>
      <c r="S6391">
        <f>M6391-Key!$B$5</f>
        <v>14.92</v>
      </c>
      <c r="T6391" s="2">
        <f t="shared" si="495"/>
        <v>44129.770833333336</v>
      </c>
      <c r="U6391" t="str">
        <f t="shared" si="496"/>
        <v>10-25-2020 18:30</v>
      </c>
      <c r="V6391">
        <f>IFERROR(IF(W6391=Z6391,VLOOKUP($U6391,[1]C8842!$G$2:$M$145,3,FALSE),0),0)</f>
        <v>0</v>
      </c>
      <c r="W6391">
        <f>VLOOKUP(RIGHT($V$1,5),Key!$A$9:$B$14,2,FALSE)</f>
        <v>10.199999999999999</v>
      </c>
      <c r="X6391">
        <f t="shared" si="499"/>
        <v>0</v>
      </c>
      <c r="Y6391">
        <f>VLOOKUP(RIGHT($X$1,5),Key!$A$9:$B$14,2,FALSE)</f>
        <v>3.7</v>
      </c>
      <c r="Z6391">
        <f t="shared" si="497"/>
        <v>10.199999999999999</v>
      </c>
      <c r="AA6391">
        <f t="shared" si="498"/>
        <v>0</v>
      </c>
    </row>
    <row r="6392" spans="1:27" x14ac:dyDescent="0.3">
      <c r="A6392">
        <v>100067</v>
      </c>
      <c r="B6392">
        <v>230922</v>
      </c>
      <c r="C6392" s="3">
        <v>44130.772222222222</v>
      </c>
      <c r="D6392">
        <v>3</v>
      </c>
      <c r="E6392">
        <v>2</v>
      </c>
      <c r="F6392" t="s">
        <v>26</v>
      </c>
      <c r="G6392">
        <v>1</v>
      </c>
      <c r="H6392">
        <v>64.597660000000005</v>
      </c>
      <c r="I6392">
        <v>19.08203</v>
      </c>
      <c r="J6392">
        <v>1.03125</v>
      </c>
      <c r="K6392">
        <v>92.039060000000006</v>
      </c>
      <c r="L6392" s="3">
        <v>44130.522916666669</v>
      </c>
      <c r="M6392">
        <v>17.18</v>
      </c>
      <c r="N6392" t="s">
        <v>28</v>
      </c>
      <c r="P6392">
        <f>(C6392-Key!$B$1)*24</f>
        <v>3.4833333333372138</v>
      </c>
      <c r="Q6392">
        <f>(Key!$B$2-'17.1'!C6392)*24</f>
        <v>-0.53333333332557231</v>
      </c>
      <c r="R6392" s="3">
        <f>C6392-(M6392-Key!$B$5)/(24*Key!$B$6)</f>
        <v>44130.758407407404</v>
      </c>
      <c r="S6392">
        <f>M6392-Key!$B$5</f>
        <v>14.92</v>
      </c>
      <c r="T6392" s="2">
        <f t="shared" si="495"/>
        <v>44129.770833333336</v>
      </c>
      <c r="U6392" t="str">
        <f t="shared" si="496"/>
        <v>10-25-2020 18:30</v>
      </c>
      <c r="V6392">
        <f>IFERROR(IF(W6392=Z6392,VLOOKUP($U6392,[1]C8842!$G$2:$M$145,3,FALSE),0),0)</f>
        <v>0</v>
      </c>
      <c r="W6392">
        <f>VLOOKUP(RIGHT($V$1,5),Key!$A$9:$B$14,2,FALSE)</f>
        <v>10.199999999999999</v>
      </c>
      <c r="X6392">
        <f t="shared" si="499"/>
        <v>0</v>
      </c>
      <c r="Y6392">
        <f>VLOOKUP(RIGHT($X$1,5),Key!$A$9:$B$14,2,FALSE)</f>
        <v>3.7</v>
      </c>
      <c r="Z6392">
        <f t="shared" si="497"/>
        <v>10.199999999999999</v>
      </c>
      <c r="AA6392">
        <f t="shared" si="498"/>
        <v>0</v>
      </c>
    </row>
    <row r="6393" spans="1:27" x14ac:dyDescent="0.3">
      <c r="A6393">
        <v>100067</v>
      </c>
      <c r="B6393">
        <v>230922</v>
      </c>
      <c r="C6393" s="3">
        <v>44130.772222222222</v>
      </c>
      <c r="D6393">
        <v>2</v>
      </c>
      <c r="E6393">
        <v>1</v>
      </c>
      <c r="F6393" t="s">
        <v>26</v>
      </c>
      <c r="G6393">
        <v>1</v>
      </c>
      <c r="H6393">
        <v>70.421880000000002</v>
      </c>
      <c r="I6393">
        <v>15.085940000000001</v>
      </c>
      <c r="J6393">
        <v>0.79296880000000003</v>
      </c>
      <c r="K6393">
        <v>81.035160000000005</v>
      </c>
      <c r="L6393" s="3">
        <v>44130.522916666669</v>
      </c>
      <c r="M6393">
        <v>17.18</v>
      </c>
      <c r="N6393" t="s">
        <v>28</v>
      </c>
      <c r="P6393">
        <f>(C6393-Key!$B$1)*24</f>
        <v>3.4833333333372138</v>
      </c>
      <c r="Q6393">
        <f>(Key!$B$2-'17.1'!C6393)*24</f>
        <v>-0.53333333332557231</v>
      </c>
      <c r="R6393" s="3">
        <f>C6393-(M6393-Key!$B$5)/(24*Key!$B$6)</f>
        <v>44130.758407407404</v>
      </c>
      <c r="S6393">
        <f>M6393-Key!$B$5</f>
        <v>14.92</v>
      </c>
      <c r="T6393" s="2">
        <f t="shared" si="495"/>
        <v>44129.770833333336</v>
      </c>
      <c r="U6393" t="str">
        <f t="shared" si="496"/>
        <v>10-25-2020 18:30</v>
      </c>
      <c r="V6393">
        <f>IFERROR(IF(W6393=Z6393,VLOOKUP($U6393,[1]C8842!$G$2:$M$145,3,FALSE),0),0)</f>
        <v>0</v>
      </c>
      <c r="W6393">
        <f>VLOOKUP(RIGHT($V$1,5),Key!$A$9:$B$14,2,FALSE)</f>
        <v>10.199999999999999</v>
      </c>
      <c r="X6393">
        <f t="shared" si="499"/>
        <v>0</v>
      </c>
      <c r="Y6393">
        <f>VLOOKUP(RIGHT($X$1,5),Key!$A$9:$B$14,2,FALSE)</f>
        <v>3.7</v>
      </c>
      <c r="Z6393">
        <f t="shared" si="497"/>
        <v>10.199999999999999</v>
      </c>
      <c r="AA6393">
        <f t="shared" si="498"/>
        <v>0</v>
      </c>
    </row>
    <row r="6394" spans="1:27" x14ac:dyDescent="0.3">
      <c r="A6394">
        <v>100067</v>
      </c>
      <c r="B6394">
        <v>230922</v>
      </c>
      <c r="C6394" s="3">
        <v>44130.772222222222</v>
      </c>
      <c r="D6394">
        <v>1</v>
      </c>
      <c r="E6394">
        <v>1</v>
      </c>
      <c r="F6394" t="s">
        <v>25</v>
      </c>
      <c r="G6394">
        <v>1</v>
      </c>
      <c r="H6394">
        <v>67.535160000000005</v>
      </c>
      <c r="I6394">
        <v>16.382809999999999</v>
      </c>
      <c r="J6394">
        <v>0.87890630000000003</v>
      </c>
      <c r="K6394">
        <v>59.023440000000001</v>
      </c>
      <c r="L6394" s="3">
        <v>44130.522916666669</v>
      </c>
      <c r="M6394">
        <v>17.18</v>
      </c>
      <c r="N6394" t="s">
        <v>28</v>
      </c>
      <c r="P6394">
        <f>(C6394-Key!$B$1)*24</f>
        <v>3.4833333333372138</v>
      </c>
      <c r="Q6394">
        <f>(Key!$B$2-'17.1'!C6394)*24</f>
        <v>-0.53333333332557231</v>
      </c>
      <c r="R6394" s="3">
        <f>C6394-(M6394-Key!$B$5)/(24*Key!$B$6)</f>
        <v>44130.758407407404</v>
      </c>
      <c r="S6394">
        <f>M6394-Key!$B$5</f>
        <v>14.92</v>
      </c>
      <c r="T6394" s="2">
        <f t="shared" si="495"/>
        <v>44129.770833333336</v>
      </c>
      <c r="U6394" t="str">
        <f t="shared" si="496"/>
        <v>10-25-2020 18:30</v>
      </c>
      <c r="V6394">
        <f>IFERROR(IF(W6394=Z6394,VLOOKUP($U6394,[1]C8842!$G$2:$M$145,3,FALSE),0),0)</f>
        <v>0</v>
      </c>
      <c r="W6394">
        <f>VLOOKUP(RIGHT($V$1,5),Key!$A$9:$B$14,2,FALSE)</f>
        <v>10.199999999999999</v>
      </c>
      <c r="X6394">
        <f t="shared" si="499"/>
        <v>0</v>
      </c>
      <c r="Y6394">
        <f>VLOOKUP(RIGHT($X$1,5),Key!$A$9:$B$14,2,FALSE)</f>
        <v>3.7</v>
      </c>
      <c r="Z6394">
        <f t="shared" si="497"/>
        <v>10.199999999999999</v>
      </c>
      <c r="AA6394">
        <f t="shared" si="498"/>
        <v>0</v>
      </c>
    </row>
    <row r="6395" spans="1:27" x14ac:dyDescent="0.3">
      <c r="A6395">
        <v>100067</v>
      </c>
      <c r="B6395">
        <v>230922</v>
      </c>
      <c r="C6395" s="3">
        <v>44130.772222222222</v>
      </c>
      <c r="D6395">
        <v>3</v>
      </c>
      <c r="E6395">
        <v>2</v>
      </c>
      <c r="F6395" t="s">
        <v>26</v>
      </c>
      <c r="G6395">
        <v>2</v>
      </c>
      <c r="H6395">
        <v>65.242189999999994</v>
      </c>
      <c r="I6395">
        <v>21.21875</v>
      </c>
      <c r="J6395">
        <v>1.109375</v>
      </c>
      <c r="K6395">
        <v>94.039060000000006</v>
      </c>
      <c r="L6395" s="3">
        <v>44130.522916666669</v>
      </c>
      <c r="M6395">
        <v>17.18</v>
      </c>
      <c r="N6395" t="s">
        <v>28</v>
      </c>
      <c r="P6395">
        <f>(C6395-Key!$B$1)*24</f>
        <v>3.4833333333372138</v>
      </c>
      <c r="Q6395">
        <f>(Key!$B$2-'17.1'!C6395)*24</f>
        <v>-0.53333333332557231</v>
      </c>
      <c r="R6395" s="3">
        <f>C6395-(M6395-Key!$B$5)/(24*Key!$B$6)</f>
        <v>44130.758407407404</v>
      </c>
      <c r="S6395">
        <f>M6395-Key!$B$5</f>
        <v>14.92</v>
      </c>
      <c r="T6395" s="2">
        <f t="shared" si="495"/>
        <v>44129.770833333336</v>
      </c>
      <c r="U6395" t="str">
        <f t="shared" si="496"/>
        <v>10-25-2020 18:30</v>
      </c>
      <c r="V6395">
        <f>IFERROR(IF(W6395=Z6395,VLOOKUP($U6395,[1]C8842!$G$2:$M$145,3,FALSE),0),0)</f>
        <v>0</v>
      </c>
      <c r="W6395">
        <f>VLOOKUP(RIGHT($V$1,5),Key!$A$9:$B$14,2,FALSE)</f>
        <v>10.199999999999999</v>
      </c>
      <c r="X6395">
        <f t="shared" si="499"/>
        <v>0</v>
      </c>
      <c r="Y6395">
        <f>VLOOKUP(RIGHT($X$1,5),Key!$A$9:$B$14,2,FALSE)</f>
        <v>3.7</v>
      </c>
      <c r="Z6395">
        <f t="shared" si="497"/>
        <v>10.199999999999999</v>
      </c>
      <c r="AA6395">
        <f t="shared" si="498"/>
        <v>0</v>
      </c>
    </row>
    <row r="6396" spans="1:27" x14ac:dyDescent="0.3">
      <c r="A6396">
        <v>100067</v>
      </c>
      <c r="B6396">
        <v>230922</v>
      </c>
      <c r="C6396" s="3">
        <v>44130.772222222222</v>
      </c>
      <c r="D6396">
        <v>3</v>
      </c>
      <c r="E6396">
        <v>2</v>
      </c>
      <c r="F6396" t="s">
        <v>26</v>
      </c>
      <c r="G6396">
        <v>2</v>
      </c>
      <c r="H6396">
        <v>70.128910000000005</v>
      </c>
      <c r="I6396">
        <v>21.58203</v>
      </c>
      <c r="J6396">
        <v>1.046875</v>
      </c>
      <c r="K6396">
        <v>92.039060000000006</v>
      </c>
      <c r="L6396" s="3">
        <v>44130.522916666669</v>
      </c>
      <c r="M6396">
        <v>17.18</v>
      </c>
      <c r="N6396" t="s">
        <v>28</v>
      </c>
      <c r="P6396">
        <f>(C6396-Key!$B$1)*24</f>
        <v>3.4833333333372138</v>
      </c>
      <c r="Q6396">
        <f>(Key!$B$2-'17.1'!C6396)*24</f>
        <v>-0.53333333332557231</v>
      </c>
      <c r="R6396" s="3">
        <f>C6396-(M6396-Key!$B$5)/(24*Key!$B$6)</f>
        <v>44130.758407407404</v>
      </c>
      <c r="S6396">
        <f>M6396-Key!$B$5</f>
        <v>14.92</v>
      </c>
      <c r="T6396" s="2">
        <f t="shared" si="495"/>
        <v>44129.770833333336</v>
      </c>
      <c r="U6396" t="str">
        <f t="shared" si="496"/>
        <v>10-25-2020 18:30</v>
      </c>
      <c r="V6396">
        <f>IFERROR(IF(W6396=Z6396,VLOOKUP($U6396,[1]C8842!$G$2:$M$145,3,FALSE),0),0)</f>
        <v>0</v>
      </c>
      <c r="W6396">
        <f>VLOOKUP(RIGHT($V$1,5),Key!$A$9:$B$14,2,FALSE)</f>
        <v>10.199999999999999</v>
      </c>
      <c r="X6396">
        <f t="shared" si="499"/>
        <v>0</v>
      </c>
      <c r="Y6396">
        <f>VLOOKUP(RIGHT($X$1,5),Key!$A$9:$B$14,2,FALSE)</f>
        <v>3.7</v>
      </c>
      <c r="Z6396">
        <f t="shared" si="497"/>
        <v>10.199999999999999</v>
      </c>
      <c r="AA6396">
        <f t="shared" si="498"/>
        <v>0</v>
      </c>
    </row>
    <row r="6397" spans="1:27" x14ac:dyDescent="0.3">
      <c r="A6397">
        <v>100067</v>
      </c>
      <c r="B6397">
        <v>230922</v>
      </c>
      <c r="C6397" s="3">
        <v>44130.772222222222</v>
      </c>
      <c r="D6397">
        <v>3</v>
      </c>
      <c r="E6397">
        <v>2</v>
      </c>
      <c r="F6397" t="s">
        <v>26</v>
      </c>
      <c r="G6397">
        <v>3</v>
      </c>
      <c r="H6397">
        <v>69.855469999999997</v>
      </c>
      <c r="I6397">
        <v>30.371089999999999</v>
      </c>
      <c r="J6397">
        <v>1.3828130000000001</v>
      </c>
      <c r="K6397">
        <v>92.039060000000006</v>
      </c>
      <c r="L6397" s="3">
        <v>44130.522916666669</v>
      </c>
      <c r="M6397">
        <v>17.18</v>
      </c>
      <c r="N6397" t="s">
        <v>28</v>
      </c>
      <c r="P6397">
        <f>(C6397-Key!$B$1)*24</f>
        <v>3.4833333333372138</v>
      </c>
      <c r="Q6397">
        <f>(Key!$B$2-'17.1'!C6397)*24</f>
        <v>-0.53333333332557231</v>
      </c>
      <c r="R6397" s="3">
        <f>C6397-(M6397-Key!$B$5)/(24*Key!$B$6)</f>
        <v>44130.758407407404</v>
      </c>
      <c r="S6397">
        <f>M6397-Key!$B$5</f>
        <v>14.92</v>
      </c>
      <c r="T6397" s="2">
        <f t="shared" si="495"/>
        <v>44129.770833333336</v>
      </c>
      <c r="U6397" t="str">
        <f t="shared" si="496"/>
        <v>10-25-2020 18:30</v>
      </c>
      <c r="V6397">
        <f>IFERROR(IF(W6397=Z6397,VLOOKUP($U6397,[1]C8842!$G$2:$M$145,3,FALSE),0),0)</f>
        <v>0</v>
      </c>
      <c r="W6397">
        <f>VLOOKUP(RIGHT($V$1,5),Key!$A$9:$B$14,2,FALSE)</f>
        <v>10.199999999999999</v>
      </c>
      <c r="X6397">
        <f t="shared" si="499"/>
        <v>0</v>
      </c>
      <c r="Y6397">
        <f>VLOOKUP(RIGHT($X$1,5),Key!$A$9:$B$14,2,FALSE)</f>
        <v>3.7</v>
      </c>
      <c r="Z6397">
        <f t="shared" si="497"/>
        <v>10.199999999999999</v>
      </c>
      <c r="AA6397">
        <f t="shared" si="498"/>
        <v>0</v>
      </c>
    </row>
    <row r="6398" spans="1:27" x14ac:dyDescent="0.3">
      <c r="A6398">
        <v>100067</v>
      </c>
      <c r="B6398">
        <v>230922</v>
      </c>
      <c r="C6398" s="3">
        <v>44130.772222222222</v>
      </c>
      <c r="D6398">
        <v>3</v>
      </c>
      <c r="E6398">
        <v>2</v>
      </c>
      <c r="F6398" t="s">
        <v>26</v>
      </c>
      <c r="G6398">
        <v>2</v>
      </c>
      <c r="H6398">
        <v>68.894530000000003</v>
      </c>
      <c r="I6398">
        <v>22.453130000000002</v>
      </c>
      <c r="J6398">
        <v>1.097656</v>
      </c>
      <c r="K6398">
        <v>94.039060000000006</v>
      </c>
      <c r="L6398" s="3">
        <v>44130.522916666669</v>
      </c>
      <c r="M6398">
        <v>17.18</v>
      </c>
      <c r="N6398" t="s">
        <v>28</v>
      </c>
      <c r="P6398">
        <f>(C6398-Key!$B$1)*24</f>
        <v>3.4833333333372138</v>
      </c>
      <c r="Q6398">
        <f>(Key!$B$2-'17.1'!C6398)*24</f>
        <v>-0.53333333332557231</v>
      </c>
      <c r="R6398" s="3">
        <f>C6398-(M6398-Key!$B$5)/(24*Key!$B$6)</f>
        <v>44130.758407407404</v>
      </c>
      <c r="S6398">
        <f>M6398-Key!$B$5</f>
        <v>14.92</v>
      </c>
      <c r="T6398" s="2">
        <f t="shared" si="495"/>
        <v>44129.770833333336</v>
      </c>
      <c r="U6398" t="str">
        <f t="shared" si="496"/>
        <v>10-25-2020 18:30</v>
      </c>
      <c r="V6398">
        <f>IFERROR(IF(W6398=Z6398,VLOOKUP($U6398,[1]C8842!$G$2:$M$145,3,FALSE),0),0)</f>
        <v>0</v>
      </c>
      <c r="W6398">
        <f>VLOOKUP(RIGHT($V$1,5),Key!$A$9:$B$14,2,FALSE)</f>
        <v>10.199999999999999</v>
      </c>
      <c r="X6398">
        <f t="shared" si="499"/>
        <v>0</v>
      </c>
      <c r="Y6398">
        <f>VLOOKUP(RIGHT($X$1,5),Key!$A$9:$B$14,2,FALSE)</f>
        <v>3.7</v>
      </c>
      <c r="Z6398">
        <f t="shared" si="497"/>
        <v>10.199999999999999</v>
      </c>
      <c r="AA6398">
        <f t="shared" si="498"/>
        <v>0</v>
      </c>
    </row>
    <row r="6399" spans="1:27" x14ac:dyDescent="0.3">
      <c r="A6399">
        <v>100067</v>
      </c>
      <c r="B6399">
        <v>230922</v>
      </c>
      <c r="C6399" s="3">
        <v>44130.772222222222</v>
      </c>
      <c r="D6399">
        <v>2</v>
      </c>
      <c r="E6399">
        <v>1</v>
      </c>
      <c r="F6399" t="s">
        <v>26</v>
      </c>
      <c r="G6399">
        <v>1</v>
      </c>
      <c r="H6399">
        <v>72.066410000000005</v>
      </c>
      <c r="I6399">
        <v>16.046880000000002</v>
      </c>
      <c r="J6399">
        <v>0.8125</v>
      </c>
      <c r="K6399">
        <v>81.035160000000005</v>
      </c>
      <c r="L6399" s="3">
        <v>44130.522916666669</v>
      </c>
      <c r="M6399">
        <v>17.18</v>
      </c>
      <c r="N6399" t="s">
        <v>28</v>
      </c>
      <c r="P6399">
        <f>(C6399-Key!$B$1)*24</f>
        <v>3.4833333333372138</v>
      </c>
      <c r="Q6399">
        <f>(Key!$B$2-'17.1'!C6399)*24</f>
        <v>-0.53333333332557231</v>
      </c>
      <c r="R6399" s="3">
        <f>C6399-(M6399-Key!$B$5)/(24*Key!$B$6)</f>
        <v>44130.758407407404</v>
      </c>
      <c r="S6399">
        <f>M6399-Key!$B$5</f>
        <v>14.92</v>
      </c>
      <c r="T6399" s="2">
        <f t="shared" si="495"/>
        <v>44129.770833333336</v>
      </c>
      <c r="U6399" t="str">
        <f t="shared" si="496"/>
        <v>10-25-2020 18:30</v>
      </c>
      <c r="V6399">
        <f>IFERROR(IF(W6399=Z6399,VLOOKUP($U6399,[1]C8842!$G$2:$M$145,3,FALSE),0),0)</f>
        <v>0</v>
      </c>
      <c r="W6399">
        <f>VLOOKUP(RIGHT($V$1,5),Key!$A$9:$B$14,2,FALSE)</f>
        <v>10.199999999999999</v>
      </c>
      <c r="X6399">
        <f t="shared" si="499"/>
        <v>0</v>
      </c>
      <c r="Y6399">
        <f>VLOOKUP(RIGHT($X$1,5),Key!$A$9:$B$14,2,FALSE)</f>
        <v>3.7</v>
      </c>
      <c r="Z6399">
        <f t="shared" si="497"/>
        <v>10.199999999999999</v>
      </c>
      <c r="AA6399">
        <f t="shared" si="498"/>
        <v>0</v>
      </c>
    </row>
    <row r="6400" spans="1:27" x14ac:dyDescent="0.3">
      <c r="A6400">
        <v>100067</v>
      </c>
      <c r="B6400">
        <v>230922</v>
      </c>
      <c r="C6400" s="3">
        <v>44130.772222222222</v>
      </c>
      <c r="D6400">
        <v>3</v>
      </c>
      <c r="E6400">
        <v>2</v>
      </c>
      <c r="F6400" t="s">
        <v>26</v>
      </c>
      <c r="G6400">
        <v>4</v>
      </c>
      <c r="H6400">
        <v>62.144530000000003</v>
      </c>
      <c r="I6400">
        <v>75.21875</v>
      </c>
      <c r="J6400">
        <v>3.4765630000000001</v>
      </c>
      <c r="K6400">
        <v>94.039060000000006</v>
      </c>
      <c r="L6400" s="3">
        <v>44130.522916666669</v>
      </c>
      <c r="M6400">
        <v>17.18</v>
      </c>
      <c r="N6400" t="s">
        <v>28</v>
      </c>
      <c r="P6400">
        <f>(C6400-Key!$B$1)*24</f>
        <v>3.4833333333372138</v>
      </c>
      <c r="Q6400">
        <f>(Key!$B$2-'17.1'!C6400)*24</f>
        <v>-0.53333333332557231</v>
      </c>
      <c r="R6400" s="3">
        <f>C6400-(M6400-Key!$B$5)/(24*Key!$B$6)</f>
        <v>44130.758407407404</v>
      </c>
      <c r="S6400">
        <f>M6400-Key!$B$5</f>
        <v>14.92</v>
      </c>
      <c r="T6400" s="2">
        <f t="shared" si="495"/>
        <v>44129.770833333336</v>
      </c>
      <c r="U6400" t="str">
        <f t="shared" si="496"/>
        <v>10-25-2020 18:30</v>
      </c>
      <c r="V6400">
        <f>IFERROR(IF(W6400=Z6400,VLOOKUP($U6400,[1]C8842!$G$2:$M$145,3,FALSE),0),0)</f>
        <v>0</v>
      </c>
      <c r="W6400">
        <f>VLOOKUP(RIGHT($V$1,5),Key!$A$9:$B$14,2,FALSE)</f>
        <v>10.199999999999999</v>
      </c>
      <c r="X6400">
        <f t="shared" si="499"/>
        <v>0</v>
      </c>
      <c r="Y6400">
        <f>VLOOKUP(RIGHT($X$1,5),Key!$A$9:$B$14,2,FALSE)</f>
        <v>3.7</v>
      </c>
      <c r="Z6400">
        <f t="shared" si="497"/>
        <v>10.199999999999999</v>
      </c>
      <c r="AA6400">
        <f t="shared" si="498"/>
        <v>0</v>
      </c>
    </row>
    <row r="6401" spans="1:27" x14ac:dyDescent="0.3">
      <c r="A6401">
        <v>100067</v>
      </c>
      <c r="B6401">
        <v>230922</v>
      </c>
      <c r="C6401" s="3">
        <v>44130.772222222222</v>
      </c>
      <c r="D6401">
        <v>2</v>
      </c>
      <c r="E6401">
        <v>1</v>
      </c>
      <c r="F6401" t="s">
        <v>26</v>
      </c>
      <c r="G6401">
        <v>1</v>
      </c>
      <c r="H6401">
        <v>80.75</v>
      </c>
      <c r="I6401">
        <v>19.94922</v>
      </c>
      <c r="J6401">
        <v>0.85546880000000003</v>
      </c>
      <c r="K6401">
        <v>80.03125</v>
      </c>
      <c r="L6401" s="3">
        <v>44130.522916666669</v>
      </c>
      <c r="M6401">
        <v>17.18</v>
      </c>
      <c r="N6401" t="s">
        <v>28</v>
      </c>
      <c r="P6401">
        <f>(C6401-Key!$B$1)*24</f>
        <v>3.4833333333372138</v>
      </c>
      <c r="Q6401">
        <f>(Key!$B$2-'17.1'!C6401)*24</f>
        <v>-0.53333333332557231</v>
      </c>
      <c r="R6401" s="3">
        <f>C6401-(M6401-Key!$B$5)/(24*Key!$B$6)</f>
        <v>44130.758407407404</v>
      </c>
      <c r="S6401">
        <f>M6401-Key!$B$5</f>
        <v>14.92</v>
      </c>
      <c r="T6401" s="2">
        <f t="shared" si="495"/>
        <v>44129.770833333336</v>
      </c>
      <c r="U6401" t="str">
        <f t="shared" si="496"/>
        <v>10-25-2020 18:30</v>
      </c>
      <c r="V6401">
        <f>IFERROR(IF(W6401=Z6401,VLOOKUP($U6401,[1]C8842!$G$2:$M$145,3,FALSE),0),0)</f>
        <v>0</v>
      </c>
      <c r="W6401">
        <f>VLOOKUP(RIGHT($V$1,5),Key!$A$9:$B$14,2,FALSE)</f>
        <v>10.199999999999999</v>
      </c>
      <c r="X6401">
        <f t="shared" si="499"/>
        <v>0</v>
      </c>
      <c r="Y6401">
        <f>VLOOKUP(RIGHT($X$1,5),Key!$A$9:$B$14,2,FALSE)</f>
        <v>3.7</v>
      </c>
      <c r="Z6401">
        <f t="shared" si="497"/>
        <v>10.199999999999999</v>
      </c>
      <c r="AA6401">
        <f t="shared" si="498"/>
        <v>0</v>
      </c>
    </row>
    <row r="6402" spans="1:27" x14ac:dyDescent="0.3">
      <c r="A6402">
        <v>100067</v>
      </c>
      <c r="B6402">
        <v>230922</v>
      </c>
      <c r="C6402" s="3">
        <v>44130.772222222222</v>
      </c>
      <c r="D6402">
        <v>2</v>
      </c>
      <c r="E6402">
        <v>1</v>
      </c>
      <c r="F6402" t="s">
        <v>26</v>
      </c>
      <c r="G6402">
        <v>1</v>
      </c>
      <c r="H6402">
        <v>71.164060000000006</v>
      </c>
      <c r="I6402">
        <v>17.066410000000001</v>
      </c>
      <c r="J6402">
        <v>0.859375</v>
      </c>
      <c r="K6402">
        <v>82.035160000000005</v>
      </c>
      <c r="L6402" s="3">
        <v>44130.526388888888</v>
      </c>
      <c r="M6402">
        <v>17.18</v>
      </c>
      <c r="N6402" t="s">
        <v>28</v>
      </c>
      <c r="P6402">
        <f>(C6402-Key!$B$1)*24</f>
        <v>3.4833333333372138</v>
      </c>
      <c r="Q6402">
        <f>(Key!$B$2-'17.1'!C6402)*24</f>
        <v>-0.53333333332557231</v>
      </c>
      <c r="R6402" s="3">
        <f>C6402-(M6402-Key!$B$5)/(24*Key!$B$6)</f>
        <v>44130.758407407404</v>
      </c>
      <c r="S6402">
        <f>M6402-Key!$B$5</f>
        <v>14.92</v>
      </c>
      <c r="T6402" s="2">
        <f t="shared" si="495"/>
        <v>44129.770833333336</v>
      </c>
      <c r="U6402" t="str">
        <f t="shared" si="496"/>
        <v>10-25-2020 18:30</v>
      </c>
      <c r="V6402">
        <f>IFERROR(IF(W6402=Z6402,VLOOKUP($U6402,[1]C8842!$G$2:$M$145,3,FALSE),0),0)</f>
        <v>0</v>
      </c>
      <c r="W6402">
        <f>VLOOKUP(RIGHT($V$1,5),Key!$A$9:$B$14,2,FALSE)</f>
        <v>10.199999999999999</v>
      </c>
      <c r="X6402">
        <f t="shared" si="499"/>
        <v>0</v>
      </c>
      <c r="Y6402">
        <f>VLOOKUP(RIGHT($X$1,5),Key!$A$9:$B$14,2,FALSE)</f>
        <v>3.7</v>
      </c>
      <c r="Z6402">
        <f t="shared" si="497"/>
        <v>10.199999999999999</v>
      </c>
      <c r="AA6402">
        <f t="shared" si="498"/>
        <v>0</v>
      </c>
    </row>
    <row r="6403" spans="1:27" x14ac:dyDescent="0.3">
      <c r="A6403">
        <v>100067</v>
      </c>
      <c r="B6403">
        <v>230922</v>
      </c>
      <c r="C6403" s="3">
        <v>44130.772916666669</v>
      </c>
      <c r="D6403">
        <v>3</v>
      </c>
      <c r="E6403">
        <v>2</v>
      </c>
      <c r="F6403" t="s">
        <v>26</v>
      </c>
      <c r="G6403">
        <v>4</v>
      </c>
      <c r="H6403">
        <v>61.339840000000002</v>
      </c>
      <c r="I6403">
        <v>75.511719999999997</v>
      </c>
      <c r="J6403">
        <v>3.5351560000000002</v>
      </c>
      <c r="K6403">
        <v>94.039060000000006</v>
      </c>
      <c r="L6403" s="3">
        <v>44130.526388888888</v>
      </c>
      <c r="M6403">
        <v>17.18</v>
      </c>
      <c r="N6403" t="s">
        <v>28</v>
      </c>
      <c r="P6403">
        <f>(C6403-Key!$B$1)*24</f>
        <v>3.5000000000582077</v>
      </c>
      <c r="Q6403">
        <f>(Key!$B$2-'17.1'!C6403)*24</f>
        <v>-0.55000000004656613</v>
      </c>
      <c r="R6403" s="3">
        <f>C6403-(M6403-Key!$B$5)/(24*Key!$B$6)</f>
        <v>44130.759101851851</v>
      </c>
      <c r="S6403">
        <f>M6403-Key!$B$5</f>
        <v>14.92</v>
      </c>
      <c r="T6403" s="2">
        <f t="shared" ref="T6403:T6466" si="500">ROUND(C6403*24*60/10,0)/(24*6)-1</f>
        <v>44129.770833333336</v>
      </c>
      <c r="U6403" t="str">
        <f t="shared" ref="U6403:U6466" si="501">TEXT(T6403,"mm-dd-yyyy hh:mm")</f>
        <v>10-25-2020 18:30</v>
      </c>
      <c r="V6403">
        <f>IFERROR(IF(W6403=Z6403,VLOOKUP($U6403,[1]C8842!$G$2:$M$145,3,FALSE),0),0)</f>
        <v>0</v>
      </c>
      <c r="W6403">
        <f>VLOOKUP(RIGHT($V$1,5),Key!$A$9:$B$14,2,FALSE)</f>
        <v>10.199999999999999</v>
      </c>
      <c r="X6403">
        <f t="shared" si="499"/>
        <v>0</v>
      </c>
      <c r="Y6403">
        <f>VLOOKUP(RIGHT($X$1,5),Key!$A$9:$B$14,2,FALSE)</f>
        <v>3.7</v>
      </c>
      <c r="Z6403">
        <f t="shared" ref="Z6403:Z6466" si="502">M6403-MIN(ABS(Y6403-M6403),ABS(W6403-M6403))</f>
        <v>10.199999999999999</v>
      </c>
      <c r="AA6403">
        <f t="shared" ref="AA6403:AA6466" si="503">SUM(V6403,X6403)</f>
        <v>0</v>
      </c>
    </row>
    <row r="6404" spans="1:27" x14ac:dyDescent="0.3">
      <c r="A6404">
        <v>100067</v>
      </c>
      <c r="B6404">
        <v>230922</v>
      </c>
      <c r="C6404" s="3">
        <v>44130.772916666669</v>
      </c>
      <c r="D6404">
        <v>2</v>
      </c>
      <c r="E6404">
        <v>1</v>
      </c>
      <c r="F6404" t="s">
        <v>26</v>
      </c>
      <c r="G6404">
        <v>1</v>
      </c>
      <c r="H6404">
        <v>64.433589999999995</v>
      </c>
      <c r="I6404">
        <v>18.433589999999999</v>
      </c>
      <c r="J6404">
        <v>1.0078130000000001</v>
      </c>
      <c r="K6404">
        <v>81.035160000000005</v>
      </c>
      <c r="L6404" s="3">
        <v>44130.526388888888</v>
      </c>
      <c r="M6404">
        <v>17.18</v>
      </c>
      <c r="N6404" t="s">
        <v>28</v>
      </c>
      <c r="P6404">
        <f>(C6404-Key!$B$1)*24</f>
        <v>3.5000000000582077</v>
      </c>
      <c r="Q6404">
        <f>(Key!$B$2-'17.1'!C6404)*24</f>
        <v>-0.55000000004656613</v>
      </c>
      <c r="R6404" s="3">
        <f>C6404-(M6404-Key!$B$5)/(24*Key!$B$6)</f>
        <v>44130.759101851851</v>
      </c>
      <c r="S6404">
        <f>M6404-Key!$B$5</f>
        <v>14.92</v>
      </c>
      <c r="T6404" s="2">
        <f t="shared" si="500"/>
        <v>44129.770833333336</v>
      </c>
      <c r="U6404" t="str">
        <f t="shared" si="501"/>
        <v>10-25-2020 18:30</v>
      </c>
      <c r="V6404">
        <f>IFERROR(IF(W6404=Z6404,VLOOKUP($U6404,[1]C8842!$G$2:$M$145,3,FALSE),0),0)</f>
        <v>0</v>
      </c>
      <c r="W6404">
        <f>VLOOKUP(RIGHT($V$1,5),Key!$A$9:$B$14,2,FALSE)</f>
        <v>10.199999999999999</v>
      </c>
      <c r="X6404">
        <f t="shared" ref="X6404:X6467" si="504">$X$2</f>
        <v>0</v>
      </c>
      <c r="Y6404">
        <f>VLOOKUP(RIGHT($X$1,5),Key!$A$9:$B$14,2,FALSE)</f>
        <v>3.7</v>
      </c>
      <c r="Z6404">
        <f t="shared" si="502"/>
        <v>10.199999999999999</v>
      </c>
      <c r="AA6404">
        <f t="shared" si="503"/>
        <v>0</v>
      </c>
    </row>
    <row r="6405" spans="1:27" x14ac:dyDescent="0.3">
      <c r="A6405">
        <v>100067</v>
      </c>
      <c r="B6405">
        <v>230922</v>
      </c>
      <c r="C6405" s="3">
        <v>44130.772916666669</v>
      </c>
      <c r="D6405">
        <v>3</v>
      </c>
      <c r="E6405">
        <v>2</v>
      </c>
      <c r="F6405" t="s">
        <v>26</v>
      </c>
      <c r="G6405">
        <v>4</v>
      </c>
      <c r="H6405">
        <v>65.875</v>
      </c>
      <c r="I6405">
        <v>68.136719999999997</v>
      </c>
      <c r="J6405">
        <v>2.9960939999999998</v>
      </c>
      <c r="K6405">
        <v>94.039060000000006</v>
      </c>
      <c r="L6405" s="3">
        <v>44130.526388888888</v>
      </c>
      <c r="M6405">
        <v>17.18</v>
      </c>
      <c r="N6405" t="s">
        <v>28</v>
      </c>
      <c r="P6405">
        <f>(C6405-Key!$B$1)*24</f>
        <v>3.5000000000582077</v>
      </c>
      <c r="Q6405">
        <f>(Key!$B$2-'17.1'!C6405)*24</f>
        <v>-0.55000000004656613</v>
      </c>
      <c r="R6405" s="3">
        <f>C6405-(M6405-Key!$B$5)/(24*Key!$B$6)</f>
        <v>44130.759101851851</v>
      </c>
      <c r="S6405">
        <f>M6405-Key!$B$5</f>
        <v>14.92</v>
      </c>
      <c r="T6405" s="2">
        <f t="shared" si="500"/>
        <v>44129.770833333336</v>
      </c>
      <c r="U6405" t="str">
        <f t="shared" si="501"/>
        <v>10-25-2020 18:30</v>
      </c>
      <c r="V6405">
        <f>IFERROR(IF(W6405=Z6405,VLOOKUP($U6405,[1]C8842!$G$2:$M$145,3,FALSE),0),0)</f>
        <v>0</v>
      </c>
      <c r="W6405">
        <f>VLOOKUP(RIGHT($V$1,5),Key!$A$9:$B$14,2,FALSE)</f>
        <v>10.199999999999999</v>
      </c>
      <c r="X6405">
        <f t="shared" si="504"/>
        <v>0</v>
      </c>
      <c r="Y6405">
        <f>VLOOKUP(RIGHT($X$1,5),Key!$A$9:$B$14,2,FALSE)</f>
        <v>3.7</v>
      </c>
      <c r="Z6405">
        <f t="shared" si="502"/>
        <v>10.199999999999999</v>
      </c>
      <c r="AA6405">
        <f t="shared" si="503"/>
        <v>0</v>
      </c>
    </row>
    <row r="6406" spans="1:27" x14ac:dyDescent="0.3">
      <c r="A6406">
        <v>100067</v>
      </c>
      <c r="B6406">
        <v>230922</v>
      </c>
      <c r="C6406" s="3">
        <v>44130.772916666669</v>
      </c>
      <c r="D6406">
        <v>2</v>
      </c>
      <c r="E6406">
        <v>1</v>
      </c>
      <c r="F6406" t="s">
        <v>26</v>
      </c>
      <c r="G6406">
        <v>1</v>
      </c>
      <c r="H6406">
        <v>67.226560000000006</v>
      </c>
      <c r="I6406">
        <v>18.714839999999999</v>
      </c>
      <c r="J6406">
        <v>0.9765625</v>
      </c>
      <c r="K6406">
        <v>82.035160000000005</v>
      </c>
      <c r="L6406" s="3">
        <v>44130.526388888888</v>
      </c>
      <c r="M6406">
        <v>17.18</v>
      </c>
      <c r="N6406" t="s">
        <v>28</v>
      </c>
      <c r="P6406">
        <f>(C6406-Key!$B$1)*24</f>
        <v>3.5000000000582077</v>
      </c>
      <c r="Q6406">
        <f>(Key!$B$2-'17.1'!C6406)*24</f>
        <v>-0.55000000004656613</v>
      </c>
      <c r="R6406" s="3">
        <f>C6406-(M6406-Key!$B$5)/(24*Key!$B$6)</f>
        <v>44130.759101851851</v>
      </c>
      <c r="S6406">
        <f>M6406-Key!$B$5</f>
        <v>14.92</v>
      </c>
      <c r="T6406" s="2">
        <f t="shared" si="500"/>
        <v>44129.770833333336</v>
      </c>
      <c r="U6406" t="str">
        <f t="shared" si="501"/>
        <v>10-25-2020 18:30</v>
      </c>
      <c r="V6406">
        <f>IFERROR(IF(W6406=Z6406,VLOOKUP($U6406,[1]C8842!$G$2:$M$145,3,FALSE),0),0)</f>
        <v>0</v>
      </c>
      <c r="W6406">
        <f>VLOOKUP(RIGHT($V$1,5),Key!$A$9:$B$14,2,FALSE)</f>
        <v>10.199999999999999</v>
      </c>
      <c r="X6406">
        <f t="shared" si="504"/>
        <v>0</v>
      </c>
      <c r="Y6406">
        <f>VLOOKUP(RIGHT($X$1,5),Key!$A$9:$B$14,2,FALSE)</f>
        <v>3.7</v>
      </c>
      <c r="Z6406">
        <f t="shared" si="502"/>
        <v>10.199999999999999</v>
      </c>
      <c r="AA6406">
        <f t="shared" si="503"/>
        <v>0</v>
      </c>
    </row>
    <row r="6407" spans="1:27" x14ac:dyDescent="0.3">
      <c r="A6407">
        <v>100067</v>
      </c>
      <c r="B6407">
        <v>230922</v>
      </c>
      <c r="C6407" s="3">
        <v>44130.772916666669</v>
      </c>
      <c r="D6407">
        <v>0</v>
      </c>
      <c r="E6407">
        <v>2</v>
      </c>
      <c r="F6407" t="s">
        <v>25</v>
      </c>
      <c r="G6407">
        <v>1</v>
      </c>
      <c r="H6407">
        <v>58.355469999999997</v>
      </c>
      <c r="I6407">
        <v>13.39063</v>
      </c>
      <c r="J6407">
        <v>0.8828125</v>
      </c>
      <c r="K6407">
        <v>48.019530000000003</v>
      </c>
      <c r="L6407" s="3">
        <v>44130.526388888888</v>
      </c>
      <c r="M6407">
        <v>17.18</v>
      </c>
      <c r="N6407" t="s">
        <v>28</v>
      </c>
      <c r="P6407">
        <f>(C6407-Key!$B$1)*24</f>
        <v>3.5000000000582077</v>
      </c>
      <c r="Q6407">
        <f>(Key!$B$2-'17.1'!C6407)*24</f>
        <v>-0.55000000004656613</v>
      </c>
      <c r="R6407" s="3">
        <f>C6407-(M6407-Key!$B$5)/(24*Key!$B$6)</f>
        <v>44130.759101851851</v>
      </c>
      <c r="S6407">
        <f>M6407-Key!$B$5</f>
        <v>14.92</v>
      </c>
      <c r="T6407" s="2">
        <f t="shared" si="500"/>
        <v>44129.770833333336</v>
      </c>
      <c r="U6407" t="str">
        <f t="shared" si="501"/>
        <v>10-25-2020 18:30</v>
      </c>
      <c r="V6407">
        <f>IFERROR(IF(W6407=Z6407,VLOOKUP($U6407,[1]C8842!$G$2:$M$145,3,FALSE),0),0)</f>
        <v>0</v>
      </c>
      <c r="W6407">
        <f>VLOOKUP(RIGHT($V$1,5),Key!$A$9:$B$14,2,FALSE)</f>
        <v>10.199999999999999</v>
      </c>
      <c r="X6407">
        <f t="shared" si="504"/>
        <v>0</v>
      </c>
      <c r="Y6407">
        <f>VLOOKUP(RIGHT($X$1,5),Key!$A$9:$B$14,2,FALSE)</f>
        <v>3.7</v>
      </c>
      <c r="Z6407">
        <f t="shared" si="502"/>
        <v>10.199999999999999</v>
      </c>
      <c r="AA6407">
        <f t="shared" si="503"/>
        <v>0</v>
      </c>
    </row>
    <row r="6408" spans="1:27" x14ac:dyDescent="0.3">
      <c r="A6408">
        <v>100067</v>
      </c>
      <c r="B6408">
        <v>230922</v>
      </c>
      <c r="C6408" s="3">
        <v>44130.772916666669</v>
      </c>
      <c r="D6408">
        <v>2</v>
      </c>
      <c r="E6408">
        <v>1</v>
      </c>
      <c r="F6408" t="s">
        <v>26</v>
      </c>
      <c r="G6408">
        <v>1</v>
      </c>
      <c r="H6408">
        <v>65.1875</v>
      </c>
      <c r="I6408">
        <v>16.914059999999999</v>
      </c>
      <c r="J6408">
        <v>0.93359380000000003</v>
      </c>
      <c r="K6408">
        <v>81.035160000000005</v>
      </c>
      <c r="L6408" s="3">
        <v>44130.526388888888</v>
      </c>
      <c r="M6408">
        <v>17.18</v>
      </c>
      <c r="N6408" t="s">
        <v>28</v>
      </c>
      <c r="P6408">
        <f>(C6408-Key!$B$1)*24</f>
        <v>3.5000000000582077</v>
      </c>
      <c r="Q6408">
        <f>(Key!$B$2-'17.1'!C6408)*24</f>
        <v>-0.55000000004656613</v>
      </c>
      <c r="R6408" s="3">
        <f>C6408-(M6408-Key!$B$5)/(24*Key!$B$6)</f>
        <v>44130.759101851851</v>
      </c>
      <c r="S6408">
        <f>M6408-Key!$B$5</f>
        <v>14.92</v>
      </c>
      <c r="T6408" s="2">
        <f t="shared" si="500"/>
        <v>44129.770833333336</v>
      </c>
      <c r="U6408" t="str">
        <f t="shared" si="501"/>
        <v>10-25-2020 18:30</v>
      </c>
      <c r="V6408">
        <f>IFERROR(IF(W6408=Z6408,VLOOKUP($U6408,[1]C8842!$G$2:$M$145,3,FALSE),0),0)</f>
        <v>0</v>
      </c>
      <c r="W6408">
        <f>VLOOKUP(RIGHT($V$1,5),Key!$A$9:$B$14,2,FALSE)</f>
        <v>10.199999999999999</v>
      </c>
      <c r="X6408">
        <f t="shared" si="504"/>
        <v>0</v>
      </c>
      <c r="Y6408">
        <f>VLOOKUP(RIGHT($X$1,5),Key!$A$9:$B$14,2,FALSE)</f>
        <v>3.7</v>
      </c>
      <c r="Z6408">
        <f t="shared" si="502"/>
        <v>10.199999999999999</v>
      </c>
      <c r="AA6408">
        <f t="shared" si="503"/>
        <v>0</v>
      </c>
    </row>
    <row r="6409" spans="1:27" x14ac:dyDescent="0.3">
      <c r="A6409">
        <v>100067</v>
      </c>
      <c r="B6409">
        <v>230922</v>
      </c>
      <c r="C6409" s="3">
        <v>44130.772916666669</v>
      </c>
      <c r="D6409">
        <v>3</v>
      </c>
      <c r="E6409">
        <v>2</v>
      </c>
      <c r="F6409" t="s">
        <v>26</v>
      </c>
      <c r="G6409">
        <v>1</v>
      </c>
      <c r="H6409">
        <v>66.464839999999995</v>
      </c>
      <c r="I6409">
        <v>18.63672</v>
      </c>
      <c r="J6409">
        <v>0.984375</v>
      </c>
      <c r="K6409">
        <v>94.039060000000006</v>
      </c>
      <c r="L6409" s="3">
        <v>44130.526388888888</v>
      </c>
      <c r="M6409">
        <v>17.18</v>
      </c>
      <c r="N6409" t="s">
        <v>28</v>
      </c>
      <c r="P6409">
        <f>(C6409-Key!$B$1)*24</f>
        <v>3.5000000000582077</v>
      </c>
      <c r="Q6409">
        <f>(Key!$B$2-'17.1'!C6409)*24</f>
        <v>-0.55000000004656613</v>
      </c>
      <c r="R6409" s="3">
        <f>C6409-(M6409-Key!$B$5)/(24*Key!$B$6)</f>
        <v>44130.759101851851</v>
      </c>
      <c r="S6409">
        <f>M6409-Key!$B$5</f>
        <v>14.92</v>
      </c>
      <c r="T6409" s="2">
        <f t="shared" si="500"/>
        <v>44129.770833333336</v>
      </c>
      <c r="U6409" t="str">
        <f t="shared" si="501"/>
        <v>10-25-2020 18:30</v>
      </c>
      <c r="V6409">
        <f>IFERROR(IF(W6409=Z6409,VLOOKUP($U6409,[1]C8842!$G$2:$M$145,3,FALSE),0),0)</f>
        <v>0</v>
      </c>
      <c r="W6409">
        <f>VLOOKUP(RIGHT($V$1,5),Key!$A$9:$B$14,2,FALSE)</f>
        <v>10.199999999999999</v>
      </c>
      <c r="X6409">
        <f t="shared" si="504"/>
        <v>0</v>
      </c>
      <c r="Y6409">
        <f>VLOOKUP(RIGHT($X$1,5),Key!$A$9:$B$14,2,FALSE)</f>
        <v>3.7</v>
      </c>
      <c r="Z6409">
        <f t="shared" si="502"/>
        <v>10.199999999999999</v>
      </c>
      <c r="AA6409">
        <f t="shared" si="503"/>
        <v>0</v>
      </c>
    </row>
    <row r="6410" spans="1:27" x14ac:dyDescent="0.3">
      <c r="A6410">
        <v>100067</v>
      </c>
      <c r="B6410">
        <v>230922</v>
      </c>
      <c r="C6410" s="3">
        <v>44130.772916666669</v>
      </c>
      <c r="D6410">
        <v>3</v>
      </c>
      <c r="E6410">
        <v>2</v>
      </c>
      <c r="F6410" t="s">
        <v>26</v>
      </c>
      <c r="G6410">
        <v>2</v>
      </c>
      <c r="H6410">
        <v>69.871089999999995</v>
      </c>
      <c r="I6410">
        <v>22.191410000000001</v>
      </c>
      <c r="J6410">
        <v>1.074219</v>
      </c>
      <c r="K6410">
        <v>96.039060000000006</v>
      </c>
      <c r="L6410" s="3">
        <v>44130.526388888888</v>
      </c>
      <c r="M6410">
        <v>17.18</v>
      </c>
      <c r="N6410" t="s">
        <v>28</v>
      </c>
      <c r="P6410">
        <f>(C6410-Key!$B$1)*24</f>
        <v>3.5000000000582077</v>
      </c>
      <c r="Q6410">
        <f>(Key!$B$2-'17.1'!C6410)*24</f>
        <v>-0.55000000004656613</v>
      </c>
      <c r="R6410" s="3">
        <f>C6410-(M6410-Key!$B$5)/(24*Key!$B$6)</f>
        <v>44130.759101851851</v>
      </c>
      <c r="S6410">
        <f>M6410-Key!$B$5</f>
        <v>14.92</v>
      </c>
      <c r="T6410" s="2">
        <f t="shared" si="500"/>
        <v>44129.770833333336</v>
      </c>
      <c r="U6410" t="str">
        <f t="shared" si="501"/>
        <v>10-25-2020 18:30</v>
      </c>
      <c r="V6410">
        <f>IFERROR(IF(W6410=Z6410,VLOOKUP($U6410,[1]C8842!$G$2:$M$145,3,FALSE),0),0)</f>
        <v>0</v>
      </c>
      <c r="W6410">
        <f>VLOOKUP(RIGHT($V$1,5),Key!$A$9:$B$14,2,FALSE)</f>
        <v>10.199999999999999</v>
      </c>
      <c r="X6410">
        <f t="shared" si="504"/>
        <v>0</v>
      </c>
      <c r="Y6410">
        <f>VLOOKUP(RIGHT($X$1,5),Key!$A$9:$B$14,2,FALSE)</f>
        <v>3.7</v>
      </c>
      <c r="Z6410">
        <f t="shared" si="502"/>
        <v>10.199999999999999</v>
      </c>
      <c r="AA6410">
        <f t="shared" si="503"/>
        <v>0</v>
      </c>
    </row>
    <row r="6411" spans="1:27" x14ac:dyDescent="0.3">
      <c r="A6411">
        <v>100067</v>
      </c>
      <c r="B6411">
        <v>230922</v>
      </c>
      <c r="C6411" s="3">
        <v>44130.772916666669</v>
      </c>
      <c r="D6411">
        <v>0</v>
      </c>
      <c r="E6411">
        <v>2</v>
      </c>
      <c r="F6411" t="s">
        <v>25</v>
      </c>
      <c r="G6411">
        <v>1</v>
      </c>
      <c r="H6411">
        <v>59.851559999999999</v>
      </c>
      <c r="I6411">
        <v>19.808589999999999</v>
      </c>
      <c r="J6411">
        <v>1.144531</v>
      </c>
      <c r="K6411">
        <v>46.019530000000003</v>
      </c>
      <c r="L6411" s="3">
        <v>44130.526388888888</v>
      </c>
      <c r="M6411">
        <v>17.18</v>
      </c>
      <c r="N6411" t="s">
        <v>28</v>
      </c>
      <c r="P6411">
        <f>(C6411-Key!$B$1)*24</f>
        <v>3.5000000000582077</v>
      </c>
      <c r="Q6411">
        <f>(Key!$B$2-'17.1'!C6411)*24</f>
        <v>-0.55000000004656613</v>
      </c>
      <c r="R6411" s="3">
        <f>C6411-(M6411-Key!$B$5)/(24*Key!$B$6)</f>
        <v>44130.759101851851</v>
      </c>
      <c r="S6411">
        <f>M6411-Key!$B$5</f>
        <v>14.92</v>
      </c>
      <c r="T6411" s="2">
        <f t="shared" si="500"/>
        <v>44129.770833333336</v>
      </c>
      <c r="U6411" t="str">
        <f t="shared" si="501"/>
        <v>10-25-2020 18:30</v>
      </c>
      <c r="V6411">
        <f>IFERROR(IF(W6411=Z6411,VLOOKUP($U6411,[1]C8842!$G$2:$M$145,3,FALSE),0),0)</f>
        <v>0</v>
      </c>
      <c r="W6411">
        <f>VLOOKUP(RIGHT($V$1,5),Key!$A$9:$B$14,2,FALSE)</f>
        <v>10.199999999999999</v>
      </c>
      <c r="X6411">
        <f t="shared" si="504"/>
        <v>0</v>
      </c>
      <c r="Y6411">
        <f>VLOOKUP(RIGHT($X$1,5),Key!$A$9:$B$14,2,FALSE)</f>
        <v>3.7</v>
      </c>
      <c r="Z6411">
        <f t="shared" si="502"/>
        <v>10.199999999999999</v>
      </c>
      <c r="AA6411">
        <f t="shared" si="503"/>
        <v>0</v>
      </c>
    </row>
    <row r="6412" spans="1:27" x14ac:dyDescent="0.3">
      <c r="A6412">
        <v>100067</v>
      </c>
      <c r="B6412">
        <v>230922</v>
      </c>
      <c r="C6412" s="3">
        <v>44130.772916666669</v>
      </c>
      <c r="D6412">
        <v>0</v>
      </c>
      <c r="E6412">
        <v>2</v>
      </c>
      <c r="F6412" t="s">
        <v>25</v>
      </c>
      <c r="G6412">
        <v>1</v>
      </c>
      <c r="H6412">
        <v>56.089840000000002</v>
      </c>
      <c r="I6412">
        <v>15.691409999999999</v>
      </c>
      <c r="J6412">
        <v>1.027344</v>
      </c>
      <c r="K6412">
        <v>48.019530000000003</v>
      </c>
      <c r="L6412" s="3">
        <v>44130.526388888888</v>
      </c>
      <c r="M6412">
        <v>17.18</v>
      </c>
      <c r="N6412" t="s">
        <v>28</v>
      </c>
      <c r="P6412">
        <f>(C6412-Key!$B$1)*24</f>
        <v>3.5000000000582077</v>
      </c>
      <c r="Q6412">
        <f>(Key!$B$2-'17.1'!C6412)*24</f>
        <v>-0.55000000004656613</v>
      </c>
      <c r="R6412" s="3">
        <f>C6412-(M6412-Key!$B$5)/(24*Key!$B$6)</f>
        <v>44130.759101851851</v>
      </c>
      <c r="S6412">
        <f>M6412-Key!$B$5</f>
        <v>14.92</v>
      </c>
      <c r="T6412" s="2">
        <f t="shared" si="500"/>
        <v>44129.770833333336</v>
      </c>
      <c r="U6412" t="str">
        <f t="shared" si="501"/>
        <v>10-25-2020 18:30</v>
      </c>
      <c r="V6412">
        <f>IFERROR(IF(W6412=Z6412,VLOOKUP($U6412,[1]C8842!$G$2:$M$145,3,FALSE),0),0)</f>
        <v>0</v>
      </c>
      <c r="W6412">
        <f>VLOOKUP(RIGHT($V$1,5),Key!$A$9:$B$14,2,FALSE)</f>
        <v>10.199999999999999</v>
      </c>
      <c r="X6412">
        <f t="shared" si="504"/>
        <v>0</v>
      </c>
      <c r="Y6412">
        <f>VLOOKUP(RIGHT($X$1,5),Key!$A$9:$B$14,2,FALSE)</f>
        <v>3.7</v>
      </c>
      <c r="Z6412">
        <f t="shared" si="502"/>
        <v>10.199999999999999</v>
      </c>
      <c r="AA6412">
        <f t="shared" si="503"/>
        <v>0</v>
      </c>
    </row>
    <row r="6413" spans="1:27" x14ac:dyDescent="0.3">
      <c r="A6413">
        <v>100067</v>
      </c>
      <c r="B6413">
        <v>230922</v>
      </c>
      <c r="C6413" s="3">
        <v>44130.772916666669</v>
      </c>
      <c r="D6413">
        <v>3</v>
      </c>
      <c r="E6413">
        <v>2</v>
      </c>
      <c r="F6413" t="s">
        <v>26</v>
      </c>
      <c r="G6413">
        <v>1</v>
      </c>
      <c r="H6413">
        <v>71.703130000000002</v>
      </c>
      <c r="I6413">
        <v>16.152339999999999</v>
      </c>
      <c r="J6413">
        <v>0.8203125</v>
      </c>
      <c r="K6413">
        <v>94.039060000000006</v>
      </c>
      <c r="L6413" s="3">
        <v>44130.526388888888</v>
      </c>
      <c r="M6413">
        <v>17.18</v>
      </c>
      <c r="N6413" t="s">
        <v>28</v>
      </c>
      <c r="P6413">
        <f>(C6413-Key!$B$1)*24</f>
        <v>3.5000000000582077</v>
      </c>
      <c r="Q6413">
        <f>(Key!$B$2-'17.1'!C6413)*24</f>
        <v>-0.55000000004656613</v>
      </c>
      <c r="R6413" s="3">
        <f>C6413-(M6413-Key!$B$5)/(24*Key!$B$6)</f>
        <v>44130.759101851851</v>
      </c>
      <c r="S6413">
        <f>M6413-Key!$B$5</f>
        <v>14.92</v>
      </c>
      <c r="T6413" s="2">
        <f t="shared" si="500"/>
        <v>44129.770833333336</v>
      </c>
      <c r="U6413" t="str">
        <f t="shared" si="501"/>
        <v>10-25-2020 18:30</v>
      </c>
      <c r="V6413">
        <f>IFERROR(IF(W6413=Z6413,VLOOKUP($U6413,[1]C8842!$G$2:$M$145,3,FALSE),0),0)</f>
        <v>0</v>
      </c>
      <c r="W6413">
        <f>VLOOKUP(RIGHT($V$1,5),Key!$A$9:$B$14,2,FALSE)</f>
        <v>10.199999999999999</v>
      </c>
      <c r="X6413">
        <f t="shared" si="504"/>
        <v>0</v>
      </c>
      <c r="Y6413">
        <f>VLOOKUP(RIGHT($X$1,5),Key!$A$9:$B$14,2,FALSE)</f>
        <v>3.7</v>
      </c>
      <c r="Z6413">
        <f t="shared" si="502"/>
        <v>10.199999999999999</v>
      </c>
      <c r="AA6413">
        <f t="shared" si="503"/>
        <v>0</v>
      </c>
    </row>
    <row r="6414" spans="1:27" x14ac:dyDescent="0.3">
      <c r="A6414">
        <v>100067</v>
      </c>
      <c r="B6414">
        <v>230922</v>
      </c>
      <c r="C6414" s="3">
        <v>44130.772916666669</v>
      </c>
      <c r="D6414">
        <v>2</v>
      </c>
      <c r="E6414">
        <v>1</v>
      </c>
      <c r="F6414" t="s">
        <v>26</v>
      </c>
      <c r="G6414">
        <v>1</v>
      </c>
      <c r="H6414">
        <v>72.945310000000006</v>
      </c>
      <c r="I6414">
        <v>16.46875</v>
      </c>
      <c r="J6414">
        <v>0.81640630000000003</v>
      </c>
      <c r="K6414">
        <v>80.03125</v>
      </c>
      <c r="L6414" s="3">
        <v>44130.526388888888</v>
      </c>
      <c r="M6414">
        <v>17.18</v>
      </c>
      <c r="N6414" t="s">
        <v>28</v>
      </c>
      <c r="P6414">
        <f>(C6414-Key!$B$1)*24</f>
        <v>3.5000000000582077</v>
      </c>
      <c r="Q6414">
        <f>(Key!$B$2-'17.1'!C6414)*24</f>
        <v>-0.55000000004656613</v>
      </c>
      <c r="R6414" s="3">
        <f>C6414-(M6414-Key!$B$5)/(24*Key!$B$6)</f>
        <v>44130.759101851851</v>
      </c>
      <c r="S6414">
        <f>M6414-Key!$B$5</f>
        <v>14.92</v>
      </c>
      <c r="T6414" s="2">
        <f t="shared" si="500"/>
        <v>44129.770833333336</v>
      </c>
      <c r="U6414" t="str">
        <f t="shared" si="501"/>
        <v>10-25-2020 18:30</v>
      </c>
      <c r="V6414">
        <f>IFERROR(IF(W6414=Z6414,VLOOKUP($U6414,[1]C8842!$G$2:$M$145,3,FALSE),0),0)</f>
        <v>0</v>
      </c>
      <c r="W6414">
        <f>VLOOKUP(RIGHT($V$1,5),Key!$A$9:$B$14,2,FALSE)</f>
        <v>10.199999999999999</v>
      </c>
      <c r="X6414">
        <f t="shared" si="504"/>
        <v>0</v>
      </c>
      <c r="Y6414">
        <f>VLOOKUP(RIGHT($X$1,5),Key!$A$9:$B$14,2,FALSE)</f>
        <v>3.7</v>
      </c>
      <c r="Z6414">
        <f t="shared" si="502"/>
        <v>10.199999999999999</v>
      </c>
      <c r="AA6414">
        <f t="shared" si="503"/>
        <v>0</v>
      </c>
    </row>
    <row r="6415" spans="1:27" x14ac:dyDescent="0.3">
      <c r="A6415">
        <v>100067</v>
      </c>
      <c r="B6415">
        <v>230922</v>
      </c>
      <c r="C6415" s="3">
        <v>44130.772916666669</v>
      </c>
      <c r="D6415">
        <v>0</v>
      </c>
      <c r="E6415">
        <v>2</v>
      </c>
      <c r="F6415" t="s">
        <v>25</v>
      </c>
      <c r="G6415">
        <v>1</v>
      </c>
      <c r="H6415">
        <v>60.953130000000002</v>
      </c>
      <c r="I6415">
        <v>19.996089999999999</v>
      </c>
      <c r="J6415">
        <v>1.1328130000000001</v>
      </c>
      <c r="K6415">
        <v>46.019530000000003</v>
      </c>
      <c r="L6415" s="3">
        <v>44130.526388888888</v>
      </c>
      <c r="M6415">
        <v>17.18</v>
      </c>
      <c r="N6415" t="s">
        <v>28</v>
      </c>
      <c r="P6415">
        <f>(C6415-Key!$B$1)*24</f>
        <v>3.5000000000582077</v>
      </c>
      <c r="Q6415">
        <f>(Key!$B$2-'17.1'!C6415)*24</f>
        <v>-0.55000000004656613</v>
      </c>
      <c r="R6415" s="3">
        <f>C6415-(M6415-Key!$B$5)/(24*Key!$B$6)</f>
        <v>44130.759101851851</v>
      </c>
      <c r="S6415">
        <f>M6415-Key!$B$5</f>
        <v>14.92</v>
      </c>
      <c r="T6415" s="2">
        <f t="shared" si="500"/>
        <v>44129.770833333336</v>
      </c>
      <c r="U6415" t="str">
        <f t="shared" si="501"/>
        <v>10-25-2020 18:30</v>
      </c>
      <c r="V6415">
        <f>IFERROR(IF(W6415=Z6415,VLOOKUP($U6415,[1]C8842!$G$2:$M$145,3,FALSE),0),0)</f>
        <v>0</v>
      </c>
      <c r="W6415">
        <f>VLOOKUP(RIGHT($V$1,5),Key!$A$9:$B$14,2,FALSE)</f>
        <v>10.199999999999999</v>
      </c>
      <c r="X6415">
        <f t="shared" si="504"/>
        <v>0</v>
      </c>
      <c r="Y6415">
        <f>VLOOKUP(RIGHT($X$1,5),Key!$A$9:$B$14,2,FALSE)</f>
        <v>3.7</v>
      </c>
      <c r="Z6415">
        <f t="shared" si="502"/>
        <v>10.199999999999999</v>
      </c>
      <c r="AA6415">
        <f t="shared" si="503"/>
        <v>0</v>
      </c>
    </row>
    <row r="6416" spans="1:27" x14ac:dyDescent="0.3">
      <c r="A6416">
        <v>100067</v>
      </c>
      <c r="B6416">
        <v>230922</v>
      </c>
      <c r="C6416" s="3">
        <v>44130.772916666669</v>
      </c>
      <c r="D6416">
        <v>1</v>
      </c>
      <c r="E6416">
        <v>1</v>
      </c>
      <c r="F6416" t="s">
        <v>25</v>
      </c>
      <c r="G6416">
        <v>1</v>
      </c>
      <c r="H6416">
        <v>66.191410000000005</v>
      </c>
      <c r="I6416">
        <v>15.01953</v>
      </c>
      <c r="J6416">
        <v>0.84375</v>
      </c>
      <c r="K6416">
        <v>58.023440000000001</v>
      </c>
      <c r="L6416" s="3">
        <v>44130.526388888888</v>
      </c>
      <c r="M6416">
        <v>17.18</v>
      </c>
      <c r="N6416" t="s">
        <v>28</v>
      </c>
      <c r="P6416">
        <f>(C6416-Key!$B$1)*24</f>
        <v>3.5000000000582077</v>
      </c>
      <c r="Q6416">
        <f>(Key!$B$2-'17.1'!C6416)*24</f>
        <v>-0.55000000004656613</v>
      </c>
      <c r="R6416" s="3">
        <f>C6416-(M6416-Key!$B$5)/(24*Key!$B$6)</f>
        <v>44130.759101851851</v>
      </c>
      <c r="S6416">
        <f>M6416-Key!$B$5</f>
        <v>14.92</v>
      </c>
      <c r="T6416" s="2">
        <f t="shared" si="500"/>
        <v>44129.770833333336</v>
      </c>
      <c r="U6416" t="str">
        <f t="shared" si="501"/>
        <v>10-25-2020 18:30</v>
      </c>
      <c r="V6416">
        <f>IFERROR(IF(W6416=Z6416,VLOOKUP($U6416,[1]C8842!$G$2:$M$145,3,FALSE),0),0)</f>
        <v>0</v>
      </c>
      <c r="W6416">
        <f>VLOOKUP(RIGHT($V$1,5),Key!$A$9:$B$14,2,FALSE)</f>
        <v>10.199999999999999</v>
      </c>
      <c r="X6416">
        <f t="shared" si="504"/>
        <v>0</v>
      </c>
      <c r="Y6416">
        <f>VLOOKUP(RIGHT($X$1,5),Key!$A$9:$B$14,2,FALSE)</f>
        <v>3.7</v>
      </c>
      <c r="Z6416">
        <f t="shared" si="502"/>
        <v>10.199999999999999</v>
      </c>
      <c r="AA6416">
        <f t="shared" si="503"/>
        <v>0</v>
      </c>
    </row>
    <row r="6417" spans="1:27" x14ac:dyDescent="0.3">
      <c r="A6417">
        <v>100067</v>
      </c>
      <c r="B6417">
        <v>230922</v>
      </c>
      <c r="C6417" s="3">
        <v>44130.772916666669</v>
      </c>
      <c r="D6417">
        <v>0</v>
      </c>
      <c r="E6417">
        <v>2</v>
      </c>
      <c r="F6417" t="s">
        <v>25</v>
      </c>
      <c r="G6417">
        <v>1</v>
      </c>
      <c r="H6417">
        <v>51.027340000000002</v>
      </c>
      <c r="I6417">
        <v>18.632809999999999</v>
      </c>
      <c r="J6417">
        <v>1.28125</v>
      </c>
      <c r="K6417">
        <v>46.019530000000003</v>
      </c>
      <c r="L6417" s="3">
        <v>44130.526388888888</v>
      </c>
      <c r="M6417">
        <v>17.18</v>
      </c>
      <c r="N6417" t="s">
        <v>28</v>
      </c>
      <c r="P6417">
        <f>(C6417-Key!$B$1)*24</f>
        <v>3.5000000000582077</v>
      </c>
      <c r="Q6417">
        <f>(Key!$B$2-'17.1'!C6417)*24</f>
        <v>-0.55000000004656613</v>
      </c>
      <c r="R6417" s="3">
        <f>C6417-(M6417-Key!$B$5)/(24*Key!$B$6)</f>
        <v>44130.759101851851</v>
      </c>
      <c r="S6417">
        <f>M6417-Key!$B$5</f>
        <v>14.92</v>
      </c>
      <c r="T6417" s="2">
        <f t="shared" si="500"/>
        <v>44129.770833333336</v>
      </c>
      <c r="U6417" t="str">
        <f t="shared" si="501"/>
        <v>10-25-2020 18:30</v>
      </c>
      <c r="V6417">
        <f>IFERROR(IF(W6417=Z6417,VLOOKUP($U6417,[1]C8842!$G$2:$M$145,3,FALSE),0),0)</f>
        <v>0</v>
      </c>
      <c r="W6417">
        <f>VLOOKUP(RIGHT($V$1,5),Key!$A$9:$B$14,2,FALSE)</f>
        <v>10.199999999999999</v>
      </c>
      <c r="X6417">
        <f t="shared" si="504"/>
        <v>0</v>
      </c>
      <c r="Y6417">
        <f>VLOOKUP(RIGHT($X$1,5),Key!$A$9:$B$14,2,FALSE)</f>
        <v>3.7</v>
      </c>
      <c r="Z6417">
        <f t="shared" si="502"/>
        <v>10.199999999999999</v>
      </c>
      <c r="AA6417">
        <f t="shared" si="503"/>
        <v>0</v>
      </c>
    </row>
    <row r="6418" spans="1:27" x14ac:dyDescent="0.3">
      <c r="A6418">
        <v>100067</v>
      </c>
      <c r="B6418">
        <v>230922</v>
      </c>
      <c r="C6418" s="3">
        <v>44130.772916666669</v>
      </c>
      <c r="D6418">
        <v>3</v>
      </c>
      <c r="E6418">
        <v>2</v>
      </c>
      <c r="F6418" t="s">
        <v>26</v>
      </c>
      <c r="G6418">
        <v>1</v>
      </c>
      <c r="H6418">
        <v>66.25</v>
      </c>
      <c r="I6418">
        <v>17.875</v>
      </c>
      <c r="J6418">
        <v>0.95703130000000003</v>
      </c>
      <c r="K6418">
        <v>94.039060000000006</v>
      </c>
      <c r="L6418" s="3">
        <v>44130.526388888888</v>
      </c>
      <c r="M6418">
        <v>17.18</v>
      </c>
      <c r="N6418" t="s">
        <v>28</v>
      </c>
      <c r="P6418">
        <f>(C6418-Key!$B$1)*24</f>
        <v>3.5000000000582077</v>
      </c>
      <c r="Q6418">
        <f>(Key!$B$2-'17.1'!C6418)*24</f>
        <v>-0.55000000004656613</v>
      </c>
      <c r="R6418" s="3">
        <f>C6418-(M6418-Key!$B$5)/(24*Key!$B$6)</f>
        <v>44130.759101851851</v>
      </c>
      <c r="S6418">
        <f>M6418-Key!$B$5</f>
        <v>14.92</v>
      </c>
      <c r="T6418" s="2">
        <f t="shared" si="500"/>
        <v>44129.770833333336</v>
      </c>
      <c r="U6418" t="str">
        <f t="shared" si="501"/>
        <v>10-25-2020 18:30</v>
      </c>
      <c r="V6418">
        <f>IFERROR(IF(W6418=Z6418,VLOOKUP($U6418,[1]C8842!$G$2:$M$145,3,FALSE),0),0)</f>
        <v>0</v>
      </c>
      <c r="W6418">
        <f>VLOOKUP(RIGHT($V$1,5),Key!$A$9:$B$14,2,FALSE)</f>
        <v>10.199999999999999</v>
      </c>
      <c r="X6418">
        <f t="shared" si="504"/>
        <v>0</v>
      </c>
      <c r="Y6418">
        <f>VLOOKUP(RIGHT($X$1,5),Key!$A$9:$B$14,2,FALSE)</f>
        <v>3.7</v>
      </c>
      <c r="Z6418">
        <f t="shared" si="502"/>
        <v>10.199999999999999</v>
      </c>
      <c r="AA6418">
        <f t="shared" si="503"/>
        <v>0</v>
      </c>
    </row>
    <row r="6419" spans="1:27" x14ac:dyDescent="0.3">
      <c r="A6419">
        <v>100067</v>
      </c>
      <c r="B6419">
        <v>230922</v>
      </c>
      <c r="C6419" s="3">
        <v>44130.772916666669</v>
      </c>
      <c r="D6419">
        <v>2</v>
      </c>
      <c r="E6419">
        <v>1</v>
      </c>
      <c r="F6419" t="s">
        <v>26</v>
      </c>
      <c r="G6419">
        <v>1</v>
      </c>
      <c r="H6419">
        <v>67.101560000000006</v>
      </c>
      <c r="I6419">
        <v>18.890630000000002</v>
      </c>
      <c r="J6419">
        <v>0.984375</v>
      </c>
      <c r="K6419">
        <v>80.03125</v>
      </c>
      <c r="L6419" s="3">
        <v>44130.526388888888</v>
      </c>
      <c r="M6419">
        <v>17.18</v>
      </c>
      <c r="N6419" t="s">
        <v>28</v>
      </c>
      <c r="P6419">
        <f>(C6419-Key!$B$1)*24</f>
        <v>3.5000000000582077</v>
      </c>
      <c r="Q6419">
        <f>(Key!$B$2-'17.1'!C6419)*24</f>
        <v>-0.55000000004656613</v>
      </c>
      <c r="R6419" s="3">
        <f>C6419-(M6419-Key!$B$5)/(24*Key!$B$6)</f>
        <v>44130.759101851851</v>
      </c>
      <c r="S6419">
        <f>M6419-Key!$B$5</f>
        <v>14.92</v>
      </c>
      <c r="T6419" s="2">
        <f t="shared" si="500"/>
        <v>44129.770833333336</v>
      </c>
      <c r="U6419" t="str">
        <f t="shared" si="501"/>
        <v>10-25-2020 18:30</v>
      </c>
      <c r="V6419">
        <f>IFERROR(IF(W6419=Z6419,VLOOKUP($U6419,[1]C8842!$G$2:$M$145,3,FALSE),0),0)</f>
        <v>0</v>
      </c>
      <c r="W6419">
        <f>VLOOKUP(RIGHT($V$1,5),Key!$A$9:$B$14,2,FALSE)</f>
        <v>10.199999999999999</v>
      </c>
      <c r="X6419">
        <f t="shared" si="504"/>
        <v>0</v>
      </c>
      <c r="Y6419">
        <f>VLOOKUP(RIGHT($X$1,5),Key!$A$9:$B$14,2,FALSE)</f>
        <v>3.7</v>
      </c>
      <c r="Z6419">
        <f t="shared" si="502"/>
        <v>10.199999999999999</v>
      </c>
      <c r="AA6419">
        <f t="shared" si="503"/>
        <v>0</v>
      </c>
    </row>
    <row r="6420" spans="1:27" x14ac:dyDescent="0.3">
      <c r="A6420">
        <v>100067</v>
      </c>
      <c r="B6420">
        <v>230922</v>
      </c>
      <c r="C6420" s="3">
        <v>44130.772916666669</v>
      </c>
      <c r="D6420">
        <v>1</v>
      </c>
      <c r="E6420">
        <v>1</v>
      </c>
      <c r="F6420" t="s">
        <v>25</v>
      </c>
      <c r="G6420">
        <v>1</v>
      </c>
      <c r="H6420">
        <v>64.117189999999994</v>
      </c>
      <c r="I6420">
        <v>15.35938</v>
      </c>
      <c r="J6420">
        <v>0.88671880000000003</v>
      </c>
      <c r="K6420">
        <v>58.023440000000001</v>
      </c>
      <c r="L6420" s="3">
        <v>44130.526388888888</v>
      </c>
      <c r="M6420">
        <v>17.18</v>
      </c>
      <c r="N6420" t="s">
        <v>28</v>
      </c>
      <c r="P6420">
        <f>(C6420-Key!$B$1)*24</f>
        <v>3.5000000000582077</v>
      </c>
      <c r="Q6420">
        <f>(Key!$B$2-'17.1'!C6420)*24</f>
        <v>-0.55000000004656613</v>
      </c>
      <c r="R6420" s="3">
        <f>C6420-(M6420-Key!$B$5)/(24*Key!$B$6)</f>
        <v>44130.759101851851</v>
      </c>
      <c r="S6420">
        <f>M6420-Key!$B$5</f>
        <v>14.92</v>
      </c>
      <c r="T6420" s="2">
        <f t="shared" si="500"/>
        <v>44129.770833333336</v>
      </c>
      <c r="U6420" t="str">
        <f t="shared" si="501"/>
        <v>10-25-2020 18:30</v>
      </c>
      <c r="V6420">
        <f>IFERROR(IF(W6420=Z6420,VLOOKUP($U6420,[1]C8842!$G$2:$M$145,3,FALSE),0),0)</f>
        <v>0</v>
      </c>
      <c r="W6420">
        <f>VLOOKUP(RIGHT($V$1,5),Key!$A$9:$B$14,2,FALSE)</f>
        <v>10.199999999999999</v>
      </c>
      <c r="X6420">
        <f t="shared" si="504"/>
        <v>0</v>
      </c>
      <c r="Y6420">
        <f>VLOOKUP(RIGHT($X$1,5),Key!$A$9:$B$14,2,FALSE)</f>
        <v>3.7</v>
      </c>
      <c r="Z6420">
        <f t="shared" si="502"/>
        <v>10.199999999999999</v>
      </c>
      <c r="AA6420">
        <f t="shared" si="503"/>
        <v>0</v>
      </c>
    </row>
    <row r="6421" spans="1:27" x14ac:dyDescent="0.3">
      <c r="A6421">
        <v>100067</v>
      </c>
      <c r="B6421">
        <v>230922</v>
      </c>
      <c r="C6421" s="3">
        <v>44130.772916666669</v>
      </c>
      <c r="D6421">
        <v>2</v>
      </c>
      <c r="E6421">
        <v>1</v>
      </c>
      <c r="F6421" t="s">
        <v>26</v>
      </c>
      <c r="G6421">
        <v>2</v>
      </c>
      <c r="H6421">
        <v>69.773439999999994</v>
      </c>
      <c r="I6421">
        <v>22.42578</v>
      </c>
      <c r="J6421">
        <v>1.082031</v>
      </c>
      <c r="K6421">
        <v>80.03125</v>
      </c>
      <c r="L6421" s="3">
        <v>44130.526388888888</v>
      </c>
      <c r="M6421">
        <v>17.18</v>
      </c>
      <c r="N6421" t="s">
        <v>28</v>
      </c>
      <c r="P6421">
        <f>(C6421-Key!$B$1)*24</f>
        <v>3.5000000000582077</v>
      </c>
      <c r="Q6421">
        <f>(Key!$B$2-'17.1'!C6421)*24</f>
        <v>-0.55000000004656613</v>
      </c>
      <c r="R6421" s="3">
        <f>C6421-(M6421-Key!$B$5)/(24*Key!$B$6)</f>
        <v>44130.759101851851</v>
      </c>
      <c r="S6421">
        <f>M6421-Key!$B$5</f>
        <v>14.92</v>
      </c>
      <c r="T6421" s="2">
        <f t="shared" si="500"/>
        <v>44129.770833333336</v>
      </c>
      <c r="U6421" t="str">
        <f t="shared" si="501"/>
        <v>10-25-2020 18:30</v>
      </c>
      <c r="V6421">
        <f>IFERROR(IF(W6421=Z6421,VLOOKUP($U6421,[1]C8842!$G$2:$M$145,3,FALSE),0),0)</f>
        <v>0</v>
      </c>
      <c r="W6421">
        <f>VLOOKUP(RIGHT($V$1,5),Key!$A$9:$B$14,2,FALSE)</f>
        <v>10.199999999999999</v>
      </c>
      <c r="X6421">
        <f t="shared" si="504"/>
        <v>0</v>
      </c>
      <c r="Y6421">
        <f>VLOOKUP(RIGHT($X$1,5),Key!$A$9:$B$14,2,FALSE)</f>
        <v>3.7</v>
      </c>
      <c r="Z6421">
        <f t="shared" si="502"/>
        <v>10.199999999999999</v>
      </c>
      <c r="AA6421">
        <f t="shared" si="503"/>
        <v>0</v>
      </c>
    </row>
    <row r="6422" spans="1:27" x14ac:dyDescent="0.3">
      <c r="A6422">
        <v>100067</v>
      </c>
      <c r="B6422">
        <v>230922</v>
      </c>
      <c r="C6422" s="3">
        <v>44130.772916666669</v>
      </c>
      <c r="D6422">
        <v>0</v>
      </c>
      <c r="E6422">
        <v>2</v>
      </c>
      <c r="F6422" t="s">
        <v>25</v>
      </c>
      <c r="G6422">
        <v>5</v>
      </c>
      <c r="H6422">
        <v>64.972660000000005</v>
      </c>
      <c r="I6422">
        <v>94.300780000000003</v>
      </c>
      <c r="J6422">
        <v>4.109375</v>
      </c>
      <c r="K6422">
        <v>46.019530000000003</v>
      </c>
      <c r="L6422" s="3">
        <v>44130.526388888888</v>
      </c>
      <c r="M6422">
        <v>17.18</v>
      </c>
      <c r="N6422" t="s">
        <v>28</v>
      </c>
      <c r="P6422">
        <f>(C6422-Key!$B$1)*24</f>
        <v>3.5000000000582077</v>
      </c>
      <c r="Q6422">
        <f>(Key!$B$2-'17.1'!C6422)*24</f>
        <v>-0.55000000004656613</v>
      </c>
      <c r="R6422" s="3">
        <f>C6422-(M6422-Key!$B$5)/(24*Key!$B$6)</f>
        <v>44130.759101851851</v>
      </c>
      <c r="S6422">
        <f>M6422-Key!$B$5</f>
        <v>14.92</v>
      </c>
      <c r="T6422" s="2">
        <f t="shared" si="500"/>
        <v>44129.770833333336</v>
      </c>
      <c r="U6422" t="str">
        <f t="shared" si="501"/>
        <v>10-25-2020 18:30</v>
      </c>
      <c r="V6422">
        <f>IFERROR(IF(W6422=Z6422,VLOOKUP($U6422,[1]C8842!$G$2:$M$145,3,FALSE),0),0)</f>
        <v>0</v>
      </c>
      <c r="W6422">
        <f>VLOOKUP(RIGHT($V$1,5),Key!$A$9:$B$14,2,FALSE)</f>
        <v>10.199999999999999</v>
      </c>
      <c r="X6422">
        <f t="shared" si="504"/>
        <v>0</v>
      </c>
      <c r="Y6422">
        <f>VLOOKUP(RIGHT($X$1,5),Key!$A$9:$B$14,2,FALSE)</f>
        <v>3.7</v>
      </c>
      <c r="Z6422">
        <f t="shared" si="502"/>
        <v>10.199999999999999</v>
      </c>
      <c r="AA6422">
        <f t="shared" si="503"/>
        <v>0</v>
      </c>
    </row>
    <row r="6423" spans="1:27" x14ac:dyDescent="0.3">
      <c r="A6423">
        <v>100067</v>
      </c>
      <c r="B6423">
        <v>230922</v>
      </c>
      <c r="C6423" s="3">
        <v>44130.773611111108</v>
      </c>
      <c r="D6423">
        <v>0</v>
      </c>
      <c r="E6423">
        <v>2</v>
      </c>
      <c r="F6423" t="s">
        <v>25</v>
      </c>
      <c r="G6423">
        <v>3</v>
      </c>
      <c r="H6423">
        <v>61.796880000000002</v>
      </c>
      <c r="I6423">
        <v>49.832030000000003</v>
      </c>
      <c r="J6423">
        <v>2.4023439999999998</v>
      </c>
      <c r="K6423">
        <v>46.019530000000003</v>
      </c>
      <c r="L6423" s="3">
        <v>44130.526388888888</v>
      </c>
      <c r="M6423">
        <v>17.18</v>
      </c>
      <c r="N6423" t="s">
        <v>28</v>
      </c>
      <c r="P6423">
        <f>(C6423-Key!$B$1)*24</f>
        <v>3.5166666666045785</v>
      </c>
      <c r="Q6423">
        <f>(Key!$B$2-'17.1'!C6423)*24</f>
        <v>-0.56666666659293696</v>
      </c>
      <c r="R6423" s="3">
        <f>C6423-(M6423-Key!$B$5)/(24*Key!$B$6)</f>
        <v>44130.75979629629</v>
      </c>
      <c r="S6423">
        <f>M6423-Key!$B$5</f>
        <v>14.92</v>
      </c>
      <c r="T6423" s="2">
        <f t="shared" si="500"/>
        <v>44129.770833333336</v>
      </c>
      <c r="U6423" t="str">
        <f t="shared" si="501"/>
        <v>10-25-2020 18:30</v>
      </c>
      <c r="V6423">
        <f>IFERROR(IF(W6423=Z6423,VLOOKUP($U6423,[1]C8842!$G$2:$M$145,3,FALSE),0),0)</f>
        <v>0</v>
      </c>
      <c r="W6423">
        <f>VLOOKUP(RIGHT($V$1,5),Key!$A$9:$B$14,2,FALSE)</f>
        <v>10.199999999999999</v>
      </c>
      <c r="X6423">
        <f t="shared" si="504"/>
        <v>0</v>
      </c>
      <c r="Y6423">
        <f>VLOOKUP(RIGHT($X$1,5),Key!$A$9:$B$14,2,FALSE)</f>
        <v>3.7</v>
      </c>
      <c r="Z6423">
        <f t="shared" si="502"/>
        <v>10.199999999999999</v>
      </c>
      <c r="AA6423">
        <f t="shared" si="503"/>
        <v>0</v>
      </c>
    </row>
    <row r="6424" spans="1:27" x14ac:dyDescent="0.3">
      <c r="A6424">
        <v>100067</v>
      </c>
      <c r="B6424">
        <v>230922</v>
      </c>
      <c r="C6424" s="3">
        <v>44130.773611111108</v>
      </c>
      <c r="D6424">
        <v>0</v>
      </c>
      <c r="E6424">
        <v>2</v>
      </c>
      <c r="F6424" t="s">
        <v>25</v>
      </c>
      <c r="G6424">
        <v>4</v>
      </c>
      <c r="H6424">
        <v>62.300780000000003</v>
      </c>
      <c r="I6424">
        <v>75.042969999999997</v>
      </c>
      <c r="J6424">
        <v>3.4609380000000001</v>
      </c>
      <c r="K6424">
        <v>46.019530000000003</v>
      </c>
      <c r="L6424" s="3">
        <v>44130.526388888888</v>
      </c>
      <c r="M6424">
        <v>17.18</v>
      </c>
      <c r="N6424" t="s">
        <v>28</v>
      </c>
      <c r="P6424">
        <f>(C6424-Key!$B$1)*24</f>
        <v>3.5166666666045785</v>
      </c>
      <c r="Q6424">
        <f>(Key!$B$2-'17.1'!C6424)*24</f>
        <v>-0.56666666659293696</v>
      </c>
      <c r="R6424" s="3">
        <f>C6424-(M6424-Key!$B$5)/(24*Key!$B$6)</f>
        <v>44130.75979629629</v>
      </c>
      <c r="S6424">
        <f>M6424-Key!$B$5</f>
        <v>14.92</v>
      </c>
      <c r="T6424" s="2">
        <f t="shared" si="500"/>
        <v>44129.770833333336</v>
      </c>
      <c r="U6424" t="str">
        <f t="shared" si="501"/>
        <v>10-25-2020 18:30</v>
      </c>
      <c r="V6424">
        <f>IFERROR(IF(W6424=Z6424,VLOOKUP($U6424,[1]C8842!$G$2:$M$145,3,FALSE),0),0)</f>
        <v>0</v>
      </c>
      <c r="W6424">
        <f>VLOOKUP(RIGHT($V$1,5),Key!$A$9:$B$14,2,FALSE)</f>
        <v>10.199999999999999</v>
      </c>
      <c r="X6424">
        <f t="shared" si="504"/>
        <v>0</v>
      </c>
      <c r="Y6424">
        <f>VLOOKUP(RIGHT($X$1,5),Key!$A$9:$B$14,2,FALSE)</f>
        <v>3.7</v>
      </c>
      <c r="Z6424">
        <f t="shared" si="502"/>
        <v>10.199999999999999</v>
      </c>
      <c r="AA6424">
        <f t="shared" si="503"/>
        <v>0</v>
      </c>
    </row>
    <row r="6425" spans="1:27" x14ac:dyDescent="0.3">
      <c r="A6425">
        <v>100067</v>
      </c>
      <c r="B6425">
        <v>230922</v>
      </c>
      <c r="C6425" s="3">
        <v>44130.773611111108</v>
      </c>
      <c r="D6425">
        <v>0</v>
      </c>
      <c r="E6425">
        <v>2</v>
      </c>
      <c r="F6425" t="s">
        <v>25</v>
      </c>
      <c r="G6425">
        <v>1</v>
      </c>
      <c r="H6425">
        <v>61.738280000000003</v>
      </c>
      <c r="I6425">
        <v>15.54688</v>
      </c>
      <c r="J6425">
        <v>0.92578130000000003</v>
      </c>
      <c r="K6425">
        <v>46.019530000000003</v>
      </c>
      <c r="L6425" s="3">
        <v>44130.526388888888</v>
      </c>
      <c r="M6425">
        <v>17.18</v>
      </c>
      <c r="N6425" t="s">
        <v>28</v>
      </c>
      <c r="P6425">
        <f>(C6425-Key!$B$1)*24</f>
        <v>3.5166666666045785</v>
      </c>
      <c r="Q6425">
        <f>(Key!$B$2-'17.1'!C6425)*24</f>
        <v>-0.56666666659293696</v>
      </c>
      <c r="R6425" s="3">
        <f>C6425-(M6425-Key!$B$5)/(24*Key!$B$6)</f>
        <v>44130.75979629629</v>
      </c>
      <c r="S6425">
        <f>M6425-Key!$B$5</f>
        <v>14.92</v>
      </c>
      <c r="T6425" s="2">
        <f t="shared" si="500"/>
        <v>44129.770833333336</v>
      </c>
      <c r="U6425" t="str">
        <f t="shared" si="501"/>
        <v>10-25-2020 18:30</v>
      </c>
      <c r="V6425">
        <f>IFERROR(IF(W6425=Z6425,VLOOKUP($U6425,[1]C8842!$G$2:$M$145,3,FALSE),0),0)</f>
        <v>0</v>
      </c>
      <c r="W6425">
        <f>VLOOKUP(RIGHT($V$1,5),Key!$A$9:$B$14,2,FALSE)</f>
        <v>10.199999999999999</v>
      </c>
      <c r="X6425">
        <f t="shared" si="504"/>
        <v>0</v>
      </c>
      <c r="Y6425">
        <f>VLOOKUP(RIGHT($X$1,5),Key!$A$9:$B$14,2,FALSE)</f>
        <v>3.7</v>
      </c>
      <c r="Z6425">
        <f t="shared" si="502"/>
        <v>10.199999999999999</v>
      </c>
      <c r="AA6425">
        <f t="shared" si="503"/>
        <v>0</v>
      </c>
    </row>
    <row r="6426" spans="1:27" x14ac:dyDescent="0.3">
      <c r="A6426">
        <v>100067</v>
      </c>
      <c r="B6426">
        <v>230922</v>
      </c>
      <c r="C6426" s="3">
        <v>44130.773611111108</v>
      </c>
      <c r="D6426">
        <v>1</v>
      </c>
      <c r="E6426">
        <v>1</v>
      </c>
      <c r="F6426" t="s">
        <v>25</v>
      </c>
      <c r="G6426">
        <v>1</v>
      </c>
      <c r="H6426">
        <v>74.871089999999995</v>
      </c>
      <c r="I6426">
        <v>14.51172</v>
      </c>
      <c r="J6426">
        <v>0.7265625</v>
      </c>
      <c r="K6426">
        <v>56.023440000000001</v>
      </c>
      <c r="L6426" s="3">
        <v>44130.526388888888</v>
      </c>
      <c r="M6426">
        <v>17.18</v>
      </c>
      <c r="N6426" t="s">
        <v>28</v>
      </c>
      <c r="P6426">
        <f>(C6426-Key!$B$1)*24</f>
        <v>3.5166666666045785</v>
      </c>
      <c r="Q6426">
        <f>(Key!$B$2-'17.1'!C6426)*24</f>
        <v>-0.56666666659293696</v>
      </c>
      <c r="R6426" s="3">
        <f>C6426-(M6426-Key!$B$5)/(24*Key!$B$6)</f>
        <v>44130.75979629629</v>
      </c>
      <c r="S6426">
        <f>M6426-Key!$B$5</f>
        <v>14.92</v>
      </c>
      <c r="T6426" s="2">
        <f t="shared" si="500"/>
        <v>44129.770833333336</v>
      </c>
      <c r="U6426" t="str">
        <f t="shared" si="501"/>
        <v>10-25-2020 18:30</v>
      </c>
      <c r="V6426">
        <f>IFERROR(IF(W6426=Z6426,VLOOKUP($U6426,[1]C8842!$G$2:$M$145,3,FALSE),0),0)</f>
        <v>0</v>
      </c>
      <c r="W6426">
        <f>VLOOKUP(RIGHT($V$1,5),Key!$A$9:$B$14,2,FALSE)</f>
        <v>10.199999999999999</v>
      </c>
      <c r="X6426">
        <f t="shared" si="504"/>
        <v>0</v>
      </c>
      <c r="Y6426">
        <f>VLOOKUP(RIGHT($X$1,5),Key!$A$9:$B$14,2,FALSE)</f>
        <v>3.7</v>
      </c>
      <c r="Z6426">
        <f t="shared" si="502"/>
        <v>10.199999999999999</v>
      </c>
      <c r="AA6426">
        <f t="shared" si="503"/>
        <v>0</v>
      </c>
    </row>
    <row r="6427" spans="1:27" x14ac:dyDescent="0.3">
      <c r="A6427">
        <v>100067</v>
      </c>
      <c r="B6427">
        <v>230922</v>
      </c>
      <c r="C6427" s="3">
        <v>44130.773611111108</v>
      </c>
      <c r="D6427">
        <v>1</v>
      </c>
      <c r="E6427">
        <v>1</v>
      </c>
      <c r="F6427" t="s">
        <v>25</v>
      </c>
      <c r="G6427">
        <v>1</v>
      </c>
      <c r="H6427">
        <v>71.539060000000006</v>
      </c>
      <c r="I6427">
        <v>13.601559999999999</v>
      </c>
      <c r="J6427">
        <v>0.7265625</v>
      </c>
      <c r="K6427">
        <v>58.023440000000001</v>
      </c>
      <c r="L6427" s="3">
        <v>44130.526388888888</v>
      </c>
      <c r="M6427">
        <v>17.18</v>
      </c>
      <c r="N6427" t="s">
        <v>28</v>
      </c>
      <c r="P6427">
        <f>(C6427-Key!$B$1)*24</f>
        <v>3.5166666666045785</v>
      </c>
      <c r="Q6427">
        <f>(Key!$B$2-'17.1'!C6427)*24</f>
        <v>-0.56666666659293696</v>
      </c>
      <c r="R6427" s="3">
        <f>C6427-(M6427-Key!$B$5)/(24*Key!$B$6)</f>
        <v>44130.75979629629</v>
      </c>
      <c r="S6427">
        <f>M6427-Key!$B$5</f>
        <v>14.92</v>
      </c>
      <c r="T6427" s="2">
        <f t="shared" si="500"/>
        <v>44129.770833333336</v>
      </c>
      <c r="U6427" t="str">
        <f t="shared" si="501"/>
        <v>10-25-2020 18:30</v>
      </c>
      <c r="V6427">
        <f>IFERROR(IF(W6427=Z6427,VLOOKUP($U6427,[1]C8842!$G$2:$M$145,3,FALSE),0),0)</f>
        <v>0</v>
      </c>
      <c r="W6427">
        <f>VLOOKUP(RIGHT($V$1,5),Key!$A$9:$B$14,2,FALSE)</f>
        <v>10.199999999999999</v>
      </c>
      <c r="X6427">
        <f t="shared" si="504"/>
        <v>0</v>
      </c>
      <c r="Y6427">
        <f>VLOOKUP(RIGHT($X$1,5),Key!$A$9:$B$14,2,FALSE)</f>
        <v>3.7</v>
      </c>
      <c r="Z6427">
        <f t="shared" si="502"/>
        <v>10.199999999999999</v>
      </c>
      <c r="AA6427">
        <f t="shared" si="503"/>
        <v>0</v>
      </c>
    </row>
    <row r="6428" spans="1:27" x14ac:dyDescent="0.3">
      <c r="A6428">
        <v>100067</v>
      </c>
      <c r="B6428">
        <v>230922</v>
      </c>
      <c r="C6428" s="3">
        <v>44130.773611111108</v>
      </c>
      <c r="D6428">
        <v>2</v>
      </c>
      <c r="E6428">
        <v>1</v>
      </c>
      <c r="F6428" t="s">
        <v>26</v>
      </c>
      <c r="G6428">
        <v>2</v>
      </c>
      <c r="H6428">
        <v>63.113280000000003</v>
      </c>
      <c r="I6428">
        <v>20.125</v>
      </c>
      <c r="J6428">
        <v>1.1015630000000001</v>
      </c>
      <c r="K6428">
        <v>81.035160000000005</v>
      </c>
      <c r="L6428" s="3">
        <v>44130.526388888888</v>
      </c>
      <c r="M6428">
        <v>17.18</v>
      </c>
      <c r="N6428" t="s">
        <v>28</v>
      </c>
      <c r="P6428">
        <f>(C6428-Key!$B$1)*24</f>
        <v>3.5166666666045785</v>
      </c>
      <c r="Q6428">
        <f>(Key!$B$2-'17.1'!C6428)*24</f>
        <v>-0.56666666659293696</v>
      </c>
      <c r="R6428" s="3">
        <f>C6428-(M6428-Key!$B$5)/(24*Key!$B$6)</f>
        <v>44130.75979629629</v>
      </c>
      <c r="S6428">
        <f>M6428-Key!$B$5</f>
        <v>14.92</v>
      </c>
      <c r="T6428" s="2">
        <f t="shared" si="500"/>
        <v>44129.770833333336</v>
      </c>
      <c r="U6428" t="str">
        <f t="shared" si="501"/>
        <v>10-25-2020 18:30</v>
      </c>
      <c r="V6428">
        <f>IFERROR(IF(W6428=Z6428,VLOOKUP($U6428,[1]C8842!$G$2:$M$145,3,FALSE),0),0)</f>
        <v>0</v>
      </c>
      <c r="W6428">
        <f>VLOOKUP(RIGHT($V$1,5),Key!$A$9:$B$14,2,FALSE)</f>
        <v>10.199999999999999</v>
      </c>
      <c r="X6428">
        <f t="shared" si="504"/>
        <v>0</v>
      </c>
      <c r="Y6428">
        <f>VLOOKUP(RIGHT($X$1,5),Key!$A$9:$B$14,2,FALSE)</f>
        <v>3.7</v>
      </c>
      <c r="Z6428">
        <f t="shared" si="502"/>
        <v>10.199999999999999</v>
      </c>
      <c r="AA6428">
        <f t="shared" si="503"/>
        <v>0</v>
      </c>
    </row>
    <row r="6429" spans="1:27" x14ac:dyDescent="0.3">
      <c r="A6429">
        <v>100067</v>
      </c>
      <c r="B6429">
        <v>230922</v>
      </c>
      <c r="C6429" s="3">
        <v>44130.773611111108</v>
      </c>
      <c r="D6429">
        <v>3</v>
      </c>
      <c r="E6429">
        <v>2</v>
      </c>
      <c r="F6429" t="s">
        <v>26</v>
      </c>
      <c r="G6429">
        <v>1</v>
      </c>
      <c r="H6429">
        <v>57.320309999999999</v>
      </c>
      <c r="I6429">
        <v>10.433590000000001</v>
      </c>
      <c r="J6429">
        <v>0.76171880000000003</v>
      </c>
      <c r="K6429">
        <v>93.039060000000006</v>
      </c>
      <c r="L6429" s="3">
        <v>44130.526388888888</v>
      </c>
      <c r="M6429">
        <v>17.18</v>
      </c>
      <c r="N6429" t="s">
        <v>28</v>
      </c>
      <c r="P6429">
        <f>(C6429-Key!$B$1)*24</f>
        <v>3.5166666666045785</v>
      </c>
      <c r="Q6429">
        <f>(Key!$B$2-'17.1'!C6429)*24</f>
        <v>-0.56666666659293696</v>
      </c>
      <c r="R6429" s="3">
        <f>C6429-(M6429-Key!$B$5)/(24*Key!$B$6)</f>
        <v>44130.75979629629</v>
      </c>
      <c r="S6429">
        <f>M6429-Key!$B$5</f>
        <v>14.92</v>
      </c>
      <c r="T6429" s="2">
        <f t="shared" si="500"/>
        <v>44129.770833333336</v>
      </c>
      <c r="U6429" t="str">
        <f t="shared" si="501"/>
        <v>10-25-2020 18:30</v>
      </c>
      <c r="V6429">
        <f>IFERROR(IF(W6429=Z6429,VLOOKUP($U6429,[1]C8842!$G$2:$M$145,3,FALSE),0),0)</f>
        <v>0</v>
      </c>
      <c r="W6429">
        <f>VLOOKUP(RIGHT($V$1,5),Key!$A$9:$B$14,2,FALSE)</f>
        <v>10.199999999999999</v>
      </c>
      <c r="X6429">
        <f t="shared" si="504"/>
        <v>0</v>
      </c>
      <c r="Y6429">
        <f>VLOOKUP(RIGHT($X$1,5),Key!$A$9:$B$14,2,FALSE)</f>
        <v>3.7</v>
      </c>
      <c r="Z6429">
        <f t="shared" si="502"/>
        <v>10.199999999999999</v>
      </c>
      <c r="AA6429">
        <f t="shared" si="503"/>
        <v>0</v>
      </c>
    </row>
    <row r="6430" spans="1:27" x14ac:dyDescent="0.3">
      <c r="A6430">
        <v>100067</v>
      </c>
      <c r="B6430">
        <v>230922</v>
      </c>
      <c r="C6430" s="3">
        <v>44130.773611111108</v>
      </c>
      <c r="D6430">
        <v>3</v>
      </c>
      <c r="E6430">
        <v>2</v>
      </c>
      <c r="F6430" t="s">
        <v>26</v>
      </c>
      <c r="G6430">
        <v>1</v>
      </c>
      <c r="H6430">
        <v>63.664059999999999</v>
      </c>
      <c r="I6430">
        <v>15.882809999999999</v>
      </c>
      <c r="J6430">
        <v>0.9140625</v>
      </c>
      <c r="K6430">
        <v>95.039060000000006</v>
      </c>
      <c r="L6430" s="3">
        <v>44130.526388888888</v>
      </c>
      <c r="M6430">
        <v>17.18</v>
      </c>
      <c r="N6430" t="s">
        <v>28</v>
      </c>
      <c r="P6430">
        <f>(C6430-Key!$B$1)*24</f>
        <v>3.5166666666045785</v>
      </c>
      <c r="Q6430">
        <f>(Key!$B$2-'17.1'!C6430)*24</f>
        <v>-0.56666666659293696</v>
      </c>
      <c r="R6430" s="3">
        <f>C6430-(M6430-Key!$B$5)/(24*Key!$B$6)</f>
        <v>44130.75979629629</v>
      </c>
      <c r="S6430">
        <f>M6430-Key!$B$5</f>
        <v>14.92</v>
      </c>
      <c r="T6430" s="2">
        <f t="shared" si="500"/>
        <v>44129.770833333336</v>
      </c>
      <c r="U6430" t="str">
        <f t="shared" si="501"/>
        <v>10-25-2020 18:30</v>
      </c>
      <c r="V6430">
        <f>IFERROR(IF(W6430=Z6430,VLOOKUP($U6430,[1]C8842!$G$2:$M$145,3,FALSE),0),0)</f>
        <v>0</v>
      </c>
      <c r="W6430">
        <f>VLOOKUP(RIGHT($V$1,5),Key!$A$9:$B$14,2,FALSE)</f>
        <v>10.199999999999999</v>
      </c>
      <c r="X6430">
        <f t="shared" si="504"/>
        <v>0</v>
      </c>
      <c r="Y6430">
        <f>VLOOKUP(RIGHT($X$1,5),Key!$A$9:$B$14,2,FALSE)</f>
        <v>3.7</v>
      </c>
      <c r="Z6430">
        <f t="shared" si="502"/>
        <v>10.199999999999999</v>
      </c>
      <c r="AA6430">
        <f t="shared" si="503"/>
        <v>0</v>
      </c>
    </row>
    <row r="6431" spans="1:27" x14ac:dyDescent="0.3">
      <c r="A6431">
        <v>100067</v>
      </c>
      <c r="B6431">
        <v>230922</v>
      </c>
      <c r="C6431" s="3">
        <v>44130.773611111108</v>
      </c>
      <c r="D6431">
        <v>1</v>
      </c>
      <c r="E6431">
        <v>1</v>
      </c>
      <c r="F6431" t="s">
        <v>25</v>
      </c>
      <c r="G6431">
        <v>1</v>
      </c>
      <c r="H6431">
        <v>63.453130000000002</v>
      </c>
      <c r="I6431">
        <v>14.058590000000001</v>
      </c>
      <c r="J6431">
        <v>0.83984380000000003</v>
      </c>
      <c r="K6431">
        <v>57.023440000000001</v>
      </c>
      <c r="L6431" s="3">
        <v>44130.526388888888</v>
      </c>
      <c r="M6431">
        <v>17.18</v>
      </c>
      <c r="N6431" t="s">
        <v>28</v>
      </c>
      <c r="P6431">
        <f>(C6431-Key!$B$1)*24</f>
        <v>3.5166666666045785</v>
      </c>
      <c r="Q6431">
        <f>(Key!$B$2-'17.1'!C6431)*24</f>
        <v>-0.56666666659293696</v>
      </c>
      <c r="R6431" s="3">
        <f>C6431-(M6431-Key!$B$5)/(24*Key!$B$6)</f>
        <v>44130.75979629629</v>
      </c>
      <c r="S6431">
        <f>M6431-Key!$B$5</f>
        <v>14.92</v>
      </c>
      <c r="T6431" s="2">
        <f t="shared" si="500"/>
        <v>44129.770833333336</v>
      </c>
      <c r="U6431" t="str">
        <f t="shared" si="501"/>
        <v>10-25-2020 18:30</v>
      </c>
      <c r="V6431">
        <f>IFERROR(IF(W6431=Z6431,VLOOKUP($U6431,[1]C8842!$G$2:$M$145,3,FALSE),0),0)</f>
        <v>0</v>
      </c>
      <c r="W6431">
        <f>VLOOKUP(RIGHT($V$1,5),Key!$A$9:$B$14,2,FALSE)</f>
        <v>10.199999999999999</v>
      </c>
      <c r="X6431">
        <f t="shared" si="504"/>
        <v>0</v>
      </c>
      <c r="Y6431">
        <f>VLOOKUP(RIGHT($X$1,5),Key!$A$9:$B$14,2,FALSE)</f>
        <v>3.7</v>
      </c>
      <c r="Z6431">
        <f t="shared" si="502"/>
        <v>10.199999999999999</v>
      </c>
      <c r="AA6431">
        <f t="shared" si="503"/>
        <v>0</v>
      </c>
    </row>
    <row r="6432" spans="1:27" x14ac:dyDescent="0.3">
      <c r="A6432">
        <v>100067</v>
      </c>
      <c r="B6432">
        <v>230922</v>
      </c>
      <c r="C6432" s="3">
        <v>44130.773611111108</v>
      </c>
      <c r="D6432">
        <v>0</v>
      </c>
      <c r="E6432">
        <v>2</v>
      </c>
      <c r="F6432" t="s">
        <v>25</v>
      </c>
      <c r="G6432">
        <v>1</v>
      </c>
      <c r="H6432">
        <v>62.042969999999997</v>
      </c>
      <c r="I6432">
        <v>13.007809999999999</v>
      </c>
      <c r="J6432">
        <v>0.8125</v>
      </c>
      <c r="K6432">
        <v>46.019530000000003</v>
      </c>
      <c r="L6432" s="3">
        <v>44130.526388888888</v>
      </c>
      <c r="M6432">
        <v>17.18</v>
      </c>
      <c r="N6432" t="s">
        <v>28</v>
      </c>
      <c r="P6432">
        <f>(C6432-Key!$B$1)*24</f>
        <v>3.5166666666045785</v>
      </c>
      <c r="Q6432">
        <f>(Key!$B$2-'17.1'!C6432)*24</f>
        <v>-0.56666666659293696</v>
      </c>
      <c r="R6432" s="3">
        <f>C6432-(M6432-Key!$B$5)/(24*Key!$B$6)</f>
        <v>44130.75979629629</v>
      </c>
      <c r="S6432">
        <f>M6432-Key!$B$5</f>
        <v>14.92</v>
      </c>
      <c r="T6432" s="2">
        <f t="shared" si="500"/>
        <v>44129.770833333336</v>
      </c>
      <c r="U6432" t="str">
        <f t="shared" si="501"/>
        <v>10-25-2020 18:30</v>
      </c>
      <c r="V6432">
        <f>IFERROR(IF(W6432=Z6432,VLOOKUP($U6432,[1]C8842!$G$2:$M$145,3,FALSE),0),0)</f>
        <v>0</v>
      </c>
      <c r="W6432">
        <f>VLOOKUP(RIGHT($V$1,5),Key!$A$9:$B$14,2,FALSE)</f>
        <v>10.199999999999999</v>
      </c>
      <c r="X6432">
        <f t="shared" si="504"/>
        <v>0</v>
      </c>
      <c r="Y6432">
        <f>VLOOKUP(RIGHT($X$1,5),Key!$A$9:$B$14,2,FALSE)</f>
        <v>3.7</v>
      </c>
      <c r="Z6432">
        <f t="shared" si="502"/>
        <v>10.199999999999999</v>
      </c>
      <c r="AA6432">
        <f t="shared" si="503"/>
        <v>0</v>
      </c>
    </row>
    <row r="6433" spans="1:27" x14ac:dyDescent="0.3">
      <c r="A6433">
        <v>100067</v>
      </c>
      <c r="B6433">
        <v>230922</v>
      </c>
      <c r="C6433" s="3">
        <v>44130.773611111108</v>
      </c>
      <c r="D6433">
        <v>0</v>
      </c>
      <c r="E6433">
        <v>2</v>
      </c>
      <c r="F6433" t="s">
        <v>25</v>
      </c>
      <c r="G6433">
        <v>1</v>
      </c>
      <c r="H6433">
        <v>54.941409999999998</v>
      </c>
      <c r="I6433">
        <v>12.39063</v>
      </c>
      <c r="J6433">
        <v>0.88671880000000003</v>
      </c>
      <c r="K6433">
        <v>46.019530000000003</v>
      </c>
      <c r="L6433" s="3">
        <v>44130.526388888888</v>
      </c>
      <c r="M6433">
        <v>17.18</v>
      </c>
      <c r="N6433" t="s">
        <v>28</v>
      </c>
      <c r="P6433">
        <f>(C6433-Key!$B$1)*24</f>
        <v>3.5166666666045785</v>
      </c>
      <c r="Q6433">
        <f>(Key!$B$2-'17.1'!C6433)*24</f>
        <v>-0.56666666659293696</v>
      </c>
      <c r="R6433" s="3">
        <f>C6433-(M6433-Key!$B$5)/(24*Key!$B$6)</f>
        <v>44130.75979629629</v>
      </c>
      <c r="S6433">
        <f>M6433-Key!$B$5</f>
        <v>14.92</v>
      </c>
      <c r="T6433" s="2">
        <f t="shared" si="500"/>
        <v>44129.770833333336</v>
      </c>
      <c r="U6433" t="str">
        <f t="shared" si="501"/>
        <v>10-25-2020 18:30</v>
      </c>
      <c r="V6433">
        <f>IFERROR(IF(W6433=Z6433,VLOOKUP($U6433,[1]C8842!$G$2:$M$145,3,FALSE),0),0)</f>
        <v>0</v>
      </c>
      <c r="W6433">
        <f>VLOOKUP(RIGHT($V$1,5),Key!$A$9:$B$14,2,FALSE)</f>
        <v>10.199999999999999</v>
      </c>
      <c r="X6433">
        <f t="shared" si="504"/>
        <v>0</v>
      </c>
      <c r="Y6433">
        <f>VLOOKUP(RIGHT($X$1,5),Key!$A$9:$B$14,2,FALSE)</f>
        <v>3.7</v>
      </c>
      <c r="Z6433">
        <f t="shared" si="502"/>
        <v>10.199999999999999</v>
      </c>
      <c r="AA6433">
        <f t="shared" si="503"/>
        <v>0</v>
      </c>
    </row>
    <row r="6434" spans="1:27" x14ac:dyDescent="0.3">
      <c r="A6434">
        <v>100067</v>
      </c>
      <c r="B6434">
        <v>230922</v>
      </c>
      <c r="C6434" s="3">
        <v>44130.773611111108</v>
      </c>
      <c r="D6434">
        <v>0</v>
      </c>
      <c r="E6434">
        <v>2</v>
      </c>
      <c r="F6434" t="s">
        <v>25</v>
      </c>
      <c r="G6434">
        <v>1</v>
      </c>
      <c r="H6434">
        <v>59.191409999999998</v>
      </c>
      <c r="I6434">
        <v>16.30078</v>
      </c>
      <c r="J6434">
        <v>1</v>
      </c>
      <c r="K6434">
        <v>46.019530000000003</v>
      </c>
      <c r="L6434" s="3">
        <v>44130.526388888888</v>
      </c>
      <c r="M6434">
        <v>17.18</v>
      </c>
      <c r="N6434" t="s">
        <v>28</v>
      </c>
      <c r="P6434">
        <f>(C6434-Key!$B$1)*24</f>
        <v>3.5166666666045785</v>
      </c>
      <c r="Q6434">
        <f>(Key!$B$2-'17.1'!C6434)*24</f>
        <v>-0.56666666659293696</v>
      </c>
      <c r="R6434" s="3">
        <f>C6434-(M6434-Key!$B$5)/(24*Key!$B$6)</f>
        <v>44130.75979629629</v>
      </c>
      <c r="S6434">
        <f>M6434-Key!$B$5</f>
        <v>14.92</v>
      </c>
      <c r="T6434" s="2">
        <f t="shared" si="500"/>
        <v>44129.770833333336</v>
      </c>
      <c r="U6434" t="str">
        <f t="shared" si="501"/>
        <v>10-25-2020 18:30</v>
      </c>
      <c r="V6434">
        <f>IFERROR(IF(W6434=Z6434,VLOOKUP($U6434,[1]C8842!$G$2:$M$145,3,FALSE),0),0)</f>
        <v>0</v>
      </c>
      <c r="W6434">
        <f>VLOOKUP(RIGHT($V$1,5),Key!$A$9:$B$14,2,FALSE)</f>
        <v>10.199999999999999</v>
      </c>
      <c r="X6434">
        <f t="shared" si="504"/>
        <v>0</v>
      </c>
      <c r="Y6434">
        <f>VLOOKUP(RIGHT($X$1,5),Key!$A$9:$B$14,2,FALSE)</f>
        <v>3.7</v>
      </c>
      <c r="Z6434">
        <f t="shared" si="502"/>
        <v>10.199999999999999</v>
      </c>
      <c r="AA6434">
        <f t="shared" si="503"/>
        <v>0</v>
      </c>
    </row>
    <row r="6435" spans="1:27" x14ac:dyDescent="0.3">
      <c r="A6435">
        <v>100067</v>
      </c>
      <c r="B6435">
        <v>230922</v>
      </c>
      <c r="C6435" s="3">
        <v>44130.773611111108</v>
      </c>
      <c r="D6435">
        <v>0</v>
      </c>
      <c r="E6435">
        <v>2</v>
      </c>
      <c r="F6435" t="s">
        <v>25</v>
      </c>
      <c r="G6435">
        <v>1</v>
      </c>
      <c r="H6435">
        <v>62.113280000000003</v>
      </c>
      <c r="I6435">
        <v>15.67188</v>
      </c>
      <c r="J6435">
        <v>0.92578130000000003</v>
      </c>
      <c r="K6435">
        <v>46.019530000000003</v>
      </c>
      <c r="L6435" s="3">
        <v>44130.526388888888</v>
      </c>
      <c r="M6435">
        <v>17.18</v>
      </c>
      <c r="N6435" t="s">
        <v>28</v>
      </c>
      <c r="P6435">
        <f>(C6435-Key!$B$1)*24</f>
        <v>3.5166666666045785</v>
      </c>
      <c r="Q6435">
        <f>(Key!$B$2-'17.1'!C6435)*24</f>
        <v>-0.56666666659293696</v>
      </c>
      <c r="R6435" s="3">
        <f>C6435-(M6435-Key!$B$5)/(24*Key!$B$6)</f>
        <v>44130.75979629629</v>
      </c>
      <c r="S6435">
        <f>M6435-Key!$B$5</f>
        <v>14.92</v>
      </c>
      <c r="T6435" s="2">
        <f t="shared" si="500"/>
        <v>44129.770833333336</v>
      </c>
      <c r="U6435" t="str">
        <f t="shared" si="501"/>
        <v>10-25-2020 18:30</v>
      </c>
      <c r="V6435">
        <f>IFERROR(IF(W6435=Z6435,VLOOKUP($U6435,[1]C8842!$G$2:$M$145,3,FALSE),0),0)</f>
        <v>0</v>
      </c>
      <c r="W6435">
        <f>VLOOKUP(RIGHT($V$1,5),Key!$A$9:$B$14,2,FALSE)</f>
        <v>10.199999999999999</v>
      </c>
      <c r="X6435">
        <f t="shared" si="504"/>
        <v>0</v>
      </c>
      <c r="Y6435">
        <f>VLOOKUP(RIGHT($X$1,5),Key!$A$9:$B$14,2,FALSE)</f>
        <v>3.7</v>
      </c>
      <c r="Z6435">
        <f t="shared" si="502"/>
        <v>10.199999999999999</v>
      </c>
      <c r="AA6435">
        <f t="shared" si="503"/>
        <v>0</v>
      </c>
    </row>
    <row r="6436" spans="1:27" x14ac:dyDescent="0.3">
      <c r="A6436">
        <v>100067</v>
      </c>
      <c r="B6436">
        <v>230922</v>
      </c>
      <c r="C6436" s="3">
        <v>44130.773611111108</v>
      </c>
      <c r="D6436">
        <v>3</v>
      </c>
      <c r="E6436">
        <v>2</v>
      </c>
      <c r="F6436" t="s">
        <v>26</v>
      </c>
      <c r="G6436">
        <v>1</v>
      </c>
      <c r="H6436">
        <v>64.222660000000005</v>
      </c>
      <c r="I6436">
        <v>18.70703</v>
      </c>
      <c r="J6436">
        <v>1.0234380000000001</v>
      </c>
      <c r="K6436">
        <v>94.039060000000006</v>
      </c>
      <c r="L6436" s="3">
        <v>44130.526388888888</v>
      </c>
      <c r="M6436">
        <v>17.18</v>
      </c>
      <c r="N6436" t="s">
        <v>28</v>
      </c>
      <c r="P6436">
        <f>(C6436-Key!$B$1)*24</f>
        <v>3.5166666666045785</v>
      </c>
      <c r="Q6436">
        <f>(Key!$B$2-'17.1'!C6436)*24</f>
        <v>-0.56666666659293696</v>
      </c>
      <c r="R6436" s="3">
        <f>C6436-(M6436-Key!$B$5)/(24*Key!$B$6)</f>
        <v>44130.75979629629</v>
      </c>
      <c r="S6436">
        <f>M6436-Key!$B$5</f>
        <v>14.92</v>
      </c>
      <c r="T6436" s="2">
        <f t="shared" si="500"/>
        <v>44129.770833333336</v>
      </c>
      <c r="U6436" t="str">
        <f t="shared" si="501"/>
        <v>10-25-2020 18:30</v>
      </c>
      <c r="V6436">
        <f>IFERROR(IF(W6436=Z6436,VLOOKUP($U6436,[1]C8842!$G$2:$M$145,3,FALSE),0),0)</f>
        <v>0</v>
      </c>
      <c r="W6436">
        <f>VLOOKUP(RIGHT($V$1,5),Key!$A$9:$B$14,2,FALSE)</f>
        <v>10.199999999999999</v>
      </c>
      <c r="X6436">
        <f t="shared" si="504"/>
        <v>0</v>
      </c>
      <c r="Y6436">
        <f>VLOOKUP(RIGHT($X$1,5),Key!$A$9:$B$14,2,FALSE)</f>
        <v>3.7</v>
      </c>
      <c r="Z6436">
        <f t="shared" si="502"/>
        <v>10.199999999999999</v>
      </c>
      <c r="AA6436">
        <f t="shared" si="503"/>
        <v>0</v>
      </c>
    </row>
    <row r="6437" spans="1:27" x14ac:dyDescent="0.3">
      <c r="A6437">
        <v>100067</v>
      </c>
      <c r="B6437">
        <v>230922</v>
      </c>
      <c r="C6437" s="3">
        <v>44130.774305555555</v>
      </c>
      <c r="D6437">
        <v>3</v>
      </c>
      <c r="E6437">
        <v>2</v>
      </c>
      <c r="F6437" t="s">
        <v>26</v>
      </c>
      <c r="G6437">
        <v>1</v>
      </c>
      <c r="H6437">
        <v>66.285160000000005</v>
      </c>
      <c r="I6437">
        <v>14.70703</v>
      </c>
      <c r="J6437">
        <v>0.828125</v>
      </c>
      <c r="K6437">
        <v>96.039060000000006</v>
      </c>
      <c r="L6437" s="3">
        <v>44130.526388888888</v>
      </c>
      <c r="M6437">
        <v>17.18</v>
      </c>
      <c r="N6437" t="s">
        <v>28</v>
      </c>
      <c r="P6437">
        <f>(C6437-Key!$B$1)*24</f>
        <v>3.5333333333255723</v>
      </c>
      <c r="Q6437">
        <f>(Key!$B$2-'17.1'!C6437)*24</f>
        <v>-0.58333333331393078</v>
      </c>
      <c r="R6437" s="3">
        <f>C6437-(M6437-Key!$B$5)/(24*Key!$B$6)</f>
        <v>44130.760490740737</v>
      </c>
      <c r="S6437">
        <f>M6437-Key!$B$5</f>
        <v>14.92</v>
      </c>
      <c r="T6437" s="2">
        <f t="shared" si="500"/>
        <v>44129.777777777781</v>
      </c>
      <c r="U6437" t="str">
        <f t="shared" si="501"/>
        <v>10-25-2020 18:40</v>
      </c>
      <c r="V6437">
        <f>IFERROR(IF(W6437=Z6437,VLOOKUP($U6437,[1]C8842!$G$2:$M$145,3,FALSE),0),0)</f>
        <v>0</v>
      </c>
      <c r="W6437">
        <f>VLOOKUP(RIGHT($V$1,5),Key!$A$9:$B$14,2,FALSE)</f>
        <v>10.199999999999999</v>
      </c>
      <c r="X6437">
        <f t="shared" si="504"/>
        <v>0</v>
      </c>
      <c r="Y6437">
        <f>VLOOKUP(RIGHT($X$1,5),Key!$A$9:$B$14,2,FALSE)</f>
        <v>3.7</v>
      </c>
      <c r="Z6437">
        <f t="shared" si="502"/>
        <v>10.199999999999999</v>
      </c>
      <c r="AA6437">
        <f t="shared" si="503"/>
        <v>0</v>
      </c>
    </row>
    <row r="6438" spans="1:27" x14ac:dyDescent="0.3">
      <c r="A6438">
        <v>100067</v>
      </c>
      <c r="B6438">
        <v>230922</v>
      </c>
      <c r="C6438" s="3">
        <v>44130.774305555555</v>
      </c>
      <c r="D6438">
        <v>0</v>
      </c>
      <c r="E6438">
        <v>2</v>
      </c>
      <c r="F6438" t="s">
        <v>25</v>
      </c>
      <c r="G6438">
        <v>3</v>
      </c>
      <c r="H6438">
        <v>75.363280000000003</v>
      </c>
      <c r="I6438">
        <v>48.75</v>
      </c>
      <c r="J6438">
        <v>1.933594</v>
      </c>
      <c r="K6438">
        <v>47.019530000000003</v>
      </c>
      <c r="L6438" s="3">
        <v>44130.526388888888</v>
      </c>
      <c r="M6438">
        <v>17.18</v>
      </c>
      <c r="N6438" t="s">
        <v>28</v>
      </c>
      <c r="P6438">
        <f>(C6438-Key!$B$1)*24</f>
        <v>3.5333333333255723</v>
      </c>
      <c r="Q6438">
        <f>(Key!$B$2-'17.1'!C6438)*24</f>
        <v>-0.58333333331393078</v>
      </c>
      <c r="R6438" s="3">
        <f>C6438-(M6438-Key!$B$5)/(24*Key!$B$6)</f>
        <v>44130.760490740737</v>
      </c>
      <c r="S6438">
        <f>M6438-Key!$B$5</f>
        <v>14.92</v>
      </c>
      <c r="T6438" s="2">
        <f t="shared" si="500"/>
        <v>44129.777777777781</v>
      </c>
      <c r="U6438" t="str">
        <f t="shared" si="501"/>
        <v>10-25-2020 18:40</v>
      </c>
      <c r="V6438">
        <f>IFERROR(IF(W6438=Z6438,VLOOKUP($U6438,[1]C8842!$G$2:$M$145,3,FALSE),0),0)</f>
        <v>0</v>
      </c>
      <c r="W6438">
        <f>VLOOKUP(RIGHT($V$1,5),Key!$A$9:$B$14,2,FALSE)</f>
        <v>10.199999999999999</v>
      </c>
      <c r="X6438">
        <f t="shared" si="504"/>
        <v>0</v>
      </c>
      <c r="Y6438">
        <f>VLOOKUP(RIGHT($X$1,5),Key!$A$9:$B$14,2,FALSE)</f>
        <v>3.7</v>
      </c>
      <c r="Z6438">
        <f t="shared" si="502"/>
        <v>10.199999999999999</v>
      </c>
      <c r="AA6438">
        <f t="shared" si="503"/>
        <v>0</v>
      </c>
    </row>
    <row r="6439" spans="1:27" x14ac:dyDescent="0.3">
      <c r="A6439">
        <v>100067</v>
      </c>
      <c r="B6439">
        <v>230922</v>
      </c>
      <c r="C6439" s="3">
        <v>44130.774305555555</v>
      </c>
      <c r="D6439">
        <v>2</v>
      </c>
      <c r="E6439">
        <v>1</v>
      </c>
      <c r="F6439" t="s">
        <v>26</v>
      </c>
      <c r="G6439">
        <v>1</v>
      </c>
      <c r="H6439">
        <v>62.5625</v>
      </c>
      <c r="I6439">
        <v>15.441409999999999</v>
      </c>
      <c r="J6439">
        <v>0.91015630000000003</v>
      </c>
      <c r="K6439">
        <v>82.035160000000005</v>
      </c>
      <c r="L6439" s="3">
        <v>44130.526388888888</v>
      </c>
      <c r="M6439">
        <v>17.18</v>
      </c>
      <c r="N6439" t="s">
        <v>28</v>
      </c>
      <c r="P6439">
        <f>(C6439-Key!$B$1)*24</f>
        <v>3.5333333333255723</v>
      </c>
      <c r="Q6439">
        <f>(Key!$B$2-'17.1'!C6439)*24</f>
        <v>-0.58333333331393078</v>
      </c>
      <c r="R6439" s="3">
        <f>C6439-(M6439-Key!$B$5)/(24*Key!$B$6)</f>
        <v>44130.760490740737</v>
      </c>
      <c r="S6439">
        <f>M6439-Key!$B$5</f>
        <v>14.92</v>
      </c>
      <c r="T6439" s="2">
        <f t="shared" si="500"/>
        <v>44129.777777777781</v>
      </c>
      <c r="U6439" t="str">
        <f t="shared" si="501"/>
        <v>10-25-2020 18:40</v>
      </c>
      <c r="V6439">
        <f>IFERROR(IF(W6439=Z6439,VLOOKUP($U6439,[1]C8842!$G$2:$M$145,3,FALSE),0),0)</f>
        <v>0</v>
      </c>
      <c r="W6439">
        <f>VLOOKUP(RIGHT($V$1,5),Key!$A$9:$B$14,2,FALSE)</f>
        <v>10.199999999999999</v>
      </c>
      <c r="X6439">
        <f t="shared" si="504"/>
        <v>0</v>
      </c>
      <c r="Y6439">
        <f>VLOOKUP(RIGHT($X$1,5),Key!$A$9:$B$14,2,FALSE)</f>
        <v>3.7</v>
      </c>
      <c r="Z6439">
        <f t="shared" si="502"/>
        <v>10.199999999999999</v>
      </c>
      <c r="AA6439">
        <f t="shared" si="503"/>
        <v>0</v>
      </c>
    </row>
    <row r="6440" spans="1:27" x14ac:dyDescent="0.3">
      <c r="A6440">
        <v>100067</v>
      </c>
      <c r="B6440">
        <v>230922</v>
      </c>
      <c r="C6440" s="3">
        <v>44130.774305555555</v>
      </c>
      <c r="D6440">
        <v>3</v>
      </c>
      <c r="E6440">
        <v>2</v>
      </c>
      <c r="F6440" t="s">
        <v>26</v>
      </c>
      <c r="G6440">
        <v>1</v>
      </c>
      <c r="H6440">
        <v>75.894530000000003</v>
      </c>
      <c r="I6440">
        <v>15.429690000000001</v>
      </c>
      <c r="J6440">
        <v>0.75</v>
      </c>
      <c r="K6440">
        <v>93.039060000000006</v>
      </c>
      <c r="L6440" s="3">
        <v>44130.526388888888</v>
      </c>
      <c r="M6440">
        <v>17.18</v>
      </c>
      <c r="N6440" t="s">
        <v>28</v>
      </c>
      <c r="P6440">
        <f>(C6440-Key!$B$1)*24</f>
        <v>3.5333333333255723</v>
      </c>
      <c r="Q6440">
        <f>(Key!$B$2-'17.1'!C6440)*24</f>
        <v>-0.58333333331393078</v>
      </c>
      <c r="R6440" s="3">
        <f>C6440-(M6440-Key!$B$5)/(24*Key!$B$6)</f>
        <v>44130.760490740737</v>
      </c>
      <c r="S6440">
        <f>M6440-Key!$B$5</f>
        <v>14.92</v>
      </c>
      <c r="T6440" s="2">
        <f t="shared" si="500"/>
        <v>44129.777777777781</v>
      </c>
      <c r="U6440" t="str">
        <f t="shared" si="501"/>
        <v>10-25-2020 18:40</v>
      </c>
      <c r="V6440">
        <f>IFERROR(IF(W6440=Z6440,VLOOKUP($U6440,[1]C8842!$G$2:$M$145,3,FALSE),0),0)</f>
        <v>0</v>
      </c>
      <c r="W6440">
        <f>VLOOKUP(RIGHT($V$1,5),Key!$A$9:$B$14,2,FALSE)</f>
        <v>10.199999999999999</v>
      </c>
      <c r="X6440">
        <f t="shared" si="504"/>
        <v>0</v>
      </c>
      <c r="Y6440">
        <f>VLOOKUP(RIGHT($X$1,5),Key!$A$9:$B$14,2,FALSE)</f>
        <v>3.7</v>
      </c>
      <c r="Z6440">
        <f t="shared" si="502"/>
        <v>10.199999999999999</v>
      </c>
      <c r="AA6440">
        <f t="shared" si="503"/>
        <v>0</v>
      </c>
    </row>
    <row r="6441" spans="1:27" x14ac:dyDescent="0.3">
      <c r="A6441">
        <v>100067</v>
      </c>
      <c r="B6441">
        <v>230922</v>
      </c>
      <c r="C6441" s="3">
        <v>44130.774305555555</v>
      </c>
      <c r="D6441">
        <v>3</v>
      </c>
      <c r="E6441">
        <v>2</v>
      </c>
      <c r="F6441" t="s">
        <v>26</v>
      </c>
      <c r="G6441">
        <v>1</v>
      </c>
      <c r="H6441">
        <v>71.21875</v>
      </c>
      <c r="I6441">
        <v>19.30078</v>
      </c>
      <c r="J6441">
        <v>0.9453125</v>
      </c>
      <c r="K6441">
        <v>93.039060000000006</v>
      </c>
      <c r="L6441" s="3">
        <v>44130.526388888888</v>
      </c>
      <c r="M6441">
        <v>17.18</v>
      </c>
      <c r="N6441" t="s">
        <v>28</v>
      </c>
      <c r="P6441">
        <f>(C6441-Key!$B$1)*24</f>
        <v>3.5333333333255723</v>
      </c>
      <c r="Q6441">
        <f>(Key!$B$2-'17.1'!C6441)*24</f>
        <v>-0.58333333331393078</v>
      </c>
      <c r="R6441" s="3">
        <f>C6441-(M6441-Key!$B$5)/(24*Key!$B$6)</f>
        <v>44130.760490740737</v>
      </c>
      <c r="S6441">
        <f>M6441-Key!$B$5</f>
        <v>14.92</v>
      </c>
      <c r="T6441" s="2">
        <f t="shared" si="500"/>
        <v>44129.777777777781</v>
      </c>
      <c r="U6441" t="str">
        <f t="shared" si="501"/>
        <v>10-25-2020 18:40</v>
      </c>
      <c r="V6441">
        <f>IFERROR(IF(W6441=Z6441,VLOOKUP($U6441,[1]C8842!$G$2:$M$145,3,FALSE),0),0)</f>
        <v>0</v>
      </c>
      <c r="W6441">
        <f>VLOOKUP(RIGHT($V$1,5),Key!$A$9:$B$14,2,FALSE)</f>
        <v>10.199999999999999</v>
      </c>
      <c r="X6441">
        <f t="shared" si="504"/>
        <v>0</v>
      </c>
      <c r="Y6441">
        <f>VLOOKUP(RIGHT($X$1,5),Key!$A$9:$B$14,2,FALSE)</f>
        <v>3.7</v>
      </c>
      <c r="Z6441">
        <f t="shared" si="502"/>
        <v>10.199999999999999</v>
      </c>
      <c r="AA6441">
        <f t="shared" si="503"/>
        <v>0</v>
      </c>
    </row>
    <row r="6442" spans="1:27" x14ac:dyDescent="0.3">
      <c r="A6442">
        <v>100067</v>
      </c>
      <c r="B6442">
        <v>230922</v>
      </c>
      <c r="C6442" s="3">
        <v>44130.774305555555</v>
      </c>
      <c r="D6442">
        <v>3</v>
      </c>
      <c r="E6442">
        <v>2</v>
      </c>
      <c r="F6442" t="s">
        <v>26</v>
      </c>
      <c r="G6442">
        <v>2</v>
      </c>
      <c r="H6442">
        <v>63.308590000000002</v>
      </c>
      <c r="I6442">
        <v>24.339839999999999</v>
      </c>
      <c r="J6442">
        <v>1.2734380000000001</v>
      </c>
      <c r="K6442">
        <v>94.039060000000006</v>
      </c>
      <c r="L6442" s="3">
        <v>44130.526388888888</v>
      </c>
      <c r="M6442">
        <v>17.18</v>
      </c>
      <c r="N6442" t="s">
        <v>28</v>
      </c>
      <c r="P6442">
        <f>(C6442-Key!$B$1)*24</f>
        <v>3.5333333333255723</v>
      </c>
      <c r="Q6442">
        <f>(Key!$B$2-'17.1'!C6442)*24</f>
        <v>-0.58333333331393078</v>
      </c>
      <c r="R6442" s="3">
        <f>C6442-(M6442-Key!$B$5)/(24*Key!$B$6)</f>
        <v>44130.760490740737</v>
      </c>
      <c r="S6442">
        <f>M6442-Key!$B$5</f>
        <v>14.92</v>
      </c>
      <c r="T6442" s="2">
        <f t="shared" si="500"/>
        <v>44129.777777777781</v>
      </c>
      <c r="U6442" t="str">
        <f t="shared" si="501"/>
        <v>10-25-2020 18:40</v>
      </c>
      <c r="V6442">
        <f>IFERROR(IF(W6442=Z6442,VLOOKUP($U6442,[1]C8842!$G$2:$M$145,3,FALSE),0),0)</f>
        <v>0</v>
      </c>
      <c r="W6442">
        <f>VLOOKUP(RIGHT($V$1,5),Key!$A$9:$B$14,2,FALSE)</f>
        <v>10.199999999999999</v>
      </c>
      <c r="X6442">
        <f t="shared" si="504"/>
        <v>0</v>
      </c>
      <c r="Y6442">
        <f>VLOOKUP(RIGHT($X$1,5),Key!$A$9:$B$14,2,FALSE)</f>
        <v>3.7</v>
      </c>
      <c r="Z6442">
        <f t="shared" si="502"/>
        <v>10.199999999999999</v>
      </c>
      <c r="AA6442">
        <f t="shared" si="503"/>
        <v>0</v>
      </c>
    </row>
    <row r="6443" spans="1:27" x14ac:dyDescent="0.3">
      <c r="A6443">
        <v>100067</v>
      </c>
      <c r="B6443">
        <v>230922</v>
      </c>
      <c r="C6443" s="3">
        <v>44130.774305555555</v>
      </c>
      <c r="D6443">
        <v>0</v>
      </c>
      <c r="E6443">
        <v>2</v>
      </c>
      <c r="F6443" t="s">
        <v>25</v>
      </c>
      <c r="G6443">
        <v>1</v>
      </c>
      <c r="H6443">
        <v>60.359380000000002</v>
      </c>
      <c r="I6443">
        <v>14.035159999999999</v>
      </c>
      <c r="J6443">
        <v>0.8828125</v>
      </c>
      <c r="K6443">
        <v>46.019530000000003</v>
      </c>
      <c r="L6443" s="3">
        <v>44130.526388888888</v>
      </c>
      <c r="M6443">
        <v>17.18</v>
      </c>
      <c r="N6443" t="s">
        <v>28</v>
      </c>
      <c r="P6443">
        <f>(C6443-Key!$B$1)*24</f>
        <v>3.5333333333255723</v>
      </c>
      <c r="Q6443">
        <f>(Key!$B$2-'17.1'!C6443)*24</f>
        <v>-0.58333333331393078</v>
      </c>
      <c r="R6443" s="3">
        <f>C6443-(M6443-Key!$B$5)/(24*Key!$B$6)</f>
        <v>44130.760490740737</v>
      </c>
      <c r="S6443">
        <f>M6443-Key!$B$5</f>
        <v>14.92</v>
      </c>
      <c r="T6443" s="2">
        <f t="shared" si="500"/>
        <v>44129.777777777781</v>
      </c>
      <c r="U6443" t="str">
        <f t="shared" si="501"/>
        <v>10-25-2020 18:40</v>
      </c>
      <c r="V6443">
        <f>IFERROR(IF(W6443=Z6443,VLOOKUP($U6443,[1]C8842!$G$2:$M$145,3,FALSE),0),0)</f>
        <v>0</v>
      </c>
      <c r="W6443">
        <f>VLOOKUP(RIGHT($V$1,5),Key!$A$9:$B$14,2,FALSE)</f>
        <v>10.199999999999999</v>
      </c>
      <c r="X6443">
        <f t="shared" si="504"/>
        <v>0</v>
      </c>
      <c r="Y6443">
        <f>VLOOKUP(RIGHT($X$1,5),Key!$A$9:$B$14,2,FALSE)</f>
        <v>3.7</v>
      </c>
      <c r="Z6443">
        <f t="shared" si="502"/>
        <v>10.199999999999999</v>
      </c>
      <c r="AA6443">
        <f t="shared" si="503"/>
        <v>0</v>
      </c>
    </row>
    <row r="6444" spans="1:27" x14ac:dyDescent="0.3">
      <c r="A6444">
        <v>100067</v>
      </c>
      <c r="B6444">
        <v>230922</v>
      </c>
      <c r="C6444" s="3">
        <v>44130.774305555555</v>
      </c>
      <c r="D6444">
        <v>3</v>
      </c>
      <c r="E6444">
        <v>2</v>
      </c>
      <c r="F6444" t="s">
        <v>26</v>
      </c>
      <c r="G6444">
        <v>3</v>
      </c>
      <c r="H6444">
        <v>63.132809999999999</v>
      </c>
      <c r="I6444">
        <v>32.867190000000001</v>
      </c>
      <c r="J6444">
        <v>1.636719</v>
      </c>
      <c r="K6444">
        <v>92.039060000000006</v>
      </c>
      <c r="L6444" s="3">
        <v>44130.526388888888</v>
      </c>
      <c r="M6444">
        <v>17.18</v>
      </c>
      <c r="N6444" t="s">
        <v>28</v>
      </c>
      <c r="P6444">
        <f>(C6444-Key!$B$1)*24</f>
        <v>3.5333333333255723</v>
      </c>
      <c r="Q6444">
        <f>(Key!$B$2-'17.1'!C6444)*24</f>
        <v>-0.58333333331393078</v>
      </c>
      <c r="R6444" s="3">
        <f>C6444-(M6444-Key!$B$5)/(24*Key!$B$6)</f>
        <v>44130.760490740737</v>
      </c>
      <c r="S6444">
        <f>M6444-Key!$B$5</f>
        <v>14.92</v>
      </c>
      <c r="T6444" s="2">
        <f t="shared" si="500"/>
        <v>44129.777777777781</v>
      </c>
      <c r="U6444" t="str">
        <f t="shared" si="501"/>
        <v>10-25-2020 18:40</v>
      </c>
      <c r="V6444">
        <f>IFERROR(IF(W6444=Z6444,VLOOKUP($U6444,[1]C8842!$G$2:$M$145,3,FALSE),0),0)</f>
        <v>0</v>
      </c>
      <c r="W6444">
        <f>VLOOKUP(RIGHT($V$1,5),Key!$A$9:$B$14,2,FALSE)</f>
        <v>10.199999999999999</v>
      </c>
      <c r="X6444">
        <f t="shared" si="504"/>
        <v>0</v>
      </c>
      <c r="Y6444">
        <f>VLOOKUP(RIGHT($X$1,5),Key!$A$9:$B$14,2,FALSE)</f>
        <v>3.7</v>
      </c>
      <c r="Z6444">
        <f t="shared" si="502"/>
        <v>10.199999999999999</v>
      </c>
      <c r="AA6444">
        <f t="shared" si="503"/>
        <v>0</v>
      </c>
    </row>
    <row r="6445" spans="1:27" x14ac:dyDescent="0.3">
      <c r="A6445">
        <v>100067</v>
      </c>
      <c r="B6445">
        <v>230922</v>
      </c>
      <c r="C6445" s="3">
        <v>44130.774305555555</v>
      </c>
      <c r="D6445">
        <v>1</v>
      </c>
      <c r="E6445">
        <v>1</v>
      </c>
      <c r="F6445" t="s">
        <v>25</v>
      </c>
      <c r="G6445">
        <v>1</v>
      </c>
      <c r="H6445">
        <v>74.757810000000006</v>
      </c>
      <c r="I6445">
        <v>16.117190000000001</v>
      </c>
      <c r="J6445">
        <v>0.78515630000000003</v>
      </c>
      <c r="K6445">
        <v>57.023440000000001</v>
      </c>
      <c r="L6445" s="3">
        <v>44130.526388888888</v>
      </c>
      <c r="M6445">
        <v>17.18</v>
      </c>
      <c r="N6445" t="s">
        <v>28</v>
      </c>
      <c r="P6445">
        <f>(C6445-Key!$B$1)*24</f>
        <v>3.5333333333255723</v>
      </c>
      <c r="Q6445">
        <f>(Key!$B$2-'17.1'!C6445)*24</f>
        <v>-0.58333333331393078</v>
      </c>
      <c r="R6445" s="3">
        <f>C6445-(M6445-Key!$B$5)/(24*Key!$B$6)</f>
        <v>44130.760490740737</v>
      </c>
      <c r="S6445">
        <f>M6445-Key!$B$5</f>
        <v>14.92</v>
      </c>
      <c r="T6445" s="2">
        <f t="shared" si="500"/>
        <v>44129.777777777781</v>
      </c>
      <c r="U6445" t="str">
        <f t="shared" si="501"/>
        <v>10-25-2020 18:40</v>
      </c>
      <c r="V6445">
        <f>IFERROR(IF(W6445=Z6445,VLOOKUP($U6445,[1]C8842!$G$2:$M$145,3,FALSE),0),0)</f>
        <v>0</v>
      </c>
      <c r="W6445">
        <f>VLOOKUP(RIGHT($V$1,5),Key!$A$9:$B$14,2,FALSE)</f>
        <v>10.199999999999999</v>
      </c>
      <c r="X6445">
        <f t="shared" si="504"/>
        <v>0</v>
      </c>
      <c r="Y6445">
        <f>VLOOKUP(RIGHT($X$1,5),Key!$A$9:$B$14,2,FALSE)</f>
        <v>3.7</v>
      </c>
      <c r="Z6445">
        <f t="shared" si="502"/>
        <v>10.199999999999999</v>
      </c>
      <c r="AA6445">
        <f t="shared" si="503"/>
        <v>0</v>
      </c>
    </row>
    <row r="6446" spans="1:27" x14ac:dyDescent="0.3">
      <c r="A6446">
        <v>100067</v>
      </c>
      <c r="B6446">
        <v>230922</v>
      </c>
      <c r="C6446" s="3">
        <v>44130.774305555555</v>
      </c>
      <c r="D6446">
        <v>3</v>
      </c>
      <c r="E6446">
        <v>2</v>
      </c>
      <c r="F6446" t="s">
        <v>26</v>
      </c>
      <c r="G6446">
        <v>3</v>
      </c>
      <c r="H6446">
        <v>63.804690000000001</v>
      </c>
      <c r="I6446">
        <v>33.367190000000001</v>
      </c>
      <c r="J6446">
        <v>1.640625</v>
      </c>
      <c r="K6446">
        <v>94.039060000000006</v>
      </c>
      <c r="L6446" s="3">
        <v>44130.526388888888</v>
      </c>
      <c r="M6446">
        <v>17.18</v>
      </c>
      <c r="N6446" t="s">
        <v>28</v>
      </c>
      <c r="P6446">
        <f>(C6446-Key!$B$1)*24</f>
        <v>3.5333333333255723</v>
      </c>
      <c r="Q6446">
        <f>(Key!$B$2-'17.1'!C6446)*24</f>
        <v>-0.58333333331393078</v>
      </c>
      <c r="R6446" s="3">
        <f>C6446-(M6446-Key!$B$5)/(24*Key!$B$6)</f>
        <v>44130.760490740737</v>
      </c>
      <c r="S6446">
        <f>M6446-Key!$B$5</f>
        <v>14.92</v>
      </c>
      <c r="T6446" s="2">
        <f t="shared" si="500"/>
        <v>44129.777777777781</v>
      </c>
      <c r="U6446" t="str">
        <f t="shared" si="501"/>
        <v>10-25-2020 18:40</v>
      </c>
      <c r="V6446">
        <f>IFERROR(IF(W6446=Z6446,VLOOKUP($U6446,[1]C8842!$G$2:$M$145,3,FALSE),0),0)</f>
        <v>0</v>
      </c>
      <c r="W6446">
        <f>VLOOKUP(RIGHT($V$1,5),Key!$A$9:$B$14,2,FALSE)</f>
        <v>10.199999999999999</v>
      </c>
      <c r="X6446">
        <f t="shared" si="504"/>
        <v>0</v>
      </c>
      <c r="Y6446">
        <f>VLOOKUP(RIGHT($X$1,5),Key!$A$9:$B$14,2,FALSE)</f>
        <v>3.7</v>
      </c>
      <c r="Z6446">
        <f t="shared" si="502"/>
        <v>10.199999999999999</v>
      </c>
      <c r="AA6446">
        <f t="shared" si="503"/>
        <v>0</v>
      </c>
    </row>
    <row r="6447" spans="1:27" x14ac:dyDescent="0.3">
      <c r="A6447">
        <v>100067</v>
      </c>
      <c r="B6447">
        <v>230922</v>
      </c>
      <c r="C6447" s="3">
        <v>44130.774305555555</v>
      </c>
      <c r="D6447">
        <v>1</v>
      </c>
      <c r="E6447">
        <v>1</v>
      </c>
      <c r="F6447" t="s">
        <v>25</v>
      </c>
      <c r="G6447">
        <v>1</v>
      </c>
      <c r="H6447">
        <v>70.292969999999997</v>
      </c>
      <c r="I6447">
        <v>19.796880000000002</v>
      </c>
      <c r="J6447">
        <v>0.97265630000000003</v>
      </c>
      <c r="K6447">
        <v>56.023440000000001</v>
      </c>
      <c r="L6447" s="3">
        <v>44130.526388888888</v>
      </c>
      <c r="M6447">
        <v>17.18</v>
      </c>
      <c r="N6447" t="s">
        <v>28</v>
      </c>
      <c r="P6447">
        <f>(C6447-Key!$B$1)*24</f>
        <v>3.5333333333255723</v>
      </c>
      <c r="Q6447">
        <f>(Key!$B$2-'17.1'!C6447)*24</f>
        <v>-0.58333333331393078</v>
      </c>
      <c r="R6447" s="3">
        <f>C6447-(M6447-Key!$B$5)/(24*Key!$B$6)</f>
        <v>44130.760490740737</v>
      </c>
      <c r="S6447">
        <f>M6447-Key!$B$5</f>
        <v>14.92</v>
      </c>
      <c r="T6447" s="2">
        <f t="shared" si="500"/>
        <v>44129.777777777781</v>
      </c>
      <c r="U6447" t="str">
        <f t="shared" si="501"/>
        <v>10-25-2020 18:40</v>
      </c>
      <c r="V6447">
        <f>IFERROR(IF(W6447=Z6447,VLOOKUP($U6447,[1]C8842!$G$2:$M$145,3,FALSE),0),0)</f>
        <v>0</v>
      </c>
      <c r="W6447">
        <f>VLOOKUP(RIGHT($V$1,5),Key!$A$9:$B$14,2,FALSE)</f>
        <v>10.199999999999999</v>
      </c>
      <c r="X6447">
        <f t="shared" si="504"/>
        <v>0</v>
      </c>
      <c r="Y6447">
        <f>VLOOKUP(RIGHT($X$1,5),Key!$A$9:$B$14,2,FALSE)</f>
        <v>3.7</v>
      </c>
      <c r="Z6447">
        <f t="shared" si="502"/>
        <v>10.199999999999999</v>
      </c>
      <c r="AA6447">
        <f t="shared" si="503"/>
        <v>0</v>
      </c>
    </row>
    <row r="6448" spans="1:27" x14ac:dyDescent="0.3">
      <c r="A6448">
        <v>100067</v>
      </c>
      <c r="B6448">
        <v>230922</v>
      </c>
      <c r="C6448" s="3">
        <v>44130.774305555555</v>
      </c>
      <c r="D6448">
        <v>0</v>
      </c>
      <c r="E6448">
        <v>2</v>
      </c>
      <c r="F6448" t="s">
        <v>25</v>
      </c>
      <c r="G6448">
        <v>1</v>
      </c>
      <c r="H6448">
        <v>60.417969999999997</v>
      </c>
      <c r="I6448">
        <v>13.785159999999999</v>
      </c>
      <c r="J6448">
        <v>0.87109380000000003</v>
      </c>
      <c r="K6448">
        <v>46.019530000000003</v>
      </c>
      <c r="L6448" s="3">
        <v>44130.526388888888</v>
      </c>
      <c r="M6448">
        <v>17.18</v>
      </c>
      <c r="N6448" t="s">
        <v>28</v>
      </c>
      <c r="P6448">
        <f>(C6448-Key!$B$1)*24</f>
        <v>3.5333333333255723</v>
      </c>
      <c r="Q6448">
        <f>(Key!$B$2-'17.1'!C6448)*24</f>
        <v>-0.58333333331393078</v>
      </c>
      <c r="R6448" s="3">
        <f>C6448-(M6448-Key!$B$5)/(24*Key!$B$6)</f>
        <v>44130.760490740737</v>
      </c>
      <c r="S6448">
        <f>M6448-Key!$B$5</f>
        <v>14.92</v>
      </c>
      <c r="T6448" s="2">
        <f t="shared" si="500"/>
        <v>44129.777777777781</v>
      </c>
      <c r="U6448" t="str">
        <f t="shared" si="501"/>
        <v>10-25-2020 18:40</v>
      </c>
      <c r="V6448">
        <f>IFERROR(IF(W6448=Z6448,VLOOKUP($U6448,[1]C8842!$G$2:$M$145,3,FALSE),0),0)</f>
        <v>0</v>
      </c>
      <c r="W6448">
        <f>VLOOKUP(RIGHT($V$1,5),Key!$A$9:$B$14,2,FALSE)</f>
        <v>10.199999999999999</v>
      </c>
      <c r="X6448">
        <f t="shared" si="504"/>
        <v>0</v>
      </c>
      <c r="Y6448">
        <f>VLOOKUP(RIGHT($X$1,5),Key!$A$9:$B$14,2,FALSE)</f>
        <v>3.7</v>
      </c>
      <c r="Z6448">
        <f t="shared" si="502"/>
        <v>10.199999999999999</v>
      </c>
      <c r="AA6448">
        <f t="shared" si="503"/>
        <v>0</v>
      </c>
    </row>
    <row r="6449" spans="1:27" x14ac:dyDescent="0.3">
      <c r="A6449">
        <v>100067</v>
      </c>
      <c r="B6449">
        <v>230922</v>
      </c>
      <c r="C6449" s="3">
        <v>44130.774305555555</v>
      </c>
      <c r="D6449">
        <v>0</v>
      </c>
      <c r="E6449">
        <v>2</v>
      </c>
      <c r="F6449" t="s">
        <v>25</v>
      </c>
      <c r="G6449">
        <v>1</v>
      </c>
      <c r="H6449">
        <v>53.140630000000002</v>
      </c>
      <c r="I6449">
        <v>15.10547</v>
      </c>
      <c r="J6449">
        <v>1.0546880000000001</v>
      </c>
      <c r="K6449">
        <v>46.019530000000003</v>
      </c>
      <c r="L6449" s="3">
        <v>44130.526388888888</v>
      </c>
      <c r="M6449">
        <v>17.18</v>
      </c>
      <c r="N6449" t="s">
        <v>28</v>
      </c>
      <c r="P6449">
        <f>(C6449-Key!$B$1)*24</f>
        <v>3.5333333333255723</v>
      </c>
      <c r="Q6449">
        <f>(Key!$B$2-'17.1'!C6449)*24</f>
        <v>-0.58333333331393078</v>
      </c>
      <c r="R6449" s="3">
        <f>C6449-(M6449-Key!$B$5)/(24*Key!$B$6)</f>
        <v>44130.760490740737</v>
      </c>
      <c r="S6449">
        <f>M6449-Key!$B$5</f>
        <v>14.92</v>
      </c>
      <c r="T6449" s="2">
        <f t="shared" si="500"/>
        <v>44129.777777777781</v>
      </c>
      <c r="U6449" t="str">
        <f t="shared" si="501"/>
        <v>10-25-2020 18:40</v>
      </c>
      <c r="V6449">
        <f>IFERROR(IF(W6449=Z6449,VLOOKUP($U6449,[1]C8842!$G$2:$M$145,3,FALSE),0),0)</f>
        <v>0</v>
      </c>
      <c r="W6449">
        <f>VLOOKUP(RIGHT($V$1,5),Key!$A$9:$B$14,2,FALSE)</f>
        <v>10.199999999999999</v>
      </c>
      <c r="X6449">
        <f t="shared" si="504"/>
        <v>0</v>
      </c>
      <c r="Y6449">
        <f>VLOOKUP(RIGHT($X$1,5),Key!$A$9:$B$14,2,FALSE)</f>
        <v>3.7</v>
      </c>
      <c r="Z6449">
        <f t="shared" si="502"/>
        <v>10.199999999999999</v>
      </c>
      <c r="AA6449">
        <f t="shared" si="503"/>
        <v>0</v>
      </c>
    </row>
    <row r="6450" spans="1:27" x14ac:dyDescent="0.3">
      <c r="A6450">
        <v>100067</v>
      </c>
      <c r="B6450">
        <v>230922</v>
      </c>
      <c r="C6450" s="3">
        <v>44130.774305555555</v>
      </c>
      <c r="D6450">
        <v>1</v>
      </c>
      <c r="E6450">
        <v>1</v>
      </c>
      <c r="F6450" t="s">
        <v>25</v>
      </c>
      <c r="G6450">
        <v>4</v>
      </c>
      <c r="H6450">
        <v>61.34375</v>
      </c>
      <c r="I6450">
        <v>74.089839999999995</v>
      </c>
      <c r="J6450">
        <v>3.4765630000000001</v>
      </c>
      <c r="K6450">
        <v>58.023440000000001</v>
      </c>
      <c r="L6450" s="3">
        <v>44130.526388888888</v>
      </c>
      <c r="M6450">
        <v>17.18</v>
      </c>
      <c r="N6450" t="s">
        <v>28</v>
      </c>
      <c r="P6450">
        <f>(C6450-Key!$B$1)*24</f>
        <v>3.5333333333255723</v>
      </c>
      <c r="Q6450">
        <f>(Key!$B$2-'17.1'!C6450)*24</f>
        <v>-0.58333333331393078</v>
      </c>
      <c r="R6450" s="3">
        <f>C6450-(M6450-Key!$B$5)/(24*Key!$B$6)</f>
        <v>44130.760490740737</v>
      </c>
      <c r="S6450">
        <f>M6450-Key!$B$5</f>
        <v>14.92</v>
      </c>
      <c r="T6450" s="2">
        <f t="shared" si="500"/>
        <v>44129.777777777781</v>
      </c>
      <c r="U6450" t="str">
        <f t="shared" si="501"/>
        <v>10-25-2020 18:40</v>
      </c>
      <c r="V6450">
        <f>IFERROR(IF(W6450=Z6450,VLOOKUP($U6450,[1]C8842!$G$2:$M$145,3,FALSE),0),0)</f>
        <v>0</v>
      </c>
      <c r="W6450">
        <f>VLOOKUP(RIGHT($V$1,5),Key!$A$9:$B$14,2,FALSE)</f>
        <v>10.199999999999999</v>
      </c>
      <c r="X6450">
        <f t="shared" si="504"/>
        <v>0</v>
      </c>
      <c r="Y6450">
        <f>VLOOKUP(RIGHT($X$1,5),Key!$A$9:$B$14,2,FALSE)</f>
        <v>3.7</v>
      </c>
      <c r="Z6450">
        <f t="shared" si="502"/>
        <v>10.199999999999999</v>
      </c>
      <c r="AA6450">
        <f t="shared" si="503"/>
        <v>0</v>
      </c>
    </row>
    <row r="6451" spans="1:27" x14ac:dyDescent="0.3">
      <c r="A6451">
        <v>100067</v>
      </c>
      <c r="B6451">
        <v>230922</v>
      </c>
      <c r="C6451" s="3">
        <v>44130.775000000001</v>
      </c>
      <c r="D6451">
        <v>3</v>
      </c>
      <c r="E6451">
        <v>2</v>
      </c>
      <c r="F6451" t="s">
        <v>26</v>
      </c>
      <c r="G6451">
        <v>3</v>
      </c>
      <c r="H6451">
        <v>67.03125</v>
      </c>
      <c r="I6451">
        <v>39.890630000000002</v>
      </c>
      <c r="J6451">
        <v>1.8203130000000001</v>
      </c>
      <c r="K6451">
        <v>93.039060000000006</v>
      </c>
      <c r="L6451" s="3">
        <v>44130.526388888888</v>
      </c>
      <c r="M6451">
        <v>17.18</v>
      </c>
      <c r="N6451" t="s">
        <v>28</v>
      </c>
      <c r="P6451">
        <f>(C6451-Key!$B$1)*24</f>
        <v>3.5500000000465661</v>
      </c>
      <c r="Q6451">
        <f>(Key!$B$2-'17.1'!C6451)*24</f>
        <v>-0.6000000000349246</v>
      </c>
      <c r="R6451" s="3">
        <f>C6451-(M6451-Key!$B$5)/(24*Key!$B$6)</f>
        <v>44130.761185185183</v>
      </c>
      <c r="S6451">
        <f>M6451-Key!$B$5</f>
        <v>14.92</v>
      </c>
      <c r="T6451" s="2">
        <f t="shared" si="500"/>
        <v>44129.777777777781</v>
      </c>
      <c r="U6451" t="str">
        <f t="shared" si="501"/>
        <v>10-25-2020 18:40</v>
      </c>
      <c r="V6451">
        <f>IFERROR(IF(W6451=Z6451,VLOOKUP($U6451,[1]C8842!$G$2:$M$145,3,FALSE),0),0)</f>
        <v>0</v>
      </c>
      <c r="W6451">
        <f>VLOOKUP(RIGHT($V$1,5),Key!$A$9:$B$14,2,FALSE)</f>
        <v>10.199999999999999</v>
      </c>
      <c r="X6451">
        <f t="shared" si="504"/>
        <v>0</v>
      </c>
      <c r="Y6451">
        <f>VLOOKUP(RIGHT($X$1,5),Key!$A$9:$B$14,2,FALSE)</f>
        <v>3.7</v>
      </c>
      <c r="Z6451">
        <f t="shared" si="502"/>
        <v>10.199999999999999</v>
      </c>
      <c r="AA6451">
        <f t="shared" si="503"/>
        <v>0</v>
      </c>
    </row>
    <row r="6452" spans="1:27" x14ac:dyDescent="0.3">
      <c r="A6452">
        <v>100067</v>
      </c>
      <c r="B6452">
        <v>230922</v>
      </c>
      <c r="C6452" s="3">
        <v>44130.775000000001</v>
      </c>
      <c r="D6452">
        <v>2</v>
      </c>
      <c r="E6452">
        <v>1</v>
      </c>
      <c r="F6452" t="s">
        <v>26</v>
      </c>
      <c r="G6452">
        <v>1</v>
      </c>
      <c r="H6452">
        <v>68.480469999999997</v>
      </c>
      <c r="I6452">
        <v>15.964840000000001</v>
      </c>
      <c r="J6452">
        <v>0.8515625</v>
      </c>
      <c r="K6452">
        <v>81.035160000000005</v>
      </c>
      <c r="L6452" s="3">
        <v>44130.526388888888</v>
      </c>
      <c r="M6452">
        <v>17.18</v>
      </c>
      <c r="N6452" t="s">
        <v>28</v>
      </c>
      <c r="P6452">
        <f>(C6452-Key!$B$1)*24</f>
        <v>3.5500000000465661</v>
      </c>
      <c r="Q6452">
        <f>(Key!$B$2-'17.1'!C6452)*24</f>
        <v>-0.6000000000349246</v>
      </c>
      <c r="R6452" s="3">
        <f>C6452-(M6452-Key!$B$5)/(24*Key!$B$6)</f>
        <v>44130.761185185183</v>
      </c>
      <c r="S6452">
        <f>M6452-Key!$B$5</f>
        <v>14.92</v>
      </c>
      <c r="T6452" s="2">
        <f t="shared" si="500"/>
        <v>44129.777777777781</v>
      </c>
      <c r="U6452" t="str">
        <f t="shared" si="501"/>
        <v>10-25-2020 18:40</v>
      </c>
      <c r="V6452">
        <f>IFERROR(IF(W6452=Z6452,VLOOKUP($U6452,[1]C8842!$G$2:$M$145,3,FALSE),0),0)</f>
        <v>0</v>
      </c>
      <c r="W6452">
        <f>VLOOKUP(RIGHT($V$1,5),Key!$A$9:$B$14,2,FALSE)</f>
        <v>10.199999999999999</v>
      </c>
      <c r="X6452">
        <f t="shared" si="504"/>
        <v>0</v>
      </c>
      <c r="Y6452">
        <f>VLOOKUP(RIGHT($X$1,5),Key!$A$9:$B$14,2,FALSE)</f>
        <v>3.7</v>
      </c>
      <c r="Z6452">
        <f t="shared" si="502"/>
        <v>10.199999999999999</v>
      </c>
      <c r="AA6452">
        <f t="shared" si="503"/>
        <v>0</v>
      </c>
    </row>
    <row r="6453" spans="1:27" x14ac:dyDescent="0.3">
      <c r="A6453">
        <v>100067</v>
      </c>
      <c r="B6453">
        <v>230922</v>
      </c>
      <c r="C6453" s="3">
        <v>44130.775000000001</v>
      </c>
      <c r="D6453">
        <v>3</v>
      </c>
      <c r="E6453">
        <v>2</v>
      </c>
      <c r="F6453" t="s">
        <v>26</v>
      </c>
      <c r="G6453">
        <v>1</v>
      </c>
      <c r="H6453">
        <v>66.753910000000005</v>
      </c>
      <c r="I6453">
        <v>15.91797</v>
      </c>
      <c r="J6453">
        <v>0.87109380000000003</v>
      </c>
      <c r="K6453">
        <v>94.039060000000006</v>
      </c>
      <c r="L6453" s="3">
        <v>44130.526388888888</v>
      </c>
      <c r="M6453">
        <v>17.18</v>
      </c>
      <c r="N6453" t="s">
        <v>28</v>
      </c>
      <c r="P6453">
        <f>(C6453-Key!$B$1)*24</f>
        <v>3.5500000000465661</v>
      </c>
      <c r="Q6453">
        <f>(Key!$B$2-'17.1'!C6453)*24</f>
        <v>-0.6000000000349246</v>
      </c>
      <c r="R6453" s="3">
        <f>C6453-(M6453-Key!$B$5)/(24*Key!$B$6)</f>
        <v>44130.761185185183</v>
      </c>
      <c r="S6453">
        <f>M6453-Key!$B$5</f>
        <v>14.92</v>
      </c>
      <c r="T6453" s="2">
        <f t="shared" si="500"/>
        <v>44129.777777777781</v>
      </c>
      <c r="U6453" t="str">
        <f t="shared" si="501"/>
        <v>10-25-2020 18:40</v>
      </c>
      <c r="V6453">
        <f>IFERROR(IF(W6453=Z6453,VLOOKUP($U6453,[1]C8842!$G$2:$M$145,3,FALSE),0),0)</f>
        <v>0</v>
      </c>
      <c r="W6453">
        <f>VLOOKUP(RIGHT($V$1,5),Key!$A$9:$B$14,2,FALSE)</f>
        <v>10.199999999999999</v>
      </c>
      <c r="X6453">
        <f t="shared" si="504"/>
        <v>0</v>
      </c>
      <c r="Y6453">
        <f>VLOOKUP(RIGHT($X$1,5),Key!$A$9:$B$14,2,FALSE)</f>
        <v>3.7</v>
      </c>
      <c r="Z6453">
        <f t="shared" si="502"/>
        <v>10.199999999999999</v>
      </c>
      <c r="AA6453">
        <f t="shared" si="503"/>
        <v>0</v>
      </c>
    </row>
    <row r="6454" spans="1:27" x14ac:dyDescent="0.3">
      <c r="A6454">
        <v>100067</v>
      </c>
      <c r="B6454">
        <v>230922</v>
      </c>
      <c r="C6454" s="3">
        <v>44130.775000000001</v>
      </c>
      <c r="D6454">
        <v>0</v>
      </c>
      <c r="E6454">
        <v>2</v>
      </c>
      <c r="F6454" t="s">
        <v>25</v>
      </c>
      <c r="G6454">
        <v>1</v>
      </c>
      <c r="H6454">
        <v>65.539060000000006</v>
      </c>
      <c r="I6454">
        <v>19.289059999999999</v>
      </c>
      <c r="J6454">
        <v>1.027344</v>
      </c>
      <c r="K6454">
        <v>46.019530000000003</v>
      </c>
      <c r="L6454" s="3">
        <v>44130.526388888888</v>
      </c>
      <c r="M6454">
        <v>17.18</v>
      </c>
      <c r="N6454" t="s">
        <v>28</v>
      </c>
      <c r="P6454">
        <f>(C6454-Key!$B$1)*24</f>
        <v>3.5500000000465661</v>
      </c>
      <c r="Q6454">
        <f>(Key!$B$2-'17.1'!C6454)*24</f>
        <v>-0.6000000000349246</v>
      </c>
      <c r="R6454" s="3">
        <f>C6454-(M6454-Key!$B$5)/(24*Key!$B$6)</f>
        <v>44130.761185185183</v>
      </c>
      <c r="S6454">
        <f>M6454-Key!$B$5</f>
        <v>14.92</v>
      </c>
      <c r="T6454" s="2">
        <f t="shared" si="500"/>
        <v>44129.777777777781</v>
      </c>
      <c r="U6454" t="str">
        <f t="shared" si="501"/>
        <v>10-25-2020 18:40</v>
      </c>
      <c r="V6454">
        <f>IFERROR(IF(W6454=Z6454,VLOOKUP($U6454,[1]C8842!$G$2:$M$145,3,FALSE),0),0)</f>
        <v>0</v>
      </c>
      <c r="W6454">
        <f>VLOOKUP(RIGHT($V$1,5),Key!$A$9:$B$14,2,FALSE)</f>
        <v>10.199999999999999</v>
      </c>
      <c r="X6454">
        <f t="shared" si="504"/>
        <v>0</v>
      </c>
      <c r="Y6454">
        <f>VLOOKUP(RIGHT($X$1,5),Key!$A$9:$B$14,2,FALSE)</f>
        <v>3.7</v>
      </c>
      <c r="Z6454">
        <f t="shared" si="502"/>
        <v>10.199999999999999</v>
      </c>
      <c r="AA6454">
        <f t="shared" si="503"/>
        <v>0</v>
      </c>
    </row>
    <row r="6455" spans="1:27" x14ac:dyDescent="0.3">
      <c r="A6455">
        <v>100067</v>
      </c>
      <c r="B6455">
        <v>230922</v>
      </c>
      <c r="C6455" s="3">
        <v>44130.775000000001</v>
      </c>
      <c r="D6455">
        <v>2</v>
      </c>
      <c r="E6455">
        <v>1</v>
      </c>
      <c r="F6455" t="s">
        <v>26</v>
      </c>
      <c r="G6455">
        <v>2</v>
      </c>
      <c r="H6455">
        <v>70.707030000000003</v>
      </c>
      <c r="I6455">
        <v>24.75</v>
      </c>
      <c r="J6455">
        <v>1.15625</v>
      </c>
      <c r="K6455">
        <v>80.03125</v>
      </c>
      <c r="L6455" s="3">
        <v>44130.526388888888</v>
      </c>
      <c r="M6455">
        <v>17.18</v>
      </c>
      <c r="N6455" t="s">
        <v>28</v>
      </c>
      <c r="P6455">
        <f>(C6455-Key!$B$1)*24</f>
        <v>3.5500000000465661</v>
      </c>
      <c r="Q6455">
        <f>(Key!$B$2-'17.1'!C6455)*24</f>
        <v>-0.6000000000349246</v>
      </c>
      <c r="R6455" s="3">
        <f>C6455-(M6455-Key!$B$5)/(24*Key!$B$6)</f>
        <v>44130.761185185183</v>
      </c>
      <c r="S6455">
        <f>M6455-Key!$B$5</f>
        <v>14.92</v>
      </c>
      <c r="T6455" s="2">
        <f t="shared" si="500"/>
        <v>44129.777777777781</v>
      </c>
      <c r="U6455" t="str">
        <f t="shared" si="501"/>
        <v>10-25-2020 18:40</v>
      </c>
      <c r="V6455">
        <f>IFERROR(IF(W6455=Z6455,VLOOKUP($U6455,[1]C8842!$G$2:$M$145,3,FALSE),0),0)</f>
        <v>0</v>
      </c>
      <c r="W6455">
        <f>VLOOKUP(RIGHT($V$1,5),Key!$A$9:$B$14,2,FALSE)</f>
        <v>10.199999999999999</v>
      </c>
      <c r="X6455">
        <f t="shared" si="504"/>
        <v>0</v>
      </c>
      <c r="Y6455">
        <f>VLOOKUP(RIGHT($X$1,5),Key!$A$9:$B$14,2,FALSE)</f>
        <v>3.7</v>
      </c>
      <c r="Z6455">
        <f t="shared" si="502"/>
        <v>10.199999999999999</v>
      </c>
      <c r="AA6455">
        <f t="shared" si="503"/>
        <v>0</v>
      </c>
    </row>
    <row r="6456" spans="1:27" x14ac:dyDescent="0.3">
      <c r="A6456">
        <v>100067</v>
      </c>
      <c r="B6456">
        <v>230922</v>
      </c>
      <c r="C6456" s="3">
        <v>44130.775000000001</v>
      </c>
      <c r="D6456">
        <v>1</v>
      </c>
      <c r="E6456">
        <v>1</v>
      </c>
      <c r="F6456" t="s">
        <v>25</v>
      </c>
      <c r="G6456">
        <v>2</v>
      </c>
      <c r="H6456">
        <v>59.304690000000001</v>
      </c>
      <c r="I6456">
        <v>20.226559999999999</v>
      </c>
      <c r="J6456">
        <v>1.175781</v>
      </c>
      <c r="K6456">
        <v>58.023440000000001</v>
      </c>
      <c r="L6456" s="3">
        <v>44130.526388888888</v>
      </c>
      <c r="M6456">
        <v>17.18</v>
      </c>
      <c r="N6456" t="s">
        <v>28</v>
      </c>
      <c r="P6456">
        <f>(C6456-Key!$B$1)*24</f>
        <v>3.5500000000465661</v>
      </c>
      <c r="Q6456">
        <f>(Key!$B$2-'17.1'!C6456)*24</f>
        <v>-0.6000000000349246</v>
      </c>
      <c r="R6456" s="3">
        <f>C6456-(M6456-Key!$B$5)/(24*Key!$B$6)</f>
        <v>44130.761185185183</v>
      </c>
      <c r="S6456">
        <f>M6456-Key!$B$5</f>
        <v>14.92</v>
      </c>
      <c r="T6456" s="2">
        <f t="shared" si="500"/>
        <v>44129.777777777781</v>
      </c>
      <c r="U6456" t="str">
        <f t="shared" si="501"/>
        <v>10-25-2020 18:40</v>
      </c>
      <c r="V6456">
        <f>IFERROR(IF(W6456=Z6456,VLOOKUP($U6456,[1]C8842!$G$2:$M$145,3,FALSE),0),0)</f>
        <v>0</v>
      </c>
      <c r="W6456">
        <f>VLOOKUP(RIGHT($V$1,5),Key!$A$9:$B$14,2,FALSE)</f>
        <v>10.199999999999999</v>
      </c>
      <c r="X6456">
        <f t="shared" si="504"/>
        <v>0</v>
      </c>
      <c r="Y6456">
        <f>VLOOKUP(RIGHT($X$1,5),Key!$A$9:$B$14,2,FALSE)</f>
        <v>3.7</v>
      </c>
      <c r="Z6456">
        <f t="shared" si="502"/>
        <v>10.199999999999999</v>
      </c>
      <c r="AA6456">
        <f t="shared" si="503"/>
        <v>0</v>
      </c>
    </row>
    <row r="6457" spans="1:27" x14ac:dyDescent="0.3">
      <c r="A6457">
        <v>100067</v>
      </c>
      <c r="B6457">
        <v>230922</v>
      </c>
      <c r="C6457" s="3">
        <v>44130.775000000001</v>
      </c>
      <c r="D6457">
        <v>2</v>
      </c>
      <c r="E6457">
        <v>1</v>
      </c>
      <c r="F6457" t="s">
        <v>26</v>
      </c>
      <c r="G6457">
        <v>1</v>
      </c>
      <c r="H6457">
        <v>73.265630000000002</v>
      </c>
      <c r="I6457">
        <v>16.73828</v>
      </c>
      <c r="J6457">
        <v>0.82421880000000003</v>
      </c>
      <c r="K6457">
        <v>80.03125</v>
      </c>
      <c r="L6457" s="3">
        <v>44130.526388888888</v>
      </c>
      <c r="M6457">
        <v>17.18</v>
      </c>
      <c r="N6457" t="s">
        <v>28</v>
      </c>
      <c r="P6457">
        <f>(C6457-Key!$B$1)*24</f>
        <v>3.5500000000465661</v>
      </c>
      <c r="Q6457">
        <f>(Key!$B$2-'17.1'!C6457)*24</f>
        <v>-0.6000000000349246</v>
      </c>
      <c r="R6457" s="3">
        <f>C6457-(M6457-Key!$B$5)/(24*Key!$B$6)</f>
        <v>44130.761185185183</v>
      </c>
      <c r="S6457">
        <f>M6457-Key!$B$5</f>
        <v>14.92</v>
      </c>
      <c r="T6457" s="2">
        <f t="shared" si="500"/>
        <v>44129.777777777781</v>
      </c>
      <c r="U6457" t="str">
        <f t="shared" si="501"/>
        <v>10-25-2020 18:40</v>
      </c>
      <c r="V6457">
        <f>IFERROR(IF(W6457=Z6457,VLOOKUP($U6457,[1]C8842!$G$2:$M$145,3,FALSE),0),0)</f>
        <v>0</v>
      </c>
      <c r="W6457">
        <f>VLOOKUP(RIGHT($V$1,5),Key!$A$9:$B$14,2,FALSE)</f>
        <v>10.199999999999999</v>
      </c>
      <c r="X6457">
        <f t="shared" si="504"/>
        <v>0</v>
      </c>
      <c r="Y6457">
        <f>VLOOKUP(RIGHT($X$1,5),Key!$A$9:$B$14,2,FALSE)</f>
        <v>3.7</v>
      </c>
      <c r="Z6457">
        <f t="shared" si="502"/>
        <v>10.199999999999999</v>
      </c>
      <c r="AA6457">
        <f t="shared" si="503"/>
        <v>0</v>
      </c>
    </row>
    <row r="6458" spans="1:27" x14ac:dyDescent="0.3">
      <c r="A6458">
        <v>100067</v>
      </c>
      <c r="B6458">
        <v>230922</v>
      </c>
      <c r="C6458" s="3">
        <v>44130.775000000001</v>
      </c>
      <c r="D6458">
        <v>0</v>
      </c>
      <c r="E6458">
        <v>2</v>
      </c>
      <c r="F6458" t="s">
        <v>25</v>
      </c>
      <c r="G6458">
        <v>1</v>
      </c>
      <c r="H6458">
        <v>65.195310000000006</v>
      </c>
      <c r="I6458">
        <v>16.42578</v>
      </c>
      <c r="J6458">
        <v>0.9140625</v>
      </c>
      <c r="K6458">
        <v>47.019530000000003</v>
      </c>
      <c r="L6458" s="3">
        <v>44130.526388888888</v>
      </c>
      <c r="M6458">
        <v>17.18</v>
      </c>
      <c r="N6458" t="s">
        <v>28</v>
      </c>
      <c r="P6458">
        <f>(C6458-Key!$B$1)*24</f>
        <v>3.5500000000465661</v>
      </c>
      <c r="Q6458">
        <f>(Key!$B$2-'17.1'!C6458)*24</f>
        <v>-0.6000000000349246</v>
      </c>
      <c r="R6458" s="3">
        <f>C6458-(M6458-Key!$B$5)/(24*Key!$B$6)</f>
        <v>44130.761185185183</v>
      </c>
      <c r="S6458">
        <f>M6458-Key!$B$5</f>
        <v>14.92</v>
      </c>
      <c r="T6458" s="2">
        <f t="shared" si="500"/>
        <v>44129.777777777781</v>
      </c>
      <c r="U6458" t="str">
        <f t="shared" si="501"/>
        <v>10-25-2020 18:40</v>
      </c>
      <c r="V6458">
        <f>IFERROR(IF(W6458=Z6458,VLOOKUP($U6458,[1]C8842!$G$2:$M$145,3,FALSE),0),0)</f>
        <v>0</v>
      </c>
      <c r="W6458">
        <f>VLOOKUP(RIGHT($V$1,5),Key!$A$9:$B$14,2,FALSE)</f>
        <v>10.199999999999999</v>
      </c>
      <c r="X6458">
        <f t="shared" si="504"/>
        <v>0</v>
      </c>
      <c r="Y6458">
        <f>VLOOKUP(RIGHT($X$1,5),Key!$A$9:$B$14,2,FALSE)</f>
        <v>3.7</v>
      </c>
      <c r="Z6458">
        <f t="shared" si="502"/>
        <v>10.199999999999999</v>
      </c>
      <c r="AA6458">
        <f t="shared" si="503"/>
        <v>0</v>
      </c>
    </row>
    <row r="6459" spans="1:27" x14ac:dyDescent="0.3">
      <c r="A6459">
        <v>100067</v>
      </c>
      <c r="B6459">
        <v>230922</v>
      </c>
      <c r="C6459" s="3">
        <v>44130.775000000001</v>
      </c>
      <c r="D6459">
        <v>3</v>
      </c>
      <c r="E6459">
        <v>2</v>
      </c>
      <c r="F6459" t="s">
        <v>26</v>
      </c>
      <c r="G6459">
        <v>1</v>
      </c>
      <c r="H6459">
        <v>65</v>
      </c>
      <c r="I6459">
        <v>13.003909999999999</v>
      </c>
      <c r="J6459">
        <v>0.77734380000000003</v>
      </c>
      <c r="K6459">
        <v>94.039060000000006</v>
      </c>
      <c r="L6459" s="3">
        <v>44130.526388888888</v>
      </c>
      <c r="M6459">
        <v>17.18</v>
      </c>
      <c r="N6459" t="s">
        <v>28</v>
      </c>
      <c r="P6459">
        <f>(C6459-Key!$B$1)*24</f>
        <v>3.5500000000465661</v>
      </c>
      <c r="Q6459">
        <f>(Key!$B$2-'17.1'!C6459)*24</f>
        <v>-0.6000000000349246</v>
      </c>
      <c r="R6459" s="3">
        <f>C6459-(M6459-Key!$B$5)/(24*Key!$B$6)</f>
        <v>44130.761185185183</v>
      </c>
      <c r="S6459">
        <f>M6459-Key!$B$5</f>
        <v>14.92</v>
      </c>
      <c r="T6459" s="2">
        <f t="shared" si="500"/>
        <v>44129.777777777781</v>
      </c>
      <c r="U6459" t="str">
        <f t="shared" si="501"/>
        <v>10-25-2020 18:40</v>
      </c>
      <c r="V6459">
        <f>IFERROR(IF(W6459=Z6459,VLOOKUP($U6459,[1]C8842!$G$2:$M$145,3,FALSE),0),0)</f>
        <v>0</v>
      </c>
      <c r="W6459">
        <f>VLOOKUP(RIGHT($V$1,5),Key!$A$9:$B$14,2,FALSE)</f>
        <v>10.199999999999999</v>
      </c>
      <c r="X6459">
        <f t="shared" si="504"/>
        <v>0</v>
      </c>
      <c r="Y6459">
        <f>VLOOKUP(RIGHT($X$1,5),Key!$A$9:$B$14,2,FALSE)</f>
        <v>3.7</v>
      </c>
      <c r="Z6459">
        <f t="shared" si="502"/>
        <v>10.199999999999999</v>
      </c>
      <c r="AA6459">
        <f t="shared" si="503"/>
        <v>0</v>
      </c>
    </row>
    <row r="6460" spans="1:27" x14ac:dyDescent="0.3">
      <c r="A6460">
        <v>100067</v>
      </c>
      <c r="B6460">
        <v>230922</v>
      </c>
      <c r="C6460" s="3">
        <v>44130.775000000001</v>
      </c>
      <c r="D6460">
        <v>2</v>
      </c>
      <c r="E6460">
        <v>1</v>
      </c>
      <c r="F6460" t="s">
        <v>26</v>
      </c>
      <c r="G6460">
        <v>4</v>
      </c>
      <c r="H6460">
        <v>72.582030000000003</v>
      </c>
      <c r="I6460">
        <v>74.847660000000005</v>
      </c>
      <c r="J6460">
        <v>2.9648439999999998</v>
      </c>
      <c r="K6460">
        <v>80.03125</v>
      </c>
      <c r="L6460" s="3">
        <v>44130.526388888888</v>
      </c>
      <c r="M6460">
        <v>17.18</v>
      </c>
      <c r="N6460" t="s">
        <v>28</v>
      </c>
      <c r="P6460">
        <f>(C6460-Key!$B$1)*24</f>
        <v>3.5500000000465661</v>
      </c>
      <c r="Q6460">
        <f>(Key!$B$2-'17.1'!C6460)*24</f>
        <v>-0.6000000000349246</v>
      </c>
      <c r="R6460" s="3">
        <f>C6460-(M6460-Key!$B$5)/(24*Key!$B$6)</f>
        <v>44130.761185185183</v>
      </c>
      <c r="S6460">
        <f>M6460-Key!$B$5</f>
        <v>14.92</v>
      </c>
      <c r="T6460" s="2">
        <f t="shared" si="500"/>
        <v>44129.777777777781</v>
      </c>
      <c r="U6460" t="str">
        <f t="shared" si="501"/>
        <v>10-25-2020 18:40</v>
      </c>
      <c r="V6460">
        <f>IFERROR(IF(W6460=Z6460,VLOOKUP($U6460,[1]C8842!$G$2:$M$145,3,FALSE),0),0)</f>
        <v>0</v>
      </c>
      <c r="W6460">
        <f>VLOOKUP(RIGHT($V$1,5),Key!$A$9:$B$14,2,FALSE)</f>
        <v>10.199999999999999</v>
      </c>
      <c r="X6460">
        <f t="shared" si="504"/>
        <v>0</v>
      </c>
      <c r="Y6460">
        <f>VLOOKUP(RIGHT($X$1,5),Key!$A$9:$B$14,2,FALSE)</f>
        <v>3.7</v>
      </c>
      <c r="Z6460">
        <f t="shared" si="502"/>
        <v>10.199999999999999</v>
      </c>
      <c r="AA6460">
        <f t="shared" si="503"/>
        <v>0</v>
      </c>
    </row>
    <row r="6461" spans="1:27" x14ac:dyDescent="0.3">
      <c r="A6461">
        <v>100067</v>
      </c>
      <c r="B6461">
        <v>230922</v>
      </c>
      <c r="C6461" s="3">
        <v>44130.775000000001</v>
      </c>
      <c r="D6461">
        <v>2</v>
      </c>
      <c r="E6461">
        <v>1</v>
      </c>
      <c r="F6461" t="s">
        <v>26</v>
      </c>
      <c r="G6461">
        <v>1</v>
      </c>
      <c r="H6461">
        <v>73.800780000000003</v>
      </c>
      <c r="I6461">
        <v>16.621089999999999</v>
      </c>
      <c r="J6461">
        <v>0.8125</v>
      </c>
      <c r="K6461">
        <v>82.035160000000005</v>
      </c>
      <c r="L6461" s="3">
        <v>44130.526388888888</v>
      </c>
      <c r="M6461">
        <v>17.18</v>
      </c>
      <c r="N6461" t="s">
        <v>28</v>
      </c>
      <c r="P6461">
        <f>(C6461-Key!$B$1)*24</f>
        <v>3.5500000000465661</v>
      </c>
      <c r="Q6461">
        <f>(Key!$B$2-'17.1'!C6461)*24</f>
        <v>-0.6000000000349246</v>
      </c>
      <c r="R6461" s="3">
        <f>C6461-(M6461-Key!$B$5)/(24*Key!$B$6)</f>
        <v>44130.761185185183</v>
      </c>
      <c r="S6461">
        <f>M6461-Key!$B$5</f>
        <v>14.92</v>
      </c>
      <c r="T6461" s="2">
        <f t="shared" si="500"/>
        <v>44129.777777777781</v>
      </c>
      <c r="U6461" t="str">
        <f t="shared" si="501"/>
        <v>10-25-2020 18:40</v>
      </c>
      <c r="V6461">
        <f>IFERROR(IF(W6461=Z6461,VLOOKUP($U6461,[1]C8842!$G$2:$M$145,3,FALSE),0),0)</f>
        <v>0</v>
      </c>
      <c r="W6461">
        <f>VLOOKUP(RIGHT($V$1,5),Key!$A$9:$B$14,2,FALSE)</f>
        <v>10.199999999999999</v>
      </c>
      <c r="X6461">
        <f t="shared" si="504"/>
        <v>0</v>
      </c>
      <c r="Y6461">
        <f>VLOOKUP(RIGHT($X$1,5),Key!$A$9:$B$14,2,FALSE)</f>
        <v>3.7</v>
      </c>
      <c r="Z6461">
        <f t="shared" si="502"/>
        <v>10.199999999999999</v>
      </c>
      <c r="AA6461">
        <f t="shared" si="503"/>
        <v>0</v>
      </c>
    </row>
    <row r="6462" spans="1:27" x14ac:dyDescent="0.3">
      <c r="A6462">
        <v>100067</v>
      </c>
      <c r="B6462">
        <v>230922</v>
      </c>
      <c r="C6462" s="3">
        <v>44130.775000000001</v>
      </c>
      <c r="D6462">
        <v>0</v>
      </c>
      <c r="E6462">
        <v>2</v>
      </c>
      <c r="F6462" t="s">
        <v>25</v>
      </c>
      <c r="G6462">
        <v>1</v>
      </c>
      <c r="H6462">
        <v>64.296880000000002</v>
      </c>
      <c r="I6462">
        <v>18.34375</v>
      </c>
      <c r="J6462">
        <v>1.0078130000000001</v>
      </c>
      <c r="K6462">
        <v>47.019530000000003</v>
      </c>
      <c r="L6462" s="3">
        <v>44130.526388888888</v>
      </c>
      <c r="M6462">
        <v>17.18</v>
      </c>
      <c r="N6462" t="s">
        <v>28</v>
      </c>
      <c r="P6462">
        <f>(C6462-Key!$B$1)*24</f>
        <v>3.5500000000465661</v>
      </c>
      <c r="Q6462">
        <f>(Key!$B$2-'17.1'!C6462)*24</f>
        <v>-0.6000000000349246</v>
      </c>
      <c r="R6462" s="3">
        <f>C6462-(M6462-Key!$B$5)/(24*Key!$B$6)</f>
        <v>44130.761185185183</v>
      </c>
      <c r="S6462">
        <f>M6462-Key!$B$5</f>
        <v>14.92</v>
      </c>
      <c r="T6462" s="2">
        <f t="shared" si="500"/>
        <v>44129.777777777781</v>
      </c>
      <c r="U6462" t="str">
        <f t="shared" si="501"/>
        <v>10-25-2020 18:40</v>
      </c>
      <c r="V6462">
        <f>IFERROR(IF(W6462=Z6462,VLOOKUP($U6462,[1]C8842!$G$2:$M$145,3,FALSE),0),0)</f>
        <v>0</v>
      </c>
      <c r="W6462">
        <f>VLOOKUP(RIGHT($V$1,5),Key!$A$9:$B$14,2,FALSE)</f>
        <v>10.199999999999999</v>
      </c>
      <c r="X6462">
        <f t="shared" si="504"/>
        <v>0</v>
      </c>
      <c r="Y6462">
        <f>VLOOKUP(RIGHT($X$1,5),Key!$A$9:$B$14,2,FALSE)</f>
        <v>3.7</v>
      </c>
      <c r="Z6462">
        <f t="shared" si="502"/>
        <v>10.199999999999999</v>
      </c>
      <c r="AA6462">
        <f t="shared" si="503"/>
        <v>0</v>
      </c>
    </row>
    <row r="6463" spans="1:27" x14ac:dyDescent="0.3">
      <c r="A6463">
        <v>100067</v>
      </c>
      <c r="B6463">
        <v>230922</v>
      </c>
      <c r="C6463" s="3">
        <v>44130.775000000001</v>
      </c>
      <c r="D6463">
        <v>1</v>
      </c>
      <c r="E6463">
        <v>1</v>
      </c>
      <c r="F6463" t="s">
        <v>25</v>
      </c>
      <c r="G6463">
        <v>2</v>
      </c>
      <c r="H6463">
        <v>81.113280000000003</v>
      </c>
      <c r="I6463">
        <v>24.398440000000001</v>
      </c>
      <c r="J6463">
        <v>0.99609380000000003</v>
      </c>
      <c r="K6463">
        <v>59.023440000000001</v>
      </c>
      <c r="L6463" s="3">
        <v>44130.526388888888</v>
      </c>
      <c r="M6463">
        <v>17.18</v>
      </c>
      <c r="N6463" t="s">
        <v>28</v>
      </c>
      <c r="P6463">
        <f>(C6463-Key!$B$1)*24</f>
        <v>3.5500000000465661</v>
      </c>
      <c r="Q6463">
        <f>(Key!$B$2-'17.1'!C6463)*24</f>
        <v>-0.6000000000349246</v>
      </c>
      <c r="R6463" s="3">
        <f>C6463-(M6463-Key!$B$5)/(24*Key!$B$6)</f>
        <v>44130.761185185183</v>
      </c>
      <c r="S6463">
        <f>M6463-Key!$B$5</f>
        <v>14.92</v>
      </c>
      <c r="T6463" s="2">
        <f t="shared" si="500"/>
        <v>44129.777777777781</v>
      </c>
      <c r="U6463" t="str">
        <f t="shared" si="501"/>
        <v>10-25-2020 18:40</v>
      </c>
      <c r="V6463">
        <f>IFERROR(IF(W6463=Z6463,VLOOKUP($U6463,[1]C8842!$G$2:$M$145,3,FALSE),0),0)</f>
        <v>0</v>
      </c>
      <c r="W6463">
        <f>VLOOKUP(RIGHT($V$1,5),Key!$A$9:$B$14,2,FALSE)</f>
        <v>10.199999999999999</v>
      </c>
      <c r="X6463">
        <f t="shared" si="504"/>
        <v>0</v>
      </c>
      <c r="Y6463">
        <f>VLOOKUP(RIGHT($X$1,5),Key!$A$9:$B$14,2,FALSE)</f>
        <v>3.7</v>
      </c>
      <c r="Z6463">
        <f t="shared" si="502"/>
        <v>10.199999999999999</v>
      </c>
      <c r="AA6463">
        <f t="shared" si="503"/>
        <v>0</v>
      </c>
    </row>
    <row r="6464" spans="1:27" x14ac:dyDescent="0.3">
      <c r="A6464">
        <v>100067</v>
      </c>
      <c r="B6464">
        <v>230922</v>
      </c>
      <c r="C6464" s="3">
        <v>44130.775000000001</v>
      </c>
      <c r="D6464">
        <v>0</v>
      </c>
      <c r="E6464">
        <v>2</v>
      </c>
      <c r="F6464" t="s">
        <v>25</v>
      </c>
      <c r="G6464">
        <v>1</v>
      </c>
      <c r="H6464">
        <v>63.679690000000001</v>
      </c>
      <c r="I6464">
        <v>18.117190000000001</v>
      </c>
      <c r="J6464">
        <v>1.0078130000000001</v>
      </c>
      <c r="K6464">
        <v>46.019530000000003</v>
      </c>
      <c r="L6464" s="3">
        <v>44130.526388888888</v>
      </c>
      <c r="M6464">
        <v>17.18</v>
      </c>
      <c r="N6464" t="s">
        <v>28</v>
      </c>
      <c r="P6464">
        <f>(C6464-Key!$B$1)*24</f>
        <v>3.5500000000465661</v>
      </c>
      <c r="Q6464">
        <f>(Key!$B$2-'17.1'!C6464)*24</f>
        <v>-0.6000000000349246</v>
      </c>
      <c r="R6464" s="3">
        <f>C6464-(M6464-Key!$B$5)/(24*Key!$B$6)</f>
        <v>44130.761185185183</v>
      </c>
      <c r="S6464">
        <f>M6464-Key!$B$5</f>
        <v>14.92</v>
      </c>
      <c r="T6464" s="2">
        <f t="shared" si="500"/>
        <v>44129.777777777781</v>
      </c>
      <c r="U6464" t="str">
        <f t="shared" si="501"/>
        <v>10-25-2020 18:40</v>
      </c>
      <c r="V6464">
        <f>IFERROR(IF(W6464=Z6464,VLOOKUP($U6464,[1]C8842!$G$2:$M$145,3,FALSE),0),0)</f>
        <v>0</v>
      </c>
      <c r="W6464">
        <f>VLOOKUP(RIGHT($V$1,5),Key!$A$9:$B$14,2,FALSE)</f>
        <v>10.199999999999999</v>
      </c>
      <c r="X6464">
        <f t="shared" si="504"/>
        <v>0</v>
      </c>
      <c r="Y6464">
        <f>VLOOKUP(RIGHT($X$1,5),Key!$A$9:$B$14,2,FALSE)</f>
        <v>3.7</v>
      </c>
      <c r="Z6464">
        <f t="shared" si="502"/>
        <v>10.199999999999999</v>
      </c>
      <c r="AA6464">
        <f t="shared" si="503"/>
        <v>0</v>
      </c>
    </row>
    <row r="6465" spans="1:27" x14ac:dyDescent="0.3">
      <c r="A6465">
        <v>100067</v>
      </c>
      <c r="B6465">
        <v>230922</v>
      </c>
      <c r="C6465" s="3">
        <v>44130.775000000001</v>
      </c>
      <c r="D6465">
        <v>3</v>
      </c>
      <c r="E6465">
        <v>2</v>
      </c>
      <c r="F6465" t="s">
        <v>26</v>
      </c>
      <c r="G6465">
        <v>4</v>
      </c>
      <c r="H6465">
        <v>65.386719999999997</v>
      </c>
      <c r="I6465">
        <v>75.46875</v>
      </c>
      <c r="J6465">
        <v>3.3164060000000002</v>
      </c>
      <c r="K6465">
        <v>92.039060000000006</v>
      </c>
      <c r="L6465" s="3">
        <v>44130.526388888888</v>
      </c>
      <c r="M6465">
        <v>17.18</v>
      </c>
      <c r="N6465" t="s">
        <v>28</v>
      </c>
      <c r="P6465">
        <f>(C6465-Key!$B$1)*24</f>
        <v>3.5500000000465661</v>
      </c>
      <c r="Q6465">
        <f>(Key!$B$2-'17.1'!C6465)*24</f>
        <v>-0.6000000000349246</v>
      </c>
      <c r="R6465" s="3">
        <f>C6465-(M6465-Key!$B$5)/(24*Key!$B$6)</f>
        <v>44130.761185185183</v>
      </c>
      <c r="S6465">
        <f>M6465-Key!$B$5</f>
        <v>14.92</v>
      </c>
      <c r="T6465" s="2">
        <f t="shared" si="500"/>
        <v>44129.777777777781</v>
      </c>
      <c r="U6465" t="str">
        <f t="shared" si="501"/>
        <v>10-25-2020 18:40</v>
      </c>
      <c r="V6465">
        <f>IFERROR(IF(W6465=Z6465,VLOOKUP($U6465,[1]C8842!$G$2:$M$145,3,FALSE),0),0)</f>
        <v>0</v>
      </c>
      <c r="W6465">
        <f>VLOOKUP(RIGHT($V$1,5),Key!$A$9:$B$14,2,FALSE)</f>
        <v>10.199999999999999</v>
      </c>
      <c r="X6465">
        <f t="shared" si="504"/>
        <v>0</v>
      </c>
      <c r="Y6465">
        <f>VLOOKUP(RIGHT($X$1,5),Key!$A$9:$B$14,2,FALSE)</f>
        <v>3.7</v>
      </c>
      <c r="Z6465">
        <f t="shared" si="502"/>
        <v>10.199999999999999</v>
      </c>
      <c r="AA6465">
        <f t="shared" si="503"/>
        <v>0</v>
      </c>
    </row>
    <row r="6466" spans="1:27" x14ac:dyDescent="0.3">
      <c r="A6466">
        <v>100067</v>
      </c>
      <c r="B6466">
        <v>230922</v>
      </c>
      <c r="C6466" s="3">
        <v>44130.775000000001</v>
      </c>
      <c r="D6466">
        <v>0</v>
      </c>
      <c r="E6466">
        <v>2</v>
      </c>
      <c r="F6466" t="s">
        <v>25</v>
      </c>
      <c r="G6466">
        <v>1</v>
      </c>
      <c r="H6466">
        <v>60.78125</v>
      </c>
      <c r="I6466">
        <v>15.9375</v>
      </c>
      <c r="J6466">
        <v>0.9609375</v>
      </c>
      <c r="K6466">
        <v>48.019530000000003</v>
      </c>
      <c r="L6466" s="3">
        <v>44130.526388888888</v>
      </c>
      <c r="M6466">
        <v>17.18</v>
      </c>
      <c r="N6466" t="s">
        <v>28</v>
      </c>
      <c r="P6466">
        <f>(C6466-Key!$B$1)*24</f>
        <v>3.5500000000465661</v>
      </c>
      <c r="Q6466">
        <f>(Key!$B$2-'17.1'!C6466)*24</f>
        <v>-0.6000000000349246</v>
      </c>
      <c r="R6466" s="3">
        <f>C6466-(M6466-Key!$B$5)/(24*Key!$B$6)</f>
        <v>44130.761185185183</v>
      </c>
      <c r="S6466">
        <f>M6466-Key!$B$5</f>
        <v>14.92</v>
      </c>
      <c r="T6466" s="2">
        <f t="shared" si="500"/>
        <v>44129.777777777781</v>
      </c>
      <c r="U6466" t="str">
        <f t="shared" si="501"/>
        <v>10-25-2020 18:40</v>
      </c>
      <c r="V6466">
        <f>IFERROR(IF(W6466=Z6466,VLOOKUP($U6466,[1]C8842!$G$2:$M$145,3,FALSE),0),0)</f>
        <v>0</v>
      </c>
      <c r="W6466">
        <f>VLOOKUP(RIGHT($V$1,5),Key!$A$9:$B$14,2,FALSE)</f>
        <v>10.199999999999999</v>
      </c>
      <c r="X6466">
        <f t="shared" si="504"/>
        <v>0</v>
      </c>
      <c r="Y6466">
        <f>VLOOKUP(RIGHT($X$1,5),Key!$A$9:$B$14,2,FALSE)</f>
        <v>3.7</v>
      </c>
      <c r="Z6466">
        <f t="shared" si="502"/>
        <v>10.199999999999999</v>
      </c>
      <c r="AA6466">
        <f t="shared" si="503"/>
        <v>0</v>
      </c>
    </row>
    <row r="6467" spans="1:27" x14ac:dyDescent="0.3">
      <c r="A6467">
        <v>100067</v>
      </c>
      <c r="B6467">
        <v>230922</v>
      </c>
      <c r="C6467" s="3">
        <v>44130.775000000001</v>
      </c>
      <c r="D6467">
        <v>1</v>
      </c>
      <c r="E6467">
        <v>1</v>
      </c>
      <c r="F6467" t="s">
        <v>25</v>
      </c>
      <c r="G6467">
        <v>2</v>
      </c>
      <c r="H6467">
        <v>69.863280000000003</v>
      </c>
      <c r="I6467">
        <v>23.441410000000001</v>
      </c>
      <c r="J6467">
        <v>1.121094</v>
      </c>
      <c r="K6467">
        <v>58.023440000000001</v>
      </c>
      <c r="L6467" s="3">
        <v>44130.526388888888</v>
      </c>
      <c r="M6467">
        <v>17.18</v>
      </c>
      <c r="N6467" t="s">
        <v>28</v>
      </c>
      <c r="P6467">
        <f>(C6467-Key!$B$1)*24</f>
        <v>3.5500000000465661</v>
      </c>
      <c r="Q6467">
        <f>(Key!$B$2-'17.1'!C6467)*24</f>
        <v>-0.6000000000349246</v>
      </c>
      <c r="R6467" s="3">
        <f>C6467-(M6467-Key!$B$5)/(24*Key!$B$6)</f>
        <v>44130.761185185183</v>
      </c>
      <c r="S6467">
        <f>M6467-Key!$B$5</f>
        <v>14.92</v>
      </c>
      <c r="T6467" s="2">
        <f t="shared" ref="T6467:T6530" si="505">ROUND(C6467*24*60/10,0)/(24*6)-1</f>
        <v>44129.777777777781</v>
      </c>
      <c r="U6467" t="str">
        <f t="shared" ref="U6467:U6530" si="506">TEXT(T6467,"mm-dd-yyyy hh:mm")</f>
        <v>10-25-2020 18:40</v>
      </c>
      <c r="V6467">
        <f>IFERROR(IF(W6467=Z6467,VLOOKUP($U6467,[1]C8842!$G$2:$M$145,3,FALSE),0),0)</f>
        <v>0</v>
      </c>
      <c r="W6467">
        <f>VLOOKUP(RIGHT($V$1,5),Key!$A$9:$B$14,2,FALSE)</f>
        <v>10.199999999999999</v>
      </c>
      <c r="X6467">
        <f t="shared" si="504"/>
        <v>0</v>
      </c>
      <c r="Y6467">
        <f>VLOOKUP(RIGHT($X$1,5),Key!$A$9:$B$14,2,FALSE)</f>
        <v>3.7</v>
      </c>
      <c r="Z6467">
        <f t="shared" ref="Z6467:Z6530" si="507">M6467-MIN(ABS(Y6467-M6467),ABS(W6467-M6467))</f>
        <v>10.199999999999999</v>
      </c>
      <c r="AA6467">
        <f t="shared" ref="AA6467:AA6530" si="508">SUM(V6467,X6467)</f>
        <v>0</v>
      </c>
    </row>
    <row r="6468" spans="1:27" x14ac:dyDescent="0.3">
      <c r="A6468">
        <v>100067</v>
      </c>
      <c r="B6468">
        <v>230922</v>
      </c>
      <c r="C6468" s="3">
        <v>44130.775000000001</v>
      </c>
      <c r="D6468">
        <v>3</v>
      </c>
      <c r="E6468">
        <v>2</v>
      </c>
      <c r="F6468" t="s">
        <v>26</v>
      </c>
      <c r="G6468">
        <v>1</v>
      </c>
      <c r="H6468">
        <v>72.222660000000005</v>
      </c>
      <c r="I6468">
        <v>17.51172</v>
      </c>
      <c r="J6468">
        <v>0.86328130000000003</v>
      </c>
      <c r="K6468">
        <v>92.039060000000006</v>
      </c>
      <c r="L6468" s="3">
        <v>44130.526388888888</v>
      </c>
      <c r="M6468">
        <v>17.18</v>
      </c>
      <c r="N6468" t="s">
        <v>28</v>
      </c>
      <c r="P6468">
        <f>(C6468-Key!$B$1)*24</f>
        <v>3.5500000000465661</v>
      </c>
      <c r="Q6468">
        <f>(Key!$B$2-'17.1'!C6468)*24</f>
        <v>-0.6000000000349246</v>
      </c>
      <c r="R6468" s="3">
        <f>C6468-(M6468-Key!$B$5)/(24*Key!$B$6)</f>
        <v>44130.761185185183</v>
      </c>
      <c r="S6468">
        <f>M6468-Key!$B$5</f>
        <v>14.92</v>
      </c>
      <c r="T6468" s="2">
        <f t="shared" si="505"/>
        <v>44129.777777777781</v>
      </c>
      <c r="U6468" t="str">
        <f t="shared" si="506"/>
        <v>10-25-2020 18:40</v>
      </c>
      <c r="V6468">
        <f>IFERROR(IF(W6468=Z6468,VLOOKUP($U6468,[1]C8842!$G$2:$M$145,3,FALSE),0),0)</f>
        <v>0</v>
      </c>
      <c r="W6468">
        <f>VLOOKUP(RIGHT($V$1,5),Key!$A$9:$B$14,2,FALSE)</f>
        <v>10.199999999999999</v>
      </c>
      <c r="X6468">
        <f t="shared" ref="X6468:X6531" si="509">$X$2</f>
        <v>0</v>
      </c>
      <c r="Y6468">
        <f>VLOOKUP(RIGHT($X$1,5),Key!$A$9:$B$14,2,FALSE)</f>
        <v>3.7</v>
      </c>
      <c r="Z6468">
        <f t="shared" si="507"/>
        <v>10.199999999999999</v>
      </c>
      <c r="AA6468">
        <f t="shared" si="508"/>
        <v>0</v>
      </c>
    </row>
    <row r="6469" spans="1:27" x14ac:dyDescent="0.3">
      <c r="A6469">
        <v>100067</v>
      </c>
      <c r="B6469">
        <v>230922</v>
      </c>
      <c r="C6469" s="3">
        <v>44130.775000000001</v>
      </c>
      <c r="D6469">
        <v>1</v>
      </c>
      <c r="E6469">
        <v>1</v>
      </c>
      <c r="F6469" t="s">
        <v>25</v>
      </c>
      <c r="G6469">
        <v>1</v>
      </c>
      <c r="H6469">
        <v>66.738280000000003</v>
      </c>
      <c r="I6469">
        <v>16.902339999999999</v>
      </c>
      <c r="J6469">
        <v>0.91015630000000003</v>
      </c>
      <c r="K6469">
        <v>57.023440000000001</v>
      </c>
      <c r="L6469" s="3">
        <v>44130.526388888888</v>
      </c>
      <c r="M6469">
        <v>17.18</v>
      </c>
      <c r="N6469" t="s">
        <v>28</v>
      </c>
      <c r="P6469">
        <f>(C6469-Key!$B$1)*24</f>
        <v>3.5500000000465661</v>
      </c>
      <c r="Q6469">
        <f>(Key!$B$2-'17.1'!C6469)*24</f>
        <v>-0.6000000000349246</v>
      </c>
      <c r="R6469" s="3">
        <f>C6469-(M6469-Key!$B$5)/(24*Key!$B$6)</f>
        <v>44130.761185185183</v>
      </c>
      <c r="S6469">
        <f>M6469-Key!$B$5</f>
        <v>14.92</v>
      </c>
      <c r="T6469" s="2">
        <f t="shared" si="505"/>
        <v>44129.777777777781</v>
      </c>
      <c r="U6469" t="str">
        <f t="shared" si="506"/>
        <v>10-25-2020 18:40</v>
      </c>
      <c r="V6469">
        <f>IFERROR(IF(W6469=Z6469,VLOOKUP($U6469,[1]C8842!$G$2:$M$145,3,FALSE),0),0)</f>
        <v>0</v>
      </c>
      <c r="W6469">
        <f>VLOOKUP(RIGHT($V$1,5),Key!$A$9:$B$14,2,FALSE)</f>
        <v>10.199999999999999</v>
      </c>
      <c r="X6469">
        <f t="shared" si="509"/>
        <v>0</v>
      </c>
      <c r="Y6469">
        <f>VLOOKUP(RIGHT($X$1,5),Key!$A$9:$B$14,2,FALSE)</f>
        <v>3.7</v>
      </c>
      <c r="Z6469">
        <f t="shared" si="507"/>
        <v>10.199999999999999</v>
      </c>
      <c r="AA6469">
        <f t="shared" si="508"/>
        <v>0</v>
      </c>
    </row>
    <row r="6470" spans="1:27" x14ac:dyDescent="0.3">
      <c r="A6470">
        <v>100067</v>
      </c>
      <c r="B6470">
        <v>230922</v>
      </c>
      <c r="C6470" s="3">
        <v>44130.775000000001</v>
      </c>
      <c r="D6470">
        <v>0</v>
      </c>
      <c r="E6470">
        <v>2</v>
      </c>
      <c r="F6470" t="s">
        <v>25</v>
      </c>
      <c r="G6470">
        <v>4</v>
      </c>
      <c r="H6470">
        <v>60.371090000000002</v>
      </c>
      <c r="I6470">
        <v>64.957030000000003</v>
      </c>
      <c r="J6470">
        <v>3.1289060000000002</v>
      </c>
      <c r="K6470">
        <v>46.019530000000003</v>
      </c>
      <c r="L6470" s="3">
        <v>44130.526388888888</v>
      </c>
      <c r="M6470">
        <v>17.18</v>
      </c>
      <c r="N6470" t="s">
        <v>28</v>
      </c>
      <c r="P6470">
        <f>(C6470-Key!$B$1)*24</f>
        <v>3.5500000000465661</v>
      </c>
      <c r="Q6470">
        <f>(Key!$B$2-'17.1'!C6470)*24</f>
        <v>-0.6000000000349246</v>
      </c>
      <c r="R6470" s="3">
        <f>C6470-(M6470-Key!$B$5)/(24*Key!$B$6)</f>
        <v>44130.761185185183</v>
      </c>
      <c r="S6470">
        <f>M6470-Key!$B$5</f>
        <v>14.92</v>
      </c>
      <c r="T6470" s="2">
        <f t="shared" si="505"/>
        <v>44129.777777777781</v>
      </c>
      <c r="U6470" t="str">
        <f t="shared" si="506"/>
        <v>10-25-2020 18:40</v>
      </c>
      <c r="V6470">
        <f>IFERROR(IF(W6470=Z6470,VLOOKUP($U6470,[1]C8842!$G$2:$M$145,3,FALSE),0),0)</f>
        <v>0</v>
      </c>
      <c r="W6470">
        <f>VLOOKUP(RIGHT($V$1,5),Key!$A$9:$B$14,2,FALSE)</f>
        <v>10.199999999999999</v>
      </c>
      <c r="X6470">
        <f t="shared" si="509"/>
        <v>0</v>
      </c>
      <c r="Y6470">
        <f>VLOOKUP(RIGHT($X$1,5),Key!$A$9:$B$14,2,FALSE)</f>
        <v>3.7</v>
      </c>
      <c r="Z6470">
        <f t="shared" si="507"/>
        <v>10.199999999999999</v>
      </c>
      <c r="AA6470">
        <f t="shared" si="508"/>
        <v>0</v>
      </c>
    </row>
    <row r="6471" spans="1:27" x14ac:dyDescent="0.3">
      <c r="A6471">
        <v>100067</v>
      </c>
      <c r="B6471">
        <v>230922</v>
      </c>
      <c r="C6471" s="3">
        <v>44130.775000000001</v>
      </c>
      <c r="D6471">
        <v>2</v>
      </c>
      <c r="E6471">
        <v>1</v>
      </c>
      <c r="F6471" t="s">
        <v>26</v>
      </c>
      <c r="G6471">
        <v>1</v>
      </c>
      <c r="H6471">
        <v>75.472660000000005</v>
      </c>
      <c r="I6471">
        <v>17.058589999999999</v>
      </c>
      <c r="J6471">
        <v>0.8125</v>
      </c>
      <c r="K6471">
        <v>82.035160000000005</v>
      </c>
      <c r="L6471" s="3">
        <v>44130.526388888888</v>
      </c>
      <c r="M6471">
        <v>17.18</v>
      </c>
      <c r="N6471" t="s">
        <v>28</v>
      </c>
      <c r="P6471">
        <f>(C6471-Key!$B$1)*24</f>
        <v>3.5500000000465661</v>
      </c>
      <c r="Q6471">
        <f>(Key!$B$2-'17.1'!C6471)*24</f>
        <v>-0.6000000000349246</v>
      </c>
      <c r="R6471" s="3">
        <f>C6471-(M6471-Key!$B$5)/(24*Key!$B$6)</f>
        <v>44130.761185185183</v>
      </c>
      <c r="S6471">
        <f>M6471-Key!$B$5</f>
        <v>14.92</v>
      </c>
      <c r="T6471" s="2">
        <f t="shared" si="505"/>
        <v>44129.777777777781</v>
      </c>
      <c r="U6471" t="str">
        <f t="shared" si="506"/>
        <v>10-25-2020 18:40</v>
      </c>
      <c r="V6471">
        <f>IFERROR(IF(W6471=Z6471,VLOOKUP($U6471,[1]C8842!$G$2:$M$145,3,FALSE),0),0)</f>
        <v>0</v>
      </c>
      <c r="W6471">
        <f>VLOOKUP(RIGHT($V$1,5),Key!$A$9:$B$14,2,FALSE)</f>
        <v>10.199999999999999</v>
      </c>
      <c r="X6471">
        <f t="shared" si="509"/>
        <v>0</v>
      </c>
      <c r="Y6471">
        <f>VLOOKUP(RIGHT($X$1,5),Key!$A$9:$B$14,2,FALSE)</f>
        <v>3.7</v>
      </c>
      <c r="Z6471">
        <f t="shared" si="507"/>
        <v>10.199999999999999</v>
      </c>
      <c r="AA6471">
        <f t="shared" si="508"/>
        <v>0</v>
      </c>
    </row>
    <row r="6472" spans="1:27" x14ac:dyDescent="0.3">
      <c r="A6472">
        <v>100067</v>
      </c>
      <c r="B6472">
        <v>230922</v>
      </c>
      <c r="C6472" s="3">
        <v>44130.775000000001</v>
      </c>
      <c r="D6472">
        <v>3</v>
      </c>
      <c r="E6472">
        <v>2</v>
      </c>
      <c r="F6472" t="s">
        <v>26</v>
      </c>
      <c r="G6472">
        <v>2</v>
      </c>
      <c r="H6472">
        <v>75.8125</v>
      </c>
      <c r="I6472">
        <v>20.44922</v>
      </c>
      <c r="J6472">
        <v>0.92578130000000003</v>
      </c>
      <c r="K6472">
        <v>94.039060000000006</v>
      </c>
      <c r="L6472" s="3">
        <v>44130.526388888888</v>
      </c>
      <c r="M6472">
        <v>17.18</v>
      </c>
      <c r="N6472" t="s">
        <v>28</v>
      </c>
      <c r="P6472">
        <f>(C6472-Key!$B$1)*24</f>
        <v>3.5500000000465661</v>
      </c>
      <c r="Q6472">
        <f>(Key!$B$2-'17.1'!C6472)*24</f>
        <v>-0.6000000000349246</v>
      </c>
      <c r="R6472" s="3">
        <f>C6472-(M6472-Key!$B$5)/(24*Key!$B$6)</f>
        <v>44130.761185185183</v>
      </c>
      <c r="S6472">
        <f>M6472-Key!$B$5</f>
        <v>14.92</v>
      </c>
      <c r="T6472" s="2">
        <f t="shared" si="505"/>
        <v>44129.777777777781</v>
      </c>
      <c r="U6472" t="str">
        <f t="shared" si="506"/>
        <v>10-25-2020 18:40</v>
      </c>
      <c r="V6472">
        <f>IFERROR(IF(W6472=Z6472,VLOOKUP($U6472,[1]C8842!$G$2:$M$145,3,FALSE),0),0)</f>
        <v>0</v>
      </c>
      <c r="W6472">
        <f>VLOOKUP(RIGHT($V$1,5),Key!$A$9:$B$14,2,FALSE)</f>
        <v>10.199999999999999</v>
      </c>
      <c r="X6472">
        <f t="shared" si="509"/>
        <v>0</v>
      </c>
      <c r="Y6472">
        <f>VLOOKUP(RIGHT($X$1,5),Key!$A$9:$B$14,2,FALSE)</f>
        <v>3.7</v>
      </c>
      <c r="Z6472">
        <f t="shared" si="507"/>
        <v>10.199999999999999</v>
      </c>
      <c r="AA6472">
        <f t="shared" si="508"/>
        <v>0</v>
      </c>
    </row>
    <row r="6473" spans="1:27" x14ac:dyDescent="0.3">
      <c r="A6473">
        <v>100067</v>
      </c>
      <c r="B6473">
        <v>230922</v>
      </c>
      <c r="C6473" s="3">
        <v>44130.775000000001</v>
      </c>
      <c r="D6473">
        <v>1</v>
      </c>
      <c r="E6473">
        <v>1</v>
      </c>
      <c r="F6473" t="s">
        <v>25</v>
      </c>
      <c r="G6473">
        <v>1</v>
      </c>
      <c r="H6473">
        <v>65.203130000000002</v>
      </c>
      <c r="I6473">
        <v>17.265630000000002</v>
      </c>
      <c r="J6473">
        <v>0.94921880000000003</v>
      </c>
      <c r="K6473">
        <v>58.023440000000001</v>
      </c>
      <c r="L6473" s="3">
        <v>44130.526388888888</v>
      </c>
      <c r="M6473">
        <v>17.18</v>
      </c>
      <c r="N6473" t="s">
        <v>28</v>
      </c>
      <c r="P6473">
        <f>(C6473-Key!$B$1)*24</f>
        <v>3.5500000000465661</v>
      </c>
      <c r="Q6473">
        <f>(Key!$B$2-'17.1'!C6473)*24</f>
        <v>-0.6000000000349246</v>
      </c>
      <c r="R6473" s="3">
        <f>C6473-(M6473-Key!$B$5)/(24*Key!$B$6)</f>
        <v>44130.761185185183</v>
      </c>
      <c r="S6473">
        <f>M6473-Key!$B$5</f>
        <v>14.92</v>
      </c>
      <c r="T6473" s="2">
        <f t="shared" si="505"/>
        <v>44129.777777777781</v>
      </c>
      <c r="U6473" t="str">
        <f t="shared" si="506"/>
        <v>10-25-2020 18:40</v>
      </c>
      <c r="V6473">
        <f>IFERROR(IF(W6473=Z6473,VLOOKUP($U6473,[1]C8842!$G$2:$M$145,3,FALSE),0),0)</f>
        <v>0</v>
      </c>
      <c r="W6473">
        <f>VLOOKUP(RIGHT($V$1,5),Key!$A$9:$B$14,2,FALSE)</f>
        <v>10.199999999999999</v>
      </c>
      <c r="X6473">
        <f t="shared" si="509"/>
        <v>0</v>
      </c>
      <c r="Y6473">
        <f>VLOOKUP(RIGHT($X$1,5),Key!$A$9:$B$14,2,FALSE)</f>
        <v>3.7</v>
      </c>
      <c r="Z6473">
        <f t="shared" si="507"/>
        <v>10.199999999999999</v>
      </c>
      <c r="AA6473">
        <f t="shared" si="508"/>
        <v>0</v>
      </c>
    </row>
    <row r="6474" spans="1:27" x14ac:dyDescent="0.3">
      <c r="A6474">
        <v>100067</v>
      </c>
      <c r="B6474">
        <v>230922</v>
      </c>
      <c r="C6474" s="3">
        <v>44130.775000000001</v>
      </c>
      <c r="D6474">
        <v>3</v>
      </c>
      <c r="E6474">
        <v>2</v>
      </c>
      <c r="F6474" t="s">
        <v>26</v>
      </c>
      <c r="G6474">
        <v>1</v>
      </c>
      <c r="H6474">
        <v>76.910160000000005</v>
      </c>
      <c r="I6474">
        <v>17.460940000000001</v>
      </c>
      <c r="J6474">
        <v>0.80859380000000003</v>
      </c>
      <c r="K6474">
        <v>92.039060000000006</v>
      </c>
      <c r="L6474" s="3">
        <v>44130.526388888888</v>
      </c>
      <c r="M6474">
        <v>17.18</v>
      </c>
      <c r="N6474" t="s">
        <v>28</v>
      </c>
      <c r="P6474">
        <f>(C6474-Key!$B$1)*24</f>
        <v>3.5500000000465661</v>
      </c>
      <c r="Q6474">
        <f>(Key!$B$2-'17.1'!C6474)*24</f>
        <v>-0.6000000000349246</v>
      </c>
      <c r="R6474" s="3">
        <f>C6474-(M6474-Key!$B$5)/(24*Key!$B$6)</f>
        <v>44130.761185185183</v>
      </c>
      <c r="S6474">
        <f>M6474-Key!$B$5</f>
        <v>14.92</v>
      </c>
      <c r="T6474" s="2">
        <f t="shared" si="505"/>
        <v>44129.777777777781</v>
      </c>
      <c r="U6474" t="str">
        <f t="shared" si="506"/>
        <v>10-25-2020 18:40</v>
      </c>
      <c r="V6474">
        <f>IFERROR(IF(W6474=Z6474,VLOOKUP($U6474,[1]C8842!$G$2:$M$145,3,FALSE),0),0)</f>
        <v>0</v>
      </c>
      <c r="W6474">
        <f>VLOOKUP(RIGHT($V$1,5),Key!$A$9:$B$14,2,FALSE)</f>
        <v>10.199999999999999</v>
      </c>
      <c r="X6474">
        <f t="shared" si="509"/>
        <v>0</v>
      </c>
      <c r="Y6474">
        <f>VLOOKUP(RIGHT($X$1,5),Key!$A$9:$B$14,2,FALSE)</f>
        <v>3.7</v>
      </c>
      <c r="Z6474">
        <f t="shared" si="507"/>
        <v>10.199999999999999</v>
      </c>
      <c r="AA6474">
        <f t="shared" si="508"/>
        <v>0</v>
      </c>
    </row>
    <row r="6475" spans="1:27" x14ac:dyDescent="0.3">
      <c r="A6475">
        <v>100067</v>
      </c>
      <c r="B6475">
        <v>230922</v>
      </c>
      <c r="C6475" s="3">
        <v>44130.775694444441</v>
      </c>
      <c r="D6475">
        <v>1</v>
      </c>
      <c r="E6475">
        <v>1</v>
      </c>
      <c r="F6475" t="s">
        <v>25</v>
      </c>
      <c r="G6475">
        <v>1</v>
      </c>
      <c r="H6475">
        <v>67.992189999999994</v>
      </c>
      <c r="I6475">
        <v>16.1875</v>
      </c>
      <c r="J6475">
        <v>0.8671875</v>
      </c>
      <c r="K6475">
        <v>56.023440000000001</v>
      </c>
      <c r="L6475" s="3">
        <v>44130.526388888888</v>
      </c>
      <c r="M6475">
        <v>17.18</v>
      </c>
      <c r="N6475" t="s">
        <v>28</v>
      </c>
      <c r="P6475">
        <f>(C6475-Key!$B$1)*24</f>
        <v>3.566666666592937</v>
      </c>
      <c r="Q6475">
        <f>(Key!$B$2-'17.1'!C6475)*24</f>
        <v>-0.61666666658129543</v>
      </c>
      <c r="R6475" s="3">
        <f>C6475-(M6475-Key!$B$5)/(24*Key!$B$6)</f>
        <v>44130.761879629623</v>
      </c>
      <c r="S6475">
        <f>M6475-Key!$B$5</f>
        <v>14.92</v>
      </c>
      <c r="T6475" s="2">
        <f t="shared" si="505"/>
        <v>44129.777777777781</v>
      </c>
      <c r="U6475" t="str">
        <f t="shared" si="506"/>
        <v>10-25-2020 18:40</v>
      </c>
      <c r="V6475">
        <f>IFERROR(IF(W6475=Z6475,VLOOKUP($U6475,[1]C8842!$G$2:$M$145,3,FALSE),0),0)</f>
        <v>0</v>
      </c>
      <c r="W6475">
        <f>VLOOKUP(RIGHT($V$1,5),Key!$A$9:$B$14,2,FALSE)</f>
        <v>10.199999999999999</v>
      </c>
      <c r="X6475">
        <f t="shared" si="509"/>
        <v>0</v>
      </c>
      <c r="Y6475">
        <f>VLOOKUP(RIGHT($X$1,5),Key!$A$9:$B$14,2,FALSE)</f>
        <v>3.7</v>
      </c>
      <c r="Z6475">
        <f t="shared" si="507"/>
        <v>10.199999999999999</v>
      </c>
      <c r="AA6475">
        <f t="shared" si="508"/>
        <v>0</v>
      </c>
    </row>
    <row r="6476" spans="1:27" x14ac:dyDescent="0.3">
      <c r="A6476">
        <v>100067</v>
      </c>
      <c r="B6476">
        <v>230922</v>
      </c>
      <c r="C6476" s="3">
        <v>44130.775694444441</v>
      </c>
      <c r="D6476">
        <v>1</v>
      </c>
      <c r="E6476">
        <v>1</v>
      </c>
      <c r="F6476" t="s">
        <v>25</v>
      </c>
      <c r="G6476">
        <v>1</v>
      </c>
      <c r="H6476">
        <v>67.589839999999995</v>
      </c>
      <c r="I6476">
        <v>11.57422</v>
      </c>
      <c r="J6476">
        <v>0.69140630000000003</v>
      </c>
      <c r="K6476">
        <v>58.023440000000001</v>
      </c>
      <c r="L6476" s="3">
        <v>44130.526388888888</v>
      </c>
      <c r="M6476">
        <v>17.18</v>
      </c>
      <c r="N6476" t="s">
        <v>28</v>
      </c>
      <c r="P6476">
        <f>(C6476-Key!$B$1)*24</f>
        <v>3.566666666592937</v>
      </c>
      <c r="Q6476">
        <f>(Key!$B$2-'17.1'!C6476)*24</f>
        <v>-0.61666666658129543</v>
      </c>
      <c r="R6476" s="3">
        <f>C6476-(M6476-Key!$B$5)/(24*Key!$B$6)</f>
        <v>44130.761879629623</v>
      </c>
      <c r="S6476">
        <f>M6476-Key!$B$5</f>
        <v>14.92</v>
      </c>
      <c r="T6476" s="2">
        <f t="shared" si="505"/>
        <v>44129.777777777781</v>
      </c>
      <c r="U6476" t="str">
        <f t="shared" si="506"/>
        <v>10-25-2020 18:40</v>
      </c>
      <c r="V6476">
        <f>IFERROR(IF(W6476=Z6476,VLOOKUP($U6476,[1]C8842!$G$2:$M$145,3,FALSE),0),0)</f>
        <v>0</v>
      </c>
      <c r="W6476">
        <f>VLOOKUP(RIGHT($V$1,5),Key!$A$9:$B$14,2,FALSE)</f>
        <v>10.199999999999999</v>
      </c>
      <c r="X6476">
        <f t="shared" si="509"/>
        <v>0</v>
      </c>
      <c r="Y6476">
        <f>VLOOKUP(RIGHT($X$1,5),Key!$A$9:$B$14,2,FALSE)</f>
        <v>3.7</v>
      </c>
      <c r="Z6476">
        <f t="shared" si="507"/>
        <v>10.199999999999999</v>
      </c>
      <c r="AA6476">
        <f t="shared" si="508"/>
        <v>0</v>
      </c>
    </row>
    <row r="6477" spans="1:27" x14ac:dyDescent="0.3">
      <c r="A6477">
        <v>100067</v>
      </c>
      <c r="B6477">
        <v>230922</v>
      </c>
      <c r="C6477" s="3">
        <v>44130.775694444441</v>
      </c>
      <c r="D6477">
        <v>3</v>
      </c>
      <c r="E6477">
        <v>2</v>
      </c>
      <c r="F6477" t="s">
        <v>26</v>
      </c>
      <c r="G6477">
        <v>1</v>
      </c>
      <c r="H6477">
        <v>69.402339999999995</v>
      </c>
      <c r="I6477">
        <v>16.929690000000001</v>
      </c>
      <c r="J6477">
        <v>0.87890630000000003</v>
      </c>
      <c r="K6477">
        <v>93.039060000000006</v>
      </c>
      <c r="L6477" s="3">
        <v>44130.526388888888</v>
      </c>
      <c r="M6477">
        <v>17.18</v>
      </c>
      <c r="N6477" t="s">
        <v>28</v>
      </c>
      <c r="P6477">
        <f>(C6477-Key!$B$1)*24</f>
        <v>3.566666666592937</v>
      </c>
      <c r="Q6477">
        <f>(Key!$B$2-'17.1'!C6477)*24</f>
        <v>-0.61666666658129543</v>
      </c>
      <c r="R6477" s="3">
        <f>C6477-(M6477-Key!$B$5)/(24*Key!$B$6)</f>
        <v>44130.761879629623</v>
      </c>
      <c r="S6477">
        <f>M6477-Key!$B$5</f>
        <v>14.92</v>
      </c>
      <c r="T6477" s="2">
        <f t="shared" si="505"/>
        <v>44129.777777777781</v>
      </c>
      <c r="U6477" t="str">
        <f t="shared" si="506"/>
        <v>10-25-2020 18:40</v>
      </c>
      <c r="V6477">
        <f>IFERROR(IF(W6477=Z6477,VLOOKUP($U6477,[1]C8842!$G$2:$M$145,3,FALSE),0),0)</f>
        <v>0</v>
      </c>
      <c r="W6477">
        <f>VLOOKUP(RIGHT($V$1,5),Key!$A$9:$B$14,2,FALSE)</f>
        <v>10.199999999999999</v>
      </c>
      <c r="X6477">
        <f t="shared" si="509"/>
        <v>0</v>
      </c>
      <c r="Y6477">
        <f>VLOOKUP(RIGHT($X$1,5),Key!$A$9:$B$14,2,FALSE)</f>
        <v>3.7</v>
      </c>
      <c r="Z6477">
        <f t="shared" si="507"/>
        <v>10.199999999999999</v>
      </c>
      <c r="AA6477">
        <f t="shared" si="508"/>
        <v>0</v>
      </c>
    </row>
    <row r="6478" spans="1:27" x14ac:dyDescent="0.3">
      <c r="A6478">
        <v>100067</v>
      </c>
      <c r="B6478">
        <v>230922</v>
      </c>
      <c r="C6478" s="3">
        <v>44130.775694444441</v>
      </c>
      <c r="D6478">
        <v>0</v>
      </c>
      <c r="E6478">
        <v>2</v>
      </c>
      <c r="F6478" t="s">
        <v>25</v>
      </c>
      <c r="G6478">
        <v>1</v>
      </c>
      <c r="H6478">
        <v>59.546880000000002</v>
      </c>
      <c r="I6478">
        <v>14.351559999999999</v>
      </c>
      <c r="J6478">
        <v>0.90625</v>
      </c>
      <c r="K6478">
        <v>46.019530000000003</v>
      </c>
      <c r="L6478" s="3">
        <v>44130.526388888888</v>
      </c>
      <c r="M6478">
        <v>17.18</v>
      </c>
      <c r="N6478" t="s">
        <v>28</v>
      </c>
      <c r="P6478">
        <f>(C6478-Key!$B$1)*24</f>
        <v>3.566666666592937</v>
      </c>
      <c r="Q6478">
        <f>(Key!$B$2-'17.1'!C6478)*24</f>
        <v>-0.61666666658129543</v>
      </c>
      <c r="R6478" s="3">
        <f>C6478-(M6478-Key!$B$5)/(24*Key!$B$6)</f>
        <v>44130.761879629623</v>
      </c>
      <c r="S6478">
        <f>M6478-Key!$B$5</f>
        <v>14.92</v>
      </c>
      <c r="T6478" s="2">
        <f t="shared" si="505"/>
        <v>44129.777777777781</v>
      </c>
      <c r="U6478" t="str">
        <f t="shared" si="506"/>
        <v>10-25-2020 18:40</v>
      </c>
      <c r="V6478">
        <f>IFERROR(IF(W6478=Z6478,VLOOKUP($U6478,[1]C8842!$G$2:$M$145,3,FALSE),0),0)</f>
        <v>0</v>
      </c>
      <c r="W6478">
        <f>VLOOKUP(RIGHT($V$1,5),Key!$A$9:$B$14,2,FALSE)</f>
        <v>10.199999999999999</v>
      </c>
      <c r="X6478">
        <f t="shared" si="509"/>
        <v>0</v>
      </c>
      <c r="Y6478">
        <f>VLOOKUP(RIGHT($X$1,5),Key!$A$9:$B$14,2,FALSE)</f>
        <v>3.7</v>
      </c>
      <c r="Z6478">
        <f t="shared" si="507"/>
        <v>10.199999999999999</v>
      </c>
      <c r="AA6478">
        <f t="shared" si="508"/>
        <v>0</v>
      </c>
    </row>
    <row r="6479" spans="1:27" x14ac:dyDescent="0.3">
      <c r="A6479">
        <v>100067</v>
      </c>
      <c r="B6479">
        <v>230922</v>
      </c>
      <c r="C6479" s="3">
        <v>44130.775694444441</v>
      </c>
      <c r="D6479">
        <v>1</v>
      </c>
      <c r="E6479">
        <v>1</v>
      </c>
      <c r="F6479" t="s">
        <v>25</v>
      </c>
      <c r="G6479">
        <v>1</v>
      </c>
      <c r="H6479">
        <v>71.121089999999995</v>
      </c>
      <c r="I6479">
        <v>14.410159999999999</v>
      </c>
      <c r="J6479">
        <v>0.76171880000000003</v>
      </c>
      <c r="K6479">
        <v>58.023440000000001</v>
      </c>
      <c r="L6479" s="3">
        <v>44130.526388888888</v>
      </c>
      <c r="M6479">
        <v>17.18</v>
      </c>
      <c r="N6479" t="s">
        <v>28</v>
      </c>
      <c r="P6479">
        <f>(C6479-Key!$B$1)*24</f>
        <v>3.566666666592937</v>
      </c>
      <c r="Q6479">
        <f>(Key!$B$2-'17.1'!C6479)*24</f>
        <v>-0.61666666658129543</v>
      </c>
      <c r="R6479" s="3">
        <f>C6479-(M6479-Key!$B$5)/(24*Key!$B$6)</f>
        <v>44130.761879629623</v>
      </c>
      <c r="S6479">
        <f>M6479-Key!$B$5</f>
        <v>14.92</v>
      </c>
      <c r="T6479" s="2">
        <f t="shared" si="505"/>
        <v>44129.777777777781</v>
      </c>
      <c r="U6479" t="str">
        <f t="shared" si="506"/>
        <v>10-25-2020 18:40</v>
      </c>
      <c r="V6479">
        <f>IFERROR(IF(W6479=Z6479,VLOOKUP($U6479,[1]C8842!$G$2:$M$145,3,FALSE),0),0)</f>
        <v>0</v>
      </c>
      <c r="W6479">
        <f>VLOOKUP(RIGHT($V$1,5),Key!$A$9:$B$14,2,FALSE)</f>
        <v>10.199999999999999</v>
      </c>
      <c r="X6479">
        <f t="shared" si="509"/>
        <v>0</v>
      </c>
      <c r="Y6479">
        <f>VLOOKUP(RIGHT($X$1,5),Key!$A$9:$B$14,2,FALSE)</f>
        <v>3.7</v>
      </c>
      <c r="Z6479">
        <f t="shared" si="507"/>
        <v>10.199999999999999</v>
      </c>
      <c r="AA6479">
        <f t="shared" si="508"/>
        <v>0</v>
      </c>
    </row>
    <row r="6480" spans="1:27" x14ac:dyDescent="0.3">
      <c r="A6480">
        <v>100067</v>
      </c>
      <c r="B6480">
        <v>230922</v>
      </c>
      <c r="C6480" s="3">
        <v>44130.775694444441</v>
      </c>
      <c r="D6480">
        <v>0</v>
      </c>
      <c r="E6480">
        <v>2</v>
      </c>
      <c r="F6480" t="s">
        <v>25</v>
      </c>
      <c r="G6480">
        <v>1</v>
      </c>
      <c r="H6480">
        <v>68.984380000000002</v>
      </c>
      <c r="I6480">
        <v>15.73047</v>
      </c>
      <c r="J6480">
        <v>0.8359375</v>
      </c>
      <c r="K6480">
        <v>46.019530000000003</v>
      </c>
      <c r="L6480" s="3">
        <v>44130.526388888888</v>
      </c>
      <c r="M6480">
        <v>17.18</v>
      </c>
      <c r="N6480" t="s">
        <v>28</v>
      </c>
      <c r="P6480">
        <f>(C6480-Key!$B$1)*24</f>
        <v>3.566666666592937</v>
      </c>
      <c r="Q6480">
        <f>(Key!$B$2-'17.1'!C6480)*24</f>
        <v>-0.61666666658129543</v>
      </c>
      <c r="R6480" s="3">
        <f>C6480-(M6480-Key!$B$5)/(24*Key!$B$6)</f>
        <v>44130.761879629623</v>
      </c>
      <c r="S6480">
        <f>M6480-Key!$B$5</f>
        <v>14.92</v>
      </c>
      <c r="T6480" s="2">
        <f t="shared" si="505"/>
        <v>44129.777777777781</v>
      </c>
      <c r="U6480" t="str">
        <f t="shared" si="506"/>
        <v>10-25-2020 18:40</v>
      </c>
      <c r="V6480">
        <f>IFERROR(IF(W6480=Z6480,VLOOKUP($U6480,[1]C8842!$G$2:$M$145,3,FALSE),0),0)</f>
        <v>0</v>
      </c>
      <c r="W6480">
        <f>VLOOKUP(RIGHT($V$1,5),Key!$A$9:$B$14,2,FALSE)</f>
        <v>10.199999999999999</v>
      </c>
      <c r="X6480">
        <f t="shared" si="509"/>
        <v>0</v>
      </c>
      <c r="Y6480">
        <f>VLOOKUP(RIGHT($X$1,5),Key!$A$9:$B$14,2,FALSE)</f>
        <v>3.7</v>
      </c>
      <c r="Z6480">
        <f t="shared" si="507"/>
        <v>10.199999999999999</v>
      </c>
      <c r="AA6480">
        <f t="shared" si="508"/>
        <v>0</v>
      </c>
    </row>
    <row r="6481" spans="1:27" x14ac:dyDescent="0.3">
      <c r="A6481">
        <v>100067</v>
      </c>
      <c r="B6481">
        <v>230922</v>
      </c>
      <c r="C6481" s="3">
        <v>44130.775694444441</v>
      </c>
      <c r="D6481">
        <v>0</v>
      </c>
      <c r="E6481">
        <v>2</v>
      </c>
      <c r="F6481" t="s">
        <v>25</v>
      </c>
      <c r="G6481">
        <v>1</v>
      </c>
      <c r="H6481">
        <v>62.714840000000002</v>
      </c>
      <c r="I6481">
        <v>16.152339999999999</v>
      </c>
      <c r="J6481">
        <v>0.9375</v>
      </c>
      <c r="K6481">
        <v>48.019530000000003</v>
      </c>
      <c r="L6481" s="3">
        <v>44130.526388888888</v>
      </c>
      <c r="M6481">
        <v>17.18</v>
      </c>
      <c r="N6481" t="s">
        <v>28</v>
      </c>
      <c r="P6481">
        <f>(C6481-Key!$B$1)*24</f>
        <v>3.566666666592937</v>
      </c>
      <c r="Q6481">
        <f>(Key!$B$2-'17.1'!C6481)*24</f>
        <v>-0.61666666658129543</v>
      </c>
      <c r="R6481" s="3">
        <f>C6481-(M6481-Key!$B$5)/(24*Key!$B$6)</f>
        <v>44130.761879629623</v>
      </c>
      <c r="S6481">
        <f>M6481-Key!$B$5</f>
        <v>14.92</v>
      </c>
      <c r="T6481" s="2">
        <f t="shared" si="505"/>
        <v>44129.777777777781</v>
      </c>
      <c r="U6481" t="str">
        <f t="shared" si="506"/>
        <v>10-25-2020 18:40</v>
      </c>
      <c r="V6481">
        <f>IFERROR(IF(W6481=Z6481,VLOOKUP($U6481,[1]C8842!$G$2:$M$145,3,FALSE),0),0)</f>
        <v>0</v>
      </c>
      <c r="W6481">
        <f>VLOOKUP(RIGHT($V$1,5),Key!$A$9:$B$14,2,FALSE)</f>
        <v>10.199999999999999</v>
      </c>
      <c r="X6481">
        <f t="shared" si="509"/>
        <v>0</v>
      </c>
      <c r="Y6481">
        <f>VLOOKUP(RIGHT($X$1,5),Key!$A$9:$B$14,2,FALSE)</f>
        <v>3.7</v>
      </c>
      <c r="Z6481">
        <f t="shared" si="507"/>
        <v>10.199999999999999</v>
      </c>
      <c r="AA6481">
        <f t="shared" si="508"/>
        <v>0</v>
      </c>
    </row>
    <row r="6482" spans="1:27" x14ac:dyDescent="0.3">
      <c r="A6482">
        <v>100067</v>
      </c>
      <c r="B6482">
        <v>230922</v>
      </c>
      <c r="C6482" s="3">
        <v>44130.775694444441</v>
      </c>
      <c r="D6482">
        <v>1</v>
      </c>
      <c r="E6482">
        <v>1</v>
      </c>
      <c r="F6482" t="s">
        <v>25</v>
      </c>
      <c r="G6482">
        <v>3</v>
      </c>
      <c r="H6482">
        <v>69.558589999999995</v>
      </c>
      <c r="I6482">
        <v>31.45703</v>
      </c>
      <c r="J6482">
        <v>1.4296880000000001</v>
      </c>
      <c r="K6482">
        <v>58.023440000000001</v>
      </c>
      <c r="L6482" s="3">
        <v>44130.526388888888</v>
      </c>
      <c r="M6482">
        <v>17.18</v>
      </c>
      <c r="N6482" t="s">
        <v>28</v>
      </c>
      <c r="P6482">
        <f>(C6482-Key!$B$1)*24</f>
        <v>3.566666666592937</v>
      </c>
      <c r="Q6482">
        <f>(Key!$B$2-'17.1'!C6482)*24</f>
        <v>-0.61666666658129543</v>
      </c>
      <c r="R6482" s="3">
        <f>C6482-(M6482-Key!$B$5)/(24*Key!$B$6)</f>
        <v>44130.761879629623</v>
      </c>
      <c r="S6482">
        <f>M6482-Key!$B$5</f>
        <v>14.92</v>
      </c>
      <c r="T6482" s="2">
        <f t="shared" si="505"/>
        <v>44129.777777777781</v>
      </c>
      <c r="U6482" t="str">
        <f t="shared" si="506"/>
        <v>10-25-2020 18:40</v>
      </c>
      <c r="V6482">
        <f>IFERROR(IF(W6482=Z6482,VLOOKUP($U6482,[1]C8842!$G$2:$M$145,3,FALSE),0),0)</f>
        <v>0</v>
      </c>
      <c r="W6482">
        <f>VLOOKUP(RIGHT($V$1,5),Key!$A$9:$B$14,2,FALSE)</f>
        <v>10.199999999999999</v>
      </c>
      <c r="X6482">
        <f t="shared" si="509"/>
        <v>0</v>
      </c>
      <c r="Y6482">
        <f>VLOOKUP(RIGHT($X$1,5),Key!$A$9:$B$14,2,FALSE)</f>
        <v>3.7</v>
      </c>
      <c r="Z6482">
        <f t="shared" si="507"/>
        <v>10.199999999999999</v>
      </c>
      <c r="AA6482">
        <f t="shared" si="508"/>
        <v>0</v>
      </c>
    </row>
    <row r="6483" spans="1:27" x14ac:dyDescent="0.3">
      <c r="A6483">
        <v>100067</v>
      </c>
      <c r="B6483">
        <v>230922</v>
      </c>
      <c r="C6483" s="3">
        <v>44130.775694444441</v>
      </c>
      <c r="D6483">
        <v>0</v>
      </c>
      <c r="E6483">
        <v>2</v>
      </c>
      <c r="F6483" t="s">
        <v>25</v>
      </c>
      <c r="G6483">
        <v>1</v>
      </c>
      <c r="H6483">
        <v>63.464840000000002</v>
      </c>
      <c r="I6483">
        <v>15.867190000000001</v>
      </c>
      <c r="J6483">
        <v>0.9140625</v>
      </c>
      <c r="K6483">
        <v>48.019530000000003</v>
      </c>
      <c r="L6483" s="3">
        <v>44130.526388888888</v>
      </c>
      <c r="M6483">
        <v>17.18</v>
      </c>
      <c r="N6483" t="s">
        <v>28</v>
      </c>
      <c r="P6483">
        <f>(C6483-Key!$B$1)*24</f>
        <v>3.566666666592937</v>
      </c>
      <c r="Q6483">
        <f>(Key!$B$2-'17.1'!C6483)*24</f>
        <v>-0.61666666658129543</v>
      </c>
      <c r="R6483" s="3">
        <f>C6483-(M6483-Key!$B$5)/(24*Key!$B$6)</f>
        <v>44130.761879629623</v>
      </c>
      <c r="S6483">
        <f>M6483-Key!$B$5</f>
        <v>14.92</v>
      </c>
      <c r="T6483" s="2">
        <f t="shared" si="505"/>
        <v>44129.777777777781</v>
      </c>
      <c r="U6483" t="str">
        <f t="shared" si="506"/>
        <v>10-25-2020 18:40</v>
      </c>
      <c r="V6483">
        <f>IFERROR(IF(W6483=Z6483,VLOOKUP($U6483,[1]C8842!$G$2:$M$145,3,FALSE),0),0)</f>
        <v>0</v>
      </c>
      <c r="W6483">
        <f>VLOOKUP(RIGHT($V$1,5),Key!$A$9:$B$14,2,FALSE)</f>
        <v>10.199999999999999</v>
      </c>
      <c r="X6483">
        <f t="shared" si="509"/>
        <v>0</v>
      </c>
      <c r="Y6483">
        <f>VLOOKUP(RIGHT($X$1,5),Key!$A$9:$B$14,2,FALSE)</f>
        <v>3.7</v>
      </c>
      <c r="Z6483">
        <f t="shared" si="507"/>
        <v>10.199999999999999</v>
      </c>
      <c r="AA6483">
        <f t="shared" si="508"/>
        <v>0</v>
      </c>
    </row>
    <row r="6484" spans="1:27" x14ac:dyDescent="0.3">
      <c r="A6484">
        <v>100067</v>
      </c>
      <c r="B6484">
        <v>230922</v>
      </c>
      <c r="C6484" s="3">
        <v>44130.775694444441</v>
      </c>
      <c r="D6484">
        <v>0</v>
      </c>
      <c r="E6484">
        <v>2</v>
      </c>
      <c r="F6484" t="s">
        <v>25</v>
      </c>
      <c r="G6484">
        <v>1</v>
      </c>
      <c r="H6484">
        <v>53.359380000000002</v>
      </c>
      <c r="I6484">
        <v>19.183589999999999</v>
      </c>
      <c r="J6484">
        <v>1.253906</v>
      </c>
      <c r="K6484">
        <v>46.019530000000003</v>
      </c>
      <c r="L6484" s="3">
        <v>44130.526388888888</v>
      </c>
      <c r="M6484">
        <v>17.18</v>
      </c>
      <c r="N6484" t="s">
        <v>28</v>
      </c>
      <c r="P6484">
        <f>(C6484-Key!$B$1)*24</f>
        <v>3.566666666592937</v>
      </c>
      <c r="Q6484">
        <f>(Key!$B$2-'17.1'!C6484)*24</f>
        <v>-0.61666666658129543</v>
      </c>
      <c r="R6484" s="3">
        <f>C6484-(M6484-Key!$B$5)/(24*Key!$B$6)</f>
        <v>44130.761879629623</v>
      </c>
      <c r="S6484">
        <f>M6484-Key!$B$5</f>
        <v>14.92</v>
      </c>
      <c r="T6484" s="2">
        <f t="shared" si="505"/>
        <v>44129.777777777781</v>
      </c>
      <c r="U6484" t="str">
        <f t="shared" si="506"/>
        <v>10-25-2020 18:40</v>
      </c>
      <c r="V6484">
        <f>IFERROR(IF(W6484=Z6484,VLOOKUP($U6484,[1]C8842!$G$2:$M$145,3,FALSE),0),0)</f>
        <v>0</v>
      </c>
      <c r="W6484">
        <f>VLOOKUP(RIGHT($V$1,5),Key!$A$9:$B$14,2,FALSE)</f>
        <v>10.199999999999999</v>
      </c>
      <c r="X6484">
        <f t="shared" si="509"/>
        <v>0</v>
      </c>
      <c r="Y6484">
        <f>VLOOKUP(RIGHT($X$1,5),Key!$A$9:$B$14,2,FALSE)</f>
        <v>3.7</v>
      </c>
      <c r="Z6484">
        <f t="shared" si="507"/>
        <v>10.199999999999999</v>
      </c>
      <c r="AA6484">
        <f t="shared" si="508"/>
        <v>0</v>
      </c>
    </row>
    <row r="6485" spans="1:27" x14ac:dyDescent="0.3">
      <c r="A6485">
        <v>100067</v>
      </c>
      <c r="B6485">
        <v>230922</v>
      </c>
      <c r="C6485" s="3">
        <v>44130.775694444441</v>
      </c>
      <c r="D6485">
        <v>2</v>
      </c>
      <c r="E6485">
        <v>1</v>
      </c>
      <c r="F6485" t="s">
        <v>26</v>
      </c>
      <c r="G6485">
        <v>1</v>
      </c>
      <c r="H6485">
        <v>69.117189999999994</v>
      </c>
      <c r="I6485">
        <v>15.40625</v>
      </c>
      <c r="J6485">
        <v>0.8203125</v>
      </c>
      <c r="K6485">
        <v>81.035160000000005</v>
      </c>
      <c r="L6485" s="3">
        <v>44130.526388888888</v>
      </c>
      <c r="M6485">
        <v>17.18</v>
      </c>
      <c r="N6485" t="s">
        <v>28</v>
      </c>
      <c r="P6485">
        <f>(C6485-Key!$B$1)*24</f>
        <v>3.566666666592937</v>
      </c>
      <c r="Q6485">
        <f>(Key!$B$2-'17.1'!C6485)*24</f>
        <v>-0.61666666658129543</v>
      </c>
      <c r="R6485" s="3">
        <f>C6485-(M6485-Key!$B$5)/(24*Key!$B$6)</f>
        <v>44130.761879629623</v>
      </c>
      <c r="S6485">
        <f>M6485-Key!$B$5</f>
        <v>14.92</v>
      </c>
      <c r="T6485" s="2">
        <f t="shared" si="505"/>
        <v>44129.777777777781</v>
      </c>
      <c r="U6485" t="str">
        <f t="shared" si="506"/>
        <v>10-25-2020 18:40</v>
      </c>
      <c r="V6485">
        <f>IFERROR(IF(W6485=Z6485,VLOOKUP($U6485,[1]C8842!$G$2:$M$145,3,FALSE),0),0)</f>
        <v>0</v>
      </c>
      <c r="W6485">
        <f>VLOOKUP(RIGHT($V$1,5),Key!$A$9:$B$14,2,FALSE)</f>
        <v>10.199999999999999</v>
      </c>
      <c r="X6485">
        <f t="shared" si="509"/>
        <v>0</v>
      </c>
      <c r="Y6485">
        <f>VLOOKUP(RIGHT($X$1,5),Key!$A$9:$B$14,2,FALSE)</f>
        <v>3.7</v>
      </c>
      <c r="Z6485">
        <f t="shared" si="507"/>
        <v>10.199999999999999</v>
      </c>
      <c r="AA6485">
        <f t="shared" si="508"/>
        <v>0</v>
      </c>
    </row>
    <row r="6486" spans="1:27" x14ac:dyDescent="0.3">
      <c r="A6486">
        <v>100067</v>
      </c>
      <c r="B6486">
        <v>230922</v>
      </c>
      <c r="C6486" s="3">
        <v>44130.775694444441</v>
      </c>
      <c r="D6486">
        <v>2</v>
      </c>
      <c r="E6486">
        <v>1</v>
      </c>
      <c r="F6486" t="s">
        <v>26</v>
      </c>
      <c r="G6486">
        <v>2</v>
      </c>
      <c r="H6486">
        <v>68.671880000000002</v>
      </c>
      <c r="I6486">
        <v>21.695309999999999</v>
      </c>
      <c r="J6486">
        <v>1.0703130000000001</v>
      </c>
      <c r="K6486">
        <v>80.03125</v>
      </c>
      <c r="L6486" s="3">
        <v>44130.526388888888</v>
      </c>
      <c r="M6486">
        <v>17.18</v>
      </c>
      <c r="N6486" t="s">
        <v>28</v>
      </c>
      <c r="P6486">
        <f>(C6486-Key!$B$1)*24</f>
        <v>3.566666666592937</v>
      </c>
      <c r="Q6486">
        <f>(Key!$B$2-'17.1'!C6486)*24</f>
        <v>-0.61666666658129543</v>
      </c>
      <c r="R6486" s="3">
        <f>C6486-(M6486-Key!$B$5)/(24*Key!$B$6)</f>
        <v>44130.761879629623</v>
      </c>
      <c r="S6486">
        <f>M6486-Key!$B$5</f>
        <v>14.92</v>
      </c>
      <c r="T6486" s="2">
        <f t="shared" si="505"/>
        <v>44129.777777777781</v>
      </c>
      <c r="U6486" t="str">
        <f t="shared" si="506"/>
        <v>10-25-2020 18:40</v>
      </c>
      <c r="V6486">
        <f>IFERROR(IF(W6486=Z6486,VLOOKUP($U6486,[1]C8842!$G$2:$M$145,3,FALSE),0),0)</f>
        <v>0</v>
      </c>
      <c r="W6486">
        <f>VLOOKUP(RIGHT($V$1,5),Key!$A$9:$B$14,2,FALSE)</f>
        <v>10.199999999999999</v>
      </c>
      <c r="X6486">
        <f t="shared" si="509"/>
        <v>0</v>
      </c>
      <c r="Y6486">
        <f>VLOOKUP(RIGHT($X$1,5),Key!$A$9:$B$14,2,FALSE)</f>
        <v>3.7</v>
      </c>
      <c r="Z6486">
        <f t="shared" si="507"/>
        <v>10.199999999999999</v>
      </c>
      <c r="AA6486">
        <f t="shared" si="508"/>
        <v>0</v>
      </c>
    </row>
    <row r="6487" spans="1:27" x14ac:dyDescent="0.3">
      <c r="A6487">
        <v>100067</v>
      </c>
      <c r="B6487">
        <v>230922</v>
      </c>
      <c r="C6487" s="3">
        <v>44130.775694444441</v>
      </c>
      <c r="D6487">
        <v>3</v>
      </c>
      <c r="E6487">
        <v>2</v>
      </c>
      <c r="F6487" t="s">
        <v>26</v>
      </c>
      <c r="G6487">
        <v>1</v>
      </c>
      <c r="H6487">
        <v>64.183589999999995</v>
      </c>
      <c r="I6487">
        <v>15.835940000000001</v>
      </c>
      <c r="J6487">
        <v>0.90234380000000003</v>
      </c>
      <c r="K6487">
        <v>93.039060000000006</v>
      </c>
      <c r="L6487" s="3">
        <v>44130.526388888888</v>
      </c>
      <c r="M6487">
        <v>17.18</v>
      </c>
      <c r="N6487" t="s">
        <v>28</v>
      </c>
      <c r="P6487">
        <f>(C6487-Key!$B$1)*24</f>
        <v>3.566666666592937</v>
      </c>
      <c r="Q6487">
        <f>(Key!$B$2-'17.1'!C6487)*24</f>
        <v>-0.61666666658129543</v>
      </c>
      <c r="R6487" s="3">
        <f>C6487-(M6487-Key!$B$5)/(24*Key!$B$6)</f>
        <v>44130.761879629623</v>
      </c>
      <c r="S6487">
        <f>M6487-Key!$B$5</f>
        <v>14.92</v>
      </c>
      <c r="T6487" s="2">
        <f t="shared" si="505"/>
        <v>44129.777777777781</v>
      </c>
      <c r="U6487" t="str">
        <f t="shared" si="506"/>
        <v>10-25-2020 18:40</v>
      </c>
      <c r="V6487">
        <f>IFERROR(IF(W6487=Z6487,VLOOKUP($U6487,[1]C8842!$G$2:$M$145,3,FALSE),0),0)</f>
        <v>0</v>
      </c>
      <c r="W6487">
        <f>VLOOKUP(RIGHT($V$1,5),Key!$A$9:$B$14,2,FALSE)</f>
        <v>10.199999999999999</v>
      </c>
      <c r="X6487">
        <f t="shared" si="509"/>
        <v>0</v>
      </c>
      <c r="Y6487">
        <f>VLOOKUP(RIGHT($X$1,5),Key!$A$9:$B$14,2,FALSE)</f>
        <v>3.7</v>
      </c>
      <c r="Z6487">
        <f t="shared" si="507"/>
        <v>10.199999999999999</v>
      </c>
      <c r="AA6487">
        <f t="shared" si="508"/>
        <v>0</v>
      </c>
    </row>
    <row r="6488" spans="1:27" x14ac:dyDescent="0.3">
      <c r="A6488">
        <v>100067</v>
      </c>
      <c r="B6488">
        <v>230922</v>
      </c>
      <c r="C6488" s="3">
        <v>44130.775694444441</v>
      </c>
      <c r="D6488">
        <v>0</v>
      </c>
      <c r="E6488">
        <v>2</v>
      </c>
      <c r="F6488" t="s">
        <v>25</v>
      </c>
      <c r="G6488">
        <v>1</v>
      </c>
      <c r="H6488">
        <v>64.917969999999997</v>
      </c>
      <c r="I6488">
        <v>13.816409999999999</v>
      </c>
      <c r="J6488">
        <v>0.80859380000000003</v>
      </c>
      <c r="K6488">
        <v>48.019530000000003</v>
      </c>
      <c r="L6488" s="3">
        <v>44130.526388888888</v>
      </c>
      <c r="M6488">
        <v>17.18</v>
      </c>
      <c r="N6488" t="s">
        <v>28</v>
      </c>
      <c r="P6488">
        <f>(C6488-Key!$B$1)*24</f>
        <v>3.566666666592937</v>
      </c>
      <c r="Q6488">
        <f>(Key!$B$2-'17.1'!C6488)*24</f>
        <v>-0.61666666658129543</v>
      </c>
      <c r="R6488" s="3">
        <f>C6488-(M6488-Key!$B$5)/(24*Key!$B$6)</f>
        <v>44130.761879629623</v>
      </c>
      <c r="S6488">
        <f>M6488-Key!$B$5</f>
        <v>14.92</v>
      </c>
      <c r="T6488" s="2">
        <f t="shared" si="505"/>
        <v>44129.777777777781</v>
      </c>
      <c r="U6488" t="str">
        <f t="shared" si="506"/>
        <v>10-25-2020 18:40</v>
      </c>
      <c r="V6488">
        <f>IFERROR(IF(W6488=Z6488,VLOOKUP($U6488,[1]C8842!$G$2:$M$145,3,FALSE),0),0)</f>
        <v>0</v>
      </c>
      <c r="W6488">
        <f>VLOOKUP(RIGHT($V$1,5),Key!$A$9:$B$14,2,FALSE)</f>
        <v>10.199999999999999</v>
      </c>
      <c r="X6488">
        <f t="shared" si="509"/>
        <v>0</v>
      </c>
      <c r="Y6488">
        <f>VLOOKUP(RIGHT($X$1,5),Key!$A$9:$B$14,2,FALSE)</f>
        <v>3.7</v>
      </c>
      <c r="Z6488">
        <f t="shared" si="507"/>
        <v>10.199999999999999</v>
      </c>
      <c r="AA6488">
        <f t="shared" si="508"/>
        <v>0</v>
      </c>
    </row>
    <row r="6489" spans="1:27" x14ac:dyDescent="0.3">
      <c r="A6489">
        <v>100067</v>
      </c>
      <c r="B6489">
        <v>230922</v>
      </c>
      <c r="C6489" s="3">
        <v>44130.775694444441</v>
      </c>
      <c r="D6489">
        <v>3</v>
      </c>
      <c r="E6489">
        <v>2</v>
      </c>
      <c r="F6489" t="s">
        <v>26</v>
      </c>
      <c r="G6489">
        <v>1</v>
      </c>
      <c r="H6489">
        <v>66.714839999999995</v>
      </c>
      <c r="I6489">
        <v>17.429690000000001</v>
      </c>
      <c r="J6489">
        <v>0.93359380000000003</v>
      </c>
      <c r="K6489">
        <v>94.039060000000006</v>
      </c>
      <c r="L6489" s="3">
        <v>44130.526388888888</v>
      </c>
      <c r="M6489">
        <v>17.18</v>
      </c>
      <c r="N6489" t="s">
        <v>28</v>
      </c>
      <c r="P6489">
        <f>(C6489-Key!$B$1)*24</f>
        <v>3.566666666592937</v>
      </c>
      <c r="Q6489">
        <f>(Key!$B$2-'17.1'!C6489)*24</f>
        <v>-0.61666666658129543</v>
      </c>
      <c r="R6489" s="3">
        <f>C6489-(M6489-Key!$B$5)/(24*Key!$B$6)</f>
        <v>44130.761879629623</v>
      </c>
      <c r="S6489">
        <f>M6489-Key!$B$5</f>
        <v>14.92</v>
      </c>
      <c r="T6489" s="2">
        <f t="shared" si="505"/>
        <v>44129.777777777781</v>
      </c>
      <c r="U6489" t="str">
        <f t="shared" si="506"/>
        <v>10-25-2020 18:40</v>
      </c>
      <c r="V6489">
        <f>IFERROR(IF(W6489=Z6489,VLOOKUP($U6489,[1]C8842!$G$2:$M$145,3,FALSE),0),0)</f>
        <v>0</v>
      </c>
      <c r="W6489">
        <f>VLOOKUP(RIGHT($V$1,5),Key!$A$9:$B$14,2,FALSE)</f>
        <v>10.199999999999999</v>
      </c>
      <c r="X6489">
        <f t="shared" si="509"/>
        <v>0</v>
      </c>
      <c r="Y6489">
        <f>VLOOKUP(RIGHT($X$1,5),Key!$A$9:$B$14,2,FALSE)</f>
        <v>3.7</v>
      </c>
      <c r="Z6489">
        <f t="shared" si="507"/>
        <v>10.199999999999999</v>
      </c>
      <c r="AA6489">
        <f t="shared" si="508"/>
        <v>0</v>
      </c>
    </row>
    <row r="6490" spans="1:27" x14ac:dyDescent="0.3">
      <c r="A6490">
        <v>100067</v>
      </c>
      <c r="B6490">
        <v>230922</v>
      </c>
      <c r="C6490" s="3">
        <v>44130.775694444441</v>
      </c>
      <c r="D6490">
        <v>2</v>
      </c>
      <c r="E6490">
        <v>1</v>
      </c>
      <c r="F6490" t="s">
        <v>26</v>
      </c>
      <c r="G6490">
        <v>1</v>
      </c>
      <c r="H6490">
        <v>73.03125</v>
      </c>
      <c r="I6490">
        <v>15.20703</v>
      </c>
      <c r="J6490">
        <v>0.76953130000000003</v>
      </c>
      <c r="K6490">
        <v>81.035160000000005</v>
      </c>
      <c r="L6490" s="3">
        <v>44130.526388888888</v>
      </c>
      <c r="M6490">
        <v>17.18</v>
      </c>
      <c r="N6490" t="s">
        <v>28</v>
      </c>
      <c r="P6490">
        <f>(C6490-Key!$B$1)*24</f>
        <v>3.566666666592937</v>
      </c>
      <c r="Q6490">
        <f>(Key!$B$2-'17.1'!C6490)*24</f>
        <v>-0.61666666658129543</v>
      </c>
      <c r="R6490" s="3">
        <f>C6490-(M6490-Key!$B$5)/(24*Key!$B$6)</f>
        <v>44130.761879629623</v>
      </c>
      <c r="S6490">
        <f>M6490-Key!$B$5</f>
        <v>14.92</v>
      </c>
      <c r="T6490" s="2">
        <f t="shared" si="505"/>
        <v>44129.777777777781</v>
      </c>
      <c r="U6490" t="str">
        <f t="shared" si="506"/>
        <v>10-25-2020 18:40</v>
      </c>
      <c r="V6490">
        <f>IFERROR(IF(W6490=Z6490,VLOOKUP($U6490,[1]C8842!$G$2:$M$145,3,FALSE),0),0)</f>
        <v>0</v>
      </c>
      <c r="W6490">
        <f>VLOOKUP(RIGHT($V$1,5),Key!$A$9:$B$14,2,FALSE)</f>
        <v>10.199999999999999</v>
      </c>
      <c r="X6490">
        <f t="shared" si="509"/>
        <v>0</v>
      </c>
      <c r="Y6490">
        <f>VLOOKUP(RIGHT($X$1,5),Key!$A$9:$B$14,2,FALSE)</f>
        <v>3.7</v>
      </c>
      <c r="Z6490">
        <f t="shared" si="507"/>
        <v>10.199999999999999</v>
      </c>
      <c r="AA6490">
        <f t="shared" si="508"/>
        <v>0</v>
      </c>
    </row>
    <row r="6491" spans="1:27" x14ac:dyDescent="0.3">
      <c r="A6491">
        <v>100067</v>
      </c>
      <c r="B6491">
        <v>230922</v>
      </c>
      <c r="C6491" s="3">
        <v>44130.775694444441</v>
      </c>
      <c r="D6491">
        <v>1</v>
      </c>
      <c r="E6491">
        <v>1</v>
      </c>
      <c r="F6491" t="s">
        <v>25</v>
      </c>
      <c r="G6491">
        <v>1</v>
      </c>
      <c r="H6491">
        <v>58.171880000000002</v>
      </c>
      <c r="I6491">
        <v>15.523440000000001</v>
      </c>
      <c r="J6491">
        <v>0.984375</v>
      </c>
      <c r="K6491">
        <v>58.023440000000001</v>
      </c>
      <c r="L6491" s="3">
        <v>44130.526388888888</v>
      </c>
      <c r="M6491">
        <v>17.18</v>
      </c>
      <c r="N6491" t="s">
        <v>28</v>
      </c>
      <c r="P6491">
        <f>(C6491-Key!$B$1)*24</f>
        <v>3.566666666592937</v>
      </c>
      <c r="Q6491">
        <f>(Key!$B$2-'17.1'!C6491)*24</f>
        <v>-0.61666666658129543</v>
      </c>
      <c r="R6491" s="3">
        <f>C6491-(M6491-Key!$B$5)/(24*Key!$B$6)</f>
        <v>44130.761879629623</v>
      </c>
      <c r="S6491">
        <f>M6491-Key!$B$5</f>
        <v>14.92</v>
      </c>
      <c r="T6491" s="2">
        <f t="shared" si="505"/>
        <v>44129.777777777781</v>
      </c>
      <c r="U6491" t="str">
        <f t="shared" si="506"/>
        <v>10-25-2020 18:40</v>
      </c>
      <c r="V6491">
        <f>IFERROR(IF(W6491=Z6491,VLOOKUP($U6491,[1]C8842!$G$2:$M$145,3,FALSE),0),0)</f>
        <v>0</v>
      </c>
      <c r="W6491">
        <f>VLOOKUP(RIGHT($V$1,5),Key!$A$9:$B$14,2,FALSE)</f>
        <v>10.199999999999999</v>
      </c>
      <c r="X6491">
        <f t="shared" si="509"/>
        <v>0</v>
      </c>
      <c r="Y6491">
        <f>VLOOKUP(RIGHT($X$1,5),Key!$A$9:$B$14,2,FALSE)</f>
        <v>3.7</v>
      </c>
      <c r="Z6491">
        <f t="shared" si="507"/>
        <v>10.199999999999999</v>
      </c>
      <c r="AA6491">
        <f t="shared" si="508"/>
        <v>0</v>
      </c>
    </row>
    <row r="6492" spans="1:27" x14ac:dyDescent="0.3">
      <c r="A6492">
        <v>100067</v>
      </c>
      <c r="B6492">
        <v>230922</v>
      </c>
      <c r="C6492" s="3">
        <v>44130.776388888888</v>
      </c>
      <c r="D6492">
        <v>3</v>
      </c>
      <c r="E6492">
        <v>2</v>
      </c>
      <c r="F6492" t="s">
        <v>26</v>
      </c>
      <c r="G6492">
        <v>1</v>
      </c>
      <c r="H6492">
        <v>64.597660000000005</v>
      </c>
      <c r="I6492">
        <v>14.746090000000001</v>
      </c>
      <c r="J6492">
        <v>0.8515625</v>
      </c>
      <c r="K6492">
        <v>96.039060000000006</v>
      </c>
      <c r="L6492" s="3">
        <v>44130.526388888888</v>
      </c>
      <c r="M6492">
        <v>17.18</v>
      </c>
      <c r="N6492" t="s">
        <v>28</v>
      </c>
      <c r="P6492">
        <f>(C6492-Key!$B$1)*24</f>
        <v>3.5833333333139308</v>
      </c>
      <c r="Q6492">
        <f>(Key!$B$2-'17.1'!C6492)*24</f>
        <v>-0.63333333330228925</v>
      </c>
      <c r="R6492" s="3">
        <f>C6492-(M6492-Key!$B$5)/(24*Key!$B$6)</f>
        <v>44130.76257407407</v>
      </c>
      <c r="S6492">
        <f>M6492-Key!$B$5</f>
        <v>14.92</v>
      </c>
      <c r="T6492" s="2">
        <f t="shared" si="505"/>
        <v>44129.777777777781</v>
      </c>
      <c r="U6492" t="str">
        <f t="shared" si="506"/>
        <v>10-25-2020 18:40</v>
      </c>
      <c r="V6492">
        <f>IFERROR(IF(W6492=Z6492,VLOOKUP($U6492,[1]C8842!$G$2:$M$145,3,FALSE),0),0)</f>
        <v>0</v>
      </c>
      <c r="W6492">
        <f>VLOOKUP(RIGHT($V$1,5),Key!$A$9:$B$14,2,FALSE)</f>
        <v>10.199999999999999</v>
      </c>
      <c r="X6492">
        <f t="shared" si="509"/>
        <v>0</v>
      </c>
      <c r="Y6492">
        <f>VLOOKUP(RIGHT($X$1,5),Key!$A$9:$B$14,2,FALSE)</f>
        <v>3.7</v>
      </c>
      <c r="Z6492">
        <f t="shared" si="507"/>
        <v>10.199999999999999</v>
      </c>
      <c r="AA6492">
        <f t="shared" si="508"/>
        <v>0</v>
      </c>
    </row>
    <row r="6493" spans="1:27" x14ac:dyDescent="0.3">
      <c r="A6493">
        <v>100067</v>
      </c>
      <c r="B6493">
        <v>230922</v>
      </c>
      <c r="C6493" s="3">
        <v>44130.776388888888</v>
      </c>
      <c r="D6493">
        <v>3</v>
      </c>
      <c r="E6493">
        <v>2</v>
      </c>
      <c r="F6493" t="s">
        <v>26</v>
      </c>
      <c r="G6493">
        <v>1</v>
      </c>
      <c r="H6493">
        <v>63.144530000000003</v>
      </c>
      <c r="I6493">
        <v>18.257809999999999</v>
      </c>
      <c r="J6493">
        <v>1.019531</v>
      </c>
      <c r="K6493">
        <v>92.039060000000006</v>
      </c>
      <c r="L6493" s="3">
        <v>44130.526388888888</v>
      </c>
      <c r="M6493">
        <v>17.18</v>
      </c>
      <c r="N6493" t="s">
        <v>28</v>
      </c>
      <c r="P6493">
        <f>(C6493-Key!$B$1)*24</f>
        <v>3.5833333333139308</v>
      </c>
      <c r="Q6493">
        <f>(Key!$B$2-'17.1'!C6493)*24</f>
        <v>-0.63333333330228925</v>
      </c>
      <c r="R6493" s="3">
        <f>C6493-(M6493-Key!$B$5)/(24*Key!$B$6)</f>
        <v>44130.76257407407</v>
      </c>
      <c r="S6493">
        <f>M6493-Key!$B$5</f>
        <v>14.92</v>
      </c>
      <c r="T6493" s="2">
        <f t="shared" si="505"/>
        <v>44129.777777777781</v>
      </c>
      <c r="U6493" t="str">
        <f t="shared" si="506"/>
        <v>10-25-2020 18:40</v>
      </c>
      <c r="V6493">
        <f>IFERROR(IF(W6493=Z6493,VLOOKUP($U6493,[1]C8842!$G$2:$M$145,3,FALSE),0),0)</f>
        <v>0</v>
      </c>
      <c r="W6493">
        <f>VLOOKUP(RIGHT($V$1,5),Key!$A$9:$B$14,2,FALSE)</f>
        <v>10.199999999999999</v>
      </c>
      <c r="X6493">
        <f t="shared" si="509"/>
        <v>0</v>
      </c>
      <c r="Y6493">
        <f>VLOOKUP(RIGHT($X$1,5),Key!$A$9:$B$14,2,FALSE)</f>
        <v>3.7</v>
      </c>
      <c r="Z6493">
        <f t="shared" si="507"/>
        <v>10.199999999999999</v>
      </c>
      <c r="AA6493">
        <f t="shared" si="508"/>
        <v>0</v>
      </c>
    </row>
    <row r="6494" spans="1:27" x14ac:dyDescent="0.3">
      <c r="A6494">
        <v>100067</v>
      </c>
      <c r="B6494">
        <v>230922</v>
      </c>
      <c r="C6494" s="3">
        <v>44130.776388888888</v>
      </c>
      <c r="D6494">
        <v>1</v>
      </c>
      <c r="E6494">
        <v>1</v>
      </c>
      <c r="F6494" t="s">
        <v>25</v>
      </c>
      <c r="G6494">
        <v>1</v>
      </c>
      <c r="H6494">
        <v>67.914060000000006</v>
      </c>
      <c r="I6494">
        <v>15.789059999999999</v>
      </c>
      <c r="J6494">
        <v>0.8515625</v>
      </c>
      <c r="K6494">
        <v>58.023440000000001</v>
      </c>
      <c r="L6494" s="3">
        <v>44130.526388888888</v>
      </c>
      <c r="M6494">
        <v>17.18</v>
      </c>
      <c r="N6494" t="s">
        <v>28</v>
      </c>
      <c r="P6494">
        <f>(C6494-Key!$B$1)*24</f>
        <v>3.5833333333139308</v>
      </c>
      <c r="Q6494">
        <f>(Key!$B$2-'17.1'!C6494)*24</f>
        <v>-0.63333333330228925</v>
      </c>
      <c r="R6494" s="3">
        <f>C6494-(M6494-Key!$B$5)/(24*Key!$B$6)</f>
        <v>44130.76257407407</v>
      </c>
      <c r="S6494">
        <f>M6494-Key!$B$5</f>
        <v>14.92</v>
      </c>
      <c r="T6494" s="2">
        <f t="shared" si="505"/>
        <v>44129.777777777781</v>
      </c>
      <c r="U6494" t="str">
        <f t="shared" si="506"/>
        <v>10-25-2020 18:40</v>
      </c>
      <c r="V6494">
        <f>IFERROR(IF(W6494=Z6494,VLOOKUP($U6494,[1]C8842!$G$2:$M$145,3,FALSE),0),0)</f>
        <v>0</v>
      </c>
      <c r="W6494">
        <f>VLOOKUP(RIGHT($V$1,5),Key!$A$9:$B$14,2,FALSE)</f>
        <v>10.199999999999999</v>
      </c>
      <c r="X6494">
        <f t="shared" si="509"/>
        <v>0</v>
      </c>
      <c r="Y6494">
        <f>VLOOKUP(RIGHT($X$1,5),Key!$A$9:$B$14,2,FALSE)</f>
        <v>3.7</v>
      </c>
      <c r="Z6494">
        <f t="shared" si="507"/>
        <v>10.199999999999999</v>
      </c>
      <c r="AA6494">
        <f t="shared" si="508"/>
        <v>0</v>
      </c>
    </row>
    <row r="6495" spans="1:27" x14ac:dyDescent="0.3">
      <c r="A6495">
        <v>100067</v>
      </c>
      <c r="B6495">
        <v>230922</v>
      </c>
      <c r="C6495" s="3">
        <v>44130.776388888888</v>
      </c>
      <c r="D6495">
        <v>0</v>
      </c>
      <c r="E6495">
        <v>2</v>
      </c>
      <c r="F6495" t="s">
        <v>25</v>
      </c>
      <c r="G6495">
        <v>1</v>
      </c>
      <c r="H6495">
        <v>60.75</v>
      </c>
      <c r="I6495">
        <v>13.28125</v>
      </c>
      <c r="J6495">
        <v>0.84375</v>
      </c>
      <c r="K6495">
        <v>48.019530000000003</v>
      </c>
      <c r="L6495" s="3">
        <v>44130.526388888888</v>
      </c>
      <c r="M6495">
        <v>17.18</v>
      </c>
      <c r="N6495" t="s">
        <v>28</v>
      </c>
      <c r="P6495">
        <f>(C6495-Key!$B$1)*24</f>
        <v>3.5833333333139308</v>
      </c>
      <c r="Q6495">
        <f>(Key!$B$2-'17.1'!C6495)*24</f>
        <v>-0.63333333330228925</v>
      </c>
      <c r="R6495" s="3">
        <f>C6495-(M6495-Key!$B$5)/(24*Key!$B$6)</f>
        <v>44130.76257407407</v>
      </c>
      <c r="S6495">
        <f>M6495-Key!$B$5</f>
        <v>14.92</v>
      </c>
      <c r="T6495" s="2">
        <f t="shared" si="505"/>
        <v>44129.777777777781</v>
      </c>
      <c r="U6495" t="str">
        <f t="shared" si="506"/>
        <v>10-25-2020 18:40</v>
      </c>
      <c r="V6495">
        <f>IFERROR(IF(W6495=Z6495,VLOOKUP($U6495,[1]C8842!$G$2:$M$145,3,FALSE),0),0)</f>
        <v>0</v>
      </c>
      <c r="W6495">
        <f>VLOOKUP(RIGHT($V$1,5),Key!$A$9:$B$14,2,FALSE)</f>
        <v>10.199999999999999</v>
      </c>
      <c r="X6495">
        <f t="shared" si="509"/>
        <v>0</v>
      </c>
      <c r="Y6495">
        <f>VLOOKUP(RIGHT($X$1,5),Key!$A$9:$B$14,2,FALSE)</f>
        <v>3.7</v>
      </c>
      <c r="Z6495">
        <f t="shared" si="507"/>
        <v>10.199999999999999</v>
      </c>
      <c r="AA6495">
        <f t="shared" si="508"/>
        <v>0</v>
      </c>
    </row>
    <row r="6496" spans="1:27" x14ac:dyDescent="0.3">
      <c r="A6496">
        <v>100067</v>
      </c>
      <c r="B6496">
        <v>230922</v>
      </c>
      <c r="C6496" s="3">
        <v>44130.776388888888</v>
      </c>
      <c r="D6496">
        <v>3</v>
      </c>
      <c r="E6496">
        <v>2</v>
      </c>
      <c r="F6496" t="s">
        <v>26</v>
      </c>
      <c r="G6496">
        <v>2</v>
      </c>
      <c r="H6496">
        <v>65.351560000000006</v>
      </c>
      <c r="I6496">
        <v>23.703130000000002</v>
      </c>
      <c r="J6496">
        <v>1.207031</v>
      </c>
      <c r="K6496">
        <v>95.039060000000006</v>
      </c>
      <c r="L6496" s="3">
        <v>44130.526388888888</v>
      </c>
      <c r="M6496">
        <v>17.18</v>
      </c>
      <c r="N6496" t="s">
        <v>28</v>
      </c>
      <c r="P6496">
        <f>(C6496-Key!$B$1)*24</f>
        <v>3.5833333333139308</v>
      </c>
      <c r="Q6496">
        <f>(Key!$B$2-'17.1'!C6496)*24</f>
        <v>-0.63333333330228925</v>
      </c>
      <c r="R6496" s="3">
        <f>C6496-(M6496-Key!$B$5)/(24*Key!$B$6)</f>
        <v>44130.76257407407</v>
      </c>
      <c r="S6496">
        <f>M6496-Key!$B$5</f>
        <v>14.92</v>
      </c>
      <c r="T6496" s="2">
        <f t="shared" si="505"/>
        <v>44129.777777777781</v>
      </c>
      <c r="U6496" t="str">
        <f t="shared" si="506"/>
        <v>10-25-2020 18:40</v>
      </c>
      <c r="V6496">
        <f>IFERROR(IF(W6496=Z6496,VLOOKUP($U6496,[1]C8842!$G$2:$M$145,3,FALSE),0),0)</f>
        <v>0</v>
      </c>
      <c r="W6496">
        <f>VLOOKUP(RIGHT($V$1,5),Key!$A$9:$B$14,2,FALSE)</f>
        <v>10.199999999999999</v>
      </c>
      <c r="X6496">
        <f t="shared" si="509"/>
        <v>0</v>
      </c>
      <c r="Y6496">
        <f>VLOOKUP(RIGHT($X$1,5),Key!$A$9:$B$14,2,FALSE)</f>
        <v>3.7</v>
      </c>
      <c r="Z6496">
        <f t="shared" si="507"/>
        <v>10.199999999999999</v>
      </c>
      <c r="AA6496">
        <f t="shared" si="508"/>
        <v>0</v>
      </c>
    </row>
    <row r="6497" spans="1:27" x14ac:dyDescent="0.3">
      <c r="A6497">
        <v>100067</v>
      </c>
      <c r="B6497">
        <v>230922</v>
      </c>
      <c r="C6497" s="3">
        <v>44130.776388888888</v>
      </c>
      <c r="D6497">
        <v>0</v>
      </c>
      <c r="E6497">
        <v>2</v>
      </c>
      <c r="F6497" t="s">
        <v>25</v>
      </c>
      <c r="G6497">
        <v>1</v>
      </c>
      <c r="H6497">
        <v>62.761719999999997</v>
      </c>
      <c r="I6497">
        <v>16.59375</v>
      </c>
      <c r="J6497">
        <v>0.95703130000000003</v>
      </c>
      <c r="K6497">
        <v>46.019530000000003</v>
      </c>
      <c r="L6497" s="3">
        <v>44130.526388888888</v>
      </c>
      <c r="M6497">
        <v>17.18</v>
      </c>
      <c r="N6497" t="s">
        <v>28</v>
      </c>
      <c r="P6497">
        <f>(C6497-Key!$B$1)*24</f>
        <v>3.5833333333139308</v>
      </c>
      <c r="Q6497">
        <f>(Key!$B$2-'17.1'!C6497)*24</f>
        <v>-0.63333333330228925</v>
      </c>
      <c r="R6497" s="3">
        <f>C6497-(M6497-Key!$B$5)/(24*Key!$B$6)</f>
        <v>44130.76257407407</v>
      </c>
      <c r="S6497">
        <f>M6497-Key!$B$5</f>
        <v>14.92</v>
      </c>
      <c r="T6497" s="2">
        <f t="shared" si="505"/>
        <v>44129.777777777781</v>
      </c>
      <c r="U6497" t="str">
        <f t="shared" si="506"/>
        <v>10-25-2020 18:40</v>
      </c>
      <c r="V6497">
        <f>IFERROR(IF(W6497=Z6497,VLOOKUP($U6497,[1]C8842!$G$2:$M$145,3,FALSE),0),0)</f>
        <v>0</v>
      </c>
      <c r="W6497">
        <f>VLOOKUP(RIGHT($V$1,5),Key!$A$9:$B$14,2,FALSE)</f>
        <v>10.199999999999999</v>
      </c>
      <c r="X6497">
        <f t="shared" si="509"/>
        <v>0</v>
      </c>
      <c r="Y6497">
        <f>VLOOKUP(RIGHT($X$1,5),Key!$A$9:$B$14,2,FALSE)</f>
        <v>3.7</v>
      </c>
      <c r="Z6497">
        <f t="shared" si="507"/>
        <v>10.199999999999999</v>
      </c>
      <c r="AA6497">
        <f t="shared" si="508"/>
        <v>0</v>
      </c>
    </row>
    <row r="6498" spans="1:27" x14ac:dyDescent="0.3">
      <c r="A6498">
        <v>100067</v>
      </c>
      <c r="B6498">
        <v>230922</v>
      </c>
      <c r="C6498" s="3">
        <v>44130.776388888888</v>
      </c>
      <c r="D6498">
        <v>3</v>
      </c>
      <c r="E6498">
        <v>2</v>
      </c>
      <c r="F6498" t="s">
        <v>26</v>
      </c>
      <c r="G6498">
        <v>4</v>
      </c>
      <c r="H6498">
        <v>70.011719999999997</v>
      </c>
      <c r="I6498">
        <v>58.734380000000002</v>
      </c>
      <c r="J6498">
        <v>2.4609380000000001</v>
      </c>
      <c r="K6498">
        <v>92.039060000000006</v>
      </c>
      <c r="L6498" s="3">
        <v>44130.526388888888</v>
      </c>
      <c r="M6498">
        <v>17.18</v>
      </c>
      <c r="N6498" t="s">
        <v>28</v>
      </c>
      <c r="P6498">
        <f>(C6498-Key!$B$1)*24</f>
        <v>3.5833333333139308</v>
      </c>
      <c r="Q6498">
        <f>(Key!$B$2-'17.1'!C6498)*24</f>
        <v>-0.63333333330228925</v>
      </c>
      <c r="R6498" s="3">
        <f>C6498-(M6498-Key!$B$5)/(24*Key!$B$6)</f>
        <v>44130.76257407407</v>
      </c>
      <c r="S6498">
        <f>M6498-Key!$B$5</f>
        <v>14.92</v>
      </c>
      <c r="T6498" s="2">
        <f t="shared" si="505"/>
        <v>44129.777777777781</v>
      </c>
      <c r="U6498" t="str">
        <f t="shared" si="506"/>
        <v>10-25-2020 18:40</v>
      </c>
      <c r="V6498">
        <f>IFERROR(IF(W6498=Z6498,VLOOKUP($U6498,[1]C8842!$G$2:$M$145,3,FALSE),0),0)</f>
        <v>0</v>
      </c>
      <c r="W6498">
        <f>VLOOKUP(RIGHT($V$1,5),Key!$A$9:$B$14,2,FALSE)</f>
        <v>10.199999999999999</v>
      </c>
      <c r="X6498">
        <f t="shared" si="509"/>
        <v>0</v>
      </c>
      <c r="Y6498">
        <f>VLOOKUP(RIGHT($X$1,5),Key!$A$9:$B$14,2,FALSE)</f>
        <v>3.7</v>
      </c>
      <c r="Z6498">
        <f t="shared" si="507"/>
        <v>10.199999999999999</v>
      </c>
      <c r="AA6498">
        <f t="shared" si="508"/>
        <v>0</v>
      </c>
    </row>
    <row r="6499" spans="1:27" x14ac:dyDescent="0.3">
      <c r="A6499">
        <v>100067</v>
      </c>
      <c r="B6499">
        <v>230922</v>
      </c>
      <c r="C6499" s="3">
        <v>44130.776388888888</v>
      </c>
      <c r="D6499">
        <v>1</v>
      </c>
      <c r="E6499">
        <v>1</v>
      </c>
      <c r="F6499" t="s">
        <v>25</v>
      </c>
      <c r="G6499">
        <v>1</v>
      </c>
      <c r="H6499">
        <v>68.253910000000005</v>
      </c>
      <c r="I6499">
        <v>15.527340000000001</v>
      </c>
      <c r="J6499">
        <v>0.8359375</v>
      </c>
      <c r="K6499">
        <v>58.023440000000001</v>
      </c>
      <c r="L6499" s="3">
        <v>44130.526388888888</v>
      </c>
      <c r="M6499">
        <v>17.18</v>
      </c>
      <c r="N6499" t="s">
        <v>28</v>
      </c>
      <c r="P6499">
        <f>(C6499-Key!$B$1)*24</f>
        <v>3.5833333333139308</v>
      </c>
      <c r="Q6499">
        <f>(Key!$B$2-'17.1'!C6499)*24</f>
        <v>-0.63333333330228925</v>
      </c>
      <c r="R6499" s="3">
        <f>C6499-(M6499-Key!$B$5)/(24*Key!$B$6)</f>
        <v>44130.76257407407</v>
      </c>
      <c r="S6499">
        <f>M6499-Key!$B$5</f>
        <v>14.92</v>
      </c>
      <c r="T6499" s="2">
        <f t="shared" si="505"/>
        <v>44129.777777777781</v>
      </c>
      <c r="U6499" t="str">
        <f t="shared" si="506"/>
        <v>10-25-2020 18:40</v>
      </c>
      <c r="V6499">
        <f>IFERROR(IF(W6499=Z6499,VLOOKUP($U6499,[1]C8842!$G$2:$M$145,3,FALSE),0),0)</f>
        <v>0</v>
      </c>
      <c r="W6499">
        <f>VLOOKUP(RIGHT($V$1,5),Key!$A$9:$B$14,2,FALSE)</f>
        <v>10.199999999999999</v>
      </c>
      <c r="X6499">
        <f t="shared" si="509"/>
        <v>0</v>
      </c>
      <c r="Y6499">
        <f>VLOOKUP(RIGHT($X$1,5),Key!$A$9:$B$14,2,FALSE)</f>
        <v>3.7</v>
      </c>
      <c r="Z6499">
        <f t="shared" si="507"/>
        <v>10.199999999999999</v>
      </c>
      <c r="AA6499">
        <f t="shared" si="508"/>
        <v>0</v>
      </c>
    </row>
    <row r="6500" spans="1:27" x14ac:dyDescent="0.3">
      <c r="A6500">
        <v>100067</v>
      </c>
      <c r="B6500">
        <v>230922</v>
      </c>
      <c r="C6500" s="3">
        <v>44130.776388888888</v>
      </c>
      <c r="D6500">
        <v>3</v>
      </c>
      <c r="E6500">
        <v>2</v>
      </c>
      <c r="F6500" t="s">
        <v>26</v>
      </c>
      <c r="G6500">
        <v>4</v>
      </c>
      <c r="H6500">
        <v>65.828130000000002</v>
      </c>
      <c r="I6500">
        <v>74.871089999999995</v>
      </c>
      <c r="J6500">
        <v>3.2695310000000002</v>
      </c>
      <c r="K6500">
        <v>92.039060000000006</v>
      </c>
      <c r="L6500" s="3">
        <v>44130.529861111114</v>
      </c>
      <c r="M6500">
        <v>17.18</v>
      </c>
      <c r="N6500" t="s">
        <v>28</v>
      </c>
      <c r="P6500">
        <f>(C6500-Key!$B$1)*24</f>
        <v>3.5833333333139308</v>
      </c>
      <c r="Q6500">
        <f>(Key!$B$2-'17.1'!C6500)*24</f>
        <v>-0.63333333330228925</v>
      </c>
      <c r="R6500" s="3">
        <f>C6500-(M6500-Key!$B$5)/(24*Key!$B$6)</f>
        <v>44130.76257407407</v>
      </c>
      <c r="S6500">
        <f>M6500-Key!$B$5</f>
        <v>14.92</v>
      </c>
      <c r="T6500" s="2">
        <f t="shared" si="505"/>
        <v>44129.777777777781</v>
      </c>
      <c r="U6500" t="str">
        <f t="shared" si="506"/>
        <v>10-25-2020 18:40</v>
      </c>
      <c r="V6500">
        <f>IFERROR(IF(W6500=Z6500,VLOOKUP($U6500,[1]C8842!$G$2:$M$145,3,FALSE),0),0)</f>
        <v>0</v>
      </c>
      <c r="W6500">
        <f>VLOOKUP(RIGHT($V$1,5),Key!$A$9:$B$14,2,FALSE)</f>
        <v>10.199999999999999</v>
      </c>
      <c r="X6500">
        <f t="shared" si="509"/>
        <v>0</v>
      </c>
      <c r="Y6500">
        <f>VLOOKUP(RIGHT($X$1,5),Key!$A$9:$B$14,2,FALSE)</f>
        <v>3.7</v>
      </c>
      <c r="Z6500">
        <f t="shared" si="507"/>
        <v>10.199999999999999</v>
      </c>
      <c r="AA6500">
        <f t="shared" si="508"/>
        <v>0</v>
      </c>
    </row>
    <row r="6501" spans="1:27" x14ac:dyDescent="0.3">
      <c r="A6501">
        <v>100067</v>
      </c>
      <c r="B6501">
        <v>230922</v>
      </c>
      <c r="C6501" s="3">
        <v>44130.776388888888</v>
      </c>
      <c r="D6501">
        <v>3</v>
      </c>
      <c r="E6501">
        <v>2</v>
      </c>
      <c r="F6501" t="s">
        <v>26</v>
      </c>
      <c r="G6501">
        <v>1</v>
      </c>
      <c r="H6501">
        <v>60.710940000000001</v>
      </c>
      <c r="I6501">
        <v>16.296880000000002</v>
      </c>
      <c r="J6501">
        <v>0.9765625</v>
      </c>
      <c r="K6501">
        <v>94.039060000000006</v>
      </c>
      <c r="L6501" s="3">
        <v>44130.529861111114</v>
      </c>
      <c r="M6501">
        <v>17.18</v>
      </c>
      <c r="N6501" t="s">
        <v>28</v>
      </c>
      <c r="P6501">
        <f>(C6501-Key!$B$1)*24</f>
        <v>3.5833333333139308</v>
      </c>
      <c r="Q6501">
        <f>(Key!$B$2-'17.1'!C6501)*24</f>
        <v>-0.63333333330228925</v>
      </c>
      <c r="R6501" s="3">
        <f>C6501-(M6501-Key!$B$5)/(24*Key!$B$6)</f>
        <v>44130.76257407407</v>
      </c>
      <c r="S6501">
        <f>M6501-Key!$B$5</f>
        <v>14.92</v>
      </c>
      <c r="T6501" s="2">
        <f t="shared" si="505"/>
        <v>44129.777777777781</v>
      </c>
      <c r="U6501" t="str">
        <f t="shared" si="506"/>
        <v>10-25-2020 18:40</v>
      </c>
      <c r="V6501">
        <f>IFERROR(IF(W6501=Z6501,VLOOKUP($U6501,[1]C8842!$G$2:$M$145,3,FALSE),0),0)</f>
        <v>0</v>
      </c>
      <c r="W6501">
        <f>VLOOKUP(RIGHT($V$1,5),Key!$A$9:$B$14,2,FALSE)</f>
        <v>10.199999999999999</v>
      </c>
      <c r="X6501">
        <f t="shared" si="509"/>
        <v>0</v>
      </c>
      <c r="Y6501">
        <f>VLOOKUP(RIGHT($X$1,5),Key!$A$9:$B$14,2,FALSE)</f>
        <v>3.7</v>
      </c>
      <c r="Z6501">
        <f t="shared" si="507"/>
        <v>10.199999999999999</v>
      </c>
      <c r="AA6501">
        <f t="shared" si="508"/>
        <v>0</v>
      </c>
    </row>
    <row r="6502" spans="1:27" x14ac:dyDescent="0.3">
      <c r="A6502">
        <v>100067</v>
      </c>
      <c r="B6502">
        <v>230922</v>
      </c>
      <c r="C6502" s="3">
        <v>44130.776388888888</v>
      </c>
      <c r="D6502">
        <v>2</v>
      </c>
      <c r="E6502">
        <v>1</v>
      </c>
      <c r="F6502" t="s">
        <v>26</v>
      </c>
      <c r="G6502">
        <v>2</v>
      </c>
      <c r="H6502">
        <v>70.242189999999994</v>
      </c>
      <c r="I6502">
        <v>20.820309999999999</v>
      </c>
      <c r="J6502">
        <v>1.015625</v>
      </c>
      <c r="K6502">
        <v>80.03125</v>
      </c>
      <c r="L6502" s="3">
        <v>44130.529861111114</v>
      </c>
      <c r="M6502">
        <v>17.18</v>
      </c>
      <c r="N6502" t="s">
        <v>28</v>
      </c>
      <c r="P6502">
        <f>(C6502-Key!$B$1)*24</f>
        <v>3.5833333333139308</v>
      </c>
      <c r="Q6502">
        <f>(Key!$B$2-'17.1'!C6502)*24</f>
        <v>-0.63333333330228925</v>
      </c>
      <c r="R6502" s="3">
        <f>C6502-(M6502-Key!$B$5)/(24*Key!$B$6)</f>
        <v>44130.76257407407</v>
      </c>
      <c r="S6502">
        <f>M6502-Key!$B$5</f>
        <v>14.92</v>
      </c>
      <c r="T6502" s="2">
        <f t="shared" si="505"/>
        <v>44129.777777777781</v>
      </c>
      <c r="U6502" t="str">
        <f t="shared" si="506"/>
        <v>10-25-2020 18:40</v>
      </c>
      <c r="V6502">
        <f>IFERROR(IF(W6502=Z6502,VLOOKUP($U6502,[1]C8842!$G$2:$M$145,3,FALSE),0),0)</f>
        <v>0</v>
      </c>
      <c r="W6502">
        <f>VLOOKUP(RIGHT($V$1,5),Key!$A$9:$B$14,2,FALSE)</f>
        <v>10.199999999999999</v>
      </c>
      <c r="X6502">
        <f t="shared" si="509"/>
        <v>0</v>
      </c>
      <c r="Y6502">
        <f>VLOOKUP(RIGHT($X$1,5),Key!$A$9:$B$14,2,FALSE)</f>
        <v>3.7</v>
      </c>
      <c r="Z6502">
        <f t="shared" si="507"/>
        <v>10.199999999999999</v>
      </c>
      <c r="AA6502">
        <f t="shared" si="508"/>
        <v>0</v>
      </c>
    </row>
    <row r="6503" spans="1:27" x14ac:dyDescent="0.3">
      <c r="A6503">
        <v>100067</v>
      </c>
      <c r="B6503">
        <v>230922</v>
      </c>
      <c r="C6503" s="3">
        <v>44130.776388888888</v>
      </c>
      <c r="D6503">
        <v>3</v>
      </c>
      <c r="E6503">
        <v>2</v>
      </c>
      <c r="F6503" t="s">
        <v>26</v>
      </c>
      <c r="G6503">
        <v>1</v>
      </c>
      <c r="H6503">
        <v>65.859380000000002</v>
      </c>
      <c r="I6503">
        <v>17.13672</v>
      </c>
      <c r="J6503">
        <v>0.93359380000000003</v>
      </c>
      <c r="K6503">
        <v>95.039060000000006</v>
      </c>
      <c r="L6503" s="3">
        <v>44130.529861111114</v>
      </c>
      <c r="M6503">
        <v>17.18</v>
      </c>
      <c r="N6503" t="s">
        <v>28</v>
      </c>
      <c r="P6503">
        <f>(C6503-Key!$B$1)*24</f>
        <v>3.5833333333139308</v>
      </c>
      <c r="Q6503">
        <f>(Key!$B$2-'17.1'!C6503)*24</f>
        <v>-0.63333333330228925</v>
      </c>
      <c r="R6503" s="3">
        <f>C6503-(M6503-Key!$B$5)/(24*Key!$B$6)</f>
        <v>44130.76257407407</v>
      </c>
      <c r="S6503">
        <f>M6503-Key!$B$5</f>
        <v>14.92</v>
      </c>
      <c r="T6503" s="2">
        <f t="shared" si="505"/>
        <v>44129.777777777781</v>
      </c>
      <c r="U6503" t="str">
        <f t="shared" si="506"/>
        <v>10-25-2020 18:40</v>
      </c>
      <c r="V6503">
        <f>IFERROR(IF(W6503=Z6503,VLOOKUP($U6503,[1]C8842!$G$2:$M$145,3,FALSE),0),0)</f>
        <v>0</v>
      </c>
      <c r="W6503">
        <f>VLOOKUP(RIGHT($V$1,5),Key!$A$9:$B$14,2,FALSE)</f>
        <v>10.199999999999999</v>
      </c>
      <c r="X6503">
        <f t="shared" si="509"/>
        <v>0</v>
      </c>
      <c r="Y6503">
        <f>VLOOKUP(RIGHT($X$1,5),Key!$A$9:$B$14,2,FALSE)</f>
        <v>3.7</v>
      </c>
      <c r="Z6503">
        <f t="shared" si="507"/>
        <v>10.199999999999999</v>
      </c>
      <c r="AA6503">
        <f t="shared" si="508"/>
        <v>0</v>
      </c>
    </row>
    <row r="6504" spans="1:27" x14ac:dyDescent="0.3">
      <c r="A6504">
        <v>100067</v>
      </c>
      <c r="B6504">
        <v>230922</v>
      </c>
      <c r="C6504" s="3">
        <v>44130.776388888888</v>
      </c>
      <c r="D6504">
        <v>0</v>
      </c>
      <c r="E6504">
        <v>2</v>
      </c>
      <c r="F6504" t="s">
        <v>25</v>
      </c>
      <c r="G6504">
        <v>1</v>
      </c>
      <c r="H6504">
        <v>51.351559999999999</v>
      </c>
      <c r="I6504">
        <v>18.441410000000001</v>
      </c>
      <c r="J6504">
        <v>1.265625</v>
      </c>
      <c r="K6504">
        <v>46.019530000000003</v>
      </c>
      <c r="L6504" s="3">
        <v>44130.529861111114</v>
      </c>
      <c r="M6504">
        <v>17.18</v>
      </c>
      <c r="N6504" t="s">
        <v>28</v>
      </c>
      <c r="P6504">
        <f>(C6504-Key!$B$1)*24</f>
        <v>3.5833333333139308</v>
      </c>
      <c r="Q6504">
        <f>(Key!$B$2-'17.1'!C6504)*24</f>
        <v>-0.63333333330228925</v>
      </c>
      <c r="R6504" s="3">
        <f>C6504-(M6504-Key!$B$5)/(24*Key!$B$6)</f>
        <v>44130.76257407407</v>
      </c>
      <c r="S6504">
        <f>M6504-Key!$B$5</f>
        <v>14.92</v>
      </c>
      <c r="T6504" s="2">
        <f t="shared" si="505"/>
        <v>44129.777777777781</v>
      </c>
      <c r="U6504" t="str">
        <f t="shared" si="506"/>
        <v>10-25-2020 18:40</v>
      </c>
      <c r="V6504">
        <f>IFERROR(IF(W6504=Z6504,VLOOKUP($U6504,[1]C8842!$G$2:$M$145,3,FALSE),0),0)</f>
        <v>0</v>
      </c>
      <c r="W6504">
        <f>VLOOKUP(RIGHT($V$1,5),Key!$A$9:$B$14,2,FALSE)</f>
        <v>10.199999999999999</v>
      </c>
      <c r="X6504">
        <f t="shared" si="509"/>
        <v>0</v>
      </c>
      <c r="Y6504">
        <f>VLOOKUP(RIGHT($X$1,5),Key!$A$9:$B$14,2,FALSE)</f>
        <v>3.7</v>
      </c>
      <c r="Z6504">
        <f t="shared" si="507"/>
        <v>10.199999999999999</v>
      </c>
      <c r="AA6504">
        <f t="shared" si="508"/>
        <v>0</v>
      </c>
    </row>
    <row r="6505" spans="1:27" x14ac:dyDescent="0.3">
      <c r="A6505">
        <v>100067</v>
      </c>
      <c r="B6505">
        <v>230922</v>
      </c>
      <c r="C6505" s="3">
        <v>44130.776388888888</v>
      </c>
      <c r="D6505">
        <v>3</v>
      </c>
      <c r="E6505">
        <v>2</v>
      </c>
      <c r="F6505" t="s">
        <v>26</v>
      </c>
      <c r="G6505">
        <v>2</v>
      </c>
      <c r="H6505">
        <v>69.609380000000002</v>
      </c>
      <c r="I6505">
        <v>22.765630000000002</v>
      </c>
      <c r="J6505">
        <v>1.097656</v>
      </c>
      <c r="K6505">
        <v>93.039060000000006</v>
      </c>
      <c r="L6505" s="3">
        <v>44130.529861111114</v>
      </c>
      <c r="M6505">
        <v>17.18</v>
      </c>
      <c r="N6505" t="s">
        <v>28</v>
      </c>
      <c r="P6505">
        <f>(C6505-Key!$B$1)*24</f>
        <v>3.5833333333139308</v>
      </c>
      <c r="Q6505">
        <f>(Key!$B$2-'17.1'!C6505)*24</f>
        <v>-0.63333333330228925</v>
      </c>
      <c r="R6505" s="3">
        <f>C6505-(M6505-Key!$B$5)/(24*Key!$B$6)</f>
        <v>44130.76257407407</v>
      </c>
      <c r="S6505">
        <f>M6505-Key!$B$5</f>
        <v>14.92</v>
      </c>
      <c r="T6505" s="2">
        <f t="shared" si="505"/>
        <v>44129.777777777781</v>
      </c>
      <c r="U6505" t="str">
        <f t="shared" si="506"/>
        <v>10-25-2020 18:40</v>
      </c>
      <c r="V6505">
        <f>IFERROR(IF(W6505=Z6505,VLOOKUP($U6505,[1]C8842!$G$2:$M$145,3,FALSE),0),0)</f>
        <v>0</v>
      </c>
      <c r="W6505">
        <f>VLOOKUP(RIGHT($V$1,5),Key!$A$9:$B$14,2,FALSE)</f>
        <v>10.199999999999999</v>
      </c>
      <c r="X6505">
        <f t="shared" si="509"/>
        <v>0</v>
      </c>
      <c r="Y6505">
        <f>VLOOKUP(RIGHT($X$1,5),Key!$A$9:$B$14,2,FALSE)</f>
        <v>3.7</v>
      </c>
      <c r="Z6505">
        <f t="shared" si="507"/>
        <v>10.199999999999999</v>
      </c>
      <c r="AA6505">
        <f t="shared" si="508"/>
        <v>0</v>
      </c>
    </row>
    <row r="6506" spans="1:27" x14ac:dyDescent="0.3">
      <c r="A6506">
        <v>100067</v>
      </c>
      <c r="B6506">
        <v>230922</v>
      </c>
      <c r="C6506" s="3">
        <v>44130.777083333334</v>
      </c>
      <c r="D6506">
        <v>1</v>
      </c>
      <c r="E6506">
        <v>1</v>
      </c>
      <c r="F6506" t="s">
        <v>25</v>
      </c>
      <c r="G6506">
        <v>1</v>
      </c>
      <c r="H6506">
        <v>69.964839999999995</v>
      </c>
      <c r="I6506">
        <v>12.714840000000001</v>
      </c>
      <c r="J6506">
        <v>0.7109375</v>
      </c>
      <c r="K6506">
        <v>60.023440000000001</v>
      </c>
      <c r="L6506" s="3">
        <v>44130.529861111114</v>
      </c>
      <c r="M6506">
        <v>17.18</v>
      </c>
      <c r="N6506" t="s">
        <v>28</v>
      </c>
      <c r="P6506">
        <f>(C6506-Key!$B$1)*24</f>
        <v>3.6000000000349246</v>
      </c>
      <c r="Q6506">
        <f>(Key!$B$2-'17.1'!C6506)*24</f>
        <v>-0.65000000002328306</v>
      </c>
      <c r="R6506" s="3">
        <f>C6506-(M6506-Key!$B$5)/(24*Key!$B$6)</f>
        <v>44130.763268518516</v>
      </c>
      <c r="S6506">
        <f>M6506-Key!$B$5</f>
        <v>14.92</v>
      </c>
      <c r="T6506" s="2">
        <f t="shared" si="505"/>
        <v>44129.777777777781</v>
      </c>
      <c r="U6506" t="str">
        <f t="shared" si="506"/>
        <v>10-25-2020 18:40</v>
      </c>
      <c r="V6506">
        <f>IFERROR(IF(W6506=Z6506,VLOOKUP($U6506,[1]C8842!$G$2:$M$145,3,FALSE),0),0)</f>
        <v>0</v>
      </c>
      <c r="W6506">
        <f>VLOOKUP(RIGHT($V$1,5),Key!$A$9:$B$14,2,FALSE)</f>
        <v>10.199999999999999</v>
      </c>
      <c r="X6506">
        <f t="shared" si="509"/>
        <v>0</v>
      </c>
      <c r="Y6506">
        <f>VLOOKUP(RIGHT($X$1,5),Key!$A$9:$B$14,2,FALSE)</f>
        <v>3.7</v>
      </c>
      <c r="Z6506">
        <f t="shared" si="507"/>
        <v>10.199999999999999</v>
      </c>
      <c r="AA6506">
        <f t="shared" si="508"/>
        <v>0</v>
      </c>
    </row>
    <row r="6507" spans="1:27" x14ac:dyDescent="0.3">
      <c r="A6507">
        <v>100067</v>
      </c>
      <c r="B6507">
        <v>230922</v>
      </c>
      <c r="C6507" s="3">
        <v>44130.777083333334</v>
      </c>
      <c r="D6507">
        <v>3</v>
      </c>
      <c r="E6507">
        <v>2</v>
      </c>
      <c r="F6507" t="s">
        <v>26</v>
      </c>
      <c r="G6507">
        <v>2</v>
      </c>
      <c r="H6507">
        <v>61.890630000000002</v>
      </c>
      <c r="I6507">
        <v>20.308589999999999</v>
      </c>
      <c r="J6507">
        <v>1.128906</v>
      </c>
      <c r="K6507">
        <v>94.039060000000006</v>
      </c>
      <c r="L6507" s="3">
        <v>44130.529861111114</v>
      </c>
      <c r="M6507">
        <v>17.18</v>
      </c>
      <c r="N6507" t="s">
        <v>28</v>
      </c>
      <c r="P6507">
        <f>(C6507-Key!$B$1)*24</f>
        <v>3.6000000000349246</v>
      </c>
      <c r="Q6507">
        <f>(Key!$B$2-'17.1'!C6507)*24</f>
        <v>-0.65000000002328306</v>
      </c>
      <c r="R6507" s="3">
        <f>C6507-(M6507-Key!$B$5)/(24*Key!$B$6)</f>
        <v>44130.763268518516</v>
      </c>
      <c r="S6507">
        <f>M6507-Key!$B$5</f>
        <v>14.92</v>
      </c>
      <c r="T6507" s="2">
        <f t="shared" si="505"/>
        <v>44129.777777777781</v>
      </c>
      <c r="U6507" t="str">
        <f t="shared" si="506"/>
        <v>10-25-2020 18:40</v>
      </c>
      <c r="V6507">
        <f>IFERROR(IF(W6507=Z6507,VLOOKUP($U6507,[1]C8842!$G$2:$M$145,3,FALSE),0),0)</f>
        <v>0</v>
      </c>
      <c r="W6507">
        <f>VLOOKUP(RIGHT($V$1,5),Key!$A$9:$B$14,2,FALSE)</f>
        <v>10.199999999999999</v>
      </c>
      <c r="X6507">
        <f t="shared" si="509"/>
        <v>0</v>
      </c>
      <c r="Y6507">
        <f>VLOOKUP(RIGHT($X$1,5),Key!$A$9:$B$14,2,FALSE)</f>
        <v>3.7</v>
      </c>
      <c r="Z6507">
        <f t="shared" si="507"/>
        <v>10.199999999999999</v>
      </c>
      <c r="AA6507">
        <f t="shared" si="508"/>
        <v>0</v>
      </c>
    </row>
    <row r="6508" spans="1:27" x14ac:dyDescent="0.3">
      <c r="A6508">
        <v>100067</v>
      </c>
      <c r="B6508">
        <v>230922</v>
      </c>
      <c r="C6508" s="3">
        <v>44130.777083333334</v>
      </c>
      <c r="D6508">
        <v>2</v>
      </c>
      <c r="E6508">
        <v>1</v>
      </c>
      <c r="F6508" t="s">
        <v>26</v>
      </c>
      <c r="G6508">
        <v>1</v>
      </c>
      <c r="H6508">
        <v>76.488280000000003</v>
      </c>
      <c r="I6508">
        <v>16.84375</v>
      </c>
      <c r="J6508">
        <v>0.79296880000000003</v>
      </c>
      <c r="K6508">
        <v>80.03125</v>
      </c>
      <c r="L6508" s="3">
        <v>44130.529861111114</v>
      </c>
      <c r="M6508">
        <v>17.18</v>
      </c>
      <c r="N6508" t="s">
        <v>28</v>
      </c>
      <c r="P6508">
        <f>(C6508-Key!$B$1)*24</f>
        <v>3.6000000000349246</v>
      </c>
      <c r="Q6508">
        <f>(Key!$B$2-'17.1'!C6508)*24</f>
        <v>-0.65000000002328306</v>
      </c>
      <c r="R6508" s="3">
        <f>C6508-(M6508-Key!$B$5)/(24*Key!$B$6)</f>
        <v>44130.763268518516</v>
      </c>
      <c r="S6508">
        <f>M6508-Key!$B$5</f>
        <v>14.92</v>
      </c>
      <c r="T6508" s="2">
        <f t="shared" si="505"/>
        <v>44129.777777777781</v>
      </c>
      <c r="U6508" t="str">
        <f t="shared" si="506"/>
        <v>10-25-2020 18:40</v>
      </c>
      <c r="V6508">
        <f>IFERROR(IF(W6508=Z6508,VLOOKUP($U6508,[1]C8842!$G$2:$M$145,3,FALSE),0),0)</f>
        <v>0</v>
      </c>
      <c r="W6508">
        <f>VLOOKUP(RIGHT($V$1,5),Key!$A$9:$B$14,2,FALSE)</f>
        <v>10.199999999999999</v>
      </c>
      <c r="X6508">
        <f t="shared" si="509"/>
        <v>0</v>
      </c>
      <c r="Y6508">
        <f>VLOOKUP(RIGHT($X$1,5),Key!$A$9:$B$14,2,FALSE)</f>
        <v>3.7</v>
      </c>
      <c r="Z6508">
        <f t="shared" si="507"/>
        <v>10.199999999999999</v>
      </c>
      <c r="AA6508">
        <f t="shared" si="508"/>
        <v>0</v>
      </c>
    </row>
    <row r="6509" spans="1:27" x14ac:dyDescent="0.3">
      <c r="A6509">
        <v>100067</v>
      </c>
      <c r="B6509">
        <v>230922</v>
      </c>
      <c r="C6509" s="3">
        <v>44130.777083333334</v>
      </c>
      <c r="D6509">
        <v>3</v>
      </c>
      <c r="E6509">
        <v>2</v>
      </c>
      <c r="F6509" t="s">
        <v>26</v>
      </c>
      <c r="G6509">
        <v>1</v>
      </c>
      <c r="H6509">
        <v>58.570309999999999</v>
      </c>
      <c r="I6509">
        <v>16.70703</v>
      </c>
      <c r="J6509">
        <v>1.03125</v>
      </c>
      <c r="K6509">
        <v>94.039060000000006</v>
      </c>
      <c r="L6509" s="3">
        <v>44130.529861111114</v>
      </c>
      <c r="M6509">
        <v>17.18</v>
      </c>
      <c r="N6509" t="s">
        <v>28</v>
      </c>
      <c r="P6509">
        <f>(C6509-Key!$B$1)*24</f>
        <v>3.6000000000349246</v>
      </c>
      <c r="Q6509">
        <f>(Key!$B$2-'17.1'!C6509)*24</f>
        <v>-0.65000000002328306</v>
      </c>
      <c r="R6509" s="3">
        <f>C6509-(M6509-Key!$B$5)/(24*Key!$B$6)</f>
        <v>44130.763268518516</v>
      </c>
      <c r="S6509">
        <f>M6509-Key!$B$5</f>
        <v>14.92</v>
      </c>
      <c r="T6509" s="2">
        <f t="shared" si="505"/>
        <v>44129.777777777781</v>
      </c>
      <c r="U6509" t="str">
        <f t="shared" si="506"/>
        <v>10-25-2020 18:40</v>
      </c>
      <c r="V6509">
        <f>IFERROR(IF(W6509=Z6509,VLOOKUP($U6509,[1]C8842!$G$2:$M$145,3,FALSE),0),0)</f>
        <v>0</v>
      </c>
      <c r="W6509">
        <f>VLOOKUP(RIGHT($V$1,5),Key!$A$9:$B$14,2,FALSE)</f>
        <v>10.199999999999999</v>
      </c>
      <c r="X6509">
        <f t="shared" si="509"/>
        <v>0</v>
      </c>
      <c r="Y6509">
        <f>VLOOKUP(RIGHT($X$1,5),Key!$A$9:$B$14,2,FALSE)</f>
        <v>3.7</v>
      </c>
      <c r="Z6509">
        <f t="shared" si="507"/>
        <v>10.199999999999999</v>
      </c>
      <c r="AA6509">
        <f t="shared" si="508"/>
        <v>0</v>
      </c>
    </row>
    <row r="6510" spans="1:27" x14ac:dyDescent="0.3">
      <c r="A6510">
        <v>100067</v>
      </c>
      <c r="B6510">
        <v>230922</v>
      </c>
      <c r="C6510" s="3">
        <v>44130.777083333334</v>
      </c>
      <c r="D6510">
        <v>2</v>
      </c>
      <c r="E6510">
        <v>1</v>
      </c>
      <c r="F6510" t="s">
        <v>26</v>
      </c>
      <c r="G6510">
        <v>1</v>
      </c>
      <c r="H6510">
        <v>65.742189999999994</v>
      </c>
      <c r="I6510">
        <v>15.05078</v>
      </c>
      <c r="J6510">
        <v>0.8515625</v>
      </c>
      <c r="K6510">
        <v>82.035160000000005</v>
      </c>
      <c r="L6510" s="3">
        <v>44130.529861111114</v>
      </c>
      <c r="M6510">
        <v>17.18</v>
      </c>
      <c r="N6510" t="s">
        <v>28</v>
      </c>
      <c r="P6510">
        <f>(C6510-Key!$B$1)*24</f>
        <v>3.6000000000349246</v>
      </c>
      <c r="Q6510">
        <f>(Key!$B$2-'17.1'!C6510)*24</f>
        <v>-0.65000000002328306</v>
      </c>
      <c r="R6510" s="3">
        <f>C6510-(M6510-Key!$B$5)/(24*Key!$B$6)</f>
        <v>44130.763268518516</v>
      </c>
      <c r="S6510">
        <f>M6510-Key!$B$5</f>
        <v>14.92</v>
      </c>
      <c r="T6510" s="2">
        <f t="shared" si="505"/>
        <v>44129.777777777781</v>
      </c>
      <c r="U6510" t="str">
        <f t="shared" si="506"/>
        <v>10-25-2020 18:40</v>
      </c>
      <c r="V6510">
        <f>IFERROR(IF(W6510=Z6510,VLOOKUP($U6510,[1]C8842!$G$2:$M$145,3,FALSE),0),0)</f>
        <v>0</v>
      </c>
      <c r="W6510">
        <f>VLOOKUP(RIGHT($V$1,5),Key!$A$9:$B$14,2,FALSE)</f>
        <v>10.199999999999999</v>
      </c>
      <c r="X6510">
        <f t="shared" si="509"/>
        <v>0</v>
      </c>
      <c r="Y6510">
        <f>VLOOKUP(RIGHT($X$1,5),Key!$A$9:$B$14,2,FALSE)</f>
        <v>3.7</v>
      </c>
      <c r="Z6510">
        <f t="shared" si="507"/>
        <v>10.199999999999999</v>
      </c>
      <c r="AA6510">
        <f t="shared" si="508"/>
        <v>0</v>
      </c>
    </row>
    <row r="6511" spans="1:27" x14ac:dyDescent="0.3">
      <c r="A6511">
        <v>100067</v>
      </c>
      <c r="B6511">
        <v>230922</v>
      </c>
      <c r="C6511" s="3">
        <v>44130.777083333334</v>
      </c>
      <c r="D6511">
        <v>1</v>
      </c>
      <c r="E6511">
        <v>1</v>
      </c>
      <c r="F6511" t="s">
        <v>25</v>
      </c>
      <c r="G6511">
        <v>1</v>
      </c>
      <c r="H6511">
        <v>71.515630000000002</v>
      </c>
      <c r="I6511">
        <v>15.23438</v>
      </c>
      <c r="J6511">
        <v>0.7890625</v>
      </c>
      <c r="K6511">
        <v>58.023440000000001</v>
      </c>
      <c r="L6511" s="3">
        <v>44130.529861111114</v>
      </c>
      <c r="M6511">
        <v>17.18</v>
      </c>
      <c r="N6511" t="s">
        <v>28</v>
      </c>
      <c r="P6511">
        <f>(C6511-Key!$B$1)*24</f>
        <v>3.6000000000349246</v>
      </c>
      <c r="Q6511">
        <f>(Key!$B$2-'17.1'!C6511)*24</f>
        <v>-0.65000000002328306</v>
      </c>
      <c r="R6511" s="3">
        <f>C6511-(M6511-Key!$B$5)/(24*Key!$B$6)</f>
        <v>44130.763268518516</v>
      </c>
      <c r="S6511">
        <f>M6511-Key!$B$5</f>
        <v>14.92</v>
      </c>
      <c r="T6511" s="2">
        <f t="shared" si="505"/>
        <v>44129.777777777781</v>
      </c>
      <c r="U6511" t="str">
        <f t="shared" si="506"/>
        <v>10-25-2020 18:40</v>
      </c>
      <c r="V6511">
        <f>IFERROR(IF(W6511=Z6511,VLOOKUP($U6511,[1]C8842!$G$2:$M$145,3,FALSE),0),0)</f>
        <v>0</v>
      </c>
      <c r="W6511">
        <f>VLOOKUP(RIGHT($V$1,5),Key!$A$9:$B$14,2,FALSE)</f>
        <v>10.199999999999999</v>
      </c>
      <c r="X6511">
        <f t="shared" si="509"/>
        <v>0</v>
      </c>
      <c r="Y6511">
        <f>VLOOKUP(RIGHT($X$1,5),Key!$A$9:$B$14,2,FALSE)</f>
        <v>3.7</v>
      </c>
      <c r="Z6511">
        <f t="shared" si="507"/>
        <v>10.199999999999999</v>
      </c>
      <c r="AA6511">
        <f t="shared" si="508"/>
        <v>0</v>
      </c>
    </row>
    <row r="6512" spans="1:27" x14ac:dyDescent="0.3">
      <c r="A6512">
        <v>100067</v>
      </c>
      <c r="B6512">
        <v>230922</v>
      </c>
      <c r="C6512" s="3">
        <v>44130.777083333334</v>
      </c>
      <c r="D6512">
        <v>0</v>
      </c>
      <c r="E6512">
        <v>2</v>
      </c>
      <c r="F6512" t="s">
        <v>25</v>
      </c>
      <c r="G6512">
        <v>1</v>
      </c>
      <c r="H6512">
        <v>65.78125</v>
      </c>
      <c r="I6512">
        <v>17.23047</v>
      </c>
      <c r="J6512">
        <v>0.9375</v>
      </c>
      <c r="K6512">
        <v>46.019530000000003</v>
      </c>
      <c r="L6512" s="3">
        <v>44130.529861111114</v>
      </c>
      <c r="M6512">
        <v>17.18</v>
      </c>
      <c r="N6512" t="s">
        <v>28</v>
      </c>
      <c r="P6512">
        <f>(C6512-Key!$B$1)*24</f>
        <v>3.6000000000349246</v>
      </c>
      <c r="Q6512">
        <f>(Key!$B$2-'17.1'!C6512)*24</f>
        <v>-0.65000000002328306</v>
      </c>
      <c r="R6512" s="3">
        <f>C6512-(M6512-Key!$B$5)/(24*Key!$B$6)</f>
        <v>44130.763268518516</v>
      </c>
      <c r="S6512">
        <f>M6512-Key!$B$5</f>
        <v>14.92</v>
      </c>
      <c r="T6512" s="2">
        <f t="shared" si="505"/>
        <v>44129.777777777781</v>
      </c>
      <c r="U6512" t="str">
        <f t="shared" si="506"/>
        <v>10-25-2020 18:40</v>
      </c>
      <c r="V6512">
        <f>IFERROR(IF(W6512=Z6512,VLOOKUP($U6512,[1]C8842!$G$2:$M$145,3,FALSE),0),0)</f>
        <v>0</v>
      </c>
      <c r="W6512">
        <f>VLOOKUP(RIGHT($V$1,5),Key!$A$9:$B$14,2,FALSE)</f>
        <v>10.199999999999999</v>
      </c>
      <c r="X6512">
        <f t="shared" si="509"/>
        <v>0</v>
      </c>
      <c r="Y6512">
        <f>VLOOKUP(RIGHT($X$1,5),Key!$A$9:$B$14,2,FALSE)</f>
        <v>3.7</v>
      </c>
      <c r="Z6512">
        <f t="shared" si="507"/>
        <v>10.199999999999999</v>
      </c>
      <c r="AA6512">
        <f t="shared" si="508"/>
        <v>0</v>
      </c>
    </row>
    <row r="6513" spans="1:27" x14ac:dyDescent="0.3">
      <c r="A6513">
        <v>100067</v>
      </c>
      <c r="B6513">
        <v>230922</v>
      </c>
      <c r="C6513" s="3">
        <v>44130.777083333334</v>
      </c>
      <c r="D6513">
        <v>3</v>
      </c>
      <c r="E6513">
        <v>2</v>
      </c>
      <c r="F6513" t="s">
        <v>26</v>
      </c>
      <c r="G6513">
        <v>1</v>
      </c>
      <c r="H6513">
        <v>69.511719999999997</v>
      </c>
      <c r="I6513">
        <v>18.554690000000001</v>
      </c>
      <c r="J6513">
        <v>0.9375</v>
      </c>
      <c r="K6513">
        <v>92.039060000000006</v>
      </c>
      <c r="L6513" s="3">
        <v>44130.529861111114</v>
      </c>
      <c r="M6513">
        <v>17.18</v>
      </c>
      <c r="N6513" t="s">
        <v>28</v>
      </c>
      <c r="P6513">
        <f>(C6513-Key!$B$1)*24</f>
        <v>3.6000000000349246</v>
      </c>
      <c r="Q6513">
        <f>(Key!$B$2-'17.1'!C6513)*24</f>
        <v>-0.65000000002328306</v>
      </c>
      <c r="R6513" s="3">
        <f>C6513-(M6513-Key!$B$5)/(24*Key!$B$6)</f>
        <v>44130.763268518516</v>
      </c>
      <c r="S6513">
        <f>M6513-Key!$B$5</f>
        <v>14.92</v>
      </c>
      <c r="T6513" s="2">
        <f t="shared" si="505"/>
        <v>44129.777777777781</v>
      </c>
      <c r="U6513" t="str">
        <f t="shared" si="506"/>
        <v>10-25-2020 18:40</v>
      </c>
      <c r="V6513">
        <f>IFERROR(IF(W6513=Z6513,VLOOKUP($U6513,[1]C8842!$G$2:$M$145,3,FALSE),0),0)</f>
        <v>0</v>
      </c>
      <c r="W6513">
        <f>VLOOKUP(RIGHT($V$1,5),Key!$A$9:$B$14,2,FALSE)</f>
        <v>10.199999999999999</v>
      </c>
      <c r="X6513">
        <f t="shared" si="509"/>
        <v>0</v>
      </c>
      <c r="Y6513">
        <f>VLOOKUP(RIGHT($X$1,5),Key!$A$9:$B$14,2,FALSE)</f>
        <v>3.7</v>
      </c>
      <c r="Z6513">
        <f t="shared" si="507"/>
        <v>10.199999999999999</v>
      </c>
      <c r="AA6513">
        <f t="shared" si="508"/>
        <v>0</v>
      </c>
    </row>
    <row r="6514" spans="1:27" x14ac:dyDescent="0.3">
      <c r="A6514">
        <v>100067</v>
      </c>
      <c r="B6514">
        <v>230922</v>
      </c>
      <c r="C6514" s="3">
        <v>44130.777083333334</v>
      </c>
      <c r="D6514">
        <v>2</v>
      </c>
      <c r="E6514">
        <v>1</v>
      </c>
      <c r="F6514" t="s">
        <v>26</v>
      </c>
      <c r="G6514">
        <v>2</v>
      </c>
      <c r="H6514">
        <v>65.96875</v>
      </c>
      <c r="I6514">
        <v>22.48047</v>
      </c>
      <c r="J6514">
        <v>1.1484380000000001</v>
      </c>
      <c r="K6514">
        <v>82.035160000000005</v>
      </c>
      <c r="L6514" s="3">
        <v>44130.529861111114</v>
      </c>
      <c r="M6514">
        <v>17.18</v>
      </c>
      <c r="N6514" t="s">
        <v>28</v>
      </c>
      <c r="P6514">
        <f>(C6514-Key!$B$1)*24</f>
        <v>3.6000000000349246</v>
      </c>
      <c r="Q6514">
        <f>(Key!$B$2-'17.1'!C6514)*24</f>
        <v>-0.65000000002328306</v>
      </c>
      <c r="R6514" s="3">
        <f>C6514-(M6514-Key!$B$5)/(24*Key!$B$6)</f>
        <v>44130.763268518516</v>
      </c>
      <c r="S6514">
        <f>M6514-Key!$B$5</f>
        <v>14.92</v>
      </c>
      <c r="T6514" s="2">
        <f t="shared" si="505"/>
        <v>44129.777777777781</v>
      </c>
      <c r="U6514" t="str">
        <f t="shared" si="506"/>
        <v>10-25-2020 18:40</v>
      </c>
      <c r="V6514">
        <f>IFERROR(IF(W6514=Z6514,VLOOKUP($U6514,[1]C8842!$G$2:$M$145,3,FALSE),0),0)</f>
        <v>0</v>
      </c>
      <c r="W6514">
        <f>VLOOKUP(RIGHT($V$1,5),Key!$A$9:$B$14,2,FALSE)</f>
        <v>10.199999999999999</v>
      </c>
      <c r="X6514">
        <f t="shared" si="509"/>
        <v>0</v>
      </c>
      <c r="Y6514">
        <f>VLOOKUP(RIGHT($X$1,5),Key!$A$9:$B$14,2,FALSE)</f>
        <v>3.7</v>
      </c>
      <c r="Z6514">
        <f t="shared" si="507"/>
        <v>10.199999999999999</v>
      </c>
      <c r="AA6514">
        <f t="shared" si="508"/>
        <v>0</v>
      </c>
    </row>
    <row r="6515" spans="1:27" x14ac:dyDescent="0.3">
      <c r="A6515">
        <v>100067</v>
      </c>
      <c r="B6515">
        <v>230922</v>
      </c>
      <c r="C6515" s="3">
        <v>44130.777083333334</v>
      </c>
      <c r="D6515">
        <v>3</v>
      </c>
      <c r="E6515">
        <v>2</v>
      </c>
      <c r="F6515" t="s">
        <v>26</v>
      </c>
      <c r="G6515">
        <v>5</v>
      </c>
      <c r="H6515">
        <v>68.84375</v>
      </c>
      <c r="I6515">
        <v>79.832030000000003</v>
      </c>
      <c r="J6515">
        <v>3.3164060000000002</v>
      </c>
      <c r="K6515">
        <v>92.039060000000006</v>
      </c>
      <c r="L6515" s="3">
        <v>44130.529861111114</v>
      </c>
      <c r="M6515">
        <v>17.18</v>
      </c>
      <c r="N6515" t="s">
        <v>28</v>
      </c>
      <c r="P6515">
        <f>(C6515-Key!$B$1)*24</f>
        <v>3.6000000000349246</v>
      </c>
      <c r="Q6515">
        <f>(Key!$B$2-'17.1'!C6515)*24</f>
        <v>-0.65000000002328306</v>
      </c>
      <c r="R6515" s="3">
        <f>C6515-(M6515-Key!$B$5)/(24*Key!$B$6)</f>
        <v>44130.763268518516</v>
      </c>
      <c r="S6515">
        <f>M6515-Key!$B$5</f>
        <v>14.92</v>
      </c>
      <c r="T6515" s="2">
        <f t="shared" si="505"/>
        <v>44129.777777777781</v>
      </c>
      <c r="U6515" t="str">
        <f t="shared" si="506"/>
        <v>10-25-2020 18:40</v>
      </c>
      <c r="V6515">
        <f>IFERROR(IF(W6515=Z6515,VLOOKUP($U6515,[1]C8842!$G$2:$M$145,3,FALSE),0),0)</f>
        <v>0</v>
      </c>
      <c r="W6515">
        <f>VLOOKUP(RIGHT($V$1,5),Key!$A$9:$B$14,2,FALSE)</f>
        <v>10.199999999999999</v>
      </c>
      <c r="X6515">
        <f t="shared" si="509"/>
        <v>0</v>
      </c>
      <c r="Y6515">
        <f>VLOOKUP(RIGHT($X$1,5),Key!$A$9:$B$14,2,FALSE)</f>
        <v>3.7</v>
      </c>
      <c r="Z6515">
        <f t="shared" si="507"/>
        <v>10.199999999999999</v>
      </c>
      <c r="AA6515">
        <f t="shared" si="508"/>
        <v>0</v>
      </c>
    </row>
    <row r="6516" spans="1:27" x14ac:dyDescent="0.3">
      <c r="A6516">
        <v>100067</v>
      </c>
      <c r="B6516">
        <v>230922</v>
      </c>
      <c r="C6516" s="3">
        <v>44130.777083333334</v>
      </c>
      <c r="D6516">
        <v>0</v>
      </c>
      <c r="E6516">
        <v>2</v>
      </c>
      <c r="F6516" t="s">
        <v>25</v>
      </c>
      <c r="G6516">
        <v>4</v>
      </c>
      <c r="H6516">
        <v>61.25</v>
      </c>
      <c r="I6516">
        <v>72.699219999999997</v>
      </c>
      <c r="J6516">
        <v>3.421875</v>
      </c>
      <c r="K6516">
        <v>46.019530000000003</v>
      </c>
      <c r="L6516" s="3">
        <v>44130.529861111114</v>
      </c>
      <c r="M6516">
        <v>17.18</v>
      </c>
      <c r="N6516" t="s">
        <v>28</v>
      </c>
      <c r="P6516">
        <f>(C6516-Key!$B$1)*24</f>
        <v>3.6000000000349246</v>
      </c>
      <c r="Q6516">
        <f>(Key!$B$2-'17.1'!C6516)*24</f>
        <v>-0.65000000002328306</v>
      </c>
      <c r="R6516" s="3">
        <f>C6516-(M6516-Key!$B$5)/(24*Key!$B$6)</f>
        <v>44130.763268518516</v>
      </c>
      <c r="S6516">
        <f>M6516-Key!$B$5</f>
        <v>14.92</v>
      </c>
      <c r="T6516" s="2">
        <f t="shared" si="505"/>
        <v>44129.777777777781</v>
      </c>
      <c r="U6516" t="str">
        <f t="shared" si="506"/>
        <v>10-25-2020 18:40</v>
      </c>
      <c r="V6516">
        <f>IFERROR(IF(W6516=Z6516,VLOOKUP($U6516,[1]C8842!$G$2:$M$145,3,FALSE),0),0)</f>
        <v>0</v>
      </c>
      <c r="W6516">
        <f>VLOOKUP(RIGHT($V$1,5),Key!$A$9:$B$14,2,FALSE)</f>
        <v>10.199999999999999</v>
      </c>
      <c r="X6516">
        <f t="shared" si="509"/>
        <v>0</v>
      </c>
      <c r="Y6516">
        <f>VLOOKUP(RIGHT($X$1,5),Key!$A$9:$B$14,2,FALSE)</f>
        <v>3.7</v>
      </c>
      <c r="Z6516">
        <f t="shared" si="507"/>
        <v>10.199999999999999</v>
      </c>
      <c r="AA6516">
        <f t="shared" si="508"/>
        <v>0</v>
      </c>
    </row>
    <row r="6517" spans="1:27" x14ac:dyDescent="0.3">
      <c r="A6517">
        <v>100067</v>
      </c>
      <c r="B6517">
        <v>230922</v>
      </c>
      <c r="C6517" s="3">
        <v>44130.777083333334</v>
      </c>
      <c r="D6517">
        <v>1</v>
      </c>
      <c r="E6517">
        <v>1</v>
      </c>
      <c r="F6517" t="s">
        <v>25</v>
      </c>
      <c r="G6517">
        <v>2</v>
      </c>
      <c r="H6517">
        <v>61.757809999999999</v>
      </c>
      <c r="I6517">
        <v>20.089839999999999</v>
      </c>
      <c r="J6517">
        <v>1.121094</v>
      </c>
      <c r="K6517">
        <v>54.023440000000001</v>
      </c>
      <c r="L6517" s="3">
        <v>44130.529861111114</v>
      </c>
      <c r="M6517">
        <v>17.18</v>
      </c>
      <c r="N6517" t="s">
        <v>28</v>
      </c>
      <c r="P6517">
        <f>(C6517-Key!$B$1)*24</f>
        <v>3.6000000000349246</v>
      </c>
      <c r="Q6517">
        <f>(Key!$B$2-'17.1'!C6517)*24</f>
        <v>-0.65000000002328306</v>
      </c>
      <c r="R6517" s="3">
        <f>C6517-(M6517-Key!$B$5)/(24*Key!$B$6)</f>
        <v>44130.763268518516</v>
      </c>
      <c r="S6517">
        <f>M6517-Key!$B$5</f>
        <v>14.92</v>
      </c>
      <c r="T6517" s="2">
        <f t="shared" si="505"/>
        <v>44129.777777777781</v>
      </c>
      <c r="U6517" t="str">
        <f t="shared" si="506"/>
        <v>10-25-2020 18:40</v>
      </c>
      <c r="V6517">
        <f>IFERROR(IF(W6517=Z6517,VLOOKUP($U6517,[1]C8842!$G$2:$M$145,3,FALSE),0),0)</f>
        <v>0</v>
      </c>
      <c r="W6517">
        <f>VLOOKUP(RIGHT($V$1,5),Key!$A$9:$B$14,2,FALSE)</f>
        <v>10.199999999999999</v>
      </c>
      <c r="X6517">
        <f t="shared" si="509"/>
        <v>0</v>
      </c>
      <c r="Y6517">
        <f>VLOOKUP(RIGHT($X$1,5),Key!$A$9:$B$14,2,FALSE)</f>
        <v>3.7</v>
      </c>
      <c r="Z6517">
        <f t="shared" si="507"/>
        <v>10.199999999999999</v>
      </c>
      <c r="AA6517">
        <f t="shared" si="508"/>
        <v>0</v>
      </c>
    </row>
    <row r="6518" spans="1:27" x14ac:dyDescent="0.3">
      <c r="A6518">
        <v>100067</v>
      </c>
      <c r="B6518">
        <v>230922</v>
      </c>
      <c r="C6518" s="3">
        <v>44130.777083333334</v>
      </c>
      <c r="D6518">
        <v>0</v>
      </c>
      <c r="E6518">
        <v>2</v>
      </c>
      <c r="F6518" t="s">
        <v>25</v>
      </c>
      <c r="G6518">
        <v>1</v>
      </c>
      <c r="H6518">
        <v>58.304690000000001</v>
      </c>
      <c r="I6518">
        <v>14.57813</v>
      </c>
      <c r="J6518">
        <v>0.9375</v>
      </c>
      <c r="K6518">
        <v>46.019530000000003</v>
      </c>
      <c r="L6518" s="3">
        <v>44130.529861111114</v>
      </c>
      <c r="M6518">
        <v>17.18</v>
      </c>
      <c r="N6518" t="s">
        <v>28</v>
      </c>
      <c r="P6518">
        <f>(C6518-Key!$B$1)*24</f>
        <v>3.6000000000349246</v>
      </c>
      <c r="Q6518">
        <f>(Key!$B$2-'17.1'!C6518)*24</f>
        <v>-0.65000000002328306</v>
      </c>
      <c r="R6518" s="3">
        <f>C6518-(M6518-Key!$B$5)/(24*Key!$B$6)</f>
        <v>44130.763268518516</v>
      </c>
      <c r="S6518">
        <f>M6518-Key!$B$5</f>
        <v>14.92</v>
      </c>
      <c r="T6518" s="2">
        <f t="shared" si="505"/>
        <v>44129.777777777781</v>
      </c>
      <c r="U6518" t="str">
        <f t="shared" si="506"/>
        <v>10-25-2020 18:40</v>
      </c>
      <c r="V6518">
        <f>IFERROR(IF(W6518=Z6518,VLOOKUP($U6518,[1]C8842!$G$2:$M$145,3,FALSE),0),0)</f>
        <v>0</v>
      </c>
      <c r="W6518">
        <f>VLOOKUP(RIGHT($V$1,5),Key!$A$9:$B$14,2,FALSE)</f>
        <v>10.199999999999999</v>
      </c>
      <c r="X6518">
        <f t="shared" si="509"/>
        <v>0</v>
      </c>
      <c r="Y6518">
        <f>VLOOKUP(RIGHT($X$1,5),Key!$A$9:$B$14,2,FALSE)</f>
        <v>3.7</v>
      </c>
      <c r="Z6518">
        <f t="shared" si="507"/>
        <v>10.199999999999999</v>
      </c>
      <c r="AA6518">
        <f t="shared" si="508"/>
        <v>0</v>
      </c>
    </row>
    <row r="6519" spans="1:27" x14ac:dyDescent="0.3">
      <c r="A6519">
        <v>100067</v>
      </c>
      <c r="B6519">
        <v>230922</v>
      </c>
      <c r="C6519" s="3">
        <v>44130.777777777781</v>
      </c>
      <c r="D6519">
        <v>1</v>
      </c>
      <c r="E6519">
        <v>1</v>
      </c>
      <c r="F6519" t="s">
        <v>25</v>
      </c>
      <c r="G6519">
        <v>1</v>
      </c>
      <c r="H6519">
        <v>67.308589999999995</v>
      </c>
      <c r="I6519">
        <v>15.382809999999999</v>
      </c>
      <c r="J6519">
        <v>0.84375</v>
      </c>
      <c r="K6519">
        <v>57.023440000000001</v>
      </c>
      <c r="L6519" s="3">
        <v>44130.529861111114</v>
      </c>
      <c r="M6519">
        <v>17.18</v>
      </c>
      <c r="N6519" t="s">
        <v>28</v>
      </c>
      <c r="P6519">
        <f>(C6519-Key!$B$1)*24</f>
        <v>3.6166666667559184</v>
      </c>
      <c r="Q6519">
        <f>(Key!$B$2-'17.1'!C6519)*24</f>
        <v>-0.66666666674427688</v>
      </c>
      <c r="R6519" s="3">
        <f>C6519-(M6519-Key!$B$5)/(24*Key!$B$6)</f>
        <v>44130.763962962963</v>
      </c>
      <c r="S6519">
        <f>M6519-Key!$B$5</f>
        <v>14.92</v>
      </c>
      <c r="T6519" s="2">
        <f t="shared" si="505"/>
        <v>44129.777777777781</v>
      </c>
      <c r="U6519" t="str">
        <f t="shared" si="506"/>
        <v>10-25-2020 18:40</v>
      </c>
      <c r="V6519">
        <f>IFERROR(IF(W6519=Z6519,VLOOKUP($U6519,[1]C8842!$G$2:$M$145,3,FALSE),0),0)</f>
        <v>0</v>
      </c>
      <c r="W6519">
        <f>VLOOKUP(RIGHT($V$1,5),Key!$A$9:$B$14,2,FALSE)</f>
        <v>10.199999999999999</v>
      </c>
      <c r="X6519">
        <f t="shared" si="509"/>
        <v>0</v>
      </c>
      <c r="Y6519">
        <f>VLOOKUP(RIGHT($X$1,5),Key!$A$9:$B$14,2,FALSE)</f>
        <v>3.7</v>
      </c>
      <c r="Z6519">
        <f t="shared" si="507"/>
        <v>10.199999999999999</v>
      </c>
      <c r="AA6519">
        <f t="shared" si="508"/>
        <v>0</v>
      </c>
    </row>
    <row r="6520" spans="1:27" x14ac:dyDescent="0.3">
      <c r="A6520">
        <v>100067</v>
      </c>
      <c r="B6520">
        <v>230922</v>
      </c>
      <c r="C6520" s="3">
        <v>44130.777777777781</v>
      </c>
      <c r="D6520">
        <v>0</v>
      </c>
      <c r="E6520">
        <v>2</v>
      </c>
      <c r="F6520" t="s">
        <v>25</v>
      </c>
      <c r="G6520">
        <v>1</v>
      </c>
      <c r="H6520">
        <v>64.582030000000003</v>
      </c>
      <c r="I6520">
        <v>14.910159999999999</v>
      </c>
      <c r="J6520">
        <v>0.859375</v>
      </c>
      <c r="K6520">
        <v>46.019530000000003</v>
      </c>
      <c r="L6520" s="3">
        <v>44130.529861111114</v>
      </c>
      <c r="M6520">
        <v>17.18</v>
      </c>
      <c r="N6520" t="s">
        <v>28</v>
      </c>
      <c r="P6520">
        <f>(C6520-Key!$B$1)*24</f>
        <v>3.6166666667559184</v>
      </c>
      <c r="Q6520">
        <f>(Key!$B$2-'17.1'!C6520)*24</f>
        <v>-0.66666666674427688</v>
      </c>
      <c r="R6520" s="3">
        <f>C6520-(M6520-Key!$B$5)/(24*Key!$B$6)</f>
        <v>44130.763962962963</v>
      </c>
      <c r="S6520">
        <f>M6520-Key!$B$5</f>
        <v>14.92</v>
      </c>
      <c r="T6520" s="2">
        <f t="shared" si="505"/>
        <v>44129.777777777781</v>
      </c>
      <c r="U6520" t="str">
        <f t="shared" si="506"/>
        <v>10-25-2020 18:40</v>
      </c>
      <c r="V6520">
        <f>IFERROR(IF(W6520=Z6520,VLOOKUP($U6520,[1]C8842!$G$2:$M$145,3,FALSE),0),0)</f>
        <v>0</v>
      </c>
      <c r="W6520">
        <f>VLOOKUP(RIGHT($V$1,5),Key!$A$9:$B$14,2,FALSE)</f>
        <v>10.199999999999999</v>
      </c>
      <c r="X6520">
        <f t="shared" si="509"/>
        <v>0</v>
      </c>
      <c r="Y6520">
        <f>VLOOKUP(RIGHT($X$1,5),Key!$A$9:$B$14,2,FALSE)</f>
        <v>3.7</v>
      </c>
      <c r="Z6520">
        <f t="shared" si="507"/>
        <v>10.199999999999999</v>
      </c>
      <c r="AA6520">
        <f t="shared" si="508"/>
        <v>0</v>
      </c>
    </row>
    <row r="6521" spans="1:27" x14ac:dyDescent="0.3">
      <c r="A6521">
        <v>100067</v>
      </c>
      <c r="B6521">
        <v>230922</v>
      </c>
      <c r="C6521" s="3">
        <v>44130.777777777781</v>
      </c>
      <c r="D6521">
        <v>3</v>
      </c>
      <c r="E6521">
        <v>2</v>
      </c>
      <c r="F6521" t="s">
        <v>26</v>
      </c>
      <c r="G6521">
        <v>1</v>
      </c>
      <c r="H6521">
        <v>63.28125</v>
      </c>
      <c r="I6521">
        <v>16.46875</v>
      </c>
      <c r="J6521">
        <v>0.94140630000000003</v>
      </c>
      <c r="K6521">
        <v>96.039060000000006</v>
      </c>
      <c r="L6521" s="3">
        <v>44130.529861111114</v>
      </c>
      <c r="M6521">
        <v>17.18</v>
      </c>
      <c r="N6521" t="s">
        <v>28</v>
      </c>
      <c r="P6521">
        <f>(C6521-Key!$B$1)*24</f>
        <v>3.6166666667559184</v>
      </c>
      <c r="Q6521">
        <f>(Key!$B$2-'17.1'!C6521)*24</f>
        <v>-0.66666666674427688</v>
      </c>
      <c r="R6521" s="3">
        <f>C6521-(M6521-Key!$B$5)/(24*Key!$B$6)</f>
        <v>44130.763962962963</v>
      </c>
      <c r="S6521">
        <f>M6521-Key!$B$5</f>
        <v>14.92</v>
      </c>
      <c r="T6521" s="2">
        <f t="shared" si="505"/>
        <v>44129.777777777781</v>
      </c>
      <c r="U6521" t="str">
        <f t="shared" si="506"/>
        <v>10-25-2020 18:40</v>
      </c>
      <c r="V6521">
        <f>IFERROR(IF(W6521=Z6521,VLOOKUP($U6521,[1]C8842!$G$2:$M$145,3,FALSE),0),0)</f>
        <v>0</v>
      </c>
      <c r="W6521">
        <f>VLOOKUP(RIGHT($V$1,5),Key!$A$9:$B$14,2,FALSE)</f>
        <v>10.199999999999999</v>
      </c>
      <c r="X6521">
        <f t="shared" si="509"/>
        <v>0</v>
      </c>
      <c r="Y6521">
        <f>VLOOKUP(RIGHT($X$1,5),Key!$A$9:$B$14,2,FALSE)</f>
        <v>3.7</v>
      </c>
      <c r="Z6521">
        <f t="shared" si="507"/>
        <v>10.199999999999999</v>
      </c>
      <c r="AA6521">
        <f t="shared" si="508"/>
        <v>0</v>
      </c>
    </row>
    <row r="6522" spans="1:27" x14ac:dyDescent="0.3">
      <c r="A6522">
        <v>100067</v>
      </c>
      <c r="B6522">
        <v>230922</v>
      </c>
      <c r="C6522" s="3">
        <v>44130.777777777781</v>
      </c>
      <c r="D6522">
        <v>0</v>
      </c>
      <c r="E6522">
        <v>2</v>
      </c>
      <c r="F6522" t="s">
        <v>25</v>
      </c>
      <c r="G6522">
        <v>1</v>
      </c>
      <c r="H6522">
        <v>65.007810000000006</v>
      </c>
      <c r="I6522">
        <v>14.73047</v>
      </c>
      <c r="J6522">
        <v>0.84765630000000003</v>
      </c>
      <c r="K6522">
        <v>46.019530000000003</v>
      </c>
      <c r="L6522" s="3">
        <v>44130.529861111114</v>
      </c>
      <c r="M6522">
        <v>17.18</v>
      </c>
      <c r="N6522" t="s">
        <v>28</v>
      </c>
      <c r="P6522">
        <f>(C6522-Key!$B$1)*24</f>
        <v>3.6166666667559184</v>
      </c>
      <c r="Q6522">
        <f>(Key!$B$2-'17.1'!C6522)*24</f>
        <v>-0.66666666674427688</v>
      </c>
      <c r="R6522" s="3">
        <f>C6522-(M6522-Key!$B$5)/(24*Key!$B$6)</f>
        <v>44130.763962962963</v>
      </c>
      <c r="S6522">
        <f>M6522-Key!$B$5</f>
        <v>14.92</v>
      </c>
      <c r="T6522" s="2">
        <f t="shared" si="505"/>
        <v>44129.777777777781</v>
      </c>
      <c r="U6522" t="str">
        <f t="shared" si="506"/>
        <v>10-25-2020 18:40</v>
      </c>
      <c r="V6522">
        <f>IFERROR(IF(W6522=Z6522,VLOOKUP($U6522,[1]C8842!$G$2:$M$145,3,FALSE),0),0)</f>
        <v>0</v>
      </c>
      <c r="W6522">
        <f>VLOOKUP(RIGHT($V$1,5),Key!$A$9:$B$14,2,FALSE)</f>
        <v>10.199999999999999</v>
      </c>
      <c r="X6522">
        <f t="shared" si="509"/>
        <v>0</v>
      </c>
      <c r="Y6522">
        <f>VLOOKUP(RIGHT($X$1,5),Key!$A$9:$B$14,2,FALSE)</f>
        <v>3.7</v>
      </c>
      <c r="Z6522">
        <f t="shared" si="507"/>
        <v>10.199999999999999</v>
      </c>
      <c r="AA6522">
        <f t="shared" si="508"/>
        <v>0</v>
      </c>
    </row>
    <row r="6523" spans="1:27" x14ac:dyDescent="0.3">
      <c r="A6523">
        <v>100067</v>
      </c>
      <c r="B6523">
        <v>230922</v>
      </c>
      <c r="C6523" s="3">
        <v>44130.777777777781</v>
      </c>
      <c r="D6523">
        <v>3</v>
      </c>
      <c r="E6523">
        <v>2</v>
      </c>
      <c r="F6523" t="s">
        <v>26</v>
      </c>
      <c r="G6523">
        <v>1</v>
      </c>
      <c r="H6523">
        <v>64.371089999999995</v>
      </c>
      <c r="I6523">
        <v>18.445309999999999</v>
      </c>
      <c r="J6523">
        <v>1.0078130000000001</v>
      </c>
      <c r="K6523">
        <v>93.039060000000006</v>
      </c>
      <c r="L6523" s="3">
        <v>44130.529861111114</v>
      </c>
      <c r="M6523">
        <v>17.18</v>
      </c>
      <c r="N6523" t="s">
        <v>28</v>
      </c>
      <c r="P6523">
        <f>(C6523-Key!$B$1)*24</f>
        <v>3.6166666667559184</v>
      </c>
      <c r="Q6523">
        <f>(Key!$B$2-'17.1'!C6523)*24</f>
        <v>-0.66666666674427688</v>
      </c>
      <c r="R6523" s="3">
        <f>C6523-(M6523-Key!$B$5)/(24*Key!$B$6)</f>
        <v>44130.763962962963</v>
      </c>
      <c r="S6523">
        <f>M6523-Key!$B$5</f>
        <v>14.92</v>
      </c>
      <c r="T6523" s="2">
        <f t="shared" si="505"/>
        <v>44129.777777777781</v>
      </c>
      <c r="U6523" t="str">
        <f t="shared" si="506"/>
        <v>10-25-2020 18:40</v>
      </c>
      <c r="V6523">
        <f>IFERROR(IF(W6523=Z6523,VLOOKUP($U6523,[1]C8842!$G$2:$M$145,3,FALSE),0),0)</f>
        <v>0</v>
      </c>
      <c r="W6523">
        <f>VLOOKUP(RIGHT($V$1,5),Key!$A$9:$B$14,2,FALSE)</f>
        <v>10.199999999999999</v>
      </c>
      <c r="X6523">
        <f t="shared" si="509"/>
        <v>0</v>
      </c>
      <c r="Y6523">
        <f>VLOOKUP(RIGHT($X$1,5),Key!$A$9:$B$14,2,FALSE)</f>
        <v>3.7</v>
      </c>
      <c r="Z6523">
        <f t="shared" si="507"/>
        <v>10.199999999999999</v>
      </c>
      <c r="AA6523">
        <f t="shared" si="508"/>
        <v>0</v>
      </c>
    </row>
    <row r="6524" spans="1:27" x14ac:dyDescent="0.3">
      <c r="A6524">
        <v>100067</v>
      </c>
      <c r="B6524">
        <v>230922</v>
      </c>
      <c r="C6524" s="3">
        <v>44130.777777777781</v>
      </c>
      <c r="D6524">
        <v>3</v>
      </c>
      <c r="E6524">
        <v>2</v>
      </c>
      <c r="F6524" t="s">
        <v>26</v>
      </c>
      <c r="G6524">
        <v>1</v>
      </c>
      <c r="H6524">
        <v>64.789060000000006</v>
      </c>
      <c r="I6524">
        <v>19.222660000000001</v>
      </c>
      <c r="J6524">
        <v>1.035156</v>
      </c>
      <c r="K6524">
        <v>92.039060000000006</v>
      </c>
      <c r="L6524" s="3">
        <v>44130.529861111114</v>
      </c>
      <c r="M6524">
        <v>17.18</v>
      </c>
      <c r="N6524" t="s">
        <v>28</v>
      </c>
      <c r="P6524">
        <f>(C6524-Key!$B$1)*24</f>
        <v>3.6166666667559184</v>
      </c>
      <c r="Q6524">
        <f>(Key!$B$2-'17.1'!C6524)*24</f>
        <v>-0.66666666674427688</v>
      </c>
      <c r="R6524" s="3">
        <f>C6524-(M6524-Key!$B$5)/(24*Key!$B$6)</f>
        <v>44130.763962962963</v>
      </c>
      <c r="S6524">
        <f>M6524-Key!$B$5</f>
        <v>14.92</v>
      </c>
      <c r="T6524" s="2">
        <f t="shared" si="505"/>
        <v>44129.777777777781</v>
      </c>
      <c r="U6524" t="str">
        <f t="shared" si="506"/>
        <v>10-25-2020 18:40</v>
      </c>
      <c r="V6524">
        <f>IFERROR(IF(W6524=Z6524,VLOOKUP($U6524,[1]C8842!$G$2:$M$145,3,FALSE),0),0)</f>
        <v>0</v>
      </c>
      <c r="W6524">
        <f>VLOOKUP(RIGHT($V$1,5),Key!$A$9:$B$14,2,FALSE)</f>
        <v>10.199999999999999</v>
      </c>
      <c r="X6524">
        <f t="shared" si="509"/>
        <v>0</v>
      </c>
      <c r="Y6524">
        <f>VLOOKUP(RIGHT($X$1,5),Key!$A$9:$B$14,2,FALSE)</f>
        <v>3.7</v>
      </c>
      <c r="Z6524">
        <f t="shared" si="507"/>
        <v>10.199999999999999</v>
      </c>
      <c r="AA6524">
        <f t="shared" si="508"/>
        <v>0</v>
      </c>
    </row>
    <row r="6525" spans="1:27" x14ac:dyDescent="0.3">
      <c r="A6525">
        <v>100067</v>
      </c>
      <c r="B6525">
        <v>230922</v>
      </c>
      <c r="C6525" s="3">
        <v>44130.777777777781</v>
      </c>
      <c r="D6525">
        <v>0</v>
      </c>
      <c r="E6525">
        <v>2</v>
      </c>
      <c r="F6525" t="s">
        <v>25</v>
      </c>
      <c r="G6525">
        <v>1</v>
      </c>
      <c r="H6525">
        <v>59.714840000000002</v>
      </c>
      <c r="I6525">
        <v>15.125</v>
      </c>
      <c r="J6525">
        <v>0.94140630000000003</v>
      </c>
      <c r="K6525">
        <v>46.019530000000003</v>
      </c>
      <c r="L6525" s="3">
        <v>44130.529861111114</v>
      </c>
      <c r="M6525">
        <v>17.18</v>
      </c>
      <c r="N6525" t="s">
        <v>28</v>
      </c>
      <c r="P6525">
        <f>(C6525-Key!$B$1)*24</f>
        <v>3.6166666667559184</v>
      </c>
      <c r="Q6525">
        <f>(Key!$B$2-'17.1'!C6525)*24</f>
        <v>-0.66666666674427688</v>
      </c>
      <c r="R6525" s="3">
        <f>C6525-(M6525-Key!$B$5)/(24*Key!$B$6)</f>
        <v>44130.763962962963</v>
      </c>
      <c r="S6525">
        <f>M6525-Key!$B$5</f>
        <v>14.92</v>
      </c>
      <c r="T6525" s="2">
        <f t="shared" si="505"/>
        <v>44129.777777777781</v>
      </c>
      <c r="U6525" t="str">
        <f t="shared" si="506"/>
        <v>10-25-2020 18:40</v>
      </c>
      <c r="V6525">
        <f>IFERROR(IF(W6525=Z6525,VLOOKUP($U6525,[1]C8842!$G$2:$M$145,3,FALSE),0),0)</f>
        <v>0</v>
      </c>
      <c r="W6525">
        <f>VLOOKUP(RIGHT($V$1,5),Key!$A$9:$B$14,2,FALSE)</f>
        <v>10.199999999999999</v>
      </c>
      <c r="X6525">
        <f t="shared" si="509"/>
        <v>0</v>
      </c>
      <c r="Y6525">
        <f>VLOOKUP(RIGHT($X$1,5),Key!$A$9:$B$14,2,FALSE)</f>
        <v>3.7</v>
      </c>
      <c r="Z6525">
        <f t="shared" si="507"/>
        <v>10.199999999999999</v>
      </c>
      <c r="AA6525">
        <f t="shared" si="508"/>
        <v>0</v>
      </c>
    </row>
    <row r="6526" spans="1:27" x14ac:dyDescent="0.3">
      <c r="A6526">
        <v>100067</v>
      </c>
      <c r="B6526">
        <v>230922</v>
      </c>
      <c r="C6526" s="3">
        <v>44130.777777777781</v>
      </c>
      <c r="D6526">
        <v>2</v>
      </c>
      <c r="E6526">
        <v>1</v>
      </c>
      <c r="F6526" t="s">
        <v>26</v>
      </c>
      <c r="G6526">
        <v>1</v>
      </c>
      <c r="H6526">
        <v>71.417969999999997</v>
      </c>
      <c r="I6526">
        <v>17.402339999999999</v>
      </c>
      <c r="J6526">
        <v>0.87109380000000003</v>
      </c>
      <c r="K6526">
        <v>82.035160000000005</v>
      </c>
      <c r="L6526" s="3">
        <v>44130.529861111114</v>
      </c>
      <c r="M6526">
        <v>17.18</v>
      </c>
      <c r="N6526" t="s">
        <v>28</v>
      </c>
      <c r="P6526">
        <f>(C6526-Key!$B$1)*24</f>
        <v>3.6166666667559184</v>
      </c>
      <c r="Q6526">
        <f>(Key!$B$2-'17.1'!C6526)*24</f>
        <v>-0.66666666674427688</v>
      </c>
      <c r="R6526" s="3">
        <f>C6526-(M6526-Key!$B$5)/(24*Key!$B$6)</f>
        <v>44130.763962962963</v>
      </c>
      <c r="S6526">
        <f>M6526-Key!$B$5</f>
        <v>14.92</v>
      </c>
      <c r="T6526" s="2">
        <f t="shared" si="505"/>
        <v>44129.777777777781</v>
      </c>
      <c r="U6526" t="str">
        <f t="shared" si="506"/>
        <v>10-25-2020 18:40</v>
      </c>
      <c r="V6526">
        <f>IFERROR(IF(W6526=Z6526,VLOOKUP($U6526,[1]C8842!$G$2:$M$145,3,FALSE),0),0)</f>
        <v>0</v>
      </c>
      <c r="W6526">
        <f>VLOOKUP(RIGHT($V$1,5),Key!$A$9:$B$14,2,FALSE)</f>
        <v>10.199999999999999</v>
      </c>
      <c r="X6526">
        <f t="shared" si="509"/>
        <v>0</v>
      </c>
      <c r="Y6526">
        <f>VLOOKUP(RIGHT($X$1,5),Key!$A$9:$B$14,2,FALSE)</f>
        <v>3.7</v>
      </c>
      <c r="Z6526">
        <f t="shared" si="507"/>
        <v>10.199999999999999</v>
      </c>
      <c r="AA6526">
        <f t="shared" si="508"/>
        <v>0</v>
      </c>
    </row>
    <row r="6527" spans="1:27" x14ac:dyDescent="0.3">
      <c r="A6527">
        <v>100067</v>
      </c>
      <c r="B6527">
        <v>230922</v>
      </c>
      <c r="C6527" s="3">
        <v>44130.777777777781</v>
      </c>
      <c r="D6527">
        <v>3</v>
      </c>
      <c r="E6527">
        <v>2</v>
      </c>
      <c r="F6527" t="s">
        <v>26</v>
      </c>
      <c r="G6527">
        <v>4</v>
      </c>
      <c r="H6527">
        <v>66.597660000000005</v>
      </c>
      <c r="I6527">
        <v>72.027339999999995</v>
      </c>
      <c r="J6527">
        <v>3.1171880000000001</v>
      </c>
      <c r="K6527">
        <v>93.039060000000006</v>
      </c>
      <c r="L6527" s="3">
        <v>44130.529861111114</v>
      </c>
      <c r="M6527">
        <v>17.18</v>
      </c>
      <c r="N6527" t="s">
        <v>28</v>
      </c>
      <c r="P6527">
        <f>(C6527-Key!$B$1)*24</f>
        <v>3.6166666667559184</v>
      </c>
      <c r="Q6527">
        <f>(Key!$B$2-'17.1'!C6527)*24</f>
        <v>-0.66666666674427688</v>
      </c>
      <c r="R6527" s="3">
        <f>C6527-(M6527-Key!$B$5)/(24*Key!$B$6)</f>
        <v>44130.763962962963</v>
      </c>
      <c r="S6527">
        <f>M6527-Key!$B$5</f>
        <v>14.92</v>
      </c>
      <c r="T6527" s="2">
        <f t="shared" si="505"/>
        <v>44129.777777777781</v>
      </c>
      <c r="U6527" t="str">
        <f t="shared" si="506"/>
        <v>10-25-2020 18:40</v>
      </c>
      <c r="V6527">
        <f>IFERROR(IF(W6527=Z6527,VLOOKUP($U6527,[1]C8842!$G$2:$M$145,3,FALSE),0),0)</f>
        <v>0</v>
      </c>
      <c r="W6527">
        <f>VLOOKUP(RIGHT($V$1,5),Key!$A$9:$B$14,2,FALSE)</f>
        <v>10.199999999999999</v>
      </c>
      <c r="X6527">
        <f t="shared" si="509"/>
        <v>0</v>
      </c>
      <c r="Y6527">
        <f>VLOOKUP(RIGHT($X$1,5),Key!$A$9:$B$14,2,FALSE)</f>
        <v>3.7</v>
      </c>
      <c r="Z6527">
        <f t="shared" si="507"/>
        <v>10.199999999999999</v>
      </c>
      <c r="AA6527">
        <f t="shared" si="508"/>
        <v>0</v>
      </c>
    </row>
    <row r="6528" spans="1:27" x14ac:dyDescent="0.3">
      <c r="A6528">
        <v>100067</v>
      </c>
      <c r="B6528">
        <v>230922</v>
      </c>
      <c r="C6528" s="3">
        <v>44130.777777777781</v>
      </c>
      <c r="D6528">
        <v>0</v>
      </c>
      <c r="E6528">
        <v>2</v>
      </c>
      <c r="F6528" t="s">
        <v>25</v>
      </c>
      <c r="G6528">
        <v>1</v>
      </c>
      <c r="H6528">
        <v>67.46875</v>
      </c>
      <c r="I6528">
        <v>18.964839999999999</v>
      </c>
      <c r="J6528">
        <v>0.984375</v>
      </c>
      <c r="K6528">
        <v>47.019530000000003</v>
      </c>
      <c r="L6528" s="3">
        <v>44130.529861111114</v>
      </c>
      <c r="M6528">
        <v>17.18</v>
      </c>
      <c r="N6528" t="s">
        <v>28</v>
      </c>
      <c r="P6528">
        <f>(C6528-Key!$B$1)*24</f>
        <v>3.6166666667559184</v>
      </c>
      <c r="Q6528">
        <f>(Key!$B$2-'17.1'!C6528)*24</f>
        <v>-0.66666666674427688</v>
      </c>
      <c r="R6528" s="3">
        <f>C6528-(M6528-Key!$B$5)/(24*Key!$B$6)</f>
        <v>44130.763962962963</v>
      </c>
      <c r="S6528">
        <f>M6528-Key!$B$5</f>
        <v>14.92</v>
      </c>
      <c r="T6528" s="2">
        <f t="shared" si="505"/>
        <v>44129.777777777781</v>
      </c>
      <c r="U6528" t="str">
        <f t="shared" si="506"/>
        <v>10-25-2020 18:40</v>
      </c>
      <c r="V6528">
        <f>IFERROR(IF(W6528=Z6528,VLOOKUP($U6528,[1]C8842!$G$2:$M$145,3,FALSE),0),0)</f>
        <v>0</v>
      </c>
      <c r="W6528">
        <f>VLOOKUP(RIGHT($V$1,5),Key!$A$9:$B$14,2,FALSE)</f>
        <v>10.199999999999999</v>
      </c>
      <c r="X6528">
        <f t="shared" si="509"/>
        <v>0</v>
      </c>
      <c r="Y6528">
        <f>VLOOKUP(RIGHT($X$1,5),Key!$A$9:$B$14,2,FALSE)</f>
        <v>3.7</v>
      </c>
      <c r="Z6528">
        <f t="shared" si="507"/>
        <v>10.199999999999999</v>
      </c>
      <c r="AA6528">
        <f t="shared" si="508"/>
        <v>0</v>
      </c>
    </row>
    <row r="6529" spans="1:27" x14ac:dyDescent="0.3">
      <c r="A6529">
        <v>100067</v>
      </c>
      <c r="B6529">
        <v>230922</v>
      </c>
      <c r="C6529" s="3">
        <v>44130.777777777781</v>
      </c>
      <c r="D6529">
        <v>3</v>
      </c>
      <c r="E6529">
        <v>2</v>
      </c>
      <c r="F6529" t="s">
        <v>26</v>
      </c>
      <c r="G6529">
        <v>1</v>
      </c>
      <c r="H6529">
        <v>72.3125</v>
      </c>
      <c r="I6529">
        <v>18.402339999999999</v>
      </c>
      <c r="J6529">
        <v>0.89453130000000003</v>
      </c>
      <c r="K6529">
        <v>93.039060000000006</v>
      </c>
      <c r="L6529" s="3">
        <v>44130.529861111114</v>
      </c>
      <c r="M6529">
        <v>17.18</v>
      </c>
      <c r="N6529" t="s">
        <v>28</v>
      </c>
      <c r="P6529">
        <f>(C6529-Key!$B$1)*24</f>
        <v>3.6166666667559184</v>
      </c>
      <c r="Q6529">
        <f>(Key!$B$2-'17.1'!C6529)*24</f>
        <v>-0.66666666674427688</v>
      </c>
      <c r="R6529" s="3">
        <f>C6529-(M6529-Key!$B$5)/(24*Key!$B$6)</f>
        <v>44130.763962962963</v>
      </c>
      <c r="S6529">
        <f>M6529-Key!$B$5</f>
        <v>14.92</v>
      </c>
      <c r="T6529" s="2">
        <f t="shared" si="505"/>
        <v>44129.777777777781</v>
      </c>
      <c r="U6529" t="str">
        <f t="shared" si="506"/>
        <v>10-25-2020 18:40</v>
      </c>
      <c r="V6529">
        <f>IFERROR(IF(W6529=Z6529,VLOOKUP($U6529,[1]C8842!$G$2:$M$145,3,FALSE),0),0)</f>
        <v>0</v>
      </c>
      <c r="W6529">
        <f>VLOOKUP(RIGHT($V$1,5),Key!$A$9:$B$14,2,FALSE)</f>
        <v>10.199999999999999</v>
      </c>
      <c r="X6529">
        <f t="shared" si="509"/>
        <v>0</v>
      </c>
      <c r="Y6529">
        <f>VLOOKUP(RIGHT($X$1,5),Key!$A$9:$B$14,2,FALSE)</f>
        <v>3.7</v>
      </c>
      <c r="Z6529">
        <f t="shared" si="507"/>
        <v>10.199999999999999</v>
      </c>
      <c r="AA6529">
        <f t="shared" si="508"/>
        <v>0</v>
      </c>
    </row>
    <row r="6530" spans="1:27" x14ac:dyDescent="0.3">
      <c r="A6530">
        <v>100067</v>
      </c>
      <c r="B6530">
        <v>230922</v>
      </c>
      <c r="C6530" s="3">
        <v>44130.77847222222</v>
      </c>
      <c r="D6530">
        <v>1</v>
      </c>
      <c r="E6530">
        <v>1</v>
      </c>
      <c r="F6530" t="s">
        <v>25</v>
      </c>
      <c r="G6530">
        <v>1</v>
      </c>
      <c r="H6530">
        <v>67.011719999999997</v>
      </c>
      <c r="I6530">
        <v>19.523440000000001</v>
      </c>
      <c r="J6530">
        <v>1.011719</v>
      </c>
      <c r="K6530">
        <v>58.023440000000001</v>
      </c>
      <c r="L6530" s="3">
        <v>44130.529861111114</v>
      </c>
      <c r="M6530">
        <v>17.18</v>
      </c>
      <c r="N6530" t="s">
        <v>28</v>
      </c>
      <c r="P6530">
        <f>(C6530-Key!$B$1)*24</f>
        <v>3.6333333333022892</v>
      </c>
      <c r="Q6530">
        <f>(Key!$B$2-'17.1'!C6530)*24</f>
        <v>-0.68333333329064772</v>
      </c>
      <c r="R6530" s="3">
        <f>C6530-(M6530-Key!$B$5)/(24*Key!$B$6)</f>
        <v>44130.764657407402</v>
      </c>
      <c r="S6530">
        <f>M6530-Key!$B$5</f>
        <v>14.92</v>
      </c>
      <c r="T6530" s="2">
        <f t="shared" si="505"/>
        <v>44129.777777777781</v>
      </c>
      <c r="U6530" t="str">
        <f t="shared" si="506"/>
        <v>10-25-2020 18:40</v>
      </c>
      <c r="V6530">
        <f>IFERROR(IF(W6530=Z6530,VLOOKUP($U6530,[1]C8842!$G$2:$M$145,3,FALSE),0),0)</f>
        <v>0</v>
      </c>
      <c r="W6530">
        <f>VLOOKUP(RIGHT($V$1,5),Key!$A$9:$B$14,2,FALSE)</f>
        <v>10.199999999999999</v>
      </c>
      <c r="X6530">
        <f t="shared" si="509"/>
        <v>0</v>
      </c>
      <c r="Y6530">
        <f>VLOOKUP(RIGHT($X$1,5),Key!$A$9:$B$14,2,FALSE)</f>
        <v>3.7</v>
      </c>
      <c r="Z6530">
        <f t="shared" si="507"/>
        <v>10.199999999999999</v>
      </c>
      <c r="AA6530">
        <f t="shared" si="508"/>
        <v>0</v>
      </c>
    </row>
    <row r="6531" spans="1:27" x14ac:dyDescent="0.3">
      <c r="A6531">
        <v>100067</v>
      </c>
      <c r="B6531">
        <v>230922</v>
      </c>
      <c r="C6531" s="3">
        <v>44130.77847222222</v>
      </c>
      <c r="D6531">
        <v>0</v>
      </c>
      <c r="E6531">
        <v>2</v>
      </c>
      <c r="F6531" t="s">
        <v>25</v>
      </c>
      <c r="G6531">
        <v>4</v>
      </c>
      <c r="H6531">
        <v>61.179690000000001</v>
      </c>
      <c r="I6531">
        <v>68.484380000000002</v>
      </c>
      <c r="J6531">
        <v>3.2421880000000001</v>
      </c>
      <c r="K6531">
        <v>45.019530000000003</v>
      </c>
      <c r="L6531" s="3">
        <v>44130.529861111114</v>
      </c>
      <c r="M6531">
        <v>17.18</v>
      </c>
      <c r="N6531" t="s">
        <v>28</v>
      </c>
      <c r="P6531">
        <f>(C6531-Key!$B$1)*24</f>
        <v>3.6333333333022892</v>
      </c>
      <c r="Q6531">
        <f>(Key!$B$2-'17.1'!C6531)*24</f>
        <v>-0.68333333329064772</v>
      </c>
      <c r="R6531" s="3">
        <f>C6531-(M6531-Key!$B$5)/(24*Key!$B$6)</f>
        <v>44130.764657407402</v>
      </c>
      <c r="S6531">
        <f>M6531-Key!$B$5</f>
        <v>14.92</v>
      </c>
      <c r="T6531" s="2">
        <f t="shared" ref="T6531:T6594" si="510">ROUND(C6531*24*60/10,0)/(24*6)-1</f>
        <v>44129.777777777781</v>
      </c>
      <c r="U6531" t="str">
        <f t="shared" ref="U6531:U6594" si="511">TEXT(T6531,"mm-dd-yyyy hh:mm")</f>
        <v>10-25-2020 18:40</v>
      </c>
      <c r="V6531">
        <f>IFERROR(IF(W6531=Z6531,VLOOKUP($U6531,[1]C8842!$G$2:$M$145,3,FALSE),0),0)</f>
        <v>0</v>
      </c>
      <c r="W6531">
        <f>VLOOKUP(RIGHT($V$1,5),Key!$A$9:$B$14,2,FALSE)</f>
        <v>10.199999999999999</v>
      </c>
      <c r="X6531">
        <f t="shared" si="509"/>
        <v>0</v>
      </c>
      <c r="Y6531">
        <f>VLOOKUP(RIGHT($X$1,5),Key!$A$9:$B$14,2,FALSE)</f>
        <v>3.7</v>
      </c>
      <c r="Z6531">
        <f t="shared" ref="Z6531:Z6594" si="512">M6531-MIN(ABS(Y6531-M6531),ABS(W6531-M6531))</f>
        <v>10.199999999999999</v>
      </c>
      <c r="AA6531">
        <f t="shared" ref="AA6531:AA6594" si="513">SUM(V6531,X6531)</f>
        <v>0</v>
      </c>
    </row>
    <row r="6532" spans="1:27" x14ac:dyDescent="0.3">
      <c r="A6532">
        <v>100067</v>
      </c>
      <c r="B6532">
        <v>230922</v>
      </c>
      <c r="C6532" s="3">
        <v>44130.77847222222</v>
      </c>
      <c r="D6532">
        <v>3</v>
      </c>
      <c r="E6532">
        <v>2</v>
      </c>
      <c r="F6532" t="s">
        <v>26</v>
      </c>
      <c r="G6532">
        <v>1</v>
      </c>
      <c r="H6532">
        <v>66.101560000000006</v>
      </c>
      <c r="I6532">
        <v>11.45703</v>
      </c>
      <c r="J6532">
        <v>0.69921880000000003</v>
      </c>
      <c r="K6532">
        <v>93.039060000000006</v>
      </c>
      <c r="L6532" s="3">
        <v>44130.529861111114</v>
      </c>
      <c r="M6532">
        <v>17.18</v>
      </c>
      <c r="N6532" t="s">
        <v>28</v>
      </c>
      <c r="P6532">
        <f>(C6532-Key!$B$1)*24</f>
        <v>3.6333333333022892</v>
      </c>
      <c r="Q6532">
        <f>(Key!$B$2-'17.1'!C6532)*24</f>
        <v>-0.68333333329064772</v>
      </c>
      <c r="R6532" s="3">
        <f>C6532-(M6532-Key!$B$5)/(24*Key!$B$6)</f>
        <v>44130.764657407402</v>
      </c>
      <c r="S6532">
        <f>M6532-Key!$B$5</f>
        <v>14.92</v>
      </c>
      <c r="T6532" s="2">
        <f t="shared" si="510"/>
        <v>44129.777777777781</v>
      </c>
      <c r="U6532" t="str">
        <f t="shared" si="511"/>
        <v>10-25-2020 18:40</v>
      </c>
      <c r="V6532">
        <f>IFERROR(IF(W6532=Z6532,VLOOKUP($U6532,[1]C8842!$G$2:$M$145,3,FALSE),0),0)</f>
        <v>0</v>
      </c>
      <c r="W6532">
        <f>VLOOKUP(RIGHT($V$1,5),Key!$A$9:$B$14,2,FALSE)</f>
        <v>10.199999999999999</v>
      </c>
      <c r="X6532">
        <f t="shared" ref="X6532:X6595" si="514">$X$2</f>
        <v>0</v>
      </c>
      <c r="Y6532">
        <f>VLOOKUP(RIGHT($X$1,5),Key!$A$9:$B$14,2,FALSE)</f>
        <v>3.7</v>
      </c>
      <c r="Z6532">
        <f t="shared" si="512"/>
        <v>10.199999999999999</v>
      </c>
      <c r="AA6532">
        <f t="shared" si="513"/>
        <v>0</v>
      </c>
    </row>
    <row r="6533" spans="1:27" x14ac:dyDescent="0.3">
      <c r="A6533">
        <v>100067</v>
      </c>
      <c r="B6533">
        <v>230922</v>
      </c>
      <c r="C6533" s="3">
        <v>44130.77847222222</v>
      </c>
      <c r="D6533">
        <v>1</v>
      </c>
      <c r="E6533">
        <v>1</v>
      </c>
      <c r="F6533" t="s">
        <v>25</v>
      </c>
      <c r="G6533">
        <v>4</v>
      </c>
      <c r="H6533">
        <v>62.777340000000002</v>
      </c>
      <c r="I6533">
        <v>69.898439999999994</v>
      </c>
      <c r="J6533">
        <v>3.21875</v>
      </c>
      <c r="K6533">
        <v>56.023440000000001</v>
      </c>
      <c r="L6533" s="3">
        <v>44130.529861111114</v>
      </c>
      <c r="M6533">
        <v>17.18</v>
      </c>
      <c r="N6533" t="s">
        <v>28</v>
      </c>
      <c r="P6533">
        <f>(C6533-Key!$B$1)*24</f>
        <v>3.6333333333022892</v>
      </c>
      <c r="Q6533">
        <f>(Key!$B$2-'17.1'!C6533)*24</f>
        <v>-0.68333333329064772</v>
      </c>
      <c r="R6533" s="3">
        <f>C6533-(M6533-Key!$B$5)/(24*Key!$B$6)</f>
        <v>44130.764657407402</v>
      </c>
      <c r="S6533">
        <f>M6533-Key!$B$5</f>
        <v>14.92</v>
      </c>
      <c r="T6533" s="2">
        <f t="shared" si="510"/>
        <v>44129.777777777781</v>
      </c>
      <c r="U6533" t="str">
        <f t="shared" si="511"/>
        <v>10-25-2020 18:40</v>
      </c>
      <c r="V6533">
        <f>IFERROR(IF(W6533=Z6533,VLOOKUP($U6533,[1]C8842!$G$2:$M$145,3,FALSE),0),0)</f>
        <v>0</v>
      </c>
      <c r="W6533">
        <f>VLOOKUP(RIGHT($V$1,5),Key!$A$9:$B$14,2,FALSE)</f>
        <v>10.199999999999999</v>
      </c>
      <c r="X6533">
        <f t="shared" si="514"/>
        <v>0</v>
      </c>
      <c r="Y6533">
        <f>VLOOKUP(RIGHT($X$1,5),Key!$A$9:$B$14,2,FALSE)</f>
        <v>3.7</v>
      </c>
      <c r="Z6533">
        <f t="shared" si="512"/>
        <v>10.199999999999999</v>
      </c>
      <c r="AA6533">
        <f t="shared" si="513"/>
        <v>0</v>
      </c>
    </row>
    <row r="6534" spans="1:27" x14ac:dyDescent="0.3">
      <c r="A6534">
        <v>100067</v>
      </c>
      <c r="B6534">
        <v>230922</v>
      </c>
      <c r="C6534" s="3">
        <v>44130.77847222222</v>
      </c>
      <c r="D6534">
        <v>0</v>
      </c>
      <c r="E6534">
        <v>2</v>
      </c>
      <c r="F6534" t="s">
        <v>25</v>
      </c>
      <c r="G6534">
        <v>3</v>
      </c>
      <c r="H6534">
        <v>61.910159999999998</v>
      </c>
      <c r="I6534">
        <v>34.9375</v>
      </c>
      <c r="J6534">
        <v>1.7578130000000001</v>
      </c>
      <c r="K6534">
        <v>46.019530000000003</v>
      </c>
      <c r="L6534" s="3">
        <v>44130.529861111114</v>
      </c>
      <c r="M6534">
        <v>17.18</v>
      </c>
      <c r="N6534" t="s">
        <v>28</v>
      </c>
      <c r="P6534">
        <f>(C6534-Key!$B$1)*24</f>
        <v>3.6333333333022892</v>
      </c>
      <c r="Q6534">
        <f>(Key!$B$2-'17.1'!C6534)*24</f>
        <v>-0.68333333329064772</v>
      </c>
      <c r="R6534" s="3">
        <f>C6534-(M6534-Key!$B$5)/(24*Key!$B$6)</f>
        <v>44130.764657407402</v>
      </c>
      <c r="S6534">
        <f>M6534-Key!$B$5</f>
        <v>14.92</v>
      </c>
      <c r="T6534" s="2">
        <f t="shared" si="510"/>
        <v>44129.777777777781</v>
      </c>
      <c r="U6534" t="str">
        <f t="shared" si="511"/>
        <v>10-25-2020 18:40</v>
      </c>
      <c r="V6534">
        <f>IFERROR(IF(W6534=Z6534,VLOOKUP($U6534,[1]C8842!$G$2:$M$145,3,FALSE),0),0)</f>
        <v>0</v>
      </c>
      <c r="W6534">
        <f>VLOOKUP(RIGHT($V$1,5),Key!$A$9:$B$14,2,FALSE)</f>
        <v>10.199999999999999</v>
      </c>
      <c r="X6534">
        <f t="shared" si="514"/>
        <v>0</v>
      </c>
      <c r="Y6534">
        <f>VLOOKUP(RIGHT($X$1,5),Key!$A$9:$B$14,2,FALSE)</f>
        <v>3.7</v>
      </c>
      <c r="Z6534">
        <f t="shared" si="512"/>
        <v>10.199999999999999</v>
      </c>
      <c r="AA6534">
        <f t="shared" si="513"/>
        <v>0</v>
      </c>
    </row>
    <row r="6535" spans="1:27" x14ac:dyDescent="0.3">
      <c r="A6535">
        <v>100067</v>
      </c>
      <c r="B6535">
        <v>230922</v>
      </c>
      <c r="C6535" s="3">
        <v>44130.77847222222</v>
      </c>
      <c r="D6535">
        <v>2</v>
      </c>
      <c r="E6535">
        <v>1</v>
      </c>
      <c r="F6535" t="s">
        <v>26</v>
      </c>
      <c r="G6535">
        <v>1</v>
      </c>
      <c r="H6535">
        <v>85.992189999999994</v>
      </c>
      <c r="I6535">
        <v>18.265630000000002</v>
      </c>
      <c r="J6535">
        <v>0.75</v>
      </c>
      <c r="K6535">
        <v>80.03125</v>
      </c>
      <c r="L6535" s="3">
        <v>44130.529861111114</v>
      </c>
      <c r="M6535">
        <v>17.18</v>
      </c>
      <c r="N6535" t="s">
        <v>28</v>
      </c>
      <c r="P6535">
        <f>(C6535-Key!$B$1)*24</f>
        <v>3.6333333333022892</v>
      </c>
      <c r="Q6535">
        <f>(Key!$B$2-'17.1'!C6535)*24</f>
        <v>-0.68333333329064772</v>
      </c>
      <c r="R6535" s="3">
        <f>C6535-(M6535-Key!$B$5)/(24*Key!$B$6)</f>
        <v>44130.764657407402</v>
      </c>
      <c r="S6535">
        <f>M6535-Key!$B$5</f>
        <v>14.92</v>
      </c>
      <c r="T6535" s="2">
        <f t="shared" si="510"/>
        <v>44129.777777777781</v>
      </c>
      <c r="U6535" t="str">
        <f t="shared" si="511"/>
        <v>10-25-2020 18:40</v>
      </c>
      <c r="V6535">
        <f>IFERROR(IF(W6535=Z6535,VLOOKUP($U6535,[1]C8842!$G$2:$M$145,3,FALSE),0),0)</f>
        <v>0</v>
      </c>
      <c r="W6535">
        <f>VLOOKUP(RIGHT($V$1,5),Key!$A$9:$B$14,2,FALSE)</f>
        <v>10.199999999999999</v>
      </c>
      <c r="X6535">
        <f t="shared" si="514"/>
        <v>0</v>
      </c>
      <c r="Y6535">
        <f>VLOOKUP(RIGHT($X$1,5),Key!$A$9:$B$14,2,FALSE)</f>
        <v>3.7</v>
      </c>
      <c r="Z6535">
        <f t="shared" si="512"/>
        <v>10.199999999999999</v>
      </c>
      <c r="AA6535">
        <f t="shared" si="513"/>
        <v>0</v>
      </c>
    </row>
    <row r="6536" spans="1:27" x14ac:dyDescent="0.3">
      <c r="A6536">
        <v>100067</v>
      </c>
      <c r="B6536">
        <v>230922</v>
      </c>
      <c r="C6536" s="3">
        <v>44130.77847222222</v>
      </c>
      <c r="D6536">
        <v>3</v>
      </c>
      <c r="E6536">
        <v>2</v>
      </c>
      <c r="F6536" t="s">
        <v>26</v>
      </c>
      <c r="G6536">
        <v>2</v>
      </c>
      <c r="H6536">
        <v>69.84375</v>
      </c>
      <c r="I6536">
        <v>20.140630000000002</v>
      </c>
      <c r="J6536">
        <v>0.99609380000000003</v>
      </c>
      <c r="K6536">
        <v>93.039060000000006</v>
      </c>
      <c r="L6536" s="3">
        <v>44130.529861111114</v>
      </c>
      <c r="M6536">
        <v>17.18</v>
      </c>
      <c r="N6536" t="s">
        <v>28</v>
      </c>
      <c r="P6536">
        <f>(C6536-Key!$B$1)*24</f>
        <v>3.6333333333022892</v>
      </c>
      <c r="Q6536">
        <f>(Key!$B$2-'17.1'!C6536)*24</f>
        <v>-0.68333333329064772</v>
      </c>
      <c r="R6536" s="3">
        <f>C6536-(M6536-Key!$B$5)/(24*Key!$B$6)</f>
        <v>44130.764657407402</v>
      </c>
      <c r="S6536">
        <f>M6536-Key!$B$5</f>
        <v>14.92</v>
      </c>
      <c r="T6536" s="2">
        <f t="shared" si="510"/>
        <v>44129.777777777781</v>
      </c>
      <c r="U6536" t="str">
        <f t="shared" si="511"/>
        <v>10-25-2020 18:40</v>
      </c>
      <c r="V6536">
        <f>IFERROR(IF(W6536=Z6536,VLOOKUP($U6536,[1]C8842!$G$2:$M$145,3,FALSE),0),0)</f>
        <v>0</v>
      </c>
      <c r="W6536">
        <f>VLOOKUP(RIGHT($V$1,5),Key!$A$9:$B$14,2,FALSE)</f>
        <v>10.199999999999999</v>
      </c>
      <c r="X6536">
        <f t="shared" si="514"/>
        <v>0</v>
      </c>
      <c r="Y6536">
        <f>VLOOKUP(RIGHT($X$1,5),Key!$A$9:$B$14,2,FALSE)</f>
        <v>3.7</v>
      </c>
      <c r="Z6536">
        <f t="shared" si="512"/>
        <v>10.199999999999999</v>
      </c>
      <c r="AA6536">
        <f t="shared" si="513"/>
        <v>0</v>
      </c>
    </row>
    <row r="6537" spans="1:27" x14ac:dyDescent="0.3">
      <c r="A6537">
        <v>100067</v>
      </c>
      <c r="B6537">
        <v>230922</v>
      </c>
      <c r="C6537" s="3">
        <v>44130.77847222222</v>
      </c>
      <c r="D6537">
        <v>2</v>
      </c>
      <c r="E6537">
        <v>1</v>
      </c>
      <c r="F6537" t="s">
        <v>26</v>
      </c>
      <c r="G6537">
        <v>2</v>
      </c>
      <c r="H6537">
        <v>70.46875</v>
      </c>
      <c r="I6537">
        <v>23.257809999999999</v>
      </c>
      <c r="J6537">
        <v>1.1015630000000001</v>
      </c>
      <c r="K6537">
        <v>79.03125</v>
      </c>
      <c r="L6537" s="3">
        <v>44130.529861111114</v>
      </c>
      <c r="M6537">
        <v>17.18</v>
      </c>
      <c r="N6537" t="s">
        <v>28</v>
      </c>
      <c r="P6537">
        <f>(C6537-Key!$B$1)*24</f>
        <v>3.6333333333022892</v>
      </c>
      <c r="Q6537">
        <f>(Key!$B$2-'17.1'!C6537)*24</f>
        <v>-0.68333333329064772</v>
      </c>
      <c r="R6537" s="3">
        <f>C6537-(M6537-Key!$B$5)/(24*Key!$B$6)</f>
        <v>44130.764657407402</v>
      </c>
      <c r="S6537">
        <f>M6537-Key!$B$5</f>
        <v>14.92</v>
      </c>
      <c r="T6537" s="2">
        <f t="shared" si="510"/>
        <v>44129.777777777781</v>
      </c>
      <c r="U6537" t="str">
        <f t="shared" si="511"/>
        <v>10-25-2020 18:40</v>
      </c>
      <c r="V6537">
        <f>IFERROR(IF(W6537=Z6537,VLOOKUP($U6537,[1]C8842!$G$2:$M$145,3,FALSE),0),0)</f>
        <v>0</v>
      </c>
      <c r="W6537">
        <f>VLOOKUP(RIGHT($V$1,5),Key!$A$9:$B$14,2,FALSE)</f>
        <v>10.199999999999999</v>
      </c>
      <c r="X6537">
        <f t="shared" si="514"/>
        <v>0</v>
      </c>
      <c r="Y6537">
        <f>VLOOKUP(RIGHT($X$1,5),Key!$A$9:$B$14,2,FALSE)</f>
        <v>3.7</v>
      </c>
      <c r="Z6537">
        <f t="shared" si="512"/>
        <v>10.199999999999999</v>
      </c>
      <c r="AA6537">
        <f t="shared" si="513"/>
        <v>0</v>
      </c>
    </row>
    <row r="6538" spans="1:27" x14ac:dyDescent="0.3">
      <c r="A6538">
        <v>100067</v>
      </c>
      <c r="B6538">
        <v>230922</v>
      </c>
      <c r="C6538" s="3">
        <v>44130.77847222222</v>
      </c>
      <c r="D6538">
        <v>2</v>
      </c>
      <c r="E6538">
        <v>1</v>
      </c>
      <c r="F6538" t="s">
        <v>26</v>
      </c>
      <c r="G6538">
        <v>1</v>
      </c>
      <c r="H6538">
        <v>72.1875</v>
      </c>
      <c r="I6538">
        <v>16.58203</v>
      </c>
      <c r="J6538">
        <v>0.83203130000000003</v>
      </c>
      <c r="K6538">
        <v>80.03125</v>
      </c>
      <c r="L6538" s="3">
        <v>44130.529861111114</v>
      </c>
      <c r="M6538">
        <v>17.18</v>
      </c>
      <c r="N6538" t="s">
        <v>28</v>
      </c>
      <c r="P6538">
        <f>(C6538-Key!$B$1)*24</f>
        <v>3.6333333333022892</v>
      </c>
      <c r="Q6538">
        <f>(Key!$B$2-'17.1'!C6538)*24</f>
        <v>-0.68333333329064772</v>
      </c>
      <c r="R6538" s="3">
        <f>C6538-(M6538-Key!$B$5)/(24*Key!$B$6)</f>
        <v>44130.764657407402</v>
      </c>
      <c r="S6538">
        <f>M6538-Key!$B$5</f>
        <v>14.92</v>
      </c>
      <c r="T6538" s="2">
        <f t="shared" si="510"/>
        <v>44129.777777777781</v>
      </c>
      <c r="U6538" t="str">
        <f t="shared" si="511"/>
        <v>10-25-2020 18:40</v>
      </c>
      <c r="V6538">
        <f>IFERROR(IF(W6538=Z6538,VLOOKUP($U6538,[1]C8842!$G$2:$M$145,3,FALSE),0),0)</f>
        <v>0</v>
      </c>
      <c r="W6538">
        <f>VLOOKUP(RIGHT($V$1,5),Key!$A$9:$B$14,2,FALSE)</f>
        <v>10.199999999999999</v>
      </c>
      <c r="X6538">
        <f t="shared" si="514"/>
        <v>0</v>
      </c>
      <c r="Y6538">
        <f>VLOOKUP(RIGHT($X$1,5),Key!$A$9:$B$14,2,FALSE)</f>
        <v>3.7</v>
      </c>
      <c r="Z6538">
        <f t="shared" si="512"/>
        <v>10.199999999999999</v>
      </c>
      <c r="AA6538">
        <f t="shared" si="513"/>
        <v>0</v>
      </c>
    </row>
    <row r="6539" spans="1:27" x14ac:dyDescent="0.3">
      <c r="A6539">
        <v>100067</v>
      </c>
      <c r="B6539">
        <v>230922</v>
      </c>
      <c r="C6539" s="3">
        <v>44130.77847222222</v>
      </c>
      <c r="D6539">
        <v>3</v>
      </c>
      <c r="E6539">
        <v>2</v>
      </c>
      <c r="F6539" t="s">
        <v>26</v>
      </c>
      <c r="G6539">
        <v>1</v>
      </c>
      <c r="H6539">
        <v>69.105469999999997</v>
      </c>
      <c r="I6539">
        <v>15.835940000000001</v>
      </c>
      <c r="J6539">
        <v>0.83984380000000003</v>
      </c>
      <c r="K6539">
        <v>95.039060000000006</v>
      </c>
      <c r="L6539" s="3">
        <v>44130.529861111114</v>
      </c>
      <c r="M6539">
        <v>17.18</v>
      </c>
      <c r="N6539" t="s">
        <v>28</v>
      </c>
      <c r="P6539">
        <f>(C6539-Key!$B$1)*24</f>
        <v>3.6333333333022892</v>
      </c>
      <c r="Q6539">
        <f>(Key!$B$2-'17.1'!C6539)*24</f>
        <v>-0.68333333329064772</v>
      </c>
      <c r="R6539" s="3">
        <f>C6539-(M6539-Key!$B$5)/(24*Key!$B$6)</f>
        <v>44130.764657407402</v>
      </c>
      <c r="S6539">
        <f>M6539-Key!$B$5</f>
        <v>14.92</v>
      </c>
      <c r="T6539" s="2">
        <f t="shared" si="510"/>
        <v>44129.777777777781</v>
      </c>
      <c r="U6539" t="str">
        <f t="shared" si="511"/>
        <v>10-25-2020 18:40</v>
      </c>
      <c r="V6539">
        <f>IFERROR(IF(W6539=Z6539,VLOOKUP($U6539,[1]C8842!$G$2:$M$145,3,FALSE),0),0)</f>
        <v>0</v>
      </c>
      <c r="W6539">
        <f>VLOOKUP(RIGHT($V$1,5),Key!$A$9:$B$14,2,FALSE)</f>
        <v>10.199999999999999</v>
      </c>
      <c r="X6539">
        <f t="shared" si="514"/>
        <v>0</v>
      </c>
      <c r="Y6539">
        <f>VLOOKUP(RIGHT($X$1,5),Key!$A$9:$B$14,2,FALSE)</f>
        <v>3.7</v>
      </c>
      <c r="Z6539">
        <f t="shared" si="512"/>
        <v>10.199999999999999</v>
      </c>
      <c r="AA6539">
        <f t="shared" si="513"/>
        <v>0</v>
      </c>
    </row>
    <row r="6540" spans="1:27" x14ac:dyDescent="0.3">
      <c r="A6540">
        <v>100067</v>
      </c>
      <c r="B6540">
        <v>230922</v>
      </c>
      <c r="C6540" s="3">
        <v>44130.77847222222</v>
      </c>
      <c r="D6540">
        <v>2</v>
      </c>
      <c r="E6540">
        <v>1</v>
      </c>
      <c r="F6540" t="s">
        <v>26</v>
      </c>
      <c r="G6540">
        <v>1</v>
      </c>
      <c r="H6540">
        <v>70.371089999999995</v>
      </c>
      <c r="I6540">
        <v>19.95703</v>
      </c>
      <c r="J6540">
        <v>0.98046880000000003</v>
      </c>
      <c r="K6540">
        <v>80.03125</v>
      </c>
      <c r="L6540" s="3">
        <v>44130.529861111114</v>
      </c>
      <c r="M6540">
        <v>17.18</v>
      </c>
      <c r="N6540" t="s">
        <v>28</v>
      </c>
      <c r="P6540">
        <f>(C6540-Key!$B$1)*24</f>
        <v>3.6333333333022892</v>
      </c>
      <c r="Q6540">
        <f>(Key!$B$2-'17.1'!C6540)*24</f>
        <v>-0.68333333329064772</v>
      </c>
      <c r="R6540" s="3">
        <f>C6540-(M6540-Key!$B$5)/(24*Key!$B$6)</f>
        <v>44130.764657407402</v>
      </c>
      <c r="S6540">
        <f>M6540-Key!$B$5</f>
        <v>14.92</v>
      </c>
      <c r="T6540" s="2">
        <f t="shared" si="510"/>
        <v>44129.777777777781</v>
      </c>
      <c r="U6540" t="str">
        <f t="shared" si="511"/>
        <v>10-25-2020 18:40</v>
      </c>
      <c r="V6540">
        <f>IFERROR(IF(W6540=Z6540,VLOOKUP($U6540,[1]C8842!$G$2:$M$145,3,FALSE),0),0)</f>
        <v>0</v>
      </c>
      <c r="W6540">
        <f>VLOOKUP(RIGHT($V$1,5),Key!$A$9:$B$14,2,FALSE)</f>
        <v>10.199999999999999</v>
      </c>
      <c r="X6540">
        <f t="shared" si="514"/>
        <v>0</v>
      </c>
      <c r="Y6540">
        <f>VLOOKUP(RIGHT($X$1,5),Key!$A$9:$B$14,2,FALSE)</f>
        <v>3.7</v>
      </c>
      <c r="Z6540">
        <f t="shared" si="512"/>
        <v>10.199999999999999</v>
      </c>
      <c r="AA6540">
        <f t="shared" si="513"/>
        <v>0</v>
      </c>
    </row>
    <row r="6541" spans="1:27" x14ac:dyDescent="0.3">
      <c r="A6541">
        <v>100067</v>
      </c>
      <c r="B6541">
        <v>230922</v>
      </c>
      <c r="C6541" s="3">
        <v>44130.77847222222</v>
      </c>
      <c r="D6541">
        <v>3</v>
      </c>
      <c r="E6541">
        <v>2</v>
      </c>
      <c r="F6541" t="s">
        <v>26</v>
      </c>
      <c r="G6541">
        <v>1</v>
      </c>
      <c r="H6541">
        <v>67.21875</v>
      </c>
      <c r="I6541">
        <v>14.57422</v>
      </c>
      <c r="J6541">
        <v>0.8125</v>
      </c>
      <c r="K6541">
        <v>94.039060000000006</v>
      </c>
      <c r="L6541" s="3">
        <v>44130.529861111114</v>
      </c>
      <c r="M6541">
        <v>17.18</v>
      </c>
      <c r="N6541" t="s">
        <v>28</v>
      </c>
      <c r="P6541">
        <f>(C6541-Key!$B$1)*24</f>
        <v>3.6333333333022892</v>
      </c>
      <c r="Q6541">
        <f>(Key!$B$2-'17.1'!C6541)*24</f>
        <v>-0.68333333329064772</v>
      </c>
      <c r="R6541" s="3">
        <f>C6541-(M6541-Key!$B$5)/(24*Key!$B$6)</f>
        <v>44130.764657407402</v>
      </c>
      <c r="S6541">
        <f>M6541-Key!$B$5</f>
        <v>14.92</v>
      </c>
      <c r="T6541" s="2">
        <f t="shared" si="510"/>
        <v>44129.777777777781</v>
      </c>
      <c r="U6541" t="str">
        <f t="shared" si="511"/>
        <v>10-25-2020 18:40</v>
      </c>
      <c r="V6541">
        <f>IFERROR(IF(W6541=Z6541,VLOOKUP($U6541,[1]C8842!$G$2:$M$145,3,FALSE),0),0)</f>
        <v>0</v>
      </c>
      <c r="W6541">
        <f>VLOOKUP(RIGHT($V$1,5),Key!$A$9:$B$14,2,FALSE)</f>
        <v>10.199999999999999</v>
      </c>
      <c r="X6541">
        <f t="shared" si="514"/>
        <v>0</v>
      </c>
      <c r="Y6541">
        <f>VLOOKUP(RIGHT($X$1,5),Key!$A$9:$B$14,2,FALSE)</f>
        <v>3.7</v>
      </c>
      <c r="Z6541">
        <f t="shared" si="512"/>
        <v>10.199999999999999</v>
      </c>
      <c r="AA6541">
        <f t="shared" si="513"/>
        <v>0</v>
      </c>
    </row>
    <row r="6542" spans="1:27" x14ac:dyDescent="0.3">
      <c r="A6542">
        <v>100067</v>
      </c>
      <c r="B6542">
        <v>230922</v>
      </c>
      <c r="C6542" s="3">
        <v>44130.77847222222</v>
      </c>
      <c r="D6542">
        <v>0</v>
      </c>
      <c r="E6542">
        <v>2</v>
      </c>
      <c r="F6542" t="s">
        <v>25</v>
      </c>
      <c r="G6542">
        <v>1</v>
      </c>
      <c r="H6542">
        <v>65.492189999999994</v>
      </c>
      <c r="I6542">
        <v>14.20313</v>
      </c>
      <c r="J6542">
        <v>0.8203125</v>
      </c>
      <c r="K6542">
        <v>48.019530000000003</v>
      </c>
      <c r="L6542" s="3">
        <v>44130.529861111114</v>
      </c>
      <c r="M6542">
        <v>17.18</v>
      </c>
      <c r="N6542" t="s">
        <v>28</v>
      </c>
      <c r="P6542">
        <f>(C6542-Key!$B$1)*24</f>
        <v>3.6333333333022892</v>
      </c>
      <c r="Q6542">
        <f>(Key!$B$2-'17.1'!C6542)*24</f>
        <v>-0.68333333329064772</v>
      </c>
      <c r="R6542" s="3">
        <f>C6542-(M6542-Key!$B$5)/(24*Key!$B$6)</f>
        <v>44130.764657407402</v>
      </c>
      <c r="S6542">
        <f>M6542-Key!$B$5</f>
        <v>14.92</v>
      </c>
      <c r="T6542" s="2">
        <f t="shared" si="510"/>
        <v>44129.777777777781</v>
      </c>
      <c r="U6542" t="str">
        <f t="shared" si="511"/>
        <v>10-25-2020 18:40</v>
      </c>
      <c r="V6542">
        <f>IFERROR(IF(W6542=Z6542,VLOOKUP($U6542,[1]C8842!$G$2:$M$145,3,FALSE),0),0)</f>
        <v>0</v>
      </c>
      <c r="W6542">
        <f>VLOOKUP(RIGHT($V$1,5),Key!$A$9:$B$14,2,FALSE)</f>
        <v>10.199999999999999</v>
      </c>
      <c r="X6542">
        <f t="shared" si="514"/>
        <v>0</v>
      </c>
      <c r="Y6542">
        <f>VLOOKUP(RIGHT($X$1,5),Key!$A$9:$B$14,2,FALSE)</f>
        <v>3.7</v>
      </c>
      <c r="Z6542">
        <f t="shared" si="512"/>
        <v>10.199999999999999</v>
      </c>
      <c r="AA6542">
        <f t="shared" si="513"/>
        <v>0</v>
      </c>
    </row>
    <row r="6543" spans="1:27" x14ac:dyDescent="0.3">
      <c r="A6543">
        <v>100067</v>
      </c>
      <c r="B6543">
        <v>230922</v>
      </c>
      <c r="C6543" s="3">
        <v>44130.77847222222</v>
      </c>
      <c r="D6543">
        <v>3</v>
      </c>
      <c r="E6543">
        <v>2</v>
      </c>
      <c r="F6543" t="s">
        <v>26</v>
      </c>
      <c r="G6543">
        <v>2</v>
      </c>
      <c r="H6543">
        <v>64.242189999999994</v>
      </c>
      <c r="I6543">
        <v>21.109380000000002</v>
      </c>
      <c r="J6543">
        <v>1.121094</v>
      </c>
      <c r="K6543">
        <v>94.039060000000006</v>
      </c>
      <c r="L6543" s="3">
        <v>44130.529861111114</v>
      </c>
      <c r="M6543">
        <v>17.18</v>
      </c>
      <c r="N6543" t="s">
        <v>28</v>
      </c>
      <c r="P6543">
        <f>(C6543-Key!$B$1)*24</f>
        <v>3.6333333333022892</v>
      </c>
      <c r="Q6543">
        <f>(Key!$B$2-'17.1'!C6543)*24</f>
        <v>-0.68333333329064772</v>
      </c>
      <c r="R6543" s="3">
        <f>C6543-(M6543-Key!$B$5)/(24*Key!$B$6)</f>
        <v>44130.764657407402</v>
      </c>
      <c r="S6543">
        <f>M6543-Key!$B$5</f>
        <v>14.92</v>
      </c>
      <c r="T6543" s="2">
        <f t="shared" si="510"/>
        <v>44129.777777777781</v>
      </c>
      <c r="U6543" t="str">
        <f t="shared" si="511"/>
        <v>10-25-2020 18:40</v>
      </c>
      <c r="V6543">
        <f>IFERROR(IF(W6543=Z6543,VLOOKUP($U6543,[1]C8842!$G$2:$M$145,3,FALSE),0),0)</f>
        <v>0</v>
      </c>
      <c r="W6543">
        <f>VLOOKUP(RIGHT($V$1,5),Key!$A$9:$B$14,2,FALSE)</f>
        <v>10.199999999999999</v>
      </c>
      <c r="X6543">
        <f t="shared" si="514"/>
        <v>0</v>
      </c>
      <c r="Y6543">
        <f>VLOOKUP(RIGHT($X$1,5),Key!$A$9:$B$14,2,FALSE)</f>
        <v>3.7</v>
      </c>
      <c r="Z6543">
        <f t="shared" si="512"/>
        <v>10.199999999999999</v>
      </c>
      <c r="AA6543">
        <f t="shared" si="513"/>
        <v>0</v>
      </c>
    </row>
    <row r="6544" spans="1:27" x14ac:dyDescent="0.3">
      <c r="A6544">
        <v>100067</v>
      </c>
      <c r="B6544">
        <v>230922</v>
      </c>
      <c r="C6544" s="3">
        <v>44130.77847222222</v>
      </c>
      <c r="D6544">
        <v>0</v>
      </c>
      <c r="E6544">
        <v>2</v>
      </c>
      <c r="F6544" t="s">
        <v>25</v>
      </c>
      <c r="G6544">
        <v>1</v>
      </c>
      <c r="H6544">
        <v>67.558589999999995</v>
      </c>
      <c r="I6544">
        <v>16.179690000000001</v>
      </c>
      <c r="J6544">
        <v>0.87109380000000003</v>
      </c>
      <c r="K6544">
        <v>46.019530000000003</v>
      </c>
      <c r="L6544" s="3">
        <v>44130.529861111114</v>
      </c>
      <c r="M6544">
        <v>17.18</v>
      </c>
      <c r="N6544" t="s">
        <v>28</v>
      </c>
      <c r="P6544">
        <f>(C6544-Key!$B$1)*24</f>
        <v>3.6333333333022892</v>
      </c>
      <c r="Q6544">
        <f>(Key!$B$2-'17.1'!C6544)*24</f>
        <v>-0.68333333329064772</v>
      </c>
      <c r="R6544" s="3">
        <f>C6544-(M6544-Key!$B$5)/(24*Key!$B$6)</f>
        <v>44130.764657407402</v>
      </c>
      <c r="S6544">
        <f>M6544-Key!$B$5</f>
        <v>14.92</v>
      </c>
      <c r="T6544" s="2">
        <f t="shared" si="510"/>
        <v>44129.777777777781</v>
      </c>
      <c r="U6544" t="str">
        <f t="shared" si="511"/>
        <v>10-25-2020 18:40</v>
      </c>
      <c r="V6544">
        <f>IFERROR(IF(W6544=Z6544,VLOOKUP($U6544,[1]C8842!$G$2:$M$145,3,FALSE),0),0)</f>
        <v>0</v>
      </c>
      <c r="W6544">
        <f>VLOOKUP(RIGHT($V$1,5),Key!$A$9:$B$14,2,FALSE)</f>
        <v>10.199999999999999</v>
      </c>
      <c r="X6544">
        <f t="shared" si="514"/>
        <v>0</v>
      </c>
      <c r="Y6544">
        <f>VLOOKUP(RIGHT($X$1,5),Key!$A$9:$B$14,2,FALSE)</f>
        <v>3.7</v>
      </c>
      <c r="Z6544">
        <f t="shared" si="512"/>
        <v>10.199999999999999</v>
      </c>
      <c r="AA6544">
        <f t="shared" si="513"/>
        <v>0</v>
      </c>
    </row>
    <row r="6545" spans="1:27" x14ac:dyDescent="0.3">
      <c r="A6545">
        <v>100067</v>
      </c>
      <c r="B6545">
        <v>230922</v>
      </c>
      <c r="C6545" s="3">
        <v>44130.77847222222</v>
      </c>
      <c r="D6545">
        <v>0</v>
      </c>
      <c r="E6545">
        <v>2</v>
      </c>
      <c r="F6545" t="s">
        <v>25</v>
      </c>
      <c r="G6545">
        <v>1</v>
      </c>
      <c r="H6545">
        <v>58.625</v>
      </c>
      <c r="I6545">
        <v>15.339840000000001</v>
      </c>
      <c r="J6545">
        <v>0.96875</v>
      </c>
      <c r="K6545">
        <v>47.019530000000003</v>
      </c>
      <c r="L6545" s="3">
        <v>44130.529861111114</v>
      </c>
      <c r="M6545">
        <v>17.18</v>
      </c>
      <c r="N6545" t="s">
        <v>28</v>
      </c>
      <c r="P6545">
        <f>(C6545-Key!$B$1)*24</f>
        <v>3.6333333333022892</v>
      </c>
      <c r="Q6545">
        <f>(Key!$B$2-'17.1'!C6545)*24</f>
        <v>-0.68333333329064772</v>
      </c>
      <c r="R6545" s="3">
        <f>C6545-(M6545-Key!$B$5)/(24*Key!$B$6)</f>
        <v>44130.764657407402</v>
      </c>
      <c r="S6545">
        <f>M6545-Key!$B$5</f>
        <v>14.92</v>
      </c>
      <c r="T6545" s="2">
        <f t="shared" si="510"/>
        <v>44129.777777777781</v>
      </c>
      <c r="U6545" t="str">
        <f t="shared" si="511"/>
        <v>10-25-2020 18:40</v>
      </c>
      <c r="V6545">
        <f>IFERROR(IF(W6545=Z6545,VLOOKUP($U6545,[1]C8842!$G$2:$M$145,3,FALSE),0),0)</f>
        <v>0</v>
      </c>
      <c r="W6545">
        <f>VLOOKUP(RIGHT($V$1,5),Key!$A$9:$B$14,2,FALSE)</f>
        <v>10.199999999999999</v>
      </c>
      <c r="X6545">
        <f t="shared" si="514"/>
        <v>0</v>
      </c>
      <c r="Y6545">
        <f>VLOOKUP(RIGHT($X$1,5),Key!$A$9:$B$14,2,FALSE)</f>
        <v>3.7</v>
      </c>
      <c r="Z6545">
        <f t="shared" si="512"/>
        <v>10.199999999999999</v>
      </c>
      <c r="AA6545">
        <f t="shared" si="513"/>
        <v>0</v>
      </c>
    </row>
    <row r="6546" spans="1:27" x14ac:dyDescent="0.3">
      <c r="A6546">
        <v>100067</v>
      </c>
      <c r="B6546">
        <v>230922</v>
      </c>
      <c r="C6546" s="3">
        <v>44130.77847222222</v>
      </c>
      <c r="D6546">
        <v>3</v>
      </c>
      <c r="E6546">
        <v>2</v>
      </c>
      <c r="F6546" t="s">
        <v>26</v>
      </c>
      <c r="G6546">
        <v>4</v>
      </c>
      <c r="H6546">
        <v>65.457030000000003</v>
      </c>
      <c r="I6546">
        <v>69.542969999999997</v>
      </c>
      <c r="J6546">
        <v>3.0703130000000001</v>
      </c>
      <c r="K6546">
        <v>94.039060000000006</v>
      </c>
      <c r="L6546" s="3">
        <v>44130.529861111114</v>
      </c>
      <c r="M6546">
        <v>17.18</v>
      </c>
      <c r="N6546" t="s">
        <v>28</v>
      </c>
      <c r="P6546">
        <f>(C6546-Key!$B$1)*24</f>
        <v>3.6333333333022892</v>
      </c>
      <c r="Q6546">
        <f>(Key!$B$2-'17.1'!C6546)*24</f>
        <v>-0.68333333329064772</v>
      </c>
      <c r="R6546" s="3">
        <f>C6546-(M6546-Key!$B$5)/(24*Key!$B$6)</f>
        <v>44130.764657407402</v>
      </c>
      <c r="S6546">
        <f>M6546-Key!$B$5</f>
        <v>14.92</v>
      </c>
      <c r="T6546" s="2">
        <f t="shared" si="510"/>
        <v>44129.777777777781</v>
      </c>
      <c r="U6546" t="str">
        <f t="shared" si="511"/>
        <v>10-25-2020 18:40</v>
      </c>
      <c r="V6546">
        <f>IFERROR(IF(W6546=Z6546,VLOOKUP($U6546,[1]C8842!$G$2:$M$145,3,FALSE),0),0)</f>
        <v>0</v>
      </c>
      <c r="W6546">
        <f>VLOOKUP(RIGHT($V$1,5),Key!$A$9:$B$14,2,FALSE)</f>
        <v>10.199999999999999</v>
      </c>
      <c r="X6546">
        <f t="shared" si="514"/>
        <v>0</v>
      </c>
      <c r="Y6546">
        <f>VLOOKUP(RIGHT($X$1,5),Key!$A$9:$B$14,2,FALSE)</f>
        <v>3.7</v>
      </c>
      <c r="Z6546">
        <f t="shared" si="512"/>
        <v>10.199999999999999</v>
      </c>
      <c r="AA6546">
        <f t="shared" si="513"/>
        <v>0</v>
      </c>
    </row>
    <row r="6547" spans="1:27" x14ac:dyDescent="0.3">
      <c r="A6547">
        <v>100067</v>
      </c>
      <c r="B6547">
        <v>230922</v>
      </c>
      <c r="C6547" s="3">
        <v>44130.77847222222</v>
      </c>
      <c r="D6547">
        <v>3</v>
      </c>
      <c r="E6547">
        <v>2</v>
      </c>
      <c r="F6547" t="s">
        <v>26</v>
      </c>
      <c r="G6547">
        <v>1</v>
      </c>
      <c r="H6547">
        <v>69.007810000000006</v>
      </c>
      <c r="I6547">
        <v>16.976559999999999</v>
      </c>
      <c r="J6547">
        <v>0.8828125</v>
      </c>
      <c r="K6547">
        <v>93.039060000000006</v>
      </c>
      <c r="L6547" s="3">
        <v>44130.529861111114</v>
      </c>
      <c r="M6547">
        <v>17.18</v>
      </c>
      <c r="N6547" t="s">
        <v>28</v>
      </c>
      <c r="P6547">
        <f>(C6547-Key!$B$1)*24</f>
        <v>3.6333333333022892</v>
      </c>
      <c r="Q6547">
        <f>(Key!$B$2-'17.1'!C6547)*24</f>
        <v>-0.68333333329064772</v>
      </c>
      <c r="R6547" s="3">
        <f>C6547-(M6547-Key!$B$5)/(24*Key!$B$6)</f>
        <v>44130.764657407402</v>
      </c>
      <c r="S6547">
        <f>M6547-Key!$B$5</f>
        <v>14.92</v>
      </c>
      <c r="T6547" s="2">
        <f t="shared" si="510"/>
        <v>44129.777777777781</v>
      </c>
      <c r="U6547" t="str">
        <f t="shared" si="511"/>
        <v>10-25-2020 18:40</v>
      </c>
      <c r="V6547">
        <f>IFERROR(IF(W6547=Z6547,VLOOKUP($U6547,[1]C8842!$G$2:$M$145,3,FALSE),0),0)</f>
        <v>0</v>
      </c>
      <c r="W6547">
        <f>VLOOKUP(RIGHT($V$1,5),Key!$A$9:$B$14,2,FALSE)</f>
        <v>10.199999999999999</v>
      </c>
      <c r="X6547">
        <f t="shared" si="514"/>
        <v>0</v>
      </c>
      <c r="Y6547">
        <f>VLOOKUP(RIGHT($X$1,5),Key!$A$9:$B$14,2,FALSE)</f>
        <v>3.7</v>
      </c>
      <c r="Z6547">
        <f t="shared" si="512"/>
        <v>10.199999999999999</v>
      </c>
      <c r="AA6547">
        <f t="shared" si="513"/>
        <v>0</v>
      </c>
    </row>
    <row r="6548" spans="1:27" x14ac:dyDescent="0.3">
      <c r="A6548">
        <v>100067</v>
      </c>
      <c r="B6548">
        <v>230922</v>
      </c>
      <c r="C6548" s="3">
        <v>44130.779166666667</v>
      </c>
      <c r="D6548">
        <v>1</v>
      </c>
      <c r="E6548">
        <v>1</v>
      </c>
      <c r="F6548" t="s">
        <v>25</v>
      </c>
      <c r="G6548">
        <v>4</v>
      </c>
      <c r="H6548">
        <v>68.03125</v>
      </c>
      <c r="I6548">
        <v>75.363280000000003</v>
      </c>
      <c r="J6548">
        <v>3.1835939999999998</v>
      </c>
      <c r="K6548">
        <v>58.023440000000001</v>
      </c>
      <c r="L6548" s="3">
        <v>44130.529861111114</v>
      </c>
      <c r="M6548">
        <v>17.18</v>
      </c>
      <c r="N6548" t="s">
        <v>28</v>
      </c>
      <c r="P6548">
        <f>(C6548-Key!$B$1)*24</f>
        <v>3.6500000000232831</v>
      </c>
      <c r="Q6548">
        <f>(Key!$B$2-'17.1'!C6548)*24</f>
        <v>-0.70000000001164153</v>
      </c>
      <c r="R6548" s="3">
        <f>C6548-(M6548-Key!$B$5)/(24*Key!$B$6)</f>
        <v>44130.765351851849</v>
      </c>
      <c r="S6548">
        <f>M6548-Key!$B$5</f>
        <v>14.92</v>
      </c>
      <c r="T6548" s="2">
        <f t="shared" si="510"/>
        <v>44129.777777777781</v>
      </c>
      <c r="U6548" t="str">
        <f t="shared" si="511"/>
        <v>10-25-2020 18:40</v>
      </c>
      <c r="V6548">
        <f>IFERROR(IF(W6548=Z6548,VLOOKUP($U6548,[1]C8842!$G$2:$M$145,3,FALSE),0),0)</f>
        <v>0</v>
      </c>
      <c r="W6548">
        <f>VLOOKUP(RIGHT($V$1,5),Key!$A$9:$B$14,2,FALSE)</f>
        <v>10.199999999999999</v>
      </c>
      <c r="X6548">
        <f t="shared" si="514"/>
        <v>0</v>
      </c>
      <c r="Y6548">
        <f>VLOOKUP(RIGHT($X$1,5),Key!$A$9:$B$14,2,FALSE)</f>
        <v>3.7</v>
      </c>
      <c r="Z6548">
        <f t="shared" si="512"/>
        <v>10.199999999999999</v>
      </c>
      <c r="AA6548">
        <f t="shared" si="513"/>
        <v>0</v>
      </c>
    </row>
    <row r="6549" spans="1:27" x14ac:dyDescent="0.3">
      <c r="A6549">
        <v>100067</v>
      </c>
      <c r="B6549">
        <v>230922</v>
      </c>
      <c r="C6549" s="3">
        <v>44130.779166666667</v>
      </c>
      <c r="D6549">
        <v>0</v>
      </c>
      <c r="E6549">
        <v>2</v>
      </c>
      <c r="F6549" t="s">
        <v>25</v>
      </c>
      <c r="G6549">
        <v>1</v>
      </c>
      <c r="H6549">
        <v>61.007809999999999</v>
      </c>
      <c r="I6549">
        <v>15.898440000000001</v>
      </c>
      <c r="J6549">
        <v>0.953125</v>
      </c>
      <c r="K6549">
        <v>46.019530000000003</v>
      </c>
      <c r="L6549" s="3">
        <v>44130.529861111114</v>
      </c>
      <c r="M6549">
        <v>17.18</v>
      </c>
      <c r="N6549" t="s">
        <v>28</v>
      </c>
      <c r="P6549">
        <f>(C6549-Key!$B$1)*24</f>
        <v>3.6500000000232831</v>
      </c>
      <c r="Q6549">
        <f>(Key!$B$2-'17.1'!C6549)*24</f>
        <v>-0.70000000001164153</v>
      </c>
      <c r="R6549" s="3">
        <f>C6549-(M6549-Key!$B$5)/(24*Key!$B$6)</f>
        <v>44130.765351851849</v>
      </c>
      <c r="S6549">
        <f>M6549-Key!$B$5</f>
        <v>14.92</v>
      </c>
      <c r="T6549" s="2">
        <f t="shared" si="510"/>
        <v>44129.777777777781</v>
      </c>
      <c r="U6549" t="str">
        <f t="shared" si="511"/>
        <v>10-25-2020 18:40</v>
      </c>
      <c r="V6549">
        <f>IFERROR(IF(W6549=Z6549,VLOOKUP($U6549,[1]C8842!$G$2:$M$145,3,FALSE),0),0)</f>
        <v>0</v>
      </c>
      <c r="W6549">
        <f>VLOOKUP(RIGHT($V$1,5),Key!$A$9:$B$14,2,FALSE)</f>
        <v>10.199999999999999</v>
      </c>
      <c r="X6549">
        <f t="shared" si="514"/>
        <v>0</v>
      </c>
      <c r="Y6549">
        <f>VLOOKUP(RIGHT($X$1,5),Key!$A$9:$B$14,2,FALSE)</f>
        <v>3.7</v>
      </c>
      <c r="Z6549">
        <f t="shared" si="512"/>
        <v>10.199999999999999</v>
      </c>
      <c r="AA6549">
        <f t="shared" si="513"/>
        <v>0</v>
      </c>
    </row>
    <row r="6550" spans="1:27" x14ac:dyDescent="0.3">
      <c r="A6550">
        <v>100067</v>
      </c>
      <c r="B6550">
        <v>230922</v>
      </c>
      <c r="C6550" s="3">
        <v>44130.779166666667</v>
      </c>
      <c r="D6550">
        <v>1</v>
      </c>
      <c r="E6550">
        <v>1</v>
      </c>
      <c r="F6550" t="s">
        <v>25</v>
      </c>
      <c r="G6550">
        <v>1</v>
      </c>
      <c r="H6550">
        <v>67.363280000000003</v>
      </c>
      <c r="I6550">
        <v>19.32422</v>
      </c>
      <c r="J6550">
        <v>1</v>
      </c>
      <c r="K6550">
        <v>56.023440000000001</v>
      </c>
      <c r="L6550" s="3">
        <v>44130.529861111114</v>
      </c>
      <c r="M6550">
        <v>17.18</v>
      </c>
      <c r="N6550" t="s">
        <v>28</v>
      </c>
      <c r="P6550">
        <f>(C6550-Key!$B$1)*24</f>
        <v>3.6500000000232831</v>
      </c>
      <c r="Q6550">
        <f>(Key!$B$2-'17.1'!C6550)*24</f>
        <v>-0.70000000001164153</v>
      </c>
      <c r="R6550" s="3">
        <f>C6550-(M6550-Key!$B$5)/(24*Key!$B$6)</f>
        <v>44130.765351851849</v>
      </c>
      <c r="S6550">
        <f>M6550-Key!$B$5</f>
        <v>14.92</v>
      </c>
      <c r="T6550" s="2">
        <f t="shared" si="510"/>
        <v>44129.777777777781</v>
      </c>
      <c r="U6550" t="str">
        <f t="shared" si="511"/>
        <v>10-25-2020 18:40</v>
      </c>
      <c r="V6550">
        <f>IFERROR(IF(W6550=Z6550,VLOOKUP($U6550,[1]C8842!$G$2:$M$145,3,FALSE),0),0)</f>
        <v>0</v>
      </c>
      <c r="W6550">
        <f>VLOOKUP(RIGHT($V$1,5),Key!$A$9:$B$14,2,FALSE)</f>
        <v>10.199999999999999</v>
      </c>
      <c r="X6550">
        <f t="shared" si="514"/>
        <v>0</v>
      </c>
      <c r="Y6550">
        <f>VLOOKUP(RIGHT($X$1,5),Key!$A$9:$B$14,2,FALSE)</f>
        <v>3.7</v>
      </c>
      <c r="Z6550">
        <f t="shared" si="512"/>
        <v>10.199999999999999</v>
      </c>
      <c r="AA6550">
        <f t="shared" si="513"/>
        <v>0</v>
      </c>
    </row>
    <row r="6551" spans="1:27" x14ac:dyDescent="0.3">
      <c r="A6551">
        <v>100067</v>
      </c>
      <c r="B6551">
        <v>230922</v>
      </c>
      <c r="C6551" s="3">
        <v>44130.779166666667</v>
      </c>
      <c r="D6551">
        <v>3</v>
      </c>
      <c r="E6551">
        <v>2</v>
      </c>
      <c r="F6551" t="s">
        <v>26</v>
      </c>
      <c r="G6551">
        <v>1</v>
      </c>
      <c r="H6551">
        <v>66.804689999999994</v>
      </c>
      <c r="I6551">
        <v>17.03125</v>
      </c>
      <c r="J6551">
        <v>0.9140625</v>
      </c>
      <c r="K6551">
        <v>94.039060000000006</v>
      </c>
      <c r="L6551" s="3">
        <v>44130.529861111114</v>
      </c>
      <c r="M6551">
        <v>17.18</v>
      </c>
      <c r="N6551" t="s">
        <v>28</v>
      </c>
      <c r="P6551">
        <f>(C6551-Key!$B$1)*24</f>
        <v>3.6500000000232831</v>
      </c>
      <c r="Q6551">
        <f>(Key!$B$2-'17.1'!C6551)*24</f>
        <v>-0.70000000001164153</v>
      </c>
      <c r="R6551" s="3">
        <f>C6551-(M6551-Key!$B$5)/(24*Key!$B$6)</f>
        <v>44130.765351851849</v>
      </c>
      <c r="S6551">
        <f>M6551-Key!$B$5</f>
        <v>14.92</v>
      </c>
      <c r="T6551" s="2">
        <f t="shared" si="510"/>
        <v>44129.777777777781</v>
      </c>
      <c r="U6551" t="str">
        <f t="shared" si="511"/>
        <v>10-25-2020 18:40</v>
      </c>
      <c r="V6551">
        <f>IFERROR(IF(W6551=Z6551,VLOOKUP($U6551,[1]C8842!$G$2:$M$145,3,FALSE),0),0)</f>
        <v>0</v>
      </c>
      <c r="W6551">
        <f>VLOOKUP(RIGHT($V$1,5),Key!$A$9:$B$14,2,FALSE)</f>
        <v>10.199999999999999</v>
      </c>
      <c r="X6551">
        <f t="shared" si="514"/>
        <v>0</v>
      </c>
      <c r="Y6551">
        <f>VLOOKUP(RIGHT($X$1,5),Key!$A$9:$B$14,2,FALSE)</f>
        <v>3.7</v>
      </c>
      <c r="Z6551">
        <f t="shared" si="512"/>
        <v>10.199999999999999</v>
      </c>
      <c r="AA6551">
        <f t="shared" si="513"/>
        <v>0</v>
      </c>
    </row>
    <row r="6552" spans="1:27" x14ac:dyDescent="0.3">
      <c r="A6552">
        <v>100067</v>
      </c>
      <c r="B6552">
        <v>230922</v>
      </c>
      <c r="C6552" s="3">
        <v>44130.779166666667</v>
      </c>
      <c r="D6552">
        <v>2</v>
      </c>
      <c r="E6552">
        <v>1</v>
      </c>
      <c r="F6552" t="s">
        <v>26</v>
      </c>
      <c r="G6552">
        <v>1</v>
      </c>
      <c r="H6552">
        <v>63.847659999999998</v>
      </c>
      <c r="I6552">
        <v>16.60547</v>
      </c>
      <c r="J6552">
        <v>0.94140630000000003</v>
      </c>
      <c r="K6552">
        <v>82.035160000000005</v>
      </c>
      <c r="L6552" s="3">
        <v>44130.529861111114</v>
      </c>
      <c r="M6552">
        <v>17.18</v>
      </c>
      <c r="N6552" t="s">
        <v>28</v>
      </c>
      <c r="P6552">
        <f>(C6552-Key!$B$1)*24</f>
        <v>3.6500000000232831</v>
      </c>
      <c r="Q6552">
        <f>(Key!$B$2-'17.1'!C6552)*24</f>
        <v>-0.70000000001164153</v>
      </c>
      <c r="R6552" s="3">
        <f>C6552-(M6552-Key!$B$5)/(24*Key!$B$6)</f>
        <v>44130.765351851849</v>
      </c>
      <c r="S6552">
        <f>M6552-Key!$B$5</f>
        <v>14.92</v>
      </c>
      <c r="T6552" s="2">
        <f t="shared" si="510"/>
        <v>44129.777777777781</v>
      </c>
      <c r="U6552" t="str">
        <f t="shared" si="511"/>
        <v>10-25-2020 18:40</v>
      </c>
      <c r="V6552">
        <f>IFERROR(IF(W6552=Z6552,VLOOKUP($U6552,[1]C8842!$G$2:$M$145,3,FALSE),0),0)</f>
        <v>0</v>
      </c>
      <c r="W6552">
        <f>VLOOKUP(RIGHT($V$1,5),Key!$A$9:$B$14,2,FALSE)</f>
        <v>10.199999999999999</v>
      </c>
      <c r="X6552">
        <f t="shared" si="514"/>
        <v>0</v>
      </c>
      <c r="Y6552">
        <f>VLOOKUP(RIGHT($X$1,5),Key!$A$9:$B$14,2,FALSE)</f>
        <v>3.7</v>
      </c>
      <c r="Z6552">
        <f t="shared" si="512"/>
        <v>10.199999999999999</v>
      </c>
      <c r="AA6552">
        <f t="shared" si="513"/>
        <v>0</v>
      </c>
    </row>
    <row r="6553" spans="1:27" x14ac:dyDescent="0.3">
      <c r="A6553">
        <v>100067</v>
      </c>
      <c r="B6553">
        <v>230922</v>
      </c>
      <c r="C6553" s="3">
        <v>44130.779166666667</v>
      </c>
      <c r="D6553">
        <v>3</v>
      </c>
      <c r="E6553">
        <v>2</v>
      </c>
      <c r="F6553" t="s">
        <v>26</v>
      </c>
      <c r="G6553">
        <v>1</v>
      </c>
      <c r="H6553">
        <v>62.296880000000002</v>
      </c>
      <c r="I6553">
        <v>15.20313</v>
      </c>
      <c r="J6553">
        <v>0.90234380000000003</v>
      </c>
      <c r="K6553">
        <v>95.039060000000006</v>
      </c>
      <c r="L6553" s="3">
        <v>44130.529861111114</v>
      </c>
      <c r="M6553">
        <v>17.18</v>
      </c>
      <c r="N6553" t="s">
        <v>28</v>
      </c>
      <c r="P6553">
        <f>(C6553-Key!$B$1)*24</f>
        <v>3.6500000000232831</v>
      </c>
      <c r="Q6553">
        <f>(Key!$B$2-'17.1'!C6553)*24</f>
        <v>-0.70000000001164153</v>
      </c>
      <c r="R6553" s="3">
        <f>C6553-(M6553-Key!$B$5)/(24*Key!$B$6)</f>
        <v>44130.765351851849</v>
      </c>
      <c r="S6553">
        <f>M6553-Key!$B$5</f>
        <v>14.92</v>
      </c>
      <c r="T6553" s="2">
        <f t="shared" si="510"/>
        <v>44129.777777777781</v>
      </c>
      <c r="U6553" t="str">
        <f t="shared" si="511"/>
        <v>10-25-2020 18:40</v>
      </c>
      <c r="V6553">
        <f>IFERROR(IF(W6553=Z6553,VLOOKUP($U6553,[1]C8842!$G$2:$M$145,3,FALSE),0),0)</f>
        <v>0</v>
      </c>
      <c r="W6553">
        <f>VLOOKUP(RIGHT($V$1,5),Key!$A$9:$B$14,2,FALSE)</f>
        <v>10.199999999999999</v>
      </c>
      <c r="X6553">
        <f t="shared" si="514"/>
        <v>0</v>
      </c>
      <c r="Y6553">
        <f>VLOOKUP(RIGHT($X$1,5),Key!$A$9:$B$14,2,FALSE)</f>
        <v>3.7</v>
      </c>
      <c r="Z6553">
        <f t="shared" si="512"/>
        <v>10.199999999999999</v>
      </c>
      <c r="AA6553">
        <f t="shared" si="513"/>
        <v>0</v>
      </c>
    </row>
    <row r="6554" spans="1:27" x14ac:dyDescent="0.3">
      <c r="A6554">
        <v>100067</v>
      </c>
      <c r="B6554">
        <v>230922</v>
      </c>
      <c r="C6554" s="3">
        <v>44130.779166666667</v>
      </c>
      <c r="D6554">
        <v>0</v>
      </c>
      <c r="E6554">
        <v>2</v>
      </c>
      <c r="F6554" t="s">
        <v>25</v>
      </c>
      <c r="G6554">
        <v>4</v>
      </c>
      <c r="H6554">
        <v>52.351559999999999</v>
      </c>
      <c r="I6554">
        <v>74.734380000000002</v>
      </c>
      <c r="J6554">
        <v>4.1054690000000003</v>
      </c>
      <c r="K6554">
        <v>45.019530000000003</v>
      </c>
      <c r="L6554" s="3">
        <v>44130.529861111114</v>
      </c>
      <c r="M6554">
        <v>17.18</v>
      </c>
      <c r="N6554" t="s">
        <v>28</v>
      </c>
      <c r="P6554">
        <f>(C6554-Key!$B$1)*24</f>
        <v>3.6500000000232831</v>
      </c>
      <c r="Q6554">
        <f>(Key!$B$2-'17.1'!C6554)*24</f>
        <v>-0.70000000001164153</v>
      </c>
      <c r="R6554" s="3">
        <f>C6554-(M6554-Key!$B$5)/(24*Key!$B$6)</f>
        <v>44130.765351851849</v>
      </c>
      <c r="S6554">
        <f>M6554-Key!$B$5</f>
        <v>14.92</v>
      </c>
      <c r="T6554" s="2">
        <f t="shared" si="510"/>
        <v>44129.777777777781</v>
      </c>
      <c r="U6554" t="str">
        <f t="shared" si="511"/>
        <v>10-25-2020 18:40</v>
      </c>
      <c r="V6554">
        <f>IFERROR(IF(W6554=Z6554,VLOOKUP($U6554,[1]C8842!$G$2:$M$145,3,FALSE),0),0)</f>
        <v>0</v>
      </c>
      <c r="W6554">
        <f>VLOOKUP(RIGHT($V$1,5),Key!$A$9:$B$14,2,FALSE)</f>
        <v>10.199999999999999</v>
      </c>
      <c r="X6554">
        <f t="shared" si="514"/>
        <v>0</v>
      </c>
      <c r="Y6554">
        <f>VLOOKUP(RIGHT($X$1,5),Key!$A$9:$B$14,2,FALSE)</f>
        <v>3.7</v>
      </c>
      <c r="Z6554">
        <f t="shared" si="512"/>
        <v>10.199999999999999</v>
      </c>
      <c r="AA6554">
        <f t="shared" si="513"/>
        <v>0</v>
      </c>
    </row>
    <row r="6555" spans="1:27" x14ac:dyDescent="0.3">
      <c r="A6555">
        <v>100067</v>
      </c>
      <c r="B6555">
        <v>230922</v>
      </c>
      <c r="C6555" s="3">
        <v>44130.779166666667</v>
      </c>
      <c r="D6555">
        <v>2</v>
      </c>
      <c r="E6555">
        <v>1</v>
      </c>
      <c r="F6555" t="s">
        <v>26</v>
      </c>
      <c r="G6555">
        <v>1</v>
      </c>
      <c r="H6555">
        <v>66.082030000000003</v>
      </c>
      <c r="I6555">
        <v>17.507809999999999</v>
      </c>
      <c r="J6555">
        <v>0.9453125</v>
      </c>
      <c r="K6555">
        <v>81.035160000000005</v>
      </c>
      <c r="L6555" s="3">
        <v>44130.529861111114</v>
      </c>
      <c r="M6555">
        <v>17.18</v>
      </c>
      <c r="N6555" t="s">
        <v>28</v>
      </c>
      <c r="P6555">
        <f>(C6555-Key!$B$1)*24</f>
        <v>3.6500000000232831</v>
      </c>
      <c r="Q6555">
        <f>(Key!$B$2-'17.1'!C6555)*24</f>
        <v>-0.70000000001164153</v>
      </c>
      <c r="R6555" s="3">
        <f>C6555-(M6555-Key!$B$5)/(24*Key!$B$6)</f>
        <v>44130.765351851849</v>
      </c>
      <c r="S6555">
        <f>M6555-Key!$B$5</f>
        <v>14.92</v>
      </c>
      <c r="T6555" s="2">
        <f t="shared" si="510"/>
        <v>44129.777777777781</v>
      </c>
      <c r="U6555" t="str">
        <f t="shared" si="511"/>
        <v>10-25-2020 18:40</v>
      </c>
      <c r="V6555">
        <f>IFERROR(IF(W6555=Z6555,VLOOKUP($U6555,[1]C8842!$G$2:$M$145,3,FALSE),0),0)</f>
        <v>0</v>
      </c>
      <c r="W6555">
        <f>VLOOKUP(RIGHT($V$1,5),Key!$A$9:$B$14,2,FALSE)</f>
        <v>10.199999999999999</v>
      </c>
      <c r="X6555">
        <f t="shared" si="514"/>
        <v>0</v>
      </c>
      <c r="Y6555">
        <f>VLOOKUP(RIGHT($X$1,5),Key!$A$9:$B$14,2,FALSE)</f>
        <v>3.7</v>
      </c>
      <c r="Z6555">
        <f t="shared" si="512"/>
        <v>10.199999999999999</v>
      </c>
      <c r="AA6555">
        <f t="shared" si="513"/>
        <v>0</v>
      </c>
    </row>
    <row r="6556" spans="1:27" x14ac:dyDescent="0.3">
      <c r="A6556">
        <v>100067</v>
      </c>
      <c r="B6556">
        <v>230922</v>
      </c>
      <c r="C6556" s="3">
        <v>44130.779166666667</v>
      </c>
      <c r="D6556">
        <v>3</v>
      </c>
      <c r="E6556">
        <v>2</v>
      </c>
      <c r="F6556" t="s">
        <v>26</v>
      </c>
      <c r="G6556">
        <v>1</v>
      </c>
      <c r="H6556">
        <v>68.09375</v>
      </c>
      <c r="I6556">
        <v>17.816410000000001</v>
      </c>
      <c r="J6556">
        <v>0.9296875</v>
      </c>
      <c r="K6556">
        <v>94.039060000000006</v>
      </c>
      <c r="L6556" s="3">
        <v>44130.529861111114</v>
      </c>
      <c r="M6556">
        <v>17.18</v>
      </c>
      <c r="N6556" t="s">
        <v>28</v>
      </c>
      <c r="P6556">
        <f>(C6556-Key!$B$1)*24</f>
        <v>3.6500000000232831</v>
      </c>
      <c r="Q6556">
        <f>(Key!$B$2-'17.1'!C6556)*24</f>
        <v>-0.70000000001164153</v>
      </c>
      <c r="R6556" s="3">
        <f>C6556-(M6556-Key!$B$5)/(24*Key!$B$6)</f>
        <v>44130.765351851849</v>
      </c>
      <c r="S6556">
        <f>M6556-Key!$B$5</f>
        <v>14.92</v>
      </c>
      <c r="T6556" s="2">
        <f t="shared" si="510"/>
        <v>44129.777777777781</v>
      </c>
      <c r="U6556" t="str">
        <f t="shared" si="511"/>
        <v>10-25-2020 18:40</v>
      </c>
      <c r="V6556">
        <f>IFERROR(IF(W6556=Z6556,VLOOKUP($U6556,[1]C8842!$G$2:$M$145,3,FALSE),0),0)</f>
        <v>0</v>
      </c>
      <c r="W6556">
        <f>VLOOKUP(RIGHT($V$1,5),Key!$A$9:$B$14,2,FALSE)</f>
        <v>10.199999999999999</v>
      </c>
      <c r="X6556">
        <f t="shared" si="514"/>
        <v>0</v>
      </c>
      <c r="Y6556">
        <f>VLOOKUP(RIGHT($X$1,5),Key!$A$9:$B$14,2,FALSE)</f>
        <v>3.7</v>
      </c>
      <c r="Z6556">
        <f t="shared" si="512"/>
        <v>10.199999999999999</v>
      </c>
      <c r="AA6556">
        <f t="shared" si="513"/>
        <v>0</v>
      </c>
    </row>
    <row r="6557" spans="1:27" x14ac:dyDescent="0.3">
      <c r="A6557">
        <v>100067</v>
      </c>
      <c r="B6557">
        <v>230922</v>
      </c>
      <c r="C6557" s="3">
        <v>44130.779166666667</v>
      </c>
      <c r="D6557">
        <v>1</v>
      </c>
      <c r="E6557">
        <v>1</v>
      </c>
      <c r="F6557" t="s">
        <v>25</v>
      </c>
      <c r="G6557">
        <v>1</v>
      </c>
      <c r="H6557">
        <v>67.714839999999995</v>
      </c>
      <c r="I6557">
        <v>17.117190000000001</v>
      </c>
      <c r="J6557">
        <v>0.90625</v>
      </c>
      <c r="K6557">
        <v>58.023440000000001</v>
      </c>
      <c r="L6557" s="3">
        <v>44130.529861111114</v>
      </c>
      <c r="M6557">
        <v>17.18</v>
      </c>
      <c r="N6557" t="s">
        <v>28</v>
      </c>
      <c r="P6557">
        <f>(C6557-Key!$B$1)*24</f>
        <v>3.6500000000232831</v>
      </c>
      <c r="Q6557">
        <f>(Key!$B$2-'17.1'!C6557)*24</f>
        <v>-0.70000000001164153</v>
      </c>
      <c r="R6557" s="3">
        <f>C6557-(M6557-Key!$B$5)/(24*Key!$B$6)</f>
        <v>44130.765351851849</v>
      </c>
      <c r="S6557">
        <f>M6557-Key!$B$5</f>
        <v>14.92</v>
      </c>
      <c r="T6557" s="2">
        <f t="shared" si="510"/>
        <v>44129.777777777781</v>
      </c>
      <c r="U6557" t="str">
        <f t="shared" si="511"/>
        <v>10-25-2020 18:40</v>
      </c>
      <c r="V6557">
        <f>IFERROR(IF(W6557=Z6557,VLOOKUP($U6557,[1]C8842!$G$2:$M$145,3,FALSE),0),0)</f>
        <v>0</v>
      </c>
      <c r="W6557">
        <f>VLOOKUP(RIGHT($V$1,5),Key!$A$9:$B$14,2,FALSE)</f>
        <v>10.199999999999999</v>
      </c>
      <c r="X6557">
        <f t="shared" si="514"/>
        <v>0</v>
      </c>
      <c r="Y6557">
        <f>VLOOKUP(RIGHT($X$1,5),Key!$A$9:$B$14,2,FALSE)</f>
        <v>3.7</v>
      </c>
      <c r="Z6557">
        <f t="shared" si="512"/>
        <v>10.199999999999999</v>
      </c>
      <c r="AA6557">
        <f t="shared" si="513"/>
        <v>0</v>
      </c>
    </row>
    <row r="6558" spans="1:27" x14ac:dyDescent="0.3">
      <c r="A6558">
        <v>100067</v>
      </c>
      <c r="B6558">
        <v>230922</v>
      </c>
      <c r="C6558" s="3">
        <v>44130.779166666667</v>
      </c>
      <c r="D6558">
        <v>3</v>
      </c>
      <c r="E6558">
        <v>2</v>
      </c>
      <c r="F6558" t="s">
        <v>26</v>
      </c>
      <c r="G6558">
        <v>2</v>
      </c>
      <c r="H6558">
        <v>65.578130000000002</v>
      </c>
      <c r="I6558">
        <v>20.898440000000001</v>
      </c>
      <c r="J6558">
        <v>1.089844</v>
      </c>
      <c r="K6558">
        <v>94.039060000000006</v>
      </c>
      <c r="L6558" s="3">
        <v>44130.529861111114</v>
      </c>
      <c r="M6558">
        <v>17.18</v>
      </c>
      <c r="N6558" t="s">
        <v>28</v>
      </c>
      <c r="P6558">
        <f>(C6558-Key!$B$1)*24</f>
        <v>3.6500000000232831</v>
      </c>
      <c r="Q6558">
        <f>(Key!$B$2-'17.1'!C6558)*24</f>
        <v>-0.70000000001164153</v>
      </c>
      <c r="R6558" s="3">
        <f>C6558-(M6558-Key!$B$5)/(24*Key!$B$6)</f>
        <v>44130.765351851849</v>
      </c>
      <c r="S6558">
        <f>M6558-Key!$B$5</f>
        <v>14.92</v>
      </c>
      <c r="T6558" s="2">
        <f t="shared" si="510"/>
        <v>44129.777777777781</v>
      </c>
      <c r="U6558" t="str">
        <f t="shared" si="511"/>
        <v>10-25-2020 18:40</v>
      </c>
      <c r="V6558">
        <f>IFERROR(IF(W6558=Z6558,VLOOKUP($U6558,[1]C8842!$G$2:$M$145,3,FALSE),0),0)</f>
        <v>0</v>
      </c>
      <c r="W6558">
        <f>VLOOKUP(RIGHT($V$1,5),Key!$A$9:$B$14,2,FALSE)</f>
        <v>10.199999999999999</v>
      </c>
      <c r="X6558">
        <f t="shared" si="514"/>
        <v>0</v>
      </c>
      <c r="Y6558">
        <f>VLOOKUP(RIGHT($X$1,5),Key!$A$9:$B$14,2,FALSE)</f>
        <v>3.7</v>
      </c>
      <c r="Z6558">
        <f t="shared" si="512"/>
        <v>10.199999999999999</v>
      </c>
      <c r="AA6558">
        <f t="shared" si="513"/>
        <v>0</v>
      </c>
    </row>
    <row r="6559" spans="1:27" x14ac:dyDescent="0.3">
      <c r="A6559">
        <v>100067</v>
      </c>
      <c r="B6559">
        <v>230922</v>
      </c>
      <c r="C6559" s="3">
        <v>44130.779166666667</v>
      </c>
      <c r="D6559">
        <v>0</v>
      </c>
      <c r="E6559">
        <v>2</v>
      </c>
      <c r="F6559" t="s">
        <v>25</v>
      </c>
      <c r="G6559">
        <v>1</v>
      </c>
      <c r="H6559">
        <v>71.042969999999997</v>
      </c>
      <c r="I6559">
        <v>17.753910000000001</v>
      </c>
      <c r="J6559">
        <v>0.88671880000000003</v>
      </c>
      <c r="K6559">
        <v>46.019530000000003</v>
      </c>
      <c r="L6559" s="3">
        <v>44130.529861111114</v>
      </c>
      <c r="M6559">
        <v>17.18</v>
      </c>
      <c r="N6559" t="s">
        <v>28</v>
      </c>
      <c r="P6559">
        <f>(C6559-Key!$B$1)*24</f>
        <v>3.6500000000232831</v>
      </c>
      <c r="Q6559">
        <f>(Key!$B$2-'17.1'!C6559)*24</f>
        <v>-0.70000000001164153</v>
      </c>
      <c r="R6559" s="3">
        <f>C6559-(M6559-Key!$B$5)/(24*Key!$B$6)</f>
        <v>44130.765351851849</v>
      </c>
      <c r="S6559">
        <f>M6559-Key!$B$5</f>
        <v>14.92</v>
      </c>
      <c r="T6559" s="2">
        <f t="shared" si="510"/>
        <v>44129.777777777781</v>
      </c>
      <c r="U6559" t="str">
        <f t="shared" si="511"/>
        <v>10-25-2020 18:40</v>
      </c>
      <c r="V6559">
        <f>IFERROR(IF(W6559=Z6559,VLOOKUP($U6559,[1]C8842!$G$2:$M$145,3,FALSE),0),0)</f>
        <v>0</v>
      </c>
      <c r="W6559">
        <f>VLOOKUP(RIGHT($V$1,5),Key!$A$9:$B$14,2,FALSE)</f>
        <v>10.199999999999999</v>
      </c>
      <c r="X6559">
        <f t="shared" si="514"/>
        <v>0</v>
      </c>
      <c r="Y6559">
        <f>VLOOKUP(RIGHT($X$1,5),Key!$A$9:$B$14,2,FALSE)</f>
        <v>3.7</v>
      </c>
      <c r="Z6559">
        <f t="shared" si="512"/>
        <v>10.199999999999999</v>
      </c>
      <c r="AA6559">
        <f t="shared" si="513"/>
        <v>0</v>
      </c>
    </row>
    <row r="6560" spans="1:27" x14ac:dyDescent="0.3">
      <c r="A6560">
        <v>100067</v>
      </c>
      <c r="B6560">
        <v>230922</v>
      </c>
      <c r="C6560" s="3">
        <v>44130.779166666667</v>
      </c>
      <c r="D6560">
        <v>2</v>
      </c>
      <c r="E6560">
        <v>1</v>
      </c>
      <c r="F6560" t="s">
        <v>26</v>
      </c>
      <c r="G6560">
        <v>2</v>
      </c>
      <c r="H6560">
        <v>67.488280000000003</v>
      </c>
      <c r="I6560">
        <v>22.058589999999999</v>
      </c>
      <c r="J6560">
        <v>1.105469</v>
      </c>
      <c r="K6560">
        <v>82.035160000000005</v>
      </c>
      <c r="L6560" s="3">
        <v>44130.529861111114</v>
      </c>
      <c r="M6560">
        <v>17.18</v>
      </c>
      <c r="N6560" t="s">
        <v>28</v>
      </c>
      <c r="P6560">
        <f>(C6560-Key!$B$1)*24</f>
        <v>3.6500000000232831</v>
      </c>
      <c r="Q6560">
        <f>(Key!$B$2-'17.1'!C6560)*24</f>
        <v>-0.70000000001164153</v>
      </c>
      <c r="R6560" s="3">
        <f>C6560-(M6560-Key!$B$5)/(24*Key!$B$6)</f>
        <v>44130.765351851849</v>
      </c>
      <c r="S6560">
        <f>M6560-Key!$B$5</f>
        <v>14.92</v>
      </c>
      <c r="T6560" s="2">
        <f t="shared" si="510"/>
        <v>44129.777777777781</v>
      </c>
      <c r="U6560" t="str">
        <f t="shared" si="511"/>
        <v>10-25-2020 18:40</v>
      </c>
      <c r="V6560">
        <f>IFERROR(IF(W6560=Z6560,VLOOKUP($U6560,[1]C8842!$G$2:$M$145,3,FALSE),0),0)</f>
        <v>0</v>
      </c>
      <c r="W6560">
        <f>VLOOKUP(RIGHT($V$1,5),Key!$A$9:$B$14,2,FALSE)</f>
        <v>10.199999999999999</v>
      </c>
      <c r="X6560">
        <f t="shared" si="514"/>
        <v>0</v>
      </c>
      <c r="Y6560">
        <f>VLOOKUP(RIGHT($X$1,5),Key!$A$9:$B$14,2,FALSE)</f>
        <v>3.7</v>
      </c>
      <c r="Z6560">
        <f t="shared" si="512"/>
        <v>10.199999999999999</v>
      </c>
      <c r="AA6560">
        <f t="shared" si="513"/>
        <v>0</v>
      </c>
    </row>
    <row r="6561" spans="1:27" x14ac:dyDescent="0.3">
      <c r="A6561">
        <v>100067</v>
      </c>
      <c r="B6561">
        <v>230922</v>
      </c>
      <c r="C6561" s="3">
        <v>44130.779166666667</v>
      </c>
      <c r="D6561">
        <v>3</v>
      </c>
      <c r="E6561">
        <v>2</v>
      </c>
      <c r="F6561" t="s">
        <v>26</v>
      </c>
      <c r="G6561">
        <v>1</v>
      </c>
      <c r="H6561">
        <v>65.234380000000002</v>
      </c>
      <c r="I6561">
        <v>15.496090000000001</v>
      </c>
      <c r="J6561">
        <v>0.875</v>
      </c>
      <c r="K6561">
        <v>94.039060000000006</v>
      </c>
      <c r="L6561" s="3">
        <v>44130.529861111114</v>
      </c>
      <c r="M6561">
        <v>17.18</v>
      </c>
      <c r="N6561" t="s">
        <v>28</v>
      </c>
      <c r="P6561">
        <f>(C6561-Key!$B$1)*24</f>
        <v>3.6500000000232831</v>
      </c>
      <c r="Q6561">
        <f>(Key!$B$2-'17.1'!C6561)*24</f>
        <v>-0.70000000001164153</v>
      </c>
      <c r="R6561" s="3">
        <f>C6561-(M6561-Key!$B$5)/(24*Key!$B$6)</f>
        <v>44130.765351851849</v>
      </c>
      <c r="S6561">
        <f>M6561-Key!$B$5</f>
        <v>14.92</v>
      </c>
      <c r="T6561" s="2">
        <f t="shared" si="510"/>
        <v>44129.777777777781</v>
      </c>
      <c r="U6561" t="str">
        <f t="shared" si="511"/>
        <v>10-25-2020 18:40</v>
      </c>
      <c r="V6561">
        <f>IFERROR(IF(W6561=Z6561,VLOOKUP($U6561,[1]C8842!$G$2:$M$145,3,FALSE),0),0)</f>
        <v>0</v>
      </c>
      <c r="W6561">
        <f>VLOOKUP(RIGHT($V$1,5),Key!$A$9:$B$14,2,FALSE)</f>
        <v>10.199999999999999</v>
      </c>
      <c r="X6561">
        <f t="shared" si="514"/>
        <v>0</v>
      </c>
      <c r="Y6561">
        <f>VLOOKUP(RIGHT($X$1,5),Key!$A$9:$B$14,2,FALSE)</f>
        <v>3.7</v>
      </c>
      <c r="Z6561">
        <f t="shared" si="512"/>
        <v>10.199999999999999</v>
      </c>
      <c r="AA6561">
        <f t="shared" si="513"/>
        <v>0</v>
      </c>
    </row>
    <row r="6562" spans="1:27" x14ac:dyDescent="0.3">
      <c r="A6562">
        <v>100067</v>
      </c>
      <c r="B6562">
        <v>230922</v>
      </c>
      <c r="C6562" s="3">
        <v>44130.779166666667</v>
      </c>
      <c r="D6562">
        <v>3</v>
      </c>
      <c r="E6562">
        <v>2</v>
      </c>
      <c r="F6562" t="s">
        <v>26</v>
      </c>
      <c r="G6562">
        <v>1</v>
      </c>
      <c r="H6562">
        <v>66.742189999999994</v>
      </c>
      <c r="I6562">
        <v>16.125</v>
      </c>
      <c r="J6562">
        <v>0.87890630000000003</v>
      </c>
      <c r="K6562">
        <v>94.039060000000006</v>
      </c>
      <c r="L6562" s="3">
        <v>44130.529861111114</v>
      </c>
      <c r="M6562">
        <v>17.18</v>
      </c>
      <c r="N6562" t="s">
        <v>28</v>
      </c>
      <c r="P6562">
        <f>(C6562-Key!$B$1)*24</f>
        <v>3.6500000000232831</v>
      </c>
      <c r="Q6562">
        <f>(Key!$B$2-'17.1'!C6562)*24</f>
        <v>-0.70000000001164153</v>
      </c>
      <c r="R6562" s="3">
        <f>C6562-(M6562-Key!$B$5)/(24*Key!$B$6)</f>
        <v>44130.765351851849</v>
      </c>
      <c r="S6562">
        <f>M6562-Key!$B$5</f>
        <v>14.92</v>
      </c>
      <c r="T6562" s="2">
        <f t="shared" si="510"/>
        <v>44129.777777777781</v>
      </c>
      <c r="U6562" t="str">
        <f t="shared" si="511"/>
        <v>10-25-2020 18:40</v>
      </c>
      <c r="V6562">
        <f>IFERROR(IF(W6562=Z6562,VLOOKUP($U6562,[1]C8842!$G$2:$M$145,3,FALSE),0),0)</f>
        <v>0</v>
      </c>
      <c r="W6562">
        <f>VLOOKUP(RIGHT($V$1,5),Key!$A$9:$B$14,2,FALSE)</f>
        <v>10.199999999999999</v>
      </c>
      <c r="X6562">
        <f t="shared" si="514"/>
        <v>0</v>
      </c>
      <c r="Y6562">
        <f>VLOOKUP(RIGHT($X$1,5),Key!$A$9:$B$14,2,FALSE)</f>
        <v>3.7</v>
      </c>
      <c r="Z6562">
        <f t="shared" si="512"/>
        <v>10.199999999999999</v>
      </c>
      <c r="AA6562">
        <f t="shared" si="513"/>
        <v>0</v>
      </c>
    </row>
    <row r="6563" spans="1:27" x14ac:dyDescent="0.3">
      <c r="A6563">
        <v>100067</v>
      </c>
      <c r="B6563">
        <v>230922</v>
      </c>
      <c r="C6563" s="3">
        <v>44130.779166666667</v>
      </c>
      <c r="D6563">
        <v>3</v>
      </c>
      <c r="E6563">
        <v>2</v>
      </c>
      <c r="F6563" t="s">
        <v>26</v>
      </c>
      <c r="G6563">
        <v>1</v>
      </c>
      <c r="H6563">
        <v>64.828130000000002</v>
      </c>
      <c r="I6563">
        <v>14.98828</v>
      </c>
      <c r="J6563">
        <v>0.859375</v>
      </c>
      <c r="K6563">
        <v>95.039060000000006</v>
      </c>
      <c r="L6563" s="3">
        <v>44130.529861111114</v>
      </c>
      <c r="M6563">
        <v>17.18</v>
      </c>
      <c r="N6563" t="s">
        <v>28</v>
      </c>
      <c r="P6563">
        <f>(C6563-Key!$B$1)*24</f>
        <v>3.6500000000232831</v>
      </c>
      <c r="Q6563">
        <f>(Key!$B$2-'17.1'!C6563)*24</f>
        <v>-0.70000000001164153</v>
      </c>
      <c r="R6563" s="3">
        <f>C6563-(M6563-Key!$B$5)/(24*Key!$B$6)</f>
        <v>44130.765351851849</v>
      </c>
      <c r="S6563">
        <f>M6563-Key!$B$5</f>
        <v>14.92</v>
      </c>
      <c r="T6563" s="2">
        <f t="shared" si="510"/>
        <v>44129.777777777781</v>
      </c>
      <c r="U6563" t="str">
        <f t="shared" si="511"/>
        <v>10-25-2020 18:40</v>
      </c>
      <c r="V6563">
        <f>IFERROR(IF(W6563=Z6563,VLOOKUP($U6563,[1]C8842!$G$2:$M$145,3,FALSE),0),0)</f>
        <v>0</v>
      </c>
      <c r="W6563">
        <f>VLOOKUP(RIGHT($V$1,5),Key!$A$9:$B$14,2,FALSE)</f>
        <v>10.199999999999999</v>
      </c>
      <c r="X6563">
        <f t="shared" si="514"/>
        <v>0</v>
      </c>
      <c r="Y6563">
        <f>VLOOKUP(RIGHT($X$1,5),Key!$A$9:$B$14,2,FALSE)</f>
        <v>3.7</v>
      </c>
      <c r="Z6563">
        <f t="shared" si="512"/>
        <v>10.199999999999999</v>
      </c>
      <c r="AA6563">
        <f t="shared" si="513"/>
        <v>0</v>
      </c>
    </row>
    <row r="6564" spans="1:27" x14ac:dyDescent="0.3">
      <c r="A6564">
        <v>100067</v>
      </c>
      <c r="B6564">
        <v>230922</v>
      </c>
      <c r="C6564" s="3">
        <v>44130.779166666667</v>
      </c>
      <c r="D6564">
        <v>0</v>
      </c>
      <c r="E6564">
        <v>2</v>
      </c>
      <c r="F6564" t="s">
        <v>25</v>
      </c>
      <c r="G6564">
        <v>1</v>
      </c>
      <c r="H6564">
        <v>61.363280000000003</v>
      </c>
      <c r="I6564">
        <v>18.9375</v>
      </c>
      <c r="J6564">
        <v>1.082031</v>
      </c>
      <c r="K6564">
        <v>47.019530000000003</v>
      </c>
      <c r="L6564" s="3">
        <v>44130.529861111114</v>
      </c>
      <c r="M6564">
        <v>17.18</v>
      </c>
      <c r="N6564" t="s">
        <v>28</v>
      </c>
      <c r="P6564">
        <f>(C6564-Key!$B$1)*24</f>
        <v>3.6500000000232831</v>
      </c>
      <c r="Q6564">
        <f>(Key!$B$2-'17.1'!C6564)*24</f>
        <v>-0.70000000001164153</v>
      </c>
      <c r="R6564" s="3">
        <f>C6564-(M6564-Key!$B$5)/(24*Key!$B$6)</f>
        <v>44130.765351851849</v>
      </c>
      <c r="S6564">
        <f>M6564-Key!$B$5</f>
        <v>14.92</v>
      </c>
      <c r="T6564" s="2">
        <f t="shared" si="510"/>
        <v>44129.777777777781</v>
      </c>
      <c r="U6564" t="str">
        <f t="shared" si="511"/>
        <v>10-25-2020 18:40</v>
      </c>
      <c r="V6564">
        <f>IFERROR(IF(W6564=Z6564,VLOOKUP($U6564,[1]C8842!$G$2:$M$145,3,FALSE),0),0)</f>
        <v>0</v>
      </c>
      <c r="W6564">
        <f>VLOOKUP(RIGHT($V$1,5),Key!$A$9:$B$14,2,FALSE)</f>
        <v>10.199999999999999</v>
      </c>
      <c r="X6564">
        <f t="shared" si="514"/>
        <v>0</v>
      </c>
      <c r="Y6564">
        <f>VLOOKUP(RIGHT($X$1,5),Key!$A$9:$B$14,2,FALSE)</f>
        <v>3.7</v>
      </c>
      <c r="Z6564">
        <f t="shared" si="512"/>
        <v>10.199999999999999</v>
      </c>
      <c r="AA6564">
        <f t="shared" si="513"/>
        <v>0</v>
      </c>
    </row>
    <row r="6565" spans="1:27" x14ac:dyDescent="0.3">
      <c r="A6565">
        <v>100067</v>
      </c>
      <c r="B6565">
        <v>230922</v>
      </c>
      <c r="C6565" s="3">
        <v>44130.779166666667</v>
      </c>
      <c r="D6565">
        <v>3</v>
      </c>
      <c r="E6565">
        <v>2</v>
      </c>
      <c r="F6565" t="s">
        <v>26</v>
      </c>
      <c r="G6565">
        <v>1</v>
      </c>
      <c r="H6565">
        <v>65.730469999999997</v>
      </c>
      <c r="I6565">
        <v>16.890630000000002</v>
      </c>
      <c r="J6565">
        <v>0.92578130000000003</v>
      </c>
      <c r="K6565">
        <v>95.039060000000006</v>
      </c>
      <c r="L6565" s="3">
        <v>44130.529861111114</v>
      </c>
      <c r="M6565">
        <v>17.18</v>
      </c>
      <c r="N6565" t="s">
        <v>28</v>
      </c>
      <c r="P6565">
        <f>(C6565-Key!$B$1)*24</f>
        <v>3.6500000000232831</v>
      </c>
      <c r="Q6565">
        <f>(Key!$B$2-'17.1'!C6565)*24</f>
        <v>-0.70000000001164153</v>
      </c>
      <c r="R6565" s="3">
        <f>C6565-(M6565-Key!$B$5)/(24*Key!$B$6)</f>
        <v>44130.765351851849</v>
      </c>
      <c r="S6565">
        <f>M6565-Key!$B$5</f>
        <v>14.92</v>
      </c>
      <c r="T6565" s="2">
        <f t="shared" si="510"/>
        <v>44129.777777777781</v>
      </c>
      <c r="U6565" t="str">
        <f t="shared" si="511"/>
        <v>10-25-2020 18:40</v>
      </c>
      <c r="V6565">
        <f>IFERROR(IF(W6565=Z6565,VLOOKUP($U6565,[1]C8842!$G$2:$M$145,3,FALSE),0),0)</f>
        <v>0</v>
      </c>
      <c r="W6565">
        <f>VLOOKUP(RIGHT($V$1,5),Key!$A$9:$B$14,2,FALSE)</f>
        <v>10.199999999999999</v>
      </c>
      <c r="X6565">
        <f t="shared" si="514"/>
        <v>0</v>
      </c>
      <c r="Y6565">
        <f>VLOOKUP(RIGHT($X$1,5),Key!$A$9:$B$14,2,FALSE)</f>
        <v>3.7</v>
      </c>
      <c r="Z6565">
        <f t="shared" si="512"/>
        <v>10.199999999999999</v>
      </c>
      <c r="AA6565">
        <f t="shared" si="513"/>
        <v>0</v>
      </c>
    </row>
    <row r="6566" spans="1:27" x14ac:dyDescent="0.3">
      <c r="A6566">
        <v>100067</v>
      </c>
      <c r="B6566">
        <v>230922</v>
      </c>
      <c r="C6566" s="3">
        <v>44130.779861111114</v>
      </c>
      <c r="D6566">
        <v>3</v>
      </c>
      <c r="E6566">
        <v>2</v>
      </c>
      <c r="F6566" t="s">
        <v>26</v>
      </c>
      <c r="G6566">
        <v>4</v>
      </c>
      <c r="H6566">
        <v>62.839840000000002</v>
      </c>
      <c r="I6566">
        <v>69.625</v>
      </c>
      <c r="J6566">
        <v>3.203125</v>
      </c>
      <c r="K6566">
        <v>94.039060000000006</v>
      </c>
      <c r="L6566" s="3">
        <v>44130.529861111114</v>
      </c>
      <c r="M6566">
        <v>17.18</v>
      </c>
      <c r="N6566" t="s">
        <v>28</v>
      </c>
      <c r="P6566">
        <f>(C6566-Key!$B$1)*24</f>
        <v>3.6666666667442769</v>
      </c>
      <c r="Q6566">
        <f>(Key!$B$2-'17.1'!C6566)*24</f>
        <v>-0.71666666673263535</v>
      </c>
      <c r="R6566" s="3">
        <f>C6566-(M6566-Key!$B$5)/(24*Key!$B$6)</f>
        <v>44130.766046296296</v>
      </c>
      <c r="S6566">
        <f>M6566-Key!$B$5</f>
        <v>14.92</v>
      </c>
      <c r="T6566" s="2">
        <f t="shared" si="510"/>
        <v>44129.777777777781</v>
      </c>
      <c r="U6566" t="str">
        <f t="shared" si="511"/>
        <v>10-25-2020 18:40</v>
      </c>
      <c r="V6566">
        <f>IFERROR(IF(W6566=Z6566,VLOOKUP($U6566,[1]C8842!$G$2:$M$145,3,FALSE),0),0)</f>
        <v>0</v>
      </c>
      <c r="W6566">
        <f>VLOOKUP(RIGHT($V$1,5),Key!$A$9:$B$14,2,FALSE)</f>
        <v>10.199999999999999</v>
      </c>
      <c r="X6566">
        <f t="shared" si="514"/>
        <v>0</v>
      </c>
      <c r="Y6566">
        <f>VLOOKUP(RIGHT($X$1,5),Key!$A$9:$B$14,2,FALSE)</f>
        <v>3.7</v>
      </c>
      <c r="Z6566">
        <f t="shared" si="512"/>
        <v>10.199999999999999</v>
      </c>
      <c r="AA6566">
        <f t="shared" si="513"/>
        <v>0</v>
      </c>
    </row>
    <row r="6567" spans="1:27" x14ac:dyDescent="0.3">
      <c r="A6567">
        <v>100067</v>
      </c>
      <c r="B6567">
        <v>230922</v>
      </c>
      <c r="C6567" s="3">
        <v>44130.779861111114</v>
      </c>
      <c r="D6567">
        <v>0</v>
      </c>
      <c r="E6567">
        <v>2</v>
      </c>
      <c r="F6567" t="s">
        <v>25</v>
      </c>
      <c r="G6567">
        <v>1</v>
      </c>
      <c r="H6567">
        <v>67.449219999999997</v>
      </c>
      <c r="I6567">
        <v>19.132809999999999</v>
      </c>
      <c r="J6567">
        <v>0.98828130000000003</v>
      </c>
      <c r="K6567">
        <v>46.019530000000003</v>
      </c>
      <c r="L6567" s="3">
        <v>44130.529861111114</v>
      </c>
      <c r="M6567">
        <v>17.18</v>
      </c>
      <c r="N6567" t="s">
        <v>28</v>
      </c>
      <c r="P6567">
        <f>(C6567-Key!$B$1)*24</f>
        <v>3.6666666667442769</v>
      </c>
      <c r="Q6567">
        <f>(Key!$B$2-'17.1'!C6567)*24</f>
        <v>-0.71666666673263535</v>
      </c>
      <c r="R6567" s="3">
        <f>C6567-(M6567-Key!$B$5)/(24*Key!$B$6)</f>
        <v>44130.766046296296</v>
      </c>
      <c r="S6567">
        <f>M6567-Key!$B$5</f>
        <v>14.92</v>
      </c>
      <c r="T6567" s="2">
        <f t="shared" si="510"/>
        <v>44129.777777777781</v>
      </c>
      <c r="U6567" t="str">
        <f t="shared" si="511"/>
        <v>10-25-2020 18:40</v>
      </c>
      <c r="V6567">
        <f>IFERROR(IF(W6567=Z6567,VLOOKUP($U6567,[1]C8842!$G$2:$M$145,3,FALSE),0),0)</f>
        <v>0</v>
      </c>
      <c r="W6567">
        <f>VLOOKUP(RIGHT($V$1,5),Key!$A$9:$B$14,2,FALSE)</f>
        <v>10.199999999999999</v>
      </c>
      <c r="X6567">
        <f t="shared" si="514"/>
        <v>0</v>
      </c>
      <c r="Y6567">
        <f>VLOOKUP(RIGHT($X$1,5),Key!$A$9:$B$14,2,FALSE)</f>
        <v>3.7</v>
      </c>
      <c r="Z6567">
        <f t="shared" si="512"/>
        <v>10.199999999999999</v>
      </c>
      <c r="AA6567">
        <f t="shared" si="513"/>
        <v>0</v>
      </c>
    </row>
    <row r="6568" spans="1:27" x14ac:dyDescent="0.3">
      <c r="A6568">
        <v>100067</v>
      </c>
      <c r="B6568">
        <v>230922</v>
      </c>
      <c r="C6568" s="3">
        <v>44130.779861111114</v>
      </c>
      <c r="D6568">
        <v>1</v>
      </c>
      <c r="E6568">
        <v>1</v>
      </c>
      <c r="F6568" t="s">
        <v>25</v>
      </c>
      <c r="G6568">
        <v>1</v>
      </c>
      <c r="H6568">
        <v>70.980469999999997</v>
      </c>
      <c r="I6568">
        <v>16.8125</v>
      </c>
      <c r="J6568">
        <v>0.85546880000000003</v>
      </c>
      <c r="K6568">
        <v>58.023440000000001</v>
      </c>
      <c r="L6568" s="3">
        <v>44130.529861111114</v>
      </c>
      <c r="M6568">
        <v>17.18</v>
      </c>
      <c r="N6568" t="s">
        <v>28</v>
      </c>
      <c r="P6568">
        <f>(C6568-Key!$B$1)*24</f>
        <v>3.6666666667442769</v>
      </c>
      <c r="Q6568">
        <f>(Key!$B$2-'17.1'!C6568)*24</f>
        <v>-0.71666666673263535</v>
      </c>
      <c r="R6568" s="3">
        <f>C6568-(M6568-Key!$B$5)/(24*Key!$B$6)</f>
        <v>44130.766046296296</v>
      </c>
      <c r="S6568">
        <f>M6568-Key!$B$5</f>
        <v>14.92</v>
      </c>
      <c r="T6568" s="2">
        <f t="shared" si="510"/>
        <v>44129.777777777781</v>
      </c>
      <c r="U6568" t="str">
        <f t="shared" si="511"/>
        <v>10-25-2020 18:40</v>
      </c>
      <c r="V6568">
        <f>IFERROR(IF(W6568=Z6568,VLOOKUP($U6568,[1]C8842!$G$2:$M$145,3,FALSE),0),0)</f>
        <v>0</v>
      </c>
      <c r="W6568">
        <f>VLOOKUP(RIGHT($V$1,5),Key!$A$9:$B$14,2,FALSE)</f>
        <v>10.199999999999999</v>
      </c>
      <c r="X6568">
        <f t="shared" si="514"/>
        <v>0</v>
      </c>
      <c r="Y6568">
        <f>VLOOKUP(RIGHT($X$1,5),Key!$A$9:$B$14,2,FALSE)</f>
        <v>3.7</v>
      </c>
      <c r="Z6568">
        <f t="shared" si="512"/>
        <v>10.199999999999999</v>
      </c>
      <c r="AA6568">
        <f t="shared" si="513"/>
        <v>0</v>
      </c>
    </row>
    <row r="6569" spans="1:27" x14ac:dyDescent="0.3">
      <c r="A6569">
        <v>100067</v>
      </c>
      <c r="B6569">
        <v>230922</v>
      </c>
      <c r="C6569" s="3">
        <v>44130.779861111114</v>
      </c>
      <c r="D6569">
        <v>3</v>
      </c>
      <c r="E6569">
        <v>2</v>
      </c>
      <c r="F6569" t="s">
        <v>26</v>
      </c>
      <c r="G6569">
        <v>4</v>
      </c>
      <c r="H6569">
        <v>62.433590000000002</v>
      </c>
      <c r="I6569">
        <v>72.871089999999995</v>
      </c>
      <c r="J6569">
        <v>3.3632810000000002</v>
      </c>
      <c r="K6569">
        <v>94.039060000000006</v>
      </c>
      <c r="L6569" s="3">
        <v>44130.529861111114</v>
      </c>
      <c r="M6569">
        <v>17.18</v>
      </c>
      <c r="N6569" t="s">
        <v>28</v>
      </c>
      <c r="P6569">
        <f>(C6569-Key!$B$1)*24</f>
        <v>3.6666666667442769</v>
      </c>
      <c r="Q6569">
        <f>(Key!$B$2-'17.1'!C6569)*24</f>
        <v>-0.71666666673263535</v>
      </c>
      <c r="R6569" s="3">
        <f>C6569-(M6569-Key!$B$5)/(24*Key!$B$6)</f>
        <v>44130.766046296296</v>
      </c>
      <c r="S6569">
        <f>M6569-Key!$B$5</f>
        <v>14.92</v>
      </c>
      <c r="T6569" s="2">
        <f t="shared" si="510"/>
        <v>44129.777777777781</v>
      </c>
      <c r="U6569" t="str">
        <f t="shared" si="511"/>
        <v>10-25-2020 18:40</v>
      </c>
      <c r="V6569">
        <f>IFERROR(IF(W6569=Z6569,VLOOKUP($U6569,[1]C8842!$G$2:$M$145,3,FALSE),0),0)</f>
        <v>0</v>
      </c>
      <c r="W6569">
        <f>VLOOKUP(RIGHT($V$1,5),Key!$A$9:$B$14,2,FALSE)</f>
        <v>10.199999999999999</v>
      </c>
      <c r="X6569">
        <f t="shared" si="514"/>
        <v>0</v>
      </c>
      <c r="Y6569">
        <f>VLOOKUP(RIGHT($X$1,5),Key!$A$9:$B$14,2,FALSE)</f>
        <v>3.7</v>
      </c>
      <c r="Z6569">
        <f t="shared" si="512"/>
        <v>10.199999999999999</v>
      </c>
      <c r="AA6569">
        <f t="shared" si="513"/>
        <v>0</v>
      </c>
    </row>
    <row r="6570" spans="1:27" x14ac:dyDescent="0.3">
      <c r="A6570">
        <v>100067</v>
      </c>
      <c r="B6570">
        <v>230922</v>
      </c>
      <c r="C6570" s="3">
        <v>44130.779861111114</v>
      </c>
      <c r="D6570">
        <v>2</v>
      </c>
      <c r="E6570">
        <v>1</v>
      </c>
      <c r="F6570" t="s">
        <v>26</v>
      </c>
      <c r="G6570">
        <v>1</v>
      </c>
      <c r="H6570">
        <v>80.121089999999995</v>
      </c>
      <c r="I6570">
        <v>14.257809999999999</v>
      </c>
      <c r="J6570">
        <v>0.671875</v>
      </c>
      <c r="K6570">
        <v>81.035160000000005</v>
      </c>
      <c r="L6570" s="3">
        <v>44130.529861111114</v>
      </c>
      <c r="M6570">
        <v>17.18</v>
      </c>
      <c r="N6570" t="s">
        <v>28</v>
      </c>
      <c r="P6570">
        <f>(C6570-Key!$B$1)*24</f>
        <v>3.6666666667442769</v>
      </c>
      <c r="Q6570">
        <f>(Key!$B$2-'17.1'!C6570)*24</f>
        <v>-0.71666666673263535</v>
      </c>
      <c r="R6570" s="3">
        <f>C6570-(M6570-Key!$B$5)/(24*Key!$B$6)</f>
        <v>44130.766046296296</v>
      </c>
      <c r="S6570">
        <f>M6570-Key!$B$5</f>
        <v>14.92</v>
      </c>
      <c r="T6570" s="2">
        <f t="shared" si="510"/>
        <v>44129.777777777781</v>
      </c>
      <c r="U6570" t="str">
        <f t="shared" si="511"/>
        <v>10-25-2020 18:40</v>
      </c>
      <c r="V6570">
        <f>IFERROR(IF(W6570=Z6570,VLOOKUP($U6570,[1]C8842!$G$2:$M$145,3,FALSE),0),0)</f>
        <v>0</v>
      </c>
      <c r="W6570">
        <f>VLOOKUP(RIGHT($V$1,5),Key!$A$9:$B$14,2,FALSE)</f>
        <v>10.199999999999999</v>
      </c>
      <c r="X6570">
        <f t="shared" si="514"/>
        <v>0</v>
      </c>
      <c r="Y6570">
        <f>VLOOKUP(RIGHT($X$1,5),Key!$A$9:$B$14,2,FALSE)</f>
        <v>3.7</v>
      </c>
      <c r="Z6570">
        <f t="shared" si="512"/>
        <v>10.199999999999999</v>
      </c>
      <c r="AA6570">
        <f t="shared" si="513"/>
        <v>0</v>
      </c>
    </row>
    <row r="6571" spans="1:27" x14ac:dyDescent="0.3">
      <c r="A6571">
        <v>100067</v>
      </c>
      <c r="B6571">
        <v>230922</v>
      </c>
      <c r="C6571" s="3">
        <v>44130.779861111114</v>
      </c>
      <c r="D6571">
        <v>3</v>
      </c>
      <c r="E6571">
        <v>2</v>
      </c>
      <c r="F6571" t="s">
        <v>26</v>
      </c>
      <c r="G6571">
        <v>4</v>
      </c>
      <c r="H6571">
        <v>65.007810000000006</v>
      </c>
      <c r="I6571">
        <v>76.113280000000003</v>
      </c>
      <c r="J6571">
        <v>3.359375</v>
      </c>
      <c r="K6571">
        <v>92.039060000000006</v>
      </c>
      <c r="L6571" s="3">
        <v>44130.529861111114</v>
      </c>
      <c r="M6571">
        <v>17.18</v>
      </c>
      <c r="N6571" t="s">
        <v>28</v>
      </c>
      <c r="P6571">
        <f>(C6571-Key!$B$1)*24</f>
        <v>3.6666666667442769</v>
      </c>
      <c r="Q6571">
        <f>(Key!$B$2-'17.1'!C6571)*24</f>
        <v>-0.71666666673263535</v>
      </c>
      <c r="R6571" s="3">
        <f>C6571-(M6571-Key!$B$5)/(24*Key!$B$6)</f>
        <v>44130.766046296296</v>
      </c>
      <c r="S6571">
        <f>M6571-Key!$B$5</f>
        <v>14.92</v>
      </c>
      <c r="T6571" s="2">
        <f t="shared" si="510"/>
        <v>44129.777777777781</v>
      </c>
      <c r="U6571" t="str">
        <f t="shared" si="511"/>
        <v>10-25-2020 18:40</v>
      </c>
      <c r="V6571">
        <f>IFERROR(IF(W6571=Z6571,VLOOKUP($U6571,[1]C8842!$G$2:$M$145,3,FALSE),0),0)</f>
        <v>0</v>
      </c>
      <c r="W6571">
        <f>VLOOKUP(RIGHT($V$1,5),Key!$A$9:$B$14,2,FALSE)</f>
        <v>10.199999999999999</v>
      </c>
      <c r="X6571">
        <f t="shared" si="514"/>
        <v>0</v>
      </c>
      <c r="Y6571">
        <f>VLOOKUP(RIGHT($X$1,5),Key!$A$9:$B$14,2,FALSE)</f>
        <v>3.7</v>
      </c>
      <c r="Z6571">
        <f t="shared" si="512"/>
        <v>10.199999999999999</v>
      </c>
      <c r="AA6571">
        <f t="shared" si="513"/>
        <v>0</v>
      </c>
    </row>
    <row r="6572" spans="1:27" x14ac:dyDescent="0.3">
      <c r="A6572">
        <v>100067</v>
      </c>
      <c r="B6572">
        <v>230922</v>
      </c>
      <c r="C6572" s="3">
        <v>44130.779861111114</v>
      </c>
      <c r="D6572">
        <v>0</v>
      </c>
      <c r="E6572">
        <v>2</v>
      </c>
      <c r="F6572" t="s">
        <v>25</v>
      </c>
      <c r="G6572">
        <v>1</v>
      </c>
      <c r="H6572">
        <v>64.164060000000006</v>
      </c>
      <c r="I6572">
        <v>14.566409999999999</v>
      </c>
      <c r="J6572">
        <v>0.8515625</v>
      </c>
      <c r="K6572">
        <v>46.019530000000003</v>
      </c>
      <c r="L6572" s="3">
        <v>44130.529861111114</v>
      </c>
      <c r="M6572">
        <v>17.18</v>
      </c>
      <c r="N6572" t="s">
        <v>28</v>
      </c>
      <c r="P6572">
        <f>(C6572-Key!$B$1)*24</f>
        <v>3.6666666667442769</v>
      </c>
      <c r="Q6572">
        <f>(Key!$B$2-'17.1'!C6572)*24</f>
        <v>-0.71666666673263535</v>
      </c>
      <c r="R6572" s="3">
        <f>C6572-(M6572-Key!$B$5)/(24*Key!$B$6)</f>
        <v>44130.766046296296</v>
      </c>
      <c r="S6572">
        <f>M6572-Key!$B$5</f>
        <v>14.92</v>
      </c>
      <c r="T6572" s="2">
        <f t="shared" si="510"/>
        <v>44129.777777777781</v>
      </c>
      <c r="U6572" t="str">
        <f t="shared" si="511"/>
        <v>10-25-2020 18:40</v>
      </c>
      <c r="V6572">
        <f>IFERROR(IF(W6572=Z6572,VLOOKUP($U6572,[1]C8842!$G$2:$M$145,3,FALSE),0),0)</f>
        <v>0</v>
      </c>
      <c r="W6572">
        <f>VLOOKUP(RIGHT($V$1,5),Key!$A$9:$B$14,2,FALSE)</f>
        <v>10.199999999999999</v>
      </c>
      <c r="X6572">
        <f t="shared" si="514"/>
        <v>0</v>
      </c>
      <c r="Y6572">
        <f>VLOOKUP(RIGHT($X$1,5),Key!$A$9:$B$14,2,FALSE)</f>
        <v>3.7</v>
      </c>
      <c r="Z6572">
        <f t="shared" si="512"/>
        <v>10.199999999999999</v>
      </c>
      <c r="AA6572">
        <f t="shared" si="513"/>
        <v>0</v>
      </c>
    </row>
    <row r="6573" spans="1:27" x14ac:dyDescent="0.3">
      <c r="A6573">
        <v>100067</v>
      </c>
      <c r="B6573">
        <v>230922</v>
      </c>
      <c r="C6573" s="3">
        <v>44130.779861111114</v>
      </c>
      <c r="D6573">
        <v>0</v>
      </c>
      <c r="E6573">
        <v>2</v>
      </c>
      <c r="F6573" t="s">
        <v>25</v>
      </c>
      <c r="G6573">
        <v>2</v>
      </c>
      <c r="H6573">
        <v>62.71875</v>
      </c>
      <c r="I6573">
        <v>27.10547</v>
      </c>
      <c r="J6573">
        <v>1.402344</v>
      </c>
      <c r="K6573">
        <v>48.019530000000003</v>
      </c>
      <c r="L6573" s="3">
        <v>44130.529861111114</v>
      </c>
      <c r="M6573">
        <v>17.18</v>
      </c>
      <c r="N6573" t="s">
        <v>28</v>
      </c>
      <c r="P6573">
        <f>(C6573-Key!$B$1)*24</f>
        <v>3.6666666667442769</v>
      </c>
      <c r="Q6573">
        <f>(Key!$B$2-'17.1'!C6573)*24</f>
        <v>-0.71666666673263535</v>
      </c>
      <c r="R6573" s="3">
        <f>C6573-(M6573-Key!$B$5)/(24*Key!$B$6)</f>
        <v>44130.766046296296</v>
      </c>
      <c r="S6573">
        <f>M6573-Key!$B$5</f>
        <v>14.92</v>
      </c>
      <c r="T6573" s="2">
        <f t="shared" si="510"/>
        <v>44129.777777777781</v>
      </c>
      <c r="U6573" t="str">
        <f t="shared" si="511"/>
        <v>10-25-2020 18:40</v>
      </c>
      <c r="V6573">
        <f>IFERROR(IF(W6573=Z6573,VLOOKUP($U6573,[1]C8842!$G$2:$M$145,3,FALSE),0),0)</f>
        <v>0</v>
      </c>
      <c r="W6573">
        <f>VLOOKUP(RIGHT($V$1,5),Key!$A$9:$B$14,2,FALSE)</f>
        <v>10.199999999999999</v>
      </c>
      <c r="X6573">
        <f t="shared" si="514"/>
        <v>0</v>
      </c>
      <c r="Y6573">
        <f>VLOOKUP(RIGHT($X$1,5),Key!$A$9:$B$14,2,FALSE)</f>
        <v>3.7</v>
      </c>
      <c r="Z6573">
        <f t="shared" si="512"/>
        <v>10.199999999999999</v>
      </c>
      <c r="AA6573">
        <f t="shared" si="513"/>
        <v>0</v>
      </c>
    </row>
    <row r="6574" spans="1:27" x14ac:dyDescent="0.3">
      <c r="A6574">
        <v>100067</v>
      </c>
      <c r="B6574">
        <v>230922</v>
      </c>
      <c r="C6574" s="3">
        <v>44130.779861111114</v>
      </c>
      <c r="D6574">
        <v>3</v>
      </c>
      <c r="E6574">
        <v>2</v>
      </c>
      <c r="F6574" t="s">
        <v>26</v>
      </c>
      <c r="G6574">
        <v>2</v>
      </c>
      <c r="H6574">
        <v>70.289060000000006</v>
      </c>
      <c r="I6574">
        <v>22.121089999999999</v>
      </c>
      <c r="J6574">
        <v>1.0625</v>
      </c>
      <c r="K6574">
        <v>93.039060000000006</v>
      </c>
      <c r="L6574" s="3">
        <v>44130.529861111114</v>
      </c>
      <c r="M6574">
        <v>17.18</v>
      </c>
      <c r="N6574" t="s">
        <v>28</v>
      </c>
      <c r="P6574">
        <f>(C6574-Key!$B$1)*24</f>
        <v>3.6666666667442769</v>
      </c>
      <c r="Q6574">
        <f>(Key!$B$2-'17.1'!C6574)*24</f>
        <v>-0.71666666673263535</v>
      </c>
      <c r="R6574" s="3">
        <f>C6574-(M6574-Key!$B$5)/(24*Key!$B$6)</f>
        <v>44130.766046296296</v>
      </c>
      <c r="S6574">
        <f>M6574-Key!$B$5</f>
        <v>14.92</v>
      </c>
      <c r="T6574" s="2">
        <f t="shared" si="510"/>
        <v>44129.777777777781</v>
      </c>
      <c r="U6574" t="str">
        <f t="shared" si="511"/>
        <v>10-25-2020 18:40</v>
      </c>
      <c r="V6574">
        <f>IFERROR(IF(W6574=Z6574,VLOOKUP($U6574,[1]C8842!$G$2:$M$145,3,FALSE),0),0)</f>
        <v>0</v>
      </c>
      <c r="W6574">
        <f>VLOOKUP(RIGHT($V$1,5),Key!$A$9:$B$14,2,FALSE)</f>
        <v>10.199999999999999</v>
      </c>
      <c r="X6574">
        <f t="shared" si="514"/>
        <v>0</v>
      </c>
      <c r="Y6574">
        <f>VLOOKUP(RIGHT($X$1,5),Key!$A$9:$B$14,2,FALSE)</f>
        <v>3.7</v>
      </c>
      <c r="Z6574">
        <f t="shared" si="512"/>
        <v>10.199999999999999</v>
      </c>
      <c r="AA6574">
        <f t="shared" si="513"/>
        <v>0</v>
      </c>
    </row>
    <row r="6575" spans="1:27" x14ac:dyDescent="0.3">
      <c r="A6575">
        <v>100067</v>
      </c>
      <c r="B6575">
        <v>230922</v>
      </c>
      <c r="C6575" s="3">
        <v>44130.779861111114</v>
      </c>
      <c r="D6575">
        <v>0</v>
      </c>
      <c r="E6575">
        <v>2</v>
      </c>
      <c r="F6575" t="s">
        <v>25</v>
      </c>
      <c r="G6575">
        <v>4</v>
      </c>
      <c r="H6575">
        <v>60.429690000000001</v>
      </c>
      <c r="I6575">
        <v>65.816410000000005</v>
      </c>
      <c r="J6575">
        <v>3.1640630000000001</v>
      </c>
      <c r="K6575">
        <v>46.019530000000003</v>
      </c>
      <c r="L6575" s="3">
        <v>44130.529861111114</v>
      </c>
      <c r="M6575">
        <v>17.18</v>
      </c>
      <c r="N6575" t="s">
        <v>28</v>
      </c>
      <c r="P6575">
        <f>(C6575-Key!$B$1)*24</f>
        <v>3.6666666667442769</v>
      </c>
      <c r="Q6575">
        <f>(Key!$B$2-'17.1'!C6575)*24</f>
        <v>-0.71666666673263535</v>
      </c>
      <c r="R6575" s="3">
        <f>C6575-(M6575-Key!$B$5)/(24*Key!$B$6)</f>
        <v>44130.766046296296</v>
      </c>
      <c r="S6575">
        <f>M6575-Key!$B$5</f>
        <v>14.92</v>
      </c>
      <c r="T6575" s="2">
        <f t="shared" si="510"/>
        <v>44129.777777777781</v>
      </c>
      <c r="U6575" t="str">
        <f t="shared" si="511"/>
        <v>10-25-2020 18:40</v>
      </c>
      <c r="V6575">
        <f>IFERROR(IF(W6575=Z6575,VLOOKUP($U6575,[1]C8842!$G$2:$M$145,3,FALSE),0),0)</f>
        <v>0</v>
      </c>
      <c r="W6575">
        <f>VLOOKUP(RIGHT($V$1,5),Key!$A$9:$B$14,2,FALSE)</f>
        <v>10.199999999999999</v>
      </c>
      <c r="X6575">
        <f t="shared" si="514"/>
        <v>0</v>
      </c>
      <c r="Y6575">
        <f>VLOOKUP(RIGHT($X$1,5),Key!$A$9:$B$14,2,FALSE)</f>
        <v>3.7</v>
      </c>
      <c r="Z6575">
        <f t="shared" si="512"/>
        <v>10.199999999999999</v>
      </c>
      <c r="AA6575">
        <f t="shared" si="513"/>
        <v>0</v>
      </c>
    </row>
    <row r="6576" spans="1:27" x14ac:dyDescent="0.3">
      <c r="A6576">
        <v>100067</v>
      </c>
      <c r="B6576">
        <v>230922</v>
      </c>
      <c r="C6576" s="3">
        <v>44130.780555555553</v>
      </c>
      <c r="D6576">
        <v>1</v>
      </c>
      <c r="E6576">
        <v>1</v>
      </c>
      <c r="F6576" t="s">
        <v>25</v>
      </c>
      <c r="G6576">
        <v>1</v>
      </c>
      <c r="H6576">
        <v>64.308589999999995</v>
      </c>
      <c r="I6576">
        <v>16.078130000000002</v>
      </c>
      <c r="J6576">
        <v>0.9140625</v>
      </c>
      <c r="K6576">
        <v>58.023440000000001</v>
      </c>
      <c r="L6576" s="3">
        <v>44130.534722222219</v>
      </c>
      <c r="M6576">
        <v>17.18</v>
      </c>
      <c r="N6576" t="s">
        <v>28</v>
      </c>
      <c r="P6576">
        <f>(C6576-Key!$B$1)*24</f>
        <v>3.6833333332906477</v>
      </c>
      <c r="Q6576">
        <f>(Key!$B$2-'17.1'!C6576)*24</f>
        <v>-0.73333333327900618</v>
      </c>
      <c r="R6576" s="3">
        <f>C6576-(M6576-Key!$B$5)/(24*Key!$B$6)</f>
        <v>44130.766740740735</v>
      </c>
      <c r="S6576">
        <f>M6576-Key!$B$5</f>
        <v>14.92</v>
      </c>
      <c r="T6576" s="2">
        <f t="shared" si="510"/>
        <v>44129.777777777781</v>
      </c>
      <c r="U6576" t="str">
        <f t="shared" si="511"/>
        <v>10-25-2020 18:40</v>
      </c>
      <c r="V6576">
        <f>IFERROR(IF(W6576=Z6576,VLOOKUP($U6576,[1]C8842!$G$2:$M$145,3,FALSE),0),0)</f>
        <v>0</v>
      </c>
      <c r="W6576">
        <f>VLOOKUP(RIGHT($V$1,5),Key!$A$9:$B$14,2,FALSE)</f>
        <v>10.199999999999999</v>
      </c>
      <c r="X6576">
        <f t="shared" si="514"/>
        <v>0</v>
      </c>
      <c r="Y6576">
        <f>VLOOKUP(RIGHT($X$1,5),Key!$A$9:$B$14,2,FALSE)</f>
        <v>3.7</v>
      </c>
      <c r="Z6576">
        <f t="shared" si="512"/>
        <v>10.199999999999999</v>
      </c>
      <c r="AA6576">
        <f t="shared" si="513"/>
        <v>0</v>
      </c>
    </row>
    <row r="6577" spans="1:27" x14ac:dyDescent="0.3">
      <c r="A6577">
        <v>100067</v>
      </c>
      <c r="B6577">
        <v>230922</v>
      </c>
      <c r="C6577" s="3">
        <v>44130.780555555553</v>
      </c>
      <c r="D6577">
        <v>3</v>
      </c>
      <c r="E6577">
        <v>2</v>
      </c>
      <c r="F6577" t="s">
        <v>26</v>
      </c>
      <c r="G6577">
        <v>2</v>
      </c>
      <c r="H6577">
        <v>68.171880000000002</v>
      </c>
      <c r="I6577">
        <v>20.523440000000001</v>
      </c>
      <c r="J6577">
        <v>1.035156</v>
      </c>
      <c r="K6577">
        <v>94.039060000000006</v>
      </c>
      <c r="L6577" s="3">
        <v>44130.534722222219</v>
      </c>
      <c r="M6577">
        <v>17.18</v>
      </c>
      <c r="N6577" t="s">
        <v>28</v>
      </c>
      <c r="P6577">
        <f>(C6577-Key!$B$1)*24</f>
        <v>3.6833333332906477</v>
      </c>
      <c r="Q6577">
        <f>(Key!$B$2-'17.1'!C6577)*24</f>
        <v>-0.73333333327900618</v>
      </c>
      <c r="R6577" s="3">
        <f>C6577-(M6577-Key!$B$5)/(24*Key!$B$6)</f>
        <v>44130.766740740735</v>
      </c>
      <c r="S6577">
        <f>M6577-Key!$B$5</f>
        <v>14.92</v>
      </c>
      <c r="T6577" s="2">
        <f t="shared" si="510"/>
        <v>44129.777777777781</v>
      </c>
      <c r="U6577" t="str">
        <f t="shared" si="511"/>
        <v>10-25-2020 18:40</v>
      </c>
      <c r="V6577">
        <f>IFERROR(IF(W6577=Z6577,VLOOKUP($U6577,[1]C8842!$G$2:$M$145,3,FALSE),0),0)</f>
        <v>0</v>
      </c>
      <c r="W6577">
        <f>VLOOKUP(RIGHT($V$1,5),Key!$A$9:$B$14,2,FALSE)</f>
        <v>10.199999999999999</v>
      </c>
      <c r="X6577">
        <f t="shared" si="514"/>
        <v>0</v>
      </c>
      <c r="Y6577">
        <f>VLOOKUP(RIGHT($X$1,5),Key!$A$9:$B$14,2,FALSE)</f>
        <v>3.7</v>
      </c>
      <c r="Z6577">
        <f t="shared" si="512"/>
        <v>10.199999999999999</v>
      </c>
      <c r="AA6577">
        <f t="shared" si="513"/>
        <v>0</v>
      </c>
    </row>
    <row r="6578" spans="1:27" x14ac:dyDescent="0.3">
      <c r="A6578">
        <v>100067</v>
      </c>
      <c r="B6578">
        <v>230922</v>
      </c>
      <c r="C6578" s="3">
        <v>44130.780555555553</v>
      </c>
      <c r="D6578">
        <v>2</v>
      </c>
      <c r="E6578">
        <v>1</v>
      </c>
      <c r="F6578" t="s">
        <v>26</v>
      </c>
      <c r="G6578">
        <v>1</v>
      </c>
      <c r="H6578">
        <v>68.648439999999994</v>
      </c>
      <c r="I6578">
        <v>17.964839999999999</v>
      </c>
      <c r="J6578">
        <v>0.92578130000000003</v>
      </c>
      <c r="K6578">
        <v>83.035160000000005</v>
      </c>
      <c r="L6578" s="3">
        <v>44130.534722222219</v>
      </c>
      <c r="M6578">
        <v>17.18</v>
      </c>
      <c r="N6578" t="s">
        <v>28</v>
      </c>
      <c r="P6578">
        <f>(C6578-Key!$B$1)*24</f>
        <v>3.6833333332906477</v>
      </c>
      <c r="Q6578">
        <f>(Key!$B$2-'17.1'!C6578)*24</f>
        <v>-0.73333333327900618</v>
      </c>
      <c r="R6578" s="3">
        <f>C6578-(M6578-Key!$B$5)/(24*Key!$B$6)</f>
        <v>44130.766740740735</v>
      </c>
      <c r="S6578">
        <f>M6578-Key!$B$5</f>
        <v>14.92</v>
      </c>
      <c r="T6578" s="2">
        <f t="shared" si="510"/>
        <v>44129.777777777781</v>
      </c>
      <c r="U6578" t="str">
        <f t="shared" si="511"/>
        <v>10-25-2020 18:40</v>
      </c>
      <c r="V6578">
        <f>IFERROR(IF(W6578=Z6578,VLOOKUP($U6578,[1]C8842!$G$2:$M$145,3,FALSE),0),0)</f>
        <v>0</v>
      </c>
      <c r="W6578">
        <f>VLOOKUP(RIGHT($V$1,5),Key!$A$9:$B$14,2,FALSE)</f>
        <v>10.199999999999999</v>
      </c>
      <c r="X6578">
        <f t="shared" si="514"/>
        <v>0</v>
      </c>
      <c r="Y6578">
        <f>VLOOKUP(RIGHT($X$1,5),Key!$A$9:$B$14,2,FALSE)</f>
        <v>3.7</v>
      </c>
      <c r="Z6578">
        <f t="shared" si="512"/>
        <v>10.199999999999999</v>
      </c>
      <c r="AA6578">
        <f t="shared" si="513"/>
        <v>0</v>
      </c>
    </row>
    <row r="6579" spans="1:27" x14ac:dyDescent="0.3">
      <c r="A6579">
        <v>100067</v>
      </c>
      <c r="B6579">
        <v>230922</v>
      </c>
      <c r="C6579" s="3">
        <v>44130.780555555553</v>
      </c>
      <c r="D6579">
        <v>1</v>
      </c>
      <c r="E6579">
        <v>1</v>
      </c>
      <c r="F6579" t="s">
        <v>25</v>
      </c>
      <c r="G6579">
        <v>1</v>
      </c>
      <c r="H6579">
        <v>67.308589999999995</v>
      </c>
      <c r="I6579">
        <v>18.26172</v>
      </c>
      <c r="J6579">
        <v>0.95703130000000003</v>
      </c>
      <c r="K6579">
        <v>58.023440000000001</v>
      </c>
      <c r="L6579" s="3">
        <v>44130.534722222219</v>
      </c>
      <c r="M6579">
        <v>17.18</v>
      </c>
      <c r="N6579" t="s">
        <v>28</v>
      </c>
      <c r="P6579">
        <f>(C6579-Key!$B$1)*24</f>
        <v>3.6833333332906477</v>
      </c>
      <c r="Q6579">
        <f>(Key!$B$2-'17.1'!C6579)*24</f>
        <v>-0.73333333327900618</v>
      </c>
      <c r="R6579" s="3">
        <f>C6579-(M6579-Key!$B$5)/(24*Key!$B$6)</f>
        <v>44130.766740740735</v>
      </c>
      <c r="S6579">
        <f>M6579-Key!$B$5</f>
        <v>14.92</v>
      </c>
      <c r="T6579" s="2">
        <f t="shared" si="510"/>
        <v>44129.777777777781</v>
      </c>
      <c r="U6579" t="str">
        <f t="shared" si="511"/>
        <v>10-25-2020 18:40</v>
      </c>
      <c r="V6579">
        <f>IFERROR(IF(W6579=Z6579,VLOOKUP($U6579,[1]C8842!$G$2:$M$145,3,FALSE),0),0)</f>
        <v>0</v>
      </c>
      <c r="W6579">
        <f>VLOOKUP(RIGHT($V$1,5),Key!$A$9:$B$14,2,FALSE)</f>
        <v>10.199999999999999</v>
      </c>
      <c r="X6579">
        <f t="shared" si="514"/>
        <v>0</v>
      </c>
      <c r="Y6579">
        <f>VLOOKUP(RIGHT($X$1,5),Key!$A$9:$B$14,2,FALSE)</f>
        <v>3.7</v>
      </c>
      <c r="Z6579">
        <f t="shared" si="512"/>
        <v>10.199999999999999</v>
      </c>
      <c r="AA6579">
        <f t="shared" si="513"/>
        <v>0</v>
      </c>
    </row>
    <row r="6580" spans="1:27" x14ac:dyDescent="0.3">
      <c r="A6580">
        <v>100067</v>
      </c>
      <c r="B6580">
        <v>230922</v>
      </c>
      <c r="C6580" s="3">
        <v>44130.780555555553</v>
      </c>
      <c r="D6580">
        <v>3</v>
      </c>
      <c r="E6580">
        <v>2</v>
      </c>
      <c r="F6580" t="s">
        <v>26</v>
      </c>
      <c r="G6580">
        <v>2</v>
      </c>
      <c r="H6580">
        <v>64.4375</v>
      </c>
      <c r="I6580">
        <v>20.121089999999999</v>
      </c>
      <c r="J6580">
        <v>1.078125</v>
      </c>
      <c r="K6580">
        <v>96.039060000000006</v>
      </c>
      <c r="L6580" s="3">
        <v>44130.534722222219</v>
      </c>
      <c r="M6580">
        <v>17.18</v>
      </c>
      <c r="N6580" t="s">
        <v>28</v>
      </c>
      <c r="P6580">
        <f>(C6580-Key!$B$1)*24</f>
        <v>3.6833333332906477</v>
      </c>
      <c r="Q6580">
        <f>(Key!$B$2-'17.1'!C6580)*24</f>
        <v>-0.73333333327900618</v>
      </c>
      <c r="R6580" s="3">
        <f>C6580-(M6580-Key!$B$5)/(24*Key!$B$6)</f>
        <v>44130.766740740735</v>
      </c>
      <c r="S6580">
        <f>M6580-Key!$B$5</f>
        <v>14.92</v>
      </c>
      <c r="T6580" s="2">
        <f t="shared" si="510"/>
        <v>44129.777777777781</v>
      </c>
      <c r="U6580" t="str">
        <f t="shared" si="511"/>
        <v>10-25-2020 18:40</v>
      </c>
      <c r="V6580">
        <f>IFERROR(IF(W6580=Z6580,VLOOKUP($U6580,[1]C8842!$G$2:$M$145,3,FALSE),0),0)</f>
        <v>0</v>
      </c>
      <c r="W6580">
        <f>VLOOKUP(RIGHT($V$1,5),Key!$A$9:$B$14,2,FALSE)</f>
        <v>10.199999999999999</v>
      </c>
      <c r="X6580">
        <f t="shared" si="514"/>
        <v>0</v>
      </c>
      <c r="Y6580">
        <f>VLOOKUP(RIGHT($X$1,5),Key!$A$9:$B$14,2,FALSE)</f>
        <v>3.7</v>
      </c>
      <c r="Z6580">
        <f t="shared" si="512"/>
        <v>10.199999999999999</v>
      </c>
      <c r="AA6580">
        <f t="shared" si="513"/>
        <v>0</v>
      </c>
    </row>
    <row r="6581" spans="1:27" x14ac:dyDescent="0.3">
      <c r="A6581">
        <v>100067</v>
      </c>
      <c r="B6581">
        <v>230922</v>
      </c>
      <c r="C6581" s="3">
        <v>44130.780555555553</v>
      </c>
      <c r="D6581">
        <v>3</v>
      </c>
      <c r="E6581">
        <v>2</v>
      </c>
      <c r="F6581" t="s">
        <v>26</v>
      </c>
      <c r="G6581">
        <v>3</v>
      </c>
      <c r="H6581">
        <v>65.980469999999997</v>
      </c>
      <c r="I6581">
        <v>44.320309999999999</v>
      </c>
      <c r="J6581">
        <v>2.0273439999999998</v>
      </c>
      <c r="K6581">
        <v>94.039060000000006</v>
      </c>
      <c r="L6581" s="3">
        <v>44130.534722222219</v>
      </c>
      <c r="M6581">
        <v>17.18</v>
      </c>
      <c r="N6581" t="s">
        <v>28</v>
      </c>
      <c r="P6581">
        <f>(C6581-Key!$B$1)*24</f>
        <v>3.6833333332906477</v>
      </c>
      <c r="Q6581">
        <f>(Key!$B$2-'17.1'!C6581)*24</f>
        <v>-0.73333333327900618</v>
      </c>
      <c r="R6581" s="3">
        <f>C6581-(M6581-Key!$B$5)/(24*Key!$B$6)</f>
        <v>44130.766740740735</v>
      </c>
      <c r="S6581">
        <f>M6581-Key!$B$5</f>
        <v>14.92</v>
      </c>
      <c r="T6581" s="2">
        <f t="shared" si="510"/>
        <v>44129.777777777781</v>
      </c>
      <c r="U6581" t="str">
        <f t="shared" si="511"/>
        <v>10-25-2020 18:40</v>
      </c>
      <c r="V6581">
        <f>IFERROR(IF(W6581=Z6581,VLOOKUP($U6581,[1]C8842!$G$2:$M$145,3,FALSE),0),0)</f>
        <v>0</v>
      </c>
      <c r="W6581">
        <f>VLOOKUP(RIGHT($V$1,5),Key!$A$9:$B$14,2,FALSE)</f>
        <v>10.199999999999999</v>
      </c>
      <c r="X6581">
        <f t="shared" si="514"/>
        <v>0</v>
      </c>
      <c r="Y6581">
        <f>VLOOKUP(RIGHT($X$1,5),Key!$A$9:$B$14,2,FALSE)</f>
        <v>3.7</v>
      </c>
      <c r="Z6581">
        <f t="shared" si="512"/>
        <v>10.199999999999999</v>
      </c>
      <c r="AA6581">
        <f t="shared" si="513"/>
        <v>0</v>
      </c>
    </row>
    <row r="6582" spans="1:27" x14ac:dyDescent="0.3">
      <c r="A6582">
        <v>100067</v>
      </c>
      <c r="B6582">
        <v>230922</v>
      </c>
      <c r="C6582" s="3">
        <v>44130.780555555553</v>
      </c>
      <c r="D6582">
        <v>0</v>
      </c>
      <c r="E6582">
        <v>2</v>
      </c>
      <c r="F6582" t="s">
        <v>25</v>
      </c>
      <c r="G6582">
        <v>1</v>
      </c>
      <c r="H6582">
        <v>64.023439999999994</v>
      </c>
      <c r="I6582">
        <v>15.36328</v>
      </c>
      <c r="J6582">
        <v>0.88671880000000003</v>
      </c>
      <c r="K6582">
        <v>46.019530000000003</v>
      </c>
      <c r="L6582" s="3">
        <v>44130.534722222219</v>
      </c>
      <c r="M6582">
        <v>17.18</v>
      </c>
      <c r="N6582" t="s">
        <v>28</v>
      </c>
      <c r="P6582">
        <f>(C6582-Key!$B$1)*24</f>
        <v>3.6833333332906477</v>
      </c>
      <c r="Q6582">
        <f>(Key!$B$2-'17.1'!C6582)*24</f>
        <v>-0.73333333327900618</v>
      </c>
      <c r="R6582" s="3">
        <f>C6582-(M6582-Key!$B$5)/(24*Key!$B$6)</f>
        <v>44130.766740740735</v>
      </c>
      <c r="S6582">
        <f>M6582-Key!$B$5</f>
        <v>14.92</v>
      </c>
      <c r="T6582" s="2">
        <f t="shared" si="510"/>
        <v>44129.777777777781</v>
      </c>
      <c r="U6582" t="str">
        <f t="shared" si="511"/>
        <v>10-25-2020 18:40</v>
      </c>
      <c r="V6582">
        <f>IFERROR(IF(W6582=Z6582,VLOOKUP($U6582,[1]C8842!$G$2:$M$145,3,FALSE),0),0)</f>
        <v>0</v>
      </c>
      <c r="W6582">
        <f>VLOOKUP(RIGHT($V$1,5),Key!$A$9:$B$14,2,FALSE)</f>
        <v>10.199999999999999</v>
      </c>
      <c r="X6582">
        <f t="shared" si="514"/>
        <v>0</v>
      </c>
      <c r="Y6582">
        <f>VLOOKUP(RIGHT($X$1,5),Key!$A$9:$B$14,2,FALSE)</f>
        <v>3.7</v>
      </c>
      <c r="Z6582">
        <f t="shared" si="512"/>
        <v>10.199999999999999</v>
      </c>
      <c r="AA6582">
        <f t="shared" si="513"/>
        <v>0</v>
      </c>
    </row>
    <row r="6583" spans="1:27" x14ac:dyDescent="0.3">
      <c r="A6583">
        <v>100067</v>
      </c>
      <c r="B6583">
        <v>230922</v>
      </c>
      <c r="C6583" s="3">
        <v>44130.780555555553</v>
      </c>
      <c r="D6583">
        <v>3</v>
      </c>
      <c r="E6583">
        <v>2</v>
      </c>
      <c r="F6583" t="s">
        <v>26</v>
      </c>
      <c r="G6583">
        <v>1</v>
      </c>
      <c r="H6583">
        <v>62.386719999999997</v>
      </c>
      <c r="I6583">
        <v>15.160159999999999</v>
      </c>
      <c r="J6583">
        <v>0.90234380000000003</v>
      </c>
      <c r="K6583">
        <v>94.039060000000006</v>
      </c>
      <c r="L6583" s="3">
        <v>44130.534722222219</v>
      </c>
      <c r="M6583">
        <v>17.18</v>
      </c>
      <c r="N6583" t="s">
        <v>28</v>
      </c>
      <c r="P6583">
        <f>(C6583-Key!$B$1)*24</f>
        <v>3.6833333332906477</v>
      </c>
      <c r="Q6583">
        <f>(Key!$B$2-'17.1'!C6583)*24</f>
        <v>-0.73333333327900618</v>
      </c>
      <c r="R6583" s="3">
        <f>C6583-(M6583-Key!$B$5)/(24*Key!$B$6)</f>
        <v>44130.766740740735</v>
      </c>
      <c r="S6583">
        <f>M6583-Key!$B$5</f>
        <v>14.92</v>
      </c>
      <c r="T6583" s="2">
        <f t="shared" si="510"/>
        <v>44129.777777777781</v>
      </c>
      <c r="U6583" t="str">
        <f t="shared" si="511"/>
        <v>10-25-2020 18:40</v>
      </c>
      <c r="V6583">
        <f>IFERROR(IF(W6583=Z6583,VLOOKUP($U6583,[1]C8842!$G$2:$M$145,3,FALSE),0),0)</f>
        <v>0</v>
      </c>
      <c r="W6583">
        <f>VLOOKUP(RIGHT($V$1,5),Key!$A$9:$B$14,2,FALSE)</f>
        <v>10.199999999999999</v>
      </c>
      <c r="X6583">
        <f t="shared" si="514"/>
        <v>0</v>
      </c>
      <c r="Y6583">
        <f>VLOOKUP(RIGHT($X$1,5),Key!$A$9:$B$14,2,FALSE)</f>
        <v>3.7</v>
      </c>
      <c r="Z6583">
        <f t="shared" si="512"/>
        <v>10.199999999999999</v>
      </c>
      <c r="AA6583">
        <f t="shared" si="513"/>
        <v>0</v>
      </c>
    </row>
    <row r="6584" spans="1:27" x14ac:dyDescent="0.3">
      <c r="A6584">
        <v>100067</v>
      </c>
      <c r="B6584">
        <v>230922</v>
      </c>
      <c r="C6584" s="3">
        <v>44130.780555555553</v>
      </c>
      <c r="D6584">
        <v>0</v>
      </c>
      <c r="E6584">
        <v>2</v>
      </c>
      <c r="F6584" t="s">
        <v>25</v>
      </c>
      <c r="G6584">
        <v>4</v>
      </c>
      <c r="H6584">
        <v>59.578130000000002</v>
      </c>
      <c r="I6584">
        <v>68.550780000000003</v>
      </c>
      <c r="J6584">
        <v>3.328125</v>
      </c>
      <c r="K6584">
        <v>45.019530000000003</v>
      </c>
      <c r="L6584" s="3">
        <v>44130.534722222219</v>
      </c>
      <c r="M6584">
        <v>17.18</v>
      </c>
      <c r="N6584" t="s">
        <v>28</v>
      </c>
      <c r="P6584">
        <f>(C6584-Key!$B$1)*24</f>
        <v>3.6833333332906477</v>
      </c>
      <c r="Q6584">
        <f>(Key!$B$2-'17.1'!C6584)*24</f>
        <v>-0.73333333327900618</v>
      </c>
      <c r="R6584" s="3">
        <f>C6584-(M6584-Key!$B$5)/(24*Key!$B$6)</f>
        <v>44130.766740740735</v>
      </c>
      <c r="S6584">
        <f>M6584-Key!$B$5</f>
        <v>14.92</v>
      </c>
      <c r="T6584" s="2">
        <f t="shared" si="510"/>
        <v>44129.777777777781</v>
      </c>
      <c r="U6584" t="str">
        <f t="shared" si="511"/>
        <v>10-25-2020 18:40</v>
      </c>
      <c r="V6584">
        <f>IFERROR(IF(W6584=Z6584,VLOOKUP($U6584,[1]C8842!$G$2:$M$145,3,FALSE),0),0)</f>
        <v>0</v>
      </c>
      <c r="W6584">
        <f>VLOOKUP(RIGHT($V$1,5),Key!$A$9:$B$14,2,FALSE)</f>
        <v>10.199999999999999</v>
      </c>
      <c r="X6584">
        <f t="shared" si="514"/>
        <v>0</v>
      </c>
      <c r="Y6584">
        <f>VLOOKUP(RIGHT($X$1,5),Key!$A$9:$B$14,2,FALSE)</f>
        <v>3.7</v>
      </c>
      <c r="Z6584">
        <f t="shared" si="512"/>
        <v>10.199999999999999</v>
      </c>
      <c r="AA6584">
        <f t="shared" si="513"/>
        <v>0</v>
      </c>
    </row>
    <row r="6585" spans="1:27" x14ac:dyDescent="0.3">
      <c r="A6585">
        <v>100067</v>
      </c>
      <c r="B6585">
        <v>230922</v>
      </c>
      <c r="C6585" s="3">
        <v>44130.780555555553</v>
      </c>
      <c r="D6585">
        <v>0</v>
      </c>
      <c r="E6585">
        <v>2</v>
      </c>
      <c r="F6585" t="s">
        <v>25</v>
      </c>
      <c r="G6585">
        <v>3</v>
      </c>
      <c r="H6585">
        <v>60.414059999999999</v>
      </c>
      <c r="I6585">
        <v>40.035159999999998</v>
      </c>
      <c r="J6585">
        <v>2.0273439999999998</v>
      </c>
      <c r="K6585">
        <v>46.019530000000003</v>
      </c>
      <c r="L6585" s="3">
        <v>44130.534722222219</v>
      </c>
      <c r="M6585">
        <v>17.18</v>
      </c>
      <c r="N6585" t="s">
        <v>28</v>
      </c>
      <c r="P6585">
        <f>(C6585-Key!$B$1)*24</f>
        <v>3.6833333332906477</v>
      </c>
      <c r="Q6585">
        <f>(Key!$B$2-'17.1'!C6585)*24</f>
        <v>-0.73333333327900618</v>
      </c>
      <c r="R6585" s="3">
        <f>C6585-(M6585-Key!$B$5)/(24*Key!$B$6)</f>
        <v>44130.766740740735</v>
      </c>
      <c r="S6585">
        <f>M6585-Key!$B$5</f>
        <v>14.92</v>
      </c>
      <c r="T6585" s="2">
        <f t="shared" si="510"/>
        <v>44129.777777777781</v>
      </c>
      <c r="U6585" t="str">
        <f t="shared" si="511"/>
        <v>10-25-2020 18:40</v>
      </c>
      <c r="V6585">
        <f>IFERROR(IF(W6585=Z6585,VLOOKUP($U6585,[1]C8842!$G$2:$M$145,3,FALSE),0),0)</f>
        <v>0</v>
      </c>
      <c r="W6585">
        <f>VLOOKUP(RIGHT($V$1,5),Key!$A$9:$B$14,2,FALSE)</f>
        <v>10.199999999999999</v>
      </c>
      <c r="X6585">
        <f t="shared" si="514"/>
        <v>0</v>
      </c>
      <c r="Y6585">
        <f>VLOOKUP(RIGHT($X$1,5),Key!$A$9:$B$14,2,FALSE)</f>
        <v>3.7</v>
      </c>
      <c r="Z6585">
        <f t="shared" si="512"/>
        <v>10.199999999999999</v>
      </c>
      <c r="AA6585">
        <f t="shared" si="513"/>
        <v>0</v>
      </c>
    </row>
    <row r="6586" spans="1:27" x14ac:dyDescent="0.3">
      <c r="A6586">
        <v>100067</v>
      </c>
      <c r="B6586">
        <v>230922</v>
      </c>
      <c r="C6586" s="3">
        <v>44130.780555555553</v>
      </c>
      <c r="D6586">
        <v>0</v>
      </c>
      <c r="E6586">
        <v>2</v>
      </c>
      <c r="F6586" t="s">
        <v>25</v>
      </c>
      <c r="G6586">
        <v>1</v>
      </c>
      <c r="H6586">
        <v>53.933590000000002</v>
      </c>
      <c r="I6586">
        <v>18.23828</v>
      </c>
      <c r="J6586">
        <v>1.1953130000000001</v>
      </c>
      <c r="K6586">
        <v>46.019530000000003</v>
      </c>
      <c r="L6586" s="3">
        <v>44130.534722222219</v>
      </c>
      <c r="M6586">
        <v>17.18</v>
      </c>
      <c r="N6586" t="s">
        <v>28</v>
      </c>
      <c r="P6586">
        <f>(C6586-Key!$B$1)*24</f>
        <v>3.6833333332906477</v>
      </c>
      <c r="Q6586">
        <f>(Key!$B$2-'17.1'!C6586)*24</f>
        <v>-0.73333333327900618</v>
      </c>
      <c r="R6586" s="3">
        <f>C6586-(M6586-Key!$B$5)/(24*Key!$B$6)</f>
        <v>44130.766740740735</v>
      </c>
      <c r="S6586">
        <f>M6586-Key!$B$5</f>
        <v>14.92</v>
      </c>
      <c r="T6586" s="2">
        <f t="shared" si="510"/>
        <v>44129.777777777781</v>
      </c>
      <c r="U6586" t="str">
        <f t="shared" si="511"/>
        <v>10-25-2020 18:40</v>
      </c>
      <c r="V6586">
        <f>IFERROR(IF(W6586=Z6586,VLOOKUP($U6586,[1]C8842!$G$2:$M$145,3,FALSE),0),0)</f>
        <v>0</v>
      </c>
      <c r="W6586">
        <f>VLOOKUP(RIGHT($V$1,5),Key!$A$9:$B$14,2,FALSE)</f>
        <v>10.199999999999999</v>
      </c>
      <c r="X6586">
        <f t="shared" si="514"/>
        <v>0</v>
      </c>
      <c r="Y6586">
        <f>VLOOKUP(RIGHT($X$1,5),Key!$A$9:$B$14,2,FALSE)</f>
        <v>3.7</v>
      </c>
      <c r="Z6586">
        <f t="shared" si="512"/>
        <v>10.199999999999999</v>
      </c>
      <c r="AA6586">
        <f t="shared" si="513"/>
        <v>0</v>
      </c>
    </row>
    <row r="6587" spans="1:27" x14ac:dyDescent="0.3">
      <c r="A6587">
        <v>100067</v>
      </c>
      <c r="B6587">
        <v>230922</v>
      </c>
      <c r="C6587" s="3">
        <v>44130.780555555553</v>
      </c>
      <c r="D6587">
        <v>3</v>
      </c>
      <c r="E6587">
        <v>2</v>
      </c>
      <c r="F6587" t="s">
        <v>26</v>
      </c>
      <c r="G6587">
        <v>2</v>
      </c>
      <c r="H6587">
        <v>64.835939999999994</v>
      </c>
      <c r="I6587">
        <v>22.664059999999999</v>
      </c>
      <c r="J6587">
        <v>1.175781</v>
      </c>
      <c r="K6587">
        <v>93.039060000000006</v>
      </c>
      <c r="L6587" s="3">
        <v>44130.534722222219</v>
      </c>
      <c r="M6587">
        <v>17.18</v>
      </c>
      <c r="N6587" t="s">
        <v>28</v>
      </c>
      <c r="P6587">
        <f>(C6587-Key!$B$1)*24</f>
        <v>3.6833333332906477</v>
      </c>
      <c r="Q6587">
        <f>(Key!$B$2-'17.1'!C6587)*24</f>
        <v>-0.73333333327900618</v>
      </c>
      <c r="R6587" s="3">
        <f>C6587-(M6587-Key!$B$5)/(24*Key!$B$6)</f>
        <v>44130.766740740735</v>
      </c>
      <c r="S6587">
        <f>M6587-Key!$B$5</f>
        <v>14.92</v>
      </c>
      <c r="T6587" s="2">
        <f t="shared" si="510"/>
        <v>44129.777777777781</v>
      </c>
      <c r="U6587" t="str">
        <f t="shared" si="511"/>
        <v>10-25-2020 18:40</v>
      </c>
      <c r="V6587">
        <f>IFERROR(IF(W6587=Z6587,VLOOKUP($U6587,[1]C8842!$G$2:$M$145,3,FALSE),0),0)</f>
        <v>0</v>
      </c>
      <c r="W6587">
        <f>VLOOKUP(RIGHT($V$1,5),Key!$A$9:$B$14,2,FALSE)</f>
        <v>10.199999999999999</v>
      </c>
      <c r="X6587">
        <f t="shared" si="514"/>
        <v>0</v>
      </c>
      <c r="Y6587">
        <f>VLOOKUP(RIGHT($X$1,5),Key!$A$9:$B$14,2,FALSE)</f>
        <v>3.7</v>
      </c>
      <c r="Z6587">
        <f t="shared" si="512"/>
        <v>10.199999999999999</v>
      </c>
      <c r="AA6587">
        <f t="shared" si="513"/>
        <v>0</v>
      </c>
    </row>
    <row r="6588" spans="1:27" x14ac:dyDescent="0.3">
      <c r="A6588">
        <v>100067</v>
      </c>
      <c r="B6588">
        <v>230922</v>
      </c>
      <c r="C6588" s="3">
        <v>44130.780555555553</v>
      </c>
      <c r="D6588">
        <v>0</v>
      </c>
      <c r="E6588">
        <v>2</v>
      </c>
      <c r="F6588" t="s">
        <v>25</v>
      </c>
      <c r="G6588">
        <v>1</v>
      </c>
      <c r="H6588">
        <v>65.632810000000006</v>
      </c>
      <c r="I6588">
        <v>14.972659999999999</v>
      </c>
      <c r="J6588">
        <v>0.84765630000000003</v>
      </c>
      <c r="K6588">
        <v>47.019530000000003</v>
      </c>
      <c r="L6588" s="3">
        <v>44130.534722222219</v>
      </c>
      <c r="M6588">
        <v>17.18</v>
      </c>
      <c r="N6588" t="s">
        <v>28</v>
      </c>
      <c r="P6588">
        <f>(C6588-Key!$B$1)*24</f>
        <v>3.6833333332906477</v>
      </c>
      <c r="Q6588">
        <f>(Key!$B$2-'17.1'!C6588)*24</f>
        <v>-0.73333333327900618</v>
      </c>
      <c r="R6588" s="3">
        <f>C6588-(M6588-Key!$B$5)/(24*Key!$B$6)</f>
        <v>44130.766740740735</v>
      </c>
      <c r="S6588">
        <f>M6588-Key!$B$5</f>
        <v>14.92</v>
      </c>
      <c r="T6588" s="2">
        <f t="shared" si="510"/>
        <v>44129.777777777781</v>
      </c>
      <c r="U6588" t="str">
        <f t="shared" si="511"/>
        <v>10-25-2020 18:40</v>
      </c>
      <c r="V6588">
        <f>IFERROR(IF(W6588=Z6588,VLOOKUP($U6588,[1]C8842!$G$2:$M$145,3,FALSE),0),0)</f>
        <v>0</v>
      </c>
      <c r="W6588">
        <f>VLOOKUP(RIGHT($V$1,5),Key!$A$9:$B$14,2,FALSE)</f>
        <v>10.199999999999999</v>
      </c>
      <c r="X6588">
        <f t="shared" si="514"/>
        <v>0</v>
      </c>
      <c r="Y6588">
        <f>VLOOKUP(RIGHT($X$1,5),Key!$A$9:$B$14,2,FALSE)</f>
        <v>3.7</v>
      </c>
      <c r="Z6588">
        <f t="shared" si="512"/>
        <v>10.199999999999999</v>
      </c>
      <c r="AA6588">
        <f t="shared" si="513"/>
        <v>0</v>
      </c>
    </row>
    <row r="6589" spans="1:27" x14ac:dyDescent="0.3">
      <c r="A6589">
        <v>100067</v>
      </c>
      <c r="B6589">
        <v>230922</v>
      </c>
      <c r="C6589" s="3">
        <v>44130.780555555553</v>
      </c>
      <c r="D6589">
        <v>2</v>
      </c>
      <c r="E6589">
        <v>1</v>
      </c>
      <c r="F6589" t="s">
        <v>26</v>
      </c>
      <c r="G6589">
        <v>1</v>
      </c>
      <c r="H6589">
        <v>72.527339999999995</v>
      </c>
      <c r="I6589">
        <v>17.48047</v>
      </c>
      <c r="J6589">
        <v>0.859375</v>
      </c>
      <c r="K6589">
        <v>82.035160000000005</v>
      </c>
      <c r="L6589" s="3">
        <v>44130.534722222219</v>
      </c>
      <c r="M6589">
        <v>17.18</v>
      </c>
      <c r="N6589" t="s">
        <v>28</v>
      </c>
      <c r="P6589">
        <f>(C6589-Key!$B$1)*24</f>
        <v>3.6833333332906477</v>
      </c>
      <c r="Q6589">
        <f>(Key!$B$2-'17.1'!C6589)*24</f>
        <v>-0.73333333327900618</v>
      </c>
      <c r="R6589" s="3">
        <f>C6589-(M6589-Key!$B$5)/(24*Key!$B$6)</f>
        <v>44130.766740740735</v>
      </c>
      <c r="S6589">
        <f>M6589-Key!$B$5</f>
        <v>14.92</v>
      </c>
      <c r="T6589" s="2">
        <f t="shared" si="510"/>
        <v>44129.777777777781</v>
      </c>
      <c r="U6589" t="str">
        <f t="shared" si="511"/>
        <v>10-25-2020 18:40</v>
      </c>
      <c r="V6589">
        <f>IFERROR(IF(W6589=Z6589,VLOOKUP($U6589,[1]C8842!$G$2:$M$145,3,FALSE),0),0)</f>
        <v>0</v>
      </c>
      <c r="W6589">
        <f>VLOOKUP(RIGHT($V$1,5),Key!$A$9:$B$14,2,FALSE)</f>
        <v>10.199999999999999</v>
      </c>
      <c r="X6589">
        <f t="shared" si="514"/>
        <v>0</v>
      </c>
      <c r="Y6589">
        <f>VLOOKUP(RIGHT($X$1,5),Key!$A$9:$B$14,2,FALSE)</f>
        <v>3.7</v>
      </c>
      <c r="Z6589">
        <f t="shared" si="512"/>
        <v>10.199999999999999</v>
      </c>
      <c r="AA6589">
        <f t="shared" si="513"/>
        <v>0</v>
      </c>
    </row>
    <row r="6590" spans="1:27" x14ac:dyDescent="0.3">
      <c r="A6590">
        <v>100067</v>
      </c>
      <c r="B6590">
        <v>230922</v>
      </c>
      <c r="C6590" s="3">
        <v>44130.780555555553</v>
      </c>
      <c r="D6590">
        <v>0</v>
      </c>
      <c r="E6590">
        <v>2</v>
      </c>
      <c r="F6590" t="s">
        <v>25</v>
      </c>
      <c r="G6590">
        <v>3</v>
      </c>
      <c r="H6590">
        <v>58.3125</v>
      </c>
      <c r="I6590">
        <v>31</v>
      </c>
      <c r="J6590">
        <v>1.6875</v>
      </c>
      <c r="K6590">
        <v>46.019530000000003</v>
      </c>
      <c r="L6590" s="3">
        <v>44130.534722222219</v>
      </c>
      <c r="M6590">
        <v>17.18</v>
      </c>
      <c r="N6590" t="s">
        <v>28</v>
      </c>
      <c r="P6590">
        <f>(C6590-Key!$B$1)*24</f>
        <v>3.6833333332906477</v>
      </c>
      <c r="Q6590">
        <f>(Key!$B$2-'17.1'!C6590)*24</f>
        <v>-0.73333333327900618</v>
      </c>
      <c r="R6590" s="3">
        <f>C6590-(M6590-Key!$B$5)/(24*Key!$B$6)</f>
        <v>44130.766740740735</v>
      </c>
      <c r="S6590">
        <f>M6590-Key!$B$5</f>
        <v>14.92</v>
      </c>
      <c r="T6590" s="2">
        <f t="shared" si="510"/>
        <v>44129.777777777781</v>
      </c>
      <c r="U6590" t="str">
        <f t="shared" si="511"/>
        <v>10-25-2020 18:40</v>
      </c>
      <c r="V6590">
        <f>IFERROR(IF(W6590=Z6590,VLOOKUP($U6590,[1]C8842!$G$2:$M$145,3,FALSE),0),0)</f>
        <v>0</v>
      </c>
      <c r="W6590">
        <f>VLOOKUP(RIGHT($V$1,5),Key!$A$9:$B$14,2,FALSE)</f>
        <v>10.199999999999999</v>
      </c>
      <c r="X6590">
        <f t="shared" si="514"/>
        <v>0</v>
      </c>
      <c r="Y6590">
        <f>VLOOKUP(RIGHT($X$1,5),Key!$A$9:$B$14,2,FALSE)</f>
        <v>3.7</v>
      </c>
      <c r="Z6590">
        <f t="shared" si="512"/>
        <v>10.199999999999999</v>
      </c>
      <c r="AA6590">
        <f t="shared" si="513"/>
        <v>0</v>
      </c>
    </row>
    <row r="6591" spans="1:27" x14ac:dyDescent="0.3">
      <c r="A6591">
        <v>100067</v>
      </c>
      <c r="B6591">
        <v>230922</v>
      </c>
      <c r="C6591" s="3">
        <v>44130.780555555553</v>
      </c>
      <c r="D6591">
        <v>2</v>
      </c>
      <c r="E6591">
        <v>1</v>
      </c>
      <c r="F6591" t="s">
        <v>26</v>
      </c>
      <c r="G6591">
        <v>1</v>
      </c>
      <c r="H6591">
        <v>78.808589999999995</v>
      </c>
      <c r="I6591">
        <v>16.89453</v>
      </c>
      <c r="J6591">
        <v>0.76953130000000003</v>
      </c>
      <c r="K6591">
        <v>80.03125</v>
      </c>
      <c r="L6591" s="3">
        <v>44130.534722222219</v>
      </c>
      <c r="M6591">
        <v>17.18</v>
      </c>
      <c r="N6591" t="s">
        <v>28</v>
      </c>
      <c r="P6591">
        <f>(C6591-Key!$B$1)*24</f>
        <v>3.6833333332906477</v>
      </c>
      <c r="Q6591">
        <f>(Key!$B$2-'17.1'!C6591)*24</f>
        <v>-0.73333333327900618</v>
      </c>
      <c r="R6591" s="3">
        <f>C6591-(M6591-Key!$B$5)/(24*Key!$B$6)</f>
        <v>44130.766740740735</v>
      </c>
      <c r="S6591">
        <f>M6591-Key!$B$5</f>
        <v>14.92</v>
      </c>
      <c r="T6591" s="2">
        <f t="shared" si="510"/>
        <v>44129.777777777781</v>
      </c>
      <c r="U6591" t="str">
        <f t="shared" si="511"/>
        <v>10-25-2020 18:40</v>
      </c>
      <c r="V6591">
        <f>IFERROR(IF(W6591=Z6591,VLOOKUP($U6591,[1]C8842!$G$2:$M$145,3,FALSE),0),0)</f>
        <v>0</v>
      </c>
      <c r="W6591">
        <f>VLOOKUP(RIGHT($V$1,5),Key!$A$9:$B$14,2,FALSE)</f>
        <v>10.199999999999999</v>
      </c>
      <c r="X6591">
        <f t="shared" si="514"/>
        <v>0</v>
      </c>
      <c r="Y6591">
        <f>VLOOKUP(RIGHT($X$1,5),Key!$A$9:$B$14,2,FALSE)</f>
        <v>3.7</v>
      </c>
      <c r="Z6591">
        <f t="shared" si="512"/>
        <v>10.199999999999999</v>
      </c>
      <c r="AA6591">
        <f t="shared" si="513"/>
        <v>0</v>
      </c>
    </row>
    <row r="6592" spans="1:27" x14ac:dyDescent="0.3">
      <c r="A6592">
        <v>100067</v>
      </c>
      <c r="B6592">
        <v>230922</v>
      </c>
      <c r="C6592" s="3">
        <v>44130.78125</v>
      </c>
      <c r="D6592">
        <v>2</v>
      </c>
      <c r="E6592">
        <v>1</v>
      </c>
      <c r="F6592" t="s">
        <v>26</v>
      </c>
      <c r="G6592">
        <v>1</v>
      </c>
      <c r="H6592">
        <v>67.003910000000005</v>
      </c>
      <c r="I6592">
        <v>17.066410000000001</v>
      </c>
      <c r="J6592">
        <v>0.9140625</v>
      </c>
      <c r="K6592">
        <v>83.035160000000005</v>
      </c>
      <c r="L6592" s="3">
        <v>44130.534722222219</v>
      </c>
      <c r="M6592">
        <v>17.18</v>
      </c>
      <c r="N6592" t="s">
        <v>28</v>
      </c>
      <c r="P6592">
        <f>(C6592-Key!$B$1)*24</f>
        <v>3.7000000000116415</v>
      </c>
      <c r="Q6592">
        <f>(Key!$B$2-'17.1'!C6592)*24</f>
        <v>-0.75</v>
      </c>
      <c r="R6592" s="3">
        <f>C6592-(M6592-Key!$B$5)/(24*Key!$B$6)</f>
        <v>44130.767435185182</v>
      </c>
      <c r="S6592">
        <f>M6592-Key!$B$5</f>
        <v>14.92</v>
      </c>
      <c r="T6592" s="2">
        <f t="shared" si="510"/>
        <v>44129.784722222219</v>
      </c>
      <c r="U6592" t="str">
        <f t="shared" si="511"/>
        <v>10-25-2020 18:50</v>
      </c>
      <c r="V6592">
        <f>IFERROR(IF(W6592=Z6592,VLOOKUP($U6592,[1]C8842!$G$2:$M$145,3,FALSE),0),0)</f>
        <v>0</v>
      </c>
      <c r="W6592">
        <f>VLOOKUP(RIGHT($V$1,5),Key!$A$9:$B$14,2,FALSE)</f>
        <v>10.199999999999999</v>
      </c>
      <c r="X6592">
        <f t="shared" si="514"/>
        <v>0</v>
      </c>
      <c r="Y6592">
        <f>VLOOKUP(RIGHT($X$1,5),Key!$A$9:$B$14,2,FALSE)</f>
        <v>3.7</v>
      </c>
      <c r="Z6592">
        <f t="shared" si="512"/>
        <v>10.199999999999999</v>
      </c>
      <c r="AA6592">
        <f t="shared" si="513"/>
        <v>0</v>
      </c>
    </row>
    <row r="6593" spans="1:27" x14ac:dyDescent="0.3">
      <c r="A6593">
        <v>100067</v>
      </c>
      <c r="B6593">
        <v>230922</v>
      </c>
      <c r="C6593" s="3">
        <v>44130.78125</v>
      </c>
      <c r="D6593">
        <v>3</v>
      </c>
      <c r="E6593">
        <v>2</v>
      </c>
      <c r="F6593" t="s">
        <v>26</v>
      </c>
      <c r="G6593">
        <v>4</v>
      </c>
      <c r="H6593">
        <v>62.554690000000001</v>
      </c>
      <c r="I6593">
        <v>66.316410000000005</v>
      </c>
      <c r="J6593">
        <v>3.078125</v>
      </c>
      <c r="K6593">
        <v>95.039060000000006</v>
      </c>
      <c r="L6593" s="3">
        <v>44130.534722222219</v>
      </c>
      <c r="M6593">
        <v>17.18</v>
      </c>
      <c r="N6593" t="s">
        <v>28</v>
      </c>
      <c r="P6593">
        <f>(C6593-Key!$B$1)*24</f>
        <v>3.7000000000116415</v>
      </c>
      <c r="Q6593">
        <f>(Key!$B$2-'17.1'!C6593)*24</f>
        <v>-0.75</v>
      </c>
      <c r="R6593" s="3">
        <f>C6593-(M6593-Key!$B$5)/(24*Key!$B$6)</f>
        <v>44130.767435185182</v>
      </c>
      <c r="S6593">
        <f>M6593-Key!$B$5</f>
        <v>14.92</v>
      </c>
      <c r="T6593" s="2">
        <f t="shared" si="510"/>
        <v>44129.784722222219</v>
      </c>
      <c r="U6593" t="str">
        <f t="shared" si="511"/>
        <v>10-25-2020 18:50</v>
      </c>
      <c r="V6593">
        <f>IFERROR(IF(W6593=Z6593,VLOOKUP($U6593,[1]C8842!$G$2:$M$145,3,FALSE),0),0)</f>
        <v>0</v>
      </c>
      <c r="W6593">
        <f>VLOOKUP(RIGHT($V$1,5),Key!$A$9:$B$14,2,FALSE)</f>
        <v>10.199999999999999</v>
      </c>
      <c r="X6593">
        <f t="shared" si="514"/>
        <v>0</v>
      </c>
      <c r="Y6593">
        <f>VLOOKUP(RIGHT($X$1,5),Key!$A$9:$B$14,2,FALSE)</f>
        <v>3.7</v>
      </c>
      <c r="Z6593">
        <f t="shared" si="512"/>
        <v>10.199999999999999</v>
      </c>
      <c r="AA6593">
        <f t="shared" si="513"/>
        <v>0</v>
      </c>
    </row>
    <row r="6594" spans="1:27" x14ac:dyDescent="0.3">
      <c r="A6594">
        <v>100067</v>
      </c>
      <c r="B6594">
        <v>230922</v>
      </c>
      <c r="C6594" s="3">
        <v>44130.78125</v>
      </c>
      <c r="D6594">
        <v>2</v>
      </c>
      <c r="E6594">
        <v>1</v>
      </c>
      <c r="F6594" t="s">
        <v>26</v>
      </c>
      <c r="G6594">
        <v>1</v>
      </c>
      <c r="H6594">
        <v>69.019530000000003</v>
      </c>
      <c r="I6594">
        <v>16.01172</v>
      </c>
      <c r="J6594">
        <v>0.84765630000000003</v>
      </c>
      <c r="K6594">
        <v>82.035160000000005</v>
      </c>
      <c r="L6594" s="3">
        <v>44130.534722222219</v>
      </c>
      <c r="M6594">
        <v>17.18</v>
      </c>
      <c r="N6594" t="s">
        <v>28</v>
      </c>
      <c r="P6594">
        <f>(C6594-Key!$B$1)*24</f>
        <v>3.7000000000116415</v>
      </c>
      <c r="Q6594">
        <f>(Key!$B$2-'17.1'!C6594)*24</f>
        <v>-0.75</v>
      </c>
      <c r="R6594" s="3">
        <f>C6594-(M6594-Key!$B$5)/(24*Key!$B$6)</f>
        <v>44130.767435185182</v>
      </c>
      <c r="S6594">
        <f>M6594-Key!$B$5</f>
        <v>14.92</v>
      </c>
      <c r="T6594" s="2">
        <f t="shared" si="510"/>
        <v>44129.784722222219</v>
      </c>
      <c r="U6594" t="str">
        <f t="shared" si="511"/>
        <v>10-25-2020 18:50</v>
      </c>
      <c r="V6594">
        <f>IFERROR(IF(W6594=Z6594,VLOOKUP($U6594,[1]C8842!$G$2:$M$145,3,FALSE),0),0)</f>
        <v>0</v>
      </c>
      <c r="W6594">
        <f>VLOOKUP(RIGHT($V$1,5),Key!$A$9:$B$14,2,FALSE)</f>
        <v>10.199999999999999</v>
      </c>
      <c r="X6594">
        <f t="shared" si="514"/>
        <v>0</v>
      </c>
      <c r="Y6594">
        <f>VLOOKUP(RIGHT($X$1,5),Key!$A$9:$B$14,2,FALSE)</f>
        <v>3.7</v>
      </c>
      <c r="Z6594">
        <f t="shared" si="512"/>
        <v>10.199999999999999</v>
      </c>
      <c r="AA6594">
        <f t="shared" si="513"/>
        <v>0</v>
      </c>
    </row>
    <row r="6595" spans="1:27" x14ac:dyDescent="0.3">
      <c r="A6595">
        <v>100067</v>
      </c>
      <c r="B6595">
        <v>230922</v>
      </c>
      <c r="C6595" s="3">
        <v>44130.78125</v>
      </c>
      <c r="D6595">
        <v>0</v>
      </c>
      <c r="E6595">
        <v>2</v>
      </c>
      <c r="F6595" t="s">
        <v>25</v>
      </c>
      <c r="G6595">
        <v>1</v>
      </c>
      <c r="H6595">
        <v>47.027340000000002</v>
      </c>
      <c r="I6595">
        <v>14.585940000000001</v>
      </c>
      <c r="J6595">
        <v>1.1640630000000001</v>
      </c>
      <c r="K6595">
        <v>46.019530000000003</v>
      </c>
      <c r="L6595" s="3">
        <v>44130.534722222219</v>
      </c>
      <c r="M6595">
        <v>17.18</v>
      </c>
      <c r="N6595" t="s">
        <v>28</v>
      </c>
      <c r="P6595">
        <f>(C6595-Key!$B$1)*24</f>
        <v>3.7000000000116415</v>
      </c>
      <c r="Q6595">
        <f>(Key!$B$2-'17.1'!C6595)*24</f>
        <v>-0.75</v>
      </c>
      <c r="R6595" s="3">
        <f>C6595-(M6595-Key!$B$5)/(24*Key!$B$6)</f>
        <v>44130.767435185182</v>
      </c>
      <c r="S6595">
        <f>M6595-Key!$B$5</f>
        <v>14.92</v>
      </c>
      <c r="T6595" s="2">
        <f t="shared" ref="T6595:T6658" si="515">ROUND(C6595*24*60/10,0)/(24*6)-1</f>
        <v>44129.784722222219</v>
      </c>
      <c r="U6595" t="str">
        <f t="shared" ref="U6595:U6658" si="516">TEXT(T6595,"mm-dd-yyyy hh:mm")</f>
        <v>10-25-2020 18:50</v>
      </c>
      <c r="V6595">
        <f>IFERROR(IF(W6595=Z6595,VLOOKUP($U6595,[1]C8842!$G$2:$M$145,3,FALSE),0),0)</f>
        <v>0</v>
      </c>
      <c r="W6595">
        <f>VLOOKUP(RIGHT($V$1,5),Key!$A$9:$B$14,2,FALSE)</f>
        <v>10.199999999999999</v>
      </c>
      <c r="X6595">
        <f t="shared" si="514"/>
        <v>0</v>
      </c>
      <c r="Y6595">
        <f>VLOOKUP(RIGHT($X$1,5),Key!$A$9:$B$14,2,FALSE)</f>
        <v>3.7</v>
      </c>
      <c r="Z6595">
        <f t="shared" ref="Z6595:Z6658" si="517">M6595-MIN(ABS(Y6595-M6595),ABS(W6595-M6595))</f>
        <v>10.199999999999999</v>
      </c>
      <c r="AA6595">
        <f t="shared" ref="AA6595:AA6658" si="518">SUM(V6595,X6595)</f>
        <v>0</v>
      </c>
    </row>
    <row r="6596" spans="1:27" x14ac:dyDescent="0.3">
      <c r="A6596">
        <v>100067</v>
      </c>
      <c r="B6596">
        <v>230922</v>
      </c>
      <c r="C6596" s="3">
        <v>44130.78125</v>
      </c>
      <c r="D6596">
        <v>0</v>
      </c>
      <c r="E6596">
        <v>2</v>
      </c>
      <c r="F6596" t="s">
        <v>25</v>
      </c>
      <c r="G6596">
        <v>1</v>
      </c>
      <c r="H6596">
        <v>65.925780000000003</v>
      </c>
      <c r="I6596">
        <v>15.339840000000001</v>
      </c>
      <c r="J6596">
        <v>0.859375</v>
      </c>
      <c r="K6596">
        <v>46.019530000000003</v>
      </c>
      <c r="L6596" s="3">
        <v>44130.534722222219</v>
      </c>
      <c r="M6596">
        <v>17.18</v>
      </c>
      <c r="N6596" t="s">
        <v>28</v>
      </c>
      <c r="P6596">
        <f>(C6596-Key!$B$1)*24</f>
        <v>3.7000000000116415</v>
      </c>
      <c r="Q6596">
        <f>(Key!$B$2-'17.1'!C6596)*24</f>
        <v>-0.75</v>
      </c>
      <c r="R6596" s="3">
        <f>C6596-(M6596-Key!$B$5)/(24*Key!$B$6)</f>
        <v>44130.767435185182</v>
      </c>
      <c r="S6596">
        <f>M6596-Key!$B$5</f>
        <v>14.92</v>
      </c>
      <c r="T6596" s="2">
        <f t="shared" si="515"/>
        <v>44129.784722222219</v>
      </c>
      <c r="U6596" t="str">
        <f t="shared" si="516"/>
        <v>10-25-2020 18:50</v>
      </c>
      <c r="V6596">
        <f>IFERROR(IF(W6596=Z6596,VLOOKUP($U6596,[1]C8842!$G$2:$M$145,3,FALSE),0),0)</f>
        <v>0</v>
      </c>
      <c r="W6596">
        <f>VLOOKUP(RIGHT($V$1,5),Key!$A$9:$B$14,2,FALSE)</f>
        <v>10.199999999999999</v>
      </c>
      <c r="X6596">
        <f t="shared" ref="X6596:X6659" si="519">$X$2</f>
        <v>0</v>
      </c>
      <c r="Y6596">
        <f>VLOOKUP(RIGHT($X$1,5),Key!$A$9:$B$14,2,FALSE)</f>
        <v>3.7</v>
      </c>
      <c r="Z6596">
        <f t="shared" si="517"/>
        <v>10.199999999999999</v>
      </c>
      <c r="AA6596">
        <f t="shared" si="518"/>
        <v>0</v>
      </c>
    </row>
    <row r="6597" spans="1:27" x14ac:dyDescent="0.3">
      <c r="A6597">
        <v>100067</v>
      </c>
      <c r="B6597">
        <v>230922</v>
      </c>
      <c r="C6597" s="3">
        <v>44130.78125</v>
      </c>
      <c r="D6597">
        <v>1</v>
      </c>
      <c r="E6597">
        <v>1</v>
      </c>
      <c r="F6597" t="s">
        <v>25</v>
      </c>
      <c r="G6597">
        <v>1</v>
      </c>
      <c r="H6597">
        <v>59.769530000000003</v>
      </c>
      <c r="I6597">
        <v>14.027340000000001</v>
      </c>
      <c r="J6597">
        <v>0.890625</v>
      </c>
      <c r="K6597">
        <v>58.023440000000001</v>
      </c>
      <c r="L6597" s="3">
        <v>44130.534722222219</v>
      </c>
      <c r="M6597">
        <v>17.18</v>
      </c>
      <c r="N6597" t="s">
        <v>28</v>
      </c>
      <c r="P6597">
        <f>(C6597-Key!$B$1)*24</f>
        <v>3.7000000000116415</v>
      </c>
      <c r="Q6597">
        <f>(Key!$B$2-'17.1'!C6597)*24</f>
        <v>-0.75</v>
      </c>
      <c r="R6597" s="3">
        <f>C6597-(M6597-Key!$B$5)/(24*Key!$B$6)</f>
        <v>44130.767435185182</v>
      </c>
      <c r="S6597">
        <f>M6597-Key!$B$5</f>
        <v>14.92</v>
      </c>
      <c r="T6597" s="2">
        <f t="shared" si="515"/>
        <v>44129.784722222219</v>
      </c>
      <c r="U6597" t="str">
        <f t="shared" si="516"/>
        <v>10-25-2020 18:50</v>
      </c>
      <c r="V6597">
        <f>IFERROR(IF(W6597=Z6597,VLOOKUP($U6597,[1]C8842!$G$2:$M$145,3,FALSE),0),0)</f>
        <v>0</v>
      </c>
      <c r="W6597">
        <f>VLOOKUP(RIGHT($V$1,5),Key!$A$9:$B$14,2,FALSE)</f>
        <v>10.199999999999999</v>
      </c>
      <c r="X6597">
        <f t="shared" si="519"/>
        <v>0</v>
      </c>
      <c r="Y6597">
        <f>VLOOKUP(RIGHT($X$1,5),Key!$A$9:$B$14,2,FALSE)</f>
        <v>3.7</v>
      </c>
      <c r="Z6597">
        <f t="shared" si="517"/>
        <v>10.199999999999999</v>
      </c>
      <c r="AA6597">
        <f t="shared" si="518"/>
        <v>0</v>
      </c>
    </row>
    <row r="6598" spans="1:27" x14ac:dyDescent="0.3">
      <c r="A6598">
        <v>100067</v>
      </c>
      <c r="B6598">
        <v>230922</v>
      </c>
      <c r="C6598" s="3">
        <v>44130.78125</v>
      </c>
      <c r="D6598">
        <v>2</v>
      </c>
      <c r="E6598">
        <v>1</v>
      </c>
      <c r="F6598" t="s">
        <v>26</v>
      </c>
      <c r="G6598">
        <v>1</v>
      </c>
      <c r="H6598">
        <v>75.886719999999997</v>
      </c>
      <c r="I6598">
        <v>18.61328</v>
      </c>
      <c r="J6598">
        <v>0.859375</v>
      </c>
      <c r="K6598">
        <v>80.03125</v>
      </c>
      <c r="L6598" s="3">
        <v>44130.534722222219</v>
      </c>
      <c r="M6598">
        <v>17.18</v>
      </c>
      <c r="N6598" t="s">
        <v>28</v>
      </c>
      <c r="P6598">
        <f>(C6598-Key!$B$1)*24</f>
        <v>3.7000000000116415</v>
      </c>
      <c r="Q6598">
        <f>(Key!$B$2-'17.1'!C6598)*24</f>
        <v>-0.75</v>
      </c>
      <c r="R6598" s="3">
        <f>C6598-(M6598-Key!$B$5)/(24*Key!$B$6)</f>
        <v>44130.767435185182</v>
      </c>
      <c r="S6598">
        <f>M6598-Key!$B$5</f>
        <v>14.92</v>
      </c>
      <c r="T6598" s="2">
        <f t="shared" si="515"/>
        <v>44129.784722222219</v>
      </c>
      <c r="U6598" t="str">
        <f t="shared" si="516"/>
        <v>10-25-2020 18:50</v>
      </c>
      <c r="V6598">
        <f>IFERROR(IF(W6598=Z6598,VLOOKUP($U6598,[1]C8842!$G$2:$M$145,3,FALSE),0),0)</f>
        <v>0</v>
      </c>
      <c r="W6598">
        <f>VLOOKUP(RIGHT($V$1,5),Key!$A$9:$B$14,2,FALSE)</f>
        <v>10.199999999999999</v>
      </c>
      <c r="X6598">
        <f t="shared" si="519"/>
        <v>0</v>
      </c>
      <c r="Y6598">
        <f>VLOOKUP(RIGHT($X$1,5),Key!$A$9:$B$14,2,FALSE)</f>
        <v>3.7</v>
      </c>
      <c r="Z6598">
        <f t="shared" si="517"/>
        <v>10.199999999999999</v>
      </c>
      <c r="AA6598">
        <f t="shared" si="518"/>
        <v>0</v>
      </c>
    </row>
    <row r="6599" spans="1:27" x14ac:dyDescent="0.3">
      <c r="A6599">
        <v>100067</v>
      </c>
      <c r="B6599">
        <v>230922</v>
      </c>
      <c r="C6599" s="3">
        <v>44130.78125</v>
      </c>
      <c r="D6599">
        <v>3</v>
      </c>
      <c r="E6599">
        <v>2</v>
      </c>
      <c r="F6599" t="s">
        <v>26</v>
      </c>
      <c r="G6599">
        <v>2</v>
      </c>
      <c r="H6599">
        <v>69.023439999999994</v>
      </c>
      <c r="I6599">
        <v>20.433589999999999</v>
      </c>
      <c r="J6599">
        <v>1.015625</v>
      </c>
      <c r="K6599">
        <v>93.039060000000006</v>
      </c>
      <c r="L6599" s="3">
        <v>44130.534722222219</v>
      </c>
      <c r="M6599">
        <v>17.18</v>
      </c>
      <c r="N6599" t="s">
        <v>28</v>
      </c>
      <c r="P6599">
        <f>(C6599-Key!$B$1)*24</f>
        <v>3.7000000000116415</v>
      </c>
      <c r="Q6599">
        <f>(Key!$B$2-'17.1'!C6599)*24</f>
        <v>-0.75</v>
      </c>
      <c r="R6599" s="3">
        <f>C6599-(M6599-Key!$B$5)/(24*Key!$B$6)</f>
        <v>44130.767435185182</v>
      </c>
      <c r="S6599">
        <f>M6599-Key!$B$5</f>
        <v>14.92</v>
      </c>
      <c r="T6599" s="2">
        <f t="shared" si="515"/>
        <v>44129.784722222219</v>
      </c>
      <c r="U6599" t="str">
        <f t="shared" si="516"/>
        <v>10-25-2020 18:50</v>
      </c>
      <c r="V6599">
        <f>IFERROR(IF(W6599=Z6599,VLOOKUP($U6599,[1]C8842!$G$2:$M$145,3,FALSE),0),0)</f>
        <v>0</v>
      </c>
      <c r="W6599">
        <f>VLOOKUP(RIGHT($V$1,5),Key!$A$9:$B$14,2,FALSE)</f>
        <v>10.199999999999999</v>
      </c>
      <c r="X6599">
        <f t="shared" si="519"/>
        <v>0</v>
      </c>
      <c r="Y6599">
        <f>VLOOKUP(RIGHT($X$1,5),Key!$A$9:$B$14,2,FALSE)</f>
        <v>3.7</v>
      </c>
      <c r="Z6599">
        <f t="shared" si="517"/>
        <v>10.199999999999999</v>
      </c>
      <c r="AA6599">
        <f t="shared" si="518"/>
        <v>0</v>
      </c>
    </row>
    <row r="6600" spans="1:27" x14ac:dyDescent="0.3">
      <c r="A6600">
        <v>100067</v>
      </c>
      <c r="B6600">
        <v>230922</v>
      </c>
      <c r="C6600" s="3">
        <v>44130.78125</v>
      </c>
      <c r="D6600">
        <v>1</v>
      </c>
      <c r="E6600">
        <v>1</v>
      </c>
      <c r="F6600" t="s">
        <v>25</v>
      </c>
      <c r="G6600">
        <v>1</v>
      </c>
      <c r="H6600">
        <v>70.59375</v>
      </c>
      <c r="I6600">
        <v>17.070309999999999</v>
      </c>
      <c r="J6600">
        <v>0.8671875</v>
      </c>
      <c r="K6600">
        <v>58.023440000000001</v>
      </c>
      <c r="L6600" s="3">
        <v>44130.534722222219</v>
      </c>
      <c r="M6600">
        <v>17.18</v>
      </c>
      <c r="N6600" t="s">
        <v>28</v>
      </c>
      <c r="P6600">
        <f>(C6600-Key!$B$1)*24</f>
        <v>3.7000000000116415</v>
      </c>
      <c r="Q6600">
        <f>(Key!$B$2-'17.1'!C6600)*24</f>
        <v>-0.75</v>
      </c>
      <c r="R6600" s="3">
        <f>C6600-(M6600-Key!$B$5)/(24*Key!$B$6)</f>
        <v>44130.767435185182</v>
      </c>
      <c r="S6600">
        <f>M6600-Key!$B$5</f>
        <v>14.92</v>
      </c>
      <c r="T6600" s="2">
        <f t="shared" si="515"/>
        <v>44129.784722222219</v>
      </c>
      <c r="U6600" t="str">
        <f t="shared" si="516"/>
        <v>10-25-2020 18:50</v>
      </c>
      <c r="V6600">
        <f>IFERROR(IF(W6600=Z6600,VLOOKUP($U6600,[1]C8842!$G$2:$M$145,3,FALSE),0),0)</f>
        <v>0</v>
      </c>
      <c r="W6600">
        <f>VLOOKUP(RIGHT($V$1,5),Key!$A$9:$B$14,2,FALSE)</f>
        <v>10.199999999999999</v>
      </c>
      <c r="X6600">
        <f t="shared" si="519"/>
        <v>0</v>
      </c>
      <c r="Y6600">
        <f>VLOOKUP(RIGHT($X$1,5),Key!$A$9:$B$14,2,FALSE)</f>
        <v>3.7</v>
      </c>
      <c r="Z6600">
        <f t="shared" si="517"/>
        <v>10.199999999999999</v>
      </c>
      <c r="AA6600">
        <f t="shared" si="518"/>
        <v>0</v>
      </c>
    </row>
    <row r="6601" spans="1:27" x14ac:dyDescent="0.3">
      <c r="A6601">
        <v>100067</v>
      </c>
      <c r="B6601">
        <v>230922</v>
      </c>
      <c r="C6601" s="3">
        <v>44130.78125</v>
      </c>
      <c r="D6601">
        <v>0</v>
      </c>
      <c r="E6601">
        <v>2</v>
      </c>
      <c r="F6601" t="s">
        <v>25</v>
      </c>
      <c r="G6601">
        <v>5</v>
      </c>
      <c r="H6601">
        <v>62.226559999999999</v>
      </c>
      <c r="I6601">
        <v>93.9375</v>
      </c>
      <c r="J6601">
        <v>4.2734379999999996</v>
      </c>
      <c r="K6601">
        <v>45.019530000000003</v>
      </c>
      <c r="L6601" s="3">
        <v>44130.534722222219</v>
      </c>
      <c r="M6601">
        <v>17.18</v>
      </c>
      <c r="N6601" t="s">
        <v>28</v>
      </c>
      <c r="P6601">
        <f>(C6601-Key!$B$1)*24</f>
        <v>3.7000000000116415</v>
      </c>
      <c r="Q6601">
        <f>(Key!$B$2-'17.1'!C6601)*24</f>
        <v>-0.75</v>
      </c>
      <c r="R6601" s="3">
        <f>C6601-(M6601-Key!$B$5)/(24*Key!$B$6)</f>
        <v>44130.767435185182</v>
      </c>
      <c r="S6601">
        <f>M6601-Key!$B$5</f>
        <v>14.92</v>
      </c>
      <c r="T6601" s="2">
        <f t="shared" si="515"/>
        <v>44129.784722222219</v>
      </c>
      <c r="U6601" t="str">
        <f t="shared" si="516"/>
        <v>10-25-2020 18:50</v>
      </c>
      <c r="V6601">
        <f>IFERROR(IF(W6601=Z6601,VLOOKUP($U6601,[1]C8842!$G$2:$M$145,3,FALSE),0),0)</f>
        <v>0</v>
      </c>
      <c r="W6601">
        <f>VLOOKUP(RIGHT($V$1,5),Key!$A$9:$B$14,2,FALSE)</f>
        <v>10.199999999999999</v>
      </c>
      <c r="X6601">
        <f t="shared" si="519"/>
        <v>0</v>
      </c>
      <c r="Y6601">
        <f>VLOOKUP(RIGHT($X$1,5),Key!$A$9:$B$14,2,FALSE)</f>
        <v>3.7</v>
      </c>
      <c r="Z6601">
        <f t="shared" si="517"/>
        <v>10.199999999999999</v>
      </c>
      <c r="AA6601">
        <f t="shared" si="518"/>
        <v>0</v>
      </c>
    </row>
    <row r="6602" spans="1:27" x14ac:dyDescent="0.3">
      <c r="A6602">
        <v>100067</v>
      </c>
      <c r="B6602">
        <v>230922</v>
      </c>
      <c r="C6602" s="3">
        <v>44130.78125</v>
      </c>
      <c r="D6602">
        <v>1</v>
      </c>
      <c r="E6602">
        <v>1</v>
      </c>
      <c r="F6602" t="s">
        <v>25</v>
      </c>
      <c r="G6602">
        <v>2</v>
      </c>
      <c r="H6602">
        <v>67.082030000000003</v>
      </c>
      <c r="I6602">
        <v>21.25</v>
      </c>
      <c r="J6602">
        <v>1.078125</v>
      </c>
      <c r="K6602">
        <v>58.023440000000001</v>
      </c>
      <c r="L6602" s="3">
        <v>44130.534722222219</v>
      </c>
      <c r="M6602">
        <v>17.18</v>
      </c>
      <c r="N6602" t="s">
        <v>28</v>
      </c>
      <c r="P6602">
        <f>(C6602-Key!$B$1)*24</f>
        <v>3.7000000000116415</v>
      </c>
      <c r="Q6602">
        <f>(Key!$B$2-'17.1'!C6602)*24</f>
        <v>-0.75</v>
      </c>
      <c r="R6602" s="3">
        <f>C6602-(M6602-Key!$B$5)/(24*Key!$B$6)</f>
        <v>44130.767435185182</v>
      </c>
      <c r="S6602">
        <f>M6602-Key!$B$5</f>
        <v>14.92</v>
      </c>
      <c r="T6602" s="2">
        <f t="shared" si="515"/>
        <v>44129.784722222219</v>
      </c>
      <c r="U6602" t="str">
        <f t="shared" si="516"/>
        <v>10-25-2020 18:50</v>
      </c>
      <c r="V6602">
        <f>IFERROR(IF(W6602=Z6602,VLOOKUP($U6602,[1]C8842!$G$2:$M$145,3,FALSE),0),0)</f>
        <v>0</v>
      </c>
      <c r="W6602">
        <f>VLOOKUP(RIGHT($V$1,5),Key!$A$9:$B$14,2,FALSE)</f>
        <v>10.199999999999999</v>
      </c>
      <c r="X6602">
        <f t="shared" si="519"/>
        <v>0</v>
      </c>
      <c r="Y6602">
        <f>VLOOKUP(RIGHT($X$1,5),Key!$A$9:$B$14,2,FALSE)</f>
        <v>3.7</v>
      </c>
      <c r="Z6602">
        <f t="shared" si="517"/>
        <v>10.199999999999999</v>
      </c>
      <c r="AA6602">
        <f t="shared" si="518"/>
        <v>0</v>
      </c>
    </row>
    <row r="6603" spans="1:27" x14ac:dyDescent="0.3">
      <c r="A6603">
        <v>100067</v>
      </c>
      <c r="B6603">
        <v>230922</v>
      </c>
      <c r="C6603" s="3">
        <v>44130.78125</v>
      </c>
      <c r="D6603">
        <v>0</v>
      </c>
      <c r="E6603">
        <v>2</v>
      </c>
      <c r="F6603" t="s">
        <v>25</v>
      </c>
      <c r="G6603">
        <v>1</v>
      </c>
      <c r="H6603">
        <v>62.519530000000003</v>
      </c>
      <c r="I6603">
        <v>16.628910000000001</v>
      </c>
      <c r="J6603">
        <v>0.9609375</v>
      </c>
      <c r="K6603">
        <v>46.019530000000003</v>
      </c>
      <c r="L6603" s="3">
        <v>44130.534722222219</v>
      </c>
      <c r="M6603">
        <v>17.18</v>
      </c>
      <c r="N6603" t="s">
        <v>28</v>
      </c>
      <c r="P6603">
        <f>(C6603-Key!$B$1)*24</f>
        <v>3.7000000000116415</v>
      </c>
      <c r="Q6603">
        <f>(Key!$B$2-'17.1'!C6603)*24</f>
        <v>-0.75</v>
      </c>
      <c r="R6603" s="3">
        <f>C6603-(M6603-Key!$B$5)/(24*Key!$B$6)</f>
        <v>44130.767435185182</v>
      </c>
      <c r="S6603">
        <f>M6603-Key!$B$5</f>
        <v>14.92</v>
      </c>
      <c r="T6603" s="2">
        <f t="shared" si="515"/>
        <v>44129.784722222219</v>
      </c>
      <c r="U6603" t="str">
        <f t="shared" si="516"/>
        <v>10-25-2020 18:50</v>
      </c>
      <c r="V6603">
        <f>IFERROR(IF(W6603=Z6603,VLOOKUP($U6603,[1]C8842!$G$2:$M$145,3,FALSE),0),0)</f>
        <v>0</v>
      </c>
      <c r="W6603">
        <f>VLOOKUP(RIGHT($V$1,5),Key!$A$9:$B$14,2,FALSE)</f>
        <v>10.199999999999999</v>
      </c>
      <c r="X6603">
        <f t="shared" si="519"/>
        <v>0</v>
      </c>
      <c r="Y6603">
        <f>VLOOKUP(RIGHT($X$1,5),Key!$A$9:$B$14,2,FALSE)</f>
        <v>3.7</v>
      </c>
      <c r="Z6603">
        <f t="shared" si="517"/>
        <v>10.199999999999999</v>
      </c>
      <c r="AA6603">
        <f t="shared" si="518"/>
        <v>0</v>
      </c>
    </row>
    <row r="6604" spans="1:27" x14ac:dyDescent="0.3">
      <c r="A6604">
        <v>100067</v>
      </c>
      <c r="B6604">
        <v>230922</v>
      </c>
      <c r="C6604" s="3">
        <v>44130.78125</v>
      </c>
      <c r="D6604">
        <v>0</v>
      </c>
      <c r="E6604">
        <v>2</v>
      </c>
      <c r="F6604" t="s">
        <v>25</v>
      </c>
      <c r="G6604">
        <v>1</v>
      </c>
      <c r="H6604">
        <v>62.445309999999999</v>
      </c>
      <c r="I6604">
        <v>13.414059999999999</v>
      </c>
      <c r="J6604">
        <v>0.82421880000000003</v>
      </c>
      <c r="K6604">
        <v>46.019530000000003</v>
      </c>
      <c r="L6604" s="3">
        <v>44130.534722222219</v>
      </c>
      <c r="M6604">
        <v>17.18</v>
      </c>
      <c r="N6604" t="s">
        <v>28</v>
      </c>
      <c r="P6604">
        <f>(C6604-Key!$B$1)*24</f>
        <v>3.7000000000116415</v>
      </c>
      <c r="Q6604">
        <f>(Key!$B$2-'17.1'!C6604)*24</f>
        <v>-0.75</v>
      </c>
      <c r="R6604" s="3">
        <f>C6604-(M6604-Key!$B$5)/(24*Key!$B$6)</f>
        <v>44130.767435185182</v>
      </c>
      <c r="S6604">
        <f>M6604-Key!$B$5</f>
        <v>14.92</v>
      </c>
      <c r="T6604" s="2">
        <f t="shared" si="515"/>
        <v>44129.784722222219</v>
      </c>
      <c r="U6604" t="str">
        <f t="shared" si="516"/>
        <v>10-25-2020 18:50</v>
      </c>
      <c r="V6604">
        <f>IFERROR(IF(W6604=Z6604,VLOOKUP($U6604,[1]C8842!$G$2:$M$145,3,FALSE),0),0)</f>
        <v>0</v>
      </c>
      <c r="W6604">
        <f>VLOOKUP(RIGHT($V$1,5),Key!$A$9:$B$14,2,FALSE)</f>
        <v>10.199999999999999</v>
      </c>
      <c r="X6604">
        <f t="shared" si="519"/>
        <v>0</v>
      </c>
      <c r="Y6604">
        <f>VLOOKUP(RIGHT($X$1,5),Key!$A$9:$B$14,2,FALSE)</f>
        <v>3.7</v>
      </c>
      <c r="Z6604">
        <f t="shared" si="517"/>
        <v>10.199999999999999</v>
      </c>
      <c r="AA6604">
        <f t="shared" si="518"/>
        <v>0</v>
      </c>
    </row>
    <row r="6605" spans="1:27" x14ac:dyDescent="0.3">
      <c r="A6605">
        <v>100067</v>
      </c>
      <c r="B6605">
        <v>230922</v>
      </c>
      <c r="C6605" s="3">
        <v>44130.78125</v>
      </c>
      <c r="D6605">
        <v>3</v>
      </c>
      <c r="E6605">
        <v>2</v>
      </c>
      <c r="F6605" t="s">
        <v>26</v>
      </c>
      <c r="G6605">
        <v>1</v>
      </c>
      <c r="H6605">
        <v>71.871089999999995</v>
      </c>
      <c r="I6605">
        <v>17.632809999999999</v>
      </c>
      <c r="J6605">
        <v>0.875</v>
      </c>
      <c r="K6605">
        <v>94.039060000000006</v>
      </c>
      <c r="L6605" s="3">
        <v>44130.534722222219</v>
      </c>
      <c r="M6605">
        <v>17.18</v>
      </c>
      <c r="N6605" t="s">
        <v>28</v>
      </c>
      <c r="P6605">
        <f>(C6605-Key!$B$1)*24</f>
        <v>3.7000000000116415</v>
      </c>
      <c r="Q6605">
        <f>(Key!$B$2-'17.1'!C6605)*24</f>
        <v>-0.75</v>
      </c>
      <c r="R6605" s="3">
        <f>C6605-(M6605-Key!$B$5)/(24*Key!$B$6)</f>
        <v>44130.767435185182</v>
      </c>
      <c r="S6605">
        <f>M6605-Key!$B$5</f>
        <v>14.92</v>
      </c>
      <c r="T6605" s="2">
        <f t="shared" si="515"/>
        <v>44129.784722222219</v>
      </c>
      <c r="U6605" t="str">
        <f t="shared" si="516"/>
        <v>10-25-2020 18:50</v>
      </c>
      <c r="V6605">
        <f>IFERROR(IF(W6605=Z6605,VLOOKUP($U6605,[1]C8842!$G$2:$M$145,3,FALSE),0),0)</f>
        <v>0</v>
      </c>
      <c r="W6605">
        <f>VLOOKUP(RIGHT($V$1,5),Key!$A$9:$B$14,2,FALSE)</f>
        <v>10.199999999999999</v>
      </c>
      <c r="X6605">
        <f t="shared" si="519"/>
        <v>0</v>
      </c>
      <c r="Y6605">
        <f>VLOOKUP(RIGHT($X$1,5),Key!$A$9:$B$14,2,FALSE)</f>
        <v>3.7</v>
      </c>
      <c r="Z6605">
        <f t="shared" si="517"/>
        <v>10.199999999999999</v>
      </c>
      <c r="AA6605">
        <f t="shared" si="518"/>
        <v>0</v>
      </c>
    </row>
    <row r="6606" spans="1:27" x14ac:dyDescent="0.3">
      <c r="A6606">
        <v>100067</v>
      </c>
      <c r="B6606">
        <v>230922</v>
      </c>
      <c r="C6606" s="3">
        <v>44130.78125</v>
      </c>
      <c r="D6606">
        <v>1</v>
      </c>
      <c r="E6606">
        <v>1</v>
      </c>
      <c r="F6606" t="s">
        <v>25</v>
      </c>
      <c r="G6606">
        <v>2</v>
      </c>
      <c r="H6606">
        <v>64.398439999999994</v>
      </c>
      <c r="I6606">
        <v>21.89453</v>
      </c>
      <c r="J6606">
        <v>1.152344</v>
      </c>
      <c r="K6606">
        <v>56.023440000000001</v>
      </c>
      <c r="L6606" s="3">
        <v>44130.534722222219</v>
      </c>
      <c r="M6606">
        <v>17.18</v>
      </c>
      <c r="N6606" t="s">
        <v>28</v>
      </c>
      <c r="P6606">
        <f>(C6606-Key!$B$1)*24</f>
        <v>3.7000000000116415</v>
      </c>
      <c r="Q6606">
        <f>(Key!$B$2-'17.1'!C6606)*24</f>
        <v>-0.75</v>
      </c>
      <c r="R6606" s="3">
        <f>C6606-(M6606-Key!$B$5)/(24*Key!$B$6)</f>
        <v>44130.767435185182</v>
      </c>
      <c r="S6606">
        <f>M6606-Key!$B$5</f>
        <v>14.92</v>
      </c>
      <c r="T6606" s="2">
        <f t="shared" si="515"/>
        <v>44129.784722222219</v>
      </c>
      <c r="U6606" t="str">
        <f t="shared" si="516"/>
        <v>10-25-2020 18:50</v>
      </c>
      <c r="V6606">
        <f>IFERROR(IF(W6606=Z6606,VLOOKUP($U6606,[1]C8842!$G$2:$M$145,3,FALSE),0),0)</f>
        <v>0</v>
      </c>
      <c r="W6606">
        <f>VLOOKUP(RIGHT($V$1,5),Key!$A$9:$B$14,2,FALSE)</f>
        <v>10.199999999999999</v>
      </c>
      <c r="X6606">
        <f t="shared" si="519"/>
        <v>0</v>
      </c>
      <c r="Y6606">
        <f>VLOOKUP(RIGHT($X$1,5),Key!$A$9:$B$14,2,FALSE)</f>
        <v>3.7</v>
      </c>
      <c r="Z6606">
        <f t="shared" si="517"/>
        <v>10.199999999999999</v>
      </c>
      <c r="AA6606">
        <f t="shared" si="518"/>
        <v>0</v>
      </c>
    </row>
    <row r="6607" spans="1:27" x14ac:dyDescent="0.3">
      <c r="A6607">
        <v>100067</v>
      </c>
      <c r="B6607">
        <v>230922</v>
      </c>
      <c r="C6607" s="3">
        <v>44130.78125</v>
      </c>
      <c r="D6607">
        <v>1</v>
      </c>
      <c r="E6607">
        <v>1</v>
      </c>
      <c r="F6607" t="s">
        <v>25</v>
      </c>
      <c r="G6607">
        <v>1</v>
      </c>
      <c r="H6607">
        <v>63.234380000000002</v>
      </c>
      <c r="I6607">
        <v>15.01953</v>
      </c>
      <c r="J6607">
        <v>0.8828125</v>
      </c>
      <c r="K6607">
        <v>57.023440000000001</v>
      </c>
      <c r="L6607" s="3">
        <v>44130.534722222219</v>
      </c>
      <c r="M6607">
        <v>17.18</v>
      </c>
      <c r="N6607" t="s">
        <v>28</v>
      </c>
      <c r="P6607">
        <f>(C6607-Key!$B$1)*24</f>
        <v>3.7000000000116415</v>
      </c>
      <c r="Q6607">
        <f>(Key!$B$2-'17.1'!C6607)*24</f>
        <v>-0.75</v>
      </c>
      <c r="R6607" s="3">
        <f>C6607-(M6607-Key!$B$5)/(24*Key!$B$6)</f>
        <v>44130.767435185182</v>
      </c>
      <c r="S6607">
        <f>M6607-Key!$B$5</f>
        <v>14.92</v>
      </c>
      <c r="T6607" s="2">
        <f t="shared" si="515"/>
        <v>44129.784722222219</v>
      </c>
      <c r="U6607" t="str">
        <f t="shared" si="516"/>
        <v>10-25-2020 18:50</v>
      </c>
      <c r="V6607">
        <f>IFERROR(IF(W6607=Z6607,VLOOKUP($U6607,[1]C8842!$G$2:$M$145,3,FALSE),0),0)</f>
        <v>0</v>
      </c>
      <c r="W6607">
        <f>VLOOKUP(RIGHT($V$1,5),Key!$A$9:$B$14,2,FALSE)</f>
        <v>10.199999999999999</v>
      </c>
      <c r="X6607">
        <f t="shared" si="519"/>
        <v>0</v>
      </c>
      <c r="Y6607">
        <f>VLOOKUP(RIGHT($X$1,5),Key!$A$9:$B$14,2,FALSE)</f>
        <v>3.7</v>
      </c>
      <c r="Z6607">
        <f t="shared" si="517"/>
        <v>10.199999999999999</v>
      </c>
      <c r="AA6607">
        <f t="shared" si="518"/>
        <v>0</v>
      </c>
    </row>
    <row r="6608" spans="1:27" x14ac:dyDescent="0.3">
      <c r="A6608">
        <v>100067</v>
      </c>
      <c r="B6608">
        <v>230922</v>
      </c>
      <c r="C6608" s="3">
        <v>44130.78125</v>
      </c>
      <c r="D6608">
        <v>0</v>
      </c>
      <c r="E6608">
        <v>2</v>
      </c>
      <c r="F6608" t="s">
        <v>25</v>
      </c>
      <c r="G6608">
        <v>1</v>
      </c>
      <c r="H6608">
        <v>55.765630000000002</v>
      </c>
      <c r="I6608">
        <v>15.214840000000001</v>
      </c>
      <c r="J6608">
        <v>1.011719</v>
      </c>
      <c r="K6608">
        <v>46.019530000000003</v>
      </c>
      <c r="L6608" s="3">
        <v>44130.534722222219</v>
      </c>
      <c r="M6608">
        <v>17.18</v>
      </c>
      <c r="N6608" t="s">
        <v>28</v>
      </c>
      <c r="P6608">
        <f>(C6608-Key!$B$1)*24</f>
        <v>3.7000000000116415</v>
      </c>
      <c r="Q6608">
        <f>(Key!$B$2-'17.1'!C6608)*24</f>
        <v>-0.75</v>
      </c>
      <c r="R6608" s="3">
        <f>C6608-(M6608-Key!$B$5)/(24*Key!$B$6)</f>
        <v>44130.767435185182</v>
      </c>
      <c r="S6608">
        <f>M6608-Key!$B$5</f>
        <v>14.92</v>
      </c>
      <c r="T6608" s="2">
        <f t="shared" si="515"/>
        <v>44129.784722222219</v>
      </c>
      <c r="U6608" t="str">
        <f t="shared" si="516"/>
        <v>10-25-2020 18:50</v>
      </c>
      <c r="V6608">
        <f>IFERROR(IF(W6608=Z6608,VLOOKUP($U6608,[1]C8842!$G$2:$M$145,3,FALSE),0),0)</f>
        <v>0</v>
      </c>
      <c r="W6608">
        <f>VLOOKUP(RIGHT($V$1,5),Key!$A$9:$B$14,2,FALSE)</f>
        <v>10.199999999999999</v>
      </c>
      <c r="X6608">
        <f t="shared" si="519"/>
        <v>0</v>
      </c>
      <c r="Y6608">
        <f>VLOOKUP(RIGHT($X$1,5),Key!$A$9:$B$14,2,FALSE)</f>
        <v>3.7</v>
      </c>
      <c r="Z6608">
        <f t="shared" si="517"/>
        <v>10.199999999999999</v>
      </c>
      <c r="AA6608">
        <f t="shared" si="518"/>
        <v>0</v>
      </c>
    </row>
    <row r="6609" spans="1:27" x14ac:dyDescent="0.3">
      <c r="A6609">
        <v>100067</v>
      </c>
      <c r="B6609">
        <v>230922</v>
      </c>
      <c r="C6609" s="3">
        <v>44130.78125</v>
      </c>
      <c r="D6609">
        <v>0</v>
      </c>
      <c r="E6609">
        <v>2</v>
      </c>
      <c r="F6609" t="s">
        <v>25</v>
      </c>
      <c r="G6609">
        <v>1</v>
      </c>
      <c r="H6609">
        <v>55.976559999999999</v>
      </c>
      <c r="I6609">
        <v>14.6875</v>
      </c>
      <c r="J6609">
        <v>0.98046880000000003</v>
      </c>
      <c r="K6609">
        <v>45.019530000000003</v>
      </c>
      <c r="L6609" s="3">
        <v>44130.534722222219</v>
      </c>
      <c r="M6609">
        <v>17.18</v>
      </c>
      <c r="N6609" t="s">
        <v>28</v>
      </c>
      <c r="P6609">
        <f>(C6609-Key!$B$1)*24</f>
        <v>3.7000000000116415</v>
      </c>
      <c r="Q6609">
        <f>(Key!$B$2-'17.1'!C6609)*24</f>
        <v>-0.75</v>
      </c>
      <c r="R6609" s="3">
        <f>C6609-(M6609-Key!$B$5)/(24*Key!$B$6)</f>
        <v>44130.767435185182</v>
      </c>
      <c r="S6609">
        <f>M6609-Key!$B$5</f>
        <v>14.92</v>
      </c>
      <c r="T6609" s="2">
        <f t="shared" si="515"/>
        <v>44129.784722222219</v>
      </c>
      <c r="U6609" t="str">
        <f t="shared" si="516"/>
        <v>10-25-2020 18:50</v>
      </c>
      <c r="V6609">
        <f>IFERROR(IF(W6609=Z6609,VLOOKUP($U6609,[1]C8842!$G$2:$M$145,3,FALSE),0),0)</f>
        <v>0</v>
      </c>
      <c r="W6609">
        <f>VLOOKUP(RIGHT($V$1,5),Key!$A$9:$B$14,2,FALSE)</f>
        <v>10.199999999999999</v>
      </c>
      <c r="X6609">
        <f t="shared" si="519"/>
        <v>0</v>
      </c>
      <c r="Y6609">
        <f>VLOOKUP(RIGHT($X$1,5),Key!$A$9:$B$14,2,FALSE)</f>
        <v>3.7</v>
      </c>
      <c r="Z6609">
        <f t="shared" si="517"/>
        <v>10.199999999999999</v>
      </c>
      <c r="AA6609">
        <f t="shared" si="518"/>
        <v>0</v>
      </c>
    </row>
    <row r="6610" spans="1:27" x14ac:dyDescent="0.3">
      <c r="A6610">
        <v>100067</v>
      </c>
      <c r="B6610">
        <v>230922</v>
      </c>
      <c r="C6610" s="3">
        <v>44130.781944444447</v>
      </c>
      <c r="D6610">
        <v>0</v>
      </c>
      <c r="E6610">
        <v>2</v>
      </c>
      <c r="F6610" t="s">
        <v>25</v>
      </c>
      <c r="G6610">
        <v>2</v>
      </c>
      <c r="H6610">
        <v>64.5</v>
      </c>
      <c r="I6610">
        <v>22.796880000000002</v>
      </c>
      <c r="J6610">
        <v>1.1875</v>
      </c>
      <c r="K6610">
        <v>46.019530000000003</v>
      </c>
      <c r="L6610" s="3">
        <v>44130.534722222219</v>
      </c>
      <c r="M6610">
        <v>17.18</v>
      </c>
      <c r="N6610" t="s">
        <v>28</v>
      </c>
      <c r="P6610">
        <f>(C6610-Key!$B$1)*24</f>
        <v>3.7166666667326353</v>
      </c>
      <c r="Q6610">
        <f>(Key!$B$2-'17.1'!C6610)*24</f>
        <v>-0.76666666672099382</v>
      </c>
      <c r="R6610" s="3">
        <f>C6610-(M6610-Key!$B$5)/(24*Key!$B$6)</f>
        <v>44130.768129629629</v>
      </c>
      <c r="S6610">
        <f>M6610-Key!$B$5</f>
        <v>14.92</v>
      </c>
      <c r="T6610" s="2">
        <f t="shared" si="515"/>
        <v>44129.784722222219</v>
      </c>
      <c r="U6610" t="str">
        <f t="shared" si="516"/>
        <v>10-25-2020 18:50</v>
      </c>
      <c r="V6610">
        <f>IFERROR(IF(W6610=Z6610,VLOOKUP($U6610,[1]C8842!$G$2:$M$145,3,FALSE),0),0)</f>
        <v>0</v>
      </c>
      <c r="W6610">
        <f>VLOOKUP(RIGHT($V$1,5),Key!$A$9:$B$14,2,FALSE)</f>
        <v>10.199999999999999</v>
      </c>
      <c r="X6610">
        <f t="shared" si="519"/>
        <v>0</v>
      </c>
      <c r="Y6610">
        <f>VLOOKUP(RIGHT($X$1,5),Key!$A$9:$B$14,2,FALSE)</f>
        <v>3.7</v>
      </c>
      <c r="Z6610">
        <f t="shared" si="517"/>
        <v>10.199999999999999</v>
      </c>
      <c r="AA6610">
        <f t="shared" si="518"/>
        <v>0</v>
      </c>
    </row>
    <row r="6611" spans="1:27" x14ac:dyDescent="0.3">
      <c r="A6611">
        <v>100067</v>
      </c>
      <c r="B6611">
        <v>230922</v>
      </c>
      <c r="C6611" s="3">
        <v>44130.781944444447</v>
      </c>
      <c r="D6611">
        <v>1</v>
      </c>
      <c r="E6611">
        <v>1</v>
      </c>
      <c r="F6611" t="s">
        <v>25</v>
      </c>
      <c r="G6611">
        <v>3</v>
      </c>
      <c r="H6611">
        <v>62.367190000000001</v>
      </c>
      <c r="I6611">
        <v>39.816409999999998</v>
      </c>
      <c r="J6611">
        <v>1.953125</v>
      </c>
      <c r="K6611">
        <v>56.023440000000001</v>
      </c>
      <c r="L6611" s="3">
        <v>44130.534722222219</v>
      </c>
      <c r="M6611">
        <v>17.18</v>
      </c>
      <c r="N6611" t="s">
        <v>28</v>
      </c>
      <c r="P6611">
        <f>(C6611-Key!$B$1)*24</f>
        <v>3.7166666667326353</v>
      </c>
      <c r="Q6611">
        <f>(Key!$B$2-'17.1'!C6611)*24</f>
        <v>-0.76666666672099382</v>
      </c>
      <c r="R6611" s="3">
        <f>C6611-(M6611-Key!$B$5)/(24*Key!$B$6)</f>
        <v>44130.768129629629</v>
      </c>
      <c r="S6611">
        <f>M6611-Key!$B$5</f>
        <v>14.92</v>
      </c>
      <c r="T6611" s="2">
        <f t="shared" si="515"/>
        <v>44129.784722222219</v>
      </c>
      <c r="U6611" t="str">
        <f t="shared" si="516"/>
        <v>10-25-2020 18:50</v>
      </c>
      <c r="V6611">
        <f>IFERROR(IF(W6611=Z6611,VLOOKUP($U6611,[1]C8842!$G$2:$M$145,3,FALSE),0),0)</f>
        <v>0</v>
      </c>
      <c r="W6611">
        <f>VLOOKUP(RIGHT($V$1,5),Key!$A$9:$B$14,2,FALSE)</f>
        <v>10.199999999999999</v>
      </c>
      <c r="X6611">
        <f t="shared" si="519"/>
        <v>0</v>
      </c>
      <c r="Y6611">
        <f>VLOOKUP(RIGHT($X$1,5),Key!$A$9:$B$14,2,FALSE)</f>
        <v>3.7</v>
      </c>
      <c r="Z6611">
        <f t="shared" si="517"/>
        <v>10.199999999999999</v>
      </c>
      <c r="AA6611">
        <f t="shared" si="518"/>
        <v>0</v>
      </c>
    </row>
    <row r="6612" spans="1:27" x14ac:dyDescent="0.3">
      <c r="A6612">
        <v>100067</v>
      </c>
      <c r="B6612">
        <v>230922</v>
      </c>
      <c r="C6612" s="3">
        <v>44130.781944444447</v>
      </c>
      <c r="D6612">
        <v>0</v>
      </c>
      <c r="E6612">
        <v>2</v>
      </c>
      <c r="F6612" t="s">
        <v>25</v>
      </c>
      <c r="G6612">
        <v>2</v>
      </c>
      <c r="H6612">
        <v>63.992190000000001</v>
      </c>
      <c r="I6612">
        <v>20.703130000000002</v>
      </c>
      <c r="J6612">
        <v>1.109375</v>
      </c>
      <c r="K6612">
        <v>46.019530000000003</v>
      </c>
      <c r="L6612" s="3">
        <v>44130.534722222219</v>
      </c>
      <c r="M6612">
        <v>17.18</v>
      </c>
      <c r="N6612" t="s">
        <v>28</v>
      </c>
      <c r="P6612">
        <f>(C6612-Key!$B$1)*24</f>
        <v>3.7166666667326353</v>
      </c>
      <c r="Q6612">
        <f>(Key!$B$2-'17.1'!C6612)*24</f>
        <v>-0.76666666672099382</v>
      </c>
      <c r="R6612" s="3">
        <f>C6612-(M6612-Key!$B$5)/(24*Key!$B$6)</f>
        <v>44130.768129629629</v>
      </c>
      <c r="S6612">
        <f>M6612-Key!$B$5</f>
        <v>14.92</v>
      </c>
      <c r="T6612" s="2">
        <f t="shared" si="515"/>
        <v>44129.784722222219</v>
      </c>
      <c r="U6612" t="str">
        <f t="shared" si="516"/>
        <v>10-25-2020 18:50</v>
      </c>
      <c r="V6612">
        <f>IFERROR(IF(W6612=Z6612,VLOOKUP($U6612,[1]C8842!$G$2:$M$145,3,FALSE),0),0)</f>
        <v>0</v>
      </c>
      <c r="W6612">
        <f>VLOOKUP(RIGHT($V$1,5),Key!$A$9:$B$14,2,FALSE)</f>
        <v>10.199999999999999</v>
      </c>
      <c r="X6612">
        <f t="shared" si="519"/>
        <v>0</v>
      </c>
      <c r="Y6612">
        <f>VLOOKUP(RIGHT($X$1,5),Key!$A$9:$B$14,2,FALSE)</f>
        <v>3.7</v>
      </c>
      <c r="Z6612">
        <f t="shared" si="517"/>
        <v>10.199999999999999</v>
      </c>
      <c r="AA6612">
        <f t="shared" si="518"/>
        <v>0</v>
      </c>
    </row>
    <row r="6613" spans="1:27" x14ac:dyDescent="0.3">
      <c r="A6613">
        <v>100067</v>
      </c>
      <c r="B6613">
        <v>230922</v>
      </c>
      <c r="C6613" s="3">
        <v>44130.781944444447</v>
      </c>
      <c r="D6613">
        <v>3</v>
      </c>
      <c r="E6613">
        <v>2</v>
      </c>
      <c r="F6613" t="s">
        <v>26</v>
      </c>
      <c r="G6613">
        <v>1</v>
      </c>
      <c r="H6613">
        <v>67.167969999999997</v>
      </c>
      <c r="I6613">
        <v>17.625</v>
      </c>
      <c r="J6613">
        <v>0.93359380000000003</v>
      </c>
      <c r="K6613">
        <v>94.039060000000006</v>
      </c>
      <c r="L6613" s="3">
        <v>44130.534722222219</v>
      </c>
      <c r="M6613">
        <v>17.18</v>
      </c>
      <c r="N6613" t="s">
        <v>28</v>
      </c>
      <c r="P6613">
        <f>(C6613-Key!$B$1)*24</f>
        <v>3.7166666667326353</v>
      </c>
      <c r="Q6613">
        <f>(Key!$B$2-'17.1'!C6613)*24</f>
        <v>-0.76666666672099382</v>
      </c>
      <c r="R6613" s="3">
        <f>C6613-(M6613-Key!$B$5)/(24*Key!$B$6)</f>
        <v>44130.768129629629</v>
      </c>
      <c r="S6613">
        <f>M6613-Key!$B$5</f>
        <v>14.92</v>
      </c>
      <c r="T6613" s="2">
        <f t="shared" si="515"/>
        <v>44129.784722222219</v>
      </c>
      <c r="U6613" t="str">
        <f t="shared" si="516"/>
        <v>10-25-2020 18:50</v>
      </c>
      <c r="V6613">
        <f>IFERROR(IF(W6613=Z6613,VLOOKUP($U6613,[1]C8842!$G$2:$M$145,3,FALSE),0),0)</f>
        <v>0</v>
      </c>
      <c r="W6613">
        <f>VLOOKUP(RIGHT($V$1,5),Key!$A$9:$B$14,2,FALSE)</f>
        <v>10.199999999999999</v>
      </c>
      <c r="X6613">
        <f t="shared" si="519"/>
        <v>0</v>
      </c>
      <c r="Y6613">
        <f>VLOOKUP(RIGHT($X$1,5),Key!$A$9:$B$14,2,FALSE)</f>
        <v>3.7</v>
      </c>
      <c r="Z6613">
        <f t="shared" si="517"/>
        <v>10.199999999999999</v>
      </c>
      <c r="AA6613">
        <f t="shared" si="518"/>
        <v>0</v>
      </c>
    </row>
    <row r="6614" spans="1:27" x14ac:dyDescent="0.3">
      <c r="A6614">
        <v>100067</v>
      </c>
      <c r="B6614">
        <v>230922</v>
      </c>
      <c r="C6614" s="3">
        <v>44130.781944444447</v>
      </c>
      <c r="D6614">
        <v>3</v>
      </c>
      <c r="E6614">
        <v>2</v>
      </c>
      <c r="F6614" t="s">
        <v>26</v>
      </c>
      <c r="G6614">
        <v>1</v>
      </c>
      <c r="H6614">
        <v>61.796880000000002</v>
      </c>
      <c r="I6614">
        <v>18.347660000000001</v>
      </c>
      <c r="J6614">
        <v>1.046875</v>
      </c>
      <c r="K6614">
        <v>94.039060000000006</v>
      </c>
      <c r="L6614" s="3">
        <v>44130.534722222219</v>
      </c>
      <c r="M6614">
        <v>17.18</v>
      </c>
      <c r="N6614" t="s">
        <v>28</v>
      </c>
      <c r="P6614">
        <f>(C6614-Key!$B$1)*24</f>
        <v>3.7166666667326353</v>
      </c>
      <c r="Q6614">
        <f>(Key!$B$2-'17.1'!C6614)*24</f>
        <v>-0.76666666672099382</v>
      </c>
      <c r="R6614" s="3">
        <f>C6614-(M6614-Key!$B$5)/(24*Key!$B$6)</f>
        <v>44130.768129629629</v>
      </c>
      <c r="S6614">
        <f>M6614-Key!$B$5</f>
        <v>14.92</v>
      </c>
      <c r="T6614" s="2">
        <f t="shared" si="515"/>
        <v>44129.784722222219</v>
      </c>
      <c r="U6614" t="str">
        <f t="shared" si="516"/>
        <v>10-25-2020 18:50</v>
      </c>
      <c r="V6614">
        <f>IFERROR(IF(W6614=Z6614,VLOOKUP($U6614,[1]C8842!$G$2:$M$145,3,FALSE),0),0)</f>
        <v>0</v>
      </c>
      <c r="W6614">
        <f>VLOOKUP(RIGHT($V$1,5),Key!$A$9:$B$14,2,FALSE)</f>
        <v>10.199999999999999</v>
      </c>
      <c r="X6614">
        <f t="shared" si="519"/>
        <v>0</v>
      </c>
      <c r="Y6614">
        <f>VLOOKUP(RIGHT($X$1,5),Key!$A$9:$B$14,2,FALSE)</f>
        <v>3.7</v>
      </c>
      <c r="Z6614">
        <f t="shared" si="517"/>
        <v>10.199999999999999</v>
      </c>
      <c r="AA6614">
        <f t="shared" si="518"/>
        <v>0</v>
      </c>
    </row>
    <row r="6615" spans="1:27" x14ac:dyDescent="0.3">
      <c r="A6615">
        <v>100067</v>
      </c>
      <c r="B6615">
        <v>230922</v>
      </c>
      <c r="C6615" s="3">
        <v>44130.781944444447</v>
      </c>
      <c r="D6615">
        <v>3</v>
      </c>
      <c r="E6615">
        <v>2</v>
      </c>
      <c r="F6615" t="s">
        <v>26</v>
      </c>
      <c r="G6615">
        <v>1</v>
      </c>
      <c r="H6615">
        <v>63.394530000000003</v>
      </c>
      <c r="I6615">
        <v>13.679690000000001</v>
      </c>
      <c r="J6615">
        <v>0.82421880000000003</v>
      </c>
      <c r="K6615">
        <v>94.039060000000006</v>
      </c>
      <c r="L6615" s="3">
        <v>44130.534722222219</v>
      </c>
      <c r="M6615">
        <v>17.18</v>
      </c>
      <c r="N6615" t="s">
        <v>28</v>
      </c>
      <c r="P6615">
        <f>(C6615-Key!$B$1)*24</f>
        <v>3.7166666667326353</v>
      </c>
      <c r="Q6615">
        <f>(Key!$B$2-'17.1'!C6615)*24</f>
        <v>-0.76666666672099382</v>
      </c>
      <c r="R6615" s="3">
        <f>C6615-(M6615-Key!$B$5)/(24*Key!$B$6)</f>
        <v>44130.768129629629</v>
      </c>
      <c r="S6615">
        <f>M6615-Key!$B$5</f>
        <v>14.92</v>
      </c>
      <c r="T6615" s="2">
        <f t="shared" si="515"/>
        <v>44129.784722222219</v>
      </c>
      <c r="U6615" t="str">
        <f t="shared" si="516"/>
        <v>10-25-2020 18:50</v>
      </c>
      <c r="V6615">
        <f>IFERROR(IF(W6615=Z6615,VLOOKUP($U6615,[1]C8842!$G$2:$M$145,3,FALSE),0),0)</f>
        <v>0</v>
      </c>
      <c r="W6615">
        <f>VLOOKUP(RIGHT($V$1,5),Key!$A$9:$B$14,2,FALSE)</f>
        <v>10.199999999999999</v>
      </c>
      <c r="X6615">
        <f t="shared" si="519"/>
        <v>0</v>
      </c>
      <c r="Y6615">
        <f>VLOOKUP(RIGHT($X$1,5),Key!$A$9:$B$14,2,FALSE)</f>
        <v>3.7</v>
      </c>
      <c r="Z6615">
        <f t="shared" si="517"/>
        <v>10.199999999999999</v>
      </c>
      <c r="AA6615">
        <f t="shared" si="518"/>
        <v>0</v>
      </c>
    </row>
    <row r="6616" spans="1:27" x14ac:dyDescent="0.3">
      <c r="A6616">
        <v>100067</v>
      </c>
      <c r="B6616">
        <v>230922</v>
      </c>
      <c r="C6616" s="3">
        <v>44130.781944444447</v>
      </c>
      <c r="D6616">
        <v>3</v>
      </c>
      <c r="E6616">
        <v>2</v>
      </c>
      <c r="F6616" t="s">
        <v>26</v>
      </c>
      <c r="G6616">
        <v>4</v>
      </c>
      <c r="H6616">
        <v>64.992189999999994</v>
      </c>
      <c r="I6616">
        <v>74.757810000000006</v>
      </c>
      <c r="J6616">
        <v>3.3085939999999998</v>
      </c>
      <c r="K6616">
        <v>94.039060000000006</v>
      </c>
      <c r="L6616" s="3">
        <v>44130.534722222219</v>
      </c>
      <c r="M6616">
        <v>17.18</v>
      </c>
      <c r="N6616" t="s">
        <v>28</v>
      </c>
      <c r="P6616">
        <f>(C6616-Key!$B$1)*24</f>
        <v>3.7166666667326353</v>
      </c>
      <c r="Q6616">
        <f>(Key!$B$2-'17.1'!C6616)*24</f>
        <v>-0.76666666672099382</v>
      </c>
      <c r="R6616" s="3">
        <f>C6616-(M6616-Key!$B$5)/(24*Key!$B$6)</f>
        <v>44130.768129629629</v>
      </c>
      <c r="S6616">
        <f>M6616-Key!$B$5</f>
        <v>14.92</v>
      </c>
      <c r="T6616" s="2">
        <f t="shared" si="515"/>
        <v>44129.784722222219</v>
      </c>
      <c r="U6616" t="str">
        <f t="shared" si="516"/>
        <v>10-25-2020 18:50</v>
      </c>
      <c r="V6616">
        <f>IFERROR(IF(W6616=Z6616,VLOOKUP($U6616,[1]C8842!$G$2:$M$145,3,FALSE),0),0)</f>
        <v>0</v>
      </c>
      <c r="W6616">
        <f>VLOOKUP(RIGHT($V$1,5),Key!$A$9:$B$14,2,FALSE)</f>
        <v>10.199999999999999</v>
      </c>
      <c r="X6616">
        <f t="shared" si="519"/>
        <v>0</v>
      </c>
      <c r="Y6616">
        <f>VLOOKUP(RIGHT($X$1,5),Key!$A$9:$B$14,2,FALSE)</f>
        <v>3.7</v>
      </c>
      <c r="Z6616">
        <f t="shared" si="517"/>
        <v>10.199999999999999</v>
      </c>
      <c r="AA6616">
        <f t="shared" si="518"/>
        <v>0</v>
      </c>
    </row>
    <row r="6617" spans="1:27" x14ac:dyDescent="0.3">
      <c r="A6617">
        <v>100067</v>
      </c>
      <c r="B6617">
        <v>230922</v>
      </c>
      <c r="C6617" s="3">
        <v>44130.781944444447</v>
      </c>
      <c r="D6617">
        <v>1</v>
      </c>
      <c r="E6617">
        <v>1</v>
      </c>
      <c r="F6617" t="s">
        <v>25</v>
      </c>
      <c r="G6617">
        <v>1</v>
      </c>
      <c r="H6617">
        <v>65.628910000000005</v>
      </c>
      <c r="I6617">
        <v>19.57422</v>
      </c>
      <c r="J6617">
        <v>1.035156</v>
      </c>
      <c r="K6617">
        <v>58.023440000000001</v>
      </c>
      <c r="L6617" s="3">
        <v>44130.534722222219</v>
      </c>
      <c r="M6617">
        <v>17.18</v>
      </c>
      <c r="N6617" t="s">
        <v>28</v>
      </c>
      <c r="P6617">
        <f>(C6617-Key!$B$1)*24</f>
        <v>3.7166666667326353</v>
      </c>
      <c r="Q6617">
        <f>(Key!$B$2-'17.1'!C6617)*24</f>
        <v>-0.76666666672099382</v>
      </c>
      <c r="R6617" s="3">
        <f>C6617-(M6617-Key!$B$5)/(24*Key!$B$6)</f>
        <v>44130.768129629629</v>
      </c>
      <c r="S6617">
        <f>M6617-Key!$B$5</f>
        <v>14.92</v>
      </c>
      <c r="T6617" s="2">
        <f t="shared" si="515"/>
        <v>44129.784722222219</v>
      </c>
      <c r="U6617" t="str">
        <f t="shared" si="516"/>
        <v>10-25-2020 18:50</v>
      </c>
      <c r="V6617">
        <f>IFERROR(IF(W6617=Z6617,VLOOKUP($U6617,[1]C8842!$G$2:$M$145,3,FALSE),0),0)</f>
        <v>0</v>
      </c>
      <c r="W6617">
        <f>VLOOKUP(RIGHT($V$1,5),Key!$A$9:$B$14,2,FALSE)</f>
        <v>10.199999999999999</v>
      </c>
      <c r="X6617">
        <f t="shared" si="519"/>
        <v>0</v>
      </c>
      <c r="Y6617">
        <f>VLOOKUP(RIGHT($X$1,5),Key!$A$9:$B$14,2,FALSE)</f>
        <v>3.7</v>
      </c>
      <c r="Z6617">
        <f t="shared" si="517"/>
        <v>10.199999999999999</v>
      </c>
      <c r="AA6617">
        <f t="shared" si="518"/>
        <v>0</v>
      </c>
    </row>
    <row r="6618" spans="1:27" x14ac:dyDescent="0.3">
      <c r="A6618">
        <v>100067</v>
      </c>
      <c r="B6618">
        <v>230922</v>
      </c>
      <c r="C6618" s="3">
        <v>44130.781944444447</v>
      </c>
      <c r="D6618">
        <v>2</v>
      </c>
      <c r="E6618">
        <v>1</v>
      </c>
      <c r="F6618" t="s">
        <v>26</v>
      </c>
      <c r="G6618">
        <v>1</v>
      </c>
      <c r="H6618">
        <v>72.367189999999994</v>
      </c>
      <c r="I6618">
        <v>15.878909999999999</v>
      </c>
      <c r="J6618">
        <v>0.80078130000000003</v>
      </c>
      <c r="K6618">
        <v>81.035160000000005</v>
      </c>
      <c r="L6618" s="3">
        <v>44130.534722222219</v>
      </c>
      <c r="M6618">
        <v>17.18</v>
      </c>
      <c r="N6618" t="s">
        <v>28</v>
      </c>
      <c r="P6618">
        <f>(C6618-Key!$B$1)*24</f>
        <v>3.7166666667326353</v>
      </c>
      <c r="Q6618">
        <f>(Key!$B$2-'17.1'!C6618)*24</f>
        <v>-0.76666666672099382</v>
      </c>
      <c r="R6618" s="3">
        <f>C6618-(M6618-Key!$B$5)/(24*Key!$B$6)</f>
        <v>44130.768129629629</v>
      </c>
      <c r="S6618">
        <f>M6618-Key!$B$5</f>
        <v>14.92</v>
      </c>
      <c r="T6618" s="2">
        <f t="shared" si="515"/>
        <v>44129.784722222219</v>
      </c>
      <c r="U6618" t="str">
        <f t="shared" si="516"/>
        <v>10-25-2020 18:50</v>
      </c>
      <c r="V6618">
        <f>IFERROR(IF(W6618=Z6618,VLOOKUP($U6618,[1]C8842!$G$2:$M$145,3,FALSE),0),0)</f>
        <v>0</v>
      </c>
      <c r="W6618">
        <f>VLOOKUP(RIGHT($V$1,5),Key!$A$9:$B$14,2,FALSE)</f>
        <v>10.199999999999999</v>
      </c>
      <c r="X6618">
        <f t="shared" si="519"/>
        <v>0</v>
      </c>
      <c r="Y6618">
        <f>VLOOKUP(RIGHT($X$1,5),Key!$A$9:$B$14,2,FALSE)</f>
        <v>3.7</v>
      </c>
      <c r="Z6618">
        <f t="shared" si="517"/>
        <v>10.199999999999999</v>
      </c>
      <c r="AA6618">
        <f t="shared" si="518"/>
        <v>0</v>
      </c>
    </row>
    <row r="6619" spans="1:27" x14ac:dyDescent="0.3">
      <c r="A6619">
        <v>100067</v>
      </c>
      <c r="B6619">
        <v>230922</v>
      </c>
      <c r="C6619" s="3">
        <v>44130.781944444447</v>
      </c>
      <c r="D6619">
        <v>3</v>
      </c>
      <c r="E6619">
        <v>2</v>
      </c>
      <c r="F6619" t="s">
        <v>26</v>
      </c>
      <c r="G6619">
        <v>1</v>
      </c>
      <c r="H6619">
        <v>69.898439999999994</v>
      </c>
      <c r="I6619">
        <v>18.246089999999999</v>
      </c>
      <c r="J6619">
        <v>0.921875</v>
      </c>
      <c r="K6619">
        <v>93.039060000000006</v>
      </c>
      <c r="L6619" s="3">
        <v>44130.534722222219</v>
      </c>
      <c r="M6619">
        <v>17.18</v>
      </c>
      <c r="N6619" t="s">
        <v>28</v>
      </c>
      <c r="P6619">
        <f>(C6619-Key!$B$1)*24</f>
        <v>3.7166666667326353</v>
      </c>
      <c r="Q6619">
        <f>(Key!$B$2-'17.1'!C6619)*24</f>
        <v>-0.76666666672099382</v>
      </c>
      <c r="R6619" s="3">
        <f>C6619-(M6619-Key!$B$5)/(24*Key!$B$6)</f>
        <v>44130.768129629629</v>
      </c>
      <c r="S6619">
        <f>M6619-Key!$B$5</f>
        <v>14.92</v>
      </c>
      <c r="T6619" s="2">
        <f t="shared" si="515"/>
        <v>44129.784722222219</v>
      </c>
      <c r="U6619" t="str">
        <f t="shared" si="516"/>
        <v>10-25-2020 18:50</v>
      </c>
      <c r="V6619">
        <f>IFERROR(IF(W6619=Z6619,VLOOKUP($U6619,[1]C8842!$G$2:$M$145,3,FALSE),0),0)</f>
        <v>0</v>
      </c>
      <c r="W6619">
        <f>VLOOKUP(RIGHT($V$1,5),Key!$A$9:$B$14,2,FALSE)</f>
        <v>10.199999999999999</v>
      </c>
      <c r="X6619">
        <f t="shared" si="519"/>
        <v>0</v>
      </c>
      <c r="Y6619">
        <f>VLOOKUP(RIGHT($X$1,5),Key!$A$9:$B$14,2,FALSE)</f>
        <v>3.7</v>
      </c>
      <c r="Z6619">
        <f t="shared" si="517"/>
        <v>10.199999999999999</v>
      </c>
      <c r="AA6619">
        <f t="shared" si="518"/>
        <v>0</v>
      </c>
    </row>
    <row r="6620" spans="1:27" x14ac:dyDescent="0.3">
      <c r="A6620">
        <v>100067</v>
      </c>
      <c r="B6620">
        <v>230922</v>
      </c>
      <c r="C6620" s="3">
        <v>44130.781944444447</v>
      </c>
      <c r="D6620">
        <v>0</v>
      </c>
      <c r="E6620">
        <v>2</v>
      </c>
      <c r="F6620" t="s">
        <v>25</v>
      </c>
      <c r="G6620">
        <v>4</v>
      </c>
      <c r="H6620">
        <v>55.582030000000003</v>
      </c>
      <c r="I6620">
        <v>53.644530000000003</v>
      </c>
      <c r="J6620">
        <v>2.8554689999999998</v>
      </c>
      <c r="K6620">
        <v>46.019530000000003</v>
      </c>
      <c r="L6620" s="3">
        <v>44130.534722222219</v>
      </c>
      <c r="M6620">
        <v>17.18</v>
      </c>
      <c r="N6620" t="s">
        <v>28</v>
      </c>
      <c r="P6620">
        <f>(C6620-Key!$B$1)*24</f>
        <v>3.7166666667326353</v>
      </c>
      <c r="Q6620">
        <f>(Key!$B$2-'17.1'!C6620)*24</f>
        <v>-0.76666666672099382</v>
      </c>
      <c r="R6620" s="3">
        <f>C6620-(M6620-Key!$B$5)/(24*Key!$B$6)</f>
        <v>44130.768129629629</v>
      </c>
      <c r="S6620">
        <f>M6620-Key!$B$5</f>
        <v>14.92</v>
      </c>
      <c r="T6620" s="2">
        <f t="shared" si="515"/>
        <v>44129.784722222219</v>
      </c>
      <c r="U6620" t="str">
        <f t="shared" si="516"/>
        <v>10-25-2020 18:50</v>
      </c>
      <c r="V6620">
        <f>IFERROR(IF(W6620=Z6620,VLOOKUP($U6620,[1]C8842!$G$2:$M$145,3,FALSE),0),0)</f>
        <v>0</v>
      </c>
      <c r="W6620">
        <f>VLOOKUP(RIGHT($V$1,5),Key!$A$9:$B$14,2,FALSE)</f>
        <v>10.199999999999999</v>
      </c>
      <c r="X6620">
        <f t="shared" si="519"/>
        <v>0</v>
      </c>
      <c r="Y6620">
        <f>VLOOKUP(RIGHT($X$1,5),Key!$A$9:$B$14,2,FALSE)</f>
        <v>3.7</v>
      </c>
      <c r="Z6620">
        <f t="shared" si="517"/>
        <v>10.199999999999999</v>
      </c>
      <c r="AA6620">
        <f t="shared" si="518"/>
        <v>0</v>
      </c>
    </row>
    <row r="6621" spans="1:27" x14ac:dyDescent="0.3">
      <c r="A6621">
        <v>100067</v>
      </c>
      <c r="B6621">
        <v>230922</v>
      </c>
      <c r="C6621" s="3">
        <v>44130.781944444447</v>
      </c>
      <c r="D6621">
        <v>3</v>
      </c>
      <c r="E6621">
        <v>2</v>
      </c>
      <c r="F6621" t="s">
        <v>26</v>
      </c>
      <c r="G6621">
        <v>3</v>
      </c>
      <c r="H6621">
        <v>65.011719999999997</v>
      </c>
      <c r="I6621">
        <v>32.875</v>
      </c>
      <c r="J6621">
        <v>1.589844</v>
      </c>
      <c r="K6621">
        <v>95.039060000000006</v>
      </c>
      <c r="L6621" s="3">
        <v>44130.534722222219</v>
      </c>
      <c r="M6621">
        <v>17.18</v>
      </c>
      <c r="N6621" t="s">
        <v>28</v>
      </c>
      <c r="P6621">
        <f>(C6621-Key!$B$1)*24</f>
        <v>3.7166666667326353</v>
      </c>
      <c r="Q6621">
        <f>(Key!$B$2-'17.1'!C6621)*24</f>
        <v>-0.76666666672099382</v>
      </c>
      <c r="R6621" s="3">
        <f>C6621-(M6621-Key!$B$5)/(24*Key!$B$6)</f>
        <v>44130.768129629629</v>
      </c>
      <c r="S6621">
        <f>M6621-Key!$B$5</f>
        <v>14.92</v>
      </c>
      <c r="T6621" s="2">
        <f t="shared" si="515"/>
        <v>44129.784722222219</v>
      </c>
      <c r="U6621" t="str">
        <f t="shared" si="516"/>
        <v>10-25-2020 18:50</v>
      </c>
      <c r="V6621">
        <f>IFERROR(IF(W6621=Z6621,VLOOKUP($U6621,[1]C8842!$G$2:$M$145,3,FALSE),0),0)</f>
        <v>0</v>
      </c>
      <c r="W6621">
        <f>VLOOKUP(RIGHT($V$1,5),Key!$A$9:$B$14,2,FALSE)</f>
        <v>10.199999999999999</v>
      </c>
      <c r="X6621">
        <f t="shared" si="519"/>
        <v>0</v>
      </c>
      <c r="Y6621">
        <f>VLOOKUP(RIGHT($X$1,5),Key!$A$9:$B$14,2,FALSE)</f>
        <v>3.7</v>
      </c>
      <c r="Z6621">
        <f t="shared" si="517"/>
        <v>10.199999999999999</v>
      </c>
      <c r="AA6621">
        <f t="shared" si="518"/>
        <v>0</v>
      </c>
    </row>
    <row r="6622" spans="1:27" x14ac:dyDescent="0.3">
      <c r="A6622">
        <v>100067</v>
      </c>
      <c r="B6622">
        <v>230922</v>
      </c>
      <c r="C6622" s="3">
        <v>44130.781944444447</v>
      </c>
      <c r="D6622">
        <v>3</v>
      </c>
      <c r="E6622">
        <v>2</v>
      </c>
      <c r="F6622" t="s">
        <v>26</v>
      </c>
      <c r="G6622">
        <v>1</v>
      </c>
      <c r="H6622">
        <v>66.9375</v>
      </c>
      <c r="I6622">
        <v>17.027339999999999</v>
      </c>
      <c r="J6622">
        <v>0.9140625</v>
      </c>
      <c r="K6622">
        <v>93.039060000000006</v>
      </c>
      <c r="L6622" s="3">
        <v>44130.534722222219</v>
      </c>
      <c r="M6622">
        <v>17.18</v>
      </c>
      <c r="N6622" t="s">
        <v>28</v>
      </c>
      <c r="P6622">
        <f>(C6622-Key!$B$1)*24</f>
        <v>3.7166666667326353</v>
      </c>
      <c r="Q6622">
        <f>(Key!$B$2-'17.1'!C6622)*24</f>
        <v>-0.76666666672099382</v>
      </c>
      <c r="R6622" s="3">
        <f>C6622-(M6622-Key!$B$5)/(24*Key!$B$6)</f>
        <v>44130.768129629629</v>
      </c>
      <c r="S6622">
        <f>M6622-Key!$B$5</f>
        <v>14.92</v>
      </c>
      <c r="T6622" s="2">
        <f t="shared" si="515"/>
        <v>44129.784722222219</v>
      </c>
      <c r="U6622" t="str">
        <f t="shared" si="516"/>
        <v>10-25-2020 18:50</v>
      </c>
      <c r="V6622">
        <f>IFERROR(IF(W6622=Z6622,VLOOKUP($U6622,[1]C8842!$G$2:$M$145,3,FALSE),0),0)</f>
        <v>0</v>
      </c>
      <c r="W6622">
        <f>VLOOKUP(RIGHT($V$1,5),Key!$A$9:$B$14,2,FALSE)</f>
        <v>10.199999999999999</v>
      </c>
      <c r="X6622">
        <f t="shared" si="519"/>
        <v>0</v>
      </c>
      <c r="Y6622">
        <f>VLOOKUP(RIGHT($X$1,5),Key!$A$9:$B$14,2,FALSE)</f>
        <v>3.7</v>
      </c>
      <c r="Z6622">
        <f t="shared" si="517"/>
        <v>10.199999999999999</v>
      </c>
      <c r="AA6622">
        <f t="shared" si="518"/>
        <v>0</v>
      </c>
    </row>
    <row r="6623" spans="1:27" x14ac:dyDescent="0.3">
      <c r="A6623">
        <v>100067</v>
      </c>
      <c r="B6623">
        <v>230922</v>
      </c>
      <c r="C6623" s="3">
        <v>44130.781944444447</v>
      </c>
      <c r="D6623">
        <v>1</v>
      </c>
      <c r="E6623">
        <v>1</v>
      </c>
      <c r="F6623" t="s">
        <v>25</v>
      </c>
      <c r="G6623">
        <v>1</v>
      </c>
      <c r="H6623">
        <v>62.5625</v>
      </c>
      <c r="I6623">
        <v>15.433590000000001</v>
      </c>
      <c r="J6623">
        <v>0.91015630000000003</v>
      </c>
      <c r="K6623">
        <v>58.023440000000001</v>
      </c>
      <c r="L6623" s="3">
        <v>44130.534722222219</v>
      </c>
      <c r="M6623">
        <v>17.18</v>
      </c>
      <c r="N6623" t="s">
        <v>28</v>
      </c>
      <c r="P6623">
        <f>(C6623-Key!$B$1)*24</f>
        <v>3.7166666667326353</v>
      </c>
      <c r="Q6623">
        <f>(Key!$B$2-'17.1'!C6623)*24</f>
        <v>-0.76666666672099382</v>
      </c>
      <c r="R6623" s="3">
        <f>C6623-(M6623-Key!$B$5)/(24*Key!$B$6)</f>
        <v>44130.768129629629</v>
      </c>
      <c r="S6623">
        <f>M6623-Key!$B$5</f>
        <v>14.92</v>
      </c>
      <c r="T6623" s="2">
        <f t="shared" si="515"/>
        <v>44129.784722222219</v>
      </c>
      <c r="U6623" t="str">
        <f t="shared" si="516"/>
        <v>10-25-2020 18:50</v>
      </c>
      <c r="V6623">
        <f>IFERROR(IF(W6623=Z6623,VLOOKUP($U6623,[1]C8842!$G$2:$M$145,3,FALSE),0),0)</f>
        <v>0</v>
      </c>
      <c r="W6623">
        <f>VLOOKUP(RIGHT($V$1,5),Key!$A$9:$B$14,2,FALSE)</f>
        <v>10.199999999999999</v>
      </c>
      <c r="X6623">
        <f t="shared" si="519"/>
        <v>0</v>
      </c>
      <c r="Y6623">
        <f>VLOOKUP(RIGHT($X$1,5),Key!$A$9:$B$14,2,FALSE)</f>
        <v>3.7</v>
      </c>
      <c r="Z6623">
        <f t="shared" si="517"/>
        <v>10.199999999999999</v>
      </c>
      <c r="AA6623">
        <f t="shared" si="518"/>
        <v>0</v>
      </c>
    </row>
    <row r="6624" spans="1:27" x14ac:dyDescent="0.3">
      <c r="A6624">
        <v>100067</v>
      </c>
      <c r="B6624">
        <v>230922</v>
      </c>
      <c r="C6624" s="3">
        <v>44130.781944444447</v>
      </c>
      <c r="D6624">
        <v>2</v>
      </c>
      <c r="E6624">
        <v>1</v>
      </c>
      <c r="F6624" t="s">
        <v>26</v>
      </c>
      <c r="G6624">
        <v>1</v>
      </c>
      <c r="H6624">
        <v>70.808589999999995</v>
      </c>
      <c r="I6624">
        <v>17.04297</v>
      </c>
      <c r="J6624">
        <v>0.86328130000000003</v>
      </c>
      <c r="K6624">
        <v>82.035160000000005</v>
      </c>
      <c r="L6624" s="3">
        <v>44130.534722222219</v>
      </c>
      <c r="M6624">
        <v>17.18</v>
      </c>
      <c r="N6624" t="s">
        <v>28</v>
      </c>
      <c r="P6624">
        <f>(C6624-Key!$B$1)*24</f>
        <v>3.7166666667326353</v>
      </c>
      <c r="Q6624">
        <f>(Key!$B$2-'17.1'!C6624)*24</f>
        <v>-0.76666666672099382</v>
      </c>
      <c r="R6624" s="3">
        <f>C6624-(M6624-Key!$B$5)/(24*Key!$B$6)</f>
        <v>44130.768129629629</v>
      </c>
      <c r="S6624">
        <f>M6624-Key!$B$5</f>
        <v>14.92</v>
      </c>
      <c r="T6624" s="2">
        <f t="shared" si="515"/>
        <v>44129.784722222219</v>
      </c>
      <c r="U6624" t="str">
        <f t="shared" si="516"/>
        <v>10-25-2020 18:50</v>
      </c>
      <c r="V6624">
        <f>IFERROR(IF(W6624=Z6624,VLOOKUP($U6624,[1]C8842!$G$2:$M$145,3,FALSE),0),0)</f>
        <v>0</v>
      </c>
      <c r="W6624">
        <f>VLOOKUP(RIGHT($V$1,5),Key!$A$9:$B$14,2,FALSE)</f>
        <v>10.199999999999999</v>
      </c>
      <c r="X6624">
        <f t="shared" si="519"/>
        <v>0</v>
      </c>
      <c r="Y6624">
        <f>VLOOKUP(RIGHT($X$1,5),Key!$A$9:$B$14,2,FALSE)</f>
        <v>3.7</v>
      </c>
      <c r="Z6624">
        <f t="shared" si="517"/>
        <v>10.199999999999999</v>
      </c>
      <c r="AA6624">
        <f t="shared" si="518"/>
        <v>0</v>
      </c>
    </row>
    <row r="6625" spans="1:27" x14ac:dyDescent="0.3">
      <c r="A6625">
        <v>100067</v>
      </c>
      <c r="B6625">
        <v>230922</v>
      </c>
      <c r="C6625" s="3">
        <v>44130.781944444447</v>
      </c>
      <c r="D6625">
        <v>3</v>
      </c>
      <c r="E6625">
        <v>2</v>
      </c>
      <c r="F6625" t="s">
        <v>26</v>
      </c>
      <c r="G6625">
        <v>2</v>
      </c>
      <c r="H6625">
        <v>61.871090000000002</v>
      </c>
      <c r="I6625">
        <v>20.914059999999999</v>
      </c>
      <c r="J6625">
        <v>1.15625</v>
      </c>
      <c r="K6625">
        <v>93.039060000000006</v>
      </c>
      <c r="L6625" s="3">
        <v>44130.534722222219</v>
      </c>
      <c r="M6625">
        <v>17.18</v>
      </c>
      <c r="N6625" t="s">
        <v>28</v>
      </c>
      <c r="P6625">
        <f>(C6625-Key!$B$1)*24</f>
        <v>3.7166666667326353</v>
      </c>
      <c r="Q6625">
        <f>(Key!$B$2-'17.1'!C6625)*24</f>
        <v>-0.76666666672099382</v>
      </c>
      <c r="R6625" s="3">
        <f>C6625-(M6625-Key!$B$5)/(24*Key!$B$6)</f>
        <v>44130.768129629629</v>
      </c>
      <c r="S6625">
        <f>M6625-Key!$B$5</f>
        <v>14.92</v>
      </c>
      <c r="T6625" s="2">
        <f t="shared" si="515"/>
        <v>44129.784722222219</v>
      </c>
      <c r="U6625" t="str">
        <f t="shared" si="516"/>
        <v>10-25-2020 18:50</v>
      </c>
      <c r="V6625">
        <f>IFERROR(IF(W6625=Z6625,VLOOKUP($U6625,[1]C8842!$G$2:$M$145,3,FALSE),0),0)</f>
        <v>0</v>
      </c>
      <c r="W6625">
        <f>VLOOKUP(RIGHT($V$1,5),Key!$A$9:$B$14,2,FALSE)</f>
        <v>10.199999999999999</v>
      </c>
      <c r="X6625">
        <f t="shared" si="519"/>
        <v>0</v>
      </c>
      <c r="Y6625">
        <f>VLOOKUP(RIGHT($X$1,5),Key!$A$9:$B$14,2,FALSE)</f>
        <v>3.7</v>
      </c>
      <c r="Z6625">
        <f t="shared" si="517"/>
        <v>10.199999999999999</v>
      </c>
      <c r="AA6625">
        <f t="shared" si="518"/>
        <v>0</v>
      </c>
    </row>
    <row r="6626" spans="1:27" x14ac:dyDescent="0.3">
      <c r="A6626">
        <v>100067</v>
      </c>
      <c r="B6626">
        <v>230922</v>
      </c>
      <c r="C6626" s="3">
        <v>44130.781944444447</v>
      </c>
      <c r="D6626">
        <v>2</v>
      </c>
      <c r="E6626">
        <v>1</v>
      </c>
      <c r="F6626" t="s">
        <v>26</v>
      </c>
      <c r="G6626">
        <v>1</v>
      </c>
      <c r="H6626">
        <v>68.878910000000005</v>
      </c>
      <c r="I6626">
        <v>18.808589999999999</v>
      </c>
      <c r="J6626">
        <v>0.95703130000000003</v>
      </c>
      <c r="K6626">
        <v>84.035160000000005</v>
      </c>
      <c r="L6626" s="3">
        <v>44130.534722222219</v>
      </c>
      <c r="M6626">
        <v>17.18</v>
      </c>
      <c r="N6626" t="s">
        <v>28</v>
      </c>
      <c r="P6626">
        <f>(C6626-Key!$B$1)*24</f>
        <v>3.7166666667326353</v>
      </c>
      <c r="Q6626">
        <f>(Key!$B$2-'17.1'!C6626)*24</f>
        <v>-0.76666666672099382</v>
      </c>
      <c r="R6626" s="3">
        <f>C6626-(M6626-Key!$B$5)/(24*Key!$B$6)</f>
        <v>44130.768129629629</v>
      </c>
      <c r="S6626">
        <f>M6626-Key!$B$5</f>
        <v>14.92</v>
      </c>
      <c r="T6626" s="2">
        <f t="shared" si="515"/>
        <v>44129.784722222219</v>
      </c>
      <c r="U6626" t="str">
        <f t="shared" si="516"/>
        <v>10-25-2020 18:50</v>
      </c>
      <c r="V6626">
        <f>IFERROR(IF(W6626=Z6626,VLOOKUP($U6626,[1]C8842!$G$2:$M$145,3,FALSE),0),0)</f>
        <v>0</v>
      </c>
      <c r="W6626">
        <f>VLOOKUP(RIGHT($V$1,5),Key!$A$9:$B$14,2,FALSE)</f>
        <v>10.199999999999999</v>
      </c>
      <c r="X6626">
        <f t="shared" si="519"/>
        <v>0</v>
      </c>
      <c r="Y6626">
        <f>VLOOKUP(RIGHT($X$1,5),Key!$A$9:$B$14,2,FALSE)</f>
        <v>3.7</v>
      </c>
      <c r="Z6626">
        <f t="shared" si="517"/>
        <v>10.199999999999999</v>
      </c>
      <c r="AA6626">
        <f t="shared" si="518"/>
        <v>0</v>
      </c>
    </row>
    <row r="6627" spans="1:27" x14ac:dyDescent="0.3">
      <c r="A6627">
        <v>100067</v>
      </c>
      <c r="B6627">
        <v>230922</v>
      </c>
      <c r="C6627" s="3">
        <v>44130.781944444447</v>
      </c>
      <c r="D6627">
        <v>0</v>
      </c>
      <c r="E6627">
        <v>2</v>
      </c>
      <c r="F6627" t="s">
        <v>25</v>
      </c>
      <c r="G6627">
        <v>4</v>
      </c>
      <c r="H6627">
        <v>56.730469999999997</v>
      </c>
      <c r="I6627">
        <v>66.367189999999994</v>
      </c>
      <c r="J6627">
        <v>3.3945310000000002</v>
      </c>
      <c r="K6627">
        <v>46.019530000000003</v>
      </c>
      <c r="L6627" s="3">
        <v>44130.534722222219</v>
      </c>
      <c r="M6627">
        <v>17.18</v>
      </c>
      <c r="N6627" t="s">
        <v>28</v>
      </c>
      <c r="P6627">
        <f>(C6627-Key!$B$1)*24</f>
        <v>3.7166666667326353</v>
      </c>
      <c r="Q6627">
        <f>(Key!$B$2-'17.1'!C6627)*24</f>
        <v>-0.76666666672099382</v>
      </c>
      <c r="R6627" s="3">
        <f>C6627-(M6627-Key!$B$5)/(24*Key!$B$6)</f>
        <v>44130.768129629629</v>
      </c>
      <c r="S6627">
        <f>M6627-Key!$B$5</f>
        <v>14.92</v>
      </c>
      <c r="T6627" s="2">
        <f t="shared" si="515"/>
        <v>44129.784722222219</v>
      </c>
      <c r="U6627" t="str">
        <f t="shared" si="516"/>
        <v>10-25-2020 18:50</v>
      </c>
      <c r="V6627">
        <f>IFERROR(IF(W6627=Z6627,VLOOKUP($U6627,[1]C8842!$G$2:$M$145,3,FALSE),0),0)</f>
        <v>0</v>
      </c>
      <c r="W6627">
        <f>VLOOKUP(RIGHT($V$1,5),Key!$A$9:$B$14,2,FALSE)</f>
        <v>10.199999999999999</v>
      </c>
      <c r="X6627">
        <f t="shared" si="519"/>
        <v>0</v>
      </c>
      <c r="Y6627">
        <f>VLOOKUP(RIGHT($X$1,5),Key!$A$9:$B$14,2,FALSE)</f>
        <v>3.7</v>
      </c>
      <c r="Z6627">
        <f t="shared" si="517"/>
        <v>10.199999999999999</v>
      </c>
      <c r="AA6627">
        <f t="shared" si="518"/>
        <v>0</v>
      </c>
    </row>
    <row r="6628" spans="1:27" x14ac:dyDescent="0.3">
      <c r="A6628">
        <v>100067</v>
      </c>
      <c r="B6628">
        <v>230922</v>
      </c>
      <c r="C6628" s="3">
        <v>44130.782638888886</v>
      </c>
      <c r="D6628">
        <v>1</v>
      </c>
      <c r="E6628">
        <v>1</v>
      </c>
      <c r="F6628" t="s">
        <v>25</v>
      </c>
      <c r="G6628">
        <v>1</v>
      </c>
      <c r="H6628">
        <v>60.253909999999998</v>
      </c>
      <c r="I6628">
        <v>15.01953</v>
      </c>
      <c r="J6628">
        <v>0.92578130000000003</v>
      </c>
      <c r="K6628">
        <v>58.023440000000001</v>
      </c>
      <c r="L6628" s="3">
        <v>44130.534722222219</v>
      </c>
      <c r="M6628">
        <v>17.18</v>
      </c>
      <c r="N6628" t="s">
        <v>28</v>
      </c>
      <c r="P6628">
        <f>(C6628-Key!$B$1)*24</f>
        <v>3.7333333332790062</v>
      </c>
      <c r="Q6628">
        <f>(Key!$B$2-'17.1'!C6628)*24</f>
        <v>-0.78333333326736465</v>
      </c>
      <c r="R6628" s="3">
        <f>C6628-(M6628-Key!$B$5)/(24*Key!$B$6)</f>
        <v>44130.768824074068</v>
      </c>
      <c r="S6628">
        <f>M6628-Key!$B$5</f>
        <v>14.92</v>
      </c>
      <c r="T6628" s="2">
        <f t="shared" si="515"/>
        <v>44129.784722222219</v>
      </c>
      <c r="U6628" t="str">
        <f t="shared" si="516"/>
        <v>10-25-2020 18:50</v>
      </c>
      <c r="V6628">
        <f>IFERROR(IF(W6628=Z6628,VLOOKUP($U6628,[1]C8842!$G$2:$M$145,3,FALSE),0),0)</f>
        <v>0</v>
      </c>
      <c r="W6628">
        <f>VLOOKUP(RIGHT($V$1,5),Key!$A$9:$B$14,2,FALSE)</f>
        <v>10.199999999999999</v>
      </c>
      <c r="X6628">
        <f t="shared" si="519"/>
        <v>0</v>
      </c>
      <c r="Y6628">
        <f>VLOOKUP(RIGHT($X$1,5),Key!$A$9:$B$14,2,FALSE)</f>
        <v>3.7</v>
      </c>
      <c r="Z6628">
        <f t="shared" si="517"/>
        <v>10.199999999999999</v>
      </c>
      <c r="AA6628">
        <f t="shared" si="518"/>
        <v>0</v>
      </c>
    </row>
    <row r="6629" spans="1:27" x14ac:dyDescent="0.3">
      <c r="A6629">
        <v>100067</v>
      </c>
      <c r="B6629">
        <v>230922</v>
      </c>
      <c r="C6629" s="3">
        <v>44130.782638888886</v>
      </c>
      <c r="D6629">
        <v>0</v>
      </c>
      <c r="E6629">
        <v>2</v>
      </c>
      <c r="F6629" t="s">
        <v>25</v>
      </c>
      <c r="G6629">
        <v>4</v>
      </c>
      <c r="H6629">
        <v>57.300780000000003</v>
      </c>
      <c r="I6629">
        <v>70.511719999999997</v>
      </c>
      <c r="J6629">
        <v>3.5546880000000001</v>
      </c>
      <c r="K6629">
        <v>49.019530000000003</v>
      </c>
      <c r="L6629" s="3">
        <v>44130.534722222219</v>
      </c>
      <c r="M6629">
        <v>17.18</v>
      </c>
      <c r="N6629" t="s">
        <v>28</v>
      </c>
      <c r="P6629">
        <f>(C6629-Key!$B$1)*24</f>
        <v>3.7333333332790062</v>
      </c>
      <c r="Q6629">
        <f>(Key!$B$2-'17.1'!C6629)*24</f>
        <v>-0.78333333326736465</v>
      </c>
      <c r="R6629" s="3">
        <f>C6629-(M6629-Key!$B$5)/(24*Key!$B$6)</f>
        <v>44130.768824074068</v>
      </c>
      <c r="S6629">
        <f>M6629-Key!$B$5</f>
        <v>14.92</v>
      </c>
      <c r="T6629" s="2">
        <f t="shared" si="515"/>
        <v>44129.784722222219</v>
      </c>
      <c r="U6629" t="str">
        <f t="shared" si="516"/>
        <v>10-25-2020 18:50</v>
      </c>
      <c r="V6629">
        <f>IFERROR(IF(W6629=Z6629,VLOOKUP($U6629,[1]C8842!$G$2:$M$145,3,FALSE),0),0)</f>
        <v>0</v>
      </c>
      <c r="W6629">
        <f>VLOOKUP(RIGHT($V$1,5),Key!$A$9:$B$14,2,FALSE)</f>
        <v>10.199999999999999</v>
      </c>
      <c r="X6629">
        <f t="shared" si="519"/>
        <v>0</v>
      </c>
      <c r="Y6629">
        <f>VLOOKUP(RIGHT($X$1,5),Key!$A$9:$B$14,2,FALSE)</f>
        <v>3.7</v>
      </c>
      <c r="Z6629">
        <f t="shared" si="517"/>
        <v>10.199999999999999</v>
      </c>
      <c r="AA6629">
        <f t="shared" si="518"/>
        <v>0</v>
      </c>
    </row>
    <row r="6630" spans="1:27" x14ac:dyDescent="0.3">
      <c r="A6630">
        <v>100067</v>
      </c>
      <c r="B6630">
        <v>230922</v>
      </c>
      <c r="C6630" s="3">
        <v>44130.782638888886</v>
      </c>
      <c r="D6630">
        <v>1</v>
      </c>
      <c r="E6630">
        <v>1</v>
      </c>
      <c r="F6630" t="s">
        <v>25</v>
      </c>
      <c r="G6630">
        <v>1</v>
      </c>
      <c r="H6630">
        <v>65.414060000000006</v>
      </c>
      <c r="I6630">
        <v>14.32813</v>
      </c>
      <c r="J6630">
        <v>0.82421880000000003</v>
      </c>
      <c r="K6630">
        <v>58.023440000000001</v>
      </c>
      <c r="L6630" s="3">
        <v>44130.534722222219</v>
      </c>
      <c r="M6630">
        <v>17.18</v>
      </c>
      <c r="N6630" t="s">
        <v>28</v>
      </c>
      <c r="P6630">
        <f>(C6630-Key!$B$1)*24</f>
        <v>3.7333333332790062</v>
      </c>
      <c r="Q6630">
        <f>(Key!$B$2-'17.1'!C6630)*24</f>
        <v>-0.78333333326736465</v>
      </c>
      <c r="R6630" s="3">
        <f>C6630-(M6630-Key!$B$5)/(24*Key!$B$6)</f>
        <v>44130.768824074068</v>
      </c>
      <c r="S6630">
        <f>M6630-Key!$B$5</f>
        <v>14.92</v>
      </c>
      <c r="T6630" s="2">
        <f t="shared" si="515"/>
        <v>44129.784722222219</v>
      </c>
      <c r="U6630" t="str">
        <f t="shared" si="516"/>
        <v>10-25-2020 18:50</v>
      </c>
      <c r="V6630">
        <f>IFERROR(IF(W6630=Z6630,VLOOKUP($U6630,[1]C8842!$G$2:$M$145,3,FALSE),0),0)</f>
        <v>0</v>
      </c>
      <c r="W6630">
        <f>VLOOKUP(RIGHT($V$1,5),Key!$A$9:$B$14,2,FALSE)</f>
        <v>10.199999999999999</v>
      </c>
      <c r="X6630">
        <f t="shared" si="519"/>
        <v>0</v>
      </c>
      <c r="Y6630">
        <f>VLOOKUP(RIGHT($X$1,5),Key!$A$9:$B$14,2,FALSE)</f>
        <v>3.7</v>
      </c>
      <c r="Z6630">
        <f t="shared" si="517"/>
        <v>10.199999999999999</v>
      </c>
      <c r="AA6630">
        <f t="shared" si="518"/>
        <v>0</v>
      </c>
    </row>
    <row r="6631" spans="1:27" x14ac:dyDescent="0.3">
      <c r="A6631">
        <v>100067</v>
      </c>
      <c r="B6631">
        <v>230922</v>
      </c>
      <c r="C6631" s="3">
        <v>44130.782638888886</v>
      </c>
      <c r="D6631">
        <v>3</v>
      </c>
      <c r="E6631">
        <v>2</v>
      </c>
      <c r="F6631" t="s">
        <v>26</v>
      </c>
      <c r="G6631">
        <v>1</v>
      </c>
      <c r="H6631">
        <v>62.9375</v>
      </c>
      <c r="I6631">
        <v>15.347659999999999</v>
      </c>
      <c r="J6631">
        <v>0.90234380000000003</v>
      </c>
      <c r="K6631">
        <v>94.039060000000006</v>
      </c>
      <c r="L6631" s="3">
        <v>44130.534722222219</v>
      </c>
      <c r="M6631">
        <v>17.18</v>
      </c>
      <c r="N6631" t="s">
        <v>28</v>
      </c>
      <c r="P6631">
        <f>(C6631-Key!$B$1)*24</f>
        <v>3.7333333332790062</v>
      </c>
      <c r="Q6631">
        <f>(Key!$B$2-'17.1'!C6631)*24</f>
        <v>-0.78333333326736465</v>
      </c>
      <c r="R6631" s="3">
        <f>C6631-(M6631-Key!$B$5)/(24*Key!$B$6)</f>
        <v>44130.768824074068</v>
      </c>
      <c r="S6631">
        <f>M6631-Key!$B$5</f>
        <v>14.92</v>
      </c>
      <c r="T6631" s="2">
        <f t="shared" si="515"/>
        <v>44129.784722222219</v>
      </c>
      <c r="U6631" t="str">
        <f t="shared" si="516"/>
        <v>10-25-2020 18:50</v>
      </c>
      <c r="V6631">
        <f>IFERROR(IF(W6631=Z6631,VLOOKUP($U6631,[1]C8842!$G$2:$M$145,3,FALSE),0),0)</f>
        <v>0</v>
      </c>
      <c r="W6631">
        <f>VLOOKUP(RIGHT($V$1,5),Key!$A$9:$B$14,2,FALSE)</f>
        <v>10.199999999999999</v>
      </c>
      <c r="X6631">
        <f t="shared" si="519"/>
        <v>0</v>
      </c>
      <c r="Y6631">
        <f>VLOOKUP(RIGHT($X$1,5),Key!$A$9:$B$14,2,FALSE)</f>
        <v>3.7</v>
      </c>
      <c r="Z6631">
        <f t="shared" si="517"/>
        <v>10.199999999999999</v>
      </c>
      <c r="AA6631">
        <f t="shared" si="518"/>
        <v>0</v>
      </c>
    </row>
    <row r="6632" spans="1:27" x14ac:dyDescent="0.3">
      <c r="A6632">
        <v>100067</v>
      </c>
      <c r="B6632">
        <v>230922</v>
      </c>
      <c r="C6632" s="3">
        <v>44130.782638888886</v>
      </c>
      <c r="D6632">
        <v>3</v>
      </c>
      <c r="E6632">
        <v>2</v>
      </c>
      <c r="F6632" t="s">
        <v>26</v>
      </c>
      <c r="G6632">
        <v>1</v>
      </c>
      <c r="H6632">
        <v>64.269530000000003</v>
      </c>
      <c r="I6632">
        <v>14.601559999999999</v>
      </c>
      <c r="J6632">
        <v>0.8515625</v>
      </c>
      <c r="K6632">
        <v>94.039060000000006</v>
      </c>
      <c r="L6632" s="3">
        <v>44130.534722222219</v>
      </c>
      <c r="M6632">
        <v>17.18</v>
      </c>
      <c r="N6632" t="s">
        <v>28</v>
      </c>
      <c r="P6632">
        <f>(C6632-Key!$B$1)*24</f>
        <v>3.7333333332790062</v>
      </c>
      <c r="Q6632">
        <f>(Key!$B$2-'17.1'!C6632)*24</f>
        <v>-0.78333333326736465</v>
      </c>
      <c r="R6632" s="3">
        <f>C6632-(M6632-Key!$B$5)/(24*Key!$B$6)</f>
        <v>44130.768824074068</v>
      </c>
      <c r="S6632">
        <f>M6632-Key!$B$5</f>
        <v>14.92</v>
      </c>
      <c r="T6632" s="2">
        <f t="shared" si="515"/>
        <v>44129.784722222219</v>
      </c>
      <c r="U6632" t="str">
        <f t="shared" si="516"/>
        <v>10-25-2020 18:50</v>
      </c>
      <c r="V6632">
        <f>IFERROR(IF(W6632=Z6632,VLOOKUP($U6632,[1]C8842!$G$2:$M$145,3,FALSE),0),0)</f>
        <v>0</v>
      </c>
      <c r="W6632">
        <f>VLOOKUP(RIGHT($V$1,5),Key!$A$9:$B$14,2,FALSE)</f>
        <v>10.199999999999999</v>
      </c>
      <c r="X6632">
        <f t="shared" si="519"/>
        <v>0</v>
      </c>
      <c r="Y6632">
        <f>VLOOKUP(RIGHT($X$1,5),Key!$A$9:$B$14,2,FALSE)</f>
        <v>3.7</v>
      </c>
      <c r="Z6632">
        <f t="shared" si="517"/>
        <v>10.199999999999999</v>
      </c>
      <c r="AA6632">
        <f t="shared" si="518"/>
        <v>0</v>
      </c>
    </row>
    <row r="6633" spans="1:27" x14ac:dyDescent="0.3">
      <c r="A6633">
        <v>100067</v>
      </c>
      <c r="B6633">
        <v>230922</v>
      </c>
      <c r="C6633" s="3">
        <v>44130.782638888886</v>
      </c>
      <c r="D6633">
        <v>1</v>
      </c>
      <c r="E6633">
        <v>1</v>
      </c>
      <c r="F6633" t="s">
        <v>25</v>
      </c>
      <c r="G6633">
        <v>2</v>
      </c>
      <c r="H6633">
        <v>61.914059999999999</v>
      </c>
      <c r="I6633">
        <v>20.773440000000001</v>
      </c>
      <c r="J6633">
        <v>1.1484380000000001</v>
      </c>
      <c r="K6633">
        <v>54.023440000000001</v>
      </c>
      <c r="L6633" s="3">
        <v>44130.534722222219</v>
      </c>
      <c r="M6633">
        <v>17.18</v>
      </c>
      <c r="N6633" t="s">
        <v>28</v>
      </c>
      <c r="P6633">
        <f>(C6633-Key!$B$1)*24</f>
        <v>3.7333333332790062</v>
      </c>
      <c r="Q6633">
        <f>(Key!$B$2-'17.1'!C6633)*24</f>
        <v>-0.78333333326736465</v>
      </c>
      <c r="R6633" s="3">
        <f>C6633-(M6633-Key!$B$5)/(24*Key!$B$6)</f>
        <v>44130.768824074068</v>
      </c>
      <c r="S6633">
        <f>M6633-Key!$B$5</f>
        <v>14.92</v>
      </c>
      <c r="T6633" s="2">
        <f t="shared" si="515"/>
        <v>44129.784722222219</v>
      </c>
      <c r="U6633" t="str">
        <f t="shared" si="516"/>
        <v>10-25-2020 18:50</v>
      </c>
      <c r="V6633">
        <f>IFERROR(IF(W6633=Z6633,VLOOKUP($U6633,[1]C8842!$G$2:$M$145,3,FALSE),0),0)</f>
        <v>0</v>
      </c>
      <c r="W6633">
        <f>VLOOKUP(RIGHT($V$1,5),Key!$A$9:$B$14,2,FALSE)</f>
        <v>10.199999999999999</v>
      </c>
      <c r="X6633">
        <f t="shared" si="519"/>
        <v>0</v>
      </c>
      <c r="Y6633">
        <f>VLOOKUP(RIGHT($X$1,5),Key!$A$9:$B$14,2,FALSE)</f>
        <v>3.7</v>
      </c>
      <c r="Z6633">
        <f t="shared" si="517"/>
        <v>10.199999999999999</v>
      </c>
      <c r="AA6633">
        <f t="shared" si="518"/>
        <v>0</v>
      </c>
    </row>
    <row r="6634" spans="1:27" x14ac:dyDescent="0.3">
      <c r="A6634">
        <v>100067</v>
      </c>
      <c r="B6634">
        <v>230922</v>
      </c>
      <c r="C6634" s="3">
        <v>44130.782638888886</v>
      </c>
      <c r="D6634">
        <v>0</v>
      </c>
      <c r="E6634">
        <v>2</v>
      </c>
      <c r="F6634" t="s">
        <v>25</v>
      </c>
      <c r="G6634">
        <v>4</v>
      </c>
      <c r="H6634">
        <v>58.457030000000003</v>
      </c>
      <c r="I6634">
        <v>71.789060000000006</v>
      </c>
      <c r="J6634">
        <v>3.5429689999999998</v>
      </c>
      <c r="K6634">
        <v>46.019530000000003</v>
      </c>
      <c r="L6634" s="3">
        <v>44130.534722222219</v>
      </c>
      <c r="M6634">
        <v>17.18</v>
      </c>
      <c r="N6634" t="s">
        <v>28</v>
      </c>
      <c r="P6634">
        <f>(C6634-Key!$B$1)*24</f>
        <v>3.7333333332790062</v>
      </c>
      <c r="Q6634">
        <f>(Key!$B$2-'17.1'!C6634)*24</f>
        <v>-0.78333333326736465</v>
      </c>
      <c r="R6634" s="3">
        <f>C6634-(M6634-Key!$B$5)/(24*Key!$B$6)</f>
        <v>44130.768824074068</v>
      </c>
      <c r="S6634">
        <f>M6634-Key!$B$5</f>
        <v>14.92</v>
      </c>
      <c r="T6634" s="2">
        <f t="shared" si="515"/>
        <v>44129.784722222219</v>
      </c>
      <c r="U6634" t="str">
        <f t="shared" si="516"/>
        <v>10-25-2020 18:50</v>
      </c>
      <c r="V6634">
        <f>IFERROR(IF(W6634=Z6634,VLOOKUP($U6634,[1]C8842!$G$2:$M$145,3,FALSE),0),0)</f>
        <v>0</v>
      </c>
      <c r="W6634">
        <f>VLOOKUP(RIGHT($V$1,5),Key!$A$9:$B$14,2,FALSE)</f>
        <v>10.199999999999999</v>
      </c>
      <c r="X6634">
        <f t="shared" si="519"/>
        <v>0</v>
      </c>
      <c r="Y6634">
        <f>VLOOKUP(RIGHT($X$1,5),Key!$A$9:$B$14,2,FALSE)</f>
        <v>3.7</v>
      </c>
      <c r="Z6634">
        <f t="shared" si="517"/>
        <v>10.199999999999999</v>
      </c>
      <c r="AA6634">
        <f t="shared" si="518"/>
        <v>0</v>
      </c>
    </row>
    <row r="6635" spans="1:27" x14ac:dyDescent="0.3">
      <c r="A6635">
        <v>100067</v>
      </c>
      <c r="B6635">
        <v>230922</v>
      </c>
      <c r="C6635" s="3">
        <v>44130.782638888886</v>
      </c>
      <c r="D6635">
        <v>3</v>
      </c>
      <c r="E6635">
        <v>2</v>
      </c>
      <c r="F6635" t="s">
        <v>26</v>
      </c>
      <c r="G6635">
        <v>1</v>
      </c>
      <c r="H6635">
        <v>65.6875</v>
      </c>
      <c r="I6635">
        <v>18.94922</v>
      </c>
      <c r="J6635">
        <v>1.0078130000000001</v>
      </c>
      <c r="K6635">
        <v>94.039060000000006</v>
      </c>
      <c r="L6635" s="3">
        <v>44130.534722222219</v>
      </c>
      <c r="M6635">
        <v>17.18</v>
      </c>
      <c r="N6635" t="s">
        <v>28</v>
      </c>
      <c r="P6635">
        <f>(C6635-Key!$B$1)*24</f>
        <v>3.7333333332790062</v>
      </c>
      <c r="Q6635">
        <f>(Key!$B$2-'17.1'!C6635)*24</f>
        <v>-0.78333333326736465</v>
      </c>
      <c r="R6635" s="3">
        <f>C6635-(M6635-Key!$B$5)/(24*Key!$B$6)</f>
        <v>44130.768824074068</v>
      </c>
      <c r="S6635">
        <f>M6635-Key!$B$5</f>
        <v>14.92</v>
      </c>
      <c r="T6635" s="2">
        <f t="shared" si="515"/>
        <v>44129.784722222219</v>
      </c>
      <c r="U6635" t="str">
        <f t="shared" si="516"/>
        <v>10-25-2020 18:50</v>
      </c>
      <c r="V6635">
        <f>IFERROR(IF(W6635=Z6635,VLOOKUP($U6635,[1]C8842!$G$2:$M$145,3,FALSE),0),0)</f>
        <v>0</v>
      </c>
      <c r="W6635">
        <f>VLOOKUP(RIGHT($V$1,5),Key!$A$9:$B$14,2,FALSE)</f>
        <v>10.199999999999999</v>
      </c>
      <c r="X6635">
        <f t="shared" si="519"/>
        <v>0</v>
      </c>
      <c r="Y6635">
        <f>VLOOKUP(RIGHT($X$1,5),Key!$A$9:$B$14,2,FALSE)</f>
        <v>3.7</v>
      </c>
      <c r="Z6635">
        <f t="shared" si="517"/>
        <v>10.199999999999999</v>
      </c>
      <c r="AA6635">
        <f t="shared" si="518"/>
        <v>0</v>
      </c>
    </row>
    <row r="6636" spans="1:27" x14ac:dyDescent="0.3">
      <c r="A6636">
        <v>100067</v>
      </c>
      <c r="B6636">
        <v>230922</v>
      </c>
      <c r="C6636" s="3">
        <v>44130.782638888886</v>
      </c>
      <c r="D6636">
        <v>2</v>
      </c>
      <c r="E6636">
        <v>1</v>
      </c>
      <c r="F6636" t="s">
        <v>26</v>
      </c>
      <c r="G6636">
        <v>1</v>
      </c>
      <c r="H6636">
        <v>67.164060000000006</v>
      </c>
      <c r="I6636">
        <v>15.55078</v>
      </c>
      <c r="J6636">
        <v>0.8515625</v>
      </c>
      <c r="K6636">
        <v>81.035160000000005</v>
      </c>
      <c r="L6636" s="3">
        <v>44130.534722222219</v>
      </c>
      <c r="M6636">
        <v>17.18</v>
      </c>
      <c r="N6636" t="s">
        <v>28</v>
      </c>
      <c r="P6636">
        <f>(C6636-Key!$B$1)*24</f>
        <v>3.7333333332790062</v>
      </c>
      <c r="Q6636">
        <f>(Key!$B$2-'17.1'!C6636)*24</f>
        <v>-0.78333333326736465</v>
      </c>
      <c r="R6636" s="3">
        <f>C6636-(M6636-Key!$B$5)/(24*Key!$B$6)</f>
        <v>44130.768824074068</v>
      </c>
      <c r="S6636">
        <f>M6636-Key!$B$5</f>
        <v>14.92</v>
      </c>
      <c r="T6636" s="2">
        <f t="shared" si="515"/>
        <v>44129.784722222219</v>
      </c>
      <c r="U6636" t="str">
        <f t="shared" si="516"/>
        <v>10-25-2020 18:50</v>
      </c>
      <c r="V6636">
        <f>IFERROR(IF(W6636=Z6636,VLOOKUP($U6636,[1]C8842!$G$2:$M$145,3,FALSE),0),0)</f>
        <v>0</v>
      </c>
      <c r="W6636">
        <f>VLOOKUP(RIGHT($V$1,5),Key!$A$9:$B$14,2,FALSE)</f>
        <v>10.199999999999999</v>
      </c>
      <c r="X6636">
        <f t="shared" si="519"/>
        <v>0</v>
      </c>
      <c r="Y6636">
        <f>VLOOKUP(RIGHT($X$1,5),Key!$A$9:$B$14,2,FALSE)</f>
        <v>3.7</v>
      </c>
      <c r="Z6636">
        <f t="shared" si="517"/>
        <v>10.199999999999999</v>
      </c>
      <c r="AA6636">
        <f t="shared" si="518"/>
        <v>0</v>
      </c>
    </row>
    <row r="6637" spans="1:27" x14ac:dyDescent="0.3">
      <c r="A6637">
        <v>100067</v>
      </c>
      <c r="B6637">
        <v>230922</v>
      </c>
      <c r="C6637" s="3">
        <v>44130.782638888886</v>
      </c>
      <c r="D6637">
        <v>3</v>
      </c>
      <c r="E6637">
        <v>2</v>
      </c>
      <c r="F6637" t="s">
        <v>26</v>
      </c>
      <c r="G6637">
        <v>1</v>
      </c>
      <c r="H6637">
        <v>63.625</v>
      </c>
      <c r="I6637">
        <v>15.648440000000001</v>
      </c>
      <c r="J6637">
        <v>0.90234380000000003</v>
      </c>
      <c r="K6637">
        <v>94.039060000000006</v>
      </c>
      <c r="L6637" s="3">
        <v>44130.534722222219</v>
      </c>
      <c r="M6637">
        <v>17.18</v>
      </c>
      <c r="N6637" t="s">
        <v>28</v>
      </c>
      <c r="P6637">
        <f>(C6637-Key!$B$1)*24</f>
        <v>3.7333333332790062</v>
      </c>
      <c r="Q6637">
        <f>(Key!$B$2-'17.1'!C6637)*24</f>
        <v>-0.78333333326736465</v>
      </c>
      <c r="R6637" s="3">
        <f>C6637-(M6637-Key!$B$5)/(24*Key!$B$6)</f>
        <v>44130.768824074068</v>
      </c>
      <c r="S6637">
        <f>M6637-Key!$B$5</f>
        <v>14.92</v>
      </c>
      <c r="T6637" s="2">
        <f t="shared" si="515"/>
        <v>44129.784722222219</v>
      </c>
      <c r="U6637" t="str">
        <f t="shared" si="516"/>
        <v>10-25-2020 18:50</v>
      </c>
      <c r="V6637">
        <f>IFERROR(IF(W6637=Z6637,VLOOKUP($U6637,[1]C8842!$G$2:$M$145,3,FALSE),0),0)</f>
        <v>0</v>
      </c>
      <c r="W6637">
        <f>VLOOKUP(RIGHT($V$1,5),Key!$A$9:$B$14,2,FALSE)</f>
        <v>10.199999999999999</v>
      </c>
      <c r="X6637">
        <f t="shared" si="519"/>
        <v>0</v>
      </c>
      <c r="Y6637">
        <f>VLOOKUP(RIGHT($X$1,5),Key!$A$9:$B$14,2,FALSE)</f>
        <v>3.7</v>
      </c>
      <c r="Z6637">
        <f t="shared" si="517"/>
        <v>10.199999999999999</v>
      </c>
      <c r="AA6637">
        <f t="shared" si="518"/>
        <v>0</v>
      </c>
    </row>
    <row r="6638" spans="1:27" x14ac:dyDescent="0.3">
      <c r="A6638">
        <v>100067</v>
      </c>
      <c r="B6638">
        <v>230922</v>
      </c>
      <c r="C6638" s="3">
        <v>44130.782638888886</v>
      </c>
      <c r="D6638">
        <v>3</v>
      </c>
      <c r="E6638">
        <v>2</v>
      </c>
      <c r="F6638" t="s">
        <v>26</v>
      </c>
      <c r="G6638">
        <v>2</v>
      </c>
      <c r="H6638">
        <v>65.214839999999995</v>
      </c>
      <c r="I6638">
        <v>21.01172</v>
      </c>
      <c r="J6638">
        <v>1.1015630000000001</v>
      </c>
      <c r="K6638">
        <v>94.039060000000006</v>
      </c>
      <c r="L6638" s="3">
        <v>44130.534722222219</v>
      </c>
      <c r="M6638">
        <v>17.18</v>
      </c>
      <c r="N6638" t="s">
        <v>28</v>
      </c>
      <c r="P6638">
        <f>(C6638-Key!$B$1)*24</f>
        <v>3.7333333332790062</v>
      </c>
      <c r="Q6638">
        <f>(Key!$B$2-'17.1'!C6638)*24</f>
        <v>-0.78333333326736465</v>
      </c>
      <c r="R6638" s="3">
        <f>C6638-(M6638-Key!$B$5)/(24*Key!$B$6)</f>
        <v>44130.768824074068</v>
      </c>
      <c r="S6638">
        <f>M6638-Key!$B$5</f>
        <v>14.92</v>
      </c>
      <c r="T6638" s="2">
        <f t="shared" si="515"/>
        <v>44129.784722222219</v>
      </c>
      <c r="U6638" t="str">
        <f t="shared" si="516"/>
        <v>10-25-2020 18:50</v>
      </c>
      <c r="V6638">
        <f>IFERROR(IF(W6638=Z6638,VLOOKUP($U6638,[1]C8842!$G$2:$M$145,3,FALSE),0),0)</f>
        <v>0</v>
      </c>
      <c r="W6638">
        <f>VLOOKUP(RIGHT($V$1,5),Key!$A$9:$B$14,2,FALSE)</f>
        <v>10.199999999999999</v>
      </c>
      <c r="X6638">
        <f t="shared" si="519"/>
        <v>0</v>
      </c>
      <c r="Y6638">
        <f>VLOOKUP(RIGHT($X$1,5),Key!$A$9:$B$14,2,FALSE)</f>
        <v>3.7</v>
      </c>
      <c r="Z6638">
        <f t="shared" si="517"/>
        <v>10.199999999999999</v>
      </c>
      <c r="AA6638">
        <f t="shared" si="518"/>
        <v>0</v>
      </c>
    </row>
    <row r="6639" spans="1:27" x14ac:dyDescent="0.3">
      <c r="A6639">
        <v>100067</v>
      </c>
      <c r="B6639">
        <v>230922</v>
      </c>
      <c r="C6639" s="3">
        <v>44130.783333333333</v>
      </c>
      <c r="D6639">
        <v>3</v>
      </c>
      <c r="E6639">
        <v>2</v>
      </c>
      <c r="F6639" t="s">
        <v>26</v>
      </c>
      <c r="G6639">
        <v>4</v>
      </c>
      <c r="H6639">
        <v>65.859380000000002</v>
      </c>
      <c r="I6639">
        <v>76.722660000000005</v>
      </c>
      <c r="J6639">
        <v>3.34375</v>
      </c>
      <c r="K6639">
        <v>94.039060000000006</v>
      </c>
      <c r="L6639" s="3">
        <v>44130.534722222219</v>
      </c>
      <c r="M6639">
        <v>17.18</v>
      </c>
      <c r="N6639" t="s">
        <v>28</v>
      </c>
      <c r="P6639">
        <f>(C6639-Key!$B$1)*24</f>
        <v>3.75</v>
      </c>
      <c r="Q6639">
        <f>(Key!$B$2-'17.1'!C6639)*24</f>
        <v>-0.79999999998835847</v>
      </c>
      <c r="R6639" s="3">
        <f>C6639-(M6639-Key!$B$5)/(24*Key!$B$6)</f>
        <v>44130.769518518515</v>
      </c>
      <c r="S6639">
        <f>M6639-Key!$B$5</f>
        <v>14.92</v>
      </c>
      <c r="T6639" s="2">
        <f t="shared" si="515"/>
        <v>44129.784722222219</v>
      </c>
      <c r="U6639" t="str">
        <f t="shared" si="516"/>
        <v>10-25-2020 18:50</v>
      </c>
      <c r="V6639">
        <f>IFERROR(IF(W6639=Z6639,VLOOKUP($U6639,[1]C8842!$G$2:$M$145,3,FALSE),0),0)</f>
        <v>0</v>
      </c>
      <c r="W6639">
        <f>VLOOKUP(RIGHT($V$1,5),Key!$A$9:$B$14,2,FALSE)</f>
        <v>10.199999999999999</v>
      </c>
      <c r="X6639">
        <f t="shared" si="519"/>
        <v>0</v>
      </c>
      <c r="Y6639">
        <f>VLOOKUP(RIGHT($X$1,5),Key!$A$9:$B$14,2,FALSE)</f>
        <v>3.7</v>
      </c>
      <c r="Z6639">
        <f t="shared" si="517"/>
        <v>10.199999999999999</v>
      </c>
      <c r="AA6639">
        <f t="shared" si="518"/>
        <v>0</v>
      </c>
    </row>
    <row r="6640" spans="1:27" x14ac:dyDescent="0.3">
      <c r="A6640">
        <v>100067</v>
      </c>
      <c r="B6640">
        <v>230922</v>
      </c>
      <c r="C6640" s="3">
        <v>44130.783333333333</v>
      </c>
      <c r="D6640">
        <v>2</v>
      </c>
      <c r="E6640">
        <v>1</v>
      </c>
      <c r="F6640" t="s">
        <v>26</v>
      </c>
      <c r="G6640">
        <v>1</v>
      </c>
      <c r="H6640">
        <v>75.097660000000005</v>
      </c>
      <c r="I6640">
        <v>15.36328</v>
      </c>
      <c r="J6640">
        <v>0.75390630000000003</v>
      </c>
      <c r="K6640">
        <v>81.035160000000005</v>
      </c>
      <c r="L6640" s="3">
        <v>44130.534722222219</v>
      </c>
      <c r="M6640">
        <v>17.18</v>
      </c>
      <c r="N6640" t="s">
        <v>28</v>
      </c>
      <c r="P6640">
        <f>(C6640-Key!$B$1)*24</f>
        <v>3.75</v>
      </c>
      <c r="Q6640">
        <f>(Key!$B$2-'17.1'!C6640)*24</f>
        <v>-0.79999999998835847</v>
      </c>
      <c r="R6640" s="3">
        <f>C6640-(M6640-Key!$B$5)/(24*Key!$B$6)</f>
        <v>44130.769518518515</v>
      </c>
      <c r="S6640">
        <f>M6640-Key!$B$5</f>
        <v>14.92</v>
      </c>
      <c r="T6640" s="2">
        <f t="shared" si="515"/>
        <v>44129.784722222219</v>
      </c>
      <c r="U6640" t="str">
        <f t="shared" si="516"/>
        <v>10-25-2020 18:50</v>
      </c>
      <c r="V6640">
        <f>IFERROR(IF(W6640=Z6640,VLOOKUP($U6640,[1]C8842!$G$2:$M$145,3,FALSE),0),0)</f>
        <v>0</v>
      </c>
      <c r="W6640">
        <f>VLOOKUP(RIGHT($V$1,5),Key!$A$9:$B$14,2,FALSE)</f>
        <v>10.199999999999999</v>
      </c>
      <c r="X6640">
        <f t="shared" si="519"/>
        <v>0</v>
      </c>
      <c r="Y6640">
        <f>VLOOKUP(RIGHT($X$1,5),Key!$A$9:$B$14,2,FALSE)</f>
        <v>3.7</v>
      </c>
      <c r="Z6640">
        <f t="shared" si="517"/>
        <v>10.199999999999999</v>
      </c>
      <c r="AA6640">
        <f t="shared" si="518"/>
        <v>0</v>
      </c>
    </row>
    <row r="6641" spans="1:27" x14ac:dyDescent="0.3">
      <c r="A6641">
        <v>100067</v>
      </c>
      <c r="B6641">
        <v>230922</v>
      </c>
      <c r="C6641" s="3">
        <v>44130.783333333333</v>
      </c>
      <c r="D6641">
        <v>2</v>
      </c>
      <c r="E6641">
        <v>1</v>
      </c>
      <c r="F6641" t="s">
        <v>26</v>
      </c>
      <c r="G6641">
        <v>1</v>
      </c>
      <c r="H6641">
        <v>77.273439999999994</v>
      </c>
      <c r="I6641">
        <v>17.484380000000002</v>
      </c>
      <c r="J6641">
        <v>0.80859380000000003</v>
      </c>
      <c r="K6641">
        <v>84.035160000000005</v>
      </c>
      <c r="L6641" s="3">
        <v>44130.534722222219</v>
      </c>
      <c r="M6641">
        <v>17.18</v>
      </c>
      <c r="N6641" t="s">
        <v>28</v>
      </c>
      <c r="P6641">
        <f>(C6641-Key!$B$1)*24</f>
        <v>3.75</v>
      </c>
      <c r="Q6641">
        <f>(Key!$B$2-'17.1'!C6641)*24</f>
        <v>-0.79999999998835847</v>
      </c>
      <c r="R6641" s="3">
        <f>C6641-(M6641-Key!$B$5)/(24*Key!$B$6)</f>
        <v>44130.769518518515</v>
      </c>
      <c r="S6641">
        <f>M6641-Key!$B$5</f>
        <v>14.92</v>
      </c>
      <c r="T6641" s="2">
        <f t="shared" si="515"/>
        <v>44129.784722222219</v>
      </c>
      <c r="U6641" t="str">
        <f t="shared" si="516"/>
        <v>10-25-2020 18:50</v>
      </c>
      <c r="V6641">
        <f>IFERROR(IF(W6641=Z6641,VLOOKUP($U6641,[1]C8842!$G$2:$M$145,3,FALSE),0),0)</f>
        <v>0</v>
      </c>
      <c r="W6641">
        <f>VLOOKUP(RIGHT($V$1,5),Key!$A$9:$B$14,2,FALSE)</f>
        <v>10.199999999999999</v>
      </c>
      <c r="X6641">
        <f t="shared" si="519"/>
        <v>0</v>
      </c>
      <c r="Y6641">
        <f>VLOOKUP(RIGHT($X$1,5),Key!$A$9:$B$14,2,FALSE)</f>
        <v>3.7</v>
      </c>
      <c r="Z6641">
        <f t="shared" si="517"/>
        <v>10.199999999999999</v>
      </c>
      <c r="AA6641">
        <f t="shared" si="518"/>
        <v>0</v>
      </c>
    </row>
    <row r="6642" spans="1:27" x14ac:dyDescent="0.3">
      <c r="A6642">
        <v>100067</v>
      </c>
      <c r="B6642">
        <v>230922</v>
      </c>
      <c r="C6642" s="3">
        <v>44130.783333333333</v>
      </c>
      <c r="D6642">
        <v>0</v>
      </c>
      <c r="E6642">
        <v>2</v>
      </c>
      <c r="F6642" t="s">
        <v>25</v>
      </c>
      <c r="G6642">
        <v>1</v>
      </c>
      <c r="H6642">
        <v>70.210939999999994</v>
      </c>
      <c r="I6642">
        <v>15.1875</v>
      </c>
      <c r="J6642">
        <v>0.80078130000000003</v>
      </c>
      <c r="K6642">
        <v>48.019530000000003</v>
      </c>
      <c r="L6642" s="3">
        <v>44130.534722222219</v>
      </c>
      <c r="M6642">
        <v>17.18</v>
      </c>
      <c r="N6642" t="s">
        <v>28</v>
      </c>
      <c r="P6642">
        <f>(C6642-Key!$B$1)*24</f>
        <v>3.75</v>
      </c>
      <c r="Q6642">
        <f>(Key!$B$2-'17.1'!C6642)*24</f>
        <v>-0.79999999998835847</v>
      </c>
      <c r="R6642" s="3">
        <f>C6642-(M6642-Key!$B$5)/(24*Key!$B$6)</f>
        <v>44130.769518518515</v>
      </c>
      <c r="S6642">
        <f>M6642-Key!$B$5</f>
        <v>14.92</v>
      </c>
      <c r="T6642" s="2">
        <f t="shared" si="515"/>
        <v>44129.784722222219</v>
      </c>
      <c r="U6642" t="str">
        <f t="shared" si="516"/>
        <v>10-25-2020 18:50</v>
      </c>
      <c r="V6642">
        <f>IFERROR(IF(W6642=Z6642,VLOOKUP($U6642,[1]C8842!$G$2:$M$145,3,FALSE),0),0)</f>
        <v>0</v>
      </c>
      <c r="W6642">
        <f>VLOOKUP(RIGHT($V$1,5),Key!$A$9:$B$14,2,FALSE)</f>
        <v>10.199999999999999</v>
      </c>
      <c r="X6642">
        <f t="shared" si="519"/>
        <v>0</v>
      </c>
      <c r="Y6642">
        <f>VLOOKUP(RIGHT($X$1,5),Key!$A$9:$B$14,2,FALSE)</f>
        <v>3.7</v>
      </c>
      <c r="Z6642">
        <f t="shared" si="517"/>
        <v>10.199999999999999</v>
      </c>
      <c r="AA6642">
        <f t="shared" si="518"/>
        <v>0</v>
      </c>
    </row>
    <row r="6643" spans="1:27" x14ac:dyDescent="0.3">
      <c r="A6643">
        <v>100067</v>
      </c>
      <c r="B6643">
        <v>230922</v>
      </c>
      <c r="C6643" s="3">
        <v>44130.783333333333</v>
      </c>
      <c r="D6643">
        <v>3</v>
      </c>
      <c r="E6643">
        <v>2</v>
      </c>
      <c r="F6643" t="s">
        <v>26</v>
      </c>
      <c r="G6643">
        <v>1</v>
      </c>
      <c r="H6643">
        <v>64.847660000000005</v>
      </c>
      <c r="I6643">
        <v>14.82813</v>
      </c>
      <c r="J6643">
        <v>0.8515625</v>
      </c>
      <c r="K6643">
        <v>93.039060000000006</v>
      </c>
      <c r="L6643" s="3">
        <v>44130.534722222219</v>
      </c>
      <c r="M6643">
        <v>17.18</v>
      </c>
      <c r="N6643" t="s">
        <v>28</v>
      </c>
      <c r="P6643">
        <f>(C6643-Key!$B$1)*24</f>
        <v>3.75</v>
      </c>
      <c r="Q6643">
        <f>(Key!$B$2-'17.1'!C6643)*24</f>
        <v>-0.79999999998835847</v>
      </c>
      <c r="R6643" s="3">
        <f>C6643-(M6643-Key!$B$5)/(24*Key!$B$6)</f>
        <v>44130.769518518515</v>
      </c>
      <c r="S6643">
        <f>M6643-Key!$B$5</f>
        <v>14.92</v>
      </c>
      <c r="T6643" s="2">
        <f t="shared" si="515"/>
        <v>44129.784722222219</v>
      </c>
      <c r="U6643" t="str">
        <f t="shared" si="516"/>
        <v>10-25-2020 18:50</v>
      </c>
      <c r="V6643">
        <f>IFERROR(IF(W6643=Z6643,VLOOKUP($U6643,[1]C8842!$G$2:$M$145,3,FALSE),0),0)</f>
        <v>0</v>
      </c>
      <c r="W6643">
        <f>VLOOKUP(RIGHT($V$1,5),Key!$A$9:$B$14,2,FALSE)</f>
        <v>10.199999999999999</v>
      </c>
      <c r="X6643">
        <f t="shared" si="519"/>
        <v>0</v>
      </c>
      <c r="Y6643">
        <f>VLOOKUP(RIGHT($X$1,5),Key!$A$9:$B$14,2,FALSE)</f>
        <v>3.7</v>
      </c>
      <c r="Z6643">
        <f t="shared" si="517"/>
        <v>10.199999999999999</v>
      </c>
      <c r="AA6643">
        <f t="shared" si="518"/>
        <v>0</v>
      </c>
    </row>
    <row r="6644" spans="1:27" x14ac:dyDescent="0.3">
      <c r="A6644">
        <v>100067</v>
      </c>
      <c r="B6644">
        <v>230922</v>
      </c>
      <c r="C6644" s="3">
        <v>44130.783333333333</v>
      </c>
      <c r="D6644">
        <v>2</v>
      </c>
      <c r="E6644">
        <v>1</v>
      </c>
      <c r="F6644" t="s">
        <v>26</v>
      </c>
      <c r="G6644">
        <v>1</v>
      </c>
      <c r="H6644">
        <v>66.179689999999994</v>
      </c>
      <c r="I6644">
        <v>19.53125</v>
      </c>
      <c r="J6644">
        <v>1.0234380000000001</v>
      </c>
      <c r="K6644">
        <v>80.03125</v>
      </c>
      <c r="L6644" s="3">
        <v>44130.534722222219</v>
      </c>
      <c r="M6644">
        <v>17.18</v>
      </c>
      <c r="N6644" t="s">
        <v>28</v>
      </c>
      <c r="P6644">
        <f>(C6644-Key!$B$1)*24</f>
        <v>3.75</v>
      </c>
      <c r="Q6644">
        <f>(Key!$B$2-'17.1'!C6644)*24</f>
        <v>-0.79999999998835847</v>
      </c>
      <c r="R6644" s="3">
        <f>C6644-(M6644-Key!$B$5)/(24*Key!$B$6)</f>
        <v>44130.769518518515</v>
      </c>
      <c r="S6644">
        <f>M6644-Key!$B$5</f>
        <v>14.92</v>
      </c>
      <c r="T6644" s="2">
        <f t="shared" si="515"/>
        <v>44129.784722222219</v>
      </c>
      <c r="U6644" t="str">
        <f t="shared" si="516"/>
        <v>10-25-2020 18:50</v>
      </c>
      <c r="V6644">
        <f>IFERROR(IF(W6644=Z6644,VLOOKUP($U6644,[1]C8842!$G$2:$M$145,3,FALSE),0),0)</f>
        <v>0</v>
      </c>
      <c r="W6644">
        <f>VLOOKUP(RIGHT($V$1,5),Key!$A$9:$B$14,2,FALSE)</f>
        <v>10.199999999999999</v>
      </c>
      <c r="X6644">
        <f t="shared" si="519"/>
        <v>0</v>
      </c>
      <c r="Y6644">
        <f>VLOOKUP(RIGHT($X$1,5),Key!$A$9:$B$14,2,FALSE)</f>
        <v>3.7</v>
      </c>
      <c r="Z6644">
        <f t="shared" si="517"/>
        <v>10.199999999999999</v>
      </c>
      <c r="AA6644">
        <f t="shared" si="518"/>
        <v>0</v>
      </c>
    </row>
    <row r="6645" spans="1:27" x14ac:dyDescent="0.3">
      <c r="A6645">
        <v>100067</v>
      </c>
      <c r="B6645">
        <v>230922</v>
      </c>
      <c r="C6645" s="3">
        <v>44130.783333333333</v>
      </c>
      <c r="D6645">
        <v>2</v>
      </c>
      <c r="E6645">
        <v>1</v>
      </c>
      <c r="F6645" t="s">
        <v>26</v>
      </c>
      <c r="G6645">
        <v>1</v>
      </c>
      <c r="H6645">
        <v>65.601560000000006</v>
      </c>
      <c r="I6645">
        <v>17.35547</v>
      </c>
      <c r="J6645">
        <v>0.9453125</v>
      </c>
      <c r="K6645">
        <v>82.035160000000005</v>
      </c>
      <c r="L6645" s="3">
        <v>44130.534722222219</v>
      </c>
      <c r="M6645">
        <v>17.18</v>
      </c>
      <c r="N6645" t="s">
        <v>28</v>
      </c>
      <c r="P6645">
        <f>(C6645-Key!$B$1)*24</f>
        <v>3.75</v>
      </c>
      <c r="Q6645">
        <f>(Key!$B$2-'17.1'!C6645)*24</f>
        <v>-0.79999999998835847</v>
      </c>
      <c r="R6645" s="3">
        <f>C6645-(M6645-Key!$B$5)/(24*Key!$B$6)</f>
        <v>44130.769518518515</v>
      </c>
      <c r="S6645">
        <f>M6645-Key!$B$5</f>
        <v>14.92</v>
      </c>
      <c r="T6645" s="2">
        <f t="shared" si="515"/>
        <v>44129.784722222219</v>
      </c>
      <c r="U6645" t="str">
        <f t="shared" si="516"/>
        <v>10-25-2020 18:50</v>
      </c>
      <c r="V6645">
        <f>IFERROR(IF(W6645=Z6645,VLOOKUP($U6645,[1]C8842!$G$2:$M$145,3,FALSE),0),0)</f>
        <v>0</v>
      </c>
      <c r="W6645">
        <f>VLOOKUP(RIGHT($V$1,5),Key!$A$9:$B$14,2,FALSE)</f>
        <v>10.199999999999999</v>
      </c>
      <c r="X6645">
        <f t="shared" si="519"/>
        <v>0</v>
      </c>
      <c r="Y6645">
        <f>VLOOKUP(RIGHT($X$1,5),Key!$A$9:$B$14,2,FALSE)</f>
        <v>3.7</v>
      </c>
      <c r="Z6645">
        <f t="shared" si="517"/>
        <v>10.199999999999999</v>
      </c>
      <c r="AA6645">
        <f t="shared" si="518"/>
        <v>0</v>
      </c>
    </row>
    <row r="6646" spans="1:27" x14ac:dyDescent="0.3">
      <c r="A6646">
        <v>100067</v>
      </c>
      <c r="B6646">
        <v>230922</v>
      </c>
      <c r="C6646" s="3">
        <v>44130.783333333333</v>
      </c>
      <c r="D6646">
        <v>2</v>
      </c>
      <c r="E6646">
        <v>1</v>
      </c>
      <c r="F6646" t="s">
        <v>26</v>
      </c>
      <c r="G6646">
        <v>1</v>
      </c>
      <c r="H6646">
        <v>61.449219999999997</v>
      </c>
      <c r="I6646">
        <v>19.960940000000001</v>
      </c>
      <c r="J6646">
        <v>1.121094</v>
      </c>
      <c r="K6646">
        <v>80.03125</v>
      </c>
      <c r="L6646" s="3">
        <v>44130.534722222219</v>
      </c>
      <c r="M6646">
        <v>17.18</v>
      </c>
      <c r="N6646" t="s">
        <v>28</v>
      </c>
      <c r="P6646">
        <f>(C6646-Key!$B$1)*24</f>
        <v>3.75</v>
      </c>
      <c r="Q6646">
        <f>(Key!$B$2-'17.1'!C6646)*24</f>
        <v>-0.79999999998835847</v>
      </c>
      <c r="R6646" s="3">
        <f>C6646-(M6646-Key!$B$5)/(24*Key!$B$6)</f>
        <v>44130.769518518515</v>
      </c>
      <c r="S6646">
        <f>M6646-Key!$B$5</f>
        <v>14.92</v>
      </c>
      <c r="T6646" s="2">
        <f t="shared" si="515"/>
        <v>44129.784722222219</v>
      </c>
      <c r="U6646" t="str">
        <f t="shared" si="516"/>
        <v>10-25-2020 18:50</v>
      </c>
      <c r="V6646">
        <f>IFERROR(IF(W6646=Z6646,VLOOKUP($U6646,[1]C8842!$G$2:$M$145,3,FALSE),0),0)</f>
        <v>0</v>
      </c>
      <c r="W6646">
        <f>VLOOKUP(RIGHT($V$1,5),Key!$A$9:$B$14,2,FALSE)</f>
        <v>10.199999999999999</v>
      </c>
      <c r="X6646">
        <f t="shared" si="519"/>
        <v>0</v>
      </c>
      <c r="Y6646">
        <f>VLOOKUP(RIGHT($X$1,5),Key!$A$9:$B$14,2,FALSE)</f>
        <v>3.7</v>
      </c>
      <c r="Z6646">
        <f t="shared" si="517"/>
        <v>10.199999999999999</v>
      </c>
      <c r="AA6646">
        <f t="shared" si="518"/>
        <v>0</v>
      </c>
    </row>
    <row r="6647" spans="1:27" x14ac:dyDescent="0.3">
      <c r="A6647">
        <v>100067</v>
      </c>
      <c r="B6647">
        <v>230922</v>
      </c>
      <c r="C6647" s="3">
        <v>44130.783333333333</v>
      </c>
      <c r="D6647">
        <v>3</v>
      </c>
      <c r="E6647">
        <v>2</v>
      </c>
      <c r="F6647" t="s">
        <v>26</v>
      </c>
      <c r="G6647">
        <v>5</v>
      </c>
      <c r="H6647">
        <v>53.101559999999999</v>
      </c>
      <c r="I6647">
        <v>79.386719999999997</v>
      </c>
      <c r="J6647">
        <v>4.28125</v>
      </c>
      <c r="K6647">
        <v>94.039060000000006</v>
      </c>
      <c r="L6647" s="3">
        <v>44130.534722222219</v>
      </c>
      <c r="M6647">
        <v>17.18</v>
      </c>
      <c r="N6647" t="s">
        <v>28</v>
      </c>
      <c r="P6647">
        <f>(C6647-Key!$B$1)*24</f>
        <v>3.75</v>
      </c>
      <c r="Q6647">
        <f>(Key!$B$2-'17.1'!C6647)*24</f>
        <v>-0.79999999998835847</v>
      </c>
      <c r="R6647" s="3">
        <f>C6647-(M6647-Key!$B$5)/(24*Key!$B$6)</f>
        <v>44130.769518518515</v>
      </c>
      <c r="S6647">
        <f>M6647-Key!$B$5</f>
        <v>14.92</v>
      </c>
      <c r="T6647" s="2">
        <f t="shared" si="515"/>
        <v>44129.784722222219</v>
      </c>
      <c r="U6647" t="str">
        <f t="shared" si="516"/>
        <v>10-25-2020 18:50</v>
      </c>
      <c r="V6647">
        <f>IFERROR(IF(W6647=Z6647,VLOOKUP($U6647,[1]C8842!$G$2:$M$145,3,FALSE),0),0)</f>
        <v>0</v>
      </c>
      <c r="W6647">
        <f>VLOOKUP(RIGHT($V$1,5),Key!$A$9:$B$14,2,FALSE)</f>
        <v>10.199999999999999</v>
      </c>
      <c r="X6647">
        <f t="shared" si="519"/>
        <v>0</v>
      </c>
      <c r="Y6647">
        <f>VLOOKUP(RIGHT($X$1,5),Key!$A$9:$B$14,2,FALSE)</f>
        <v>3.7</v>
      </c>
      <c r="Z6647">
        <f t="shared" si="517"/>
        <v>10.199999999999999</v>
      </c>
      <c r="AA6647">
        <f t="shared" si="518"/>
        <v>0</v>
      </c>
    </row>
    <row r="6648" spans="1:27" x14ac:dyDescent="0.3">
      <c r="A6648">
        <v>100067</v>
      </c>
      <c r="B6648">
        <v>230922</v>
      </c>
      <c r="C6648" s="3">
        <v>44130.783333333333</v>
      </c>
      <c r="D6648">
        <v>0</v>
      </c>
      <c r="E6648">
        <v>2</v>
      </c>
      <c r="F6648" t="s">
        <v>25</v>
      </c>
      <c r="G6648">
        <v>1</v>
      </c>
      <c r="H6648">
        <v>81.304689999999994</v>
      </c>
      <c r="I6648">
        <v>18.148440000000001</v>
      </c>
      <c r="J6648">
        <v>0.7890625</v>
      </c>
      <c r="K6648">
        <v>46.019530000000003</v>
      </c>
      <c r="L6648" s="3">
        <v>44130.534722222219</v>
      </c>
      <c r="M6648">
        <v>17.18</v>
      </c>
      <c r="N6648" t="s">
        <v>28</v>
      </c>
      <c r="P6648">
        <f>(C6648-Key!$B$1)*24</f>
        <v>3.75</v>
      </c>
      <c r="Q6648">
        <f>(Key!$B$2-'17.1'!C6648)*24</f>
        <v>-0.79999999998835847</v>
      </c>
      <c r="R6648" s="3">
        <f>C6648-(M6648-Key!$B$5)/(24*Key!$B$6)</f>
        <v>44130.769518518515</v>
      </c>
      <c r="S6648">
        <f>M6648-Key!$B$5</f>
        <v>14.92</v>
      </c>
      <c r="T6648" s="2">
        <f t="shared" si="515"/>
        <v>44129.784722222219</v>
      </c>
      <c r="U6648" t="str">
        <f t="shared" si="516"/>
        <v>10-25-2020 18:50</v>
      </c>
      <c r="V6648">
        <f>IFERROR(IF(W6648=Z6648,VLOOKUP($U6648,[1]C8842!$G$2:$M$145,3,FALSE),0),0)</f>
        <v>0</v>
      </c>
      <c r="W6648">
        <f>VLOOKUP(RIGHT($V$1,5),Key!$A$9:$B$14,2,FALSE)</f>
        <v>10.199999999999999</v>
      </c>
      <c r="X6648">
        <f t="shared" si="519"/>
        <v>0</v>
      </c>
      <c r="Y6648">
        <f>VLOOKUP(RIGHT($X$1,5),Key!$A$9:$B$14,2,FALSE)</f>
        <v>3.7</v>
      </c>
      <c r="Z6648">
        <f t="shared" si="517"/>
        <v>10.199999999999999</v>
      </c>
      <c r="AA6648">
        <f t="shared" si="518"/>
        <v>0</v>
      </c>
    </row>
    <row r="6649" spans="1:27" x14ac:dyDescent="0.3">
      <c r="A6649">
        <v>100067</v>
      </c>
      <c r="B6649">
        <v>230922</v>
      </c>
      <c r="C6649" s="3">
        <v>44130.783333333333</v>
      </c>
      <c r="D6649">
        <v>2</v>
      </c>
      <c r="E6649">
        <v>1</v>
      </c>
      <c r="F6649" t="s">
        <v>26</v>
      </c>
      <c r="G6649">
        <v>1</v>
      </c>
      <c r="H6649">
        <v>60.640630000000002</v>
      </c>
      <c r="I6649">
        <v>14.152340000000001</v>
      </c>
      <c r="J6649">
        <v>0.8828125</v>
      </c>
      <c r="K6649">
        <v>81.035160000000005</v>
      </c>
      <c r="L6649" s="3">
        <v>44130.534722222219</v>
      </c>
      <c r="M6649">
        <v>17.18</v>
      </c>
      <c r="N6649" t="s">
        <v>28</v>
      </c>
      <c r="P6649">
        <f>(C6649-Key!$B$1)*24</f>
        <v>3.75</v>
      </c>
      <c r="Q6649">
        <f>(Key!$B$2-'17.1'!C6649)*24</f>
        <v>-0.79999999998835847</v>
      </c>
      <c r="R6649" s="3">
        <f>C6649-(M6649-Key!$B$5)/(24*Key!$B$6)</f>
        <v>44130.769518518515</v>
      </c>
      <c r="S6649">
        <f>M6649-Key!$B$5</f>
        <v>14.92</v>
      </c>
      <c r="T6649" s="2">
        <f t="shared" si="515"/>
        <v>44129.784722222219</v>
      </c>
      <c r="U6649" t="str">
        <f t="shared" si="516"/>
        <v>10-25-2020 18:50</v>
      </c>
      <c r="V6649">
        <f>IFERROR(IF(W6649=Z6649,VLOOKUP($U6649,[1]C8842!$G$2:$M$145,3,FALSE),0),0)</f>
        <v>0</v>
      </c>
      <c r="W6649">
        <f>VLOOKUP(RIGHT($V$1,5),Key!$A$9:$B$14,2,FALSE)</f>
        <v>10.199999999999999</v>
      </c>
      <c r="X6649">
        <f t="shared" si="519"/>
        <v>0</v>
      </c>
      <c r="Y6649">
        <f>VLOOKUP(RIGHT($X$1,5),Key!$A$9:$B$14,2,FALSE)</f>
        <v>3.7</v>
      </c>
      <c r="Z6649">
        <f t="shared" si="517"/>
        <v>10.199999999999999</v>
      </c>
      <c r="AA6649">
        <f t="shared" si="518"/>
        <v>0</v>
      </c>
    </row>
    <row r="6650" spans="1:27" x14ac:dyDescent="0.3">
      <c r="A6650">
        <v>100067</v>
      </c>
      <c r="B6650">
        <v>230922</v>
      </c>
      <c r="C6650" s="3">
        <v>44130.783333333333</v>
      </c>
      <c r="D6650">
        <v>2</v>
      </c>
      <c r="E6650">
        <v>1</v>
      </c>
      <c r="F6650" t="s">
        <v>26</v>
      </c>
      <c r="G6650">
        <v>2</v>
      </c>
      <c r="H6650">
        <v>63.480469999999997</v>
      </c>
      <c r="I6650">
        <v>21.34375</v>
      </c>
      <c r="J6650">
        <v>1.144531</v>
      </c>
      <c r="K6650">
        <v>80.03125</v>
      </c>
      <c r="L6650" s="3">
        <v>44130.534722222219</v>
      </c>
      <c r="M6650">
        <v>17.18</v>
      </c>
      <c r="N6650" t="s">
        <v>28</v>
      </c>
      <c r="P6650">
        <f>(C6650-Key!$B$1)*24</f>
        <v>3.75</v>
      </c>
      <c r="Q6650">
        <f>(Key!$B$2-'17.1'!C6650)*24</f>
        <v>-0.79999999998835847</v>
      </c>
      <c r="R6650" s="3">
        <f>C6650-(M6650-Key!$B$5)/(24*Key!$B$6)</f>
        <v>44130.769518518515</v>
      </c>
      <c r="S6650">
        <f>M6650-Key!$B$5</f>
        <v>14.92</v>
      </c>
      <c r="T6650" s="2">
        <f t="shared" si="515"/>
        <v>44129.784722222219</v>
      </c>
      <c r="U6650" t="str">
        <f t="shared" si="516"/>
        <v>10-25-2020 18:50</v>
      </c>
      <c r="V6650">
        <f>IFERROR(IF(W6650=Z6650,VLOOKUP($U6650,[1]C8842!$G$2:$M$145,3,FALSE),0),0)</f>
        <v>0</v>
      </c>
      <c r="W6650">
        <f>VLOOKUP(RIGHT($V$1,5),Key!$A$9:$B$14,2,FALSE)</f>
        <v>10.199999999999999</v>
      </c>
      <c r="X6650">
        <f t="shared" si="519"/>
        <v>0</v>
      </c>
      <c r="Y6650">
        <f>VLOOKUP(RIGHT($X$1,5),Key!$A$9:$B$14,2,FALSE)</f>
        <v>3.7</v>
      </c>
      <c r="Z6650">
        <f t="shared" si="517"/>
        <v>10.199999999999999</v>
      </c>
      <c r="AA6650">
        <f t="shared" si="518"/>
        <v>0</v>
      </c>
    </row>
    <row r="6651" spans="1:27" x14ac:dyDescent="0.3">
      <c r="A6651">
        <v>100067</v>
      </c>
      <c r="B6651">
        <v>230922</v>
      </c>
      <c r="C6651" s="3">
        <v>44130.783333333333</v>
      </c>
      <c r="D6651">
        <v>0</v>
      </c>
      <c r="E6651">
        <v>2</v>
      </c>
      <c r="F6651" t="s">
        <v>25</v>
      </c>
      <c r="G6651">
        <v>1</v>
      </c>
      <c r="H6651">
        <v>67.714839999999995</v>
      </c>
      <c r="I6651">
        <v>15.67188</v>
      </c>
      <c r="J6651">
        <v>0.8515625</v>
      </c>
      <c r="K6651">
        <v>48.019530000000003</v>
      </c>
      <c r="L6651" s="3">
        <v>44130.534722222219</v>
      </c>
      <c r="M6651">
        <v>17.18</v>
      </c>
      <c r="N6651" t="s">
        <v>28</v>
      </c>
      <c r="P6651">
        <f>(C6651-Key!$B$1)*24</f>
        <v>3.75</v>
      </c>
      <c r="Q6651">
        <f>(Key!$B$2-'17.1'!C6651)*24</f>
        <v>-0.79999999998835847</v>
      </c>
      <c r="R6651" s="3">
        <f>C6651-(M6651-Key!$B$5)/(24*Key!$B$6)</f>
        <v>44130.769518518515</v>
      </c>
      <c r="S6651">
        <f>M6651-Key!$B$5</f>
        <v>14.92</v>
      </c>
      <c r="T6651" s="2">
        <f t="shared" si="515"/>
        <v>44129.784722222219</v>
      </c>
      <c r="U6651" t="str">
        <f t="shared" si="516"/>
        <v>10-25-2020 18:50</v>
      </c>
      <c r="V6651">
        <f>IFERROR(IF(W6651=Z6651,VLOOKUP($U6651,[1]C8842!$G$2:$M$145,3,FALSE),0),0)</f>
        <v>0</v>
      </c>
      <c r="W6651">
        <f>VLOOKUP(RIGHT($V$1,5),Key!$A$9:$B$14,2,FALSE)</f>
        <v>10.199999999999999</v>
      </c>
      <c r="X6651">
        <f t="shared" si="519"/>
        <v>0</v>
      </c>
      <c r="Y6651">
        <f>VLOOKUP(RIGHT($X$1,5),Key!$A$9:$B$14,2,FALSE)</f>
        <v>3.7</v>
      </c>
      <c r="Z6651">
        <f t="shared" si="517"/>
        <v>10.199999999999999</v>
      </c>
      <c r="AA6651">
        <f t="shared" si="518"/>
        <v>0</v>
      </c>
    </row>
    <row r="6652" spans="1:27" x14ac:dyDescent="0.3">
      <c r="A6652">
        <v>100067</v>
      </c>
      <c r="B6652">
        <v>230922</v>
      </c>
      <c r="C6652" s="3">
        <v>44130.783333333333</v>
      </c>
      <c r="D6652">
        <v>1</v>
      </c>
      <c r="E6652">
        <v>1</v>
      </c>
      <c r="F6652" t="s">
        <v>25</v>
      </c>
      <c r="G6652">
        <v>1</v>
      </c>
      <c r="H6652">
        <v>63.074219999999997</v>
      </c>
      <c r="I6652">
        <v>17.66797</v>
      </c>
      <c r="J6652">
        <v>0.99609380000000003</v>
      </c>
      <c r="K6652">
        <v>58.023440000000001</v>
      </c>
      <c r="L6652" s="3">
        <v>44130.534722222219</v>
      </c>
      <c r="M6652">
        <v>17.18</v>
      </c>
      <c r="N6652" t="s">
        <v>28</v>
      </c>
      <c r="P6652">
        <f>(C6652-Key!$B$1)*24</f>
        <v>3.75</v>
      </c>
      <c r="Q6652">
        <f>(Key!$B$2-'17.1'!C6652)*24</f>
        <v>-0.79999999998835847</v>
      </c>
      <c r="R6652" s="3">
        <f>C6652-(M6652-Key!$B$5)/(24*Key!$B$6)</f>
        <v>44130.769518518515</v>
      </c>
      <c r="S6652">
        <f>M6652-Key!$B$5</f>
        <v>14.92</v>
      </c>
      <c r="T6652" s="2">
        <f t="shared" si="515"/>
        <v>44129.784722222219</v>
      </c>
      <c r="U6652" t="str">
        <f t="shared" si="516"/>
        <v>10-25-2020 18:50</v>
      </c>
      <c r="V6652">
        <f>IFERROR(IF(W6652=Z6652,VLOOKUP($U6652,[1]C8842!$G$2:$M$145,3,FALSE),0),0)</f>
        <v>0</v>
      </c>
      <c r="W6652">
        <f>VLOOKUP(RIGHT($V$1,5),Key!$A$9:$B$14,2,FALSE)</f>
        <v>10.199999999999999</v>
      </c>
      <c r="X6652">
        <f t="shared" si="519"/>
        <v>0</v>
      </c>
      <c r="Y6652">
        <f>VLOOKUP(RIGHT($X$1,5),Key!$A$9:$B$14,2,FALSE)</f>
        <v>3.7</v>
      </c>
      <c r="Z6652">
        <f t="shared" si="517"/>
        <v>10.199999999999999</v>
      </c>
      <c r="AA6652">
        <f t="shared" si="518"/>
        <v>0</v>
      </c>
    </row>
    <row r="6653" spans="1:27" x14ac:dyDescent="0.3">
      <c r="A6653">
        <v>100067</v>
      </c>
      <c r="B6653">
        <v>230922</v>
      </c>
      <c r="C6653" s="3">
        <v>44130.783333333333</v>
      </c>
      <c r="D6653">
        <v>0</v>
      </c>
      <c r="E6653">
        <v>2</v>
      </c>
      <c r="F6653" t="s">
        <v>25</v>
      </c>
      <c r="G6653">
        <v>1</v>
      </c>
      <c r="H6653">
        <v>57.457030000000003</v>
      </c>
      <c r="I6653">
        <v>18.242190000000001</v>
      </c>
      <c r="J6653">
        <v>1.121094</v>
      </c>
      <c r="K6653">
        <v>46.019530000000003</v>
      </c>
      <c r="L6653" s="3">
        <v>44130.534722222219</v>
      </c>
      <c r="M6653">
        <v>17.18</v>
      </c>
      <c r="N6653" t="s">
        <v>28</v>
      </c>
      <c r="P6653">
        <f>(C6653-Key!$B$1)*24</f>
        <v>3.75</v>
      </c>
      <c r="Q6653">
        <f>(Key!$B$2-'17.1'!C6653)*24</f>
        <v>-0.79999999998835847</v>
      </c>
      <c r="R6653" s="3">
        <f>C6653-(M6653-Key!$B$5)/(24*Key!$B$6)</f>
        <v>44130.769518518515</v>
      </c>
      <c r="S6653">
        <f>M6653-Key!$B$5</f>
        <v>14.92</v>
      </c>
      <c r="T6653" s="2">
        <f t="shared" si="515"/>
        <v>44129.784722222219</v>
      </c>
      <c r="U6653" t="str">
        <f t="shared" si="516"/>
        <v>10-25-2020 18:50</v>
      </c>
      <c r="V6653">
        <f>IFERROR(IF(W6653=Z6653,VLOOKUP($U6653,[1]C8842!$G$2:$M$145,3,FALSE),0),0)</f>
        <v>0</v>
      </c>
      <c r="W6653">
        <f>VLOOKUP(RIGHT($V$1,5),Key!$A$9:$B$14,2,FALSE)</f>
        <v>10.199999999999999</v>
      </c>
      <c r="X6653">
        <f t="shared" si="519"/>
        <v>0</v>
      </c>
      <c r="Y6653">
        <f>VLOOKUP(RIGHT($X$1,5),Key!$A$9:$B$14,2,FALSE)</f>
        <v>3.7</v>
      </c>
      <c r="Z6653">
        <f t="shared" si="517"/>
        <v>10.199999999999999</v>
      </c>
      <c r="AA6653">
        <f t="shared" si="518"/>
        <v>0</v>
      </c>
    </row>
    <row r="6654" spans="1:27" x14ac:dyDescent="0.3">
      <c r="A6654">
        <v>100067</v>
      </c>
      <c r="B6654">
        <v>230922</v>
      </c>
      <c r="C6654" s="3">
        <v>44130.783333333333</v>
      </c>
      <c r="D6654">
        <v>1</v>
      </c>
      <c r="E6654">
        <v>1</v>
      </c>
      <c r="F6654" t="s">
        <v>25</v>
      </c>
      <c r="G6654">
        <v>1</v>
      </c>
      <c r="H6654">
        <v>64.378910000000005</v>
      </c>
      <c r="I6654">
        <v>19.464839999999999</v>
      </c>
      <c r="J6654">
        <v>1.050781</v>
      </c>
      <c r="K6654">
        <v>56.023440000000001</v>
      </c>
      <c r="L6654" s="3">
        <v>44130.534722222219</v>
      </c>
      <c r="M6654">
        <v>17.18</v>
      </c>
      <c r="N6654" t="s">
        <v>28</v>
      </c>
      <c r="P6654">
        <f>(C6654-Key!$B$1)*24</f>
        <v>3.75</v>
      </c>
      <c r="Q6654">
        <f>(Key!$B$2-'17.1'!C6654)*24</f>
        <v>-0.79999999998835847</v>
      </c>
      <c r="R6654" s="3">
        <f>C6654-(M6654-Key!$B$5)/(24*Key!$B$6)</f>
        <v>44130.769518518515</v>
      </c>
      <c r="S6654">
        <f>M6654-Key!$B$5</f>
        <v>14.92</v>
      </c>
      <c r="T6654" s="2">
        <f t="shared" si="515"/>
        <v>44129.784722222219</v>
      </c>
      <c r="U6654" t="str">
        <f t="shared" si="516"/>
        <v>10-25-2020 18:50</v>
      </c>
      <c r="V6654">
        <f>IFERROR(IF(W6654=Z6654,VLOOKUP($U6654,[1]C8842!$G$2:$M$145,3,FALSE),0),0)</f>
        <v>0</v>
      </c>
      <c r="W6654">
        <f>VLOOKUP(RIGHT($V$1,5),Key!$A$9:$B$14,2,FALSE)</f>
        <v>10.199999999999999</v>
      </c>
      <c r="X6654">
        <f t="shared" si="519"/>
        <v>0</v>
      </c>
      <c r="Y6654">
        <f>VLOOKUP(RIGHT($X$1,5),Key!$A$9:$B$14,2,FALSE)</f>
        <v>3.7</v>
      </c>
      <c r="Z6654">
        <f t="shared" si="517"/>
        <v>10.199999999999999</v>
      </c>
      <c r="AA6654">
        <f t="shared" si="518"/>
        <v>0</v>
      </c>
    </row>
    <row r="6655" spans="1:27" x14ac:dyDescent="0.3">
      <c r="A6655">
        <v>100067</v>
      </c>
      <c r="B6655">
        <v>230922</v>
      </c>
      <c r="C6655" s="3">
        <v>44130.783333333333</v>
      </c>
      <c r="D6655">
        <v>0</v>
      </c>
      <c r="E6655">
        <v>2</v>
      </c>
      <c r="F6655" t="s">
        <v>25</v>
      </c>
      <c r="G6655">
        <v>1</v>
      </c>
      <c r="H6655">
        <v>69.113280000000003</v>
      </c>
      <c r="I6655">
        <v>15.722659999999999</v>
      </c>
      <c r="J6655">
        <v>0.8359375</v>
      </c>
      <c r="K6655">
        <v>47.019530000000003</v>
      </c>
      <c r="L6655" s="3">
        <v>44130.534722222219</v>
      </c>
      <c r="M6655">
        <v>17.18</v>
      </c>
      <c r="N6655" t="s">
        <v>28</v>
      </c>
      <c r="P6655">
        <f>(C6655-Key!$B$1)*24</f>
        <v>3.75</v>
      </c>
      <c r="Q6655">
        <f>(Key!$B$2-'17.1'!C6655)*24</f>
        <v>-0.79999999998835847</v>
      </c>
      <c r="R6655" s="3">
        <f>C6655-(M6655-Key!$B$5)/(24*Key!$B$6)</f>
        <v>44130.769518518515</v>
      </c>
      <c r="S6655">
        <f>M6655-Key!$B$5</f>
        <v>14.92</v>
      </c>
      <c r="T6655" s="2">
        <f t="shared" si="515"/>
        <v>44129.784722222219</v>
      </c>
      <c r="U6655" t="str">
        <f t="shared" si="516"/>
        <v>10-25-2020 18:50</v>
      </c>
      <c r="V6655">
        <f>IFERROR(IF(W6655=Z6655,VLOOKUP($U6655,[1]C8842!$G$2:$M$145,3,FALSE),0),0)</f>
        <v>0</v>
      </c>
      <c r="W6655">
        <f>VLOOKUP(RIGHT($V$1,5),Key!$A$9:$B$14,2,FALSE)</f>
        <v>10.199999999999999</v>
      </c>
      <c r="X6655">
        <f t="shared" si="519"/>
        <v>0</v>
      </c>
      <c r="Y6655">
        <f>VLOOKUP(RIGHT($X$1,5),Key!$A$9:$B$14,2,FALSE)</f>
        <v>3.7</v>
      </c>
      <c r="Z6655">
        <f t="shared" si="517"/>
        <v>10.199999999999999</v>
      </c>
      <c r="AA6655">
        <f t="shared" si="518"/>
        <v>0</v>
      </c>
    </row>
    <row r="6656" spans="1:27" x14ac:dyDescent="0.3">
      <c r="A6656">
        <v>100067</v>
      </c>
      <c r="B6656">
        <v>230922</v>
      </c>
      <c r="C6656" s="3">
        <v>44130.78402777778</v>
      </c>
      <c r="D6656">
        <v>3</v>
      </c>
      <c r="E6656">
        <v>2</v>
      </c>
      <c r="F6656" t="s">
        <v>26</v>
      </c>
      <c r="G6656">
        <v>3</v>
      </c>
      <c r="H6656">
        <v>60.589840000000002</v>
      </c>
      <c r="I6656">
        <v>38.722659999999998</v>
      </c>
      <c r="J6656">
        <v>1.964844</v>
      </c>
      <c r="K6656">
        <v>94.039060000000006</v>
      </c>
      <c r="L6656" s="3">
        <v>44130.538194444445</v>
      </c>
      <c r="M6656">
        <v>17.18</v>
      </c>
      <c r="N6656" t="s">
        <v>28</v>
      </c>
      <c r="P6656">
        <f>(C6656-Key!$B$1)*24</f>
        <v>3.7666666667209938</v>
      </c>
      <c r="Q6656">
        <f>(Key!$B$2-'17.1'!C6656)*24</f>
        <v>-0.81666666670935228</v>
      </c>
      <c r="R6656" s="3">
        <f>C6656-(M6656-Key!$B$5)/(24*Key!$B$6)</f>
        <v>44130.770212962962</v>
      </c>
      <c r="S6656">
        <f>M6656-Key!$B$5</f>
        <v>14.92</v>
      </c>
      <c r="T6656" s="2">
        <f t="shared" si="515"/>
        <v>44129.784722222219</v>
      </c>
      <c r="U6656" t="str">
        <f t="shared" si="516"/>
        <v>10-25-2020 18:50</v>
      </c>
      <c r="V6656">
        <f>IFERROR(IF(W6656=Z6656,VLOOKUP($U6656,[1]C8842!$G$2:$M$145,3,FALSE),0),0)</f>
        <v>0</v>
      </c>
      <c r="W6656">
        <f>VLOOKUP(RIGHT($V$1,5),Key!$A$9:$B$14,2,FALSE)</f>
        <v>10.199999999999999</v>
      </c>
      <c r="X6656">
        <f t="shared" si="519"/>
        <v>0</v>
      </c>
      <c r="Y6656">
        <f>VLOOKUP(RIGHT($X$1,5),Key!$A$9:$B$14,2,FALSE)</f>
        <v>3.7</v>
      </c>
      <c r="Z6656">
        <f t="shared" si="517"/>
        <v>10.199999999999999</v>
      </c>
      <c r="AA6656">
        <f t="shared" si="518"/>
        <v>0</v>
      </c>
    </row>
    <row r="6657" spans="1:27" x14ac:dyDescent="0.3">
      <c r="A6657">
        <v>100067</v>
      </c>
      <c r="B6657">
        <v>230922</v>
      </c>
      <c r="C6657" s="3">
        <v>44130.78402777778</v>
      </c>
      <c r="D6657">
        <v>1</v>
      </c>
      <c r="E6657">
        <v>1</v>
      </c>
      <c r="F6657" t="s">
        <v>25</v>
      </c>
      <c r="G6657">
        <v>1</v>
      </c>
      <c r="H6657">
        <v>58.609380000000002</v>
      </c>
      <c r="I6657">
        <v>14.121090000000001</v>
      </c>
      <c r="J6657">
        <v>0.91015630000000003</v>
      </c>
      <c r="K6657">
        <v>56.023440000000001</v>
      </c>
      <c r="L6657" s="3">
        <v>44130.538194444445</v>
      </c>
      <c r="M6657">
        <v>17.18</v>
      </c>
      <c r="N6657" t="s">
        <v>28</v>
      </c>
      <c r="P6657">
        <f>(C6657-Key!$B$1)*24</f>
        <v>3.7666666667209938</v>
      </c>
      <c r="Q6657">
        <f>(Key!$B$2-'17.1'!C6657)*24</f>
        <v>-0.81666666670935228</v>
      </c>
      <c r="R6657" s="3">
        <f>C6657-(M6657-Key!$B$5)/(24*Key!$B$6)</f>
        <v>44130.770212962962</v>
      </c>
      <c r="S6657">
        <f>M6657-Key!$B$5</f>
        <v>14.92</v>
      </c>
      <c r="T6657" s="2">
        <f t="shared" si="515"/>
        <v>44129.784722222219</v>
      </c>
      <c r="U6657" t="str">
        <f t="shared" si="516"/>
        <v>10-25-2020 18:50</v>
      </c>
      <c r="V6657">
        <f>IFERROR(IF(W6657=Z6657,VLOOKUP($U6657,[1]C8842!$G$2:$M$145,3,FALSE),0),0)</f>
        <v>0</v>
      </c>
      <c r="W6657">
        <f>VLOOKUP(RIGHT($V$1,5),Key!$A$9:$B$14,2,FALSE)</f>
        <v>10.199999999999999</v>
      </c>
      <c r="X6657">
        <f t="shared" si="519"/>
        <v>0</v>
      </c>
      <c r="Y6657">
        <f>VLOOKUP(RIGHT($X$1,5),Key!$A$9:$B$14,2,FALSE)</f>
        <v>3.7</v>
      </c>
      <c r="Z6657">
        <f t="shared" si="517"/>
        <v>10.199999999999999</v>
      </c>
      <c r="AA6657">
        <f t="shared" si="518"/>
        <v>0</v>
      </c>
    </row>
    <row r="6658" spans="1:27" x14ac:dyDescent="0.3">
      <c r="A6658">
        <v>100067</v>
      </c>
      <c r="B6658">
        <v>230922</v>
      </c>
      <c r="C6658" s="3">
        <v>44130.78402777778</v>
      </c>
      <c r="D6658">
        <v>0</v>
      </c>
      <c r="E6658">
        <v>2</v>
      </c>
      <c r="F6658" t="s">
        <v>25</v>
      </c>
      <c r="G6658">
        <v>1</v>
      </c>
      <c r="H6658">
        <v>78.21875</v>
      </c>
      <c r="I6658">
        <v>18.804690000000001</v>
      </c>
      <c r="J6658">
        <v>0.84375</v>
      </c>
      <c r="K6658">
        <v>48.019530000000003</v>
      </c>
      <c r="L6658" s="3">
        <v>44130.538194444445</v>
      </c>
      <c r="M6658">
        <v>17.18</v>
      </c>
      <c r="N6658" t="s">
        <v>28</v>
      </c>
      <c r="P6658">
        <f>(C6658-Key!$B$1)*24</f>
        <v>3.7666666667209938</v>
      </c>
      <c r="Q6658">
        <f>(Key!$B$2-'17.1'!C6658)*24</f>
        <v>-0.81666666670935228</v>
      </c>
      <c r="R6658" s="3">
        <f>C6658-(M6658-Key!$B$5)/(24*Key!$B$6)</f>
        <v>44130.770212962962</v>
      </c>
      <c r="S6658">
        <f>M6658-Key!$B$5</f>
        <v>14.92</v>
      </c>
      <c r="T6658" s="2">
        <f t="shared" si="515"/>
        <v>44129.784722222219</v>
      </c>
      <c r="U6658" t="str">
        <f t="shared" si="516"/>
        <v>10-25-2020 18:50</v>
      </c>
      <c r="V6658">
        <f>IFERROR(IF(W6658=Z6658,VLOOKUP($U6658,[1]C8842!$G$2:$M$145,3,FALSE),0),0)</f>
        <v>0</v>
      </c>
      <c r="W6658">
        <f>VLOOKUP(RIGHT($V$1,5),Key!$A$9:$B$14,2,FALSE)</f>
        <v>10.199999999999999</v>
      </c>
      <c r="X6658">
        <f t="shared" si="519"/>
        <v>0</v>
      </c>
      <c r="Y6658">
        <f>VLOOKUP(RIGHT($X$1,5),Key!$A$9:$B$14,2,FALSE)</f>
        <v>3.7</v>
      </c>
      <c r="Z6658">
        <f t="shared" si="517"/>
        <v>10.199999999999999</v>
      </c>
      <c r="AA6658">
        <f t="shared" si="518"/>
        <v>0</v>
      </c>
    </row>
    <row r="6659" spans="1:27" x14ac:dyDescent="0.3">
      <c r="A6659">
        <v>100067</v>
      </c>
      <c r="B6659">
        <v>230922</v>
      </c>
      <c r="C6659" s="3">
        <v>44130.78402777778</v>
      </c>
      <c r="D6659">
        <v>2</v>
      </c>
      <c r="E6659">
        <v>1</v>
      </c>
      <c r="F6659" t="s">
        <v>26</v>
      </c>
      <c r="G6659">
        <v>5</v>
      </c>
      <c r="H6659">
        <v>68.992189999999994</v>
      </c>
      <c r="I6659">
        <v>79.394530000000003</v>
      </c>
      <c r="J6659">
        <v>3.2929689999999998</v>
      </c>
      <c r="K6659">
        <v>81.035160000000005</v>
      </c>
      <c r="L6659" s="3">
        <v>44130.538194444445</v>
      </c>
      <c r="M6659">
        <v>17.18</v>
      </c>
      <c r="N6659" t="s">
        <v>28</v>
      </c>
      <c r="P6659">
        <f>(C6659-Key!$B$1)*24</f>
        <v>3.7666666667209938</v>
      </c>
      <c r="Q6659">
        <f>(Key!$B$2-'17.1'!C6659)*24</f>
        <v>-0.81666666670935228</v>
      </c>
      <c r="R6659" s="3">
        <f>C6659-(M6659-Key!$B$5)/(24*Key!$B$6)</f>
        <v>44130.770212962962</v>
      </c>
      <c r="S6659">
        <f>M6659-Key!$B$5</f>
        <v>14.92</v>
      </c>
      <c r="T6659" s="2">
        <f t="shared" ref="T6659:T6722" si="520">ROUND(C6659*24*60/10,0)/(24*6)-1</f>
        <v>44129.784722222219</v>
      </c>
      <c r="U6659" t="str">
        <f t="shared" ref="U6659:U6722" si="521">TEXT(T6659,"mm-dd-yyyy hh:mm")</f>
        <v>10-25-2020 18:50</v>
      </c>
      <c r="V6659">
        <f>IFERROR(IF(W6659=Z6659,VLOOKUP($U6659,[1]C8842!$G$2:$M$145,3,FALSE),0),0)</f>
        <v>0</v>
      </c>
      <c r="W6659">
        <f>VLOOKUP(RIGHT($V$1,5),Key!$A$9:$B$14,2,FALSE)</f>
        <v>10.199999999999999</v>
      </c>
      <c r="X6659">
        <f t="shared" si="519"/>
        <v>0</v>
      </c>
      <c r="Y6659">
        <f>VLOOKUP(RIGHT($X$1,5),Key!$A$9:$B$14,2,FALSE)</f>
        <v>3.7</v>
      </c>
      <c r="Z6659">
        <f t="shared" ref="Z6659:Z6722" si="522">M6659-MIN(ABS(Y6659-M6659),ABS(W6659-M6659))</f>
        <v>10.199999999999999</v>
      </c>
      <c r="AA6659">
        <f t="shared" ref="AA6659:AA6722" si="523">SUM(V6659,X6659)</f>
        <v>0</v>
      </c>
    </row>
    <row r="6660" spans="1:27" x14ac:dyDescent="0.3">
      <c r="A6660">
        <v>100067</v>
      </c>
      <c r="B6660">
        <v>230922</v>
      </c>
      <c r="C6660" s="3">
        <v>44130.78402777778</v>
      </c>
      <c r="D6660">
        <v>0</v>
      </c>
      <c r="E6660">
        <v>2</v>
      </c>
      <c r="F6660" t="s">
        <v>25</v>
      </c>
      <c r="G6660">
        <v>2</v>
      </c>
      <c r="H6660">
        <v>49.527340000000002</v>
      </c>
      <c r="I6660">
        <v>27.804690000000001</v>
      </c>
      <c r="J6660">
        <v>1.816406</v>
      </c>
      <c r="K6660">
        <v>46.019530000000003</v>
      </c>
      <c r="L6660" s="3">
        <v>44130.538194444445</v>
      </c>
      <c r="M6660">
        <v>17.18</v>
      </c>
      <c r="N6660" t="s">
        <v>28</v>
      </c>
      <c r="P6660">
        <f>(C6660-Key!$B$1)*24</f>
        <v>3.7666666667209938</v>
      </c>
      <c r="Q6660">
        <f>(Key!$B$2-'17.1'!C6660)*24</f>
        <v>-0.81666666670935228</v>
      </c>
      <c r="R6660" s="3">
        <f>C6660-(M6660-Key!$B$5)/(24*Key!$B$6)</f>
        <v>44130.770212962962</v>
      </c>
      <c r="S6660">
        <f>M6660-Key!$B$5</f>
        <v>14.92</v>
      </c>
      <c r="T6660" s="2">
        <f t="shared" si="520"/>
        <v>44129.784722222219</v>
      </c>
      <c r="U6660" t="str">
        <f t="shared" si="521"/>
        <v>10-25-2020 18:50</v>
      </c>
      <c r="V6660">
        <f>IFERROR(IF(W6660=Z6660,VLOOKUP($U6660,[1]C8842!$G$2:$M$145,3,FALSE),0),0)</f>
        <v>0</v>
      </c>
      <c r="W6660">
        <f>VLOOKUP(RIGHT($V$1,5),Key!$A$9:$B$14,2,FALSE)</f>
        <v>10.199999999999999</v>
      </c>
      <c r="X6660">
        <f t="shared" ref="X6660:X6723" si="524">$X$2</f>
        <v>0</v>
      </c>
      <c r="Y6660">
        <f>VLOOKUP(RIGHT($X$1,5),Key!$A$9:$B$14,2,FALSE)</f>
        <v>3.7</v>
      </c>
      <c r="Z6660">
        <f t="shared" si="522"/>
        <v>10.199999999999999</v>
      </c>
      <c r="AA6660">
        <f t="shared" si="523"/>
        <v>0</v>
      </c>
    </row>
    <row r="6661" spans="1:27" x14ac:dyDescent="0.3">
      <c r="A6661">
        <v>100067</v>
      </c>
      <c r="B6661">
        <v>230922</v>
      </c>
      <c r="C6661" s="3">
        <v>44130.78402777778</v>
      </c>
      <c r="D6661">
        <v>1</v>
      </c>
      <c r="E6661">
        <v>1</v>
      </c>
      <c r="F6661" t="s">
        <v>25</v>
      </c>
      <c r="G6661">
        <v>2</v>
      </c>
      <c r="H6661">
        <v>57.550780000000003</v>
      </c>
      <c r="I6661">
        <v>20.902339999999999</v>
      </c>
      <c r="J6661">
        <v>1.2421880000000001</v>
      </c>
      <c r="K6661">
        <v>56.023440000000001</v>
      </c>
      <c r="L6661" s="3">
        <v>44130.538194444445</v>
      </c>
      <c r="M6661">
        <v>17.18</v>
      </c>
      <c r="N6661" t="s">
        <v>28</v>
      </c>
      <c r="P6661">
        <f>(C6661-Key!$B$1)*24</f>
        <v>3.7666666667209938</v>
      </c>
      <c r="Q6661">
        <f>(Key!$B$2-'17.1'!C6661)*24</f>
        <v>-0.81666666670935228</v>
      </c>
      <c r="R6661" s="3">
        <f>C6661-(M6661-Key!$B$5)/(24*Key!$B$6)</f>
        <v>44130.770212962962</v>
      </c>
      <c r="S6661">
        <f>M6661-Key!$B$5</f>
        <v>14.92</v>
      </c>
      <c r="T6661" s="2">
        <f t="shared" si="520"/>
        <v>44129.784722222219</v>
      </c>
      <c r="U6661" t="str">
        <f t="shared" si="521"/>
        <v>10-25-2020 18:50</v>
      </c>
      <c r="V6661">
        <f>IFERROR(IF(W6661=Z6661,VLOOKUP($U6661,[1]C8842!$G$2:$M$145,3,FALSE),0),0)</f>
        <v>0</v>
      </c>
      <c r="W6661">
        <f>VLOOKUP(RIGHT($V$1,5),Key!$A$9:$B$14,2,FALSE)</f>
        <v>10.199999999999999</v>
      </c>
      <c r="X6661">
        <f t="shared" si="524"/>
        <v>0</v>
      </c>
      <c r="Y6661">
        <f>VLOOKUP(RIGHT($X$1,5),Key!$A$9:$B$14,2,FALSE)</f>
        <v>3.7</v>
      </c>
      <c r="Z6661">
        <f t="shared" si="522"/>
        <v>10.199999999999999</v>
      </c>
      <c r="AA6661">
        <f t="shared" si="523"/>
        <v>0</v>
      </c>
    </row>
    <row r="6662" spans="1:27" x14ac:dyDescent="0.3">
      <c r="A6662">
        <v>100067</v>
      </c>
      <c r="B6662">
        <v>230922</v>
      </c>
      <c r="C6662" s="3">
        <v>44130.78402777778</v>
      </c>
      <c r="D6662">
        <v>3</v>
      </c>
      <c r="E6662">
        <v>2</v>
      </c>
      <c r="F6662" t="s">
        <v>26</v>
      </c>
      <c r="G6662">
        <v>5</v>
      </c>
      <c r="H6662">
        <v>55.933590000000002</v>
      </c>
      <c r="I6662">
        <v>97.394530000000003</v>
      </c>
      <c r="J6662">
        <v>4.921875</v>
      </c>
      <c r="K6662">
        <v>94.039060000000006</v>
      </c>
      <c r="L6662" s="3">
        <v>44130.538194444445</v>
      </c>
      <c r="M6662">
        <v>17.18</v>
      </c>
      <c r="N6662" t="s">
        <v>28</v>
      </c>
      <c r="P6662">
        <f>(C6662-Key!$B$1)*24</f>
        <v>3.7666666667209938</v>
      </c>
      <c r="Q6662">
        <f>(Key!$B$2-'17.1'!C6662)*24</f>
        <v>-0.81666666670935228</v>
      </c>
      <c r="R6662" s="3">
        <f>C6662-(M6662-Key!$B$5)/(24*Key!$B$6)</f>
        <v>44130.770212962962</v>
      </c>
      <c r="S6662">
        <f>M6662-Key!$B$5</f>
        <v>14.92</v>
      </c>
      <c r="T6662" s="2">
        <f t="shared" si="520"/>
        <v>44129.784722222219</v>
      </c>
      <c r="U6662" t="str">
        <f t="shared" si="521"/>
        <v>10-25-2020 18:50</v>
      </c>
      <c r="V6662">
        <f>IFERROR(IF(W6662=Z6662,VLOOKUP($U6662,[1]C8842!$G$2:$M$145,3,FALSE),0),0)</f>
        <v>0</v>
      </c>
      <c r="W6662">
        <f>VLOOKUP(RIGHT($V$1,5),Key!$A$9:$B$14,2,FALSE)</f>
        <v>10.199999999999999</v>
      </c>
      <c r="X6662">
        <f t="shared" si="524"/>
        <v>0</v>
      </c>
      <c r="Y6662">
        <f>VLOOKUP(RIGHT($X$1,5),Key!$A$9:$B$14,2,FALSE)</f>
        <v>3.7</v>
      </c>
      <c r="Z6662">
        <f t="shared" si="522"/>
        <v>10.199999999999999</v>
      </c>
      <c r="AA6662">
        <f t="shared" si="523"/>
        <v>0</v>
      </c>
    </row>
    <row r="6663" spans="1:27" x14ac:dyDescent="0.3">
      <c r="A6663">
        <v>100067</v>
      </c>
      <c r="B6663">
        <v>230922</v>
      </c>
      <c r="C6663" s="3">
        <v>44130.78402777778</v>
      </c>
      <c r="D6663">
        <v>2</v>
      </c>
      <c r="E6663">
        <v>1</v>
      </c>
      <c r="F6663" t="s">
        <v>26</v>
      </c>
      <c r="G6663">
        <v>1</v>
      </c>
      <c r="H6663">
        <v>75.640630000000002</v>
      </c>
      <c r="I6663">
        <v>18.28125</v>
      </c>
      <c r="J6663">
        <v>0.8515625</v>
      </c>
      <c r="K6663">
        <v>82.035160000000005</v>
      </c>
      <c r="L6663" s="3">
        <v>44130.538194444445</v>
      </c>
      <c r="M6663">
        <v>17.18</v>
      </c>
      <c r="N6663" t="s">
        <v>28</v>
      </c>
      <c r="P6663">
        <f>(C6663-Key!$B$1)*24</f>
        <v>3.7666666667209938</v>
      </c>
      <c r="Q6663">
        <f>(Key!$B$2-'17.1'!C6663)*24</f>
        <v>-0.81666666670935228</v>
      </c>
      <c r="R6663" s="3">
        <f>C6663-(M6663-Key!$B$5)/(24*Key!$B$6)</f>
        <v>44130.770212962962</v>
      </c>
      <c r="S6663">
        <f>M6663-Key!$B$5</f>
        <v>14.92</v>
      </c>
      <c r="T6663" s="2">
        <f t="shared" si="520"/>
        <v>44129.784722222219</v>
      </c>
      <c r="U6663" t="str">
        <f t="shared" si="521"/>
        <v>10-25-2020 18:50</v>
      </c>
      <c r="V6663">
        <f>IFERROR(IF(W6663=Z6663,VLOOKUP($U6663,[1]C8842!$G$2:$M$145,3,FALSE),0),0)</f>
        <v>0</v>
      </c>
      <c r="W6663">
        <f>VLOOKUP(RIGHT($V$1,5),Key!$A$9:$B$14,2,FALSE)</f>
        <v>10.199999999999999</v>
      </c>
      <c r="X6663">
        <f t="shared" si="524"/>
        <v>0</v>
      </c>
      <c r="Y6663">
        <f>VLOOKUP(RIGHT($X$1,5),Key!$A$9:$B$14,2,FALSE)</f>
        <v>3.7</v>
      </c>
      <c r="Z6663">
        <f t="shared" si="522"/>
        <v>10.199999999999999</v>
      </c>
      <c r="AA6663">
        <f t="shared" si="523"/>
        <v>0</v>
      </c>
    </row>
    <row r="6664" spans="1:27" x14ac:dyDescent="0.3">
      <c r="A6664">
        <v>100067</v>
      </c>
      <c r="B6664">
        <v>230922</v>
      </c>
      <c r="C6664" s="3">
        <v>44130.78402777778</v>
      </c>
      <c r="D6664">
        <v>0</v>
      </c>
      <c r="E6664">
        <v>2</v>
      </c>
      <c r="F6664" t="s">
        <v>25</v>
      </c>
      <c r="G6664">
        <v>1</v>
      </c>
      <c r="H6664">
        <v>61.261719999999997</v>
      </c>
      <c r="I6664">
        <v>17.992190000000001</v>
      </c>
      <c r="J6664">
        <v>1.042969</v>
      </c>
      <c r="K6664">
        <v>46.019530000000003</v>
      </c>
      <c r="L6664" s="3">
        <v>44130.538194444445</v>
      </c>
      <c r="M6664">
        <v>17.18</v>
      </c>
      <c r="N6664" t="s">
        <v>28</v>
      </c>
      <c r="P6664">
        <f>(C6664-Key!$B$1)*24</f>
        <v>3.7666666667209938</v>
      </c>
      <c r="Q6664">
        <f>(Key!$B$2-'17.1'!C6664)*24</f>
        <v>-0.81666666670935228</v>
      </c>
      <c r="R6664" s="3">
        <f>C6664-(M6664-Key!$B$5)/(24*Key!$B$6)</f>
        <v>44130.770212962962</v>
      </c>
      <c r="S6664">
        <f>M6664-Key!$B$5</f>
        <v>14.92</v>
      </c>
      <c r="T6664" s="2">
        <f t="shared" si="520"/>
        <v>44129.784722222219</v>
      </c>
      <c r="U6664" t="str">
        <f t="shared" si="521"/>
        <v>10-25-2020 18:50</v>
      </c>
      <c r="V6664">
        <f>IFERROR(IF(W6664=Z6664,VLOOKUP($U6664,[1]C8842!$G$2:$M$145,3,FALSE),0),0)</f>
        <v>0</v>
      </c>
      <c r="W6664">
        <f>VLOOKUP(RIGHT($V$1,5),Key!$A$9:$B$14,2,FALSE)</f>
        <v>10.199999999999999</v>
      </c>
      <c r="X6664">
        <f t="shared" si="524"/>
        <v>0</v>
      </c>
      <c r="Y6664">
        <f>VLOOKUP(RIGHT($X$1,5),Key!$A$9:$B$14,2,FALSE)</f>
        <v>3.7</v>
      </c>
      <c r="Z6664">
        <f t="shared" si="522"/>
        <v>10.199999999999999</v>
      </c>
      <c r="AA6664">
        <f t="shared" si="523"/>
        <v>0</v>
      </c>
    </row>
    <row r="6665" spans="1:27" x14ac:dyDescent="0.3">
      <c r="A6665">
        <v>100067</v>
      </c>
      <c r="B6665">
        <v>230922</v>
      </c>
      <c r="C6665" s="3">
        <v>44130.78402777778</v>
      </c>
      <c r="D6665">
        <v>1</v>
      </c>
      <c r="E6665">
        <v>1</v>
      </c>
      <c r="F6665" t="s">
        <v>25</v>
      </c>
      <c r="G6665">
        <v>1</v>
      </c>
      <c r="H6665">
        <v>60.757809999999999</v>
      </c>
      <c r="I6665">
        <v>15.34375</v>
      </c>
      <c r="J6665">
        <v>0.93359380000000003</v>
      </c>
      <c r="K6665">
        <v>57.023440000000001</v>
      </c>
      <c r="L6665" s="3">
        <v>44130.538194444445</v>
      </c>
      <c r="M6665">
        <v>17.18</v>
      </c>
      <c r="N6665" t="s">
        <v>28</v>
      </c>
      <c r="P6665">
        <f>(C6665-Key!$B$1)*24</f>
        <v>3.7666666667209938</v>
      </c>
      <c r="Q6665">
        <f>(Key!$B$2-'17.1'!C6665)*24</f>
        <v>-0.81666666670935228</v>
      </c>
      <c r="R6665" s="3">
        <f>C6665-(M6665-Key!$B$5)/(24*Key!$B$6)</f>
        <v>44130.770212962962</v>
      </c>
      <c r="S6665">
        <f>M6665-Key!$B$5</f>
        <v>14.92</v>
      </c>
      <c r="T6665" s="2">
        <f t="shared" si="520"/>
        <v>44129.784722222219</v>
      </c>
      <c r="U6665" t="str">
        <f t="shared" si="521"/>
        <v>10-25-2020 18:50</v>
      </c>
      <c r="V6665">
        <f>IFERROR(IF(W6665=Z6665,VLOOKUP($U6665,[1]C8842!$G$2:$M$145,3,FALSE),0),0)</f>
        <v>0</v>
      </c>
      <c r="W6665">
        <f>VLOOKUP(RIGHT($V$1,5),Key!$A$9:$B$14,2,FALSE)</f>
        <v>10.199999999999999</v>
      </c>
      <c r="X6665">
        <f t="shared" si="524"/>
        <v>0</v>
      </c>
      <c r="Y6665">
        <f>VLOOKUP(RIGHT($X$1,5),Key!$A$9:$B$14,2,FALSE)</f>
        <v>3.7</v>
      </c>
      <c r="Z6665">
        <f t="shared" si="522"/>
        <v>10.199999999999999</v>
      </c>
      <c r="AA6665">
        <f t="shared" si="523"/>
        <v>0</v>
      </c>
    </row>
    <row r="6666" spans="1:27" x14ac:dyDescent="0.3">
      <c r="A6666">
        <v>100067</v>
      </c>
      <c r="B6666">
        <v>230922</v>
      </c>
      <c r="C6666" s="3">
        <v>44130.78402777778</v>
      </c>
      <c r="D6666">
        <v>3</v>
      </c>
      <c r="E6666">
        <v>2</v>
      </c>
      <c r="F6666" t="s">
        <v>26</v>
      </c>
      <c r="G6666">
        <v>1</v>
      </c>
      <c r="H6666">
        <v>69.117189999999994</v>
      </c>
      <c r="I6666">
        <v>13.5</v>
      </c>
      <c r="J6666">
        <v>0.75</v>
      </c>
      <c r="K6666">
        <v>94.039060000000006</v>
      </c>
      <c r="L6666" s="3">
        <v>44130.538194444445</v>
      </c>
      <c r="M6666">
        <v>17.18</v>
      </c>
      <c r="N6666" t="s">
        <v>28</v>
      </c>
      <c r="P6666">
        <f>(C6666-Key!$B$1)*24</f>
        <v>3.7666666667209938</v>
      </c>
      <c r="Q6666">
        <f>(Key!$B$2-'17.1'!C6666)*24</f>
        <v>-0.81666666670935228</v>
      </c>
      <c r="R6666" s="3">
        <f>C6666-(M6666-Key!$B$5)/(24*Key!$B$6)</f>
        <v>44130.770212962962</v>
      </c>
      <c r="S6666">
        <f>M6666-Key!$B$5</f>
        <v>14.92</v>
      </c>
      <c r="T6666" s="2">
        <f t="shared" si="520"/>
        <v>44129.784722222219</v>
      </c>
      <c r="U6666" t="str">
        <f t="shared" si="521"/>
        <v>10-25-2020 18:50</v>
      </c>
      <c r="V6666">
        <f>IFERROR(IF(W6666=Z6666,VLOOKUP($U6666,[1]C8842!$G$2:$M$145,3,FALSE),0),0)</f>
        <v>0</v>
      </c>
      <c r="W6666">
        <f>VLOOKUP(RIGHT($V$1,5),Key!$A$9:$B$14,2,FALSE)</f>
        <v>10.199999999999999</v>
      </c>
      <c r="X6666">
        <f t="shared" si="524"/>
        <v>0</v>
      </c>
      <c r="Y6666">
        <f>VLOOKUP(RIGHT($X$1,5),Key!$A$9:$B$14,2,FALSE)</f>
        <v>3.7</v>
      </c>
      <c r="Z6666">
        <f t="shared" si="522"/>
        <v>10.199999999999999</v>
      </c>
      <c r="AA6666">
        <f t="shared" si="523"/>
        <v>0</v>
      </c>
    </row>
    <row r="6667" spans="1:27" x14ac:dyDescent="0.3">
      <c r="A6667">
        <v>100067</v>
      </c>
      <c r="B6667">
        <v>230922</v>
      </c>
      <c r="C6667" s="3">
        <v>44130.78402777778</v>
      </c>
      <c r="D6667">
        <v>3</v>
      </c>
      <c r="E6667">
        <v>2</v>
      </c>
      <c r="F6667" t="s">
        <v>26</v>
      </c>
      <c r="G6667">
        <v>4</v>
      </c>
      <c r="H6667">
        <v>69.453130000000002</v>
      </c>
      <c r="I6667">
        <v>58.382809999999999</v>
      </c>
      <c r="J6667">
        <v>2.4648439999999998</v>
      </c>
      <c r="K6667">
        <v>93.039060000000006</v>
      </c>
      <c r="L6667" s="3">
        <v>44130.538194444445</v>
      </c>
      <c r="M6667">
        <v>17.18</v>
      </c>
      <c r="N6667" t="s">
        <v>28</v>
      </c>
      <c r="P6667">
        <f>(C6667-Key!$B$1)*24</f>
        <v>3.7666666667209938</v>
      </c>
      <c r="Q6667">
        <f>(Key!$B$2-'17.1'!C6667)*24</f>
        <v>-0.81666666670935228</v>
      </c>
      <c r="R6667" s="3">
        <f>C6667-(M6667-Key!$B$5)/(24*Key!$B$6)</f>
        <v>44130.770212962962</v>
      </c>
      <c r="S6667">
        <f>M6667-Key!$B$5</f>
        <v>14.92</v>
      </c>
      <c r="T6667" s="2">
        <f t="shared" si="520"/>
        <v>44129.784722222219</v>
      </c>
      <c r="U6667" t="str">
        <f t="shared" si="521"/>
        <v>10-25-2020 18:50</v>
      </c>
      <c r="V6667">
        <f>IFERROR(IF(W6667=Z6667,VLOOKUP($U6667,[1]C8842!$G$2:$M$145,3,FALSE),0),0)</f>
        <v>0</v>
      </c>
      <c r="W6667">
        <f>VLOOKUP(RIGHT($V$1,5),Key!$A$9:$B$14,2,FALSE)</f>
        <v>10.199999999999999</v>
      </c>
      <c r="X6667">
        <f t="shared" si="524"/>
        <v>0</v>
      </c>
      <c r="Y6667">
        <f>VLOOKUP(RIGHT($X$1,5),Key!$A$9:$B$14,2,FALSE)</f>
        <v>3.7</v>
      </c>
      <c r="Z6667">
        <f t="shared" si="522"/>
        <v>10.199999999999999</v>
      </c>
      <c r="AA6667">
        <f t="shared" si="523"/>
        <v>0</v>
      </c>
    </row>
    <row r="6668" spans="1:27" x14ac:dyDescent="0.3">
      <c r="A6668">
        <v>100067</v>
      </c>
      <c r="B6668">
        <v>230922</v>
      </c>
      <c r="C6668" s="3">
        <v>44130.78402777778</v>
      </c>
      <c r="D6668">
        <v>1</v>
      </c>
      <c r="E6668">
        <v>1</v>
      </c>
      <c r="F6668" t="s">
        <v>25</v>
      </c>
      <c r="G6668">
        <v>2</v>
      </c>
      <c r="H6668">
        <v>67.527339999999995</v>
      </c>
      <c r="I6668">
        <v>20.14453</v>
      </c>
      <c r="J6668">
        <v>1.027344</v>
      </c>
      <c r="K6668">
        <v>58.023440000000001</v>
      </c>
      <c r="L6668" s="3">
        <v>44130.538194444445</v>
      </c>
      <c r="M6668">
        <v>17.18</v>
      </c>
      <c r="N6668" t="s">
        <v>28</v>
      </c>
      <c r="P6668">
        <f>(C6668-Key!$B$1)*24</f>
        <v>3.7666666667209938</v>
      </c>
      <c r="Q6668">
        <f>(Key!$B$2-'17.1'!C6668)*24</f>
        <v>-0.81666666670935228</v>
      </c>
      <c r="R6668" s="3">
        <f>C6668-(M6668-Key!$B$5)/(24*Key!$B$6)</f>
        <v>44130.770212962962</v>
      </c>
      <c r="S6668">
        <f>M6668-Key!$B$5</f>
        <v>14.92</v>
      </c>
      <c r="T6668" s="2">
        <f t="shared" si="520"/>
        <v>44129.784722222219</v>
      </c>
      <c r="U6668" t="str">
        <f t="shared" si="521"/>
        <v>10-25-2020 18:50</v>
      </c>
      <c r="V6668">
        <f>IFERROR(IF(W6668=Z6668,VLOOKUP($U6668,[1]C8842!$G$2:$M$145,3,FALSE),0),0)</f>
        <v>0</v>
      </c>
      <c r="W6668">
        <f>VLOOKUP(RIGHT($V$1,5),Key!$A$9:$B$14,2,FALSE)</f>
        <v>10.199999999999999</v>
      </c>
      <c r="X6668">
        <f t="shared" si="524"/>
        <v>0</v>
      </c>
      <c r="Y6668">
        <f>VLOOKUP(RIGHT($X$1,5),Key!$A$9:$B$14,2,FALSE)</f>
        <v>3.7</v>
      </c>
      <c r="Z6668">
        <f t="shared" si="522"/>
        <v>10.199999999999999</v>
      </c>
      <c r="AA6668">
        <f t="shared" si="523"/>
        <v>0</v>
      </c>
    </row>
    <row r="6669" spans="1:27" x14ac:dyDescent="0.3">
      <c r="A6669">
        <v>100067</v>
      </c>
      <c r="B6669">
        <v>230922</v>
      </c>
      <c r="C6669" s="3">
        <v>44130.78402777778</v>
      </c>
      <c r="D6669">
        <v>0</v>
      </c>
      <c r="E6669">
        <v>2</v>
      </c>
      <c r="F6669" t="s">
        <v>25</v>
      </c>
      <c r="G6669">
        <v>1</v>
      </c>
      <c r="H6669">
        <v>66.367189999999994</v>
      </c>
      <c r="I6669">
        <v>14.351559999999999</v>
      </c>
      <c r="J6669">
        <v>0.8125</v>
      </c>
      <c r="K6669">
        <v>48.019530000000003</v>
      </c>
      <c r="L6669" s="3">
        <v>44130.538194444445</v>
      </c>
      <c r="M6669">
        <v>17.18</v>
      </c>
      <c r="N6669" t="s">
        <v>28</v>
      </c>
      <c r="P6669">
        <f>(C6669-Key!$B$1)*24</f>
        <v>3.7666666667209938</v>
      </c>
      <c r="Q6669">
        <f>(Key!$B$2-'17.1'!C6669)*24</f>
        <v>-0.81666666670935228</v>
      </c>
      <c r="R6669" s="3">
        <f>C6669-(M6669-Key!$B$5)/(24*Key!$B$6)</f>
        <v>44130.770212962962</v>
      </c>
      <c r="S6669">
        <f>M6669-Key!$B$5</f>
        <v>14.92</v>
      </c>
      <c r="T6669" s="2">
        <f t="shared" si="520"/>
        <v>44129.784722222219</v>
      </c>
      <c r="U6669" t="str">
        <f t="shared" si="521"/>
        <v>10-25-2020 18:50</v>
      </c>
      <c r="V6669">
        <f>IFERROR(IF(W6669=Z6669,VLOOKUP($U6669,[1]C8842!$G$2:$M$145,3,FALSE),0),0)</f>
        <v>0</v>
      </c>
      <c r="W6669">
        <f>VLOOKUP(RIGHT($V$1,5),Key!$A$9:$B$14,2,FALSE)</f>
        <v>10.199999999999999</v>
      </c>
      <c r="X6669">
        <f t="shared" si="524"/>
        <v>0</v>
      </c>
      <c r="Y6669">
        <f>VLOOKUP(RIGHT($X$1,5),Key!$A$9:$B$14,2,FALSE)</f>
        <v>3.7</v>
      </c>
      <c r="Z6669">
        <f t="shared" si="522"/>
        <v>10.199999999999999</v>
      </c>
      <c r="AA6669">
        <f t="shared" si="523"/>
        <v>0</v>
      </c>
    </row>
    <row r="6670" spans="1:27" x14ac:dyDescent="0.3">
      <c r="A6670">
        <v>100067</v>
      </c>
      <c r="B6670">
        <v>230922</v>
      </c>
      <c r="C6670" s="3">
        <v>44130.78402777778</v>
      </c>
      <c r="D6670">
        <v>3</v>
      </c>
      <c r="E6670">
        <v>2</v>
      </c>
      <c r="F6670" t="s">
        <v>26</v>
      </c>
      <c r="G6670">
        <v>2</v>
      </c>
      <c r="H6670">
        <v>65.589839999999995</v>
      </c>
      <c r="I6670">
        <v>21.20703</v>
      </c>
      <c r="J6670">
        <v>1.1015630000000001</v>
      </c>
      <c r="K6670">
        <v>94.039060000000006</v>
      </c>
      <c r="L6670" s="3">
        <v>44130.538194444445</v>
      </c>
      <c r="M6670">
        <v>17.18</v>
      </c>
      <c r="N6670" t="s">
        <v>28</v>
      </c>
      <c r="P6670">
        <f>(C6670-Key!$B$1)*24</f>
        <v>3.7666666667209938</v>
      </c>
      <c r="Q6670">
        <f>(Key!$B$2-'17.1'!C6670)*24</f>
        <v>-0.81666666670935228</v>
      </c>
      <c r="R6670" s="3">
        <f>C6670-(M6670-Key!$B$5)/(24*Key!$B$6)</f>
        <v>44130.770212962962</v>
      </c>
      <c r="S6670">
        <f>M6670-Key!$B$5</f>
        <v>14.92</v>
      </c>
      <c r="T6670" s="2">
        <f t="shared" si="520"/>
        <v>44129.784722222219</v>
      </c>
      <c r="U6670" t="str">
        <f t="shared" si="521"/>
        <v>10-25-2020 18:50</v>
      </c>
      <c r="V6670">
        <f>IFERROR(IF(W6670=Z6670,VLOOKUP($U6670,[1]C8842!$G$2:$M$145,3,FALSE),0),0)</f>
        <v>0</v>
      </c>
      <c r="W6670">
        <f>VLOOKUP(RIGHT($V$1,5),Key!$A$9:$B$14,2,FALSE)</f>
        <v>10.199999999999999</v>
      </c>
      <c r="X6670">
        <f t="shared" si="524"/>
        <v>0</v>
      </c>
      <c r="Y6670">
        <f>VLOOKUP(RIGHT($X$1,5),Key!$A$9:$B$14,2,FALSE)</f>
        <v>3.7</v>
      </c>
      <c r="Z6670">
        <f t="shared" si="522"/>
        <v>10.199999999999999</v>
      </c>
      <c r="AA6670">
        <f t="shared" si="523"/>
        <v>0</v>
      </c>
    </row>
    <row r="6671" spans="1:27" x14ac:dyDescent="0.3">
      <c r="A6671">
        <v>100067</v>
      </c>
      <c r="B6671">
        <v>230922</v>
      </c>
      <c r="C6671" s="3">
        <v>44130.78402777778</v>
      </c>
      <c r="D6671">
        <v>3</v>
      </c>
      <c r="E6671">
        <v>2</v>
      </c>
      <c r="F6671" t="s">
        <v>26</v>
      </c>
      <c r="G6671">
        <v>1</v>
      </c>
      <c r="H6671">
        <v>62.144530000000003</v>
      </c>
      <c r="I6671">
        <v>18.871089999999999</v>
      </c>
      <c r="J6671">
        <v>1.0625</v>
      </c>
      <c r="K6671">
        <v>94.039060000000006</v>
      </c>
      <c r="L6671" s="3">
        <v>44130.538194444445</v>
      </c>
      <c r="M6671">
        <v>17.18</v>
      </c>
      <c r="N6671" t="s">
        <v>28</v>
      </c>
      <c r="P6671">
        <f>(C6671-Key!$B$1)*24</f>
        <v>3.7666666667209938</v>
      </c>
      <c r="Q6671">
        <f>(Key!$B$2-'17.1'!C6671)*24</f>
        <v>-0.81666666670935228</v>
      </c>
      <c r="R6671" s="3">
        <f>C6671-(M6671-Key!$B$5)/(24*Key!$B$6)</f>
        <v>44130.770212962962</v>
      </c>
      <c r="S6671">
        <f>M6671-Key!$B$5</f>
        <v>14.92</v>
      </c>
      <c r="T6671" s="2">
        <f t="shared" si="520"/>
        <v>44129.784722222219</v>
      </c>
      <c r="U6671" t="str">
        <f t="shared" si="521"/>
        <v>10-25-2020 18:50</v>
      </c>
      <c r="V6671">
        <f>IFERROR(IF(W6671=Z6671,VLOOKUP($U6671,[1]C8842!$G$2:$M$145,3,FALSE),0),0)</f>
        <v>0</v>
      </c>
      <c r="W6671">
        <f>VLOOKUP(RIGHT($V$1,5),Key!$A$9:$B$14,2,FALSE)</f>
        <v>10.199999999999999</v>
      </c>
      <c r="X6671">
        <f t="shared" si="524"/>
        <v>0</v>
      </c>
      <c r="Y6671">
        <f>VLOOKUP(RIGHT($X$1,5),Key!$A$9:$B$14,2,FALSE)</f>
        <v>3.7</v>
      </c>
      <c r="Z6671">
        <f t="shared" si="522"/>
        <v>10.199999999999999</v>
      </c>
      <c r="AA6671">
        <f t="shared" si="523"/>
        <v>0</v>
      </c>
    </row>
    <row r="6672" spans="1:27" x14ac:dyDescent="0.3">
      <c r="A6672">
        <v>100067</v>
      </c>
      <c r="B6672">
        <v>230922</v>
      </c>
      <c r="C6672" s="3">
        <v>44130.78402777778</v>
      </c>
      <c r="D6672">
        <v>2</v>
      </c>
      <c r="E6672">
        <v>1</v>
      </c>
      <c r="F6672" t="s">
        <v>26</v>
      </c>
      <c r="G6672">
        <v>1</v>
      </c>
      <c r="H6672">
        <v>64.664060000000006</v>
      </c>
      <c r="I6672">
        <v>19.253910000000001</v>
      </c>
      <c r="J6672">
        <v>1.0390630000000001</v>
      </c>
      <c r="K6672">
        <v>80.03125</v>
      </c>
      <c r="L6672" s="3">
        <v>44130.538194444445</v>
      </c>
      <c r="M6672">
        <v>17.18</v>
      </c>
      <c r="N6672" t="s">
        <v>28</v>
      </c>
      <c r="P6672">
        <f>(C6672-Key!$B$1)*24</f>
        <v>3.7666666667209938</v>
      </c>
      <c r="Q6672">
        <f>(Key!$B$2-'17.1'!C6672)*24</f>
        <v>-0.81666666670935228</v>
      </c>
      <c r="R6672" s="3">
        <f>C6672-(M6672-Key!$B$5)/(24*Key!$B$6)</f>
        <v>44130.770212962962</v>
      </c>
      <c r="S6672">
        <f>M6672-Key!$B$5</f>
        <v>14.92</v>
      </c>
      <c r="T6672" s="2">
        <f t="shared" si="520"/>
        <v>44129.784722222219</v>
      </c>
      <c r="U6672" t="str">
        <f t="shared" si="521"/>
        <v>10-25-2020 18:50</v>
      </c>
      <c r="V6672">
        <f>IFERROR(IF(W6672=Z6672,VLOOKUP($U6672,[1]C8842!$G$2:$M$145,3,FALSE),0),0)</f>
        <v>0</v>
      </c>
      <c r="W6672">
        <f>VLOOKUP(RIGHT($V$1,5),Key!$A$9:$B$14,2,FALSE)</f>
        <v>10.199999999999999</v>
      </c>
      <c r="X6672">
        <f t="shared" si="524"/>
        <v>0</v>
      </c>
      <c r="Y6672">
        <f>VLOOKUP(RIGHT($X$1,5),Key!$A$9:$B$14,2,FALSE)</f>
        <v>3.7</v>
      </c>
      <c r="Z6672">
        <f t="shared" si="522"/>
        <v>10.199999999999999</v>
      </c>
      <c r="AA6672">
        <f t="shared" si="523"/>
        <v>0</v>
      </c>
    </row>
    <row r="6673" spans="1:27" x14ac:dyDescent="0.3">
      <c r="A6673">
        <v>100067</v>
      </c>
      <c r="B6673">
        <v>230922</v>
      </c>
      <c r="C6673" s="3">
        <v>44130.78402777778</v>
      </c>
      <c r="D6673">
        <v>0</v>
      </c>
      <c r="E6673">
        <v>2</v>
      </c>
      <c r="F6673" t="s">
        <v>25</v>
      </c>
      <c r="G6673">
        <v>1</v>
      </c>
      <c r="H6673">
        <v>62.132809999999999</v>
      </c>
      <c r="I6673">
        <v>19.664059999999999</v>
      </c>
      <c r="J6673">
        <v>1.097656</v>
      </c>
      <c r="K6673">
        <v>46.019530000000003</v>
      </c>
      <c r="L6673" s="3">
        <v>44130.538194444445</v>
      </c>
      <c r="M6673">
        <v>17.18</v>
      </c>
      <c r="N6673" t="s">
        <v>28</v>
      </c>
      <c r="P6673">
        <f>(C6673-Key!$B$1)*24</f>
        <v>3.7666666667209938</v>
      </c>
      <c r="Q6673">
        <f>(Key!$B$2-'17.1'!C6673)*24</f>
        <v>-0.81666666670935228</v>
      </c>
      <c r="R6673" s="3">
        <f>C6673-(M6673-Key!$B$5)/(24*Key!$B$6)</f>
        <v>44130.770212962962</v>
      </c>
      <c r="S6673">
        <f>M6673-Key!$B$5</f>
        <v>14.92</v>
      </c>
      <c r="T6673" s="2">
        <f t="shared" si="520"/>
        <v>44129.784722222219</v>
      </c>
      <c r="U6673" t="str">
        <f t="shared" si="521"/>
        <v>10-25-2020 18:50</v>
      </c>
      <c r="V6673">
        <f>IFERROR(IF(W6673=Z6673,VLOOKUP($U6673,[1]C8842!$G$2:$M$145,3,FALSE),0),0)</f>
        <v>0</v>
      </c>
      <c r="W6673">
        <f>VLOOKUP(RIGHT($V$1,5),Key!$A$9:$B$14,2,FALSE)</f>
        <v>10.199999999999999</v>
      </c>
      <c r="X6673">
        <f t="shared" si="524"/>
        <v>0</v>
      </c>
      <c r="Y6673">
        <f>VLOOKUP(RIGHT($X$1,5),Key!$A$9:$B$14,2,FALSE)</f>
        <v>3.7</v>
      </c>
      <c r="Z6673">
        <f t="shared" si="522"/>
        <v>10.199999999999999</v>
      </c>
      <c r="AA6673">
        <f t="shared" si="523"/>
        <v>0</v>
      </c>
    </row>
    <row r="6674" spans="1:27" x14ac:dyDescent="0.3">
      <c r="A6674">
        <v>100067</v>
      </c>
      <c r="B6674">
        <v>230922</v>
      </c>
      <c r="C6674" s="3">
        <v>44130.78402777778</v>
      </c>
      <c r="D6674">
        <v>2</v>
      </c>
      <c r="E6674">
        <v>1</v>
      </c>
      <c r="F6674" t="s">
        <v>26</v>
      </c>
      <c r="G6674">
        <v>1</v>
      </c>
      <c r="H6674">
        <v>65</v>
      </c>
      <c r="I6674">
        <v>16.085940000000001</v>
      </c>
      <c r="J6674">
        <v>0.88671880000000003</v>
      </c>
      <c r="K6674">
        <v>82.035160000000005</v>
      </c>
      <c r="L6674" s="3">
        <v>44130.538194444445</v>
      </c>
      <c r="M6674">
        <v>17.18</v>
      </c>
      <c r="N6674" t="s">
        <v>28</v>
      </c>
      <c r="P6674">
        <f>(C6674-Key!$B$1)*24</f>
        <v>3.7666666667209938</v>
      </c>
      <c r="Q6674">
        <f>(Key!$B$2-'17.1'!C6674)*24</f>
        <v>-0.81666666670935228</v>
      </c>
      <c r="R6674" s="3">
        <f>C6674-(M6674-Key!$B$5)/(24*Key!$B$6)</f>
        <v>44130.770212962962</v>
      </c>
      <c r="S6674">
        <f>M6674-Key!$B$5</f>
        <v>14.92</v>
      </c>
      <c r="T6674" s="2">
        <f t="shared" si="520"/>
        <v>44129.784722222219</v>
      </c>
      <c r="U6674" t="str">
        <f t="shared" si="521"/>
        <v>10-25-2020 18:50</v>
      </c>
      <c r="V6674">
        <f>IFERROR(IF(W6674=Z6674,VLOOKUP($U6674,[1]C8842!$G$2:$M$145,3,FALSE),0),0)</f>
        <v>0</v>
      </c>
      <c r="W6674">
        <f>VLOOKUP(RIGHT($V$1,5),Key!$A$9:$B$14,2,FALSE)</f>
        <v>10.199999999999999</v>
      </c>
      <c r="X6674">
        <f t="shared" si="524"/>
        <v>0</v>
      </c>
      <c r="Y6674">
        <f>VLOOKUP(RIGHT($X$1,5),Key!$A$9:$B$14,2,FALSE)</f>
        <v>3.7</v>
      </c>
      <c r="Z6674">
        <f t="shared" si="522"/>
        <v>10.199999999999999</v>
      </c>
      <c r="AA6674">
        <f t="shared" si="523"/>
        <v>0</v>
      </c>
    </row>
    <row r="6675" spans="1:27" x14ac:dyDescent="0.3">
      <c r="A6675">
        <v>100067</v>
      </c>
      <c r="B6675">
        <v>230922</v>
      </c>
      <c r="C6675" s="3">
        <v>44130.78402777778</v>
      </c>
      <c r="D6675">
        <v>3</v>
      </c>
      <c r="E6675">
        <v>2</v>
      </c>
      <c r="F6675" t="s">
        <v>26</v>
      </c>
      <c r="G6675">
        <v>1</v>
      </c>
      <c r="H6675">
        <v>63.152340000000002</v>
      </c>
      <c r="I6675">
        <v>15.23438</v>
      </c>
      <c r="J6675">
        <v>0.89453130000000003</v>
      </c>
      <c r="K6675">
        <v>94.039060000000006</v>
      </c>
      <c r="L6675" s="3">
        <v>44130.538194444445</v>
      </c>
      <c r="M6675">
        <v>17.18</v>
      </c>
      <c r="N6675" t="s">
        <v>28</v>
      </c>
      <c r="P6675">
        <f>(C6675-Key!$B$1)*24</f>
        <v>3.7666666667209938</v>
      </c>
      <c r="Q6675">
        <f>(Key!$B$2-'17.1'!C6675)*24</f>
        <v>-0.81666666670935228</v>
      </c>
      <c r="R6675" s="3">
        <f>C6675-(M6675-Key!$B$5)/(24*Key!$B$6)</f>
        <v>44130.770212962962</v>
      </c>
      <c r="S6675">
        <f>M6675-Key!$B$5</f>
        <v>14.92</v>
      </c>
      <c r="T6675" s="2">
        <f t="shared" si="520"/>
        <v>44129.784722222219</v>
      </c>
      <c r="U6675" t="str">
        <f t="shared" si="521"/>
        <v>10-25-2020 18:50</v>
      </c>
      <c r="V6675">
        <f>IFERROR(IF(W6675=Z6675,VLOOKUP($U6675,[1]C8842!$G$2:$M$145,3,FALSE),0),0)</f>
        <v>0</v>
      </c>
      <c r="W6675">
        <f>VLOOKUP(RIGHT($V$1,5),Key!$A$9:$B$14,2,FALSE)</f>
        <v>10.199999999999999</v>
      </c>
      <c r="X6675">
        <f t="shared" si="524"/>
        <v>0</v>
      </c>
      <c r="Y6675">
        <f>VLOOKUP(RIGHT($X$1,5),Key!$A$9:$B$14,2,FALSE)</f>
        <v>3.7</v>
      </c>
      <c r="Z6675">
        <f t="shared" si="522"/>
        <v>10.199999999999999</v>
      </c>
      <c r="AA6675">
        <f t="shared" si="523"/>
        <v>0</v>
      </c>
    </row>
    <row r="6676" spans="1:27" x14ac:dyDescent="0.3">
      <c r="A6676">
        <v>100067</v>
      </c>
      <c r="B6676">
        <v>230922</v>
      </c>
      <c r="C6676" s="3">
        <v>44130.78402777778</v>
      </c>
      <c r="D6676">
        <v>0</v>
      </c>
      <c r="E6676">
        <v>2</v>
      </c>
      <c r="F6676" t="s">
        <v>25</v>
      </c>
      <c r="G6676">
        <v>1</v>
      </c>
      <c r="H6676">
        <v>70.402339999999995</v>
      </c>
      <c r="I6676">
        <v>16.453130000000002</v>
      </c>
      <c r="J6676">
        <v>0.84765630000000003</v>
      </c>
      <c r="K6676">
        <v>47.019530000000003</v>
      </c>
      <c r="L6676" s="3">
        <v>44130.538194444445</v>
      </c>
      <c r="M6676">
        <v>17.18</v>
      </c>
      <c r="N6676" t="s">
        <v>28</v>
      </c>
      <c r="P6676">
        <f>(C6676-Key!$B$1)*24</f>
        <v>3.7666666667209938</v>
      </c>
      <c r="Q6676">
        <f>(Key!$B$2-'17.1'!C6676)*24</f>
        <v>-0.81666666670935228</v>
      </c>
      <c r="R6676" s="3">
        <f>C6676-(M6676-Key!$B$5)/(24*Key!$B$6)</f>
        <v>44130.770212962962</v>
      </c>
      <c r="S6676">
        <f>M6676-Key!$B$5</f>
        <v>14.92</v>
      </c>
      <c r="T6676" s="2">
        <f t="shared" si="520"/>
        <v>44129.784722222219</v>
      </c>
      <c r="U6676" t="str">
        <f t="shared" si="521"/>
        <v>10-25-2020 18:50</v>
      </c>
      <c r="V6676">
        <f>IFERROR(IF(W6676=Z6676,VLOOKUP($U6676,[1]C8842!$G$2:$M$145,3,FALSE),0),0)</f>
        <v>0</v>
      </c>
      <c r="W6676">
        <f>VLOOKUP(RIGHT($V$1,5),Key!$A$9:$B$14,2,FALSE)</f>
        <v>10.199999999999999</v>
      </c>
      <c r="X6676">
        <f t="shared" si="524"/>
        <v>0</v>
      </c>
      <c r="Y6676">
        <f>VLOOKUP(RIGHT($X$1,5),Key!$A$9:$B$14,2,FALSE)</f>
        <v>3.7</v>
      </c>
      <c r="Z6676">
        <f t="shared" si="522"/>
        <v>10.199999999999999</v>
      </c>
      <c r="AA6676">
        <f t="shared" si="523"/>
        <v>0</v>
      </c>
    </row>
    <row r="6677" spans="1:27" x14ac:dyDescent="0.3">
      <c r="A6677">
        <v>100067</v>
      </c>
      <c r="B6677">
        <v>230922</v>
      </c>
      <c r="C6677" s="3">
        <v>44130.78402777778</v>
      </c>
      <c r="D6677">
        <v>1</v>
      </c>
      <c r="E6677">
        <v>1</v>
      </c>
      <c r="F6677" t="s">
        <v>25</v>
      </c>
      <c r="G6677">
        <v>1</v>
      </c>
      <c r="H6677">
        <v>64.746089999999995</v>
      </c>
      <c r="I6677">
        <v>14.941409999999999</v>
      </c>
      <c r="J6677">
        <v>0.859375</v>
      </c>
      <c r="K6677">
        <v>58.023440000000001</v>
      </c>
      <c r="L6677" s="3">
        <v>44130.538194444445</v>
      </c>
      <c r="M6677">
        <v>17.18</v>
      </c>
      <c r="N6677" t="s">
        <v>28</v>
      </c>
      <c r="P6677">
        <f>(C6677-Key!$B$1)*24</f>
        <v>3.7666666667209938</v>
      </c>
      <c r="Q6677">
        <f>(Key!$B$2-'17.1'!C6677)*24</f>
        <v>-0.81666666670935228</v>
      </c>
      <c r="R6677" s="3">
        <f>C6677-(M6677-Key!$B$5)/(24*Key!$B$6)</f>
        <v>44130.770212962962</v>
      </c>
      <c r="S6677">
        <f>M6677-Key!$B$5</f>
        <v>14.92</v>
      </c>
      <c r="T6677" s="2">
        <f t="shared" si="520"/>
        <v>44129.784722222219</v>
      </c>
      <c r="U6677" t="str">
        <f t="shared" si="521"/>
        <v>10-25-2020 18:50</v>
      </c>
      <c r="V6677">
        <f>IFERROR(IF(W6677=Z6677,VLOOKUP($U6677,[1]C8842!$G$2:$M$145,3,FALSE),0),0)</f>
        <v>0</v>
      </c>
      <c r="W6677">
        <f>VLOOKUP(RIGHT($V$1,5),Key!$A$9:$B$14,2,FALSE)</f>
        <v>10.199999999999999</v>
      </c>
      <c r="X6677">
        <f t="shared" si="524"/>
        <v>0</v>
      </c>
      <c r="Y6677">
        <f>VLOOKUP(RIGHT($X$1,5),Key!$A$9:$B$14,2,FALSE)</f>
        <v>3.7</v>
      </c>
      <c r="Z6677">
        <f t="shared" si="522"/>
        <v>10.199999999999999</v>
      </c>
      <c r="AA6677">
        <f t="shared" si="523"/>
        <v>0</v>
      </c>
    </row>
    <row r="6678" spans="1:27" x14ac:dyDescent="0.3">
      <c r="A6678">
        <v>100067</v>
      </c>
      <c r="B6678">
        <v>230922</v>
      </c>
      <c r="C6678" s="3">
        <v>44130.78402777778</v>
      </c>
      <c r="D6678">
        <v>3</v>
      </c>
      <c r="E6678">
        <v>2</v>
      </c>
      <c r="F6678" t="s">
        <v>26</v>
      </c>
      <c r="G6678">
        <v>4</v>
      </c>
      <c r="H6678">
        <v>61.167969999999997</v>
      </c>
      <c r="I6678">
        <v>66.828130000000002</v>
      </c>
      <c r="J6678">
        <v>3.1679689999999998</v>
      </c>
      <c r="K6678">
        <v>94.039060000000006</v>
      </c>
      <c r="L6678" s="3">
        <v>44130.538194444445</v>
      </c>
      <c r="M6678">
        <v>17.18</v>
      </c>
      <c r="N6678" t="s">
        <v>28</v>
      </c>
      <c r="P6678">
        <f>(C6678-Key!$B$1)*24</f>
        <v>3.7666666667209938</v>
      </c>
      <c r="Q6678">
        <f>(Key!$B$2-'17.1'!C6678)*24</f>
        <v>-0.81666666670935228</v>
      </c>
      <c r="R6678" s="3">
        <f>C6678-(M6678-Key!$B$5)/(24*Key!$B$6)</f>
        <v>44130.770212962962</v>
      </c>
      <c r="S6678">
        <f>M6678-Key!$B$5</f>
        <v>14.92</v>
      </c>
      <c r="T6678" s="2">
        <f t="shared" si="520"/>
        <v>44129.784722222219</v>
      </c>
      <c r="U6678" t="str">
        <f t="shared" si="521"/>
        <v>10-25-2020 18:50</v>
      </c>
      <c r="V6678">
        <f>IFERROR(IF(W6678=Z6678,VLOOKUP($U6678,[1]C8842!$G$2:$M$145,3,FALSE),0),0)</f>
        <v>0</v>
      </c>
      <c r="W6678">
        <f>VLOOKUP(RIGHT($V$1,5),Key!$A$9:$B$14,2,FALSE)</f>
        <v>10.199999999999999</v>
      </c>
      <c r="X6678">
        <f t="shared" si="524"/>
        <v>0</v>
      </c>
      <c r="Y6678">
        <f>VLOOKUP(RIGHT($X$1,5),Key!$A$9:$B$14,2,FALSE)</f>
        <v>3.7</v>
      </c>
      <c r="Z6678">
        <f t="shared" si="522"/>
        <v>10.199999999999999</v>
      </c>
      <c r="AA6678">
        <f t="shared" si="523"/>
        <v>0</v>
      </c>
    </row>
    <row r="6679" spans="1:27" x14ac:dyDescent="0.3">
      <c r="A6679">
        <v>100067</v>
      </c>
      <c r="B6679">
        <v>230922</v>
      </c>
      <c r="C6679" s="3">
        <v>44130.78402777778</v>
      </c>
      <c r="D6679">
        <v>3</v>
      </c>
      <c r="E6679">
        <v>2</v>
      </c>
      <c r="F6679" t="s">
        <v>26</v>
      </c>
      <c r="G6679">
        <v>2</v>
      </c>
      <c r="H6679">
        <v>65.335939999999994</v>
      </c>
      <c r="I6679">
        <v>20.972660000000001</v>
      </c>
      <c r="J6679">
        <v>1.097656</v>
      </c>
      <c r="K6679">
        <v>92.039060000000006</v>
      </c>
      <c r="L6679" s="3">
        <v>44130.538194444445</v>
      </c>
      <c r="M6679">
        <v>17.18</v>
      </c>
      <c r="N6679" t="s">
        <v>28</v>
      </c>
      <c r="P6679">
        <f>(C6679-Key!$B$1)*24</f>
        <v>3.7666666667209938</v>
      </c>
      <c r="Q6679">
        <f>(Key!$B$2-'17.1'!C6679)*24</f>
        <v>-0.81666666670935228</v>
      </c>
      <c r="R6679" s="3">
        <f>C6679-(M6679-Key!$B$5)/(24*Key!$B$6)</f>
        <v>44130.770212962962</v>
      </c>
      <c r="S6679">
        <f>M6679-Key!$B$5</f>
        <v>14.92</v>
      </c>
      <c r="T6679" s="2">
        <f t="shared" si="520"/>
        <v>44129.784722222219</v>
      </c>
      <c r="U6679" t="str">
        <f t="shared" si="521"/>
        <v>10-25-2020 18:50</v>
      </c>
      <c r="V6679">
        <f>IFERROR(IF(W6679=Z6679,VLOOKUP($U6679,[1]C8842!$G$2:$M$145,3,FALSE),0),0)</f>
        <v>0</v>
      </c>
      <c r="W6679">
        <f>VLOOKUP(RIGHT($V$1,5),Key!$A$9:$B$14,2,FALSE)</f>
        <v>10.199999999999999</v>
      </c>
      <c r="X6679">
        <f t="shared" si="524"/>
        <v>0</v>
      </c>
      <c r="Y6679">
        <f>VLOOKUP(RIGHT($X$1,5),Key!$A$9:$B$14,2,FALSE)</f>
        <v>3.7</v>
      </c>
      <c r="Z6679">
        <f t="shared" si="522"/>
        <v>10.199999999999999</v>
      </c>
      <c r="AA6679">
        <f t="shared" si="523"/>
        <v>0</v>
      </c>
    </row>
    <row r="6680" spans="1:27" x14ac:dyDescent="0.3">
      <c r="A6680">
        <v>100067</v>
      </c>
      <c r="B6680">
        <v>230922</v>
      </c>
      <c r="C6680" s="3">
        <v>44130.78402777778</v>
      </c>
      <c r="D6680">
        <v>1</v>
      </c>
      <c r="E6680">
        <v>1</v>
      </c>
      <c r="F6680" t="s">
        <v>25</v>
      </c>
      <c r="G6680">
        <v>2</v>
      </c>
      <c r="H6680">
        <v>54.722659999999998</v>
      </c>
      <c r="I6680">
        <v>23.691410000000001</v>
      </c>
      <c r="J6680">
        <v>1.441406</v>
      </c>
      <c r="K6680">
        <v>58.023440000000001</v>
      </c>
      <c r="L6680" s="3">
        <v>44130.538194444445</v>
      </c>
      <c r="M6680">
        <v>17.18</v>
      </c>
      <c r="N6680" t="s">
        <v>28</v>
      </c>
      <c r="P6680">
        <f>(C6680-Key!$B$1)*24</f>
        <v>3.7666666667209938</v>
      </c>
      <c r="Q6680">
        <f>(Key!$B$2-'17.1'!C6680)*24</f>
        <v>-0.81666666670935228</v>
      </c>
      <c r="R6680" s="3">
        <f>C6680-(M6680-Key!$B$5)/(24*Key!$B$6)</f>
        <v>44130.770212962962</v>
      </c>
      <c r="S6680">
        <f>M6680-Key!$B$5</f>
        <v>14.92</v>
      </c>
      <c r="T6680" s="2">
        <f t="shared" si="520"/>
        <v>44129.784722222219</v>
      </c>
      <c r="U6680" t="str">
        <f t="shared" si="521"/>
        <v>10-25-2020 18:50</v>
      </c>
      <c r="V6680">
        <f>IFERROR(IF(W6680=Z6680,VLOOKUP($U6680,[1]C8842!$G$2:$M$145,3,FALSE),0),0)</f>
        <v>0</v>
      </c>
      <c r="W6680">
        <f>VLOOKUP(RIGHT($V$1,5),Key!$A$9:$B$14,2,FALSE)</f>
        <v>10.199999999999999</v>
      </c>
      <c r="X6680">
        <f t="shared" si="524"/>
        <v>0</v>
      </c>
      <c r="Y6680">
        <f>VLOOKUP(RIGHT($X$1,5),Key!$A$9:$B$14,2,FALSE)</f>
        <v>3.7</v>
      </c>
      <c r="Z6680">
        <f t="shared" si="522"/>
        <v>10.199999999999999</v>
      </c>
      <c r="AA6680">
        <f t="shared" si="523"/>
        <v>0</v>
      </c>
    </row>
    <row r="6681" spans="1:27" x14ac:dyDescent="0.3">
      <c r="A6681">
        <v>100067</v>
      </c>
      <c r="B6681">
        <v>230922</v>
      </c>
      <c r="C6681" s="3">
        <v>44130.78402777778</v>
      </c>
      <c r="D6681">
        <v>3</v>
      </c>
      <c r="E6681">
        <v>2</v>
      </c>
      <c r="F6681" t="s">
        <v>26</v>
      </c>
      <c r="G6681">
        <v>4</v>
      </c>
      <c r="H6681">
        <v>59.597659999999998</v>
      </c>
      <c r="I6681">
        <v>75.035160000000005</v>
      </c>
      <c r="J6681">
        <v>3.6171880000000001</v>
      </c>
      <c r="K6681">
        <v>94.039060000000006</v>
      </c>
      <c r="L6681" s="3">
        <v>44130.538194444445</v>
      </c>
      <c r="M6681">
        <v>17.18</v>
      </c>
      <c r="N6681" t="s">
        <v>28</v>
      </c>
      <c r="P6681">
        <f>(C6681-Key!$B$1)*24</f>
        <v>3.7666666667209938</v>
      </c>
      <c r="Q6681">
        <f>(Key!$B$2-'17.1'!C6681)*24</f>
        <v>-0.81666666670935228</v>
      </c>
      <c r="R6681" s="3">
        <f>C6681-(M6681-Key!$B$5)/(24*Key!$B$6)</f>
        <v>44130.770212962962</v>
      </c>
      <c r="S6681">
        <f>M6681-Key!$B$5</f>
        <v>14.92</v>
      </c>
      <c r="T6681" s="2">
        <f t="shared" si="520"/>
        <v>44129.784722222219</v>
      </c>
      <c r="U6681" t="str">
        <f t="shared" si="521"/>
        <v>10-25-2020 18:50</v>
      </c>
      <c r="V6681">
        <f>IFERROR(IF(W6681=Z6681,VLOOKUP($U6681,[1]C8842!$G$2:$M$145,3,FALSE),0),0)</f>
        <v>0</v>
      </c>
      <c r="W6681">
        <f>VLOOKUP(RIGHT($V$1,5),Key!$A$9:$B$14,2,FALSE)</f>
        <v>10.199999999999999</v>
      </c>
      <c r="X6681">
        <f t="shared" si="524"/>
        <v>0</v>
      </c>
      <c r="Y6681">
        <f>VLOOKUP(RIGHT($X$1,5),Key!$A$9:$B$14,2,FALSE)</f>
        <v>3.7</v>
      </c>
      <c r="Z6681">
        <f t="shared" si="522"/>
        <v>10.199999999999999</v>
      </c>
      <c r="AA6681">
        <f t="shared" si="523"/>
        <v>0</v>
      </c>
    </row>
    <row r="6682" spans="1:27" x14ac:dyDescent="0.3">
      <c r="A6682">
        <v>100067</v>
      </c>
      <c r="B6682">
        <v>230922</v>
      </c>
      <c r="C6682" s="3">
        <v>44130.784722222219</v>
      </c>
      <c r="D6682">
        <v>1</v>
      </c>
      <c r="E6682">
        <v>1</v>
      </c>
      <c r="F6682" t="s">
        <v>25</v>
      </c>
      <c r="G6682">
        <v>1</v>
      </c>
      <c r="H6682">
        <v>68.472660000000005</v>
      </c>
      <c r="I6682">
        <v>17.76953</v>
      </c>
      <c r="J6682">
        <v>0.921875</v>
      </c>
      <c r="K6682">
        <v>58.023440000000001</v>
      </c>
      <c r="L6682" s="3">
        <v>44130.538194444445</v>
      </c>
      <c r="M6682">
        <v>17.18</v>
      </c>
      <c r="N6682" t="s">
        <v>28</v>
      </c>
      <c r="P6682">
        <f>(C6682-Key!$B$1)*24</f>
        <v>3.7833333332673647</v>
      </c>
      <c r="Q6682">
        <f>(Key!$B$2-'17.1'!C6682)*24</f>
        <v>-0.83333333325572312</v>
      </c>
      <c r="R6682" s="3">
        <f>C6682-(M6682-Key!$B$5)/(24*Key!$B$6)</f>
        <v>44130.770907407401</v>
      </c>
      <c r="S6682">
        <f>M6682-Key!$B$5</f>
        <v>14.92</v>
      </c>
      <c r="T6682" s="2">
        <f t="shared" si="520"/>
        <v>44129.784722222219</v>
      </c>
      <c r="U6682" t="str">
        <f t="shared" si="521"/>
        <v>10-25-2020 18:50</v>
      </c>
      <c r="V6682">
        <f>IFERROR(IF(W6682=Z6682,VLOOKUP($U6682,[1]C8842!$G$2:$M$145,3,FALSE),0),0)</f>
        <v>0</v>
      </c>
      <c r="W6682">
        <f>VLOOKUP(RIGHT($V$1,5),Key!$A$9:$B$14,2,FALSE)</f>
        <v>10.199999999999999</v>
      </c>
      <c r="X6682">
        <f t="shared" si="524"/>
        <v>0</v>
      </c>
      <c r="Y6682">
        <f>VLOOKUP(RIGHT($X$1,5),Key!$A$9:$B$14,2,FALSE)</f>
        <v>3.7</v>
      </c>
      <c r="Z6682">
        <f t="shared" si="522"/>
        <v>10.199999999999999</v>
      </c>
      <c r="AA6682">
        <f t="shared" si="523"/>
        <v>0</v>
      </c>
    </row>
    <row r="6683" spans="1:27" x14ac:dyDescent="0.3">
      <c r="A6683">
        <v>100067</v>
      </c>
      <c r="B6683">
        <v>230922</v>
      </c>
      <c r="C6683" s="3">
        <v>44130.784722222219</v>
      </c>
      <c r="D6683">
        <v>1</v>
      </c>
      <c r="E6683">
        <v>1</v>
      </c>
      <c r="F6683" t="s">
        <v>25</v>
      </c>
      <c r="G6683">
        <v>1</v>
      </c>
      <c r="H6683">
        <v>73.953130000000002</v>
      </c>
      <c r="I6683">
        <v>19.179690000000001</v>
      </c>
      <c r="J6683">
        <v>0.90625</v>
      </c>
      <c r="K6683">
        <v>57.023440000000001</v>
      </c>
      <c r="L6683" s="3">
        <v>44130.538194444445</v>
      </c>
      <c r="M6683">
        <v>17.18</v>
      </c>
      <c r="N6683" t="s">
        <v>28</v>
      </c>
      <c r="P6683">
        <f>(C6683-Key!$B$1)*24</f>
        <v>3.7833333332673647</v>
      </c>
      <c r="Q6683">
        <f>(Key!$B$2-'17.1'!C6683)*24</f>
        <v>-0.83333333325572312</v>
      </c>
      <c r="R6683" s="3">
        <f>C6683-(M6683-Key!$B$5)/(24*Key!$B$6)</f>
        <v>44130.770907407401</v>
      </c>
      <c r="S6683">
        <f>M6683-Key!$B$5</f>
        <v>14.92</v>
      </c>
      <c r="T6683" s="2">
        <f t="shared" si="520"/>
        <v>44129.784722222219</v>
      </c>
      <c r="U6683" t="str">
        <f t="shared" si="521"/>
        <v>10-25-2020 18:50</v>
      </c>
      <c r="V6683">
        <f>IFERROR(IF(W6683=Z6683,VLOOKUP($U6683,[1]C8842!$G$2:$M$145,3,FALSE),0),0)</f>
        <v>0</v>
      </c>
      <c r="W6683">
        <f>VLOOKUP(RIGHT($V$1,5),Key!$A$9:$B$14,2,FALSE)</f>
        <v>10.199999999999999</v>
      </c>
      <c r="X6683">
        <f t="shared" si="524"/>
        <v>0</v>
      </c>
      <c r="Y6683">
        <f>VLOOKUP(RIGHT($X$1,5),Key!$A$9:$B$14,2,FALSE)</f>
        <v>3.7</v>
      </c>
      <c r="Z6683">
        <f t="shared" si="522"/>
        <v>10.199999999999999</v>
      </c>
      <c r="AA6683">
        <f t="shared" si="523"/>
        <v>0</v>
      </c>
    </row>
    <row r="6684" spans="1:27" x14ac:dyDescent="0.3">
      <c r="A6684">
        <v>100067</v>
      </c>
      <c r="B6684">
        <v>230922</v>
      </c>
      <c r="C6684" s="3">
        <v>44130.784722222219</v>
      </c>
      <c r="D6684">
        <v>3</v>
      </c>
      <c r="E6684">
        <v>2</v>
      </c>
      <c r="F6684" t="s">
        <v>26</v>
      </c>
      <c r="G6684">
        <v>1</v>
      </c>
      <c r="H6684">
        <v>63.4375</v>
      </c>
      <c r="I6684">
        <v>19.472660000000001</v>
      </c>
      <c r="J6684">
        <v>1.066406</v>
      </c>
      <c r="K6684">
        <v>94.039060000000006</v>
      </c>
      <c r="L6684" s="3">
        <v>44130.538194444445</v>
      </c>
      <c r="M6684">
        <v>17.18</v>
      </c>
      <c r="N6684" t="s">
        <v>28</v>
      </c>
      <c r="P6684">
        <f>(C6684-Key!$B$1)*24</f>
        <v>3.7833333332673647</v>
      </c>
      <c r="Q6684">
        <f>(Key!$B$2-'17.1'!C6684)*24</f>
        <v>-0.83333333325572312</v>
      </c>
      <c r="R6684" s="3">
        <f>C6684-(M6684-Key!$B$5)/(24*Key!$B$6)</f>
        <v>44130.770907407401</v>
      </c>
      <c r="S6684">
        <f>M6684-Key!$B$5</f>
        <v>14.92</v>
      </c>
      <c r="T6684" s="2">
        <f t="shared" si="520"/>
        <v>44129.784722222219</v>
      </c>
      <c r="U6684" t="str">
        <f t="shared" si="521"/>
        <v>10-25-2020 18:50</v>
      </c>
      <c r="V6684">
        <f>IFERROR(IF(W6684=Z6684,VLOOKUP($U6684,[1]C8842!$G$2:$M$145,3,FALSE),0),0)</f>
        <v>0</v>
      </c>
      <c r="W6684">
        <f>VLOOKUP(RIGHT($V$1,5),Key!$A$9:$B$14,2,FALSE)</f>
        <v>10.199999999999999</v>
      </c>
      <c r="X6684">
        <f t="shared" si="524"/>
        <v>0</v>
      </c>
      <c r="Y6684">
        <f>VLOOKUP(RIGHT($X$1,5),Key!$A$9:$B$14,2,FALSE)</f>
        <v>3.7</v>
      </c>
      <c r="Z6684">
        <f t="shared" si="522"/>
        <v>10.199999999999999</v>
      </c>
      <c r="AA6684">
        <f t="shared" si="523"/>
        <v>0</v>
      </c>
    </row>
    <row r="6685" spans="1:27" x14ac:dyDescent="0.3">
      <c r="A6685">
        <v>100067</v>
      </c>
      <c r="B6685">
        <v>230922</v>
      </c>
      <c r="C6685" s="3">
        <v>44130.784722222219</v>
      </c>
      <c r="D6685">
        <v>0</v>
      </c>
      <c r="E6685">
        <v>2</v>
      </c>
      <c r="F6685" t="s">
        <v>25</v>
      </c>
      <c r="G6685">
        <v>1</v>
      </c>
      <c r="H6685">
        <v>65.574219999999997</v>
      </c>
      <c r="I6685">
        <v>17.76172</v>
      </c>
      <c r="J6685">
        <v>0.9609375</v>
      </c>
      <c r="K6685">
        <v>47.019530000000003</v>
      </c>
      <c r="L6685" s="3">
        <v>44130.538194444445</v>
      </c>
      <c r="M6685">
        <v>17.18</v>
      </c>
      <c r="N6685" t="s">
        <v>28</v>
      </c>
      <c r="P6685">
        <f>(C6685-Key!$B$1)*24</f>
        <v>3.7833333332673647</v>
      </c>
      <c r="Q6685">
        <f>(Key!$B$2-'17.1'!C6685)*24</f>
        <v>-0.83333333325572312</v>
      </c>
      <c r="R6685" s="3">
        <f>C6685-(M6685-Key!$B$5)/(24*Key!$B$6)</f>
        <v>44130.770907407401</v>
      </c>
      <c r="S6685">
        <f>M6685-Key!$B$5</f>
        <v>14.92</v>
      </c>
      <c r="T6685" s="2">
        <f t="shared" si="520"/>
        <v>44129.784722222219</v>
      </c>
      <c r="U6685" t="str">
        <f t="shared" si="521"/>
        <v>10-25-2020 18:50</v>
      </c>
      <c r="V6685">
        <f>IFERROR(IF(W6685=Z6685,VLOOKUP($U6685,[1]C8842!$G$2:$M$145,3,FALSE),0),0)</f>
        <v>0</v>
      </c>
      <c r="W6685">
        <f>VLOOKUP(RIGHT($V$1,5),Key!$A$9:$B$14,2,FALSE)</f>
        <v>10.199999999999999</v>
      </c>
      <c r="X6685">
        <f t="shared" si="524"/>
        <v>0</v>
      </c>
      <c r="Y6685">
        <f>VLOOKUP(RIGHT($X$1,5),Key!$A$9:$B$14,2,FALSE)</f>
        <v>3.7</v>
      </c>
      <c r="Z6685">
        <f t="shared" si="522"/>
        <v>10.199999999999999</v>
      </c>
      <c r="AA6685">
        <f t="shared" si="523"/>
        <v>0</v>
      </c>
    </row>
    <row r="6686" spans="1:27" x14ac:dyDescent="0.3">
      <c r="A6686">
        <v>100067</v>
      </c>
      <c r="B6686">
        <v>230922</v>
      </c>
      <c r="C6686" s="3">
        <v>44130.784722222219</v>
      </c>
      <c r="D6686">
        <v>0</v>
      </c>
      <c r="E6686">
        <v>2</v>
      </c>
      <c r="F6686" t="s">
        <v>25</v>
      </c>
      <c r="G6686">
        <v>1</v>
      </c>
      <c r="H6686">
        <v>66.582030000000003</v>
      </c>
      <c r="I6686">
        <v>13.80078</v>
      </c>
      <c r="J6686">
        <v>0.7890625</v>
      </c>
      <c r="K6686">
        <v>46.019530000000003</v>
      </c>
      <c r="L6686" s="3">
        <v>44130.538194444445</v>
      </c>
      <c r="M6686">
        <v>17.18</v>
      </c>
      <c r="N6686" t="s">
        <v>28</v>
      </c>
      <c r="P6686">
        <f>(C6686-Key!$B$1)*24</f>
        <v>3.7833333332673647</v>
      </c>
      <c r="Q6686">
        <f>(Key!$B$2-'17.1'!C6686)*24</f>
        <v>-0.83333333325572312</v>
      </c>
      <c r="R6686" s="3">
        <f>C6686-(M6686-Key!$B$5)/(24*Key!$B$6)</f>
        <v>44130.770907407401</v>
      </c>
      <c r="S6686">
        <f>M6686-Key!$B$5</f>
        <v>14.92</v>
      </c>
      <c r="T6686" s="2">
        <f t="shared" si="520"/>
        <v>44129.784722222219</v>
      </c>
      <c r="U6686" t="str">
        <f t="shared" si="521"/>
        <v>10-25-2020 18:50</v>
      </c>
      <c r="V6686">
        <f>IFERROR(IF(W6686=Z6686,VLOOKUP($U6686,[1]C8842!$G$2:$M$145,3,FALSE),0),0)</f>
        <v>0</v>
      </c>
      <c r="W6686">
        <f>VLOOKUP(RIGHT($V$1,5),Key!$A$9:$B$14,2,FALSE)</f>
        <v>10.199999999999999</v>
      </c>
      <c r="X6686">
        <f t="shared" si="524"/>
        <v>0</v>
      </c>
      <c r="Y6686">
        <f>VLOOKUP(RIGHT($X$1,5),Key!$A$9:$B$14,2,FALSE)</f>
        <v>3.7</v>
      </c>
      <c r="Z6686">
        <f t="shared" si="522"/>
        <v>10.199999999999999</v>
      </c>
      <c r="AA6686">
        <f t="shared" si="523"/>
        <v>0</v>
      </c>
    </row>
    <row r="6687" spans="1:27" x14ac:dyDescent="0.3">
      <c r="A6687">
        <v>100067</v>
      </c>
      <c r="B6687">
        <v>230922</v>
      </c>
      <c r="C6687" s="3">
        <v>44130.784722222219</v>
      </c>
      <c r="D6687">
        <v>1</v>
      </c>
      <c r="E6687">
        <v>1</v>
      </c>
      <c r="F6687" t="s">
        <v>25</v>
      </c>
      <c r="G6687">
        <v>2</v>
      </c>
      <c r="H6687">
        <v>69.398439999999994</v>
      </c>
      <c r="I6687">
        <v>23.539059999999999</v>
      </c>
      <c r="J6687">
        <v>1.1328130000000001</v>
      </c>
      <c r="K6687">
        <v>57.023440000000001</v>
      </c>
      <c r="L6687" s="3">
        <v>44130.538194444445</v>
      </c>
      <c r="M6687">
        <v>17.18</v>
      </c>
      <c r="N6687" t="s">
        <v>28</v>
      </c>
      <c r="P6687">
        <f>(C6687-Key!$B$1)*24</f>
        <v>3.7833333332673647</v>
      </c>
      <c r="Q6687">
        <f>(Key!$B$2-'17.1'!C6687)*24</f>
        <v>-0.83333333325572312</v>
      </c>
      <c r="R6687" s="3">
        <f>C6687-(M6687-Key!$B$5)/(24*Key!$B$6)</f>
        <v>44130.770907407401</v>
      </c>
      <c r="S6687">
        <f>M6687-Key!$B$5</f>
        <v>14.92</v>
      </c>
      <c r="T6687" s="2">
        <f t="shared" si="520"/>
        <v>44129.784722222219</v>
      </c>
      <c r="U6687" t="str">
        <f t="shared" si="521"/>
        <v>10-25-2020 18:50</v>
      </c>
      <c r="V6687">
        <f>IFERROR(IF(W6687=Z6687,VLOOKUP($U6687,[1]C8842!$G$2:$M$145,3,FALSE),0),0)</f>
        <v>0</v>
      </c>
      <c r="W6687">
        <f>VLOOKUP(RIGHT($V$1,5),Key!$A$9:$B$14,2,FALSE)</f>
        <v>10.199999999999999</v>
      </c>
      <c r="X6687">
        <f t="shared" si="524"/>
        <v>0</v>
      </c>
      <c r="Y6687">
        <f>VLOOKUP(RIGHT($X$1,5),Key!$A$9:$B$14,2,FALSE)</f>
        <v>3.7</v>
      </c>
      <c r="Z6687">
        <f t="shared" si="522"/>
        <v>10.199999999999999</v>
      </c>
      <c r="AA6687">
        <f t="shared" si="523"/>
        <v>0</v>
      </c>
    </row>
    <row r="6688" spans="1:27" x14ac:dyDescent="0.3">
      <c r="A6688">
        <v>100067</v>
      </c>
      <c r="B6688">
        <v>230922</v>
      </c>
      <c r="C6688" s="3">
        <v>44130.784722222219</v>
      </c>
      <c r="D6688">
        <v>0</v>
      </c>
      <c r="E6688">
        <v>2</v>
      </c>
      <c r="F6688" t="s">
        <v>25</v>
      </c>
      <c r="G6688">
        <v>1</v>
      </c>
      <c r="H6688">
        <v>58.800780000000003</v>
      </c>
      <c r="I6688">
        <v>16.671880000000002</v>
      </c>
      <c r="J6688">
        <v>1.0234380000000001</v>
      </c>
      <c r="K6688">
        <v>46.019530000000003</v>
      </c>
      <c r="L6688" s="3">
        <v>44130.538194444445</v>
      </c>
      <c r="M6688">
        <v>17.18</v>
      </c>
      <c r="N6688" t="s">
        <v>28</v>
      </c>
      <c r="P6688">
        <f>(C6688-Key!$B$1)*24</f>
        <v>3.7833333332673647</v>
      </c>
      <c r="Q6688">
        <f>(Key!$B$2-'17.1'!C6688)*24</f>
        <v>-0.83333333325572312</v>
      </c>
      <c r="R6688" s="3">
        <f>C6688-(M6688-Key!$B$5)/(24*Key!$B$6)</f>
        <v>44130.770907407401</v>
      </c>
      <c r="S6688">
        <f>M6688-Key!$B$5</f>
        <v>14.92</v>
      </c>
      <c r="T6688" s="2">
        <f t="shared" si="520"/>
        <v>44129.784722222219</v>
      </c>
      <c r="U6688" t="str">
        <f t="shared" si="521"/>
        <v>10-25-2020 18:50</v>
      </c>
      <c r="V6688">
        <f>IFERROR(IF(W6688=Z6688,VLOOKUP($U6688,[1]C8842!$G$2:$M$145,3,FALSE),0),0)</f>
        <v>0</v>
      </c>
      <c r="W6688">
        <f>VLOOKUP(RIGHT($V$1,5),Key!$A$9:$B$14,2,FALSE)</f>
        <v>10.199999999999999</v>
      </c>
      <c r="X6688">
        <f t="shared" si="524"/>
        <v>0</v>
      </c>
      <c r="Y6688">
        <f>VLOOKUP(RIGHT($X$1,5),Key!$A$9:$B$14,2,FALSE)</f>
        <v>3.7</v>
      </c>
      <c r="Z6688">
        <f t="shared" si="522"/>
        <v>10.199999999999999</v>
      </c>
      <c r="AA6688">
        <f t="shared" si="523"/>
        <v>0</v>
      </c>
    </row>
    <row r="6689" spans="1:27" x14ac:dyDescent="0.3">
      <c r="A6689">
        <v>100067</v>
      </c>
      <c r="B6689">
        <v>230922</v>
      </c>
      <c r="C6689" s="3">
        <v>44130.784722222219</v>
      </c>
      <c r="D6689">
        <v>1</v>
      </c>
      <c r="E6689">
        <v>1</v>
      </c>
      <c r="F6689" t="s">
        <v>25</v>
      </c>
      <c r="G6689">
        <v>1</v>
      </c>
      <c r="H6689">
        <v>66.582030000000003</v>
      </c>
      <c r="I6689">
        <v>14.527340000000001</v>
      </c>
      <c r="J6689">
        <v>0.8203125</v>
      </c>
      <c r="K6689">
        <v>59.023440000000001</v>
      </c>
      <c r="L6689" s="3">
        <v>44130.538194444445</v>
      </c>
      <c r="M6689">
        <v>17.18</v>
      </c>
      <c r="N6689" t="s">
        <v>28</v>
      </c>
      <c r="P6689">
        <f>(C6689-Key!$B$1)*24</f>
        <v>3.7833333332673647</v>
      </c>
      <c r="Q6689">
        <f>(Key!$B$2-'17.1'!C6689)*24</f>
        <v>-0.83333333325572312</v>
      </c>
      <c r="R6689" s="3">
        <f>C6689-(M6689-Key!$B$5)/(24*Key!$B$6)</f>
        <v>44130.770907407401</v>
      </c>
      <c r="S6689">
        <f>M6689-Key!$B$5</f>
        <v>14.92</v>
      </c>
      <c r="T6689" s="2">
        <f t="shared" si="520"/>
        <v>44129.784722222219</v>
      </c>
      <c r="U6689" t="str">
        <f t="shared" si="521"/>
        <v>10-25-2020 18:50</v>
      </c>
      <c r="V6689">
        <f>IFERROR(IF(W6689=Z6689,VLOOKUP($U6689,[1]C8842!$G$2:$M$145,3,FALSE),0),0)</f>
        <v>0</v>
      </c>
      <c r="W6689">
        <f>VLOOKUP(RIGHT($V$1,5),Key!$A$9:$B$14,2,FALSE)</f>
        <v>10.199999999999999</v>
      </c>
      <c r="X6689">
        <f t="shared" si="524"/>
        <v>0</v>
      </c>
      <c r="Y6689">
        <f>VLOOKUP(RIGHT($X$1,5),Key!$A$9:$B$14,2,FALSE)</f>
        <v>3.7</v>
      </c>
      <c r="Z6689">
        <f t="shared" si="522"/>
        <v>10.199999999999999</v>
      </c>
      <c r="AA6689">
        <f t="shared" si="523"/>
        <v>0</v>
      </c>
    </row>
    <row r="6690" spans="1:27" x14ac:dyDescent="0.3">
      <c r="A6690">
        <v>100067</v>
      </c>
      <c r="B6690">
        <v>230922</v>
      </c>
      <c r="C6690" s="3">
        <v>44130.784722222219</v>
      </c>
      <c r="D6690">
        <v>0</v>
      </c>
      <c r="E6690">
        <v>2</v>
      </c>
      <c r="F6690" t="s">
        <v>25</v>
      </c>
      <c r="G6690">
        <v>1</v>
      </c>
      <c r="H6690">
        <v>63.714840000000002</v>
      </c>
      <c r="I6690">
        <v>19.55078</v>
      </c>
      <c r="J6690">
        <v>1.066406</v>
      </c>
      <c r="K6690">
        <v>47.019530000000003</v>
      </c>
      <c r="L6690" s="3">
        <v>44130.538194444445</v>
      </c>
      <c r="M6690">
        <v>17.18</v>
      </c>
      <c r="N6690" t="s">
        <v>28</v>
      </c>
      <c r="P6690">
        <f>(C6690-Key!$B$1)*24</f>
        <v>3.7833333332673647</v>
      </c>
      <c r="Q6690">
        <f>(Key!$B$2-'17.1'!C6690)*24</f>
        <v>-0.83333333325572312</v>
      </c>
      <c r="R6690" s="3">
        <f>C6690-(M6690-Key!$B$5)/(24*Key!$B$6)</f>
        <v>44130.770907407401</v>
      </c>
      <c r="S6690">
        <f>M6690-Key!$B$5</f>
        <v>14.92</v>
      </c>
      <c r="T6690" s="2">
        <f t="shared" si="520"/>
        <v>44129.784722222219</v>
      </c>
      <c r="U6690" t="str">
        <f t="shared" si="521"/>
        <v>10-25-2020 18:50</v>
      </c>
      <c r="V6690">
        <f>IFERROR(IF(W6690=Z6690,VLOOKUP($U6690,[1]C8842!$G$2:$M$145,3,FALSE),0),0)</f>
        <v>0</v>
      </c>
      <c r="W6690">
        <f>VLOOKUP(RIGHT($V$1,5),Key!$A$9:$B$14,2,FALSE)</f>
        <v>10.199999999999999</v>
      </c>
      <c r="X6690">
        <f t="shared" si="524"/>
        <v>0</v>
      </c>
      <c r="Y6690">
        <f>VLOOKUP(RIGHT($X$1,5),Key!$A$9:$B$14,2,FALSE)</f>
        <v>3.7</v>
      </c>
      <c r="Z6690">
        <f t="shared" si="522"/>
        <v>10.199999999999999</v>
      </c>
      <c r="AA6690">
        <f t="shared" si="523"/>
        <v>0</v>
      </c>
    </row>
    <row r="6691" spans="1:27" x14ac:dyDescent="0.3">
      <c r="A6691">
        <v>100067</v>
      </c>
      <c r="B6691">
        <v>230922</v>
      </c>
      <c r="C6691" s="3">
        <v>44130.784722222219</v>
      </c>
      <c r="D6691">
        <v>1</v>
      </c>
      <c r="E6691">
        <v>1</v>
      </c>
      <c r="F6691" t="s">
        <v>25</v>
      </c>
      <c r="G6691">
        <v>1</v>
      </c>
      <c r="H6691">
        <v>60.070309999999999</v>
      </c>
      <c r="I6691">
        <v>13.535159999999999</v>
      </c>
      <c r="J6691">
        <v>0.86328130000000003</v>
      </c>
      <c r="K6691">
        <v>56.023440000000001</v>
      </c>
      <c r="L6691" s="3">
        <v>44130.538194444445</v>
      </c>
      <c r="M6691">
        <v>17.18</v>
      </c>
      <c r="N6691" t="s">
        <v>28</v>
      </c>
      <c r="P6691">
        <f>(C6691-Key!$B$1)*24</f>
        <v>3.7833333332673647</v>
      </c>
      <c r="Q6691">
        <f>(Key!$B$2-'17.1'!C6691)*24</f>
        <v>-0.83333333325572312</v>
      </c>
      <c r="R6691" s="3">
        <f>C6691-(M6691-Key!$B$5)/(24*Key!$B$6)</f>
        <v>44130.770907407401</v>
      </c>
      <c r="S6691">
        <f>M6691-Key!$B$5</f>
        <v>14.92</v>
      </c>
      <c r="T6691" s="2">
        <f t="shared" si="520"/>
        <v>44129.784722222219</v>
      </c>
      <c r="U6691" t="str">
        <f t="shared" si="521"/>
        <v>10-25-2020 18:50</v>
      </c>
      <c r="V6691">
        <f>IFERROR(IF(W6691=Z6691,VLOOKUP($U6691,[1]C8842!$G$2:$M$145,3,FALSE),0),0)</f>
        <v>0</v>
      </c>
      <c r="W6691">
        <f>VLOOKUP(RIGHT($V$1,5),Key!$A$9:$B$14,2,FALSE)</f>
        <v>10.199999999999999</v>
      </c>
      <c r="X6691">
        <f t="shared" si="524"/>
        <v>0</v>
      </c>
      <c r="Y6691">
        <f>VLOOKUP(RIGHT($X$1,5),Key!$A$9:$B$14,2,FALSE)</f>
        <v>3.7</v>
      </c>
      <c r="Z6691">
        <f t="shared" si="522"/>
        <v>10.199999999999999</v>
      </c>
      <c r="AA6691">
        <f t="shared" si="523"/>
        <v>0</v>
      </c>
    </row>
    <row r="6692" spans="1:27" x14ac:dyDescent="0.3">
      <c r="A6692">
        <v>100067</v>
      </c>
      <c r="B6692">
        <v>230922</v>
      </c>
      <c r="C6692" s="3">
        <v>44130.784722222219</v>
      </c>
      <c r="D6692">
        <v>0</v>
      </c>
      <c r="E6692">
        <v>2</v>
      </c>
      <c r="F6692" t="s">
        <v>25</v>
      </c>
      <c r="G6692">
        <v>5</v>
      </c>
      <c r="H6692">
        <v>60.84375</v>
      </c>
      <c r="I6692">
        <v>99.894530000000003</v>
      </c>
      <c r="J6692">
        <v>4.6328129999999996</v>
      </c>
      <c r="K6692">
        <v>46.019530000000003</v>
      </c>
      <c r="L6692" s="3">
        <v>44130.538194444445</v>
      </c>
      <c r="M6692">
        <v>17.18</v>
      </c>
      <c r="N6692" t="s">
        <v>28</v>
      </c>
      <c r="P6692">
        <f>(C6692-Key!$B$1)*24</f>
        <v>3.7833333332673647</v>
      </c>
      <c r="Q6692">
        <f>(Key!$B$2-'17.1'!C6692)*24</f>
        <v>-0.83333333325572312</v>
      </c>
      <c r="R6692" s="3">
        <f>C6692-(M6692-Key!$B$5)/(24*Key!$B$6)</f>
        <v>44130.770907407401</v>
      </c>
      <c r="S6692">
        <f>M6692-Key!$B$5</f>
        <v>14.92</v>
      </c>
      <c r="T6692" s="2">
        <f t="shared" si="520"/>
        <v>44129.784722222219</v>
      </c>
      <c r="U6692" t="str">
        <f t="shared" si="521"/>
        <v>10-25-2020 18:50</v>
      </c>
      <c r="V6692">
        <f>IFERROR(IF(W6692=Z6692,VLOOKUP($U6692,[1]C8842!$G$2:$M$145,3,FALSE),0),0)</f>
        <v>0</v>
      </c>
      <c r="W6692">
        <f>VLOOKUP(RIGHT($V$1,5),Key!$A$9:$B$14,2,FALSE)</f>
        <v>10.199999999999999</v>
      </c>
      <c r="X6692">
        <f t="shared" si="524"/>
        <v>0</v>
      </c>
      <c r="Y6692">
        <f>VLOOKUP(RIGHT($X$1,5),Key!$A$9:$B$14,2,FALSE)</f>
        <v>3.7</v>
      </c>
      <c r="Z6692">
        <f t="shared" si="522"/>
        <v>10.199999999999999</v>
      </c>
      <c r="AA6692">
        <f t="shared" si="523"/>
        <v>0</v>
      </c>
    </row>
    <row r="6693" spans="1:27" x14ac:dyDescent="0.3">
      <c r="A6693">
        <v>100067</v>
      </c>
      <c r="B6693">
        <v>230922</v>
      </c>
      <c r="C6693" s="3">
        <v>44130.784722222219</v>
      </c>
      <c r="D6693">
        <v>0</v>
      </c>
      <c r="E6693">
        <v>2</v>
      </c>
      <c r="F6693" t="s">
        <v>25</v>
      </c>
      <c r="G6693">
        <v>2</v>
      </c>
      <c r="H6693">
        <v>59.53125</v>
      </c>
      <c r="I6693">
        <v>28.25</v>
      </c>
      <c r="J6693">
        <v>1.527344</v>
      </c>
      <c r="K6693">
        <v>46.019530000000003</v>
      </c>
      <c r="L6693" s="3">
        <v>44130.538194444445</v>
      </c>
      <c r="M6693">
        <v>17.18</v>
      </c>
      <c r="N6693" t="s">
        <v>28</v>
      </c>
      <c r="P6693">
        <f>(C6693-Key!$B$1)*24</f>
        <v>3.7833333332673647</v>
      </c>
      <c r="Q6693">
        <f>(Key!$B$2-'17.1'!C6693)*24</f>
        <v>-0.83333333325572312</v>
      </c>
      <c r="R6693" s="3">
        <f>C6693-(M6693-Key!$B$5)/(24*Key!$B$6)</f>
        <v>44130.770907407401</v>
      </c>
      <c r="S6693">
        <f>M6693-Key!$B$5</f>
        <v>14.92</v>
      </c>
      <c r="T6693" s="2">
        <f t="shared" si="520"/>
        <v>44129.784722222219</v>
      </c>
      <c r="U6693" t="str">
        <f t="shared" si="521"/>
        <v>10-25-2020 18:50</v>
      </c>
      <c r="V6693">
        <f>IFERROR(IF(W6693=Z6693,VLOOKUP($U6693,[1]C8842!$G$2:$M$145,3,FALSE),0),0)</f>
        <v>0</v>
      </c>
      <c r="W6693">
        <f>VLOOKUP(RIGHT($V$1,5),Key!$A$9:$B$14,2,FALSE)</f>
        <v>10.199999999999999</v>
      </c>
      <c r="X6693">
        <f t="shared" si="524"/>
        <v>0</v>
      </c>
      <c r="Y6693">
        <f>VLOOKUP(RIGHT($X$1,5),Key!$A$9:$B$14,2,FALSE)</f>
        <v>3.7</v>
      </c>
      <c r="Z6693">
        <f t="shared" si="522"/>
        <v>10.199999999999999</v>
      </c>
      <c r="AA6693">
        <f t="shared" si="523"/>
        <v>0</v>
      </c>
    </row>
    <row r="6694" spans="1:27" x14ac:dyDescent="0.3">
      <c r="A6694">
        <v>100067</v>
      </c>
      <c r="B6694">
        <v>230922</v>
      </c>
      <c r="C6694" s="3">
        <v>44130.784722222219</v>
      </c>
      <c r="D6694">
        <v>0</v>
      </c>
      <c r="E6694">
        <v>2</v>
      </c>
      <c r="F6694" t="s">
        <v>25</v>
      </c>
      <c r="G6694">
        <v>1</v>
      </c>
      <c r="H6694">
        <v>58.140630000000002</v>
      </c>
      <c r="I6694">
        <v>17.1875</v>
      </c>
      <c r="J6694">
        <v>1.058594</v>
      </c>
      <c r="K6694">
        <v>46.019530000000003</v>
      </c>
      <c r="L6694" s="3">
        <v>44130.538194444445</v>
      </c>
      <c r="M6694">
        <v>17.18</v>
      </c>
      <c r="N6694" t="s">
        <v>28</v>
      </c>
      <c r="P6694">
        <f>(C6694-Key!$B$1)*24</f>
        <v>3.7833333332673647</v>
      </c>
      <c r="Q6694">
        <f>(Key!$B$2-'17.1'!C6694)*24</f>
        <v>-0.83333333325572312</v>
      </c>
      <c r="R6694" s="3">
        <f>C6694-(M6694-Key!$B$5)/(24*Key!$B$6)</f>
        <v>44130.770907407401</v>
      </c>
      <c r="S6694">
        <f>M6694-Key!$B$5</f>
        <v>14.92</v>
      </c>
      <c r="T6694" s="2">
        <f t="shared" si="520"/>
        <v>44129.784722222219</v>
      </c>
      <c r="U6694" t="str">
        <f t="shared" si="521"/>
        <v>10-25-2020 18:50</v>
      </c>
      <c r="V6694">
        <f>IFERROR(IF(W6694=Z6694,VLOOKUP($U6694,[1]C8842!$G$2:$M$145,3,FALSE),0),0)</f>
        <v>0</v>
      </c>
      <c r="W6694">
        <f>VLOOKUP(RIGHT($V$1,5),Key!$A$9:$B$14,2,FALSE)</f>
        <v>10.199999999999999</v>
      </c>
      <c r="X6694">
        <f t="shared" si="524"/>
        <v>0</v>
      </c>
      <c r="Y6694">
        <f>VLOOKUP(RIGHT($X$1,5),Key!$A$9:$B$14,2,FALSE)</f>
        <v>3.7</v>
      </c>
      <c r="Z6694">
        <f t="shared" si="522"/>
        <v>10.199999999999999</v>
      </c>
      <c r="AA6694">
        <f t="shared" si="523"/>
        <v>0</v>
      </c>
    </row>
    <row r="6695" spans="1:27" x14ac:dyDescent="0.3">
      <c r="A6695">
        <v>100067</v>
      </c>
      <c r="B6695">
        <v>230922</v>
      </c>
      <c r="C6695" s="3">
        <v>44130.784722222219</v>
      </c>
      <c r="D6695">
        <v>2</v>
      </c>
      <c r="E6695">
        <v>1</v>
      </c>
      <c r="F6695" t="s">
        <v>26</v>
      </c>
      <c r="G6695">
        <v>1</v>
      </c>
      <c r="H6695">
        <v>61.738280000000003</v>
      </c>
      <c r="I6695">
        <v>18.558589999999999</v>
      </c>
      <c r="J6695">
        <v>1.058594</v>
      </c>
      <c r="K6695">
        <v>81.035160000000005</v>
      </c>
      <c r="L6695" s="3">
        <v>44130.538194444445</v>
      </c>
      <c r="M6695">
        <v>17.18</v>
      </c>
      <c r="N6695" t="s">
        <v>28</v>
      </c>
      <c r="P6695">
        <f>(C6695-Key!$B$1)*24</f>
        <v>3.7833333332673647</v>
      </c>
      <c r="Q6695">
        <f>(Key!$B$2-'17.1'!C6695)*24</f>
        <v>-0.83333333325572312</v>
      </c>
      <c r="R6695" s="3">
        <f>C6695-(M6695-Key!$B$5)/(24*Key!$B$6)</f>
        <v>44130.770907407401</v>
      </c>
      <c r="S6695">
        <f>M6695-Key!$B$5</f>
        <v>14.92</v>
      </c>
      <c r="T6695" s="2">
        <f t="shared" si="520"/>
        <v>44129.784722222219</v>
      </c>
      <c r="U6695" t="str">
        <f t="shared" si="521"/>
        <v>10-25-2020 18:50</v>
      </c>
      <c r="V6695">
        <f>IFERROR(IF(W6695=Z6695,VLOOKUP($U6695,[1]C8842!$G$2:$M$145,3,FALSE),0),0)</f>
        <v>0</v>
      </c>
      <c r="W6695">
        <f>VLOOKUP(RIGHT($V$1,5),Key!$A$9:$B$14,2,FALSE)</f>
        <v>10.199999999999999</v>
      </c>
      <c r="X6695">
        <f t="shared" si="524"/>
        <v>0</v>
      </c>
      <c r="Y6695">
        <f>VLOOKUP(RIGHT($X$1,5),Key!$A$9:$B$14,2,FALSE)</f>
        <v>3.7</v>
      </c>
      <c r="Z6695">
        <f t="shared" si="522"/>
        <v>10.199999999999999</v>
      </c>
      <c r="AA6695">
        <f t="shared" si="523"/>
        <v>0</v>
      </c>
    </row>
    <row r="6696" spans="1:27" x14ac:dyDescent="0.3">
      <c r="A6696">
        <v>100067</v>
      </c>
      <c r="B6696">
        <v>230922</v>
      </c>
      <c r="C6696" s="3">
        <v>44130.784722222219</v>
      </c>
      <c r="D6696">
        <v>3</v>
      </c>
      <c r="E6696">
        <v>2</v>
      </c>
      <c r="F6696" t="s">
        <v>26</v>
      </c>
      <c r="G6696">
        <v>3</v>
      </c>
      <c r="H6696">
        <v>55.835940000000001</v>
      </c>
      <c r="I6696">
        <v>30.253910000000001</v>
      </c>
      <c r="J6696">
        <v>1.7265630000000001</v>
      </c>
      <c r="K6696">
        <v>94.039060000000006</v>
      </c>
      <c r="L6696" s="3">
        <v>44130.538194444445</v>
      </c>
      <c r="M6696">
        <v>17.18</v>
      </c>
      <c r="N6696" t="s">
        <v>28</v>
      </c>
      <c r="P6696">
        <f>(C6696-Key!$B$1)*24</f>
        <v>3.7833333332673647</v>
      </c>
      <c r="Q6696">
        <f>(Key!$B$2-'17.1'!C6696)*24</f>
        <v>-0.83333333325572312</v>
      </c>
      <c r="R6696" s="3">
        <f>C6696-(M6696-Key!$B$5)/(24*Key!$B$6)</f>
        <v>44130.770907407401</v>
      </c>
      <c r="S6696">
        <f>M6696-Key!$B$5</f>
        <v>14.92</v>
      </c>
      <c r="T6696" s="2">
        <f t="shared" si="520"/>
        <v>44129.784722222219</v>
      </c>
      <c r="U6696" t="str">
        <f t="shared" si="521"/>
        <v>10-25-2020 18:50</v>
      </c>
      <c r="V6696">
        <f>IFERROR(IF(W6696=Z6696,VLOOKUP($U6696,[1]C8842!$G$2:$M$145,3,FALSE),0),0)</f>
        <v>0</v>
      </c>
      <c r="W6696">
        <f>VLOOKUP(RIGHT($V$1,5),Key!$A$9:$B$14,2,FALSE)</f>
        <v>10.199999999999999</v>
      </c>
      <c r="X6696">
        <f t="shared" si="524"/>
        <v>0</v>
      </c>
      <c r="Y6696">
        <f>VLOOKUP(RIGHT($X$1,5),Key!$A$9:$B$14,2,FALSE)</f>
        <v>3.7</v>
      </c>
      <c r="Z6696">
        <f t="shared" si="522"/>
        <v>10.199999999999999</v>
      </c>
      <c r="AA6696">
        <f t="shared" si="523"/>
        <v>0</v>
      </c>
    </row>
    <row r="6697" spans="1:27" x14ac:dyDescent="0.3">
      <c r="A6697">
        <v>100067</v>
      </c>
      <c r="B6697">
        <v>230922</v>
      </c>
      <c r="C6697" s="3">
        <v>44130.785416666666</v>
      </c>
      <c r="D6697">
        <v>0</v>
      </c>
      <c r="E6697">
        <v>2</v>
      </c>
      <c r="F6697" t="s">
        <v>25</v>
      </c>
      <c r="G6697">
        <v>1</v>
      </c>
      <c r="H6697">
        <v>66.859380000000002</v>
      </c>
      <c r="I6697">
        <v>16.01172</v>
      </c>
      <c r="J6697">
        <v>0.875</v>
      </c>
      <c r="K6697">
        <v>46.019530000000003</v>
      </c>
      <c r="L6697" s="3">
        <v>44130.538194444445</v>
      </c>
      <c r="M6697">
        <v>17.18</v>
      </c>
      <c r="N6697" t="s">
        <v>28</v>
      </c>
      <c r="P6697">
        <f>(C6697-Key!$B$1)*24</f>
        <v>3.7999999999883585</v>
      </c>
      <c r="Q6697">
        <f>(Key!$B$2-'17.1'!C6697)*24</f>
        <v>-0.84999999997671694</v>
      </c>
      <c r="R6697" s="3">
        <f>C6697-(M6697-Key!$B$5)/(24*Key!$B$6)</f>
        <v>44130.771601851848</v>
      </c>
      <c r="S6697">
        <f>M6697-Key!$B$5</f>
        <v>14.92</v>
      </c>
      <c r="T6697" s="2">
        <f t="shared" si="520"/>
        <v>44129.784722222219</v>
      </c>
      <c r="U6697" t="str">
        <f t="shared" si="521"/>
        <v>10-25-2020 18:50</v>
      </c>
      <c r="V6697">
        <f>IFERROR(IF(W6697=Z6697,VLOOKUP($U6697,[1]C8842!$G$2:$M$145,3,FALSE),0),0)</f>
        <v>0</v>
      </c>
      <c r="W6697">
        <f>VLOOKUP(RIGHT($V$1,5),Key!$A$9:$B$14,2,FALSE)</f>
        <v>10.199999999999999</v>
      </c>
      <c r="X6697">
        <f t="shared" si="524"/>
        <v>0</v>
      </c>
      <c r="Y6697">
        <f>VLOOKUP(RIGHT($X$1,5),Key!$A$9:$B$14,2,FALSE)</f>
        <v>3.7</v>
      </c>
      <c r="Z6697">
        <f t="shared" si="522"/>
        <v>10.199999999999999</v>
      </c>
      <c r="AA6697">
        <f t="shared" si="523"/>
        <v>0</v>
      </c>
    </row>
    <row r="6698" spans="1:27" x14ac:dyDescent="0.3">
      <c r="A6698">
        <v>100067</v>
      </c>
      <c r="B6698">
        <v>230922</v>
      </c>
      <c r="C6698" s="3">
        <v>44130.785416666666</v>
      </c>
      <c r="D6698">
        <v>1</v>
      </c>
      <c r="E6698">
        <v>1</v>
      </c>
      <c r="F6698" t="s">
        <v>25</v>
      </c>
      <c r="G6698">
        <v>1</v>
      </c>
      <c r="H6698">
        <v>63.789059999999999</v>
      </c>
      <c r="I6698">
        <v>17.757809999999999</v>
      </c>
      <c r="J6698">
        <v>0.98828130000000003</v>
      </c>
      <c r="K6698">
        <v>58.023440000000001</v>
      </c>
      <c r="L6698" s="3">
        <v>44130.538194444445</v>
      </c>
      <c r="M6698">
        <v>17.18</v>
      </c>
      <c r="N6698" t="s">
        <v>28</v>
      </c>
      <c r="P6698">
        <f>(C6698-Key!$B$1)*24</f>
        <v>3.7999999999883585</v>
      </c>
      <c r="Q6698">
        <f>(Key!$B$2-'17.1'!C6698)*24</f>
        <v>-0.84999999997671694</v>
      </c>
      <c r="R6698" s="3">
        <f>C6698-(M6698-Key!$B$5)/(24*Key!$B$6)</f>
        <v>44130.771601851848</v>
      </c>
      <c r="S6698">
        <f>M6698-Key!$B$5</f>
        <v>14.92</v>
      </c>
      <c r="T6698" s="2">
        <f t="shared" si="520"/>
        <v>44129.784722222219</v>
      </c>
      <c r="U6698" t="str">
        <f t="shared" si="521"/>
        <v>10-25-2020 18:50</v>
      </c>
      <c r="V6698">
        <f>IFERROR(IF(W6698=Z6698,VLOOKUP($U6698,[1]C8842!$G$2:$M$145,3,FALSE),0),0)</f>
        <v>0</v>
      </c>
      <c r="W6698">
        <f>VLOOKUP(RIGHT($V$1,5),Key!$A$9:$B$14,2,FALSE)</f>
        <v>10.199999999999999</v>
      </c>
      <c r="X6698">
        <f t="shared" si="524"/>
        <v>0</v>
      </c>
      <c r="Y6698">
        <f>VLOOKUP(RIGHT($X$1,5),Key!$A$9:$B$14,2,FALSE)</f>
        <v>3.7</v>
      </c>
      <c r="Z6698">
        <f t="shared" si="522"/>
        <v>10.199999999999999</v>
      </c>
      <c r="AA6698">
        <f t="shared" si="523"/>
        <v>0</v>
      </c>
    </row>
    <row r="6699" spans="1:27" x14ac:dyDescent="0.3">
      <c r="A6699">
        <v>100067</v>
      </c>
      <c r="B6699">
        <v>230922</v>
      </c>
      <c r="C6699" s="3">
        <v>44130.785416666666</v>
      </c>
      <c r="D6699">
        <v>2</v>
      </c>
      <c r="E6699">
        <v>1</v>
      </c>
      <c r="F6699" t="s">
        <v>26</v>
      </c>
      <c r="G6699">
        <v>2</v>
      </c>
      <c r="H6699">
        <v>66.964839999999995</v>
      </c>
      <c r="I6699">
        <v>23.5625</v>
      </c>
      <c r="J6699">
        <v>1.171875</v>
      </c>
      <c r="K6699">
        <v>82.035160000000005</v>
      </c>
      <c r="L6699" s="3">
        <v>44130.538194444445</v>
      </c>
      <c r="M6699">
        <v>17.18</v>
      </c>
      <c r="N6699" t="s">
        <v>28</v>
      </c>
      <c r="P6699">
        <f>(C6699-Key!$B$1)*24</f>
        <v>3.7999999999883585</v>
      </c>
      <c r="Q6699">
        <f>(Key!$B$2-'17.1'!C6699)*24</f>
        <v>-0.84999999997671694</v>
      </c>
      <c r="R6699" s="3">
        <f>C6699-(M6699-Key!$B$5)/(24*Key!$B$6)</f>
        <v>44130.771601851848</v>
      </c>
      <c r="S6699">
        <f>M6699-Key!$B$5</f>
        <v>14.92</v>
      </c>
      <c r="T6699" s="2">
        <f t="shared" si="520"/>
        <v>44129.784722222219</v>
      </c>
      <c r="U6699" t="str">
        <f t="shared" si="521"/>
        <v>10-25-2020 18:50</v>
      </c>
      <c r="V6699">
        <f>IFERROR(IF(W6699=Z6699,VLOOKUP($U6699,[1]C8842!$G$2:$M$145,3,FALSE),0),0)</f>
        <v>0</v>
      </c>
      <c r="W6699">
        <f>VLOOKUP(RIGHT($V$1,5),Key!$A$9:$B$14,2,FALSE)</f>
        <v>10.199999999999999</v>
      </c>
      <c r="X6699">
        <f t="shared" si="524"/>
        <v>0</v>
      </c>
      <c r="Y6699">
        <f>VLOOKUP(RIGHT($X$1,5),Key!$A$9:$B$14,2,FALSE)</f>
        <v>3.7</v>
      </c>
      <c r="Z6699">
        <f t="shared" si="522"/>
        <v>10.199999999999999</v>
      </c>
      <c r="AA6699">
        <f t="shared" si="523"/>
        <v>0</v>
      </c>
    </row>
    <row r="6700" spans="1:27" x14ac:dyDescent="0.3">
      <c r="A6700">
        <v>100067</v>
      </c>
      <c r="B6700">
        <v>230922</v>
      </c>
      <c r="C6700" s="3">
        <v>44130.785416666666</v>
      </c>
      <c r="D6700">
        <v>3</v>
      </c>
      <c r="E6700">
        <v>2</v>
      </c>
      <c r="F6700" t="s">
        <v>26</v>
      </c>
      <c r="G6700">
        <v>4</v>
      </c>
      <c r="H6700">
        <v>65.230469999999997</v>
      </c>
      <c r="I6700">
        <v>74.550780000000003</v>
      </c>
      <c r="J6700">
        <v>3.2851560000000002</v>
      </c>
      <c r="K6700">
        <v>94.039060000000006</v>
      </c>
      <c r="L6700" s="3">
        <v>44130.538194444445</v>
      </c>
      <c r="M6700">
        <v>17.18</v>
      </c>
      <c r="N6700" t="s">
        <v>28</v>
      </c>
      <c r="P6700">
        <f>(C6700-Key!$B$1)*24</f>
        <v>3.7999999999883585</v>
      </c>
      <c r="Q6700">
        <f>(Key!$B$2-'17.1'!C6700)*24</f>
        <v>-0.84999999997671694</v>
      </c>
      <c r="R6700" s="3">
        <f>C6700-(M6700-Key!$B$5)/(24*Key!$B$6)</f>
        <v>44130.771601851848</v>
      </c>
      <c r="S6700">
        <f>M6700-Key!$B$5</f>
        <v>14.92</v>
      </c>
      <c r="T6700" s="2">
        <f t="shared" si="520"/>
        <v>44129.784722222219</v>
      </c>
      <c r="U6700" t="str">
        <f t="shared" si="521"/>
        <v>10-25-2020 18:50</v>
      </c>
      <c r="V6700">
        <f>IFERROR(IF(W6700=Z6700,VLOOKUP($U6700,[1]C8842!$G$2:$M$145,3,FALSE),0),0)</f>
        <v>0</v>
      </c>
      <c r="W6700">
        <f>VLOOKUP(RIGHT($V$1,5),Key!$A$9:$B$14,2,FALSE)</f>
        <v>10.199999999999999</v>
      </c>
      <c r="X6700">
        <f t="shared" si="524"/>
        <v>0</v>
      </c>
      <c r="Y6700">
        <f>VLOOKUP(RIGHT($X$1,5),Key!$A$9:$B$14,2,FALSE)</f>
        <v>3.7</v>
      </c>
      <c r="Z6700">
        <f t="shared" si="522"/>
        <v>10.199999999999999</v>
      </c>
      <c r="AA6700">
        <f t="shared" si="523"/>
        <v>0</v>
      </c>
    </row>
    <row r="6701" spans="1:27" x14ac:dyDescent="0.3">
      <c r="A6701">
        <v>100067</v>
      </c>
      <c r="B6701">
        <v>230922</v>
      </c>
      <c r="C6701" s="3">
        <v>44130.785416666666</v>
      </c>
      <c r="D6701">
        <v>1</v>
      </c>
      <c r="E6701">
        <v>1</v>
      </c>
      <c r="F6701" t="s">
        <v>25</v>
      </c>
      <c r="G6701">
        <v>1</v>
      </c>
      <c r="H6701">
        <v>68.359380000000002</v>
      </c>
      <c r="I6701">
        <v>18.328130000000002</v>
      </c>
      <c r="J6701">
        <v>0.9453125</v>
      </c>
      <c r="K6701">
        <v>56.023440000000001</v>
      </c>
      <c r="L6701" s="3">
        <v>44130.538194444445</v>
      </c>
      <c r="M6701">
        <v>17.18</v>
      </c>
      <c r="N6701" t="s">
        <v>28</v>
      </c>
      <c r="P6701">
        <f>(C6701-Key!$B$1)*24</f>
        <v>3.7999999999883585</v>
      </c>
      <c r="Q6701">
        <f>(Key!$B$2-'17.1'!C6701)*24</f>
        <v>-0.84999999997671694</v>
      </c>
      <c r="R6701" s="3">
        <f>C6701-(M6701-Key!$B$5)/(24*Key!$B$6)</f>
        <v>44130.771601851848</v>
      </c>
      <c r="S6701">
        <f>M6701-Key!$B$5</f>
        <v>14.92</v>
      </c>
      <c r="T6701" s="2">
        <f t="shared" si="520"/>
        <v>44129.784722222219</v>
      </c>
      <c r="U6701" t="str">
        <f t="shared" si="521"/>
        <v>10-25-2020 18:50</v>
      </c>
      <c r="V6701">
        <f>IFERROR(IF(W6701=Z6701,VLOOKUP($U6701,[1]C8842!$G$2:$M$145,3,FALSE),0),0)</f>
        <v>0</v>
      </c>
      <c r="W6701">
        <f>VLOOKUP(RIGHT($V$1,5),Key!$A$9:$B$14,2,FALSE)</f>
        <v>10.199999999999999</v>
      </c>
      <c r="X6701">
        <f t="shared" si="524"/>
        <v>0</v>
      </c>
      <c r="Y6701">
        <f>VLOOKUP(RIGHT($X$1,5),Key!$A$9:$B$14,2,FALSE)</f>
        <v>3.7</v>
      </c>
      <c r="Z6701">
        <f t="shared" si="522"/>
        <v>10.199999999999999</v>
      </c>
      <c r="AA6701">
        <f t="shared" si="523"/>
        <v>0</v>
      </c>
    </row>
    <row r="6702" spans="1:27" x14ac:dyDescent="0.3">
      <c r="A6702">
        <v>100067</v>
      </c>
      <c r="B6702">
        <v>230922</v>
      </c>
      <c r="C6702" s="3">
        <v>44130.785416666666</v>
      </c>
      <c r="D6702">
        <v>3</v>
      </c>
      <c r="E6702">
        <v>2</v>
      </c>
      <c r="F6702" t="s">
        <v>26</v>
      </c>
      <c r="G6702">
        <v>4</v>
      </c>
      <c r="H6702">
        <v>67.996089999999995</v>
      </c>
      <c r="I6702">
        <v>74.796880000000002</v>
      </c>
      <c r="J6702">
        <v>3.1601560000000002</v>
      </c>
      <c r="K6702">
        <v>91.039060000000006</v>
      </c>
      <c r="L6702" s="3">
        <v>44130.538194444445</v>
      </c>
      <c r="M6702">
        <v>17.18</v>
      </c>
      <c r="N6702" t="s">
        <v>28</v>
      </c>
      <c r="P6702">
        <f>(C6702-Key!$B$1)*24</f>
        <v>3.7999999999883585</v>
      </c>
      <c r="Q6702">
        <f>(Key!$B$2-'17.1'!C6702)*24</f>
        <v>-0.84999999997671694</v>
      </c>
      <c r="R6702" s="3">
        <f>C6702-(M6702-Key!$B$5)/(24*Key!$B$6)</f>
        <v>44130.771601851848</v>
      </c>
      <c r="S6702">
        <f>M6702-Key!$B$5</f>
        <v>14.92</v>
      </c>
      <c r="T6702" s="2">
        <f t="shared" si="520"/>
        <v>44129.784722222219</v>
      </c>
      <c r="U6702" t="str">
        <f t="shared" si="521"/>
        <v>10-25-2020 18:50</v>
      </c>
      <c r="V6702">
        <f>IFERROR(IF(W6702=Z6702,VLOOKUP($U6702,[1]C8842!$G$2:$M$145,3,FALSE),0),0)</f>
        <v>0</v>
      </c>
      <c r="W6702">
        <f>VLOOKUP(RIGHT($V$1,5),Key!$A$9:$B$14,2,FALSE)</f>
        <v>10.199999999999999</v>
      </c>
      <c r="X6702">
        <f t="shared" si="524"/>
        <v>0</v>
      </c>
      <c r="Y6702">
        <f>VLOOKUP(RIGHT($X$1,5),Key!$A$9:$B$14,2,FALSE)</f>
        <v>3.7</v>
      </c>
      <c r="Z6702">
        <f t="shared" si="522"/>
        <v>10.199999999999999</v>
      </c>
      <c r="AA6702">
        <f t="shared" si="523"/>
        <v>0</v>
      </c>
    </row>
    <row r="6703" spans="1:27" x14ac:dyDescent="0.3">
      <c r="A6703">
        <v>100067</v>
      </c>
      <c r="B6703">
        <v>230922</v>
      </c>
      <c r="C6703" s="3">
        <v>44130.785416666666</v>
      </c>
      <c r="D6703">
        <v>3</v>
      </c>
      <c r="E6703">
        <v>2</v>
      </c>
      <c r="F6703" t="s">
        <v>26</v>
      </c>
      <c r="G6703">
        <v>2</v>
      </c>
      <c r="H6703">
        <v>72.558589999999995</v>
      </c>
      <c r="I6703">
        <v>20.460940000000001</v>
      </c>
      <c r="J6703">
        <v>0.96875</v>
      </c>
      <c r="K6703">
        <v>93.039060000000006</v>
      </c>
      <c r="L6703" s="3">
        <v>44130.538194444445</v>
      </c>
      <c r="M6703">
        <v>17.18</v>
      </c>
      <c r="N6703" t="s">
        <v>28</v>
      </c>
      <c r="P6703">
        <f>(C6703-Key!$B$1)*24</f>
        <v>3.7999999999883585</v>
      </c>
      <c r="Q6703">
        <f>(Key!$B$2-'17.1'!C6703)*24</f>
        <v>-0.84999999997671694</v>
      </c>
      <c r="R6703" s="3">
        <f>C6703-(M6703-Key!$B$5)/(24*Key!$B$6)</f>
        <v>44130.771601851848</v>
      </c>
      <c r="S6703">
        <f>M6703-Key!$B$5</f>
        <v>14.92</v>
      </c>
      <c r="T6703" s="2">
        <f t="shared" si="520"/>
        <v>44129.784722222219</v>
      </c>
      <c r="U6703" t="str">
        <f t="shared" si="521"/>
        <v>10-25-2020 18:50</v>
      </c>
      <c r="V6703">
        <f>IFERROR(IF(W6703=Z6703,VLOOKUP($U6703,[1]C8842!$G$2:$M$145,3,FALSE),0),0)</f>
        <v>0</v>
      </c>
      <c r="W6703">
        <f>VLOOKUP(RIGHT($V$1,5),Key!$A$9:$B$14,2,FALSE)</f>
        <v>10.199999999999999</v>
      </c>
      <c r="X6703">
        <f t="shared" si="524"/>
        <v>0</v>
      </c>
      <c r="Y6703">
        <f>VLOOKUP(RIGHT($X$1,5),Key!$A$9:$B$14,2,FALSE)</f>
        <v>3.7</v>
      </c>
      <c r="Z6703">
        <f t="shared" si="522"/>
        <v>10.199999999999999</v>
      </c>
      <c r="AA6703">
        <f t="shared" si="523"/>
        <v>0</v>
      </c>
    </row>
    <row r="6704" spans="1:27" x14ac:dyDescent="0.3">
      <c r="A6704">
        <v>100067</v>
      </c>
      <c r="B6704">
        <v>230922</v>
      </c>
      <c r="C6704" s="3">
        <v>44130.785416666666</v>
      </c>
      <c r="D6704">
        <v>2</v>
      </c>
      <c r="E6704">
        <v>1</v>
      </c>
      <c r="F6704" t="s">
        <v>26</v>
      </c>
      <c r="G6704">
        <v>2</v>
      </c>
      <c r="H6704">
        <v>68.210939999999994</v>
      </c>
      <c r="I6704">
        <v>20.808589999999999</v>
      </c>
      <c r="J6704">
        <v>1.042969</v>
      </c>
      <c r="K6704">
        <v>80.03125</v>
      </c>
      <c r="L6704" s="3">
        <v>44130.538194444445</v>
      </c>
      <c r="M6704">
        <v>17.18</v>
      </c>
      <c r="N6704" t="s">
        <v>28</v>
      </c>
      <c r="P6704">
        <f>(C6704-Key!$B$1)*24</f>
        <v>3.7999999999883585</v>
      </c>
      <c r="Q6704">
        <f>(Key!$B$2-'17.1'!C6704)*24</f>
        <v>-0.84999999997671694</v>
      </c>
      <c r="R6704" s="3">
        <f>C6704-(M6704-Key!$B$5)/(24*Key!$B$6)</f>
        <v>44130.771601851848</v>
      </c>
      <c r="S6704">
        <f>M6704-Key!$B$5</f>
        <v>14.92</v>
      </c>
      <c r="T6704" s="2">
        <f t="shared" si="520"/>
        <v>44129.784722222219</v>
      </c>
      <c r="U6704" t="str">
        <f t="shared" si="521"/>
        <v>10-25-2020 18:50</v>
      </c>
      <c r="V6704">
        <f>IFERROR(IF(W6704=Z6704,VLOOKUP($U6704,[1]C8842!$G$2:$M$145,3,FALSE),0),0)</f>
        <v>0</v>
      </c>
      <c r="W6704">
        <f>VLOOKUP(RIGHT($V$1,5),Key!$A$9:$B$14,2,FALSE)</f>
        <v>10.199999999999999</v>
      </c>
      <c r="X6704">
        <f t="shared" si="524"/>
        <v>0</v>
      </c>
      <c r="Y6704">
        <f>VLOOKUP(RIGHT($X$1,5),Key!$A$9:$B$14,2,FALSE)</f>
        <v>3.7</v>
      </c>
      <c r="Z6704">
        <f t="shared" si="522"/>
        <v>10.199999999999999</v>
      </c>
      <c r="AA6704">
        <f t="shared" si="523"/>
        <v>0</v>
      </c>
    </row>
    <row r="6705" spans="1:27" x14ac:dyDescent="0.3">
      <c r="A6705">
        <v>100067</v>
      </c>
      <c r="B6705">
        <v>230922</v>
      </c>
      <c r="C6705" s="3">
        <v>44130.785416666666</v>
      </c>
      <c r="D6705">
        <v>0</v>
      </c>
      <c r="E6705">
        <v>2</v>
      </c>
      <c r="F6705" t="s">
        <v>25</v>
      </c>
      <c r="G6705">
        <v>1</v>
      </c>
      <c r="H6705">
        <v>64.410160000000005</v>
      </c>
      <c r="I6705">
        <v>16.54297</v>
      </c>
      <c r="J6705">
        <v>0.9296875</v>
      </c>
      <c r="K6705">
        <v>46.019530000000003</v>
      </c>
      <c r="L6705" s="3">
        <v>44130.538194444445</v>
      </c>
      <c r="M6705">
        <v>17.18</v>
      </c>
      <c r="N6705" t="s">
        <v>28</v>
      </c>
      <c r="P6705">
        <f>(C6705-Key!$B$1)*24</f>
        <v>3.7999999999883585</v>
      </c>
      <c r="Q6705">
        <f>(Key!$B$2-'17.1'!C6705)*24</f>
        <v>-0.84999999997671694</v>
      </c>
      <c r="R6705" s="3">
        <f>C6705-(M6705-Key!$B$5)/(24*Key!$B$6)</f>
        <v>44130.771601851848</v>
      </c>
      <c r="S6705">
        <f>M6705-Key!$B$5</f>
        <v>14.92</v>
      </c>
      <c r="T6705" s="2">
        <f t="shared" si="520"/>
        <v>44129.784722222219</v>
      </c>
      <c r="U6705" t="str">
        <f t="shared" si="521"/>
        <v>10-25-2020 18:50</v>
      </c>
      <c r="V6705">
        <f>IFERROR(IF(W6705=Z6705,VLOOKUP($U6705,[1]C8842!$G$2:$M$145,3,FALSE),0),0)</f>
        <v>0</v>
      </c>
      <c r="W6705">
        <f>VLOOKUP(RIGHT($V$1,5),Key!$A$9:$B$14,2,FALSE)</f>
        <v>10.199999999999999</v>
      </c>
      <c r="X6705">
        <f t="shared" si="524"/>
        <v>0</v>
      </c>
      <c r="Y6705">
        <f>VLOOKUP(RIGHT($X$1,5),Key!$A$9:$B$14,2,FALSE)</f>
        <v>3.7</v>
      </c>
      <c r="Z6705">
        <f t="shared" si="522"/>
        <v>10.199999999999999</v>
      </c>
      <c r="AA6705">
        <f t="shared" si="523"/>
        <v>0</v>
      </c>
    </row>
    <row r="6706" spans="1:27" x14ac:dyDescent="0.3">
      <c r="A6706">
        <v>100067</v>
      </c>
      <c r="B6706">
        <v>230922</v>
      </c>
      <c r="C6706" s="3">
        <v>44130.785416666666</v>
      </c>
      <c r="D6706">
        <v>0</v>
      </c>
      <c r="E6706">
        <v>2</v>
      </c>
      <c r="F6706" t="s">
        <v>25</v>
      </c>
      <c r="G6706">
        <v>3</v>
      </c>
      <c r="H6706">
        <v>66.113280000000003</v>
      </c>
      <c r="I6706">
        <v>36.011719999999997</v>
      </c>
      <c r="J6706">
        <v>1.691406</v>
      </c>
      <c r="K6706">
        <v>45.019530000000003</v>
      </c>
      <c r="L6706" s="3">
        <v>44130.538194444445</v>
      </c>
      <c r="M6706">
        <v>17.18</v>
      </c>
      <c r="N6706" t="s">
        <v>28</v>
      </c>
      <c r="P6706">
        <f>(C6706-Key!$B$1)*24</f>
        <v>3.7999999999883585</v>
      </c>
      <c r="Q6706">
        <f>(Key!$B$2-'17.1'!C6706)*24</f>
        <v>-0.84999999997671694</v>
      </c>
      <c r="R6706" s="3">
        <f>C6706-(M6706-Key!$B$5)/(24*Key!$B$6)</f>
        <v>44130.771601851848</v>
      </c>
      <c r="S6706">
        <f>M6706-Key!$B$5</f>
        <v>14.92</v>
      </c>
      <c r="T6706" s="2">
        <f t="shared" si="520"/>
        <v>44129.784722222219</v>
      </c>
      <c r="U6706" t="str">
        <f t="shared" si="521"/>
        <v>10-25-2020 18:50</v>
      </c>
      <c r="V6706">
        <f>IFERROR(IF(W6706=Z6706,VLOOKUP($U6706,[1]C8842!$G$2:$M$145,3,FALSE),0),0)</f>
        <v>0</v>
      </c>
      <c r="W6706">
        <f>VLOOKUP(RIGHT($V$1,5),Key!$A$9:$B$14,2,FALSE)</f>
        <v>10.199999999999999</v>
      </c>
      <c r="X6706">
        <f t="shared" si="524"/>
        <v>0</v>
      </c>
      <c r="Y6706">
        <f>VLOOKUP(RIGHT($X$1,5),Key!$A$9:$B$14,2,FALSE)</f>
        <v>3.7</v>
      </c>
      <c r="Z6706">
        <f t="shared" si="522"/>
        <v>10.199999999999999</v>
      </c>
      <c r="AA6706">
        <f t="shared" si="523"/>
        <v>0</v>
      </c>
    </row>
    <row r="6707" spans="1:27" x14ac:dyDescent="0.3">
      <c r="A6707">
        <v>100067</v>
      </c>
      <c r="B6707">
        <v>230922</v>
      </c>
      <c r="C6707" s="3">
        <v>44130.785416666666</v>
      </c>
      <c r="D6707">
        <v>0</v>
      </c>
      <c r="E6707">
        <v>2</v>
      </c>
      <c r="F6707" t="s">
        <v>25</v>
      </c>
      <c r="G6707">
        <v>1</v>
      </c>
      <c r="H6707">
        <v>77.4375</v>
      </c>
      <c r="I6707">
        <v>17.296880000000002</v>
      </c>
      <c r="J6707">
        <v>0.80078130000000003</v>
      </c>
      <c r="K6707">
        <v>47.019530000000003</v>
      </c>
      <c r="L6707" s="3">
        <v>44130.538194444445</v>
      </c>
      <c r="M6707">
        <v>17.18</v>
      </c>
      <c r="N6707" t="s">
        <v>28</v>
      </c>
      <c r="P6707">
        <f>(C6707-Key!$B$1)*24</f>
        <v>3.7999999999883585</v>
      </c>
      <c r="Q6707">
        <f>(Key!$B$2-'17.1'!C6707)*24</f>
        <v>-0.84999999997671694</v>
      </c>
      <c r="R6707" s="3">
        <f>C6707-(M6707-Key!$B$5)/(24*Key!$B$6)</f>
        <v>44130.771601851848</v>
      </c>
      <c r="S6707">
        <f>M6707-Key!$B$5</f>
        <v>14.92</v>
      </c>
      <c r="T6707" s="2">
        <f t="shared" si="520"/>
        <v>44129.784722222219</v>
      </c>
      <c r="U6707" t="str">
        <f t="shared" si="521"/>
        <v>10-25-2020 18:50</v>
      </c>
      <c r="V6707">
        <f>IFERROR(IF(W6707=Z6707,VLOOKUP($U6707,[1]C8842!$G$2:$M$145,3,FALSE),0),0)</f>
        <v>0</v>
      </c>
      <c r="W6707">
        <f>VLOOKUP(RIGHT($V$1,5),Key!$A$9:$B$14,2,FALSE)</f>
        <v>10.199999999999999</v>
      </c>
      <c r="X6707">
        <f t="shared" si="524"/>
        <v>0</v>
      </c>
      <c r="Y6707">
        <f>VLOOKUP(RIGHT($X$1,5),Key!$A$9:$B$14,2,FALSE)</f>
        <v>3.7</v>
      </c>
      <c r="Z6707">
        <f t="shared" si="522"/>
        <v>10.199999999999999</v>
      </c>
      <c r="AA6707">
        <f t="shared" si="523"/>
        <v>0</v>
      </c>
    </row>
    <row r="6708" spans="1:27" x14ac:dyDescent="0.3">
      <c r="A6708">
        <v>100067</v>
      </c>
      <c r="B6708">
        <v>230922</v>
      </c>
      <c r="C6708" s="3">
        <v>44130.785416666666</v>
      </c>
      <c r="D6708">
        <v>0</v>
      </c>
      <c r="E6708">
        <v>2</v>
      </c>
      <c r="F6708" t="s">
        <v>25</v>
      </c>
      <c r="G6708">
        <v>2</v>
      </c>
      <c r="H6708">
        <v>69.171880000000002</v>
      </c>
      <c r="I6708">
        <v>29.08203</v>
      </c>
      <c r="J6708">
        <v>1.347656</v>
      </c>
      <c r="K6708">
        <v>47.019530000000003</v>
      </c>
      <c r="L6708" s="3">
        <v>44130.538194444445</v>
      </c>
      <c r="M6708">
        <v>17.18</v>
      </c>
      <c r="N6708" t="s">
        <v>28</v>
      </c>
      <c r="P6708">
        <f>(C6708-Key!$B$1)*24</f>
        <v>3.7999999999883585</v>
      </c>
      <c r="Q6708">
        <f>(Key!$B$2-'17.1'!C6708)*24</f>
        <v>-0.84999999997671694</v>
      </c>
      <c r="R6708" s="3">
        <f>C6708-(M6708-Key!$B$5)/(24*Key!$B$6)</f>
        <v>44130.771601851848</v>
      </c>
      <c r="S6708">
        <f>M6708-Key!$B$5</f>
        <v>14.92</v>
      </c>
      <c r="T6708" s="2">
        <f t="shared" si="520"/>
        <v>44129.784722222219</v>
      </c>
      <c r="U6708" t="str">
        <f t="shared" si="521"/>
        <v>10-25-2020 18:50</v>
      </c>
      <c r="V6708">
        <f>IFERROR(IF(W6708=Z6708,VLOOKUP($U6708,[1]C8842!$G$2:$M$145,3,FALSE),0),0)</f>
        <v>0</v>
      </c>
      <c r="W6708">
        <f>VLOOKUP(RIGHT($V$1,5),Key!$A$9:$B$14,2,FALSE)</f>
        <v>10.199999999999999</v>
      </c>
      <c r="X6708">
        <f t="shared" si="524"/>
        <v>0</v>
      </c>
      <c r="Y6708">
        <f>VLOOKUP(RIGHT($X$1,5),Key!$A$9:$B$14,2,FALSE)</f>
        <v>3.7</v>
      </c>
      <c r="Z6708">
        <f t="shared" si="522"/>
        <v>10.199999999999999</v>
      </c>
      <c r="AA6708">
        <f t="shared" si="523"/>
        <v>0</v>
      </c>
    </row>
    <row r="6709" spans="1:27" x14ac:dyDescent="0.3">
      <c r="A6709">
        <v>100067</v>
      </c>
      <c r="B6709">
        <v>230922</v>
      </c>
      <c r="C6709" s="3">
        <v>44130.785416666666</v>
      </c>
      <c r="D6709">
        <v>0</v>
      </c>
      <c r="E6709">
        <v>2</v>
      </c>
      <c r="F6709" t="s">
        <v>25</v>
      </c>
      <c r="G6709">
        <v>4</v>
      </c>
      <c r="H6709">
        <v>61.789059999999999</v>
      </c>
      <c r="I6709">
        <v>68.59375</v>
      </c>
      <c r="J6709">
        <v>3.2148439999999998</v>
      </c>
      <c r="K6709">
        <v>46.019530000000003</v>
      </c>
      <c r="L6709" s="3">
        <v>44130.538194444445</v>
      </c>
      <c r="M6709">
        <v>17.18</v>
      </c>
      <c r="N6709" t="s">
        <v>28</v>
      </c>
      <c r="P6709">
        <f>(C6709-Key!$B$1)*24</f>
        <v>3.7999999999883585</v>
      </c>
      <c r="Q6709">
        <f>(Key!$B$2-'17.1'!C6709)*24</f>
        <v>-0.84999999997671694</v>
      </c>
      <c r="R6709" s="3">
        <f>C6709-(M6709-Key!$B$5)/(24*Key!$B$6)</f>
        <v>44130.771601851848</v>
      </c>
      <c r="S6709">
        <f>M6709-Key!$B$5</f>
        <v>14.92</v>
      </c>
      <c r="T6709" s="2">
        <f t="shared" si="520"/>
        <v>44129.784722222219</v>
      </c>
      <c r="U6709" t="str">
        <f t="shared" si="521"/>
        <v>10-25-2020 18:50</v>
      </c>
      <c r="V6709">
        <f>IFERROR(IF(W6709=Z6709,VLOOKUP($U6709,[1]C8842!$G$2:$M$145,3,FALSE),0),0)</f>
        <v>0</v>
      </c>
      <c r="W6709">
        <f>VLOOKUP(RIGHT($V$1,5),Key!$A$9:$B$14,2,FALSE)</f>
        <v>10.199999999999999</v>
      </c>
      <c r="X6709">
        <f t="shared" si="524"/>
        <v>0</v>
      </c>
      <c r="Y6709">
        <f>VLOOKUP(RIGHT($X$1,5),Key!$A$9:$B$14,2,FALSE)</f>
        <v>3.7</v>
      </c>
      <c r="Z6709">
        <f t="shared" si="522"/>
        <v>10.199999999999999</v>
      </c>
      <c r="AA6709">
        <f t="shared" si="523"/>
        <v>0</v>
      </c>
    </row>
    <row r="6710" spans="1:27" x14ac:dyDescent="0.3">
      <c r="A6710">
        <v>100067</v>
      </c>
      <c r="B6710">
        <v>230922</v>
      </c>
      <c r="C6710" s="3">
        <v>44130.785416666666</v>
      </c>
      <c r="D6710">
        <v>3</v>
      </c>
      <c r="E6710">
        <v>2</v>
      </c>
      <c r="F6710" t="s">
        <v>26</v>
      </c>
      <c r="G6710">
        <v>1</v>
      </c>
      <c r="H6710">
        <v>68.085939999999994</v>
      </c>
      <c r="I6710">
        <v>18.808589999999999</v>
      </c>
      <c r="J6710">
        <v>0.96875</v>
      </c>
      <c r="K6710">
        <v>92.039060000000006</v>
      </c>
      <c r="L6710" s="3">
        <v>44130.538194444445</v>
      </c>
      <c r="M6710">
        <v>17.18</v>
      </c>
      <c r="N6710" t="s">
        <v>28</v>
      </c>
      <c r="P6710">
        <f>(C6710-Key!$B$1)*24</f>
        <v>3.7999999999883585</v>
      </c>
      <c r="Q6710">
        <f>(Key!$B$2-'17.1'!C6710)*24</f>
        <v>-0.84999999997671694</v>
      </c>
      <c r="R6710" s="3">
        <f>C6710-(M6710-Key!$B$5)/(24*Key!$B$6)</f>
        <v>44130.771601851848</v>
      </c>
      <c r="S6710">
        <f>M6710-Key!$B$5</f>
        <v>14.92</v>
      </c>
      <c r="T6710" s="2">
        <f t="shared" si="520"/>
        <v>44129.784722222219</v>
      </c>
      <c r="U6710" t="str">
        <f t="shared" si="521"/>
        <v>10-25-2020 18:50</v>
      </c>
      <c r="V6710">
        <f>IFERROR(IF(W6710=Z6710,VLOOKUP($U6710,[1]C8842!$G$2:$M$145,3,FALSE),0),0)</f>
        <v>0</v>
      </c>
      <c r="W6710">
        <f>VLOOKUP(RIGHT($V$1,5),Key!$A$9:$B$14,2,FALSE)</f>
        <v>10.199999999999999</v>
      </c>
      <c r="X6710">
        <f t="shared" si="524"/>
        <v>0</v>
      </c>
      <c r="Y6710">
        <f>VLOOKUP(RIGHT($X$1,5),Key!$A$9:$B$14,2,FALSE)</f>
        <v>3.7</v>
      </c>
      <c r="Z6710">
        <f t="shared" si="522"/>
        <v>10.199999999999999</v>
      </c>
      <c r="AA6710">
        <f t="shared" si="523"/>
        <v>0</v>
      </c>
    </row>
    <row r="6711" spans="1:27" x14ac:dyDescent="0.3">
      <c r="A6711">
        <v>100067</v>
      </c>
      <c r="B6711">
        <v>230922</v>
      </c>
      <c r="C6711" s="3">
        <v>44130.785416666666</v>
      </c>
      <c r="D6711">
        <v>3</v>
      </c>
      <c r="E6711">
        <v>2</v>
      </c>
      <c r="F6711" t="s">
        <v>26</v>
      </c>
      <c r="G6711">
        <v>1</v>
      </c>
      <c r="H6711">
        <v>66.972660000000005</v>
      </c>
      <c r="I6711">
        <v>14.257809999999999</v>
      </c>
      <c r="J6711">
        <v>0.8046875</v>
      </c>
      <c r="K6711">
        <v>94.039060000000006</v>
      </c>
      <c r="L6711" s="3">
        <v>44130.538194444445</v>
      </c>
      <c r="M6711">
        <v>17.18</v>
      </c>
      <c r="N6711" t="s">
        <v>28</v>
      </c>
      <c r="P6711">
        <f>(C6711-Key!$B$1)*24</f>
        <v>3.7999999999883585</v>
      </c>
      <c r="Q6711">
        <f>(Key!$B$2-'17.1'!C6711)*24</f>
        <v>-0.84999999997671694</v>
      </c>
      <c r="R6711" s="3">
        <f>C6711-(M6711-Key!$B$5)/(24*Key!$B$6)</f>
        <v>44130.771601851848</v>
      </c>
      <c r="S6711">
        <f>M6711-Key!$B$5</f>
        <v>14.92</v>
      </c>
      <c r="T6711" s="2">
        <f t="shared" si="520"/>
        <v>44129.784722222219</v>
      </c>
      <c r="U6711" t="str">
        <f t="shared" si="521"/>
        <v>10-25-2020 18:50</v>
      </c>
      <c r="V6711">
        <f>IFERROR(IF(W6711=Z6711,VLOOKUP($U6711,[1]C8842!$G$2:$M$145,3,FALSE),0),0)</f>
        <v>0</v>
      </c>
      <c r="W6711">
        <f>VLOOKUP(RIGHT($V$1,5),Key!$A$9:$B$14,2,FALSE)</f>
        <v>10.199999999999999</v>
      </c>
      <c r="X6711">
        <f t="shared" si="524"/>
        <v>0</v>
      </c>
      <c r="Y6711">
        <f>VLOOKUP(RIGHT($X$1,5),Key!$A$9:$B$14,2,FALSE)</f>
        <v>3.7</v>
      </c>
      <c r="Z6711">
        <f t="shared" si="522"/>
        <v>10.199999999999999</v>
      </c>
      <c r="AA6711">
        <f t="shared" si="523"/>
        <v>0</v>
      </c>
    </row>
    <row r="6712" spans="1:27" x14ac:dyDescent="0.3">
      <c r="A6712">
        <v>100067</v>
      </c>
      <c r="B6712">
        <v>230922</v>
      </c>
      <c r="C6712" s="3">
        <v>44130.785416666666</v>
      </c>
      <c r="D6712">
        <v>2</v>
      </c>
      <c r="E6712">
        <v>1</v>
      </c>
      <c r="F6712" t="s">
        <v>26</v>
      </c>
      <c r="G6712">
        <v>2</v>
      </c>
      <c r="H6712">
        <v>68.078130000000002</v>
      </c>
      <c r="I6712">
        <v>22.371089999999999</v>
      </c>
      <c r="J6712">
        <v>1.109375</v>
      </c>
      <c r="K6712">
        <v>81.035160000000005</v>
      </c>
      <c r="L6712" s="3">
        <v>44130.538194444445</v>
      </c>
      <c r="M6712">
        <v>17.18</v>
      </c>
      <c r="N6712" t="s">
        <v>28</v>
      </c>
      <c r="P6712">
        <f>(C6712-Key!$B$1)*24</f>
        <v>3.7999999999883585</v>
      </c>
      <c r="Q6712">
        <f>(Key!$B$2-'17.1'!C6712)*24</f>
        <v>-0.84999999997671694</v>
      </c>
      <c r="R6712" s="3">
        <f>C6712-(M6712-Key!$B$5)/(24*Key!$B$6)</f>
        <v>44130.771601851848</v>
      </c>
      <c r="S6712">
        <f>M6712-Key!$B$5</f>
        <v>14.92</v>
      </c>
      <c r="T6712" s="2">
        <f t="shared" si="520"/>
        <v>44129.784722222219</v>
      </c>
      <c r="U6712" t="str">
        <f t="shared" si="521"/>
        <v>10-25-2020 18:50</v>
      </c>
      <c r="V6712">
        <f>IFERROR(IF(W6712=Z6712,VLOOKUP($U6712,[1]C8842!$G$2:$M$145,3,FALSE),0),0)</f>
        <v>0</v>
      </c>
      <c r="W6712">
        <f>VLOOKUP(RIGHT($V$1,5),Key!$A$9:$B$14,2,FALSE)</f>
        <v>10.199999999999999</v>
      </c>
      <c r="X6712">
        <f t="shared" si="524"/>
        <v>0</v>
      </c>
      <c r="Y6712">
        <f>VLOOKUP(RIGHT($X$1,5),Key!$A$9:$B$14,2,FALSE)</f>
        <v>3.7</v>
      </c>
      <c r="Z6712">
        <f t="shared" si="522"/>
        <v>10.199999999999999</v>
      </c>
      <c r="AA6712">
        <f t="shared" si="523"/>
        <v>0</v>
      </c>
    </row>
    <row r="6713" spans="1:27" x14ac:dyDescent="0.3">
      <c r="A6713">
        <v>100067</v>
      </c>
      <c r="B6713">
        <v>230922</v>
      </c>
      <c r="C6713" s="3">
        <v>44130.785416666666</v>
      </c>
      <c r="D6713">
        <v>3</v>
      </c>
      <c r="E6713">
        <v>2</v>
      </c>
      <c r="F6713" t="s">
        <v>26</v>
      </c>
      <c r="G6713">
        <v>4</v>
      </c>
      <c r="H6713">
        <v>60.816409999999998</v>
      </c>
      <c r="I6713">
        <v>72.644530000000003</v>
      </c>
      <c r="J6713">
        <v>3.4414060000000002</v>
      </c>
      <c r="K6713">
        <v>96.039060000000006</v>
      </c>
      <c r="L6713" s="3">
        <v>44130.538194444445</v>
      </c>
      <c r="M6713">
        <v>17.18</v>
      </c>
      <c r="N6713" t="s">
        <v>28</v>
      </c>
      <c r="P6713">
        <f>(C6713-Key!$B$1)*24</f>
        <v>3.7999999999883585</v>
      </c>
      <c r="Q6713">
        <f>(Key!$B$2-'17.1'!C6713)*24</f>
        <v>-0.84999999997671694</v>
      </c>
      <c r="R6713" s="3">
        <f>C6713-(M6713-Key!$B$5)/(24*Key!$B$6)</f>
        <v>44130.771601851848</v>
      </c>
      <c r="S6713">
        <f>M6713-Key!$B$5</f>
        <v>14.92</v>
      </c>
      <c r="T6713" s="2">
        <f t="shared" si="520"/>
        <v>44129.784722222219</v>
      </c>
      <c r="U6713" t="str">
        <f t="shared" si="521"/>
        <v>10-25-2020 18:50</v>
      </c>
      <c r="V6713">
        <f>IFERROR(IF(W6713=Z6713,VLOOKUP($U6713,[1]C8842!$G$2:$M$145,3,FALSE),0),0)</f>
        <v>0</v>
      </c>
      <c r="W6713">
        <f>VLOOKUP(RIGHT($V$1,5),Key!$A$9:$B$14,2,FALSE)</f>
        <v>10.199999999999999</v>
      </c>
      <c r="X6713">
        <f t="shared" si="524"/>
        <v>0</v>
      </c>
      <c r="Y6713">
        <f>VLOOKUP(RIGHT($X$1,5),Key!$A$9:$B$14,2,FALSE)</f>
        <v>3.7</v>
      </c>
      <c r="Z6713">
        <f t="shared" si="522"/>
        <v>10.199999999999999</v>
      </c>
      <c r="AA6713">
        <f t="shared" si="523"/>
        <v>0</v>
      </c>
    </row>
    <row r="6714" spans="1:27" x14ac:dyDescent="0.3">
      <c r="A6714">
        <v>100067</v>
      </c>
      <c r="B6714">
        <v>230922</v>
      </c>
      <c r="C6714" s="3">
        <v>44130.785416666666</v>
      </c>
      <c r="D6714">
        <v>1</v>
      </c>
      <c r="E6714">
        <v>1</v>
      </c>
      <c r="F6714" t="s">
        <v>25</v>
      </c>
      <c r="G6714">
        <v>1</v>
      </c>
      <c r="H6714">
        <v>70.152339999999995</v>
      </c>
      <c r="I6714">
        <v>15.15625</v>
      </c>
      <c r="J6714">
        <v>0.80078130000000003</v>
      </c>
      <c r="K6714">
        <v>58.023440000000001</v>
      </c>
      <c r="L6714" s="3">
        <v>44130.538194444445</v>
      </c>
      <c r="M6714">
        <v>17.18</v>
      </c>
      <c r="N6714" t="s">
        <v>28</v>
      </c>
      <c r="P6714">
        <f>(C6714-Key!$B$1)*24</f>
        <v>3.7999999999883585</v>
      </c>
      <c r="Q6714">
        <f>(Key!$B$2-'17.1'!C6714)*24</f>
        <v>-0.84999999997671694</v>
      </c>
      <c r="R6714" s="3">
        <f>C6714-(M6714-Key!$B$5)/(24*Key!$B$6)</f>
        <v>44130.771601851848</v>
      </c>
      <c r="S6714">
        <f>M6714-Key!$B$5</f>
        <v>14.92</v>
      </c>
      <c r="T6714" s="2">
        <f t="shared" si="520"/>
        <v>44129.784722222219</v>
      </c>
      <c r="U6714" t="str">
        <f t="shared" si="521"/>
        <v>10-25-2020 18:50</v>
      </c>
      <c r="V6714">
        <f>IFERROR(IF(W6714=Z6714,VLOOKUP($U6714,[1]C8842!$G$2:$M$145,3,FALSE),0),0)</f>
        <v>0</v>
      </c>
      <c r="W6714">
        <f>VLOOKUP(RIGHT($V$1,5),Key!$A$9:$B$14,2,FALSE)</f>
        <v>10.199999999999999</v>
      </c>
      <c r="X6714">
        <f t="shared" si="524"/>
        <v>0</v>
      </c>
      <c r="Y6714">
        <f>VLOOKUP(RIGHT($X$1,5),Key!$A$9:$B$14,2,FALSE)</f>
        <v>3.7</v>
      </c>
      <c r="Z6714">
        <f t="shared" si="522"/>
        <v>10.199999999999999</v>
      </c>
      <c r="AA6714">
        <f t="shared" si="523"/>
        <v>0</v>
      </c>
    </row>
    <row r="6715" spans="1:27" x14ac:dyDescent="0.3">
      <c r="A6715">
        <v>100067</v>
      </c>
      <c r="B6715">
        <v>230922</v>
      </c>
      <c r="C6715" s="3">
        <v>44130.785416666666</v>
      </c>
      <c r="D6715">
        <v>2</v>
      </c>
      <c r="E6715">
        <v>1</v>
      </c>
      <c r="F6715" t="s">
        <v>26</v>
      </c>
      <c r="G6715">
        <v>2</v>
      </c>
      <c r="H6715">
        <v>65.992189999999994</v>
      </c>
      <c r="I6715">
        <v>20.789059999999999</v>
      </c>
      <c r="J6715">
        <v>1.078125</v>
      </c>
      <c r="K6715">
        <v>80.03125</v>
      </c>
      <c r="L6715" s="3">
        <v>44130.538194444445</v>
      </c>
      <c r="M6715">
        <v>17.18</v>
      </c>
      <c r="N6715" t="s">
        <v>28</v>
      </c>
      <c r="P6715">
        <f>(C6715-Key!$B$1)*24</f>
        <v>3.7999999999883585</v>
      </c>
      <c r="Q6715">
        <f>(Key!$B$2-'17.1'!C6715)*24</f>
        <v>-0.84999999997671694</v>
      </c>
      <c r="R6715" s="3">
        <f>C6715-(M6715-Key!$B$5)/(24*Key!$B$6)</f>
        <v>44130.771601851848</v>
      </c>
      <c r="S6715">
        <f>M6715-Key!$B$5</f>
        <v>14.92</v>
      </c>
      <c r="T6715" s="2">
        <f t="shared" si="520"/>
        <v>44129.784722222219</v>
      </c>
      <c r="U6715" t="str">
        <f t="shared" si="521"/>
        <v>10-25-2020 18:50</v>
      </c>
      <c r="V6715">
        <f>IFERROR(IF(W6715=Z6715,VLOOKUP($U6715,[1]C8842!$G$2:$M$145,3,FALSE),0),0)</f>
        <v>0</v>
      </c>
      <c r="W6715">
        <f>VLOOKUP(RIGHT($V$1,5),Key!$A$9:$B$14,2,FALSE)</f>
        <v>10.199999999999999</v>
      </c>
      <c r="X6715">
        <f t="shared" si="524"/>
        <v>0</v>
      </c>
      <c r="Y6715">
        <f>VLOOKUP(RIGHT($X$1,5),Key!$A$9:$B$14,2,FALSE)</f>
        <v>3.7</v>
      </c>
      <c r="Z6715">
        <f t="shared" si="522"/>
        <v>10.199999999999999</v>
      </c>
      <c r="AA6715">
        <f t="shared" si="523"/>
        <v>0</v>
      </c>
    </row>
    <row r="6716" spans="1:27" x14ac:dyDescent="0.3">
      <c r="A6716">
        <v>100067</v>
      </c>
      <c r="B6716">
        <v>230922</v>
      </c>
      <c r="C6716" s="3">
        <v>44130.785416666666</v>
      </c>
      <c r="D6716">
        <v>0</v>
      </c>
      <c r="E6716">
        <v>2</v>
      </c>
      <c r="F6716" t="s">
        <v>25</v>
      </c>
      <c r="G6716">
        <v>2</v>
      </c>
      <c r="H6716">
        <v>69.539060000000006</v>
      </c>
      <c r="I6716">
        <v>21.875</v>
      </c>
      <c r="J6716">
        <v>1.066406</v>
      </c>
      <c r="K6716">
        <v>47.019530000000003</v>
      </c>
      <c r="L6716" s="3">
        <v>44130.538194444445</v>
      </c>
      <c r="M6716">
        <v>17.18</v>
      </c>
      <c r="N6716" t="s">
        <v>28</v>
      </c>
      <c r="P6716">
        <f>(C6716-Key!$B$1)*24</f>
        <v>3.7999999999883585</v>
      </c>
      <c r="Q6716">
        <f>(Key!$B$2-'17.1'!C6716)*24</f>
        <v>-0.84999999997671694</v>
      </c>
      <c r="R6716" s="3">
        <f>C6716-(M6716-Key!$B$5)/(24*Key!$B$6)</f>
        <v>44130.771601851848</v>
      </c>
      <c r="S6716">
        <f>M6716-Key!$B$5</f>
        <v>14.92</v>
      </c>
      <c r="T6716" s="2">
        <f t="shared" si="520"/>
        <v>44129.784722222219</v>
      </c>
      <c r="U6716" t="str">
        <f t="shared" si="521"/>
        <v>10-25-2020 18:50</v>
      </c>
      <c r="V6716">
        <f>IFERROR(IF(W6716=Z6716,VLOOKUP($U6716,[1]C8842!$G$2:$M$145,3,FALSE),0),0)</f>
        <v>0</v>
      </c>
      <c r="W6716">
        <f>VLOOKUP(RIGHT($V$1,5),Key!$A$9:$B$14,2,FALSE)</f>
        <v>10.199999999999999</v>
      </c>
      <c r="X6716">
        <f t="shared" si="524"/>
        <v>0</v>
      </c>
      <c r="Y6716">
        <f>VLOOKUP(RIGHT($X$1,5),Key!$A$9:$B$14,2,FALSE)</f>
        <v>3.7</v>
      </c>
      <c r="Z6716">
        <f t="shared" si="522"/>
        <v>10.199999999999999</v>
      </c>
      <c r="AA6716">
        <f t="shared" si="523"/>
        <v>0</v>
      </c>
    </row>
    <row r="6717" spans="1:27" x14ac:dyDescent="0.3">
      <c r="A6717">
        <v>100067</v>
      </c>
      <c r="B6717">
        <v>230922</v>
      </c>
      <c r="C6717" s="3">
        <v>44130.786111111112</v>
      </c>
      <c r="D6717">
        <v>2</v>
      </c>
      <c r="E6717">
        <v>1</v>
      </c>
      <c r="F6717" t="s">
        <v>26</v>
      </c>
      <c r="G6717">
        <v>1</v>
      </c>
      <c r="H6717">
        <v>80.851560000000006</v>
      </c>
      <c r="I6717">
        <v>16.851559999999999</v>
      </c>
      <c r="J6717">
        <v>0.75</v>
      </c>
      <c r="K6717">
        <v>82.035160000000005</v>
      </c>
      <c r="L6717" s="3">
        <v>44130.538194444445</v>
      </c>
      <c r="M6717">
        <v>17.18</v>
      </c>
      <c r="N6717" t="s">
        <v>28</v>
      </c>
      <c r="P6717">
        <f>(C6717-Key!$B$1)*24</f>
        <v>3.8166666667093523</v>
      </c>
      <c r="Q6717">
        <f>(Key!$B$2-'17.1'!C6717)*24</f>
        <v>-0.86666666669771075</v>
      </c>
      <c r="R6717" s="3">
        <f>C6717-(M6717-Key!$B$5)/(24*Key!$B$6)</f>
        <v>44130.772296296294</v>
      </c>
      <c r="S6717">
        <f>M6717-Key!$B$5</f>
        <v>14.92</v>
      </c>
      <c r="T6717" s="2">
        <f t="shared" si="520"/>
        <v>44129.784722222219</v>
      </c>
      <c r="U6717" t="str">
        <f t="shared" si="521"/>
        <v>10-25-2020 18:50</v>
      </c>
      <c r="V6717">
        <f>IFERROR(IF(W6717=Z6717,VLOOKUP($U6717,[1]C8842!$G$2:$M$145,3,FALSE),0),0)</f>
        <v>0</v>
      </c>
      <c r="W6717">
        <f>VLOOKUP(RIGHT($V$1,5),Key!$A$9:$B$14,2,FALSE)</f>
        <v>10.199999999999999</v>
      </c>
      <c r="X6717">
        <f t="shared" si="524"/>
        <v>0</v>
      </c>
      <c r="Y6717">
        <f>VLOOKUP(RIGHT($X$1,5),Key!$A$9:$B$14,2,FALSE)</f>
        <v>3.7</v>
      </c>
      <c r="Z6717">
        <f t="shared" si="522"/>
        <v>10.199999999999999</v>
      </c>
      <c r="AA6717">
        <f t="shared" si="523"/>
        <v>0</v>
      </c>
    </row>
    <row r="6718" spans="1:27" x14ac:dyDescent="0.3">
      <c r="A6718">
        <v>100067</v>
      </c>
      <c r="B6718">
        <v>230922</v>
      </c>
      <c r="C6718" s="3">
        <v>44130.786111111112</v>
      </c>
      <c r="D6718">
        <v>0</v>
      </c>
      <c r="E6718">
        <v>2</v>
      </c>
      <c r="F6718" t="s">
        <v>25</v>
      </c>
      <c r="G6718">
        <v>4</v>
      </c>
      <c r="H6718">
        <v>64.265630000000002</v>
      </c>
      <c r="I6718">
        <v>74.882810000000006</v>
      </c>
      <c r="J6718">
        <v>3.3476560000000002</v>
      </c>
      <c r="K6718">
        <v>46.019530000000003</v>
      </c>
      <c r="L6718" s="3">
        <v>44130.538194444445</v>
      </c>
      <c r="M6718">
        <v>17.18</v>
      </c>
      <c r="N6718" t="s">
        <v>28</v>
      </c>
      <c r="P6718">
        <f>(C6718-Key!$B$1)*24</f>
        <v>3.8166666667093523</v>
      </c>
      <c r="Q6718">
        <f>(Key!$B$2-'17.1'!C6718)*24</f>
        <v>-0.86666666669771075</v>
      </c>
      <c r="R6718" s="3">
        <f>C6718-(M6718-Key!$B$5)/(24*Key!$B$6)</f>
        <v>44130.772296296294</v>
      </c>
      <c r="S6718">
        <f>M6718-Key!$B$5</f>
        <v>14.92</v>
      </c>
      <c r="T6718" s="2">
        <f t="shared" si="520"/>
        <v>44129.784722222219</v>
      </c>
      <c r="U6718" t="str">
        <f t="shared" si="521"/>
        <v>10-25-2020 18:50</v>
      </c>
      <c r="V6718">
        <f>IFERROR(IF(W6718=Z6718,VLOOKUP($U6718,[1]C8842!$G$2:$M$145,3,FALSE),0),0)</f>
        <v>0</v>
      </c>
      <c r="W6718">
        <f>VLOOKUP(RIGHT($V$1,5),Key!$A$9:$B$14,2,FALSE)</f>
        <v>10.199999999999999</v>
      </c>
      <c r="X6718">
        <f t="shared" si="524"/>
        <v>0</v>
      </c>
      <c r="Y6718">
        <f>VLOOKUP(RIGHT($X$1,5),Key!$A$9:$B$14,2,FALSE)</f>
        <v>3.7</v>
      </c>
      <c r="Z6718">
        <f t="shared" si="522"/>
        <v>10.199999999999999</v>
      </c>
      <c r="AA6718">
        <f t="shared" si="523"/>
        <v>0</v>
      </c>
    </row>
    <row r="6719" spans="1:27" x14ac:dyDescent="0.3">
      <c r="A6719">
        <v>100067</v>
      </c>
      <c r="B6719">
        <v>230922</v>
      </c>
      <c r="C6719" s="3">
        <v>44130.786111111112</v>
      </c>
      <c r="D6719">
        <v>3</v>
      </c>
      <c r="E6719">
        <v>2</v>
      </c>
      <c r="F6719" t="s">
        <v>26</v>
      </c>
      <c r="G6719">
        <v>3</v>
      </c>
      <c r="H6719">
        <v>65.625</v>
      </c>
      <c r="I6719">
        <v>39.058590000000002</v>
      </c>
      <c r="J6719">
        <v>1.824219</v>
      </c>
      <c r="K6719">
        <v>94.039060000000006</v>
      </c>
      <c r="L6719" s="3">
        <v>44130.538194444445</v>
      </c>
      <c r="M6719">
        <v>17.18</v>
      </c>
      <c r="N6719" t="s">
        <v>28</v>
      </c>
      <c r="P6719">
        <f>(C6719-Key!$B$1)*24</f>
        <v>3.8166666667093523</v>
      </c>
      <c r="Q6719">
        <f>(Key!$B$2-'17.1'!C6719)*24</f>
        <v>-0.86666666669771075</v>
      </c>
      <c r="R6719" s="3">
        <f>C6719-(M6719-Key!$B$5)/(24*Key!$B$6)</f>
        <v>44130.772296296294</v>
      </c>
      <c r="S6719">
        <f>M6719-Key!$B$5</f>
        <v>14.92</v>
      </c>
      <c r="T6719" s="2">
        <f t="shared" si="520"/>
        <v>44129.784722222219</v>
      </c>
      <c r="U6719" t="str">
        <f t="shared" si="521"/>
        <v>10-25-2020 18:50</v>
      </c>
      <c r="V6719">
        <f>IFERROR(IF(W6719=Z6719,VLOOKUP($U6719,[1]C8842!$G$2:$M$145,3,FALSE),0),0)</f>
        <v>0</v>
      </c>
      <c r="W6719">
        <f>VLOOKUP(RIGHT($V$1,5),Key!$A$9:$B$14,2,FALSE)</f>
        <v>10.199999999999999</v>
      </c>
      <c r="X6719">
        <f t="shared" si="524"/>
        <v>0</v>
      </c>
      <c r="Y6719">
        <f>VLOOKUP(RIGHT($X$1,5),Key!$A$9:$B$14,2,FALSE)</f>
        <v>3.7</v>
      </c>
      <c r="Z6719">
        <f t="shared" si="522"/>
        <v>10.199999999999999</v>
      </c>
      <c r="AA6719">
        <f t="shared" si="523"/>
        <v>0</v>
      </c>
    </row>
    <row r="6720" spans="1:27" x14ac:dyDescent="0.3">
      <c r="A6720">
        <v>100067</v>
      </c>
      <c r="B6720">
        <v>230922</v>
      </c>
      <c r="C6720" s="3">
        <v>44130.786111111112</v>
      </c>
      <c r="D6720">
        <v>3</v>
      </c>
      <c r="E6720">
        <v>2</v>
      </c>
      <c r="F6720" t="s">
        <v>26</v>
      </c>
      <c r="G6720">
        <v>4</v>
      </c>
      <c r="H6720">
        <v>64.597660000000005</v>
      </c>
      <c r="I6720">
        <v>74.828130000000002</v>
      </c>
      <c r="J6720">
        <v>3.328125</v>
      </c>
      <c r="K6720">
        <v>94.039060000000006</v>
      </c>
      <c r="L6720" s="3">
        <v>44130.538194444445</v>
      </c>
      <c r="M6720">
        <v>17.18</v>
      </c>
      <c r="N6720" t="s">
        <v>28</v>
      </c>
      <c r="P6720">
        <f>(C6720-Key!$B$1)*24</f>
        <v>3.8166666667093523</v>
      </c>
      <c r="Q6720">
        <f>(Key!$B$2-'17.1'!C6720)*24</f>
        <v>-0.86666666669771075</v>
      </c>
      <c r="R6720" s="3">
        <f>C6720-(M6720-Key!$B$5)/(24*Key!$B$6)</f>
        <v>44130.772296296294</v>
      </c>
      <c r="S6720">
        <f>M6720-Key!$B$5</f>
        <v>14.92</v>
      </c>
      <c r="T6720" s="2">
        <f t="shared" si="520"/>
        <v>44129.784722222219</v>
      </c>
      <c r="U6720" t="str">
        <f t="shared" si="521"/>
        <v>10-25-2020 18:50</v>
      </c>
      <c r="V6720">
        <f>IFERROR(IF(W6720=Z6720,VLOOKUP($U6720,[1]C8842!$G$2:$M$145,3,FALSE),0),0)</f>
        <v>0</v>
      </c>
      <c r="W6720">
        <f>VLOOKUP(RIGHT($V$1,5),Key!$A$9:$B$14,2,FALSE)</f>
        <v>10.199999999999999</v>
      </c>
      <c r="X6720">
        <f t="shared" si="524"/>
        <v>0</v>
      </c>
      <c r="Y6720">
        <f>VLOOKUP(RIGHT($X$1,5),Key!$A$9:$B$14,2,FALSE)</f>
        <v>3.7</v>
      </c>
      <c r="Z6720">
        <f t="shared" si="522"/>
        <v>10.199999999999999</v>
      </c>
      <c r="AA6720">
        <f t="shared" si="523"/>
        <v>0</v>
      </c>
    </row>
    <row r="6721" spans="1:27" x14ac:dyDescent="0.3">
      <c r="A6721">
        <v>100067</v>
      </c>
      <c r="B6721">
        <v>230922</v>
      </c>
      <c r="C6721" s="3">
        <v>44130.786111111112</v>
      </c>
      <c r="D6721">
        <v>0</v>
      </c>
      <c r="E6721">
        <v>2</v>
      </c>
      <c r="F6721" t="s">
        <v>25</v>
      </c>
      <c r="G6721">
        <v>1</v>
      </c>
      <c r="H6721">
        <v>52.253909999999998</v>
      </c>
      <c r="I6721">
        <v>15.85938</v>
      </c>
      <c r="J6721">
        <v>1.113281</v>
      </c>
      <c r="K6721">
        <v>48.019530000000003</v>
      </c>
      <c r="L6721" s="3">
        <v>44130.538194444445</v>
      </c>
      <c r="M6721">
        <v>17.18</v>
      </c>
      <c r="N6721" t="s">
        <v>28</v>
      </c>
      <c r="P6721">
        <f>(C6721-Key!$B$1)*24</f>
        <v>3.8166666667093523</v>
      </c>
      <c r="Q6721">
        <f>(Key!$B$2-'17.1'!C6721)*24</f>
        <v>-0.86666666669771075</v>
      </c>
      <c r="R6721" s="3">
        <f>C6721-(M6721-Key!$B$5)/(24*Key!$B$6)</f>
        <v>44130.772296296294</v>
      </c>
      <c r="S6721">
        <f>M6721-Key!$B$5</f>
        <v>14.92</v>
      </c>
      <c r="T6721" s="2">
        <f t="shared" si="520"/>
        <v>44129.784722222219</v>
      </c>
      <c r="U6721" t="str">
        <f t="shared" si="521"/>
        <v>10-25-2020 18:50</v>
      </c>
      <c r="V6721">
        <f>IFERROR(IF(W6721=Z6721,VLOOKUP($U6721,[1]C8842!$G$2:$M$145,3,FALSE),0),0)</f>
        <v>0</v>
      </c>
      <c r="W6721">
        <f>VLOOKUP(RIGHT($V$1,5),Key!$A$9:$B$14,2,FALSE)</f>
        <v>10.199999999999999</v>
      </c>
      <c r="X6721">
        <f t="shared" si="524"/>
        <v>0</v>
      </c>
      <c r="Y6721">
        <f>VLOOKUP(RIGHT($X$1,5),Key!$A$9:$B$14,2,FALSE)</f>
        <v>3.7</v>
      </c>
      <c r="Z6721">
        <f t="shared" si="522"/>
        <v>10.199999999999999</v>
      </c>
      <c r="AA6721">
        <f t="shared" si="523"/>
        <v>0</v>
      </c>
    </row>
    <row r="6722" spans="1:27" x14ac:dyDescent="0.3">
      <c r="A6722">
        <v>100067</v>
      </c>
      <c r="B6722">
        <v>230922</v>
      </c>
      <c r="C6722" s="3">
        <v>44130.786111111112</v>
      </c>
      <c r="D6722">
        <v>3</v>
      </c>
      <c r="E6722">
        <v>2</v>
      </c>
      <c r="F6722" t="s">
        <v>26</v>
      </c>
      <c r="G6722">
        <v>2</v>
      </c>
      <c r="H6722">
        <v>66.367189999999994</v>
      </c>
      <c r="I6722">
        <v>21.152339999999999</v>
      </c>
      <c r="J6722">
        <v>1.0859380000000001</v>
      </c>
      <c r="K6722">
        <v>94.039060000000006</v>
      </c>
      <c r="L6722" s="3">
        <v>44130.538194444445</v>
      </c>
      <c r="M6722">
        <v>17.18</v>
      </c>
      <c r="N6722" t="s">
        <v>28</v>
      </c>
      <c r="P6722">
        <f>(C6722-Key!$B$1)*24</f>
        <v>3.8166666667093523</v>
      </c>
      <c r="Q6722">
        <f>(Key!$B$2-'17.1'!C6722)*24</f>
        <v>-0.86666666669771075</v>
      </c>
      <c r="R6722" s="3">
        <f>C6722-(M6722-Key!$B$5)/(24*Key!$B$6)</f>
        <v>44130.772296296294</v>
      </c>
      <c r="S6722">
        <f>M6722-Key!$B$5</f>
        <v>14.92</v>
      </c>
      <c r="T6722" s="2">
        <f t="shared" si="520"/>
        <v>44129.784722222219</v>
      </c>
      <c r="U6722" t="str">
        <f t="shared" si="521"/>
        <v>10-25-2020 18:50</v>
      </c>
      <c r="V6722">
        <f>IFERROR(IF(W6722=Z6722,VLOOKUP($U6722,[1]C8842!$G$2:$M$145,3,FALSE),0),0)</f>
        <v>0</v>
      </c>
      <c r="W6722">
        <f>VLOOKUP(RIGHT($V$1,5),Key!$A$9:$B$14,2,FALSE)</f>
        <v>10.199999999999999</v>
      </c>
      <c r="X6722">
        <f t="shared" si="524"/>
        <v>0</v>
      </c>
      <c r="Y6722">
        <f>VLOOKUP(RIGHT($X$1,5),Key!$A$9:$B$14,2,FALSE)</f>
        <v>3.7</v>
      </c>
      <c r="Z6722">
        <f t="shared" si="522"/>
        <v>10.199999999999999</v>
      </c>
      <c r="AA6722">
        <f t="shared" si="523"/>
        <v>0</v>
      </c>
    </row>
    <row r="6723" spans="1:27" x14ac:dyDescent="0.3">
      <c r="A6723">
        <v>100067</v>
      </c>
      <c r="B6723">
        <v>230922</v>
      </c>
      <c r="C6723" s="3">
        <v>44130.786111111112</v>
      </c>
      <c r="D6723">
        <v>2</v>
      </c>
      <c r="E6723">
        <v>1</v>
      </c>
      <c r="F6723" t="s">
        <v>26</v>
      </c>
      <c r="G6723">
        <v>1</v>
      </c>
      <c r="H6723">
        <v>65.515630000000002</v>
      </c>
      <c r="I6723">
        <v>13.523440000000001</v>
      </c>
      <c r="J6723">
        <v>0.79296880000000003</v>
      </c>
      <c r="K6723">
        <v>82.035160000000005</v>
      </c>
      <c r="L6723" s="3">
        <v>44130.538194444445</v>
      </c>
      <c r="M6723">
        <v>17.18</v>
      </c>
      <c r="N6723" t="s">
        <v>28</v>
      </c>
      <c r="P6723">
        <f>(C6723-Key!$B$1)*24</f>
        <v>3.8166666667093523</v>
      </c>
      <c r="Q6723">
        <f>(Key!$B$2-'17.1'!C6723)*24</f>
        <v>-0.86666666669771075</v>
      </c>
      <c r="R6723" s="3">
        <f>C6723-(M6723-Key!$B$5)/(24*Key!$B$6)</f>
        <v>44130.772296296294</v>
      </c>
      <c r="S6723">
        <f>M6723-Key!$B$5</f>
        <v>14.92</v>
      </c>
      <c r="T6723" s="2">
        <f t="shared" ref="T6723:T6786" si="525">ROUND(C6723*24*60/10,0)/(24*6)-1</f>
        <v>44129.784722222219</v>
      </c>
      <c r="U6723" t="str">
        <f t="shared" ref="U6723:U6786" si="526">TEXT(T6723,"mm-dd-yyyy hh:mm")</f>
        <v>10-25-2020 18:50</v>
      </c>
      <c r="V6723">
        <f>IFERROR(IF(W6723=Z6723,VLOOKUP($U6723,[1]C8842!$G$2:$M$145,3,FALSE),0),0)</f>
        <v>0</v>
      </c>
      <c r="W6723">
        <f>VLOOKUP(RIGHT($V$1,5),Key!$A$9:$B$14,2,FALSE)</f>
        <v>10.199999999999999</v>
      </c>
      <c r="X6723">
        <f t="shared" si="524"/>
        <v>0</v>
      </c>
      <c r="Y6723">
        <f>VLOOKUP(RIGHT($X$1,5),Key!$A$9:$B$14,2,FALSE)</f>
        <v>3.7</v>
      </c>
      <c r="Z6723">
        <f t="shared" ref="Z6723:Z6786" si="527">M6723-MIN(ABS(Y6723-M6723),ABS(W6723-M6723))</f>
        <v>10.199999999999999</v>
      </c>
      <c r="AA6723">
        <f t="shared" ref="AA6723:AA6786" si="528">SUM(V6723,X6723)</f>
        <v>0</v>
      </c>
    </row>
    <row r="6724" spans="1:27" x14ac:dyDescent="0.3">
      <c r="A6724">
        <v>100067</v>
      </c>
      <c r="B6724">
        <v>230922</v>
      </c>
      <c r="C6724" s="3">
        <v>44130.786111111112</v>
      </c>
      <c r="D6724">
        <v>2</v>
      </c>
      <c r="E6724">
        <v>1</v>
      </c>
      <c r="F6724" t="s">
        <v>26</v>
      </c>
      <c r="G6724">
        <v>1</v>
      </c>
      <c r="H6724">
        <v>66.78125</v>
      </c>
      <c r="I6724">
        <v>14.964840000000001</v>
      </c>
      <c r="J6724">
        <v>0.83203130000000003</v>
      </c>
      <c r="K6724">
        <v>81.035160000000005</v>
      </c>
      <c r="L6724" s="3">
        <v>44130.538194444445</v>
      </c>
      <c r="M6724">
        <v>17.18</v>
      </c>
      <c r="N6724" t="s">
        <v>28</v>
      </c>
      <c r="P6724">
        <f>(C6724-Key!$B$1)*24</f>
        <v>3.8166666667093523</v>
      </c>
      <c r="Q6724">
        <f>(Key!$B$2-'17.1'!C6724)*24</f>
        <v>-0.86666666669771075</v>
      </c>
      <c r="R6724" s="3">
        <f>C6724-(M6724-Key!$B$5)/(24*Key!$B$6)</f>
        <v>44130.772296296294</v>
      </c>
      <c r="S6724">
        <f>M6724-Key!$B$5</f>
        <v>14.92</v>
      </c>
      <c r="T6724" s="2">
        <f t="shared" si="525"/>
        <v>44129.784722222219</v>
      </c>
      <c r="U6724" t="str">
        <f t="shared" si="526"/>
        <v>10-25-2020 18:50</v>
      </c>
      <c r="V6724">
        <f>IFERROR(IF(W6724=Z6724,VLOOKUP($U6724,[1]C8842!$G$2:$M$145,3,FALSE),0),0)</f>
        <v>0</v>
      </c>
      <c r="W6724">
        <f>VLOOKUP(RIGHT($V$1,5),Key!$A$9:$B$14,2,FALSE)</f>
        <v>10.199999999999999</v>
      </c>
      <c r="X6724">
        <f t="shared" ref="X6724:X6787" si="529">$X$2</f>
        <v>0</v>
      </c>
      <c r="Y6724">
        <f>VLOOKUP(RIGHT($X$1,5),Key!$A$9:$B$14,2,FALSE)</f>
        <v>3.7</v>
      </c>
      <c r="Z6724">
        <f t="shared" si="527"/>
        <v>10.199999999999999</v>
      </c>
      <c r="AA6724">
        <f t="shared" si="528"/>
        <v>0</v>
      </c>
    </row>
    <row r="6725" spans="1:27" x14ac:dyDescent="0.3">
      <c r="A6725">
        <v>100067</v>
      </c>
      <c r="B6725">
        <v>230922</v>
      </c>
      <c r="C6725" s="3">
        <v>44130.786111111112</v>
      </c>
      <c r="D6725">
        <v>3</v>
      </c>
      <c r="E6725">
        <v>2</v>
      </c>
      <c r="F6725" t="s">
        <v>26</v>
      </c>
      <c r="G6725">
        <v>1</v>
      </c>
      <c r="H6725">
        <v>68.484380000000002</v>
      </c>
      <c r="I6725">
        <v>8.5898439999999994</v>
      </c>
      <c r="J6725">
        <v>0.56640630000000003</v>
      </c>
      <c r="K6725">
        <v>92.039060000000006</v>
      </c>
      <c r="L6725" s="3">
        <v>44130.538194444445</v>
      </c>
      <c r="M6725">
        <v>17.18</v>
      </c>
      <c r="N6725" t="s">
        <v>28</v>
      </c>
      <c r="P6725">
        <f>(C6725-Key!$B$1)*24</f>
        <v>3.8166666667093523</v>
      </c>
      <c r="Q6725">
        <f>(Key!$B$2-'17.1'!C6725)*24</f>
        <v>-0.86666666669771075</v>
      </c>
      <c r="R6725" s="3">
        <f>C6725-(M6725-Key!$B$5)/(24*Key!$B$6)</f>
        <v>44130.772296296294</v>
      </c>
      <c r="S6725">
        <f>M6725-Key!$B$5</f>
        <v>14.92</v>
      </c>
      <c r="T6725" s="2">
        <f t="shared" si="525"/>
        <v>44129.784722222219</v>
      </c>
      <c r="U6725" t="str">
        <f t="shared" si="526"/>
        <v>10-25-2020 18:50</v>
      </c>
      <c r="V6725">
        <f>IFERROR(IF(W6725=Z6725,VLOOKUP($U6725,[1]C8842!$G$2:$M$145,3,FALSE),0),0)</f>
        <v>0</v>
      </c>
      <c r="W6725">
        <f>VLOOKUP(RIGHT($V$1,5),Key!$A$9:$B$14,2,FALSE)</f>
        <v>10.199999999999999</v>
      </c>
      <c r="X6725">
        <f t="shared" si="529"/>
        <v>0</v>
      </c>
      <c r="Y6725">
        <f>VLOOKUP(RIGHT($X$1,5),Key!$A$9:$B$14,2,FALSE)</f>
        <v>3.7</v>
      </c>
      <c r="Z6725">
        <f t="shared" si="527"/>
        <v>10.199999999999999</v>
      </c>
      <c r="AA6725">
        <f t="shared" si="528"/>
        <v>0</v>
      </c>
    </row>
    <row r="6726" spans="1:27" x14ac:dyDescent="0.3">
      <c r="A6726">
        <v>100067</v>
      </c>
      <c r="B6726">
        <v>230922</v>
      </c>
      <c r="C6726" s="3">
        <v>44130.786111111112</v>
      </c>
      <c r="D6726">
        <v>3</v>
      </c>
      <c r="E6726">
        <v>2</v>
      </c>
      <c r="F6726" t="s">
        <v>26</v>
      </c>
      <c r="G6726">
        <v>1</v>
      </c>
      <c r="H6726">
        <v>71.832030000000003</v>
      </c>
      <c r="I6726">
        <v>14.85938</v>
      </c>
      <c r="J6726">
        <v>0.76953130000000003</v>
      </c>
      <c r="K6726">
        <v>93.039060000000006</v>
      </c>
      <c r="L6726" s="3">
        <v>44130.538194444445</v>
      </c>
      <c r="M6726">
        <v>17.18</v>
      </c>
      <c r="N6726" t="s">
        <v>28</v>
      </c>
      <c r="P6726">
        <f>(C6726-Key!$B$1)*24</f>
        <v>3.8166666667093523</v>
      </c>
      <c r="Q6726">
        <f>(Key!$B$2-'17.1'!C6726)*24</f>
        <v>-0.86666666669771075</v>
      </c>
      <c r="R6726" s="3">
        <f>C6726-(M6726-Key!$B$5)/(24*Key!$B$6)</f>
        <v>44130.772296296294</v>
      </c>
      <c r="S6726">
        <f>M6726-Key!$B$5</f>
        <v>14.92</v>
      </c>
      <c r="T6726" s="2">
        <f t="shared" si="525"/>
        <v>44129.784722222219</v>
      </c>
      <c r="U6726" t="str">
        <f t="shared" si="526"/>
        <v>10-25-2020 18:50</v>
      </c>
      <c r="V6726">
        <f>IFERROR(IF(W6726=Z6726,VLOOKUP($U6726,[1]C8842!$G$2:$M$145,3,FALSE),0),0)</f>
        <v>0</v>
      </c>
      <c r="W6726">
        <f>VLOOKUP(RIGHT($V$1,5),Key!$A$9:$B$14,2,FALSE)</f>
        <v>10.199999999999999</v>
      </c>
      <c r="X6726">
        <f t="shared" si="529"/>
        <v>0</v>
      </c>
      <c r="Y6726">
        <f>VLOOKUP(RIGHT($X$1,5),Key!$A$9:$B$14,2,FALSE)</f>
        <v>3.7</v>
      </c>
      <c r="Z6726">
        <f t="shared" si="527"/>
        <v>10.199999999999999</v>
      </c>
      <c r="AA6726">
        <f t="shared" si="528"/>
        <v>0</v>
      </c>
    </row>
    <row r="6727" spans="1:27" x14ac:dyDescent="0.3">
      <c r="A6727">
        <v>100067</v>
      </c>
      <c r="B6727">
        <v>230922</v>
      </c>
      <c r="C6727" s="3">
        <v>44130.786111111112</v>
      </c>
      <c r="D6727">
        <v>0</v>
      </c>
      <c r="E6727">
        <v>2</v>
      </c>
      <c r="F6727" t="s">
        <v>25</v>
      </c>
      <c r="G6727">
        <v>1</v>
      </c>
      <c r="H6727">
        <v>66.917969999999997</v>
      </c>
      <c r="I6727">
        <v>16.734380000000002</v>
      </c>
      <c r="J6727">
        <v>0.90234380000000003</v>
      </c>
      <c r="K6727">
        <v>48.019530000000003</v>
      </c>
      <c r="L6727" s="3">
        <v>44130.538194444445</v>
      </c>
      <c r="M6727">
        <v>17.18</v>
      </c>
      <c r="N6727" t="s">
        <v>28</v>
      </c>
      <c r="P6727">
        <f>(C6727-Key!$B$1)*24</f>
        <v>3.8166666667093523</v>
      </c>
      <c r="Q6727">
        <f>(Key!$B$2-'17.1'!C6727)*24</f>
        <v>-0.86666666669771075</v>
      </c>
      <c r="R6727" s="3">
        <f>C6727-(M6727-Key!$B$5)/(24*Key!$B$6)</f>
        <v>44130.772296296294</v>
      </c>
      <c r="S6727">
        <f>M6727-Key!$B$5</f>
        <v>14.92</v>
      </c>
      <c r="T6727" s="2">
        <f t="shared" si="525"/>
        <v>44129.784722222219</v>
      </c>
      <c r="U6727" t="str">
        <f t="shared" si="526"/>
        <v>10-25-2020 18:50</v>
      </c>
      <c r="V6727">
        <f>IFERROR(IF(W6727=Z6727,VLOOKUP($U6727,[1]C8842!$G$2:$M$145,3,FALSE),0),0)</f>
        <v>0</v>
      </c>
      <c r="W6727">
        <f>VLOOKUP(RIGHT($V$1,5),Key!$A$9:$B$14,2,FALSE)</f>
        <v>10.199999999999999</v>
      </c>
      <c r="X6727">
        <f t="shared" si="529"/>
        <v>0</v>
      </c>
      <c r="Y6727">
        <f>VLOOKUP(RIGHT($X$1,5),Key!$A$9:$B$14,2,FALSE)</f>
        <v>3.7</v>
      </c>
      <c r="Z6727">
        <f t="shared" si="527"/>
        <v>10.199999999999999</v>
      </c>
      <c r="AA6727">
        <f t="shared" si="528"/>
        <v>0</v>
      </c>
    </row>
    <row r="6728" spans="1:27" x14ac:dyDescent="0.3">
      <c r="A6728">
        <v>100067</v>
      </c>
      <c r="B6728">
        <v>230922</v>
      </c>
      <c r="C6728" s="3">
        <v>44130.786111111112</v>
      </c>
      <c r="D6728">
        <v>3</v>
      </c>
      <c r="E6728">
        <v>2</v>
      </c>
      <c r="F6728" t="s">
        <v>26</v>
      </c>
      <c r="G6728">
        <v>1</v>
      </c>
      <c r="H6728">
        <v>67.417969999999997</v>
      </c>
      <c r="I6728">
        <v>19.828130000000002</v>
      </c>
      <c r="J6728">
        <v>1.019531</v>
      </c>
      <c r="K6728">
        <v>96.039060000000006</v>
      </c>
      <c r="L6728" s="3">
        <v>44130.538194444445</v>
      </c>
      <c r="M6728">
        <v>17.18</v>
      </c>
      <c r="N6728" t="s">
        <v>28</v>
      </c>
      <c r="P6728">
        <f>(C6728-Key!$B$1)*24</f>
        <v>3.8166666667093523</v>
      </c>
      <c r="Q6728">
        <f>(Key!$B$2-'17.1'!C6728)*24</f>
        <v>-0.86666666669771075</v>
      </c>
      <c r="R6728" s="3">
        <f>C6728-(M6728-Key!$B$5)/(24*Key!$B$6)</f>
        <v>44130.772296296294</v>
      </c>
      <c r="S6728">
        <f>M6728-Key!$B$5</f>
        <v>14.92</v>
      </c>
      <c r="T6728" s="2">
        <f t="shared" si="525"/>
        <v>44129.784722222219</v>
      </c>
      <c r="U6728" t="str">
        <f t="shared" si="526"/>
        <v>10-25-2020 18:50</v>
      </c>
      <c r="V6728">
        <f>IFERROR(IF(W6728=Z6728,VLOOKUP($U6728,[1]C8842!$G$2:$M$145,3,FALSE),0),0)</f>
        <v>0</v>
      </c>
      <c r="W6728">
        <f>VLOOKUP(RIGHT($V$1,5),Key!$A$9:$B$14,2,FALSE)</f>
        <v>10.199999999999999</v>
      </c>
      <c r="X6728">
        <f t="shared" si="529"/>
        <v>0</v>
      </c>
      <c r="Y6728">
        <f>VLOOKUP(RIGHT($X$1,5),Key!$A$9:$B$14,2,FALSE)</f>
        <v>3.7</v>
      </c>
      <c r="Z6728">
        <f t="shared" si="527"/>
        <v>10.199999999999999</v>
      </c>
      <c r="AA6728">
        <f t="shared" si="528"/>
        <v>0</v>
      </c>
    </row>
    <row r="6729" spans="1:27" x14ac:dyDescent="0.3">
      <c r="A6729">
        <v>100067</v>
      </c>
      <c r="B6729">
        <v>230922</v>
      </c>
      <c r="C6729" s="3">
        <v>44130.786111111112</v>
      </c>
      <c r="D6729">
        <v>1</v>
      </c>
      <c r="E6729">
        <v>1</v>
      </c>
      <c r="F6729" t="s">
        <v>25</v>
      </c>
      <c r="G6729">
        <v>1</v>
      </c>
      <c r="H6729">
        <v>68.613280000000003</v>
      </c>
      <c r="I6729">
        <v>14.898440000000001</v>
      </c>
      <c r="J6729">
        <v>0.80859380000000003</v>
      </c>
      <c r="K6729">
        <v>58.023440000000001</v>
      </c>
      <c r="L6729" s="3">
        <v>44130.538194444445</v>
      </c>
      <c r="M6729">
        <v>17.18</v>
      </c>
      <c r="N6729" t="s">
        <v>28</v>
      </c>
      <c r="P6729">
        <f>(C6729-Key!$B$1)*24</f>
        <v>3.8166666667093523</v>
      </c>
      <c r="Q6729">
        <f>(Key!$B$2-'17.1'!C6729)*24</f>
        <v>-0.86666666669771075</v>
      </c>
      <c r="R6729" s="3">
        <f>C6729-(M6729-Key!$B$5)/(24*Key!$B$6)</f>
        <v>44130.772296296294</v>
      </c>
      <c r="S6729">
        <f>M6729-Key!$B$5</f>
        <v>14.92</v>
      </c>
      <c r="T6729" s="2">
        <f t="shared" si="525"/>
        <v>44129.784722222219</v>
      </c>
      <c r="U6729" t="str">
        <f t="shared" si="526"/>
        <v>10-25-2020 18:50</v>
      </c>
      <c r="V6729">
        <f>IFERROR(IF(W6729=Z6729,VLOOKUP($U6729,[1]C8842!$G$2:$M$145,3,FALSE),0),0)</f>
        <v>0</v>
      </c>
      <c r="W6729">
        <f>VLOOKUP(RIGHT($V$1,5),Key!$A$9:$B$14,2,FALSE)</f>
        <v>10.199999999999999</v>
      </c>
      <c r="X6729">
        <f t="shared" si="529"/>
        <v>0</v>
      </c>
      <c r="Y6729">
        <f>VLOOKUP(RIGHT($X$1,5),Key!$A$9:$B$14,2,FALSE)</f>
        <v>3.7</v>
      </c>
      <c r="Z6729">
        <f t="shared" si="527"/>
        <v>10.199999999999999</v>
      </c>
      <c r="AA6729">
        <f t="shared" si="528"/>
        <v>0</v>
      </c>
    </row>
    <row r="6730" spans="1:27" x14ac:dyDescent="0.3">
      <c r="A6730">
        <v>100067</v>
      </c>
      <c r="B6730">
        <v>230922</v>
      </c>
      <c r="C6730" s="3">
        <v>44130.786111111112</v>
      </c>
      <c r="D6730">
        <v>1</v>
      </c>
      <c r="E6730">
        <v>1</v>
      </c>
      <c r="F6730" t="s">
        <v>25</v>
      </c>
      <c r="G6730">
        <v>1</v>
      </c>
      <c r="H6730">
        <v>67.359380000000002</v>
      </c>
      <c r="I6730">
        <v>19.546880000000002</v>
      </c>
      <c r="J6730">
        <v>1.0078130000000001</v>
      </c>
      <c r="K6730">
        <v>56.023440000000001</v>
      </c>
      <c r="L6730" s="3">
        <v>44130.538194444445</v>
      </c>
      <c r="M6730">
        <v>17.18</v>
      </c>
      <c r="N6730" t="s">
        <v>28</v>
      </c>
      <c r="P6730">
        <f>(C6730-Key!$B$1)*24</f>
        <v>3.8166666667093523</v>
      </c>
      <c r="Q6730">
        <f>(Key!$B$2-'17.1'!C6730)*24</f>
        <v>-0.86666666669771075</v>
      </c>
      <c r="R6730" s="3">
        <f>C6730-(M6730-Key!$B$5)/(24*Key!$B$6)</f>
        <v>44130.772296296294</v>
      </c>
      <c r="S6730">
        <f>M6730-Key!$B$5</f>
        <v>14.92</v>
      </c>
      <c r="T6730" s="2">
        <f t="shared" si="525"/>
        <v>44129.784722222219</v>
      </c>
      <c r="U6730" t="str">
        <f t="shared" si="526"/>
        <v>10-25-2020 18:50</v>
      </c>
      <c r="V6730">
        <f>IFERROR(IF(W6730=Z6730,VLOOKUP($U6730,[1]C8842!$G$2:$M$145,3,FALSE),0),0)</f>
        <v>0</v>
      </c>
      <c r="W6730">
        <f>VLOOKUP(RIGHT($V$1,5),Key!$A$9:$B$14,2,FALSE)</f>
        <v>10.199999999999999</v>
      </c>
      <c r="X6730">
        <f t="shared" si="529"/>
        <v>0</v>
      </c>
      <c r="Y6730">
        <f>VLOOKUP(RIGHT($X$1,5),Key!$A$9:$B$14,2,FALSE)</f>
        <v>3.7</v>
      </c>
      <c r="Z6730">
        <f t="shared" si="527"/>
        <v>10.199999999999999</v>
      </c>
      <c r="AA6730">
        <f t="shared" si="528"/>
        <v>0</v>
      </c>
    </row>
    <row r="6731" spans="1:27" x14ac:dyDescent="0.3">
      <c r="A6731">
        <v>100067</v>
      </c>
      <c r="B6731">
        <v>230922</v>
      </c>
      <c r="C6731" s="3">
        <v>44130.786111111112</v>
      </c>
      <c r="D6731">
        <v>0</v>
      </c>
      <c r="E6731">
        <v>2</v>
      </c>
      <c r="F6731" t="s">
        <v>25</v>
      </c>
      <c r="G6731">
        <v>5</v>
      </c>
      <c r="H6731">
        <v>60.210940000000001</v>
      </c>
      <c r="I6731">
        <v>90.582030000000003</v>
      </c>
      <c r="J6731">
        <v>4.2695309999999997</v>
      </c>
      <c r="K6731">
        <v>46.019530000000003</v>
      </c>
      <c r="L6731" s="3">
        <v>44130.538194444445</v>
      </c>
      <c r="M6731">
        <v>17.18</v>
      </c>
      <c r="N6731" t="s">
        <v>28</v>
      </c>
      <c r="P6731">
        <f>(C6731-Key!$B$1)*24</f>
        <v>3.8166666667093523</v>
      </c>
      <c r="Q6731">
        <f>(Key!$B$2-'17.1'!C6731)*24</f>
        <v>-0.86666666669771075</v>
      </c>
      <c r="R6731" s="3">
        <f>C6731-(M6731-Key!$B$5)/(24*Key!$B$6)</f>
        <v>44130.772296296294</v>
      </c>
      <c r="S6731">
        <f>M6731-Key!$B$5</f>
        <v>14.92</v>
      </c>
      <c r="T6731" s="2">
        <f t="shared" si="525"/>
        <v>44129.784722222219</v>
      </c>
      <c r="U6731" t="str">
        <f t="shared" si="526"/>
        <v>10-25-2020 18:50</v>
      </c>
      <c r="V6731">
        <f>IFERROR(IF(W6731=Z6731,VLOOKUP($U6731,[1]C8842!$G$2:$M$145,3,FALSE),0),0)</f>
        <v>0</v>
      </c>
      <c r="W6731">
        <f>VLOOKUP(RIGHT($V$1,5),Key!$A$9:$B$14,2,FALSE)</f>
        <v>10.199999999999999</v>
      </c>
      <c r="X6731">
        <f t="shared" si="529"/>
        <v>0</v>
      </c>
      <c r="Y6731">
        <f>VLOOKUP(RIGHT($X$1,5),Key!$A$9:$B$14,2,FALSE)</f>
        <v>3.7</v>
      </c>
      <c r="Z6731">
        <f t="shared" si="527"/>
        <v>10.199999999999999</v>
      </c>
      <c r="AA6731">
        <f t="shared" si="528"/>
        <v>0</v>
      </c>
    </row>
    <row r="6732" spans="1:27" x14ac:dyDescent="0.3">
      <c r="A6732">
        <v>100067</v>
      </c>
      <c r="B6732">
        <v>230922</v>
      </c>
      <c r="C6732" s="3">
        <v>44130.786111111112</v>
      </c>
      <c r="D6732">
        <v>2</v>
      </c>
      <c r="E6732">
        <v>1</v>
      </c>
      <c r="F6732" t="s">
        <v>26</v>
      </c>
      <c r="G6732">
        <v>2</v>
      </c>
      <c r="H6732">
        <v>73.066410000000005</v>
      </c>
      <c r="I6732">
        <v>26.4375</v>
      </c>
      <c r="J6732">
        <v>1.1796880000000001</v>
      </c>
      <c r="K6732">
        <v>82.035160000000005</v>
      </c>
      <c r="L6732" s="3">
        <v>44130.538194444445</v>
      </c>
      <c r="M6732">
        <v>17.18</v>
      </c>
      <c r="N6732" t="s">
        <v>28</v>
      </c>
      <c r="P6732">
        <f>(C6732-Key!$B$1)*24</f>
        <v>3.8166666667093523</v>
      </c>
      <c r="Q6732">
        <f>(Key!$B$2-'17.1'!C6732)*24</f>
        <v>-0.86666666669771075</v>
      </c>
      <c r="R6732" s="3">
        <f>C6732-(M6732-Key!$B$5)/(24*Key!$B$6)</f>
        <v>44130.772296296294</v>
      </c>
      <c r="S6732">
        <f>M6732-Key!$B$5</f>
        <v>14.92</v>
      </c>
      <c r="T6732" s="2">
        <f t="shared" si="525"/>
        <v>44129.784722222219</v>
      </c>
      <c r="U6732" t="str">
        <f t="shared" si="526"/>
        <v>10-25-2020 18:50</v>
      </c>
      <c r="V6732">
        <f>IFERROR(IF(W6732=Z6732,VLOOKUP($U6732,[1]C8842!$G$2:$M$145,3,FALSE),0),0)</f>
        <v>0</v>
      </c>
      <c r="W6732">
        <f>VLOOKUP(RIGHT($V$1,5),Key!$A$9:$B$14,2,FALSE)</f>
        <v>10.199999999999999</v>
      </c>
      <c r="X6732">
        <f t="shared" si="529"/>
        <v>0</v>
      </c>
      <c r="Y6732">
        <f>VLOOKUP(RIGHT($X$1,5),Key!$A$9:$B$14,2,FALSE)</f>
        <v>3.7</v>
      </c>
      <c r="Z6732">
        <f t="shared" si="527"/>
        <v>10.199999999999999</v>
      </c>
      <c r="AA6732">
        <f t="shared" si="528"/>
        <v>0</v>
      </c>
    </row>
    <row r="6733" spans="1:27" x14ac:dyDescent="0.3">
      <c r="A6733">
        <v>100067</v>
      </c>
      <c r="B6733">
        <v>230922</v>
      </c>
      <c r="C6733" s="3">
        <v>44130.786111111112</v>
      </c>
      <c r="D6733">
        <v>0</v>
      </c>
      <c r="E6733">
        <v>2</v>
      </c>
      <c r="F6733" t="s">
        <v>25</v>
      </c>
      <c r="G6733">
        <v>1</v>
      </c>
      <c r="H6733">
        <v>64.265630000000002</v>
      </c>
      <c r="I6733">
        <v>19.11328</v>
      </c>
      <c r="J6733">
        <v>1.0390630000000001</v>
      </c>
      <c r="K6733">
        <v>46.019530000000003</v>
      </c>
      <c r="L6733" s="3">
        <v>44130.538194444445</v>
      </c>
      <c r="M6733">
        <v>17.18</v>
      </c>
      <c r="N6733" t="s">
        <v>28</v>
      </c>
      <c r="P6733">
        <f>(C6733-Key!$B$1)*24</f>
        <v>3.8166666667093523</v>
      </c>
      <c r="Q6733">
        <f>(Key!$B$2-'17.1'!C6733)*24</f>
        <v>-0.86666666669771075</v>
      </c>
      <c r="R6733" s="3">
        <f>C6733-(M6733-Key!$B$5)/(24*Key!$B$6)</f>
        <v>44130.772296296294</v>
      </c>
      <c r="S6733">
        <f>M6733-Key!$B$5</f>
        <v>14.92</v>
      </c>
      <c r="T6733" s="2">
        <f t="shared" si="525"/>
        <v>44129.784722222219</v>
      </c>
      <c r="U6733" t="str">
        <f t="shared" si="526"/>
        <v>10-25-2020 18:50</v>
      </c>
      <c r="V6733">
        <f>IFERROR(IF(W6733=Z6733,VLOOKUP($U6733,[1]C8842!$G$2:$M$145,3,FALSE),0),0)</f>
        <v>0</v>
      </c>
      <c r="W6733">
        <f>VLOOKUP(RIGHT($V$1,5),Key!$A$9:$B$14,2,FALSE)</f>
        <v>10.199999999999999</v>
      </c>
      <c r="X6733">
        <f t="shared" si="529"/>
        <v>0</v>
      </c>
      <c r="Y6733">
        <f>VLOOKUP(RIGHT($X$1,5),Key!$A$9:$B$14,2,FALSE)</f>
        <v>3.7</v>
      </c>
      <c r="Z6733">
        <f t="shared" si="527"/>
        <v>10.199999999999999</v>
      </c>
      <c r="AA6733">
        <f t="shared" si="528"/>
        <v>0</v>
      </c>
    </row>
    <row r="6734" spans="1:27" x14ac:dyDescent="0.3">
      <c r="A6734">
        <v>100067</v>
      </c>
      <c r="B6734">
        <v>230922</v>
      </c>
      <c r="C6734" s="3">
        <v>44130.786111111112</v>
      </c>
      <c r="D6734">
        <v>3</v>
      </c>
      <c r="E6734">
        <v>2</v>
      </c>
      <c r="F6734" t="s">
        <v>26</v>
      </c>
      <c r="G6734">
        <v>5</v>
      </c>
      <c r="H6734">
        <v>56.140630000000002</v>
      </c>
      <c r="I6734">
        <v>94.796880000000002</v>
      </c>
      <c r="J6734">
        <v>4.7773440000000003</v>
      </c>
      <c r="K6734">
        <v>94.039060000000006</v>
      </c>
      <c r="L6734" s="3">
        <v>44130.538194444445</v>
      </c>
      <c r="M6734">
        <v>17.18</v>
      </c>
      <c r="N6734" t="s">
        <v>28</v>
      </c>
      <c r="P6734">
        <f>(C6734-Key!$B$1)*24</f>
        <v>3.8166666667093523</v>
      </c>
      <c r="Q6734">
        <f>(Key!$B$2-'17.1'!C6734)*24</f>
        <v>-0.86666666669771075</v>
      </c>
      <c r="R6734" s="3">
        <f>C6734-(M6734-Key!$B$5)/(24*Key!$B$6)</f>
        <v>44130.772296296294</v>
      </c>
      <c r="S6734">
        <f>M6734-Key!$B$5</f>
        <v>14.92</v>
      </c>
      <c r="T6734" s="2">
        <f t="shared" si="525"/>
        <v>44129.784722222219</v>
      </c>
      <c r="U6734" t="str">
        <f t="shared" si="526"/>
        <v>10-25-2020 18:50</v>
      </c>
      <c r="V6734">
        <f>IFERROR(IF(W6734=Z6734,VLOOKUP($U6734,[1]C8842!$G$2:$M$145,3,FALSE),0),0)</f>
        <v>0</v>
      </c>
      <c r="W6734">
        <f>VLOOKUP(RIGHT($V$1,5),Key!$A$9:$B$14,2,FALSE)</f>
        <v>10.199999999999999</v>
      </c>
      <c r="X6734">
        <f t="shared" si="529"/>
        <v>0</v>
      </c>
      <c r="Y6734">
        <f>VLOOKUP(RIGHT($X$1,5),Key!$A$9:$B$14,2,FALSE)</f>
        <v>3.7</v>
      </c>
      <c r="Z6734">
        <f t="shared" si="527"/>
        <v>10.199999999999999</v>
      </c>
      <c r="AA6734">
        <f t="shared" si="528"/>
        <v>0</v>
      </c>
    </row>
    <row r="6735" spans="1:27" x14ac:dyDescent="0.3">
      <c r="A6735">
        <v>100067</v>
      </c>
      <c r="B6735">
        <v>230922</v>
      </c>
      <c r="C6735" s="3">
        <v>44130.786111111112</v>
      </c>
      <c r="D6735">
        <v>3</v>
      </c>
      <c r="E6735">
        <v>2</v>
      </c>
      <c r="F6735" t="s">
        <v>26</v>
      </c>
      <c r="G6735">
        <v>1</v>
      </c>
      <c r="H6735">
        <v>71.855469999999997</v>
      </c>
      <c r="I6735">
        <v>18.76172</v>
      </c>
      <c r="J6735">
        <v>0.9140625</v>
      </c>
      <c r="K6735">
        <v>94.039060000000006</v>
      </c>
      <c r="L6735" s="3">
        <v>44130.538194444445</v>
      </c>
      <c r="M6735">
        <v>17.18</v>
      </c>
      <c r="N6735" t="s">
        <v>28</v>
      </c>
      <c r="P6735">
        <f>(C6735-Key!$B$1)*24</f>
        <v>3.8166666667093523</v>
      </c>
      <c r="Q6735">
        <f>(Key!$B$2-'17.1'!C6735)*24</f>
        <v>-0.86666666669771075</v>
      </c>
      <c r="R6735" s="3">
        <f>C6735-(M6735-Key!$B$5)/(24*Key!$B$6)</f>
        <v>44130.772296296294</v>
      </c>
      <c r="S6735">
        <f>M6735-Key!$B$5</f>
        <v>14.92</v>
      </c>
      <c r="T6735" s="2">
        <f t="shared" si="525"/>
        <v>44129.784722222219</v>
      </c>
      <c r="U6735" t="str">
        <f t="shared" si="526"/>
        <v>10-25-2020 18:50</v>
      </c>
      <c r="V6735">
        <f>IFERROR(IF(W6735=Z6735,VLOOKUP($U6735,[1]C8842!$G$2:$M$145,3,FALSE),0),0)</f>
        <v>0</v>
      </c>
      <c r="W6735">
        <f>VLOOKUP(RIGHT($V$1,5),Key!$A$9:$B$14,2,FALSE)</f>
        <v>10.199999999999999</v>
      </c>
      <c r="X6735">
        <f t="shared" si="529"/>
        <v>0</v>
      </c>
      <c r="Y6735">
        <f>VLOOKUP(RIGHT($X$1,5),Key!$A$9:$B$14,2,FALSE)</f>
        <v>3.7</v>
      </c>
      <c r="Z6735">
        <f t="shared" si="527"/>
        <v>10.199999999999999</v>
      </c>
      <c r="AA6735">
        <f t="shared" si="528"/>
        <v>0</v>
      </c>
    </row>
    <row r="6736" spans="1:27" x14ac:dyDescent="0.3">
      <c r="A6736">
        <v>100067</v>
      </c>
      <c r="B6736">
        <v>230922</v>
      </c>
      <c r="C6736" s="3">
        <v>44130.786111111112</v>
      </c>
      <c r="D6736">
        <v>2</v>
      </c>
      <c r="E6736">
        <v>1</v>
      </c>
      <c r="F6736" t="s">
        <v>26</v>
      </c>
      <c r="G6736">
        <v>1</v>
      </c>
      <c r="H6736">
        <v>72.652339999999995</v>
      </c>
      <c r="I6736">
        <v>16.710940000000001</v>
      </c>
      <c r="J6736">
        <v>0.828125</v>
      </c>
      <c r="K6736">
        <v>82.035160000000005</v>
      </c>
      <c r="L6736" s="3">
        <v>44130.538194444445</v>
      </c>
      <c r="M6736">
        <v>17.18</v>
      </c>
      <c r="N6736" t="s">
        <v>28</v>
      </c>
      <c r="P6736">
        <f>(C6736-Key!$B$1)*24</f>
        <v>3.8166666667093523</v>
      </c>
      <c r="Q6736">
        <f>(Key!$B$2-'17.1'!C6736)*24</f>
        <v>-0.86666666669771075</v>
      </c>
      <c r="R6736" s="3">
        <f>C6736-(M6736-Key!$B$5)/(24*Key!$B$6)</f>
        <v>44130.772296296294</v>
      </c>
      <c r="S6736">
        <f>M6736-Key!$B$5</f>
        <v>14.92</v>
      </c>
      <c r="T6736" s="2">
        <f t="shared" si="525"/>
        <v>44129.784722222219</v>
      </c>
      <c r="U6736" t="str">
        <f t="shared" si="526"/>
        <v>10-25-2020 18:50</v>
      </c>
      <c r="V6736">
        <f>IFERROR(IF(W6736=Z6736,VLOOKUP($U6736,[1]C8842!$G$2:$M$145,3,FALSE),0),0)</f>
        <v>0</v>
      </c>
      <c r="W6736">
        <f>VLOOKUP(RIGHT($V$1,5),Key!$A$9:$B$14,2,FALSE)</f>
        <v>10.199999999999999</v>
      </c>
      <c r="X6736">
        <f t="shared" si="529"/>
        <v>0</v>
      </c>
      <c r="Y6736">
        <f>VLOOKUP(RIGHT($X$1,5),Key!$A$9:$B$14,2,FALSE)</f>
        <v>3.7</v>
      </c>
      <c r="Z6736">
        <f t="shared" si="527"/>
        <v>10.199999999999999</v>
      </c>
      <c r="AA6736">
        <f t="shared" si="528"/>
        <v>0</v>
      </c>
    </row>
    <row r="6737" spans="1:27" x14ac:dyDescent="0.3">
      <c r="A6737">
        <v>100067</v>
      </c>
      <c r="B6737">
        <v>230922</v>
      </c>
      <c r="C6737" s="3">
        <v>44130.786111111112</v>
      </c>
      <c r="D6737">
        <v>3</v>
      </c>
      <c r="E6737">
        <v>2</v>
      </c>
      <c r="F6737" t="s">
        <v>26</v>
      </c>
      <c r="G6737">
        <v>1</v>
      </c>
      <c r="H6737">
        <v>70.886719999999997</v>
      </c>
      <c r="I6737">
        <v>18.785160000000001</v>
      </c>
      <c r="J6737">
        <v>0.9296875</v>
      </c>
      <c r="K6737">
        <v>96.039060000000006</v>
      </c>
      <c r="L6737" s="3">
        <v>44130.538194444445</v>
      </c>
      <c r="M6737">
        <v>17.18</v>
      </c>
      <c r="N6737" t="s">
        <v>28</v>
      </c>
      <c r="P6737">
        <f>(C6737-Key!$B$1)*24</f>
        <v>3.8166666667093523</v>
      </c>
      <c r="Q6737">
        <f>(Key!$B$2-'17.1'!C6737)*24</f>
        <v>-0.86666666669771075</v>
      </c>
      <c r="R6737" s="3">
        <f>C6737-(M6737-Key!$B$5)/(24*Key!$B$6)</f>
        <v>44130.772296296294</v>
      </c>
      <c r="S6737">
        <f>M6737-Key!$B$5</f>
        <v>14.92</v>
      </c>
      <c r="T6737" s="2">
        <f t="shared" si="525"/>
        <v>44129.784722222219</v>
      </c>
      <c r="U6737" t="str">
        <f t="shared" si="526"/>
        <v>10-25-2020 18:50</v>
      </c>
      <c r="V6737">
        <f>IFERROR(IF(W6737=Z6737,VLOOKUP($U6737,[1]C8842!$G$2:$M$145,3,FALSE),0),0)</f>
        <v>0</v>
      </c>
      <c r="W6737">
        <f>VLOOKUP(RIGHT($V$1,5),Key!$A$9:$B$14,2,FALSE)</f>
        <v>10.199999999999999</v>
      </c>
      <c r="X6737">
        <f t="shared" si="529"/>
        <v>0</v>
      </c>
      <c r="Y6737">
        <f>VLOOKUP(RIGHT($X$1,5),Key!$A$9:$B$14,2,FALSE)</f>
        <v>3.7</v>
      </c>
      <c r="Z6737">
        <f t="shared" si="527"/>
        <v>10.199999999999999</v>
      </c>
      <c r="AA6737">
        <f t="shared" si="528"/>
        <v>0</v>
      </c>
    </row>
    <row r="6738" spans="1:27" x14ac:dyDescent="0.3">
      <c r="A6738">
        <v>100067</v>
      </c>
      <c r="B6738">
        <v>230922</v>
      </c>
      <c r="C6738" s="3">
        <v>44130.786805555559</v>
      </c>
      <c r="D6738">
        <v>3</v>
      </c>
      <c r="E6738">
        <v>2</v>
      </c>
      <c r="F6738" t="s">
        <v>26</v>
      </c>
      <c r="G6738">
        <v>4</v>
      </c>
      <c r="H6738">
        <v>66.15625</v>
      </c>
      <c r="I6738">
        <v>73.867189999999994</v>
      </c>
      <c r="J6738">
        <v>3.2148439999999998</v>
      </c>
      <c r="K6738">
        <v>94.039060000000006</v>
      </c>
      <c r="L6738" s="3">
        <v>44130.538194444445</v>
      </c>
      <c r="M6738">
        <v>17.18</v>
      </c>
      <c r="N6738" t="s">
        <v>28</v>
      </c>
      <c r="P6738">
        <f>(C6738-Key!$B$1)*24</f>
        <v>3.8333333334303461</v>
      </c>
      <c r="Q6738">
        <f>(Key!$B$2-'17.1'!C6738)*24</f>
        <v>-0.88333333341870457</v>
      </c>
      <c r="R6738" s="3">
        <f>C6738-(M6738-Key!$B$5)/(24*Key!$B$6)</f>
        <v>44130.772990740741</v>
      </c>
      <c r="S6738">
        <f>M6738-Key!$B$5</f>
        <v>14.92</v>
      </c>
      <c r="T6738" s="2">
        <f t="shared" si="525"/>
        <v>44129.784722222219</v>
      </c>
      <c r="U6738" t="str">
        <f t="shared" si="526"/>
        <v>10-25-2020 18:50</v>
      </c>
      <c r="V6738">
        <f>IFERROR(IF(W6738=Z6738,VLOOKUP($U6738,[1]C8842!$G$2:$M$145,3,FALSE),0),0)</f>
        <v>0</v>
      </c>
      <c r="W6738">
        <f>VLOOKUP(RIGHT($V$1,5),Key!$A$9:$B$14,2,FALSE)</f>
        <v>10.199999999999999</v>
      </c>
      <c r="X6738">
        <f t="shared" si="529"/>
        <v>0</v>
      </c>
      <c r="Y6738">
        <f>VLOOKUP(RIGHT($X$1,5),Key!$A$9:$B$14,2,FALSE)</f>
        <v>3.7</v>
      </c>
      <c r="Z6738">
        <f t="shared" si="527"/>
        <v>10.199999999999999</v>
      </c>
      <c r="AA6738">
        <f t="shared" si="528"/>
        <v>0</v>
      </c>
    </row>
    <row r="6739" spans="1:27" x14ac:dyDescent="0.3">
      <c r="A6739">
        <v>100067</v>
      </c>
      <c r="B6739">
        <v>230922</v>
      </c>
      <c r="C6739" s="3">
        <v>44130.786805555559</v>
      </c>
      <c r="D6739">
        <v>0</v>
      </c>
      <c r="E6739">
        <v>2</v>
      </c>
      <c r="F6739" t="s">
        <v>25</v>
      </c>
      <c r="G6739">
        <v>5</v>
      </c>
      <c r="H6739">
        <v>59.363280000000003</v>
      </c>
      <c r="I6739">
        <v>105.3359</v>
      </c>
      <c r="J6739">
        <v>4.9921879999999996</v>
      </c>
      <c r="K6739">
        <v>46.019530000000003</v>
      </c>
      <c r="L6739" s="3">
        <v>44130.538194444445</v>
      </c>
      <c r="M6739">
        <v>17.18</v>
      </c>
      <c r="N6739" t="s">
        <v>28</v>
      </c>
      <c r="P6739">
        <f>(C6739-Key!$B$1)*24</f>
        <v>3.8333333334303461</v>
      </c>
      <c r="Q6739">
        <f>(Key!$B$2-'17.1'!C6739)*24</f>
        <v>-0.88333333341870457</v>
      </c>
      <c r="R6739" s="3">
        <f>C6739-(M6739-Key!$B$5)/(24*Key!$B$6)</f>
        <v>44130.772990740741</v>
      </c>
      <c r="S6739">
        <f>M6739-Key!$B$5</f>
        <v>14.92</v>
      </c>
      <c r="T6739" s="2">
        <f t="shared" si="525"/>
        <v>44129.784722222219</v>
      </c>
      <c r="U6739" t="str">
        <f t="shared" si="526"/>
        <v>10-25-2020 18:50</v>
      </c>
      <c r="V6739">
        <f>IFERROR(IF(W6739=Z6739,VLOOKUP($U6739,[1]C8842!$G$2:$M$145,3,FALSE),0),0)</f>
        <v>0</v>
      </c>
      <c r="W6739">
        <f>VLOOKUP(RIGHT($V$1,5),Key!$A$9:$B$14,2,FALSE)</f>
        <v>10.199999999999999</v>
      </c>
      <c r="X6739">
        <f t="shared" si="529"/>
        <v>0</v>
      </c>
      <c r="Y6739">
        <f>VLOOKUP(RIGHT($X$1,5),Key!$A$9:$B$14,2,FALSE)</f>
        <v>3.7</v>
      </c>
      <c r="Z6739">
        <f t="shared" si="527"/>
        <v>10.199999999999999</v>
      </c>
      <c r="AA6739">
        <f t="shared" si="528"/>
        <v>0</v>
      </c>
    </row>
    <row r="6740" spans="1:27" x14ac:dyDescent="0.3">
      <c r="A6740">
        <v>100067</v>
      </c>
      <c r="B6740">
        <v>230922</v>
      </c>
      <c r="C6740" s="3">
        <v>44130.786805555559</v>
      </c>
      <c r="D6740">
        <v>3</v>
      </c>
      <c r="E6740">
        <v>2</v>
      </c>
      <c r="F6740" t="s">
        <v>26</v>
      </c>
      <c r="G6740">
        <v>1</v>
      </c>
      <c r="H6740">
        <v>62.53125</v>
      </c>
      <c r="I6740">
        <v>15.89063</v>
      </c>
      <c r="J6740">
        <v>0.9296875</v>
      </c>
      <c r="K6740">
        <v>92.039060000000006</v>
      </c>
      <c r="L6740" s="3">
        <v>44130.538194444445</v>
      </c>
      <c r="M6740">
        <v>17.18</v>
      </c>
      <c r="N6740" t="s">
        <v>28</v>
      </c>
      <c r="P6740">
        <f>(C6740-Key!$B$1)*24</f>
        <v>3.8333333334303461</v>
      </c>
      <c r="Q6740">
        <f>(Key!$B$2-'17.1'!C6740)*24</f>
        <v>-0.88333333341870457</v>
      </c>
      <c r="R6740" s="3">
        <f>C6740-(M6740-Key!$B$5)/(24*Key!$B$6)</f>
        <v>44130.772990740741</v>
      </c>
      <c r="S6740">
        <f>M6740-Key!$B$5</f>
        <v>14.92</v>
      </c>
      <c r="T6740" s="2">
        <f t="shared" si="525"/>
        <v>44129.784722222219</v>
      </c>
      <c r="U6740" t="str">
        <f t="shared" si="526"/>
        <v>10-25-2020 18:50</v>
      </c>
      <c r="V6740">
        <f>IFERROR(IF(W6740=Z6740,VLOOKUP($U6740,[1]C8842!$G$2:$M$145,3,FALSE),0),0)</f>
        <v>0</v>
      </c>
      <c r="W6740">
        <f>VLOOKUP(RIGHT($V$1,5),Key!$A$9:$B$14,2,FALSE)</f>
        <v>10.199999999999999</v>
      </c>
      <c r="X6740">
        <f t="shared" si="529"/>
        <v>0</v>
      </c>
      <c r="Y6740">
        <f>VLOOKUP(RIGHT($X$1,5),Key!$A$9:$B$14,2,FALSE)</f>
        <v>3.7</v>
      </c>
      <c r="Z6740">
        <f t="shared" si="527"/>
        <v>10.199999999999999</v>
      </c>
      <c r="AA6740">
        <f t="shared" si="528"/>
        <v>0</v>
      </c>
    </row>
    <row r="6741" spans="1:27" x14ac:dyDescent="0.3">
      <c r="A6741">
        <v>100067</v>
      </c>
      <c r="B6741">
        <v>230922</v>
      </c>
      <c r="C6741" s="3">
        <v>44130.786805555559</v>
      </c>
      <c r="D6741">
        <v>1</v>
      </c>
      <c r="E6741">
        <v>1</v>
      </c>
      <c r="F6741" t="s">
        <v>25</v>
      </c>
      <c r="G6741">
        <v>1</v>
      </c>
      <c r="H6741">
        <v>58.820309999999999</v>
      </c>
      <c r="I6741">
        <v>15.54688</v>
      </c>
      <c r="J6741">
        <v>0.97265630000000003</v>
      </c>
      <c r="K6741">
        <v>56.023440000000001</v>
      </c>
      <c r="L6741" s="3">
        <v>44130.538194444445</v>
      </c>
      <c r="M6741">
        <v>17.18</v>
      </c>
      <c r="N6741" t="s">
        <v>28</v>
      </c>
      <c r="P6741">
        <f>(C6741-Key!$B$1)*24</f>
        <v>3.8333333334303461</v>
      </c>
      <c r="Q6741">
        <f>(Key!$B$2-'17.1'!C6741)*24</f>
        <v>-0.88333333341870457</v>
      </c>
      <c r="R6741" s="3">
        <f>C6741-(M6741-Key!$B$5)/(24*Key!$B$6)</f>
        <v>44130.772990740741</v>
      </c>
      <c r="S6741">
        <f>M6741-Key!$B$5</f>
        <v>14.92</v>
      </c>
      <c r="T6741" s="2">
        <f t="shared" si="525"/>
        <v>44129.784722222219</v>
      </c>
      <c r="U6741" t="str">
        <f t="shared" si="526"/>
        <v>10-25-2020 18:50</v>
      </c>
      <c r="V6741">
        <f>IFERROR(IF(W6741=Z6741,VLOOKUP($U6741,[1]C8842!$G$2:$M$145,3,FALSE),0),0)</f>
        <v>0</v>
      </c>
      <c r="W6741">
        <f>VLOOKUP(RIGHT($V$1,5),Key!$A$9:$B$14,2,FALSE)</f>
        <v>10.199999999999999</v>
      </c>
      <c r="X6741">
        <f t="shared" si="529"/>
        <v>0</v>
      </c>
      <c r="Y6741">
        <f>VLOOKUP(RIGHT($X$1,5),Key!$A$9:$B$14,2,FALSE)</f>
        <v>3.7</v>
      </c>
      <c r="Z6741">
        <f t="shared" si="527"/>
        <v>10.199999999999999</v>
      </c>
      <c r="AA6741">
        <f t="shared" si="528"/>
        <v>0</v>
      </c>
    </row>
    <row r="6742" spans="1:27" x14ac:dyDescent="0.3">
      <c r="A6742">
        <v>100067</v>
      </c>
      <c r="B6742">
        <v>230922</v>
      </c>
      <c r="C6742" s="3">
        <v>44130.786805555559</v>
      </c>
      <c r="D6742">
        <v>0</v>
      </c>
      <c r="E6742">
        <v>2</v>
      </c>
      <c r="F6742" t="s">
        <v>25</v>
      </c>
      <c r="G6742">
        <v>1</v>
      </c>
      <c r="H6742">
        <v>69.257810000000006</v>
      </c>
      <c r="I6742">
        <v>16.61328</v>
      </c>
      <c r="J6742">
        <v>0.8671875</v>
      </c>
      <c r="K6742">
        <v>48.019530000000003</v>
      </c>
      <c r="L6742" s="3">
        <v>44130.538194444445</v>
      </c>
      <c r="M6742">
        <v>17.18</v>
      </c>
      <c r="N6742" t="s">
        <v>28</v>
      </c>
      <c r="P6742">
        <f>(C6742-Key!$B$1)*24</f>
        <v>3.8333333334303461</v>
      </c>
      <c r="Q6742">
        <f>(Key!$B$2-'17.1'!C6742)*24</f>
        <v>-0.88333333341870457</v>
      </c>
      <c r="R6742" s="3">
        <f>C6742-(M6742-Key!$B$5)/(24*Key!$B$6)</f>
        <v>44130.772990740741</v>
      </c>
      <c r="S6742">
        <f>M6742-Key!$B$5</f>
        <v>14.92</v>
      </c>
      <c r="T6742" s="2">
        <f t="shared" si="525"/>
        <v>44129.784722222219</v>
      </c>
      <c r="U6742" t="str">
        <f t="shared" si="526"/>
        <v>10-25-2020 18:50</v>
      </c>
      <c r="V6742">
        <f>IFERROR(IF(W6742=Z6742,VLOOKUP($U6742,[1]C8842!$G$2:$M$145,3,FALSE),0),0)</f>
        <v>0</v>
      </c>
      <c r="W6742">
        <f>VLOOKUP(RIGHT($V$1,5),Key!$A$9:$B$14,2,FALSE)</f>
        <v>10.199999999999999</v>
      </c>
      <c r="X6742">
        <f t="shared" si="529"/>
        <v>0</v>
      </c>
      <c r="Y6742">
        <f>VLOOKUP(RIGHT($X$1,5),Key!$A$9:$B$14,2,FALSE)</f>
        <v>3.7</v>
      </c>
      <c r="Z6742">
        <f t="shared" si="527"/>
        <v>10.199999999999999</v>
      </c>
      <c r="AA6742">
        <f t="shared" si="528"/>
        <v>0</v>
      </c>
    </row>
    <row r="6743" spans="1:27" x14ac:dyDescent="0.3">
      <c r="A6743">
        <v>100067</v>
      </c>
      <c r="B6743">
        <v>230922</v>
      </c>
      <c r="C6743" s="3">
        <v>44130.786805555559</v>
      </c>
      <c r="D6743">
        <v>1</v>
      </c>
      <c r="E6743">
        <v>1</v>
      </c>
      <c r="F6743" t="s">
        <v>25</v>
      </c>
      <c r="G6743">
        <v>1</v>
      </c>
      <c r="H6743">
        <v>62.613280000000003</v>
      </c>
      <c r="I6743">
        <v>15.45313</v>
      </c>
      <c r="J6743">
        <v>0.91015630000000003</v>
      </c>
      <c r="K6743">
        <v>58.023440000000001</v>
      </c>
      <c r="L6743" s="3">
        <v>44130.538194444445</v>
      </c>
      <c r="M6743">
        <v>17.18</v>
      </c>
      <c r="N6743" t="s">
        <v>28</v>
      </c>
      <c r="P6743">
        <f>(C6743-Key!$B$1)*24</f>
        <v>3.8333333334303461</v>
      </c>
      <c r="Q6743">
        <f>(Key!$B$2-'17.1'!C6743)*24</f>
        <v>-0.88333333341870457</v>
      </c>
      <c r="R6743" s="3">
        <f>C6743-(M6743-Key!$B$5)/(24*Key!$B$6)</f>
        <v>44130.772990740741</v>
      </c>
      <c r="S6743">
        <f>M6743-Key!$B$5</f>
        <v>14.92</v>
      </c>
      <c r="T6743" s="2">
        <f t="shared" si="525"/>
        <v>44129.784722222219</v>
      </c>
      <c r="U6743" t="str">
        <f t="shared" si="526"/>
        <v>10-25-2020 18:50</v>
      </c>
      <c r="V6743">
        <f>IFERROR(IF(W6743=Z6743,VLOOKUP($U6743,[1]C8842!$G$2:$M$145,3,FALSE),0),0)</f>
        <v>0</v>
      </c>
      <c r="W6743">
        <f>VLOOKUP(RIGHT($V$1,5),Key!$A$9:$B$14,2,FALSE)</f>
        <v>10.199999999999999</v>
      </c>
      <c r="X6743">
        <f t="shared" si="529"/>
        <v>0</v>
      </c>
      <c r="Y6743">
        <f>VLOOKUP(RIGHT($X$1,5),Key!$A$9:$B$14,2,FALSE)</f>
        <v>3.7</v>
      </c>
      <c r="Z6743">
        <f t="shared" si="527"/>
        <v>10.199999999999999</v>
      </c>
      <c r="AA6743">
        <f t="shared" si="528"/>
        <v>0</v>
      </c>
    </row>
    <row r="6744" spans="1:27" x14ac:dyDescent="0.3">
      <c r="A6744">
        <v>100067</v>
      </c>
      <c r="B6744">
        <v>230922</v>
      </c>
      <c r="C6744" s="3">
        <v>44130.786805555559</v>
      </c>
      <c r="D6744">
        <v>0</v>
      </c>
      <c r="E6744">
        <v>2</v>
      </c>
      <c r="F6744" t="s">
        <v>25</v>
      </c>
      <c r="G6744">
        <v>1</v>
      </c>
      <c r="H6744">
        <v>62.402340000000002</v>
      </c>
      <c r="I6744">
        <v>16.523440000000001</v>
      </c>
      <c r="J6744">
        <v>0.9609375</v>
      </c>
      <c r="K6744">
        <v>48.019530000000003</v>
      </c>
      <c r="L6744" s="3">
        <v>44130.538194444445</v>
      </c>
      <c r="M6744">
        <v>17.18</v>
      </c>
      <c r="N6744" t="s">
        <v>28</v>
      </c>
      <c r="P6744">
        <f>(C6744-Key!$B$1)*24</f>
        <v>3.8333333334303461</v>
      </c>
      <c r="Q6744">
        <f>(Key!$B$2-'17.1'!C6744)*24</f>
        <v>-0.88333333341870457</v>
      </c>
      <c r="R6744" s="3">
        <f>C6744-(M6744-Key!$B$5)/(24*Key!$B$6)</f>
        <v>44130.772990740741</v>
      </c>
      <c r="S6744">
        <f>M6744-Key!$B$5</f>
        <v>14.92</v>
      </c>
      <c r="T6744" s="2">
        <f t="shared" si="525"/>
        <v>44129.784722222219</v>
      </c>
      <c r="U6744" t="str">
        <f t="shared" si="526"/>
        <v>10-25-2020 18:50</v>
      </c>
      <c r="V6744">
        <f>IFERROR(IF(W6744=Z6744,VLOOKUP($U6744,[1]C8842!$G$2:$M$145,3,FALSE),0),0)</f>
        <v>0</v>
      </c>
      <c r="W6744">
        <f>VLOOKUP(RIGHT($V$1,5),Key!$A$9:$B$14,2,FALSE)</f>
        <v>10.199999999999999</v>
      </c>
      <c r="X6744">
        <f t="shared" si="529"/>
        <v>0</v>
      </c>
      <c r="Y6744">
        <f>VLOOKUP(RIGHT($X$1,5),Key!$A$9:$B$14,2,FALSE)</f>
        <v>3.7</v>
      </c>
      <c r="Z6744">
        <f t="shared" si="527"/>
        <v>10.199999999999999</v>
      </c>
      <c r="AA6744">
        <f t="shared" si="528"/>
        <v>0</v>
      </c>
    </row>
    <row r="6745" spans="1:27" x14ac:dyDescent="0.3">
      <c r="A6745">
        <v>100067</v>
      </c>
      <c r="B6745">
        <v>230922</v>
      </c>
      <c r="C6745" s="3">
        <v>44130.786805555559</v>
      </c>
      <c r="D6745">
        <v>1</v>
      </c>
      <c r="E6745">
        <v>1</v>
      </c>
      <c r="F6745" t="s">
        <v>25</v>
      </c>
      <c r="G6745">
        <v>1</v>
      </c>
      <c r="H6745">
        <v>70.628910000000005</v>
      </c>
      <c r="I6745">
        <v>16.625</v>
      </c>
      <c r="J6745">
        <v>0.8515625</v>
      </c>
      <c r="K6745">
        <v>57.023440000000001</v>
      </c>
      <c r="L6745" s="3">
        <v>44130.538194444445</v>
      </c>
      <c r="M6745">
        <v>17.18</v>
      </c>
      <c r="N6745" t="s">
        <v>28</v>
      </c>
      <c r="P6745">
        <f>(C6745-Key!$B$1)*24</f>
        <v>3.8333333334303461</v>
      </c>
      <c r="Q6745">
        <f>(Key!$B$2-'17.1'!C6745)*24</f>
        <v>-0.88333333341870457</v>
      </c>
      <c r="R6745" s="3">
        <f>C6745-(M6745-Key!$B$5)/(24*Key!$B$6)</f>
        <v>44130.772990740741</v>
      </c>
      <c r="S6745">
        <f>M6745-Key!$B$5</f>
        <v>14.92</v>
      </c>
      <c r="T6745" s="2">
        <f t="shared" si="525"/>
        <v>44129.784722222219</v>
      </c>
      <c r="U6745" t="str">
        <f t="shared" si="526"/>
        <v>10-25-2020 18:50</v>
      </c>
      <c r="V6745">
        <f>IFERROR(IF(W6745=Z6745,VLOOKUP($U6745,[1]C8842!$G$2:$M$145,3,FALSE),0),0)</f>
        <v>0</v>
      </c>
      <c r="W6745">
        <f>VLOOKUP(RIGHT($V$1,5),Key!$A$9:$B$14,2,FALSE)</f>
        <v>10.199999999999999</v>
      </c>
      <c r="X6745">
        <f t="shared" si="529"/>
        <v>0</v>
      </c>
      <c r="Y6745">
        <f>VLOOKUP(RIGHT($X$1,5),Key!$A$9:$B$14,2,FALSE)</f>
        <v>3.7</v>
      </c>
      <c r="Z6745">
        <f t="shared" si="527"/>
        <v>10.199999999999999</v>
      </c>
      <c r="AA6745">
        <f t="shared" si="528"/>
        <v>0</v>
      </c>
    </row>
    <row r="6746" spans="1:27" x14ac:dyDescent="0.3">
      <c r="A6746">
        <v>100067</v>
      </c>
      <c r="B6746">
        <v>230922</v>
      </c>
      <c r="C6746" s="3">
        <v>44130.786805555559</v>
      </c>
      <c r="D6746">
        <v>0</v>
      </c>
      <c r="E6746">
        <v>2</v>
      </c>
      <c r="F6746" t="s">
        <v>25</v>
      </c>
      <c r="G6746">
        <v>1</v>
      </c>
      <c r="H6746">
        <v>73.554689999999994</v>
      </c>
      <c r="I6746">
        <v>16.160160000000001</v>
      </c>
      <c r="J6746">
        <v>0.80078130000000003</v>
      </c>
      <c r="K6746">
        <v>46.019530000000003</v>
      </c>
      <c r="L6746" s="3">
        <v>44130.538194444445</v>
      </c>
      <c r="M6746">
        <v>17.18</v>
      </c>
      <c r="N6746" t="s">
        <v>28</v>
      </c>
      <c r="P6746">
        <f>(C6746-Key!$B$1)*24</f>
        <v>3.8333333334303461</v>
      </c>
      <c r="Q6746">
        <f>(Key!$B$2-'17.1'!C6746)*24</f>
        <v>-0.88333333341870457</v>
      </c>
      <c r="R6746" s="3">
        <f>C6746-(M6746-Key!$B$5)/(24*Key!$B$6)</f>
        <v>44130.772990740741</v>
      </c>
      <c r="S6746">
        <f>M6746-Key!$B$5</f>
        <v>14.92</v>
      </c>
      <c r="T6746" s="2">
        <f t="shared" si="525"/>
        <v>44129.784722222219</v>
      </c>
      <c r="U6746" t="str">
        <f t="shared" si="526"/>
        <v>10-25-2020 18:50</v>
      </c>
      <c r="V6746">
        <f>IFERROR(IF(W6746=Z6746,VLOOKUP($U6746,[1]C8842!$G$2:$M$145,3,FALSE),0),0)</f>
        <v>0</v>
      </c>
      <c r="W6746">
        <f>VLOOKUP(RIGHT($V$1,5),Key!$A$9:$B$14,2,FALSE)</f>
        <v>10.199999999999999</v>
      </c>
      <c r="X6746">
        <f t="shared" si="529"/>
        <v>0</v>
      </c>
      <c r="Y6746">
        <f>VLOOKUP(RIGHT($X$1,5),Key!$A$9:$B$14,2,FALSE)</f>
        <v>3.7</v>
      </c>
      <c r="Z6746">
        <f t="shared" si="527"/>
        <v>10.199999999999999</v>
      </c>
      <c r="AA6746">
        <f t="shared" si="528"/>
        <v>0</v>
      </c>
    </row>
    <row r="6747" spans="1:27" x14ac:dyDescent="0.3">
      <c r="A6747">
        <v>100067</v>
      </c>
      <c r="B6747">
        <v>230922</v>
      </c>
      <c r="C6747" s="3">
        <v>44130.786805555559</v>
      </c>
      <c r="D6747">
        <v>1</v>
      </c>
      <c r="E6747">
        <v>1</v>
      </c>
      <c r="F6747" t="s">
        <v>25</v>
      </c>
      <c r="G6747">
        <v>1</v>
      </c>
      <c r="H6747">
        <v>64.378910000000005</v>
      </c>
      <c r="I6747">
        <v>17.79297</v>
      </c>
      <c r="J6747">
        <v>0.98046880000000003</v>
      </c>
      <c r="K6747">
        <v>58.023440000000001</v>
      </c>
      <c r="L6747" s="3">
        <v>44130.538194444445</v>
      </c>
      <c r="M6747">
        <v>17.18</v>
      </c>
      <c r="N6747" t="s">
        <v>28</v>
      </c>
      <c r="P6747">
        <f>(C6747-Key!$B$1)*24</f>
        <v>3.8333333334303461</v>
      </c>
      <c r="Q6747">
        <f>(Key!$B$2-'17.1'!C6747)*24</f>
        <v>-0.88333333341870457</v>
      </c>
      <c r="R6747" s="3">
        <f>C6747-(M6747-Key!$B$5)/(24*Key!$B$6)</f>
        <v>44130.772990740741</v>
      </c>
      <c r="S6747">
        <f>M6747-Key!$B$5</f>
        <v>14.92</v>
      </c>
      <c r="T6747" s="2">
        <f t="shared" si="525"/>
        <v>44129.784722222219</v>
      </c>
      <c r="U6747" t="str">
        <f t="shared" si="526"/>
        <v>10-25-2020 18:50</v>
      </c>
      <c r="V6747">
        <f>IFERROR(IF(W6747=Z6747,VLOOKUP($U6747,[1]C8842!$G$2:$M$145,3,FALSE),0),0)</f>
        <v>0</v>
      </c>
      <c r="W6747">
        <f>VLOOKUP(RIGHT($V$1,5),Key!$A$9:$B$14,2,FALSE)</f>
        <v>10.199999999999999</v>
      </c>
      <c r="X6747">
        <f t="shared" si="529"/>
        <v>0</v>
      </c>
      <c r="Y6747">
        <f>VLOOKUP(RIGHT($X$1,5),Key!$A$9:$B$14,2,FALSE)</f>
        <v>3.7</v>
      </c>
      <c r="Z6747">
        <f t="shared" si="527"/>
        <v>10.199999999999999</v>
      </c>
      <c r="AA6747">
        <f t="shared" si="528"/>
        <v>0</v>
      </c>
    </row>
    <row r="6748" spans="1:27" x14ac:dyDescent="0.3">
      <c r="A6748">
        <v>100067</v>
      </c>
      <c r="B6748">
        <v>230922</v>
      </c>
      <c r="C6748" s="3">
        <v>44130.786805555559</v>
      </c>
      <c r="D6748">
        <v>0</v>
      </c>
      <c r="E6748">
        <v>2</v>
      </c>
      <c r="F6748" t="s">
        <v>25</v>
      </c>
      <c r="G6748">
        <v>1</v>
      </c>
      <c r="H6748">
        <v>70.140630000000002</v>
      </c>
      <c r="I6748">
        <v>13.871090000000001</v>
      </c>
      <c r="J6748">
        <v>0.75390630000000003</v>
      </c>
      <c r="K6748">
        <v>47.019530000000003</v>
      </c>
      <c r="L6748" s="3">
        <v>44130.538194444445</v>
      </c>
      <c r="M6748">
        <v>17.18</v>
      </c>
      <c r="N6748" t="s">
        <v>28</v>
      </c>
      <c r="P6748">
        <f>(C6748-Key!$B$1)*24</f>
        <v>3.8333333334303461</v>
      </c>
      <c r="Q6748">
        <f>(Key!$B$2-'17.1'!C6748)*24</f>
        <v>-0.88333333341870457</v>
      </c>
      <c r="R6748" s="3">
        <f>C6748-(M6748-Key!$B$5)/(24*Key!$B$6)</f>
        <v>44130.772990740741</v>
      </c>
      <c r="S6748">
        <f>M6748-Key!$B$5</f>
        <v>14.92</v>
      </c>
      <c r="T6748" s="2">
        <f t="shared" si="525"/>
        <v>44129.784722222219</v>
      </c>
      <c r="U6748" t="str">
        <f t="shared" si="526"/>
        <v>10-25-2020 18:50</v>
      </c>
      <c r="V6748">
        <f>IFERROR(IF(W6748=Z6748,VLOOKUP($U6748,[1]C8842!$G$2:$M$145,3,FALSE),0),0)</f>
        <v>0</v>
      </c>
      <c r="W6748">
        <f>VLOOKUP(RIGHT($V$1,5),Key!$A$9:$B$14,2,FALSE)</f>
        <v>10.199999999999999</v>
      </c>
      <c r="X6748">
        <f t="shared" si="529"/>
        <v>0</v>
      </c>
      <c r="Y6748">
        <f>VLOOKUP(RIGHT($X$1,5),Key!$A$9:$B$14,2,FALSE)</f>
        <v>3.7</v>
      </c>
      <c r="Z6748">
        <f t="shared" si="527"/>
        <v>10.199999999999999</v>
      </c>
      <c r="AA6748">
        <f t="shared" si="528"/>
        <v>0</v>
      </c>
    </row>
    <row r="6749" spans="1:27" x14ac:dyDescent="0.3">
      <c r="A6749">
        <v>100067</v>
      </c>
      <c r="B6749">
        <v>230922</v>
      </c>
      <c r="C6749" s="3">
        <v>44130.786805555559</v>
      </c>
      <c r="D6749">
        <v>1</v>
      </c>
      <c r="E6749">
        <v>1</v>
      </c>
      <c r="F6749" t="s">
        <v>25</v>
      </c>
      <c r="G6749">
        <v>1</v>
      </c>
      <c r="H6749">
        <v>68.65625</v>
      </c>
      <c r="I6749">
        <v>15.79297</v>
      </c>
      <c r="J6749">
        <v>0.84375</v>
      </c>
      <c r="K6749">
        <v>57.023440000000001</v>
      </c>
      <c r="L6749" s="3">
        <v>44130.538194444445</v>
      </c>
      <c r="M6749">
        <v>17.18</v>
      </c>
      <c r="N6749" t="s">
        <v>28</v>
      </c>
      <c r="P6749">
        <f>(C6749-Key!$B$1)*24</f>
        <v>3.8333333334303461</v>
      </c>
      <c r="Q6749">
        <f>(Key!$B$2-'17.1'!C6749)*24</f>
        <v>-0.88333333341870457</v>
      </c>
      <c r="R6749" s="3">
        <f>C6749-(M6749-Key!$B$5)/(24*Key!$B$6)</f>
        <v>44130.772990740741</v>
      </c>
      <c r="S6749">
        <f>M6749-Key!$B$5</f>
        <v>14.92</v>
      </c>
      <c r="T6749" s="2">
        <f t="shared" si="525"/>
        <v>44129.784722222219</v>
      </c>
      <c r="U6749" t="str">
        <f t="shared" si="526"/>
        <v>10-25-2020 18:50</v>
      </c>
      <c r="V6749">
        <f>IFERROR(IF(W6749=Z6749,VLOOKUP($U6749,[1]C8842!$G$2:$M$145,3,FALSE),0),0)</f>
        <v>0</v>
      </c>
      <c r="W6749">
        <f>VLOOKUP(RIGHT($V$1,5),Key!$A$9:$B$14,2,FALSE)</f>
        <v>10.199999999999999</v>
      </c>
      <c r="X6749">
        <f t="shared" si="529"/>
        <v>0</v>
      </c>
      <c r="Y6749">
        <f>VLOOKUP(RIGHT($X$1,5),Key!$A$9:$B$14,2,FALSE)</f>
        <v>3.7</v>
      </c>
      <c r="Z6749">
        <f t="shared" si="527"/>
        <v>10.199999999999999</v>
      </c>
      <c r="AA6749">
        <f t="shared" si="528"/>
        <v>0</v>
      </c>
    </row>
    <row r="6750" spans="1:27" x14ac:dyDescent="0.3">
      <c r="A6750">
        <v>100067</v>
      </c>
      <c r="B6750">
        <v>230922</v>
      </c>
      <c r="C6750" s="3">
        <v>44130.786805555559</v>
      </c>
      <c r="D6750">
        <v>1</v>
      </c>
      <c r="E6750">
        <v>1</v>
      </c>
      <c r="F6750" t="s">
        <v>25</v>
      </c>
      <c r="G6750">
        <v>1</v>
      </c>
      <c r="H6750">
        <v>66.40625</v>
      </c>
      <c r="I6750">
        <v>14.54297</v>
      </c>
      <c r="J6750">
        <v>0.8203125</v>
      </c>
      <c r="K6750">
        <v>57.023440000000001</v>
      </c>
      <c r="L6750" s="3">
        <v>44130.538194444445</v>
      </c>
      <c r="M6750">
        <v>17.18</v>
      </c>
      <c r="N6750" t="s">
        <v>28</v>
      </c>
      <c r="P6750">
        <f>(C6750-Key!$B$1)*24</f>
        <v>3.8333333334303461</v>
      </c>
      <c r="Q6750">
        <f>(Key!$B$2-'17.1'!C6750)*24</f>
        <v>-0.88333333341870457</v>
      </c>
      <c r="R6750" s="3">
        <f>C6750-(M6750-Key!$B$5)/(24*Key!$B$6)</f>
        <v>44130.772990740741</v>
      </c>
      <c r="S6750">
        <f>M6750-Key!$B$5</f>
        <v>14.92</v>
      </c>
      <c r="T6750" s="2">
        <f t="shared" si="525"/>
        <v>44129.784722222219</v>
      </c>
      <c r="U6750" t="str">
        <f t="shared" si="526"/>
        <v>10-25-2020 18:50</v>
      </c>
      <c r="V6750">
        <f>IFERROR(IF(W6750=Z6750,VLOOKUP($U6750,[1]C8842!$G$2:$M$145,3,FALSE),0),0)</f>
        <v>0</v>
      </c>
      <c r="W6750">
        <f>VLOOKUP(RIGHT($V$1,5),Key!$A$9:$B$14,2,FALSE)</f>
        <v>10.199999999999999</v>
      </c>
      <c r="X6750">
        <f t="shared" si="529"/>
        <v>0</v>
      </c>
      <c r="Y6750">
        <f>VLOOKUP(RIGHT($X$1,5),Key!$A$9:$B$14,2,FALSE)</f>
        <v>3.7</v>
      </c>
      <c r="Z6750">
        <f t="shared" si="527"/>
        <v>10.199999999999999</v>
      </c>
      <c r="AA6750">
        <f t="shared" si="528"/>
        <v>0</v>
      </c>
    </row>
    <row r="6751" spans="1:27" x14ac:dyDescent="0.3">
      <c r="A6751">
        <v>100067</v>
      </c>
      <c r="B6751">
        <v>230922</v>
      </c>
      <c r="C6751" s="3">
        <v>44130.786805555559</v>
      </c>
      <c r="D6751">
        <v>0</v>
      </c>
      <c r="E6751">
        <v>2</v>
      </c>
      <c r="F6751" t="s">
        <v>25</v>
      </c>
      <c r="G6751">
        <v>1</v>
      </c>
      <c r="H6751">
        <v>62.164059999999999</v>
      </c>
      <c r="I6751">
        <v>16.335940000000001</v>
      </c>
      <c r="J6751">
        <v>0.953125</v>
      </c>
      <c r="K6751">
        <v>47.019530000000003</v>
      </c>
      <c r="L6751" s="3">
        <v>44130.538194444445</v>
      </c>
      <c r="M6751">
        <v>17.18</v>
      </c>
      <c r="N6751" t="s">
        <v>28</v>
      </c>
      <c r="P6751">
        <f>(C6751-Key!$B$1)*24</f>
        <v>3.8333333334303461</v>
      </c>
      <c r="Q6751">
        <f>(Key!$B$2-'17.1'!C6751)*24</f>
        <v>-0.88333333341870457</v>
      </c>
      <c r="R6751" s="3">
        <f>C6751-(M6751-Key!$B$5)/(24*Key!$B$6)</f>
        <v>44130.772990740741</v>
      </c>
      <c r="S6751">
        <f>M6751-Key!$B$5</f>
        <v>14.92</v>
      </c>
      <c r="T6751" s="2">
        <f t="shared" si="525"/>
        <v>44129.784722222219</v>
      </c>
      <c r="U6751" t="str">
        <f t="shared" si="526"/>
        <v>10-25-2020 18:50</v>
      </c>
      <c r="V6751">
        <f>IFERROR(IF(W6751=Z6751,VLOOKUP($U6751,[1]C8842!$G$2:$M$145,3,FALSE),0),0)</f>
        <v>0</v>
      </c>
      <c r="W6751">
        <f>VLOOKUP(RIGHT($V$1,5),Key!$A$9:$B$14,2,FALSE)</f>
        <v>10.199999999999999</v>
      </c>
      <c r="X6751">
        <f t="shared" si="529"/>
        <v>0</v>
      </c>
      <c r="Y6751">
        <f>VLOOKUP(RIGHT($X$1,5),Key!$A$9:$B$14,2,FALSE)</f>
        <v>3.7</v>
      </c>
      <c r="Z6751">
        <f t="shared" si="527"/>
        <v>10.199999999999999</v>
      </c>
      <c r="AA6751">
        <f t="shared" si="528"/>
        <v>0</v>
      </c>
    </row>
    <row r="6752" spans="1:27" x14ac:dyDescent="0.3">
      <c r="A6752">
        <v>100067</v>
      </c>
      <c r="B6752">
        <v>230922</v>
      </c>
      <c r="C6752" s="3">
        <v>44130.786805555559</v>
      </c>
      <c r="D6752">
        <v>3</v>
      </c>
      <c r="E6752">
        <v>2</v>
      </c>
      <c r="F6752" t="s">
        <v>26</v>
      </c>
      <c r="G6752">
        <v>1</v>
      </c>
      <c r="H6752">
        <v>62.148440000000001</v>
      </c>
      <c r="I6752">
        <v>19.171880000000002</v>
      </c>
      <c r="J6752">
        <v>1.074219</v>
      </c>
      <c r="K6752">
        <v>94.039060000000006</v>
      </c>
      <c r="L6752" s="3">
        <v>44130.538194444445</v>
      </c>
      <c r="M6752">
        <v>17.18</v>
      </c>
      <c r="N6752" t="s">
        <v>28</v>
      </c>
      <c r="P6752">
        <f>(C6752-Key!$B$1)*24</f>
        <v>3.8333333334303461</v>
      </c>
      <c r="Q6752">
        <f>(Key!$B$2-'17.1'!C6752)*24</f>
        <v>-0.88333333341870457</v>
      </c>
      <c r="R6752" s="3">
        <f>C6752-(M6752-Key!$B$5)/(24*Key!$B$6)</f>
        <v>44130.772990740741</v>
      </c>
      <c r="S6752">
        <f>M6752-Key!$B$5</f>
        <v>14.92</v>
      </c>
      <c r="T6752" s="2">
        <f t="shared" si="525"/>
        <v>44129.784722222219</v>
      </c>
      <c r="U6752" t="str">
        <f t="shared" si="526"/>
        <v>10-25-2020 18:50</v>
      </c>
      <c r="V6752">
        <f>IFERROR(IF(W6752=Z6752,VLOOKUP($U6752,[1]C8842!$G$2:$M$145,3,FALSE),0),0)</f>
        <v>0</v>
      </c>
      <c r="W6752">
        <f>VLOOKUP(RIGHT($V$1,5),Key!$A$9:$B$14,2,FALSE)</f>
        <v>10.199999999999999</v>
      </c>
      <c r="X6752">
        <f t="shared" si="529"/>
        <v>0</v>
      </c>
      <c r="Y6752">
        <f>VLOOKUP(RIGHT($X$1,5),Key!$A$9:$B$14,2,FALSE)</f>
        <v>3.7</v>
      </c>
      <c r="Z6752">
        <f t="shared" si="527"/>
        <v>10.199999999999999</v>
      </c>
      <c r="AA6752">
        <f t="shared" si="528"/>
        <v>0</v>
      </c>
    </row>
    <row r="6753" spans="1:27" x14ac:dyDescent="0.3">
      <c r="A6753">
        <v>100067</v>
      </c>
      <c r="B6753">
        <v>230922</v>
      </c>
      <c r="C6753" s="3">
        <v>44130.786805555559</v>
      </c>
      <c r="D6753">
        <v>0</v>
      </c>
      <c r="E6753">
        <v>2</v>
      </c>
      <c r="F6753" t="s">
        <v>25</v>
      </c>
      <c r="G6753">
        <v>2</v>
      </c>
      <c r="H6753">
        <v>65.996089999999995</v>
      </c>
      <c r="I6753">
        <v>21.789059999999999</v>
      </c>
      <c r="J6753">
        <v>1.1171880000000001</v>
      </c>
      <c r="K6753">
        <v>45.019530000000003</v>
      </c>
      <c r="L6753" s="3">
        <v>44130.538194444445</v>
      </c>
      <c r="M6753">
        <v>17.18</v>
      </c>
      <c r="N6753" t="s">
        <v>28</v>
      </c>
      <c r="P6753">
        <f>(C6753-Key!$B$1)*24</f>
        <v>3.8333333334303461</v>
      </c>
      <c r="Q6753">
        <f>(Key!$B$2-'17.1'!C6753)*24</f>
        <v>-0.88333333341870457</v>
      </c>
      <c r="R6753" s="3">
        <f>C6753-(M6753-Key!$B$5)/(24*Key!$B$6)</f>
        <v>44130.772990740741</v>
      </c>
      <c r="S6753">
        <f>M6753-Key!$B$5</f>
        <v>14.92</v>
      </c>
      <c r="T6753" s="2">
        <f t="shared" si="525"/>
        <v>44129.784722222219</v>
      </c>
      <c r="U6753" t="str">
        <f t="shared" si="526"/>
        <v>10-25-2020 18:50</v>
      </c>
      <c r="V6753">
        <f>IFERROR(IF(W6753=Z6753,VLOOKUP($U6753,[1]C8842!$G$2:$M$145,3,FALSE),0),0)</f>
        <v>0</v>
      </c>
      <c r="W6753">
        <f>VLOOKUP(RIGHT($V$1,5),Key!$A$9:$B$14,2,FALSE)</f>
        <v>10.199999999999999</v>
      </c>
      <c r="X6753">
        <f t="shared" si="529"/>
        <v>0</v>
      </c>
      <c r="Y6753">
        <f>VLOOKUP(RIGHT($X$1,5),Key!$A$9:$B$14,2,FALSE)</f>
        <v>3.7</v>
      </c>
      <c r="Z6753">
        <f t="shared" si="527"/>
        <v>10.199999999999999</v>
      </c>
      <c r="AA6753">
        <f t="shared" si="528"/>
        <v>0</v>
      </c>
    </row>
    <row r="6754" spans="1:27" x14ac:dyDescent="0.3">
      <c r="A6754">
        <v>100067</v>
      </c>
      <c r="B6754">
        <v>230922</v>
      </c>
      <c r="C6754" s="3">
        <v>44130.786805555559</v>
      </c>
      <c r="D6754">
        <v>1</v>
      </c>
      <c r="E6754">
        <v>1</v>
      </c>
      <c r="F6754" t="s">
        <v>25</v>
      </c>
      <c r="G6754">
        <v>1</v>
      </c>
      <c r="H6754">
        <v>67.480469999999997</v>
      </c>
      <c r="I6754">
        <v>16.20703</v>
      </c>
      <c r="J6754">
        <v>0.875</v>
      </c>
      <c r="K6754">
        <v>58.023440000000001</v>
      </c>
      <c r="L6754" s="3">
        <v>44130.538194444445</v>
      </c>
      <c r="M6754">
        <v>17.18</v>
      </c>
      <c r="N6754" t="s">
        <v>28</v>
      </c>
      <c r="P6754">
        <f>(C6754-Key!$B$1)*24</f>
        <v>3.8333333334303461</v>
      </c>
      <c r="Q6754">
        <f>(Key!$B$2-'17.1'!C6754)*24</f>
        <v>-0.88333333341870457</v>
      </c>
      <c r="R6754" s="3">
        <f>C6754-(M6754-Key!$B$5)/(24*Key!$B$6)</f>
        <v>44130.772990740741</v>
      </c>
      <c r="S6754">
        <f>M6754-Key!$B$5</f>
        <v>14.92</v>
      </c>
      <c r="T6754" s="2">
        <f t="shared" si="525"/>
        <v>44129.784722222219</v>
      </c>
      <c r="U6754" t="str">
        <f t="shared" si="526"/>
        <v>10-25-2020 18:50</v>
      </c>
      <c r="V6754">
        <f>IFERROR(IF(W6754=Z6754,VLOOKUP($U6754,[1]C8842!$G$2:$M$145,3,FALSE),0),0)</f>
        <v>0</v>
      </c>
      <c r="W6754">
        <f>VLOOKUP(RIGHT($V$1,5),Key!$A$9:$B$14,2,FALSE)</f>
        <v>10.199999999999999</v>
      </c>
      <c r="X6754">
        <f t="shared" si="529"/>
        <v>0</v>
      </c>
      <c r="Y6754">
        <f>VLOOKUP(RIGHT($X$1,5),Key!$A$9:$B$14,2,FALSE)</f>
        <v>3.7</v>
      </c>
      <c r="Z6754">
        <f t="shared" si="527"/>
        <v>10.199999999999999</v>
      </c>
      <c r="AA6754">
        <f t="shared" si="528"/>
        <v>0</v>
      </c>
    </row>
    <row r="6755" spans="1:27" x14ac:dyDescent="0.3">
      <c r="A6755">
        <v>100067</v>
      </c>
      <c r="B6755">
        <v>230922</v>
      </c>
      <c r="C6755" s="3">
        <v>44130.786805555559</v>
      </c>
      <c r="D6755">
        <v>0</v>
      </c>
      <c r="E6755">
        <v>2</v>
      </c>
      <c r="F6755" t="s">
        <v>25</v>
      </c>
      <c r="G6755">
        <v>1</v>
      </c>
      <c r="H6755">
        <v>62.621090000000002</v>
      </c>
      <c r="I6755">
        <v>16.578130000000002</v>
      </c>
      <c r="J6755">
        <v>0.95703130000000003</v>
      </c>
      <c r="K6755">
        <v>46.019530000000003</v>
      </c>
      <c r="L6755" s="3">
        <v>44130.538194444445</v>
      </c>
      <c r="M6755">
        <v>17.18</v>
      </c>
      <c r="N6755" t="s">
        <v>28</v>
      </c>
      <c r="P6755">
        <f>(C6755-Key!$B$1)*24</f>
        <v>3.8333333334303461</v>
      </c>
      <c r="Q6755">
        <f>(Key!$B$2-'17.1'!C6755)*24</f>
        <v>-0.88333333341870457</v>
      </c>
      <c r="R6755" s="3">
        <f>C6755-(M6755-Key!$B$5)/(24*Key!$B$6)</f>
        <v>44130.772990740741</v>
      </c>
      <c r="S6755">
        <f>M6755-Key!$B$5</f>
        <v>14.92</v>
      </c>
      <c r="T6755" s="2">
        <f t="shared" si="525"/>
        <v>44129.784722222219</v>
      </c>
      <c r="U6755" t="str">
        <f t="shared" si="526"/>
        <v>10-25-2020 18:50</v>
      </c>
      <c r="V6755">
        <f>IFERROR(IF(W6755=Z6755,VLOOKUP($U6755,[1]C8842!$G$2:$M$145,3,FALSE),0),0)</f>
        <v>0</v>
      </c>
      <c r="W6755">
        <f>VLOOKUP(RIGHT($V$1,5),Key!$A$9:$B$14,2,FALSE)</f>
        <v>10.199999999999999</v>
      </c>
      <c r="X6755">
        <f t="shared" si="529"/>
        <v>0</v>
      </c>
      <c r="Y6755">
        <f>VLOOKUP(RIGHT($X$1,5),Key!$A$9:$B$14,2,FALSE)</f>
        <v>3.7</v>
      </c>
      <c r="Z6755">
        <f t="shared" si="527"/>
        <v>10.199999999999999</v>
      </c>
      <c r="AA6755">
        <f t="shared" si="528"/>
        <v>0</v>
      </c>
    </row>
    <row r="6756" spans="1:27" x14ac:dyDescent="0.3">
      <c r="A6756">
        <v>100067</v>
      </c>
      <c r="B6756">
        <v>230922</v>
      </c>
      <c r="C6756" s="3">
        <v>44130.786805555559</v>
      </c>
      <c r="D6756">
        <v>1</v>
      </c>
      <c r="E6756">
        <v>1</v>
      </c>
      <c r="F6756" t="s">
        <v>25</v>
      </c>
      <c r="G6756">
        <v>2</v>
      </c>
      <c r="H6756">
        <v>67.085939999999994</v>
      </c>
      <c r="I6756">
        <v>22.1875</v>
      </c>
      <c r="J6756">
        <v>1.1171880000000001</v>
      </c>
      <c r="K6756">
        <v>58.023440000000001</v>
      </c>
      <c r="L6756" s="3">
        <v>44130.538194444445</v>
      </c>
      <c r="M6756">
        <v>17.18</v>
      </c>
      <c r="N6756" t="s">
        <v>28</v>
      </c>
      <c r="P6756">
        <f>(C6756-Key!$B$1)*24</f>
        <v>3.8333333334303461</v>
      </c>
      <c r="Q6756">
        <f>(Key!$B$2-'17.1'!C6756)*24</f>
        <v>-0.88333333341870457</v>
      </c>
      <c r="R6756" s="3">
        <f>C6756-(M6756-Key!$B$5)/(24*Key!$B$6)</f>
        <v>44130.772990740741</v>
      </c>
      <c r="S6756">
        <f>M6756-Key!$B$5</f>
        <v>14.92</v>
      </c>
      <c r="T6756" s="2">
        <f t="shared" si="525"/>
        <v>44129.784722222219</v>
      </c>
      <c r="U6756" t="str">
        <f t="shared" si="526"/>
        <v>10-25-2020 18:50</v>
      </c>
      <c r="V6756">
        <f>IFERROR(IF(W6756=Z6756,VLOOKUP($U6756,[1]C8842!$G$2:$M$145,3,FALSE),0),0)</f>
        <v>0</v>
      </c>
      <c r="W6756">
        <f>VLOOKUP(RIGHT($V$1,5),Key!$A$9:$B$14,2,FALSE)</f>
        <v>10.199999999999999</v>
      </c>
      <c r="X6756">
        <f t="shared" si="529"/>
        <v>0</v>
      </c>
      <c r="Y6756">
        <f>VLOOKUP(RIGHT($X$1,5),Key!$A$9:$B$14,2,FALSE)</f>
        <v>3.7</v>
      </c>
      <c r="Z6756">
        <f t="shared" si="527"/>
        <v>10.199999999999999</v>
      </c>
      <c r="AA6756">
        <f t="shared" si="528"/>
        <v>0</v>
      </c>
    </row>
    <row r="6757" spans="1:27" x14ac:dyDescent="0.3">
      <c r="A6757">
        <v>100067</v>
      </c>
      <c r="B6757">
        <v>230922</v>
      </c>
      <c r="C6757" s="3">
        <v>44130.786805555559</v>
      </c>
      <c r="D6757">
        <v>0</v>
      </c>
      <c r="E6757">
        <v>2</v>
      </c>
      <c r="F6757" t="s">
        <v>25</v>
      </c>
      <c r="G6757">
        <v>1</v>
      </c>
      <c r="H6757">
        <v>58.816409999999998</v>
      </c>
      <c r="I6757">
        <v>14.367190000000001</v>
      </c>
      <c r="J6757">
        <v>0.921875</v>
      </c>
      <c r="K6757">
        <v>46.019530000000003</v>
      </c>
      <c r="L6757" s="3">
        <v>44130.538194444445</v>
      </c>
      <c r="M6757">
        <v>17.18</v>
      </c>
      <c r="N6757" t="s">
        <v>28</v>
      </c>
      <c r="P6757">
        <f>(C6757-Key!$B$1)*24</f>
        <v>3.8333333334303461</v>
      </c>
      <c r="Q6757">
        <f>(Key!$B$2-'17.1'!C6757)*24</f>
        <v>-0.88333333341870457</v>
      </c>
      <c r="R6757" s="3">
        <f>C6757-(M6757-Key!$B$5)/(24*Key!$B$6)</f>
        <v>44130.772990740741</v>
      </c>
      <c r="S6757">
        <f>M6757-Key!$B$5</f>
        <v>14.92</v>
      </c>
      <c r="T6757" s="2">
        <f t="shared" si="525"/>
        <v>44129.784722222219</v>
      </c>
      <c r="U6757" t="str">
        <f t="shared" si="526"/>
        <v>10-25-2020 18:50</v>
      </c>
      <c r="V6757">
        <f>IFERROR(IF(W6757=Z6757,VLOOKUP($U6757,[1]C8842!$G$2:$M$145,3,FALSE),0),0)</f>
        <v>0</v>
      </c>
      <c r="W6757">
        <f>VLOOKUP(RIGHT($V$1,5),Key!$A$9:$B$14,2,FALSE)</f>
        <v>10.199999999999999</v>
      </c>
      <c r="X6757">
        <f t="shared" si="529"/>
        <v>0</v>
      </c>
      <c r="Y6757">
        <f>VLOOKUP(RIGHT($X$1,5),Key!$A$9:$B$14,2,FALSE)</f>
        <v>3.7</v>
      </c>
      <c r="Z6757">
        <f t="shared" si="527"/>
        <v>10.199999999999999</v>
      </c>
      <c r="AA6757">
        <f t="shared" si="528"/>
        <v>0</v>
      </c>
    </row>
    <row r="6758" spans="1:27" x14ac:dyDescent="0.3">
      <c r="A6758">
        <v>100067</v>
      </c>
      <c r="B6758">
        <v>230922</v>
      </c>
      <c r="C6758" s="3">
        <v>44130.786805555559</v>
      </c>
      <c r="D6758">
        <v>0</v>
      </c>
      <c r="E6758">
        <v>2</v>
      </c>
      <c r="F6758" t="s">
        <v>25</v>
      </c>
      <c r="G6758">
        <v>1</v>
      </c>
      <c r="H6758">
        <v>57.648440000000001</v>
      </c>
      <c r="I6758">
        <v>17.05078</v>
      </c>
      <c r="J6758">
        <v>1.0625</v>
      </c>
      <c r="K6758">
        <v>46.019530000000003</v>
      </c>
      <c r="L6758" s="3">
        <v>44130.538194444445</v>
      </c>
      <c r="M6758">
        <v>17.18</v>
      </c>
      <c r="N6758" t="s">
        <v>28</v>
      </c>
      <c r="P6758">
        <f>(C6758-Key!$B$1)*24</f>
        <v>3.8333333334303461</v>
      </c>
      <c r="Q6758">
        <f>(Key!$B$2-'17.1'!C6758)*24</f>
        <v>-0.88333333341870457</v>
      </c>
      <c r="R6758" s="3">
        <f>C6758-(M6758-Key!$B$5)/(24*Key!$B$6)</f>
        <v>44130.772990740741</v>
      </c>
      <c r="S6758">
        <f>M6758-Key!$B$5</f>
        <v>14.92</v>
      </c>
      <c r="T6758" s="2">
        <f t="shared" si="525"/>
        <v>44129.784722222219</v>
      </c>
      <c r="U6758" t="str">
        <f t="shared" si="526"/>
        <v>10-25-2020 18:50</v>
      </c>
      <c r="V6758">
        <f>IFERROR(IF(W6758=Z6758,VLOOKUP($U6758,[1]C8842!$G$2:$M$145,3,FALSE),0),0)</f>
        <v>0</v>
      </c>
      <c r="W6758">
        <f>VLOOKUP(RIGHT($V$1,5),Key!$A$9:$B$14,2,FALSE)</f>
        <v>10.199999999999999</v>
      </c>
      <c r="X6758">
        <f t="shared" si="529"/>
        <v>0</v>
      </c>
      <c r="Y6758">
        <f>VLOOKUP(RIGHT($X$1,5),Key!$A$9:$B$14,2,FALSE)</f>
        <v>3.7</v>
      </c>
      <c r="Z6758">
        <f t="shared" si="527"/>
        <v>10.199999999999999</v>
      </c>
      <c r="AA6758">
        <f t="shared" si="528"/>
        <v>0</v>
      </c>
    </row>
    <row r="6759" spans="1:27" x14ac:dyDescent="0.3">
      <c r="A6759">
        <v>100067</v>
      </c>
      <c r="B6759">
        <v>230922</v>
      </c>
      <c r="C6759" s="3">
        <v>44130.786805555559</v>
      </c>
      <c r="D6759">
        <v>1</v>
      </c>
      <c r="E6759">
        <v>1</v>
      </c>
      <c r="F6759" t="s">
        <v>25</v>
      </c>
      <c r="G6759">
        <v>4</v>
      </c>
      <c r="H6759">
        <v>65.320310000000006</v>
      </c>
      <c r="I6759">
        <v>78.082030000000003</v>
      </c>
      <c r="J6759">
        <v>3.4257810000000002</v>
      </c>
      <c r="K6759">
        <v>56.023440000000001</v>
      </c>
      <c r="L6759" s="3">
        <v>44130.538194444445</v>
      </c>
      <c r="M6759">
        <v>17.18</v>
      </c>
      <c r="N6759" t="s">
        <v>28</v>
      </c>
      <c r="P6759">
        <f>(C6759-Key!$B$1)*24</f>
        <v>3.8333333334303461</v>
      </c>
      <c r="Q6759">
        <f>(Key!$B$2-'17.1'!C6759)*24</f>
        <v>-0.88333333341870457</v>
      </c>
      <c r="R6759" s="3">
        <f>C6759-(M6759-Key!$B$5)/(24*Key!$B$6)</f>
        <v>44130.772990740741</v>
      </c>
      <c r="S6759">
        <f>M6759-Key!$B$5</f>
        <v>14.92</v>
      </c>
      <c r="T6759" s="2">
        <f t="shared" si="525"/>
        <v>44129.784722222219</v>
      </c>
      <c r="U6759" t="str">
        <f t="shared" si="526"/>
        <v>10-25-2020 18:50</v>
      </c>
      <c r="V6759">
        <f>IFERROR(IF(W6759=Z6759,VLOOKUP($U6759,[1]C8842!$G$2:$M$145,3,FALSE),0),0)</f>
        <v>0</v>
      </c>
      <c r="W6759">
        <f>VLOOKUP(RIGHT($V$1,5),Key!$A$9:$B$14,2,FALSE)</f>
        <v>10.199999999999999</v>
      </c>
      <c r="X6759">
        <f t="shared" si="529"/>
        <v>0</v>
      </c>
      <c r="Y6759">
        <f>VLOOKUP(RIGHT($X$1,5),Key!$A$9:$B$14,2,FALSE)</f>
        <v>3.7</v>
      </c>
      <c r="Z6759">
        <f t="shared" si="527"/>
        <v>10.199999999999999</v>
      </c>
      <c r="AA6759">
        <f t="shared" si="528"/>
        <v>0</v>
      </c>
    </row>
    <row r="6760" spans="1:27" x14ac:dyDescent="0.3">
      <c r="A6760">
        <v>100067</v>
      </c>
      <c r="B6760">
        <v>230922</v>
      </c>
      <c r="C6760" s="3">
        <v>44130.787499999999</v>
      </c>
      <c r="D6760">
        <v>0</v>
      </c>
      <c r="E6760">
        <v>2</v>
      </c>
      <c r="F6760" t="s">
        <v>25</v>
      </c>
      <c r="G6760">
        <v>1</v>
      </c>
      <c r="H6760">
        <v>62.292969999999997</v>
      </c>
      <c r="I6760">
        <v>16.42578</v>
      </c>
      <c r="J6760">
        <v>0.95703130000000003</v>
      </c>
      <c r="K6760">
        <v>46.019530000000003</v>
      </c>
      <c r="L6760" s="3">
        <v>44130.538194444445</v>
      </c>
      <c r="M6760">
        <v>17.18</v>
      </c>
      <c r="N6760" t="s">
        <v>28</v>
      </c>
      <c r="P6760">
        <f>(C6760-Key!$B$1)*24</f>
        <v>3.8499999999767169</v>
      </c>
      <c r="Q6760">
        <f>(Key!$B$2-'17.1'!C6760)*24</f>
        <v>-0.8999999999650754</v>
      </c>
      <c r="R6760" s="3">
        <f>C6760-(M6760-Key!$B$5)/(24*Key!$B$6)</f>
        <v>44130.773685185181</v>
      </c>
      <c r="S6760">
        <f>M6760-Key!$B$5</f>
        <v>14.92</v>
      </c>
      <c r="T6760" s="2">
        <f t="shared" si="525"/>
        <v>44129.784722222219</v>
      </c>
      <c r="U6760" t="str">
        <f t="shared" si="526"/>
        <v>10-25-2020 18:50</v>
      </c>
      <c r="V6760">
        <f>IFERROR(IF(W6760=Z6760,VLOOKUP($U6760,[1]C8842!$G$2:$M$145,3,FALSE),0),0)</f>
        <v>0</v>
      </c>
      <c r="W6760">
        <f>VLOOKUP(RIGHT($V$1,5),Key!$A$9:$B$14,2,FALSE)</f>
        <v>10.199999999999999</v>
      </c>
      <c r="X6760">
        <f t="shared" si="529"/>
        <v>0</v>
      </c>
      <c r="Y6760">
        <f>VLOOKUP(RIGHT($X$1,5),Key!$A$9:$B$14,2,FALSE)</f>
        <v>3.7</v>
      </c>
      <c r="Z6760">
        <f t="shared" si="527"/>
        <v>10.199999999999999</v>
      </c>
      <c r="AA6760">
        <f t="shared" si="528"/>
        <v>0</v>
      </c>
    </row>
    <row r="6761" spans="1:27" x14ac:dyDescent="0.3">
      <c r="A6761">
        <v>100067</v>
      </c>
      <c r="B6761">
        <v>230922</v>
      </c>
      <c r="C6761" s="3">
        <v>44130.787499999999</v>
      </c>
      <c r="D6761">
        <v>3</v>
      </c>
      <c r="E6761">
        <v>2</v>
      </c>
      <c r="F6761" t="s">
        <v>26</v>
      </c>
      <c r="G6761">
        <v>1</v>
      </c>
      <c r="H6761">
        <v>58.714840000000002</v>
      </c>
      <c r="I6761">
        <v>16.820309999999999</v>
      </c>
      <c r="J6761">
        <v>1.03125</v>
      </c>
      <c r="K6761">
        <v>93.039060000000006</v>
      </c>
      <c r="L6761" s="3">
        <v>44130.538194444445</v>
      </c>
      <c r="M6761">
        <v>17.18</v>
      </c>
      <c r="N6761" t="s">
        <v>28</v>
      </c>
      <c r="P6761">
        <f>(C6761-Key!$B$1)*24</f>
        <v>3.8499999999767169</v>
      </c>
      <c r="Q6761">
        <f>(Key!$B$2-'17.1'!C6761)*24</f>
        <v>-0.8999999999650754</v>
      </c>
      <c r="R6761" s="3">
        <f>C6761-(M6761-Key!$B$5)/(24*Key!$B$6)</f>
        <v>44130.773685185181</v>
      </c>
      <c r="S6761">
        <f>M6761-Key!$B$5</f>
        <v>14.92</v>
      </c>
      <c r="T6761" s="2">
        <f t="shared" si="525"/>
        <v>44129.784722222219</v>
      </c>
      <c r="U6761" t="str">
        <f t="shared" si="526"/>
        <v>10-25-2020 18:50</v>
      </c>
      <c r="V6761">
        <f>IFERROR(IF(W6761=Z6761,VLOOKUP($U6761,[1]C8842!$G$2:$M$145,3,FALSE),0),0)</f>
        <v>0</v>
      </c>
      <c r="W6761">
        <f>VLOOKUP(RIGHT($V$1,5),Key!$A$9:$B$14,2,FALSE)</f>
        <v>10.199999999999999</v>
      </c>
      <c r="X6761">
        <f t="shared" si="529"/>
        <v>0</v>
      </c>
      <c r="Y6761">
        <f>VLOOKUP(RIGHT($X$1,5),Key!$A$9:$B$14,2,FALSE)</f>
        <v>3.7</v>
      </c>
      <c r="Z6761">
        <f t="shared" si="527"/>
        <v>10.199999999999999</v>
      </c>
      <c r="AA6761">
        <f t="shared" si="528"/>
        <v>0</v>
      </c>
    </row>
    <row r="6762" spans="1:27" x14ac:dyDescent="0.3">
      <c r="A6762">
        <v>100067</v>
      </c>
      <c r="B6762">
        <v>230922</v>
      </c>
      <c r="C6762" s="3">
        <v>44130.787499999999</v>
      </c>
      <c r="D6762">
        <v>2</v>
      </c>
      <c r="E6762">
        <v>1</v>
      </c>
      <c r="F6762" t="s">
        <v>26</v>
      </c>
      <c r="G6762">
        <v>1</v>
      </c>
      <c r="H6762">
        <v>67.011719999999997</v>
      </c>
      <c r="I6762">
        <v>15.76953</v>
      </c>
      <c r="J6762">
        <v>0.86328130000000003</v>
      </c>
      <c r="K6762">
        <v>82.035160000000005</v>
      </c>
      <c r="L6762" s="3">
        <v>44130.538194444445</v>
      </c>
      <c r="M6762">
        <v>17.18</v>
      </c>
      <c r="N6762" t="s">
        <v>28</v>
      </c>
      <c r="P6762">
        <f>(C6762-Key!$B$1)*24</f>
        <v>3.8499999999767169</v>
      </c>
      <c r="Q6762">
        <f>(Key!$B$2-'17.1'!C6762)*24</f>
        <v>-0.8999999999650754</v>
      </c>
      <c r="R6762" s="3">
        <f>C6762-(M6762-Key!$B$5)/(24*Key!$B$6)</f>
        <v>44130.773685185181</v>
      </c>
      <c r="S6762">
        <f>M6762-Key!$B$5</f>
        <v>14.92</v>
      </c>
      <c r="T6762" s="2">
        <f t="shared" si="525"/>
        <v>44129.784722222219</v>
      </c>
      <c r="U6762" t="str">
        <f t="shared" si="526"/>
        <v>10-25-2020 18:50</v>
      </c>
      <c r="V6762">
        <f>IFERROR(IF(W6762=Z6762,VLOOKUP($U6762,[1]C8842!$G$2:$M$145,3,FALSE),0),0)</f>
        <v>0</v>
      </c>
      <c r="W6762">
        <f>VLOOKUP(RIGHT($V$1,5),Key!$A$9:$B$14,2,FALSE)</f>
        <v>10.199999999999999</v>
      </c>
      <c r="X6762">
        <f t="shared" si="529"/>
        <v>0</v>
      </c>
      <c r="Y6762">
        <f>VLOOKUP(RIGHT($X$1,5),Key!$A$9:$B$14,2,FALSE)</f>
        <v>3.7</v>
      </c>
      <c r="Z6762">
        <f t="shared" si="527"/>
        <v>10.199999999999999</v>
      </c>
      <c r="AA6762">
        <f t="shared" si="528"/>
        <v>0</v>
      </c>
    </row>
    <row r="6763" spans="1:27" x14ac:dyDescent="0.3">
      <c r="A6763">
        <v>100067</v>
      </c>
      <c r="B6763">
        <v>230922</v>
      </c>
      <c r="C6763" s="3">
        <v>44130.787499999999</v>
      </c>
      <c r="D6763">
        <v>3</v>
      </c>
      <c r="E6763">
        <v>2</v>
      </c>
      <c r="F6763" t="s">
        <v>26</v>
      </c>
      <c r="G6763">
        <v>1</v>
      </c>
      <c r="H6763">
        <v>66.710939999999994</v>
      </c>
      <c r="I6763">
        <v>17.08203</v>
      </c>
      <c r="J6763">
        <v>0.91796880000000003</v>
      </c>
      <c r="K6763">
        <v>92.039060000000006</v>
      </c>
      <c r="L6763" s="3">
        <v>44130.538194444445</v>
      </c>
      <c r="M6763">
        <v>17.18</v>
      </c>
      <c r="N6763" t="s">
        <v>28</v>
      </c>
      <c r="P6763">
        <f>(C6763-Key!$B$1)*24</f>
        <v>3.8499999999767169</v>
      </c>
      <c r="Q6763">
        <f>(Key!$B$2-'17.1'!C6763)*24</f>
        <v>-0.8999999999650754</v>
      </c>
      <c r="R6763" s="3">
        <f>C6763-(M6763-Key!$B$5)/(24*Key!$B$6)</f>
        <v>44130.773685185181</v>
      </c>
      <c r="S6763">
        <f>M6763-Key!$B$5</f>
        <v>14.92</v>
      </c>
      <c r="T6763" s="2">
        <f t="shared" si="525"/>
        <v>44129.784722222219</v>
      </c>
      <c r="U6763" t="str">
        <f t="shared" si="526"/>
        <v>10-25-2020 18:50</v>
      </c>
      <c r="V6763">
        <f>IFERROR(IF(W6763=Z6763,VLOOKUP($U6763,[1]C8842!$G$2:$M$145,3,FALSE),0),0)</f>
        <v>0</v>
      </c>
      <c r="W6763">
        <f>VLOOKUP(RIGHT($V$1,5),Key!$A$9:$B$14,2,FALSE)</f>
        <v>10.199999999999999</v>
      </c>
      <c r="X6763">
        <f t="shared" si="529"/>
        <v>0</v>
      </c>
      <c r="Y6763">
        <f>VLOOKUP(RIGHT($X$1,5),Key!$A$9:$B$14,2,FALSE)</f>
        <v>3.7</v>
      </c>
      <c r="Z6763">
        <f t="shared" si="527"/>
        <v>10.199999999999999</v>
      </c>
      <c r="AA6763">
        <f t="shared" si="528"/>
        <v>0</v>
      </c>
    </row>
    <row r="6764" spans="1:27" x14ac:dyDescent="0.3">
      <c r="A6764">
        <v>100067</v>
      </c>
      <c r="B6764">
        <v>230922</v>
      </c>
      <c r="C6764" s="3">
        <v>44130.787499999999</v>
      </c>
      <c r="D6764">
        <v>3</v>
      </c>
      <c r="E6764">
        <v>2</v>
      </c>
      <c r="F6764" t="s">
        <v>26</v>
      </c>
      <c r="G6764">
        <v>1</v>
      </c>
      <c r="H6764">
        <v>67.246089999999995</v>
      </c>
      <c r="I6764">
        <v>16.128910000000001</v>
      </c>
      <c r="J6764">
        <v>0.875</v>
      </c>
      <c r="K6764">
        <v>94.039060000000006</v>
      </c>
      <c r="L6764" s="3">
        <v>44130.538194444445</v>
      </c>
      <c r="M6764">
        <v>17.18</v>
      </c>
      <c r="N6764" t="s">
        <v>28</v>
      </c>
      <c r="P6764">
        <f>(C6764-Key!$B$1)*24</f>
        <v>3.8499999999767169</v>
      </c>
      <c r="Q6764">
        <f>(Key!$B$2-'17.1'!C6764)*24</f>
        <v>-0.8999999999650754</v>
      </c>
      <c r="R6764" s="3">
        <f>C6764-(M6764-Key!$B$5)/(24*Key!$B$6)</f>
        <v>44130.773685185181</v>
      </c>
      <c r="S6764">
        <f>M6764-Key!$B$5</f>
        <v>14.92</v>
      </c>
      <c r="T6764" s="2">
        <f t="shared" si="525"/>
        <v>44129.784722222219</v>
      </c>
      <c r="U6764" t="str">
        <f t="shared" si="526"/>
        <v>10-25-2020 18:50</v>
      </c>
      <c r="V6764">
        <f>IFERROR(IF(W6764=Z6764,VLOOKUP($U6764,[1]C8842!$G$2:$M$145,3,FALSE),0),0)</f>
        <v>0</v>
      </c>
      <c r="W6764">
        <f>VLOOKUP(RIGHT($V$1,5),Key!$A$9:$B$14,2,FALSE)</f>
        <v>10.199999999999999</v>
      </c>
      <c r="X6764">
        <f t="shared" si="529"/>
        <v>0</v>
      </c>
      <c r="Y6764">
        <f>VLOOKUP(RIGHT($X$1,5),Key!$A$9:$B$14,2,FALSE)</f>
        <v>3.7</v>
      </c>
      <c r="Z6764">
        <f t="shared" si="527"/>
        <v>10.199999999999999</v>
      </c>
      <c r="AA6764">
        <f t="shared" si="528"/>
        <v>0</v>
      </c>
    </row>
    <row r="6765" spans="1:27" x14ac:dyDescent="0.3">
      <c r="A6765">
        <v>100067</v>
      </c>
      <c r="B6765">
        <v>230922</v>
      </c>
      <c r="C6765" s="3">
        <v>44130.787499999999</v>
      </c>
      <c r="D6765">
        <v>0</v>
      </c>
      <c r="E6765">
        <v>2</v>
      </c>
      <c r="F6765" t="s">
        <v>25</v>
      </c>
      <c r="G6765">
        <v>2</v>
      </c>
      <c r="H6765">
        <v>61.890630000000002</v>
      </c>
      <c r="I6765">
        <v>25.320309999999999</v>
      </c>
      <c r="J6765">
        <v>1.34375</v>
      </c>
      <c r="K6765">
        <v>46.019530000000003</v>
      </c>
      <c r="L6765" s="3">
        <v>44130.538194444445</v>
      </c>
      <c r="M6765">
        <v>17.18</v>
      </c>
      <c r="N6765" t="s">
        <v>28</v>
      </c>
      <c r="P6765">
        <f>(C6765-Key!$B$1)*24</f>
        <v>3.8499999999767169</v>
      </c>
      <c r="Q6765">
        <f>(Key!$B$2-'17.1'!C6765)*24</f>
        <v>-0.8999999999650754</v>
      </c>
      <c r="R6765" s="3">
        <f>C6765-(M6765-Key!$B$5)/(24*Key!$B$6)</f>
        <v>44130.773685185181</v>
      </c>
      <c r="S6765">
        <f>M6765-Key!$B$5</f>
        <v>14.92</v>
      </c>
      <c r="T6765" s="2">
        <f t="shared" si="525"/>
        <v>44129.784722222219</v>
      </c>
      <c r="U6765" t="str">
        <f t="shared" si="526"/>
        <v>10-25-2020 18:50</v>
      </c>
      <c r="V6765">
        <f>IFERROR(IF(W6765=Z6765,VLOOKUP($U6765,[1]C8842!$G$2:$M$145,3,FALSE),0),0)</f>
        <v>0</v>
      </c>
      <c r="W6765">
        <f>VLOOKUP(RIGHT($V$1,5),Key!$A$9:$B$14,2,FALSE)</f>
        <v>10.199999999999999</v>
      </c>
      <c r="X6765">
        <f t="shared" si="529"/>
        <v>0</v>
      </c>
      <c r="Y6765">
        <f>VLOOKUP(RIGHT($X$1,5),Key!$A$9:$B$14,2,FALSE)</f>
        <v>3.7</v>
      </c>
      <c r="Z6765">
        <f t="shared" si="527"/>
        <v>10.199999999999999</v>
      </c>
      <c r="AA6765">
        <f t="shared" si="528"/>
        <v>0</v>
      </c>
    </row>
    <row r="6766" spans="1:27" x14ac:dyDescent="0.3">
      <c r="A6766">
        <v>100067</v>
      </c>
      <c r="B6766">
        <v>230922</v>
      </c>
      <c r="C6766" s="3">
        <v>44130.787499999999</v>
      </c>
      <c r="D6766">
        <v>2</v>
      </c>
      <c r="E6766">
        <v>1</v>
      </c>
      <c r="F6766" t="s">
        <v>26</v>
      </c>
      <c r="G6766">
        <v>1</v>
      </c>
      <c r="H6766">
        <v>74.449219999999997</v>
      </c>
      <c r="I6766">
        <v>16.1875</v>
      </c>
      <c r="J6766">
        <v>0.79296880000000003</v>
      </c>
      <c r="K6766">
        <v>82.035160000000005</v>
      </c>
      <c r="L6766" s="3">
        <v>44130.538194444445</v>
      </c>
      <c r="M6766">
        <v>17.18</v>
      </c>
      <c r="N6766" t="s">
        <v>28</v>
      </c>
      <c r="P6766">
        <f>(C6766-Key!$B$1)*24</f>
        <v>3.8499999999767169</v>
      </c>
      <c r="Q6766">
        <f>(Key!$B$2-'17.1'!C6766)*24</f>
        <v>-0.8999999999650754</v>
      </c>
      <c r="R6766" s="3">
        <f>C6766-(M6766-Key!$B$5)/(24*Key!$B$6)</f>
        <v>44130.773685185181</v>
      </c>
      <c r="S6766">
        <f>M6766-Key!$B$5</f>
        <v>14.92</v>
      </c>
      <c r="T6766" s="2">
        <f t="shared" si="525"/>
        <v>44129.784722222219</v>
      </c>
      <c r="U6766" t="str">
        <f t="shared" si="526"/>
        <v>10-25-2020 18:50</v>
      </c>
      <c r="V6766">
        <f>IFERROR(IF(W6766=Z6766,VLOOKUP($U6766,[1]C8842!$G$2:$M$145,3,FALSE),0),0)</f>
        <v>0</v>
      </c>
      <c r="W6766">
        <f>VLOOKUP(RIGHT($V$1,5),Key!$A$9:$B$14,2,FALSE)</f>
        <v>10.199999999999999</v>
      </c>
      <c r="X6766">
        <f t="shared" si="529"/>
        <v>0</v>
      </c>
      <c r="Y6766">
        <f>VLOOKUP(RIGHT($X$1,5),Key!$A$9:$B$14,2,FALSE)</f>
        <v>3.7</v>
      </c>
      <c r="Z6766">
        <f t="shared" si="527"/>
        <v>10.199999999999999</v>
      </c>
      <c r="AA6766">
        <f t="shared" si="528"/>
        <v>0</v>
      </c>
    </row>
    <row r="6767" spans="1:27" x14ac:dyDescent="0.3">
      <c r="A6767">
        <v>100067</v>
      </c>
      <c r="B6767">
        <v>230922</v>
      </c>
      <c r="C6767" s="3">
        <v>44130.787499999999</v>
      </c>
      <c r="D6767">
        <v>3</v>
      </c>
      <c r="E6767">
        <v>2</v>
      </c>
      <c r="F6767" t="s">
        <v>26</v>
      </c>
      <c r="G6767">
        <v>1</v>
      </c>
      <c r="H6767">
        <v>65.59375</v>
      </c>
      <c r="I6767">
        <v>18.88672</v>
      </c>
      <c r="J6767">
        <v>1.0078130000000001</v>
      </c>
      <c r="K6767">
        <v>94.039060000000006</v>
      </c>
      <c r="L6767" s="3">
        <v>44130.538194444445</v>
      </c>
      <c r="M6767">
        <v>17.18</v>
      </c>
      <c r="N6767" t="s">
        <v>28</v>
      </c>
      <c r="P6767">
        <f>(C6767-Key!$B$1)*24</f>
        <v>3.8499999999767169</v>
      </c>
      <c r="Q6767">
        <f>(Key!$B$2-'17.1'!C6767)*24</f>
        <v>-0.8999999999650754</v>
      </c>
      <c r="R6767" s="3">
        <f>C6767-(M6767-Key!$B$5)/(24*Key!$B$6)</f>
        <v>44130.773685185181</v>
      </c>
      <c r="S6767">
        <f>M6767-Key!$B$5</f>
        <v>14.92</v>
      </c>
      <c r="T6767" s="2">
        <f t="shared" si="525"/>
        <v>44129.784722222219</v>
      </c>
      <c r="U6767" t="str">
        <f t="shared" si="526"/>
        <v>10-25-2020 18:50</v>
      </c>
      <c r="V6767">
        <f>IFERROR(IF(W6767=Z6767,VLOOKUP($U6767,[1]C8842!$G$2:$M$145,3,FALSE),0),0)</f>
        <v>0</v>
      </c>
      <c r="W6767">
        <f>VLOOKUP(RIGHT($V$1,5),Key!$A$9:$B$14,2,FALSE)</f>
        <v>10.199999999999999</v>
      </c>
      <c r="X6767">
        <f t="shared" si="529"/>
        <v>0</v>
      </c>
      <c r="Y6767">
        <f>VLOOKUP(RIGHT($X$1,5),Key!$A$9:$B$14,2,FALSE)</f>
        <v>3.7</v>
      </c>
      <c r="Z6767">
        <f t="shared" si="527"/>
        <v>10.199999999999999</v>
      </c>
      <c r="AA6767">
        <f t="shared" si="528"/>
        <v>0</v>
      </c>
    </row>
    <row r="6768" spans="1:27" x14ac:dyDescent="0.3">
      <c r="A6768">
        <v>100067</v>
      </c>
      <c r="B6768">
        <v>230922</v>
      </c>
      <c r="C6768" s="3">
        <v>44130.787499999999</v>
      </c>
      <c r="D6768">
        <v>3</v>
      </c>
      <c r="E6768">
        <v>2</v>
      </c>
      <c r="F6768" t="s">
        <v>26</v>
      </c>
      <c r="G6768">
        <v>1</v>
      </c>
      <c r="H6768">
        <v>65.675780000000003</v>
      </c>
      <c r="I6768">
        <v>17.16797</v>
      </c>
      <c r="J6768">
        <v>0.9375</v>
      </c>
      <c r="K6768">
        <v>94.039060000000006</v>
      </c>
      <c r="L6768" s="3">
        <v>44130.538194444445</v>
      </c>
      <c r="M6768">
        <v>17.18</v>
      </c>
      <c r="N6768" t="s">
        <v>28</v>
      </c>
      <c r="P6768">
        <f>(C6768-Key!$B$1)*24</f>
        <v>3.8499999999767169</v>
      </c>
      <c r="Q6768">
        <f>(Key!$B$2-'17.1'!C6768)*24</f>
        <v>-0.8999999999650754</v>
      </c>
      <c r="R6768" s="3">
        <f>C6768-(M6768-Key!$B$5)/(24*Key!$B$6)</f>
        <v>44130.773685185181</v>
      </c>
      <c r="S6768">
        <f>M6768-Key!$B$5</f>
        <v>14.92</v>
      </c>
      <c r="T6768" s="2">
        <f t="shared" si="525"/>
        <v>44129.784722222219</v>
      </c>
      <c r="U6768" t="str">
        <f t="shared" si="526"/>
        <v>10-25-2020 18:50</v>
      </c>
      <c r="V6768">
        <f>IFERROR(IF(W6768=Z6768,VLOOKUP($U6768,[1]C8842!$G$2:$M$145,3,FALSE),0),0)</f>
        <v>0</v>
      </c>
      <c r="W6768">
        <f>VLOOKUP(RIGHT($V$1,5),Key!$A$9:$B$14,2,FALSE)</f>
        <v>10.199999999999999</v>
      </c>
      <c r="X6768">
        <f t="shared" si="529"/>
        <v>0</v>
      </c>
      <c r="Y6768">
        <f>VLOOKUP(RIGHT($X$1,5),Key!$A$9:$B$14,2,FALSE)</f>
        <v>3.7</v>
      </c>
      <c r="Z6768">
        <f t="shared" si="527"/>
        <v>10.199999999999999</v>
      </c>
      <c r="AA6768">
        <f t="shared" si="528"/>
        <v>0</v>
      </c>
    </row>
    <row r="6769" spans="1:27" x14ac:dyDescent="0.3">
      <c r="A6769">
        <v>100067</v>
      </c>
      <c r="B6769">
        <v>230922</v>
      </c>
      <c r="C6769" s="3">
        <v>44130.787499999999</v>
      </c>
      <c r="D6769">
        <v>3</v>
      </c>
      <c r="E6769">
        <v>2</v>
      </c>
      <c r="F6769" t="s">
        <v>26</v>
      </c>
      <c r="G6769">
        <v>1</v>
      </c>
      <c r="H6769">
        <v>68.871089999999995</v>
      </c>
      <c r="I6769">
        <v>17.3125</v>
      </c>
      <c r="J6769">
        <v>0.8984375</v>
      </c>
      <c r="K6769">
        <v>92.039060000000006</v>
      </c>
      <c r="L6769" s="3">
        <v>44130.538194444445</v>
      </c>
      <c r="M6769">
        <v>17.18</v>
      </c>
      <c r="N6769" t="s">
        <v>28</v>
      </c>
      <c r="P6769">
        <f>(C6769-Key!$B$1)*24</f>
        <v>3.8499999999767169</v>
      </c>
      <c r="Q6769">
        <f>(Key!$B$2-'17.1'!C6769)*24</f>
        <v>-0.8999999999650754</v>
      </c>
      <c r="R6769" s="3">
        <f>C6769-(M6769-Key!$B$5)/(24*Key!$B$6)</f>
        <v>44130.773685185181</v>
      </c>
      <c r="S6769">
        <f>M6769-Key!$B$5</f>
        <v>14.92</v>
      </c>
      <c r="T6769" s="2">
        <f t="shared" si="525"/>
        <v>44129.784722222219</v>
      </c>
      <c r="U6769" t="str">
        <f t="shared" si="526"/>
        <v>10-25-2020 18:50</v>
      </c>
      <c r="V6769">
        <f>IFERROR(IF(W6769=Z6769,VLOOKUP($U6769,[1]C8842!$G$2:$M$145,3,FALSE),0),0)</f>
        <v>0</v>
      </c>
      <c r="W6769">
        <f>VLOOKUP(RIGHT($V$1,5),Key!$A$9:$B$14,2,FALSE)</f>
        <v>10.199999999999999</v>
      </c>
      <c r="X6769">
        <f t="shared" si="529"/>
        <v>0</v>
      </c>
      <c r="Y6769">
        <f>VLOOKUP(RIGHT($X$1,5),Key!$A$9:$B$14,2,FALSE)</f>
        <v>3.7</v>
      </c>
      <c r="Z6769">
        <f t="shared" si="527"/>
        <v>10.199999999999999</v>
      </c>
      <c r="AA6769">
        <f t="shared" si="528"/>
        <v>0</v>
      </c>
    </row>
    <row r="6770" spans="1:27" x14ac:dyDescent="0.3">
      <c r="A6770">
        <v>100067</v>
      </c>
      <c r="B6770">
        <v>230922</v>
      </c>
      <c r="C6770" s="3">
        <v>44130.787499999999</v>
      </c>
      <c r="D6770">
        <v>3</v>
      </c>
      <c r="E6770">
        <v>2</v>
      </c>
      <c r="F6770" t="s">
        <v>26</v>
      </c>
      <c r="G6770">
        <v>2</v>
      </c>
      <c r="H6770">
        <v>53.359380000000002</v>
      </c>
      <c r="I6770">
        <v>21.066410000000001</v>
      </c>
      <c r="J6770">
        <v>1.347656</v>
      </c>
      <c r="K6770">
        <v>94.039060000000006</v>
      </c>
      <c r="L6770" s="3">
        <v>44130.542361111111</v>
      </c>
      <c r="M6770">
        <v>17.18</v>
      </c>
      <c r="N6770" t="s">
        <v>28</v>
      </c>
      <c r="P6770">
        <f>(C6770-Key!$B$1)*24</f>
        <v>3.8499999999767169</v>
      </c>
      <c r="Q6770">
        <f>(Key!$B$2-'17.1'!C6770)*24</f>
        <v>-0.8999999999650754</v>
      </c>
      <c r="R6770" s="3">
        <f>C6770-(M6770-Key!$B$5)/(24*Key!$B$6)</f>
        <v>44130.773685185181</v>
      </c>
      <c r="S6770">
        <f>M6770-Key!$B$5</f>
        <v>14.92</v>
      </c>
      <c r="T6770" s="2">
        <f t="shared" si="525"/>
        <v>44129.784722222219</v>
      </c>
      <c r="U6770" t="str">
        <f t="shared" si="526"/>
        <v>10-25-2020 18:50</v>
      </c>
      <c r="V6770">
        <f>IFERROR(IF(W6770=Z6770,VLOOKUP($U6770,[1]C8842!$G$2:$M$145,3,FALSE),0),0)</f>
        <v>0</v>
      </c>
      <c r="W6770">
        <f>VLOOKUP(RIGHT($V$1,5),Key!$A$9:$B$14,2,FALSE)</f>
        <v>10.199999999999999</v>
      </c>
      <c r="X6770">
        <f t="shared" si="529"/>
        <v>0</v>
      </c>
      <c r="Y6770">
        <f>VLOOKUP(RIGHT($X$1,5),Key!$A$9:$B$14,2,FALSE)</f>
        <v>3.7</v>
      </c>
      <c r="Z6770">
        <f t="shared" si="527"/>
        <v>10.199999999999999</v>
      </c>
      <c r="AA6770">
        <f t="shared" si="528"/>
        <v>0</v>
      </c>
    </row>
    <row r="6771" spans="1:27" x14ac:dyDescent="0.3">
      <c r="A6771">
        <v>100067</v>
      </c>
      <c r="B6771">
        <v>230922</v>
      </c>
      <c r="C6771" s="3">
        <v>44130.787499999999</v>
      </c>
      <c r="D6771">
        <v>2</v>
      </c>
      <c r="E6771">
        <v>1</v>
      </c>
      <c r="F6771" t="s">
        <v>26</v>
      </c>
      <c r="G6771">
        <v>1</v>
      </c>
      <c r="H6771">
        <v>72.527339999999995</v>
      </c>
      <c r="I6771">
        <v>16.46875</v>
      </c>
      <c r="J6771">
        <v>0.82421880000000003</v>
      </c>
      <c r="K6771">
        <v>80.03125</v>
      </c>
      <c r="L6771" s="3">
        <v>44130.542361111111</v>
      </c>
      <c r="M6771">
        <v>17.18</v>
      </c>
      <c r="N6771" t="s">
        <v>28</v>
      </c>
      <c r="P6771">
        <f>(C6771-Key!$B$1)*24</f>
        <v>3.8499999999767169</v>
      </c>
      <c r="Q6771">
        <f>(Key!$B$2-'17.1'!C6771)*24</f>
        <v>-0.8999999999650754</v>
      </c>
      <c r="R6771" s="3">
        <f>C6771-(M6771-Key!$B$5)/(24*Key!$B$6)</f>
        <v>44130.773685185181</v>
      </c>
      <c r="S6771">
        <f>M6771-Key!$B$5</f>
        <v>14.92</v>
      </c>
      <c r="T6771" s="2">
        <f t="shared" si="525"/>
        <v>44129.784722222219</v>
      </c>
      <c r="U6771" t="str">
        <f t="shared" si="526"/>
        <v>10-25-2020 18:50</v>
      </c>
      <c r="V6771">
        <f>IFERROR(IF(W6771=Z6771,VLOOKUP($U6771,[1]C8842!$G$2:$M$145,3,FALSE),0),0)</f>
        <v>0</v>
      </c>
      <c r="W6771">
        <f>VLOOKUP(RIGHT($V$1,5),Key!$A$9:$B$14,2,FALSE)</f>
        <v>10.199999999999999</v>
      </c>
      <c r="X6771">
        <f t="shared" si="529"/>
        <v>0</v>
      </c>
      <c r="Y6771">
        <f>VLOOKUP(RIGHT($X$1,5),Key!$A$9:$B$14,2,FALSE)</f>
        <v>3.7</v>
      </c>
      <c r="Z6771">
        <f t="shared" si="527"/>
        <v>10.199999999999999</v>
      </c>
      <c r="AA6771">
        <f t="shared" si="528"/>
        <v>0</v>
      </c>
    </row>
    <row r="6772" spans="1:27" x14ac:dyDescent="0.3">
      <c r="A6772">
        <v>100067</v>
      </c>
      <c r="B6772">
        <v>230922</v>
      </c>
      <c r="C6772" s="3">
        <v>44130.787499999999</v>
      </c>
      <c r="D6772">
        <v>2</v>
      </c>
      <c r="E6772">
        <v>1</v>
      </c>
      <c r="F6772" t="s">
        <v>26</v>
      </c>
      <c r="G6772">
        <v>1</v>
      </c>
      <c r="H6772">
        <v>74.03125</v>
      </c>
      <c r="I6772">
        <v>18.347660000000001</v>
      </c>
      <c r="J6772">
        <v>0.875</v>
      </c>
      <c r="K6772">
        <v>82.035160000000005</v>
      </c>
      <c r="L6772" s="3">
        <v>44130.542361111111</v>
      </c>
      <c r="M6772">
        <v>17.18</v>
      </c>
      <c r="N6772" t="s">
        <v>28</v>
      </c>
      <c r="P6772">
        <f>(C6772-Key!$B$1)*24</f>
        <v>3.8499999999767169</v>
      </c>
      <c r="Q6772">
        <f>(Key!$B$2-'17.1'!C6772)*24</f>
        <v>-0.8999999999650754</v>
      </c>
      <c r="R6772" s="3">
        <f>C6772-(M6772-Key!$B$5)/(24*Key!$B$6)</f>
        <v>44130.773685185181</v>
      </c>
      <c r="S6772">
        <f>M6772-Key!$B$5</f>
        <v>14.92</v>
      </c>
      <c r="T6772" s="2">
        <f t="shared" si="525"/>
        <v>44129.784722222219</v>
      </c>
      <c r="U6772" t="str">
        <f t="shared" si="526"/>
        <v>10-25-2020 18:50</v>
      </c>
      <c r="V6772">
        <f>IFERROR(IF(W6772=Z6772,VLOOKUP($U6772,[1]C8842!$G$2:$M$145,3,FALSE),0),0)</f>
        <v>0</v>
      </c>
      <c r="W6772">
        <f>VLOOKUP(RIGHT($V$1,5),Key!$A$9:$B$14,2,FALSE)</f>
        <v>10.199999999999999</v>
      </c>
      <c r="X6772">
        <f t="shared" si="529"/>
        <v>0</v>
      </c>
      <c r="Y6772">
        <f>VLOOKUP(RIGHT($X$1,5),Key!$A$9:$B$14,2,FALSE)</f>
        <v>3.7</v>
      </c>
      <c r="Z6772">
        <f t="shared" si="527"/>
        <v>10.199999999999999</v>
      </c>
      <c r="AA6772">
        <f t="shared" si="528"/>
        <v>0</v>
      </c>
    </row>
    <row r="6773" spans="1:27" x14ac:dyDescent="0.3">
      <c r="A6773">
        <v>100067</v>
      </c>
      <c r="B6773">
        <v>230922</v>
      </c>
      <c r="C6773" s="3">
        <v>44130.787499999999</v>
      </c>
      <c r="D6773">
        <v>0</v>
      </c>
      <c r="E6773">
        <v>2</v>
      </c>
      <c r="F6773" t="s">
        <v>25</v>
      </c>
      <c r="G6773">
        <v>1</v>
      </c>
      <c r="H6773">
        <v>68.394530000000003</v>
      </c>
      <c r="I6773">
        <v>19.48047</v>
      </c>
      <c r="J6773">
        <v>0.98828130000000003</v>
      </c>
      <c r="K6773">
        <v>46.019530000000003</v>
      </c>
      <c r="L6773" s="3">
        <v>44130.542361111111</v>
      </c>
      <c r="M6773">
        <v>17.18</v>
      </c>
      <c r="N6773" t="s">
        <v>28</v>
      </c>
      <c r="P6773">
        <f>(C6773-Key!$B$1)*24</f>
        <v>3.8499999999767169</v>
      </c>
      <c r="Q6773">
        <f>(Key!$B$2-'17.1'!C6773)*24</f>
        <v>-0.8999999999650754</v>
      </c>
      <c r="R6773" s="3">
        <f>C6773-(M6773-Key!$B$5)/(24*Key!$B$6)</f>
        <v>44130.773685185181</v>
      </c>
      <c r="S6773">
        <f>M6773-Key!$B$5</f>
        <v>14.92</v>
      </c>
      <c r="T6773" s="2">
        <f t="shared" si="525"/>
        <v>44129.784722222219</v>
      </c>
      <c r="U6773" t="str">
        <f t="shared" si="526"/>
        <v>10-25-2020 18:50</v>
      </c>
      <c r="V6773">
        <f>IFERROR(IF(W6773=Z6773,VLOOKUP($U6773,[1]C8842!$G$2:$M$145,3,FALSE),0),0)</f>
        <v>0</v>
      </c>
      <c r="W6773">
        <f>VLOOKUP(RIGHT($V$1,5),Key!$A$9:$B$14,2,FALSE)</f>
        <v>10.199999999999999</v>
      </c>
      <c r="X6773">
        <f t="shared" si="529"/>
        <v>0</v>
      </c>
      <c r="Y6773">
        <f>VLOOKUP(RIGHT($X$1,5),Key!$A$9:$B$14,2,FALSE)</f>
        <v>3.7</v>
      </c>
      <c r="Z6773">
        <f t="shared" si="527"/>
        <v>10.199999999999999</v>
      </c>
      <c r="AA6773">
        <f t="shared" si="528"/>
        <v>0</v>
      </c>
    </row>
    <row r="6774" spans="1:27" x14ac:dyDescent="0.3">
      <c r="A6774">
        <v>100067</v>
      </c>
      <c r="B6774">
        <v>230922</v>
      </c>
      <c r="C6774" s="3">
        <v>44130.788194444445</v>
      </c>
      <c r="D6774">
        <v>1</v>
      </c>
      <c r="E6774">
        <v>1</v>
      </c>
      <c r="F6774" t="s">
        <v>25</v>
      </c>
      <c r="G6774">
        <v>3</v>
      </c>
      <c r="H6774">
        <v>63.75</v>
      </c>
      <c r="I6774">
        <v>39.664059999999999</v>
      </c>
      <c r="J6774">
        <v>1.90625</v>
      </c>
      <c r="K6774">
        <v>58.023440000000001</v>
      </c>
      <c r="L6774" s="3">
        <v>44130.542361111111</v>
      </c>
      <c r="M6774">
        <v>17.18</v>
      </c>
      <c r="N6774" t="s">
        <v>28</v>
      </c>
      <c r="P6774">
        <f>(C6774-Key!$B$1)*24</f>
        <v>3.8666666666977108</v>
      </c>
      <c r="Q6774">
        <f>(Key!$B$2-'17.1'!C6774)*24</f>
        <v>-0.91666666668606922</v>
      </c>
      <c r="R6774" s="3">
        <f>C6774-(M6774-Key!$B$5)/(24*Key!$B$6)</f>
        <v>44130.774379629627</v>
      </c>
      <c r="S6774">
        <f>M6774-Key!$B$5</f>
        <v>14.92</v>
      </c>
      <c r="T6774" s="2">
        <f t="shared" si="525"/>
        <v>44129.791666666664</v>
      </c>
      <c r="U6774" t="str">
        <f t="shared" si="526"/>
        <v>10-25-2020 19:00</v>
      </c>
      <c r="V6774">
        <f>IFERROR(IF(W6774=Z6774,VLOOKUP($U6774,[1]C8842!$G$2:$M$145,3,FALSE),0),0)</f>
        <v>0</v>
      </c>
      <c r="W6774">
        <f>VLOOKUP(RIGHT($V$1,5),Key!$A$9:$B$14,2,FALSE)</f>
        <v>10.199999999999999</v>
      </c>
      <c r="X6774">
        <f t="shared" si="529"/>
        <v>0</v>
      </c>
      <c r="Y6774">
        <f>VLOOKUP(RIGHT($X$1,5),Key!$A$9:$B$14,2,FALSE)</f>
        <v>3.7</v>
      </c>
      <c r="Z6774">
        <f t="shared" si="527"/>
        <v>10.199999999999999</v>
      </c>
      <c r="AA6774">
        <f t="shared" si="528"/>
        <v>0</v>
      </c>
    </row>
    <row r="6775" spans="1:27" x14ac:dyDescent="0.3">
      <c r="A6775">
        <v>100067</v>
      </c>
      <c r="B6775">
        <v>230922</v>
      </c>
      <c r="C6775" s="3">
        <v>44130.788194444445</v>
      </c>
      <c r="D6775">
        <v>0</v>
      </c>
      <c r="E6775">
        <v>2</v>
      </c>
      <c r="F6775" t="s">
        <v>25</v>
      </c>
      <c r="G6775">
        <v>1</v>
      </c>
      <c r="H6775">
        <v>66.746089999999995</v>
      </c>
      <c r="I6775">
        <v>16.253910000000001</v>
      </c>
      <c r="J6775">
        <v>0.88671880000000003</v>
      </c>
      <c r="K6775">
        <v>46.019530000000003</v>
      </c>
      <c r="L6775" s="3">
        <v>44130.542361111111</v>
      </c>
      <c r="M6775">
        <v>17.18</v>
      </c>
      <c r="N6775" t="s">
        <v>28</v>
      </c>
      <c r="P6775">
        <f>(C6775-Key!$B$1)*24</f>
        <v>3.8666666666977108</v>
      </c>
      <c r="Q6775">
        <f>(Key!$B$2-'17.1'!C6775)*24</f>
        <v>-0.91666666668606922</v>
      </c>
      <c r="R6775" s="3">
        <f>C6775-(M6775-Key!$B$5)/(24*Key!$B$6)</f>
        <v>44130.774379629627</v>
      </c>
      <c r="S6775">
        <f>M6775-Key!$B$5</f>
        <v>14.92</v>
      </c>
      <c r="T6775" s="2">
        <f t="shared" si="525"/>
        <v>44129.791666666664</v>
      </c>
      <c r="U6775" t="str">
        <f t="shared" si="526"/>
        <v>10-25-2020 19:00</v>
      </c>
      <c r="V6775">
        <f>IFERROR(IF(W6775=Z6775,VLOOKUP($U6775,[1]C8842!$G$2:$M$145,3,FALSE),0),0)</f>
        <v>0</v>
      </c>
      <c r="W6775">
        <f>VLOOKUP(RIGHT($V$1,5),Key!$A$9:$B$14,2,FALSE)</f>
        <v>10.199999999999999</v>
      </c>
      <c r="X6775">
        <f t="shared" si="529"/>
        <v>0</v>
      </c>
      <c r="Y6775">
        <f>VLOOKUP(RIGHT($X$1,5),Key!$A$9:$B$14,2,FALSE)</f>
        <v>3.7</v>
      </c>
      <c r="Z6775">
        <f t="shared" si="527"/>
        <v>10.199999999999999</v>
      </c>
      <c r="AA6775">
        <f t="shared" si="528"/>
        <v>0</v>
      </c>
    </row>
    <row r="6776" spans="1:27" x14ac:dyDescent="0.3">
      <c r="A6776">
        <v>100067</v>
      </c>
      <c r="B6776">
        <v>230922</v>
      </c>
      <c r="C6776" s="3">
        <v>44130.788194444445</v>
      </c>
      <c r="D6776">
        <v>0</v>
      </c>
      <c r="E6776">
        <v>2</v>
      </c>
      <c r="F6776" t="s">
        <v>25</v>
      </c>
      <c r="G6776">
        <v>1</v>
      </c>
      <c r="H6776">
        <v>65.414060000000006</v>
      </c>
      <c r="I6776">
        <v>16.03125</v>
      </c>
      <c r="J6776">
        <v>0.89453130000000003</v>
      </c>
      <c r="K6776">
        <v>46.019530000000003</v>
      </c>
      <c r="L6776" s="3">
        <v>44130.542361111111</v>
      </c>
      <c r="M6776">
        <v>17.18</v>
      </c>
      <c r="N6776" t="s">
        <v>28</v>
      </c>
      <c r="P6776">
        <f>(C6776-Key!$B$1)*24</f>
        <v>3.8666666666977108</v>
      </c>
      <c r="Q6776">
        <f>(Key!$B$2-'17.1'!C6776)*24</f>
        <v>-0.91666666668606922</v>
      </c>
      <c r="R6776" s="3">
        <f>C6776-(M6776-Key!$B$5)/(24*Key!$B$6)</f>
        <v>44130.774379629627</v>
      </c>
      <c r="S6776">
        <f>M6776-Key!$B$5</f>
        <v>14.92</v>
      </c>
      <c r="T6776" s="2">
        <f t="shared" si="525"/>
        <v>44129.791666666664</v>
      </c>
      <c r="U6776" t="str">
        <f t="shared" si="526"/>
        <v>10-25-2020 19:00</v>
      </c>
      <c r="V6776">
        <f>IFERROR(IF(W6776=Z6776,VLOOKUP($U6776,[1]C8842!$G$2:$M$145,3,FALSE),0),0)</f>
        <v>0</v>
      </c>
      <c r="W6776">
        <f>VLOOKUP(RIGHT($V$1,5),Key!$A$9:$B$14,2,FALSE)</f>
        <v>10.199999999999999</v>
      </c>
      <c r="X6776">
        <f t="shared" si="529"/>
        <v>0</v>
      </c>
      <c r="Y6776">
        <f>VLOOKUP(RIGHT($X$1,5),Key!$A$9:$B$14,2,FALSE)</f>
        <v>3.7</v>
      </c>
      <c r="Z6776">
        <f t="shared" si="527"/>
        <v>10.199999999999999</v>
      </c>
      <c r="AA6776">
        <f t="shared" si="528"/>
        <v>0</v>
      </c>
    </row>
    <row r="6777" spans="1:27" x14ac:dyDescent="0.3">
      <c r="A6777">
        <v>100067</v>
      </c>
      <c r="B6777">
        <v>230922</v>
      </c>
      <c r="C6777" s="3">
        <v>44130.788194444445</v>
      </c>
      <c r="D6777">
        <v>2</v>
      </c>
      <c r="E6777">
        <v>1</v>
      </c>
      <c r="F6777" t="s">
        <v>26</v>
      </c>
      <c r="G6777">
        <v>1</v>
      </c>
      <c r="H6777">
        <v>72.601560000000006</v>
      </c>
      <c r="I6777">
        <v>16.972660000000001</v>
      </c>
      <c r="J6777">
        <v>0.83984380000000003</v>
      </c>
      <c r="K6777">
        <v>80.03125</v>
      </c>
      <c r="L6777" s="3">
        <v>44130.542361111111</v>
      </c>
      <c r="M6777">
        <v>17.18</v>
      </c>
      <c r="N6777" t="s">
        <v>28</v>
      </c>
      <c r="P6777">
        <f>(C6777-Key!$B$1)*24</f>
        <v>3.8666666666977108</v>
      </c>
      <c r="Q6777">
        <f>(Key!$B$2-'17.1'!C6777)*24</f>
        <v>-0.91666666668606922</v>
      </c>
      <c r="R6777" s="3">
        <f>C6777-(M6777-Key!$B$5)/(24*Key!$B$6)</f>
        <v>44130.774379629627</v>
      </c>
      <c r="S6777">
        <f>M6777-Key!$B$5</f>
        <v>14.92</v>
      </c>
      <c r="T6777" s="2">
        <f t="shared" si="525"/>
        <v>44129.791666666664</v>
      </c>
      <c r="U6777" t="str">
        <f t="shared" si="526"/>
        <v>10-25-2020 19:00</v>
      </c>
      <c r="V6777">
        <f>IFERROR(IF(W6777=Z6777,VLOOKUP($U6777,[1]C8842!$G$2:$M$145,3,FALSE),0),0)</f>
        <v>0</v>
      </c>
      <c r="W6777">
        <f>VLOOKUP(RIGHT($V$1,5),Key!$A$9:$B$14,2,FALSE)</f>
        <v>10.199999999999999</v>
      </c>
      <c r="X6777">
        <f t="shared" si="529"/>
        <v>0</v>
      </c>
      <c r="Y6777">
        <f>VLOOKUP(RIGHT($X$1,5),Key!$A$9:$B$14,2,FALSE)</f>
        <v>3.7</v>
      </c>
      <c r="Z6777">
        <f t="shared" si="527"/>
        <v>10.199999999999999</v>
      </c>
      <c r="AA6777">
        <f t="shared" si="528"/>
        <v>0</v>
      </c>
    </row>
    <row r="6778" spans="1:27" x14ac:dyDescent="0.3">
      <c r="A6778">
        <v>100067</v>
      </c>
      <c r="B6778">
        <v>230922</v>
      </c>
      <c r="C6778" s="3">
        <v>44130.788194444445</v>
      </c>
      <c r="D6778">
        <v>3</v>
      </c>
      <c r="E6778">
        <v>2</v>
      </c>
      <c r="F6778" t="s">
        <v>26</v>
      </c>
      <c r="G6778">
        <v>1</v>
      </c>
      <c r="H6778">
        <v>66.800780000000003</v>
      </c>
      <c r="I6778">
        <v>17.140630000000002</v>
      </c>
      <c r="J6778">
        <v>0.921875</v>
      </c>
      <c r="K6778">
        <v>95.039060000000006</v>
      </c>
      <c r="L6778" s="3">
        <v>44130.542361111111</v>
      </c>
      <c r="M6778">
        <v>17.18</v>
      </c>
      <c r="N6778" t="s">
        <v>28</v>
      </c>
      <c r="P6778">
        <f>(C6778-Key!$B$1)*24</f>
        <v>3.8666666666977108</v>
      </c>
      <c r="Q6778">
        <f>(Key!$B$2-'17.1'!C6778)*24</f>
        <v>-0.91666666668606922</v>
      </c>
      <c r="R6778" s="3">
        <f>C6778-(M6778-Key!$B$5)/(24*Key!$B$6)</f>
        <v>44130.774379629627</v>
      </c>
      <c r="S6778">
        <f>M6778-Key!$B$5</f>
        <v>14.92</v>
      </c>
      <c r="T6778" s="2">
        <f t="shared" si="525"/>
        <v>44129.791666666664</v>
      </c>
      <c r="U6778" t="str">
        <f t="shared" si="526"/>
        <v>10-25-2020 19:00</v>
      </c>
      <c r="V6778">
        <f>IFERROR(IF(W6778=Z6778,VLOOKUP($U6778,[1]C8842!$G$2:$M$145,3,FALSE),0),0)</f>
        <v>0</v>
      </c>
      <c r="W6778">
        <f>VLOOKUP(RIGHT($V$1,5),Key!$A$9:$B$14,2,FALSE)</f>
        <v>10.199999999999999</v>
      </c>
      <c r="X6778">
        <f t="shared" si="529"/>
        <v>0</v>
      </c>
      <c r="Y6778">
        <f>VLOOKUP(RIGHT($X$1,5),Key!$A$9:$B$14,2,FALSE)</f>
        <v>3.7</v>
      </c>
      <c r="Z6778">
        <f t="shared" si="527"/>
        <v>10.199999999999999</v>
      </c>
      <c r="AA6778">
        <f t="shared" si="528"/>
        <v>0</v>
      </c>
    </row>
    <row r="6779" spans="1:27" x14ac:dyDescent="0.3">
      <c r="A6779">
        <v>100067</v>
      </c>
      <c r="B6779">
        <v>230922</v>
      </c>
      <c r="C6779" s="3">
        <v>44130.788194444445</v>
      </c>
      <c r="D6779">
        <v>2</v>
      </c>
      <c r="E6779">
        <v>1</v>
      </c>
      <c r="F6779" t="s">
        <v>26</v>
      </c>
      <c r="G6779">
        <v>2</v>
      </c>
      <c r="H6779">
        <v>69.519530000000003</v>
      </c>
      <c r="I6779">
        <v>20.953130000000002</v>
      </c>
      <c r="J6779">
        <v>1.03125</v>
      </c>
      <c r="K6779">
        <v>80.03125</v>
      </c>
      <c r="L6779" s="3">
        <v>44130.542361111111</v>
      </c>
      <c r="M6779">
        <v>17.18</v>
      </c>
      <c r="N6779" t="s">
        <v>28</v>
      </c>
      <c r="P6779">
        <f>(C6779-Key!$B$1)*24</f>
        <v>3.8666666666977108</v>
      </c>
      <c r="Q6779">
        <f>(Key!$B$2-'17.1'!C6779)*24</f>
        <v>-0.91666666668606922</v>
      </c>
      <c r="R6779" s="3">
        <f>C6779-(M6779-Key!$B$5)/(24*Key!$B$6)</f>
        <v>44130.774379629627</v>
      </c>
      <c r="S6779">
        <f>M6779-Key!$B$5</f>
        <v>14.92</v>
      </c>
      <c r="T6779" s="2">
        <f t="shared" si="525"/>
        <v>44129.791666666664</v>
      </c>
      <c r="U6779" t="str">
        <f t="shared" si="526"/>
        <v>10-25-2020 19:00</v>
      </c>
      <c r="V6779">
        <f>IFERROR(IF(W6779=Z6779,VLOOKUP($U6779,[1]C8842!$G$2:$M$145,3,FALSE),0),0)</f>
        <v>0</v>
      </c>
      <c r="W6779">
        <f>VLOOKUP(RIGHT($V$1,5),Key!$A$9:$B$14,2,FALSE)</f>
        <v>10.199999999999999</v>
      </c>
      <c r="X6779">
        <f t="shared" si="529"/>
        <v>0</v>
      </c>
      <c r="Y6779">
        <f>VLOOKUP(RIGHT($X$1,5),Key!$A$9:$B$14,2,FALSE)</f>
        <v>3.7</v>
      </c>
      <c r="Z6779">
        <f t="shared" si="527"/>
        <v>10.199999999999999</v>
      </c>
      <c r="AA6779">
        <f t="shared" si="528"/>
        <v>0</v>
      </c>
    </row>
    <row r="6780" spans="1:27" x14ac:dyDescent="0.3">
      <c r="A6780">
        <v>100067</v>
      </c>
      <c r="B6780">
        <v>230922</v>
      </c>
      <c r="C6780" s="3">
        <v>44130.788194444445</v>
      </c>
      <c r="D6780">
        <v>0</v>
      </c>
      <c r="E6780">
        <v>2</v>
      </c>
      <c r="F6780" t="s">
        <v>25</v>
      </c>
      <c r="G6780">
        <v>1</v>
      </c>
      <c r="H6780">
        <v>64.53125</v>
      </c>
      <c r="I6780">
        <v>13.10547</v>
      </c>
      <c r="J6780">
        <v>0.78515630000000003</v>
      </c>
      <c r="K6780">
        <v>46.019530000000003</v>
      </c>
      <c r="L6780" s="3">
        <v>44130.542361111111</v>
      </c>
      <c r="M6780">
        <v>17.18</v>
      </c>
      <c r="N6780" t="s">
        <v>28</v>
      </c>
      <c r="P6780">
        <f>(C6780-Key!$B$1)*24</f>
        <v>3.8666666666977108</v>
      </c>
      <c r="Q6780">
        <f>(Key!$B$2-'17.1'!C6780)*24</f>
        <v>-0.91666666668606922</v>
      </c>
      <c r="R6780" s="3">
        <f>C6780-(M6780-Key!$B$5)/(24*Key!$B$6)</f>
        <v>44130.774379629627</v>
      </c>
      <c r="S6780">
        <f>M6780-Key!$B$5</f>
        <v>14.92</v>
      </c>
      <c r="T6780" s="2">
        <f t="shared" si="525"/>
        <v>44129.791666666664</v>
      </c>
      <c r="U6780" t="str">
        <f t="shared" si="526"/>
        <v>10-25-2020 19:00</v>
      </c>
      <c r="V6780">
        <f>IFERROR(IF(W6780=Z6780,VLOOKUP($U6780,[1]C8842!$G$2:$M$145,3,FALSE),0),0)</f>
        <v>0</v>
      </c>
      <c r="W6780">
        <f>VLOOKUP(RIGHT($V$1,5),Key!$A$9:$B$14,2,FALSE)</f>
        <v>10.199999999999999</v>
      </c>
      <c r="X6780">
        <f t="shared" si="529"/>
        <v>0</v>
      </c>
      <c r="Y6780">
        <f>VLOOKUP(RIGHT($X$1,5),Key!$A$9:$B$14,2,FALSE)</f>
        <v>3.7</v>
      </c>
      <c r="Z6780">
        <f t="shared" si="527"/>
        <v>10.199999999999999</v>
      </c>
      <c r="AA6780">
        <f t="shared" si="528"/>
        <v>0</v>
      </c>
    </row>
    <row r="6781" spans="1:27" x14ac:dyDescent="0.3">
      <c r="A6781">
        <v>100067</v>
      </c>
      <c r="B6781">
        <v>230922</v>
      </c>
      <c r="C6781" s="3">
        <v>44130.788194444445</v>
      </c>
      <c r="D6781">
        <v>1</v>
      </c>
      <c r="E6781">
        <v>1</v>
      </c>
      <c r="F6781" t="s">
        <v>25</v>
      </c>
      <c r="G6781">
        <v>1</v>
      </c>
      <c r="H6781">
        <v>65.238280000000003</v>
      </c>
      <c r="I6781">
        <v>17.6875</v>
      </c>
      <c r="J6781">
        <v>0.96484380000000003</v>
      </c>
      <c r="K6781">
        <v>58.023440000000001</v>
      </c>
      <c r="L6781" s="3">
        <v>44130.542361111111</v>
      </c>
      <c r="M6781">
        <v>17.18</v>
      </c>
      <c r="N6781" t="s">
        <v>28</v>
      </c>
      <c r="P6781">
        <f>(C6781-Key!$B$1)*24</f>
        <v>3.8666666666977108</v>
      </c>
      <c r="Q6781">
        <f>(Key!$B$2-'17.1'!C6781)*24</f>
        <v>-0.91666666668606922</v>
      </c>
      <c r="R6781" s="3">
        <f>C6781-(M6781-Key!$B$5)/(24*Key!$B$6)</f>
        <v>44130.774379629627</v>
      </c>
      <c r="S6781">
        <f>M6781-Key!$B$5</f>
        <v>14.92</v>
      </c>
      <c r="T6781" s="2">
        <f t="shared" si="525"/>
        <v>44129.791666666664</v>
      </c>
      <c r="U6781" t="str">
        <f t="shared" si="526"/>
        <v>10-25-2020 19:00</v>
      </c>
      <c r="V6781">
        <f>IFERROR(IF(W6781=Z6781,VLOOKUP($U6781,[1]C8842!$G$2:$M$145,3,FALSE),0),0)</f>
        <v>0</v>
      </c>
      <c r="W6781">
        <f>VLOOKUP(RIGHT($V$1,5),Key!$A$9:$B$14,2,FALSE)</f>
        <v>10.199999999999999</v>
      </c>
      <c r="X6781">
        <f t="shared" si="529"/>
        <v>0</v>
      </c>
      <c r="Y6781">
        <f>VLOOKUP(RIGHT($X$1,5),Key!$A$9:$B$14,2,FALSE)</f>
        <v>3.7</v>
      </c>
      <c r="Z6781">
        <f t="shared" si="527"/>
        <v>10.199999999999999</v>
      </c>
      <c r="AA6781">
        <f t="shared" si="528"/>
        <v>0</v>
      </c>
    </row>
    <row r="6782" spans="1:27" x14ac:dyDescent="0.3">
      <c r="A6782">
        <v>100067</v>
      </c>
      <c r="B6782">
        <v>230922</v>
      </c>
      <c r="C6782" s="3">
        <v>44130.788194444445</v>
      </c>
      <c r="D6782">
        <v>3</v>
      </c>
      <c r="E6782">
        <v>2</v>
      </c>
      <c r="F6782" t="s">
        <v>26</v>
      </c>
      <c r="G6782">
        <v>1</v>
      </c>
      <c r="H6782">
        <v>66.496089999999995</v>
      </c>
      <c r="I6782">
        <v>14.785159999999999</v>
      </c>
      <c r="J6782">
        <v>0.828125</v>
      </c>
      <c r="K6782">
        <v>95.039060000000006</v>
      </c>
      <c r="L6782" s="3">
        <v>44130.542361111111</v>
      </c>
      <c r="M6782">
        <v>17.18</v>
      </c>
      <c r="N6782" t="s">
        <v>28</v>
      </c>
      <c r="P6782">
        <f>(C6782-Key!$B$1)*24</f>
        <v>3.8666666666977108</v>
      </c>
      <c r="Q6782">
        <f>(Key!$B$2-'17.1'!C6782)*24</f>
        <v>-0.91666666668606922</v>
      </c>
      <c r="R6782" s="3">
        <f>C6782-(M6782-Key!$B$5)/(24*Key!$B$6)</f>
        <v>44130.774379629627</v>
      </c>
      <c r="S6782">
        <f>M6782-Key!$B$5</f>
        <v>14.92</v>
      </c>
      <c r="T6782" s="2">
        <f t="shared" si="525"/>
        <v>44129.791666666664</v>
      </c>
      <c r="U6782" t="str">
        <f t="shared" si="526"/>
        <v>10-25-2020 19:00</v>
      </c>
      <c r="V6782">
        <f>IFERROR(IF(W6782=Z6782,VLOOKUP($U6782,[1]C8842!$G$2:$M$145,3,FALSE),0),0)</f>
        <v>0</v>
      </c>
      <c r="W6782">
        <f>VLOOKUP(RIGHT($V$1,5),Key!$A$9:$B$14,2,FALSE)</f>
        <v>10.199999999999999</v>
      </c>
      <c r="X6782">
        <f t="shared" si="529"/>
        <v>0</v>
      </c>
      <c r="Y6782">
        <f>VLOOKUP(RIGHT($X$1,5),Key!$A$9:$B$14,2,FALSE)</f>
        <v>3.7</v>
      </c>
      <c r="Z6782">
        <f t="shared" si="527"/>
        <v>10.199999999999999</v>
      </c>
      <c r="AA6782">
        <f t="shared" si="528"/>
        <v>0</v>
      </c>
    </row>
    <row r="6783" spans="1:27" x14ac:dyDescent="0.3">
      <c r="A6783">
        <v>100067</v>
      </c>
      <c r="B6783">
        <v>230922</v>
      </c>
      <c r="C6783" s="3">
        <v>44130.788194444445</v>
      </c>
      <c r="D6783">
        <v>1</v>
      </c>
      <c r="E6783">
        <v>1</v>
      </c>
      <c r="F6783" t="s">
        <v>25</v>
      </c>
      <c r="G6783">
        <v>2</v>
      </c>
      <c r="H6783">
        <v>63.3125</v>
      </c>
      <c r="I6783">
        <v>20.191410000000001</v>
      </c>
      <c r="J6783">
        <v>1.097656</v>
      </c>
      <c r="K6783">
        <v>56.023440000000001</v>
      </c>
      <c r="L6783" s="3">
        <v>44130.542361111111</v>
      </c>
      <c r="M6783">
        <v>17.18</v>
      </c>
      <c r="N6783" t="s">
        <v>28</v>
      </c>
      <c r="P6783">
        <f>(C6783-Key!$B$1)*24</f>
        <v>3.8666666666977108</v>
      </c>
      <c r="Q6783">
        <f>(Key!$B$2-'17.1'!C6783)*24</f>
        <v>-0.91666666668606922</v>
      </c>
      <c r="R6783" s="3">
        <f>C6783-(M6783-Key!$B$5)/(24*Key!$B$6)</f>
        <v>44130.774379629627</v>
      </c>
      <c r="S6783">
        <f>M6783-Key!$B$5</f>
        <v>14.92</v>
      </c>
      <c r="T6783" s="2">
        <f t="shared" si="525"/>
        <v>44129.791666666664</v>
      </c>
      <c r="U6783" t="str">
        <f t="shared" si="526"/>
        <v>10-25-2020 19:00</v>
      </c>
      <c r="V6783">
        <f>IFERROR(IF(W6783=Z6783,VLOOKUP($U6783,[1]C8842!$G$2:$M$145,3,FALSE),0),0)</f>
        <v>0</v>
      </c>
      <c r="W6783">
        <f>VLOOKUP(RIGHT($V$1,5),Key!$A$9:$B$14,2,FALSE)</f>
        <v>10.199999999999999</v>
      </c>
      <c r="X6783">
        <f t="shared" si="529"/>
        <v>0</v>
      </c>
      <c r="Y6783">
        <f>VLOOKUP(RIGHT($X$1,5),Key!$A$9:$B$14,2,FALSE)</f>
        <v>3.7</v>
      </c>
      <c r="Z6783">
        <f t="shared" si="527"/>
        <v>10.199999999999999</v>
      </c>
      <c r="AA6783">
        <f t="shared" si="528"/>
        <v>0</v>
      </c>
    </row>
    <row r="6784" spans="1:27" x14ac:dyDescent="0.3">
      <c r="A6784">
        <v>100067</v>
      </c>
      <c r="B6784">
        <v>230922</v>
      </c>
      <c r="C6784" s="3">
        <v>44130.788194444445</v>
      </c>
      <c r="D6784">
        <v>0</v>
      </c>
      <c r="E6784">
        <v>2</v>
      </c>
      <c r="F6784" t="s">
        <v>25</v>
      </c>
      <c r="G6784">
        <v>1</v>
      </c>
      <c r="H6784">
        <v>70.964839999999995</v>
      </c>
      <c r="I6784">
        <v>14.98438</v>
      </c>
      <c r="J6784">
        <v>0.78515630000000003</v>
      </c>
      <c r="K6784">
        <v>46.019530000000003</v>
      </c>
      <c r="L6784" s="3">
        <v>44130.542361111111</v>
      </c>
      <c r="M6784">
        <v>17.18</v>
      </c>
      <c r="N6784" t="s">
        <v>28</v>
      </c>
      <c r="P6784">
        <f>(C6784-Key!$B$1)*24</f>
        <v>3.8666666666977108</v>
      </c>
      <c r="Q6784">
        <f>(Key!$B$2-'17.1'!C6784)*24</f>
        <v>-0.91666666668606922</v>
      </c>
      <c r="R6784" s="3">
        <f>C6784-(M6784-Key!$B$5)/(24*Key!$B$6)</f>
        <v>44130.774379629627</v>
      </c>
      <c r="S6784">
        <f>M6784-Key!$B$5</f>
        <v>14.92</v>
      </c>
      <c r="T6784" s="2">
        <f t="shared" si="525"/>
        <v>44129.791666666664</v>
      </c>
      <c r="U6784" t="str">
        <f t="shared" si="526"/>
        <v>10-25-2020 19:00</v>
      </c>
      <c r="V6784">
        <f>IFERROR(IF(W6784=Z6784,VLOOKUP($U6784,[1]C8842!$G$2:$M$145,3,FALSE),0),0)</f>
        <v>0</v>
      </c>
      <c r="W6784">
        <f>VLOOKUP(RIGHT($V$1,5),Key!$A$9:$B$14,2,FALSE)</f>
        <v>10.199999999999999</v>
      </c>
      <c r="X6784">
        <f t="shared" si="529"/>
        <v>0</v>
      </c>
      <c r="Y6784">
        <f>VLOOKUP(RIGHT($X$1,5),Key!$A$9:$B$14,2,FALSE)</f>
        <v>3.7</v>
      </c>
      <c r="Z6784">
        <f t="shared" si="527"/>
        <v>10.199999999999999</v>
      </c>
      <c r="AA6784">
        <f t="shared" si="528"/>
        <v>0</v>
      </c>
    </row>
    <row r="6785" spans="1:27" x14ac:dyDescent="0.3">
      <c r="A6785">
        <v>100067</v>
      </c>
      <c r="B6785">
        <v>230922</v>
      </c>
      <c r="C6785" s="3">
        <v>44130.788194444445</v>
      </c>
      <c r="D6785">
        <v>2</v>
      </c>
      <c r="E6785">
        <v>1</v>
      </c>
      <c r="F6785" t="s">
        <v>26</v>
      </c>
      <c r="G6785">
        <v>1</v>
      </c>
      <c r="H6785">
        <v>69.035160000000005</v>
      </c>
      <c r="I6785">
        <v>15.76563</v>
      </c>
      <c r="J6785">
        <v>0.8359375</v>
      </c>
      <c r="K6785">
        <v>80.03125</v>
      </c>
      <c r="L6785" s="3">
        <v>44130.542361111111</v>
      </c>
      <c r="M6785">
        <v>17.18</v>
      </c>
      <c r="N6785" t="s">
        <v>28</v>
      </c>
      <c r="P6785">
        <f>(C6785-Key!$B$1)*24</f>
        <v>3.8666666666977108</v>
      </c>
      <c r="Q6785">
        <f>(Key!$B$2-'17.1'!C6785)*24</f>
        <v>-0.91666666668606922</v>
      </c>
      <c r="R6785" s="3">
        <f>C6785-(M6785-Key!$B$5)/(24*Key!$B$6)</f>
        <v>44130.774379629627</v>
      </c>
      <c r="S6785">
        <f>M6785-Key!$B$5</f>
        <v>14.92</v>
      </c>
      <c r="T6785" s="2">
        <f t="shared" si="525"/>
        <v>44129.791666666664</v>
      </c>
      <c r="U6785" t="str">
        <f t="shared" si="526"/>
        <v>10-25-2020 19:00</v>
      </c>
      <c r="V6785">
        <f>IFERROR(IF(W6785=Z6785,VLOOKUP($U6785,[1]C8842!$G$2:$M$145,3,FALSE),0),0)</f>
        <v>0</v>
      </c>
      <c r="W6785">
        <f>VLOOKUP(RIGHT($V$1,5),Key!$A$9:$B$14,2,FALSE)</f>
        <v>10.199999999999999</v>
      </c>
      <c r="X6785">
        <f t="shared" si="529"/>
        <v>0</v>
      </c>
      <c r="Y6785">
        <f>VLOOKUP(RIGHT($X$1,5),Key!$A$9:$B$14,2,FALSE)</f>
        <v>3.7</v>
      </c>
      <c r="Z6785">
        <f t="shared" si="527"/>
        <v>10.199999999999999</v>
      </c>
      <c r="AA6785">
        <f t="shared" si="528"/>
        <v>0</v>
      </c>
    </row>
    <row r="6786" spans="1:27" x14ac:dyDescent="0.3">
      <c r="A6786">
        <v>100067</v>
      </c>
      <c r="B6786">
        <v>230922</v>
      </c>
      <c r="C6786" s="3">
        <v>44130.788194444445</v>
      </c>
      <c r="D6786">
        <v>0</v>
      </c>
      <c r="E6786">
        <v>2</v>
      </c>
      <c r="F6786" t="s">
        <v>25</v>
      </c>
      <c r="G6786">
        <v>1</v>
      </c>
      <c r="H6786">
        <v>62.945309999999999</v>
      </c>
      <c r="I6786">
        <v>15.746090000000001</v>
      </c>
      <c r="J6786">
        <v>0.91796880000000003</v>
      </c>
      <c r="K6786">
        <v>46.019530000000003</v>
      </c>
      <c r="L6786" s="3">
        <v>44130.542361111111</v>
      </c>
      <c r="M6786">
        <v>17.18</v>
      </c>
      <c r="N6786" t="s">
        <v>28</v>
      </c>
      <c r="P6786">
        <f>(C6786-Key!$B$1)*24</f>
        <v>3.8666666666977108</v>
      </c>
      <c r="Q6786">
        <f>(Key!$B$2-'17.1'!C6786)*24</f>
        <v>-0.91666666668606922</v>
      </c>
      <c r="R6786" s="3">
        <f>C6786-(M6786-Key!$B$5)/(24*Key!$B$6)</f>
        <v>44130.774379629627</v>
      </c>
      <c r="S6786">
        <f>M6786-Key!$B$5</f>
        <v>14.92</v>
      </c>
      <c r="T6786" s="2">
        <f t="shared" si="525"/>
        <v>44129.791666666664</v>
      </c>
      <c r="U6786" t="str">
        <f t="shared" si="526"/>
        <v>10-25-2020 19:00</v>
      </c>
      <c r="V6786">
        <f>IFERROR(IF(W6786=Z6786,VLOOKUP($U6786,[1]C8842!$G$2:$M$145,3,FALSE),0),0)</f>
        <v>0</v>
      </c>
      <c r="W6786">
        <f>VLOOKUP(RIGHT($V$1,5),Key!$A$9:$B$14,2,FALSE)</f>
        <v>10.199999999999999</v>
      </c>
      <c r="X6786">
        <f t="shared" si="529"/>
        <v>0</v>
      </c>
      <c r="Y6786">
        <f>VLOOKUP(RIGHT($X$1,5),Key!$A$9:$B$14,2,FALSE)</f>
        <v>3.7</v>
      </c>
      <c r="Z6786">
        <f t="shared" si="527"/>
        <v>10.199999999999999</v>
      </c>
      <c r="AA6786">
        <f t="shared" si="528"/>
        <v>0</v>
      </c>
    </row>
    <row r="6787" spans="1:27" x14ac:dyDescent="0.3">
      <c r="A6787">
        <v>100067</v>
      </c>
      <c r="B6787">
        <v>230922</v>
      </c>
      <c r="C6787" s="3">
        <v>44130.788194444445</v>
      </c>
      <c r="D6787">
        <v>2</v>
      </c>
      <c r="E6787">
        <v>1</v>
      </c>
      <c r="F6787" t="s">
        <v>26</v>
      </c>
      <c r="G6787">
        <v>2</v>
      </c>
      <c r="H6787">
        <v>61.695309999999999</v>
      </c>
      <c r="I6787">
        <v>20.121089999999999</v>
      </c>
      <c r="J6787">
        <v>1.125</v>
      </c>
      <c r="K6787">
        <v>81.035160000000005</v>
      </c>
      <c r="L6787" s="3">
        <v>44130.542361111111</v>
      </c>
      <c r="M6787">
        <v>17.18</v>
      </c>
      <c r="N6787" t="s">
        <v>28</v>
      </c>
      <c r="P6787">
        <f>(C6787-Key!$B$1)*24</f>
        <v>3.8666666666977108</v>
      </c>
      <c r="Q6787">
        <f>(Key!$B$2-'17.1'!C6787)*24</f>
        <v>-0.91666666668606922</v>
      </c>
      <c r="R6787" s="3">
        <f>C6787-(M6787-Key!$B$5)/(24*Key!$B$6)</f>
        <v>44130.774379629627</v>
      </c>
      <c r="S6787">
        <f>M6787-Key!$B$5</f>
        <v>14.92</v>
      </c>
      <c r="T6787" s="2">
        <f t="shared" ref="T6787:T6850" si="530">ROUND(C6787*24*60/10,0)/(24*6)-1</f>
        <v>44129.791666666664</v>
      </c>
      <c r="U6787" t="str">
        <f t="shared" ref="U6787:U6850" si="531">TEXT(T6787,"mm-dd-yyyy hh:mm")</f>
        <v>10-25-2020 19:00</v>
      </c>
      <c r="V6787">
        <f>IFERROR(IF(W6787=Z6787,VLOOKUP($U6787,[1]C8842!$G$2:$M$145,3,FALSE),0),0)</f>
        <v>0</v>
      </c>
      <c r="W6787">
        <f>VLOOKUP(RIGHT($V$1,5),Key!$A$9:$B$14,2,FALSE)</f>
        <v>10.199999999999999</v>
      </c>
      <c r="X6787">
        <f t="shared" si="529"/>
        <v>0</v>
      </c>
      <c r="Y6787">
        <f>VLOOKUP(RIGHT($X$1,5),Key!$A$9:$B$14,2,FALSE)</f>
        <v>3.7</v>
      </c>
      <c r="Z6787">
        <f t="shared" ref="Z6787:Z6850" si="532">M6787-MIN(ABS(Y6787-M6787),ABS(W6787-M6787))</f>
        <v>10.199999999999999</v>
      </c>
      <c r="AA6787">
        <f t="shared" ref="AA6787:AA6850" si="533">SUM(V6787,X6787)</f>
        <v>0</v>
      </c>
    </row>
    <row r="6788" spans="1:27" x14ac:dyDescent="0.3">
      <c r="A6788">
        <v>100067</v>
      </c>
      <c r="B6788">
        <v>230922</v>
      </c>
      <c r="C6788" s="3">
        <v>44130.788194444445</v>
      </c>
      <c r="D6788">
        <v>0</v>
      </c>
      <c r="E6788">
        <v>2</v>
      </c>
      <c r="F6788" t="s">
        <v>25</v>
      </c>
      <c r="G6788">
        <v>1</v>
      </c>
      <c r="H6788">
        <v>56.746090000000002</v>
      </c>
      <c r="I6788">
        <v>17.4375</v>
      </c>
      <c r="J6788">
        <v>1.097656</v>
      </c>
      <c r="K6788">
        <v>46.019530000000003</v>
      </c>
      <c r="L6788" s="3">
        <v>44130.542361111111</v>
      </c>
      <c r="M6788">
        <v>17.18</v>
      </c>
      <c r="N6788" t="s">
        <v>28</v>
      </c>
      <c r="P6788">
        <f>(C6788-Key!$B$1)*24</f>
        <v>3.8666666666977108</v>
      </c>
      <c r="Q6788">
        <f>(Key!$B$2-'17.1'!C6788)*24</f>
        <v>-0.91666666668606922</v>
      </c>
      <c r="R6788" s="3">
        <f>C6788-(M6788-Key!$B$5)/(24*Key!$B$6)</f>
        <v>44130.774379629627</v>
      </c>
      <c r="S6788">
        <f>M6788-Key!$B$5</f>
        <v>14.92</v>
      </c>
      <c r="T6788" s="2">
        <f t="shared" si="530"/>
        <v>44129.791666666664</v>
      </c>
      <c r="U6788" t="str">
        <f t="shared" si="531"/>
        <v>10-25-2020 19:00</v>
      </c>
      <c r="V6788">
        <f>IFERROR(IF(W6788=Z6788,VLOOKUP($U6788,[1]C8842!$G$2:$M$145,3,FALSE),0),0)</f>
        <v>0</v>
      </c>
      <c r="W6788">
        <f>VLOOKUP(RIGHT($V$1,5),Key!$A$9:$B$14,2,FALSE)</f>
        <v>10.199999999999999</v>
      </c>
      <c r="X6788">
        <f t="shared" ref="X6788:X6851" si="534">$X$2</f>
        <v>0</v>
      </c>
      <c r="Y6788">
        <f>VLOOKUP(RIGHT($X$1,5),Key!$A$9:$B$14,2,FALSE)</f>
        <v>3.7</v>
      </c>
      <c r="Z6788">
        <f t="shared" si="532"/>
        <v>10.199999999999999</v>
      </c>
      <c r="AA6788">
        <f t="shared" si="533"/>
        <v>0</v>
      </c>
    </row>
    <row r="6789" spans="1:27" x14ac:dyDescent="0.3">
      <c r="A6789">
        <v>100067</v>
      </c>
      <c r="B6789">
        <v>230922</v>
      </c>
      <c r="C6789" s="3">
        <v>44130.788194444445</v>
      </c>
      <c r="D6789">
        <v>3</v>
      </c>
      <c r="E6789">
        <v>2</v>
      </c>
      <c r="F6789" t="s">
        <v>26</v>
      </c>
      <c r="G6789">
        <v>2</v>
      </c>
      <c r="H6789">
        <v>52.527340000000002</v>
      </c>
      <c r="I6789">
        <v>21.683589999999999</v>
      </c>
      <c r="J6789">
        <v>1.402344</v>
      </c>
      <c r="K6789">
        <v>95.039060000000006</v>
      </c>
      <c r="L6789" s="3">
        <v>44130.542361111111</v>
      </c>
      <c r="M6789">
        <v>17.18</v>
      </c>
      <c r="N6789" t="s">
        <v>28</v>
      </c>
      <c r="P6789">
        <f>(C6789-Key!$B$1)*24</f>
        <v>3.8666666666977108</v>
      </c>
      <c r="Q6789">
        <f>(Key!$B$2-'17.1'!C6789)*24</f>
        <v>-0.91666666668606922</v>
      </c>
      <c r="R6789" s="3">
        <f>C6789-(M6789-Key!$B$5)/(24*Key!$B$6)</f>
        <v>44130.774379629627</v>
      </c>
      <c r="S6789">
        <f>M6789-Key!$B$5</f>
        <v>14.92</v>
      </c>
      <c r="T6789" s="2">
        <f t="shared" si="530"/>
        <v>44129.791666666664</v>
      </c>
      <c r="U6789" t="str">
        <f t="shared" si="531"/>
        <v>10-25-2020 19:00</v>
      </c>
      <c r="V6789">
        <f>IFERROR(IF(W6789=Z6789,VLOOKUP($U6789,[1]C8842!$G$2:$M$145,3,FALSE),0),0)</f>
        <v>0</v>
      </c>
      <c r="W6789">
        <f>VLOOKUP(RIGHT($V$1,5),Key!$A$9:$B$14,2,FALSE)</f>
        <v>10.199999999999999</v>
      </c>
      <c r="X6789">
        <f t="shared" si="534"/>
        <v>0</v>
      </c>
      <c r="Y6789">
        <f>VLOOKUP(RIGHT($X$1,5),Key!$A$9:$B$14,2,FALSE)</f>
        <v>3.7</v>
      </c>
      <c r="Z6789">
        <f t="shared" si="532"/>
        <v>10.199999999999999</v>
      </c>
      <c r="AA6789">
        <f t="shared" si="533"/>
        <v>0</v>
      </c>
    </row>
    <row r="6790" spans="1:27" x14ac:dyDescent="0.3">
      <c r="A6790">
        <v>100067</v>
      </c>
      <c r="B6790">
        <v>230922</v>
      </c>
      <c r="C6790" s="3">
        <v>44130.788194444445</v>
      </c>
      <c r="D6790">
        <v>2</v>
      </c>
      <c r="E6790">
        <v>1</v>
      </c>
      <c r="F6790" t="s">
        <v>26</v>
      </c>
      <c r="G6790">
        <v>1</v>
      </c>
      <c r="H6790">
        <v>67.359380000000002</v>
      </c>
      <c r="I6790">
        <v>17.61328</v>
      </c>
      <c r="J6790">
        <v>0.9296875</v>
      </c>
      <c r="K6790">
        <v>81.035160000000005</v>
      </c>
      <c r="L6790" s="3">
        <v>44130.542361111111</v>
      </c>
      <c r="M6790">
        <v>17.18</v>
      </c>
      <c r="N6790" t="s">
        <v>28</v>
      </c>
      <c r="P6790">
        <f>(C6790-Key!$B$1)*24</f>
        <v>3.8666666666977108</v>
      </c>
      <c r="Q6790">
        <f>(Key!$B$2-'17.1'!C6790)*24</f>
        <v>-0.91666666668606922</v>
      </c>
      <c r="R6790" s="3">
        <f>C6790-(M6790-Key!$B$5)/(24*Key!$B$6)</f>
        <v>44130.774379629627</v>
      </c>
      <c r="S6790">
        <f>M6790-Key!$B$5</f>
        <v>14.92</v>
      </c>
      <c r="T6790" s="2">
        <f t="shared" si="530"/>
        <v>44129.791666666664</v>
      </c>
      <c r="U6790" t="str">
        <f t="shared" si="531"/>
        <v>10-25-2020 19:00</v>
      </c>
      <c r="V6790">
        <f>IFERROR(IF(W6790=Z6790,VLOOKUP($U6790,[1]C8842!$G$2:$M$145,3,FALSE),0),0)</f>
        <v>0</v>
      </c>
      <c r="W6790">
        <f>VLOOKUP(RIGHT($V$1,5),Key!$A$9:$B$14,2,FALSE)</f>
        <v>10.199999999999999</v>
      </c>
      <c r="X6790">
        <f t="shared" si="534"/>
        <v>0</v>
      </c>
      <c r="Y6790">
        <f>VLOOKUP(RIGHT($X$1,5),Key!$A$9:$B$14,2,FALSE)</f>
        <v>3.7</v>
      </c>
      <c r="Z6790">
        <f t="shared" si="532"/>
        <v>10.199999999999999</v>
      </c>
      <c r="AA6790">
        <f t="shared" si="533"/>
        <v>0</v>
      </c>
    </row>
    <row r="6791" spans="1:27" x14ac:dyDescent="0.3">
      <c r="A6791">
        <v>100067</v>
      </c>
      <c r="B6791">
        <v>230922</v>
      </c>
      <c r="C6791" s="3">
        <v>44130.788194444445</v>
      </c>
      <c r="D6791">
        <v>3</v>
      </c>
      <c r="E6791">
        <v>2</v>
      </c>
      <c r="F6791" t="s">
        <v>26</v>
      </c>
      <c r="G6791">
        <v>1</v>
      </c>
      <c r="H6791">
        <v>65.902339999999995</v>
      </c>
      <c r="I6791">
        <v>19.808589999999999</v>
      </c>
      <c r="J6791">
        <v>1.042969</v>
      </c>
      <c r="K6791">
        <v>92.039060000000006</v>
      </c>
      <c r="L6791" s="3">
        <v>44130.542361111111</v>
      </c>
      <c r="M6791">
        <v>17.18</v>
      </c>
      <c r="N6791" t="s">
        <v>28</v>
      </c>
      <c r="P6791">
        <f>(C6791-Key!$B$1)*24</f>
        <v>3.8666666666977108</v>
      </c>
      <c r="Q6791">
        <f>(Key!$B$2-'17.1'!C6791)*24</f>
        <v>-0.91666666668606922</v>
      </c>
      <c r="R6791" s="3">
        <f>C6791-(M6791-Key!$B$5)/(24*Key!$B$6)</f>
        <v>44130.774379629627</v>
      </c>
      <c r="S6791">
        <f>M6791-Key!$B$5</f>
        <v>14.92</v>
      </c>
      <c r="T6791" s="2">
        <f t="shared" si="530"/>
        <v>44129.791666666664</v>
      </c>
      <c r="U6791" t="str">
        <f t="shared" si="531"/>
        <v>10-25-2020 19:00</v>
      </c>
      <c r="V6791">
        <f>IFERROR(IF(W6791=Z6791,VLOOKUP($U6791,[1]C8842!$G$2:$M$145,3,FALSE),0),0)</f>
        <v>0</v>
      </c>
      <c r="W6791">
        <f>VLOOKUP(RIGHT($V$1,5),Key!$A$9:$B$14,2,FALSE)</f>
        <v>10.199999999999999</v>
      </c>
      <c r="X6791">
        <f t="shared" si="534"/>
        <v>0</v>
      </c>
      <c r="Y6791">
        <f>VLOOKUP(RIGHT($X$1,5),Key!$A$9:$B$14,2,FALSE)</f>
        <v>3.7</v>
      </c>
      <c r="Z6791">
        <f t="shared" si="532"/>
        <v>10.199999999999999</v>
      </c>
      <c r="AA6791">
        <f t="shared" si="533"/>
        <v>0</v>
      </c>
    </row>
    <row r="6792" spans="1:27" x14ac:dyDescent="0.3">
      <c r="A6792">
        <v>100067</v>
      </c>
      <c r="B6792">
        <v>230922</v>
      </c>
      <c r="C6792" s="3">
        <v>44130.788194444445</v>
      </c>
      <c r="D6792">
        <v>2</v>
      </c>
      <c r="E6792">
        <v>1</v>
      </c>
      <c r="F6792" t="s">
        <v>26</v>
      </c>
      <c r="G6792">
        <v>1</v>
      </c>
      <c r="H6792">
        <v>76.457030000000003</v>
      </c>
      <c r="I6792">
        <v>15.257809999999999</v>
      </c>
      <c r="J6792">
        <v>0.73828130000000003</v>
      </c>
      <c r="K6792">
        <v>89.035160000000005</v>
      </c>
      <c r="L6792" s="3">
        <v>44130.542361111111</v>
      </c>
      <c r="M6792">
        <v>17.18</v>
      </c>
      <c r="N6792" t="s">
        <v>28</v>
      </c>
      <c r="P6792">
        <f>(C6792-Key!$B$1)*24</f>
        <v>3.8666666666977108</v>
      </c>
      <c r="Q6792">
        <f>(Key!$B$2-'17.1'!C6792)*24</f>
        <v>-0.91666666668606922</v>
      </c>
      <c r="R6792" s="3">
        <f>C6792-(M6792-Key!$B$5)/(24*Key!$B$6)</f>
        <v>44130.774379629627</v>
      </c>
      <c r="S6792">
        <f>M6792-Key!$B$5</f>
        <v>14.92</v>
      </c>
      <c r="T6792" s="2">
        <f t="shared" si="530"/>
        <v>44129.791666666664</v>
      </c>
      <c r="U6792" t="str">
        <f t="shared" si="531"/>
        <v>10-25-2020 19:00</v>
      </c>
      <c r="V6792">
        <f>IFERROR(IF(W6792=Z6792,VLOOKUP($U6792,[1]C8842!$G$2:$M$145,3,FALSE),0),0)</f>
        <v>0</v>
      </c>
      <c r="W6792">
        <f>VLOOKUP(RIGHT($V$1,5),Key!$A$9:$B$14,2,FALSE)</f>
        <v>10.199999999999999</v>
      </c>
      <c r="X6792">
        <f t="shared" si="534"/>
        <v>0</v>
      </c>
      <c r="Y6792">
        <f>VLOOKUP(RIGHT($X$1,5),Key!$A$9:$B$14,2,FALSE)</f>
        <v>3.7</v>
      </c>
      <c r="Z6792">
        <f t="shared" si="532"/>
        <v>10.199999999999999</v>
      </c>
      <c r="AA6792">
        <f t="shared" si="533"/>
        <v>0</v>
      </c>
    </row>
    <row r="6793" spans="1:27" x14ac:dyDescent="0.3">
      <c r="A6793">
        <v>100067</v>
      </c>
      <c r="B6793">
        <v>230922</v>
      </c>
      <c r="C6793" s="3">
        <v>44130.788194444445</v>
      </c>
      <c r="D6793">
        <v>2</v>
      </c>
      <c r="E6793">
        <v>1</v>
      </c>
      <c r="F6793" t="s">
        <v>26</v>
      </c>
      <c r="G6793">
        <v>2</v>
      </c>
      <c r="H6793">
        <v>66.4375</v>
      </c>
      <c r="I6793">
        <v>20.835940000000001</v>
      </c>
      <c r="J6793">
        <v>1.074219</v>
      </c>
      <c r="K6793">
        <v>82.035160000000005</v>
      </c>
      <c r="L6793" s="3">
        <v>44130.542361111111</v>
      </c>
      <c r="M6793">
        <v>17.18</v>
      </c>
      <c r="N6793" t="s">
        <v>28</v>
      </c>
      <c r="P6793">
        <f>(C6793-Key!$B$1)*24</f>
        <v>3.8666666666977108</v>
      </c>
      <c r="Q6793">
        <f>(Key!$B$2-'17.1'!C6793)*24</f>
        <v>-0.91666666668606922</v>
      </c>
      <c r="R6793" s="3">
        <f>C6793-(M6793-Key!$B$5)/(24*Key!$B$6)</f>
        <v>44130.774379629627</v>
      </c>
      <c r="S6793">
        <f>M6793-Key!$B$5</f>
        <v>14.92</v>
      </c>
      <c r="T6793" s="2">
        <f t="shared" si="530"/>
        <v>44129.791666666664</v>
      </c>
      <c r="U6793" t="str">
        <f t="shared" si="531"/>
        <v>10-25-2020 19:00</v>
      </c>
      <c r="V6793">
        <f>IFERROR(IF(W6793=Z6793,VLOOKUP($U6793,[1]C8842!$G$2:$M$145,3,FALSE),0),0)</f>
        <v>0</v>
      </c>
      <c r="W6793">
        <f>VLOOKUP(RIGHT($V$1,5),Key!$A$9:$B$14,2,FALSE)</f>
        <v>10.199999999999999</v>
      </c>
      <c r="X6793">
        <f t="shared" si="534"/>
        <v>0</v>
      </c>
      <c r="Y6793">
        <f>VLOOKUP(RIGHT($X$1,5),Key!$A$9:$B$14,2,FALSE)</f>
        <v>3.7</v>
      </c>
      <c r="Z6793">
        <f t="shared" si="532"/>
        <v>10.199999999999999</v>
      </c>
      <c r="AA6793">
        <f t="shared" si="533"/>
        <v>0</v>
      </c>
    </row>
    <row r="6794" spans="1:27" x14ac:dyDescent="0.3">
      <c r="A6794">
        <v>100067</v>
      </c>
      <c r="B6794">
        <v>230922</v>
      </c>
      <c r="C6794" s="3">
        <v>44130.788888888892</v>
      </c>
      <c r="D6794">
        <v>3</v>
      </c>
      <c r="E6794">
        <v>2</v>
      </c>
      <c r="F6794" t="s">
        <v>26</v>
      </c>
      <c r="G6794">
        <v>2</v>
      </c>
      <c r="H6794">
        <v>63.882809999999999</v>
      </c>
      <c r="I6794">
        <v>28.527339999999999</v>
      </c>
      <c r="J6794">
        <v>1.4375</v>
      </c>
      <c r="K6794">
        <v>95.039060000000006</v>
      </c>
      <c r="L6794" s="3">
        <v>44130.542361111111</v>
      </c>
      <c r="M6794">
        <v>17.18</v>
      </c>
      <c r="N6794" t="s">
        <v>28</v>
      </c>
      <c r="P6794">
        <f>(C6794-Key!$B$1)*24</f>
        <v>3.8833333334187046</v>
      </c>
      <c r="Q6794">
        <f>(Key!$B$2-'17.1'!C6794)*24</f>
        <v>-0.93333333340706304</v>
      </c>
      <c r="R6794" s="3">
        <f>C6794-(M6794-Key!$B$5)/(24*Key!$B$6)</f>
        <v>44130.775074074074</v>
      </c>
      <c r="S6794">
        <f>M6794-Key!$B$5</f>
        <v>14.92</v>
      </c>
      <c r="T6794" s="2">
        <f t="shared" si="530"/>
        <v>44129.791666666664</v>
      </c>
      <c r="U6794" t="str">
        <f t="shared" si="531"/>
        <v>10-25-2020 19:00</v>
      </c>
      <c r="V6794">
        <f>IFERROR(IF(W6794=Z6794,VLOOKUP($U6794,[1]C8842!$G$2:$M$145,3,FALSE),0),0)</f>
        <v>0</v>
      </c>
      <c r="W6794">
        <f>VLOOKUP(RIGHT($V$1,5),Key!$A$9:$B$14,2,FALSE)</f>
        <v>10.199999999999999</v>
      </c>
      <c r="X6794">
        <f t="shared" si="534"/>
        <v>0</v>
      </c>
      <c r="Y6794">
        <f>VLOOKUP(RIGHT($X$1,5),Key!$A$9:$B$14,2,FALSE)</f>
        <v>3.7</v>
      </c>
      <c r="Z6794">
        <f t="shared" si="532"/>
        <v>10.199999999999999</v>
      </c>
      <c r="AA6794">
        <f t="shared" si="533"/>
        <v>0</v>
      </c>
    </row>
    <row r="6795" spans="1:27" x14ac:dyDescent="0.3">
      <c r="A6795">
        <v>100067</v>
      </c>
      <c r="B6795">
        <v>230922</v>
      </c>
      <c r="C6795" s="3">
        <v>44130.788888888892</v>
      </c>
      <c r="D6795">
        <v>0</v>
      </c>
      <c r="E6795">
        <v>2</v>
      </c>
      <c r="F6795" t="s">
        <v>25</v>
      </c>
      <c r="G6795">
        <v>1</v>
      </c>
      <c r="H6795">
        <v>67.550780000000003</v>
      </c>
      <c r="I6795">
        <v>18.84375</v>
      </c>
      <c r="J6795">
        <v>0.9765625</v>
      </c>
      <c r="K6795">
        <v>46.019530000000003</v>
      </c>
      <c r="L6795" s="3">
        <v>44130.542361111111</v>
      </c>
      <c r="M6795">
        <v>17.18</v>
      </c>
      <c r="N6795" t="s">
        <v>28</v>
      </c>
      <c r="P6795">
        <f>(C6795-Key!$B$1)*24</f>
        <v>3.8833333334187046</v>
      </c>
      <c r="Q6795">
        <f>(Key!$B$2-'17.1'!C6795)*24</f>
        <v>-0.93333333340706304</v>
      </c>
      <c r="R6795" s="3">
        <f>C6795-(M6795-Key!$B$5)/(24*Key!$B$6)</f>
        <v>44130.775074074074</v>
      </c>
      <c r="S6795">
        <f>M6795-Key!$B$5</f>
        <v>14.92</v>
      </c>
      <c r="T6795" s="2">
        <f t="shared" si="530"/>
        <v>44129.791666666664</v>
      </c>
      <c r="U6795" t="str">
        <f t="shared" si="531"/>
        <v>10-25-2020 19:00</v>
      </c>
      <c r="V6795">
        <f>IFERROR(IF(W6795=Z6795,VLOOKUP($U6795,[1]C8842!$G$2:$M$145,3,FALSE),0),0)</f>
        <v>0</v>
      </c>
      <c r="W6795">
        <f>VLOOKUP(RIGHT($V$1,5),Key!$A$9:$B$14,2,FALSE)</f>
        <v>10.199999999999999</v>
      </c>
      <c r="X6795">
        <f t="shared" si="534"/>
        <v>0</v>
      </c>
      <c r="Y6795">
        <f>VLOOKUP(RIGHT($X$1,5),Key!$A$9:$B$14,2,FALSE)</f>
        <v>3.7</v>
      </c>
      <c r="Z6795">
        <f t="shared" si="532"/>
        <v>10.199999999999999</v>
      </c>
      <c r="AA6795">
        <f t="shared" si="533"/>
        <v>0</v>
      </c>
    </row>
    <row r="6796" spans="1:27" x14ac:dyDescent="0.3">
      <c r="A6796">
        <v>100067</v>
      </c>
      <c r="B6796">
        <v>230922</v>
      </c>
      <c r="C6796" s="3">
        <v>44130.788888888892</v>
      </c>
      <c r="D6796">
        <v>2</v>
      </c>
      <c r="E6796">
        <v>1</v>
      </c>
      <c r="F6796" t="s">
        <v>26</v>
      </c>
      <c r="G6796">
        <v>1</v>
      </c>
      <c r="H6796">
        <v>77.546880000000002</v>
      </c>
      <c r="I6796">
        <v>16.53125</v>
      </c>
      <c r="J6796">
        <v>0.7734375</v>
      </c>
      <c r="K6796">
        <v>82.035160000000005</v>
      </c>
      <c r="L6796" s="3">
        <v>44130.542361111111</v>
      </c>
      <c r="M6796">
        <v>17.18</v>
      </c>
      <c r="N6796" t="s">
        <v>28</v>
      </c>
      <c r="P6796">
        <f>(C6796-Key!$B$1)*24</f>
        <v>3.8833333334187046</v>
      </c>
      <c r="Q6796">
        <f>(Key!$B$2-'17.1'!C6796)*24</f>
        <v>-0.93333333340706304</v>
      </c>
      <c r="R6796" s="3">
        <f>C6796-(M6796-Key!$B$5)/(24*Key!$B$6)</f>
        <v>44130.775074074074</v>
      </c>
      <c r="S6796">
        <f>M6796-Key!$B$5</f>
        <v>14.92</v>
      </c>
      <c r="T6796" s="2">
        <f t="shared" si="530"/>
        <v>44129.791666666664</v>
      </c>
      <c r="U6796" t="str">
        <f t="shared" si="531"/>
        <v>10-25-2020 19:00</v>
      </c>
      <c r="V6796">
        <f>IFERROR(IF(W6796=Z6796,VLOOKUP($U6796,[1]C8842!$G$2:$M$145,3,FALSE),0),0)</f>
        <v>0</v>
      </c>
      <c r="W6796">
        <f>VLOOKUP(RIGHT($V$1,5),Key!$A$9:$B$14,2,FALSE)</f>
        <v>10.199999999999999</v>
      </c>
      <c r="X6796">
        <f t="shared" si="534"/>
        <v>0</v>
      </c>
      <c r="Y6796">
        <f>VLOOKUP(RIGHT($X$1,5),Key!$A$9:$B$14,2,FALSE)</f>
        <v>3.7</v>
      </c>
      <c r="Z6796">
        <f t="shared" si="532"/>
        <v>10.199999999999999</v>
      </c>
      <c r="AA6796">
        <f t="shared" si="533"/>
        <v>0</v>
      </c>
    </row>
    <row r="6797" spans="1:27" x14ac:dyDescent="0.3">
      <c r="A6797">
        <v>100067</v>
      </c>
      <c r="B6797">
        <v>230922</v>
      </c>
      <c r="C6797" s="3">
        <v>44130.788888888892</v>
      </c>
      <c r="D6797">
        <v>3</v>
      </c>
      <c r="E6797">
        <v>2</v>
      </c>
      <c r="F6797" t="s">
        <v>26</v>
      </c>
      <c r="G6797">
        <v>1</v>
      </c>
      <c r="H6797">
        <v>64.457030000000003</v>
      </c>
      <c r="I6797">
        <v>18.753910000000001</v>
      </c>
      <c r="J6797">
        <v>1.019531</v>
      </c>
      <c r="K6797">
        <v>94.039060000000006</v>
      </c>
      <c r="L6797" s="3">
        <v>44130.542361111111</v>
      </c>
      <c r="M6797">
        <v>17.18</v>
      </c>
      <c r="N6797" t="s">
        <v>28</v>
      </c>
      <c r="P6797">
        <f>(C6797-Key!$B$1)*24</f>
        <v>3.8833333334187046</v>
      </c>
      <c r="Q6797">
        <f>(Key!$B$2-'17.1'!C6797)*24</f>
        <v>-0.93333333340706304</v>
      </c>
      <c r="R6797" s="3">
        <f>C6797-(M6797-Key!$B$5)/(24*Key!$B$6)</f>
        <v>44130.775074074074</v>
      </c>
      <c r="S6797">
        <f>M6797-Key!$B$5</f>
        <v>14.92</v>
      </c>
      <c r="T6797" s="2">
        <f t="shared" si="530"/>
        <v>44129.791666666664</v>
      </c>
      <c r="U6797" t="str">
        <f t="shared" si="531"/>
        <v>10-25-2020 19:00</v>
      </c>
      <c r="V6797">
        <f>IFERROR(IF(W6797=Z6797,VLOOKUP($U6797,[1]C8842!$G$2:$M$145,3,FALSE),0),0)</f>
        <v>0</v>
      </c>
      <c r="W6797">
        <f>VLOOKUP(RIGHT($V$1,5),Key!$A$9:$B$14,2,FALSE)</f>
        <v>10.199999999999999</v>
      </c>
      <c r="X6797">
        <f t="shared" si="534"/>
        <v>0</v>
      </c>
      <c r="Y6797">
        <f>VLOOKUP(RIGHT($X$1,5),Key!$A$9:$B$14,2,FALSE)</f>
        <v>3.7</v>
      </c>
      <c r="Z6797">
        <f t="shared" si="532"/>
        <v>10.199999999999999</v>
      </c>
      <c r="AA6797">
        <f t="shared" si="533"/>
        <v>0</v>
      </c>
    </row>
    <row r="6798" spans="1:27" x14ac:dyDescent="0.3">
      <c r="A6798">
        <v>100067</v>
      </c>
      <c r="B6798">
        <v>230922</v>
      </c>
      <c r="C6798" s="3">
        <v>44130.788888888892</v>
      </c>
      <c r="D6798">
        <v>2</v>
      </c>
      <c r="E6798">
        <v>1</v>
      </c>
      <c r="F6798" t="s">
        <v>26</v>
      </c>
      <c r="G6798">
        <v>1</v>
      </c>
      <c r="H6798">
        <v>72.117189999999994</v>
      </c>
      <c r="I6798">
        <v>19.67578</v>
      </c>
      <c r="J6798">
        <v>0.9453125</v>
      </c>
      <c r="K6798">
        <v>80.03125</v>
      </c>
      <c r="L6798" s="3">
        <v>44130.542361111111</v>
      </c>
      <c r="M6798">
        <v>17.18</v>
      </c>
      <c r="N6798" t="s">
        <v>28</v>
      </c>
      <c r="P6798">
        <f>(C6798-Key!$B$1)*24</f>
        <v>3.8833333334187046</v>
      </c>
      <c r="Q6798">
        <f>(Key!$B$2-'17.1'!C6798)*24</f>
        <v>-0.93333333340706304</v>
      </c>
      <c r="R6798" s="3">
        <f>C6798-(M6798-Key!$B$5)/(24*Key!$B$6)</f>
        <v>44130.775074074074</v>
      </c>
      <c r="S6798">
        <f>M6798-Key!$B$5</f>
        <v>14.92</v>
      </c>
      <c r="T6798" s="2">
        <f t="shared" si="530"/>
        <v>44129.791666666664</v>
      </c>
      <c r="U6798" t="str">
        <f t="shared" si="531"/>
        <v>10-25-2020 19:00</v>
      </c>
      <c r="V6798">
        <f>IFERROR(IF(W6798=Z6798,VLOOKUP($U6798,[1]C8842!$G$2:$M$145,3,FALSE),0),0)</f>
        <v>0</v>
      </c>
      <c r="W6798">
        <f>VLOOKUP(RIGHT($V$1,5),Key!$A$9:$B$14,2,FALSE)</f>
        <v>10.199999999999999</v>
      </c>
      <c r="X6798">
        <f t="shared" si="534"/>
        <v>0</v>
      </c>
      <c r="Y6798">
        <f>VLOOKUP(RIGHT($X$1,5),Key!$A$9:$B$14,2,FALSE)</f>
        <v>3.7</v>
      </c>
      <c r="Z6798">
        <f t="shared" si="532"/>
        <v>10.199999999999999</v>
      </c>
      <c r="AA6798">
        <f t="shared" si="533"/>
        <v>0</v>
      </c>
    </row>
    <row r="6799" spans="1:27" x14ac:dyDescent="0.3">
      <c r="A6799">
        <v>100067</v>
      </c>
      <c r="B6799">
        <v>230922</v>
      </c>
      <c r="C6799" s="3">
        <v>44130.788888888892</v>
      </c>
      <c r="D6799">
        <v>3</v>
      </c>
      <c r="E6799">
        <v>2</v>
      </c>
      <c r="F6799" t="s">
        <v>26</v>
      </c>
      <c r="G6799">
        <v>1</v>
      </c>
      <c r="H6799">
        <v>68.792969999999997</v>
      </c>
      <c r="I6799">
        <v>14.433590000000001</v>
      </c>
      <c r="J6799">
        <v>0.7890625</v>
      </c>
      <c r="K6799">
        <v>96.039060000000006</v>
      </c>
      <c r="L6799" s="3">
        <v>44130.542361111111</v>
      </c>
      <c r="M6799">
        <v>17.18</v>
      </c>
      <c r="N6799" t="s">
        <v>28</v>
      </c>
      <c r="P6799">
        <f>(C6799-Key!$B$1)*24</f>
        <v>3.8833333334187046</v>
      </c>
      <c r="Q6799">
        <f>(Key!$B$2-'17.1'!C6799)*24</f>
        <v>-0.93333333340706304</v>
      </c>
      <c r="R6799" s="3">
        <f>C6799-(M6799-Key!$B$5)/(24*Key!$B$6)</f>
        <v>44130.775074074074</v>
      </c>
      <c r="S6799">
        <f>M6799-Key!$B$5</f>
        <v>14.92</v>
      </c>
      <c r="T6799" s="2">
        <f t="shared" si="530"/>
        <v>44129.791666666664</v>
      </c>
      <c r="U6799" t="str">
        <f t="shared" si="531"/>
        <v>10-25-2020 19:00</v>
      </c>
      <c r="V6799">
        <f>IFERROR(IF(W6799=Z6799,VLOOKUP($U6799,[1]C8842!$G$2:$M$145,3,FALSE),0),0)</f>
        <v>0</v>
      </c>
      <c r="W6799">
        <f>VLOOKUP(RIGHT($V$1,5),Key!$A$9:$B$14,2,FALSE)</f>
        <v>10.199999999999999</v>
      </c>
      <c r="X6799">
        <f t="shared" si="534"/>
        <v>0</v>
      </c>
      <c r="Y6799">
        <f>VLOOKUP(RIGHT($X$1,5),Key!$A$9:$B$14,2,FALSE)</f>
        <v>3.7</v>
      </c>
      <c r="Z6799">
        <f t="shared" si="532"/>
        <v>10.199999999999999</v>
      </c>
      <c r="AA6799">
        <f t="shared" si="533"/>
        <v>0</v>
      </c>
    </row>
    <row r="6800" spans="1:27" x14ac:dyDescent="0.3">
      <c r="A6800">
        <v>100067</v>
      </c>
      <c r="B6800">
        <v>230922</v>
      </c>
      <c r="C6800" s="3">
        <v>44130.788888888892</v>
      </c>
      <c r="D6800">
        <v>0</v>
      </c>
      <c r="E6800">
        <v>2</v>
      </c>
      <c r="F6800" t="s">
        <v>25</v>
      </c>
      <c r="G6800">
        <v>1</v>
      </c>
      <c r="H6800">
        <v>58.113280000000003</v>
      </c>
      <c r="I6800">
        <v>15.898440000000001</v>
      </c>
      <c r="J6800">
        <v>1</v>
      </c>
      <c r="K6800">
        <v>46.019530000000003</v>
      </c>
      <c r="L6800" s="3">
        <v>44130.542361111111</v>
      </c>
      <c r="M6800">
        <v>17.18</v>
      </c>
      <c r="N6800" t="s">
        <v>28</v>
      </c>
      <c r="P6800">
        <f>(C6800-Key!$B$1)*24</f>
        <v>3.8833333334187046</v>
      </c>
      <c r="Q6800">
        <f>(Key!$B$2-'17.1'!C6800)*24</f>
        <v>-0.93333333340706304</v>
      </c>
      <c r="R6800" s="3">
        <f>C6800-(M6800-Key!$B$5)/(24*Key!$B$6)</f>
        <v>44130.775074074074</v>
      </c>
      <c r="S6800">
        <f>M6800-Key!$B$5</f>
        <v>14.92</v>
      </c>
      <c r="T6800" s="2">
        <f t="shared" si="530"/>
        <v>44129.791666666664</v>
      </c>
      <c r="U6800" t="str">
        <f t="shared" si="531"/>
        <v>10-25-2020 19:00</v>
      </c>
      <c r="V6800">
        <f>IFERROR(IF(W6800=Z6800,VLOOKUP($U6800,[1]C8842!$G$2:$M$145,3,FALSE),0),0)</f>
        <v>0</v>
      </c>
      <c r="W6800">
        <f>VLOOKUP(RIGHT($V$1,5),Key!$A$9:$B$14,2,FALSE)</f>
        <v>10.199999999999999</v>
      </c>
      <c r="X6800">
        <f t="shared" si="534"/>
        <v>0</v>
      </c>
      <c r="Y6800">
        <f>VLOOKUP(RIGHT($X$1,5),Key!$A$9:$B$14,2,FALSE)</f>
        <v>3.7</v>
      </c>
      <c r="Z6800">
        <f t="shared" si="532"/>
        <v>10.199999999999999</v>
      </c>
      <c r="AA6800">
        <f t="shared" si="533"/>
        <v>0</v>
      </c>
    </row>
    <row r="6801" spans="1:27" x14ac:dyDescent="0.3">
      <c r="A6801">
        <v>100067</v>
      </c>
      <c r="B6801">
        <v>230922</v>
      </c>
      <c r="C6801" s="3">
        <v>44130.788888888892</v>
      </c>
      <c r="D6801">
        <v>2</v>
      </c>
      <c r="E6801">
        <v>1</v>
      </c>
      <c r="F6801" t="s">
        <v>26</v>
      </c>
      <c r="G6801">
        <v>1</v>
      </c>
      <c r="H6801">
        <v>73.953130000000002</v>
      </c>
      <c r="I6801">
        <v>17.109380000000002</v>
      </c>
      <c r="J6801">
        <v>0.828125</v>
      </c>
      <c r="K6801">
        <v>83.035160000000005</v>
      </c>
      <c r="L6801" s="3">
        <v>44130.542361111111</v>
      </c>
      <c r="M6801">
        <v>17.18</v>
      </c>
      <c r="N6801" t="s">
        <v>28</v>
      </c>
      <c r="P6801">
        <f>(C6801-Key!$B$1)*24</f>
        <v>3.8833333334187046</v>
      </c>
      <c r="Q6801">
        <f>(Key!$B$2-'17.1'!C6801)*24</f>
        <v>-0.93333333340706304</v>
      </c>
      <c r="R6801" s="3">
        <f>C6801-(M6801-Key!$B$5)/(24*Key!$B$6)</f>
        <v>44130.775074074074</v>
      </c>
      <c r="S6801">
        <f>M6801-Key!$B$5</f>
        <v>14.92</v>
      </c>
      <c r="T6801" s="2">
        <f t="shared" si="530"/>
        <v>44129.791666666664</v>
      </c>
      <c r="U6801" t="str">
        <f t="shared" si="531"/>
        <v>10-25-2020 19:00</v>
      </c>
      <c r="V6801">
        <f>IFERROR(IF(W6801=Z6801,VLOOKUP($U6801,[1]C8842!$G$2:$M$145,3,FALSE),0),0)</f>
        <v>0</v>
      </c>
      <c r="W6801">
        <f>VLOOKUP(RIGHT($V$1,5),Key!$A$9:$B$14,2,FALSE)</f>
        <v>10.199999999999999</v>
      </c>
      <c r="X6801">
        <f t="shared" si="534"/>
        <v>0</v>
      </c>
      <c r="Y6801">
        <f>VLOOKUP(RIGHT($X$1,5),Key!$A$9:$B$14,2,FALSE)</f>
        <v>3.7</v>
      </c>
      <c r="Z6801">
        <f t="shared" si="532"/>
        <v>10.199999999999999</v>
      </c>
      <c r="AA6801">
        <f t="shared" si="533"/>
        <v>0</v>
      </c>
    </row>
    <row r="6802" spans="1:27" x14ac:dyDescent="0.3">
      <c r="A6802">
        <v>100067</v>
      </c>
      <c r="B6802">
        <v>230922</v>
      </c>
      <c r="C6802" s="3">
        <v>44130.788888888892</v>
      </c>
      <c r="D6802">
        <v>3</v>
      </c>
      <c r="E6802">
        <v>2</v>
      </c>
      <c r="F6802" t="s">
        <v>26</v>
      </c>
      <c r="G6802">
        <v>1</v>
      </c>
      <c r="H6802">
        <v>68.265630000000002</v>
      </c>
      <c r="I6802">
        <v>15.210940000000001</v>
      </c>
      <c r="J6802">
        <v>0.82421880000000003</v>
      </c>
      <c r="K6802">
        <v>94.039060000000006</v>
      </c>
      <c r="L6802" s="3">
        <v>44130.542361111111</v>
      </c>
      <c r="M6802">
        <v>17.18</v>
      </c>
      <c r="N6802" t="s">
        <v>28</v>
      </c>
      <c r="P6802">
        <f>(C6802-Key!$B$1)*24</f>
        <v>3.8833333334187046</v>
      </c>
      <c r="Q6802">
        <f>(Key!$B$2-'17.1'!C6802)*24</f>
        <v>-0.93333333340706304</v>
      </c>
      <c r="R6802" s="3">
        <f>C6802-(M6802-Key!$B$5)/(24*Key!$B$6)</f>
        <v>44130.775074074074</v>
      </c>
      <c r="S6802">
        <f>M6802-Key!$B$5</f>
        <v>14.92</v>
      </c>
      <c r="T6802" s="2">
        <f t="shared" si="530"/>
        <v>44129.791666666664</v>
      </c>
      <c r="U6802" t="str">
        <f t="shared" si="531"/>
        <v>10-25-2020 19:00</v>
      </c>
      <c r="V6802">
        <f>IFERROR(IF(W6802=Z6802,VLOOKUP($U6802,[1]C8842!$G$2:$M$145,3,FALSE),0),0)</f>
        <v>0</v>
      </c>
      <c r="W6802">
        <f>VLOOKUP(RIGHT($V$1,5),Key!$A$9:$B$14,2,FALSE)</f>
        <v>10.199999999999999</v>
      </c>
      <c r="X6802">
        <f t="shared" si="534"/>
        <v>0</v>
      </c>
      <c r="Y6802">
        <f>VLOOKUP(RIGHT($X$1,5),Key!$A$9:$B$14,2,FALSE)</f>
        <v>3.7</v>
      </c>
      <c r="Z6802">
        <f t="shared" si="532"/>
        <v>10.199999999999999</v>
      </c>
      <c r="AA6802">
        <f t="shared" si="533"/>
        <v>0</v>
      </c>
    </row>
    <row r="6803" spans="1:27" x14ac:dyDescent="0.3">
      <c r="A6803">
        <v>100067</v>
      </c>
      <c r="B6803">
        <v>230922</v>
      </c>
      <c r="C6803" s="3">
        <v>44130.788888888892</v>
      </c>
      <c r="D6803">
        <v>0</v>
      </c>
      <c r="E6803">
        <v>2</v>
      </c>
      <c r="F6803" t="s">
        <v>25</v>
      </c>
      <c r="G6803">
        <v>4</v>
      </c>
      <c r="H6803">
        <v>47.324219999999997</v>
      </c>
      <c r="I6803">
        <v>66.148439999999994</v>
      </c>
      <c r="J6803">
        <v>4.0585940000000003</v>
      </c>
      <c r="K6803">
        <v>46.019530000000003</v>
      </c>
      <c r="L6803" s="3">
        <v>44130.542361111111</v>
      </c>
      <c r="M6803">
        <v>17.18</v>
      </c>
      <c r="N6803" t="s">
        <v>28</v>
      </c>
      <c r="P6803">
        <f>(C6803-Key!$B$1)*24</f>
        <v>3.8833333334187046</v>
      </c>
      <c r="Q6803">
        <f>(Key!$B$2-'17.1'!C6803)*24</f>
        <v>-0.93333333340706304</v>
      </c>
      <c r="R6803" s="3">
        <f>C6803-(M6803-Key!$B$5)/(24*Key!$B$6)</f>
        <v>44130.775074074074</v>
      </c>
      <c r="S6803">
        <f>M6803-Key!$B$5</f>
        <v>14.92</v>
      </c>
      <c r="T6803" s="2">
        <f t="shared" si="530"/>
        <v>44129.791666666664</v>
      </c>
      <c r="U6803" t="str">
        <f t="shared" si="531"/>
        <v>10-25-2020 19:00</v>
      </c>
      <c r="V6803">
        <f>IFERROR(IF(W6803=Z6803,VLOOKUP($U6803,[1]C8842!$G$2:$M$145,3,FALSE),0),0)</f>
        <v>0</v>
      </c>
      <c r="W6803">
        <f>VLOOKUP(RIGHT($V$1,5),Key!$A$9:$B$14,2,FALSE)</f>
        <v>10.199999999999999</v>
      </c>
      <c r="X6803">
        <f t="shared" si="534"/>
        <v>0</v>
      </c>
      <c r="Y6803">
        <f>VLOOKUP(RIGHT($X$1,5),Key!$A$9:$B$14,2,FALSE)</f>
        <v>3.7</v>
      </c>
      <c r="Z6803">
        <f t="shared" si="532"/>
        <v>10.199999999999999</v>
      </c>
      <c r="AA6803">
        <f t="shared" si="533"/>
        <v>0</v>
      </c>
    </row>
    <row r="6804" spans="1:27" x14ac:dyDescent="0.3">
      <c r="A6804">
        <v>100067</v>
      </c>
      <c r="B6804">
        <v>230922</v>
      </c>
      <c r="C6804" s="3">
        <v>44130.788888888892</v>
      </c>
      <c r="D6804">
        <v>3</v>
      </c>
      <c r="E6804">
        <v>2</v>
      </c>
      <c r="F6804" t="s">
        <v>26</v>
      </c>
      <c r="G6804">
        <v>1</v>
      </c>
      <c r="H6804">
        <v>76.867189999999994</v>
      </c>
      <c r="I6804">
        <v>15.714840000000001</v>
      </c>
      <c r="J6804">
        <v>0.75</v>
      </c>
      <c r="K6804">
        <v>94.039060000000006</v>
      </c>
      <c r="L6804" s="3">
        <v>44130.542361111111</v>
      </c>
      <c r="M6804">
        <v>17.18</v>
      </c>
      <c r="N6804" t="s">
        <v>28</v>
      </c>
      <c r="P6804">
        <f>(C6804-Key!$B$1)*24</f>
        <v>3.8833333334187046</v>
      </c>
      <c r="Q6804">
        <f>(Key!$B$2-'17.1'!C6804)*24</f>
        <v>-0.93333333340706304</v>
      </c>
      <c r="R6804" s="3">
        <f>C6804-(M6804-Key!$B$5)/(24*Key!$B$6)</f>
        <v>44130.775074074074</v>
      </c>
      <c r="S6804">
        <f>M6804-Key!$B$5</f>
        <v>14.92</v>
      </c>
      <c r="T6804" s="2">
        <f t="shared" si="530"/>
        <v>44129.791666666664</v>
      </c>
      <c r="U6804" t="str">
        <f t="shared" si="531"/>
        <v>10-25-2020 19:00</v>
      </c>
      <c r="V6804">
        <f>IFERROR(IF(W6804=Z6804,VLOOKUP($U6804,[1]C8842!$G$2:$M$145,3,FALSE),0),0)</f>
        <v>0</v>
      </c>
      <c r="W6804">
        <f>VLOOKUP(RIGHT($V$1,5),Key!$A$9:$B$14,2,FALSE)</f>
        <v>10.199999999999999</v>
      </c>
      <c r="X6804">
        <f t="shared" si="534"/>
        <v>0</v>
      </c>
      <c r="Y6804">
        <f>VLOOKUP(RIGHT($X$1,5),Key!$A$9:$B$14,2,FALSE)</f>
        <v>3.7</v>
      </c>
      <c r="Z6804">
        <f t="shared" si="532"/>
        <v>10.199999999999999</v>
      </c>
      <c r="AA6804">
        <f t="shared" si="533"/>
        <v>0</v>
      </c>
    </row>
    <row r="6805" spans="1:27" x14ac:dyDescent="0.3">
      <c r="A6805">
        <v>100067</v>
      </c>
      <c r="B6805">
        <v>230922</v>
      </c>
      <c r="C6805" s="3">
        <v>44130.789583333331</v>
      </c>
      <c r="D6805">
        <v>2</v>
      </c>
      <c r="E6805">
        <v>1</v>
      </c>
      <c r="F6805" t="s">
        <v>26</v>
      </c>
      <c r="G6805">
        <v>1</v>
      </c>
      <c r="H6805">
        <v>69.65625</v>
      </c>
      <c r="I6805">
        <v>15.67578</v>
      </c>
      <c r="J6805">
        <v>0.828125</v>
      </c>
      <c r="K6805">
        <v>82.035160000000005</v>
      </c>
      <c r="L6805" s="3">
        <v>44130.542361111111</v>
      </c>
      <c r="M6805">
        <v>17.18</v>
      </c>
      <c r="N6805" t="s">
        <v>28</v>
      </c>
      <c r="P6805">
        <f>(C6805-Key!$B$1)*24</f>
        <v>3.8999999999650754</v>
      </c>
      <c r="Q6805">
        <f>(Key!$B$2-'17.1'!C6805)*24</f>
        <v>-0.94999999995343387</v>
      </c>
      <c r="R6805" s="3">
        <f>C6805-(M6805-Key!$B$5)/(24*Key!$B$6)</f>
        <v>44130.775768518513</v>
      </c>
      <c r="S6805">
        <f>M6805-Key!$B$5</f>
        <v>14.92</v>
      </c>
      <c r="T6805" s="2">
        <f t="shared" si="530"/>
        <v>44129.791666666664</v>
      </c>
      <c r="U6805" t="str">
        <f t="shared" si="531"/>
        <v>10-25-2020 19:00</v>
      </c>
      <c r="V6805">
        <f>IFERROR(IF(W6805=Z6805,VLOOKUP($U6805,[1]C8842!$G$2:$M$145,3,FALSE),0),0)</f>
        <v>0</v>
      </c>
      <c r="W6805">
        <f>VLOOKUP(RIGHT($V$1,5),Key!$A$9:$B$14,2,FALSE)</f>
        <v>10.199999999999999</v>
      </c>
      <c r="X6805">
        <f t="shared" si="534"/>
        <v>0</v>
      </c>
      <c r="Y6805">
        <f>VLOOKUP(RIGHT($X$1,5),Key!$A$9:$B$14,2,FALSE)</f>
        <v>3.7</v>
      </c>
      <c r="Z6805">
        <f t="shared" si="532"/>
        <v>10.199999999999999</v>
      </c>
      <c r="AA6805">
        <f t="shared" si="533"/>
        <v>0</v>
      </c>
    </row>
    <row r="6806" spans="1:27" x14ac:dyDescent="0.3">
      <c r="A6806">
        <v>100067</v>
      </c>
      <c r="B6806">
        <v>230922</v>
      </c>
      <c r="C6806" s="3">
        <v>44130.789583333331</v>
      </c>
      <c r="D6806">
        <v>0</v>
      </c>
      <c r="E6806">
        <v>2</v>
      </c>
      <c r="F6806" t="s">
        <v>25</v>
      </c>
      <c r="G6806">
        <v>1</v>
      </c>
      <c r="H6806">
        <v>61.824219999999997</v>
      </c>
      <c r="I6806">
        <v>14.96875</v>
      </c>
      <c r="J6806">
        <v>0.90234380000000003</v>
      </c>
      <c r="K6806">
        <v>43.019530000000003</v>
      </c>
      <c r="L6806" s="3">
        <v>44130.542361111111</v>
      </c>
      <c r="M6806">
        <v>17.18</v>
      </c>
      <c r="N6806" t="s">
        <v>28</v>
      </c>
      <c r="P6806">
        <f>(C6806-Key!$B$1)*24</f>
        <v>3.8999999999650754</v>
      </c>
      <c r="Q6806">
        <f>(Key!$B$2-'17.1'!C6806)*24</f>
        <v>-0.94999999995343387</v>
      </c>
      <c r="R6806" s="3">
        <f>C6806-(M6806-Key!$B$5)/(24*Key!$B$6)</f>
        <v>44130.775768518513</v>
      </c>
      <c r="S6806">
        <f>M6806-Key!$B$5</f>
        <v>14.92</v>
      </c>
      <c r="T6806" s="2">
        <f t="shared" si="530"/>
        <v>44129.791666666664</v>
      </c>
      <c r="U6806" t="str">
        <f t="shared" si="531"/>
        <v>10-25-2020 19:00</v>
      </c>
      <c r="V6806">
        <f>IFERROR(IF(W6806=Z6806,VLOOKUP($U6806,[1]C8842!$G$2:$M$145,3,FALSE),0),0)</f>
        <v>0</v>
      </c>
      <c r="W6806">
        <f>VLOOKUP(RIGHT($V$1,5),Key!$A$9:$B$14,2,FALSE)</f>
        <v>10.199999999999999</v>
      </c>
      <c r="X6806">
        <f t="shared" si="534"/>
        <v>0</v>
      </c>
      <c r="Y6806">
        <f>VLOOKUP(RIGHT($X$1,5),Key!$A$9:$B$14,2,FALSE)</f>
        <v>3.7</v>
      </c>
      <c r="Z6806">
        <f t="shared" si="532"/>
        <v>10.199999999999999</v>
      </c>
      <c r="AA6806">
        <f t="shared" si="533"/>
        <v>0</v>
      </c>
    </row>
    <row r="6807" spans="1:27" x14ac:dyDescent="0.3">
      <c r="A6807">
        <v>100067</v>
      </c>
      <c r="B6807">
        <v>230922</v>
      </c>
      <c r="C6807" s="3">
        <v>44130.789583333331</v>
      </c>
      <c r="D6807">
        <v>1</v>
      </c>
      <c r="E6807">
        <v>1</v>
      </c>
      <c r="F6807" t="s">
        <v>25</v>
      </c>
      <c r="G6807">
        <v>1</v>
      </c>
      <c r="H6807">
        <v>63.074219999999997</v>
      </c>
      <c r="I6807">
        <v>14.95313</v>
      </c>
      <c r="J6807">
        <v>0.8828125</v>
      </c>
      <c r="K6807">
        <v>57.023440000000001</v>
      </c>
      <c r="L6807" s="3">
        <v>44130.542361111111</v>
      </c>
      <c r="M6807">
        <v>17.18</v>
      </c>
      <c r="N6807" t="s">
        <v>28</v>
      </c>
      <c r="P6807">
        <f>(C6807-Key!$B$1)*24</f>
        <v>3.8999999999650754</v>
      </c>
      <c r="Q6807">
        <f>(Key!$B$2-'17.1'!C6807)*24</f>
        <v>-0.94999999995343387</v>
      </c>
      <c r="R6807" s="3">
        <f>C6807-(M6807-Key!$B$5)/(24*Key!$B$6)</f>
        <v>44130.775768518513</v>
      </c>
      <c r="S6807">
        <f>M6807-Key!$B$5</f>
        <v>14.92</v>
      </c>
      <c r="T6807" s="2">
        <f t="shared" si="530"/>
        <v>44129.791666666664</v>
      </c>
      <c r="U6807" t="str">
        <f t="shared" si="531"/>
        <v>10-25-2020 19:00</v>
      </c>
      <c r="V6807">
        <f>IFERROR(IF(W6807=Z6807,VLOOKUP($U6807,[1]C8842!$G$2:$M$145,3,FALSE),0),0)</f>
        <v>0</v>
      </c>
      <c r="W6807">
        <f>VLOOKUP(RIGHT($V$1,5),Key!$A$9:$B$14,2,FALSE)</f>
        <v>10.199999999999999</v>
      </c>
      <c r="X6807">
        <f t="shared" si="534"/>
        <v>0</v>
      </c>
      <c r="Y6807">
        <f>VLOOKUP(RIGHT($X$1,5),Key!$A$9:$B$14,2,FALSE)</f>
        <v>3.7</v>
      </c>
      <c r="Z6807">
        <f t="shared" si="532"/>
        <v>10.199999999999999</v>
      </c>
      <c r="AA6807">
        <f t="shared" si="533"/>
        <v>0</v>
      </c>
    </row>
    <row r="6808" spans="1:27" x14ac:dyDescent="0.3">
      <c r="A6808">
        <v>100067</v>
      </c>
      <c r="B6808">
        <v>230922</v>
      </c>
      <c r="C6808" s="3">
        <v>44130.789583333331</v>
      </c>
      <c r="D6808">
        <v>0</v>
      </c>
      <c r="E6808">
        <v>2</v>
      </c>
      <c r="F6808" t="s">
        <v>25</v>
      </c>
      <c r="G6808">
        <v>1</v>
      </c>
      <c r="H6808">
        <v>62.710940000000001</v>
      </c>
      <c r="I6808">
        <v>15.875</v>
      </c>
      <c r="J6808">
        <v>0.92578130000000003</v>
      </c>
      <c r="K6808">
        <v>46.019530000000003</v>
      </c>
      <c r="L6808" s="3">
        <v>44130.542361111111</v>
      </c>
      <c r="M6808">
        <v>17.18</v>
      </c>
      <c r="N6808" t="s">
        <v>28</v>
      </c>
      <c r="P6808">
        <f>(C6808-Key!$B$1)*24</f>
        <v>3.8999999999650754</v>
      </c>
      <c r="Q6808">
        <f>(Key!$B$2-'17.1'!C6808)*24</f>
        <v>-0.94999999995343387</v>
      </c>
      <c r="R6808" s="3">
        <f>C6808-(M6808-Key!$B$5)/(24*Key!$B$6)</f>
        <v>44130.775768518513</v>
      </c>
      <c r="S6808">
        <f>M6808-Key!$B$5</f>
        <v>14.92</v>
      </c>
      <c r="T6808" s="2">
        <f t="shared" si="530"/>
        <v>44129.791666666664</v>
      </c>
      <c r="U6808" t="str">
        <f t="shared" si="531"/>
        <v>10-25-2020 19:00</v>
      </c>
      <c r="V6808">
        <f>IFERROR(IF(W6808=Z6808,VLOOKUP($U6808,[1]C8842!$G$2:$M$145,3,FALSE),0),0)</f>
        <v>0</v>
      </c>
      <c r="W6808">
        <f>VLOOKUP(RIGHT($V$1,5),Key!$A$9:$B$14,2,FALSE)</f>
        <v>10.199999999999999</v>
      </c>
      <c r="X6808">
        <f t="shared" si="534"/>
        <v>0</v>
      </c>
      <c r="Y6808">
        <f>VLOOKUP(RIGHT($X$1,5),Key!$A$9:$B$14,2,FALSE)</f>
        <v>3.7</v>
      </c>
      <c r="Z6808">
        <f t="shared" si="532"/>
        <v>10.199999999999999</v>
      </c>
      <c r="AA6808">
        <f t="shared" si="533"/>
        <v>0</v>
      </c>
    </row>
    <row r="6809" spans="1:27" x14ac:dyDescent="0.3">
      <c r="A6809">
        <v>100067</v>
      </c>
      <c r="B6809">
        <v>230922</v>
      </c>
      <c r="C6809" s="3">
        <v>44130.789583333331</v>
      </c>
      <c r="D6809">
        <v>3</v>
      </c>
      <c r="E6809">
        <v>2</v>
      </c>
      <c r="F6809" t="s">
        <v>26</v>
      </c>
      <c r="G6809">
        <v>1</v>
      </c>
      <c r="H6809">
        <v>62.714840000000002</v>
      </c>
      <c r="I6809">
        <v>14.63672</v>
      </c>
      <c r="J6809">
        <v>0.875</v>
      </c>
      <c r="K6809">
        <v>94.039060000000006</v>
      </c>
      <c r="L6809" s="3">
        <v>44130.542361111111</v>
      </c>
      <c r="M6809">
        <v>17.18</v>
      </c>
      <c r="N6809" t="s">
        <v>28</v>
      </c>
      <c r="P6809">
        <f>(C6809-Key!$B$1)*24</f>
        <v>3.8999999999650754</v>
      </c>
      <c r="Q6809">
        <f>(Key!$B$2-'17.1'!C6809)*24</f>
        <v>-0.94999999995343387</v>
      </c>
      <c r="R6809" s="3">
        <f>C6809-(M6809-Key!$B$5)/(24*Key!$B$6)</f>
        <v>44130.775768518513</v>
      </c>
      <c r="S6809">
        <f>M6809-Key!$B$5</f>
        <v>14.92</v>
      </c>
      <c r="T6809" s="2">
        <f t="shared" si="530"/>
        <v>44129.791666666664</v>
      </c>
      <c r="U6809" t="str">
        <f t="shared" si="531"/>
        <v>10-25-2020 19:00</v>
      </c>
      <c r="V6809">
        <f>IFERROR(IF(W6809=Z6809,VLOOKUP($U6809,[1]C8842!$G$2:$M$145,3,FALSE),0),0)</f>
        <v>0</v>
      </c>
      <c r="W6809">
        <f>VLOOKUP(RIGHT($V$1,5),Key!$A$9:$B$14,2,FALSE)</f>
        <v>10.199999999999999</v>
      </c>
      <c r="X6809">
        <f t="shared" si="534"/>
        <v>0</v>
      </c>
      <c r="Y6809">
        <f>VLOOKUP(RIGHT($X$1,5),Key!$A$9:$B$14,2,FALSE)</f>
        <v>3.7</v>
      </c>
      <c r="Z6809">
        <f t="shared" si="532"/>
        <v>10.199999999999999</v>
      </c>
      <c r="AA6809">
        <f t="shared" si="533"/>
        <v>0</v>
      </c>
    </row>
    <row r="6810" spans="1:27" x14ac:dyDescent="0.3">
      <c r="A6810">
        <v>100067</v>
      </c>
      <c r="B6810">
        <v>230922</v>
      </c>
      <c r="C6810" s="3">
        <v>44130.789583333331</v>
      </c>
      <c r="D6810">
        <v>1</v>
      </c>
      <c r="E6810">
        <v>1</v>
      </c>
      <c r="F6810" t="s">
        <v>25</v>
      </c>
      <c r="G6810">
        <v>1</v>
      </c>
      <c r="H6810">
        <v>65.121089999999995</v>
      </c>
      <c r="I6810">
        <v>15.17578</v>
      </c>
      <c r="J6810">
        <v>0.86328130000000003</v>
      </c>
      <c r="K6810">
        <v>60.023440000000001</v>
      </c>
      <c r="L6810" s="3">
        <v>44130.542361111111</v>
      </c>
      <c r="M6810">
        <v>17.18</v>
      </c>
      <c r="N6810" t="s">
        <v>28</v>
      </c>
      <c r="P6810">
        <f>(C6810-Key!$B$1)*24</f>
        <v>3.8999999999650754</v>
      </c>
      <c r="Q6810">
        <f>(Key!$B$2-'17.1'!C6810)*24</f>
        <v>-0.94999999995343387</v>
      </c>
      <c r="R6810" s="3">
        <f>C6810-(M6810-Key!$B$5)/(24*Key!$B$6)</f>
        <v>44130.775768518513</v>
      </c>
      <c r="S6810">
        <f>M6810-Key!$B$5</f>
        <v>14.92</v>
      </c>
      <c r="T6810" s="2">
        <f t="shared" si="530"/>
        <v>44129.791666666664</v>
      </c>
      <c r="U6810" t="str">
        <f t="shared" si="531"/>
        <v>10-25-2020 19:00</v>
      </c>
      <c r="V6810">
        <f>IFERROR(IF(W6810=Z6810,VLOOKUP($U6810,[1]C8842!$G$2:$M$145,3,FALSE),0),0)</f>
        <v>0</v>
      </c>
      <c r="W6810">
        <f>VLOOKUP(RIGHT($V$1,5),Key!$A$9:$B$14,2,FALSE)</f>
        <v>10.199999999999999</v>
      </c>
      <c r="X6810">
        <f t="shared" si="534"/>
        <v>0</v>
      </c>
      <c r="Y6810">
        <f>VLOOKUP(RIGHT($X$1,5),Key!$A$9:$B$14,2,FALSE)</f>
        <v>3.7</v>
      </c>
      <c r="Z6810">
        <f t="shared" si="532"/>
        <v>10.199999999999999</v>
      </c>
      <c r="AA6810">
        <f t="shared" si="533"/>
        <v>0</v>
      </c>
    </row>
    <row r="6811" spans="1:27" x14ac:dyDescent="0.3">
      <c r="A6811">
        <v>100067</v>
      </c>
      <c r="B6811">
        <v>230922</v>
      </c>
      <c r="C6811" s="3">
        <v>44130.789583333331</v>
      </c>
      <c r="D6811">
        <v>1</v>
      </c>
      <c r="E6811">
        <v>1</v>
      </c>
      <c r="F6811" t="s">
        <v>25</v>
      </c>
      <c r="G6811">
        <v>2</v>
      </c>
      <c r="H6811">
        <v>64.25</v>
      </c>
      <c r="I6811">
        <v>20.664059999999999</v>
      </c>
      <c r="J6811">
        <v>1.1015630000000001</v>
      </c>
      <c r="K6811">
        <v>58.023440000000001</v>
      </c>
      <c r="L6811" s="3">
        <v>44130.542361111111</v>
      </c>
      <c r="M6811">
        <v>17.18</v>
      </c>
      <c r="N6811" t="s">
        <v>28</v>
      </c>
      <c r="P6811">
        <f>(C6811-Key!$B$1)*24</f>
        <v>3.8999999999650754</v>
      </c>
      <c r="Q6811">
        <f>(Key!$B$2-'17.1'!C6811)*24</f>
        <v>-0.94999999995343387</v>
      </c>
      <c r="R6811" s="3">
        <f>C6811-(M6811-Key!$B$5)/(24*Key!$B$6)</f>
        <v>44130.775768518513</v>
      </c>
      <c r="S6811">
        <f>M6811-Key!$B$5</f>
        <v>14.92</v>
      </c>
      <c r="T6811" s="2">
        <f t="shared" si="530"/>
        <v>44129.791666666664</v>
      </c>
      <c r="U6811" t="str">
        <f t="shared" si="531"/>
        <v>10-25-2020 19:00</v>
      </c>
      <c r="V6811">
        <f>IFERROR(IF(W6811=Z6811,VLOOKUP($U6811,[1]C8842!$G$2:$M$145,3,FALSE),0),0)</f>
        <v>0</v>
      </c>
      <c r="W6811">
        <f>VLOOKUP(RIGHT($V$1,5),Key!$A$9:$B$14,2,FALSE)</f>
        <v>10.199999999999999</v>
      </c>
      <c r="X6811">
        <f t="shared" si="534"/>
        <v>0</v>
      </c>
      <c r="Y6811">
        <f>VLOOKUP(RIGHT($X$1,5),Key!$A$9:$B$14,2,FALSE)</f>
        <v>3.7</v>
      </c>
      <c r="Z6811">
        <f t="shared" si="532"/>
        <v>10.199999999999999</v>
      </c>
      <c r="AA6811">
        <f t="shared" si="533"/>
        <v>0</v>
      </c>
    </row>
    <row r="6812" spans="1:27" x14ac:dyDescent="0.3">
      <c r="A6812">
        <v>100067</v>
      </c>
      <c r="B6812">
        <v>230922</v>
      </c>
      <c r="C6812" s="3">
        <v>44130.789583333331</v>
      </c>
      <c r="D6812">
        <v>0</v>
      </c>
      <c r="E6812">
        <v>2</v>
      </c>
      <c r="F6812" t="s">
        <v>25</v>
      </c>
      <c r="G6812">
        <v>1</v>
      </c>
      <c r="H6812">
        <v>56.558590000000002</v>
      </c>
      <c r="I6812">
        <v>17.410160000000001</v>
      </c>
      <c r="J6812">
        <v>1.1015630000000001</v>
      </c>
      <c r="K6812">
        <v>46.019530000000003</v>
      </c>
      <c r="L6812" s="3">
        <v>44130.542361111111</v>
      </c>
      <c r="M6812">
        <v>17.18</v>
      </c>
      <c r="N6812" t="s">
        <v>28</v>
      </c>
      <c r="P6812">
        <f>(C6812-Key!$B$1)*24</f>
        <v>3.8999999999650754</v>
      </c>
      <c r="Q6812">
        <f>(Key!$B$2-'17.1'!C6812)*24</f>
        <v>-0.94999999995343387</v>
      </c>
      <c r="R6812" s="3">
        <f>C6812-(M6812-Key!$B$5)/(24*Key!$B$6)</f>
        <v>44130.775768518513</v>
      </c>
      <c r="S6812">
        <f>M6812-Key!$B$5</f>
        <v>14.92</v>
      </c>
      <c r="T6812" s="2">
        <f t="shared" si="530"/>
        <v>44129.791666666664</v>
      </c>
      <c r="U6812" t="str">
        <f t="shared" si="531"/>
        <v>10-25-2020 19:00</v>
      </c>
      <c r="V6812">
        <f>IFERROR(IF(W6812=Z6812,VLOOKUP($U6812,[1]C8842!$G$2:$M$145,3,FALSE),0),0)</f>
        <v>0</v>
      </c>
      <c r="W6812">
        <f>VLOOKUP(RIGHT($V$1,5),Key!$A$9:$B$14,2,FALSE)</f>
        <v>10.199999999999999</v>
      </c>
      <c r="X6812">
        <f t="shared" si="534"/>
        <v>0</v>
      </c>
      <c r="Y6812">
        <f>VLOOKUP(RIGHT($X$1,5),Key!$A$9:$B$14,2,FALSE)</f>
        <v>3.7</v>
      </c>
      <c r="Z6812">
        <f t="shared" si="532"/>
        <v>10.199999999999999</v>
      </c>
      <c r="AA6812">
        <f t="shared" si="533"/>
        <v>0</v>
      </c>
    </row>
    <row r="6813" spans="1:27" x14ac:dyDescent="0.3">
      <c r="A6813">
        <v>100067</v>
      </c>
      <c r="B6813">
        <v>230922</v>
      </c>
      <c r="C6813" s="3">
        <v>44130.789583333331</v>
      </c>
      <c r="D6813">
        <v>3</v>
      </c>
      <c r="E6813">
        <v>2</v>
      </c>
      <c r="F6813" t="s">
        <v>26</v>
      </c>
      <c r="G6813">
        <v>2</v>
      </c>
      <c r="H6813">
        <v>59.226559999999999</v>
      </c>
      <c r="I6813">
        <v>24.11328</v>
      </c>
      <c r="J6813">
        <v>1.3515630000000001</v>
      </c>
      <c r="K6813">
        <v>92.039060000000006</v>
      </c>
      <c r="L6813" s="3">
        <v>44130.542361111111</v>
      </c>
      <c r="M6813">
        <v>17.18</v>
      </c>
      <c r="N6813" t="s">
        <v>28</v>
      </c>
      <c r="P6813">
        <f>(C6813-Key!$B$1)*24</f>
        <v>3.8999999999650754</v>
      </c>
      <c r="Q6813">
        <f>(Key!$B$2-'17.1'!C6813)*24</f>
        <v>-0.94999999995343387</v>
      </c>
      <c r="R6813" s="3">
        <f>C6813-(M6813-Key!$B$5)/(24*Key!$B$6)</f>
        <v>44130.775768518513</v>
      </c>
      <c r="S6813">
        <f>M6813-Key!$B$5</f>
        <v>14.92</v>
      </c>
      <c r="T6813" s="2">
        <f t="shared" si="530"/>
        <v>44129.791666666664</v>
      </c>
      <c r="U6813" t="str">
        <f t="shared" si="531"/>
        <v>10-25-2020 19:00</v>
      </c>
      <c r="V6813">
        <f>IFERROR(IF(W6813=Z6813,VLOOKUP($U6813,[1]C8842!$G$2:$M$145,3,FALSE),0),0)</f>
        <v>0</v>
      </c>
      <c r="W6813">
        <f>VLOOKUP(RIGHT($V$1,5),Key!$A$9:$B$14,2,FALSE)</f>
        <v>10.199999999999999</v>
      </c>
      <c r="X6813">
        <f t="shared" si="534"/>
        <v>0</v>
      </c>
      <c r="Y6813">
        <f>VLOOKUP(RIGHT($X$1,5),Key!$A$9:$B$14,2,FALSE)</f>
        <v>3.7</v>
      </c>
      <c r="Z6813">
        <f t="shared" si="532"/>
        <v>10.199999999999999</v>
      </c>
      <c r="AA6813">
        <f t="shared" si="533"/>
        <v>0</v>
      </c>
    </row>
    <row r="6814" spans="1:27" x14ac:dyDescent="0.3">
      <c r="A6814">
        <v>100067</v>
      </c>
      <c r="B6814">
        <v>230922</v>
      </c>
      <c r="C6814" s="3">
        <v>44130.789583333331</v>
      </c>
      <c r="D6814">
        <v>3</v>
      </c>
      <c r="E6814">
        <v>2</v>
      </c>
      <c r="F6814" t="s">
        <v>26</v>
      </c>
      <c r="G6814">
        <v>2</v>
      </c>
      <c r="H6814">
        <v>73.515630000000002</v>
      </c>
      <c r="I6814">
        <v>20.960940000000001</v>
      </c>
      <c r="J6814">
        <v>0.97265630000000003</v>
      </c>
      <c r="K6814">
        <v>93.039060000000006</v>
      </c>
      <c r="L6814" s="3">
        <v>44130.542361111111</v>
      </c>
      <c r="M6814">
        <v>17.18</v>
      </c>
      <c r="N6814" t="s">
        <v>28</v>
      </c>
      <c r="P6814">
        <f>(C6814-Key!$B$1)*24</f>
        <v>3.8999999999650754</v>
      </c>
      <c r="Q6814">
        <f>(Key!$B$2-'17.1'!C6814)*24</f>
        <v>-0.94999999995343387</v>
      </c>
      <c r="R6814" s="3">
        <f>C6814-(M6814-Key!$B$5)/(24*Key!$B$6)</f>
        <v>44130.775768518513</v>
      </c>
      <c r="S6814">
        <f>M6814-Key!$B$5</f>
        <v>14.92</v>
      </c>
      <c r="T6814" s="2">
        <f t="shared" si="530"/>
        <v>44129.791666666664</v>
      </c>
      <c r="U6814" t="str">
        <f t="shared" si="531"/>
        <v>10-25-2020 19:00</v>
      </c>
      <c r="V6814">
        <f>IFERROR(IF(W6814=Z6814,VLOOKUP($U6814,[1]C8842!$G$2:$M$145,3,FALSE),0),0)</f>
        <v>0</v>
      </c>
      <c r="W6814">
        <f>VLOOKUP(RIGHT($V$1,5),Key!$A$9:$B$14,2,FALSE)</f>
        <v>10.199999999999999</v>
      </c>
      <c r="X6814">
        <f t="shared" si="534"/>
        <v>0</v>
      </c>
      <c r="Y6814">
        <f>VLOOKUP(RIGHT($X$1,5),Key!$A$9:$B$14,2,FALSE)</f>
        <v>3.7</v>
      </c>
      <c r="Z6814">
        <f t="shared" si="532"/>
        <v>10.199999999999999</v>
      </c>
      <c r="AA6814">
        <f t="shared" si="533"/>
        <v>0</v>
      </c>
    </row>
    <row r="6815" spans="1:27" x14ac:dyDescent="0.3">
      <c r="A6815">
        <v>100067</v>
      </c>
      <c r="B6815">
        <v>230922</v>
      </c>
      <c r="C6815" s="3">
        <v>44130.789583333331</v>
      </c>
      <c r="D6815">
        <v>0</v>
      </c>
      <c r="E6815">
        <v>2</v>
      </c>
      <c r="F6815" t="s">
        <v>25</v>
      </c>
      <c r="G6815">
        <v>1</v>
      </c>
      <c r="H6815">
        <v>66.625</v>
      </c>
      <c r="I6815">
        <v>16.433589999999999</v>
      </c>
      <c r="J6815">
        <v>0.89453130000000003</v>
      </c>
      <c r="K6815">
        <v>46.019530000000003</v>
      </c>
      <c r="L6815" s="3">
        <v>44130.542361111111</v>
      </c>
      <c r="M6815">
        <v>17.18</v>
      </c>
      <c r="N6815" t="s">
        <v>28</v>
      </c>
      <c r="P6815">
        <f>(C6815-Key!$B$1)*24</f>
        <v>3.8999999999650754</v>
      </c>
      <c r="Q6815">
        <f>(Key!$B$2-'17.1'!C6815)*24</f>
        <v>-0.94999999995343387</v>
      </c>
      <c r="R6815" s="3">
        <f>C6815-(M6815-Key!$B$5)/(24*Key!$B$6)</f>
        <v>44130.775768518513</v>
      </c>
      <c r="S6815">
        <f>M6815-Key!$B$5</f>
        <v>14.92</v>
      </c>
      <c r="T6815" s="2">
        <f t="shared" si="530"/>
        <v>44129.791666666664</v>
      </c>
      <c r="U6815" t="str">
        <f t="shared" si="531"/>
        <v>10-25-2020 19:00</v>
      </c>
      <c r="V6815">
        <f>IFERROR(IF(W6815=Z6815,VLOOKUP($U6815,[1]C8842!$G$2:$M$145,3,FALSE),0),0)</f>
        <v>0</v>
      </c>
      <c r="W6815">
        <f>VLOOKUP(RIGHT($V$1,5),Key!$A$9:$B$14,2,FALSE)</f>
        <v>10.199999999999999</v>
      </c>
      <c r="X6815">
        <f t="shared" si="534"/>
        <v>0</v>
      </c>
      <c r="Y6815">
        <f>VLOOKUP(RIGHT($X$1,5),Key!$A$9:$B$14,2,FALSE)</f>
        <v>3.7</v>
      </c>
      <c r="Z6815">
        <f t="shared" si="532"/>
        <v>10.199999999999999</v>
      </c>
      <c r="AA6815">
        <f t="shared" si="533"/>
        <v>0</v>
      </c>
    </row>
    <row r="6816" spans="1:27" x14ac:dyDescent="0.3">
      <c r="A6816">
        <v>100067</v>
      </c>
      <c r="B6816">
        <v>230922</v>
      </c>
      <c r="C6816" s="3">
        <v>44130.789583333331</v>
      </c>
      <c r="D6816">
        <v>1</v>
      </c>
      <c r="E6816">
        <v>1</v>
      </c>
      <c r="F6816" t="s">
        <v>25</v>
      </c>
      <c r="G6816">
        <v>1</v>
      </c>
      <c r="H6816">
        <v>68.511719999999997</v>
      </c>
      <c r="I6816">
        <v>15.39063</v>
      </c>
      <c r="J6816">
        <v>0.828125</v>
      </c>
      <c r="K6816">
        <v>58.023440000000001</v>
      </c>
      <c r="L6816" s="3">
        <v>44130.542361111111</v>
      </c>
      <c r="M6816">
        <v>17.18</v>
      </c>
      <c r="N6816" t="s">
        <v>28</v>
      </c>
      <c r="P6816">
        <f>(C6816-Key!$B$1)*24</f>
        <v>3.8999999999650754</v>
      </c>
      <c r="Q6816">
        <f>(Key!$B$2-'17.1'!C6816)*24</f>
        <v>-0.94999999995343387</v>
      </c>
      <c r="R6816" s="3">
        <f>C6816-(M6816-Key!$B$5)/(24*Key!$B$6)</f>
        <v>44130.775768518513</v>
      </c>
      <c r="S6816">
        <f>M6816-Key!$B$5</f>
        <v>14.92</v>
      </c>
      <c r="T6816" s="2">
        <f t="shared" si="530"/>
        <v>44129.791666666664</v>
      </c>
      <c r="U6816" t="str">
        <f t="shared" si="531"/>
        <v>10-25-2020 19:00</v>
      </c>
      <c r="V6816">
        <f>IFERROR(IF(W6816=Z6816,VLOOKUP($U6816,[1]C8842!$G$2:$M$145,3,FALSE),0),0)</f>
        <v>0</v>
      </c>
      <c r="W6816">
        <f>VLOOKUP(RIGHT($V$1,5),Key!$A$9:$B$14,2,FALSE)</f>
        <v>10.199999999999999</v>
      </c>
      <c r="X6816">
        <f t="shared" si="534"/>
        <v>0</v>
      </c>
      <c r="Y6816">
        <f>VLOOKUP(RIGHT($X$1,5),Key!$A$9:$B$14,2,FALSE)</f>
        <v>3.7</v>
      </c>
      <c r="Z6816">
        <f t="shared" si="532"/>
        <v>10.199999999999999</v>
      </c>
      <c r="AA6816">
        <f t="shared" si="533"/>
        <v>0</v>
      </c>
    </row>
    <row r="6817" spans="1:27" x14ac:dyDescent="0.3">
      <c r="A6817">
        <v>100067</v>
      </c>
      <c r="B6817">
        <v>230922</v>
      </c>
      <c r="C6817" s="3">
        <v>44130.789583333331</v>
      </c>
      <c r="D6817">
        <v>0</v>
      </c>
      <c r="E6817">
        <v>2</v>
      </c>
      <c r="F6817" t="s">
        <v>25</v>
      </c>
      <c r="G6817">
        <v>1</v>
      </c>
      <c r="H6817">
        <v>63.5</v>
      </c>
      <c r="I6817">
        <v>19.789059999999999</v>
      </c>
      <c r="J6817">
        <v>1.078125</v>
      </c>
      <c r="K6817">
        <v>46.019530000000003</v>
      </c>
      <c r="L6817" s="3">
        <v>44130.542361111111</v>
      </c>
      <c r="M6817">
        <v>17.18</v>
      </c>
      <c r="N6817" t="s">
        <v>28</v>
      </c>
      <c r="P6817">
        <f>(C6817-Key!$B$1)*24</f>
        <v>3.8999999999650754</v>
      </c>
      <c r="Q6817">
        <f>(Key!$B$2-'17.1'!C6817)*24</f>
        <v>-0.94999999995343387</v>
      </c>
      <c r="R6817" s="3">
        <f>C6817-(M6817-Key!$B$5)/(24*Key!$B$6)</f>
        <v>44130.775768518513</v>
      </c>
      <c r="S6817">
        <f>M6817-Key!$B$5</f>
        <v>14.92</v>
      </c>
      <c r="T6817" s="2">
        <f t="shared" si="530"/>
        <v>44129.791666666664</v>
      </c>
      <c r="U6817" t="str">
        <f t="shared" si="531"/>
        <v>10-25-2020 19:00</v>
      </c>
      <c r="V6817">
        <f>IFERROR(IF(W6817=Z6817,VLOOKUP($U6817,[1]C8842!$G$2:$M$145,3,FALSE),0),0)</f>
        <v>0</v>
      </c>
      <c r="W6817">
        <f>VLOOKUP(RIGHT($V$1,5),Key!$A$9:$B$14,2,FALSE)</f>
        <v>10.199999999999999</v>
      </c>
      <c r="X6817">
        <f t="shared" si="534"/>
        <v>0</v>
      </c>
      <c r="Y6817">
        <f>VLOOKUP(RIGHT($X$1,5),Key!$A$9:$B$14,2,FALSE)</f>
        <v>3.7</v>
      </c>
      <c r="Z6817">
        <f t="shared" si="532"/>
        <v>10.199999999999999</v>
      </c>
      <c r="AA6817">
        <f t="shared" si="533"/>
        <v>0</v>
      </c>
    </row>
    <row r="6818" spans="1:27" x14ac:dyDescent="0.3">
      <c r="A6818">
        <v>100067</v>
      </c>
      <c r="B6818">
        <v>230922</v>
      </c>
      <c r="C6818" s="3">
        <v>44130.789583333331</v>
      </c>
      <c r="D6818">
        <v>1</v>
      </c>
      <c r="E6818">
        <v>1</v>
      </c>
      <c r="F6818" t="s">
        <v>25</v>
      </c>
      <c r="G6818">
        <v>3</v>
      </c>
      <c r="H6818">
        <v>65.417969999999997</v>
      </c>
      <c r="I6818">
        <v>38.863280000000003</v>
      </c>
      <c r="J6818">
        <v>1.824219</v>
      </c>
      <c r="K6818">
        <v>55.023440000000001</v>
      </c>
      <c r="L6818" s="3">
        <v>44130.542361111111</v>
      </c>
      <c r="M6818">
        <v>17.18</v>
      </c>
      <c r="N6818" t="s">
        <v>28</v>
      </c>
      <c r="P6818">
        <f>(C6818-Key!$B$1)*24</f>
        <v>3.8999999999650754</v>
      </c>
      <c r="Q6818">
        <f>(Key!$B$2-'17.1'!C6818)*24</f>
        <v>-0.94999999995343387</v>
      </c>
      <c r="R6818" s="3">
        <f>C6818-(M6818-Key!$B$5)/(24*Key!$B$6)</f>
        <v>44130.775768518513</v>
      </c>
      <c r="S6818">
        <f>M6818-Key!$B$5</f>
        <v>14.92</v>
      </c>
      <c r="T6818" s="2">
        <f t="shared" si="530"/>
        <v>44129.791666666664</v>
      </c>
      <c r="U6818" t="str">
        <f t="shared" si="531"/>
        <v>10-25-2020 19:00</v>
      </c>
      <c r="V6818">
        <f>IFERROR(IF(W6818=Z6818,VLOOKUP($U6818,[1]C8842!$G$2:$M$145,3,FALSE),0),0)</f>
        <v>0</v>
      </c>
      <c r="W6818">
        <f>VLOOKUP(RIGHT($V$1,5),Key!$A$9:$B$14,2,FALSE)</f>
        <v>10.199999999999999</v>
      </c>
      <c r="X6818">
        <f t="shared" si="534"/>
        <v>0</v>
      </c>
      <c r="Y6818">
        <f>VLOOKUP(RIGHT($X$1,5),Key!$A$9:$B$14,2,FALSE)</f>
        <v>3.7</v>
      </c>
      <c r="Z6818">
        <f t="shared" si="532"/>
        <v>10.199999999999999</v>
      </c>
      <c r="AA6818">
        <f t="shared" si="533"/>
        <v>0</v>
      </c>
    </row>
    <row r="6819" spans="1:27" x14ac:dyDescent="0.3">
      <c r="A6819">
        <v>100067</v>
      </c>
      <c r="B6819">
        <v>230922</v>
      </c>
      <c r="C6819" s="3">
        <v>44130.789583333331</v>
      </c>
      <c r="D6819">
        <v>1</v>
      </c>
      <c r="E6819">
        <v>1</v>
      </c>
      <c r="F6819" t="s">
        <v>25</v>
      </c>
      <c r="G6819">
        <v>1</v>
      </c>
      <c r="H6819">
        <v>66.480469999999997</v>
      </c>
      <c r="I6819">
        <v>14.628909999999999</v>
      </c>
      <c r="J6819">
        <v>0.82421880000000003</v>
      </c>
      <c r="K6819">
        <v>58.023440000000001</v>
      </c>
      <c r="L6819" s="3">
        <v>44130.542361111111</v>
      </c>
      <c r="M6819">
        <v>17.18</v>
      </c>
      <c r="N6819" t="s">
        <v>28</v>
      </c>
      <c r="P6819">
        <f>(C6819-Key!$B$1)*24</f>
        <v>3.8999999999650754</v>
      </c>
      <c r="Q6819">
        <f>(Key!$B$2-'17.1'!C6819)*24</f>
        <v>-0.94999999995343387</v>
      </c>
      <c r="R6819" s="3">
        <f>C6819-(M6819-Key!$B$5)/(24*Key!$B$6)</f>
        <v>44130.775768518513</v>
      </c>
      <c r="S6819">
        <f>M6819-Key!$B$5</f>
        <v>14.92</v>
      </c>
      <c r="T6819" s="2">
        <f t="shared" si="530"/>
        <v>44129.791666666664</v>
      </c>
      <c r="U6819" t="str">
        <f t="shared" si="531"/>
        <v>10-25-2020 19:00</v>
      </c>
      <c r="V6819">
        <f>IFERROR(IF(W6819=Z6819,VLOOKUP($U6819,[1]C8842!$G$2:$M$145,3,FALSE),0),0)</f>
        <v>0</v>
      </c>
      <c r="W6819">
        <f>VLOOKUP(RIGHT($V$1,5),Key!$A$9:$B$14,2,FALSE)</f>
        <v>10.199999999999999</v>
      </c>
      <c r="X6819">
        <f t="shared" si="534"/>
        <v>0</v>
      </c>
      <c r="Y6819">
        <f>VLOOKUP(RIGHT($X$1,5),Key!$A$9:$B$14,2,FALSE)</f>
        <v>3.7</v>
      </c>
      <c r="Z6819">
        <f t="shared" si="532"/>
        <v>10.199999999999999</v>
      </c>
      <c r="AA6819">
        <f t="shared" si="533"/>
        <v>0</v>
      </c>
    </row>
    <row r="6820" spans="1:27" x14ac:dyDescent="0.3">
      <c r="A6820">
        <v>100067</v>
      </c>
      <c r="B6820">
        <v>230922</v>
      </c>
      <c r="C6820" s="3">
        <v>44130.789583333331</v>
      </c>
      <c r="D6820">
        <v>0</v>
      </c>
      <c r="E6820">
        <v>2</v>
      </c>
      <c r="F6820" t="s">
        <v>25</v>
      </c>
      <c r="G6820">
        <v>1</v>
      </c>
      <c r="H6820">
        <v>60.777340000000002</v>
      </c>
      <c r="I6820">
        <v>17.734380000000002</v>
      </c>
      <c r="J6820">
        <v>1.0390630000000001</v>
      </c>
      <c r="K6820">
        <v>46.019530000000003</v>
      </c>
      <c r="L6820" s="3">
        <v>44130.542361111111</v>
      </c>
      <c r="M6820">
        <v>17.18</v>
      </c>
      <c r="N6820" t="s">
        <v>28</v>
      </c>
      <c r="P6820">
        <f>(C6820-Key!$B$1)*24</f>
        <v>3.8999999999650754</v>
      </c>
      <c r="Q6820">
        <f>(Key!$B$2-'17.1'!C6820)*24</f>
        <v>-0.94999999995343387</v>
      </c>
      <c r="R6820" s="3">
        <f>C6820-(M6820-Key!$B$5)/(24*Key!$B$6)</f>
        <v>44130.775768518513</v>
      </c>
      <c r="S6820">
        <f>M6820-Key!$B$5</f>
        <v>14.92</v>
      </c>
      <c r="T6820" s="2">
        <f t="shared" si="530"/>
        <v>44129.791666666664</v>
      </c>
      <c r="U6820" t="str">
        <f t="shared" si="531"/>
        <v>10-25-2020 19:00</v>
      </c>
      <c r="V6820">
        <f>IFERROR(IF(W6820=Z6820,VLOOKUP($U6820,[1]C8842!$G$2:$M$145,3,FALSE),0),0)</f>
        <v>0</v>
      </c>
      <c r="W6820">
        <f>VLOOKUP(RIGHT($V$1,5),Key!$A$9:$B$14,2,FALSE)</f>
        <v>10.199999999999999</v>
      </c>
      <c r="X6820">
        <f t="shared" si="534"/>
        <v>0</v>
      </c>
      <c r="Y6820">
        <f>VLOOKUP(RIGHT($X$1,5),Key!$A$9:$B$14,2,FALSE)</f>
        <v>3.7</v>
      </c>
      <c r="Z6820">
        <f t="shared" si="532"/>
        <v>10.199999999999999</v>
      </c>
      <c r="AA6820">
        <f t="shared" si="533"/>
        <v>0</v>
      </c>
    </row>
    <row r="6821" spans="1:27" x14ac:dyDescent="0.3">
      <c r="A6821">
        <v>100067</v>
      </c>
      <c r="B6821">
        <v>230922</v>
      </c>
      <c r="C6821" s="3">
        <v>44130.789583333331</v>
      </c>
      <c r="D6821">
        <v>1</v>
      </c>
      <c r="E6821">
        <v>1</v>
      </c>
      <c r="F6821" t="s">
        <v>25</v>
      </c>
      <c r="G6821">
        <v>1</v>
      </c>
      <c r="H6821">
        <v>72.222660000000005</v>
      </c>
      <c r="I6821">
        <v>15.871090000000001</v>
      </c>
      <c r="J6821">
        <v>0.8046875</v>
      </c>
      <c r="K6821">
        <v>58.023440000000001</v>
      </c>
      <c r="L6821" s="3">
        <v>44130.542361111111</v>
      </c>
      <c r="M6821">
        <v>17.18</v>
      </c>
      <c r="N6821" t="s">
        <v>28</v>
      </c>
      <c r="P6821">
        <f>(C6821-Key!$B$1)*24</f>
        <v>3.8999999999650754</v>
      </c>
      <c r="Q6821">
        <f>(Key!$B$2-'17.1'!C6821)*24</f>
        <v>-0.94999999995343387</v>
      </c>
      <c r="R6821" s="3">
        <f>C6821-(M6821-Key!$B$5)/(24*Key!$B$6)</f>
        <v>44130.775768518513</v>
      </c>
      <c r="S6821">
        <f>M6821-Key!$B$5</f>
        <v>14.92</v>
      </c>
      <c r="T6821" s="2">
        <f t="shared" si="530"/>
        <v>44129.791666666664</v>
      </c>
      <c r="U6821" t="str">
        <f t="shared" si="531"/>
        <v>10-25-2020 19:00</v>
      </c>
      <c r="V6821">
        <f>IFERROR(IF(W6821=Z6821,VLOOKUP($U6821,[1]C8842!$G$2:$M$145,3,FALSE),0),0)</f>
        <v>0</v>
      </c>
      <c r="W6821">
        <f>VLOOKUP(RIGHT($V$1,5),Key!$A$9:$B$14,2,FALSE)</f>
        <v>10.199999999999999</v>
      </c>
      <c r="X6821">
        <f t="shared" si="534"/>
        <v>0</v>
      </c>
      <c r="Y6821">
        <f>VLOOKUP(RIGHT($X$1,5),Key!$A$9:$B$14,2,FALSE)</f>
        <v>3.7</v>
      </c>
      <c r="Z6821">
        <f t="shared" si="532"/>
        <v>10.199999999999999</v>
      </c>
      <c r="AA6821">
        <f t="shared" si="533"/>
        <v>0</v>
      </c>
    </row>
    <row r="6822" spans="1:27" x14ac:dyDescent="0.3">
      <c r="A6822">
        <v>100067</v>
      </c>
      <c r="B6822">
        <v>230922</v>
      </c>
      <c r="C6822" s="3">
        <v>44130.789583333331</v>
      </c>
      <c r="D6822">
        <v>0</v>
      </c>
      <c r="E6822">
        <v>2</v>
      </c>
      <c r="F6822" t="s">
        <v>25</v>
      </c>
      <c r="G6822">
        <v>1</v>
      </c>
      <c r="H6822">
        <v>60.402340000000002</v>
      </c>
      <c r="I6822">
        <v>16.05078</v>
      </c>
      <c r="J6822">
        <v>0.96875</v>
      </c>
      <c r="K6822">
        <v>47.019530000000003</v>
      </c>
      <c r="L6822" s="3">
        <v>44130.542361111111</v>
      </c>
      <c r="M6822">
        <v>17.18</v>
      </c>
      <c r="N6822" t="s">
        <v>28</v>
      </c>
      <c r="P6822">
        <f>(C6822-Key!$B$1)*24</f>
        <v>3.8999999999650754</v>
      </c>
      <c r="Q6822">
        <f>(Key!$B$2-'17.1'!C6822)*24</f>
        <v>-0.94999999995343387</v>
      </c>
      <c r="R6822" s="3">
        <f>C6822-(M6822-Key!$B$5)/(24*Key!$B$6)</f>
        <v>44130.775768518513</v>
      </c>
      <c r="S6822">
        <f>M6822-Key!$B$5</f>
        <v>14.92</v>
      </c>
      <c r="T6822" s="2">
        <f t="shared" si="530"/>
        <v>44129.791666666664</v>
      </c>
      <c r="U6822" t="str">
        <f t="shared" si="531"/>
        <v>10-25-2020 19:00</v>
      </c>
      <c r="V6822">
        <f>IFERROR(IF(W6822=Z6822,VLOOKUP($U6822,[1]C8842!$G$2:$M$145,3,FALSE),0),0)</f>
        <v>0</v>
      </c>
      <c r="W6822">
        <f>VLOOKUP(RIGHT($V$1,5),Key!$A$9:$B$14,2,FALSE)</f>
        <v>10.199999999999999</v>
      </c>
      <c r="X6822">
        <f t="shared" si="534"/>
        <v>0</v>
      </c>
      <c r="Y6822">
        <f>VLOOKUP(RIGHT($X$1,5),Key!$A$9:$B$14,2,FALSE)</f>
        <v>3.7</v>
      </c>
      <c r="Z6822">
        <f t="shared" si="532"/>
        <v>10.199999999999999</v>
      </c>
      <c r="AA6822">
        <f t="shared" si="533"/>
        <v>0</v>
      </c>
    </row>
    <row r="6823" spans="1:27" x14ac:dyDescent="0.3">
      <c r="A6823">
        <v>100067</v>
      </c>
      <c r="B6823">
        <v>230922</v>
      </c>
      <c r="C6823" s="3">
        <v>44130.789583333331</v>
      </c>
      <c r="D6823">
        <v>3</v>
      </c>
      <c r="E6823">
        <v>2</v>
      </c>
      <c r="F6823" t="s">
        <v>26</v>
      </c>
      <c r="G6823">
        <v>1</v>
      </c>
      <c r="H6823">
        <v>63.40625</v>
      </c>
      <c r="I6823">
        <v>16.125</v>
      </c>
      <c r="J6823">
        <v>0.92578130000000003</v>
      </c>
      <c r="K6823">
        <v>93.039060000000006</v>
      </c>
      <c r="L6823" s="3">
        <v>44130.542361111111</v>
      </c>
      <c r="M6823">
        <v>17.18</v>
      </c>
      <c r="N6823" t="s">
        <v>28</v>
      </c>
      <c r="P6823">
        <f>(C6823-Key!$B$1)*24</f>
        <v>3.8999999999650754</v>
      </c>
      <c r="Q6823">
        <f>(Key!$B$2-'17.1'!C6823)*24</f>
        <v>-0.94999999995343387</v>
      </c>
      <c r="R6823" s="3">
        <f>C6823-(M6823-Key!$B$5)/(24*Key!$B$6)</f>
        <v>44130.775768518513</v>
      </c>
      <c r="S6823">
        <f>M6823-Key!$B$5</f>
        <v>14.92</v>
      </c>
      <c r="T6823" s="2">
        <f t="shared" si="530"/>
        <v>44129.791666666664</v>
      </c>
      <c r="U6823" t="str">
        <f t="shared" si="531"/>
        <v>10-25-2020 19:00</v>
      </c>
      <c r="V6823">
        <f>IFERROR(IF(W6823=Z6823,VLOOKUP($U6823,[1]C8842!$G$2:$M$145,3,FALSE),0),0)</f>
        <v>0</v>
      </c>
      <c r="W6823">
        <f>VLOOKUP(RIGHT($V$1,5),Key!$A$9:$B$14,2,FALSE)</f>
        <v>10.199999999999999</v>
      </c>
      <c r="X6823">
        <f t="shared" si="534"/>
        <v>0</v>
      </c>
      <c r="Y6823">
        <f>VLOOKUP(RIGHT($X$1,5),Key!$A$9:$B$14,2,FALSE)</f>
        <v>3.7</v>
      </c>
      <c r="Z6823">
        <f t="shared" si="532"/>
        <v>10.199999999999999</v>
      </c>
      <c r="AA6823">
        <f t="shared" si="533"/>
        <v>0</v>
      </c>
    </row>
    <row r="6824" spans="1:27" x14ac:dyDescent="0.3">
      <c r="A6824">
        <v>100067</v>
      </c>
      <c r="B6824">
        <v>230922</v>
      </c>
      <c r="C6824" s="3">
        <v>44130.789583333331</v>
      </c>
      <c r="D6824">
        <v>0</v>
      </c>
      <c r="E6824">
        <v>2</v>
      </c>
      <c r="F6824" t="s">
        <v>25</v>
      </c>
      <c r="G6824">
        <v>4</v>
      </c>
      <c r="H6824">
        <v>62.429690000000001</v>
      </c>
      <c r="I6824">
        <v>75.429689999999994</v>
      </c>
      <c r="J6824">
        <v>3.4726560000000002</v>
      </c>
      <c r="K6824">
        <v>44.019530000000003</v>
      </c>
      <c r="L6824" s="3">
        <v>44130.542361111111</v>
      </c>
      <c r="M6824">
        <v>17.18</v>
      </c>
      <c r="N6824" t="s">
        <v>28</v>
      </c>
      <c r="P6824">
        <f>(C6824-Key!$B$1)*24</f>
        <v>3.8999999999650754</v>
      </c>
      <c r="Q6824">
        <f>(Key!$B$2-'17.1'!C6824)*24</f>
        <v>-0.94999999995343387</v>
      </c>
      <c r="R6824" s="3">
        <f>C6824-(M6824-Key!$B$5)/(24*Key!$B$6)</f>
        <v>44130.775768518513</v>
      </c>
      <c r="S6824">
        <f>M6824-Key!$B$5</f>
        <v>14.92</v>
      </c>
      <c r="T6824" s="2">
        <f t="shared" si="530"/>
        <v>44129.791666666664</v>
      </c>
      <c r="U6824" t="str">
        <f t="shared" si="531"/>
        <v>10-25-2020 19:00</v>
      </c>
      <c r="V6824">
        <f>IFERROR(IF(W6824=Z6824,VLOOKUP($U6824,[1]C8842!$G$2:$M$145,3,FALSE),0),0)</f>
        <v>0</v>
      </c>
      <c r="W6824">
        <f>VLOOKUP(RIGHT($V$1,5),Key!$A$9:$B$14,2,FALSE)</f>
        <v>10.199999999999999</v>
      </c>
      <c r="X6824">
        <f t="shared" si="534"/>
        <v>0</v>
      </c>
      <c r="Y6824">
        <f>VLOOKUP(RIGHT($X$1,5),Key!$A$9:$B$14,2,FALSE)</f>
        <v>3.7</v>
      </c>
      <c r="Z6824">
        <f t="shared" si="532"/>
        <v>10.199999999999999</v>
      </c>
      <c r="AA6824">
        <f t="shared" si="533"/>
        <v>0</v>
      </c>
    </row>
    <row r="6825" spans="1:27" x14ac:dyDescent="0.3">
      <c r="A6825">
        <v>100067</v>
      </c>
      <c r="B6825">
        <v>230922</v>
      </c>
      <c r="C6825" s="3">
        <v>44130.789583333331</v>
      </c>
      <c r="D6825">
        <v>1</v>
      </c>
      <c r="E6825">
        <v>1</v>
      </c>
      <c r="F6825" t="s">
        <v>25</v>
      </c>
      <c r="G6825">
        <v>1</v>
      </c>
      <c r="H6825">
        <v>60.117190000000001</v>
      </c>
      <c r="I6825">
        <v>19.285160000000001</v>
      </c>
      <c r="J6825">
        <v>1.1171880000000001</v>
      </c>
      <c r="K6825">
        <v>58.023440000000001</v>
      </c>
      <c r="L6825" s="3">
        <v>44130.542361111111</v>
      </c>
      <c r="M6825">
        <v>17.18</v>
      </c>
      <c r="N6825" t="s">
        <v>28</v>
      </c>
      <c r="P6825">
        <f>(C6825-Key!$B$1)*24</f>
        <v>3.8999999999650754</v>
      </c>
      <c r="Q6825">
        <f>(Key!$B$2-'17.1'!C6825)*24</f>
        <v>-0.94999999995343387</v>
      </c>
      <c r="R6825" s="3">
        <f>C6825-(M6825-Key!$B$5)/(24*Key!$B$6)</f>
        <v>44130.775768518513</v>
      </c>
      <c r="S6825">
        <f>M6825-Key!$B$5</f>
        <v>14.92</v>
      </c>
      <c r="T6825" s="2">
        <f t="shared" si="530"/>
        <v>44129.791666666664</v>
      </c>
      <c r="U6825" t="str">
        <f t="shared" si="531"/>
        <v>10-25-2020 19:00</v>
      </c>
      <c r="V6825">
        <f>IFERROR(IF(W6825=Z6825,VLOOKUP($U6825,[1]C8842!$G$2:$M$145,3,FALSE),0),0)</f>
        <v>0</v>
      </c>
      <c r="W6825">
        <f>VLOOKUP(RIGHT($V$1,5),Key!$A$9:$B$14,2,FALSE)</f>
        <v>10.199999999999999</v>
      </c>
      <c r="X6825">
        <f t="shared" si="534"/>
        <v>0</v>
      </c>
      <c r="Y6825">
        <f>VLOOKUP(RIGHT($X$1,5),Key!$A$9:$B$14,2,FALSE)</f>
        <v>3.7</v>
      </c>
      <c r="Z6825">
        <f t="shared" si="532"/>
        <v>10.199999999999999</v>
      </c>
      <c r="AA6825">
        <f t="shared" si="533"/>
        <v>0</v>
      </c>
    </row>
    <row r="6826" spans="1:27" x14ac:dyDescent="0.3">
      <c r="A6826">
        <v>100067</v>
      </c>
      <c r="B6826">
        <v>230922</v>
      </c>
      <c r="C6826" s="3">
        <v>44130.790277777778</v>
      </c>
      <c r="D6826">
        <v>0</v>
      </c>
      <c r="E6826">
        <v>2</v>
      </c>
      <c r="F6826" t="s">
        <v>25</v>
      </c>
      <c r="G6826">
        <v>2</v>
      </c>
      <c r="H6826">
        <v>59.570309999999999</v>
      </c>
      <c r="I6826">
        <v>21.01172</v>
      </c>
      <c r="J6826">
        <v>1.207031</v>
      </c>
      <c r="K6826">
        <v>48.019530000000003</v>
      </c>
      <c r="L6826" s="3">
        <v>44130.542361111111</v>
      </c>
      <c r="M6826">
        <v>17.18</v>
      </c>
      <c r="N6826" t="s">
        <v>28</v>
      </c>
      <c r="P6826">
        <f>(C6826-Key!$B$1)*24</f>
        <v>3.9166666666860692</v>
      </c>
      <c r="Q6826">
        <f>(Key!$B$2-'17.1'!C6826)*24</f>
        <v>-0.96666666667442769</v>
      </c>
      <c r="R6826" s="3">
        <f>C6826-(M6826-Key!$B$5)/(24*Key!$B$6)</f>
        <v>44130.77646296296</v>
      </c>
      <c r="S6826">
        <f>M6826-Key!$B$5</f>
        <v>14.92</v>
      </c>
      <c r="T6826" s="2">
        <f t="shared" si="530"/>
        <v>44129.791666666664</v>
      </c>
      <c r="U6826" t="str">
        <f t="shared" si="531"/>
        <v>10-25-2020 19:00</v>
      </c>
      <c r="V6826">
        <f>IFERROR(IF(W6826=Z6826,VLOOKUP($U6826,[1]C8842!$G$2:$M$145,3,FALSE),0),0)</f>
        <v>0</v>
      </c>
      <c r="W6826">
        <f>VLOOKUP(RIGHT($V$1,5),Key!$A$9:$B$14,2,FALSE)</f>
        <v>10.199999999999999</v>
      </c>
      <c r="X6826">
        <f t="shared" si="534"/>
        <v>0</v>
      </c>
      <c r="Y6826">
        <f>VLOOKUP(RIGHT($X$1,5),Key!$A$9:$B$14,2,FALSE)</f>
        <v>3.7</v>
      </c>
      <c r="Z6826">
        <f t="shared" si="532"/>
        <v>10.199999999999999</v>
      </c>
      <c r="AA6826">
        <f t="shared" si="533"/>
        <v>0</v>
      </c>
    </row>
    <row r="6827" spans="1:27" x14ac:dyDescent="0.3">
      <c r="A6827">
        <v>100067</v>
      </c>
      <c r="B6827">
        <v>230922</v>
      </c>
      <c r="C6827" s="3">
        <v>44130.790277777778</v>
      </c>
      <c r="D6827">
        <v>0</v>
      </c>
      <c r="E6827">
        <v>2</v>
      </c>
      <c r="F6827" t="s">
        <v>25</v>
      </c>
      <c r="G6827">
        <v>1</v>
      </c>
      <c r="H6827">
        <v>66.023439999999994</v>
      </c>
      <c r="I6827">
        <v>15.73828</v>
      </c>
      <c r="J6827">
        <v>0.875</v>
      </c>
      <c r="K6827">
        <v>47.019530000000003</v>
      </c>
      <c r="L6827" s="3">
        <v>44130.542361111111</v>
      </c>
      <c r="M6827">
        <v>17.18</v>
      </c>
      <c r="N6827" t="s">
        <v>28</v>
      </c>
      <c r="P6827">
        <f>(C6827-Key!$B$1)*24</f>
        <v>3.9166666666860692</v>
      </c>
      <c r="Q6827">
        <f>(Key!$B$2-'17.1'!C6827)*24</f>
        <v>-0.96666666667442769</v>
      </c>
      <c r="R6827" s="3">
        <f>C6827-(M6827-Key!$B$5)/(24*Key!$B$6)</f>
        <v>44130.77646296296</v>
      </c>
      <c r="S6827">
        <f>M6827-Key!$B$5</f>
        <v>14.92</v>
      </c>
      <c r="T6827" s="2">
        <f t="shared" si="530"/>
        <v>44129.791666666664</v>
      </c>
      <c r="U6827" t="str">
        <f t="shared" si="531"/>
        <v>10-25-2020 19:00</v>
      </c>
      <c r="V6827">
        <f>IFERROR(IF(W6827=Z6827,VLOOKUP($U6827,[1]C8842!$G$2:$M$145,3,FALSE),0),0)</f>
        <v>0</v>
      </c>
      <c r="W6827">
        <f>VLOOKUP(RIGHT($V$1,5),Key!$A$9:$B$14,2,FALSE)</f>
        <v>10.199999999999999</v>
      </c>
      <c r="X6827">
        <f t="shared" si="534"/>
        <v>0</v>
      </c>
      <c r="Y6827">
        <f>VLOOKUP(RIGHT($X$1,5),Key!$A$9:$B$14,2,FALSE)</f>
        <v>3.7</v>
      </c>
      <c r="Z6827">
        <f t="shared" si="532"/>
        <v>10.199999999999999</v>
      </c>
      <c r="AA6827">
        <f t="shared" si="533"/>
        <v>0</v>
      </c>
    </row>
    <row r="6828" spans="1:27" x14ac:dyDescent="0.3">
      <c r="A6828">
        <v>100067</v>
      </c>
      <c r="B6828">
        <v>230922</v>
      </c>
      <c r="C6828" s="3">
        <v>44130.790277777778</v>
      </c>
      <c r="D6828">
        <v>1</v>
      </c>
      <c r="E6828">
        <v>1</v>
      </c>
      <c r="F6828" t="s">
        <v>25</v>
      </c>
      <c r="G6828">
        <v>1</v>
      </c>
      <c r="H6828">
        <v>64.492189999999994</v>
      </c>
      <c r="I6828">
        <v>18.695309999999999</v>
      </c>
      <c r="J6828">
        <v>1.015625</v>
      </c>
      <c r="K6828">
        <v>58.023440000000001</v>
      </c>
      <c r="L6828" s="3">
        <v>44130.542361111111</v>
      </c>
      <c r="M6828">
        <v>17.18</v>
      </c>
      <c r="N6828" t="s">
        <v>28</v>
      </c>
      <c r="P6828">
        <f>(C6828-Key!$B$1)*24</f>
        <v>3.9166666666860692</v>
      </c>
      <c r="Q6828">
        <f>(Key!$B$2-'17.1'!C6828)*24</f>
        <v>-0.96666666667442769</v>
      </c>
      <c r="R6828" s="3">
        <f>C6828-(M6828-Key!$B$5)/(24*Key!$B$6)</f>
        <v>44130.77646296296</v>
      </c>
      <c r="S6828">
        <f>M6828-Key!$B$5</f>
        <v>14.92</v>
      </c>
      <c r="T6828" s="2">
        <f t="shared" si="530"/>
        <v>44129.791666666664</v>
      </c>
      <c r="U6828" t="str">
        <f t="shared" si="531"/>
        <v>10-25-2020 19:00</v>
      </c>
      <c r="V6828">
        <f>IFERROR(IF(W6828=Z6828,VLOOKUP($U6828,[1]C8842!$G$2:$M$145,3,FALSE),0),0)</f>
        <v>0</v>
      </c>
      <c r="W6828">
        <f>VLOOKUP(RIGHT($V$1,5),Key!$A$9:$B$14,2,FALSE)</f>
        <v>10.199999999999999</v>
      </c>
      <c r="X6828">
        <f t="shared" si="534"/>
        <v>0</v>
      </c>
      <c r="Y6828">
        <f>VLOOKUP(RIGHT($X$1,5),Key!$A$9:$B$14,2,FALSE)</f>
        <v>3.7</v>
      </c>
      <c r="Z6828">
        <f t="shared" si="532"/>
        <v>10.199999999999999</v>
      </c>
      <c r="AA6828">
        <f t="shared" si="533"/>
        <v>0</v>
      </c>
    </row>
    <row r="6829" spans="1:27" x14ac:dyDescent="0.3">
      <c r="A6829">
        <v>100067</v>
      </c>
      <c r="B6829">
        <v>230922</v>
      </c>
      <c r="C6829" s="3">
        <v>44130.790277777778</v>
      </c>
      <c r="D6829">
        <v>1</v>
      </c>
      <c r="E6829">
        <v>1</v>
      </c>
      <c r="F6829" t="s">
        <v>25</v>
      </c>
      <c r="G6829">
        <v>1</v>
      </c>
      <c r="H6829">
        <v>61.476559999999999</v>
      </c>
      <c r="I6829">
        <v>14.63672</v>
      </c>
      <c r="J6829">
        <v>0.890625</v>
      </c>
      <c r="K6829">
        <v>58.023440000000001</v>
      </c>
      <c r="L6829" s="3">
        <v>44130.542361111111</v>
      </c>
      <c r="M6829">
        <v>17.18</v>
      </c>
      <c r="N6829" t="s">
        <v>28</v>
      </c>
      <c r="P6829">
        <f>(C6829-Key!$B$1)*24</f>
        <v>3.9166666666860692</v>
      </c>
      <c r="Q6829">
        <f>(Key!$B$2-'17.1'!C6829)*24</f>
        <v>-0.96666666667442769</v>
      </c>
      <c r="R6829" s="3">
        <f>C6829-(M6829-Key!$B$5)/(24*Key!$B$6)</f>
        <v>44130.77646296296</v>
      </c>
      <c r="S6829">
        <f>M6829-Key!$B$5</f>
        <v>14.92</v>
      </c>
      <c r="T6829" s="2">
        <f t="shared" si="530"/>
        <v>44129.791666666664</v>
      </c>
      <c r="U6829" t="str">
        <f t="shared" si="531"/>
        <v>10-25-2020 19:00</v>
      </c>
      <c r="V6829">
        <f>IFERROR(IF(W6829=Z6829,VLOOKUP($U6829,[1]C8842!$G$2:$M$145,3,FALSE),0),0)</f>
        <v>0</v>
      </c>
      <c r="W6829">
        <f>VLOOKUP(RIGHT($V$1,5),Key!$A$9:$B$14,2,FALSE)</f>
        <v>10.199999999999999</v>
      </c>
      <c r="X6829">
        <f t="shared" si="534"/>
        <v>0</v>
      </c>
      <c r="Y6829">
        <f>VLOOKUP(RIGHT($X$1,5),Key!$A$9:$B$14,2,FALSE)</f>
        <v>3.7</v>
      </c>
      <c r="Z6829">
        <f t="shared" si="532"/>
        <v>10.199999999999999</v>
      </c>
      <c r="AA6829">
        <f t="shared" si="533"/>
        <v>0</v>
      </c>
    </row>
    <row r="6830" spans="1:27" x14ac:dyDescent="0.3">
      <c r="A6830">
        <v>100067</v>
      </c>
      <c r="B6830">
        <v>230922</v>
      </c>
      <c r="C6830" s="3">
        <v>44130.790277777778</v>
      </c>
      <c r="D6830">
        <v>0</v>
      </c>
      <c r="E6830">
        <v>2</v>
      </c>
      <c r="F6830" t="s">
        <v>25</v>
      </c>
      <c r="G6830">
        <v>1</v>
      </c>
      <c r="H6830">
        <v>68.359380000000002</v>
      </c>
      <c r="I6830">
        <v>17.32422</v>
      </c>
      <c r="J6830">
        <v>0.90625</v>
      </c>
      <c r="K6830">
        <v>48.019530000000003</v>
      </c>
      <c r="L6830" s="3">
        <v>44130.542361111111</v>
      </c>
      <c r="M6830">
        <v>17.18</v>
      </c>
      <c r="N6830" t="s">
        <v>28</v>
      </c>
      <c r="P6830">
        <f>(C6830-Key!$B$1)*24</f>
        <v>3.9166666666860692</v>
      </c>
      <c r="Q6830">
        <f>(Key!$B$2-'17.1'!C6830)*24</f>
        <v>-0.96666666667442769</v>
      </c>
      <c r="R6830" s="3">
        <f>C6830-(M6830-Key!$B$5)/(24*Key!$B$6)</f>
        <v>44130.77646296296</v>
      </c>
      <c r="S6830">
        <f>M6830-Key!$B$5</f>
        <v>14.92</v>
      </c>
      <c r="T6830" s="2">
        <f t="shared" si="530"/>
        <v>44129.791666666664</v>
      </c>
      <c r="U6830" t="str">
        <f t="shared" si="531"/>
        <v>10-25-2020 19:00</v>
      </c>
      <c r="V6830">
        <f>IFERROR(IF(W6830=Z6830,VLOOKUP($U6830,[1]C8842!$G$2:$M$145,3,FALSE),0),0)</f>
        <v>0</v>
      </c>
      <c r="W6830">
        <f>VLOOKUP(RIGHT($V$1,5),Key!$A$9:$B$14,2,FALSE)</f>
        <v>10.199999999999999</v>
      </c>
      <c r="X6830">
        <f t="shared" si="534"/>
        <v>0</v>
      </c>
      <c r="Y6830">
        <f>VLOOKUP(RIGHT($X$1,5),Key!$A$9:$B$14,2,FALSE)</f>
        <v>3.7</v>
      </c>
      <c r="Z6830">
        <f t="shared" si="532"/>
        <v>10.199999999999999</v>
      </c>
      <c r="AA6830">
        <f t="shared" si="533"/>
        <v>0</v>
      </c>
    </row>
    <row r="6831" spans="1:27" x14ac:dyDescent="0.3">
      <c r="A6831">
        <v>100067</v>
      </c>
      <c r="B6831">
        <v>230922</v>
      </c>
      <c r="C6831" s="3">
        <v>44130.790277777778</v>
      </c>
      <c r="D6831">
        <v>0</v>
      </c>
      <c r="E6831">
        <v>2</v>
      </c>
      <c r="F6831" t="s">
        <v>25</v>
      </c>
      <c r="G6831">
        <v>1</v>
      </c>
      <c r="H6831">
        <v>59.941409999999998</v>
      </c>
      <c r="I6831">
        <v>17.097660000000001</v>
      </c>
      <c r="J6831">
        <v>1.0234380000000001</v>
      </c>
      <c r="K6831">
        <v>46.019530000000003</v>
      </c>
      <c r="L6831" s="3">
        <v>44130.542361111111</v>
      </c>
      <c r="M6831">
        <v>17.18</v>
      </c>
      <c r="N6831" t="s">
        <v>28</v>
      </c>
      <c r="P6831">
        <f>(C6831-Key!$B$1)*24</f>
        <v>3.9166666666860692</v>
      </c>
      <c r="Q6831">
        <f>(Key!$B$2-'17.1'!C6831)*24</f>
        <v>-0.96666666667442769</v>
      </c>
      <c r="R6831" s="3">
        <f>C6831-(M6831-Key!$B$5)/(24*Key!$B$6)</f>
        <v>44130.77646296296</v>
      </c>
      <c r="S6831">
        <f>M6831-Key!$B$5</f>
        <v>14.92</v>
      </c>
      <c r="T6831" s="2">
        <f t="shared" si="530"/>
        <v>44129.791666666664</v>
      </c>
      <c r="U6831" t="str">
        <f t="shared" si="531"/>
        <v>10-25-2020 19:00</v>
      </c>
      <c r="V6831">
        <f>IFERROR(IF(W6831=Z6831,VLOOKUP($U6831,[1]C8842!$G$2:$M$145,3,FALSE),0),0)</f>
        <v>0</v>
      </c>
      <c r="W6831">
        <f>VLOOKUP(RIGHT($V$1,5),Key!$A$9:$B$14,2,FALSE)</f>
        <v>10.199999999999999</v>
      </c>
      <c r="X6831">
        <f t="shared" si="534"/>
        <v>0</v>
      </c>
      <c r="Y6831">
        <f>VLOOKUP(RIGHT($X$1,5),Key!$A$9:$B$14,2,FALSE)</f>
        <v>3.7</v>
      </c>
      <c r="Z6831">
        <f t="shared" si="532"/>
        <v>10.199999999999999</v>
      </c>
      <c r="AA6831">
        <f t="shared" si="533"/>
        <v>0</v>
      </c>
    </row>
    <row r="6832" spans="1:27" x14ac:dyDescent="0.3">
      <c r="A6832">
        <v>100067</v>
      </c>
      <c r="B6832">
        <v>230922</v>
      </c>
      <c r="C6832" s="3">
        <v>44130.790277777778</v>
      </c>
      <c r="D6832">
        <v>3</v>
      </c>
      <c r="E6832">
        <v>2</v>
      </c>
      <c r="F6832" t="s">
        <v>26</v>
      </c>
      <c r="G6832">
        <v>1</v>
      </c>
      <c r="H6832">
        <v>64.65625</v>
      </c>
      <c r="I6832">
        <v>17.94922</v>
      </c>
      <c r="J6832">
        <v>0.984375</v>
      </c>
      <c r="K6832">
        <v>96.039060000000006</v>
      </c>
      <c r="L6832" s="3">
        <v>44130.542361111111</v>
      </c>
      <c r="M6832">
        <v>17.18</v>
      </c>
      <c r="N6832" t="s">
        <v>28</v>
      </c>
      <c r="P6832">
        <f>(C6832-Key!$B$1)*24</f>
        <v>3.9166666666860692</v>
      </c>
      <c r="Q6832">
        <f>(Key!$B$2-'17.1'!C6832)*24</f>
        <v>-0.96666666667442769</v>
      </c>
      <c r="R6832" s="3">
        <f>C6832-(M6832-Key!$B$5)/(24*Key!$B$6)</f>
        <v>44130.77646296296</v>
      </c>
      <c r="S6832">
        <f>M6832-Key!$B$5</f>
        <v>14.92</v>
      </c>
      <c r="T6832" s="2">
        <f t="shared" si="530"/>
        <v>44129.791666666664</v>
      </c>
      <c r="U6832" t="str">
        <f t="shared" si="531"/>
        <v>10-25-2020 19:00</v>
      </c>
      <c r="V6832">
        <f>IFERROR(IF(W6832=Z6832,VLOOKUP($U6832,[1]C8842!$G$2:$M$145,3,FALSE),0),0)</f>
        <v>0</v>
      </c>
      <c r="W6832">
        <f>VLOOKUP(RIGHT($V$1,5),Key!$A$9:$B$14,2,FALSE)</f>
        <v>10.199999999999999</v>
      </c>
      <c r="X6832">
        <f t="shared" si="534"/>
        <v>0</v>
      </c>
      <c r="Y6832">
        <f>VLOOKUP(RIGHT($X$1,5),Key!$A$9:$B$14,2,FALSE)</f>
        <v>3.7</v>
      </c>
      <c r="Z6832">
        <f t="shared" si="532"/>
        <v>10.199999999999999</v>
      </c>
      <c r="AA6832">
        <f t="shared" si="533"/>
        <v>0</v>
      </c>
    </row>
    <row r="6833" spans="1:27" x14ac:dyDescent="0.3">
      <c r="A6833">
        <v>100067</v>
      </c>
      <c r="B6833">
        <v>230922</v>
      </c>
      <c r="C6833" s="3">
        <v>44130.790277777778</v>
      </c>
      <c r="D6833">
        <v>3</v>
      </c>
      <c r="E6833">
        <v>2</v>
      </c>
      <c r="F6833" t="s">
        <v>26</v>
      </c>
      <c r="G6833">
        <v>1</v>
      </c>
      <c r="H6833">
        <v>74.898439999999994</v>
      </c>
      <c r="I6833">
        <v>16.054690000000001</v>
      </c>
      <c r="J6833">
        <v>0.78125</v>
      </c>
      <c r="K6833">
        <v>95.039060000000006</v>
      </c>
      <c r="L6833" s="3">
        <v>44130.542361111111</v>
      </c>
      <c r="M6833">
        <v>17.18</v>
      </c>
      <c r="N6833" t="s">
        <v>28</v>
      </c>
      <c r="P6833">
        <f>(C6833-Key!$B$1)*24</f>
        <v>3.9166666666860692</v>
      </c>
      <c r="Q6833">
        <f>(Key!$B$2-'17.1'!C6833)*24</f>
        <v>-0.96666666667442769</v>
      </c>
      <c r="R6833" s="3">
        <f>C6833-(M6833-Key!$B$5)/(24*Key!$B$6)</f>
        <v>44130.77646296296</v>
      </c>
      <c r="S6833">
        <f>M6833-Key!$B$5</f>
        <v>14.92</v>
      </c>
      <c r="T6833" s="2">
        <f t="shared" si="530"/>
        <v>44129.791666666664</v>
      </c>
      <c r="U6833" t="str">
        <f t="shared" si="531"/>
        <v>10-25-2020 19:00</v>
      </c>
      <c r="V6833">
        <f>IFERROR(IF(W6833=Z6833,VLOOKUP($U6833,[1]C8842!$G$2:$M$145,3,FALSE),0),0)</f>
        <v>0</v>
      </c>
      <c r="W6833">
        <f>VLOOKUP(RIGHT($V$1,5),Key!$A$9:$B$14,2,FALSE)</f>
        <v>10.199999999999999</v>
      </c>
      <c r="X6833">
        <f t="shared" si="534"/>
        <v>0</v>
      </c>
      <c r="Y6833">
        <f>VLOOKUP(RIGHT($X$1,5),Key!$A$9:$B$14,2,FALSE)</f>
        <v>3.7</v>
      </c>
      <c r="Z6833">
        <f t="shared" si="532"/>
        <v>10.199999999999999</v>
      </c>
      <c r="AA6833">
        <f t="shared" si="533"/>
        <v>0</v>
      </c>
    </row>
    <row r="6834" spans="1:27" x14ac:dyDescent="0.3">
      <c r="A6834">
        <v>100067</v>
      </c>
      <c r="B6834">
        <v>230922</v>
      </c>
      <c r="C6834" s="3">
        <v>44130.790277777778</v>
      </c>
      <c r="D6834">
        <v>2</v>
      </c>
      <c r="E6834">
        <v>1</v>
      </c>
      <c r="F6834" t="s">
        <v>26</v>
      </c>
      <c r="G6834">
        <v>2</v>
      </c>
      <c r="H6834">
        <v>76.882810000000006</v>
      </c>
      <c r="I6834">
        <v>22.375</v>
      </c>
      <c r="J6834">
        <v>0.98046880000000003</v>
      </c>
      <c r="K6834">
        <v>84.035160000000005</v>
      </c>
      <c r="L6834" s="3">
        <v>44130.542361111111</v>
      </c>
      <c r="M6834">
        <v>17.18</v>
      </c>
      <c r="N6834" t="s">
        <v>28</v>
      </c>
      <c r="P6834">
        <f>(C6834-Key!$B$1)*24</f>
        <v>3.9166666666860692</v>
      </c>
      <c r="Q6834">
        <f>(Key!$B$2-'17.1'!C6834)*24</f>
        <v>-0.96666666667442769</v>
      </c>
      <c r="R6834" s="3">
        <f>C6834-(M6834-Key!$B$5)/(24*Key!$B$6)</f>
        <v>44130.77646296296</v>
      </c>
      <c r="S6834">
        <f>M6834-Key!$B$5</f>
        <v>14.92</v>
      </c>
      <c r="T6834" s="2">
        <f t="shared" si="530"/>
        <v>44129.791666666664</v>
      </c>
      <c r="U6834" t="str">
        <f t="shared" si="531"/>
        <v>10-25-2020 19:00</v>
      </c>
      <c r="V6834">
        <f>IFERROR(IF(W6834=Z6834,VLOOKUP($U6834,[1]C8842!$G$2:$M$145,3,FALSE),0),0)</f>
        <v>0</v>
      </c>
      <c r="W6834">
        <f>VLOOKUP(RIGHT($V$1,5),Key!$A$9:$B$14,2,FALSE)</f>
        <v>10.199999999999999</v>
      </c>
      <c r="X6834">
        <f t="shared" si="534"/>
        <v>0</v>
      </c>
      <c r="Y6834">
        <f>VLOOKUP(RIGHT($X$1,5),Key!$A$9:$B$14,2,FALSE)</f>
        <v>3.7</v>
      </c>
      <c r="Z6834">
        <f t="shared" si="532"/>
        <v>10.199999999999999</v>
      </c>
      <c r="AA6834">
        <f t="shared" si="533"/>
        <v>0</v>
      </c>
    </row>
    <row r="6835" spans="1:27" x14ac:dyDescent="0.3">
      <c r="A6835">
        <v>100067</v>
      </c>
      <c r="B6835">
        <v>230922</v>
      </c>
      <c r="C6835" s="3">
        <v>44130.790277777778</v>
      </c>
      <c r="D6835">
        <v>1</v>
      </c>
      <c r="E6835">
        <v>1</v>
      </c>
      <c r="F6835" t="s">
        <v>25</v>
      </c>
      <c r="G6835">
        <v>1</v>
      </c>
      <c r="H6835">
        <v>78.996089999999995</v>
      </c>
      <c r="I6835">
        <v>13.933590000000001</v>
      </c>
      <c r="J6835">
        <v>0.66796880000000003</v>
      </c>
      <c r="K6835">
        <v>57.023440000000001</v>
      </c>
      <c r="L6835" s="3">
        <v>44130.542361111111</v>
      </c>
      <c r="M6835">
        <v>17.18</v>
      </c>
      <c r="N6835" t="s">
        <v>28</v>
      </c>
      <c r="P6835">
        <f>(C6835-Key!$B$1)*24</f>
        <v>3.9166666666860692</v>
      </c>
      <c r="Q6835">
        <f>(Key!$B$2-'17.1'!C6835)*24</f>
        <v>-0.96666666667442769</v>
      </c>
      <c r="R6835" s="3">
        <f>C6835-(M6835-Key!$B$5)/(24*Key!$B$6)</f>
        <v>44130.77646296296</v>
      </c>
      <c r="S6835">
        <f>M6835-Key!$B$5</f>
        <v>14.92</v>
      </c>
      <c r="T6835" s="2">
        <f t="shared" si="530"/>
        <v>44129.791666666664</v>
      </c>
      <c r="U6835" t="str">
        <f t="shared" si="531"/>
        <v>10-25-2020 19:00</v>
      </c>
      <c r="V6835">
        <f>IFERROR(IF(W6835=Z6835,VLOOKUP($U6835,[1]C8842!$G$2:$M$145,3,FALSE),0),0)</f>
        <v>0</v>
      </c>
      <c r="W6835">
        <f>VLOOKUP(RIGHT($V$1,5),Key!$A$9:$B$14,2,FALSE)</f>
        <v>10.199999999999999</v>
      </c>
      <c r="X6835">
        <f t="shared" si="534"/>
        <v>0</v>
      </c>
      <c r="Y6835">
        <f>VLOOKUP(RIGHT($X$1,5),Key!$A$9:$B$14,2,FALSE)</f>
        <v>3.7</v>
      </c>
      <c r="Z6835">
        <f t="shared" si="532"/>
        <v>10.199999999999999</v>
      </c>
      <c r="AA6835">
        <f t="shared" si="533"/>
        <v>0</v>
      </c>
    </row>
    <row r="6836" spans="1:27" x14ac:dyDescent="0.3">
      <c r="A6836">
        <v>100067</v>
      </c>
      <c r="B6836">
        <v>230922</v>
      </c>
      <c r="C6836" s="3">
        <v>44130.790277777778</v>
      </c>
      <c r="D6836">
        <v>3</v>
      </c>
      <c r="E6836">
        <v>2</v>
      </c>
      <c r="F6836" t="s">
        <v>26</v>
      </c>
      <c r="G6836">
        <v>1</v>
      </c>
      <c r="H6836">
        <v>68.640630000000002</v>
      </c>
      <c r="I6836">
        <v>19.875</v>
      </c>
      <c r="J6836">
        <v>1</v>
      </c>
      <c r="K6836">
        <v>94.039060000000006</v>
      </c>
      <c r="L6836" s="3">
        <v>44130.542361111111</v>
      </c>
      <c r="M6836">
        <v>17.18</v>
      </c>
      <c r="N6836" t="s">
        <v>28</v>
      </c>
      <c r="P6836">
        <f>(C6836-Key!$B$1)*24</f>
        <v>3.9166666666860692</v>
      </c>
      <c r="Q6836">
        <f>(Key!$B$2-'17.1'!C6836)*24</f>
        <v>-0.96666666667442769</v>
      </c>
      <c r="R6836" s="3">
        <f>C6836-(M6836-Key!$B$5)/(24*Key!$B$6)</f>
        <v>44130.77646296296</v>
      </c>
      <c r="S6836">
        <f>M6836-Key!$B$5</f>
        <v>14.92</v>
      </c>
      <c r="T6836" s="2">
        <f t="shared" si="530"/>
        <v>44129.791666666664</v>
      </c>
      <c r="U6836" t="str">
        <f t="shared" si="531"/>
        <v>10-25-2020 19:00</v>
      </c>
      <c r="V6836">
        <f>IFERROR(IF(W6836=Z6836,VLOOKUP($U6836,[1]C8842!$G$2:$M$145,3,FALSE),0),0)</f>
        <v>0</v>
      </c>
      <c r="W6836">
        <f>VLOOKUP(RIGHT($V$1,5),Key!$A$9:$B$14,2,FALSE)</f>
        <v>10.199999999999999</v>
      </c>
      <c r="X6836">
        <f t="shared" si="534"/>
        <v>0</v>
      </c>
      <c r="Y6836">
        <f>VLOOKUP(RIGHT($X$1,5),Key!$A$9:$B$14,2,FALSE)</f>
        <v>3.7</v>
      </c>
      <c r="Z6836">
        <f t="shared" si="532"/>
        <v>10.199999999999999</v>
      </c>
      <c r="AA6836">
        <f t="shared" si="533"/>
        <v>0</v>
      </c>
    </row>
    <row r="6837" spans="1:27" x14ac:dyDescent="0.3">
      <c r="A6837">
        <v>100067</v>
      </c>
      <c r="B6837">
        <v>230922</v>
      </c>
      <c r="C6837" s="3">
        <v>44130.790277777778</v>
      </c>
      <c r="D6837">
        <v>0</v>
      </c>
      <c r="E6837">
        <v>2</v>
      </c>
      <c r="F6837" t="s">
        <v>25</v>
      </c>
      <c r="G6837">
        <v>1</v>
      </c>
      <c r="H6837">
        <v>69.226560000000006</v>
      </c>
      <c r="I6837">
        <v>16.257809999999999</v>
      </c>
      <c r="J6837">
        <v>0.85546880000000003</v>
      </c>
      <c r="K6837">
        <v>46.019530000000003</v>
      </c>
      <c r="L6837" s="3">
        <v>44130.542361111111</v>
      </c>
      <c r="M6837">
        <v>17.18</v>
      </c>
      <c r="N6837" t="s">
        <v>28</v>
      </c>
      <c r="P6837">
        <f>(C6837-Key!$B$1)*24</f>
        <v>3.9166666666860692</v>
      </c>
      <c r="Q6837">
        <f>(Key!$B$2-'17.1'!C6837)*24</f>
        <v>-0.96666666667442769</v>
      </c>
      <c r="R6837" s="3">
        <f>C6837-(M6837-Key!$B$5)/(24*Key!$B$6)</f>
        <v>44130.77646296296</v>
      </c>
      <c r="S6837">
        <f>M6837-Key!$B$5</f>
        <v>14.92</v>
      </c>
      <c r="T6837" s="2">
        <f t="shared" si="530"/>
        <v>44129.791666666664</v>
      </c>
      <c r="U6837" t="str">
        <f t="shared" si="531"/>
        <v>10-25-2020 19:00</v>
      </c>
      <c r="V6837">
        <f>IFERROR(IF(W6837=Z6837,VLOOKUP($U6837,[1]C8842!$G$2:$M$145,3,FALSE),0),0)</f>
        <v>0</v>
      </c>
      <c r="W6837">
        <f>VLOOKUP(RIGHT($V$1,5),Key!$A$9:$B$14,2,FALSE)</f>
        <v>10.199999999999999</v>
      </c>
      <c r="X6837">
        <f t="shared" si="534"/>
        <v>0</v>
      </c>
      <c r="Y6837">
        <f>VLOOKUP(RIGHT($X$1,5),Key!$A$9:$B$14,2,FALSE)</f>
        <v>3.7</v>
      </c>
      <c r="Z6837">
        <f t="shared" si="532"/>
        <v>10.199999999999999</v>
      </c>
      <c r="AA6837">
        <f t="shared" si="533"/>
        <v>0</v>
      </c>
    </row>
    <row r="6838" spans="1:27" x14ac:dyDescent="0.3">
      <c r="A6838">
        <v>100067</v>
      </c>
      <c r="B6838">
        <v>230922</v>
      </c>
      <c r="C6838" s="3">
        <v>44130.790277777778</v>
      </c>
      <c r="D6838">
        <v>1</v>
      </c>
      <c r="E6838">
        <v>1</v>
      </c>
      <c r="F6838" t="s">
        <v>25</v>
      </c>
      <c r="G6838">
        <v>2</v>
      </c>
      <c r="H6838">
        <v>70.105469999999997</v>
      </c>
      <c r="I6838">
        <v>20.121089999999999</v>
      </c>
      <c r="J6838">
        <v>0.98828130000000003</v>
      </c>
      <c r="K6838">
        <v>56.023440000000001</v>
      </c>
      <c r="L6838" s="3">
        <v>44130.542361111111</v>
      </c>
      <c r="M6838">
        <v>17.18</v>
      </c>
      <c r="N6838" t="s">
        <v>28</v>
      </c>
      <c r="P6838">
        <f>(C6838-Key!$B$1)*24</f>
        <v>3.9166666666860692</v>
      </c>
      <c r="Q6838">
        <f>(Key!$B$2-'17.1'!C6838)*24</f>
        <v>-0.96666666667442769</v>
      </c>
      <c r="R6838" s="3">
        <f>C6838-(M6838-Key!$B$5)/(24*Key!$B$6)</f>
        <v>44130.77646296296</v>
      </c>
      <c r="S6838">
        <f>M6838-Key!$B$5</f>
        <v>14.92</v>
      </c>
      <c r="T6838" s="2">
        <f t="shared" si="530"/>
        <v>44129.791666666664</v>
      </c>
      <c r="U6838" t="str">
        <f t="shared" si="531"/>
        <v>10-25-2020 19:00</v>
      </c>
      <c r="V6838">
        <f>IFERROR(IF(W6838=Z6838,VLOOKUP($U6838,[1]C8842!$G$2:$M$145,3,FALSE),0),0)</f>
        <v>0</v>
      </c>
      <c r="W6838">
        <f>VLOOKUP(RIGHT($V$1,5),Key!$A$9:$B$14,2,FALSE)</f>
        <v>10.199999999999999</v>
      </c>
      <c r="X6838">
        <f t="shared" si="534"/>
        <v>0</v>
      </c>
      <c r="Y6838">
        <f>VLOOKUP(RIGHT($X$1,5),Key!$A$9:$B$14,2,FALSE)</f>
        <v>3.7</v>
      </c>
      <c r="Z6838">
        <f t="shared" si="532"/>
        <v>10.199999999999999</v>
      </c>
      <c r="AA6838">
        <f t="shared" si="533"/>
        <v>0</v>
      </c>
    </row>
    <row r="6839" spans="1:27" x14ac:dyDescent="0.3">
      <c r="A6839">
        <v>100067</v>
      </c>
      <c r="B6839">
        <v>230922</v>
      </c>
      <c r="C6839" s="3">
        <v>44130.790277777778</v>
      </c>
      <c r="D6839">
        <v>0</v>
      </c>
      <c r="E6839">
        <v>2</v>
      </c>
      <c r="F6839" t="s">
        <v>25</v>
      </c>
      <c r="G6839">
        <v>3</v>
      </c>
      <c r="H6839">
        <v>69.957030000000003</v>
      </c>
      <c r="I6839">
        <v>34.519530000000003</v>
      </c>
      <c r="J6839">
        <v>1.5390630000000001</v>
      </c>
      <c r="K6839">
        <v>44.019530000000003</v>
      </c>
      <c r="L6839" s="3">
        <v>44130.542361111111</v>
      </c>
      <c r="M6839">
        <v>17.18</v>
      </c>
      <c r="N6839" t="s">
        <v>28</v>
      </c>
      <c r="P6839">
        <f>(C6839-Key!$B$1)*24</f>
        <v>3.9166666666860692</v>
      </c>
      <c r="Q6839">
        <f>(Key!$B$2-'17.1'!C6839)*24</f>
        <v>-0.96666666667442769</v>
      </c>
      <c r="R6839" s="3">
        <f>C6839-(M6839-Key!$B$5)/(24*Key!$B$6)</f>
        <v>44130.77646296296</v>
      </c>
      <c r="S6839">
        <f>M6839-Key!$B$5</f>
        <v>14.92</v>
      </c>
      <c r="T6839" s="2">
        <f t="shared" si="530"/>
        <v>44129.791666666664</v>
      </c>
      <c r="U6839" t="str">
        <f t="shared" si="531"/>
        <v>10-25-2020 19:00</v>
      </c>
      <c r="V6839">
        <f>IFERROR(IF(W6839=Z6839,VLOOKUP($U6839,[1]C8842!$G$2:$M$145,3,FALSE),0),0)</f>
        <v>0</v>
      </c>
      <c r="W6839">
        <f>VLOOKUP(RIGHT($V$1,5),Key!$A$9:$B$14,2,FALSE)</f>
        <v>10.199999999999999</v>
      </c>
      <c r="X6839">
        <f t="shared" si="534"/>
        <v>0</v>
      </c>
      <c r="Y6839">
        <f>VLOOKUP(RIGHT($X$1,5),Key!$A$9:$B$14,2,FALSE)</f>
        <v>3.7</v>
      </c>
      <c r="Z6839">
        <f t="shared" si="532"/>
        <v>10.199999999999999</v>
      </c>
      <c r="AA6839">
        <f t="shared" si="533"/>
        <v>0</v>
      </c>
    </row>
    <row r="6840" spans="1:27" x14ac:dyDescent="0.3">
      <c r="A6840">
        <v>100067</v>
      </c>
      <c r="B6840">
        <v>230922</v>
      </c>
      <c r="C6840" s="3">
        <v>44130.790277777778</v>
      </c>
      <c r="D6840">
        <v>1</v>
      </c>
      <c r="E6840">
        <v>1</v>
      </c>
      <c r="F6840" t="s">
        <v>25</v>
      </c>
      <c r="G6840">
        <v>1</v>
      </c>
      <c r="H6840">
        <v>70.957030000000003</v>
      </c>
      <c r="I6840">
        <v>16.804690000000001</v>
      </c>
      <c r="J6840">
        <v>0.85546880000000003</v>
      </c>
      <c r="K6840">
        <v>58.023440000000001</v>
      </c>
      <c r="L6840" s="3">
        <v>44130.542361111111</v>
      </c>
      <c r="M6840">
        <v>17.18</v>
      </c>
      <c r="N6840" t="s">
        <v>28</v>
      </c>
      <c r="P6840">
        <f>(C6840-Key!$B$1)*24</f>
        <v>3.9166666666860692</v>
      </c>
      <c r="Q6840">
        <f>(Key!$B$2-'17.1'!C6840)*24</f>
        <v>-0.96666666667442769</v>
      </c>
      <c r="R6840" s="3">
        <f>C6840-(M6840-Key!$B$5)/(24*Key!$B$6)</f>
        <v>44130.77646296296</v>
      </c>
      <c r="S6840">
        <f>M6840-Key!$B$5</f>
        <v>14.92</v>
      </c>
      <c r="T6840" s="2">
        <f t="shared" si="530"/>
        <v>44129.791666666664</v>
      </c>
      <c r="U6840" t="str">
        <f t="shared" si="531"/>
        <v>10-25-2020 19:00</v>
      </c>
      <c r="V6840">
        <f>IFERROR(IF(W6840=Z6840,VLOOKUP($U6840,[1]C8842!$G$2:$M$145,3,FALSE),0),0)</f>
        <v>0</v>
      </c>
      <c r="W6840">
        <f>VLOOKUP(RIGHT($V$1,5),Key!$A$9:$B$14,2,FALSE)</f>
        <v>10.199999999999999</v>
      </c>
      <c r="X6840">
        <f t="shared" si="534"/>
        <v>0</v>
      </c>
      <c r="Y6840">
        <f>VLOOKUP(RIGHT($X$1,5),Key!$A$9:$B$14,2,FALSE)</f>
        <v>3.7</v>
      </c>
      <c r="Z6840">
        <f t="shared" si="532"/>
        <v>10.199999999999999</v>
      </c>
      <c r="AA6840">
        <f t="shared" si="533"/>
        <v>0</v>
      </c>
    </row>
    <row r="6841" spans="1:27" x14ac:dyDescent="0.3">
      <c r="A6841">
        <v>100067</v>
      </c>
      <c r="B6841">
        <v>230922</v>
      </c>
      <c r="C6841" s="3">
        <v>44130.790277777778</v>
      </c>
      <c r="D6841">
        <v>0</v>
      </c>
      <c r="E6841">
        <v>2</v>
      </c>
      <c r="F6841" t="s">
        <v>25</v>
      </c>
      <c r="G6841">
        <v>1</v>
      </c>
      <c r="H6841">
        <v>66.59375</v>
      </c>
      <c r="I6841">
        <v>17.617190000000001</v>
      </c>
      <c r="J6841">
        <v>0.94140630000000003</v>
      </c>
      <c r="K6841">
        <v>46.019530000000003</v>
      </c>
      <c r="L6841" s="3">
        <v>44130.542361111111</v>
      </c>
      <c r="M6841">
        <v>17.18</v>
      </c>
      <c r="N6841" t="s">
        <v>28</v>
      </c>
      <c r="P6841">
        <f>(C6841-Key!$B$1)*24</f>
        <v>3.9166666666860692</v>
      </c>
      <c r="Q6841">
        <f>(Key!$B$2-'17.1'!C6841)*24</f>
        <v>-0.96666666667442769</v>
      </c>
      <c r="R6841" s="3">
        <f>C6841-(M6841-Key!$B$5)/(24*Key!$B$6)</f>
        <v>44130.77646296296</v>
      </c>
      <c r="S6841">
        <f>M6841-Key!$B$5</f>
        <v>14.92</v>
      </c>
      <c r="T6841" s="2">
        <f t="shared" si="530"/>
        <v>44129.791666666664</v>
      </c>
      <c r="U6841" t="str">
        <f t="shared" si="531"/>
        <v>10-25-2020 19:00</v>
      </c>
      <c r="V6841">
        <f>IFERROR(IF(W6841=Z6841,VLOOKUP($U6841,[1]C8842!$G$2:$M$145,3,FALSE),0),0)</f>
        <v>0</v>
      </c>
      <c r="W6841">
        <f>VLOOKUP(RIGHT($V$1,5),Key!$A$9:$B$14,2,FALSE)</f>
        <v>10.199999999999999</v>
      </c>
      <c r="X6841">
        <f t="shared" si="534"/>
        <v>0</v>
      </c>
      <c r="Y6841">
        <f>VLOOKUP(RIGHT($X$1,5),Key!$A$9:$B$14,2,FALSE)</f>
        <v>3.7</v>
      </c>
      <c r="Z6841">
        <f t="shared" si="532"/>
        <v>10.199999999999999</v>
      </c>
      <c r="AA6841">
        <f t="shared" si="533"/>
        <v>0</v>
      </c>
    </row>
    <row r="6842" spans="1:27" x14ac:dyDescent="0.3">
      <c r="A6842">
        <v>100067</v>
      </c>
      <c r="B6842">
        <v>230922</v>
      </c>
      <c r="C6842" s="3">
        <v>44130.790972222225</v>
      </c>
      <c r="D6842">
        <v>3</v>
      </c>
      <c r="E6842">
        <v>2</v>
      </c>
      <c r="F6842" t="s">
        <v>26</v>
      </c>
      <c r="G6842">
        <v>1</v>
      </c>
      <c r="H6842">
        <v>68.589839999999995</v>
      </c>
      <c r="I6842">
        <v>18.86328</v>
      </c>
      <c r="J6842">
        <v>0.9609375</v>
      </c>
      <c r="K6842">
        <v>93.039060000000006</v>
      </c>
      <c r="L6842" s="3">
        <v>44130.542361111111</v>
      </c>
      <c r="M6842">
        <v>17.18</v>
      </c>
      <c r="N6842" t="s">
        <v>28</v>
      </c>
      <c r="P6842">
        <f>(C6842-Key!$B$1)*24</f>
        <v>3.933333333407063</v>
      </c>
      <c r="Q6842">
        <f>(Key!$B$2-'17.1'!C6842)*24</f>
        <v>-0.9833333333954215</v>
      </c>
      <c r="R6842" s="3">
        <f>C6842-(M6842-Key!$B$5)/(24*Key!$B$6)</f>
        <v>44130.777157407407</v>
      </c>
      <c r="S6842">
        <f>M6842-Key!$B$5</f>
        <v>14.92</v>
      </c>
      <c r="T6842" s="2">
        <f t="shared" si="530"/>
        <v>44129.791666666664</v>
      </c>
      <c r="U6842" t="str">
        <f t="shared" si="531"/>
        <v>10-25-2020 19:00</v>
      </c>
      <c r="V6842">
        <f>IFERROR(IF(W6842=Z6842,VLOOKUP($U6842,[1]C8842!$G$2:$M$145,3,FALSE),0),0)</f>
        <v>0</v>
      </c>
      <c r="W6842">
        <f>VLOOKUP(RIGHT($V$1,5),Key!$A$9:$B$14,2,FALSE)</f>
        <v>10.199999999999999</v>
      </c>
      <c r="X6842">
        <f t="shared" si="534"/>
        <v>0</v>
      </c>
      <c r="Y6842">
        <f>VLOOKUP(RIGHT($X$1,5),Key!$A$9:$B$14,2,FALSE)</f>
        <v>3.7</v>
      </c>
      <c r="Z6842">
        <f t="shared" si="532"/>
        <v>10.199999999999999</v>
      </c>
      <c r="AA6842">
        <f t="shared" si="533"/>
        <v>0</v>
      </c>
    </row>
    <row r="6843" spans="1:27" x14ac:dyDescent="0.3">
      <c r="A6843">
        <v>100067</v>
      </c>
      <c r="B6843">
        <v>230922</v>
      </c>
      <c r="C6843" s="3">
        <v>44130.790972222225</v>
      </c>
      <c r="D6843">
        <v>0</v>
      </c>
      <c r="E6843">
        <v>2</v>
      </c>
      <c r="F6843" t="s">
        <v>25</v>
      </c>
      <c r="G6843">
        <v>1</v>
      </c>
      <c r="H6843">
        <v>63.996090000000002</v>
      </c>
      <c r="I6843">
        <v>14.191409999999999</v>
      </c>
      <c r="J6843">
        <v>0.8359375</v>
      </c>
      <c r="K6843">
        <v>46.019530000000003</v>
      </c>
      <c r="L6843" s="3">
        <v>44130.542361111111</v>
      </c>
      <c r="M6843">
        <v>17.18</v>
      </c>
      <c r="N6843" t="s">
        <v>28</v>
      </c>
      <c r="P6843">
        <f>(C6843-Key!$B$1)*24</f>
        <v>3.933333333407063</v>
      </c>
      <c r="Q6843">
        <f>(Key!$B$2-'17.1'!C6843)*24</f>
        <v>-0.9833333333954215</v>
      </c>
      <c r="R6843" s="3">
        <f>C6843-(M6843-Key!$B$5)/(24*Key!$B$6)</f>
        <v>44130.777157407407</v>
      </c>
      <c r="S6843">
        <f>M6843-Key!$B$5</f>
        <v>14.92</v>
      </c>
      <c r="T6843" s="2">
        <f t="shared" si="530"/>
        <v>44129.791666666664</v>
      </c>
      <c r="U6843" t="str">
        <f t="shared" si="531"/>
        <v>10-25-2020 19:00</v>
      </c>
      <c r="V6843">
        <f>IFERROR(IF(W6843=Z6843,VLOOKUP($U6843,[1]C8842!$G$2:$M$145,3,FALSE),0),0)</f>
        <v>0</v>
      </c>
      <c r="W6843">
        <f>VLOOKUP(RIGHT($V$1,5),Key!$A$9:$B$14,2,FALSE)</f>
        <v>10.199999999999999</v>
      </c>
      <c r="X6843">
        <f t="shared" si="534"/>
        <v>0</v>
      </c>
      <c r="Y6843">
        <f>VLOOKUP(RIGHT($X$1,5),Key!$A$9:$B$14,2,FALSE)</f>
        <v>3.7</v>
      </c>
      <c r="Z6843">
        <f t="shared" si="532"/>
        <v>10.199999999999999</v>
      </c>
      <c r="AA6843">
        <f t="shared" si="533"/>
        <v>0</v>
      </c>
    </row>
    <row r="6844" spans="1:27" x14ac:dyDescent="0.3">
      <c r="A6844">
        <v>100067</v>
      </c>
      <c r="B6844">
        <v>230922</v>
      </c>
      <c r="C6844" s="3">
        <v>44130.790972222225</v>
      </c>
      <c r="D6844">
        <v>3</v>
      </c>
      <c r="E6844">
        <v>2</v>
      </c>
      <c r="F6844" t="s">
        <v>26</v>
      </c>
      <c r="G6844">
        <v>4</v>
      </c>
      <c r="H6844">
        <v>58.480469999999997</v>
      </c>
      <c r="I6844">
        <v>73.152339999999995</v>
      </c>
      <c r="J6844">
        <v>3.6015630000000001</v>
      </c>
      <c r="K6844">
        <v>94.039060000000006</v>
      </c>
      <c r="L6844" s="3">
        <v>44130.542361111111</v>
      </c>
      <c r="M6844">
        <v>17.18</v>
      </c>
      <c r="N6844" t="s">
        <v>28</v>
      </c>
      <c r="P6844">
        <f>(C6844-Key!$B$1)*24</f>
        <v>3.933333333407063</v>
      </c>
      <c r="Q6844">
        <f>(Key!$B$2-'17.1'!C6844)*24</f>
        <v>-0.9833333333954215</v>
      </c>
      <c r="R6844" s="3">
        <f>C6844-(M6844-Key!$B$5)/(24*Key!$B$6)</f>
        <v>44130.777157407407</v>
      </c>
      <c r="S6844">
        <f>M6844-Key!$B$5</f>
        <v>14.92</v>
      </c>
      <c r="T6844" s="2">
        <f t="shared" si="530"/>
        <v>44129.791666666664</v>
      </c>
      <c r="U6844" t="str">
        <f t="shared" si="531"/>
        <v>10-25-2020 19:00</v>
      </c>
      <c r="V6844">
        <f>IFERROR(IF(W6844=Z6844,VLOOKUP($U6844,[1]C8842!$G$2:$M$145,3,FALSE),0),0)</f>
        <v>0</v>
      </c>
      <c r="W6844">
        <f>VLOOKUP(RIGHT($V$1,5),Key!$A$9:$B$14,2,FALSE)</f>
        <v>10.199999999999999</v>
      </c>
      <c r="X6844">
        <f t="shared" si="534"/>
        <v>0</v>
      </c>
      <c r="Y6844">
        <f>VLOOKUP(RIGHT($X$1,5),Key!$A$9:$B$14,2,FALSE)</f>
        <v>3.7</v>
      </c>
      <c r="Z6844">
        <f t="shared" si="532"/>
        <v>10.199999999999999</v>
      </c>
      <c r="AA6844">
        <f t="shared" si="533"/>
        <v>0</v>
      </c>
    </row>
    <row r="6845" spans="1:27" x14ac:dyDescent="0.3">
      <c r="A6845">
        <v>100067</v>
      </c>
      <c r="B6845">
        <v>230922</v>
      </c>
      <c r="C6845" s="3">
        <v>44130.790972222225</v>
      </c>
      <c r="D6845">
        <v>0</v>
      </c>
      <c r="E6845">
        <v>2</v>
      </c>
      <c r="F6845" t="s">
        <v>25</v>
      </c>
      <c r="G6845">
        <v>1</v>
      </c>
      <c r="H6845">
        <v>50.496090000000002</v>
      </c>
      <c r="I6845">
        <v>18.16797</v>
      </c>
      <c r="J6845">
        <v>1.2734380000000001</v>
      </c>
      <c r="K6845">
        <v>44.019530000000003</v>
      </c>
      <c r="L6845" s="3">
        <v>44130.542361111111</v>
      </c>
      <c r="M6845">
        <v>17.18</v>
      </c>
      <c r="N6845" t="s">
        <v>28</v>
      </c>
      <c r="P6845">
        <f>(C6845-Key!$B$1)*24</f>
        <v>3.933333333407063</v>
      </c>
      <c r="Q6845">
        <f>(Key!$B$2-'17.1'!C6845)*24</f>
        <v>-0.9833333333954215</v>
      </c>
      <c r="R6845" s="3">
        <f>C6845-(M6845-Key!$B$5)/(24*Key!$B$6)</f>
        <v>44130.777157407407</v>
      </c>
      <c r="S6845">
        <f>M6845-Key!$B$5</f>
        <v>14.92</v>
      </c>
      <c r="T6845" s="2">
        <f t="shared" si="530"/>
        <v>44129.791666666664</v>
      </c>
      <c r="U6845" t="str">
        <f t="shared" si="531"/>
        <v>10-25-2020 19:00</v>
      </c>
      <c r="V6845">
        <f>IFERROR(IF(W6845=Z6845,VLOOKUP($U6845,[1]C8842!$G$2:$M$145,3,FALSE),0),0)</f>
        <v>0</v>
      </c>
      <c r="W6845">
        <f>VLOOKUP(RIGHT($V$1,5),Key!$A$9:$B$14,2,FALSE)</f>
        <v>10.199999999999999</v>
      </c>
      <c r="X6845">
        <f t="shared" si="534"/>
        <v>0</v>
      </c>
      <c r="Y6845">
        <f>VLOOKUP(RIGHT($X$1,5),Key!$A$9:$B$14,2,FALSE)</f>
        <v>3.7</v>
      </c>
      <c r="Z6845">
        <f t="shared" si="532"/>
        <v>10.199999999999999</v>
      </c>
      <c r="AA6845">
        <f t="shared" si="533"/>
        <v>0</v>
      </c>
    </row>
    <row r="6846" spans="1:27" x14ac:dyDescent="0.3">
      <c r="A6846">
        <v>100067</v>
      </c>
      <c r="B6846">
        <v>230922</v>
      </c>
      <c r="C6846" s="3">
        <v>44130.790972222225</v>
      </c>
      <c r="D6846">
        <v>2</v>
      </c>
      <c r="E6846">
        <v>1</v>
      </c>
      <c r="F6846" t="s">
        <v>26</v>
      </c>
      <c r="G6846">
        <v>1</v>
      </c>
      <c r="H6846">
        <v>72.839839999999995</v>
      </c>
      <c r="I6846">
        <v>15.691409999999999</v>
      </c>
      <c r="J6846">
        <v>0.7890625</v>
      </c>
      <c r="K6846">
        <v>82.035160000000005</v>
      </c>
      <c r="L6846" s="3">
        <v>44130.542361111111</v>
      </c>
      <c r="M6846">
        <v>17.18</v>
      </c>
      <c r="N6846" t="s">
        <v>28</v>
      </c>
      <c r="P6846">
        <f>(C6846-Key!$B$1)*24</f>
        <v>3.933333333407063</v>
      </c>
      <c r="Q6846">
        <f>(Key!$B$2-'17.1'!C6846)*24</f>
        <v>-0.9833333333954215</v>
      </c>
      <c r="R6846" s="3">
        <f>C6846-(M6846-Key!$B$5)/(24*Key!$B$6)</f>
        <v>44130.777157407407</v>
      </c>
      <c r="S6846">
        <f>M6846-Key!$B$5</f>
        <v>14.92</v>
      </c>
      <c r="T6846" s="2">
        <f t="shared" si="530"/>
        <v>44129.791666666664</v>
      </c>
      <c r="U6846" t="str">
        <f t="shared" si="531"/>
        <v>10-25-2020 19:00</v>
      </c>
      <c r="V6846">
        <f>IFERROR(IF(W6846=Z6846,VLOOKUP($U6846,[1]C8842!$G$2:$M$145,3,FALSE),0),0)</f>
        <v>0</v>
      </c>
      <c r="W6846">
        <f>VLOOKUP(RIGHT($V$1,5),Key!$A$9:$B$14,2,FALSE)</f>
        <v>10.199999999999999</v>
      </c>
      <c r="X6846">
        <f t="shared" si="534"/>
        <v>0</v>
      </c>
      <c r="Y6846">
        <f>VLOOKUP(RIGHT($X$1,5),Key!$A$9:$B$14,2,FALSE)</f>
        <v>3.7</v>
      </c>
      <c r="Z6846">
        <f t="shared" si="532"/>
        <v>10.199999999999999</v>
      </c>
      <c r="AA6846">
        <f t="shared" si="533"/>
        <v>0</v>
      </c>
    </row>
    <row r="6847" spans="1:27" x14ac:dyDescent="0.3">
      <c r="A6847">
        <v>100067</v>
      </c>
      <c r="B6847">
        <v>230922</v>
      </c>
      <c r="C6847" s="3">
        <v>44130.790972222225</v>
      </c>
      <c r="D6847">
        <v>0</v>
      </c>
      <c r="E6847">
        <v>2</v>
      </c>
      <c r="F6847" t="s">
        <v>25</v>
      </c>
      <c r="G6847">
        <v>1</v>
      </c>
      <c r="H6847">
        <v>64.765630000000002</v>
      </c>
      <c r="I6847">
        <v>16.09375</v>
      </c>
      <c r="J6847">
        <v>0.90625</v>
      </c>
      <c r="K6847">
        <v>47.019530000000003</v>
      </c>
      <c r="L6847" s="3">
        <v>44130.542361111111</v>
      </c>
      <c r="M6847">
        <v>17.18</v>
      </c>
      <c r="N6847" t="s">
        <v>28</v>
      </c>
      <c r="P6847">
        <f>(C6847-Key!$B$1)*24</f>
        <v>3.933333333407063</v>
      </c>
      <c r="Q6847">
        <f>(Key!$B$2-'17.1'!C6847)*24</f>
        <v>-0.9833333333954215</v>
      </c>
      <c r="R6847" s="3">
        <f>C6847-(M6847-Key!$B$5)/(24*Key!$B$6)</f>
        <v>44130.777157407407</v>
      </c>
      <c r="S6847">
        <f>M6847-Key!$B$5</f>
        <v>14.92</v>
      </c>
      <c r="T6847" s="2">
        <f t="shared" si="530"/>
        <v>44129.791666666664</v>
      </c>
      <c r="U6847" t="str">
        <f t="shared" si="531"/>
        <v>10-25-2020 19:00</v>
      </c>
      <c r="V6847">
        <f>IFERROR(IF(W6847=Z6847,VLOOKUP($U6847,[1]C8842!$G$2:$M$145,3,FALSE),0),0)</f>
        <v>0</v>
      </c>
      <c r="W6847">
        <f>VLOOKUP(RIGHT($V$1,5),Key!$A$9:$B$14,2,FALSE)</f>
        <v>10.199999999999999</v>
      </c>
      <c r="X6847">
        <f t="shared" si="534"/>
        <v>0</v>
      </c>
      <c r="Y6847">
        <f>VLOOKUP(RIGHT($X$1,5),Key!$A$9:$B$14,2,FALSE)</f>
        <v>3.7</v>
      </c>
      <c r="Z6847">
        <f t="shared" si="532"/>
        <v>10.199999999999999</v>
      </c>
      <c r="AA6847">
        <f t="shared" si="533"/>
        <v>0</v>
      </c>
    </row>
    <row r="6848" spans="1:27" x14ac:dyDescent="0.3">
      <c r="A6848">
        <v>100067</v>
      </c>
      <c r="B6848">
        <v>230922</v>
      </c>
      <c r="C6848" s="3">
        <v>44130.790972222225</v>
      </c>
      <c r="D6848">
        <v>3</v>
      </c>
      <c r="E6848">
        <v>2</v>
      </c>
      <c r="F6848" t="s">
        <v>26</v>
      </c>
      <c r="G6848">
        <v>1</v>
      </c>
      <c r="H6848">
        <v>68.269530000000003</v>
      </c>
      <c r="I6848">
        <v>17.01172</v>
      </c>
      <c r="J6848">
        <v>0.89453130000000003</v>
      </c>
      <c r="K6848">
        <v>94.039060000000006</v>
      </c>
      <c r="L6848" s="3">
        <v>44130.542361111111</v>
      </c>
      <c r="M6848">
        <v>17.18</v>
      </c>
      <c r="N6848" t="s">
        <v>28</v>
      </c>
      <c r="P6848">
        <f>(C6848-Key!$B$1)*24</f>
        <v>3.933333333407063</v>
      </c>
      <c r="Q6848">
        <f>(Key!$B$2-'17.1'!C6848)*24</f>
        <v>-0.9833333333954215</v>
      </c>
      <c r="R6848" s="3">
        <f>C6848-(M6848-Key!$B$5)/(24*Key!$B$6)</f>
        <v>44130.777157407407</v>
      </c>
      <c r="S6848">
        <f>M6848-Key!$B$5</f>
        <v>14.92</v>
      </c>
      <c r="T6848" s="2">
        <f t="shared" si="530"/>
        <v>44129.791666666664</v>
      </c>
      <c r="U6848" t="str">
        <f t="shared" si="531"/>
        <v>10-25-2020 19:00</v>
      </c>
      <c r="V6848">
        <f>IFERROR(IF(W6848=Z6848,VLOOKUP($U6848,[1]C8842!$G$2:$M$145,3,FALSE),0),0)</f>
        <v>0</v>
      </c>
      <c r="W6848">
        <f>VLOOKUP(RIGHT($V$1,5),Key!$A$9:$B$14,2,FALSE)</f>
        <v>10.199999999999999</v>
      </c>
      <c r="X6848">
        <f t="shared" si="534"/>
        <v>0</v>
      </c>
      <c r="Y6848">
        <f>VLOOKUP(RIGHT($X$1,5),Key!$A$9:$B$14,2,FALSE)</f>
        <v>3.7</v>
      </c>
      <c r="Z6848">
        <f t="shared" si="532"/>
        <v>10.199999999999999</v>
      </c>
      <c r="AA6848">
        <f t="shared" si="533"/>
        <v>0</v>
      </c>
    </row>
    <row r="6849" spans="1:27" x14ac:dyDescent="0.3">
      <c r="A6849">
        <v>100067</v>
      </c>
      <c r="B6849">
        <v>230922</v>
      </c>
      <c r="C6849" s="3">
        <v>44130.790972222225</v>
      </c>
      <c r="D6849">
        <v>1</v>
      </c>
      <c r="E6849">
        <v>1</v>
      </c>
      <c r="F6849" t="s">
        <v>25</v>
      </c>
      <c r="G6849">
        <v>1</v>
      </c>
      <c r="H6849">
        <v>70.628910000000005</v>
      </c>
      <c r="I6849">
        <v>14.839840000000001</v>
      </c>
      <c r="J6849">
        <v>0.78515630000000003</v>
      </c>
      <c r="K6849">
        <v>56.023440000000001</v>
      </c>
      <c r="L6849" s="3">
        <v>44130.542361111111</v>
      </c>
      <c r="M6849">
        <v>17.18</v>
      </c>
      <c r="N6849" t="s">
        <v>28</v>
      </c>
      <c r="P6849">
        <f>(C6849-Key!$B$1)*24</f>
        <v>3.933333333407063</v>
      </c>
      <c r="Q6849">
        <f>(Key!$B$2-'17.1'!C6849)*24</f>
        <v>-0.9833333333954215</v>
      </c>
      <c r="R6849" s="3">
        <f>C6849-(M6849-Key!$B$5)/(24*Key!$B$6)</f>
        <v>44130.777157407407</v>
      </c>
      <c r="S6849">
        <f>M6849-Key!$B$5</f>
        <v>14.92</v>
      </c>
      <c r="T6849" s="2">
        <f t="shared" si="530"/>
        <v>44129.791666666664</v>
      </c>
      <c r="U6849" t="str">
        <f t="shared" si="531"/>
        <v>10-25-2020 19:00</v>
      </c>
      <c r="V6849">
        <f>IFERROR(IF(W6849=Z6849,VLOOKUP($U6849,[1]C8842!$G$2:$M$145,3,FALSE),0),0)</f>
        <v>0</v>
      </c>
      <c r="W6849">
        <f>VLOOKUP(RIGHT($V$1,5),Key!$A$9:$B$14,2,FALSE)</f>
        <v>10.199999999999999</v>
      </c>
      <c r="X6849">
        <f t="shared" si="534"/>
        <v>0</v>
      </c>
      <c r="Y6849">
        <f>VLOOKUP(RIGHT($X$1,5),Key!$A$9:$B$14,2,FALSE)</f>
        <v>3.7</v>
      </c>
      <c r="Z6849">
        <f t="shared" si="532"/>
        <v>10.199999999999999</v>
      </c>
      <c r="AA6849">
        <f t="shared" si="533"/>
        <v>0</v>
      </c>
    </row>
    <row r="6850" spans="1:27" x14ac:dyDescent="0.3">
      <c r="A6850">
        <v>100067</v>
      </c>
      <c r="B6850">
        <v>230922</v>
      </c>
      <c r="C6850" s="3">
        <v>44130.790972222225</v>
      </c>
      <c r="D6850">
        <v>2</v>
      </c>
      <c r="E6850">
        <v>1</v>
      </c>
      <c r="F6850" t="s">
        <v>26</v>
      </c>
      <c r="G6850">
        <v>1</v>
      </c>
      <c r="H6850">
        <v>69.722660000000005</v>
      </c>
      <c r="I6850">
        <v>15.44922</v>
      </c>
      <c r="J6850">
        <v>0.81640630000000003</v>
      </c>
      <c r="K6850">
        <v>80.03125</v>
      </c>
      <c r="L6850" s="3">
        <v>44130.542361111111</v>
      </c>
      <c r="M6850">
        <v>17.18</v>
      </c>
      <c r="N6850" t="s">
        <v>28</v>
      </c>
      <c r="P6850">
        <f>(C6850-Key!$B$1)*24</f>
        <v>3.933333333407063</v>
      </c>
      <c r="Q6850">
        <f>(Key!$B$2-'17.1'!C6850)*24</f>
        <v>-0.9833333333954215</v>
      </c>
      <c r="R6850" s="3">
        <f>C6850-(M6850-Key!$B$5)/(24*Key!$B$6)</f>
        <v>44130.777157407407</v>
      </c>
      <c r="S6850">
        <f>M6850-Key!$B$5</f>
        <v>14.92</v>
      </c>
      <c r="T6850" s="2">
        <f t="shared" si="530"/>
        <v>44129.791666666664</v>
      </c>
      <c r="U6850" t="str">
        <f t="shared" si="531"/>
        <v>10-25-2020 19:00</v>
      </c>
      <c r="V6850">
        <f>IFERROR(IF(W6850=Z6850,VLOOKUP($U6850,[1]C8842!$G$2:$M$145,3,FALSE),0),0)</f>
        <v>0</v>
      </c>
      <c r="W6850">
        <f>VLOOKUP(RIGHT($V$1,5),Key!$A$9:$B$14,2,FALSE)</f>
        <v>10.199999999999999</v>
      </c>
      <c r="X6850">
        <f t="shared" si="534"/>
        <v>0</v>
      </c>
      <c r="Y6850">
        <f>VLOOKUP(RIGHT($X$1,5),Key!$A$9:$B$14,2,FALSE)</f>
        <v>3.7</v>
      </c>
      <c r="Z6850">
        <f t="shared" si="532"/>
        <v>10.199999999999999</v>
      </c>
      <c r="AA6850">
        <f t="shared" si="533"/>
        <v>0</v>
      </c>
    </row>
    <row r="6851" spans="1:27" x14ac:dyDescent="0.3">
      <c r="A6851">
        <v>100067</v>
      </c>
      <c r="B6851">
        <v>230922</v>
      </c>
      <c r="C6851" s="3">
        <v>44130.790972222225</v>
      </c>
      <c r="D6851">
        <v>2</v>
      </c>
      <c r="E6851">
        <v>1</v>
      </c>
      <c r="F6851" t="s">
        <v>26</v>
      </c>
      <c r="G6851">
        <v>1</v>
      </c>
      <c r="H6851">
        <v>70.972660000000005</v>
      </c>
      <c r="I6851">
        <v>17.996089999999999</v>
      </c>
      <c r="J6851">
        <v>0.8984375</v>
      </c>
      <c r="K6851">
        <v>80.03125</v>
      </c>
      <c r="L6851" s="3">
        <v>44130.542361111111</v>
      </c>
      <c r="M6851">
        <v>17.18</v>
      </c>
      <c r="N6851" t="s">
        <v>28</v>
      </c>
      <c r="P6851">
        <f>(C6851-Key!$B$1)*24</f>
        <v>3.933333333407063</v>
      </c>
      <c r="Q6851">
        <f>(Key!$B$2-'17.1'!C6851)*24</f>
        <v>-0.9833333333954215</v>
      </c>
      <c r="R6851" s="3">
        <f>C6851-(M6851-Key!$B$5)/(24*Key!$B$6)</f>
        <v>44130.777157407407</v>
      </c>
      <c r="S6851">
        <f>M6851-Key!$B$5</f>
        <v>14.92</v>
      </c>
      <c r="T6851" s="2">
        <f t="shared" ref="T6851:T6914" si="535">ROUND(C6851*24*60/10,0)/(24*6)-1</f>
        <v>44129.791666666664</v>
      </c>
      <c r="U6851" t="str">
        <f t="shared" ref="U6851:U6914" si="536">TEXT(T6851,"mm-dd-yyyy hh:mm")</f>
        <v>10-25-2020 19:00</v>
      </c>
      <c r="V6851">
        <f>IFERROR(IF(W6851=Z6851,VLOOKUP($U6851,[1]C8842!$G$2:$M$145,3,FALSE),0),0)</f>
        <v>0</v>
      </c>
      <c r="W6851">
        <f>VLOOKUP(RIGHT($V$1,5),Key!$A$9:$B$14,2,FALSE)</f>
        <v>10.199999999999999</v>
      </c>
      <c r="X6851">
        <f t="shared" si="534"/>
        <v>0</v>
      </c>
      <c r="Y6851">
        <f>VLOOKUP(RIGHT($X$1,5),Key!$A$9:$B$14,2,FALSE)</f>
        <v>3.7</v>
      </c>
      <c r="Z6851">
        <f t="shared" ref="Z6851:Z6914" si="537">M6851-MIN(ABS(Y6851-M6851),ABS(W6851-M6851))</f>
        <v>10.199999999999999</v>
      </c>
      <c r="AA6851">
        <f t="shared" ref="AA6851:AA6914" si="538">SUM(V6851,X6851)</f>
        <v>0</v>
      </c>
    </row>
    <row r="6852" spans="1:27" x14ac:dyDescent="0.3">
      <c r="A6852">
        <v>100067</v>
      </c>
      <c r="B6852">
        <v>230922</v>
      </c>
      <c r="C6852" s="3">
        <v>44130.790972222225</v>
      </c>
      <c r="D6852">
        <v>2</v>
      </c>
      <c r="E6852">
        <v>1</v>
      </c>
      <c r="F6852" t="s">
        <v>26</v>
      </c>
      <c r="G6852">
        <v>1</v>
      </c>
      <c r="H6852">
        <v>69.84375</v>
      </c>
      <c r="I6852">
        <v>16.757809999999999</v>
      </c>
      <c r="J6852">
        <v>0.8671875</v>
      </c>
      <c r="K6852">
        <v>80.03125</v>
      </c>
      <c r="L6852" s="3">
        <v>44130.542361111111</v>
      </c>
      <c r="M6852">
        <v>17.18</v>
      </c>
      <c r="N6852" t="s">
        <v>28</v>
      </c>
      <c r="P6852">
        <f>(C6852-Key!$B$1)*24</f>
        <v>3.933333333407063</v>
      </c>
      <c r="Q6852">
        <f>(Key!$B$2-'17.1'!C6852)*24</f>
        <v>-0.9833333333954215</v>
      </c>
      <c r="R6852" s="3">
        <f>C6852-(M6852-Key!$B$5)/(24*Key!$B$6)</f>
        <v>44130.777157407407</v>
      </c>
      <c r="S6852">
        <f>M6852-Key!$B$5</f>
        <v>14.92</v>
      </c>
      <c r="T6852" s="2">
        <f t="shared" si="535"/>
        <v>44129.791666666664</v>
      </c>
      <c r="U6852" t="str">
        <f t="shared" si="536"/>
        <v>10-25-2020 19:00</v>
      </c>
      <c r="V6852">
        <f>IFERROR(IF(W6852=Z6852,VLOOKUP($U6852,[1]C8842!$G$2:$M$145,3,FALSE),0),0)</f>
        <v>0</v>
      </c>
      <c r="W6852">
        <f>VLOOKUP(RIGHT($V$1,5),Key!$A$9:$B$14,2,FALSE)</f>
        <v>10.199999999999999</v>
      </c>
      <c r="X6852">
        <f t="shared" ref="X6852:X6915" si="539">$X$2</f>
        <v>0</v>
      </c>
      <c r="Y6852">
        <f>VLOOKUP(RIGHT($X$1,5),Key!$A$9:$B$14,2,FALSE)</f>
        <v>3.7</v>
      </c>
      <c r="Z6852">
        <f t="shared" si="537"/>
        <v>10.199999999999999</v>
      </c>
      <c r="AA6852">
        <f t="shared" si="538"/>
        <v>0</v>
      </c>
    </row>
    <row r="6853" spans="1:27" x14ac:dyDescent="0.3">
      <c r="A6853">
        <v>100067</v>
      </c>
      <c r="B6853">
        <v>230922</v>
      </c>
      <c r="C6853" s="3">
        <v>44130.790972222225</v>
      </c>
      <c r="D6853">
        <v>1</v>
      </c>
      <c r="E6853">
        <v>1</v>
      </c>
      <c r="F6853" t="s">
        <v>25</v>
      </c>
      <c r="G6853">
        <v>1</v>
      </c>
      <c r="H6853">
        <v>62.527340000000002</v>
      </c>
      <c r="I6853">
        <v>15.83203</v>
      </c>
      <c r="J6853">
        <v>0.92578130000000003</v>
      </c>
      <c r="K6853">
        <v>58.023440000000001</v>
      </c>
      <c r="L6853" s="3">
        <v>44130.542361111111</v>
      </c>
      <c r="M6853">
        <v>17.18</v>
      </c>
      <c r="N6853" t="s">
        <v>28</v>
      </c>
      <c r="P6853">
        <f>(C6853-Key!$B$1)*24</f>
        <v>3.933333333407063</v>
      </c>
      <c r="Q6853">
        <f>(Key!$B$2-'17.1'!C6853)*24</f>
        <v>-0.9833333333954215</v>
      </c>
      <c r="R6853" s="3">
        <f>C6853-(M6853-Key!$B$5)/(24*Key!$B$6)</f>
        <v>44130.777157407407</v>
      </c>
      <c r="S6853">
        <f>M6853-Key!$B$5</f>
        <v>14.92</v>
      </c>
      <c r="T6853" s="2">
        <f t="shared" si="535"/>
        <v>44129.791666666664</v>
      </c>
      <c r="U6853" t="str">
        <f t="shared" si="536"/>
        <v>10-25-2020 19:00</v>
      </c>
      <c r="V6853">
        <f>IFERROR(IF(W6853=Z6853,VLOOKUP($U6853,[1]C8842!$G$2:$M$145,3,FALSE),0),0)</f>
        <v>0</v>
      </c>
      <c r="W6853">
        <f>VLOOKUP(RIGHT($V$1,5),Key!$A$9:$B$14,2,FALSE)</f>
        <v>10.199999999999999</v>
      </c>
      <c r="X6853">
        <f t="shared" si="539"/>
        <v>0</v>
      </c>
      <c r="Y6853">
        <f>VLOOKUP(RIGHT($X$1,5),Key!$A$9:$B$14,2,FALSE)</f>
        <v>3.7</v>
      </c>
      <c r="Z6853">
        <f t="shared" si="537"/>
        <v>10.199999999999999</v>
      </c>
      <c r="AA6853">
        <f t="shared" si="538"/>
        <v>0</v>
      </c>
    </row>
    <row r="6854" spans="1:27" x14ac:dyDescent="0.3">
      <c r="A6854">
        <v>100067</v>
      </c>
      <c r="B6854">
        <v>230922</v>
      </c>
      <c r="C6854" s="3">
        <v>44130.790972222225</v>
      </c>
      <c r="D6854">
        <v>3</v>
      </c>
      <c r="E6854">
        <v>2</v>
      </c>
      <c r="F6854" t="s">
        <v>26</v>
      </c>
      <c r="G6854">
        <v>1</v>
      </c>
      <c r="H6854">
        <v>59.84375</v>
      </c>
      <c r="I6854">
        <v>18.3125</v>
      </c>
      <c r="J6854">
        <v>1.078125</v>
      </c>
      <c r="K6854">
        <v>94.039060000000006</v>
      </c>
      <c r="L6854" s="3">
        <v>44130.542361111111</v>
      </c>
      <c r="M6854">
        <v>17.18</v>
      </c>
      <c r="N6854" t="s">
        <v>28</v>
      </c>
      <c r="P6854">
        <f>(C6854-Key!$B$1)*24</f>
        <v>3.933333333407063</v>
      </c>
      <c r="Q6854">
        <f>(Key!$B$2-'17.1'!C6854)*24</f>
        <v>-0.9833333333954215</v>
      </c>
      <c r="R6854" s="3">
        <f>C6854-(M6854-Key!$B$5)/(24*Key!$B$6)</f>
        <v>44130.777157407407</v>
      </c>
      <c r="S6854">
        <f>M6854-Key!$B$5</f>
        <v>14.92</v>
      </c>
      <c r="T6854" s="2">
        <f t="shared" si="535"/>
        <v>44129.791666666664</v>
      </c>
      <c r="U6854" t="str">
        <f t="shared" si="536"/>
        <v>10-25-2020 19:00</v>
      </c>
      <c r="V6854">
        <f>IFERROR(IF(W6854=Z6854,VLOOKUP($U6854,[1]C8842!$G$2:$M$145,3,FALSE),0),0)</f>
        <v>0</v>
      </c>
      <c r="W6854">
        <f>VLOOKUP(RIGHT($V$1,5),Key!$A$9:$B$14,2,FALSE)</f>
        <v>10.199999999999999</v>
      </c>
      <c r="X6854">
        <f t="shared" si="539"/>
        <v>0</v>
      </c>
      <c r="Y6854">
        <f>VLOOKUP(RIGHT($X$1,5),Key!$A$9:$B$14,2,FALSE)</f>
        <v>3.7</v>
      </c>
      <c r="Z6854">
        <f t="shared" si="537"/>
        <v>10.199999999999999</v>
      </c>
      <c r="AA6854">
        <f t="shared" si="538"/>
        <v>0</v>
      </c>
    </row>
    <row r="6855" spans="1:27" x14ac:dyDescent="0.3">
      <c r="A6855">
        <v>100067</v>
      </c>
      <c r="B6855">
        <v>230922</v>
      </c>
      <c r="C6855" s="3">
        <v>44130.790972222225</v>
      </c>
      <c r="D6855">
        <v>3</v>
      </c>
      <c r="E6855">
        <v>2</v>
      </c>
      <c r="F6855" t="s">
        <v>26</v>
      </c>
      <c r="G6855">
        <v>1</v>
      </c>
      <c r="H6855">
        <v>68.257810000000006</v>
      </c>
      <c r="I6855">
        <v>15.277340000000001</v>
      </c>
      <c r="J6855">
        <v>0.828125</v>
      </c>
      <c r="K6855">
        <v>95.039060000000006</v>
      </c>
      <c r="L6855" s="3">
        <v>44130.542361111111</v>
      </c>
      <c r="M6855">
        <v>17.18</v>
      </c>
      <c r="N6855" t="s">
        <v>28</v>
      </c>
      <c r="P6855">
        <f>(C6855-Key!$B$1)*24</f>
        <v>3.933333333407063</v>
      </c>
      <c r="Q6855">
        <f>(Key!$B$2-'17.1'!C6855)*24</f>
        <v>-0.9833333333954215</v>
      </c>
      <c r="R6855" s="3">
        <f>C6855-(M6855-Key!$B$5)/(24*Key!$B$6)</f>
        <v>44130.777157407407</v>
      </c>
      <c r="S6855">
        <f>M6855-Key!$B$5</f>
        <v>14.92</v>
      </c>
      <c r="T6855" s="2">
        <f t="shared" si="535"/>
        <v>44129.791666666664</v>
      </c>
      <c r="U6855" t="str">
        <f t="shared" si="536"/>
        <v>10-25-2020 19:00</v>
      </c>
      <c r="V6855">
        <f>IFERROR(IF(W6855=Z6855,VLOOKUP($U6855,[1]C8842!$G$2:$M$145,3,FALSE),0),0)</f>
        <v>0</v>
      </c>
      <c r="W6855">
        <f>VLOOKUP(RIGHT($V$1,5),Key!$A$9:$B$14,2,FALSE)</f>
        <v>10.199999999999999</v>
      </c>
      <c r="X6855">
        <f t="shared" si="539"/>
        <v>0</v>
      </c>
      <c r="Y6855">
        <f>VLOOKUP(RIGHT($X$1,5),Key!$A$9:$B$14,2,FALSE)</f>
        <v>3.7</v>
      </c>
      <c r="Z6855">
        <f t="shared" si="537"/>
        <v>10.199999999999999</v>
      </c>
      <c r="AA6855">
        <f t="shared" si="538"/>
        <v>0</v>
      </c>
    </row>
    <row r="6856" spans="1:27" x14ac:dyDescent="0.3">
      <c r="A6856">
        <v>100067</v>
      </c>
      <c r="B6856">
        <v>230922</v>
      </c>
      <c r="C6856" s="3">
        <v>44130.791666666664</v>
      </c>
      <c r="D6856">
        <v>1</v>
      </c>
      <c r="E6856">
        <v>1</v>
      </c>
      <c r="F6856" t="s">
        <v>25</v>
      </c>
      <c r="G6856">
        <v>2</v>
      </c>
      <c r="H6856">
        <v>54.039059999999999</v>
      </c>
      <c r="I6856">
        <v>20.585940000000001</v>
      </c>
      <c r="J6856">
        <v>1.308594</v>
      </c>
      <c r="K6856">
        <v>55.023440000000001</v>
      </c>
      <c r="L6856" s="3">
        <v>44130.542361111111</v>
      </c>
      <c r="M6856">
        <v>17.18</v>
      </c>
      <c r="N6856" t="s">
        <v>28</v>
      </c>
      <c r="P6856">
        <f>(C6856-Key!$B$1)*24</f>
        <v>3.9499999999534339</v>
      </c>
      <c r="Q6856">
        <f>(Key!$B$2-'17.1'!C6856)*24</f>
        <v>-0.99999999994179234</v>
      </c>
      <c r="R6856" s="3">
        <f>C6856-(M6856-Key!$B$5)/(24*Key!$B$6)</f>
        <v>44130.777851851846</v>
      </c>
      <c r="S6856">
        <f>M6856-Key!$B$5</f>
        <v>14.92</v>
      </c>
      <c r="T6856" s="2">
        <f t="shared" si="535"/>
        <v>44129.791666666664</v>
      </c>
      <c r="U6856" t="str">
        <f t="shared" si="536"/>
        <v>10-25-2020 19:00</v>
      </c>
      <c r="V6856">
        <f>IFERROR(IF(W6856=Z6856,VLOOKUP($U6856,[1]C8842!$G$2:$M$145,3,FALSE),0),0)</f>
        <v>0</v>
      </c>
      <c r="W6856">
        <f>VLOOKUP(RIGHT($V$1,5),Key!$A$9:$B$14,2,FALSE)</f>
        <v>10.199999999999999</v>
      </c>
      <c r="X6856">
        <f t="shared" si="539"/>
        <v>0</v>
      </c>
      <c r="Y6856">
        <f>VLOOKUP(RIGHT($X$1,5),Key!$A$9:$B$14,2,FALSE)</f>
        <v>3.7</v>
      </c>
      <c r="Z6856">
        <f t="shared" si="537"/>
        <v>10.199999999999999</v>
      </c>
      <c r="AA6856">
        <f t="shared" si="538"/>
        <v>0</v>
      </c>
    </row>
    <row r="6857" spans="1:27" x14ac:dyDescent="0.3">
      <c r="A6857">
        <v>100067</v>
      </c>
      <c r="B6857">
        <v>230922</v>
      </c>
      <c r="C6857" s="3">
        <v>44130.791666666664</v>
      </c>
      <c r="D6857">
        <v>0</v>
      </c>
      <c r="E6857">
        <v>2</v>
      </c>
      <c r="F6857" t="s">
        <v>25</v>
      </c>
      <c r="G6857">
        <v>3</v>
      </c>
      <c r="H6857">
        <v>51.90625</v>
      </c>
      <c r="I6857">
        <v>33.921880000000002</v>
      </c>
      <c r="J6857">
        <v>2.046875</v>
      </c>
      <c r="K6857">
        <v>47.019530000000003</v>
      </c>
      <c r="L6857" s="3">
        <v>44130.542361111111</v>
      </c>
      <c r="M6857">
        <v>17.18</v>
      </c>
      <c r="N6857" t="s">
        <v>28</v>
      </c>
      <c r="P6857">
        <f>(C6857-Key!$B$1)*24</f>
        <v>3.9499999999534339</v>
      </c>
      <c r="Q6857">
        <f>(Key!$B$2-'17.1'!C6857)*24</f>
        <v>-0.99999999994179234</v>
      </c>
      <c r="R6857" s="3">
        <f>C6857-(M6857-Key!$B$5)/(24*Key!$B$6)</f>
        <v>44130.777851851846</v>
      </c>
      <c r="S6857">
        <f>M6857-Key!$B$5</f>
        <v>14.92</v>
      </c>
      <c r="T6857" s="2">
        <f t="shared" si="535"/>
        <v>44129.791666666664</v>
      </c>
      <c r="U6857" t="str">
        <f t="shared" si="536"/>
        <v>10-25-2020 19:00</v>
      </c>
      <c r="V6857">
        <f>IFERROR(IF(W6857=Z6857,VLOOKUP($U6857,[1]C8842!$G$2:$M$145,3,FALSE),0),0)</f>
        <v>0</v>
      </c>
      <c r="W6857">
        <f>VLOOKUP(RIGHT($V$1,5),Key!$A$9:$B$14,2,FALSE)</f>
        <v>10.199999999999999</v>
      </c>
      <c r="X6857">
        <f t="shared" si="539"/>
        <v>0</v>
      </c>
      <c r="Y6857">
        <f>VLOOKUP(RIGHT($X$1,5),Key!$A$9:$B$14,2,FALSE)</f>
        <v>3.7</v>
      </c>
      <c r="Z6857">
        <f t="shared" si="537"/>
        <v>10.199999999999999</v>
      </c>
      <c r="AA6857">
        <f t="shared" si="538"/>
        <v>0</v>
      </c>
    </row>
    <row r="6858" spans="1:27" x14ac:dyDescent="0.3">
      <c r="A6858">
        <v>100067</v>
      </c>
      <c r="B6858">
        <v>230922</v>
      </c>
      <c r="C6858" s="3">
        <v>44130.791666666664</v>
      </c>
      <c r="D6858">
        <v>1</v>
      </c>
      <c r="E6858">
        <v>1</v>
      </c>
      <c r="F6858" t="s">
        <v>25</v>
      </c>
      <c r="G6858">
        <v>3</v>
      </c>
      <c r="H6858">
        <v>63.789059999999999</v>
      </c>
      <c r="I6858">
        <v>48.144530000000003</v>
      </c>
      <c r="J6858">
        <v>2.2578130000000001</v>
      </c>
      <c r="K6858">
        <v>56.023440000000001</v>
      </c>
      <c r="L6858" s="3">
        <v>44130.542361111111</v>
      </c>
      <c r="M6858">
        <v>17.18</v>
      </c>
      <c r="N6858" t="s">
        <v>28</v>
      </c>
      <c r="P6858">
        <f>(C6858-Key!$B$1)*24</f>
        <v>3.9499999999534339</v>
      </c>
      <c r="Q6858">
        <f>(Key!$B$2-'17.1'!C6858)*24</f>
        <v>-0.99999999994179234</v>
      </c>
      <c r="R6858" s="3">
        <f>C6858-(M6858-Key!$B$5)/(24*Key!$B$6)</f>
        <v>44130.777851851846</v>
      </c>
      <c r="S6858">
        <f>M6858-Key!$B$5</f>
        <v>14.92</v>
      </c>
      <c r="T6858" s="2">
        <f t="shared" si="535"/>
        <v>44129.791666666664</v>
      </c>
      <c r="U6858" t="str">
        <f t="shared" si="536"/>
        <v>10-25-2020 19:00</v>
      </c>
      <c r="V6858">
        <f>IFERROR(IF(W6858=Z6858,VLOOKUP($U6858,[1]C8842!$G$2:$M$145,3,FALSE),0),0)</f>
        <v>0</v>
      </c>
      <c r="W6858">
        <f>VLOOKUP(RIGHT($V$1,5),Key!$A$9:$B$14,2,FALSE)</f>
        <v>10.199999999999999</v>
      </c>
      <c r="X6858">
        <f t="shared" si="539"/>
        <v>0</v>
      </c>
      <c r="Y6858">
        <f>VLOOKUP(RIGHT($X$1,5),Key!$A$9:$B$14,2,FALSE)</f>
        <v>3.7</v>
      </c>
      <c r="Z6858">
        <f t="shared" si="537"/>
        <v>10.199999999999999</v>
      </c>
      <c r="AA6858">
        <f t="shared" si="538"/>
        <v>0</v>
      </c>
    </row>
    <row r="6859" spans="1:27" x14ac:dyDescent="0.3">
      <c r="A6859">
        <v>100067</v>
      </c>
      <c r="B6859">
        <v>230922</v>
      </c>
      <c r="C6859" s="3">
        <v>44130.791666666664</v>
      </c>
      <c r="D6859">
        <v>0</v>
      </c>
      <c r="E6859">
        <v>2</v>
      </c>
      <c r="F6859" t="s">
        <v>25</v>
      </c>
      <c r="G6859">
        <v>1</v>
      </c>
      <c r="H6859">
        <v>58.839840000000002</v>
      </c>
      <c r="I6859">
        <v>13.726559999999999</v>
      </c>
      <c r="J6859">
        <v>0.890625</v>
      </c>
      <c r="K6859">
        <v>46.019530000000003</v>
      </c>
      <c r="L6859" s="3">
        <v>44130.542361111111</v>
      </c>
      <c r="M6859">
        <v>17.18</v>
      </c>
      <c r="N6859" t="s">
        <v>28</v>
      </c>
      <c r="P6859">
        <f>(C6859-Key!$B$1)*24</f>
        <v>3.9499999999534339</v>
      </c>
      <c r="Q6859">
        <f>(Key!$B$2-'17.1'!C6859)*24</f>
        <v>-0.99999999994179234</v>
      </c>
      <c r="R6859" s="3">
        <f>C6859-(M6859-Key!$B$5)/(24*Key!$B$6)</f>
        <v>44130.777851851846</v>
      </c>
      <c r="S6859">
        <f>M6859-Key!$B$5</f>
        <v>14.92</v>
      </c>
      <c r="T6859" s="2">
        <f t="shared" si="535"/>
        <v>44129.791666666664</v>
      </c>
      <c r="U6859" t="str">
        <f t="shared" si="536"/>
        <v>10-25-2020 19:00</v>
      </c>
      <c r="V6859">
        <f>IFERROR(IF(W6859=Z6859,VLOOKUP($U6859,[1]C8842!$G$2:$M$145,3,FALSE),0),0)</f>
        <v>0</v>
      </c>
      <c r="W6859">
        <f>VLOOKUP(RIGHT($V$1,5),Key!$A$9:$B$14,2,FALSE)</f>
        <v>10.199999999999999</v>
      </c>
      <c r="X6859">
        <f t="shared" si="539"/>
        <v>0</v>
      </c>
      <c r="Y6859">
        <f>VLOOKUP(RIGHT($X$1,5),Key!$A$9:$B$14,2,FALSE)</f>
        <v>3.7</v>
      </c>
      <c r="Z6859">
        <f t="shared" si="537"/>
        <v>10.199999999999999</v>
      </c>
      <c r="AA6859">
        <f t="shared" si="538"/>
        <v>0</v>
      </c>
    </row>
    <row r="6860" spans="1:27" x14ac:dyDescent="0.3">
      <c r="A6860">
        <v>100067</v>
      </c>
      <c r="B6860">
        <v>230922</v>
      </c>
      <c r="C6860" s="3">
        <v>44130.791666666664</v>
      </c>
      <c r="D6860">
        <v>3</v>
      </c>
      <c r="E6860">
        <v>2</v>
      </c>
      <c r="F6860" t="s">
        <v>26</v>
      </c>
      <c r="G6860">
        <v>2</v>
      </c>
      <c r="H6860">
        <v>66.609380000000002</v>
      </c>
      <c r="I6860">
        <v>22.95703</v>
      </c>
      <c r="J6860">
        <v>1.15625</v>
      </c>
      <c r="K6860">
        <v>96.039060000000006</v>
      </c>
      <c r="L6860" s="3">
        <v>44130.542361111111</v>
      </c>
      <c r="M6860">
        <v>17.18</v>
      </c>
      <c r="N6860" t="s">
        <v>28</v>
      </c>
      <c r="P6860">
        <f>(C6860-Key!$B$1)*24</f>
        <v>3.9499999999534339</v>
      </c>
      <c r="Q6860">
        <f>(Key!$B$2-'17.1'!C6860)*24</f>
        <v>-0.99999999994179234</v>
      </c>
      <c r="R6860" s="3">
        <f>C6860-(M6860-Key!$B$5)/(24*Key!$B$6)</f>
        <v>44130.777851851846</v>
      </c>
      <c r="S6860">
        <f>M6860-Key!$B$5</f>
        <v>14.92</v>
      </c>
      <c r="T6860" s="2">
        <f t="shared" si="535"/>
        <v>44129.791666666664</v>
      </c>
      <c r="U6860" t="str">
        <f t="shared" si="536"/>
        <v>10-25-2020 19:00</v>
      </c>
      <c r="V6860">
        <f>IFERROR(IF(W6860=Z6860,VLOOKUP($U6860,[1]C8842!$G$2:$M$145,3,FALSE),0),0)</f>
        <v>0</v>
      </c>
      <c r="W6860">
        <f>VLOOKUP(RIGHT($V$1,5),Key!$A$9:$B$14,2,FALSE)</f>
        <v>10.199999999999999</v>
      </c>
      <c r="X6860">
        <f t="shared" si="539"/>
        <v>0</v>
      </c>
      <c r="Y6860">
        <f>VLOOKUP(RIGHT($X$1,5),Key!$A$9:$B$14,2,FALSE)</f>
        <v>3.7</v>
      </c>
      <c r="Z6860">
        <f t="shared" si="537"/>
        <v>10.199999999999999</v>
      </c>
      <c r="AA6860">
        <f t="shared" si="538"/>
        <v>0</v>
      </c>
    </row>
    <row r="6861" spans="1:27" x14ac:dyDescent="0.3">
      <c r="A6861">
        <v>100067</v>
      </c>
      <c r="B6861">
        <v>230922</v>
      </c>
      <c r="C6861" s="3">
        <v>44130.791666666664</v>
      </c>
      <c r="D6861">
        <v>2</v>
      </c>
      <c r="E6861">
        <v>1</v>
      </c>
      <c r="F6861" t="s">
        <v>26</v>
      </c>
      <c r="G6861">
        <v>2</v>
      </c>
      <c r="H6861">
        <v>71.128910000000005</v>
      </c>
      <c r="I6861">
        <v>22.640630000000002</v>
      </c>
      <c r="J6861">
        <v>1.0703130000000001</v>
      </c>
      <c r="K6861">
        <v>82.035160000000005</v>
      </c>
      <c r="L6861" s="3">
        <v>44130.542361111111</v>
      </c>
      <c r="M6861">
        <v>17.18</v>
      </c>
      <c r="N6861" t="s">
        <v>28</v>
      </c>
      <c r="P6861">
        <f>(C6861-Key!$B$1)*24</f>
        <v>3.9499999999534339</v>
      </c>
      <c r="Q6861">
        <f>(Key!$B$2-'17.1'!C6861)*24</f>
        <v>-0.99999999994179234</v>
      </c>
      <c r="R6861" s="3">
        <f>C6861-(M6861-Key!$B$5)/(24*Key!$B$6)</f>
        <v>44130.777851851846</v>
      </c>
      <c r="S6861">
        <f>M6861-Key!$B$5</f>
        <v>14.92</v>
      </c>
      <c r="T6861" s="2">
        <f t="shared" si="535"/>
        <v>44129.791666666664</v>
      </c>
      <c r="U6861" t="str">
        <f t="shared" si="536"/>
        <v>10-25-2020 19:00</v>
      </c>
      <c r="V6861">
        <f>IFERROR(IF(W6861=Z6861,VLOOKUP($U6861,[1]C8842!$G$2:$M$145,3,FALSE),0),0)</f>
        <v>0</v>
      </c>
      <c r="W6861">
        <f>VLOOKUP(RIGHT($V$1,5),Key!$A$9:$B$14,2,FALSE)</f>
        <v>10.199999999999999</v>
      </c>
      <c r="X6861">
        <f t="shared" si="539"/>
        <v>0</v>
      </c>
      <c r="Y6861">
        <f>VLOOKUP(RIGHT($X$1,5),Key!$A$9:$B$14,2,FALSE)</f>
        <v>3.7</v>
      </c>
      <c r="Z6861">
        <f t="shared" si="537"/>
        <v>10.199999999999999</v>
      </c>
      <c r="AA6861">
        <f t="shared" si="538"/>
        <v>0</v>
      </c>
    </row>
    <row r="6862" spans="1:27" x14ac:dyDescent="0.3">
      <c r="A6862">
        <v>100067</v>
      </c>
      <c r="B6862">
        <v>230922</v>
      </c>
      <c r="C6862" s="3">
        <v>44130.791666666664</v>
      </c>
      <c r="D6862">
        <v>0</v>
      </c>
      <c r="E6862">
        <v>2</v>
      </c>
      <c r="F6862" t="s">
        <v>25</v>
      </c>
      <c r="G6862">
        <v>1</v>
      </c>
      <c r="H6862">
        <v>71.515630000000002</v>
      </c>
      <c r="I6862">
        <v>14.691409999999999</v>
      </c>
      <c r="J6862">
        <v>0.76953130000000003</v>
      </c>
      <c r="K6862">
        <v>47.019530000000003</v>
      </c>
      <c r="L6862" s="3">
        <v>44130.54583333333</v>
      </c>
      <c r="M6862">
        <v>17.18</v>
      </c>
      <c r="N6862" t="s">
        <v>28</v>
      </c>
      <c r="P6862">
        <f>(C6862-Key!$B$1)*24</f>
        <v>3.9499999999534339</v>
      </c>
      <c r="Q6862">
        <f>(Key!$B$2-'17.1'!C6862)*24</f>
        <v>-0.99999999994179234</v>
      </c>
      <c r="R6862" s="3">
        <f>C6862-(M6862-Key!$B$5)/(24*Key!$B$6)</f>
        <v>44130.777851851846</v>
      </c>
      <c r="S6862">
        <f>M6862-Key!$B$5</f>
        <v>14.92</v>
      </c>
      <c r="T6862" s="2">
        <f t="shared" si="535"/>
        <v>44129.791666666664</v>
      </c>
      <c r="U6862" t="str">
        <f t="shared" si="536"/>
        <v>10-25-2020 19:00</v>
      </c>
      <c r="V6862">
        <f>IFERROR(IF(W6862=Z6862,VLOOKUP($U6862,[1]C8842!$G$2:$M$145,3,FALSE),0),0)</f>
        <v>0</v>
      </c>
      <c r="W6862">
        <f>VLOOKUP(RIGHT($V$1,5),Key!$A$9:$B$14,2,FALSE)</f>
        <v>10.199999999999999</v>
      </c>
      <c r="X6862">
        <f t="shared" si="539"/>
        <v>0</v>
      </c>
      <c r="Y6862">
        <f>VLOOKUP(RIGHT($X$1,5),Key!$A$9:$B$14,2,FALSE)</f>
        <v>3.7</v>
      </c>
      <c r="Z6862">
        <f t="shared" si="537"/>
        <v>10.199999999999999</v>
      </c>
      <c r="AA6862">
        <f t="shared" si="538"/>
        <v>0</v>
      </c>
    </row>
    <row r="6863" spans="1:27" x14ac:dyDescent="0.3">
      <c r="A6863">
        <v>100067</v>
      </c>
      <c r="B6863">
        <v>230922</v>
      </c>
      <c r="C6863" s="3">
        <v>44130.791666666664</v>
      </c>
      <c r="D6863">
        <v>2</v>
      </c>
      <c r="E6863">
        <v>1</v>
      </c>
      <c r="F6863" t="s">
        <v>26</v>
      </c>
      <c r="G6863">
        <v>2</v>
      </c>
      <c r="H6863">
        <v>65.242189999999994</v>
      </c>
      <c r="I6863">
        <v>23.734380000000002</v>
      </c>
      <c r="J6863">
        <v>1.2109380000000001</v>
      </c>
      <c r="K6863">
        <v>82.035160000000005</v>
      </c>
      <c r="L6863" s="3">
        <v>44130.54583333333</v>
      </c>
      <c r="M6863">
        <v>17.18</v>
      </c>
      <c r="N6863" t="s">
        <v>28</v>
      </c>
      <c r="P6863">
        <f>(C6863-Key!$B$1)*24</f>
        <v>3.9499999999534339</v>
      </c>
      <c r="Q6863">
        <f>(Key!$B$2-'17.1'!C6863)*24</f>
        <v>-0.99999999994179234</v>
      </c>
      <c r="R6863" s="3">
        <f>C6863-(M6863-Key!$B$5)/(24*Key!$B$6)</f>
        <v>44130.777851851846</v>
      </c>
      <c r="S6863">
        <f>M6863-Key!$B$5</f>
        <v>14.92</v>
      </c>
      <c r="T6863" s="2">
        <f t="shared" si="535"/>
        <v>44129.791666666664</v>
      </c>
      <c r="U6863" t="str">
        <f t="shared" si="536"/>
        <v>10-25-2020 19:00</v>
      </c>
      <c r="V6863">
        <f>IFERROR(IF(W6863=Z6863,VLOOKUP($U6863,[1]C8842!$G$2:$M$145,3,FALSE),0),0)</f>
        <v>0</v>
      </c>
      <c r="W6863">
        <f>VLOOKUP(RIGHT($V$1,5),Key!$A$9:$B$14,2,FALSE)</f>
        <v>10.199999999999999</v>
      </c>
      <c r="X6863">
        <f t="shared" si="539"/>
        <v>0</v>
      </c>
      <c r="Y6863">
        <f>VLOOKUP(RIGHT($X$1,5),Key!$A$9:$B$14,2,FALSE)</f>
        <v>3.7</v>
      </c>
      <c r="Z6863">
        <f t="shared" si="537"/>
        <v>10.199999999999999</v>
      </c>
      <c r="AA6863">
        <f t="shared" si="538"/>
        <v>0</v>
      </c>
    </row>
    <row r="6864" spans="1:27" x14ac:dyDescent="0.3">
      <c r="A6864">
        <v>100067</v>
      </c>
      <c r="B6864">
        <v>230922</v>
      </c>
      <c r="C6864" s="3">
        <v>44130.791666666664</v>
      </c>
      <c r="D6864">
        <v>1</v>
      </c>
      <c r="E6864">
        <v>1</v>
      </c>
      <c r="F6864" t="s">
        <v>25</v>
      </c>
      <c r="G6864">
        <v>1</v>
      </c>
      <c r="H6864">
        <v>75.066410000000005</v>
      </c>
      <c r="I6864">
        <v>10.128909999999999</v>
      </c>
      <c r="J6864">
        <v>0.5703125</v>
      </c>
      <c r="K6864">
        <v>59.023440000000001</v>
      </c>
      <c r="L6864" s="3">
        <v>44130.54583333333</v>
      </c>
      <c r="M6864">
        <v>17.18</v>
      </c>
      <c r="N6864" t="s">
        <v>28</v>
      </c>
      <c r="P6864">
        <f>(C6864-Key!$B$1)*24</f>
        <v>3.9499999999534339</v>
      </c>
      <c r="Q6864">
        <f>(Key!$B$2-'17.1'!C6864)*24</f>
        <v>-0.99999999994179234</v>
      </c>
      <c r="R6864" s="3">
        <f>C6864-(M6864-Key!$B$5)/(24*Key!$B$6)</f>
        <v>44130.777851851846</v>
      </c>
      <c r="S6864">
        <f>M6864-Key!$B$5</f>
        <v>14.92</v>
      </c>
      <c r="T6864" s="2">
        <f t="shared" si="535"/>
        <v>44129.791666666664</v>
      </c>
      <c r="U6864" t="str">
        <f t="shared" si="536"/>
        <v>10-25-2020 19:00</v>
      </c>
      <c r="V6864">
        <f>IFERROR(IF(W6864=Z6864,VLOOKUP($U6864,[1]C8842!$G$2:$M$145,3,FALSE),0),0)</f>
        <v>0</v>
      </c>
      <c r="W6864">
        <f>VLOOKUP(RIGHT($V$1,5),Key!$A$9:$B$14,2,FALSE)</f>
        <v>10.199999999999999</v>
      </c>
      <c r="X6864">
        <f t="shared" si="539"/>
        <v>0</v>
      </c>
      <c r="Y6864">
        <f>VLOOKUP(RIGHT($X$1,5),Key!$A$9:$B$14,2,FALSE)</f>
        <v>3.7</v>
      </c>
      <c r="Z6864">
        <f t="shared" si="537"/>
        <v>10.199999999999999</v>
      </c>
      <c r="AA6864">
        <f t="shared" si="538"/>
        <v>0</v>
      </c>
    </row>
    <row r="6865" spans="1:27" x14ac:dyDescent="0.3">
      <c r="A6865">
        <v>100067</v>
      </c>
      <c r="B6865">
        <v>230922</v>
      </c>
      <c r="C6865" s="3">
        <v>44130.791666666664</v>
      </c>
      <c r="D6865">
        <v>2</v>
      </c>
      <c r="E6865">
        <v>1</v>
      </c>
      <c r="F6865" t="s">
        <v>26</v>
      </c>
      <c r="G6865">
        <v>1</v>
      </c>
      <c r="H6865">
        <v>77.730469999999997</v>
      </c>
      <c r="I6865">
        <v>16.421880000000002</v>
      </c>
      <c r="J6865">
        <v>0.765625</v>
      </c>
      <c r="K6865">
        <v>81.035160000000005</v>
      </c>
      <c r="L6865" s="3">
        <v>44130.54583333333</v>
      </c>
      <c r="M6865">
        <v>17.18</v>
      </c>
      <c r="N6865" t="s">
        <v>28</v>
      </c>
      <c r="P6865">
        <f>(C6865-Key!$B$1)*24</f>
        <v>3.9499999999534339</v>
      </c>
      <c r="Q6865">
        <f>(Key!$B$2-'17.1'!C6865)*24</f>
        <v>-0.99999999994179234</v>
      </c>
      <c r="R6865" s="3">
        <f>C6865-(M6865-Key!$B$5)/(24*Key!$B$6)</f>
        <v>44130.777851851846</v>
      </c>
      <c r="S6865">
        <f>M6865-Key!$B$5</f>
        <v>14.92</v>
      </c>
      <c r="T6865" s="2">
        <f t="shared" si="535"/>
        <v>44129.791666666664</v>
      </c>
      <c r="U6865" t="str">
        <f t="shared" si="536"/>
        <v>10-25-2020 19:00</v>
      </c>
      <c r="V6865">
        <f>IFERROR(IF(W6865=Z6865,VLOOKUP($U6865,[1]C8842!$G$2:$M$145,3,FALSE),0),0)</f>
        <v>0</v>
      </c>
      <c r="W6865">
        <f>VLOOKUP(RIGHT($V$1,5),Key!$A$9:$B$14,2,FALSE)</f>
        <v>10.199999999999999</v>
      </c>
      <c r="X6865">
        <f t="shared" si="539"/>
        <v>0</v>
      </c>
      <c r="Y6865">
        <f>VLOOKUP(RIGHT($X$1,5),Key!$A$9:$B$14,2,FALSE)</f>
        <v>3.7</v>
      </c>
      <c r="Z6865">
        <f t="shared" si="537"/>
        <v>10.199999999999999</v>
      </c>
      <c r="AA6865">
        <f t="shared" si="538"/>
        <v>0</v>
      </c>
    </row>
    <row r="6866" spans="1:27" x14ac:dyDescent="0.3">
      <c r="A6866">
        <v>100067</v>
      </c>
      <c r="B6866">
        <v>230922</v>
      </c>
      <c r="C6866" s="3">
        <v>44130.791666666664</v>
      </c>
      <c r="D6866">
        <v>0</v>
      </c>
      <c r="E6866">
        <v>2</v>
      </c>
      <c r="F6866" t="s">
        <v>25</v>
      </c>
      <c r="G6866">
        <v>1</v>
      </c>
      <c r="H6866">
        <v>59.703130000000002</v>
      </c>
      <c r="I6866">
        <v>12.51563</v>
      </c>
      <c r="J6866">
        <v>0.82421880000000003</v>
      </c>
      <c r="K6866">
        <v>46.019530000000003</v>
      </c>
      <c r="L6866" s="3">
        <v>44130.54583333333</v>
      </c>
      <c r="M6866">
        <v>17.18</v>
      </c>
      <c r="N6866" t="s">
        <v>28</v>
      </c>
      <c r="P6866">
        <f>(C6866-Key!$B$1)*24</f>
        <v>3.9499999999534339</v>
      </c>
      <c r="Q6866">
        <f>(Key!$B$2-'17.1'!C6866)*24</f>
        <v>-0.99999999994179234</v>
      </c>
      <c r="R6866" s="3">
        <f>C6866-(M6866-Key!$B$5)/(24*Key!$B$6)</f>
        <v>44130.777851851846</v>
      </c>
      <c r="S6866">
        <f>M6866-Key!$B$5</f>
        <v>14.92</v>
      </c>
      <c r="T6866" s="2">
        <f t="shared" si="535"/>
        <v>44129.791666666664</v>
      </c>
      <c r="U6866" t="str">
        <f t="shared" si="536"/>
        <v>10-25-2020 19:00</v>
      </c>
      <c r="V6866">
        <f>IFERROR(IF(W6866=Z6866,VLOOKUP($U6866,[1]C8842!$G$2:$M$145,3,FALSE),0),0)</f>
        <v>0</v>
      </c>
      <c r="W6866">
        <f>VLOOKUP(RIGHT($V$1,5),Key!$A$9:$B$14,2,FALSE)</f>
        <v>10.199999999999999</v>
      </c>
      <c r="X6866">
        <f t="shared" si="539"/>
        <v>0</v>
      </c>
      <c r="Y6866">
        <f>VLOOKUP(RIGHT($X$1,5),Key!$A$9:$B$14,2,FALSE)</f>
        <v>3.7</v>
      </c>
      <c r="Z6866">
        <f t="shared" si="537"/>
        <v>10.199999999999999</v>
      </c>
      <c r="AA6866">
        <f t="shared" si="538"/>
        <v>0</v>
      </c>
    </row>
    <row r="6867" spans="1:27" x14ac:dyDescent="0.3">
      <c r="A6867">
        <v>100067</v>
      </c>
      <c r="B6867">
        <v>230922</v>
      </c>
      <c r="C6867" s="3">
        <v>44130.791666666664</v>
      </c>
      <c r="D6867">
        <v>3</v>
      </c>
      <c r="E6867">
        <v>2</v>
      </c>
      <c r="F6867" t="s">
        <v>26</v>
      </c>
      <c r="G6867">
        <v>1</v>
      </c>
      <c r="H6867">
        <v>64.59375</v>
      </c>
      <c r="I6867">
        <v>16.36328</v>
      </c>
      <c r="J6867">
        <v>0.921875</v>
      </c>
      <c r="K6867">
        <v>92.039060000000006</v>
      </c>
      <c r="L6867" s="3">
        <v>44130.54583333333</v>
      </c>
      <c r="M6867">
        <v>17.18</v>
      </c>
      <c r="N6867" t="s">
        <v>28</v>
      </c>
      <c r="P6867">
        <f>(C6867-Key!$B$1)*24</f>
        <v>3.9499999999534339</v>
      </c>
      <c r="Q6867">
        <f>(Key!$B$2-'17.1'!C6867)*24</f>
        <v>-0.99999999994179234</v>
      </c>
      <c r="R6867" s="3">
        <f>C6867-(M6867-Key!$B$5)/(24*Key!$B$6)</f>
        <v>44130.777851851846</v>
      </c>
      <c r="S6867">
        <f>M6867-Key!$B$5</f>
        <v>14.92</v>
      </c>
      <c r="T6867" s="2">
        <f t="shared" si="535"/>
        <v>44129.791666666664</v>
      </c>
      <c r="U6867" t="str">
        <f t="shared" si="536"/>
        <v>10-25-2020 19:00</v>
      </c>
      <c r="V6867">
        <f>IFERROR(IF(W6867=Z6867,VLOOKUP($U6867,[1]C8842!$G$2:$M$145,3,FALSE),0),0)</f>
        <v>0</v>
      </c>
      <c r="W6867">
        <f>VLOOKUP(RIGHT($V$1,5),Key!$A$9:$B$14,2,FALSE)</f>
        <v>10.199999999999999</v>
      </c>
      <c r="X6867">
        <f t="shared" si="539"/>
        <v>0</v>
      </c>
      <c r="Y6867">
        <f>VLOOKUP(RIGHT($X$1,5),Key!$A$9:$B$14,2,FALSE)</f>
        <v>3.7</v>
      </c>
      <c r="Z6867">
        <f t="shared" si="537"/>
        <v>10.199999999999999</v>
      </c>
      <c r="AA6867">
        <f t="shared" si="538"/>
        <v>0</v>
      </c>
    </row>
    <row r="6868" spans="1:27" x14ac:dyDescent="0.3">
      <c r="A6868">
        <v>100067</v>
      </c>
      <c r="B6868">
        <v>230922</v>
      </c>
      <c r="C6868" s="3">
        <v>44130.791666666664</v>
      </c>
      <c r="D6868">
        <v>0</v>
      </c>
      <c r="E6868">
        <v>2</v>
      </c>
      <c r="F6868" t="s">
        <v>25</v>
      </c>
      <c r="G6868">
        <v>1</v>
      </c>
      <c r="H6868">
        <v>73.652339999999995</v>
      </c>
      <c r="I6868">
        <v>17.152339999999999</v>
      </c>
      <c r="J6868">
        <v>0.8359375</v>
      </c>
      <c r="K6868">
        <v>46.019530000000003</v>
      </c>
      <c r="L6868" s="3">
        <v>44130.54583333333</v>
      </c>
      <c r="M6868">
        <v>17.18</v>
      </c>
      <c r="N6868" t="s">
        <v>28</v>
      </c>
      <c r="P6868">
        <f>(C6868-Key!$B$1)*24</f>
        <v>3.9499999999534339</v>
      </c>
      <c r="Q6868">
        <f>(Key!$B$2-'17.1'!C6868)*24</f>
        <v>-0.99999999994179234</v>
      </c>
      <c r="R6868" s="3">
        <f>C6868-(M6868-Key!$B$5)/(24*Key!$B$6)</f>
        <v>44130.777851851846</v>
      </c>
      <c r="S6868">
        <f>M6868-Key!$B$5</f>
        <v>14.92</v>
      </c>
      <c r="T6868" s="2">
        <f t="shared" si="535"/>
        <v>44129.791666666664</v>
      </c>
      <c r="U6868" t="str">
        <f t="shared" si="536"/>
        <v>10-25-2020 19:00</v>
      </c>
      <c r="V6868">
        <f>IFERROR(IF(W6868=Z6868,VLOOKUP($U6868,[1]C8842!$G$2:$M$145,3,FALSE),0),0)</f>
        <v>0</v>
      </c>
      <c r="W6868">
        <f>VLOOKUP(RIGHT($V$1,5),Key!$A$9:$B$14,2,FALSE)</f>
        <v>10.199999999999999</v>
      </c>
      <c r="X6868">
        <f t="shared" si="539"/>
        <v>0</v>
      </c>
      <c r="Y6868">
        <f>VLOOKUP(RIGHT($X$1,5),Key!$A$9:$B$14,2,FALSE)</f>
        <v>3.7</v>
      </c>
      <c r="Z6868">
        <f t="shared" si="537"/>
        <v>10.199999999999999</v>
      </c>
      <c r="AA6868">
        <f t="shared" si="538"/>
        <v>0</v>
      </c>
    </row>
    <row r="6869" spans="1:27" x14ac:dyDescent="0.3">
      <c r="A6869">
        <v>100067</v>
      </c>
      <c r="B6869">
        <v>230922</v>
      </c>
      <c r="C6869" s="3">
        <v>44130.791666666664</v>
      </c>
      <c r="D6869">
        <v>0</v>
      </c>
      <c r="E6869">
        <v>2</v>
      </c>
      <c r="F6869" t="s">
        <v>25</v>
      </c>
      <c r="G6869">
        <v>4</v>
      </c>
      <c r="H6869">
        <v>60.828130000000002</v>
      </c>
      <c r="I6869">
        <v>62.628909999999998</v>
      </c>
      <c r="J6869">
        <v>3.0039060000000002</v>
      </c>
      <c r="K6869">
        <v>46.019530000000003</v>
      </c>
      <c r="L6869" s="3">
        <v>44130.54583333333</v>
      </c>
      <c r="M6869">
        <v>17.18</v>
      </c>
      <c r="N6869" t="s">
        <v>28</v>
      </c>
      <c r="P6869">
        <f>(C6869-Key!$B$1)*24</f>
        <v>3.9499999999534339</v>
      </c>
      <c r="Q6869">
        <f>(Key!$B$2-'17.1'!C6869)*24</f>
        <v>-0.99999999994179234</v>
      </c>
      <c r="R6869" s="3">
        <f>C6869-(M6869-Key!$B$5)/(24*Key!$B$6)</f>
        <v>44130.777851851846</v>
      </c>
      <c r="S6869">
        <f>M6869-Key!$B$5</f>
        <v>14.92</v>
      </c>
      <c r="T6869" s="2">
        <f t="shared" si="535"/>
        <v>44129.791666666664</v>
      </c>
      <c r="U6869" t="str">
        <f t="shared" si="536"/>
        <v>10-25-2020 19:00</v>
      </c>
      <c r="V6869">
        <f>IFERROR(IF(W6869=Z6869,VLOOKUP($U6869,[1]C8842!$G$2:$M$145,3,FALSE),0),0)</f>
        <v>0</v>
      </c>
      <c r="W6869">
        <f>VLOOKUP(RIGHT($V$1,5),Key!$A$9:$B$14,2,FALSE)</f>
        <v>10.199999999999999</v>
      </c>
      <c r="X6869">
        <f t="shared" si="539"/>
        <v>0</v>
      </c>
      <c r="Y6869">
        <f>VLOOKUP(RIGHT($X$1,5),Key!$A$9:$B$14,2,FALSE)</f>
        <v>3.7</v>
      </c>
      <c r="Z6869">
        <f t="shared" si="537"/>
        <v>10.199999999999999</v>
      </c>
      <c r="AA6869">
        <f t="shared" si="538"/>
        <v>0</v>
      </c>
    </row>
    <row r="6870" spans="1:27" x14ac:dyDescent="0.3">
      <c r="A6870">
        <v>100067</v>
      </c>
      <c r="B6870">
        <v>230922</v>
      </c>
      <c r="C6870" s="3">
        <v>44130.791666666664</v>
      </c>
      <c r="D6870">
        <v>1</v>
      </c>
      <c r="E6870">
        <v>1</v>
      </c>
      <c r="F6870" t="s">
        <v>25</v>
      </c>
      <c r="G6870">
        <v>1</v>
      </c>
      <c r="H6870">
        <v>72.714839999999995</v>
      </c>
      <c r="I6870">
        <v>17.765630000000002</v>
      </c>
      <c r="J6870">
        <v>0.8671875</v>
      </c>
      <c r="K6870">
        <v>59.023440000000001</v>
      </c>
      <c r="L6870" s="3">
        <v>44130.54583333333</v>
      </c>
      <c r="M6870">
        <v>17.18</v>
      </c>
      <c r="N6870" t="s">
        <v>28</v>
      </c>
      <c r="P6870">
        <f>(C6870-Key!$B$1)*24</f>
        <v>3.9499999999534339</v>
      </c>
      <c r="Q6870">
        <f>(Key!$B$2-'17.1'!C6870)*24</f>
        <v>-0.99999999994179234</v>
      </c>
      <c r="R6870" s="3">
        <f>C6870-(M6870-Key!$B$5)/(24*Key!$B$6)</f>
        <v>44130.777851851846</v>
      </c>
      <c r="S6870">
        <f>M6870-Key!$B$5</f>
        <v>14.92</v>
      </c>
      <c r="T6870" s="2">
        <f t="shared" si="535"/>
        <v>44129.791666666664</v>
      </c>
      <c r="U6870" t="str">
        <f t="shared" si="536"/>
        <v>10-25-2020 19:00</v>
      </c>
      <c r="V6870">
        <f>IFERROR(IF(W6870=Z6870,VLOOKUP($U6870,[1]C8842!$G$2:$M$145,3,FALSE),0),0)</f>
        <v>0</v>
      </c>
      <c r="W6870">
        <f>VLOOKUP(RIGHT($V$1,5),Key!$A$9:$B$14,2,FALSE)</f>
        <v>10.199999999999999</v>
      </c>
      <c r="X6870">
        <f t="shared" si="539"/>
        <v>0</v>
      </c>
      <c r="Y6870">
        <f>VLOOKUP(RIGHT($X$1,5),Key!$A$9:$B$14,2,FALSE)</f>
        <v>3.7</v>
      </c>
      <c r="Z6870">
        <f t="shared" si="537"/>
        <v>10.199999999999999</v>
      </c>
      <c r="AA6870">
        <f t="shared" si="538"/>
        <v>0</v>
      </c>
    </row>
    <row r="6871" spans="1:27" x14ac:dyDescent="0.3">
      <c r="A6871">
        <v>100067</v>
      </c>
      <c r="B6871">
        <v>230922</v>
      </c>
      <c r="C6871" s="3">
        <v>44130.791666666664</v>
      </c>
      <c r="D6871">
        <v>1</v>
      </c>
      <c r="E6871">
        <v>1</v>
      </c>
      <c r="F6871" t="s">
        <v>25</v>
      </c>
      <c r="G6871">
        <v>1</v>
      </c>
      <c r="H6871">
        <v>66.308589999999995</v>
      </c>
      <c r="I6871">
        <v>12.914059999999999</v>
      </c>
      <c r="J6871">
        <v>0.7578125</v>
      </c>
      <c r="K6871">
        <v>58.023440000000001</v>
      </c>
      <c r="L6871" s="3">
        <v>44130.54583333333</v>
      </c>
      <c r="M6871">
        <v>17.18</v>
      </c>
      <c r="N6871" t="s">
        <v>28</v>
      </c>
      <c r="P6871">
        <f>(C6871-Key!$B$1)*24</f>
        <v>3.9499999999534339</v>
      </c>
      <c r="Q6871">
        <f>(Key!$B$2-'17.1'!C6871)*24</f>
        <v>-0.99999999994179234</v>
      </c>
      <c r="R6871" s="3">
        <f>C6871-(M6871-Key!$B$5)/(24*Key!$B$6)</f>
        <v>44130.777851851846</v>
      </c>
      <c r="S6871">
        <f>M6871-Key!$B$5</f>
        <v>14.92</v>
      </c>
      <c r="T6871" s="2">
        <f t="shared" si="535"/>
        <v>44129.791666666664</v>
      </c>
      <c r="U6871" t="str">
        <f t="shared" si="536"/>
        <v>10-25-2020 19:00</v>
      </c>
      <c r="V6871">
        <f>IFERROR(IF(W6871=Z6871,VLOOKUP($U6871,[1]C8842!$G$2:$M$145,3,FALSE),0),0)</f>
        <v>0</v>
      </c>
      <c r="W6871">
        <f>VLOOKUP(RIGHT($V$1,5),Key!$A$9:$B$14,2,FALSE)</f>
        <v>10.199999999999999</v>
      </c>
      <c r="X6871">
        <f t="shared" si="539"/>
        <v>0</v>
      </c>
      <c r="Y6871">
        <f>VLOOKUP(RIGHT($X$1,5),Key!$A$9:$B$14,2,FALSE)</f>
        <v>3.7</v>
      </c>
      <c r="Z6871">
        <f t="shared" si="537"/>
        <v>10.199999999999999</v>
      </c>
      <c r="AA6871">
        <f t="shared" si="538"/>
        <v>0</v>
      </c>
    </row>
    <row r="6872" spans="1:27" x14ac:dyDescent="0.3">
      <c r="A6872">
        <v>100067</v>
      </c>
      <c r="B6872">
        <v>230922</v>
      </c>
      <c r="C6872" s="3">
        <v>44130.791666666664</v>
      </c>
      <c r="D6872">
        <v>0</v>
      </c>
      <c r="E6872">
        <v>2</v>
      </c>
      <c r="F6872" t="s">
        <v>25</v>
      </c>
      <c r="G6872">
        <v>1</v>
      </c>
      <c r="H6872">
        <v>58.664059999999999</v>
      </c>
      <c r="I6872">
        <v>16.28125</v>
      </c>
      <c r="J6872">
        <v>1.0078130000000001</v>
      </c>
      <c r="K6872">
        <v>48.019530000000003</v>
      </c>
      <c r="L6872" s="3">
        <v>44130.54583333333</v>
      </c>
      <c r="M6872">
        <v>17.18</v>
      </c>
      <c r="N6872" t="s">
        <v>28</v>
      </c>
      <c r="P6872">
        <f>(C6872-Key!$B$1)*24</f>
        <v>3.9499999999534339</v>
      </c>
      <c r="Q6872">
        <f>(Key!$B$2-'17.1'!C6872)*24</f>
        <v>-0.99999999994179234</v>
      </c>
      <c r="R6872" s="3">
        <f>C6872-(M6872-Key!$B$5)/(24*Key!$B$6)</f>
        <v>44130.777851851846</v>
      </c>
      <c r="S6872">
        <f>M6872-Key!$B$5</f>
        <v>14.92</v>
      </c>
      <c r="T6872" s="2">
        <f t="shared" si="535"/>
        <v>44129.791666666664</v>
      </c>
      <c r="U6872" t="str">
        <f t="shared" si="536"/>
        <v>10-25-2020 19:00</v>
      </c>
      <c r="V6872">
        <f>IFERROR(IF(W6872=Z6872,VLOOKUP($U6872,[1]C8842!$G$2:$M$145,3,FALSE),0),0)</f>
        <v>0</v>
      </c>
      <c r="W6872">
        <f>VLOOKUP(RIGHT($V$1,5),Key!$A$9:$B$14,2,FALSE)</f>
        <v>10.199999999999999</v>
      </c>
      <c r="X6872">
        <f t="shared" si="539"/>
        <v>0</v>
      </c>
      <c r="Y6872">
        <f>VLOOKUP(RIGHT($X$1,5),Key!$A$9:$B$14,2,FALSE)</f>
        <v>3.7</v>
      </c>
      <c r="Z6872">
        <f t="shared" si="537"/>
        <v>10.199999999999999</v>
      </c>
      <c r="AA6872">
        <f t="shared" si="538"/>
        <v>0</v>
      </c>
    </row>
    <row r="6873" spans="1:27" x14ac:dyDescent="0.3">
      <c r="A6873">
        <v>100067</v>
      </c>
      <c r="B6873">
        <v>230922</v>
      </c>
      <c r="C6873" s="3">
        <v>44130.791666666664</v>
      </c>
      <c r="D6873">
        <v>1</v>
      </c>
      <c r="E6873">
        <v>1</v>
      </c>
      <c r="F6873" t="s">
        <v>25</v>
      </c>
      <c r="G6873">
        <v>1</v>
      </c>
      <c r="H6873">
        <v>67.808589999999995</v>
      </c>
      <c r="I6873">
        <v>18.859380000000002</v>
      </c>
      <c r="J6873">
        <v>0.97265630000000003</v>
      </c>
      <c r="K6873">
        <v>58.023440000000001</v>
      </c>
      <c r="L6873" s="3">
        <v>44130.54583333333</v>
      </c>
      <c r="M6873">
        <v>17.18</v>
      </c>
      <c r="N6873" t="s">
        <v>28</v>
      </c>
      <c r="P6873">
        <f>(C6873-Key!$B$1)*24</f>
        <v>3.9499999999534339</v>
      </c>
      <c r="Q6873">
        <f>(Key!$B$2-'17.1'!C6873)*24</f>
        <v>-0.99999999994179234</v>
      </c>
      <c r="R6873" s="3">
        <f>C6873-(M6873-Key!$B$5)/(24*Key!$B$6)</f>
        <v>44130.777851851846</v>
      </c>
      <c r="S6873">
        <f>M6873-Key!$B$5</f>
        <v>14.92</v>
      </c>
      <c r="T6873" s="2">
        <f t="shared" si="535"/>
        <v>44129.791666666664</v>
      </c>
      <c r="U6873" t="str">
        <f t="shared" si="536"/>
        <v>10-25-2020 19:00</v>
      </c>
      <c r="V6873">
        <f>IFERROR(IF(W6873=Z6873,VLOOKUP($U6873,[1]C8842!$G$2:$M$145,3,FALSE),0),0)</f>
        <v>0</v>
      </c>
      <c r="W6873">
        <f>VLOOKUP(RIGHT($V$1,5),Key!$A$9:$B$14,2,FALSE)</f>
        <v>10.199999999999999</v>
      </c>
      <c r="X6873">
        <f t="shared" si="539"/>
        <v>0</v>
      </c>
      <c r="Y6873">
        <f>VLOOKUP(RIGHT($X$1,5),Key!$A$9:$B$14,2,FALSE)</f>
        <v>3.7</v>
      </c>
      <c r="Z6873">
        <f t="shared" si="537"/>
        <v>10.199999999999999</v>
      </c>
      <c r="AA6873">
        <f t="shared" si="538"/>
        <v>0</v>
      </c>
    </row>
    <row r="6874" spans="1:27" x14ac:dyDescent="0.3">
      <c r="A6874">
        <v>100067</v>
      </c>
      <c r="B6874">
        <v>230922</v>
      </c>
      <c r="C6874" s="3">
        <v>44130.791666666664</v>
      </c>
      <c r="D6874">
        <v>1</v>
      </c>
      <c r="E6874">
        <v>1</v>
      </c>
      <c r="F6874" t="s">
        <v>25</v>
      </c>
      <c r="G6874">
        <v>1</v>
      </c>
      <c r="H6874">
        <v>68.605469999999997</v>
      </c>
      <c r="I6874">
        <v>16.46875</v>
      </c>
      <c r="J6874">
        <v>0.87109380000000003</v>
      </c>
      <c r="K6874">
        <v>58.023440000000001</v>
      </c>
      <c r="L6874" s="3">
        <v>44130.54583333333</v>
      </c>
      <c r="M6874">
        <v>17.18</v>
      </c>
      <c r="N6874" t="s">
        <v>28</v>
      </c>
      <c r="P6874">
        <f>(C6874-Key!$B$1)*24</f>
        <v>3.9499999999534339</v>
      </c>
      <c r="Q6874">
        <f>(Key!$B$2-'17.1'!C6874)*24</f>
        <v>-0.99999999994179234</v>
      </c>
      <c r="R6874" s="3">
        <f>C6874-(M6874-Key!$B$5)/(24*Key!$B$6)</f>
        <v>44130.777851851846</v>
      </c>
      <c r="S6874">
        <f>M6874-Key!$B$5</f>
        <v>14.92</v>
      </c>
      <c r="T6874" s="2">
        <f t="shared" si="535"/>
        <v>44129.791666666664</v>
      </c>
      <c r="U6874" t="str">
        <f t="shared" si="536"/>
        <v>10-25-2020 19:00</v>
      </c>
      <c r="V6874">
        <f>IFERROR(IF(W6874=Z6874,VLOOKUP($U6874,[1]C8842!$G$2:$M$145,3,FALSE),0),0)</f>
        <v>0</v>
      </c>
      <c r="W6874">
        <f>VLOOKUP(RIGHT($V$1,5),Key!$A$9:$B$14,2,FALSE)</f>
        <v>10.199999999999999</v>
      </c>
      <c r="X6874">
        <f t="shared" si="539"/>
        <v>0</v>
      </c>
      <c r="Y6874">
        <f>VLOOKUP(RIGHT($X$1,5),Key!$A$9:$B$14,2,FALSE)</f>
        <v>3.7</v>
      </c>
      <c r="Z6874">
        <f t="shared" si="537"/>
        <v>10.199999999999999</v>
      </c>
      <c r="AA6874">
        <f t="shared" si="538"/>
        <v>0</v>
      </c>
    </row>
    <row r="6875" spans="1:27" x14ac:dyDescent="0.3">
      <c r="A6875">
        <v>100067</v>
      </c>
      <c r="B6875">
        <v>230922</v>
      </c>
      <c r="C6875" s="3">
        <v>44130.792361111111</v>
      </c>
      <c r="D6875">
        <v>3</v>
      </c>
      <c r="E6875">
        <v>2</v>
      </c>
      <c r="F6875" t="s">
        <v>26</v>
      </c>
      <c r="G6875">
        <v>1</v>
      </c>
      <c r="H6875">
        <v>68.570310000000006</v>
      </c>
      <c r="I6875">
        <v>16.98828</v>
      </c>
      <c r="J6875">
        <v>0.890625</v>
      </c>
      <c r="K6875">
        <v>92.039060000000006</v>
      </c>
      <c r="L6875" s="3">
        <v>44130.54583333333</v>
      </c>
      <c r="M6875">
        <v>17.18</v>
      </c>
      <c r="N6875" t="s">
        <v>28</v>
      </c>
      <c r="P6875">
        <f>(C6875-Key!$B$1)*24</f>
        <v>3.9666666666744277</v>
      </c>
      <c r="Q6875">
        <f>(Key!$B$2-'17.1'!C6875)*24</f>
        <v>-1.0166666666627862</v>
      </c>
      <c r="R6875" s="3">
        <f>C6875-(M6875-Key!$B$5)/(24*Key!$B$6)</f>
        <v>44130.778546296293</v>
      </c>
      <c r="S6875">
        <f>M6875-Key!$B$5</f>
        <v>14.92</v>
      </c>
      <c r="T6875" s="2">
        <f t="shared" si="535"/>
        <v>44129.791666666664</v>
      </c>
      <c r="U6875" t="str">
        <f t="shared" si="536"/>
        <v>10-25-2020 19:00</v>
      </c>
      <c r="V6875">
        <f>IFERROR(IF(W6875=Z6875,VLOOKUP($U6875,[1]C8842!$G$2:$M$145,3,FALSE),0),0)</f>
        <v>0</v>
      </c>
      <c r="W6875">
        <f>VLOOKUP(RIGHT($V$1,5),Key!$A$9:$B$14,2,FALSE)</f>
        <v>10.199999999999999</v>
      </c>
      <c r="X6875">
        <f t="shared" si="539"/>
        <v>0</v>
      </c>
      <c r="Y6875">
        <f>VLOOKUP(RIGHT($X$1,5),Key!$A$9:$B$14,2,FALSE)</f>
        <v>3.7</v>
      </c>
      <c r="Z6875">
        <f t="shared" si="537"/>
        <v>10.199999999999999</v>
      </c>
      <c r="AA6875">
        <f t="shared" si="538"/>
        <v>0</v>
      </c>
    </row>
    <row r="6876" spans="1:27" x14ac:dyDescent="0.3">
      <c r="A6876">
        <v>100067</v>
      </c>
      <c r="B6876">
        <v>230922</v>
      </c>
      <c r="C6876" s="3">
        <v>44130.792361111111</v>
      </c>
      <c r="D6876">
        <v>1</v>
      </c>
      <c r="E6876">
        <v>1</v>
      </c>
      <c r="F6876" t="s">
        <v>25</v>
      </c>
      <c r="G6876">
        <v>1</v>
      </c>
      <c r="H6876">
        <v>62.65625</v>
      </c>
      <c r="I6876">
        <v>16.69922</v>
      </c>
      <c r="J6876">
        <v>0.9609375</v>
      </c>
      <c r="K6876">
        <v>58.023440000000001</v>
      </c>
      <c r="L6876" s="3">
        <v>44130.54583333333</v>
      </c>
      <c r="M6876">
        <v>17.18</v>
      </c>
      <c r="N6876" t="s">
        <v>28</v>
      </c>
      <c r="P6876">
        <f>(C6876-Key!$B$1)*24</f>
        <v>3.9666666666744277</v>
      </c>
      <c r="Q6876">
        <f>(Key!$B$2-'17.1'!C6876)*24</f>
        <v>-1.0166666666627862</v>
      </c>
      <c r="R6876" s="3">
        <f>C6876-(M6876-Key!$B$5)/(24*Key!$B$6)</f>
        <v>44130.778546296293</v>
      </c>
      <c r="S6876">
        <f>M6876-Key!$B$5</f>
        <v>14.92</v>
      </c>
      <c r="T6876" s="2">
        <f t="shared" si="535"/>
        <v>44129.791666666664</v>
      </c>
      <c r="U6876" t="str">
        <f t="shared" si="536"/>
        <v>10-25-2020 19:00</v>
      </c>
      <c r="V6876">
        <f>IFERROR(IF(W6876=Z6876,VLOOKUP($U6876,[1]C8842!$G$2:$M$145,3,FALSE),0),0)</f>
        <v>0</v>
      </c>
      <c r="W6876">
        <f>VLOOKUP(RIGHT($V$1,5),Key!$A$9:$B$14,2,FALSE)</f>
        <v>10.199999999999999</v>
      </c>
      <c r="X6876">
        <f t="shared" si="539"/>
        <v>0</v>
      </c>
      <c r="Y6876">
        <f>VLOOKUP(RIGHT($X$1,5),Key!$A$9:$B$14,2,FALSE)</f>
        <v>3.7</v>
      </c>
      <c r="Z6876">
        <f t="shared" si="537"/>
        <v>10.199999999999999</v>
      </c>
      <c r="AA6876">
        <f t="shared" si="538"/>
        <v>0</v>
      </c>
    </row>
    <row r="6877" spans="1:27" x14ac:dyDescent="0.3">
      <c r="A6877">
        <v>100067</v>
      </c>
      <c r="B6877">
        <v>230922</v>
      </c>
      <c r="C6877" s="3">
        <v>44130.792361111111</v>
      </c>
      <c r="D6877">
        <v>1</v>
      </c>
      <c r="E6877">
        <v>1</v>
      </c>
      <c r="F6877" t="s">
        <v>25</v>
      </c>
      <c r="G6877">
        <v>1</v>
      </c>
      <c r="H6877">
        <v>64.449219999999997</v>
      </c>
      <c r="I6877">
        <v>16.34375</v>
      </c>
      <c r="J6877">
        <v>0.921875</v>
      </c>
      <c r="K6877">
        <v>58.023440000000001</v>
      </c>
      <c r="L6877" s="3">
        <v>44130.54583333333</v>
      </c>
      <c r="M6877">
        <v>17.18</v>
      </c>
      <c r="N6877" t="s">
        <v>28</v>
      </c>
      <c r="P6877">
        <f>(C6877-Key!$B$1)*24</f>
        <v>3.9666666666744277</v>
      </c>
      <c r="Q6877">
        <f>(Key!$B$2-'17.1'!C6877)*24</f>
        <v>-1.0166666666627862</v>
      </c>
      <c r="R6877" s="3">
        <f>C6877-(M6877-Key!$B$5)/(24*Key!$B$6)</f>
        <v>44130.778546296293</v>
      </c>
      <c r="S6877">
        <f>M6877-Key!$B$5</f>
        <v>14.92</v>
      </c>
      <c r="T6877" s="2">
        <f t="shared" si="535"/>
        <v>44129.791666666664</v>
      </c>
      <c r="U6877" t="str">
        <f t="shared" si="536"/>
        <v>10-25-2020 19:00</v>
      </c>
      <c r="V6877">
        <f>IFERROR(IF(W6877=Z6877,VLOOKUP($U6877,[1]C8842!$G$2:$M$145,3,FALSE),0),0)</f>
        <v>0</v>
      </c>
      <c r="W6877">
        <f>VLOOKUP(RIGHT($V$1,5),Key!$A$9:$B$14,2,FALSE)</f>
        <v>10.199999999999999</v>
      </c>
      <c r="X6877">
        <f t="shared" si="539"/>
        <v>0</v>
      </c>
      <c r="Y6877">
        <f>VLOOKUP(RIGHT($X$1,5),Key!$A$9:$B$14,2,FALSE)</f>
        <v>3.7</v>
      </c>
      <c r="Z6877">
        <f t="shared" si="537"/>
        <v>10.199999999999999</v>
      </c>
      <c r="AA6877">
        <f t="shared" si="538"/>
        <v>0</v>
      </c>
    </row>
    <row r="6878" spans="1:27" x14ac:dyDescent="0.3">
      <c r="A6878">
        <v>100067</v>
      </c>
      <c r="B6878">
        <v>230922</v>
      </c>
      <c r="C6878" s="3">
        <v>44130.792361111111</v>
      </c>
      <c r="D6878">
        <v>3</v>
      </c>
      <c r="E6878">
        <v>2</v>
      </c>
      <c r="F6878" t="s">
        <v>26</v>
      </c>
      <c r="G6878">
        <v>1</v>
      </c>
      <c r="H6878">
        <v>71.914060000000006</v>
      </c>
      <c r="I6878">
        <v>16.94922</v>
      </c>
      <c r="J6878">
        <v>0.84765630000000003</v>
      </c>
      <c r="K6878">
        <v>95.039060000000006</v>
      </c>
      <c r="L6878" s="3">
        <v>44130.54583333333</v>
      </c>
      <c r="M6878">
        <v>17.18</v>
      </c>
      <c r="N6878" t="s">
        <v>28</v>
      </c>
      <c r="P6878">
        <f>(C6878-Key!$B$1)*24</f>
        <v>3.9666666666744277</v>
      </c>
      <c r="Q6878">
        <f>(Key!$B$2-'17.1'!C6878)*24</f>
        <v>-1.0166666666627862</v>
      </c>
      <c r="R6878" s="3">
        <f>C6878-(M6878-Key!$B$5)/(24*Key!$B$6)</f>
        <v>44130.778546296293</v>
      </c>
      <c r="S6878">
        <f>M6878-Key!$B$5</f>
        <v>14.92</v>
      </c>
      <c r="T6878" s="2">
        <f t="shared" si="535"/>
        <v>44129.791666666664</v>
      </c>
      <c r="U6878" t="str">
        <f t="shared" si="536"/>
        <v>10-25-2020 19:00</v>
      </c>
      <c r="V6878">
        <f>IFERROR(IF(W6878=Z6878,VLOOKUP($U6878,[1]C8842!$G$2:$M$145,3,FALSE),0),0)</f>
        <v>0</v>
      </c>
      <c r="W6878">
        <f>VLOOKUP(RIGHT($V$1,5),Key!$A$9:$B$14,2,FALSE)</f>
        <v>10.199999999999999</v>
      </c>
      <c r="X6878">
        <f t="shared" si="539"/>
        <v>0</v>
      </c>
      <c r="Y6878">
        <f>VLOOKUP(RIGHT($X$1,5),Key!$A$9:$B$14,2,FALSE)</f>
        <v>3.7</v>
      </c>
      <c r="Z6878">
        <f t="shared" si="537"/>
        <v>10.199999999999999</v>
      </c>
      <c r="AA6878">
        <f t="shared" si="538"/>
        <v>0</v>
      </c>
    </row>
    <row r="6879" spans="1:27" x14ac:dyDescent="0.3">
      <c r="A6879">
        <v>100067</v>
      </c>
      <c r="B6879">
        <v>230922</v>
      </c>
      <c r="C6879" s="3">
        <v>44130.792361111111</v>
      </c>
      <c r="D6879">
        <v>3</v>
      </c>
      <c r="E6879">
        <v>2</v>
      </c>
      <c r="F6879" t="s">
        <v>26</v>
      </c>
      <c r="G6879">
        <v>1</v>
      </c>
      <c r="H6879">
        <v>66.859380000000002</v>
      </c>
      <c r="I6879">
        <v>16.722660000000001</v>
      </c>
      <c r="J6879">
        <v>0.90234380000000003</v>
      </c>
      <c r="K6879">
        <v>92.039060000000006</v>
      </c>
      <c r="L6879" s="3">
        <v>44130.54583333333</v>
      </c>
      <c r="M6879">
        <v>17.18</v>
      </c>
      <c r="N6879" t="s">
        <v>28</v>
      </c>
      <c r="P6879">
        <f>(C6879-Key!$B$1)*24</f>
        <v>3.9666666666744277</v>
      </c>
      <c r="Q6879">
        <f>(Key!$B$2-'17.1'!C6879)*24</f>
        <v>-1.0166666666627862</v>
      </c>
      <c r="R6879" s="3">
        <f>C6879-(M6879-Key!$B$5)/(24*Key!$B$6)</f>
        <v>44130.778546296293</v>
      </c>
      <c r="S6879">
        <f>M6879-Key!$B$5</f>
        <v>14.92</v>
      </c>
      <c r="T6879" s="2">
        <f t="shared" si="535"/>
        <v>44129.791666666664</v>
      </c>
      <c r="U6879" t="str">
        <f t="shared" si="536"/>
        <v>10-25-2020 19:00</v>
      </c>
      <c r="V6879">
        <f>IFERROR(IF(W6879=Z6879,VLOOKUP($U6879,[1]C8842!$G$2:$M$145,3,FALSE),0),0)</f>
        <v>0</v>
      </c>
      <c r="W6879">
        <f>VLOOKUP(RIGHT($V$1,5),Key!$A$9:$B$14,2,FALSE)</f>
        <v>10.199999999999999</v>
      </c>
      <c r="X6879">
        <f t="shared" si="539"/>
        <v>0</v>
      </c>
      <c r="Y6879">
        <f>VLOOKUP(RIGHT($X$1,5),Key!$A$9:$B$14,2,FALSE)</f>
        <v>3.7</v>
      </c>
      <c r="Z6879">
        <f t="shared" si="537"/>
        <v>10.199999999999999</v>
      </c>
      <c r="AA6879">
        <f t="shared" si="538"/>
        <v>0</v>
      </c>
    </row>
    <row r="6880" spans="1:27" x14ac:dyDescent="0.3">
      <c r="A6880">
        <v>100067</v>
      </c>
      <c r="B6880">
        <v>230922</v>
      </c>
      <c r="C6880" s="3">
        <v>44130.792361111111</v>
      </c>
      <c r="D6880">
        <v>3</v>
      </c>
      <c r="E6880">
        <v>2</v>
      </c>
      <c r="F6880" t="s">
        <v>26</v>
      </c>
      <c r="G6880">
        <v>1</v>
      </c>
      <c r="H6880">
        <v>70.078130000000002</v>
      </c>
      <c r="I6880">
        <v>17.851559999999999</v>
      </c>
      <c r="J6880">
        <v>0.90234380000000003</v>
      </c>
      <c r="K6880">
        <v>92.039060000000006</v>
      </c>
      <c r="L6880" s="3">
        <v>44130.54583333333</v>
      </c>
      <c r="M6880">
        <v>17.18</v>
      </c>
      <c r="N6880" t="s">
        <v>28</v>
      </c>
      <c r="P6880">
        <f>(C6880-Key!$B$1)*24</f>
        <v>3.9666666666744277</v>
      </c>
      <c r="Q6880">
        <f>(Key!$B$2-'17.1'!C6880)*24</f>
        <v>-1.0166666666627862</v>
      </c>
      <c r="R6880" s="3">
        <f>C6880-(M6880-Key!$B$5)/(24*Key!$B$6)</f>
        <v>44130.778546296293</v>
      </c>
      <c r="S6880">
        <f>M6880-Key!$B$5</f>
        <v>14.92</v>
      </c>
      <c r="T6880" s="2">
        <f t="shared" si="535"/>
        <v>44129.791666666664</v>
      </c>
      <c r="U6880" t="str">
        <f t="shared" si="536"/>
        <v>10-25-2020 19:00</v>
      </c>
      <c r="V6880">
        <f>IFERROR(IF(W6880=Z6880,VLOOKUP($U6880,[1]C8842!$G$2:$M$145,3,FALSE),0),0)</f>
        <v>0</v>
      </c>
      <c r="W6880">
        <f>VLOOKUP(RIGHT($V$1,5),Key!$A$9:$B$14,2,FALSE)</f>
        <v>10.199999999999999</v>
      </c>
      <c r="X6880">
        <f t="shared" si="539"/>
        <v>0</v>
      </c>
      <c r="Y6880">
        <f>VLOOKUP(RIGHT($X$1,5),Key!$A$9:$B$14,2,FALSE)</f>
        <v>3.7</v>
      </c>
      <c r="Z6880">
        <f t="shared" si="537"/>
        <v>10.199999999999999</v>
      </c>
      <c r="AA6880">
        <f t="shared" si="538"/>
        <v>0</v>
      </c>
    </row>
    <row r="6881" spans="1:27" x14ac:dyDescent="0.3">
      <c r="A6881">
        <v>100067</v>
      </c>
      <c r="B6881">
        <v>230922</v>
      </c>
      <c r="C6881" s="3">
        <v>44130.792361111111</v>
      </c>
      <c r="D6881">
        <v>1</v>
      </c>
      <c r="E6881">
        <v>1</v>
      </c>
      <c r="F6881" t="s">
        <v>25</v>
      </c>
      <c r="G6881">
        <v>1</v>
      </c>
      <c r="H6881">
        <v>62.585940000000001</v>
      </c>
      <c r="I6881">
        <v>19.335940000000001</v>
      </c>
      <c r="J6881">
        <v>1.074219</v>
      </c>
      <c r="K6881">
        <v>58.023440000000001</v>
      </c>
      <c r="L6881" s="3">
        <v>44130.54583333333</v>
      </c>
      <c r="M6881">
        <v>17.18</v>
      </c>
      <c r="N6881" t="s">
        <v>28</v>
      </c>
      <c r="P6881">
        <f>(C6881-Key!$B$1)*24</f>
        <v>3.9666666666744277</v>
      </c>
      <c r="Q6881">
        <f>(Key!$B$2-'17.1'!C6881)*24</f>
        <v>-1.0166666666627862</v>
      </c>
      <c r="R6881" s="3">
        <f>C6881-(M6881-Key!$B$5)/(24*Key!$B$6)</f>
        <v>44130.778546296293</v>
      </c>
      <c r="S6881">
        <f>M6881-Key!$B$5</f>
        <v>14.92</v>
      </c>
      <c r="T6881" s="2">
        <f t="shared" si="535"/>
        <v>44129.791666666664</v>
      </c>
      <c r="U6881" t="str">
        <f t="shared" si="536"/>
        <v>10-25-2020 19:00</v>
      </c>
      <c r="V6881">
        <f>IFERROR(IF(W6881=Z6881,VLOOKUP($U6881,[1]C8842!$G$2:$M$145,3,FALSE),0),0)</f>
        <v>0</v>
      </c>
      <c r="W6881">
        <f>VLOOKUP(RIGHT($V$1,5),Key!$A$9:$B$14,2,FALSE)</f>
        <v>10.199999999999999</v>
      </c>
      <c r="X6881">
        <f t="shared" si="539"/>
        <v>0</v>
      </c>
      <c r="Y6881">
        <f>VLOOKUP(RIGHT($X$1,5),Key!$A$9:$B$14,2,FALSE)</f>
        <v>3.7</v>
      </c>
      <c r="Z6881">
        <f t="shared" si="537"/>
        <v>10.199999999999999</v>
      </c>
      <c r="AA6881">
        <f t="shared" si="538"/>
        <v>0</v>
      </c>
    </row>
    <row r="6882" spans="1:27" x14ac:dyDescent="0.3">
      <c r="A6882">
        <v>100067</v>
      </c>
      <c r="B6882">
        <v>230922</v>
      </c>
      <c r="C6882" s="3">
        <v>44130.792361111111</v>
      </c>
      <c r="D6882">
        <v>2</v>
      </c>
      <c r="E6882">
        <v>1</v>
      </c>
      <c r="F6882" t="s">
        <v>26</v>
      </c>
      <c r="G6882">
        <v>1</v>
      </c>
      <c r="H6882">
        <v>66.941410000000005</v>
      </c>
      <c r="I6882">
        <v>17.19922</v>
      </c>
      <c r="J6882">
        <v>0.921875</v>
      </c>
      <c r="K6882">
        <v>82.035160000000005</v>
      </c>
      <c r="L6882" s="3">
        <v>44130.54583333333</v>
      </c>
      <c r="M6882">
        <v>17.18</v>
      </c>
      <c r="N6882" t="s">
        <v>28</v>
      </c>
      <c r="P6882">
        <f>(C6882-Key!$B$1)*24</f>
        <v>3.9666666666744277</v>
      </c>
      <c r="Q6882">
        <f>(Key!$B$2-'17.1'!C6882)*24</f>
        <v>-1.0166666666627862</v>
      </c>
      <c r="R6882" s="3">
        <f>C6882-(M6882-Key!$B$5)/(24*Key!$B$6)</f>
        <v>44130.778546296293</v>
      </c>
      <c r="S6882">
        <f>M6882-Key!$B$5</f>
        <v>14.92</v>
      </c>
      <c r="T6882" s="2">
        <f t="shared" si="535"/>
        <v>44129.791666666664</v>
      </c>
      <c r="U6882" t="str">
        <f t="shared" si="536"/>
        <v>10-25-2020 19:00</v>
      </c>
      <c r="V6882">
        <f>IFERROR(IF(W6882=Z6882,VLOOKUP($U6882,[1]C8842!$G$2:$M$145,3,FALSE),0),0)</f>
        <v>0</v>
      </c>
      <c r="W6882">
        <f>VLOOKUP(RIGHT($V$1,5),Key!$A$9:$B$14,2,FALSE)</f>
        <v>10.199999999999999</v>
      </c>
      <c r="X6882">
        <f t="shared" si="539"/>
        <v>0</v>
      </c>
      <c r="Y6882">
        <f>VLOOKUP(RIGHT($X$1,5),Key!$A$9:$B$14,2,FALSE)</f>
        <v>3.7</v>
      </c>
      <c r="Z6882">
        <f t="shared" si="537"/>
        <v>10.199999999999999</v>
      </c>
      <c r="AA6882">
        <f t="shared" si="538"/>
        <v>0</v>
      </c>
    </row>
    <row r="6883" spans="1:27" x14ac:dyDescent="0.3">
      <c r="A6883">
        <v>100067</v>
      </c>
      <c r="B6883">
        <v>230922</v>
      </c>
      <c r="C6883" s="3">
        <v>44130.792361111111</v>
      </c>
      <c r="D6883">
        <v>3</v>
      </c>
      <c r="E6883">
        <v>2</v>
      </c>
      <c r="F6883" t="s">
        <v>26</v>
      </c>
      <c r="G6883">
        <v>1</v>
      </c>
      <c r="H6883">
        <v>73.339839999999995</v>
      </c>
      <c r="I6883">
        <v>18.83203</v>
      </c>
      <c r="J6883">
        <v>0.8984375</v>
      </c>
      <c r="K6883">
        <v>93.039060000000006</v>
      </c>
      <c r="L6883" s="3">
        <v>44130.54583333333</v>
      </c>
      <c r="M6883">
        <v>17.18</v>
      </c>
      <c r="N6883" t="s">
        <v>28</v>
      </c>
      <c r="P6883">
        <f>(C6883-Key!$B$1)*24</f>
        <v>3.9666666666744277</v>
      </c>
      <c r="Q6883">
        <f>(Key!$B$2-'17.1'!C6883)*24</f>
        <v>-1.0166666666627862</v>
      </c>
      <c r="R6883" s="3">
        <f>C6883-(M6883-Key!$B$5)/(24*Key!$B$6)</f>
        <v>44130.778546296293</v>
      </c>
      <c r="S6883">
        <f>M6883-Key!$B$5</f>
        <v>14.92</v>
      </c>
      <c r="T6883" s="2">
        <f t="shared" si="535"/>
        <v>44129.791666666664</v>
      </c>
      <c r="U6883" t="str">
        <f t="shared" si="536"/>
        <v>10-25-2020 19:00</v>
      </c>
      <c r="V6883">
        <f>IFERROR(IF(W6883=Z6883,VLOOKUP($U6883,[1]C8842!$G$2:$M$145,3,FALSE),0),0)</f>
        <v>0</v>
      </c>
      <c r="W6883">
        <f>VLOOKUP(RIGHT($V$1,5),Key!$A$9:$B$14,2,FALSE)</f>
        <v>10.199999999999999</v>
      </c>
      <c r="X6883">
        <f t="shared" si="539"/>
        <v>0</v>
      </c>
      <c r="Y6883">
        <f>VLOOKUP(RIGHT($X$1,5),Key!$A$9:$B$14,2,FALSE)</f>
        <v>3.7</v>
      </c>
      <c r="Z6883">
        <f t="shared" si="537"/>
        <v>10.199999999999999</v>
      </c>
      <c r="AA6883">
        <f t="shared" si="538"/>
        <v>0</v>
      </c>
    </row>
    <row r="6884" spans="1:27" x14ac:dyDescent="0.3">
      <c r="A6884">
        <v>100067</v>
      </c>
      <c r="B6884">
        <v>230922</v>
      </c>
      <c r="C6884" s="3">
        <v>44130.793055555558</v>
      </c>
      <c r="D6884">
        <v>3</v>
      </c>
      <c r="E6884">
        <v>2</v>
      </c>
      <c r="F6884" t="s">
        <v>26</v>
      </c>
      <c r="G6884">
        <v>2</v>
      </c>
      <c r="H6884">
        <v>68.050780000000003</v>
      </c>
      <c r="I6884">
        <v>23.453130000000002</v>
      </c>
      <c r="J6884">
        <v>1.1484380000000001</v>
      </c>
      <c r="K6884">
        <v>92.039060000000006</v>
      </c>
      <c r="L6884" s="3">
        <v>44130.54583333333</v>
      </c>
      <c r="M6884">
        <v>17.18</v>
      </c>
      <c r="N6884" t="s">
        <v>28</v>
      </c>
      <c r="P6884">
        <f>(C6884-Key!$B$1)*24</f>
        <v>3.9833333333954215</v>
      </c>
      <c r="Q6884">
        <f>(Key!$B$2-'17.1'!C6884)*24</f>
        <v>-1.03333333338378</v>
      </c>
      <c r="R6884" s="3">
        <f>C6884-(M6884-Key!$B$5)/(24*Key!$B$6)</f>
        <v>44130.77924074074</v>
      </c>
      <c r="S6884">
        <f>M6884-Key!$B$5</f>
        <v>14.92</v>
      </c>
      <c r="T6884" s="2">
        <f t="shared" si="535"/>
        <v>44129.791666666664</v>
      </c>
      <c r="U6884" t="str">
        <f t="shared" si="536"/>
        <v>10-25-2020 19:00</v>
      </c>
      <c r="V6884">
        <f>IFERROR(IF(W6884=Z6884,VLOOKUP($U6884,[1]C8842!$G$2:$M$145,3,FALSE),0),0)</f>
        <v>0</v>
      </c>
      <c r="W6884">
        <f>VLOOKUP(RIGHT($V$1,5),Key!$A$9:$B$14,2,FALSE)</f>
        <v>10.199999999999999</v>
      </c>
      <c r="X6884">
        <f t="shared" si="539"/>
        <v>0</v>
      </c>
      <c r="Y6884">
        <f>VLOOKUP(RIGHT($X$1,5),Key!$A$9:$B$14,2,FALSE)</f>
        <v>3.7</v>
      </c>
      <c r="Z6884">
        <f t="shared" si="537"/>
        <v>10.199999999999999</v>
      </c>
      <c r="AA6884">
        <f t="shared" si="538"/>
        <v>0</v>
      </c>
    </row>
    <row r="6885" spans="1:27" x14ac:dyDescent="0.3">
      <c r="A6885">
        <v>100067</v>
      </c>
      <c r="B6885">
        <v>230922</v>
      </c>
      <c r="C6885" s="3">
        <v>44130.793055555558</v>
      </c>
      <c r="D6885">
        <v>2</v>
      </c>
      <c r="E6885">
        <v>1</v>
      </c>
      <c r="F6885" t="s">
        <v>26</v>
      </c>
      <c r="G6885">
        <v>1</v>
      </c>
      <c r="H6885">
        <v>70.140630000000002</v>
      </c>
      <c r="I6885">
        <v>19.54297</v>
      </c>
      <c r="J6885">
        <v>0.96875</v>
      </c>
      <c r="K6885">
        <v>82.035160000000005</v>
      </c>
      <c r="L6885" s="3">
        <v>44130.54583333333</v>
      </c>
      <c r="M6885">
        <v>17.18</v>
      </c>
      <c r="N6885" t="s">
        <v>28</v>
      </c>
      <c r="P6885">
        <f>(C6885-Key!$B$1)*24</f>
        <v>3.9833333333954215</v>
      </c>
      <c r="Q6885">
        <f>(Key!$B$2-'17.1'!C6885)*24</f>
        <v>-1.03333333338378</v>
      </c>
      <c r="R6885" s="3">
        <f>C6885-(M6885-Key!$B$5)/(24*Key!$B$6)</f>
        <v>44130.77924074074</v>
      </c>
      <c r="S6885">
        <f>M6885-Key!$B$5</f>
        <v>14.92</v>
      </c>
      <c r="T6885" s="2">
        <f t="shared" si="535"/>
        <v>44129.791666666664</v>
      </c>
      <c r="U6885" t="str">
        <f t="shared" si="536"/>
        <v>10-25-2020 19:00</v>
      </c>
      <c r="V6885">
        <f>IFERROR(IF(W6885=Z6885,VLOOKUP($U6885,[1]C8842!$G$2:$M$145,3,FALSE),0),0)</f>
        <v>0</v>
      </c>
      <c r="W6885">
        <f>VLOOKUP(RIGHT($V$1,5),Key!$A$9:$B$14,2,FALSE)</f>
        <v>10.199999999999999</v>
      </c>
      <c r="X6885">
        <f t="shared" si="539"/>
        <v>0</v>
      </c>
      <c r="Y6885">
        <f>VLOOKUP(RIGHT($X$1,5),Key!$A$9:$B$14,2,FALSE)</f>
        <v>3.7</v>
      </c>
      <c r="Z6885">
        <f t="shared" si="537"/>
        <v>10.199999999999999</v>
      </c>
      <c r="AA6885">
        <f t="shared" si="538"/>
        <v>0</v>
      </c>
    </row>
    <row r="6886" spans="1:27" x14ac:dyDescent="0.3">
      <c r="A6886">
        <v>100067</v>
      </c>
      <c r="B6886">
        <v>230922</v>
      </c>
      <c r="C6886" s="3">
        <v>44130.793055555558</v>
      </c>
      <c r="D6886">
        <v>3</v>
      </c>
      <c r="E6886">
        <v>2</v>
      </c>
      <c r="F6886" t="s">
        <v>26</v>
      </c>
      <c r="G6886">
        <v>1</v>
      </c>
      <c r="H6886">
        <v>65.390630000000002</v>
      </c>
      <c r="I6886">
        <v>17.390630000000002</v>
      </c>
      <c r="J6886">
        <v>0.94921880000000003</v>
      </c>
      <c r="K6886">
        <v>96.039060000000006</v>
      </c>
      <c r="L6886" s="3">
        <v>44130.54583333333</v>
      </c>
      <c r="M6886">
        <v>17.18</v>
      </c>
      <c r="N6886" t="s">
        <v>28</v>
      </c>
      <c r="P6886">
        <f>(C6886-Key!$B$1)*24</f>
        <v>3.9833333333954215</v>
      </c>
      <c r="Q6886">
        <f>(Key!$B$2-'17.1'!C6886)*24</f>
        <v>-1.03333333338378</v>
      </c>
      <c r="R6886" s="3">
        <f>C6886-(M6886-Key!$B$5)/(24*Key!$B$6)</f>
        <v>44130.77924074074</v>
      </c>
      <c r="S6886">
        <f>M6886-Key!$B$5</f>
        <v>14.92</v>
      </c>
      <c r="T6886" s="2">
        <f t="shared" si="535"/>
        <v>44129.791666666664</v>
      </c>
      <c r="U6886" t="str">
        <f t="shared" si="536"/>
        <v>10-25-2020 19:00</v>
      </c>
      <c r="V6886">
        <f>IFERROR(IF(W6886=Z6886,VLOOKUP($U6886,[1]C8842!$G$2:$M$145,3,FALSE),0),0)</f>
        <v>0</v>
      </c>
      <c r="W6886">
        <f>VLOOKUP(RIGHT($V$1,5),Key!$A$9:$B$14,2,FALSE)</f>
        <v>10.199999999999999</v>
      </c>
      <c r="X6886">
        <f t="shared" si="539"/>
        <v>0</v>
      </c>
      <c r="Y6886">
        <f>VLOOKUP(RIGHT($X$1,5),Key!$A$9:$B$14,2,FALSE)</f>
        <v>3.7</v>
      </c>
      <c r="Z6886">
        <f t="shared" si="537"/>
        <v>10.199999999999999</v>
      </c>
      <c r="AA6886">
        <f t="shared" si="538"/>
        <v>0</v>
      </c>
    </row>
    <row r="6887" spans="1:27" x14ac:dyDescent="0.3">
      <c r="A6887">
        <v>100067</v>
      </c>
      <c r="B6887">
        <v>230922</v>
      </c>
      <c r="C6887" s="3">
        <v>44130.793055555558</v>
      </c>
      <c r="D6887">
        <v>2</v>
      </c>
      <c r="E6887">
        <v>1</v>
      </c>
      <c r="F6887" t="s">
        <v>26</v>
      </c>
      <c r="G6887">
        <v>1</v>
      </c>
      <c r="H6887">
        <v>69.722660000000005</v>
      </c>
      <c r="I6887">
        <v>14.945309999999999</v>
      </c>
      <c r="J6887">
        <v>0.796875</v>
      </c>
      <c r="K6887">
        <v>81.035160000000005</v>
      </c>
      <c r="L6887" s="3">
        <v>44130.54583333333</v>
      </c>
      <c r="M6887">
        <v>17.18</v>
      </c>
      <c r="N6887" t="s">
        <v>28</v>
      </c>
      <c r="P6887">
        <f>(C6887-Key!$B$1)*24</f>
        <v>3.9833333333954215</v>
      </c>
      <c r="Q6887">
        <f>(Key!$B$2-'17.1'!C6887)*24</f>
        <v>-1.03333333338378</v>
      </c>
      <c r="R6887" s="3">
        <f>C6887-(M6887-Key!$B$5)/(24*Key!$B$6)</f>
        <v>44130.77924074074</v>
      </c>
      <c r="S6887">
        <f>M6887-Key!$B$5</f>
        <v>14.92</v>
      </c>
      <c r="T6887" s="2">
        <f t="shared" si="535"/>
        <v>44129.791666666664</v>
      </c>
      <c r="U6887" t="str">
        <f t="shared" si="536"/>
        <v>10-25-2020 19:00</v>
      </c>
      <c r="V6887">
        <f>IFERROR(IF(W6887=Z6887,VLOOKUP($U6887,[1]C8842!$G$2:$M$145,3,FALSE),0),0)</f>
        <v>0</v>
      </c>
      <c r="W6887">
        <f>VLOOKUP(RIGHT($V$1,5),Key!$A$9:$B$14,2,FALSE)</f>
        <v>10.199999999999999</v>
      </c>
      <c r="X6887">
        <f t="shared" si="539"/>
        <v>0</v>
      </c>
      <c r="Y6887">
        <f>VLOOKUP(RIGHT($X$1,5),Key!$A$9:$B$14,2,FALSE)</f>
        <v>3.7</v>
      </c>
      <c r="Z6887">
        <f t="shared" si="537"/>
        <v>10.199999999999999</v>
      </c>
      <c r="AA6887">
        <f t="shared" si="538"/>
        <v>0</v>
      </c>
    </row>
    <row r="6888" spans="1:27" x14ac:dyDescent="0.3">
      <c r="A6888">
        <v>100067</v>
      </c>
      <c r="B6888">
        <v>230922</v>
      </c>
      <c r="C6888" s="3">
        <v>44130.793055555558</v>
      </c>
      <c r="D6888">
        <v>1</v>
      </c>
      <c r="E6888">
        <v>1</v>
      </c>
      <c r="F6888" t="s">
        <v>25</v>
      </c>
      <c r="G6888">
        <v>1</v>
      </c>
      <c r="H6888">
        <v>62.230469999999997</v>
      </c>
      <c r="I6888">
        <v>14.496090000000001</v>
      </c>
      <c r="J6888">
        <v>0.875</v>
      </c>
      <c r="K6888">
        <v>58.023440000000001</v>
      </c>
      <c r="L6888" s="3">
        <v>44130.54583333333</v>
      </c>
      <c r="M6888">
        <v>17.18</v>
      </c>
      <c r="N6888" t="s">
        <v>28</v>
      </c>
      <c r="P6888">
        <f>(C6888-Key!$B$1)*24</f>
        <v>3.9833333333954215</v>
      </c>
      <c r="Q6888">
        <f>(Key!$B$2-'17.1'!C6888)*24</f>
        <v>-1.03333333338378</v>
      </c>
      <c r="R6888" s="3">
        <f>C6888-(M6888-Key!$B$5)/(24*Key!$B$6)</f>
        <v>44130.77924074074</v>
      </c>
      <c r="S6888">
        <f>M6888-Key!$B$5</f>
        <v>14.92</v>
      </c>
      <c r="T6888" s="2">
        <f t="shared" si="535"/>
        <v>44129.791666666664</v>
      </c>
      <c r="U6888" t="str">
        <f t="shared" si="536"/>
        <v>10-25-2020 19:00</v>
      </c>
      <c r="V6888">
        <f>IFERROR(IF(W6888=Z6888,VLOOKUP($U6888,[1]C8842!$G$2:$M$145,3,FALSE),0),0)</f>
        <v>0</v>
      </c>
      <c r="W6888">
        <f>VLOOKUP(RIGHT($V$1,5),Key!$A$9:$B$14,2,FALSE)</f>
        <v>10.199999999999999</v>
      </c>
      <c r="X6888">
        <f t="shared" si="539"/>
        <v>0</v>
      </c>
      <c r="Y6888">
        <f>VLOOKUP(RIGHT($X$1,5),Key!$A$9:$B$14,2,FALSE)</f>
        <v>3.7</v>
      </c>
      <c r="Z6888">
        <f t="shared" si="537"/>
        <v>10.199999999999999</v>
      </c>
      <c r="AA6888">
        <f t="shared" si="538"/>
        <v>0</v>
      </c>
    </row>
    <row r="6889" spans="1:27" x14ac:dyDescent="0.3">
      <c r="A6889">
        <v>100067</v>
      </c>
      <c r="B6889">
        <v>230922</v>
      </c>
      <c r="C6889" s="3">
        <v>44130.793055555558</v>
      </c>
      <c r="D6889">
        <v>2</v>
      </c>
      <c r="E6889">
        <v>1</v>
      </c>
      <c r="F6889" t="s">
        <v>26</v>
      </c>
      <c r="G6889">
        <v>1</v>
      </c>
      <c r="H6889">
        <v>70.1875</v>
      </c>
      <c r="I6889">
        <v>19.714839999999999</v>
      </c>
      <c r="J6889">
        <v>0.97265630000000003</v>
      </c>
      <c r="K6889">
        <v>81.035160000000005</v>
      </c>
      <c r="L6889" s="3">
        <v>44130.54583333333</v>
      </c>
      <c r="M6889">
        <v>17.18</v>
      </c>
      <c r="N6889" t="s">
        <v>28</v>
      </c>
      <c r="P6889">
        <f>(C6889-Key!$B$1)*24</f>
        <v>3.9833333333954215</v>
      </c>
      <c r="Q6889">
        <f>(Key!$B$2-'17.1'!C6889)*24</f>
        <v>-1.03333333338378</v>
      </c>
      <c r="R6889" s="3">
        <f>C6889-(M6889-Key!$B$5)/(24*Key!$B$6)</f>
        <v>44130.77924074074</v>
      </c>
      <c r="S6889">
        <f>M6889-Key!$B$5</f>
        <v>14.92</v>
      </c>
      <c r="T6889" s="2">
        <f t="shared" si="535"/>
        <v>44129.791666666664</v>
      </c>
      <c r="U6889" t="str">
        <f t="shared" si="536"/>
        <v>10-25-2020 19:00</v>
      </c>
      <c r="V6889">
        <f>IFERROR(IF(W6889=Z6889,VLOOKUP($U6889,[1]C8842!$G$2:$M$145,3,FALSE),0),0)</f>
        <v>0</v>
      </c>
      <c r="W6889">
        <f>VLOOKUP(RIGHT($V$1,5),Key!$A$9:$B$14,2,FALSE)</f>
        <v>10.199999999999999</v>
      </c>
      <c r="X6889">
        <f t="shared" si="539"/>
        <v>0</v>
      </c>
      <c r="Y6889">
        <f>VLOOKUP(RIGHT($X$1,5),Key!$A$9:$B$14,2,FALSE)</f>
        <v>3.7</v>
      </c>
      <c r="Z6889">
        <f t="shared" si="537"/>
        <v>10.199999999999999</v>
      </c>
      <c r="AA6889">
        <f t="shared" si="538"/>
        <v>0</v>
      </c>
    </row>
    <row r="6890" spans="1:27" x14ac:dyDescent="0.3">
      <c r="A6890">
        <v>100067</v>
      </c>
      <c r="B6890">
        <v>230922</v>
      </c>
      <c r="C6890" s="3">
        <v>44130.793055555558</v>
      </c>
      <c r="D6890">
        <v>2</v>
      </c>
      <c r="E6890">
        <v>1</v>
      </c>
      <c r="F6890" t="s">
        <v>26</v>
      </c>
      <c r="G6890">
        <v>2</v>
      </c>
      <c r="H6890">
        <v>65.34375</v>
      </c>
      <c r="I6890">
        <v>20.83203</v>
      </c>
      <c r="J6890">
        <v>1.089844</v>
      </c>
      <c r="K6890">
        <v>81.035160000000005</v>
      </c>
      <c r="L6890" s="3">
        <v>44130.54583333333</v>
      </c>
      <c r="M6890">
        <v>17.18</v>
      </c>
      <c r="N6890" t="s">
        <v>28</v>
      </c>
      <c r="P6890">
        <f>(C6890-Key!$B$1)*24</f>
        <v>3.9833333333954215</v>
      </c>
      <c r="Q6890">
        <f>(Key!$B$2-'17.1'!C6890)*24</f>
        <v>-1.03333333338378</v>
      </c>
      <c r="R6890" s="3">
        <f>C6890-(M6890-Key!$B$5)/(24*Key!$B$6)</f>
        <v>44130.77924074074</v>
      </c>
      <c r="S6890">
        <f>M6890-Key!$B$5</f>
        <v>14.92</v>
      </c>
      <c r="T6890" s="2">
        <f t="shared" si="535"/>
        <v>44129.791666666664</v>
      </c>
      <c r="U6890" t="str">
        <f t="shared" si="536"/>
        <v>10-25-2020 19:00</v>
      </c>
      <c r="V6890">
        <f>IFERROR(IF(W6890=Z6890,VLOOKUP($U6890,[1]C8842!$G$2:$M$145,3,FALSE),0),0)</f>
        <v>0</v>
      </c>
      <c r="W6890">
        <f>VLOOKUP(RIGHT($V$1,5),Key!$A$9:$B$14,2,FALSE)</f>
        <v>10.199999999999999</v>
      </c>
      <c r="X6890">
        <f t="shared" si="539"/>
        <v>0</v>
      </c>
      <c r="Y6890">
        <f>VLOOKUP(RIGHT($X$1,5),Key!$A$9:$B$14,2,FALSE)</f>
        <v>3.7</v>
      </c>
      <c r="Z6890">
        <f t="shared" si="537"/>
        <v>10.199999999999999</v>
      </c>
      <c r="AA6890">
        <f t="shared" si="538"/>
        <v>0</v>
      </c>
    </row>
    <row r="6891" spans="1:27" x14ac:dyDescent="0.3">
      <c r="A6891">
        <v>100067</v>
      </c>
      <c r="B6891">
        <v>230922</v>
      </c>
      <c r="C6891" s="3">
        <v>44130.793055555558</v>
      </c>
      <c r="D6891">
        <v>0</v>
      </c>
      <c r="E6891">
        <v>2</v>
      </c>
      <c r="F6891" t="s">
        <v>25</v>
      </c>
      <c r="G6891">
        <v>1</v>
      </c>
      <c r="H6891">
        <v>63.882809999999999</v>
      </c>
      <c r="I6891">
        <v>15.097659999999999</v>
      </c>
      <c r="J6891">
        <v>0.875</v>
      </c>
      <c r="K6891">
        <v>50.019530000000003</v>
      </c>
      <c r="L6891" s="3">
        <v>44130.54583333333</v>
      </c>
      <c r="M6891">
        <v>17.18</v>
      </c>
      <c r="N6891" t="s">
        <v>28</v>
      </c>
      <c r="P6891">
        <f>(C6891-Key!$B$1)*24</f>
        <v>3.9833333333954215</v>
      </c>
      <c r="Q6891">
        <f>(Key!$B$2-'17.1'!C6891)*24</f>
        <v>-1.03333333338378</v>
      </c>
      <c r="R6891" s="3">
        <f>C6891-(M6891-Key!$B$5)/(24*Key!$B$6)</f>
        <v>44130.77924074074</v>
      </c>
      <c r="S6891">
        <f>M6891-Key!$B$5</f>
        <v>14.92</v>
      </c>
      <c r="T6891" s="2">
        <f t="shared" si="535"/>
        <v>44129.791666666664</v>
      </c>
      <c r="U6891" t="str">
        <f t="shared" si="536"/>
        <v>10-25-2020 19:00</v>
      </c>
      <c r="V6891">
        <f>IFERROR(IF(W6891=Z6891,VLOOKUP($U6891,[1]C8842!$G$2:$M$145,3,FALSE),0),0)</f>
        <v>0</v>
      </c>
      <c r="W6891">
        <f>VLOOKUP(RIGHT($V$1,5),Key!$A$9:$B$14,2,FALSE)</f>
        <v>10.199999999999999</v>
      </c>
      <c r="X6891">
        <f t="shared" si="539"/>
        <v>0</v>
      </c>
      <c r="Y6891">
        <f>VLOOKUP(RIGHT($X$1,5),Key!$A$9:$B$14,2,FALSE)</f>
        <v>3.7</v>
      </c>
      <c r="Z6891">
        <f t="shared" si="537"/>
        <v>10.199999999999999</v>
      </c>
      <c r="AA6891">
        <f t="shared" si="538"/>
        <v>0</v>
      </c>
    </row>
    <row r="6892" spans="1:27" x14ac:dyDescent="0.3">
      <c r="A6892">
        <v>100067</v>
      </c>
      <c r="B6892">
        <v>230922</v>
      </c>
      <c r="C6892" s="3">
        <v>44130.793055555558</v>
      </c>
      <c r="D6892">
        <v>1</v>
      </c>
      <c r="E6892">
        <v>1</v>
      </c>
      <c r="F6892" t="s">
        <v>25</v>
      </c>
      <c r="G6892">
        <v>1</v>
      </c>
      <c r="H6892">
        <v>67.621089999999995</v>
      </c>
      <c r="I6892">
        <v>15.945309999999999</v>
      </c>
      <c r="J6892">
        <v>0.86328130000000003</v>
      </c>
      <c r="K6892">
        <v>58.023440000000001</v>
      </c>
      <c r="L6892" s="3">
        <v>44130.54583333333</v>
      </c>
      <c r="M6892">
        <v>17.18</v>
      </c>
      <c r="N6892" t="s">
        <v>28</v>
      </c>
      <c r="P6892">
        <f>(C6892-Key!$B$1)*24</f>
        <v>3.9833333333954215</v>
      </c>
      <c r="Q6892">
        <f>(Key!$B$2-'17.1'!C6892)*24</f>
        <v>-1.03333333338378</v>
      </c>
      <c r="R6892" s="3">
        <f>C6892-(M6892-Key!$B$5)/(24*Key!$B$6)</f>
        <v>44130.77924074074</v>
      </c>
      <c r="S6892">
        <f>M6892-Key!$B$5</f>
        <v>14.92</v>
      </c>
      <c r="T6892" s="2">
        <f t="shared" si="535"/>
        <v>44129.791666666664</v>
      </c>
      <c r="U6892" t="str">
        <f t="shared" si="536"/>
        <v>10-25-2020 19:00</v>
      </c>
      <c r="V6892">
        <f>IFERROR(IF(W6892=Z6892,VLOOKUP($U6892,[1]C8842!$G$2:$M$145,3,FALSE),0),0)</f>
        <v>0</v>
      </c>
      <c r="W6892">
        <f>VLOOKUP(RIGHT($V$1,5),Key!$A$9:$B$14,2,FALSE)</f>
        <v>10.199999999999999</v>
      </c>
      <c r="X6892">
        <f t="shared" si="539"/>
        <v>0</v>
      </c>
      <c r="Y6892">
        <f>VLOOKUP(RIGHT($X$1,5),Key!$A$9:$B$14,2,FALSE)</f>
        <v>3.7</v>
      </c>
      <c r="Z6892">
        <f t="shared" si="537"/>
        <v>10.199999999999999</v>
      </c>
      <c r="AA6892">
        <f t="shared" si="538"/>
        <v>0</v>
      </c>
    </row>
    <row r="6893" spans="1:27" x14ac:dyDescent="0.3">
      <c r="A6893">
        <v>100067</v>
      </c>
      <c r="B6893">
        <v>230922</v>
      </c>
      <c r="C6893" s="3">
        <v>44130.793055555558</v>
      </c>
      <c r="D6893">
        <v>2</v>
      </c>
      <c r="E6893">
        <v>1</v>
      </c>
      <c r="F6893" t="s">
        <v>26</v>
      </c>
      <c r="G6893">
        <v>1</v>
      </c>
      <c r="H6893">
        <v>65.230469999999997</v>
      </c>
      <c r="I6893">
        <v>19.85547</v>
      </c>
      <c r="J6893">
        <v>1.0546880000000001</v>
      </c>
      <c r="K6893">
        <v>81.035160000000005</v>
      </c>
      <c r="L6893" s="3">
        <v>44130.54583333333</v>
      </c>
      <c r="M6893">
        <v>17.18</v>
      </c>
      <c r="N6893" t="s">
        <v>28</v>
      </c>
      <c r="P6893">
        <f>(C6893-Key!$B$1)*24</f>
        <v>3.9833333333954215</v>
      </c>
      <c r="Q6893">
        <f>(Key!$B$2-'17.1'!C6893)*24</f>
        <v>-1.03333333338378</v>
      </c>
      <c r="R6893" s="3">
        <f>C6893-(M6893-Key!$B$5)/(24*Key!$B$6)</f>
        <v>44130.77924074074</v>
      </c>
      <c r="S6893">
        <f>M6893-Key!$B$5</f>
        <v>14.92</v>
      </c>
      <c r="T6893" s="2">
        <f t="shared" si="535"/>
        <v>44129.791666666664</v>
      </c>
      <c r="U6893" t="str">
        <f t="shared" si="536"/>
        <v>10-25-2020 19:00</v>
      </c>
      <c r="V6893">
        <f>IFERROR(IF(W6893=Z6893,VLOOKUP($U6893,[1]C8842!$G$2:$M$145,3,FALSE),0),0)</f>
        <v>0</v>
      </c>
      <c r="W6893">
        <f>VLOOKUP(RIGHT($V$1,5),Key!$A$9:$B$14,2,FALSE)</f>
        <v>10.199999999999999</v>
      </c>
      <c r="X6893">
        <f t="shared" si="539"/>
        <v>0</v>
      </c>
      <c r="Y6893">
        <f>VLOOKUP(RIGHT($X$1,5),Key!$A$9:$B$14,2,FALSE)</f>
        <v>3.7</v>
      </c>
      <c r="Z6893">
        <f t="shared" si="537"/>
        <v>10.199999999999999</v>
      </c>
      <c r="AA6893">
        <f t="shared" si="538"/>
        <v>0</v>
      </c>
    </row>
    <row r="6894" spans="1:27" x14ac:dyDescent="0.3">
      <c r="A6894">
        <v>100067</v>
      </c>
      <c r="B6894">
        <v>230922</v>
      </c>
      <c r="C6894" s="3">
        <v>44130.793055555558</v>
      </c>
      <c r="D6894">
        <v>0</v>
      </c>
      <c r="E6894">
        <v>2</v>
      </c>
      <c r="F6894" t="s">
        <v>25</v>
      </c>
      <c r="G6894">
        <v>1</v>
      </c>
      <c r="H6894">
        <v>57.722659999999998</v>
      </c>
      <c r="I6894">
        <v>15.054690000000001</v>
      </c>
      <c r="J6894">
        <v>0.96875</v>
      </c>
      <c r="K6894">
        <v>46.019530000000003</v>
      </c>
      <c r="L6894" s="3">
        <v>44130.54583333333</v>
      </c>
      <c r="M6894">
        <v>17.18</v>
      </c>
      <c r="N6894" t="s">
        <v>28</v>
      </c>
      <c r="P6894">
        <f>(C6894-Key!$B$1)*24</f>
        <v>3.9833333333954215</v>
      </c>
      <c r="Q6894">
        <f>(Key!$B$2-'17.1'!C6894)*24</f>
        <v>-1.03333333338378</v>
      </c>
      <c r="R6894" s="3">
        <f>C6894-(M6894-Key!$B$5)/(24*Key!$B$6)</f>
        <v>44130.77924074074</v>
      </c>
      <c r="S6894">
        <f>M6894-Key!$B$5</f>
        <v>14.92</v>
      </c>
      <c r="T6894" s="2">
        <f t="shared" si="535"/>
        <v>44129.791666666664</v>
      </c>
      <c r="U6894" t="str">
        <f t="shared" si="536"/>
        <v>10-25-2020 19:00</v>
      </c>
      <c r="V6894">
        <f>IFERROR(IF(W6894=Z6894,VLOOKUP($U6894,[1]C8842!$G$2:$M$145,3,FALSE),0),0)</f>
        <v>0</v>
      </c>
      <c r="W6894">
        <f>VLOOKUP(RIGHT($V$1,5),Key!$A$9:$B$14,2,FALSE)</f>
        <v>10.199999999999999</v>
      </c>
      <c r="X6894">
        <f t="shared" si="539"/>
        <v>0</v>
      </c>
      <c r="Y6894">
        <f>VLOOKUP(RIGHT($X$1,5),Key!$A$9:$B$14,2,FALSE)</f>
        <v>3.7</v>
      </c>
      <c r="Z6894">
        <f t="shared" si="537"/>
        <v>10.199999999999999</v>
      </c>
      <c r="AA6894">
        <f t="shared" si="538"/>
        <v>0</v>
      </c>
    </row>
    <row r="6895" spans="1:27" x14ac:dyDescent="0.3">
      <c r="A6895">
        <v>100067</v>
      </c>
      <c r="B6895">
        <v>230922</v>
      </c>
      <c r="C6895" s="3">
        <v>44130.793055555558</v>
      </c>
      <c r="D6895">
        <v>3</v>
      </c>
      <c r="E6895">
        <v>2</v>
      </c>
      <c r="F6895" t="s">
        <v>26</v>
      </c>
      <c r="G6895">
        <v>1</v>
      </c>
      <c r="H6895">
        <v>64.808589999999995</v>
      </c>
      <c r="I6895">
        <v>18.94922</v>
      </c>
      <c r="J6895">
        <v>1.0234380000000001</v>
      </c>
      <c r="K6895">
        <v>94.039060000000006</v>
      </c>
      <c r="L6895" s="3">
        <v>44130.54583333333</v>
      </c>
      <c r="M6895">
        <v>17.18</v>
      </c>
      <c r="N6895" t="s">
        <v>28</v>
      </c>
      <c r="P6895">
        <f>(C6895-Key!$B$1)*24</f>
        <v>3.9833333333954215</v>
      </c>
      <c r="Q6895">
        <f>(Key!$B$2-'17.1'!C6895)*24</f>
        <v>-1.03333333338378</v>
      </c>
      <c r="R6895" s="3">
        <f>C6895-(M6895-Key!$B$5)/(24*Key!$B$6)</f>
        <v>44130.77924074074</v>
      </c>
      <c r="S6895">
        <f>M6895-Key!$B$5</f>
        <v>14.92</v>
      </c>
      <c r="T6895" s="2">
        <f t="shared" si="535"/>
        <v>44129.791666666664</v>
      </c>
      <c r="U6895" t="str">
        <f t="shared" si="536"/>
        <v>10-25-2020 19:00</v>
      </c>
      <c r="V6895">
        <f>IFERROR(IF(W6895=Z6895,VLOOKUP($U6895,[1]C8842!$G$2:$M$145,3,FALSE),0),0)</f>
        <v>0</v>
      </c>
      <c r="W6895">
        <f>VLOOKUP(RIGHT($V$1,5),Key!$A$9:$B$14,2,FALSE)</f>
        <v>10.199999999999999</v>
      </c>
      <c r="X6895">
        <f t="shared" si="539"/>
        <v>0</v>
      </c>
      <c r="Y6895">
        <f>VLOOKUP(RIGHT($X$1,5),Key!$A$9:$B$14,2,FALSE)</f>
        <v>3.7</v>
      </c>
      <c r="Z6895">
        <f t="shared" si="537"/>
        <v>10.199999999999999</v>
      </c>
      <c r="AA6895">
        <f t="shared" si="538"/>
        <v>0</v>
      </c>
    </row>
    <row r="6896" spans="1:27" x14ac:dyDescent="0.3">
      <c r="A6896">
        <v>100067</v>
      </c>
      <c r="B6896">
        <v>230922</v>
      </c>
      <c r="C6896" s="3">
        <v>44130.793055555558</v>
      </c>
      <c r="D6896">
        <v>2</v>
      </c>
      <c r="E6896">
        <v>1</v>
      </c>
      <c r="F6896" t="s">
        <v>26</v>
      </c>
      <c r="G6896">
        <v>1</v>
      </c>
      <c r="H6896">
        <v>85.839839999999995</v>
      </c>
      <c r="I6896">
        <v>16.527339999999999</v>
      </c>
      <c r="J6896">
        <v>0.6953125</v>
      </c>
      <c r="K6896">
        <v>80.03125</v>
      </c>
      <c r="L6896" s="3">
        <v>44130.54583333333</v>
      </c>
      <c r="M6896">
        <v>17.18</v>
      </c>
      <c r="N6896" t="s">
        <v>28</v>
      </c>
      <c r="P6896">
        <f>(C6896-Key!$B$1)*24</f>
        <v>3.9833333333954215</v>
      </c>
      <c r="Q6896">
        <f>(Key!$B$2-'17.1'!C6896)*24</f>
        <v>-1.03333333338378</v>
      </c>
      <c r="R6896" s="3">
        <f>C6896-(M6896-Key!$B$5)/(24*Key!$B$6)</f>
        <v>44130.77924074074</v>
      </c>
      <c r="S6896">
        <f>M6896-Key!$B$5</f>
        <v>14.92</v>
      </c>
      <c r="T6896" s="2">
        <f t="shared" si="535"/>
        <v>44129.791666666664</v>
      </c>
      <c r="U6896" t="str">
        <f t="shared" si="536"/>
        <v>10-25-2020 19:00</v>
      </c>
      <c r="V6896">
        <f>IFERROR(IF(W6896=Z6896,VLOOKUP($U6896,[1]C8842!$G$2:$M$145,3,FALSE),0),0)</f>
        <v>0</v>
      </c>
      <c r="W6896">
        <f>VLOOKUP(RIGHT($V$1,5),Key!$A$9:$B$14,2,FALSE)</f>
        <v>10.199999999999999</v>
      </c>
      <c r="X6896">
        <f t="shared" si="539"/>
        <v>0</v>
      </c>
      <c r="Y6896">
        <f>VLOOKUP(RIGHT($X$1,5),Key!$A$9:$B$14,2,FALSE)</f>
        <v>3.7</v>
      </c>
      <c r="Z6896">
        <f t="shared" si="537"/>
        <v>10.199999999999999</v>
      </c>
      <c r="AA6896">
        <f t="shared" si="538"/>
        <v>0</v>
      </c>
    </row>
    <row r="6897" spans="1:27" x14ac:dyDescent="0.3">
      <c r="A6897">
        <v>100067</v>
      </c>
      <c r="B6897">
        <v>230922</v>
      </c>
      <c r="C6897" s="3">
        <v>44130.793055555558</v>
      </c>
      <c r="D6897">
        <v>0</v>
      </c>
      <c r="E6897">
        <v>2</v>
      </c>
      <c r="F6897" t="s">
        <v>25</v>
      </c>
      <c r="G6897">
        <v>1</v>
      </c>
      <c r="H6897">
        <v>62.882809999999999</v>
      </c>
      <c r="I6897">
        <v>15.05078</v>
      </c>
      <c r="J6897">
        <v>0.88671880000000003</v>
      </c>
      <c r="K6897">
        <v>48.019530000000003</v>
      </c>
      <c r="L6897" s="3">
        <v>44130.54583333333</v>
      </c>
      <c r="M6897">
        <v>17.18</v>
      </c>
      <c r="N6897" t="s">
        <v>28</v>
      </c>
      <c r="P6897">
        <f>(C6897-Key!$B$1)*24</f>
        <v>3.9833333333954215</v>
      </c>
      <c r="Q6897">
        <f>(Key!$B$2-'17.1'!C6897)*24</f>
        <v>-1.03333333338378</v>
      </c>
      <c r="R6897" s="3">
        <f>C6897-(M6897-Key!$B$5)/(24*Key!$B$6)</f>
        <v>44130.77924074074</v>
      </c>
      <c r="S6897">
        <f>M6897-Key!$B$5</f>
        <v>14.92</v>
      </c>
      <c r="T6897" s="2">
        <f t="shared" si="535"/>
        <v>44129.791666666664</v>
      </c>
      <c r="U6897" t="str">
        <f t="shared" si="536"/>
        <v>10-25-2020 19:00</v>
      </c>
      <c r="V6897">
        <f>IFERROR(IF(W6897=Z6897,VLOOKUP($U6897,[1]C8842!$G$2:$M$145,3,FALSE),0),0)</f>
        <v>0</v>
      </c>
      <c r="W6897">
        <f>VLOOKUP(RIGHT($V$1,5),Key!$A$9:$B$14,2,FALSE)</f>
        <v>10.199999999999999</v>
      </c>
      <c r="X6897">
        <f t="shared" si="539"/>
        <v>0</v>
      </c>
      <c r="Y6897">
        <f>VLOOKUP(RIGHT($X$1,5),Key!$A$9:$B$14,2,FALSE)</f>
        <v>3.7</v>
      </c>
      <c r="Z6897">
        <f t="shared" si="537"/>
        <v>10.199999999999999</v>
      </c>
      <c r="AA6897">
        <f t="shared" si="538"/>
        <v>0</v>
      </c>
    </row>
    <row r="6898" spans="1:27" x14ac:dyDescent="0.3">
      <c r="A6898">
        <v>100067</v>
      </c>
      <c r="B6898">
        <v>230922</v>
      </c>
      <c r="C6898" s="3">
        <v>44130.793055555558</v>
      </c>
      <c r="D6898">
        <v>3</v>
      </c>
      <c r="E6898">
        <v>2</v>
      </c>
      <c r="F6898" t="s">
        <v>26</v>
      </c>
      <c r="G6898">
        <v>2</v>
      </c>
      <c r="H6898">
        <v>74.546880000000002</v>
      </c>
      <c r="I6898">
        <v>20.38672</v>
      </c>
      <c r="J6898">
        <v>0.94140630000000003</v>
      </c>
      <c r="K6898">
        <v>92.039060000000006</v>
      </c>
      <c r="L6898" s="3">
        <v>44130.54583333333</v>
      </c>
      <c r="M6898">
        <v>17.18</v>
      </c>
      <c r="N6898" t="s">
        <v>28</v>
      </c>
      <c r="P6898">
        <f>(C6898-Key!$B$1)*24</f>
        <v>3.9833333333954215</v>
      </c>
      <c r="Q6898">
        <f>(Key!$B$2-'17.1'!C6898)*24</f>
        <v>-1.03333333338378</v>
      </c>
      <c r="R6898" s="3">
        <f>C6898-(M6898-Key!$B$5)/(24*Key!$B$6)</f>
        <v>44130.77924074074</v>
      </c>
      <c r="S6898">
        <f>M6898-Key!$B$5</f>
        <v>14.92</v>
      </c>
      <c r="T6898" s="2">
        <f t="shared" si="535"/>
        <v>44129.791666666664</v>
      </c>
      <c r="U6898" t="str">
        <f t="shared" si="536"/>
        <v>10-25-2020 19:00</v>
      </c>
      <c r="V6898">
        <f>IFERROR(IF(W6898=Z6898,VLOOKUP($U6898,[1]C8842!$G$2:$M$145,3,FALSE),0),0)</f>
        <v>0</v>
      </c>
      <c r="W6898">
        <f>VLOOKUP(RIGHT($V$1,5),Key!$A$9:$B$14,2,FALSE)</f>
        <v>10.199999999999999</v>
      </c>
      <c r="X6898">
        <f t="shared" si="539"/>
        <v>0</v>
      </c>
      <c r="Y6898">
        <f>VLOOKUP(RIGHT($X$1,5),Key!$A$9:$B$14,2,FALSE)</f>
        <v>3.7</v>
      </c>
      <c r="Z6898">
        <f t="shared" si="537"/>
        <v>10.199999999999999</v>
      </c>
      <c r="AA6898">
        <f t="shared" si="538"/>
        <v>0</v>
      </c>
    </row>
    <row r="6899" spans="1:27" x14ac:dyDescent="0.3">
      <c r="A6899">
        <v>100067</v>
      </c>
      <c r="B6899">
        <v>230922</v>
      </c>
      <c r="C6899" s="3">
        <v>44130.793055555558</v>
      </c>
      <c r="D6899">
        <v>0</v>
      </c>
      <c r="E6899">
        <v>2</v>
      </c>
      <c r="F6899" t="s">
        <v>25</v>
      </c>
      <c r="G6899">
        <v>3</v>
      </c>
      <c r="H6899">
        <v>74.960939999999994</v>
      </c>
      <c r="I6899">
        <v>47.285159999999998</v>
      </c>
      <c r="J6899">
        <v>1.890625</v>
      </c>
      <c r="K6899">
        <v>46.019530000000003</v>
      </c>
      <c r="L6899" s="3">
        <v>44130.54583333333</v>
      </c>
      <c r="M6899">
        <v>17.18</v>
      </c>
      <c r="N6899" t="s">
        <v>28</v>
      </c>
      <c r="P6899">
        <f>(C6899-Key!$B$1)*24</f>
        <v>3.9833333333954215</v>
      </c>
      <c r="Q6899">
        <f>(Key!$B$2-'17.1'!C6899)*24</f>
        <v>-1.03333333338378</v>
      </c>
      <c r="R6899" s="3">
        <f>C6899-(M6899-Key!$B$5)/(24*Key!$B$6)</f>
        <v>44130.77924074074</v>
      </c>
      <c r="S6899">
        <f>M6899-Key!$B$5</f>
        <v>14.92</v>
      </c>
      <c r="T6899" s="2">
        <f t="shared" si="535"/>
        <v>44129.791666666664</v>
      </c>
      <c r="U6899" t="str">
        <f t="shared" si="536"/>
        <v>10-25-2020 19:00</v>
      </c>
      <c r="V6899">
        <f>IFERROR(IF(W6899=Z6899,VLOOKUP($U6899,[1]C8842!$G$2:$M$145,3,FALSE),0),0)</f>
        <v>0</v>
      </c>
      <c r="W6899">
        <f>VLOOKUP(RIGHT($V$1,5),Key!$A$9:$B$14,2,FALSE)</f>
        <v>10.199999999999999</v>
      </c>
      <c r="X6899">
        <f t="shared" si="539"/>
        <v>0</v>
      </c>
      <c r="Y6899">
        <f>VLOOKUP(RIGHT($X$1,5),Key!$A$9:$B$14,2,FALSE)</f>
        <v>3.7</v>
      </c>
      <c r="Z6899">
        <f t="shared" si="537"/>
        <v>10.199999999999999</v>
      </c>
      <c r="AA6899">
        <f t="shared" si="538"/>
        <v>0</v>
      </c>
    </row>
    <row r="6900" spans="1:27" x14ac:dyDescent="0.3">
      <c r="A6900">
        <v>100067</v>
      </c>
      <c r="B6900">
        <v>230922</v>
      </c>
      <c r="C6900" s="3">
        <v>44130.793055555558</v>
      </c>
      <c r="D6900">
        <v>3</v>
      </c>
      <c r="E6900">
        <v>2</v>
      </c>
      <c r="F6900" t="s">
        <v>26</v>
      </c>
      <c r="G6900">
        <v>3</v>
      </c>
      <c r="H6900">
        <v>74.125</v>
      </c>
      <c r="I6900">
        <v>36.71875</v>
      </c>
      <c r="J6900">
        <v>1.53125</v>
      </c>
      <c r="K6900">
        <v>94.039060000000006</v>
      </c>
      <c r="L6900" s="3">
        <v>44130.54583333333</v>
      </c>
      <c r="M6900">
        <v>17.18</v>
      </c>
      <c r="N6900" t="s">
        <v>28</v>
      </c>
      <c r="P6900">
        <f>(C6900-Key!$B$1)*24</f>
        <v>3.9833333333954215</v>
      </c>
      <c r="Q6900">
        <f>(Key!$B$2-'17.1'!C6900)*24</f>
        <v>-1.03333333338378</v>
      </c>
      <c r="R6900" s="3">
        <f>C6900-(M6900-Key!$B$5)/(24*Key!$B$6)</f>
        <v>44130.77924074074</v>
      </c>
      <c r="S6900">
        <f>M6900-Key!$B$5</f>
        <v>14.92</v>
      </c>
      <c r="T6900" s="2">
        <f t="shared" si="535"/>
        <v>44129.791666666664</v>
      </c>
      <c r="U6900" t="str">
        <f t="shared" si="536"/>
        <v>10-25-2020 19:00</v>
      </c>
      <c r="V6900">
        <f>IFERROR(IF(W6900=Z6900,VLOOKUP($U6900,[1]C8842!$G$2:$M$145,3,FALSE),0),0)</f>
        <v>0</v>
      </c>
      <c r="W6900">
        <f>VLOOKUP(RIGHT($V$1,5),Key!$A$9:$B$14,2,FALSE)</f>
        <v>10.199999999999999</v>
      </c>
      <c r="X6900">
        <f t="shared" si="539"/>
        <v>0</v>
      </c>
      <c r="Y6900">
        <f>VLOOKUP(RIGHT($X$1,5),Key!$A$9:$B$14,2,FALSE)</f>
        <v>3.7</v>
      </c>
      <c r="Z6900">
        <f t="shared" si="537"/>
        <v>10.199999999999999</v>
      </c>
      <c r="AA6900">
        <f t="shared" si="538"/>
        <v>0</v>
      </c>
    </row>
    <row r="6901" spans="1:27" x14ac:dyDescent="0.3">
      <c r="A6901">
        <v>100067</v>
      </c>
      <c r="B6901">
        <v>230922</v>
      </c>
      <c r="C6901" s="3">
        <v>44130.793055555558</v>
      </c>
      <c r="D6901">
        <v>0</v>
      </c>
      <c r="E6901">
        <v>2</v>
      </c>
      <c r="F6901" t="s">
        <v>25</v>
      </c>
      <c r="G6901">
        <v>2</v>
      </c>
      <c r="H6901">
        <v>61.75</v>
      </c>
      <c r="I6901">
        <v>21.339839999999999</v>
      </c>
      <c r="J6901">
        <v>1.175781</v>
      </c>
      <c r="K6901">
        <v>48.019530000000003</v>
      </c>
      <c r="L6901" s="3">
        <v>44130.54583333333</v>
      </c>
      <c r="M6901">
        <v>17.18</v>
      </c>
      <c r="N6901" t="s">
        <v>28</v>
      </c>
      <c r="P6901">
        <f>(C6901-Key!$B$1)*24</f>
        <v>3.9833333333954215</v>
      </c>
      <c r="Q6901">
        <f>(Key!$B$2-'17.1'!C6901)*24</f>
        <v>-1.03333333338378</v>
      </c>
      <c r="R6901" s="3">
        <f>C6901-(M6901-Key!$B$5)/(24*Key!$B$6)</f>
        <v>44130.77924074074</v>
      </c>
      <c r="S6901">
        <f>M6901-Key!$B$5</f>
        <v>14.92</v>
      </c>
      <c r="T6901" s="2">
        <f t="shared" si="535"/>
        <v>44129.791666666664</v>
      </c>
      <c r="U6901" t="str">
        <f t="shared" si="536"/>
        <v>10-25-2020 19:00</v>
      </c>
      <c r="V6901">
        <f>IFERROR(IF(W6901=Z6901,VLOOKUP($U6901,[1]C8842!$G$2:$M$145,3,FALSE),0),0)</f>
        <v>0</v>
      </c>
      <c r="W6901">
        <f>VLOOKUP(RIGHT($V$1,5),Key!$A$9:$B$14,2,FALSE)</f>
        <v>10.199999999999999</v>
      </c>
      <c r="X6901">
        <f t="shared" si="539"/>
        <v>0</v>
      </c>
      <c r="Y6901">
        <f>VLOOKUP(RIGHT($X$1,5),Key!$A$9:$B$14,2,FALSE)</f>
        <v>3.7</v>
      </c>
      <c r="Z6901">
        <f t="shared" si="537"/>
        <v>10.199999999999999</v>
      </c>
      <c r="AA6901">
        <f t="shared" si="538"/>
        <v>0</v>
      </c>
    </row>
    <row r="6902" spans="1:27" x14ac:dyDescent="0.3">
      <c r="A6902">
        <v>100067</v>
      </c>
      <c r="B6902">
        <v>230922</v>
      </c>
      <c r="C6902" s="3">
        <v>44130.793055555558</v>
      </c>
      <c r="D6902">
        <v>3</v>
      </c>
      <c r="E6902">
        <v>2</v>
      </c>
      <c r="F6902" t="s">
        <v>26</v>
      </c>
      <c r="G6902">
        <v>1</v>
      </c>
      <c r="H6902">
        <v>62.199219999999997</v>
      </c>
      <c r="I6902">
        <v>17.41797</v>
      </c>
      <c r="J6902">
        <v>1</v>
      </c>
      <c r="K6902">
        <v>94.039060000000006</v>
      </c>
      <c r="L6902" s="3">
        <v>44130.54583333333</v>
      </c>
      <c r="M6902">
        <v>17.18</v>
      </c>
      <c r="N6902" t="s">
        <v>28</v>
      </c>
      <c r="P6902">
        <f>(C6902-Key!$B$1)*24</f>
        <v>3.9833333333954215</v>
      </c>
      <c r="Q6902">
        <f>(Key!$B$2-'17.1'!C6902)*24</f>
        <v>-1.03333333338378</v>
      </c>
      <c r="R6902" s="3">
        <f>C6902-(M6902-Key!$B$5)/(24*Key!$B$6)</f>
        <v>44130.77924074074</v>
      </c>
      <c r="S6902">
        <f>M6902-Key!$B$5</f>
        <v>14.92</v>
      </c>
      <c r="T6902" s="2">
        <f t="shared" si="535"/>
        <v>44129.791666666664</v>
      </c>
      <c r="U6902" t="str">
        <f t="shared" si="536"/>
        <v>10-25-2020 19:00</v>
      </c>
      <c r="V6902">
        <f>IFERROR(IF(W6902=Z6902,VLOOKUP($U6902,[1]C8842!$G$2:$M$145,3,FALSE),0),0)</f>
        <v>0</v>
      </c>
      <c r="W6902">
        <f>VLOOKUP(RIGHT($V$1,5),Key!$A$9:$B$14,2,FALSE)</f>
        <v>10.199999999999999</v>
      </c>
      <c r="X6902">
        <f t="shared" si="539"/>
        <v>0</v>
      </c>
      <c r="Y6902">
        <f>VLOOKUP(RIGHT($X$1,5),Key!$A$9:$B$14,2,FALSE)</f>
        <v>3.7</v>
      </c>
      <c r="Z6902">
        <f t="shared" si="537"/>
        <v>10.199999999999999</v>
      </c>
      <c r="AA6902">
        <f t="shared" si="538"/>
        <v>0</v>
      </c>
    </row>
    <row r="6903" spans="1:27" x14ac:dyDescent="0.3">
      <c r="A6903">
        <v>100067</v>
      </c>
      <c r="B6903">
        <v>230922</v>
      </c>
      <c r="C6903" s="3">
        <v>44130.793055555558</v>
      </c>
      <c r="D6903">
        <v>2</v>
      </c>
      <c r="E6903">
        <v>1</v>
      </c>
      <c r="F6903" t="s">
        <v>26</v>
      </c>
      <c r="G6903">
        <v>1</v>
      </c>
      <c r="H6903">
        <v>63.886719999999997</v>
      </c>
      <c r="I6903">
        <v>17.42578</v>
      </c>
      <c r="J6903">
        <v>0.97265630000000003</v>
      </c>
      <c r="K6903">
        <v>80.03125</v>
      </c>
      <c r="L6903" s="3">
        <v>44130.54583333333</v>
      </c>
      <c r="M6903">
        <v>17.18</v>
      </c>
      <c r="N6903" t="s">
        <v>28</v>
      </c>
      <c r="P6903">
        <f>(C6903-Key!$B$1)*24</f>
        <v>3.9833333333954215</v>
      </c>
      <c r="Q6903">
        <f>(Key!$B$2-'17.1'!C6903)*24</f>
        <v>-1.03333333338378</v>
      </c>
      <c r="R6903" s="3">
        <f>C6903-(M6903-Key!$B$5)/(24*Key!$B$6)</f>
        <v>44130.77924074074</v>
      </c>
      <c r="S6903">
        <f>M6903-Key!$B$5</f>
        <v>14.92</v>
      </c>
      <c r="T6903" s="2">
        <f t="shared" si="535"/>
        <v>44129.791666666664</v>
      </c>
      <c r="U6903" t="str">
        <f t="shared" si="536"/>
        <v>10-25-2020 19:00</v>
      </c>
      <c r="V6903">
        <f>IFERROR(IF(W6903=Z6903,VLOOKUP($U6903,[1]C8842!$G$2:$M$145,3,FALSE),0),0)</f>
        <v>0</v>
      </c>
      <c r="W6903">
        <f>VLOOKUP(RIGHT($V$1,5),Key!$A$9:$B$14,2,FALSE)</f>
        <v>10.199999999999999</v>
      </c>
      <c r="X6903">
        <f t="shared" si="539"/>
        <v>0</v>
      </c>
      <c r="Y6903">
        <f>VLOOKUP(RIGHT($X$1,5),Key!$A$9:$B$14,2,FALSE)</f>
        <v>3.7</v>
      </c>
      <c r="Z6903">
        <f t="shared" si="537"/>
        <v>10.199999999999999</v>
      </c>
      <c r="AA6903">
        <f t="shared" si="538"/>
        <v>0</v>
      </c>
    </row>
    <row r="6904" spans="1:27" x14ac:dyDescent="0.3">
      <c r="A6904">
        <v>100067</v>
      </c>
      <c r="B6904">
        <v>230922</v>
      </c>
      <c r="C6904" s="3">
        <v>44130.793055555558</v>
      </c>
      <c r="D6904">
        <v>0</v>
      </c>
      <c r="E6904">
        <v>2</v>
      </c>
      <c r="F6904" t="s">
        <v>25</v>
      </c>
      <c r="G6904">
        <v>1</v>
      </c>
      <c r="H6904">
        <v>74.054689999999994</v>
      </c>
      <c r="I6904">
        <v>16.597660000000001</v>
      </c>
      <c r="J6904">
        <v>0.80859380000000003</v>
      </c>
      <c r="K6904">
        <v>48.019530000000003</v>
      </c>
      <c r="L6904" s="3">
        <v>44130.54583333333</v>
      </c>
      <c r="M6904">
        <v>17.18</v>
      </c>
      <c r="N6904" t="s">
        <v>28</v>
      </c>
      <c r="P6904">
        <f>(C6904-Key!$B$1)*24</f>
        <v>3.9833333333954215</v>
      </c>
      <c r="Q6904">
        <f>(Key!$B$2-'17.1'!C6904)*24</f>
        <v>-1.03333333338378</v>
      </c>
      <c r="R6904" s="3">
        <f>C6904-(M6904-Key!$B$5)/(24*Key!$B$6)</f>
        <v>44130.77924074074</v>
      </c>
      <c r="S6904">
        <f>M6904-Key!$B$5</f>
        <v>14.92</v>
      </c>
      <c r="T6904" s="2">
        <f t="shared" si="535"/>
        <v>44129.791666666664</v>
      </c>
      <c r="U6904" t="str">
        <f t="shared" si="536"/>
        <v>10-25-2020 19:00</v>
      </c>
      <c r="V6904">
        <f>IFERROR(IF(W6904=Z6904,VLOOKUP($U6904,[1]C8842!$G$2:$M$145,3,FALSE),0),0)</f>
        <v>0</v>
      </c>
      <c r="W6904">
        <f>VLOOKUP(RIGHT($V$1,5),Key!$A$9:$B$14,2,FALSE)</f>
        <v>10.199999999999999</v>
      </c>
      <c r="X6904">
        <f t="shared" si="539"/>
        <v>0</v>
      </c>
      <c r="Y6904">
        <f>VLOOKUP(RIGHT($X$1,5),Key!$A$9:$B$14,2,FALSE)</f>
        <v>3.7</v>
      </c>
      <c r="Z6904">
        <f t="shared" si="537"/>
        <v>10.199999999999999</v>
      </c>
      <c r="AA6904">
        <f t="shared" si="538"/>
        <v>0</v>
      </c>
    </row>
    <row r="6905" spans="1:27" x14ac:dyDescent="0.3">
      <c r="A6905">
        <v>100067</v>
      </c>
      <c r="B6905">
        <v>230922</v>
      </c>
      <c r="C6905" s="3">
        <v>44130.793055555558</v>
      </c>
      <c r="D6905">
        <v>0</v>
      </c>
      <c r="E6905">
        <v>2</v>
      </c>
      <c r="F6905" t="s">
        <v>25</v>
      </c>
      <c r="G6905">
        <v>1</v>
      </c>
      <c r="H6905">
        <v>62.089840000000002</v>
      </c>
      <c r="I6905">
        <v>17.003910000000001</v>
      </c>
      <c r="J6905">
        <v>0.984375</v>
      </c>
      <c r="K6905">
        <v>46.019530000000003</v>
      </c>
      <c r="L6905" s="3">
        <v>44130.54583333333</v>
      </c>
      <c r="M6905">
        <v>17.18</v>
      </c>
      <c r="N6905" t="s">
        <v>28</v>
      </c>
      <c r="P6905">
        <f>(C6905-Key!$B$1)*24</f>
        <v>3.9833333333954215</v>
      </c>
      <c r="Q6905">
        <f>(Key!$B$2-'17.1'!C6905)*24</f>
        <v>-1.03333333338378</v>
      </c>
      <c r="R6905" s="3">
        <f>C6905-(M6905-Key!$B$5)/(24*Key!$B$6)</f>
        <v>44130.77924074074</v>
      </c>
      <c r="S6905">
        <f>M6905-Key!$B$5</f>
        <v>14.92</v>
      </c>
      <c r="T6905" s="2">
        <f t="shared" si="535"/>
        <v>44129.791666666664</v>
      </c>
      <c r="U6905" t="str">
        <f t="shared" si="536"/>
        <v>10-25-2020 19:00</v>
      </c>
      <c r="V6905">
        <f>IFERROR(IF(W6905=Z6905,VLOOKUP($U6905,[1]C8842!$G$2:$M$145,3,FALSE),0),0)</f>
        <v>0</v>
      </c>
      <c r="W6905">
        <f>VLOOKUP(RIGHT($V$1,5),Key!$A$9:$B$14,2,FALSE)</f>
        <v>10.199999999999999</v>
      </c>
      <c r="X6905">
        <f t="shared" si="539"/>
        <v>0</v>
      </c>
      <c r="Y6905">
        <f>VLOOKUP(RIGHT($X$1,5),Key!$A$9:$B$14,2,FALSE)</f>
        <v>3.7</v>
      </c>
      <c r="Z6905">
        <f t="shared" si="537"/>
        <v>10.199999999999999</v>
      </c>
      <c r="AA6905">
        <f t="shared" si="538"/>
        <v>0</v>
      </c>
    </row>
    <row r="6906" spans="1:27" x14ac:dyDescent="0.3">
      <c r="A6906">
        <v>100067</v>
      </c>
      <c r="B6906">
        <v>230922</v>
      </c>
      <c r="C6906" s="3">
        <v>44130.793055555558</v>
      </c>
      <c r="D6906">
        <v>0</v>
      </c>
      <c r="E6906">
        <v>2</v>
      </c>
      <c r="F6906" t="s">
        <v>25</v>
      </c>
      <c r="G6906">
        <v>2</v>
      </c>
      <c r="H6906">
        <v>63.675780000000003</v>
      </c>
      <c r="I6906">
        <v>20.25</v>
      </c>
      <c r="J6906">
        <v>1.09375</v>
      </c>
      <c r="K6906">
        <v>46.019530000000003</v>
      </c>
      <c r="L6906" s="3">
        <v>44130.54583333333</v>
      </c>
      <c r="M6906">
        <v>17.18</v>
      </c>
      <c r="N6906" t="s">
        <v>28</v>
      </c>
      <c r="P6906">
        <f>(C6906-Key!$B$1)*24</f>
        <v>3.9833333333954215</v>
      </c>
      <c r="Q6906">
        <f>(Key!$B$2-'17.1'!C6906)*24</f>
        <v>-1.03333333338378</v>
      </c>
      <c r="R6906" s="3">
        <f>C6906-(M6906-Key!$B$5)/(24*Key!$B$6)</f>
        <v>44130.77924074074</v>
      </c>
      <c r="S6906">
        <f>M6906-Key!$B$5</f>
        <v>14.92</v>
      </c>
      <c r="T6906" s="2">
        <f t="shared" si="535"/>
        <v>44129.791666666664</v>
      </c>
      <c r="U6906" t="str">
        <f t="shared" si="536"/>
        <v>10-25-2020 19:00</v>
      </c>
      <c r="V6906">
        <f>IFERROR(IF(W6906=Z6906,VLOOKUP($U6906,[1]C8842!$G$2:$M$145,3,FALSE),0),0)</f>
        <v>0</v>
      </c>
      <c r="W6906">
        <f>VLOOKUP(RIGHT($V$1,5),Key!$A$9:$B$14,2,FALSE)</f>
        <v>10.199999999999999</v>
      </c>
      <c r="X6906">
        <f t="shared" si="539"/>
        <v>0</v>
      </c>
      <c r="Y6906">
        <f>VLOOKUP(RIGHT($X$1,5),Key!$A$9:$B$14,2,FALSE)</f>
        <v>3.7</v>
      </c>
      <c r="Z6906">
        <f t="shared" si="537"/>
        <v>10.199999999999999</v>
      </c>
      <c r="AA6906">
        <f t="shared" si="538"/>
        <v>0</v>
      </c>
    </row>
    <row r="6907" spans="1:27" x14ac:dyDescent="0.3">
      <c r="A6907">
        <v>100067</v>
      </c>
      <c r="B6907">
        <v>230922</v>
      </c>
      <c r="C6907" s="3">
        <v>44130.793055555558</v>
      </c>
      <c r="D6907">
        <v>2</v>
      </c>
      <c r="E6907">
        <v>1</v>
      </c>
      <c r="F6907" t="s">
        <v>26</v>
      </c>
      <c r="G6907">
        <v>2</v>
      </c>
      <c r="H6907">
        <v>74.78125</v>
      </c>
      <c r="I6907">
        <v>23.652339999999999</v>
      </c>
      <c r="J6907">
        <v>1.0546880000000001</v>
      </c>
      <c r="K6907">
        <v>82.035160000000005</v>
      </c>
      <c r="L6907" s="3">
        <v>44130.54583333333</v>
      </c>
      <c r="M6907">
        <v>17.18</v>
      </c>
      <c r="N6907" t="s">
        <v>28</v>
      </c>
      <c r="P6907">
        <f>(C6907-Key!$B$1)*24</f>
        <v>3.9833333333954215</v>
      </c>
      <c r="Q6907">
        <f>(Key!$B$2-'17.1'!C6907)*24</f>
        <v>-1.03333333338378</v>
      </c>
      <c r="R6907" s="3">
        <f>C6907-(M6907-Key!$B$5)/(24*Key!$B$6)</f>
        <v>44130.77924074074</v>
      </c>
      <c r="S6907">
        <f>M6907-Key!$B$5</f>
        <v>14.92</v>
      </c>
      <c r="T6907" s="2">
        <f t="shared" si="535"/>
        <v>44129.791666666664</v>
      </c>
      <c r="U6907" t="str">
        <f t="shared" si="536"/>
        <v>10-25-2020 19:00</v>
      </c>
      <c r="V6907">
        <f>IFERROR(IF(W6907=Z6907,VLOOKUP($U6907,[1]C8842!$G$2:$M$145,3,FALSE),0),0)</f>
        <v>0</v>
      </c>
      <c r="W6907">
        <f>VLOOKUP(RIGHT($V$1,5),Key!$A$9:$B$14,2,FALSE)</f>
        <v>10.199999999999999</v>
      </c>
      <c r="X6907">
        <f t="shared" si="539"/>
        <v>0</v>
      </c>
      <c r="Y6907">
        <f>VLOOKUP(RIGHT($X$1,5),Key!$A$9:$B$14,2,FALSE)</f>
        <v>3.7</v>
      </c>
      <c r="Z6907">
        <f t="shared" si="537"/>
        <v>10.199999999999999</v>
      </c>
      <c r="AA6907">
        <f t="shared" si="538"/>
        <v>0</v>
      </c>
    </row>
    <row r="6908" spans="1:27" x14ac:dyDescent="0.3">
      <c r="A6908">
        <v>100067</v>
      </c>
      <c r="B6908">
        <v>230922</v>
      </c>
      <c r="C6908" s="3">
        <v>44130.793055555558</v>
      </c>
      <c r="D6908">
        <v>3</v>
      </c>
      <c r="E6908">
        <v>2</v>
      </c>
      <c r="F6908" t="s">
        <v>26</v>
      </c>
      <c r="G6908">
        <v>1</v>
      </c>
      <c r="H6908">
        <v>61.726559999999999</v>
      </c>
      <c r="I6908">
        <v>16.4375</v>
      </c>
      <c r="J6908">
        <v>0.96484380000000003</v>
      </c>
      <c r="K6908">
        <v>94.039060000000006</v>
      </c>
      <c r="L6908" s="3">
        <v>44130.54583333333</v>
      </c>
      <c r="M6908">
        <v>17.18</v>
      </c>
      <c r="N6908" t="s">
        <v>28</v>
      </c>
      <c r="P6908">
        <f>(C6908-Key!$B$1)*24</f>
        <v>3.9833333333954215</v>
      </c>
      <c r="Q6908">
        <f>(Key!$B$2-'17.1'!C6908)*24</f>
        <v>-1.03333333338378</v>
      </c>
      <c r="R6908" s="3">
        <f>C6908-(M6908-Key!$B$5)/(24*Key!$B$6)</f>
        <v>44130.77924074074</v>
      </c>
      <c r="S6908">
        <f>M6908-Key!$B$5</f>
        <v>14.92</v>
      </c>
      <c r="T6908" s="2">
        <f t="shared" si="535"/>
        <v>44129.791666666664</v>
      </c>
      <c r="U6908" t="str">
        <f t="shared" si="536"/>
        <v>10-25-2020 19:00</v>
      </c>
      <c r="V6908">
        <f>IFERROR(IF(W6908=Z6908,VLOOKUP($U6908,[1]C8842!$G$2:$M$145,3,FALSE),0),0)</f>
        <v>0</v>
      </c>
      <c r="W6908">
        <f>VLOOKUP(RIGHT($V$1,5),Key!$A$9:$B$14,2,FALSE)</f>
        <v>10.199999999999999</v>
      </c>
      <c r="X6908">
        <f t="shared" si="539"/>
        <v>0</v>
      </c>
      <c r="Y6908">
        <f>VLOOKUP(RIGHT($X$1,5),Key!$A$9:$B$14,2,FALSE)</f>
        <v>3.7</v>
      </c>
      <c r="Z6908">
        <f t="shared" si="537"/>
        <v>10.199999999999999</v>
      </c>
      <c r="AA6908">
        <f t="shared" si="538"/>
        <v>0</v>
      </c>
    </row>
    <row r="6909" spans="1:27" x14ac:dyDescent="0.3">
      <c r="A6909">
        <v>100067</v>
      </c>
      <c r="B6909">
        <v>230922</v>
      </c>
      <c r="C6909" s="3">
        <v>44130.793749999997</v>
      </c>
      <c r="D6909">
        <v>0</v>
      </c>
      <c r="E6909">
        <v>2</v>
      </c>
      <c r="F6909" t="s">
        <v>25</v>
      </c>
      <c r="G6909">
        <v>1</v>
      </c>
      <c r="H6909">
        <v>63.078130000000002</v>
      </c>
      <c r="I6909">
        <v>18.55078</v>
      </c>
      <c r="J6909">
        <v>1.035156</v>
      </c>
      <c r="K6909">
        <v>48.019530000000003</v>
      </c>
      <c r="L6909" s="3">
        <v>44130.54583333333</v>
      </c>
      <c r="M6909">
        <v>17.18</v>
      </c>
      <c r="N6909" t="s">
        <v>28</v>
      </c>
      <c r="P6909">
        <f>(C6909-Key!$B$1)*24</f>
        <v>3.9999999999417923</v>
      </c>
      <c r="Q6909">
        <f>(Key!$B$2-'17.1'!C6909)*24</f>
        <v>-1.0499999999301508</v>
      </c>
      <c r="R6909" s="3">
        <f>C6909-(M6909-Key!$B$5)/(24*Key!$B$6)</f>
        <v>44130.779935185179</v>
      </c>
      <c r="S6909">
        <f>M6909-Key!$B$5</f>
        <v>14.92</v>
      </c>
      <c r="T6909" s="2">
        <f t="shared" si="535"/>
        <v>44129.791666666664</v>
      </c>
      <c r="U6909" t="str">
        <f t="shared" si="536"/>
        <v>10-25-2020 19:00</v>
      </c>
      <c r="V6909">
        <f>IFERROR(IF(W6909=Z6909,VLOOKUP($U6909,[1]C8842!$G$2:$M$145,3,FALSE),0),0)</f>
        <v>0</v>
      </c>
      <c r="W6909">
        <f>VLOOKUP(RIGHT($V$1,5),Key!$A$9:$B$14,2,FALSE)</f>
        <v>10.199999999999999</v>
      </c>
      <c r="X6909">
        <f t="shared" si="539"/>
        <v>0</v>
      </c>
      <c r="Y6909">
        <f>VLOOKUP(RIGHT($X$1,5),Key!$A$9:$B$14,2,FALSE)</f>
        <v>3.7</v>
      </c>
      <c r="Z6909">
        <f t="shared" si="537"/>
        <v>10.199999999999999</v>
      </c>
      <c r="AA6909">
        <f t="shared" si="538"/>
        <v>0</v>
      </c>
    </row>
    <row r="6910" spans="1:27" x14ac:dyDescent="0.3">
      <c r="A6910">
        <v>100067</v>
      </c>
      <c r="B6910">
        <v>230922</v>
      </c>
      <c r="C6910" s="3">
        <v>44130.793749999997</v>
      </c>
      <c r="D6910">
        <v>1</v>
      </c>
      <c r="E6910">
        <v>1</v>
      </c>
      <c r="F6910" t="s">
        <v>25</v>
      </c>
      <c r="G6910">
        <v>1</v>
      </c>
      <c r="H6910">
        <v>77.285160000000005</v>
      </c>
      <c r="I6910">
        <v>18.351559999999999</v>
      </c>
      <c r="J6910">
        <v>0.8359375</v>
      </c>
      <c r="K6910">
        <v>58.023440000000001</v>
      </c>
      <c r="L6910" s="3">
        <v>44130.54583333333</v>
      </c>
      <c r="M6910">
        <v>17.18</v>
      </c>
      <c r="N6910" t="s">
        <v>28</v>
      </c>
      <c r="P6910">
        <f>(C6910-Key!$B$1)*24</f>
        <v>3.9999999999417923</v>
      </c>
      <c r="Q6910">
        <f>(Key!$B$2-'17.1'!C6910)*24</f>
        <v>-1.0499999999301508</v>
      </c>
      <c r="R6910" s="3">
        <f>C6910-(M6910-Key!$B$5)/(24*Key!$B$6)</f>
        <v>44130.779935185179</v>
      </c>
      <c r="S6910">
        <f>M6910-Key!$B$5</f>
        <v>14.92</v>
      </c>
      <c r="T6910" s="2">
        <f t="shared" si="535"/>
        <v>44129.791666666664</v>
      </c>
      <c r="U6910" t="str">
        <f t="shared" si="536"/>
        <v>10-25-2020 19:00</v>
      </c>
      <c r="V6910">
        <f>IFERROR(IF(W6910=Z6910,VLOOKUP($U6910,[1]C8842!$G$2:$M$145,3,FALSE),0),0)</f>
        <v>0</v>
      </c>
      <c r="W6910">
        <f>VLOOKUP(RIGHT($V$1,5),Key!$A$9:$B$14,2,FALSE)</f>
        <v>10.199999999999999</v>
      </c>
      <c r="X6910">
        <f t="shared" si="539"/>
        <v>0</v>
      </c>
      <c r="Y6910">
        <f>VLOOKUP(RIGHT($X$1,5),Key!$A$9:$B$14,2,FALSE)</f>
        <v>3.7</v>
      </c>
      <c r="Z6910">
        <f t="shared" si="537"/>
        <v>10.199999999999999</v>
      </c>
      <c r="AA6910">
        <f t="shared" si="538"/>
        <v>0</v>
      </c>
    </row>
    <row r="6911" spans="1:27" x14ac:dyDescent="0.3">
      <c r="A6911">
        <v>100067</v>
      </c>
      <c r="B6911">
        <v>230922</v>
      </c>
      <c r="C6911" s="3">
        <v>44130.793749999997</v>
      </c>
      <c r="D6911">
        <v>0</v>
      </c>
      <c r="E6911">
        <v>2</v>
      </c>
      <c r="F6911" t="s">
        <v>25</v>
      </c>
      <c r="G6911">
        <v>1</v>
      </c>
      <c r="H6911">
        <v>71.273439999999994</v>
      </c>
      <c r="I6911">
        <v>14</v>
      </c>
      <c r="J6911">
        <v>0.74609380000000003</v>
      </c>
      <c r="K6911">
        <v>46.019530000000003</v>
      </c>
      <c r="L6911" s="3">
        <v>44130.54583333333</v>
      </c>
      <c r="M6911">
        <v>17.18</v>
      </c>
      <c r="N6911" t="s">
        <v>28</v>
      </c>
      <c r="P6911">
        <f>(C6911-Key!$B$1)*24</f>
        <v>3.9999999999417923</v>
      </c>
      <c r="Q6911">
        <f>(Key!$B$2-'17.1'!C6911)*24</f>
        <v>-1.0499999999301508</v>
      </c>
      <c r="R6911" s="3">
        <f>C6911-(M6911-Key!$B$5)/(24*Key!$B$6)</f>
        <v>44130.779935185179</v>
      </c>
      <c r="S6911">
        <f>M6911-Key!$B$5</f>
        <v>14.92</v>
      </c>
      <c r="T6911" s="2">
        <f t="shared" si="535"/>
        <v>44129.791666666664</v>
      </c>
      <c r="U6911" t="str">
        <f t="shared" si="536"/>
        <v>10-25-2020 19:00</v>
      </c>
      <c r="V6911">
        <f>IFERROR(IF(W6911=Z6911,VLOOKUP($U6911,[1]C8842!$G$2:$M$145,3,FALSE),0),0)</f>
        <v>0</v>
      </c>
      <c r="W6911">
        <f>VLOOKUP(RIGHT($V$1,5),Key!$A$9:$B$14,2,FALSE)</f>
        <v>10.199999999999999</v>
      </c>
      <c r="X6911">
        <f t="shared" si="539"/>
        <v>0</v>
      </c>
      <c r="Y6911">
        <f>VLOOKUP(RIGHT($X$1,5),Key!$A$9:$B$14,2,FALSE)</f>
        <v>3.7</v>
      </c>
      <c r="Z6911">
        <f t="shared" si="537"/>
        <v>10.199999999999999</v>
      </c>
      <c r="AA6911">
        <f t="shared" si="538"/>
        <v>0</v>
      </c>
    </row>
    <row r="6912" spans="1:27" x14ac:dyDescent="0.3">
      <c r="A6912">
        <v>100067</v>
      </c>
      <c r="B6912">
        <v>230922</v>
      </c>
      <c r="C6912" s="3">
        <v>44130.793749999997</v>
      </c>
      <c r="D6912">
        <v>1</v>
      </c>
      <c r="E6912">
        <v>1</v>
      </c>
      <c r="F6912" t="s">
        <v>25</v>
      </c>
      <c r="G6912">
        <v>1</v>
      </c>
      <c r="H6912">
        <v>82.066410000000005</v>
      </c>
      <c r="I6912">
        <v>15.14063</v>
      </c>
      <c r="J6912">
        <v>0.68359380000000003</v>
      </c>
      <c r="K6912">
        <v>58.023440000000001</v>
      </c>
      <c r="L6912" s="3">
        <v>44130.54583333333</v>
      </c>
      <c r="M6912">
        <v>17.18</v>
      </c>
      <c r="N6912" t="s">
        <v>28</v>
      </c>
      <c r="P6912">
        <f>(C6912-Key!$B$1)*24</f>
        <v>3.9999999999417923</v>
      </c>
      <c r="Q6912">
        <f>(Key!$B$2-'17.1'!C6912)*24</f>
        <v>-1.0499999999301508</v>
      </c>
      <c r="R6912" s="3">
        <f>C6912-(M6912-Key!$B$5)/(24*Key!$B$6)</f>
        <v>44130.779935185179</v>
      </c>
      <c r="S6912">
        <f>M6912-Key!$B$5</f>
        <v>14.92</v>
      </c>
      <c r="T6912" s="2">
        <f t="shared" si="535"/>
        <v>44129.791666666664</v>
      </c>
      <c r="U6912" t="str">
        <f t="shared" si="536"/>
        <v>10-25-2020 19:00</v>
      </c>
      <c r="V6912">
        <f>IFERROR(IF(W6912=Z6912,VLOOKUP($U6912,[1]C8842!$G$2:$M$145,3,FALSE),0),0)</f>
        <v>0</v>
      </c>
      <c r="W6912">
        <f>VLOOKUP(RIGHT($V$1,5),Key!$A$9:$B$14,2,FALSE)</f>
        <v>10.199999999999999</v>
      </c>
      <c r="X6912">
        <f t="shared" si="539"/>
        <v>0</v>
      </c>
      <c r="Y6912">
        <f>VLOOKUP(RIGHT($X$1,5),Key!$A$9:$B$14,2,FALSE)</f>
        <v>3.7</v>
      </c>
      <c r="Z6912">
        <f t="shared" si="537"/>
        <v>10.199999999999999</v>
      </c>
      <c r="AA6912">
        <f t="shared" si="538"/>
        <v>0</v>
      </c>
    </row>
    <row r="6913" spans="1:27" x14ac:dyDescent="0.3">
      <c r="A6913">
        <v>100067</v>
      </c>
      <c r="B6913">
        <v>230922</v>
      </c>
      <c r="C6913" s="3">
        <v>44130.793749999997</v>
      </c>
      <c r="D6913">
        <v>1</v>
      </c>
      <c r="E6913">
        <v>1</v>
      </c>
      <c r="F6913" t="s">
        <v>25</v>
      </c>
      <c r="G6913">
        <v>1</v>
      </c>
      <c r="H6913">
        <v>77.714839999999995</v>
      </c>
      <c r="I6913">
        <v>15.851559999999999</v>
      </c>
      <c r="J6913">
        <v>0.74609380000000003</v>
      </c>
      <c r="K6913">
        <v>58.023440000000001</v>
      </c>
      <c r="L6913" s="3">
        <v>44130.54583333333</v>
      </c>
      <c r="M6913">
        <v>17.18</v>
      </c>
      <c r="N6913" t="s">
        <v>28</v>
      </c>
      <c r="P6913">
        <f>(C6913-Key!$B$1)*24</f>
        <v>3.9999999999417923</v>
      </c>
      <c r="Q6913">
        <f>(Key!$B$2-'17.1'!C6913)*24</f>
        <v>-1.0499999999301508</v>
      </c>
      <c r="R6913" s="3">
        <f>C6913-(M6913-Key!$B$5)/(24*Key!$B$6)</f>
        <v>44130.779935185179</v>
      </c>
      <c r="S6913">
        <f>M6913-Key!$B$5</f>
        <v>14.92</v>
      </c>
      <c r="T6913" s="2">
        <f t="shared" si="535"/>
        <v>44129.791666666664</v>
      </c>
      <c r="U6913" t="str">
        <f t="shared" si="536"/>
        <v>10-25-2020 19:00</v>
      </c>
      <c r="V6913">
        <f>IFERROR(IF(W6913=Z6913,VLOOKUP($U6913,[1]C8842!$G$2:$M$145,3,FALSE),0),0)</f>
        <v>0</v>
      </c>
      <c r="W6913">
        <f>VLOOKUP(RIGHT($V$1,5),Key!$A$9:$B$14,2,FALSE)</f>
        <v>10.199999999999999</v>
      </c>
      <c r="X6913">
        <f t="shared" si="539"/>
        <v>0</v>
      </c>
      <c r="Y6913">
        <f>VLOOKUP(RIGHT($X$1,5),Key!$A$9:$B$14,2,FALSE)</f>
        <v>3.7</v>
      </c>
      <c r="Z6913">
        <f t="shared" si="537"/>
        <v>10.199999999999999</v>
      </c>
      <c r="AA6913">
        <f t="shared" si="538"/>
        <v>0</v>
      </c>
    </row>
    <row r="6914" spans="1:27" x14ac:dyDescent="0.3">
      <c r="A6914">
        <v>100067</v>
      </c>
      <c r="B6914">
        <v>230922</v>
      </c>
      <c r="C6914" s="3">
        <v>44130.793749999997</v>
      </c>
      <c r="D6914">
        <v>0</v>
      </c>
      <c r="E6914">
        <v>2</v>
      </c>
      <c r="F6914" t="s">
        <v>25</v>
      </c>
      <c r="G6914">
        <v>1</v>
      </c>
      <c r="H6914">
        <v>65.574219999999997</v>
      </c>
      <c r="I6914">
        <v>16.88672</v>
      </c>
      <c r="J6914">
        <v>0.92578130000000003</v>
      </c>
      <c r="K6914">
        <v>45.019530000000003</v>
      </c>
      <c r="L6914" s="3">
        <v>44130.54583333333</v>
      </c>
      <c r="M6914">
        <v>17.18</v>
      </c>
      <c r="N6914" t="s">
        <v>28</v>
      </c>
      <c r="P6914">
        <f>(C6914-Key!$B$1)*24</f>
        <v>3.9999999999417923</v>
      </c>
      <c r="Q6914">
        <f>(Key!$B$2-'17.1'!C6914)*24</f>
        <v>-1.0499999999301508</v>
      </c>
      <c r="R6914" s="3">
        <f>C6914-(M6914-Key!$B$5)/(24*Key!$B$6)</f>
        <v>44130.779935185179</v>
      </c>
      <c r="S6914">
        <f>M6914-Key!$B$5</f>
        <v>14.92</v>
      </c>
      <c r="T6914" s="2">
        <f t="shared" si="535"/>
        <v>44129.791666666664</v>
      </c>
      <c r="U6914" t="str">
        <f t="shared" si="536"/>
        <v>10-25-2020 19:00</v>
      </c>
      <c r="V6914">
        <f>IFERROR(IF(W6914=Z6914,VLOOKUP($U6914,[1]C8842!$G$2:$M$145,3,FALSE),0),0)</f>
        <v>0</v>
      </c>
      <c r="W6914">
        <f>VLOOKUP(RIGHT($V$1,5),Key!$A$9:$B$14,2,FALSE)</f>
        <v>10.199999999999999</v>
      </c>
      <c r="X6914">
        <f t="shared" si="539"/>
        <v>0</v>
      </c>
      <c r="Y6914">
        <f>VLOOKUP(RIGHT($X$1,5),Key!$A$9:$B$14,2,FALSE)</f>
        <v>3.7</v>
      </c>
      <c r="Z6914">
        <f t="shared" si="537"/>
        <v>10.199999999999999</v>
      </c>
      <c r="AA6914">
        <f t="shared" si="538"/>
        <v>0</v>
      </c>
    </row>
    <row r="6915" spans="1:27" x14ac:dyDescent="0.3">
      <c r="A6915">
        <v>100067</v>
      </c>
      <c r="B6915">
        <v>230922</v>
      </c>
      <c r="C6915" s="3">
        <v>44130.793749999997</v>
      </c>
      <c r="D6915">
        <v>1</v>
      </c>
      <c r="E6915">
        <v>1</v>
      </c>
      <c r="F6915" t="s">
        <v>25</v>
      </c>
      <c r="G6915">
        <v>1</v>
      </c>
      <c r="H6915">
        <v>77.84375</v>
      </c>
      <c r="I6915">
        <v>14.20703</v>
      </c>
      <c r="J6915">
        <v>0.6875</v>
      </c>
      <c r="K6915">
        <v>58.023440000000001</v>
      </c>
      <c r="L6915" s="3">
        <v>44130.54583333333</v>
      </c>
      <c r="M6915">
        <v>17.18</v>
      </c>
      <c r="N6915" t="s">
        <v>28</v>
      </c>
      <c r="P6915">
        <f>(C6915-Key!$B$1)*24</f>
        <v>3.9999999999417923</v>
      </c>
      <c r="Q6915">
        <f>(Key!$B$2-'17.1'!C6915)*24</f>
        <v>-1.0499999999301508</v>
      </c>
      <c r="R6915" s="3">
        <f>C6915-(M6915-Key!$B$5)/(24*Key!$B$6)</f>
        <v>44130.779935185179</v>
      </c>
      <c r="S6915">
        <f>M6915-Key!$B$5</f>
        <v>14.92</v>
      </c>
      <c r="T6915" s="2">
        <f t="shared" ref="T6915:T6978" si="540">ROUND(C6915*24*60/10,0)/(24*6)-1</f>
        <v>44129.791666666664</v>
      </c>
      <c r="U6915" t="str">
        <f t="shared" ref="U6915:U6978" si="541">TEXT(T6915,"mm-dd-yyyy hh:mm")</f>
        <v>10-25-2020 19:00</v>
      </c>
      <c r="V6915">
        <f>IFERROR(IF(W6915=Z6915,VLOOKUP($U6915,[1]C8842!$G$2:$M$145,3,FALSE),0),0)</f>
        <v>0</v>
      </c>
      <c r="W6915">
        <f>VLOOKUP(RIGHT($V$1,5),Key!$A$9:$B$14,2,FALSE)</f>
        <v>10.199999999999999</v>
      </c>
      <c r="X6915">
        <f t="shared" si="539"/>
        <v>0</v>
      </c>
      <c r="Y6915">
        <f>VLOOKUP(RIGHT($X$1,5),Key!$A$9:$B$14,2,FALSE)</f>
        <v>3.7</v>
      </c>
      <c r="Z6915">
        <f t="shared" ref="Z6915:Z6978" si="542">M6915-MIN(ABS(Y6915-M6915),ABS(W6915-M6915))</f>
        <v>10.199999999999999</v>
      </c>
      <c r="AA6915">
        <f t="shared" ref="AA6915:AA6978" si="543">SUM(V6915,X6915)</f>
        <v>0</v>
      </c>
    </row>
    <row r="6916" spans="1:27" x14ac:dyDescent="0.3">
      <c r="A6916">
        <v>100067</v>
      </c>
      <c r="B6916">
        <v>230922</v>
      </c>
      <c r="C6916" s="3">
        <v>44130.793749999997</v>
      </c>
      <c r="D6916">
        <v>0</v>
      </c>
      <c r="E6916">
        <v>2</v>
      </c>
      <c r="F6916" t="s">
        <v>25</v>
      </c>
      <c r="G6916">
        <v>1</v>
      </c>
      <c r="H6916">
        <v>69.351560000000006</v>
      </c>
      <c r="I6916">
        <v>16.621089999999999</v>
      </c>
      <c r="J6916">
        <v>0.8671875</v>
      </c>
      <c r="K6916">
        <v>46.019530000000003</v>
      </c>
      <c r="L6916" s="3">
        <v>44130.54583333333</v>
      </c>
      <c r="M6916">
        <v>17.18</v>
      </c>
      <c r="N6916" t="s">
        <v>28</v>
      </c>
      <c r="P6916">
        <f>(C6916-Key!$B$1)*24</f>
        <v>3.9999999999417923</v>
      </c>
      <c r="Q6916">
        <f>(Key!$B$2-'17.1'!C6916)*24</f>
        <v>-1.0499999999301508</v>
      </c>
      <c r="R6916" s="3">
        <f>C6916-(M6916-Key!$B$5)/(24*Key!$B$6)</f>
        <v>44130.779935185179</v>
      </c>
      <c r="S6916">
        <f>M6916-Key!$B$5</f>
        <v>14.92</v>
      </c>
      <c r="T6916" s="2">
        <f t="shared" si="540"/>
        <v>44129.791666666664</v>
      </c>
      <c r="U6916" t="str">
        <f t="shared" si="541"/>
        <v>10-25-2020 19:00</v>
      </c>
      <c r="V6916">
        <f>IFERROR(IF(W6916=Z6916,VLOOKUP($U6916,[1]C8842!$G$2:$M$145,3,FALSE),0),0)</f>
        <v>0</v>
      </c>
      <c r="W6916">
        <f>VLOOKUP(RIGHT($V$1,5),Key!$A$9:$B$14,2,FALSE)</f>
        <v>10.199999999999999</v>
      </c>
      <c r="X6916">
        <f t="shared" ref="X6916:X6979" si="544">$X$2</f>
        <v>0</v>
      </c>
      <c r="Y6916">
        <f>VLOOKUP(RIGHT($X$1,5),Key!$A$9:$B$14,2,FALSE)</f>
        <v>3.7</v>
      </c>
      <c r="Z6916">
        <f t="shared" si="542"/>
        <v>10.199999999999999</v>
      </c>
      <c r="AA6916">
        <f t="shared" si="543"/>
        <v>0</v>
      </c>
    </row>
    <row r="6917" spans="1:27" x14ac:dyDescent="0.3">
      <c r="A6917">
        <v>100067</v>
      </c>
      <c r="B6917">
        <v>230922</v>
      </c>
      <c r="C6917" s="3">
        <v>44130.793749999997</v>
      </c>
      <c r="D6917">
        <v>1</v>
      </c>
      <c r="E6917">
        <v>1</v>
      </c>
      <c r="F6917" t="s">
        <v>25</v>
      </c>
      <c r="G6917">
        <v>1</v>
      </c>
      <c r="H6917">
        <v>70.25</v>
      </c>
      <c r="I6917">
        <v>17.476559999999999</v>
      </c>
      <c r="J6917">
        <v>0.88671880000000003</v>
      </c>
      <c r="K6917">
        <v>57.023440000000001</v>
      </c>
      <c r="L6917" s="3">
        <v>44130.54583333333</v>
      </c>
      <c r="M6917">
        <v>17.18</v>
      </c>
      <c r="N6917" t="s">
        <v>28</v>
      </c>
      <c r="P6917">
        <f>(C6917-Key!$B$1)*24</f>
        <v>3.9999999999417923</v>
      </c>
      <c r="Q6917">
        <f>(Key!$B$2-'17.1'!C6917)*24</f>
        <v>-1.0499999999301508</v>
      </c>
      <c r="R6917" s="3">
        <f>C6917-(M6917-Key!$B$5)/(24*Key!$B$6)</f>
        <v>44130.779935185179</v>
      </c>
      <c r="S6917">
        <f>M6917-Key!$B$5</f>
        <v>14.92</v>
      </c>
      <c r="T6917" s="2">
        <f t="shared" si="540"/>
        <v>44129.791666666664</v>
      </c>
      <c r="U6917" t="str">
        <f t="shared" si="541"/>
        <v>10-25-2020 19:00</v>
      </c>
      <c r="V6917">
        <f>IFERROR(IF(W6917=Z6917,VLOOKUP($U6917,[1]C8842!$G$2:$M$145,3,FALSE),0),0)</f>
        <v>0</v>
      </c>
      <c r="W6917">
        <f>VLOOKUP(RIGHT($V$1,5),Key!$A$9:$B$14,2,FALSE)</f>
        <v>10.199999999999999</v>
      </c>
      <c r="X6917">
        <f t="shared" si="544"/>
        <v>0</v>
      </c>
      <c r="Y6917">
        <f>VLOOKUP(RIGHT($X$1,5),Key!$A$9:$B$14,2,FALSE)</f>
        <v>3.7</v>
      </c>
      <c r="Z6917">
        <f t="shared" si="542"/>
        <v>10.199999999999999</v>
      </c>
      <c r="AA6917">
        <f t="shared" si="543"/>
        <v>0</v>
      </c>
    </row>
    <row r="6918" spans="1:27" x14ac:dyDescent="0.3">
      <c r="A6918">
        <v>100067</v>
      </c>
      <c r="B6918">
        <v>230922</v>
      </c>
      <c r="C6918" s="3">
        <v>44130.793749999997</v>
      </c>
      <c r="D6918">
        <v>0</v>
      </c>
      <c r="E6918">
        <v>2</v>
      </c>
      <c r="F6918" t="s">
        <v>25</v>
      </c>
      <c r="G6918">
        <v>1</v>
      </c>
      <c r="H6918">
        <v>63.605469999999997</v>
      </c>
      <c r="I6918">
        <v>12.101559999999999</v>
      </c>
      <c r="J6918">
        <v>0.75390630000000003</v>
      </c>
      <c r="K6918">
        <v>46.019530000000003</v>
      </c>
      <c r="L6918" s="3">
        <v>44130.54583333333</v>
      </c>
      <c r="M6918">
        <v>17.18</v>
      </c>
      <c r="N6918" t="s">
        <v>28</v>
      </c>
      <c r="P6918">
        <f>(C6918-Key!$B$1)*24</f>
        <v>3.9999999999417923</v>
      </c>
      <c r="Q6918">
        <f>(Key!$B$2-'17.1'!C6918)*24</f>
        <v>-1.0499999999301508</v>
      </c>
      <c r="R6918" s="3">
        <f>C6918-(M6918-Key!$B$5)/(24*Key!$B$6)</f>
        <v>44130.779935185179</v>
      </c>
      <c r="S6918">
        <f>M6918-Key!$B$5</f>
        <v>14.92</v>
      </c>
      <c r="T6918" s="2">
        <f t="shared" si="540"/>
        <v>44129.791666666664</v>
      </c>
      <c r="U6918" t="str">
        <f t="shared" si="541"/>
        <v>10-25-2020 19:00</v>
      </c>
      <c r="V6918">
        <f>IFERROR(IF(W6918=Z6918,VLOOKUP($U6918,[1]C8842!$G$2:$M$145,3,FALSE),0),0)</f>
        <v>0</v>
      </c>
      <c r="W6918">
        <f>VLOOKUP(RIGHT($V$1,5),Key!$A$9:$B$14,2,FALSE)</f>
        <v>10.199999999999999</v>
      </c>
      <c r="X6918">
        <f t="shared" si="544"/>
        <v>0</v>
      </c>
      <c r="Y6918">
        <f>VLOOKUP(RIGHT($X$1,5),Key!$A$9:$B$14,2,FALSE)</f>
        <v>3.7</v>
      </c>
      <c r="Z6918">
        <f t="shared" si="542"/>
        <v>10.199999999999999</v>
      </c>
      <c r="AA6918">
        <f t="shared" si="543"/>
        <v>0</v>
      </c>
    </row>
    <row r="6919" spans="1:27" x14ac:dyDescent="0.3">
      <c r="A6919">
        <v>100067</v>
      </c>
      <c r="B6919">
        <v>230922</v>
      </c>
      <c r="C6919" s="3">
        <v>44130.793749999997</v>
      </c>
      <c r="D6919">
        <v>2</v>
      </c>
      <c r="E6919">
        <v>1</v>
      </c>
      <c r="F6919" t="s">
        <v>26</v>
      </c>
      <c r="G6919">
        <v>2</v>
      </c>
      <c r="H6919">
        <v>70.953130000000002</v>
      </c>
      <c r="I6919">
        <v>21.28125</v>
      </c>
      <c r="J6919">
        <v>1.019531</v>
      </c>
      <c r="K6919">
        <v>82.035160000000005</v>
      </c>
      <c r="L6919" s="3">
        <v>44130.54583333333</v>
      </c>
      <c r="M6919">
        <v>17.18</v>
      </c>
      <c r="N6919" t="s">
        <v>28</v>
      </c>
      <c r="P6919">
        <f>(C6919-Key!$B$1)*24</f>
        <v>3.9999999999417923</v>
      </c>
      <c r="Q6919">
        <f>(Key!$B$2-'17.1'!C6919)*24</f>
        <v>-1.0499999999301508</v>
      </c>
      <c r="R6919" s="3">
        <f>C6919-(M6919-Key!$B$5)/(24*Key!$B$6)</f>
        <v>44130.779935185179</v>
      </c>
      <c r="S6919">
        <f>M6919-Key!$B$5</f>
        <v>14.92</v>
      </c>
      <c r="T6919" s="2">
        <f t="shared" si="540"/>
        <v>44129.791666666664</v>
      </c>
      <c r="U6919" t="str">
        <f t="shared" si="541"/>
        <v>10-25-2020 19:00</v>
      </c>
      <c r="V6919">
        <f>IFERROR(IF(W6919=Z6919,VLOOKUP($U6919,[1]C8842!$G$2:$M$145,3,FALSE),0),0)</f>
        <v>0</v>
      </c>
      <c r="W6919">
        <f>VLOOKUP(RIGHT($V$1,5),Key!$A$9:$B$14,2,FALSE)</f>
        <v>10.199999999999999</v>
      </c>
      <c r="X6919">
        <f t="shared" si="544"/>
        <v>0</v>
      </c>
      <c r="Y6919">
        <f>VLOOKUP(RIGHT($X$1,5),Key!$A$9:$B$14,2,FALSE)</f>
        <v>3.7</v>
      </c>
      <c r="Z6919">
        <f t="shared" si="542"/>
        <v>10.199999999999999</v>
      </c>
      <c r="AA6919">
        <f t="shared" si="543"/>
        <v>0</v>
      </c>
    </row>
    <row r="6920" spans="1:27" x14ac:dyDescent="0.3">
      <c r="A6920">
        <v>100067</v>
      </c>
      <c r="B6920">
        <v>230922</v>
      </c>
      <c r="C6920" s="3">
        <v>44130.793749999997</v>
      </c>
      <c r="D6920">
        <v>0</v>
      </c>
      <c r="E6920">
        <v>2</v>
      </c>
      <c r="F6920" t="s">
        <v>25</v>
      </c>
      <c r="G6920">
        <v>1</v>
      </c>
      <c r="H6920">
        <v>69.976560000000006</v>
      </c>
      <c r="I6920">
        <v>19.890630000000002</v>
      </c>
      <c r="J6920">
        <v>0.984375</v>
      </c>
      <c r="K6920">
        <v>46.019530000000003</v>
      </c>
      <c r="L6920" s="3">
        <v>44130.54583333333</v>
      </c>
      <c r="M6920">
        <v>17.18</v>
      </c>
      <c r="N6920" t="s">
        <v>28</v>
      </c>
      <c r="P6920">
        <f>(C6920-Key!$B$1)*24</f>
        <v>3.9999999999417923</v>
      </c>
      <c r="Q6920">
        <f>(Key!$B$2-'17.1'!C6920)*24</f>
        <v>-1.0499999999301508</v>
      </c>
      <c r="R6920" s="3">
        <f>C6920-(M6920-Key!$B$5)/(24*Key!$B$6)</f>
        <v>44130.779935185179</v>
      </c>
      <c r="S6920">
        <f>M6920-Key!$B$5</f>
        <v>14.92</v>
      </c>
      <c r="T6920" s="2">
        <f t="shared" si="540"/>
        <v>44129.791666666664</v>
      </c>
      <c r="U6920" t="str">
        <f t="shared" si="541"/>
        <v>10-25-2020 19:00</v>
      </c>
      <c r="V6920">
        <f>IFERROR(IF(W6920=Z6920,VLOOKUP($U6920,[1]C8842!$G$2:$M$145,3,FALSE),0),0)</f>
        <v>0</v>
      </c>
      <c r="W6920">
        <f>VLOOKUP(RIGHT($V$1,5),Key!$A$9:$B$14,2,FALSE)</f>
        <v>10.199999999999999</v>
      </c>
      <c r="X6920">
        <f t="shared" si="544"/>
        <v>0</v>
      </c>
      <c r="Y6920">
        <f>VLOOKUP(RIGHT($X$1,5),Key!$A$9:$B$14,2,FALSE)</f>
        <v>3.7</v>
      </c>
      <c r="Z6920">
        <f t="shared" si="542"/>
        <v>10.199999999999999</v>
      </c>
      <c r="AA6920">
        <f t="shared" si="543"/>
        <v>0</v>
      </c>
    </row>
    <row r="6921" spans="1:27" x14ac:dyDescent="0.3">
      <c r="A6921">
        <v>100067</v>
      </c>
      <c r="B6921">
        <v>230922</v>
      </c>
      <c r="C6921" s="3">
        <v>44130.793749999997</v>
      </c>
      <c r="D6921">
        <v>0</v>
      </c>
      <c r="E6921">
        <v>2</v>
      </c>
      <c r="F6921" t="s">
        <v>25</v>
      </c>
      <c r="G6921">
        <v>2</v>
      </c>
      <c r="H6921">
        <v>61.46875</v>
      </c>
      <c r="I6921">
        <v>21.847660000000001</v>
      </c>
      <c r="J6921">
        <v>1.203125</v>
      </c>
      <c r="K6921">
        <v>46.019530000000003</v>
      </c>
      <c r="L6921" s="3">
        <v>44130.54583333333</v>
      </c>
      <c r="M6921">
        <v>17.18</v>
      </c>
      <c r="N6921" t="s">
        <v>28</v>
      </c>
      <c r="P6921">
        <f>(C6921-Key!$B$1)*24</f>
        <v>3.9999999999417923</v>
      </c>
      <c r="Q6921">
        <f>(Key!$B$2-'17.1'!C6921)*24</f>
        <v>-1.0499999999301508</v>
      </c>
      <c r="R6921" s="3">
        <f>C6921-(M6921-Key!$B$5)/(24*Key!$B$6)</f>
        <v>44130.779935185179</v>
      </c>
      <c r="S6921">
        <f>M6921-Key!$B$5</f>
        <v>14.92</v>
      </c>
      <c r="T6921" s="2">
        <f t="shared" si="540"/>
        <v>44129.791666666664</v>
      </c>
      <c r="U6921" t="str">
        <f t="shared" si="541"/>
        <v>10-25-2020 19:00</v>
      </c>
      <c r="V6921">
        <f>IFERROR(IF(W6921=Z6921,VLOOKUP($U6921,[1]C8842!$G$2:$M$145,3,FALSE),0),0)</f>
        <v>0</v>
      </c>
      <c r="W6921">
        <f>VLOOKUP(RIGHT($V$1,5),Key!$A$9:$B$14,2,FALSE)</f>
        <v>10.199999999999999</v>
      </c>
      <c r="X6921">
        <f t="shared" si="544"/>
        <v>0</v>
      </c>
      <c r="Y6921">
        <f>VLOOKUP(RIGHT($X$1,5),Key!$A$9:$B$14,2,FALSE)</f>
        <v>3.7</v>
      </c>
      <c r="Z6921">
        <f t="shared" si="542"/>
        <v>10.199999999999999</v>
      </c>
      <c r="AA6921">
        <f t="shared" si="543"/>
        <v>0</v>
      </c>
    </row>
    <row r="6922" spans="1:27" x14ac:dyDescent="0.3">
      <c r="A6922">
        <v>100067</v>
      </c>
      <c r="B6922">
        <v>230922</v>
      </c>
      <c r="C6922" s="3">
        <v>44130.793749999997</v>
      </c>
      <c r="D6922">
        <v>3</v>
      </c>
      <c r="E6922">
        <v>2</v>
      </c>
      <c r="F6922" t="s">
        <v>26</v>
      </c>
      <c r="G6922">
        <v>1</v>
      </c>
      <c r="H6922">
        <v>67.148439999999994</v>
      </c>
      <c r="I6922">
        <v>15.992190000000001</v>
      </c>
      <c r="J6922">
        <v>0.87109380000000003</v>
      </c>
      <c r="K6922">
        <v>96.039060000000006</v>
      </c>
      <c r="L6922" s="3">
        <v>44130.54583333333</v>
      </c>
      <c r="M6922">
        <v>17.18</v>
      </c>
      <c r="N6922" t="s">
        <v>28</v>
      </c>
      <c r="P6922">
        <f>(C6922-Key!$B$1)*24</f>
        <v>3.9999999999417923</v>
      </c>
      <c r="Q6922">
        <f>(Key!$B$2-'17.1'!C6922)*24</f>
        <v>-1.0499999999301508</v>
      </c>
      <c r="R6922" s="3">
        <f>C6922-(M6922-Key!$B$5)/(24*Key!$B$6)</f>
        <v>44130.779935185179</v>
      </c>
      <c r="S6922">
        <f>M6922-Key!$B$5</f>
        <v>14.92</v>
      </c>
      <c r="T6922" s="2">
        <f t="shared" si="540"/>
        <v>44129.791666666664</v>
      </c>
      <c r="U6922" t="str">
        <f t="shared" si="541"/>
        <v>10-25-2020 19:00</v>
      </c>
      <c r="V6922">
        <f>IFERROR(IF(W6922=Z6922,VLOOKUP($U6922,[1]C8842!$G$2:$M$145,3,FALSE),0),0)</f>
        <v>0</v>
      </c>
      <c r="W6922">
        <f>VLOOKUP(RIGHT($V$1,5),Key!$A$9:$B$14,2,FALSE)</f>
        <v>10.199999999999999</v>
      </c>
      <c r="X6922">
        <f t="shared" si="544"/>
        <v>0</v>
      </c>
      <c r="Y6922">
        <f>VLOOKUP(RIGHT($X$1,5),Key!$A$9:$B$14,2,FALSE)</f>
        <v>3.7</v>
      </c>
      <c r="Z6922">
        <f t="shared" si="542"/>
        <v>10.199999999999999</v>
      </c>
      <c r="AA6922">
        <f t="shared" si="543"/>
        <v>0</v>
      </c>
    </row>
    <row r="6923" spans="1:27" x14ac:dyDescent="0.3">
      <c r="A6923">
        <v>100067</v>
      </c>
      <c r="B6923">
        <v>230922</v>
      </c>
      <c r="C6923" s="3">
        <v>44130.793749999997</v>
      </c>
      <c r="D6923">
        <v>3</v>
      </c>
      <c r="E6923">
        <v>2</v>
      </c>
      <c r="F6923" t="s">
        <v>26</v>
      </c>
      <c r="G6923">
        <v>1</v>
      </c>
      <c r="H6923">
        <v>66.421880000000002</v>
      </c>
      <c r="I6923">
        <v>16.058589999999999</v>
      </c>
      <c r="J6923">
        <v>0.8828125</v>
      </c>
      <c r="K6923">
        <v>95.039060000000006</v>
      </c>
      <c r="L6923" s="3">
        <v>44130.54583333333</v>
      </c>
      <c r="M6923">
        <v>17.18</v>
      </c>
      <c r="N6923" t="s">
        <v>28</v>
      </c>
      <c r="P6923">
        <f>(C6923-Key!$B$1)*24</f>
        <v>3.9999999999417923</v>
      </c>
      <c r="Q6923">
        <f>(Key!$B$2-'17.1'!C6923)*24</f>
        <v>-1.0499999999301508</v>
      </c>
      <c r="R6923" s="3">
        <f>C6923-(M6923-Key!$B$5)/(24*Key!$B$6)</f>
        <v>44130.779935185179</v>
      </c>
      <c r="S6923">
        <f>M6923-Key!$B$5</f>
        <v>14.92</v>
      </c>
      <c r="T6923" s="2">
        <f t="shared" si="540"/>
        <v>44129.791666666664</v>
      </c>
      <c r="U6923" t="str">
        <f t="shared" si="541"/>
        <v>10-25-2020 19:00</v>
      </c>
      <c r="V6923">
        <f>IFERROR(IF(W6923=Z6923,VLOOKUP($U6923,[1]C8842!$G$2:$M$145,3,FALSE),0),0)</f>
        <v>0</v>
      </c>
      <c r="W6923">
        <f>VLOOKUP(RIGHT($V$1,5),Key!$A$9:$B$14,2,FALSE)</f>
        <v>10.199999999999999</v>
      </c>
      <c r="X6923">
        <f t="shared" si="544"/>
        <v>0</v>
      </c>
      <c r="Y6923">
        <f>VLOOKUP(RIGHT($X$1,5),Key!$A$9:$B$14,2,FALSE)</f>
        <v>3.7</v>
      </c>
      <c r="Z6923">
        <f t="shared" si="542"/>
        <v>10.199999999999999</v>
      </c>
      <c r="AA6923">
        <f t="shared" si="543"/>
        <v>0</v>
      </c>
    </row>
    <row r="6924" spans="1:27" x14ac:dyDescent="0.3">
      <c r="A6924">
        <v>100067</v>
      </c>
      <c r="B6924">
        <v>230922</v>
      </c>
      <c r="C6924" s="3">
        <v>44130.793749999997</v>
      </c>
      <c r="D6924">
        <v>3</v>
      </c>
      <c r="E6924">
        <v>2</v>
      </c>
      <c r="F6924" t="s">
        <v>26</v>
      </c>
      <c r="G6924">
        <v>5</v>
      </c>
      <c r="H6924">
        <v>59.890630000000002</v>
      </c>
      <c r="I6924">
        <v>118.8203</v>
      </c>
      <c r="J6924">
        <v>5.546875</v>
      </c>
      <c r="K6924">
        <v>94.039060000000006</v>
      </c>
      <c r="L6924" s="3">
        <v>44130.54583333333</v>
      </c>
      <c r="M6924">
        <v>17.18</v>
      </c>
      <c r="N6924" t="s">
        <v>28</v>
      </c>
      <c r="P6924">
        <f>(C6924-Key!$B$1)*24</f>
        <v>3.9999999999417923</v>
      </c>
      <c r="Q6924">
        <f>(Key!$B$2-'17.1'!C6924)*24</f>
        <v>-1.0499999999301508</v>
      </c>
      <c r="R6924" s="3">
        <f>C6924-(M6924-Key!$B$5)/(24*Key!$B$6)</f>
        <v>44130.779935185179</v>
      </c>
      <c r="S6924">
        <f>M6924-Key!$B$5</f>
        <v>14.92</v>
      </c>
      <c r="T6924" s="2">
        <f t="shared" si="540"/>
        <v>44129.791666666664</v>
      </c>
      <c r="U6924" t="str">
        <f t="shared" si="541"/>
        <v>10-25-2020 19:00</v>
      </c>
      <c r="V6924">
        <f>IFERROR(IF(W6924=Z6924,VLOOKUP($U6924,[1]C8842!$G$2:$M$145,3,FALSE),0),0)</f>
        <v>0</v>
      </c>
      <c r="W6924">
        <f>VLOOKUP(RIGHT($V$1,5),Key!$A$9:$B$14,2,FALSE)</f>
        <v>10.199999999999999</v>
      </c>
      <c r="X6924">
        <f t="shared" si="544"/>
        <v>0</v>
      </c>
      <c r="Y6924">
        <f>VLOOKUP(RIGHT($X$1,5),Key!$A$9:$B$14,2,FALSE)</f>
        <v>3.7</v>
      </c>
      <c r="Z6924">
        <f t="shared" si="542"/>
        <v>10.199999999999999</v>
      </c>
      <c r="AA6924">
        <f t="shared" si="543"/>
        <v>0</v>
      </c>
    </row>
    <row r="6925" spans="1:27" x14ac:dyDescent="0.3">
      <c r="A6925">
        <v>100067</v>
      </c>
      <c r="B6925">
        <v>230922</v>
      </c>
      <c r="C6925" s="3">
        <v>44130.793749999997</v>
      </c>
      <c r="D6925">
        <v>2</v>
      </c>
      <c r="E6925">
        <v>1</v>
      </c>
      <c r="F6925" t="s">
        <v>26</v>
      </c>
      <c r="G6925">
        <v>5</v>
      </c>
      <c r="H6925">
        <v>69.464839999999995</v>
      </c>
      <c r="I6925">
        <v>93.355469999999997</v>
      </c>
      <c r="J6925">
        <v>3.8085939999999998</v>
      </c>
      <c r="K6925">
        <v>80.03125</v>
      </c>
      <c r="L6925" s="3">
        <v>44130.54583333333</v>
      </c>
      <c r="M6925">
        <v>17.18</v>
      </c>
      <c r="N6925" t="s">
        <v>28</v>
      </c>
      <c r="P6925">
        <f>(C6925-Key!$B$1)*24</f>
        <v>3.9999999999417923</v>
      </c>
      <c r="Q6925">
        <f>(Key!$B$2-'17.1'!C6925)*24</f>
        <v>-1.0499999999301508</v>
      </c>
      <c r="R6925" s="3">
        <f>C6925-(M6925-Key!$B$5)/(24*Key!$B$6)</f>
        <v>44130.779935185179</v>
      </c>
      <c r="S6925">
        <f>M6925-Key!$B$5</f>
        <v>14.92</v>
      </c>
      <c r="T6925" s="2">
        <f t="shared" si="540"/>
        <v>44129.791666666664</v>
      </c>
      <c r="U6925" t="str">
        <f t="shared" si="541"/>
        <v>10-25-2020 19:00</v>
      </c>
      <c r="V6925">
        <f>IFERROR(IF(W6925=Z6925,VLOOKUP($U6925,[1]C8842!$G$2:$M$145,3,FALSE),0),0)</f>
        <v>0</v>
      </c>
      <c r="W6925">
        <f>VLOOKUP(RIGHT($V$1,5),Key!$A$9:$B$14,2,FALSE)</f>
        <v>10.199999999999999</v>
      </c>
      <c r="X6925">
        <f t="shared" si="544"/>
        <v>0</v>
      </c>
      <c r="Y6925">
        <f>VLOOKUP(RIGHT($X$1,5),Key!$A$9:$B$14,2,FALSE)</f>
        <v>3.7</v>
      </c>
      <c r="Z6925">
        <f t="shared" si="542"/>
        <v>10.199999999999999</v>
      </c>
      <c r="AA6925">
        <f t="shared" si="543"/>
        <v>0</v>
      </c>
    </row>
    <row r="6926" spans="1:27" x14ac:dyDescent="0.3">
      <c r="A6926">
        <v>100067</v>
      </c>
      <c r="B6926">
        <v>230922</v>
      </c>
      <c r="C6926" s="3">
        <v>44130.793749999997</v>
      </c>
      <c r="D6926">
        <v>0</v>
      </c>
      <c r="E6926">
        <v>2</v>
      </c>
      <c r="F6926" t="s">
        <v>25</v>
      </c>
      <c r="G6926">
        <v>2</v>
      </c>
      <c r="H6926">
        <v>61.285159999999998</v>
      </c>
      <c r="I6926">
        <v>21.03125</v>
      </c>
      <c r="J6926">
        <v>1.171875</v>
      </c>
      <c r="K6926">
        <v>47.019530000000003</v>
      </c>
      <c r="L6926" s="3">
        <v>44130.54583333333</v>
      </c>
      <c r="M6926">
        <v>17.18</v>
      </c>
      <c r="N6926" t="s">
        <v>28</v>
      </c>
      <c r="P6926">
        <f>(C6926-Key!$B$1)*24</f>
        <v>3.9999999999417923</v>
      </c>
      <c r="Q6926">
        <f>(Key!$B$2-'17.1'!C6926)*24</f>
        <v>-1.0499999999301508</v>
      </c>
      <c r="R6926" s="3">
        <f>C6926-(M6926-Key!$B$5)/(24*Key!$B$6)</f>
        <v>44130.779935185179</v>
      </c>
      <c r="S6926">
        <f>M6926-Key!$B$5</f>
        <v>14.92</v>
      </c>
      <c r="T6926" s="2">
        <f t="shared" si="540"/>
        <v>44129.791666666664</v>
      </c>
      <c r="U6926" t="str">
        <f t="shared" si="541"/>
        <v>10-25-2020 19:00</v>
      </c>
      <c r="V6926">
        <f>IFERROR(IF(W6926=Z6926,VLOOKUP($U6926,[1]C8842!$G$2:$M$145,3,FALSE),0),0)</f>
        <v>0</v>
      </c>
      <c r="W6926">
        <f>VLOOKUP(RIGHT($V$1,5),Key!$A$9:$B$14,2,FALSE)</f>
        <v>10.199999999999999</v>
      </c>
      <c r="X6926">
        <f t="shared" si="544"/>
        <v>0</v>
      </c>
      <c r="Y6926">
        <f>VLOOKUP(RIGHT($X$1,5),Key!$A$9:$B$14,2,FALSE)</f>
        <v>3.7</v>
      </c>
      <c r="Z6926">
        <f t="shared" si="542"/>
        <v>10.199999999999999</v>
      </c>
      <c r="AA6926">
        <f t="shared" si="543"/>
        <v>0</v>
      </c>
    </row>
    <row r="6927" spans="1:27" x14ac:dyDescent="0.3">
      <c r="A6927">
        <v>100067</v>
      </c>
      <c r="B6927">
        <v>230922</v>
      </c>
      <c r="C6927" s="3">
        <v>44130.793749999997</v>
      </c>
      <c r="D6927">
        <v>2</v>
      </c>
      <c r="E6927">
        <v>1</v>
      </c>
      <c r="F6927" t="s">
        <v>26</v>
      </c>
      <c r="G6927">
        <v>1</v>
      </c>
      <c r="H6927">
        <v>64.300780000000003</v>
      </c>
      <c r="I6927">
        <v>16.347660000000001</v>
      </c>
      <c r="J6927">
        <v>0.921875</v>
      </c>
      <c r="K6927">
        <v>80.03125</v>
      </c>
      <c r="L6927" s="3">
        <v>44130.54583333333</v>
      </c>
      <c r="M6927">
        <v>17.18</v>
      </c>
      <c r="N6927" t="s">
        <v>28</v>
      </c>
      <c r="P6927">
        <f>(C6927-Key!$B$1)*24</f>
        <v>3.9999999999417923</v>
      </c>
      <c r="Q6927">
        <f>(Key!$B$2-'17.1'!C6927)*24</f>
        <v>-1.0499999999301508</v>
      </c>
      <c r="R6927" s="3">
        <f>C6927-(M6927-Key!$B$5)/(24*Key!$B$6)</f>
        <v>44130.779935185179</v>
      </c>
      <c r="S6927">
        <f>M6927-Key!$B$5</f>
        <v>14.92</v>
      </c>
      <c r="T6927" s="2">
        <f t="shared" si="540"/>
        <v>44129.791666666664</v>
      </c>
      <c r="U6927" t="str">
        <f t="shared" si="541"/>
        <v>10-25-2020 19:00</v>
      </c>
      <c r="V6927">
        <f>IFERROR(IF(W6927=Z6927,VLOOKUP($U6927,[1]C8842!$G$2:$M$145,3,FALSE),0),0)</f>
        <v>0</v>
      </c>
      <c r="W6927">
        <f>VLOOKUP(RIGHT($V$1,5),Key!$A$9:$B$14,2,FALSE)</f>
        <v>10.199999999999999</v>
      </c>
      <c r="X6927">
        <f t="shared" si="544"/>
        <v>0</v>
      </c>
      <c r="Y6927">
        <f>VLOOKUP(RIGHT($X$1,5),Key!$A$9:$B$14,2,FALSE)</f>
        <v>3.7</v>
      </c>
      <c r="Z6927">
        <f t="shared" si="542"/>
        <v>10.199999999999999</v>
      </c>
      <c r="AA6927">
        <f t="shared" si="543"/>
        <v>0</v>
      </c>
    </row>
    <row r="6928" spans="1:27" x14ac:dyDescent="0.3">
      <c r="A6928">
        <v>100067</v>
      </c>
      <c r="B6928">
        <v>230922</v>
      </c>
      <c r="C6928" s="3">
        <v>44130.793749999997</v>
      </c>
      <c r="D6928">
        <v>3</v>
      </c>
      <c r="E6928">
        <v>2</v>
      </c>
      <c r="F6928" t="s">
        <v>26</v>
      </c>
      <c r="G6928">
        <v>1</v>
      </c>
      <c r="H6928">
        <v>59.566409999999998</v>
      </c>
      <c r="I6928">
        <v>15.132809999999999</v>
      </c>
      <c r="J6928">
        <v>0.94140630000000003</v>
      </c>
      <c r="K6928">
        <v>93.039060000000006</v>
      </c>
      <c r="L6928" s="3">
        <v>44130.54583333333</v>
      </c>
      <c r="M6928">
        <v>17.18</v>
      </c>
      <c r="N6928" t="s">
        <v>28</v>
      </c>
      <c r="P6928">
        <f>(C6928-Key!$B$1)*24</f>
        <v>3.9999999999417923</v>
      </c>
      <c r="Q6928">
        <f>(Key!$B$2-'17.1'!C6928)*24</f>
        <v>-1.0499999999301508</v>
      </c>
      <c r="R6928" s="3">
        <f>C6928-(M6928-Key!$B$5)/(24*Key!$B$6)</f>
        <v>44130.779935185179</v>
      </c>
      <c r="S6928">
        <f>M6928-Key!$B$5</f>
        <v>14.92</v>
      </c>
      <c r="T6928" s="2">
        <f t="shared" si="540"/>
        <v>44129.791666666664</v>
      </c>
      <c r="U6928" t="str">
        <f t="shared" si="541"/>
        <v>10-25-2020 19:00</v>
      </c>
      <c r="V6928">
        <f>IFERROR(IF(W6928=Z6928,VLOOKUP($U6928,[1]C8842!$G$2:$M$145,3,FALSE),0),0)</f>
        <v>0</v>
      </c>
      <c r="W6928">
        <f>VLOOKUP(RIGHT($V$1,5),Key!$A$9:$B$14,2,FALSE)</f>
        <v>10.199999999999999</v>
      </c>
      <c r="X6928">
        <f t="shared" si="544"/>
        <v>0</v>
      </c>
      <c r="Y6928">
        <f>VLOOKUP(RIGHT($X$1,5),Key!$A$9:$B$14,2,FALSE)</f>
        <v>3.7</v>
      </c>
      <c r="Z6928">
        <f t="shared" si="542"/>
        <v>10.199999999999999</v>
      </c>
      <c r="AA6928">
        <f t="shared" si="543"/>
        <v>0</v>
      </c>
    </row>
    <row r="6929" spans="1:27" x14ac:dyDescent="0.3">
      <c r="A6929">
        <v>100067</v>
      </c>
      <c r="B6929">
        <v>230922</v>
      </c>
      <c r="C6929" s="3">
        <v>44130.793749999997</v>
      </c>
      <c r="D6929">
        <v>0</v>
      </c>
      <c r="E6929">
        <v>2</v>
      </c>
      <c r="F6929" t="s">
        <v>25</v>
      </c>
      <c r="G6929">
        <v>1</v>
      </c>
      <c r="H6929">
        <v>61.925780000000003</v>
      </c>
      <c r="I6929">
        <v>19.58203</v>
      </c>
      <c r="J6929">
        <v>1.097656</v>
      </c>
      <c r="K6929">
        <v>46.019530000000003</v>
      </c>
      <c r="L6929" s="3">
        <v>44130.54583333333</v>
      </c>
      <c r="M6929">
        <v>17.18</v>
      </c>
      <c r="N6929" t="s">
        <v>28</v>
      </c>
      <c r="P6929">
        <f>(C6929-Key!$B$1)*24</f>
        <v>3.9999999999417923</v>
      </c>
      <c r="Q6929">
        <f>(Key!$B$2-'17.1'!C6929)*24</f>
        <v>-1.0499999999301508</v>
      </c>
      <c r="R6929" s="3">
        <f>C6929-(M6929-Key!$B$5)/(24*Key!$B$6)</f>
        <v>44130.779935185179</v>
      </c>
      <c r="S6929">
        <f>M6929-Key!$B$5</f>
        <v>14.92</v>
      </c>
      <c r="T6929" s="2">
        <f t="shared" si="540"/>
        <v>44129.791666666664</v>
      </c>
      <c r="U6929" t="str">
        <f t="shared" si="541"/>
        <v>10-25-2020 19:00</v>
      </c>
      <c r="V6929">
        <f>IFERROR(IF(W6929=Z6929,VLOOKUP($U6929,[1]C8842!$G$2:$M$145,3,FALSE),0),0)</f>
        <v>0</v>
      </c>
      <c r="W6929">
        <f>VLOOKUP(RIGHT($V$1,5),Key!$A$9:$B$14,2,FALSE)</f>
        <v>10.199999999999999</v>
      </c>
      <c r="X6929">
        <f t="shared" si="544"/>
        <v>0</v>
      </c>
      <c r="Y6929">
        <f>VLOOKUP(RIGHT($X$1,5),Key!$A$9:$B$14,2,FALSE)</f>
        <v>3.7</v>
      </c>
      <c r="Z6929">
        <f t="shared" si="542"/>
        <v>10.199999999999999</v>
      </c>
      <c r="AA6929">
        <f t="shared" si="543"/>
        <v>0</v>
      </c>
    </row>
    <row r="6930" spans="1:27" x14ac:dyDescent="0.3">
      <c r="A6930">
        <v>100067</v>
      </c>
      <c r="B6930">
        <v>230922</v>
      </c>
      <c r="C6930" s="3">
        <v>44130.793749999997</v>
      </c>
      <c r="D6930">
        <v>3</v>
      </c>
      <c r="E6930">
        <v>2</v>
      </c>
      <c r="F6930" t="s">
        <v>26</v>
      </c>
      <c r="G6930">
        <v>1</v>
      </c>
      <c r="H6930">
        <v>72.707030000000003</v>
      </c>
      <c r="I6930">
        <v>19.996089999999999</v>
      </c>
      <c r="J6930">
        <v>0.94921880000000003</v>
      </c>
      <c r="K6930">
        <v>93.039060000000006</v>
      </c>
      <c r="L6930" s="3">
        <v>44130.54583333333</v>
      </c>
      <c r="M6930">
        <v>17.18</v>
      </c>
      <c r="N6930" t="s">
        <v>28</v>
      </c>
      <c r="P6930">
        <f>(C6930-Key!$B$1)*24</f>
        <v>3.9999999999417923</v>
      </c>
      <c r="Q6930">
        <f>(Key!$B$2-'17.1'!C6930)*24</f>
        <v>-1.0499999999301508</v>
      </c>
      <c r="R6930" s="3">
        <f>C6930-(M6930-Key!$B$5)/(24*Key!$B$6)</f>
        <v>44130.779935185179</v>
      </c>
      <c r="S6930">
        <f>M6930-Key!$B$5</f>
        <v>14.92</v>
      </c>
      <c r="T6930" s="2">
        <f t="shared" si="540"/>
        <v>44129.791666666664</v>
      </c>
      <c r="U6930" t="str">
        <f t="shared" si="541"/>
        <v>10-25-2020 19:00</v>
      </c>
      <c r="V6930">
        <f>IFERROR(IF(W6930=Z6930,VLOOKUP($U6930,[1]C8842!$G$2:$M$145,3,FALSE),0),0)</f>
        <v>0</v>
      </c>
      <c r="W6930">
        <f>VLOOKUP(RIGHT($V$1,5),Key!$A$9:$B$14,2,FALSE)</f>
        <v>10.199999999999999</v>
      </c>
      <c r="X6930">
        <f t="shared" si="544"/>
        <v>0</v>
      </c>
      <c r="Y6930">
        <f>VLOOKUP(RIGHT($X$1,5),Key!$A$9:$B$14,2,FALSE)</f>
        <v>3.7</v>
      </c>
      <c r="Z6930">
        <f t="shared" si="542"/>
        <v>10.199999999999999</v>
      </c>
      <c r="AA6930">
        <f t="shared" si="543"/>
        <v>0</v>
      </c>
    </row>
    <row r="6931" spans="1:27" x14ac:dyDescent="0.3">
      <c r="A6931">
        <v>100067</v>
      </c>
      <c r="B6931">
        <v>230922</v>
      </c>
      <c r="C6931" s="3">
        <v>44130.793749999997</v>
      </c>
      <c r="D6931">
        <v>0</v>
      </c>
      <c r="E6931">
        <v>2</v>
      </c>
      <c r="F6931" t="s">
        <v>25</v>
      </c>
      <c r="G6931">
        <v>1</v>
      </c>
      <c r="H6931">
        <v>62.914059999999999</v>
      </c>
      <c r="I6931">
        <v>15.15625</v>
      </c>
      <c r="J6931">
        <v>0.89453130000000003</v>
      </c>
      <c r="K6931">
        <v>47.019530000000003</v>
      </c>
      <c r="L6931" s="3">
        <v>44130.54583333333</v>
      </c>
      <c r="M6931">
        <v>17.18</v>
      </c>
      <c r="N6931" t="s">
        <v>28</v>
      </c>
      <c r="P6931">
        <f>(C6931-Key!$B$1)*24</f>
        <v>3.9999999999417923</v>
      </c>
      <c r="Q6931">
        <f>(Key!$B$2-'17.1'!C6931)*24</f>
        <v>-1.0499999999301508</v>
      </c>
      <c r="R6931" s="3">
        <f>C6931-(M6931-Key!$B$5)/(24*Key!$B$6)</f>
        <v>44130.779935185179</v>
      </c>
      <c r="S6931">
        <f>M6931-Key!$B$5</f>
        <v>14.92</v>
      </c>
      <c r="T6931" s="2">
        <f t="shared" si="540"/>
        <v>44129.791666666664</v>
      </c>
      <c r="U6931" t="str">
        <f t="shared" si="541"/>
        <v>10-25-2020 19:00</v>
      </c>
      <c r="V6931">
        <f>IFERROR(IF(W6931=Z6931,VLOOKUP($U6931,[1]C8842!$G$2:$M$145,3,FALSE),0),0)</f>
        <v>0</v>
      </c>
      <c r="W6931">
        <f>VLOOKUP(RIGHT($V$1,5),Key!$A$9:$B$14,2,FALSE)</f>
        <v>10.199999999999999</v>
      </c>
      <c r="X6931">
        <f t="shared" si="544"/>
        <v>0</v>
      </c>
      <c r="Y6931">
        <f>VLOOKUP(RIGHT($X$1,5),Key!$A$9:$B$14,2,FALSE)</f>
        <v>3.7</v>
      </c>
      <c r="Z6931">
        <f t="shared" si="542"/>
        <v>10.199999999999999</v>
      </c>
      <c r="AA6931">
        <f t="shared" si="543"/>
        <v>0</v>
      </c>
    </row>
    <row r="6932" spans="1:27" x14ac:dyDescent="0.3">
      <c r="A6932">
        <v>100067</v>
      </c>
      <c r="B6932">
        <v>230922</v>
      </c>
      <c r="C6932" s="3">
        <v>44130.794444444444</v>
      </c>
      <c r="D6932">
        <v>3</v>
      </c>
      <c r="E6932">
        <v>2</v>
      </c>
      <c r="F6932" t="s">
        <v>26</v>
      </c>
      <c r="G6932">
        <v>1</v>
      </c>
      <c r="H6932">
        <v>67.351560000000006</v>
      </c>
      <c r="I6932">
        <v>15.289059999999999</v>
      </c>
      <c r="J6932">
        <v>0.83984380000000003</v>
      </c>
      <c r="K6932">
        <v>94.039060000000006</v>
      </c>
      <c r="L6932" s="3">
        <v>44130.54583333333</v>
      </c>
      <c r="M6932">
        <v>17.18</v>
      </c>
      <c r="N6932" t="s">
        <v>28</v>
      </c>
      <c r="P6932">
        <f>(C6932-Key!$B$1)*24</f>
        <v>4.0166666666627862</v>
      </c>
      <c r="Q6932">
        <f>(Key!$B$2-'17.1'!C6932)*24</f>
        <v>-1.0666666666511446</v>
      </c>
      <c r="R6932" s="3">
        <f>C6932-(M6932-Key!$B$5)/(24*Key!$B$6)</f>
        <v>44130.780629629626</v>
      </c>
      <c r="S6932">
        <f>M6932-Key!$B$5</f>
        <v>14.92</v>
      </c>
      <c r="T6932" s="2">
        <f t="shared" si="540"/>
        <v>44129.791666666664</v>
      </c>
      <c r="U6932" t="str">
        <f t="shared" si="541"/>
        <v>10-25-2020 19:00</v>
      </c>
      <c r="V6932">
        <f>IFERROR(IF(W6932=Z6932,VLOOKUP($U6932,[1]C8842!$G$2:$M$145,3,FALSE),0),0)</f>
        <v>0</v>
      </c>
      <c r="W6932">
        <f>VLOOKUP(RIGHT($V$1,5),Key!$A$9:$B$14,2,FALSE)</f>
        <v>10.199999999999999</v>
      </c>
      <c r="X6932">
        <f t="shared" si="544"/>
        <v>0</v>
      </c>
      <c r="Y6932">
        <f>VLOOKUP(RIGHT($X$1,5),Key!$A$9:$B$14,2,FALSE)</f>
        <v>3.7</v>
      </c>
      <c r="Z6932">
        <f t="shared" si="542"/>
        <v>10.199999999999999</v>
      </c>
      <c r="AA6932">
        <f t="shared" si="543"/>
        <v>0</v>
      </c>
    </row>
    <row r="6933" spans="1:27" x14ac:dyDescent="0.3">
      <c r="A6933">
        <v>100067</v>
      </c>
      <c r="B6933">
        <v>230922</v>
      </c>
      <c r="C6933" s="3">
        <v>44130.794444444444</v>
      </c>
      <c r="D6933">
        <v>0</v>
      </c>
      <c r="E6933">
        <v>2</v>
      </c>
      <c r="F6933" t="s">
        <v>25</v>
      </c>
      <c r="G6933">
        <v>1</v>
      </c>
      <c r="H6933">
        <v>62.449219999999997</v>
      </c>
      <c r="I6933">
        <v>19.464839999999999</v>
      </c>
      <c r="J6933">
        <v>1.082031</v>
      </c>
      <c r="K6933">
        <v>46.019530000000003</v>
      </c>
      <c r="L6933" s="3">
        <v>44130.54583333333</v>
      </c>
      <c r="M6933">
        <v>17.18</v>
      </c>
      <c r="N6933" t="s">
        <v>28</v>
      </c>
      <c r="P6933">
        <f>(C6933-Key!$B$1)*24</f>
        <v>4.0166666666627862</v>
      </c>
      <c r="Q6933">
        <f>(Key!$B$2-'17.1'!C6933)*24</f>
        <v>-1.0666666666511446</v>
      </c>
      <c r="R6933" s="3">
        <f>C6933-(M6933-Key!$B$5)/(24*Key!$B$6)</f>
        <v>44130.780629629626</v>
      </c>
      <c r="S6933">
        <f>M6933-Key!$B$5</f>
        <v>14.92</v>
      </c>
      <c r="T6933" s="2">
        <f t="shared" si="540"/>
        <v>44129.791666666664</v>
      </c>
      <c r="U6933" t="str">
        <f t="shared" si="541"/>
        <v>10-25-2020 19:00</v>
      </c>
      <c r="V6933">
        <f>IFERROR(IF(W6933=Z6933,VLOOKUP($U6933,[1]C8842!$G$2:$M$145,3,FALSE),0),0)</f>
        <v>0</v>
      </c>
      <c r="W6933">
        <f>VLOOKUP(RIGHT($V$1,5),Key!$A$9:$B$14,2,FALSE)</f>
        <v>10.199999999999999</v>
      </c>
      <c r="X6933">
        <f t="shared" si="544"/>
        <v>0</v>
      </c>
      <c r="Y6933">
        <f>VLOOKUP(RIGHT($X$1,5),Key!$A$9:$B$14,2,FALSE)</f>
        <v>3.7</v>
      </c>
      <c r="Z6933">
        <f t="shared" si="542"/>
        <v>10.199999999999999</v>
      </c>
      <c r="AA6933">
        <f t="shared" si="543"/>
        <v>0</v>
      </c>
    </row>
    <row r="6934" spans="1:27" x14ac:dyDescent="0.3">
      <c r="A6934">
        <v>100067</v>
      </c>
      <c r="B6934">
        <v>230922</v>
      </c>
      <c r="C6934" s="3">
        <v>44130.794444444444</v>
      </c>
      <c r="D6934">
        <v>1</v>
      </c>
      <c r="E6934">
        <v>1</v>
      </c>
      <c r="F6934" t="s">
        <v>25</v>
      </c>
      <c r="G6934">
        <v>1</v>
      </c>
      <c r="H6934">
        <v>67.84375</v>
      </c>
      <c r="I6934">
        <v>15.35547</v>
      </c>
      <c r="J6934">
        <v>0.8359375</v>
      </c>
      <c r="K6934">
        <v>58.023440000000001</v>
      </c>
      <c r="L6934" s="3">
        <v>44130.54583333333</v>
      </c>
      <c r="M6934">
        <v>17.18</v>
      </c>
      <c r="N6934" t="s">
        <v>28</v>
      </c>
      <c r="P6934">
        <f>(C6934-Key!$B$1)*24</f>
        <v>4.0166666666627862</v>
      </c>
      <c r="Q6934">
        <f>(Key!$B$2-'17.1'!C6934)*24</f>
        <v>-1.0666666666511446</v>
      </c>
      <c r="R6934" s="3">
        <f>C6934-(M6934-Key!$B$5)/(24*Key!$B$6)</f>
        <v>44130.780629629626</v>
      </c>
      <c r="S6934">
        <f>M6934-Key!$B$5</f>
        <v>14.92</v>
      </c>
      <c r="T6934" s="2">
        <f t="shared" si="540"/>
        <v>44129.791666666664</v>
      </c>
      <c r="U6934" t="str">
        <f t="shared" si="541"/>
        <v>10-25-2020 19:00</v>
      </c>
      <c r="V6934">
        <f>IFERROR(IF(W6934=Z6934,VLOOKUP($U6934,[1]C8842!$G$2:$M$145,3,FALSE),0),0)</f>
        <v>0</v>
      </c>
      <c r="W6934">
        <f>VLOOKUP(RIGHT($V$1,5),Key!$A$9:$B$14,2,FALSE)</f>
        <v>10.199999999999999</v>
      </c>
      <c r="X6934">
        <f t="shared" si="544"/>
        <v>0</v>
      </c>
      <c r="Y6934">
        <f>VLOOKUP(RIGHT($X$1,5),Key!$A$9:$B$14,2,FALSE)</f>
        <v>3.7</v>
      </c>
      <c r="Z6934">
        <f t="shared" si="542"/>
        <v>10.199999999999999</v>
      </c>
      <c r="AA6934">
        <f t="shared" si="543"/>
        <v>0</v>
      </c>
    </row>
    <row r="6935" spans="1:27" x14ac:dyDescent="0.3">
      <c r="A6935">
        <v>100067</v>
      </c>
      <c r="B6935">
        <v>230922</v>
      </c>
      <c r="C6935" s="3">
        <v>44130.794444444444</v>
      </c>
      <c r="D6935">
        <v>0</v>
      </c>
      <c r="E6935">
        <v>2</v>
      </c>
      <c r="F6935" t="s">
        <v>25</v>
      </c>
      <c r="G6935">
        <v>1</v>
      </c>
      <c r="H6935">
        <v>62.203130000000002</v>
      </c>
      <c r="I6935">
        <v>15.785159999999999</v>
      </c>
      <c r="J6935">
        <v>0.9296875</v>
      </c>
      <c r="K6935">
        <v>46.019530000000003</v>
      </c>
      <c r="L6935" s="3">
        <v>44130.54583333333</v>
      </c>
      <c r="M6935">
        <v>17.18</v>
      </c>
      <c r="N6935" t="s">
        <v>28</v>
      </c>
      <c r="P6935">
        <f>(C6935-Key!$B$1)*24</f>
        <v>4.0166666666627862</v>
      </c>
      <c r="Q6935">
        <f>(Key!$B$2-'17.1'!C6935)*24</f>
        <v>-1.0666666666511446</v>
      </c>
      <c r="R6935" s="3">
        <f>C6935-(M6935-Key!$B$5)/(24*Key!$B$6)</f>
        <v>44130.780629629626</v>
      </c>
      <c r="S6935">
        <f>M6935-Key!$B$5</f>
        <v>14.92</v>
      </c>
      <c r="T6935" s="2">
        <f t="shared" si="540"/>
        <v>44129.791666666664</v>
      </c>
      <c r="U6935" t="str">
        <f t="shared" si="541"/>
        <v>10-25-2020 19:00</v>
      </c>
      <c r="V6935">
        <f>IFERROR(IF(W6935=Z6935,VLOOKUP($U6935,[1]C8842!$G$2:$M$145,3,FALSE),0),0)</f>
        <v>0</v>
      </c>
      <c r="W6935">
        <f>VLOOKUP(RIGHT($V$1,5),Key!$A$9:$B$14,2,FALSE)</f>
        <v>10.199999999999999</v>
      </c>
      <c r="X6935">
        <f t="shared" si="544"/>
        <v>0</v>
      </c>
      <c r="Y6935">
        <f>VLOOKUP(RIGHT($X$1,5),Key!$A$9:$B$14,2,FALSE)</f>
        <v>3.7</v>
      </c>
      <c r="Z6935">
        <f t="shared" si="542"/>
        <v>10.199999999999999</v>
      </c>
      <c r="AA6935">
        <f t="shared" si="543"/>
        <v>0</v>
      </c>
    </row>
    <row r="6936" spans="1:27" x14ac:dyDescent="0.3">
      <c r="A6936">
        <v>100067</v>
      </c>
      <c r="B6936">
        <v>230922</v>
      </c>
      <c r="C6936" s="3">
        <v>44130.794444444444</v>
      </c>
      <c r="D6936">
        <v>0</v>
      </c>
      <c r="E6936">
        <v>2</v>
      </c>
      <c r="F6936" t="s">
        <v>25</v>
      </c>
      <c r="G6936">
        <v>3</v>
      </c>
      <c r="H6936">
        <v>68.949219999999997</v>
      </c>
      <c r="I6936">
        <v>49.605469999999997</v>
      </c>
      <c r="J6936">
        <v>2.1445310000000002</v>
      </c>
      <c r="K6936">
        <v>44.019530000000003</v>
      </c>
      <c r="L6936" s="3">
        <v>44130.54583333333</v>
      </c>
      <c r="M6936">
        <v>17.18</v>
      </c>
      <c r="N6936" t="s">
        <v>28</v>
      </c>
      <c r="P6936">
        <f>(C6936-Key!$B$1)*24</f>
        <v>4.0166666666627862</v>
      </c>
      <c r="Q6936">
        <f>(Key!$B$2-'17.1'!C6936)*24</f>
        <v>-1.0666666666511446</v>
      </c>
      <c r="R6936" s="3">
        <f>C6936-(M6936-Key!$B$5)/(24*Key!$B$6)</f>
        <v>44130.780629629626</v>
      </c>
      <c r="S6936">
        <f>M6936-Key!$B$5</f>
        <v>14.92</v>
      </c>
      <c r="T6936" s="2">
        <f t="shared" si="540"/>
        <v>44129.791666666664</v>
      </c>
      <c r="U6936" t="str">
        <f t="shared" si="541"/>
        <v>10-25-2020 19:00</v>
      </c>
      <c r="V6936">
        <f>IFERROR(IF(W6936=Z6936,VLOOKUP($U6936,[1]C8842!$G$2:$M$145,3,FALSE),0),0)</f>
        <v>0</v>
      </c>
      <c r="W6936">
        <f>VLOOKUP(RIGHT($V$1,5),Key!$A$9:$B$14,2,FALSE)</f>
        <v>10.199999999999999</v>
      </c>
      <c r="X6936">
        <f t="shared" si="544"/>
        <v>0</v>
      </c>
      <c r="Y6936">
        <f>VLOOKUP(RIGHT($X$1,5),Key!$A$9:$B$14,2,FALSE)</f>
        <v>3.7</v>
      </c>
      <c r="Z6936">
        <f t="shared" si="542"/>
        <v>10.199999999999999</v>
      </c>
      <c r="AA6936">
        <f t="shared" si="543"/>
        <v>0</v>
      </c>
    </row>
    <row r="6937" spans="1:27" x14ac:dyDescent="0.3">
      <c r="A6937">
        <v>100067</v>
      </c>
      <c r="B6937">
        <v>230922</v>
      </c>
      <c r="C6937" s="3">
        <v>44130.794444444444</v>
      </c>
      <c r="D6937">
        <v>3</v>
      </c>
      <c r="E6937">
        <v>2</v>
      </c>
      <c r="F6937" t="s">
        <v>26</v>
      </c>
      <c r="G6937">
        <v>1</v>
      </c>
      <c r="H6937">
        <v>75.222660000000005</v>
      </c>
      <c r="I6937">
        <v>18.554690000000001</v>
      </c>
      <c r="J6937">
        <v>0.8671875</v>
      </c>
      <c r="K6937">
        <v>93.039060000000006</v>
      </c>
      <c r="L6937" s="3">
        <v>44130.54583333333</v>
      </c>
      <c r="M6937">
        <v>17.18</v>
      </c>
      <c r="N6937" t="s">
        <v>28</v>
      </c>
      <c r="P6937">
        <f>(C6937-Key!$B$1)*24</f>
        <v>4.0166666666627862</v>
      </c>
      <c r="Q6937">
        <f>(Key!$B$2-'17.1'!C6937)*24</f>
        <v>-1.0666666666511446</v>
      </c>
      <c r="R6937" s="3">
        <f>C6937-(M6937-Key!$B$5)/(24*Key!$B$6)</f>
        <v>44130.780629629626</v>
      </c>
      <c r="S6937">
        <f>M6937-Key!$B$5</f>
        <v>14.92</v>
      </c>
      <c r="T6937" s="2">
        <f t="shared" si="540"/>
        <v>44129.791666666664</v>
      </c>
      <c r="U6937" t="str">
        <f t="shared" si="541"/>
        <v>10-25-2020 19:00</v>
      </c>
      <c r="V6937">
        <f>IFERROR(IF(W6937=Z6937,VLOOKUP($U6937,[1]C8842!$G$2:$M$145,3,FALSE),0),0)</f>
        <v>0</v>
      </c>
      <c r="W6937">
        <f>VLOOKUP(RIGHT($V$1,5),Key!$A$9:$B$14,2,FALSE)</f>
        <v>10.199999999999999</v>
      </c>
      <c r="X6937">
        <f t="shared" si="544"/>
        <v>0</v>
      </c>
      <c r="Y6937">
        <f>VLOOKUP(RIGHT($X$1,5),Key!$A$9:$B$14,2,FALSE)</f>
        <v>3.7</v>
      </c>
      <c r="Z6937">
        <f t="shared" si="542"/>
        <v>10.199999999999999</v>
      </c>
      <c r="AA6937">
        <f t="shared" si="543"/>
        <v>0</v>
      </c>
    </row>
    <row r="6938" spans="1:27" x14ac:dyDescent="0.3">
      <c r="A6938">
        <v>100067</v>
      </c>
      <c r="B6938">
        <v>230922</v>
      </c>
      <c r="C6938" s="3">
        <v>44130.794444444444</v>
      </c>
      <c r="D6938">
        <v>3</v>
      </c>
      <c r="E6938">
        <v>2</v>
      </c>
      <c r="F6938" t="s">
        <v>26</v>
      </c>
      <c r="G6938">
        <v>1</v>
      </c>
      <c r="H6938">
        <v>67.414060000000006</v>
      </c>
      <c r="I6938">
        <v>16.128910000000001</v>
      </c>
      <c r="J6938">
        <v>0.87109380000000003</v>
      </c>
      <c r="K6938">
        <v>93.039060000000006</v>
      </c>
      <c r="L6938" s="3">
        <v>44130.54583333333</v>
      </c>
      <c r="M6938">
        <v>17.18</v>
      </c>
      <c r="N6938" t="s">
        <v>28</v>
      </c>
      <c r="P6938">
        <f>(C6938-Key!$B$1)*24</f>
        <v>4.0166666666627862</v>
      </c>
      <c r="Q6938">
        <f>(Key!$B$2-'17.1'!C6938)*24</f>
        <v>-1.0666666666511446</v>
      </c>
      <c r="R6938" s="3">
        <f>C6938-(M6938-Key!$B$5)/(24*Key!$B$6)</f>
        <v>44130.780629629626</v>
      </c>
      <c r="S6938">
        <f>M6938-Key!$B$5</f>
        <v>14.92</v>
      </c>
      <c r="T6938" s="2">
        <f t="shared" si="540"/>
        <v>44129.791666666664</v>
      </c>
      <c r="U6938" t="str">
        <f t="shared" si="541"/>
        <v>10-25-2020 19:00</v>
      </c>
      <c r="V6938">
        <f>IFERROR(IF(W6938=Z6938,VLOOKUP($U6938,[1]C8842!$G$2:$M$145,3,FALSE),0),0)</f>
        <v>0</v>
      </c>
      <c r="W6938">
        <f>VLOOKUP(RIGHT($V$1,5),Key!$A$9:$B$14,2,FALSE)</f>
        <v>10.199999999999999</v>
      </c>
      <c r="X6938">
        <f t="shared" si="544"/>
        <v>0</v>
      </c>
      <c r="Y6938">
        <f>VLOOKUP(RIGHT($X$1,5),Key!$A$9:$B$14,2,FALSE)</f>
        <v>3.7</v>
      </c>
      <c r="Z6938">
        <f t="shared" si="542"/>
        <v>10.199999999999999</v>
      </c>
      <c r="AA6938">
        <f t="shared" si="543"/>
        <v>0</v>
      </c>
    </row>
    <row r="6939" spans="1:27" x14ac:dyDescent="0.3">
      <c r="A6939">
        <v>100067</v>
      </c>
      <c r="B6939">
        <v>230922</v>
      </c>
      <c r="C6939" s="3">
        <v>44130.794444444444</v>
      </c>
      <c r="D6939">
        <v>3</v>
      </c>
      <c r="E6939">
        <v>2</v>
      </c>
      <c r="F6939" t="s">
        <v>26</v>
      </c>
      <c r="G6939">
        <v>1</v>
      </c>
      <c r="H6939">
        <v>67.980469999999997</v>
      </c>
      <c r="I6939">
        <v>17.61328</v>
      </c>
      <c r="J6939">
        <v>0.921875</v>
      </c>
      <c r="K6939">
        <v>92.039060000000006</v>
      </c>
      <c r="L6939" s="3">
        <v>44130.54583333333</v>
      </c>
      <c r="M6939">
        <v>17.18</v>
      </c>
      <c r="N6939" t="s">
        <v>28</v>
      </c>
      <c r="P6939">
        <f>(C6939-Key!$B$1)*24</f>
        <v>4.0166666666627862</v>
      </c>
      <c r="Q6939">
        <f>(Key!$B$2-'17.1'!C6939)*24</f>
        <v>-1.0666666666511446</v>
      </c>
      <c r="R6939" s="3">
        <f>C6939-(M6939-Key!$B$5)/(24*Key!$B$6)</f>
        <v>44130.780629629626</v>
      </c>
      <c r="S6939">
        <f>M6939-Key!$B$5</f>
        <v>14.92</v>
      </c>
      <c r="T6939" s="2">
        <f t="shared" si="540"/>
        <v>44129.791666666664</v>
      </c>
      <c r="U6939" t="str">
        <f t="shared" si="541"/>
        <v>10-25-2020 19:00</v>
      </c>
      <c r="V6939">
        <f>IFERROR(IF(W6939=Z6939,VLOOKUP($U6939,[1]C8842!$G$2:$M$145,3,FALSE),0),0)</f>
        <v>0</v>
      </c>
      <c r="W6939">
        <f>VLOOKUP(RIGHT($V$1,5),Key!$A$9:$B$14,2,FALSE)</f>
        <v>10.199999999999999</v>
      </c>
      <c r="X6939">
        <f t="shared" si="544"/>
        <v>0</v>
      </c>
      <c r="Y6939">
        <f>VLOOKUP(RIGHT($X$1,5),Key!$A$9:$B$14,2,FALSE)</f>
        <v>3.7</v>
      </c>
      <c r="Z6939">
        <f t="shared" si="542"/>
        <v>10.199999999999999</v>
      </c>
      <c r="AA6939">
        <f t="shared" si="543"/>
        <v>0</v>
      </c>
    </row>
    <row r="6940" spans="1:27" x14ac:dyDescent="0.3">
      <c r="A6940">
        <v>100067</v>
      </c>
      <c r="B6940">
        <v>230922</v>
      </c>
      <c r="C6940" s="3">
        <v>44130.794444444444</v>
      </c>
      <c r="D6940">
        <v>2</v>
      </c>
      <c r="E6940">
        <v>1</v>
      </c>
      <c r="F6940" t="s">
        <v>26</v>
      </c>
      <c r="G6940">
        <v>1</v>
      </c>
      <c r="H6940">
        <v>77.882810000000006</v>
      </c>
      <c r="I6940">
        <v>19.433589999999999</v>
      </c>
      <c r="J6940">
        <v>0.8671875</v>
      </c>
      <c r="K6940">
        <v>80.03125</v>
      </c>
      <c r="L6940" s="3">
        <v>44130.54583333333</v>
      </c>
      <c r="M6940">
        <v>17.18</v>
      </c>
      <c r="N6940" t="s">
        <v>28</v>
      </c>
      <c r="P6940">
        <f>(C6940-Key!$B$1)*24</f>
        <v>4.0166666666627862</v>
      </c>
      <c r="Q6940">
        <f>(Key!$B$2-'17.1'!C6940)*24</f>
        <v>-1.0666666666511446</v>
      </c>
      <c r="R6940" s="3">
        <f>C6940-(M6940-Key!$B$5)/(24*Key!$B$6)</f>
        <v>44130.780629629626</v>
      </c>
      <c r="S6940">
        <f>M6940-Key!$B$5</f>
        <v>14.92</v>
      </c>
      <c r="T6940" s="2">
        <f t="shared" si="540"/>
        <v>44129.791666666664</v>
      </c>
      <c r="U6940" t="str">
        <f t="shared" si="541"/>
        <v>10-25-2020 19:00</v>
      </c>
      <c r="V6940">
        <f>IFERROR(IF(W6940=Z6940,VLOOKUP($U6940,[1]C8842!$G$2:$M$145,3,FALSE),0),0)</f>
        <v>0</v>
      </c>
      <c r="W6940">
        <f>VLOOKUP(RIGHT($V$1,5),Key!$A$9:$B$14,2,FALSE)</f>
        <v>10.199999999999999</v>
      </c>
      <c r="X6940">
        <f t="shared" si="544"/>
        <v>0</v>
      </c>
      <c r="Y6940">
        <f>VLOOKUP(RIGHT($X$1,5),Key!$A$9:$B$14,2,FALSE)</f>
        <v>3.7</v>
      </c>
      <c r="Z6940">
        <f t="shared" si="542"/>
        <v>10.199999999999999</v>
      </c>
      <c r="AA6940">
        <f t="shared" si="543"/>
        <v>0</v>
      </c>
    </row>
    <row r="6941" spans="1:27" x14ac:dyDescent="0.3">
      <c r="A6941">
        <v>100067</v>
      </c>
      <c r="B6941">
        <v>230922</v>
      </c>
      <c r="C6941" s="3">
        <v>44130.794444444444</v>
      </c>
      <c r="D6941">
        <v>2</v>
      </c>
      <c r="E6941">
        <v>1</v>
      </c>
      <c r="F6941" t="s">
        <v>26</v>
      </c>
      <c r="G6941">
        <v>1</v>
      </c>
      <c r="H6941">
        <v>81.730469999999997</v>
      </c>
      <c r="I6941">
        <v>18.164059999999999</v>
      </c>
      <c r="J6941">
        <v>0.78515630000000003</v>
      </c>
      <c r="K6941">
        <v>82.035160000000005</v>
      </c>
      <c r="L6941" s="3">
        <v>44130.54583333333</v>
      </c>
      <c r="M6941">
        <v>17.18</v>
      </c>
      <c r="N6941" t="s">
        <v>28</v>
      </c>
      <c r="P6941">
        <f>(C6941-Key!$B$1)*24</f>
        <v>4.0166666666627862</v>
      </c>
      <c r="Q6941">
        <f>(Key!$B$2-'17.1'!C6941)*24</f>
        <v>-1.0666666666511446</v>
      </c>
      <c r="R6941" s="3">
        <f>C6941-(M6941-Key!$B$5)/(24*Key!$B$6)</f>
        <v>44130.780629629626</v>
      </c>
      <c r="S6941">
        <f>M6941-Key!$B$5</f>
        <v>14.92</v>
      </c>
      <c r="T6941" s="2">
        <f t="shared" si="540"/>
        <v>44129.791666666664</v>
      </c>
      <c r="U6941" t="str">
        <f t="shared" si="541"/>
        <v>10-25-2020 19:00</v>
      </c>
      <c r="V6941">
        <f>IFERROR(IF(W6941=Z6941,VLOOKUP($U6941,[1]C8842!$G$2:$M$145,3,FALSE),0),0)</f>
        <v>0</v>
      </c>
      <c r="W6941">
        <f>VLOOKUP(RIGHT($V$1,5),Key!$A$9:$B$14,2,FALSE)</f>
        <v>10.199999999999999</v>
      </c>
      <c r="X6941">
        <f t="shared" si="544"/>
        <v>0</v>
      </c>
      <c r="Y6941">
        <f>VLOOKUP(RIGHT($X$1,5),Key!$A$9:$B$14,2,FALSE)</f>
        <v>3.7</v>
      </c>
      <c r="Z6941">
        <f t="shared" si="542"/>
        <v>10.199999999999999</v>
      </c>
      <c r="AA6941">
        <f t="shared" si="543"/>
        <v>0</v>
      </c>
    </row>
    <row r="6942" spans="1:27" x14ac:dyDescent="0.3">
      <c r="A6942">
        <v>100067</v>
      </c>
      <c r="B6942">
        <v>230922</v>
      </c>
      <c r="C6942" s="3">
        <v>44130.794444444444</v>
      </c>
      <c r="D6942">
        <v>3</v>
      </c>
      <c r="E6942">
        <v>2</v>
      </c>
      <c r="F6942" t="s">
        <v>26</v>
      </c>
      <c r="G6942">
        <v>1</v>
      </c>
      <c r="H6942">
        <v>70.757810000000006</v>
      </c>
      <c r="I6942">
        <v>18.902339999999999</v>
      </c>
      <c r="J6942">
        <v>0.93359380000000003</v>
      </c>
      <c r="K6942">
        <v>95.039060000000006</v>
      </c>
      <c r="L6942" s="3">
        <v>44130.54583333333</v>
      </c>
      <c r="M6942">
        <v>17.18</v>
      </c>
      <c r="N6942" t="s">
        <v>28</v>
      </c>
      <c r="P6942">
        <f>(C6942-Key!$B$1)*24</f>
        <v>4.0166666666627862</v>
      </c>
      <c r="Q6942">
        <f>(Key!$B$2-'17.1'!C6942)*24</f>
        <v>-1.0666666666511446</v>
      </c>
      <c r="R6942" s="3">
        <f>C6942-(M6942-Key!$B$5)/(24*Key!$B$6)</f>
        <v>44130.780629629626</v>
      </c>
      <c r="S6942">
        <f>M6942-Key!$B$5</f>
        <v>14.92</v>
      </c>
      <c r="T6942" s="2">
        <f t="shared" si="540"/>
        <v>44129.791666666664</v>
      </c>
      <c r="U6942" t="str">
        <f t="shared" si="541"/>
        <v>10-25-2020 19:00</v>
      </c>
      <c r="V6942">
        <f>IFERROR(IF(W6942=Z6942,VLOOKUP($U6942,[1]C8842!$G$2:$M$145,3,FALSE),0),0)</f>
        <v>0</v>
      </c>
      <c r="W6942">
        <f>VLOOKUP(RIGHT($V$1,5),Key!$A$9:$B$14,2,FALSE)</f>
        <v>10.199999999999999</v>
      </c>
      <c r="X6942">
        <f t="shared" si="544"/>
        <v>0</v>
      </c>
      <c r="Y6942">
        <f>VLOOKUP(RIGHT($X$1,5),Key!$A$9:$B$14,2,FALSE)</f>
        <v>3.7</v>
      </c>
      <c r="Z6942">
        <f t="shared" si="542"/>
        <v>10.199999999999999</v>
      </c>
      <c r="AA6942">
        <f t="shared" si="543"/>
        <v>0</v>
      </c>
    </row>
    <row r="6943" spans="1:27" x14ac:dyDescent="0.3">
      <c r="A6943">
        <v>100067</v>
      </c>
      <c r="B6943">
        <v>230922</v>
      </c>
      <c r="C6943" s="3">
        <v>44130.794444444444</v>
      </c>
      <c r="D6943">
        <v>3</v>
      </c>
      <c r="E6943">
        <v>2</v>
      </c>
      <c r="F6943" t="s">
        <v>26</v>
      </c>
      <c r="G6943">
        <v>1</v>
      </c>
      <c r="H6943">
        <v>64.578130000000002</v>
      </c>
      <c r="I6943">
        <v>15.429690000000001</v>
      </c>
      <c r="J6943">
        <v>0.87890630000000003</v>
      </c>
      <c r="K6943">
        <v>94.039060000000006</v>
      </c>
      <c r="L6943" s="3">
        <v>44130.54583333333</v>
      </c>
      <c r="M6943">
        <v>17.18</v>
      </c>
      <c r="N6943" t="s">
        <v>28</v>
      </c>
      <c r="P6943">
        <f>(C6943-Key!$B$1)*24</f>
        <v>4.0166666666627862</v>
      </c>
      <c r="Q6943">
        <f>(Key!$B$2-'17.1'!C6943)*24</f>
        <v>-1.0666666666511446</v>
      </c>
      <c r="R6943" s="3">
        <f>C6943-(M6943-Key!$B$5)/(24*Key!$B$6)</f>
        <v>44130.780629629626</v>
      </c>
      <c r="S6943">
        <f>M6943-Key!$B$5</f>
        <v>14.92</v>
      </c>
      <c r="T6943" s="2">
        <f t="shared" si="540"/>
        <v>44129.791666666664</v>
      </c>
      <c r="U6943" t="str">
        <f t="shared" si="541"/>
        <v>10-25-2020 19:00</v>
      </c>
      <c r="V6943">
        <f>IFERROR(IF(W6943=Z6943,VLOOKUP($U6943,[1]C8842!$G$2:$M$145,3,FALSE),0),0)</f>
        <v>0</v>
      </c>
      <c r="W6943">
        <f>VLOOKUP(RIGHT($V$1,5),Key!$A$9:$B$14,2,FALSE)</f>
        <v>10.199999999999999</v>
      </c>
      <c r="X6943">
        <f t="shared" si="544"/>
        <v>0</v>
      </c>
      <c r="Y6943">
        <f>VLOOKUP(RIGHT($X$1,5),Key!$A$9:$B$14,2,FALSE)</f>
        <v>3.7</v>
      </c>
      <c r="Z6943">
        <f t="shared" si="542"/>
        <v>10.199999999999999</v>
      </c>
      <c r="AA6943">
        <f t="shared" si="543"/>
        <v>0</v>
      </c>
    </row>
    <row r="6944" spans="1:27" x14ac:dyDescent="0.3">
      <c r="A6944">
        <v>100067</v>
      </c>
      <c r="B6944">
        <v>230922</v>
      </c>
      <c r="C6944" s="3">
        <v>44130.794444444444</v>
      </c>
      <c r="D6944">
        <v>2</v>
      </c>
      <c r="E6944">
        <v>1</v>
      </c>
      <c r="F6944" t="s">
        <v>26</v>
      </c>
      <c r="G6944">
        <v>2</v>
      </c>
      <c r="H6944">
        <v>72.167969999999997</v>
      </c>
      <c r="I6944">
        <v>22.535160000000001</v>
      </c>
      <c r="J6944">
        <v>1.050781</v>
      </c>
      <c r="K6944">
        <v>82.035160000000005</v>
      </c>
      <c r="L6944" s="3">
        <v>44130.54583333333</v>
      </c>
      <c r="M6944">
        <v>17.18</v>
      </c>
      <c r="N6944" t="s">
        <v>28</v>
      </c>
      <c r="P6944">
        <f>(C6944-Key!$B$1)*24</f>
        <v>4.0166666666627862</v>
      </c>
      <c r="Q6944">
        <f>(Key!$B$2-'17.1'!C6944)*24</f>
        <v>-1.0666666666511446</v>
      </c>
      <c r="R6944" s="3">
        <f>C6944-(M6944-Key!$B$5)/(24*Key!$B$6)</f>
        <v>44130.780629629626</v>
      </c>
      <c r="S6944">
        <f>M6944-Key!$B$5</f>
        <v>14.92</v>
      </c>
      <c r="T6944" s="2">
        <f t="shared" si="540"/>
        <v>44129.791666666664</v>
      </c>
      <c r="U6944" t="str">
        <f t="shared" si="541"/>
        <v>10-25-2020 19:00</v>
      </c>
      <c r="V6944">
        <f>IFERROR(IF(W6944=Z6944,VLOOKUP($U6944,[1]C8842!$G$2:$M$145,3,FALSE),0),0)</f>
        <v>0</v>
      </c>
      <c r="W6944">
        <f>VLOOKUP(RIGHT($V$1,5),Key!$A$9:$B$14,2,FALSE)</f>
        <v>10.199999999999999</v>
      </c>
      <c r="X6944">
        <f t="shared" si="544"/>
        <v>0</v>
      </c>
      <c r="Y6944">
        <f>VLOOKUP(RIGHT($X$1,5),Key!$A$9:$B$14,2,FALSE)</f>
        <v>3.7</v>
      </c>
      <c r="Z6944">
        <f t="shared" si="542"/>
        <v>10.199999999999999</v>
      </c>
      <c r="AA6944">
        <f t="shared" si="543"/>
        <v>0</v>
      </c>
    </row>
    <row r="6945" spans="1:27" x14ac:dyDescent="0.3">
      <c r="A6945">
        <v>100067</v>
      </c>
      <c r="B6945">
        <v>230922</v>
      </c>
      <c r="C6945" s="3">
        <v>44130.794444444444</v>
      </c>
      <c r="D6945">
        <v>3</v>
      </c>
      <c r="E6945">
        <v>2</v>
      </c>
      <c r="F6945" t="s">
        <v>26</v>
      </c>
      <c r="G6945">
        <v>2</v>
      </c>
      <c r="H6945">
        <v>63.867190000000001</v>
      </c>
      <c r="I6945">
        <v>22.410160000000001</v>
      </c>
      <c r="J6945">
        <v>1.183594</v>
      </c>
      <c r="K6945">
        <v>95.039060000000006</v>
      </c>
      <c r="L6945" s="3">
        <v>44130.54583333333</v>
      </c>
      <c r="M6945">
        <v>17.18</v>
      </c>
      <c r="N6945" t="s">
        <v>28</v>
      </c>
      <c r="P6945">
        <f>(C6945-Key!$B$1)*24</f>
        <v>4.0166666666627862</v>
      </c>
      <c r="Q6945">
        <f>(Key!$B$2-'17.1'!C6945)*24</f>
        <v>-1.0666666666511446</v>
      </c>
      <c r="R6945" s="3">
        <f>C6945-(M6945-Key!$B$5)/(24*Key!$B$6)</f>
        <v>44130.780629629626</v>
      </c>
      <c r="S6945">
        <f>M6945-Key!$B$5</f>
        <v>14.92</v>
      </c>
      <c r="T6945" s="2">
        <f t="shared" si="540"/>
        <v>44129.791666666664</v>
      </c>
      <c r="U6945" t="str">
        <f t="shared" si="541"/>
        <v>10-25-2020 19:00</v>
      </c>
      <c r="V6945">
        <f>IFERROR(IF(W6945=Z6945,VLOOKUP($U6945,[1]C8842!$G$2:$M$145,3,FALSE),0),0)</f>
        <v>0</v>
      </c>
      <c r="W6945">
        <f>VLOOKUP(RIGHT($V$1,5),Key!$A$9:$B$14,2,FALSE)</f>
        <v>10.199999999999999</v>
      </c>
      <c r="X6945">
        <f t="shared" si="544"/>
        <v>0</v>
      </c>
      <c r="Y6945">
        <f>VLOOKUP(RIGHT($X$1,5),Key!$A$9:$B$14,2,FALSE)</f>
        <v>3.7</v>
      </c>
      <c r="Z6945">
        <f t="shared" si="542"/>
        <v>10.199999999999999</v>
      </c>
      <c r="AA6945">
        <f t="shared" si="543"/>
        <v>0</v>
      </c>
    </row>
    <row r="6946" spans="1:27" x14ac:dyDescent="0.3">
      <c r="A6946">
        <v>100067</v>
      </c>
      <c r="B6946">
        <v>230922</v>
      </c>
      <c r="C6946" s="3">
        <v>44130.794444444444</v>
      </c>
      <c r="D6946">
        <v>2</v>
      </c>
      <c r="E6946">
        <v>1</v>
      </c>
      <c r="F6946" t="s">
        <v>26</v>
      </c>
      <c r="G6946">
        <v>1</v>
      </c>
      <c r="H6946">
        <v>69.554689999999994</v>
      </c>
      <c r="I6946">
        <v>17.6875</v>
      </c>
      <c r="J6946">
        <v>0.90625</v>
      </c>
      <c r="K6946">
        <v>82.035160000000005</v>
      </c>
      <c r="L6946" s="3">
        <v>44130.54583333333</v>
      </c>
      <c r="M6946">
        <v>17.18</v>
      </c>
      <c r="N6946" t="s">
        <v>28</v>
      </c>
      <c r="P6946">
        <f>(C6946-Key!$B$1)*24</f>
        <v>4.0166666666627862</v>
      </c>
      <c r="Q6946">
        <f>(Key!$B$2-'17.1'!C6946)*24</f>
        <v>-1.0666666666511446</v>
      </c>
      <c r="R6946" s="3">
        <f>C6946-(M6946-Key!$B$5)/(24*Key!$B$6)</f>
        <v>44130.780629629626</v>
      </c>
      <c r="S6946">
        <f>M6946-Key!$B$5</f>
        <v>14.92</v>
      </c>
      <c r="T6946" s="2">
        <f t="shared" si="540"/>
        <v>44129.791666666664</v>
      </c>
      <c r="U6946" t="str">
        <f t="shared" si="541"/>
        <v>10-25-2020 19:00</v>
      </c>
      <c r="V6946">
        <f>IFERROR(IF(W6946=Z6946,VLOOKUP($U6946,[1]C8842!$G$2:$M$145,3,FALSE),0),0)</f>
        <v>0</v>
      </c>
      <c r="W6946">
        <f>VLOOKUP(RIGHT($V$1,5),Key!$A$9:$B$14,2,FALSE)</f>
        <v>10.199999999999999</v>
      </c>
      <c r="X6946">
        <f t="shared" si="544"/>
        <v>0</v>
      </c>
      <c r="Y6946">
        <f>VLOOKUP(RIGHT($X$1,5),Key!$A$9:$B$14,2,FALSE)</f>
        <v>3.7</v>
      </c>
      <c r="Z6946">
        <f t="shared" si="542"/>
        <v>10.199999999999999</v>
      </c>
      <c r="AA6946">
        <f t="shared" si="543"/>
        <v>0</v>
      </c>
    </row>
    <row r="6947" spans="1:27" x14ac:dyDescent="0.3">
      <c r="A6947">
        <v>100067</v>
      </c>
      <c r="B6947">
        <v>230922</v>
      </c>
      <c r="C6947" s="3">
        <v>44130.794444444444</v>
      </c>
      <c r="D6947">
        <v>0</v>
      </c>
      <c r="E6947">
        <v>2</v>
      </c>
      <c r="F6947" t="s">
        <v>25</v>
      </c>
      <c r="G6947">
        <v>1</v>
      </c>
      <c r="H6947">
        <v>64.097660000000005</v>
      </c>
      <c r="I6947">
        <v>16.320309999999999</v>
      </c>
      <c r="J6947">
        <v>0.92578130000000003</v>
      </c>
      <c r="K6947">
        <v>46.019530000000003</v>
      </c>
      <c r="L6947" s="3">
        <v>44130.54583333333</v>
      </c>
      <c r="M6947">
        <v>17.18</v>
      </c>
      <c r="N6947" t="s">
        <v>28</v>
      </c>
      <c r="P6947">
        <f>(C6947-Key!$B$1)*24</f>
        <v>4.0166666666627862</v>
      </c>
      <c r="Q6947">
        <f>(Key!$B$2-'17.1'!C6947)*24</f>
        <v>-1.0666666666511446</v>
      </c>
      <c r="R6947" s="3">
        <f>C6947-(M6947-Key!$B$5)/(24*Key!$B$6)</f>
        <v>44130.780629629626</v>
      </c>
      <c r="S6947">
        <f>M6947-Key!$B$5</f>
        <v>14.92</v>
      </c>
      <c r="T6947" s="2">
        <f t="shared" si="540"/>
        <v>44129.791666666664</v>
      </c>
      <c r="U6947" t="str">
        <f t="shared" si="541"/>
        <v>10-25-2020 19:00</v>
      </c>
      <c r="V6947">
        <f>IFERROR(IF(W6947=Z6947,VLOOKUP($U6947,[1]C8842!$G$2:$M$145,3,FALSE),0),0)</f>
        <v>0</v>
      </c>
      <c r="W6947">
        <f>VLOOKUP(RIGHT($V$1,5),Key!$A$9:$B$14,2,FALSE)</f>
        <v>10.199999999999999</v>
      </c>
      <c r="X6947">
        <f t="shared" si="544"/>
        <v>0</v>
      </c>
      <c r="Y6947">
        <f>VLOOKUP(RIGHT($X$1,5),Key!$A$9:$B$14,2,FALSE)</f>
        <v>3.7</v>
      </c>
      <c r="Z6947">
        <f t="shared" si="542"/>
        <v>10.199999999999999</v>
      </c>
      <c r="AA6947">
        <f t="shared" si="543"/>
        <v>0</v>
      </c>
    </row>
    <row r="6948" spans="1:27" x14ac:dyDescent="0.3">
      <c r="A6948">
        <v>100067</v>
      </c>
      <c r="B6948">
        <v>230922</v>
      </c>
      <c r="C6948" s="3">
        <v>44130.794444444444</v>
      </c>
      <c r="D6948">
        <v>3</v>
      </c>
      <c r="E6948">
        <v>2</v>
      </c>
      <c r="F6948" t="s">
        <v>26</v>
      </c>
      <c r="G6948">
        <v>1</v>
      </c>
      <c r="H6948">
        <v>71.628910000000005</v>
      </c>
      <c r="I6948">
        <v>19.14453</v>
      </c>
      <c r="J6948">
        <v>0.93359380000000003</v>
      </c>
      <c r="K6948">
        <v>93.039060000000006</v>
      </c>
      <c r="L6948" s="3">
        <v>44130.54583333333</v>
      </c>
      <c r="M6948">
        <v>17.18</v>
      </c>
      <c r="N6948" t="s">
        <v>28</v>
      </c>
      <c r="P6948">
        <f>(C6948-Key!$B$1)*24</f>
        <v>4.0166666666627862</v>
      </c>
      <c r="Q6948">
        <f>(Key!$B$2-'17.1'!C6948)*24</f>
        <v>-1.0666666666511446</v>
      </c>
      <c r="R6948" s="3">
        <f>C6948-(M6948-Key!$B$5)/(24*Key!$B$6)</f>
        <v>44130.780629629626</v>
      </c>
      <c r="S6948">
        <f>M6948-Key!$B$5</f>
        <v>14.92</v>
      </c>
      <c r="T6948" s="2">
        <f t="shared" si="540"/>
        <v>44129.791666666664</v>
      </c>
      <c r="U6948" t="str">
        <f t="shared" si="541"/>
        <v>10-25-2020 19:00</v>
      </c>
      <c r="V6948">
        <f>IFERROR(IF(W6948=Z6948,VLOOKUP($U6948,[1]C8842!$G$2:$M$145,3,FALSE),0),0)</f>
        <v>0</v>
      </c>
      <c r="W6948">
        <f>VLOOKUP(RIGHT($V$1,5),Key!$A$9:$B$14,2,FALSE)</f>
        <v>10.199999999999999</v>
      </c>
      <c r="X6948">
        <f t="shared" si="544"/>
        <v>0</v>
      </c>
      <c r="Y6948">
        <f>VLOOKUP(RIGHT($X$1,5),Key!$A$9:$B$14,2,FALSE)</f>
        <v>3.7</v>
      </c>
      <c r="Z6948">
        <f t="shared" si="542"/>
        <v>10.199999999999999</v>
      </c>
      <c r="AA6948">
        <f t="shared" si="543"/>
        <v>0</v>
      </c>
    </row>
    <row r="6949" spans="1:27" x14ac:dyDescent="0.3">
      <c r="A6949">
        <v>100067</v>
      </c>
      <c r="B6949">
        <v>230922</v>
      </c>
      <c r="C6949" s="3">
        <v>44130.794444444444</v>
      </c>
      <c r="D6949">
        <v>3</v>
      </c>
      <c r="E6949">
        <v>2</v>
      </c>
      <c r="F6949" t="s">
        <v>26</v>
      </c>
      <c r="G6949">
        <v>5</v>
      </c>
      <c r="H6949">
        <v>59.164059999999999</v>
      </c>
      <c r="I6949">
        <v>106.5078</v>
      </c>
      <c r="J6949">
        <v>5.0625</v>
      </c>
      <c r="K6949">
        <v>94.039060000000006</v>
      </c>
      <c r="L6949" s="3">
        <v>44130.54583333333</v>
      </c>
      <c r="M6949">
        <v>17.18</v>
      </c>
      <c r="N6949" t="s">
        <v>28</v>
      </c>
      <c r="P6949">
        <f>(C6949-Key!$B$1)*24</f>
        <v>4.0166666666627862</v>
      </c>
      <c r="Q6949">
        <f>(Key!$B$2-'17.1'!C6949)*24</f>
        <v>-1.0666666666511446</v>
      </c>
      <c r="R6949" s="3">
        <f>C6949-(M6949-Key!$B$5)/(24*Key!$B$6)</f>
        <v>44130.780629629626</v>
      </c>
      <c r="S6949">
        <f>M6949-Key!$B$5</f>
        <v>14.92</v>
      </c>
      <c r="T6949" s="2">
        <f t="shared" si="540"/>
        <v>44129.791666666664</v>
      </c>
      <c r="U6949" t="str">
        <f t="shared" si="541"/>
        <v>10-25-2020 19:00</v>
      </c>
      <c r="V6949">
        <f>IFERROR(IF(W6949=Z6949,VLOOKUP($U6949,[1]C8842!$G$2:$M$145,3,FALSE),0),0)</f>
        <v>0</v>
      </c>
      <c r="W6949">
        <f>VLOOKUP(RIGHT($V$1,5),Key!$A$9:$B$14,2,FALSE)</f>
        <v>10.199999999999999</v>
      </c>
      <c r="X6949">
        <f t="shared" si="544"/>
        <v>0</v>
      </c>
      <c r="Y6949">
        <f>VLOOKUP(RIGHT($X$1,5),Key!$A$9:$B$14,2,FALSE)</f>
        <v>3.7</v>
      </c>
      <c r="Z6949">
        <f t="shared" si="542"/>
        <v>10.199999999999999</v>
      </c>
      <c r="AA6949">
        <f t="shared" si="543"/>
        <v>0</v>
      </c>
    </row>
    <row r="6950" spans="1:27" x14ac:dyDescent="0.3">
      <c r="A6950">
        <v>100067</v>
      </c>
      <c r="B6950">
        <v>230922</v>
      </c>
      <c r="C6950" s="3">
        <v>44130.794444444444</v>
      </c>
      <c r="D6950">
        <v>2</v>
      </c>
      <c r="E6950">
        <v>1</v>
      </c>
      <c r="F6950" t="s">
        <v>26</v>
      </c>
      <c r="G6950">
        <v>4</v>
      </c>
      <c r="H6950">
        <v>64.917969999999997</v>
      </c>
      <c r="I6950">
        <v>75.769530000000003</v>
      </c>
      <c r="J6950">
        <v>3.3515630000000001</v>
      </c>
      <c r="K6950">
        <v>83.035160000000005</v>
      </c>
      <c r="L6950" s="3">
        <v>44130.54583333333</v>
      </c>
      <c r="M6950">
        <v>17.18</v>
      </c>
      <c r="N6950" t="s">
        <v>28</v>
      </c>
      <c r="P6950">
        <f>(C6950-Key!$B$1)*24</f>
        <v>4.0166666666627862</v>
      </c>
      <c r="Q6950">
        <f>(Key!$B$2-'17.1'!C6950)*24</f>
        <v>-1.0666666666511446</v>
      </c>
      <c r="R6950" s="3">
        <f>C6950-(M6950-Key!$B$5)/(24*Key!$B$6)</f>
        <v>44130.780629629626</v>
      </c>
      <c r="S6950">
        <f>M6950-Key!$B$5</f>
        <v>14.92</v>
      </c>
      <c r="T6950" s="2">
        <f t="shared" si="540"/>
        <v>44129.791666666664</v>
      </c>
      <c r="U6950" t="str">
        <f t="shared" si="541"/>
        <v>10-25-2020 19:00</v>
      </c>
      <c r="V6950">
        <f>IFERROR(IF(W6950=Z6950,VLOOKUP($U6950,[1]C8842!$G$2:$M$145,3,FALSE),0),0)</f>
        <v>0</v>
      </c>
      <c r="W6950">
        <f>VLOOKUP(RIGHT($V$1,5),Key!$A$9:$B$14,2,FALSE)</f>
        <v>10.199999999999999</v>
      </c>
      <c r="X6950">
        <f t="shared" si="544"/>
        <v>0</v>
      </c>
      <c r="Y6950">
        <f>VLOOKUP(RIGHT($X$1,5),Key!$A$9:$B$14,2,FALSE)</f>
        <v>3.7</v>
      </c>
      <c r="Z6950">
        <f t="shared" si="542"/>
        <v>10.199999999999999</v>
      </c>
      <c r="AA6950">
        <f t="shared" si="543"/>
        <v>0</v>
      </c>
    </row>
    <row r="6951" spans="1:27" x14ac:dyDescent="0.3">
      <c r="A6951">
        <v>100067</v>
      </c>
      <c r="B6951">
        <v>230922</v>
      </c>
      <c r="C6951" s="3">
        <v>44130.794444444444</v>
      </c>
      <c r="D6951">
        <v>0</v>
      </c>
      <c r="E6951">
        <v>2</v>
      </c>
      <c r="F6951" t="s">
        <v>25</v>
      </c>
      <c r="G6951">
        <v>1</v>
      </c>
      <c r="H6951">
        <v>57.960940000000001</v>
      </c>
      <c r="I6951">
        <v>16.601559999999999</v>
      </c>
      <c r="J6951">
        <v>1.035156</v>
      </c>
      <c r="K6951">
        <v>46.019530000000003</v>
      </c>
      <c r="L6951" s="3">
        <v>44130.54583333333</v>
      </c>
      <c r="M6951">
        <v>17.18</v>
      </c>
      <c r="N6951" t="s">
        <v>28</v>
      </c>
      <c r="P6951">
        <f>(C6951-Key!$B$1)*24</f>
        <v>4.0166666666627862</v>
      </c>
      <c r="Q6951">
        <f>(Key!$B$2-'17.1'!C6951)*24</f>
        <v>-1.0666666666511446</v>
      </c>
      <c r="R6951" s="3">
        <f>C6951-(M6951-Key!$B$5)/(24*Key!$B$6)</f>
        <v>44130.780629629626</v>
      </c>
      <c r="S6951">
        <f>M6951-Key!$B$5</f>
        <v>14.92</v>
      </c>
      <c r="T6951" s="2">
        <f t="shared" si="540"/>
        <v>44129.791666666664</v>
      </c>
      <c r="U6951" t="str">
        <f t="shared" si="541"/>
        <v>10-25-2020 19:00</v>
      </c>
      <c r="V6951">
        <f>IFERROR(IF(W6951=Z6951,VLOOKUP($U6951,[1]C8842!$G$2:$M$145,3,FALSE),0),0)</f>
        <v>0</v>
      </c>
      <c r="W6951">
        <f>VLOOKUP(RIGHT($V$1,5),Key!$A$9:$B$14,2,FALSE)</f>
        <v>10.199999999999999</v>
      </c>
      <c r="X6951">
        <f t="shared" si="544"/>
        <v>0</v>
      </c>
      <c r="Y6951">
        <f>VLOOKUP(RIGHT($X$1,5),Key!$A$9:$B$14,2,FALSE)</f>
        <v>3.7</v>
      </c>
      <c r="Z6951">
        <f t="shared" si="542"/>
        <v>10.199999999999999</v>
      </c>
      <c r="AA6951">
        <f t="shared" si="543"/>
        <v>0</v>
      </c>
    </row>
    <row r="6952" spans="1:27" x14ac:dyDescent="0.3">
      <c r="A6952">
        <v>100067</v>
      </c>
      <c r="B6952">
        <v>230922</v>
      </c>
      <c r="C6952" s="3">
        <v>44130.795138888891</v>
      </c>
      <c r="D6952">
        <v>2</v>
      </c>
      <c r="E6952">
        <v>1</v>
      </c>
      <c r="F6952" t="s">
        <v>26</v>
      </c>
      <c r="G6952">
        <v>1</v>
      </c>
      <c r="H6952">
        <v>72.117189999999994</v>
      </c>
      <c r="I6952">
        <v>14.722659999999999</v>
      </c>
      <c r="J6952">
        <v>0.76171880000000003</v>
      </c>
      <c r="K6952">
        <v>82.035160000000005</v>
      </c>
      <c r="L6952" s="3">
        <v>44130.54583333333</v>
      </c>
      <c r="M6952">
        <v>17.18</v>
      </c>
      <c r="N6952" t="s">
        <v>28</v>
      </c>
      <c r="P6952">
        <f>(C6952-Key!$B$1)*24</f>
        <v>4.03333333338378</v>
      </c>
      <c r="Q6952">
        <f>(Key!$B$2-'17.1'!C6952)*24</f>
        <v>-1.0833333333721384</v>
      </c>
      <c r="R6952" s="3">
        <f>C6952-(M6952-Key!$B$5)/(24*Key!$B$6)</f>
        <v>44130.781324074072</v>
      </c>
      <c r="S6952">
        <f>M6952-Key!$B$5</f>
        <v>14.92</v>
      </c>
      <c r="T6952" s="2">
        <f t="shared" si="540"/>
        <v>44129.798611111109</v>
      </c>
      <c r="U6952" t="str">
        <f t="shared" si="541"/>
        <v>10-25-2020 19:10</v>
      </c>
      <c r="V6952">
        <f>IFERROR(IF(W6952=Z6952,VLOOKUP($U6952,[1]C8842!$G$2:$M$145,3,FALSE),0),0)</f>
        <v>0</v>
      </c>
      <c r="W6952">
        <f>VLOOKUP(RIGHT($V$1,5),Key!$A$9:$B$14,2,FALSE)</f>
        <v>10.199999999999999</v>
      </c>
      <c r="X6952">
        <f t="shared" si="544"/>
        <v>0</v>
      </c>
      <c r="Y6952">
        <f>VLOOKUP(RIGHT($X$1,5),Key!$A$9:$B$14,2,FALSE)</f>
        <v>3.7</v>
      </c>
      <c r="Z6952">
        <f t="shared" si="542"/>
        <v>10.199999999999999</v>
      </c>
      <c r="AA6952">
        <f t="shared" si="543"/>
        <v>0</v>
      </c>
    </row>
    <row r="6953" spans="1:27" x14ac:dyDescent="0.3">
      <c r="A6953">
        <v>100067</v>
      </c>
      <c r="B6953">
        <v>230922</v>
      </c>
      <c r="C6953" s="3">
        <v>44130.795138888891</v>
      </c>
      <c r="D6953">
        <v>3</v>
      </c>
      <c r="E6953">
        <v>2</v>
      </c>
      <c r="F6953" t="s">
        <v>26</v>
      </c>
      <c r="G6953">
        <v>1</v>
      </c>
      <c r="H6953">
        <v>68.210939999999994</v>
      </c>
      <c r="I6953">
        <v>17.527339999999999</v>
      </c>
      <c r="J6953">
        <v>0.9140625</v>
      </c>
      <c r="K6953">
        <v>92.039060000000006</v>
      </c>
      <c r="L6953" s="3">
        <v>44130.54583333333</v>
      </c>
      <c r="M6953">
        <v>17.18</v>
      </c>
      <c r="N6953" t="s">
        <v>28</v>
      </c>
      <c r="P6953">
        <f>(C6953-Key!$B$1)*24</f>
        <v>4.03333333338378</v>
      </c>
      <c r="Q6953">
        <f>(Key!$B$2-'17.1'!C6953)*24</f>
        <v>-1.0833333333721384</v>
      </c>
      <c r="R6953" s="3">
        <f>C6953-(M6953-Key!$B$5)/(24*Key!$B$6)</f>
        <v>44130.781324074072</v>
      </c>
      <c r="S6953">
        <f>M6953-Key!$B$5</f>
        <v>14.92</v>
      </c>
      <c r="T6953" s="2">
        <f t="shared" si="540"/>
        <v>44129.798611111109</v>
      </c>
      <c r="U6953" t="str">
        <f t="shared" si="541"/>
        <v>10-25-2020 19:10</v>
      </c>
      <c r="V6953">
        <f>IFERROR(IF(W6953=Z6953,VLOOKUP($U6953,[1]C8842!$G$2:$M$145,3,FALSE),0),0)</f>
        <v>0</v>
      </c>
      <c r="W6953">
        <f>VLOOKUP(RIGHT($V$1,5),Key!$A$9:$B$14,2,FALSE)</f>
        <v>10.199999999999999</v>
      </c>
      <c r="X6953">
        <f t="shared" si="544"/>
        <v>0</v>
      </c>
      <c r="Y6953">
        <f>VLOOKUP(RIGHT($X$1,5),Key!$A$9:$B$14,2,FALSE)</f>
        <v>3.7</v>
      </c>
      <c r="Z6953">
        <f t="shared" si="542"/>
        <v>10.199999999999999</v>
      </c>
      <c r="AA6953">
        <f t="shared" si="543"/>
        <v>0</v>
      </c>
    </row>
    <row r="6954" spans="1:27" x14ac:dyDescent="0.3">
      <c r="A6954">
        <v>100067</v>
      </c>
      <c r="B6954">
        <v>230922</v>
      </c>
      <c r="C6954" s="3">
        <v>44130.795138888891</v>
      </c>
      <c r="D6954">
        <v>2</v>
      </c>
      <c r="E6954">
        <v>1</v>
      </c>
      <c r="F6954" t="s">
        <v>26</v>
      </c>
      <c r="G6954">
        <v>2</v>
      </c>
      <c r="H6954">
        <v>74.167969999999997</v>
      </c>
      <c r="I6954">
        <v>21.35547</v>
      </c>
      <c r="J6954">
        <v>0.98046880000000003</v>
      </c>
      <c r="K6954">
        <v>80.03125</v>
      </c>
      <c r="L6954" s="3">
        <v>44130.54583333333</v>
      </c>
      <c r="M6954">
        <v>17.18</v>
      </c>
      <c r="N6954" t="s">
        <v>28</v>
      </c>
      <c r="P6954">
        <f>(C6954-Key!$B$1)*24</f>
        <v>4.03333333338378</v>
      </c>
      <c r="Q6954">
        <f>(Key!$B$2-'17.1'!C6954)*24</f>
        <v>-1.0833333333721384</v>
      </c>
      <c r="R6954" s="3">
        <f>C6954-(M6954-Key!$B$5)/(24*Key!$B$6)</f>
        <v>44130.781324074072</v>
      </c>
      <c r="S6954">
        <f>M6954-Key!$B$5</f>
        <v>14.92</v>
      </c>
      <c r="T6954" s="2">
        <f t="shared" si="540"/>
        <v>44129.798611111109</v>
      </c>
      <c r="U6954" t="str">
        <f t="shared" si="541"/>
        <v>10-25-2020 19:10</v>
      </c>
      <c r="V6954">
        <f>IFERROR(IF(W6954=Z6954,VLOOKUP($U6954,[1]C8842!$G$2:$M$145,3,FALSE),0),0)</f>
        <v>0</v>
      </c>
      <c r="W6954">
        <f>VLOOKUP(RIGHT($V$1,5),Key!$A$9:$B$14,2,FALSE)</f>
        <v>10.199999999999999</v>
      </c>
      <c r="X6954">
        <f t="shared" si="544"/>
        <v>0</v>
      </c>
      <c r="Y6954">
        <f>VLOOKUP(RIGHT($X$1,5),Key!$A$9:$B$14,2,FALSE)</f>
        <v>3.7</v>
      </c>
      <c r="Z6954">
        <f t="shared" si="542"/>
        <v>10.199999999999999</v>
      </c>
      <c r="AA6954">
        <f t="shared" si="543"/>
        <v>0</v>
      </c>
    </row>
    <row r="6955" spans="1:27" x14ac:dyDescent="0.3">
      <c r="A6955">
        <v>100067</v>
      </c>
      <c r="B6955">
        <v>230922</v>
      </c>
      <c r="C6955" s="3">
        <v>44130.795138888891</v>
      </c>
      <c r="D6955">
        <v>0</v>
      </c>
      <c r="E6955">
        <v>2</v>
      </c>
      <c r="F6955" t="s">
        <v>25</v>
      </c>
      <c r="G6955">
        <v>1</v>
      </c>
      <c r="H6955">
        <v>59.203130000000002</v>
      </c>
      <c r="I6955">
        <v>15.007809999999999</v>
      </c>
      <c r="J6955">
        <v>0.94140630000000003</v>
      </c>
      <c r="K6955">
        <v>46.019530000000003</v>
      </c>
      <c r="L6955" s="3">
        <v>44130.54583333333</v>
      </c>
      <c r="M6955">
        <v>17.18</v>
      </c>
      <c r="N6955" t="s">
        <v>28</v>
      </c>
      <c r="P6955">
        <f>(C6955-Key!$B$1)*24</f>
        <v>4.03333333338378</v>
      </c>
      <c r="Q6955">
        <f>(Key!$B$2-'17.1'!C6955)*24</f>
        <v>-1.0833333333721384</v>
      </c>
      <c r="R6955" s="3">
        <f>C6955-(M6955-Key!$B$5)/(24*Key!$B$6)</f>
        <v>44130.781324074072</v>
      </c>
      <c r="S6955">
        <f>M6955-Key!$B$5</f>
        <v>14.92</v>
      </c>
      <c r="T6955" s="2">
        <f t="shared" si="540"/>
        <v>44129.798611111109</v>
      </c>
      <c r="U6955" t="str">
        <f t="shared" si="541"/>
        <v>10-25-2020 19:10</v>
      </c>
      <c r="V6955">
        <f>IFERROR(IF(W6955=Z6955,VLOOKUP($U6955,[1]C8842!$G$2:$M$145,3,FALSE),0),0)</f>
        <v>0</v>
      </c>
      <c r="W6955">
        <f>VLOOKUP(RIGHT($V$1,5),Key!$A$9:$B$14,2,FALSE)</f>
        <v>10.199999999999999</v>
      </c>
      <c r="X6955">
        <f t="shared" si="544"/>
        <v>0</v>
      </c>
      <c r="Y6955">
        <f>VLOOKUP(RIGHT($X$1,5),Key!$A$9:$B$14,2,FALSE)</f>
        <v>3.7</v>
      </c>
      <c r="Z6955">
        <f t="shared" si="542"/>
        <v>10.199999999999999</v>
      </c>
      <c r="AA6955">
        <f t="shared" si="543"/>
        <v>0</v>
      </c>
    </row>
    <row r="6956" spans="1:27" x14ac:dyDescent="0.3">
      <c r="A6956">
        <v>100067</v>
      </c>
      <c r="B6956">
        <v>230922</v>
      </c>
      <c r="C6956" s="3">
        <v>44130.795138888891</v>
      </c>
      <c r="D6956">
        <v>1</v>
      </c>
      <c r="E6956">
        <v>1</v>
      </c>
      <c r="F6956" t="s">
        <v>25</v>
      </c>
      <c r="G6956">
        <v>1</v>
      </c>
      <c r="H6956">
        <v>66.09375</v>
      </c>
      <c r="I6956">
        <v>12.80078</v>
      </c>
      <c r="J6956">
        <v>0.75390630000000003</v>
      </c>
      <c r="K6956">
        <v>56.023440000000001</v>
      </c>
      <c r="L6956" s="3">
        <v>44130.54583333333</v>
      </c>
      <c r="M6956">
        <v>17.18</v>
      </c>
      <c r="N6956" t="s">
        <v>28</v>
      </c>
      <c r="P6956">
        <f>(C6956-Key!$B$1)*24</f>
        <v>4.03333333338378</v>
      </c>
      <c r="Q6956">
        <f>(Key!$B$2-'17.1'!C6956)*24</f>
        <v>-1.0833333333721384</v>
      </c>
      <c r="R6956" s="3">
        <f>C6956-(M6956-Key!$B$5)/(24*Key!$B$6)</f>
        <v>44130.781324074072</v>
      </c>
      <c r="S6956">
        <f>M6956-Key!$B$5</f>
        <v>14.92</v>
      </c>
      <c r="T6956" s="2">
        <f t="shared" si="540"/>
        <v>44129.798611111109</v>
      </c>
      <c r="U6956" t="str">
        <f t="shared" si="541"/>
        <v>10-25-2020 19:10</v>
      </c>
      <c r="V6956">
        <f>IFERROR(IF(W6956=Z6956,VLOOKUP($U6956,[1]C8842!$G$2:$M$145,3,FALSE),0),0)</f>
        <v>0</v>
      </c>
      <c r="W6956">
        <f>VLOOKUP(RIGHT($V$1,5),Key!$A$9:$B$14,2,FALSE)</f>
        <v>10.199999999999999</v>
      </c>
      <c r="X6956">
        <f t="shared" si="544"/>
        <v>0</v>
      </c>
      <c r="Y6956">
        <f>VLOOKUP(RIGHT($X$1,5),Key!$A$9:$B$14,2,FALSE)</f>
        <v>3.7</v>
      </c>
      <c r="Z6956">
        <f t="shared" si="542"/>
        <v>10.199999999999999</v>
      </c>
      <c r="AA6956">
        <f t="shared" si="543"/>
        <v>0</v>
      </c>
    </row>
    <row r="6957" spans="1:27" x14ac:dyDescent="0.3">
      <c r="A6957">
        <v>100067</v>
      </c>
      <c r="B6957">
        <v>230922</v>
      </c>
      <c r="C6957" s="3">
        <v>44130.795138888891</v>
      </c>
      <c r="D6957">
        <v>2</v>
      </c>
      <c r="E6957">
        <v>1</v>
      </c>
      <c r="F6957" t="s">
        <v>26</v>
      </c>
      <c r="G6957">
        <v>1</v>
      </c>
      <c r="H6957">
        <v>69.171880000000002</v>
      </c>
      <c r="I6957">
        <v>18.234380000000002</v>
      </c>
      <c r="J6957">
        <v>0.9296875</v>
      </c>
      <c r="K6957">
        <v>82.035160000000005</v>
      </c>
      <c r="L6957" s="3">
        <v>44130.54583333333</v>
      </c>
      <c r="M6957">
        <v>17.18</v>
      </c>
      <c r="N6957" t="s">
        <v>28</v>
      </c>
      <c r="P6957">
        <f>(C6957-Key!$B$1)*24</f>
        <v>4.03333333338378</v>
      </c>
      <c r="Q6957">
        <f>(Key!$B$2-'17.1'!C6957)*24</f>
        <v>-1.0833333333721384</v>
      </c>
      <c r="R6957" s="3">
        <f>C6957-(M6957-Key!$B$5)/(24*Key!$B$6)</f>
        <v>44130.781324074072</v>
      </c>
      <c r="S6957">
        <f>M6957-Key!$B$5</f>
        <v>14.92</v>
      </c>
      <c r="T6957" s="2">
        <f t="shared" si="540"/>
        <v>44129.798611111109</v>
      </c>
      <c r="U6957" t="str">
        <f t="shared" si="541"/>
        <v>10-25-2020 19:10</v>
      </c>
      <c r="V6957">
        <f>IFERROR(IF(W6957=Z6957,VLOOKUP($U6957,[1]C8842!$G$2:$M$145,3,FALSE),0),0)</f>
        <v>0</v>
      </c>
      <c r="W6957">
        <f>VLOOKUP(RIGHT($V$1,5),Key!$A$9:$B$14,2,FALSE)</f>
        <v>10.199999999999999</v>
      </c>
      <c r="X6957">
        <f t="shared" si="544"/>
        <v>0</v>
      </c>
      <c r="Y6957">
        <f>VLOOKUP(RIGHT($X$1,5),Key!$A$9:$B$14,2,FALSE)</f>
        <v>3.7</v>
      </c>
      <c r="Z6957">
        <f t="shared" si="542"/>
        <v>10.199999999999999</v>
      </c>
      <c r="AA6957">
        <f t="shared" si="543"/>
        <v>0</v>
      </c>
    </row>
    <row r="6958" spans="1:27" x14ac:dyDescent="0.3">
      <c r="A6958">
        <v>100067</v>
      </c>
      <c r="B6958">
        <v>230922</v>
      </c>
      <c r="C6958" s="3">
        <v>44130.795138888891</v>
      </c>
      <c r="D6958">
        <v>2</v>
      </c>
      <c r="E6958">
        <v>1</v>
      </c>
      <c r="F6958" t="s">
        <v>26</v>
      </c>
      <c r="G6958">
        <v>2</v>
      </c>
      <c r="H6958">
        <v>70.125</v>
      </c>
      <c r="I6958">
        <v>21.242190000000001</v>
      </c>
      <c r="J6958">
        <v>1.03125</v>
      </c>
      <c r="K6958">
        <v>82.035160000000005</v>
      </c>
      <c r="L6958" s="3">
        <v>44130.54583333333</v>
      </c>
      <c r="M6958">
        <v>17.18</v>
      </c>
      <c r="N6958" t="s">
        <v>28</v>
      </c>
      <c r="P6958">
        <f>(C6958-Key!$B$1)*24</f>
        <v>4.03333333338378</v>
      </c>
      <c r="Q6958">
        <f>(Key!$B$2-'17.1'!C6958)*24</f>
        <v>-1.0833333333721384</v>
      </c>
      <c r="R6958" s="3">
        <f>C6958-(M6958-Key!$B$5)/(24*Key!$B$6)</f>
        <v>44130.781324074072</v>
      </c>
      <c r="S6958">
        <f>M6958-Key!$B$5</f>
        <v>14.92</v>
      </c>
      <c r="T6958" s="2">
        <f t="shared" si="540"/>
        <v>44129.798611111109</v>
      </c>
      <c r="U6958" t="str">
        <f t="shared" si="541"/>
        <v>10-25-2020 19:10</v>
      </c>
      <c r="V6958">
        <f>IFERROR(IF(W6958=Z6958,VLOOKUP($U6958,[1]C8842!$G$2:$M$145,3,FALSE),0),0)</f>
        <v>0</v>
      </c>
      <c r="W6958">
        <f>VLOOKUP(RIGHT($V$1,5),Key!$A$9:$B$14,2,FALSE)</f>
        <v>10.199999999999999</v>
      </c>
      <c r="X6958">
        <f t="shared" si="544"/>
        <v>0</v>
      </c>
      <c r="Y6958">
        <f>VLOOKUP(RIGHT($X$1,5),Key!$A$9:$B$14,2,FALSE)</f>
        <v>3.7</v>
      </c>
      <c r="Z6958">
        <f t="shared" si="542"/>
        <v>10.199999999999999</v>
      </c>
      <c r="AA6958">
        <f t="shared" si="543"/>
        <v>0</v>
      </c>
    </row>
    <row r="6959" spans="1:27" x14ac:dyDescent="0.3">
      <c r="A6959">
        <v>100067</v>
      </c>
      <c r="B6959">
        <v>230922</v>
      </c>
      <c r="C6959" s="3">
        <v>44130.795138888891</v>
      </c>
      <c r="D6959">
        <v>0</v>
      </c>
      <c r="E6959">
        <v>2</v>
      </c>
      <c r="F6959" t="s">
        <v>25</v>
      </c>
      <c r="G6959">
        <v>4</v>
      </c>
      <c r="H6959">
        <v>56.703130000000002</v>
      </c>
      <c r="I6959">
        <v>55.660159999999998</v>
      </c>
      <c r="J6959">
        <v>2.8945310000000002</v>
      </c>
      <c r="K6959">
        <v>46.019530000000003</v>
      </c>
      <c r="L6959" s="3">
        <v>44130.54583333333</v>
      </c>
      <c r="M6959">
        <v>17.18</v>
      </c>
      <c r="N6959" t="s">
        <v>28</v>
      </c>
      <c r="P6959">
        <f>(C6959-Key!$B$1)*24</f>
        <v>4.03333333338378</v>
      </c>
      <c r="Q6959">
        <f>(Key!$B$2-'17.1'!C6959)*24</f>
        <v>-1.0833333333721384</v>
      </c>
      <c r="R6959" s="3">
        <f>C6959-(M6959-Key!$B$5)/(24*Key!$B$6)</f>
        <v>44130.781324074072</v>
      </c>
      <c r="S6959">
        <f>M6959-Key!$B$5</f>
        <v>14.92</v>
      </c>
      <c r="T6959" s="2">
        <f t="shared" si="540"/>
        <v>44129.798611111109</v>
      </c>
      <c r="U6959" t="str">
        <f t="shared" si="541"/>
        <v>10-25-2020 19:10</v>
      </c>
      <c r="V6959">
        <f>IFERROR(IF(W6959=Z6959,VLOOKUP($U6959,[1]C8842!$G$2:$M$145,3,FALSE),0),0)</f>
        <v>0</v>
      </c>
      <c r="W6959">
        <f>VLOOKUP(RIGHT($V$1,5),Key!$A$9:$B$14,2,FALSE)</f>
        <v>10.199999999999999</v>
      </c>
      <c r="X6959">
        <f t="shared" si="544"/>
        <v>0</v>
      </c>
      <c r="Y6959">
        <f>VLOOKUP(RIGHT($X$1,5),Key!$A$9:$B$14,2,FALSE)</f>
        <v>3.7</v>
      </c>
      <c r="Z6959">
        <f t="shared" si="542"/>
        <v>10.199999999999999</v>
      </c>
      <c r="AA6959">
        <f t="shared" si="543"/>
        <v>0</v>
      </c>
    </row>
    <row r="6960" spans="1:27" x14ac:dyDescent="0.3">
      <c r="A6960">
        <v>100067</v>
      </c>
      <c r="B6960">
        <v>230922</v>
      </c>
      <c r="C6960" s="3">
        <v>44130.795138888891</v>
      </c>
      <c r="D6960">
        <v>3</v>
      </c>
      <c r="E6960">
        <v>2</v>
      </c>
      <c r="F6960" t="s">
        <v>26</v>
      </c>
      <c r="G6960">
        <v>4</v>
      </c>
      <c r="H6960">
        <v>62.289059999999999</v>
      </c>
      <c r="I6960">
        <v>67.570310000000006</v>
      </c>
      <c r="J6960">
        <v>3.1445310000000002</v>
      </c>
      <c r="K6960">
        <v>94.039060000000006</v>
      </c>
      <c r="L6960" s="3">
        <v>44130.54583333333</v>
      </c>
      <c r="M6960">
        <v>17.18</v>
      </c>
      <c r="N6960" t="s">
        <v>28</v>
      </c>
      <c r="P6960">
        <f>(C6960-Key!$B$1)*24</f>
        <v>4.03333333338378</v>
      </c>
      <c r="Q6960">
        <f>(Key!$B$2-'17.1'!C6960)*24</f>
        <v>-1.0833333333721384</v>
      </c>
      <c r="R6960" s="3">
        <f>C6960-(M6960-Key!$B$5)/(24*Key!$B$6)</f>
        <v>44130.781324074072</v>
      </c>
      <c r="S6960">
        <f>M6960-Key!$B$5</f>
        <v>14.92</v>
      </c>
      <c r="T6960" s="2">
        <f t="shared" si="540"/>
        <v>44129.798611111109</v>
      </c>
      <c r="U6960" t="str">
        <f t="shared" si="541"/>
        <v>10-25-2020 19:10</v>
      </c>
      <c r="V6960">
        <f>IFERROR(IF(W6960=Z6960,VLOOKUP($U6960,[1]C8842!$G$2:$M$145,3,FALSE),0),0)</f>
        <v>0</v>
      </c>
      <c r="W6960">
        <f>VLOOKUP(RIGHT($V$1,5),Key!$A$9:$B$14,2,FALSE)</f>
        <v>10.199999999999999</v>
      </c>
      <c r="X6960">
        <f t="shared" si="544"/>
        <v>0</v>
      </c>
      <c r="Y6960">
        <f>VLOOKUP(RIGHT($X$1,5),Key!$A$9:$B$14,2,FALSE)</f>
        <v>3.7</v>
      </c>
      <c r="Z6960">
        <f t="shared" si="542"/>
        <v>10.199999999999999</v>
      </c>
      <c r="AA6960">
        <f t="shared" si="543"/>
        <v>0</v>
      </c>
    </row>
    <row r="6961" spans="1:27" x14ac:dyDescent="0.3">
      <c r="A6961">
        <v>100067</v>
      </c>
      <c r="B6961">
        <v>230922</v>
      </c>
      <c r="C6961" s="3">
        <v>44130.795138888891</v>
      </c>
      <c r="D6961">
        <v>3</v>
      </c>
      <c r="E6961">
        <v>2</v>
      </c>
      <c r="F6961" t="s">
        <v>26</v>
      </c>
      <c r="G6961">
        <v>1</v>
      </c>
      <c r="H6961">
        <v>67.761719999999997</v>
      </c>
      <c r="I6961">
        <v>17.226559999999999</v>
      </c>
      <c r="J6961">
        <v>0.91015630000000003</v>
      </c>
      <c r="K6961">
        <v>94.039060000000006</v>
      </c>
      <c r="L6961" s="3">
        <v>44130.54583333333</v>
      </c>
      <c r="M6961">
        <v>17.18</v>
      </c>
      <c r="N6961" t="s">
        <v>28</v>
      </c>
      <c r="P6961">
        <f>(C6961-Key!$B$1)*24</f>
        <v>4.03333333338378</v>
      </c>
      <c r="Q6961">
        <f>(Key!$B$2-'17.1'!C6961)*24</f>
        <v>-1.0833333333721384</v>
      </c>
      <c r="R6961" s="3">
        <f>C6961-(M6961-Key!$B$5)/(24*Key!$B$6)</f>
        <v>44130.781324074072</v>
      </c>
      <c r="S6961">
        <f>M6961-Key!$B$5</f>
        <v>14.92</v>
      </c>
      <c r="T6961" s="2">
        <f t="shared" si="540"/>
        <v>44129.798611111109</v>
      </c>
      <c r="U6961" t="str">
        <f t="shared" si="541"/>
        <v>10-25-2020 19:10</v>
      </c>
      <c r="V6961">
        <f>IFERROR(IF(W6961=Z6961,VLOOKUP($U6961,[1]C8842!$G$2:$M$145,3,FALSE),0),0)</f>
        <v>0</v>
      </c>
      <c r="W6961">
        <f>VLOOKUP(RIGHT($V$1,5),Key!$A$9:$B$14,2,FALSE)</f>
        <v>10.199999999999999</v>
      </c>
      <c r="X6961">
        <f t="shared" si="544"/>
        <v>0</v>
      </c>
      <c r="Y6961">
        <f>VLOOKUP(RIGHT($X$1,5),Key!$A$9:$B$14,2,FALSE)</f>
        <v>3.7</v>
      </c>
      <c r="Z6961">
        <f t="shared" si="542"/>
        <v>10.199999999999999</v>
      </c>
      <c r="AA6961">
        <f t="shared" si="543"/>
        <v>0</v>
      </c>
    </row>
    <row r="6962" spans="1:27" x14ac:dyDescent="0.3">
      <c r="A6962">
        <v>100067</v>
      </c>
      <c r="B6962">
        <v>230922</v>
      </c>
      <c r="C6962" s="3">
        <v>44130.795138888891</v>
      </c>
      <c r="D6962">
        <v>3</v>
      </c>
      <c r="E6962">
        <v>2</v>
      </c>
      <c r="F6962" t="s">
        <v>26</v>
      </c>
      <c r="G6962">
        <v>1</v>
      </c>
      <c r="H6962">
        <v>67.667969999999997</v>
      </c>
      <c r="I6962">
        <v>18.375</v>
      </c>
      <c r="J6962">
        <v>0.95703130000000003</v>
      </c>
      <c r="K6962">
        <v>95.039060000000006</v>
      </c>
      <c r="L6962" s="3">
        <v>44130.54583333333</v>
      </c>
      <c r="M6962">
        <v>17.18</v>
      </c>
      <c r="N6962" t="s">
        <v>28</v>
      </c>
      <c r="P6962">
        <f>(C6962-Key!$B$1)*24</f>
        <v>4.03333333338378</v>
      </c>
      <c r="Q6962">
        <f>(Key!$B$2-'17.1'!C6962)*24</f>
        <v>-1.0833333333721384</v>
      </c>
      <c r="R6962" s="3">
        <f>C6962-(M6962-Key!$B$5)/(24*Key!$B$6)</f>
        <v>44130.781324074072</v>
      </c>
      <c r="S6962">
        <f>M6962-Key!$B$5</f>
        <v>14.92</v>
      </c>
      <c r="T6962" s="2">
        <f t="shared" si="540"/>
        <v>44129.798611111109</v>
      </c>
      <c r="U6962" t="str">
        <f t="shared" si="541"/>
        <v>10-25-2020 19:10</v>
      </c>
      <c r="V6962">
        <f>IFERROR(IF(W6962=Z6962,VLOOKUP($U6962,[1]C8842!$G$2:$M$145,3,FALSE),0),0)</f>
        <v>0</v>
      </c>
      <c r="W6962">
        <f>VLOOKUP(RIGHT($V$1,5),Key!$A$9:$B$14,2,FALSE)</f>
        <v>10.199999999999999</v>
      </c>
      <c r="X6962">
        <f t="shared" si="544"/>
        <v>0</v>
      </c>
      <c r="Y6962">
        <f>VLOOKUP(RIGHT($X$1,5),Key!$A$9:$B$14,2,FALSE)</f>
        <v>3.7</v>
      </c>
      <c r="Z6962">
        <f t="shared" si="542"/>
        <v>10.199999999999999</v>
      </c>
      <c r="AA6962">
        <f t="shared" si="543"/>
        <v>0</v>
      </c>
    </row>
    <row r="6963" spans="1:27" x14ac:dyDescent="0.3">
      <c r="A6963">
        <v>100067</v>
      </c>
      <c r="B6963">
        <v>230922</v>
      </c>
      <c r="C6963" s="3">
        <v>44130.795138888891</v>
      </c>
      <c r="D6963">
        <v>3</v>
      </c>
      <c r="E6963">
        <v>2</v>
      </c>
      <c r="F6963" t="s">
        <v>26</v>
      </c>
      <c r="G6963">
        <v>1</v>
      </c>
      <c r="H6963">
        <v>72.6875</v>
      </c>
      <c r="I6963">
        <v>18.265630000000002</v>
      </c>
      <c r="J6963">
        <v>0.88671880000000003</v>
      </c>
      <c r="K6963">
        <v>94.039060000000006</v>
      </c>
      <c r="L6963" s="3">
        <v>44130.54583333333</v>
      </c>
      <c r="M6963">
        <v>17.18</v>
      </c>
      <c r="N6963" t="s">
        <v>28</v>
      </c>
      <c r="P6963">
        <f>(C6963-Key!$B$1)*24</f>
        <v>4.03333333338378</v>
      </c>
      <c r="Q6963">
        <f>(Key!$B$2-'17.1'!C6963)*24</f>
        <v>-1.0833333333721384</v>
      </c>
      <c r="R6963" s="3">
        <f>C6963-(M6963-Key!$B$5)/(24*Key!$B$6)</f>
        <v>44130.781324074072</v>
      </c>
      <c r="S6963">
        <f>M6963-Key!$B$5</f>
        <v>14.92</v>
      </c>
      <c r="T6963" s="2">
        <f t="shared" si="540"/>
        <v>44129.798611111109</v>
      </c>
      <c r="U6963" t="str">
        <f t="shared" si="541"/>
        <v>10-25-2020 19:10</v>
      </c>
      <c r="V6963">
        <f>IFERROR(IF(W6963=Z6963,VLOOKUP($U6963,[1]C8842!$G$2:$M$145,3,FALSE),0),0)</f>
        <v>0</v>
      </c>
      <c r="W6963">
        <f>VLOOKUP(RIGHT($V$1,5),Key!$A$9:$B$14,2,FALSE)</f>
        <v>10.199999999999999</v>
      </c>
      <c r="X6963">
        <f t="shared" si="544"/>
        <v>0</v>
      </c>
      <c r="Y6963">
        <f>VLOOKUP(RIGHT($X$1,5),Key!$A$9:$B$14,2,FALSE)</f>
        <v>3.7</v>
      </c>
      <c r="Z6963">
        <f t="shared" si="542"/>
        <v>10.199999999999999</v>
      </c>
      <c r="AA6963">
        <f t="shared" si="543"/>
        <v>0</v>
      </c>
    </row>
    <row r="6964" spans="1:27" x14ac:dyDescent="0.3">
      <c r="A6964">
        <v>100067</v>
      </c>
      <c r="B6964">
        <v>230922</v>
      </c>
      <c r="C6964" s="3">
        <v>44130.795138888891</v>
      </c>
      <c r="D6964">
        <v>2</v>
      </c>
      <c r="E6964">
        <v>1</v>
      </c>
      <c r="F6964" t="s">
        <v>26</v>
      </c>
      <c r="G6964">
        <v>1</v>
      </c>
      <c r="H6964">
        <v>66.070310000000006</v>
      </c>
      <c r="I6964">
        <v>14.617190000000001</v>
      </c>
      <c r="J6964">
        <v>0.828125</v>
      </c>
      <c r="K6964">
        <v>81.035160000000005</v>
      </c>
      <c r="L6964" s="3">
        <v>44130.54583333333</v>
      </c>
      <c r="M6964">
        <v>17.18</v>
      </c>
      <c r="N6964" t="s">
        <v>28</v>
      </c>
      <c r="P6964">
        <f>(C6964-Key!$B$1)*24</f>
        <v>4.03333333338378</v>
      </c>
      <c r="Q6964">
        <f>(Key!$B$2-'17.1'!C6964)*24</f>
        <v>-1.0833333333721384</v>
      </c>
      <c r="R6964" s="3">
        <f>C6964-(M6964-Key!$B$5)/(24*Key!$B$6)</f>
        <v>44130.781324074072</v>
      </c>
      <c r="S6964">
        <f>M6964-Key!$B$5</f>
        <v>14.92</v>
      </c>
      <c r="T6964" s="2">
        <f t="shared" si="540"/>
        <v>44129.798611111109</v>
      </c>
      <c r="U6964" t="str">
        <f t="shared" si="541"/>
        <v>10-25-2020 19:10</v>
      </c>
      <c r="V6964">
        <f>IFERROR(IF(W6964=Z6964,VLOOKUP($U6964,[1]C8842!$G$2:$M$145,3,FALSE),0),0)</f>
        <v>0</v>
      </c>
      <c r="W6964">
        <f>VLOOKUP(RIGHT($V$1,5),Key!$A$9:$B$14,2,FALSE)</f>
        <v>10.199999999999999</v>
      </c>
      <c r="X6964">
        <f t="shared" si="544"/>
        <v>0</v>
      </c>
      <c r="Y6964">
        <f>VLOOKUP(RIGHT($X$1,5),Key!$A$9:$B$14,2,FALSE)</f>
        <v>3.7</v>
      </c>
      <c r="Z6964">
        <f t="shared" si="542"/>
        <v>10.199999999999999</v>
      </c>
      <c r="AA6964">
        <f t="shared" si="543"/>
        <v>0</v>
      </c>
    </row>
    <row r="6965" spans="1:27" x14ac:dyDescent="0.3">
      <c r="A6965">
        <v>100067</v>
      </c>
      <c r="B6965">
        <v>230922</v>
      </c>
      <c r="C6965" s="3">
        <v>44130.795138888891</v>
      </c>
      <c r="D6965">
        <v>3</v>
      </c>
      <c r="E6965">
        <v>2</v>
      </c>
      <c r="F6965" t="s">
        <v>26</v>
      </c>
      <c r="G6965">
        <v>2</v>
      </c>
      <c r="H6965">
        <v>76.3125</v>
      </c>
      <c r="I6965">
        <v>20.35547</v>
      </c>
      <c r="J6965">
        <v>0.91796880000000003</v>
      </c>
      <c r="K6965">
        <v>93.039060000000006</v>
      </c>
      <c r="L6965" s="3">
        <v>44130.54583333333</v>
      </c>
      <c r="M6965">
        <v>17.18</v>
      </c>
      <c r="N6965" t="s">
        <v>28</v>
      </c>
      <c r="P6965">
        <f>(C6965-Key!$B$1)*24</f>
        <v>4.03333333338378</v>
      </c>
      <c r="Q6965">
        <f>(Key!$B$2-'17.1'!C6965)*24</f>
        <v>-1.0833333333721384</v>
      </c>
      <c r="R6965" s="3">
        <f>C6965-(M6965-Key!$B$5)/(24*Key!$B$6)</f>
        <v>44130.781324074072</v>
      </c>
      <c r="S6965">
        <f>M6965-Key!$B$5</f>
        <v>14.92</v>
      </c>
      <c r="T6965" s="2">
        <f t="shared" si="540"/>
        <v>44129.798611111109</v>
      </c>
      <c r="U6965" t="str">
        <f t="shared" si="541"/>
        <v>10-25-2020 19:10</v>
      </c>
      <c r="V6965">
        <f>IFERROR(IF(W6965=Z6965,VLOOKUP($U6965,[1]C8842!$G$2:$M$145,3,FALSE),0),0)</f>
        <v>0</v>
      </c>
      <c r="W6965">
        <f>VLOOKUP(RIGHT($V$1,5),Key!$A$9:$B$14,2,FALSE)</f>
        <v>10.199999999999999</v>
      </c>
      <c r="X6965">
        <f t="shared" si="544"/>
        <v>0</v>
      </c>
      <c r="Y6965">
        <f>VLOOKUP(RIGHT($X$1,5),Key!$A$9:$B$14,2,FALSE)</f>
        <v>3.7</v>
      </c>
      <c r="Z6965">
        <f t="shared" si="542"/>
        <v>10.199999999999999</v>
      </c>
      <c r="AA6965">
        <f t="shared" si="543"/>
        <v>0</v>
      </c>
    </row>
    <row r="6966" spans="1:27" x14ac:dyDescent="0.3">
      <c r="A6966">
        <v>100067</v>
      </c>
      <c r="B6966">
        <v>230922</v>
      </c>
      <c r="C6966" s="3">
        <v>44130.795138888891</v>
      </c>
      <c r="D6966">
        <v>3</v>
      </c>
      <c r="E6966">
        <v>2</v>
      </c>
      <c r="F6966" t="s">
        <v>26</v>
      </c>
      <c r="G6966">
        <v>2</v>
      </c>
      <c r="H6966">
        <v>65.621089999999995</v>
      </c>
      <c r="I6966">
        <v>20.91797</v>
      </c>
      <c r="J6966">
        <v>1.089844</v>
      </c>
      <c r="K6966">
        <v>93.039060000000006</v>
      </c>
      <c r="L6966" s="3">
        <v>44130.549305555556</v>
      </c>
      <c r="M6966">
        <v>17.18</v>
      </c>
      <c r="N6966" t="s">
        <v>28</v>
      </c>
      <c r="P6966">
        <f>(C6966-Key!$B$1)*24</f>
        <v>4.03333333338378</v>
      </c>
      <c r="Q6966">
        <f>(Key!$B$2-'17.1'!C6966)*24</f>
        <v>-1.0833333333721384</v>
      </c>
      <c r="R6966" s="3">
        <f>C6966-(M6966-Key!$B$5)/(24*Key!$B$6)</f>
        <v>44130.781324074072</v>
      </c>
      <c r="S6966">
        <f>M6966-Key!$B$5</f>
        <v>14.92</v>
      </c>
      <c r="T6966" s="2">
        <f t="shared" si="540"/>
        <v>44129.798611111109</v>
      </c>
      <c r="U6966" t="str">
        <f t="shared" si="541"/>
        <v>10-25-2020 19:10</v>
      </c>
      <c r="V6966">
        <f>IFERROR(IF(W6966=Z6966,VLOOKUP($U6966,[1]C8842!$G$2:$M$145,3,FALSE),0),0)</f>
        <v>0</v>
      </c>
      <c r="W6966">
        <f>VLOOKUP(RIGHT($V$1,5),Key!$A$9:$B$14,2,FALSE)</f>
        <v>10.199999999999999</v>
      </c>
      <c r="X6966">
        <f t="shared" si="544"/>
        <v>0</v>
      </c>
      <c r="Y6966">
        <f>VLOOKUP(RIGHT($X$1,5),Key!$A$9:$B$14,2,FALSE)</f>
        <v>3.7</v>
      </c>
      <c r="Z6966">
        <f t="shared" si="542"/>
        <v>10.199999999999999</v>
      </c>
      <c r="AA6966">
        <f t="shared" si="543"/>
        <v>0</v>
      </c>
    </row>
    <row r="6967" spans="1:27" x14ac:dyDescent="0.3">
      <c r="A6967">
        <v>100067</v>
      </c>
      <c r="B6967">
        <v>230922</v>
      </c>
      <c r="C6967" s="3">
        <v>44130.795138888891</v>
      </c>
      <c r="D6967">
        <v>0</v>
      </c>
      <c r="E6967">
        <v>2</v>
      </c>
      <c r="F6967" t="s">
        <v>25</v>
      </c>
      <c r="G6967">
        <v>1</v>
      </c>
      <c r="H6967">
        <v>69.851560000000006</v>
      </c>
      <c r="I6967">
        <v>15.41797</v>
      </c>
      <c r="J6967">
        <v>0.8125</v>
      </c>
      <c r="K6967">
        <v>44.019530000000003</v>
      </c>
      <c r="L6967" s="3">
        <v>44130.549305555556</v>
      </c>
      <c r="M6967">
        <v>17.18</v>
      </c>
      <c r="N6967" t="s">
        <v>28</v>
      </c>
      <c r="P6967">
        <f>(C6967-Key!$B$1)*24</f>
        <v>4.03333333338378</v>
      </c>
      <c r="Q6967">
        <f>(Key!$B$2-'17.1'!C6967)*24</f>
        <v>-1.0833333333721384</v>
      </c>
      <c r="R6967" s="3">
        <f>C6967-(M6967-Key!$B$5)/(24*Key!$B$6)</f>
        <v>44130.781324074072</v>
      </c>
      <c r="S6967">
        <f>M6967-Key!$B$5</f>
        <v>14.92</v>
      </c>
      <c r="T6967" s="2">
        <f t="shared" si="540"/>
        <v>44129.798611111109</v>
      </c>
      <c r="U6967" t="str">
        <f t="shared" si="541"/>
        <v>10-25-2020 19:10</v>
      </c>
      <c r="V6967">
        <f>IFERROR(IF(W6967=Z6967,VLOOKUP($U6967,[1]C8842!$G$2:$M$145,3,FALSE),0),0)</f>
        <v>0</v>
      </c>
      <c r="W6967">
        <f>VLOOKUP(RIGHT($V$1,5),Key!$A$9:$B$14,2,FALSE)</f>
        <v>10.199999999999999</v>
      </c>
      <c r="X6967">
        <f t="shared" si="544"/>
        <v>0</v>
      </c>
      <c r="Y6967">
        <f>VLOOKUP(RIGHT($X$1,5),Key!$A$9:$B$14,2,FALSE)</f>
        <v>3.7</v>
      </c>
      <c r="Z6967">
        <f t="shared" si="542"/>
        <v>10.199999999999999</v>
      </c>
      <c r="AA6967">
        <f t="shared" si="543"/>
        <v>0</v>
      </c>
    </row>
    <row r="6968" spans="1:27" x14ac:dyDescent="0.3">
      <c r="A6968">
        <v>100067</v>
      </c>
      <c r="B6968">
        <v>230922</v>
      </c>
      <c r="C6968" s="3">
        <v>44130.795138888891</v>
      </c>
      <c r="D6968">
        <v>1</v>
      </c>
      <c r="E6968">
        <v>1</v>
      </c>
      <c r="F6968" t="s">
        <v>25</v>
      </c>
      <c r="G6968">
        <v>2</v>
      </c>
      <c r="H6968">
        <v>68.839839999999995</v>
      </c>
      <c r="I6968">
        <v>20.789059999999999</v>
      </c>
      <c r="J6968">
        <v>1.035156</v>
      </c>
      <c r="K6968">
        <v>58.023440000000001</v>
      </c>
      <c r="L6968" s="3">
        <v>44130.549305555556</v>
      </c>
      <c r="M6968">
        <v>17.18</v>
      </c>
      <c r="N6968" t="s">
        <v>28</v>
      </c>
      <c r="P6968">
        <f>(C6968-Key!$B$1)*24</f>
        <v>4.03333333338378</v>
      </c>
      <c r="Q6968">
        <f>(Key!$B$2-'17.1'!C6968)*24</f>
        <v>-1.0833333333721384</v>
      </c>
      <c r="R6968" s="3">
        <f>C6968-(M6968-Key!$B$5)/(24*Key!$B$6)</f>
        <v>44130.781324074072</v>
      </c>
      <c r="S6968">
        <f>M6968-Key!$B$5</f>
        <v>14.92</v>
      </c>
      <c r="T6968" s="2">
        <f t="shared" si="540"/>
        <v>44129.798611111109</v>
      </c>
      <c r="U6968" t="str">
        <f t="shared" si="541"/>
        <v>10-25-2020 19:10</v>
      </c>
      <c r="V6968">
        <f>IFERROR(IF(W6968=Z6968,VLOOKUP($U6968,[1]C8842!$G$2:$M$145,3,FALSE),0),0)</f>
        <v>0</v>
      </c>
      <c r="W6968">
        <f>VLOOKUP(RIGHT($V$1,5),Key!$A$9:$B$14,2,FALSE)</f>
        <v>10.199999999999999</v>
      </c>
      <c r="X6968">
        <f t="shared" si="544"/>
        <v>0</v>
      </c>
      <c r="Y6968">
        <f>VLOOKUP(RIGHT($X$1,5),Key!$A$9:$B$14,2,FALSE)</f>
        <v>3.7</v>
      </c>
      <c r="Z6968">
        <f t="shared" si="542"/>
        <v>10.199999999999999</v>
      </c>
      <c r="AA6968">
        <f t="shared" si="543"/>
        <v>0</v>
      </c>
    </row>
    <row r="6969" spans="1:27" x14ac:dyDescent="0.3">
      <c r="A6969">
        <v>100067</v>
      </c>
      <c r="B6969">
        <v>230922</v>
      </c>
      <c r="C6969" s="3">
        <v>44130.795138888891</v>
      </c>
      <c r="D6969">
        <v>0</v>
      </c>
      <c r="E6969">
        <v>2</v>
      </c>
      <c r="F6969" t="s">
        <v>25</v>
      </c>
      <c r="G6969">
        <v>1</v>
      </c>
      <c r="H6969">
        <v>59.757809999999999</v>
      </c>
      <c r="I6969">
        <v>16.507809999999999</v>
      </c>
      <c r="J6969">
        <v>1</v>
      </c>
      <c r="K6969">
        <v>46.019530000000003</v>
      </c>
      <c r="L6969" s="3">
        <v>44130.549305555556</v>
      </c>
      <c r="M6969">
        <v>17.18</v>
      </c>
      <c r="N6969" t="s">
        <v>28</v>
      </c>
      <c r="P6969">
        <f>(C6969-Key!$B$1)*24</f>
        <v>4.03333333338378</v>
      </c>
      <c r="Q6969">
        <f>(Key!$B$2-'17.1'!C6969)*24</f>
        <v>-1.0833333333721384</v>
      </c>
      <c r="R6969" s="3">
        <f>C6969-(M6969-Key!$B$5)/(24*Key!$B$6)</f>
        <v>44130.781324074072</v>
      </c>
      <c r="S6969">
        <f>M6969-Key!$B$5</f>
        <v>14.92</v>
      </c>
      <c r="T6969" s="2">
        <f t="shared" si="540"/>
        <v>44129.798611111109</v>
      </c>
      <c r="U6969" t="str">
        <f t="shared" si="541"/>
        <v>10-25-2020 19:10</v>
      </c>
      <c r="V6969">
        <f>IFERROR(IF(W6969=Z6969,VLOOKUP($U6969,[1]C8842!$G$2:$M$145,3,FALSE),0),0)</f>
        <v>0</v>
      </c>
      <c r="W6969">
        <f>VLOOKUP(RIGHT($V$1,5),Key!$A$9:$B$14,2,FALSE)</f>
        <v>10.199999999999999</v>
      </c>
      <c r="X6969">
        <f t="shared" si="544"/>
        <v>0</v>
      </c>
      <c r="Y6969">
        <f>VLOOKUP(RIGHT($X$1,5),Key!$A$9:$B$14,2,FALSE)</f>
        <v>3.7</v>
      </c>
      <c r="Z6969">
        <f t="shared" si="542"/>
        <v>10.199999999999999</v>
      </c>
      <c r="AA6969">
        <f t="shared" si="543"/>
        <v>0</v>
      </c>
    </row>
    <row r="6970" spans="1:27" x14ac:dyDescent="0.3">
      <c r="A6970">
        <v>100067</v>
      </c>
      <c r="B6970">
        <v>230922</v>
      </c>
      <c r="C6970" s="3">
        <v>44130.795138888891</v>
      </c>
      <c r="D6970">
        <v>1</v>
      </c>
      <c r="E6970">
        <v>1</v>
      </c>
      <c r="F6970" t="s">
        <v>25</v>
      </c>
      <c r="G6970">
        <v>1</v>
      </c>
      <c r="H6970">
        <v>65.070310000000006</v>
      </c>
      <c r="I6970">
        <v>19.54297</v>
      </c>
      <c r="J6970">
        <v>1.042969</v>
      </c>
      <c r="K6970">
        <v>56.023440000000001</v>
      </c>
      <c r="L6970" s="3">
        <v>44130.549305555556</v>
      </c>
      <c r="M6970">
        <v>17.18</v>
      </c>
      <c r="N6970" t="s">
        <v>28</v>
      </c>
      <c r="P6970">
        <f>(C6970-Key!$B$1)*24</f>
        <v>4.03333333338378</v>
      </c>
      <c r="Q6970">
        <f>(Key!$B$2-'17.1'!C6970)*24</f>
        <v>-1.0833333333721384</v>
      </c>
      <c r="R6970" s="3">
        <f>C6970-(M6970-Key!$B$5)/(24*Key!$B$6)</f>
        <v>44130.781324074072</v>
      </c>
      <c r="S6970">
        <f>M6970-Key!$B$5</f>
        <v>14.92</v>
      </c>
      <c r="T6970" s="2">
        <f t="shared" si="540"/>
        <v>44129.798611111109</v>
      </c>
      <c r="U6970" t="str">
        <f t="shared" si="541"/>
        <v>10-25-2020 19:10</v>
      </c>
      <c r="V6970">
        <f>IFERROR(IF(W6970=Z6970,VLOOKUP($U6970,[1]C8842!$G$2:$M$145,3,FALSE),0),0)</f>
        <v>0</v>
      </c>
      <c r="W6970">
        <f>VLOOKUP(RIGHT($V$1,5),Key!$A$9:$B$14,2,FALSE)</f>
        <v>10.199999999999999</v>
      </c>
      <c r="X6970">
        <f t="shared" si="544"/>
        <v>0</v>
      </c>
      <c r="Y6970">
        <f>VLOOKUP(RIGHT($X$1,5),Key!$A$9:$B$14,2,FALSE)</f>
        <v>3.7</v>
      </c>
      <c r="Z6970">
        <f t="shared" si="542"/>
        <v>10.199999999999999</v>
      </c>
      <c r="AA6970">
        <f t="shared" si="543"/>
        <v>0</v>
      </c>
    </row>
    <row r="6971" spans="1:27" x14ac:dyDescent="0.3">
      <c r="A6971">
        <v>100067</v>
      </c>
      <c r="B6971">
        <v>230922</v>
      </c>
      <c r="C6971" s="3">
        <v>44130.79583333333</v>
      </c>
      <c r="D6971">
        <v>0</v>
      </c>
      <c r="E6971">
        <v>2</v>
      </c>
      <c r="F6971" t="s">
        <v>25</v>
      </c>
      <c r="G6971">
        <v>1</v>
      </c>
      <c r="H6971">
        <v>55.855469999999997</v>
      </c>
      <c r="I6971">
        <v>14.39453</v>
      </c>
      <c r="J6971">
        <v>0.96875</v>
      </c>
      <c r="K6971">
        <v>46.019530000000003</v>
      </c>
      <c r="L6971" s="3">
        <v>44130.549305555556</v>
      </c>
      <c r="M6971">
        <v>17.18</v>
      </c>
      <c r="N6971" t="s">
        <v>28</v>
      </c>
      <c r="P6971">
        <f>(C6971-Key!$B$1)*24</f>
        <v>4.0499999999301508</v>
      </c>
      <c r="Q6971">
        <f>(Key!$B$2-'17.1'!C6971)*24</f>
        <v>-1.0999999999185093</v>
      </c>
      <c r="R6971" s="3">
        <f>C6971-(M6971-Key!$B$5)/(24*Key!$B$6)</f>
        <v>44130.782018518512</v>
      </c>
      <c r="S6971">
        <f>M6971-Key!$B$5</f>
        <v>14.92</v>
      </c>
      <c r="T6971" s="2">
        <f t="shared" si="540"/>
        <v>44129.798611111109</v>
      </c>
      <c r="U6971" t="str">
        <f t="shared" si="541"/>
        <v>10-25-2020 19:10</v>
      </c>
      <c r="V6971">
        <f>IFERROR(IF(W6971=Z6971,VLOOKUP($U6971,[1]C8842!$G$2:$M$145,3,FALSE),0),0)</f>
        <v>0</v>
      </c>
      <c r="W6971">
        <f>VLOOKUP(RIGHT($V$1,5),Key!$A$9:$B$14,2,FALSE)</f>
        <v>10.199999999999999</v>
      </c>
      <c r="X6971">
        <f t="shared" si="544"/>
        <v>0</v>
      </c>
      <c r="Y6971">
        <f>VLOOKUP(RIGHT($X$1,5),Key!$A$9:$B$14,2,FALSE)</f>
        <v>3.7</v>
      </c>
      <c r="Z6971">
        <f t="shared" si="542"/>
        <v>10.199999999999999</v>
      </c>
      <c r="AA6971">
        <f t="shared" si="543"/>
        <v>0</v>
      </c>
    </row>
    <row r="6972" spans="1:27" x14ac:dyDescent="0.3">
      <c r="A6972">
        <v>100067</v>
      </c>
      <c r="B6972">
        <v>230922</v>
      </c>
      <c r="C6972" s="3">
        <v>44130.79583333333</v>
      </c>
      <c r="D6972">
        <v>1</v>
      </c>
      <c r="E6972">
        <v>1</v>
      </c>
      <c r="F6972" t="s">
        <v>25</v>
      </c>
      <c r="G6972">
        <v>1</v>
      </c>
      <c r="H6972">
        <v>64.699219999999997</v>
      </c>
      <c r="I6972">
        <v>16.410160000000001</v>
      </c>
      <c r="J6972">
        <v>0.921875</v>
      </c>
      <c r="K6972">
        <v>58.023440000000001</v>
      </c>
      <c r="L6972" s="3">
        <v>44130.549305555556</v>
      </c>
      <c r="M6972">
        <v>17.18</v>
      </c>
      <c r="N6972" t="s">
        <v>28</v>
      </c>
      <c r="P6972">
        <f>(C6972-Key!$B$1)*24</f>
        <v>4.0499999999301508</v>
      </c>
      <c r="Q6972">
        <f>(Key!$B$2-'17.1'!C6972)*24</f>
        <v>-1.0999999999185093</v>
      </c>
      <c r="R6972" s="3">
        <f>C6972-(M6972-Key!$B$5)/(24*Key!$B$6)</f>
        <v>44130.782018518512</v>
      </c>
      <c r="S6972">
        <f>M6972-Key!$B$5</f>
        <v>14.92</v>
      </c>
      <c r="T6972" s="2">
        <f t="shared" si="540"/>
        <v>44129.798611111109</v>
      </c>
      <c r="U6972" t="str">
        <f t="shared" si="541"/>
        <v>10-25-2020 19:10</v>
      </c>
      <c r="V6972">
        <f>IFERROR(IF(W6972=Z6972,VLOOKUP($U6972,[1]C8842!$G$2:$M$145,3,FALSE),0),0)</f>
        <v>0</v>
      </c>
      <c r="W6972">
        <f>VLOOKUP(RIGHT($V$1,5),Key!$A$9:$B$14,2,FALSE)</f>
        <v>10.199999999999999</v>
      </c>
      <c r="X6972">
        <f t="shared" si="544"/>
        <v>0</v>
      </c>
      <c r="Y6972">
        <f>VLOOKUP(RIGHT($X$1,5),Key!$A$9:$B$14,2,FALSE)</f>
        <v>3.7</v>
      </c>
      <c r="Z6972">
        <f t="shared" si="542"/>
        <v>10.199999999999999</v>
      </c>
      <c r="AA6972">
        <f t="shared" si="543"/>
        <v>0</v>
      </c>
    </row>
    <row r="6973" spans="1:27" x14ac:dyDescent="0.3">
      <c r="A6973">
        <v>100067</v>
      </c>
      <c r="B6973">
        <v>230922</v>
      </c>
      <c r="C6973" s="3">
        <v>44130.79583333333</v>
      </c>
      <c r="D6973">
        <v>1</v>
      </c>
      <c r="E6973">
        <v>1</v>
      </c>
      <c r="F6973" t="s">
        <v>25</v>
      </c>
      <c r="G6973">
        <v>1</v>
      </c>
      <c r="H6973">
        <v>63.972659999999998</v>
      </c>
      <c r="I6973">
        <v>15.23828</v>
      </c>
      <c r="J6973">
        <v>0.8828125</v>
      </c>
      <c r="K6973">
        <v>56.023440000000001</v>
      </c>
      <c r="L6973" s="3">
        <v>44130.549305555556</v>
      </c>
      <c r="M6973">
        <v>17.18</v>
      </c>
      <c r="N6973" t="s">
        <v>28</v>
      </c>
      <c r="P6973">
        <f>(C6973-Key!$B$1)*24</f>
        <v>4.0499999999301508</v>
      </c>
      <c r="Q6973">
        <f>(Key!$B$2-'17.1'!C6973)*24</f>
        <v>-1.0999999999185093</v>
      </c>
      <c r="R6973" s="3">
        <f>C6973-(M6973-Key!$B$5)/(24*Key!$B$6)</f>
        <v>44130.782018518512</v>
      </c>
      <c r="S6973">
        <f>M6973-Key!$B$5</f>
        <v>14.92</v>
      </c>
      <c r="T6973" s="2">
        <f t="shared" si="540"/>
        <v>44129.798611111109</v>
      </c>
      <c r="U6973" t="str">
        <f t="shared" si="541"/>
        <v>10-25-2020 19:10</v>
      </c>
      <c r="V6973">
        <f>IFERROR(IF(W6973=Z6973,VLOOKUP($U6973,[1]C8842!$G$2:$M$145,3,FALSE),0),0)</f>
        <v>0</v>
      </c>
      <c r="W6973">
        <f>VLOOKUP(RIGHT($V$1,5),Key!$A$9:$B$14,2,FALSE)</f>
        <v>10.199999999999999</v>
      </c>
      <c r="X6973">
        <f t="shared" si="544"/>
        <v>0</v>
      </c>
      <c r="Y6973">
        <f>VLOOKUP(RIGHT($X$1,5),Key!$A$9:$B$14,2,FALSE)</f>
        <v>3.7</v>
      </c>
      <c r="Z6973">
        <f t="shared" si="542"/>
        <v>10.199999999999999</v>
      </c>
      <c r="AA6973">
        <f t="shared" si="543"/>
        <v>0</v>
      </c>
    </row>
    <row r="6974" spans="1:27" x14ac:dyDescent="0.3">
      <c r="A6974">
        <v>100067</v>
      </c>
      <c r="B6974">
        <v>230922</v>
      </c>
      <c r="C6974" s="3">
        <v>44130.79583333333</v>
      </c>
      <c r="D6974">
        <v>3</v>
      </c>
      <c r="E6974">
        <v>2</v>
      </c>
      <c r="F6974" t="s">
        <v>26</v>
      </c>
      <c r="G6974">
        <v>1</v>
      </c>
      <c r="H6974">
        <v>66.496089999999995</v>
      </c>
      <c r="I6974">
        <v>17.484380000000002</v>
      </c>
      <c r="J6974">
        <v>0.9375</v>
      </c>
      <c r="K6974">
        <v>96.039060000000006</v>
      </c>
      <c r="L6974" s="3">
        <v>44130.549305555556</v>
      </c>
      <c r="M6974">
        <v>17.18</v>
      </c>
      <c r="N6974" t="s">
        <v>28</v>
      </c>
      <c r="P6974">
        <f>(C6974-Key!$B$1)*24</f>
        <v>4.0499999999301508</v>
      </c>
      <c r="Q6974">
        <f>(Key!$B$2-'17.1'!C6974)*24</f>
        <v>-1.0999999999185093</v>
      </c>
      <c r="R6974" s="3">
        <f>C6974-(M6974-Key!$B$5)/(24*Key!$B$6)</f>
        <v>44130.782018518512</v>
      </c>
      <c r="S6974">
        <f>M6974-Key!$B$5</f>
        <v>14.92</v>
      </c>
      <c r="T6974" s="2">
        <f t="shared" si="540"/>
        <v>44129.798611111109</v>
      </c>
      <c r="U6974" t="str">
        <f t="shared" si="541"/>
        <v>10-25-2020 19:10</v>
      </c>
      <c r="V6974">
        <f>IFERROR(IF(W6974=Z6974,VLOOKUP($U6974,[1]C8842!$G$2:$M$145,3,FALSE),0),0)</f>
        <v>0</v>
      </c>
      <c r="W6974">
        <f>VLOOKUP(RIGHT($V$1,5),Key!$A$9:$B$14,2,FALSE)</f>
        <v>10.199999999999999</v>
      </c>
      <c r="X6974">
        <f t="shared" si="544"/>
        <v>0</v>
      </c>
      <c r="Y6974">
        <f>VLOOKUP(RIGHT($X$1,5),Key!$A$9:$B$14,2,FALSE)</f>
        <v>3.7</v>
      </c>
      <c r="Z6974">
        <f t="shared" si="542"/>
        <v>10.199999999999999</v>
      </c>
      <c r="AA6974">
        <f t="shared" si="543"/>
        <v>0</v>
      </c>
    </row>
    <row r="6975" spans="1:27" x14ac:dyDescent="0.3">
      <c r="A6975">
        <v>100067</v>
      </c>
      <c r="B6975">
        <v>230922</v>
      </c>
      <c r="C6975" s="3">
        <v>44130.79583333333</v>
      </c>
      <c r="D6975">
        <v>2</v>
      </c>
      <c r="E6975">
        <v>1</v>
      </c>
      <c r="F6975" t="s">
        <v>26</v>
      </c>
      <c r="G6975">
        <v>4</v>
      </c>
      <c r="H6975">
        <v>70.007810000000006</v>
      </c>
      <c r="I6975">
        <v>72.917969999999997</v>
      </c>
      <c r="J6975">
        <v>3</v>
      </c>
      <c r="K6975">
        <v>79.03125</v>
      </c>
      <c r="L6975" s="3">
        <v>44130.549305555556</v>
      </c>
      <c r="M6975">
        <v>17.18</v>
      </c>
      <c r="N6975" t="s">
        <v>28</v>
      </c>
      <c r="P6975">
        <f>(C6975-Key!$B$1)*24</f>
        <v>4.0499999999301508</v>
      </c>
      <c r="Q6975">
        <f>(Key!$B$2-'17.1'!C6975)*24</f>
        <v>-1.0999999999185093</v>
      </c>
      <c r="R6975" s="3">
        <f>C6975-(M6975-Key!$B$5)/(24*Key!$B$6)</f>
        <v>44130.782018518512</v>
      </c>
      <c r="S6975">
        <f>M6975-Key!$B$5</f>
        <v>14.92</v>
      </c>
      <c r="T6975" s="2">
        <f t="shared" si="540"/>
        <v>44129.798611111109</v>
      </c>
      <c r="U6975" t="str">
        <f t="shared" si="541"/>
        <v>10-25-2020 19:10</v>
      </c>
      <c r="V6975">
        <f>IFERROR(IF(W6975=Z6975,VLOOKUP($U6975,[1]C8842!$G$2:$M$145,3,FALSE),0),0)</f>
        <v>0</v>
      </c>
      <c r="W6975">
        <f>VLOOKUP(RIGHT($V$1,5),Key!$A$9:$B$14,2,FALSE)</f>
        <v>10.199999999999999</v>
      </c>
      <c r="X6975">
        <f t="shared" si="544"/>
        <v>0</v>
      </c>
      <c r="Y6975">
        <f>VLOOKUP(RIGHT($X$1,5),Key!$A$9:$B$14,2,FALSE)</f>
        <v>3.7</v>
      </c>
      <c r="Z6975">
        <f t="shared" si="542"/>
        <v>10.199999999999999</v>
      </c>
      <c r="AA6975">
        <f t="shared" si="543"/>
        <v>0</v>
      </c>
    </row>
    <row r="6976" spans="1:27" x14ac:dyDescent="0.3">
      <c r="A6976">
        <v>100067</v>
      </c>
      <c r="B6976">
        <v>230922</v>
      </c>
      <c r="C6976" s="3">
        <v>44130.79583333333</v>
      </c>
      <c r="D6976">
        <v>3</v>
      </c>
      <c r="E6976">
        <v>2</v>
      </c>
      <c r="F6976" t="s">
        <v>26</v>
      </c>
      <c r="G6976">
        <v>5</v>
      </c>
      <c r="H6976">
        <v>61.277340000000002</v>
      </c>
      <c r="I6976">
        <v>97.246089999999995</v>
      </c>
      <c r="J6976">
        <v>4.484375</v>
      </c>
      <c r="K6976">
        <v>98.039060000000006</v>
      </c>
      <c r="L6976" s="3">
        <v>44130.549305555556</v>
      </c>
      <c r="M6976">
        <v>17.18</v>
      </c>
      <c r="N6976" t="s">
        <v>28</v>
      </c>
      <c r="P6976">
        <f>(C6976-Key!$B$1)*24</f>
        <v>4.0499999999301508</v>
      </c>
      <c r="Q6976">
        <f>(Key!$B$2-'17.1'!C6976)*24</f>
        <v>-1.0999999999185093</v>
      </c>
      <c r="R6976" s="3">
        <f>C6976-(M6976-Key!$B$5)/(24*Key!$B$6)</f>
        <v>44130.782018518512</v>
      </c>
      <c r="S6976">
        <f>M6976-Key!$B$5</f>
        <v>14.92</v>
      </c>
      <c r="T6976" s="2">
        <f t="shared" si="540"/>
        <v>44129.798611111109</v>
      </c>
      <c r="U6976" t="str">
        <f t="shared" si="541"/>
        <v>10-25-2020 19:10</v>
      </c>
      <c r="V6976">
        <f>IFERROR(IF(W6976=Z6976,VLOOKUP($U6976,[1]C8842!$G$2:$M$145,3,FALSE),0),0)</f>
        <v>0</v>
      </c>
      <c r="W6976">
        <f>VLOOKUP(RIGHT($V$1,5),Key!$A$9:$B$14,2,FALSE)</f>
        <v>10.199999999999999</v>
      </c>
      <c r="X6976">
        <f t="shared" si="544"/>
        <v>0</v>
      </c>
      <c r="Y6976">
        <f>VLOOKUP(RIGHT($X$1,5),Key!$A$9:$B$14,2,FALSE)</f>
        <v>3.7</v>
      </c>
      <c r="Z6976">
        <f t="shared" si="542"/>
        <v>10.199999999999999</v>
      </c>
      <c r="AA6976">
        <f t="shared" si="543"/>
        <v>0</v>
      </c>
    </row>
    <row r="6977" spans="1:27" x14ac:dyDescent="0.3">
      <c r="A6977">
        <v>100067</v>
      </c>
      <c r="B6977">
        <v>230922</v>
      </c>
      <c r="C6977" s="3">
        <v>44130.79583333333</v>
      </c>
      <c r="D6977">
        <v>3</v>
      </c>
      <c r="E6977">
        <v>2</v>
      </c>
      <c r="F6977" t="s">
        <v>26</v>
      </c>
      <c r="G6977">
        <v>1</v>
      </c>
      <c r="H6977">
        <v>63.984380000000002</v>
      </c>
      <c r="I6977">
        <v>17.60547</v>
      </c>
      <c r="J6977">
        <v>0.98046880000000003</v>
      </c>
      <c r="K6977">
        <v>93.039060000000006</v>
      </c>
      <c r="L6977" s="3">
        <v>44130.549305555556</v>
      </c>
      <c r="M6977">
        <v>17.18</v>
      </c>
      <c r="N6977" t="s">
        <v>28</v>
      </c>
      <c r="P6977">
        <f>(C6977-Key!$B$1)*24</f>
        <v>4.0499999999301508</v>
      </c>
      <c r="Q6977">
        <f>(Key!$B$2-'17.1'!C6977)*24</f>
        <v>-1.0999999999185093</v>
      </c>
      <c r="R6977" s="3">
        <f>C6977-(M6977-Key!$B$5)/(24*Key!$B$6)</f>
        <v>44130.782018518512</v>
      </c>
      <c r="S6977">
        <f>M6977-Key!$B$5</f>
        <v>14.92</v>
      </c>
      <c r="T6977" s="2">
        <f t="shared" si="540"/>
        <v>44129.798611111109</v>
      </c>
      <c r="U6977" t="str">
        <f t="shared" si="541"/>
        <v>10-25-2020 19:10</v>
      </c>
      <c r="V6977">
        <f>IFERROR(IF(W6977=Z6977,VLOOKUP($U6977,[1]C8842!$G$2:$M$145,3,FALSE),0),0)</f>
        <v>0</v>
      </c>
      <c r="W6977">
        <f>VLOOKUP(RIGHT($V$1,5),Key!$A$9:$B$14,2,FALSE)</f>
        <v>10.199999999999999</v>
      </c>
      <c r="X6977">
        <f t="shared" si="544"/>
        <v>0</v>
      </c>
      <c r="Y6977">
        <f>VLOOKUP(RIGHT($X$1,5),Key!$A$9:$B$14,2,FALSE)</f>
        <v>3.7</v>
      </c>
      <c r="Z6977">
        <f t="shared" si="542"/>
        <v>10.199999999999999</v>
      </c>
      <c r="AA6977">
        <f t="shared" si="543"/>
        <v>0</v>
      </c>
    </row>
    <row r="6978" spans="1:27" x14ac:dyDescent="0.3">
      <c r="A6978">
        <v>100067</v>
      </c>
      <c r="B6978">
        <v>230922</v>
      </c>
      <c r="C6978" s="3">
        <v>44130.79583333333</v>
      </c>
      <c r="D6978">
        <v>0</v>
      </c>
      <c r="E6978">
        <v>2</v>
      </c>
      <c r="F6978" t="s">
        <v>25</v>
      </c>
      <c r="G6978">
        <v>3</v>
      </c>
      <c r="H6978">
        <v>58.59375</v>
      </c>
      <c r="I6978">
        <v>38.402340000000002</v>
      </c>
      <c r="J6978">
        <v>2.015625</v>
      </c>
      <c r="K6978">
        <v>46.019530000000003</v>
      </c>
      <c r="L6978" s="3">
        <v>44130.549305555556</v>
      </c>
      <c r="M6978">
        <v>17.18</v>
      </c>
      <c r="N6978" t="s">
        <v>28</v>
      </c>
      <c r="P6978">
        <f>(C6978-Key!$B$1)*24</f>
        <v>4.0499999999301508</v>
      </c>
      <c r="Q6978">
        <f>(Key!$B$2-'17.1'!C6978)*24</f>
        <v>-1.0999999999185093</v>
      </c>
      <c r="R6978" s="3">
        <f>C6978-(M6978-Key!$B$5)/(24*Key!$B$6)</f>
        <v>44130.782018518512</v>
      </c>
      <c r="S6978">
        <f>M6978-Key!$B$5</f>
        <v>14.92</v>
      </c>
      <c r="T6978" s="2">
        <f t="shared" si="540"/>
        <v>44129.798611111109</v>
      </c>
      <c r="U6978" t="str">
        <f t="shared" si="541"/>
        <v>10-25-2020 19:10</v>
      </c>
      <c r="V6978">
        <f>IFERROR(IF(W6978=Z6978,VLOOKUP($U6978,[1]C8842!$G$2:$M$145,3,FALSE),0),0)</f>
        <v>0</v>
      </c>
      <c r="W6978">
        <f>VLOOKUP(RIGHT($V$1,5),Key!$A$9:$B$14,2,FALSE)</f>
        <v>10.199999999999999</v>
      </c>
      <c r="X6978">
        <f t="shared" si="544"/>
        <v>0</v>
      </c>
      <c r="Y6978">
        <f>VLOOKUP(RIGHT($X$1,5),Key!$A$9:$B$14,2,FALSE)</f>
        <v>3.7</v>
      </c>
      <c r="Z6978">
        <f t="shared" si="542"/>
        <v>10.199999999999999</v>
      </c>
      <c r="AA6978">
        <f t="shared" si="543"/>
        <v>0</v>
      </c>
    </row>
    <row r="6979" spans="1:27" x14ac:dyDescent="0.3">
      <c r="A6979">
        <v>100067</v>
      </c>
      <c r="B6979">
        <v>230922</v>
      </c>
      <c r="C6979" s="3">
        <v>44130.79583333333</v>
      </c>
      <c r="D6979">
        <v>3</v>
      </c>
      <c r="E6979">
        <v>2</v>
      </c>
      <c r="F6979" t="s">
        <v>26</v>
      </c>
      <c r="G6979">
        <v>1</v>
      </c>
      <c r="H6979">
        <v>63.394530000000003</v>
      </c>
      <c r="I6979">
        <v>14.351559999999999</v>
      </c>
      <c r="J6979">
        <v>0.8515625</v>
      </c>
      <c r="K6979">
        <v>95.039060000000006</v>
      </c>
      <c r="L6979" s="3">
        <v>44130.549305555556</v>
      </c>
      <c r="M6979">
        <v>17.18</v>
      </c>
      <c r="N6979" t="s">
        <v>28</v>
      </c>
      <c r="P6979">
        <f>(C6979-Key!$B$1)*24</f>
        <v>4.0499999999301508</v>
      </c>
      <c r="Q6979">
        <f>(Key!$B$2-'17.1'!C6979)*24</f>
        <v>-1.0999999999185093</v>
      </c>
      <c r="R6979" s="3">
        <f>C6979-(M6979-Key!$B$5)/(24*Key!$B$6)</f>
        <v>44130.782018518512</v>
      </c>
      <c r="S6979">
        <f>M6979-Key!$B$5</f>
        <v>14.92</v>
      </c>
      <c r="T6979" s="2">
        <f t="shared" ref="T6979:T7042" si="545">ROUND(C6979*24*60/10,0)/(24*6)-1</f>
        <v>44129.798611111109</v>
      </c>
      <c r="U6979" t="str">
        <f t="shared" ref="U6979:U7042" si="546">TEXT(T6979,"mm-dd-yyyy hh:mm")</f>
        <v>10-25-2020 19:10</v>
      </c>
      <c r="V6979">
        <f>IFERROR(IF(W6979=Z6979,VLOOKUP($U6979,[1]C8842!$G$2:$M$145,3,FALSE),0),0)</f>
        <v>0</v>
      </c>
      <c r="W6979">
        <f>VLOOKUP(RIGHT($V$1,5),Key!$A$9:$B$14,2,FALSE)</f>
        <v>10.199999999999999</v>
      </c>
      <c r="X6979">
        <f t="shared" si="544"/>
        <v>0</v>
      </c>
      <c r="Y6979">
        <f>VLOOKUP(RIGHT($X$1,5),Key!$A$9:$B$14,2,FALSE)</f>
        <v>3.7</v>
      </c>
      <c r="Z6979">
        <f t="shared" ref="Z6979:Z7042" si="547">M6979-MIN(ABS(Y6979-M6979),ABS(W6979-M6979))</f>
        <v>10.199999999999999</v>
      </c>
      <c r="AA6979">
        <f t="shared" ref="AA6979:AA7042" si="548">SUM(V6979,X6979)</f>
        <v>0</v>
      </c>
    </row>
    <row r="6980" spans="1:27" x14ac:dyDescent="0.3">
      <c r="A6980">
        <v>100067</v>
      </c>
      <c r="B6980">
        <v>230922</v>
      </c>
      <c r="C6980" s="3">
        <v>44130.79583333333</v>
      </c>
      <c r="D6980">
        <v>2</v>
      </c>
      <c r="E6980">
        <v>1</v>
      </c>
      <c r="F6980" t="s">
        <v>26</v>
      </c>
      <c r="G6980">
        <v>1</v>
      </c>
      <c r="H6980">
        <v>76.785160000000005</v>
      </c>
      <c r="I6980">
        <v>14.875</v>
      </c>
      <c r="J6980">
        <v>0.72265630000000003</v>
      </c>
      <c r="K6980">
        <v>80.03125</v>
      </c>
      <c r="L6980" s="3">
        <v>44130.549305555556</v>
      </c>
      <c r="M6980">
        <v>17.18</v>
      </c>
      <c r="N6980" t="s">
        <v>28</v>
      </c>
      <c r="P6980">
        <f>(C6980-Key!$B$1)*24</f>
        <v>4.0499999999301508</v>
      </c>
      <c r="Q6980">
        <f>(Key!$B$2-'17.1'!C6980)*24</f>
        <v>-1.0999999999185093</v>
      </c>
      <c r="R6980" s="3">
        <f>C6980-(M6980-Key!$B$5)/(24*Key!$B$6)</f>
        <v>44130.782018518512</v>
      </c>
      <c r="S6980">
        <f>M6980-Key!$B$5</f>
        <v>14.92</v>
      </c>
      <c r="T6980" s="2">
        <f t="shared" si="545"/>
        <v>44129.798611111109</v>
      </c>
      <c r="U6980" t="str">
        <f t="shared" si="546"/>
        <v>10-25-2020 19:10</v>
      </c>
      <c r="V6980">
        <f>IFERROR(IF(W6980=Z6980,VLOOKUP($U6980,[1]C8842!$G$2:$M$145,3,FALSE),0),0)</f>
        <v>0</v>
      </c>
      <c r="W6980">
        <f>VLOOKUP(RIGHT($V$1,5),Key!$A$9:$B$14,2,FALSE)</f>
        <v>10.199999999999999</v>
      </c>
      <c r="X6980">
        <f t="shared" ref="X6980:X7043" si="549">$X$2</f>
        <v>0</v>
      </c>
      <c r="Y6980">
        <f>VLOOKUP(RIGHT($X$1,5),Key!$A$9:$B$14,2,FALSE)</f>
        <v>3.7</v>
      </c>
      <c r="Z6980">
        <f t="shared" si="547"/>
        <v>10.199999999999999</v>
      </c>
      <c r="AA6980">
        <f t="shared" si="548"/>
        <v>0</v>
      </c>
    </row>
    <row r="6981" spans="1:27" x14ac:dyDescent="0.3">
      <c r="A6981">
        <v>100067</v>
      </c>
      <c r="B6981">
        <v>230922</v>
      </c>
      <c r="C6981" s="3">
        <v>44130.79583333333</v>
      </c>
      <c r="D6981">
        <v>2</v>
      </c>
      <c r="E6981">
        <v>1</v>
      </c>
      <c r="F6981" t="s">
        <v>26</v>
      </c>
      <c r="G6981">
        <v>2</v>
      </c>
      <c r="H6981">
        <v>75.035160000000005</v>
      </c>
      <c r="I6981">
        <v>21.097660000000001</v>
      </c>
      <c r="J6981">
        <v>0.9609375</v>
      </c>
      <c r="K6981">
        <v>82.035160000000005</v>
      </c>
      <c r="L6981" s="3">
        <v>44130.549305555556</v>
      </c>
      <c r="M6981">
        <v>17.18</v>
      </c>
      <c r="N6981" t="s">
        <v>28</v>
      </c>
      <c r="P6981">
        <f>(C6981-Key!$B$1)*24</f>
        <v>4.0499999999301508</v>
      </c>
      <c r="Q6981">
        <f>(Key!$B$2-'17.1'!C6981)*24</f>
        <v>-1.0999999999185093</v>
      </c>
      <c r="R6981" s="3">
        <f>C6981-(M6981-Key!$B$5)/(24*Key!$B$6)</f>
        <v>44130.782018518512</v>
      </c>
      <c r="S6981">
        <f>M6981-Key!$B$5</f>
        <v>14.92</v>
      </c>
      <c r="T6981" s="2">
        <f t="shared" si="545"/>
        <v>44129.798611111109</v>
      </c>
      <c r="U6981" t="str">
        <f t="shared" si="546"/>
        <v>10-25-2020 19:10</v>
      </c>
      <c r="V6981">
        <f>IFERROR(IF(W6981=Z6981,VLOOKUP($U6981,[1]C8842!$G$2:$M$145,3,FALSE),0),0)</f>
        <v>0</v>
      </c>
      <c r="W6981">
        <f>VLOOKUP(RIGHT($V$1,5),Key!$A$9:$B$14,2,FALSE)</f>
        <v>10.199999999999999</v>
      </c>
      <c r="X6981">
        <f t="shared" si="549"/>
        <v>0</v>
      </c>
      <c r="Y6981">
        <f>VLOOKUP(RIGHT($X$1,5),Key!$A$9:$B$14,2,FALSE)</f>
        <v>3.7</v>
      </c>
      <c r="Z6981">
        <f t="shared" si="547"/>
        <v>10.199999999999999</v>
      </c>
      <c r="AA6981">
        <f t="shared" si="548"/>
        <v>0</v>
      </c>
    </row>
    <row r="6982" spans="1:27" x14ac:dyDescent="0.3">
      <c r="A6982">
        <v>100067</v>
      </c>
      <c r="B6982">
        <v>230922</v>
      </c>
      <c r="C6982" s="3">
        <v>44130.79583333333</v>
      </c>
      <c r="D6982">
        <v>3</v>
      </c>
      <c r="E6982">
        <v>2</v>
      </c>
      <c r="F6982" t="s">
        <v>26</v>
      </c>
      <c r="G6982">
        <v>2</v>
      </c>
      <c r="H6982">
        <v>67.109380000000002</v>
      </c>
      <c r="I6982">
        <v>21.121089999999999</v>
      </c>
      <c r="J6982">
        <v>1.074219</v>
      </c>
      <c r="K6982">
        <v>94.039060000000006</v>
      </c>
      <c r="L6982" s="3">
        <v>44130.549305555556</v>
      </c>
      <c r="M6982">
        <v>17.18</v>
      </c>
      <c r="N6982" t="s">
        <v>28</v>
      </c>
      <c r="P6982">
        <f>(C6982-Key!$B$1)*24</f>
        <v>4.0499999999301508</v>
      </c>
      <c r="Q6982">
        <f>(Key!$B$2-'17.1'!C6982)*24</f>
        <v>-1.0999999999185093</v>
      </c>
      <c r="R6982" s="3">
        <f>C6982-(M6982-Key!$B$5)/(24*Key!$B$6)</f>
        <v>44130.782018518512</v>
      </c>
      <c r="S6982">
        <f>M6982-Key!$B$5</f>
        <v>14.92</v>
      </c>
      <c r="T6982" s="2">
        <f t="shared" si="545"/>
        <v>44129.798611111109</v>
      </c>
      <c r="U6982" t="str">
        <f t="shared" si="546"/>
        <v>10-25-2020 19:10</v>
      </c>
      <c r="V6982">
        <f>IFERROR(IF(W6982=Z6982,VLOOKUP($U6982,[1]C8842!$G$2:$M$145,3,FALSE),0),0)</f>
        <v>0</v>
      </c>
      <c r="W6982">
        <f>VLOOKUP(RIGHT($V$1,5),Key!$A$9:$B$14,2,FALSE)</f>
        <v>10.199999999999999</v>
      </c>
      <c r="X6982">
        <f t="shared" si="549"/>
        <v>0</v>
      </c>
      <c r="Y6982">
        <f>VLOOKUP(RIGHT($X$1,5),Key!$A$9:$B$14,2,FALSE)</f>
        <v>3.7</v>
      </c>
      <c r="Z6982">
        <f t="shared" si="547"/>
        <v>10.199999999999999</v>
      </c>
      <c r="AA6982">
        <f t="shared" si="548"/>
        <v>0</v>
      </c>
    </row>
    <row r="6983" spans="1:27" x14ac:dyDescent="0.3">
      <c r="A6983">
        <v>100067</v>
      </c>
      <c r="B6983">
        <v>230922</v>
      </c>
      <c r="C6983" s="3">
        <v>44130.79583333333</v>
      </c>
      <c r="D6983">
        <v>0</v>
      </c>
      <c r="E6983">
        <v>2</v>
      </c>
      <c r="F6983" t="s">
        <v>25</v>
      </c>
      <c r="G6983">
        <v>4</v>
      </c>
      <c r="H6983">
        <v>55.011719999999997</v>
      </c>
      <c r="I6983">
        <v>58.273440000000001</v>
      </c>
      <c r="J6983">
        <v>3.109375</v>
      </c>
      <c r="K6983">
        <v>44.019530000000003</v>
      </c>
      <c r="L6983" s="3">
        <v>44130.549305555556</v>
      </c>
      <c r="M6983">
        <v>17.18</v>
      </c>
      <c r="N6983" t="s">
        <v>28</v>
      </c>
      <c r="P6983">
        <f>(C6983-Key!$B$1)*24</f>
        <v>4.0499999999301508</v>
      </c>
      <c r="Q6983">
        <f>(Key!$B$2-'17.1'!C6983)*24</f>
        <v>-1.0999999999185093</v>
      </c>
      <c r="R6983" s="3">
        <f>C6983-(M6983-Key!$B$5)/(24*Key!$B$6)</f>
        <v>44130.782018518512</v>
      </c>
      <c r="S6983">
        <f>M6983-Key!$B$5</f>
        <v>14.92</v>
      </c>
      <c r="T6983" s="2">
        <f t="shared" si="545"/>
        <v>44129.798611111109</v>
      </c>
      <c r="U6983" t="str">
        <f t="shared" si="546"/>
        <v>10-25-2020 19:10</v>
      </c>
      <c r="V6983">
        <f>IFERROR(IF(W6983=Z6983,VLOOKUP($U6983,[1]C8842!$G$2:$M$145,3,FALSE),0),0)</f>
        <v>0</v>
      </c>
      <c r="W6983">
        <f>VLOOKUP(RIGHT($V$1,5),Key!$A$9:$B$14,2,FALSE)</f>
        <v>10.199999999999999</v>
      </c>
      <c r="X6983">
        <f t="shared" si="549"/>
        <v>0</v>
      </c>
      <c r="Y6983">
        <f>VLOOKUP(RIGHT($X$1,5),Key!$A$9:$B$14,2,FALSE)</f>
        <v>3.7</v>
      </c>
      <c r="Z6983">
        <f t="shared" si="547"/>
        <v>10.199999999999999</v>
      </c>
      <c r="AA6983">
        <f t="shared" si="548"/>
        <v>0</v>
      </c>
    </row>
    <row r="6984" spans="1:27" x14ac:dyDescent="0.3">
      <c r="A6984">
        <v>100067</v>
      </c>
      <c r="B6984">
        <v>230922</v>
      </c>
      <c r="C6984" s="3">
        <v>44130.79583333333</v>
      </c>
      <c r="D6984">
        <v>2</v>
      </c>
      <c r="E6984">
        <v>1</v>
      </c>
      <c r="F6984" t="s">
        <v>26</v>
      </c>
      <c r="G6984">
        <v>1</v>
      </c>
      <c r="H6984">
        <v>71.480469999999997</v>
      </c>
      <c r="I6984">
        <v>18.04297</v>
      </c>
      <c r="J6984">
        <v>0.89453130000000003</v>
      </c>
      <c r="K6984">
        <v>84.035160000000005</v>
      </c>
      <c r="L6984" s="3">
        <v>44130.549305555556</v>
      </c>
      <c r="M6984">
        <v>17.18</v>
      </c>
      <c r="N6984" t="s">
        <v>28</v>
      </c>
      <c r="P6984">
        <f>(C6984-Key!$B$1)*24</f>
        <v>4.0499999999301508</v>
      </c>
      <c r="Q6984">
        <f>(Key!$B$2-'17.1'!C6984)*24</f>
        <v>-1.0999999999185093</v>
      </c>
      <c r="R6984" s="3">
        <f>C6984-(M6984-Key!$B$5)/(24*Key!$B$6)</f>
        <v>44130.782018518512</v>
      </c>
      <c r="S6984">
        <f>M6984-Key!$B$5</f>
        <v>14.92</v>
      </c>
      <c r="T6984" s="2">
        <f t="shared" si="545"/>
        <v>44129.798611111109</v>
      </c>
      <c r="U6984" t="str">
        <f t="shared" si="546"/>
        <v>10-25-2020 19:10</v>
      </c>
      <c r="V6984">
        <f>IFERROR(IF(W6984=Z6984,VLOOKUP($U6984,[1]C8842!$G$2:$M$145,3,FALSE),0),0)</f>
        <v>0</v>
      </c>
      <c r="W6984">
        <f>VLOOKUP(RIGHT($V$1,5),Key!$A$9:$B$14,2,FALSE)</f>
        <v>10.199999999999999</v>
      </c>
      <c r="X6984">
        <f t="shared" si="549"/>
        <v>0</v>
      </c>
      <c r="Y6984">
        <f>VLOOKUP(RIGHT($X$1,5),Key!$A$9:$B$14,2,FALSE)</f>
        <v>3.7</v>
      </c>
      <c r="Z6984">
        <f t="shared" si="547"/>
        <v>10.199999999999999</v>
      </c>
      <c r="AA6984">
        <f t="shared" si="548"/>
        <v>0</v>
      </c>
    </row>
    <row r="6985" spans="1:27" x14ac:dyDescent="0.3">
      <c r="A6985">
        <v>100067</v>
      </c>
      <c r="B6985">
        <v>230922</v>
      </c>
      <c r="C6985" s="3">
        <v>44130.79583333333</v>
      </c>
      <c r="D6985">
        <v>1</v>
      </c>
      <c r="E6985">
        <v>1</v>
      </c>
      <c r="F6985" t="s">
        <v>25</v>
      </c>
      <c r="G6985">
        <v>1</v>
      </c>
      <c r="H6985">
        <v>75.074219999999997</v>
      </c>
      <c r="I6985">
        <v>16.046880000000002</v>
      </c>
      <c r="J6985">
        <v>0.78125</v>
      </c>
      <c r="K6985">
        <v>58.023440000000001</v>
      </c>
      <c r="L6985" s="3">
        <v>44130.549305555556</v>
      </c>
      <c r="M6985">
        <v>17.18</v>
      </c>
      <c r="N6985" t="s">
        <v>28</v>
      </c>
      <c r="P6985">
        <f>(C6985-Key!$B$1)*24</f>
        <v>4.0499999999301508</v>
      </c>
      <c r="Q6985">
        <f>(Key!$B$2-'17.1'!C6985)*24</f>
        <v>-1.0999999999185093</v>
      </c>
      <c r="R6985" s="3">
        <f>C6985-(M6985-Key!$B$5)/(24*Key!$B$6)</f>
        <v>44130.782018518512</v>
      </c>
      <c r="S6985">
        <f>M6985-Key!$B$5</f>
        <v>14.92</v>
      </c>
      <c r="T6985" s="2">
        <f t="shared" si="545"/>
        <v>44129.798611111109</v>
      </c>
      <c r="U6985" t="str">
        <f t="shared" si="546"/>
        <v>10-25-2020 19:10</v>
      </c>
      <c r="V6985">
        <f>IFERROR(IF(W6985=Z6985,VLOOKUP($U6985,[1]C8842!$G$2:$M$145,3,FALSE),0),0)</f>
        <v>0</v>
      </c>
      <c r="W6985">
        <f>VLOOKUP(RIGHT($V$1,5),Key!$A$9:$B$14,2,FALSE)</f>
        <v>10.199999999999999</v>
      </c>
      <c r="X6985">
        <f t="shared" si="549"/>
        <v>0</v>
      </c>
      <c r="Y6985">
        <f>VLOOKUP(RIGHT($X$1,5),Key!$A$9:$B$14,2,FALSE)</f>
        <v>3.7</v>
      </c>
      <c r="Z6985">
        <f t="shared" si="547"/>
        <v>10.199999999999999</v>
      </c>
      <c r="AA6985">
        <f t="shared" si="548"/>
        <v>0</v>
      </c>
    </row>
    <row r="6986" spans="1:27" x14ac:dyDescent="0.3">
      <c r="A6986">
        <v>100067</v>
      </c>
      <c r="B6986">
        <v>230922</v>
      </c>
      <c r="C6986" s="3">
        <v>44130.79583333333</v>
      </c>
      <c r="D6986">
        <v>0</v>
      </c>
      <c r="E6986">
        <v>2</v>
      </c>
      <c r="F6986" t="s">
        <v>25</v>
      </c>
      <c r="G6986">
        <v>1</v>
      </c>
      <c r="H6986">
        <v>61.988280000000003</v>
      </c>
      <c r="I6986">
        <v>16.273440000000001</v>
      </c>
      <c r="J6986">
        <v>0.953125</v>
      </c>
      <c r="K6986">
        <v>47.019530000000003</v>
      </c>
      <c r="L6986" s="3">
        <v>44130.549305555556</v>
      </c>
      <c r="M6986">
        <v>17.18</v>
      </c>
      <c r="N6986" t="s">
        <v>28</v>
      </c>
      <c r="P6986">
        <f>(C6986-Key!$B$1)*24</f>
        <v>4.0499999999301508</v>
      </c>
      <c r="Q6986">
        <f>(Key!$B$2-'17.1'!C6986)*24</f>
        <v>-1.0999999999185093</v>
      </c>
      <c r="R6986" s="3">
        <f>C6986-(M6986-Key!$B$5)/(24*Key!$B$6)</f>
        <v>44130.782018518512</v>
      </c>
      <c r="S6986">
        <f>M6986-Key!$B$5</f>
        <v>14.92</v>
      </c>
      <c r="T6986" s="2">
        <f t="shared" si="545"/>
        <v>44129.798611111109</v>
      </c>
      <c r="U6986" t="str">
        <f t="shared" si="546"/>
        <v>10-25-2020 19:10</v>
      </c>
      <c r="V6986">
        <f>IFERROR(IF(W6986=Z6986,VLOOKUP($U6986,[1]C8842!$G$2:$M$145,3,FALSE),0),0)</f>
        <v>0</v>
      </c>
      <c r="W6986">
        <f>VLOOKUP(RIGHT($V$1,5),Key!$A$9:$B$14,2,FALSE)</f>
        <v>10.199999999999999</v>
      </c>
      <c r="X6986">
        <f t="shared" si="549"/>
        <v>0</v>
      </c>
      <c r="Y6986">
        <f>VLOOKUP(RIGHT($X$1,5),Key!$A$9:$B$14,2,FALSE)</f>
        <v>3.7</v>
      </c>
      <c r="Z6986">
        <f t="shared" si="547"/>
        <v>10.199999999999999</v>
      </c>
      <c r="AA6986">
        <f t="shared" si="548"/>
        <v>0</v>
      </c>
    </row>
    <row r="6987" spans="1:27" x14ac:dyDescent="0.3">
      <c r="A6987">
        <v>100067</v>
      </c>
      <c r="B6987">
        <v>230922</v>
      </c>
      <c r="C6987" s="3">
        <v>44130.79583333333</v>
      </c>
      <c r="D6987">
        <v>3</v>
      </c>
      <c r="E6987">
        <v>2</v>
      </c>
      <c r="F6987" t="s">
        <v>26</v>
      </c>
      <c r="G6987">
        <v>2</v>
      </c>
      <c r="H6987">
        <v>57.648440000000001</v>
      </c>
      <c r="I6987">
        <v>26.621089999999999</v>
      </c>
      <c r="J6987">
        <v>1.503906</v>
      </c>
      <c r="K6987">
        <v>94.039060000000006</v>
      </c>
      <c r="L6987" s="3">
        <v>44130.549305555556</v>
      </c>
      <c r="M6987">
        <v>17.18</v>
      </c>
      <c r="N6987" t="s">
        <v>28</v>
      </c>
      <c r="P6987">
        <f>(C6987-Key!$B$1)*24</f>
        <v>4.0499999999301508</v>
      </c>
      <c r="Q6987">
        <f>(Key!$B$2-'17.1'!C6987)*24</f>
        <v>-1.0999999999185093</v>
      </c>
      <c r="R6987" s="3">
        <f>C6987-(M6987-Key!$B$5)/(24*Key!$B$6)</f>
        <v>44130.782018518512</v>
      </c>
      <c r="S6987">
        <f>M6987-Key!$B$5</f>
        <v>14.92</v>
      </c>
      <c r="T6987" s="2">
        <f t="shared" si="545"/>
        <v>44129.798611111109</v>
      </c>
      <c r="U6987" t="str">
        <f t="shared" si="546"/>
        <v>10-25-2020 19:10</v>
      </c>
      <c r="V6987">
        <f>IFERROR(IF(W6987=Z6987,VLOOKUP($U6987,[1]C8842!$G$2:$M$145,3,FALSE),0),0)</f>
        <v>0</v>
      </c>
      <c r="W6987">
        <f>VLOOKUP(RIGHT($V$1,5),Key!$A$9:$B$14,2,FALSE)</f>
        <v>10.199999999999999</v>
      </c>
      <c r="X6987">
        <f t="shared" si="549"/>
        <v>0</v>
      </c>
      <c r="Y6987">
        <f>VLOOKUP(RIGHT($X$1,5),Key!$A$9:$B$14,2,FALSE)</f>
        <v>3.7</v>
      </c>
      <c r="Z6987">
        <f t="shared" si="547"/>
        <v>10.199999999999999</v>
      </c>
      <c r="AA6987">
        <f t="shared" si="548"/>
        <v>0</v>
      </c>
    </row>
    <row r="6988" spans="1:27" x14ac:dyDescent="0.3">
      <c r="A6988">
        <v>100067</v>
      </c>
      <c r="B6988">
        <v>230922</v>
      </c>
      <c r="C6988" s="3">
        <v>44130.79583333333</v>
      </c>
      <c r="D6988">
        <v>1</v>
      </c>
      <c r="E6988">
        <v>1</v>
      </c>
      <c r="F6988" t="s">
        <v>25</v>
      </c>
      <c r="G6988">
        <v>1</v>
      </c>
      <c r="H6988">
        <v>64.355469999999997</v>
      </c>
      <c r="I6988">
        <v>16.214839999999999</v>
      </c>
      <c r="J6988">
        <v>0.91796880000000003</v>
      </c>
      <c r="K6988">
        <v>57.023440000000001</v>
      </c>
      <c r="L6988" s="3">
        <v>44130.549305555556</v>
      </c>
      <c r="M6988">
        <v>17.18</v>
      </c>
      <c r="N6988" t="s">
        <v>28</v>
      </c>
      <c r="P6988">
        <f>(C6988-Key!$B$1)*24</f>
        <v>4.0499999999301508</v>
      </c>
      <c r="Q6988">
        <f>(Key!$B$2-'17.1'!C6988)*24</f>
        <v>-1.0999999999185093</v>
      </c>
      <c r="R6988" s="3">
        <f>C6988-(M6988-Key!$B$5)/(24*Key!$B$6)</f>
        <v>44130.782018518512</v>
      </c>
      <c r="S6988">
        <f>M6988-Key!$B$5</f>
        <v>14.92</v>
      </c>
      <c r="T6988" s="2">
        <f t="shared" si="545"/>
        <v>44129.798611111109</v>
      </c>
      <c r="U6988" t="str">
        <f t="shared" si="546"/>
        <v>10-25-2020 19:10</v>
      </c>
      <c r="V6988">
        <f>IFERROR(IF(W6988=Z6988,VLOOKUP($U6988,[1]C8842!$G$2:$M$145,3,FALSE),0),0)</f>
        <v>0</v>
      </c>
      <c r="W6988">
        <f>VLOOKUP(RIGHT($V$1,5),Key!$A$9:$B$14,2,FALSE)</f>
        <v>10.199999999999999</v>
      </c>
      <c r="X6988">
        <f t="shared" si="549"/>
        <v>0</v>
      </c>
      <c r="Y6988">
        <f>VLOOKUP(RIGHT($X$1,5),Key!$A$9:$B$14,2,FALSE)</f>
        <v>3.7</v>
      </c>
      <c r="Z6988">
        <f t="shared" si="547"/>
        <v>10.199999999999999</v>
      </c>
      <c r="AA6988">
        <f t="shared" si="548"/>
        <v>0</v>
      </c>
    </row>
    <row r="6989" spans="1:27" x14ac:dyDescent="0.3">
      <c r="A6989">
        <v>100067</v>
      </c>
      <c r="B6989">
        <v>230922</v>
      </c>
      <c r="C6989" s="3">
        <v>44130.796527777777</v>
      </c>
      <c r="D6989">
        <v>2</v>
      </c>
      <c r="E6989">
        <v>1</v>
      </c>
      <c r="F6989" t="s">
        <v>26</v>
      </c>
      <c r="G6989">
        <v>1</v>
      </c>
      <c r="H6989">
        <v>73.957030000000003</v>
      </c>
      <c r="I6989">
        <v>15.45313</v>
      </c>
      <c r="J6989">
        <v>0.76953130000000003</v>
      </c>
      <c r="K6989">
        <v>80.03125</v>
      </c>
      <c r="L6989" s="3">
        <v>44130.549305555556</v>
      </c>
      <c r="M6989">
        <v>17.18</v>
      </c>
      <c r="N6989" t="s">
        <v>28</v>
      </c>
      <c r="P6989">
        <f>(C6989-Key!$B$1)*24</f>
        <v>4.0666666666511446</v>
      </c>
      <c r="Q6989">
        <f>(Key!$B$2-'17.1'!C6989)*24</f>
        <v>-1.1166666666395031</v>
      </c>
      <c r="R6989" s="3">
        <f>C6989-(M6989-Key!$B$5)/(24*Key!$B$6)</f>
        <v>44130.782712962959</v>
      </c>
      <c r="S6989">
        <f>M6989-Key!$B$5</f>
        <v>14.92</v>
      </c>
      <c r="T6989" s="2">
        <f t="shared" si="545"/>
        <v>44129.798611111109</v>
      </c>
      <c r="U6989" t="str">
        <f t="shared" si="546"/>
        <v>10-25-2020 19:10</v>
      </c>
      <c r="V6989">
        <f>IFERROR(IF(W6989=Z6989,VLOOKUP($U6989,[1]C8842!$G$2:$M$145,3,FALSE),0),0)</f>
        <v>0</v>
      </c>
      <c r="W6989">
        <f>VLOOKUP(RIGHT($V$1,5),Key!$A$9:$B$14,2,FALSE)</f>
        <v>10.199999999999999</v>
      </c>
      <c r="X6989">
        <f t="shared" si="549"/>
        <v>0</v>
      </c>
      <c r="Y6989">
        <f>VLOOKUP(RIGHT($X$1,5),Key!$A$9:$B$14,2,FALSE)</f>
        <v>3.7</v>
      </c>
      <c r="Z6989">
        <f t="shared" si="547"/>
        <v>10.199999999999999</v>
      </c>
      <c r="AA6989">
        <f t="shared" si="548"/>
        <v>0</v>
      </c>
    </row>
    <row r="6990" spans="1:27" x14ac:dyDescent="0.3">
      <c r="A6990">
        <v>100067</v>
      </c>
      <c r="B6990">
        <v>230922</v>
      </c>
      <c r="C6990" s="3">
        <v>44130.796527777777</v>
      </c>
      <c r="D6990">
        <v>1</v>
      </c>
      <c r="E6990">
        <v>1</v>
      </c>
      <c r="F6990" t="s">
        <v>25</v>
      </c>
      <c r="G6990">
        <v>1</v>
      </c>
      <c r="H6990">
        <v>65.03125</v>
      </c>
      <c r="I6990">
        <v>18.67578</v>
      </c>
      <c r="J6990">
        <v>1.0078130000000001</v>
      </c>
      <c r="K6990">
        <v>56.023440000000001</v>
      </c>
      <c r="L6990" s="3">
        <v>44130.549305555556</v>
      </c>
      <c r="M6990">
        <v>17.18</v>
      </c>
      <c r="N6990" t="s">
        <v>28</v>
      </c>
      <c r="P6990">
        <f>(C6990-Key!$B$1)*24</f>
        <v>4.0666666666511446</v>
      </c>
      <c r="Q6990">
        <f>(Key!$B$2-'17.1'!C6990)*24</f>
        <v>-1.1166666666395031</v>
      </c>
      <c r="R6990" s="3">
        <f>C6990-(M6990-Key!$B$5)/(24*Key!$B$6)</f>
        <v>44130.782712962959</v>
      </c>
      <c r="S6990">
        <f>M6990-Key!$B$5</f>
        <v>14.92</v>
      </c>
      <c r="T6990" s="2">
        <f t="shared" si="545"/>
        <v>44129.798611111109</v>
      </c>
      <c r="U6990" t="str">
        <f t="shared" si="546"/>
        <v>10-25-2020 19:10</v>
      </c>
      <c r="V6990">
        <f>IFERROR(IF(W6990=Z6990,VLOOKUP($U6990,[1]C8842!$G$2:$M$145,3,FALSE),0),0)</f>
        <v>0</v>
      </c>
      <c r="W6990">
        <f>VLOOKUP(RIGHT($V$1,5),Key!$A$9:$B$14,2,FALSE)</f>
        <v>10.199999999999999</v>
      </c>
      <c r="X6990">
        <f t="shared" si="549"/>
        <v>0</v>
      </c>
      <c r="Y6990">
        <f>VLOOKUP(RIGHT($X$1,5),Key!$A$9:$B$14,2,FALSE)</f>
        <v>3.7</v>
      </c>
      <c r="Z6990">
        <f t="shared" si="547"/>
        <v>10.199999999999999</v>
      </c>
      <c r="AA6990">
        <f t="shared" si="548"/>
        <v>0</v>
      </c>
    </row>
    <row r="6991" spans="1:27" x14ac:dyDescent="0.3">
      <c r="A6991">
        <v>100067</v>
      </c>
      <c r="B6991">
        <v>230922</v>
      </c>
      <c r="C6991" s="3">
        <v>44130.796527777777</v>
      </c>
      <c r="D6991">
        <v>0</v>
      </c>
      <c r="E6991">
        <v>2</v>
      </c>
      <c r="F6991" t="s">
        <v>25</v>
      </c>
      <c r="G6991">
        <v>1</v>
      </c>
      <c r="H6991">
        <v>67.039060000000006</v>
      </c>
      <c r="I6991">
        <v>18.76172</v>
      </c>
      <c r="J6991">
        <v>0.98046880000000003</v>
      </c>
      <c r="K6991">
        <v>46.019530000000003</v>
      </c>
      <c r="L6991" s="3">
        <v>44130.549305555556</v>
      </c>
      <c r="M6991">
        <v>17.18</v>
      </c>
      <c r="N6991" t="s">
        <v>28</v>
      </c>
      <c r="P6991">
        <f>(C6991-Key!$B$1)*24</f>
        <v>4.0666666666511446</v>
      </c>
      <c r="Q6991">
        <f>(Key!$B$2-'17.1'!C6991)*24</f>
        <v>-1.1166666666395031</v>
      </c>
      <c r="R6991" s="3">
        <f>C6991-(M6991-Key!$B$5)/(24*Key!$B$6)</f>
        <v>44130.782712962959</v>
      </c>
      <c r="S6991">
        <f>M6991-Key!$B$5</f>
        <v>14.92</v>
      </c>
      <c r="T6991" s="2">
        <f t="shared" si="545"/>
        <v>44129.798611111109</v>
      </c>
      <c r="U6991" t="str">
        <f t="shared" si="546"/>
        <v>10-25-2020 19:10</v>
      </c>
      <c r="V6991">
        <f>IFERROR(IF(W6991=Z6991,VLOOKUP($U6991,[1]C8842!$G$2:$M$145,3,FALSE),0),0)</f>
        <v>0</v>
      </c>
      <c r="W6991">
        <f>VLOOKUP(RIGHT($V$1,5),Key!$A$9:$B$14,2,FALSE)</f>
        <v>10.199999999999999</v>
      </c>
      <c r="X6991">
        <f t="shared" si="549"/>
        <v>0</v>
      </c>
      <c r="Y6991">
        <f>VLOOKUP(RIGHT($X$1,5),Key!$A$9:$B$14,2,FALSE)</f>
        <v>3.7</v>
      </c>
      <c r="Z6991">
        <f t="shared" si="547"/>
        <v>10.199999999999999</v>
      </c>
      <c r="AA6991">
        <f t="shared" si="548"/>
        <v>0</v>
      </c>
    </row>
    <row r="6992" spans="1:27" x14ac:dyDescent="0.3">
      <c r="A6992">
        <v>100067</v>
      </c>
      <c r="B6992">
        <v>230922</v>
      </c>
      <c r="C6992" s="3">
        <v>44130.796527777777</v>
      </c>
      <c r="D6992">
        <v>0</v>
      </c>
      <c r="E6992">
        <v>2</v>
      </c>
      <c r="F6992" t="s">
        <v>25</v>
      </c>
      <c r="G6992">
        <v>1</v>
      </c>
      <c r="H6992">
        <v>67.753910000000005</v>
      </c>
      <c r="I6992">
        <v>15.472659999999999</v>
      </c>
      <c r="J6992">
        <v>0.83984380000000003</v>
      </c>
      <c r="K6992">
        <v>46.019530000000003</v>
      </c>
      <c r="L6992" s="3">
        <v>44130.549305555556</v>
      </c>
      <c r="M6992">
        <v>17.18</v>
      </c>
      <c r="N6992" t="s">
        <v>28</v>
      </c>
      <c r="P6992">
        <f>(C6992-Key!$B$1)*24</f>
        <v>4.0666666666511446</v>
      </c>
      <c r="Q6992">
        <f>(Key!$B$2-'17.1'!C6992)*24</f>
        <v>-1.1166666666395031</v>
      </c>
      <c r="R6992" s="3">
        <f>C6992-(M6992-Key!$B$5)/(24*Key!$B$6)</f>
        <v>44130.782712962959</v>
      </c>
      <c r="S6992">
        <f>M6992-Key!$B$5</f>
        <v>14.92</v>
      </c>
      <c r="T6992" s="2">
        <f t="shared" si="545"/>
        <v>44129.798611111109</v>
      </c>
      <c r="U6992" t="str">
        <f t="shared" si="546"/>
        <v>10-25-2020 19:10</v>
      </c>
      <c r="V6992">
        <f>IFERROR(IF(W6992=Z6992,VLOOKUP($U6992,[1]C8842!$G$2:$M$145,3,FALSE),0),0)</f>
        <v>0</v>
      </c>
      <c r="W6992">
        <f>VLOOKUP(RIGHT($V$1,5),Key!$A$9:$B$14,2,FALSE)</f>
        <v>10.199999999999999</v>
      </c>
      <c r="X6992">
        <f t="shared" si="549"/>
        <v>0</v>
      </c>
      <c r="Y6992">
        <f>VLOOKUP(RIGHT($X$1,5),Key!$A$9:$B$14,2,FALSE)</f>
        <v>3.7</v>
      </c>
      <c r="Z6992">
        <f t="shared" si="547"/>
        <v>10.199999999999999</v>
      </c>
      <c r="AA6992">
        <f t="shared" si="548"/>
        <v>0</v>
      </c>
    </row>
    <row r="6993" spans="1:27" x14ac:dyDescent="0.3">
      <c r="A6993">
        <v>100067</v>
      </c>
      <c r="B6993">
        <v>230922</v>
      </c>
      <c r="C6993" s="3">
        <v>44130.796527777777</v>
      </c>
      <c r="D6993">
        <v>2</v>
      </c>
      <c r="E6993">
        <v>1</v>
      </c>
      <c r="F6993" t="s">
        <v>26</v>
      </c>
      <c r="G6993">
        <v>1</v>
      </c>
      <c r="H6993">
        <v>68.316410000000005</v>
      </c>
      <c r="I6993">
        <v>17.628910000000001</v>
      </c>
      <c r="J6993">
        <v>0.91796880000000003</v>
      </c>
      <c r="K6993">
        <v>82.035160000000005</v>
      </c>
      <c r="L6993" s="3">
        <v>44130.549305555556</v>
      </c>
      <c r="M6993">
        <v>17.18</v>
      </c>
      <c r="N6993" t="s">
        <v>28</v>
      </c>
      <c r="P6993">
        <f>(C6993-Key!$B$1)*24</f>
        <v>4.0666666666511446</v>
      </c>
      <c r="Q6993">
        <f>(Key!$B$2-'17.1'!C6993)*24</f>
        <v>-1.1166666666395031</v>
      </c>
      <c r="R6993" s="3">
        <f>C6993-(M6993-Key!$B$5)/(24*Key!$B$6)</f>
        <v>44130.782712962959</v>
      </c>
      <c r="S6993">
        <f>M6993-Key!$B$5</f>
        <v>14.92</v>
      </c>
      <c r="T6993" s="2">
        <f t="shared" si="545"/>
        <v>44129.798611111109</v>
      </c>
      <c r="U6993" t="str">
        <f t="shared" si="546"/>
        <v>10-25-2020 19:10</v>
      </c>
      <c r="V6993">
        <f>IFERROR(IF(W6993=Z6993,VLOOKUP($U6993,[1]C8842!$G$2:$M$145,3,FALSE),0),0)</f>
        <v>0</v>
      </c>
      <c r="W6993">
        <f>VLOOKUP(RIGHT($V$1,5),Key!$A$9:$B$14,2,FALSE)</f>
        <v>10.199999999999999</v>
      </c>
      <c r="X6993">
        <f t="shared" si="549"/>
        <v>0</v>
      </c>
      <c r="Y6993">
        <f>VLOOKUP(RIGHT($X$1,5),Key!$A$9:$B$14,2,FALSE)</f>
        <v>3.7</v>
      </c>
      <c r="Z6993">
        <f t="shared" si="547"/>
        <v>10.199999999999999</v>
      </c>
      <c r="AA6993">
        <f t="shared" si="548"/>
        <v>0</v>
      </c>
    </row>
    <row r="6994" spans="1:27" x14ac:dyDescent="0.3">
      <c r="A6994">
        <v>100067</v>
      </c>
      <c r="B6994">
        <v>230922</v>
      </c>
      <c r="C6994" s="3">
        <v>44130.796527777777</v>
      </c>
      <c r="D6994">
        <v>3</v>
      </c>
      <c r="E6994">
        <v>2</v>
      </c>
      <c r="F6994" t="s">
        <v>26</v>
      </c>
      <c r="G6994">
        <v>1</v>
      </c>
      <c r="H6994">
        <v>67.402339999999995</v>
      </c>
      <c r="I6994">
        <v>16.785160000000001</v>
      </c>
      <c r="J6994">
        <v>0.8984375</v>
      </c>
      <c r="K6994">
        <v>93.039060000000006</v>
      </c>
      <c r="L6994" s="3">
        <v>44130.549305555556</v>
      </c>
      <c r="M6994">
        <v>17.18</v>
      </c>
      <c r="N6994" t="s">
        <v>28</v>
      </c>
      <c r="P6994">
        <f>(C6994-Key!$B$1)*24</f>
        <v>4.0666666666511446</v>
      </c>
      <c r="Q6994">
        <f>(Key!$B$2-'17.1'!C6994)*24</f>
        <v>-1.1166666666395031</v>
      </c>
      <c r="R6994" s="3">
        <f>C6994-(M6994-Key!$B$5)/(24*Key!$B$6)</f>
        <v>44130.782712962959</v>
      </c>
      <c r="S6994">
        <f>M6994-Key!$B$5</f>
        <v>14.92</v>
      </c>
      <c r="T6994" s="2">
        <f t="shared" si="545"/>
        <v>44129.798611111109</v>
      </c>
      <c r="U6994" t="str">
        <f t="shared" si="546"/>
        <v>10-25-2020 19:10</v>
      </c>
      <c r="V6994">
        <f>IFERROR(IF(W6994=Z6994,VLOOKUP($U6994,[1]C8842!$G$2:$M$145,3,FALSE),0),0)</f>
        <v>0</v>
      </c>
      <c r="W6994">
        <f>VLOOKUP(RIGHT($V$1,5),Key!$A$9:$B$14,2,FALSE)</f>
        <v>10.199999999999999</v>
      </c>
      <c r="X6994">
        <f t="shared" si="549"/>
        <v>0</v>
      </c>
      <c r="Y6994">
        <f>VLOOKUP(RIGHT($X$1,5),Key!$A$9:$B$14,2,FALSE)</f>
        <v>3.7</v>
      </c>
      <c r="Z6994">
        <f t="shared" si="547"/>
        <v>10.199999999999999</v>
      </c>
      <c r="AA6994">
        <f t="shared" si="548"/>
        <v>0</v>
      </c>
    </row>
    <row r="6995" spans="1:27" x14ac:dyDescent="0.3">
      <c r="A6995">
        <v>100067</v>
      </c>
      <c r="B6995">
        <v>230922</v>
      </c>
      <c r="C6995" s="3">
        <v>44130.796527777777</v>
      </c>
      <c r="D6995">
        <v>3</v>
      </c>
      <c r="E6995">
        <v>2</v>
      </c>
      <c r="F6995" t="s">
        <v>26</v>
      </c>
      <c r="G6995">
        <v>1</v>
      </c>
      <c r="H6995">
        <v>63.15625</v>
      </c>
      <c r="I6995">
        <v>13.773440000000001</v>
      </c>
      <c r="J6995">
        <v>0.83203130000000003</v>
      </c>
      <c r="K6995">
        <v>93.039060000000006</v>
      </c>
      <c r="L6995" s="3">
        <v>44130.549305555556</v>
      </c>
      <c r="M6995">
        <v>17.18</v>
      </c>
      <c r="N6995" t="s">
        <v>28</v>
      </c>
      <c r="P6995">
        <f>(C6995-Key!$B$1)*24</f>
        <v>4.0666666666511446</v>
      </c>
      <c r="Q6995">
        <f>(Key!$B$2-'17.1'!C6995)*24</f>
        <v>-1.1166666666395031</v>
      </c>
      <c r="R6995" s="3">
        <f>C6995-(M6995-Key!$B$5)/(24*Key!$B$6)</f>
        <v>44130.782712962959</v>
      </c>
      <c r="S6995">
        <f>M6995-Key!$B$5</f>
        <v>14.92</v>
      </c>
      <c r="T6995" s="2">
        <f t="shared" si="545"/>
        <v>44129.798611111109</v>
      </c>
      <c r="U6995" t="str">
        <f t="shared" si="546"/>
        <v>10-25-2020 19:10</v>
      </c>
      <c r="V6995">
        <f>IFERROR(IF(W6995=Z6995,VLOOKUP($U6995,[1]C8842!$G$2:$M$145,3,FALSE),0),0)</f>
        <v>0</v>
      </c>
      <c r="W6995">
        <f>VLOOKUP(RIGHT($V$1,5),Key!$A$9:$B$14,2,FALSE)</f>
        <v>10.199999999999999</v>
      </c>
      <c r="X6995">
        <f t="shared" si="549"/>
        <v>0</v>
      </c>
      <c r="Y6995">
        <f>VLOOKUP(RIGHT($X$1,5),Key!$A$9:$B$14,2,FALSE)</f>
        <v>3.7</v>
      </c>
      <c r="Z6995">
        <f t="shared" si="547"/>
        <v>10.199999999999999</v>
      </c>
      <c r="AA6995">
        <f t="shared" si="548"/>
        <v>0</v>
      </c>
    </row>
    <row r="6996" spans="1:27" x14ac:dyDescent="0.3">
      <c r="A6996">
        <v>100067</v>
      </c>
      <c r="B6996">
        <v>230922</v>
      </c>
      <c r="C6996" s="3">
        <v>44130.796527777777</v>
      </c>
      <c r="D6996">
        <v>1</v>
      </c>
      <c r="E6996">
        <v>1</v>
      </c>
      <c r="F6996" t="s">
        <v>25</v>
      </c>
      <c r="G6996">
        <v>1</v>
      </c>
      <c r="H6996">
        <v>61.832030000000003</v>
      </c>
      <c r="I6996">
        <v>18.601559999999999</v>
      </c>
      <c r="J6996">
        <v>1.058594</v>
      </c>
      <c r="K6996">
        <v>58.023440000000001</v>
      </c>
      <c r="L6996" s="3">
        <v>44130.549305555556</v>
      </c>
      <c r="M6996">
        <v>17.18</v>
      </c>
      <c r="N6996" t="s">
        <v>28</v>
      </c>
      <c r="P6996">
        <f>(C6996-Key!$B$1)*24</f>
        <v>4.0666666666511446</v>
      </c>
      <c r="Q6996">
        <f>(Key!$B$2-'17.1'!C6996)*24</f>
        <v>-1.1166666666395031</v>
      </c>
      <c r="R6996" s="3">
        <f>C6996-(M6996-Key!$B$5)/(24*Key!$B$6)</f>
        <v>44130.782712962959</v>
      </c>
      <c r="S6996">
        <f>M6996-Key!$B$5</f>
        <v>14.92</v>
      </c>
      <c r="T6996" s="2">
        <f t="shared" si="545"/>
        <v>44129.798611111109</v>
      </c>
      <c r="U6996" t="str">
        <f t="shared" si="546"/>
        <v>10-25-2020 19:10</v>
      </c>
      <c r="V6996">
        <f>IFERROR(IF(W6996=Z6996,VLOOKUP($U6996,[1]C8842!$G$2:$M$145,3,FALSE),0),0)</f>
        <v>0</v>
      </c>
      <c r="W6996">
        <f>VLOOKUP(RIGHT($V$1,5),Key!$A$9:$B$14,2,FALSE)</f>
        <v>10.199999999999999</v>
      </c>
      <c r="X6996">
        <f t="shared" si="549"/>
        <v>0</v>
      </c>
      <c r="Y6996">
        <f>VLOOKUP(RIGHT($X$1,5),Key!$A$9:$B$14,2,FALSE)</f>
        <v>3.7</v>
      </c>
      <c r="Z6996">
        <f t="shared" si="547"/>
        <v>10.199999999999999</v>
      </c>
      <c r="AA6996">
        <f t="shared" si="548"/>
        <v>0</v>
      </c>
    </row>
    <row r="6997" spans="1:27" x14ac:dyDescent="0.3">
      <c r="A6997">
        <v>100067</v>
      </c>
      <c r="B6997">
        <v>230922</v>
      </c>
      <c r="C6997" s="3">
        <v>44130.796527777777</v>
      </c>
      <c r="D6997">
        <v>2</v>
      </c>
      <c r="E6997">
        <v>1</v>
      </c>
      <c r="F6997" t="s">
        <v>26</v>
      </c>
      <c r="G6997">
        <v>1</v>
      </c>
      <c r="H6997">
        <v>66.710939999999994</v>
      </c>
      <c r="I6997">
        <v>19.36328</v>
      </c>
      <c r="J6997">
        <v>1.011719</v>
      </c>
      <c r="K6997">
        <v>82.035160000000005</v>
      </c>
      <c r="L6997" s="3">
        <v>44130.549305555556</v>
      </c>
      <c r="M6997">
        <v>17.18</v>
      </c>
      <c r="N6997" t="s">
        <v>28</v>
      </c>
      <c r="P6997">
        <f>(C6997-Key!$B$1)*24</f>
        <v>4.0666666666511446</v>
      </c>
      <c r="Q6997">
        <f>(Key!$B$2-'17.1'!C6997)*24</f>
        <v>-1.1166666666395031</v>
      </c>
      <c r="R6997" s="3">
        <f>C6997-(M6997-Key!$B$5)/(24*Key!$B$6)</f>
        <v>44130.782712962959</v>
      </c>
      <c r="S6997">
        <f>M6997-Key!$B$5</f>
        <v>14.92</v>
      </c>
      <c r="T6997" s="2">
        <f t="shared" si="545"/>
        <v>44129.798611111109</v>
      </c>
      <c r="U6997" t="str">
        <f t="shared" si="546"/>
        <v>10-25-2020 19:10</v>
      </c>
      <c r="V6997">
        <f>IFERROR(IF(W6997=Z6997,VLOOKUP($U6997,[1]C8842!$G$2:$M$145,3,FALSE),0),0)</f>
        <v>0</v>
      </c>
      <c r="W6997">
        <f>VLOOKUP(RIGHT($V$1,5),Key!$A$9:$B$14,2,FALSE)</f>
        <v>10.199999999999999</v>
      </c>
      <c r="X6997">
        <f t="shared" si="549"/>
        <v>0</v>
      </c>
      <c r="Y6997">
        <f>VLOOKUP(RIGHT($X$1,5),Key!$A$9:$B$14,2,FALSE)</f>
        <v>3.7</v>
      </c>
      <c r="Z6997">
        <f t="shared" si="547"/>
        <v>10.199999999999999</v>
      </c>
      <c r="AA6997">
        <f t="shared" si="548"/>
        <v>0</v>
      </c>
    </row>
    <row r="6998" spans="1:27" x14ac:dyDescent="0.3">
      <c r="A6998">
        <v>100067</v>
      </c>
      <c r="B6998">
        <v>230922</v>
      </c>
      <c r="C6998" s="3">
        <v>44130.796527777777</v>
      </c>
      <c r="D6998">
        <v>1</v>
      </c>
      <c r="E6998">
        <v>1</v>
      </c>
      <c r="F6998" t="s">
        <v>25</v>
      </c>
      <c r="G6998">
        <v>1</v>
      </c>
      <c r="H6998">
        <v>59.019530000000003</v>
      </c>
      <c r="I6998">
        <v>16.078130000000002</v>
      </c>
      <c r="J6998">
        <v>0.99609380000000003</v>
      </c>
      <c r="K6998">
        <v>58.023440000000001</v>
      </c>
      <c r="L6998" s="3">
        <v>44130.549305555556</v>
      </c>
      <c r="M6998">
        <v>17.18</v>
      </c>
      <c r="N6998" t="s">
        <v>28</v>
      </c>
      <c r="P6998">
        <f>(C6998-Key!$B$1)*24</f>
        <v>4.0666666666511446</v>
      </c>
      <c r="Q6998">
        <f>(Key!$B$2-'17.1'!C6998)*24</f>
        <v>-1.1166666666395031</v>
      </c>
      <c r="R6998" s="3">
        <f>C6998-(M6998-Key!$B$5)/(24*Key!$B$6)</f>
        <v>44130.782712962959</v>
      </c>
      <c r="S6998">
        <f>M6998-Key!$B$5</f>
        <v>14.92</v>
      </c>
      <c r="T6998" s="2">
        <f t="shared" si="545"/>
        <v>44129.798611111109</v>
      </c>
      <c r="U6998" t="str">
        <f t="shared" si="546"/>
        <v>10-25-2020 19:10</v>
      </c>
      <c r="V6998">
        <f>IFERROR(IF(W6998=Z6998,VLOOKUP($U6998,[1]C8842!$G$2:$M$145,3,FALSE),0),0)</f>
        <v>0</v>
      </c>
      <c r="W6998">
        <f>VLOOKUP(RIGHT($V$1,5),Key!$A$9:$B$14,2,FALSE)</f>
        <v>10.199999999999999</v>
      </c>
      <c r="X6998">
        <f t="shared" si="549"/>
        <v>0</v>
      </c>
      <c r="Y6998">
        <f>VLOOKUP(RIGHT($X$1,5),Key!$A$9:$B$14,2,FALSE)</f>
        <v>3.7</v>
      </c>
      <c r="Z6998">
        <f t="shared" si="547"/>
        <v>10.199999999999999</v>
      </c>
      <c r="AA6998">
        <f t="shared" si="548"/>
        <v>0</v>
      </c>
    </row>
    <row r="6999" spans="1:27" x14ac:dyDescent="0.3">
      <c r="A6999">
        <v>100067</v>
      </c>
      <c r="B6999">
        <v>230922</v>
      </c>
      <c r="C6999" s="3">
        <v>44130.796527777777</v>
      </c>
      <c r="D6999">
        <v>3</v>
      </c>
      <c r="E6999">
        <v>2</v>
      </c>
      <c r="F6999" t="s">
        <v>26</v>
      </c>
      <c r="G6999">
        <v>1</v>
      </c>
      <c r="H6999">
        <v>62.324219999999997</v>
      </c>
      <c r="I6999">
        <v>17.164059999999999</v>
      </c>
      <c r="J6999">
        <v>0.98828130000000003</v>
      </c>
      <c r="K6999">
        <v>93.039060000000006</v>
      </c>
      <c r="L6999" s="3">
        <v>44130.549305555556</v>
      </c>
      <c r="M6999">
        <v>17.18</v>
      </c>
      <c r="N6999" t="s">
        <v>28</v>
      </c>
      <c r="P6999">
        <f>(C6999-Key!$B$1)*24</f>
        <v>4.0666666666511446</v>
      </c>
      <c r="Q6999">
        <f>(Key!$B$2-'17.1'!C6999)*24</f>
        <v>-1.1166666666395031</v>
      </c>
      <c r="R6999" s="3">
        <f>C6999-(M6999-Key!$B$5)/(24*Key!$B$6)</f>
        <v>44130.782712962959</v>
      </c>
      <c r="S6999">
        <f>M6999-Key!$B$5</f>
        <v>14.92</v>
      </c>
      <c r="T6999" s="2">
        <f t="shared" si="545"/>
        <v>44129.798611111109</v>
      </c>
      <c r="U6999" t="str">
        <f t="shared" si="546"/>
        <v>10-25-2020 19:10</v>
      </c>
      <c r="V6999">
        <f>IFERROR(IF(W6999=Z6999,VLOOKUP($U6999,[1]C8842!$G$2:$M$145,3,FALSE),0),0)</f>
        <v>0</v>
      </c>
      <c r="W6999">
        <f>VLOOKUP(RIGHT($V$1,5),Key!$A$9:$B$14,2,FALSE)</f>
        <v>10.199999999999999</v>
      </c>
      <c r="X6999">
        <f t="shared" si="549"/>
        <v>0</v>
      </c>
      <c r="Y6999">
        <f>VLOOKUP(RIGHT($X$1,5),Key!$A$9:$B$14,2,FALSE)</f>
        <v>3.7</v>
      </c>
      <c r="Z6999">
        <f t="shared" si="547"/>
        <v>10.199999999999999</v>
      </c>
      <c r="AA6999">
        <f t="shared" si="548"/>
        <v>0</v>
      </c>
    </row>
    <row r="7000" spans="1:27" x14ac:dyDescent="0.3">
      <c r="A7000">
        <v>100067</v>
      </c>
      <c r="B7000">
        <v>230922</v>
      </c>
      <c r="C7000" s="3">
        <v>44130.796527777777</v>
      </c>
      <c r="D7000">
        <v>3</v>
      </c>
      <c r="E7000">
        <v>2</v>
      </c>
      <c r="F7000" t="s">
        <v>26</v>
      </c>
      <c r="G7000">
        <v>1</v>
      </c>
      <c r="H7000">
        <v>60.867190000000001</v>
      </c>
      <c r="I7000">
        <v>14.910159999999999</v>
      </c>
      <c r="J7000">
        <v>0.9140625</v>
      </c>
      <c r="K7000">
        <v>94.039060000000006</v>
      </c>
      <c r="L7000" s="3">
        <v>44130.549305555556</v>
      </c>
      <c r="M7000">
        <v>17.18</v>
      </c>
      <c r="N7000" t="s">
        <v>28</v>
      </c>
      <c r="P7000">
        <f>(C7000-Key!$B$1)*24</f>
        <v>4.0666666666511446</v>
      </c>
      <c r="Q7000">
        <f>(Key!$B$2-'17.1'!C7000)*24</f>
        <v>-1.1166666666395031</v>
      </c>
      <c r="R7000" s="3">
        <f>C7000-(M7000-Key!$B$5)/(24*Key!$B$6)</f>
        <v>44130.782712962959</v>
      </c>
      <c r="S7000">
        <f>M7000-Key!$B$5</f>
        <v>14.92</v>
      </c>
      <c r="T7000" s="2">
        <f t="shared" si="545"/>
        <v>44129.798611111109</v>
      </c>
      <c r="U7000" t="str">
        <f t="shared" si="546"/>
        <v>10-25-2020 19:10</v>
      </c>
      <c r="V7000">
        <f>IFERROR(IF(W7000=Z7000,VLOOKUP($U7000,[1]C8842!$G$2:$M$145,3,FALSE),0),0)</f>
        <v>0</v>
      </c>
      <c r="W7000">
        <f>VLOOKUP(RIGHT($V$1,5),Key!$A$9:$B$14,2,FALSE)</f>
        <v>10.199999999999999</v>
      </c>
      <c r="X7000">
        <f t="shared" si="549"/>
        <v>0</v>
      </c>
      <c r="Y7000">
        <f>VLOOKUP(RIGHT($X$1,5),Key!$A$9:$B$14,2,FALSE)</f>
        <v>3.7</v>
      </c>
      <c r="Z7000">
        <f t="shared" si="547"/>
        <v>10.199999999999999</v>
      </c>
      <c r="AA7000">
        <f t="shared" si="548"/>
        <v>0</v>
      </c>
    </row>
    <row r="7001" spans="1:27" x14ac:dyDescent="0.3">
      <c r="A7001">
        <v>100067</v>
      </c>
      <c r="B7001">
        <v>230922</v>
      </c>
      <c r="C7001" s="3">
        <v>44130.796527777777</v>
      </c>
      <c r="D7001">
        <v>2</v>
      </c>
      <c r="E7001">
        <v>1</v>
      </c>
      <c r="F7001" t="s">
        <v>26</v>
      </c>
      <c r="G7001">
        <v>1</v>
      </c>
      <c r="H7001">
        <v>65.261719999999997</v>
      </c>
      <c r="I7001">
        <v>16.316410000000001</v>
      </c>
      <c r="J7001">
        <v>0.90625</v>
      </c>
      <c r="K7001">
        <v>80.03125</v>
      </c>
      <c r="L7001" s="3">
        <v>44130.549305555556</v>
      </c>
      <c r="M7001">
        <v>17.18</v>
      </c>
      <c r="N7001" t="s">
        <v>28</v>
      </c>
      <c r="P7001">
        <f>(C7001-Key!$B$1)*24</f>
        <v>4.0666666666511446</v>
      </c>
      <c r="Q7001">
        <f>(Key!$B$2-'17.1'!C7001)*24</f>
        <v>-1.1166666666395031</v>
      </c>
      <c r="R7001" s="3">
        <f>C7001-(M7001-Key!$B$5)/(24*Key!$B$6)</f>
        <v>44130.782712962959</v>
      </c>
      <c r="S7001">
        <f>M7001-Key!$B$5</f>
        <v>14.92</v>
      </c>
      <c r="T7001" s="2">
        <f t="shared" si="545"/>
        <v>44129.798611111109</v>
      </c>
      <c r="U7001" t="str">
        <f t="shared" si="546"/>
        <v>10-25-2020 19:10</v>
      </c>
      <c r="V7001">
        <f>IFERROR(IF(W7001=Z7001,VLOOKUP($U7001,[1]C8842!$G$2:$M$145,3,FALSE),0),0)</f>
        <v>0</v>
      </c>
      <c r="W7001">
        <f>VLOOKUP(RIGHT($V$1,5),Key!$A$9:$B$14,2,FALSE)</f>
        <v>10.199999999999999</v>
      </c>
      <c r="X7001">
        <f t="shared" si="549"/>
        <v>0</v>
      </c>
      <c r="Y7001">
        <f>VLOOKUP(RIGHT($X$1,5),Key!$A$9:$B$14,2,FALSE)</f>
        <v>3.7</v>
      </c>
      <c r="Z7001">
        <f t="shared" si="547"/>
        <v>10.199999999999999</v>
      </c>
      <c r="AA7001">
        <f t="shared" si="548"/>
        <v>0</v>
      </c>
    </row>
    <row r="7002" spans="1:27" x14ac:dyDescent="0.3">
      <c r="A7002">
        <v>100067</v>
      </c>
      <c r="B7002">
        <v>230922</v>
      </c>
      <c r="C7002" s="3">
        <v>44130.796527777777</v>
      </c>
      <c r="D7002">
        <v>3</v>
      </c>
      <c r="E7002">
        <v>2</v>
      </c>
      <c r="F7002" t="s">
        <v>26</v>
      </c>
      <c r="G7002">
        <v>1</v>
      </c>
      <c r="H7002">
        <v>72.398439999999994</v>
      </c>
      <c r="I7002">
        <v>15.097659999999999</v>
      </c>
      <c r="J7002">
        <v>0.7734375</v>
      </c>
      <c r="K7002">
        <v>92.039060000000006</v>
      </c>
      <c r="L7002" s="3">
        <v>44130.549305555556</v>
      </c>
      <c r="M7002">
        <v>17.18</v>
      </c>
      <c r="N7002" t="s">
        <v>28</v>
      </c>
      <c r="P7002">
        <f>(C7002-Key!$B$1)*24</f>
        <v>4.0666666666511446</v>
      </c>
      <c r="Q7002">
        <f>(Key!$B$2-'17.1'!C7002)*24</f>
        <v>-1.1166666666395031</v>
      </c>
      <c r="R7002" s="3">
        <f>C7002-(M7002-Key!$B$5)/(24*Key!$B$6)</f>
        <v>44130.782712962959</v>
      </c>
      <c r="S7002">
        <f>M7002-Key!$B$5</f>
        <v>14.92</v>
      </c>
      <c r="T7002" s="2">
        <f t="shared" si="545"/>
        <v>44129.798611111109</v>
      </c>
      <c r="U7002" t="str">
        <f t="shared" si="546"/>
        <v>10-25-2020 19:10</v>
      </c>
      <c r="V7002">
        <f>IFERROR(IF(W7002=Z7002,VLOOKUP($U7002,[1]C8842!$G$2:$M$145,3,FALSE),0),0)</f>
        <v>0</v>
      </c>
      <c r="W7002">
        <f>VLOOKUP(RIGHT($V$1,5),Key!$A$9:$B$14,2,FALSE)</f>
        <v>10.199999999999999</v>
      </c>
      <c r="X7002">
        <f t="shared" si="549"/>
        <v>0</v>
      </c>
      <c r="Y7002">
        <f>VLOOKUP(RIGHT($X$1,5),Key!$A$9:$B$14,2,FALSE)</f>
        <v>3.7</v>
      </c>
      <c r="Z7002">
        <f t="shared" si="547"/>
        <v>10.199999999999999</v>
      </c>
      <c r="AA7002">
        <f t="shared" si="548"/>
        <v>0</v>
      </c>
    </row>
    <row r="7003" spans="1:27" x14ac:dyDescent="0.3">
      <c r="A7003">
        <v>100067</v>
      </c>
      <c r="B7003">
        <v>230922</v>
      </c>
      <c r="C7003" s="3">
        <v>44130.796527777777</v>
      </c>
      <c r="D7003">
        <v>3</v>
      </c>
      <c r="E7003">
        <v>2</v>
      </c>
      <c r="F7003" t="s">
        <v>26</v>
      </c>
      <c r="G7003">
        <v>2</v>
      </c>
      <c r="H7003">
        <v>71.515630000000002</v>
      </c>
      <c r="I7003">
        <v>20.253910000000001</v>
      </c>
      <c r="J7003">
        <v>0.9765625</v>
      </c>
      <c r="K7003">
        <v>94.039060000000006</v>
      </c>
      <c r="L7003" s="3">
        <v>44130.549305555556</v>
      </c>
      <c r="M7003">
        <v>17.18</v>
      </c>
      <c r="N7003" t="s">
        <v>28</v>
      </c>
      <c r="P7003">
        <f>(C7003-Key!$B$1)*24</f>
        <v>4.0666666666511446</v>
      </c>
      <c r="Q7003">
        <f>(Key!$B$2-'17.1'!C7003)*24</f>
        <v>-1.1166666666395031</v>
      </c>
      <c r="R7003" s="3">
        <f>C7003-(M7003-Key!$B$5)/(24*Key!$B$6)</f>
        <v>44130.782712962959</v>
      </c>
      <c r="S7003">
        <f>M7003-Key!$B$5</f>
        <v>14.92</v>
      </c>
      <c r="T7003" s="2">
        <f t="shared" si="545"/>
        <v>44129.798611111109</v>
      </c>
      <c r="U7003" t="str">
        <f t="shared" si="546"/>
        <v>10-25-2020 19:10</v>
      </c>
      <c r="V7003">
        <f>IFERROR(IF(W7003=Z7003,VLOOKUP($U7003,[1]C8842!$G$2:$M$145,3,FALSE),0),0)</f>
        <v>0</v>
      </c>
      <c r="W7003">
        <f>VLOOKUP(RIGHT($V$1,5),Key!$A$9:$B$14,2,FALSE)</f>
        <v>10.199999999999999</v>
      </c>
      <c r="X7003">
        <f t="shared" si="549"/>
        <v>0</v>
      </c>
      <c r="Y7003">
        <f>VLOOKUP(RIGHT($X$1,5),Key!$A$9:$B$14,2,FALSE)</f>
        <v>3.7</v>
      </c>
      <c r="Z7003">
        <f t="shared" si="547"/>
        <v>10.199999999999999</v>
      </c>
      <c r="AA7003">
        <f t="shared" si="548"/>
        <v>0</v>
      </c>
    </row>
    <row r="7004" spans="1:27" x14ac:dyDescent="0.3">
      <c r="A7004">
        <v>100067</v>
      </c>
      <c r="B7004">
        <v>230922</v>
      </c>
      <c r="C7004" s="3">
        <v>44130.796527777777</v>
      </c>
      <c r="D7004">
        <v>0</v>
      </c>
      <c r="E7004">
        <v>2</v>
      </c>
      <c r="F7004" t="s">
        <v>25</v>
      </c>
      <c r="G7004">
        <v>3</v>
      </c>
      <c r="H7004">
        <v>64.707030000000003</v>
      </c>
      <c r="I7004">
        <v>42.347659999999998</v>
      </c>
      <c r="J7004">
        <v>1.988281</v>
      </c>
      <c r="K7004">
        <v>50.019530000000003</v>
      </c>
      <c r="L7004" s="3">
        <v>44130.549305555556</v>
      </c>
      <c r="M7004">
        <v>17.18</v>
      </c>
      <c r="N7004" t="s">
        <v>28</v>
      </c>
      <c r="P7004">
        <f>(C7004-Key!$B$1)*24</f>
        <v>4.0666666666511446</v>
      </c>
      <c r="Q7004">
        <f>(Key!$B$2-'17.1'!C7004)*24</f>
        <v>-1.1166666666395031</v>
      </c>
      <c r="R7004" s="3">
        <f>C7004-(M7004-Key!$B$5)/(24*Key!$B$6)</f>
        <v>44130.782712962959</v>
      </c>
      <c r="S7004">
        <f>M7004-Key!$B$5</f>
        <v>14.92</v>
      </c>
      <c r="T7004" s="2">
        <f t="shared" si="545"/>
        <v>44129.798611111109</v>
      </c>
      <c r="U7004" t="str">
        <f t="shared" si="546"/>
        <v>10-25-2020 19:10</v>
      </c>
      <c r="V7004">
        <f>IFERROR(IF(W7004=Z7004,VLOOKUP($U7004,[1]C8842!$G$2:$M$145,3,FALSE),0),0)</f>
        <v>0</v>
      </c>
      <c r="W7004">
        <f>VLOOKUP(RIGHT($V$1,5),Key!$A$9:$B$14,2,FALSE)</f>
        <v>10.199999999999999</v>
      </c>
      <c r="X7004">
        <f t="shared" si="549"/>
        <v>0</v>
      </c>
      <c r="Y7004">
        <f>VLOOKUP(RIGHT($X$1,5),Key!$A$9:$B$14,2,FALSE)</f>
        <v>3.7</v>
      </c>
      <c r="Z7004">
        <f t="shared" si="547"/>
        <v>10.199999999999999</v>
      </c>
      <c r="AA7004">
        <f t="shared" si="548"/>
        <v>0</v>
      </c>
    </row>
    <row r="7005" spans="1:27" x14ac:dyDescent="0.3">
      <c r="A7005">
        <v>100067</v>
      </c>
      <c r="B7005">
        <v>230922</v>
      </c>
      <c r="C7005" s="3">
        <v>44130.796527777777</v>
      </c>
      <c r="D7005">
        <v>1</v>
      </c>
      <c r="E7005">
        <v>1</v>
      </c>
      <c r="F7005" t="s">
        <v>25</v>
      </c>
      <c r="G7005">
        <v>2</v>
      </c>
      <c r="H7005">
        <v>62.941409999999998</v>
      </c>
      <c r="I7005">
        <v>24.09375</v>
      </c>
      <c r="J7005">
        <v>1.269531</v>
      </c>
      <c r="K7005">
        <v>60.023440000000001</v>
      </c>
      <c r="L7005" s="3">
        <v>44130.549305555556</v>
      </c>
      <c r="M7005">
        <v>17.18</v>
      </c>
      <c r="N7005" t="s">
        <v>28</v>
      </c>
      <c r="P7005">
        <f>(C7005-Key!$B$1)*24</f>
        <v>4.0666666666511446</v>
      </c>
      <c r="Q7005">
        <f>(Key!$B$2-'17.1'!C7005)*24</f>
        <v>-1.1166666666395031</v>
      </c>
      <c r="R7005" s="3">
        <f>C7005-(M7005-Key!$B$5)/(24*Key!$B$6)</f>
        <v>44130.782712962959</v>
      </c>
      <c r="S7005">
        <f>M7005-Key!$B$5</f>
        <v>14.92</v>
      </c>
      <c r="T7005" s="2">
        <f t="shared" si="545"/>
        <v>44129.798611111109</v>
      </c>
      <c r="U7005" t="str">
        <f t="shared" si="546"/>
        <v>10-25-2020 19:10</v>
      </c>
      <c r="V7005">
        <f>IFERROR(IF(W7005=Z7005,VLOOKUP($U7005,[1]C8842!$G$2:$M$145,3,FALSE),0),0)</f>
        <v>0</v>
      </c>
      <c r="W7005">
        <f>VLOOKUP(RIGHT($V$1,5),Key!$A$9:$B$14,2,FALSE)</f>
        <v>10.199999999999999</v>
      </c>
      <c r="X7005">
        <f t="shared" si="549"/>
        <v>0</v>
      </c>
      <c r="Y7005">
        <f>VLOOKUP(RIGHT($X$1,5),Key!$A$9:$B$14,2,FALSE)</f>
        <v>3.7</v>
      </c>
      <c r="Z7005">
        <f t="shared" si="547"/>
        <v>10.199999999999999</v>
      </c>
      <c r="AA7005">
        <f t="shared" si="548"/>
        <v>0</v>
      </c>
    </row>
    <row r="7006" spans="1:27" x14ac:dyDescent="0.3">
      <c r="A7006">
        <v>100067</v>
      </c>
      <c r="B7006">
        <v>230922</v>
      </c>
      <c r="C7006" s="3">
        <v>44130.796527777777</v>
      </c>
      <c r="D7006">
        <v>2</v>
      </c>
      <c r="E7006">
        <v>1</v>
      </c>
      <c r="F7006" t="s">
        <v>26</v>
      </c>
      <c r="G7006">
        <v>1</v>
      </c>
      <c r="H7006">
        <v>71.355469999999997</v>
      </c>
      <c r="I7006">
        <v>18.785160000000001</v>
      </c>
      <c r="J7006">
        <v>0.921875</v>
      </c>
      <c r="K7006">
        <v>80.03125</v>
      </c>
      <c r="L7006" s="3">
        <v>44130.549305555556</v>
      </c>
      <c r="M7006">
        <v>17.18</v>
      </c>
      <c r="N7006" t="s">
        <v>28</v>
      </c>
      <c r="P7006">
        <f>(C7006-Key!$B$1)*24</f>
        <v>4.0666666666511446</v>
      </c>
      <c r="Q7006">
        <f>(Key!$B$2-'17.1'!C7006)*24</f>
        <v>-1.1166666666395031</v>
      </c>
      <c r="R7006" s="3">
        <f>C7006-(M7006-Key!$B$5)/(24*Key!$B$6)</f>
        <v>44130.782712962959</v>
      </c>
      <c r="S7006">
        <f>M7006-Key!$B$5</f>
        <v>14.92</v>
      </c>
      <c r="T7006" s="2">
        <f t="shared" si="545"/>
        <v>44129.798611111109</v>
      </c>
      <c r="U7006" t="str">
        <f t="shared" si="546"/>
        <v>10-25-2020 19:10</v>
      </c>
      <c r="V7006">
        <f>IFERROR(IF(W7006=Z7006,VLOOKUP($U7006,[1]C8842!$G$2:$M$145,3,FALSE),0),0)</f>
        <v>0</v>
      </c>
      <c r="W7006">
        <f>VLOOKUP(RIGHT($V$1,5),Key!$A$9:$B$14,2,FALSE)</f>
        <v>10.199999999999999</v>
      </c>
      <c r="X7006">
        <f t="shared" si="549"/>
        <v>0</v>
      </c>
      <c r="Y7006">
        <f>VLOOKUP(RIGHT($X$1,5),Key!$A$9:$B$14,2,FALSE)</f>
        <v>3.7</v>
      </c>
      <c r="Z7006">
        <f t="shared" si="547"/>
        <v>10.199999999999999</v>
      </c>
      <c r="AA7006">
        <f t="shared" si="548"/>
        <v>0</v>
      </c>
    </row>
    <row r="7007" spans="1:27" x14ac:dyDescent="0.3">
      <c r="A7007">
        <v>100067</v>
      </c>
      <c r="B7007">
        <v>230922</v>
      </c>
      <c r="C7007" s="3">
        <v>44130.796527777777</v>
      </c>
      <c r="D7007">
        <v>3</v>
      </c>
      <c r="E7007">
        <v>2</v>
      </c>
      <c r="F7007" t="s">
        <v>26</v>
      </c>
      <c r="G7007">
        <v>1</v>
      </c>
      <c r="H7007">
        <v>63.742190000000001</v>
      </c>
      <c r="I7007">
        <v>15.4375</v>
      </c>
      <c r="J7007">
        <v>0.89453130000000003</v>
      </c>
      <c r="K7007">
        <v>93.039060000000006</v>
      </c>
      <c r="L7007" s="3">
        <v>44130.549305555556</v>
      </c>
      <c r="M7007">
        <v>17.18</v>
      </c>
      <c r="N7007" t="s">
        <v>28</v>
      </c>
      <c r="P7007">
        <f>(C7007-Key!$B$1)*24</f>
        <v>4.0666666666511446</v>
      </c>
      <c r="Q7007">
        <f>(Key!$B$2-'17.1'!C7007)*24</f>
        <v>-1.1166666666395031</v>
      </c>
      <c r="R7007" s="3">
        <f>C7007-(M7007-Key!$B$5)/(24*Key!$B$6)</f>
        <v>44130.782712962959</v>
      </c>
      <c r="S7007">
        <f>M7007-Key!$B$5</f>
        <v>14.92</v>
      </c>
      <c r="T7007" s="2">
        <f t="shared" si="545"/>
        <v>44129.798611111109</v>
      </c>
      <c r="U7007" t="str">
        <f t="shared" si="546"/>
        <v>10-25-2020 19:10</v>
      </c>
      <c r="V7007">
        <f>IFERROR(IF(W7007=Z7007,VLOOKUP($U7007,[1]C8842!$G$2:$M$145,3,FALSE),0),0)</f>
        <v>0</v>
      </c>
      <c r="W7007">
        <f>VLOOKUP(RIGHT($V$1,5),Key!$A$9:$B$14,2,FALSE)</f>
        <v>10.199999999999999</v>
      </c>
      <c r="X7007">
        <f t="shared" si="549"/>
        <v>0</v>
      </c>
      <c r="Y7007">
        <f>VLOOKUP(RIGHT($X$1,5),Key!$A$9:$B$14,2,FALSE)</f>
        <v>3.7</v>
      </c>
      <c r="Z7007">
        <f t="shared" si="547"/>
        <v>10.199999999999999</v>
      </c>
      <c r="AA7007">
        <f t="shared" si="548"/>
        <v>0</v>
      </c>
    </row>
    <row r="7008" spans="1:27" x14ac:dyDescent="0.3">
      <c r="A7008">
        <v>100067</v>
      </c>
      <c r="B7008">
        <v>230922</v>
      </c>
      <c r="C7008" s="3">
        <v>44130.796527777777</v>
      </c>
      <c r="D7008">
        <v>0</v>
      </c>
      <c r="E7008">
        <v>2</v>
      </c>
      <c r="F7008" t="s">
        <v>25</v>
      </c>
      <c r="G7008">
        <v>1</v>
      </c>
      <c r="H7008">
        <v>65.132810000000006</v>
      </c>
      <c r="I7008">
        <v>14.945309999999999</v>
      </c>
      <c r="J7008">
        <v>0.85546880000000003</v>
      </c>
      <c r="K7008">
        <v>48.019530000000003</v>
      </c>
      <c r="L7008" s="3">
        <v>44130.549305555556</v>
      </c>
      <c r="M7008">
        <v>17.18</v>
      </c>
      <c r="N7008" t="s">
        <v>28</v>
      </c>
      <c r="P7008">
        <f>(C7008-Key!$B$1)*24</f>
        <v>4.0666666666511446</v>
      </c>
      <c r="Q7008">
        <f>(Key!$B$2-'17.1'!C7008)*24</f>
        <v>-1.1166666666395031</v>
      </c>
      <c r="R7008" s="3">
        <f>C7008-(M7008-Key!$B$5)/(24*Key!$B$6)</f>
        <v>44130.782712962959</v>
      </c>
      <c r="S7008">
        <f>M7008-Key!$B$5</f>
        <v>14.92</v>
      </c>
      <c r="T7008" s="2">
        <f t="shared" si="545"/>
        <v>44129.798611111109</v>
      </c>
      <c r="U7008" t="str">
        <f t="shared" si="546"/>
        <v>10-25-2020 19:10</v>
      </c>
      <c r="V7008">
        <f>IFERROR(IF(W7008=Z7008,VLOOKUP($U7008,[1]C8842!$G$2:$M$145,3,FALSE),0),0)</f>
        <v>0</v>
      </c>
      <c r="W7008">
        <f>VLOOKUP(RIGHT($V$1,5),Key!$A$9:$B$14,2,FALSE)</f>
        <v>10.199999999999999</v>
      </c>
      <c r="X7008">
        <f t="shared" si="549"/>
        <v>0</v>
      </c>
      <c r="Y7008">
        <f>VLOOKUP(RIGHT($X$1,5),Key!$A$9:$B$14,2,FALSE)</f>
        <v>3.7</v>
      </c>
      <c r="Z7008">
        <f t="shared" si="547"/>
        <v>10.199999999999999</v>
      </c>
      <c r="AA7008">
        <f t="shared" si="548"/>
        <v>0</v>
      </c>
    </row>
    <row r="7009" spans="1:27" x14ac:dyDescent="0.3">
      <c r="A7009">
        <v>100067</v>
      </c>
      <c r="B7009">
        <v>230922</v>
      </c>
      <c r="C7009" s="3">
        <v>44130.796527777777</v>
      </c>
      <c r="D7009">
        <v>2</v>
      </c>
      <c r="E7009">
        <v>1</v>
      </c>
      <c r="F7009" t="s">
        <v>26</v>
      </c>
      <c r="G7009">
        <v>1</v>
      </c>
      <c r="H7009">
        <v>71.675780000000003</v>
      </c>
      <c r="I7009">
        <v>19.11328</v>
      </c>
      <c r="J7009">
        <v>0.9296875</v>
      </c>
      <c r="K7009">
        <v>80.03125</v>
      </c>
      <c r="L7009" s="3">
        <v>44130.549305555556</v>
      </c>
      <c r="M7009">
        <v>17.18</v>
      </c>
      <c r="N7009" t="s">
        <v>28</v>
      </c>
      <c r="P7009">
        <f>(C7009-Key!$B$1)*24</f>
        <v>4.0666666666511446</v>
      </c>
      <c r="Q7009">
        <f>(Key!$B$2-'17.1'!C7009)*24</f>
        <v>-1.1166666666395031</v>
      </c>
      <c r="R7009" s="3">
        <f>C7009-(M7009-Key!$B$5)/(24*Key!$B$6)</f>
        <v>44130.782712962959</v>
      </c>
      <c r="S7009">
        <f>M7009-Key!$B$5</f>
        <v>14.92</v>
      </c>
      <c r="T7009" s="2">
        <f t="shared" si="545"/>
        <v>44129.798611111109</v>
      </c>
      <c r="U7009" t="str">
        <f t="shared" si="546"/>
        <v>10-25-2020 19:10</v>
      </c>
      <c r="V7009">
        <f>IFERROR(IF(W7009=Z7009,VLOOKUP($U7009,[1]C8842!$G$2:$M$145,3,FALSE),0),0)</f>
        <v>0</v>
      </c>
      <c r="W7009">
        <f>VLOOKUP(RIGHT($V$1,5),Key!$A$9:$B$14,2,FALSE)</f>
        <v>10.199999999999999</v>
      </c>
      <c r="X7009">
        <f t="shared" si="549"/>
        <v>0</v>
      </c>
      <c r="Y7009">
        <f>VLOOKUP(RIGHT($X$1,5),Key!$A$9:$B$14,2,FALSE)</f>
        <v>3.7</v>
      </c>
      <c r="Z7009">
        <f t="shared" si="547"/>
        <v>10.199999999999999</v>
      </c>
      <c r="AA7009">
        <f t="shared" si="548"/>
        <v>0</v>
      </c>
    </row>
    <row r="7010" spans="1:27" x14ac:dyDescent="0.3">
      <c r="A7010">
        <v>100067</v>
      </c>
      <c r="B7010">
        <v>230922</v>
      </c>
      <c r="C7010" s="3">
        <v>44130.796527777777</v>
      </c>
      <c r="D7010">
        <v>3</v>
      </c>
      <c r="E7010">
        <v>2</v>
      </c>
      <c r="F7010" t="s">
        <v>26</v>
      </c>
      <c r="G7010">
        <v>1</v>
      </c>
      <c r="H7010">
        <v>64.796880000000002</v>
      </c>
      <c r="I7010">
        <v>14.914059999999999</v>
      </c>
      <c r="J7010">
        <v>0.85546880000000003</v>
      </c>
      <c r="K7010">
        <v>94.039060000000006</v>
      </c>
      <c r="L7010" s="3">
        <v>44130.549305555556</v>
      </c>
      <c r="M7010">
        <v>17.18</v>
      </c>
      <c r="N7010" t="s">
        <v>28</v>
      </c>
      <c r="P7010">
        <f>(C7010-Key!$B$1)*24</f>
        <v>4.0666666666511446</v>
      </c>
      <c r="Q7010">
        <f>(Key!$B$2-'17.1'!C7010)*24</f>
        <v>-1.1166666666395031</v>
      </c>
      <c r="R7010" s="3">
        <f>C7010-(M7010-Key!$B$5)/(24*Key!$B$6)</f>
        <v>44130.782712962959</v>
      </c>
      <c r="S7010">
        <f>M7010-Key!$B$5</f>
        <v>14.92</v>
      </c>
      <c r="T7010" s="2">
        <f t="shared" si="545"/>
        <v>44129.798611111109</v>
      </c>
      <c r="U7010" t="str">
        <f t="shared" si="546"/>
        <v>10-25-2020 19:10</v>
      </c>
      <c r="V7010">
        <f>IFERROR(IF(W7010=Z7010,VLOOKUP($U7010,[1]C8842!$G$2:$M$145,3,FALSE),0),0)</f>
        <v>0</v>
      </c>
      <c r="W7010">
        <f>VLOOKUP(RIGHT($V$1,5),Key!$A$9:$B$14,2,FALSE)</f>
        <v>10.199999999999999</v>
      </c>
      <c r="X7010">
        <f t="shared" si="549"/>
        <v>0</v>
      </c>
      <c r="Y7010">
        <f>VLOOKUP(RIGHT($X$1,5),Key!$A$9:$B$14,2,FALSE)</f>
        <v>3.7</v>
      </c>
      <c r="Z7010">
        <f t="shared" si="547"/>
        <v>10.199999999999999</v>
      </c>
      <c r="AA7010">
        <f t="shared" si="548"/>
        <v>0</v>
      </c>
    </row>
    <row r="7011" spans="1:27" x14ac:dyDescent="0.3">
      <c r="A7011">
        <v>100067</v>
      </c>
      <c r="B7011">
        <v>230922</v>
      </c>
      <c r="C7011" s="3">
        <v>44130.797222222223</v>
      </c>
      <c r="D7011">
        <v>3</v>
      </c>
      <c r="E7011">
        <v>2</v>
      </c>
      <c r="F7011" t="s">
        <v>26</v>
      </c>
      <c r="G7011">
        <v>1</v>
      </c>
      <c r="H7011">
        <v>65.113280000000003</v>
      </c>
      <c r="I7011">
        <v>19.46875</v>
      </c>
      <c r="J7011">
        <v>1.0390630000000001</v>
      </c>
      <c r="K7011">
        <v>94.039060000000006</v>
      </c>
      <c r="L7011" s="3">
        <v>44130.549305555556</v>
      </c>
      <c r="M7011">
        <v>17.18</v>
      </c>
      <c r="N7011" t="s">
        <v>28</v>
      </c>
      <c r="P7011">
        <f>(C7011-Key!$B$1)*24</f>
        <v>4.0833333333721384</v>
      </c>
      <c r="Q7011">
        <f>(Key!$B$2-'17.1'!C7011)*24</f>
        <v>-1.1333333333604969</v>
      </c>
      <c r="R7011" s="3">
        <f>C7011-(M7011-Key!$B$5)/(24*Key!$B$6)</f>
        <v>44130.783407407405</v>
      </c>
      <c r="S7011">
        <f>M7011-Key!$B$5</f>
        <v>14.92</v>
      </c>
      <c r="T7011" s="2">
        <f t="shared" si="545"/>
        <v>44129.798611111109</v>
      </c>
      <c r="U7011" t="str">
        <f t="shared" si="546"/>
        <v>10-25-2020 19:10</v>
      </c>
      <c r="V7011">
        <f>IFERROR(IF(W7011=Z7011,VLOOKUP($U7011,[1]C8842!$G$2:$M$145,3,FALSE),0),0)</f>
        <v>0</v>
      </c>
      <c r="W7011">
        <f>VLOOKUP(RIGHT($V$1,5),Key!$A$9:$B$14,2,FALSE)</f>
        <v>10.199999999999999</v>
      </c>
      <c r="X7011">
        <f t="shared" si="549"/>
        <v>0</v>
      </c>
      <c r="Y7011">
        <f>VLOOKUP(RIGHT($X$1,5),Key!$A$9:$B$14,2,FALSE)</f>
        <v>3.7</v>
      </c>
      <c r="Z7011">
        <f t="shared" si="547"/>
        <v>10.199999999999999</v>
      </c>
      <c r="AA7011">
        <f t="shared" si="548"/>
        <v>0</v>
      </c>
    </row>
    <row r="7012" spans="1:27" x14ac:dyDescent="0.3">
      <c r="A7012">
        <v>100067</v>
      </c>
      <c r="B7012">
        <v>230922</v>
      </c>
      <c r="C7012" s="3">
        <v>44130.797222222223</v>
      </c>
      <c r="D7012">
        <v>0</v>
      </c>
      <c r="E7012">
        <v>2</v>
      </c>
      <c r="F7012" t="s">
        <v>25</v>
      </c>
      <c r="G7012">
        <v>1</v>
      </c>
      <c r="H7012">
        <v>66.910160000000005</v>
      </c>
      <c r="I7012">
        <v>18.496089999999999</v>
      </c>
      <c r="J7012">
        <v>0.97265630000000003</v>
      </c>
      <c r="K7012">
        <v>46.019530000000003</v>
      </c>
      <c r="L7012" s="3">
        <v>44130.549305555556</v>
      </c>
      <c r="M7012">
        <v>17.18</v>
      </c>
      <c r="N7012" t="s">
        <v>28</v>
      </c>
      <c r="P7012">
        <f>(C7012-Key!$B$1)*24</f>
        <v>4.0833333333721384</v>
      </c>
      <c r="Q7012">
        <f>(Key!$B$2-'17.1'!C7012)*24</f>
        <v>-1.1333333333604969</v>
      </c>
      <c r="R7012" s="3">
        <f>C7012-(M7012-Key!$B$5)/(24*Key!$B$6)</f>
        <v>44130.783407407405</v>
      </c>
      <c r="S7012">
        <f>M7012-Key!$B$5</f>
        <v>14.92</v>
      </c>
      <c r="T7012" s="2">
        <f t="shared" si="545"/>
        <v>44129.798611111109</v>
      </c>
      <c r="U7012" t="str">
        <f t="shared" si="546"/>
        <v>10-25-2020 19:10</v>
      </c>
      <c r="V7012">
        <f>IFERROR(IF(W7012=Z7012,VLOOKUP($U7012,[1]C8842!$G$2:$M$145,3,FALSE),0),0)</f>
        <v>0</v>
      </c>
      <c r="W7012">
        <f>VLOOKUP(RIGHT($V$1,5),Key!$A$9:$B$14,2,FALSE)</f>
        <v>10.199999999999999</v>
      </c>
      <c r="X7012">
        <f t="shared" si="549"/>
        <v>0</v>
      </c>
      <c r="Y7012">
        <f>VLOOKUP(RIGHT($X$1,5),Key!$A$9:$B$14,2,FALSE)</f>
        <v>3.7</v>
      </c>
      <c r="Z7012">
        <f t="shared" si="547"/>
        <v>10.199999999999999</v>
      </c>
      <c r="AA7012">
        <f t="shared" si="548"/>
        <v>0</v>
      </c>
    </row>
    <row r="7013" spans="1:27" x14ac:dyDescent="0.3">
      <c r="A7013">
        <v>100067</v>
      </c>
      <c r="B7013">
        <v>230922</v>
      </c>
      <c r="C7013" s="3">
        <v>44130.797222222223</v>
      </c>
      <c r="D7013">
        <v>0</v>
      </c>
      <c r="E7013">
        <v>2</v>
      </c>
      <c r="F7013" t="s">
        <v>25</v>
      </c>
      <c r="G7013">
        <v>1</v>
      </c>
      <c r="H7013">
        <v>61.03125</v>
      </c>
      <c r="I7013">
        <v>15.58203</v>
      </c>
      <c r="J7013">
        <v>0.94140630000000003</v>
      </c>
      <c r="K7013">
        <v>46.019530000000003</v>
      </c>
      <c r="L7013" s="3">
        <v>44130.549305555556</v>
      </c>
      <c r="M7013">
        <v>17.18</v>
      </c>
      <c r="N7013" t="s">
        <v>28</v>
      </c>
      <c r="P7013">
        <f>(C7013-Key!$B$1)*24</f>
        <v>4.0833333333721384</v>
      </c>
      <c r="Q7013">
        <f>(Key!$B$2-'17.1'!C7013)*24</f>
        <v>-1.1333333333604969</v>
      </c>
      <c r="R7013" s="3">
        <f>C7013-(M7013-Key!$B$5)/(24*Key!$B$6)</f>
        <v>44130.783407407405</v>
      </c>
      <c r="S7013">
        <f>M7013-Key!$B$5</f>
        <v>14.92</v>
      </c>
      <c r="T7013" s="2">
        <f t="shared" si="545"/>
        <v>44129.798611111109</v>
      </c>
      <c r="U7013" t="str">
        <f t="shared" si="546"/>
        <v>10-25-2020 19:10</v>
      </c>
      <c r="V7013">
        <f>IFERROR(IF(W7013=Z7013,VLOOKUP($U7013,[1]C8842!$G$2:$M$145,3,FALSE),0),0)</f>
        <v>0</v>
      </c>
      <c r="W7013">
        <f>VLOOKUP(RIGHT($V$1,5),Key!$A$9:$B$14,2,FALSE)</f>
        <v>10.199999999999999</v>
      </c>
      <c r="X7013">
        <f t="shared" si="549"/>
        <v>0</v>
      </c>
      <c r="Y7013">
        <f>VLOOKUP(RIGHT($X$1,5),Key!$A$9:$B$14,2,FALSE)</f>
        <v>3.7</v>
      </c>
      <c r="Z7013">
        <f t="shared" si="547"/>
        <v>10.199999999999999</v>
      </c>
      <c r="AA7013">
        <f t="shared" si="548"/>
        <v>0</v>
      </c>
    </row>
    <row r="7014" spans="1:27" x14ac:dyDescent="0.3">
      <c r="A7014">
        <v>100067</v>
      </c>
      <c r="B7014">
        <v>230922</v>
      </c>
      <c r="C7014" s="3">
        <v>44130.797222222223</v>
      </c>
      <c r="D7014">
        <v>0</v>
      </c>
      <c r="E7014">
        <v>2</v>
      </c>
      <c r="F7014" t="s">
        <v>25</v>
      </c>
      <c r="G7014">
        <v>2</v>
      </c>
      <c r="H7014">
        <v>57.882809999999999</v>
      </c>
      <c r="I7014">
        <v>21.527339999999999</v>
      </c>
      <c r="J7014">
        <v>1.265625</v>
      </c>
      <c r="K7014">
        <v>44.019530000000003</v>
      </c>
      <c r="L7014" s="3">
        <v>44130.549305555556</v>
      </c>
      <c r="M7014">
        <v>17.18</v>
      </c>
      <c r="N7014" t="s">
        <v>28</v>
      </c>
      <c r="P7014">
        <f>(C7014-Key!$B$1)*24</f>
        <v>4.0833333333721384</v>
      </c>
      <c r="Q7014">
        <f>(Key!$B$2-'17.1'!C7014)*24</f>
        <v>-1.1333333333604969</v>
      </c>
      <c r="R7014" s="3">
        <f>C7014-(M7014-Key!$B$5)/(24*Key!$B$6)</f>
        <v>44130.783407407405</v>
      </c>
      <c r="S7014">
        <f>M7014-Key!$B$5</f>
        <v>14.92</v>
      </c>
      <c r="T7014" s="2">
        <f t="shared" si="545"/>
        <v>44129.798611111109</v>
      </c>
      <c r="U7014" t="str">
        <f t="shared" si="546"/>
        <v>10-25-2020 19:10</v>
      </c>
      <c r="V7014">
        <f>IFERROR(IF(W7014=Z7014,VLOOKUP($U7014,[1]C8842!$G$2:$M$145,3,FALSE),0),0)</f>
        <v>0</v>
      </c>
      <c r="W7014">
        <f>VLOOKUP(RIGHT($V$1,5),Key!$A$9:$B$14,2,FALSE)</f>
        <v>10.199999999999999</v>
      </c>
      <c r="X7014">
        <f t="shared" si="549"/>
        <v>0</v>
      </c>
      <c r="Y7014">
        <f>VLOOKUP(RIGHT($X$1,5),Key!$A$9:$B$14,2,FALSE)</f>
        <v>3.7</v>
      </c>
      <c r="Z7014">
        <f t="shared" si="547"/>
        <v>10.199999999999999</v>
      </c>
      <c r="AA7014">
        <f t="shared" si="548"/>
        <v>0</v>
      </c>
    </row>
    <row r="7015" spans="1:27" x14ac:dyDescent="0.3">
      <c r="A7015">
        <v>100067</v>
      </c>
      <c r="B7015">
        <v>230922</v>
      </c>
      <c r="C7015" s="3">
        <v>44130.797222222223</v>
      </c>
      <c r="D7015">
        <v>1</v>
      </c>
      <c r="E7015">
        <v>1</v>
      </c>
      <c r="F7015" t="s">
        <v>25</v>
      </c>
      <c r="G7015">
        <v>1</v>
      </c>
      <c r="H7015">
        <v>67.957030000000003</v>
      </c>
      <c r="I7015">
        <v>13.378909999999999</v>
      </c>
      <c r="J7015">
        <v>0.7578125</v>
      </c>
      <c r="K7015">
        <v>57.023440000000001</v>
      </c>
      <c r="L7015" s="3">
        <v>44130.549305555556</v>
      </c>
      <c r="M7015">
        <v>17.18</v>
      </c>
      <c r="N7015" t="s">
        <v>28</v>
      </c>
      <c r="P7015">
        <f>(C7015-Key!$B$1)*24</f>
        <v>4.0833333333721384</v>
      </c>
      <c r="Q7015">
        <f>(Key!$B$2-'17.1'!C7015)*24</f>
        <v>-1.1333333333604969</v>
      </c>
      <c r="R7015" s="3">
        <f>C7015-(M7015-Key!$B$5)/(24*Key!$B$6)</f>
        <v>44130.783407407405</v>
      </c>
      <c r="S7015">
        <f>M7015-Key!$B$5</f>
        <v>14.92</v>
      </c>
      <c r="T7015" s="2">
        <f t="shared" si="545"/>
        <v>44129.798611111109</v>
      </c>
      <c r="U7015" t="str">
        <f t="shared" si="546"/>
        <v>10-25-2020 19:10</v>
      </c>
      <c r="V7015">
        <f>IFERROR(IF(W7015=Z7015,VLOOKUP($U7015,[1]C8842!$G$2:$M$145,3,FALSE),0),0)</f>
        <v>0</v>
      </c>
      <c r="W7015">
        <f>VLOOKUP(RIGHT($V$1,5),Key!$A$9:$B$14,2,FALSE)</f>
        <v>10.199999999999999</v>
      </c>
      <c r="X7015">
        <f t="shared" si="549"/>
        <v>0</v>
      </c>
      <c r="Y7015">
        <f>VLOOKUP(RIGHT($X$1,5),Key!$A$9:$B$14,2,FALSE)</f>
        <v>3.7</v>
      </c>
      <c r="Z7015">
        <f t="shared" si="547"/>
        <v>10.199999999999999</v>
      </c>
      <c r="AA7015">
        <f t="shared" si="548"/>
        <v>0</v>
      </c>
    </row>
    <row r="7016" spans="1:27" x14ac:dyDescent="0.3">
      <c r="A7016">
        <v>100067</v>
      </c>
      <c r="B7016">
        <v>230922</v>
      </c>
      <c r="C7016" s="3">
        <v>44130.797222222223</v>
      </c>
      <c r="D7016">
        <v>0</v>
      </c>
      <c r="E7016">
        <v>2</v>
      </c>
      <c r="F7016" t="s">
        <v>25</v>
      </c>
      <c r="G7016">
        <v>1</v>
      </c>
      <c r="H7016">
        <v>58.71875</v>
      </c>
      <c r="I7016">
        <v>15.871090000000001</v>
      </c>
      <c r="J7016">
        <v>0.98828130000000003</v>
      </c>
      <c r="K7016">
        <v>46.019530000000003</v>
      </c>
      <c r="L7016" s="3">
        <v>44130.549305555556</v>
      </c>
      <c r="M7016">
        <v>17.18</v>
      </c>
      <c r="N7016" t="s">
        <v>28</v>
      </c>
      <c r="P7016">
        <f>(C7016-Key!$B$1)*24</f>
        <v>4.0833333333721384</v>
      </c>
      <c r="Q7016">
        <f>(Key!$B$2-'17.1'!C7016)*24</f>
        <v>-1.1333333333604969</v>
      </c>
      <c r="R7016" s="3">
        <f>C7016-(M7016-Key!$B$5)/(24*Key!$B$6)</f>
        <v>44130.783407407405</v>
      </c>
      <c r="S7016">
        <f>M7016-Key!$B$5</f>
        <v>14.92</v>
      </c>
      <c r="T7016" s="2">
        <f t="shared" si="545"/>
        <v>44129.798611111109</v>
      </c>
      <c r="U7016" t="str">
        <f t="shared" si="546"/>
        <v>10-25-2020 19:10</v>
      </c>
      <c r="V7016">
        <f>IFERROR(IF(W7016=Z7016,VLOOKUP($U7016,[1]C8842!$G$2:$M$145,3,FALSE),0),0)</f>
        <v>0</v>
      </c>
      <c r="W7016">
        <f>VLOOKUP(RIGHT($V$1,5),Key!$A$9:$B$14,2,FALSE)</f>
        <v>10.199999999999999</v>
      </c>
      <c r="X7016">
        <f t="shared" si="549"/>
        <v>0</v>
      </c>
      <c r="Y7016">
        <f>VLOOKUP(RIGHT($X$1,5),Key!$A$9:$B$14,2,FALSE)</f>
        <v>3.7</v>
      </c>
      <c r="Z7016">
        <f t="shared" si="547"/>
        <v>10.199999999999999</v>
      </c>
      <c r="AA7016">
        <f t="shared" si="548"/>
        <v>0</v>
      </c>
    </row>
    <row r="7017" spans="1:27" x14ac:dyDescent="0.3">
      <c r="A7017">
        <v>100067</v>
      </c>
      <c r="B7017">
        <v>230922</v>
      </c>
      <c r="C7017" s="3">
        <v>44130.797222222223</v>
      </c>
      <c r="D7017">
        <v>1</v>
      </c>
      <c r="E7017">
        <v>1</v>
      </c>
      <c r="F7017" t="s">
        <v>25</v>
      </c>
      <c r="G7017">
        <v>1</v>
      </c>
      <c r="H7017">
        <v>66.183589999999995</v>
      </c>
      <c r="I7017">
        <v>20</v>
      </c>
      <c r="J7017">
        <v>1.042969</v>
      </c>
      <c r="K7017">
        <v>58.023440000000001</v>
      </c>
      <c r="L7017" s="3">
        <v>44130.549305555556</v>
      </c>
      <c r="M7017">
        <v>17.18</v>
      </c>
      <c r="N7017" t="s">
        <v>28</v>
      </c>
      <c r="P7017">
        <f>(C7017-Key!$B$1)*24</f>
        <v>4.0833333333721384</v>
      </c>
      <c r="Q7017">
        <f>(Key!$B$2-'17.1'!C7017)*24</f>
        <v>-1.1333333333604969</v>
      </c>
      <c r="R7017" s="3">
        <f>C7017-(M7017-Key!$B$5)/(24*Key!$B$6)</f>
        <v>44130.783407407405</v>
      </c>
      <c r="S7017">
        <f>M7017-Key!$B$5</f>
        <v>14.92</v>
      </c>
      <c r="T7017" s="2">
        <f t="shared" si="545"/>
        <v>44129.798611111109</v>
      </c>
      <c r="U7017" t="str">
        <f t="shared" si="546"/>
        <v>10-25-2020 19:10</v>
      </c>
      <c r="V7017">
        <f>IFERROR(IF(W7017=Z7017,VLOOKUP($U7017,[1]C8842!$G$2:$M$145,3,FALSE),0),0)</f>
        <v>0</v>
      </c>
      <c r="W7017">
        <f>VLOOKUP(RIGHT($V$1,5),Key!$A$9:$B$14,2,FALSE)</f>
        <v>10.199999999999999</v>
      </c>
      <c r="X7017">
        <f t="shared" si="549"/>
        <v>0</v>
      </c>
      <c r="Y7017">
        <f>VLOOKUP(RIGHT($X$1,5),Key!$A$9:$B$14,2,FALSE)</f>
        <v>3.7</v>
      </c>
      <c r="Z7017">
        <f t="shared" si="547"/>
        <v>10.199999999999999</v>
      </c>
      <c r="AA7017">
        <f t="shared" si="548"/>
        <v>0</v>
      </c>
    </row>
    <row r="7018" spans="1:27" x14ac:dyDescent="0.3">
      <c r="A7018">
        <v>100067</v>
      </c>
      <c r="B7018">
        <v>230922</v>
      </c>
      <c r="C7018" s="3">
        <v>44130.797222222223</v>
      </c>
      <c r="D7018">
        <v>1</v>
      </c>
      <c r="E7018">
        <v>1</v>
      </c>
      <c r="F7018" t="s">
        <v>25</v>
      </c>
      <c r="G7018">
        <v>2</v>
      </c>
      <c r="H7018">
        <v>65.9375</v>
      </c>
      <c r="I7018">
        <v>20.253910000000001</v>
      </c>
      <c r="J7018">
        <v>1.058594</v>
      </c>
      <c r="K7018">
        <v>59.023440000000001</v>
      </c>
      <c r="L7018" s="3">
        <v>44130.549305555556</v>
      </c>
      <c r="M7018">
        <v>17.18</v>
      </c>
      <c r="N7018" t="s">
        <v>28</v>
      </c>
      <c r="P7018">
        <f>(C7018-Key!$B$1)*24</f>
        <v>4.0833333333721384</v>
      </c>
      <c r="Q7018">
        <f>(Key!$B$2-'17.1'!C7018)*24</f>
        <v>-1.1333333333604969</v>
      </c>
      <c r="R7018" s="3">
        <f>C7018-(M7018-Key!$B$5)/(24*Key!$B$6)</f>
        <v>44130.783407407405</v>
      </c>
      <c r="S7018">
        <f>M7018-Key!$B$5</f>
        <v>14.92</v>
      </c>
      <c r="T7018" s="2">
        <f t="shared" si="545"/>
        <v>44129.798611111109</v>
      </c>
      <c r="U7018" t="str">
        <f t="shared" si="546"/>
        <v>10-25-2020 19:10</v>
      </c>
      <c r="V7018">
        <f>IFERROR(IF(W7018=Z7018,VLOOKUP($U7018,[1]C8842!$G$2:$M$145,3,FALSE),0),0)</f>
        <v>0</v>
      </c>
      <c r="W7018">
        <f>VLOOKUP(RIGHT($V$1,5),Key!$A$9:$B$14,2,FALSE)</f>
        <v>10.199999999999999</v>
      </c>
      <c r="X7018">
        <f t="shared" si="549"/>
        <v>0</v>
      </c>
      <c r="Y7018">
        <f>VLOOKUP(RIGHT($X$1,5),Key!$A$9:$B$14,2,FALSE)</f>
        <v>3.7</v>
      </c>
      <c r="Z7018">
        <f t="shared" si="547"/>
        <v>10.199999999999999</v>
      </c>
      <c r="AA7018">
        <f t="shared" si="548"/>
        <v>0</v>
      </c>
    </row>
    <row r="7019" spans="1:27" x14ac:dyDescent="0.3">
      <c r="A7019">
        <v>100067</v>
      </c>
      <c r="B7019">
        <v>230922</v>
      </c>
      <c r="C7019" s="3">
        <v>44130.797222222223</v>
      </c>
      <c r="D7019">
        <v>1</v>
      </c>
      <c r="E7019">
        <v>1</v>
      </c>
      <c r="F7019" t="s">
        <v>25</v>
      </c>
      <c r="G7019">
        <v>2</v>
      </c>
      <c r="H7019">
        <v>66.90625</v>
      </c>
      <c r="I7019">
        <v>22.10547</v>
      </c>
      <c r="J7019">
        <v>1.1171880000000001</v>
      </c>
      <c r="K7019">
        <v>58.023440000000001</v>
      </c>
      <c r="L7019" s="3">
        <v>44130.549305555556</v>
      </c>
      <c r="M7019">
        <v>17.18</v>
      </c>
      <c r="N7019" t="s">
        <v>28</v>
      </c>
      <c r="P7019">
        <f>(C7019-Key!$B$1)*24</f>
        <v>4.0833333333721384</v>
      </c>
      <c r="Q7019">
        <f>(Key!$B$2-'17.1'!C7019)*24</f>
        <v>-1.1333333333604969</v>
      </c>
      <c r="R7019" s="3">
        <f>C7019-(M7019-Key!$B$5)/(24*Key!$B$6)</f>
        <v>44130.783407407405</v>
      </c>
      <c r="S7019">
        <f>M7019-Key!$B$5</f>
        <v>14.92</v>
      </c>
      <c r="T7019" s="2">
        <f t="shared" si="545"/>
        <v>44129.798611111109</v>
      </c>
      <c r="U7019" t="str">
        <f t="shared" si="546"/>
        <v>10-25-2020 19:10</v>
      </c>
      <c r="V7019">
        <f>IFERROR(IF(W7019=Z7019,VLOOKUP($U7019,[1]C8842!$G$2:$M$145,3,FALSE),0),0)</f>
        <v>0</v>
      </c>
      <c r="W7019">
        <f>VLOOKUP(RIGHT($V$1,5),Key!$A$9:$B$14,2,FALSE)</f>
        <v>10.199999999999999</v>
      </c>
      <c r="X7019">
        <f t="shared" si="549"/>
        <v>0</v>
      </c>
      <c r="Y7019">
        <f>VLOOKUP(RIGHT($X$1,5),Key!$A$9:$B$14,2,FALSE)</f>
        <v>3.7</v>
      </c>
      <c r="Z7019">
        <f t="shared" si="547"/>
        <v>10.199999999999999</v>
      </c>
      <c r="AA7019">
        <f t="shared" si="548"/>
        <v>0</v>
      </c>
    </row>
    <row r="7020" spans="1:27" x14ac:dyDescent="0.3">
      <c r="A7020">
        <v>100067</v>
      </c>
      <c r="B7020">
        <v>230922</v>
      </c>
      <c r="C7020" s="3">
        <v>44130.797222222223</v>
      </c>
      <c r="D7020">
        <v>0</v>
      </c>
      <c r="E7020">
        <v>2</v>
      </c>
      <c r="F7020" t="s">
        <v>25</v>
      </c>
      <c r="G7020">
        <v>1</v>
      </c>
      <c r="H7020">
        <v>59.488280000000003</v>
      </c>
      <c r="I7020">
        <v>18.679690000000001</v>
      </c>
      <c r="J7020">
        <v>1.1015630000000001</v>
      </c>
      <c r="K7020">
        <v>46.019530000000003</v>
      </c>
      <c r="L7020" s="3">
        <v>44130.549305555556</v>
      </c>
      <c r="M7020">
        <v>17.18</v>
      </c>
      <c r="N7020" t="s">
        <v>28</v>
      </c>
      <c r="P7020">
        <f>(C7020-Key!$B$1)*24</f>
        <v>4.0833333333721384</v>
      </c>
      <c r="Q7020">
        <f>(Key!$B$2-'17.1'!C7020)*24</f>
        <v>-1.1333333333604969</v>
      </c>
      <c r="R7020" s="3">
        <f>C7020-(M7020-Key!$B$5)/(24*Key!$B$6)</f>
        <v>44130.783407407405</v>
      </c>
      <c r="S7020">
        <f>M7020-Key!$B$5</f>
        <v>14.92</v>
      </c>
      <c r="T7020" s="2">
        <f t="shared" si="545"/>
        <v>44129.798611111109</v>
      </c>
      <c r="U7020" t="str">
        <f t="shared" si="546"/>
        <v>10-25-2020 19:10</v>
      </c>
      <c r="V7020">
        <f>IFERROR(IF(W7020=Z7020,VLOOKUP($U7020,[1]C8842!$G$2:$M$145,3,FALSE),0),0)</f>
        <v>0</v>
      </c>
      <c r="W7020">
        <f>VLOOKUP(RIGHT($V$1,5),Key!$A$9:$B$14,2,FALSE)</f>
        <v>10.199999999999999</v>
      </c>
      <c r="X7020">
        <f t="shared" si="549"/>
        <v>0</v>
      </c>
      <c r="Y7020">
        <f>VLOOKUP(RIGHT($X$1,5),Key!$A$9:$B$14,2,FALSE)</f>
        <v>3.7</v>
      </c>
      <c r="Z7020">
        <f t="shared" si="547"/>
        <v>10.199999999999999</v>
      </c>
      <c r="AA7020">
        <f t="shared" si="548"/>
        <v>0</v>
      </c>
    </row>
    <row r="7021" spans="1:27" x14ac:dyDescent="0.3">
      <c r="A7021">
        <v>100067</v>
      </c>
      <c r="B7021">
        <v>230922</v>
      </c>
      <c r="C7021" s="3">
        <v>44130.797222222223</v>
      </c>
      <c r="D7021">
        <v>0</v>
      </c>
      <c r="E7021">
        <v>2</v>
      </c>
      <c r="F7021" t="s">
        <v>25</v>
      </c>
      <c r="G7021">
        <v>1</v>
      </c>
      <c r="H7021">
        <v>57.171880000000002</v>
      </c>
      <c r="I7021">
        <v>16.11328</v>
      </c>
      <c r="J7021">
        <v>1.027344</v>
      </c>
      <c r="K7021">
        <v>46.019530000000003</v>
      </c>
      <c r="L7021" s="3">
        <v>44130.549305555556</v>
      </c>
      <c r="M7021">
        <v>17.18</v>
      </c>
      <c r="N7021" t="s">
        <v>28</v>
      </c>
      <c r="P7021">
        <f>(C7021-Key!$B$1)*24</f>
        <v>4.0833333333721384</v>
      </c>
      <c r="Q7021">
        <f>(Key!$B$2-'17.1'!C7021)*24</f>
        <v>-1.1333333333604969</v>
      </c>
      <c r="R7021" s="3">
        <f>C7021-(M7021-Key!$B$5)/(24*Key!$B$6)</f>
        <v>44130.783407407405</v>
      </c>
      <c r="S7021">
        <f>M7021-Key!$B$5</f>
        <v>14.92</v>
      </c>
      <c r="T7021" s="2">
        <f t="shared" si="545"/>
        <v>44129.798611111109</v>
      </c>
      <c r="U7021" t="str">
        <f t="shared" si="546"/>
        <v>10-25-2020 19:10</v>
      </c>
      <c r="V7021">
        <f>IFERROR(IF(W7021=Z7021,VLOOKUP($U7021,[1]C8842!$G$2:$M$145,3,FALSE),0),0)</f>
        <v>0</v>
      </c>
      <c r="W7021">
        <f>VLOOKUP(RIGHT($V$1,5),Key!$A$9:$B$14,2,FALSE)</f>
        <v>10.199999999999999</v>
      </c>
      <c r="X7021">
        <f t="shared" si="549"/>
        <v>0</v>
      </c>
      <c r="Y7021">
        <f>VLOOKUP(RIGHT($X$1,5),Key!$A$9:$B$14,2,FALSE)</f>
        <v>3.7</v>
      </c>
      <c r="Z7021">
        <f t="shared" si="547"/>
        <v>10.199999999999999</v>
      </c>
      <c r="AA7021">
        <f t="shared" si="548"/>
        <v>0</v>
      </c>
    </row>
    <row r="7022" spans="1:27" x14ac:dyDescent="0.3">
      <c r="A7022">
        <v>100067</v>
      </c>
      <c r="B7022">
        <v>230922</v>
      </c>
      <c r="C7022" s="3">
        <v>44130.797222222223</v>
      </c>
      <c r="D7022">
        <v>1</v>
      </c>
      <c r="E7022">
        <v>1</v>
      </c>
      <c r="F7022" t="s">
        <v>25</v>
      </c>
      <c r="G7022">
        <v>4</v>
      </c>
      <c r="H7022">
        <v>63.839840000000002</v>
      </c>
      <c r="I7022">
        <v>50.003909999999998</v>
      </c>
      <c r="J7022">
        <v>2.3320310000000002</v>
      </c>
      <c r="K7022">
        <v>59.023440000000001</v>
      </c>
      <c r="L7022" s="3">
        <v>44130.549305555556</v>
      </c>
      <c r="M7022">
        <v>17.18</v>
      </c>
      <c r="N7022" t="s">
        <v>28</v>
      </c>
      <c r="P7022">
        <f>(C7022-Key!$B$1)*24</f>
        <v>4.0833333333721384</v>
      </c>
      <c r="Q7022">
        <f>(Key!$B$2-'17.1'!C7022)*24</f>
        <v>-1.1333333333604969</v>
      </c>
      <c r="R7022" s="3">
        <f>C7022-(M7022-Key!$B$5)/(24*Key!$B$6)</f>
        <v>44130.783407407405</v>
      </c>
      <c r="S7022">
        <f>M7022-Key!$B$5</f>
        <v>14.92</v>
      </c>
      <c r="T7022" s="2">
        <f t="shared" si="545"/>
        <v>44129.798611111109</v>
      </c>
      <c r="U7022" t="str">
        <f t="shared" si="546"/>
        <v>10-25-2020 19:10</v>
      </c>
      <c r="V7022">
        <f>IFERROR(IF(W7022=Z7022,VLOOKUP($U7022,[1]C8842!$G$2:$M$145,3,FALSE),0),0)</f>
        <v>0</v>
      </c>
      <c r="W7022">
        <f>VLOOKUP(RIGHT($V$1,5),Key!$A$9:$B$14,2,FALSE)</f>
        <v>10.199999999999999</v>
      </c>
      <c r="X7022">
        <f t="shared" si="549"/>
        <v>0</v>
      </c>
      <c r="Y7022">
        <f>VLOOKUP(RIGHT($X$1,5),Key!$A$9:$B$14,2,FALSE)</f>
        <v>3.7</v>
      </c>
      <c r="Z7022">
        <f t="shared" si="547"/>
        <v>10.199999999999999</v>
      </c>
      <c r="AA7022">
        <f t="shared" si="548"/>
        <v>0</v>
      </c>
    </row>
    <row r="7023" spans="1:27" x14ac:dyDescent="0.3">
      <c r="A7023">
        <v>100067</v>
      </c>
      <c r="B7023">
        <v>230922</v>
      </c>
      <c r="C7023" s="3">
        <v>44130.797222222223</v>
      </c>
      <c r="D7023">
        <v>3</v>
      </c>
      <c r="E7023">
        <v>2</v>
      </c>
      <c r="F7023" t="s">
        <v>26</v>
      </c>
      <c r="G7023">
        <v>5</v>
      </c>
      <c r="H7023">
        <v>68.0625</v>
      </c>
      <c r="I7023">
        <v>80.109380000000002</v>
      </c>
      <c r="J7023">
        <v>3.3671880000000001</v>
      </c>
      <c r="K7023">
        <v>92.039060000000006</v>
      </c>
      <c r="L7023" s="3">
        <v>44130.549305555556</v>
      </c>
      <c r="M7023">
        <v>17.18</v>
      </c>
      <c r="N7023" t="s">
        <v>28</v>
      </c>
      <c r="P7023">
        <f>(C7023-Key!$B$1)*24</f>
        <v>4.0833333333721384</v>
      </c>
      <c r="Q7023">
        <f>(Key!$B$2-'17.1'!C7023)*24</f>
        <v>-1.1333333333604969</v>
      </c>
      <c r="R7023" s="3">
        <f>C7023-(M7023-Key!$B$5)/(24*Key!$B$6)</f>
        <v>44130.783407407405</v>
      </c>
      <c r="S7023">
        <f>M7023-Key!$B$5</f>
        <v>14.92</v>
      </c>
      <c r="T7023" s="2">
        <f t="shared" si="545"/>
        <v>44129.798611111109</v>
      </c>
      <c r="U7023" t="str">
        <f t="shared" si="546"/>
        <v>10-25-2020 19:10</v>
      </c>
      <c r="V7023">
        <f>IFERROR(IF(W7023=Z7023,VLOOKUP($U7023,[1]C8842!$G$2:$M$145,3,FALSE),0),0)</f>
        <v>0</v>
      </c>
      <c r="W7023">
        <f>VLOOKUP(RIGHT($V$1,5),Key!$A$9:$B$14,2,FALSE)</f>
        <v>10.199999999999999</v>
      </c>
      <c r="X7023">
        <f t="shared" si="549"/>
        <v>0</v>
      </c>
      <c r="Y7023">
        <f>VLOOKUP(RIGHT($X$1,5),Key!$A$9:$B$14,2,FALSE)</f>
        <v>3.7</v>
      </c>
      <c r="Z7023">
        <f t="shared" si="547"/>
        <v>10.199999999999999</v>
      </c>
      <c r="AA7023">
        <f t="shared" si="548"/>
        <v>0</v>
      </c>
    </row>
    <row r="7024" spans="1:27" x14ac:dyDescent="0.3">
      <c r="A7024">
        <v>100067</v>
      </c>
      <c r="B7024">
        <v>230922</v>
      </c>
      <c r="C7024" s="3">
        <v>44130.797222222223</v>
      </c>
      <c r="D7024">
        <v>2</v>
      </c>
      <c r="E7024">
        <v>1</v>
      </c>
      <c r="F7024" t="s">
        <v>26</v>
      </c>
      <c r="G7024">
        <v>1</v>
      </c>
      <c r="H7024">
        <v>66.753910000000005</v>
      </c>
      <c r="I7024">
        <v>18.558589999999999</v>
      </c>
      <c r="J7024">
        <v>0.9765625</v>
      </c>
      <c r="K7024">
        <v>79.03125</v>
      </c>
      <c r="L7024" s="3">
        <v>44130.549305555556</v>
      </c>
      <c r="M7024">
        <v>17.18</v>
      </c>
      <c r="N7024" t="s">
        <v>28</v>
      </c>
      <c r="P7024">
        <f>(C7024-Key!$B$1)*24</f>
        <v>4.0833333333721384</v>
      </c>
      <c r="Q7024">
        <f>(Key!$B$2-'17.1'!C7024)*24</f>
        <v>-1.1333333333604969</v>
      </c>
      <c r="R7024" s="3">
        <f>C7024-(M7024-Key!$B$5)/(24*Key!$B$6)</f>
        <v>44130.783407407405</v>
      </c>
      <c r="S7024">
        <f>M7024-Key!$B$5</f>
        <v>14.92</v>
      </c>
      <c r="T7024" s="2">
        <f t="shared" si="545"/>
        <v>44129.798611111109</v>
      </c>
      <c r="U7024" t="str">
        <f t="shared" si="546"/>
        <v>10-25-2020 19:10</v>
      </c>
      <c r="V7024">
        <f>IFERROR(IF(W7024=Z7024,VLOOKUP($U7024,[1]C8842!$G$2:$M$145,3,FALSE),0),0)</f>
        <v>0</v>
      </c>
      <c r="W7024">
        <f>VLOOKUP(RIGHT($V$1,5),Key!$A$9:$B$14,2,FALSE)</f>
        <v>10.199999999999999</v>
      </c>
      <c r="X7024">
        <f t="shared" si="549"/>
        <v>0</v>
      </c>
      <c r="Y7024">
        <f>VLOOKUP(RIGHT($X$1,5),Key!$A$9:$B$14,2,FALSE)</f>
        <v>3.7</v>
      </c>
      <c r="Z7024">
        <f t="shared" si="547"/>
        <v>10.199999999999999</v>
      </c>
      <c r="AA7024">
        <f t="shared" si="548"/>
        <v>0</v>
      </c>
    </row>
    <row r="7025" spans="1:27" x14ac:dyDescent="0.3">
      <c r="A7025">
        <v>100067</v>
      </c>
      <c r="B7025">
        <v>230922</v>
      </c>
      <c r="C7025" s="3">
        <v>44130.79791666667</v>
      </c>
      <c r="D7025">
        <v>3</v>
      </c>
      <c r="E7025">
        <v>2</v>
      </c>
      <c r="F7025" t="s">
        <v>26</v>
      </c>
      <c r="G7025">
        <v>1</v>
      </c>
      <c r="H7025">
        <v>63.160159999999998</v>
      </c>
      <c r="I7025">
        <v>14.25</v>
      </c>
      <c r="J7025">
        <v>0.8515625</v>
      </c>
      <c r="K7025">
        <v>94.039060000000006</v>
      </c>
      <c r="L7025" s="3">
        <v>44130.549305555556</v>
      </c>
      <c r="M7025">
        <v>17.18</v>
      </c>
      <c r="N7025" t="s">
        <v>28</v>
      </c>
      <c r="P7025">
        <f>(C7025-Key!$B$1)*24</f>
        <v>4.1000000000931323</v>
      </c>
      <c r="Q7025">
        <f>(Key!$B$2-'17.1'!C7025)*24</f>
        <v>-1.1500000000814907</v>
      </c>
      <c r="R7025" s="3">
        <f>C7025-(M7025-Key!$B$5)/(24*Key!$B$6)</f>
        <v>44130.784101851852</v>
      </c>
      <c r="S7025">
        <f>M7025-Key!$B$5</f>
        <v>14.92</v>
      </c>
      <c r="T7025" s="2">
        <f t="shared" si="545"/>
        <v>44129.798611111109</v>
      </c>
      <c r="U7025" t="str">
        <f t="shared" si="546"/>
        <v>10-25-2020 19:10</v>
      </c>
      <c r="V7025">
        <f>IFERROR(IF(W7025=Z7025,VLOOKUP($U7025,[1]C8842!$G$2:$M$145,3,FALSE),0),0)</f>
        <v>0</v>
      </c>
      <c r="W7025">
        <f>VLOOKUP(RIGHT($V$1,5),Key!$A$9:$B$14,2,FALSE)</f>
        <v>10.199999999999999</v>
      </c>
      <c r="X7025">
        <f t="shared" si="549"/>
        <v>0</v>
      </c>
      <c r="Y7025">
        <f>VLOOKUP(RIGHT($X$1,5),Key!$A$9:$B$14,2,FALSE)</f>
        <v>3.7</v>
      </c>
      <c r="Z7025">
        <f t="shared" si="547"/>
        <v>10.199999999999999</v>
      </c>
      <c r="AA7025">
        <f t="shared" si="548"/>
        <v>0</v>
      </c>
    </row>
    <row r="7026" spans="1:27" x14ac:dyDescent="0.3">
      <c r="A7026">
        <v>100067</v>
      </c>
      <c r="B7026">
        <v>230922</v>
      </c>
      <c r="C7026" s="3">
        <v>44130.79791666667</v>
      </c>
      <c r="D7026">
        <v>3</v>
      </c>
      <c r="E7026">
        <v>2</v>
      </c>
      <c r="F7026" t="s">
        <v>26</v>
      </c>
      <c r="G7026">
        <v>1</v>
      </c>
      <c r="H7026">
        <v>68.601560000000006</v>
      </c>
      <c r="I7026">
        <v>19.39453</v>
      </c>
      <c r="J7026">
        <v>0.984375</v>
      </c>
      <c r="K7026">
        <v>94.039060000000006</v>
      </c>
      <c r="L7026" s="3">
        <v>44130.549305555556</v>
      </c>
      <c r="M7026">
        <v>17.18</v>
      </c>
      <c r="N7026" t="s">
        <v>28</v>
      </c>
      <c r="P7026">
        <f>(C7026-Key!$B$1)*24</f>
        <v>4.1000000000931323</v>
      </c>
      <c r="Q7026">
        <f>(Key!$B$2-'17.1'!C7026)*24</f>
        <v>-1.1500000000814907</v>
      </c>
      <c r="R7026" s="3">
        <f>C7026-(M7026-Key!$B$5)/(24*Key!$B$6)</f>
        <v>44130.784101851852</v>
      </c>
      <c r="S7026">
        <f>M7026-Key!$B$5</f>
        <v>14.92</v>
      </c>
      <c r="T7026" s="2">
        <f t="shared" si="545"/>
        <v>44129.798611111109</v>
      </c>
      <c r="U7026" t="str">
        <f t="shared" si="546"/>
        <v>10-25-2020 19:10</v>
      </c>
      <c r="V7026">
        <f>IFERROR(IF(W7026=Z7026,VLOOKUP($U7026,[1]C8842!$G$2:$M$145,3,FALSE),0),0)</f>
        <v>0</v>
      </c>
      <c r="W7026">
        <f>VLOOKUP(RIGHT($V$1,5),Key!$A$9:$B$14,2,FALSE)</f>
        <v>10.199999999999999</v>
      </c>
      <c r="X7026">
        <f t="shared" si="549"/>
        <v>0</v>
      </c>
      <c r="Y7026">
        <f>VLOOKUP(RIGHT($X$1,5),Key!$A$9:$B$14,2,FALSE)</f>
        <v>3.7</v>
      </c>
      <c r="Z7026">
        <f t="shared" si="547"/>
        <v>10.199999999999999</v>
      </c>
      <c r="AA7026">
        <f t="shared" si="548"/>
        <v>0</v>
      </c>
    </row>
    <row r="7027" spans="1:27" x14ac:dyDescent="0.3">
      <c r="A7027">
        <v>100067</v>
      </c>
      <c r="B7027">
        <v>230922</v>
      </c>
      <c r="C7027" s="3">
        <v>44130.79791666667</v>
      </c>
      <c r="D7027">
        <v>2</v>
      </c>
      <c r="E7027">
        <v>1</v>
      </c>
      <c r="F7027" t="s">
        <v>26</v>
      </c>
      <c r="G7027">
        <v>1</v>
      </c>
      <c r="H7027">
        <v>72.128910000000005</v>
      </c>
      <c r="I7027">
        <v>17.085940000000001</v>
      </c>
      <c r="J7027">
        <v>0.8515625</v>
      </c>
      <c r="K7027">
        <v>82.035160000000005</v>
      </c>
      <c r="L7027" s="3">
        <v>44130.549305555556</v>
      </c>
      <c r="M7027">
        <v>17.18</v>
      </c>
      <c r="N7027" t="s">
        <v>28</v>
      </c>
      <c r="P7027">
        <f>(C7027-Key!$B$1)*24</f>
        <v>4.1000000000931323</v>
      </c>
      <c r="Q7027">
        <f>(Key!$B$2-'17.1'!C7027)*24</f>
        <v>-1.1500000000814907</v>
      </c>
      <c r="R7027" s="3">
        <f>C7027-(M7027-Key!$B$5)/(24*Key!$B$6)</f>
        <v>44130.784101851852</v>
      </c>
      <c r="S7027">
        <f>M7027-Key!$B$5</f>
        <v>14.92</v>
      </c>
      <c r="T7027" s="2">
        <f t="shared" si="545"/>
        <v>44129.798611111109</v>
      </c>
      <c r="U7027" t="str">
        <f t="shared" si="546"/>
        <v>10-25-2020 19:10</v>
      </c>
      <c r="V7027">
        <f>IFERROR(IF(W7027=Z7027,VLOOKUP($U7027,[1]C8842!$G$2:$M$145,3,FALSE),0),0)</f>
        <v>0</v>
      </c>
      <c r="W7027">
        <f>VLOOKUP(RIGHT($V$1,5),Key!$A$9:$B$14,2,FALSE)</f>
        <v>10.199999999999999</v>
      </c>
      <c r="X7027">
        <f t="shared" si="549"/>
        <v>0</v>
      </c>
      <c r="Y7027">
        <f>VLOOKUP(RIGHT($X$1,5),Key!$A$9:$B$14,2,FALSE)</f>
        <v>3.7</v>
      </c>
      <c r="Z7027">
        <f t="shared" si="547"/>
        <v>10.199999999999999</v>
      </c>
      <c r="AA7027">
        <f t="shared" si="548"/>
        <v>0</v>
      </c>
    </row>
    <row r="7028" spans="1:27" x14ac:dyDescent="0.3">
      <c r="A7028">
        <v>100067</v>
      </c>
      <c r="B7028">
        <v>230922</v>
      </c>
      <c r="C7028" s="3">
        <v>44130.79791666667</v>
      </c>
      <c r="D7028">
        <v>3</v>
      </c>
      <c r="E7028">
        <v>2</v>
      </c>
      <c r="F7028" t="s">
        <v>26</v>
      </c>
      <c r="G7028">
        <v>1</v>
      </c>
      <c r="H7028">
        <v>69.140630000000002</v>
      </c>
      <c r="I7028">
        <v>15.941409999999999</v>
      </c>
      <c r="J7028">
        <v>0.84375</v>
      </c>
      <c r="K7028">
        <v>93.039060000000006</v>
      </c>
      <c r="L7028" s="3">
        <v>44130.549305555556</v>
      </c>
      <c r="M7028">
        <v>17.18</v>
      </c>
      <c r="N7028" t="s">
        <v>28</v>
      </c>
      <c r="P7028">
        <f>(C7028-Key!$B$1)*24</f>
        <v>4.1000000000931323</v>
      </c>
      <c r="Q7028">
        <f>(Key!$B$2-'17.1'!C7028)*24</f>
        <v>-1.1500000000814907</v>
      </c>
      <c r="R7028" s="3">
        <f>C7028-(M7028-Key!$B$5)/(24*Key!$B$6)</f>
        <v>44130.784101851852</v>
      </c>
      <c r="S7028">
        <f>M7028-Key!$B$5</f>
        <v>14.92</v>
      </c>
      <c r="T7028" s="2">
        <f t="shared" si="545"/>
        <v>44129.798611111109</v>
      </c>
      <c r="U7028" t="str">
        <f t="shared" si="546"/>
        <v>10-25-2020 19:10</v>
      </c>
      <c r="V7028">
        <f>IFERROR(IF(W7028=Z7028,VLOOKUP($U7028,[1]C8842!$G$2:$M$145,3,FALSE),0),0)</f>
        <v>0</v>
      </c>
      <c r="W7028">
        <f>VLOOKUP(RIGHT($V$1,5),Key!$A$9:$B$14,2,FALSE)</f>
        <v>10.199999999999999</v>
      </c>
      <c r="X7028">
        <f t="shared" si="549"/>
        <v>0</v>
      </c>
      <c r="Y7028">
        <f>VLOOKUP(RIGHT($X$1,5),Key!$A$9:$B$14,2,FALSE)</f>
        <v>3.7</v>
      </c>
      <c r="Z7028">
        <f t="shared" si="547"/>
        <v>10.199999999999999</v>
      </c>
      <c r="AA7028">
        <f t="shared" si="548"/>
        <v>0</v>
      </c>
    </row>
    <row r="7029" spans="1:27" x14ac:dyDescent="0.3">
      <c r="A7029">
        <v>100067</v>
      </c>
      <c r="B7029">
        <v>230922</v>
      </c>
      <c r="C7029" s="3">
        <v>44130.79791666667</v>
      </c>
      <c r="D7029">
        <v>3</v>
      </c>
      <c r="E7029">
        <v>2</v>
      </c>
      <c r="F7029" t="s">
        <v>26</v>
      </c>
      <c r="G7029">
        <v>1</v>
      </c>
      <c r="H7029">
        <v>71.792969999999997</v>
      </c>
      <c r="I7029">
        <v>13.79688</v>
      </c>
      <c r="J7029">
        <v>0.73046880000000003</v>
      </c>
      <c r="K7029">
        <v>94.039060000000006</v>
      </c>
      <c r="L7029" s="3">
        <v>44130.549305555556</v>
      </c>
      <c r="M7029">
        <v>17.18</v>
      </c>
      <c r="N7029" t="s">
        <v>28</v>
      </c>
      <c r="P7029">
        <f>(C7029-Key!$B$1)*24</f>
        <v>4.1000000000931323</v>
      </c>
      <c r="Q7029">
        <f>(Key!$B$2-'17.1'!C7029)*24</f>
        <v>-1.1500000000814907</v>
      </c>
      <c r="R7029" s="3">
        <f>C7029-(M7029-Key!$B$5)/(24*Key!$B$6)</f>
        <v>44130.784101851852</v>
      </c>
      <c r="S7029">
        <f>M7029-Key!$B$5</f>
        <v>14.92</v>
      </c>
      <c r="T7029" s="2">
        <f t="shared" si="545"/>
        <v>44129.798611111109</v>
      </c>
      <c r="U7029" t="str">
        <f t="shared" si="546"/>
        <v>10-25-2020 19:10</v>
      </c>
      <c r="V7029">
        <f>IFERROR(IF(W7029=Z7029,VLOOKUP($U7029,[1]C8842!$G$2:$M$145,3,FALSE),0),0)</f>
        <v>0</v>
      </c>
      <c r="W7029">
        <f>VLOOKUP(RIGHT($V$1,5),Key!$A$9:$B$14,2,FALSE)</f>
        <v>10.199999999999999</v>
      </c>
      <c r="X7029">
        <f t="shared" si="549"/>
        <v>0</v>
      </c>
      <c r="Y7029">
        <f>VLOOKUP(RIGHT($X$1,5),Key!$A$9:$B$14,2,FALSE)</f>
        <v>3.7</v>
      </c>
      <c r="Z7029">
        <f t="shared" si="547"/>
        <v>10.199999999999999</v>
      </c>
      <c r="AA7029">
        <f t="shared" si="548"/>
        <v>0</v>
      </c>
    </row>
    <row r="7030" spans="1:27" x14ac:dyDescent="0.3">
      <c r="A7030">
        <v>100067</v>
      </c>
      <c r="B7030">
        <v>230922</v>
      </c>
      <c r="C7030" s="3">
        <v>44130.79791666667</v>
      </c>
      <c r="D7030">
        <v>2</v>
      </c>
      <c r="E7030">
        <v>1</v>
      </c>
      <c r="F7030" t="s">
        <v>26</v>
      </c>
      <c r="G7030">
        <v>1</v>
      </c>
      <c r="H7030">
        <v>64.226560000000006</v>
      </c>
      <c r="I7030">
        <v>18.554690000000001</v>
      </c>
      <c r="J7030">
        <v>1.015625</v>
      </c>
      <c r="K7030">
        <v>81.035160000000005</v>
      </c>
      <c r="L7030" s="3">
        <v>44130.549305555556</v>
      </c>
      <c r="M7030">
        <v>17.18</v>
      </c>
      <c r="N7030" t="s">
        <v>28</v>
      </c>
      <c r="P7030">
        <f>(C7030-Key!$B$1)*24</f>
        <v>4.1000000000931323</v>
      </c>
      <c r="Q7030">
        <f>(Key!$B$2-'17.1'!C7030)*24</f>
        <v>-1.1500000000814907</v>
      </c>
      <c r="R7030" s="3">
        <f>C7030-(M7030-Key!$B$5)/(24*Key!$B$6)</f>
        <v>44130.784101851852</v>
      </c>
      <c r="S7030">
        <f>M7030-Key!$B$5</f>
        <v>14.92</v>
      </c>
      <c r="T7030" s="2">
        <f t="shared" si="545"/>
        <v>44129.798611111109</v>
      </c>
      <c r="U7030" t="str">
        <f t="shared" si="546"/>
        <v>10-25-2020 19:10</v>
      </c>
      <c r="V7030">
        <f>IFERROR(IF(W7030=Z7030,VLOOKUP($U7030,[1]C8842!$G$2:$M$145,3,FALSE),0),0)</f>
        <v>0</v>
      </c>
      <c r="W7030">
        <f>VLOOKUP(RIGHT($V$1,5),Key!$A$9:$B$14,2,FALSE)</f>
        <v>10.199999999999999</v>
      </c>
      <c r="X7030">
        <f t="shared" si="549"/>
        <v>0</v>
      </c>
      <c r="Y7030">
        <f>VLOOKUP(RIGHT($X$1,5),Key!$A$9:$B$14,2,FALSE)</f>
        <v>3.7</v>
      </c>
      <c r="Z7030">
        <f t="shared" si="547"/>
        <v>10.199999999999999</v>
      </c>
      <c r="AA7030">
        <f t="shared" si="548"/>
        <v>0</v>
      </c>
    </row>
    <row r="7031" spans="1:27" x14ac:dyDescent="0.3">
      <c r="A7031">
        <v>100067</v>
      </c>
      <c r="B7031">
        <v>230922</v>
      </c>
      <c r="C7031" s="3">
        <v>44130.79791666667</v>
      </c>
      <c r="D7031">
        <v>0</v>
      </c>
      <c r="E7031">
        <v>2</v>
      </c>
      <c r="F7031" t="s">
        <v>25</v>
      </c>
      <c r="G7031">
        <v>1</v>
      </c>
      <c r="H7031">
        <v>61.53125</v>
      </c>
      <c r="I7031">
        <v>17.078130000000002</v>
      </c>
      <c r="J7031">
        <v>0.99609380000000003</v>
      </c>
      <c r="K7031">
        <v>48.019530000000003</v>
      </c>
      <c r="L7031" s="3">
        <v>44130.549305555556</v>
      </c>
      <c r="M7031">
        <v>17.18</v>
      </c>
      <c r="N7031" t="s">
        <v>28</v>
      </c>
      <c r="P7031">
        <f>(C7031-Key!$B$1)*24</f>
        <v>4.1000000000931323</v>
      </c>
      <c r="Q7031">
        <f>(Key!$B$2-'17.1'!C7031)*24</f>
        <v>-1.1500000000814907</v>
      </c>
      <c r="R7031" s="3">
        <f>C7031-(M7031-Key!$B$5)/(24*Key!$B$6)</f>
        <v>44130.784101851852</v>
      </c>
      <c r="S7031">
        <f>M7031-Key!$B$5</f>
        <v>14.92</v>
      </c>
      <c r="T7031" s="2">
        <f t="shared" si="545"/>
        <v>44129.798611111109</v>
      </c>
      <c r="U7031" t="str">
        <f t="shared" si="546"/>
        <v>10-25-2020 19:10</v>
      </c>
      <c r="V7031">
        <f>IFERROR(IF(W7031=Z7031,VLOOKUP($U7031,[1]C8842!$G$2:$M$145,3,FALSE),0),0)</f>
        <v>0</v>
      </c>
      <c r="W7031">
        <f>VLOOKUP(RIGHT($V$1,5),Key!$A$9:$B$14,2,FALSE)</f>
        <v>10.199999999999999</v>
      </c>
      <c r="X7031">
        <f t="shared" si="549"/>
        <v>0</v>
      </c>
      <c r="Y7031">
        <f>VLOOKUP(RIGHT($X$1,5),Key!$A$9:$B$14,2,FALSE)</f>
        <v>3.7</v>
      </c>
      <c r="Z7031">
        <f t="shared" si="547"/>
        <v>10.199999999999999</v>
      </c>
      <c r="AA7031">
        <f t="shared" si="548"/>
        <v>0</v>
      </c>
    </row>
    <row r="7032" spans="1:27" x14ac:dyDescent="0.3">
      <c r="A7032">
        <v>100067</v>
      </c>
      <c r="B7032">
        <v>230922</v>
      </c>
      <c r="C7032" s="3">
        <v>44130.79791666667</v>
      </c>
      <c r="D7032">
        <v>3</v>
      </c>
      <c r="E7032">
        <v>2</v>
      </c>
      <c r="F7032" t="s">
        <v>26</v>
      </c>
      <c r="G7032">
        <v>1</v>
      </c>
      <c r="H7032">
        <v>69.644530000000003</v>
      </c>
      <c r="I7032">
        <v>16.921880000000002</v>
      </c>
      <c r="J7032">
        <v>0.875</v>
      </c>
      <c r="K7032">
        <v>94.039060000000006</v>
      </c>
      <c r="L7032" s="3">
        <v>44130.549305555556</v>
      </c>
      <c r="M7032">
        <v>17.18</v>
      </c>
      <c r="N7032" t="s">
        <v>28</v>
      </c>
      <c r="P7032">
        <f>(C7032-Key!$B$1)*24</f>
        <v>4.1000000000931323</v>
      </c>
      <c r="Q7032">
        <f>(Key!$B$2-'17.1'!C7032)*24</f>
        <v>-1.1500000000814907</v>
      </c>
      <c r="R7032" s="3">
        <f>C7032-(M7032-Key!$B$5)/(24*Key!$B$6)</f>
        <v>44130.784101851852</v>
      </c>
      <c r="S7032">
        <f>M7032-Key!$B$5</f>
        <v>14.92</v>
      </c>
      <c r="T7032" s="2">
        <f t="shared" si="545"/>
        <v>44129.798611111109</v>
      </c>
      <c r="U7032" t="str">
        <f t="shared" si="546"/>
        <v>10-25-2020 19:10</v>
      </c>
      <c r="V7032">
        <f>IFERROR(IF(W7032=Z7032,VLOOKUP($U7032,[1]C8842!$G$2:$M$145,3,FALSE),0),0)</f>
        <v>0</v>
      </c>
      <c r="W7032">
        <f>VLOOKUP(RIGHT($V$1,5),Key!$A$9:$B$14,2,FALSE)</f>
        <v>10.199999999999999</v>
      </c>
      <c r="X7032">
        <f t="shared" si="549"/>
        <v>0</v>
      </c>
      <c r="Y7032">
        <f>VLOOKUP(RIGHT($X$1,5),Key!$A$9:$B$14,2,FALSE)</f>
        <v>3.7</v>
      </c>
      <c r="Z7032">
        <f t="shared" si="547"/>
        <v>10.199999999999999</v>
      </c>
      <c r="AA7032">
        <f t="shared" si="548"/>
        <v>0</v>
      </c>
    </row>
    <row r="7033" spans="1:27" x14ac:dyDescent="0.3">
      <c r="A7033">
        <v>100067</v>
      </c>
      <c r="B7033">
        <v>230922</v>
      </c>
      <c r="C7033" s="3">
        <v>44130.79791666667</v>
      </c>
      <c r="D7033">
        <v>2</v>
      </c>
      <c r="E7033">
        <v>1</v>
      </c>
      <c r="F7033" t="s">
        <v>26</v>
      </c>
      <c r="G7033">
        <v>1</v>
      </c>
      <c r="H7033">
        <v>68.613280000000003</v>
      </c>
      <c r="I7033">
        <v>15.789059999999999</v>
      </c>
      <c r="J7033">
        <v>0.84375</v>
      </c>
      <c r="K7033">
        <v>81.035160000000005</v>
      </c>
      <c r="L7033" s="3">
        <v>44130.549305555556</v>
      </c>
      <c r="M7033">
        <v>17.18</v>
      </c>
      <c r="N7033" t="s">
        <v>28</v>
      </c>
      <c r="P7033">
        <f>(C7033-Key!$B$1)*24</f>
        <v>4.1000000000931323</v>
      </c>
      <c r="Q7033">
        <f>(Key!$B$2-'17.1'!C7033)*24</f>
        <v>-1.1500000000814907</v>
      </c>
      <c r="R7033" s="3">
        <f>C7033-(M7033-Key!$B$5)/(24*Key!$B$6)</f>
        <v>44130.784101851852</v>
      </c>
      <c r="S7033">
        <f>M7033-Key!$B$5</f>
        <v>14.92</v>
      </c>
      <c r="T7033" s="2">
        <f t="shared" si="545"/>
        <v>44129.798611111109</v>
      </c>
      <c r="U7033" t="str">
        <f t="shared" si="546"/>
        <v>10-25-2020 19:10</v>
      </c>
      <c r="V7033">
        <f>IFERROR(IF(W7033=Z7033,VLOOKUP($U7033,[1]C8842!$G$2:$M$145,3,FALSE),0),0)</f>
        <v>0</v>
      </c>
      <c r="W7033">
        <f>VLOOKUP(RIGHT($V$1,5),Key!$A$9:$B$14,2,FALSE)</f>
        <v>10.199999999999999</v>
      </c>
      <c r="X7033">
        <f t="shared" si="549"/>
        <v>0</v>
      </c>
      <c r="Y7033">
        <f>VLOOKUP(RIGHT($X$1,5),Key!$A$9:$B$14,2,FALSE)</f>
        <v>3.7</v>
      </c>
      <c r="Z7033">
        <f t="shared" si="547"/>
        <v>10.199999999999999</v>
      </c>
      <c r="AA7033">
        <f t="shared" si="548"/>
        <v>0</v>
      </c>
    </row>
    <row r="7034" spans="1:27" x14ac:dyDescent="0.3">
      <c r="A7034">
        <v>100067</v>
      </c>
      <c r="B7034">
        <v>230922</v>
      </c>
      <c r="C7034" s="3">
        <v>44130.79791666667</v>
      </c>
      <c r="D7034">
        <v>1</v>
      </c>
      <c r="E7034">
        <v>1</v>
      </c>
      <c r="F7034" t="s">
        <v>25</v>
      </c>
      <c r="G7034">
        <v>1</v>
      </c>
      <c r="H7034">
        <v>66.367189999999994</v>
      </c>
      <c r="I7034">
        <v>15.152340000000001</v>
      </c>
      <c r="J7034">
        <v>0.84765630000000003</v>
      </c>
      <c r="K7034">
        <v>58.023440000000001</v>
      </c>
      <c r="L7034" s="3">
        <v>44130.549305555556</v>
      </c>
      <c r="M7034">
        <v>17.18</v>
      </c>
      <c r="N7034" t="s">
        <v>28</v>
      </c>
      <c r="P7034">
        <f>(C7034-Key!$B$1)*24</f>
        <v>4.1000000000931323</v>
      </c>
      <c r="Q7034">
        <f>(Key!$B$2-'17.1'!C7034)*24</f>
        <v>-1.1500000000814907</v>
      </c>
      <c r="R7034" s="3">
        <f>C7034-(M7034-Key!$B$5)/(24*Key!$B$6)</f>
        <v>44130.784101851852</v>
      </c>
      <c r="S7034">
        <f>M7034-Key!$B$5</f>
        <v>14.92</v>
      </c>
      <c r="T7034" s="2">
        <f t="shared" si="545"/>
        <v>44129.798611111109</v>
      </c>
      <c r="U7034" t="str">
        <f t="shared" si="546"/>
        <v>10-25-2020 19:10</v>
      </c>
      <c r="V7034">
        <f>IFERROR(IF(W7034=Z7034,VLOOKUP($U7034,[1]C8842!$G$2:$M$145,3,FALSE),0),0)</f>
        <v>0</v>
      </c>
      <c r="W7034">
        <f>VLOOKUP(RIGHT($V$1,5),Key!$A$9:$B$14,2,FALSE)</f>
        <v>10.199999999999999</v>
      </c>
      <c r="X7034">
        <f t="shared" si="549"/>
        <v>0</v>
      </c>
      <c r="Y7034">
        <f>VLOOKUP(RIGHT($X$1,5),Key!$A$9:$B$14,2,FALSE)</f>
        <v>3.7</v>
      </c>
      <c r="Z7034">
        <f t="shared" si="547"/>
        <v>10.199999999999999</v>
      </c>
      <c r="AA7034">
        <f t="shared" si="548"/>
        <v>0</v>
      </c>
    </row>
    <row r="7035" spans="1:27" x14ac:dyDescent="0.3">
      <c r="A7035">
        <v>100067</v>
      </c>
      <c r="B7035">
        <v>230922</v>
      </c>
      <c r="C7035" s="3">
        <v>44130.79791666667</v>
      </c>
      <c r="D7035">
        <v>0</v>
      </c>
      <c r="E7035">
        <v>2</v>
      </c>
      <c r="F7035" t="s">
        <v>25</v>
      </c>
      <c r="G7035">
        <v>1</v>
      </c>
      <c r="H7035">
        <v>62.9375</v>
      </c>
      <c r="I7035">
        <v>16.566410000000001</v>
      </c>
      <c r="J7035">
        <v>0.953125</v>
      </c>
      <c r="K7035">
        <v>46.019530000000003</v>
      </c>
      <c r="L7035" s="3">
        <v>44130.549305555556</v>
      </c>
      <c r="M7035">
        <v>17.18</v>
      </c>
      <c r="N7035" t="s">
        <v>28</v>
      </c>
      <c r="P7035">
        <f>(C7035-Key!$B$1)*24</f>
        <v>4.1000000000931323</v>
      </c>
      <c r="Q7035">
        <f>(Key!$B$2-'17.1'!C7035)*24</f>
        <v>-1.1500000000814907</v>
      </c>
      <c r="R7035" s="3">
        <f>C7035-(M7035-Key!$B$5)/(24*Key!$B$6)</f>
        <v>44130.784101851852</v>
      </c>
      <c r="S7035">
        <f>M7035-Key!$B$5</f>
        <v>14.92</v>
      </c>
      <c r="T7035" s="2">
        <f t="shared" si="545"/>
        <v>44129.798611111109</v>
      </c>
      <c r="U7035" t="str">
        <f t="shared" si="546"/>
        <v>10-25-2020 19:10</v>
      </c>
      <c r="V7035">
        <f>IFERROR(IF(W7035=Z7035,VLOOKUP($U7035,[1]C8842!$G$2:$M$145,3,FALSE),0),0)</f>
        <v>0</v>
      </c>
      <c r="W7035">
        <f>VLOOKUP(RIGHT($V$1,5),Key!$A$9:$B$14,2,FALSE)</f>
        <v>10.199999999999999</v>
      </c>
      <c r="X7035">
        <f t="shared" si="549"/>
        <v>0</v>
      </c>
      <c r="Y7035">
        <f>VLOOKUP(RIGHT($X$1,5),Key!$A$9:$B$14,2,FALSE)</f>
        <v>3.7</v>
      </c>
      <c r="Z7035">
        <f t="shared" si="547"/>
        <v>10.199999999999999</v>
      </c>
      <c r="AA7035">
        <f t="shared" si="548"/>
        <v>0</v>
      </c>
    </row>
    <row r="7036" spans="1:27" x14ac:dyDescent="0.3">
      <c r="A7036">
        <v>100067</v>
      </c>
      <c r="B7036">
        <v>230922</v>
      </c>
      <c r="C7036" s="3">
        <v>44130.79791666667</v>
      </c>
      <c r="D7036">
        <v>3</v>
      </c>
      <c r="E7036">
        <v>2</v>
      </c>
      <c r="F7036" t="s">
        <v>26</v>
      </c>
      <c r="G7036">
        <v>2</v>
      </c>
      <c r="H7036">
        <v>68.253910000000005</v>
      </c>
      <c r="I7036">
        <v>22.984380000000002</v>
      </c>
      <c r="J7036">
        <v>1.128906</v>
      </c>
      <c r="K7036">
        <v>93.039060000000006</v>
      </c>
      <c r="L7036" s="3">
        <v>44130.549305555556</v>
      </c>
      <c r="M7036">
        <v>17.18</v>
      </c>
      <c r="N7036" t="s">
        <v>28</v>
      </c>
      <c r="P7036">
        <f>(C7036-Key!$B$1)*24</f>
        <v>4.1000000000931323</v>
      </c>
      <c r="Q7036">
        <f>(Key!$B$2-'17.1'!C7036)*24</f>
        <v>-1.1500000000814907</v>
      </c>
      <c r="R7036" s="3">
        <f>C7036-(M7036-Key!$B$5)/(24*Key!$B$6)</f>
        <v>44130.784101851852</v>
      </c>
      <c r="S7036">
        <f>M7036-Key!$B$5</f>
        <v>14.92</v>
      </c>
      <c r="T7036" s="2">
        <f t="shared" si="545"/>
        <v>44129.798611111109</v>
      </c>
      <c r="U7036" t="str">
        <f t="shared" si="546"/>
        <v>10-25-2020 19:10</v>
      </c>
      <c r="V7036">
        <f>IFERROR(IF(W7036=Z7036,VLOOKUP($U7036,[1]C8842!$G$2:$M$145,3,FALSE),0),0)</f>
        <v>0</v>
      </c>
      <c r="W7036">
        <f>VLOOKUP(RIGHT($V$1,5),Key!$A$9:$B$14,2,FALSE)</f>
        <v>10.199999999999999</v>
      </c>
      <c r="X7036">
        <f t="shared" si="549"/>
        <v>0</v>
      </c>
      <c r="Y7036">
        <f>VLOOKUP(RIGHT($X$1,5),Key!$A$9:$B$14,2,FALSE)</f>
        <v>3.7</v>
      </c>
      <c r="Z7036">
        <f t="shared" si="547"/>
        <v>10.199999999999999</v>
      </c>
      <c r="AA7036">
        <f t="shared" si="548"/>
        <v>0</v>
      </c>
    </row>
    <row r="7037" spans="1:27" x14ac:dyDescent="0.3">
      <c r="A7037">
        <v>100067</v>
      </c>
      <c r="B7037">
        <v>230922</v>
      </c>
      <c r="C7037" s="3">
        <v>44130.79791666667</v>
      </c>
      <c r="D7037">
        <v>0</v>
      </c>
      <c r="E7037">
        <v>2</v>
      </c>
      <c r="F7037" t="s">
        <v>25</v>
      </c>
      <c r="G7037">
        <v>1</v>
      </c>
      <c r="H7037">
        <v>60.59375</v>
      </c>
      <c r="I7037">
        <v>16.222660000000001</v>
      </c>
      <c r="J7037">
        <v>0.97265630000000003</v>
      </c>
      <c r="K7037">
        <v>46.019530000000003</v>
      </c>
      <c r="L7037" s="3">
        <v>44130.549305555556</v>
      </c>
      <c r="M7037">
        <v>17.18</v>
      </c>
      <c r="N7037" t="s">
        <v>28</v>
      </c>
      <c r="P7037">
        <f>(C7037-Key!$B$1)*24</f>
        <v>4.1000000000931323</v>
      </c>
      <c r="Q7037">
        <f>(Key!$B$2-'17.1'!C7037)*24</f>
        <v>-1.1500000000814907</v>
      </c>
      <c r="R7037" s="3">
        <f>C7037-(M7037-Key!$B$5)/(24*Key!$B$6)</f>
        <v>44130.784101851852</v>
      </c>
      <c r="S7037">
        <f>M7037-Key!$B$5</f>
        <v>14.92</v>
      </c>
      <c r="T7037" s="2">
        <f t="shared" si="545"/>
        <v>44129.798611111109</v>
      </c>
      <c r="U7037" t="str">
        <f t="shared" si="546"/>
        <v>10-25-2020 19:10</v>
      </c>
      <c r="V7037">
        <f>IFERROR(IF(W7037=Z7037,VLOOKUP($U7037,[1]C8842!$G$2:$M$145,3,FALSE),0),0)</f>
        <v>0</v>
      </c>
      <c r="W7037">
        <f>VLOOKUP(RIGHT($V$1,5),Key!$A$9:$B$14,2,FALSE)</f>
        <v>10.199999999999999</v>
      </c>
      <c r="X7037">
        <f t="shared" si="549"/>
        <v>0</v>
      </c>
      <c r="Y7037">
        <f>VLOOKUP(RIGHT($X$1,5),Key!$A$9:$B$14,2,FALSE)</f>
        <v>3.7</v>
      </c>
      <c r="Z7037">
        <f t="shared" si="547"/>
        <v>10.199999999999999</v>
      </c>
      <c r="AA7037">
        <f t="shared" si="548"/>
        <v>0</v>
      </c>
    </row>
    <row r="7038" spans="1:27" x14ac:dyDescent="0.3">
      <c r="A7038">
        <v>100067</v>
      </c>
      <c r="B7038">
        <v>230922</v>
      </c>
      <c r="C7038" s="3">
        <v>44130.79791666667</v>
      </c>
      <c r="D7038">
        <v>0</v>
      </c>
      <c r="E7038">
        <v>2</v>
      </c>
      <c r="F7038" t="s">
        <v>25</v>
      </c>
      <c r="G7038">
        <v>1</v>
      </c>
      <c r="H7038">
        <v>64.308589999999995</v>
      </c>
      <c r="I7038">
        <v>17.804690000000001</v>
      </c>
      <c r="J7038">
        <v>0.984375</v>
      </c>
      <c r="K7038">
        <v>48.019530000000003</v>
      </c>
      <c r="L7038" s="3">
        <v>44130.549305555556</v>
      </c>
      <c r="M7038">
        <v>17.18</v>
      </c>
      <c r="N7038" t="s">
        <v>28</v>
      </c>
      <c r="P7038">
        <f>(C7038-Key!$B$1)*24</f>
        <v>4.1000000000931323</v>
      </c>
      <c r="Q7038">
        <f>(Key!$B$2-'17.1'!C7038)*24</f>
        <v>-1.1500000000814907</v>
      </c>
      <c r="R7038" s="3">
        <f>C7038-(M7038-Key!$B$5)/(24*Key!$B$6)</f>
        <v>44130.784101851852</v>
      </c>
      <c r="S7038">
        <f>M7038-Key!$B$5</f>
        <v>14.92</v>
      </c>
      <c r="T7038" s="2">
        <f t="shared" si="545"/>
        <v>44129.798611111109</v>
      </c>
      <c r="U7038" t="str">
        <f t="shared" si="546"/>
        <v>10-25-2020 19:10</v>
      </c>
      <c r="V7038">
        <f>IFERROR(IF(W7038=Z7038,VLOOKUP($U7038,[1]C8842!$G$2:$M$145,3,FALSE),0),0)</f>
        <v>0</v>
      </c>
      <c r="W7038">
        <f>VLOOKUP(RIGHT($V$1,5),Key!$A$9:$B$14,2,FALSE)</f>
        <v>10.199999999999999</v>
      </c>
      <c r="X7038">
        <f t="shared" si="549"/>
        <v>0</v>
      </c>
      <c r="Y7038">
        <f>VLOOKUP(RIGHT($X$1,5),Key!$A$9:$B$14,2,FALSE)</f>
        <v>3.7</v>
      </c>
      <c r="Z7038">
        <f t="shared" si="547"/>
        <v>10.199999999999999</v>
      </c>
      <c r="AA7038">
        <f t="shared" si="548"/>
        <v>0</v>
      </c>
    </row>
    <row r="7039" spans="1:27" x14ac:dyDescent="0.3">
      <c r="A7039">
        <v>100067</v>
      </c>
      <c r="B7039">
        <v>230922</v>
      </c>
      <c r="C7039" s="3">
        <v>44130.79791666667</v>
      </c>
      <c r="D7039">
        <v>0</v>
      </c>
      <c r="E7039">
        <v>2</v>
      </c>
      <c r="F7039" t="s">
        <v>25</v>
      </c>
      <c r="G7039">
        <v>1</v>
      </c>
      <c r="H7039">
        <v>62.839840000000002</v>
      </c>
      <c r="I7039">
        <v>14.621090000000001</v>
      </c>
      <c r="J7039">
        <v>0.87109380000000003</v>
      </c>
      <c r="K7039">
        <v>48.019530000000003</v>
      </c>
      <c r="L7039" s="3">
        <v>44130.549305555556</v>
      </c>
      <c r="M7039">
        <v>17.18</v>
      </c>
      <c r="N7039" t="s">
        <v>28</v>
      </c>
      <c r="P7039">
        <f>(C7039-Key!$B$1)*24</f>
        <v>4.1000000000931323</v>
      </c>
      <c r="Q7039">
        <f>(Key!$B$2-'17.1'!C7039)*24</f>
        <v>-1.1500000000814907</v>
      </c>
      <c r="R7039" s="3">
        <f>C7039-(M7039-Key!$B$5)/(24*Key!$B$6)</f>
        <v>44130.784101851852</v>
      </c>
      <c r="S7039">
        <f>M7039-Key!$B$5</f>
        <v>14.92</v>
      </c>
      <c r="T7039" s="2">
        <f t="shared" si="545"/>
        <v>44129.798611111109</v>
      </c>
      <c r="U7039" t="str">
        <f t="shared" si="546"/>
        <v>10-25-2020 19:10</v>
      </c>
      <c r="V7039">
        <f>IFERROR(IF(W7039=Z7039,VLOOKUP($U7039,[1]C8842!$G$2:$M$145,3,FALSE),0),0)</f>
        <v>0</v>
      </c>
      <c r="W7039">
        <f>VLOOKUP(RIGHT($V$1,5),Key!$A$9:$B$14,2,FALSE)</f>
        <v>10.199999999999999</v>
      </c>
      <c r="X7039">
        <f t="shared" si="549"/>
        <v>0</v>
      </c>
      <c r="Y7039">
        <f>VLOOKUP(RIGHT($X$1,5),Key!$A$9:$B$14,2,FALSE)</f>
        <v>3.7</v>
      </c>
      <c r="Z7039">
        <f t="shared" si="547"/>
        <v>10.199999999999999</v>
      </c>
      <c r="AA7039">
        <f t="shared" si="548"/>
        <v>0</v>
      </c>
    </row>
    <row r="7040" spans="1:27" x14ac:dyDescent="0.3">
      <c r="A7040">
        <v>100067</v>
      </c>
      <c r="B7040">
        <v>230922</v>
      </c>
      <c r="C7040" s="3">
        <v>44130.79791666667</v>
      </c>
      <c r="D7040">
        <v>1</v>
      </c>
      <c r="E7040">
        <v>1</v>
      </c>
      <c r="F7040" t="s">
        <v>25</v>
      </c>
      <c r="G7040">
        <v>1</v>
      </c>
      <c r="H7040">
        <v>65.015630000000002</v>
      </c>
      <c r="I7040">
        <v>18.933589999999999</v>
      </c>
      <c r="J7040">
        <v>1.019531</v>
      </c>
      <c r="K7040">
        <v>59.023440000000001</v>
      </c>
      <c r="L7040" s="3">
        <v>44130.549305555556</v>
      </c>
      <c r="M7040">
        <v>17.18</v>
      </c>
      <c r="N7040" t="s">
        <v>28</v>
      </c>
      <c r="P7040">
        <f>(C7040-Key!$B$1)*24</f>
        <v>4.1000000000931323</v>
      </c>
      <c r="Q7040">
        <f>(Key!$B$2-'17.1'!C7040)*24</f>
        <v>-1.1500000000814907</v>
      </c>
      <c r="R7040" s="3">
        <f>C7040-(M7040-Key!$B$5)/(24*Key!$B$6)</f>
        <v>44130.784101851852</v>
      </c>
      <c r="S7040">
        <f>M7040-Key!$B$5</f>
        <v>14.92</v>
      </c>
      <c r="T7040" s="2">
        <f t="shared" si="545"/>
        <v>44129.798611111109</v>
      </c>
      <c r="U7040" t="str">
        <f t="shared" si="546"/>
        <v>10-25-2020 19:10</v>
      </c>
      <c r="V7040">
        <f>IFERROR(IF(W7040=Z7040,VLOOKUP($U7040,[1]C8842!$G$2:$M$145,3,FALSE),0),0)</f>
        <v>0</v>
      </c>
      <c r="W7040">
        <f>VLOOKUP(RIGHT($V$1,5),Key!$A$9:$B$14,2,FALSE)</f>
        <v>10.199999999999999</v>
      </c>
      <c r="X7040">
        <f t="shared" si="549"/>
        <v>0</v>
      </c>
      <c r="Y7040">
        <f>VLOOKUP(RIGHT($X$1,5),Key!$A$9:$B$14,2,FALSE)</f>
        <v>3.7</v>
      </c>
      <c r="Z7040">
        <f t="shared" si="547"/>
        <v>10.199999999999999</v>
      </c>
      <c r="AA7040">
        <f t="shared" si="548"/>
        <v>0</v>
      </c>
    </row>
    <row r="7041" spans="1:27" x14ac:dyDescent="0.3">
      <c r="A7041">
        <v>100067</v>
      </c>
      <c r="B7041">
        <v>230922</v>
      </c>
      <c r="C7041" s="3">
        <v>44130.79791666667</v>
      </c>
      <c r="D7041">
        <v>1</v>
      </c>
      <c r="E7041">
        <v>1</v>
      </c>
      <c r="F7041" t="s">
        <v>25</v>
      </c>
      <c r="G7041">
        <v>1</v>
      </c>
      <c r="H7041">
        <v>67.09375</v>
      </c>
      <c r="I7041">
        <v>17.55078</v>
      </c>
      <c r="J7041">
        <v>0.93359380000000003</v>
      </c>
      <c r="K7041">
        <v>56.023440000000001</v>
      </c>
      <c r="L7041" s="3">
        <v>44130.549305555556</v>
      </c>
      <c r="M7041">
        <v>17.18</v>
      </c>
      <c r="N7041" t="s">
        <v>28</v>
      </c>
      <c r="P7041">
        <f>(C7041-Key!$B$1)*24</f>
        <v>4.1000000000931323</v>
      </c>
      <c r="Q7041">
        <f>(Key!$B$2-'17.1'!C7041)*24</f>
        <v>-1.1500000000814907</v>
      </c>
      <c r="R7041" s="3">
        <f>C7041-(M7041-Key!$B$5)/(24*Key!$B$6)</f>
        <v>44130.784101851852</v>
      </c>
      <c r="S7041">
        <f>M7041-Key!$B$5</f>
        <v>14.92</v>
      </c>
      <c r="T7041" s="2">
        <f t="shared" si="545"/>
        <v>44129.798611111109</v>
      </c>
      <c r="U7041" t="str">
        <f t="shared" si="546"/>
        <v>10-25-2020 19:10</v>
      </c>
      <c r="V7041">
        <f>IFERROR(IF(W7041=Z7041,VLOOKUP($U7041,[1]C8842!$G$2:$M$145,3,FALSE),0),0)</f>
        <v>0</v>
      </c>
      <c r="W7041">
        <f>VLOOKUP(RIGHT($V$1,5),Key!$A$9:$B$14,2,FALSE)</f>
        <v>10.199999999999999</v>
      </c>
      <c r="X7041">
        <f t="shared" si="549"/>
        <v>0</v>
      </c>
      <c r="Y7041">
        <f>VLOOKUP(RIGHT($X$1,5),Key!$A$9:$B$14,2,FALSE)</f>
        <v>3.7</v>
      </c>
      <c r="Z7041">
        <f t="shared" si="547"/>
        <v>10.199999999999999</v>
      </c>
      <c r="AA7041">
        <f t="shared" si="548"/>
        <v>0</v>
      </c>
    </row>
    <row r="7042" spans="1:27" x14ac:dyDescent="0.3">
      <c r="A7042">
        <v>100067</v>
      </c>
      <c r="B7042">
        <v>230922</v>
      </c>
      <c r="C7042" s="3">
        <v>44130.79791666667</v>
      </c>
      <c r="D7042">
        <v>0</v>
      </c>
      <c r="E7042">
        <v>2</v>
      </c>
      <c r="F7042" t="s">
        <v>25</v>
      </c>
      <c r="G7042">
        <v>1</v>
      </c>
      <c r="H7042">
        <v>60.164059999999999</v>
      </c>
      <c r="I7042">
        <v>17.25</v>
      </c>
      <c r="J7042">
        <v>1.027344</v>
      </c>
      <c r="K7042">
        <v>46.019530000000003</v>
      </c>
      <c r="L7042" s="3">
        <v>44130.549305555556</v>
      </c>
      <c r="M7042">
        <v>17.18</v>
      </c>
      <c r="N7042" t="s">
        <v>28</v>
      </c>
      <c r="P7042">
        <f>(C7042-Key!$B$1)*24</f>
        <v>4.1000000000931323</v>
      </c>
      <c r="Q7042">
        <f>(Key!$B$2-'17.1'!C7042)*24</f>
        <v>-1.1500000000814907</v>
      </c>
      <c r="R7042" s="3">
        <f>C7042-(M7042-Key!$B$5)/(24*Key!$B$6)</f>
        <v>44130.784101851852</v>
      </c>
      <c r="S7042">
        <f>M7042-Key!$B$5</f>
        <v>14.92</v>
      </c>
      <c r="T7042" s="2">
        <f t="shared" si="545"/>
        <v>44129.798611111109</v>
      </c>
      <c r="U7042" t="str">
        <f t="shared" si="546"/>
        <v>10-25-2020 19:10</v>
      </c>
      <c r="V7042">
        <f>IFERROR(IF(W7042=Z7042,VLOOKUP($U7042,[1]C8842!$G$2:$M$145,3,FALSE),0),0)</f>
        <v>0</v>
      </c>
      <c r="W7042">
        <f>VLOOKUP(RIGHT($V$1,5),Key!$A$9:$B$14,2,FALSE)</f>
        <v>10.199999999999999</v>
      </c>
      <c r="X7042">
        <f t="shared" si="549"/>
        <v>0</v>
      </c>
      <c r="Y7042">
        <f>VLOOKUP(RIGHT($X$1,5),Key!$A$9:$B$14,2,FALSE)</f>
        <v>3.7</v>
      </c>
      <c r="Z7042">
        <f t="shared" si="547"/>
        <v>10.199999999999999</v>
      </c>
      <c r="AA7042">
        <f t="shared" si="548"/>
        <v>0</v>
      </c>
    </row>
    <row r="7043" spans="1:27" x14ac:dyDescent="0.3">
      <c r="A7043">
        <v>100067</v>
      </c>
      <c r="B7043">
        <v>230922</v>
      </c>
      <c r="C7043" s="3">
        <v>44130.798611111109</v>
      </c>
      <c r="D7043">
        <v>0</v>
      </c>
      <c r="E7043">
        <v>2</v>
      </c>
      <c r="F7043" t="s">
        <v>25</v>
      </c>
      <c r="G7043">
        <v>1</v>
      </c>
      <c r="H7043">
        <v>68.210939999999994</v>
      </c>
      <c r="I7043">
        <v>16.71875</v>
      </c>
      <c r="J7043">
        <v>0.8828125</v>
      </c>
      <c r="K7043">
        <v>48.019530000000003</v>
      </c>
      <c r="L7043" s="3">
        <v>44130.549305555556</v>
      </c>
      <c r="M7043">
        <v>17.18</v>
      </c>
      <c r="N7043" t="s">
        <v>28</v>
      </c>
      <c r="P7043">
        <f>(C7043-Key!$B$1)*24</f>
        <v>4.1166666666395031</v>
      </c>
      <c r="Q7043">
        <f>(Key!$B$2-'17.1'!C7043)*24</f>
        <v>-1.1666666666278616</v>
      </c>
      <c r="R7043" s="3">
        <f>C7043-(M7043-Key!$B$5)/(24*Key!$B$6)</f>
        <v>44130.784796296291</v>
      </c>
      <c r="S7043">
        <f>M7043-Key!$B$5</f>
        <v>14.92</v>
      </c>
      <c r="T7043" s="2">
        <f t="shared" ref="T7043:T7106" si="550">ROUND(C7043*24*60/10,0)/(24*6)-1</f>
        <v>44129.798611111109</v>
      </c>
      <c r="U7043" t="str">
        <f t="shared" ref="U7043:U7106" si="551">TEXT(T7043,"mm-dd-yyyy hh:mm")</f>
        <v>10-25-2020 19:10</v>
      </c>
      <c r="V7043">
        <f>IFERROR(IF(W7043=Z7043,VLOOKUP($U7043,[1]C8842!$G$2:$M$145,3,FALSE),0),0)</f>
        <v>0</v>
      </c>
      <c r="W7043">
        <f>VLOOKUP(RIGHT($V$1,5),Key!$A$9:$B$14,2,FALSE)</f>
        <v>10.199999999999999</v>
      </c>
      <c r="X7043">
        <f t="shared" si="549"/>
        <v>0</v>
      </c>
      <c r="Y7043">
        <f>VLOOKUP(RIGHT($X$1,5),Key!$A$9:$B$14,2,FALSE)</f>
        <v>3.7</v>
      </c>
      <c r="Z7043">
        <f t="shared" ref="Z7043:Z7106" si="552">M7043-MIN(ABS(Y7043-M7043),ABS(W7043-M7043))</f>
        <v>10.199999999999999</v>
      </c>
      <c r="AA7043">
        <f t="shared" ref="AA7043:AA7106" si="553">SUM(V7043,X7043)</f>
        <v>0</v>
      </c>
    </row>
    <row r="7044" spans="1:27" x14ac:dyDescent="0.3">
      <c r="A7044">
        <v>100067</v>
      </c>
      <c r="B7044">
        <v>230922</v>
      </c>
      <c r="C7044" s="3">
        <v>44130.798611111109</v>
      </c>
      <c r="D7044">
        <v>3</v>
      </c>
      <c r="E7044">
        <v>2</v>
      </c>
      <c r="F7044" t="s">
        <v>26</v>
      </c>
      <c r="G7044">
        <v>3</v>
      </c>
      <c r="H7044">
        <v>67.445310000000006</v>
      </c>
      <c r="I7044">
        <v>38.117190000000001</v>
      </c>
      <c r="J7044">
        <v>1.738281</v>
      </c>
      <c r="K7044">
        <v>96.039060000000006</v>
      </c>
      <c r="L7044" s="3">
        <v>44130.549305555556</v>
      </c>
      <c r="M7044">
        <v>17.18</v>
      </c>
      <c r="N7044" t="s">
        <v>28</v>
      </c>
      <c r="P7044">
        <f>(C7044-Key!$B$1)*24</f>
        <v>4.1166666666395031</v>
      </c>
      <c r="Q7044">
        <f>(Key!$B$2-'17.1'!C7044)*24</f>
        <v>-1.1666666666278616</v>
      </c>
      <c r="R7044" s="3">
        <f>C7044-(M7044-Key!$B$5)/(24*Key!$B$6)</f>
        <v>44130.784796296291</v>
      </c>
      <c r="S7044">
        <f>M7044-Key!$B$5</f>
        <v>14.92</v>
      </c>
      <c r="T7044" s="2">
        <f t="shared" si="550"/>
        <v>44129.798611111109</v>
      </c>
      <c r="U7044" t="str">
        <f t="shared" si="551"/>
        <v>10-25-2020 19:10</v>
      </c>
      <c r="V7044">
        <f>IFERROR(IF(W7044=Z7044,VLOOKUP($U7044,[1]C8842!$G$2:$M$145,3,FALSE),0),0)</f>
        <v>0</v>
      </c>
      <c r="W7044">
        <f>VLOOKUP(RIGHT($V$1,5),Key!$A$9:$B$14,2,FALSE)</f>
        <v>10.199999999999999</v>
      </c>
      <c r="X7044">
        <f t="shared" ref="X7044:X7107" si="554">$X$2</f>
        <v>0</v>
      </c>
      <c r="Y7044">
        <f>VLOOKUP(RIGHT($X$1,5),Key!$A$9:$B$14,2,FALSE)</f>
        <v>3.7</v>
      </c>
      <c r="Z7044">
        <f t="shared" si="552"/>
        <v>10.199999999999999</v>
      </c>
      <c r="AA7044">
        <f t="shared" si="553"/>
        <v>0</v>
      </c>
    </row>
    <row r="7045" spans="1:27" x14ac:dyDescent="0.3">
      <c r="A7045">
        <v>100067</v>
      </c>
      <c r="B7045">
        <v>230922</v>
      </c>
      <c r="C7045" s="3">
        <v>44130.798611111109</v>
      </c>
      <c r="D7045">
        <v>2</v>
      </c>
      <c r="E7045">
        <v>1</v>
      </c>
      <c r="F7045" t="s">
        <v>26</v>
      </c>
      <c r="G7045">
        <v>1</v>
      </c>
      <c r="H7045">
        <v>61.246090000000002</v>
      </c>
      <c r="I7045">
        <v>17.628910000000001</v>
      </c>
      <c r="J7045">
        <v>1.0234380000000001</v>
      </c>
      <c r="K7045">
        <v>81.035160000000005</v>
      </c>
      <c r="L7045" s="3">
        <v>44130.549305555556</v>
      </c>
      <c r="M7045">
        <v>17.18</v>
      </c>
      <c r="N7045" t="s">
        <v>28</v>
      </c>
      <c r="P7045">
        <f>(C7045-Key!$B$1)*24</f>
        <v>4.1166666666395031</v>
      </c>
      <c r="Q7045">
        <f>(Key!$B$2-'17.1'!C7045)*24</f>
        <v>-1.1666666666278616</v>
      </c>
      <c r="R7045" s="3">
        <f>C7045-(M7045-Key!$B$5)/(24*Key!$B$6)</f>
        <v>44130.784796296291</v>
      </c>
      <c r="S7045">
        <f>M7045-Key!$B$5</f>
        <v>14.92</v>
      </c>
      <c r="T7045" s="2">
        <f t="shared" si="550"/>
        <v>44129.798611111109</v>
      </c>
      <c r="U7045" t="str">
        <f t="shared" si="551"/>
        <v>10-25-2020 19:10</v>
      </c>
      <c r="V7045">
        <f>IFERROR(IF(W7045=Z7045,VLOOKUP($U7045,[1]C8842!$G$2:$M$145,3,FALSE),0),0)</f>
        <v>0</v>
      </c>
      <c r="W7045">
        <f>VLOOKUP(RIGHT($V$1,5),Key!$A$9:$B$14,2,FALSE)</f>
        <v>10.199999999999999</v>
      </c>
      <c r="X7045">
        <f t="shared" si="554"/>
        <v>0</v>
      </c>
      <c r="Y7045">
        <f>VLOOKUP(RIGHT($X$1,5),Key!$A$9:$B$14,2,FALSE)</f>
        <v>3.7</v>
      </c>
      <c r="Z7045">
        <f t="shared" si="552"/>
        <v>10.199999999999999</v>
      </c>
      <c r="AA7045">
        <f t="shared" si="553"/>
        <v>0</v>
      </c>
    </row>
    <row r="7046" spans="1:27" x14ac:dyDescent="0.3">
      <c r="A7046">
        <v>100067</v>
      </c>
      <c r="B7046">
        <v>230922</v>
      </c>
      <c r="C7046" s="3">
        <v>44130.798611111109</v>
      </c>
      <c r="D7046">
        <v>2</v>
      </c>
      <c r="E7046">
        <v>1</v>
      </c>
      <c r="F7046" t="s">
        <v>26</v>
      </c>
      <c r="G7046">
        <v>2</v>
      </c>
      <c r="H7046">
        <v>64.355469999999997</v>
      </c>
      <c r="I7046">
        <v>22.835940000000001</v>
      </c>
      <c r="J7046">
        <v>1.191406</v>
      </c>
      <c r="K7046">
        <v>80.03125</v>
      </c>
      <c r="L7046" s="3">
        <v>44130.549305555556</v>
      </c>
      <c r="M7046">
        <v>17.18</v>
      </c>
      <c r="N7046" t="s">
        <v>28</v>
      </c>
      <c r="P7046">
        <f>(C7046-Key!$B$1)*24</f>
        <v>4.1166666666395031</v>
      </c>
      <c r="Q7046">
        <f>(Key!$B$2-'17.1'!C7046)*24</f>
        <v>-1.1666666666278616</v>
      </c>
      <c r="R7046" s="3">
        <f>C7046-(M7046-Key!$B$5)/(24*Key!$B$6)</f>
        <v>44130.784796296291</v>
      </c>
      <c r="S7046">
        <f>M7046-Key!$B$5</f>
        <v>14.92</v>
      </c>
      <c r="T7046" s="2">
        <f t="shared" si="550"/>
        <v>44129.798611111109</v>
      </c>
      <c r="U7046" t="str">
        <f t="shared" si="551"/>
        <v>10-25-2020 19:10</v>
      </c>
      <c r="V7046">
        <f>IFERROR(IF(W7046=Z7046,VLOOKUP($U7046,[1]C8842!$G$2:$M$145,3,FALSE),0),0)</f>
        <v>0</v>
      </c>
      <c r="W7046">
        <f>VLOOKUP(RIGHT($V$1,5),Key!$A$9:$B$14,2,FALSE)</f>
        <v>10.199999999999999</v>
      </c>
      <c r="X7046">
        <f t="shared" si="554"/>
        <v>0</v>
      </c>
      <c r="Y7046">
        <f>VLOOKUP(RIGHT($X$1,5),Key!$A$9:$B$14,2,FALSE)</f>
        <v>3.7</v>
      </c>
      <c r="Z7046">
        <f t="shared" si="552"/>
        <v>10.199999999999999</v>
      </c>
      <c r="AA7046">
        <f t="shared" si="553"/>
        <v>0</v>
      </c>
    </row>
    <row r="7047" spans="1:27" x14ac:dyDescent="0.3">
      <c r="A7047">
        <v>100067</v>
      </c>
      <c r="B7047">
        <v>230922</v>
      </c>
      <c r="C7047" s="3">
        <v>44130.798611111109</v>
      </c>
      <c r="D7047">
        <v>3</v>
      </c>
      <c r="E7047">
        <v>2</v>
      </c>
      <c r="F7047" t="s">
        <v>26</v>
      </c>
      <c r="G7047">
        <v>4</v>
      </c>
      <c r="H7047">
        <v>66.316410000000005</v>
      </c>
      <c r="I7047">
        <v>73.242189999999994</v>
      </c>
      <c r="J7047">
        <v>3.1796880000000001</v>
      </c>
      <c r="K7047">
        <v>94.039060000000006</v>
      </c>
      <c r="L7047" s="3">
        <v>44130.549305555556</v>
      </c>
      <c r="M7047">
        <v>17.18</v>
      </c>
      <c r="N7047" t="s">
        <v>28</v>
      </c>
      <c r="P7047">
        <f>(C7047-Key!$B$1)*24</f>
        <v>4.1166666666395031</v>
      </c>
      <c r="Q7047">
        <f>(Key!$B$2-'17.1'!C7047)*24</f>
        <v>-1.1666666666278616</v>
      </c>
      <c r="R7047" s="3">
        <f>C7047-(M7047-Key!$B$5)/(24*Key!$B$6)</f>
        <v>44130.784796296291</v>
      </c>
      <c r="S7047">
        <f>M7047-Key!$B$5</f>
        <v>14.92</v>
      </c>
      <c r="T7047" s="2">
        <f t="shared" si="550"/>
        <v>44129.798611111109</v>
      </c>
      <c r="U7047" t="str">
        <f t="shared" si="551"/>
        <v>10-25-2020 19:10</v>
      </c>
      <c r="V7047">
        <f>IFERROR(IF(W7047=Z7047,VLOOKUP($U7047,[1]C8842!$G$2:$M$145,3,FALSE),0),0)</f>
        <v>0</v>
      </c>
      <c r="W7047">
        <f>VLOOKUP(RIGHT($V$1,5),Key!$A$9:$B$14,2,FALSE)</f>
        <v>10.199999999999999</v>
      </c>
      <c r="X7047">
        <f t="shared" si="554"/>
        <v>0</v>
      </c>
      <c r="Y7047">
        <f>VLOOKUP(RIGHT($X$1,5),Key!$A$9:$B$14,2,FALSE)</f>
        <v>3.7</v>
      </c>
      <c r="Z7047">
        <f t="shared" si="552"/>
        <v>10.199999999999999</v>
      </c>
      <c r="AA7047">
        <f t="shared" si="553"/>
        <v>0</v>
      </c>
    </row>
    <row r="7048" spans="1:27" x14ac:dyDescent="0.3">
      <c r="A7048">
        <v>100067</v>
      </c>
      <c r="B7048">
        <v>230922</v>
      </c>
      <c r="C7048" s="3">
        <v>44130.798611111109</v>
      </c>
      <c r="D7048">
        <v>2</v>
      </c>
      <c r="E7048">
        <v>1</v>
      </c>
      <c r="F7048" t="s">
        <v>26</v>
      </c>
      <c r="G7048">
        <v>1</v>
      </c>
      <c r="H7048">
        <v>68.613280000000003</v>
      </c>
      <c r="I7048">
        <v>16.496089999999999</v>
      </c>
      <c r="J7048">
        <v>0.87109380000000003</v>
      </c>
      <c r="K7048">
        <v>82.035160000000005</v>
      </c>
      <c r="L7048" s="3">
        <v>44130.549305555556</v>
      </c>
      <c r="M7048">
        <v>17.18</v>
      </c>
      <c r="N7048" t="s">
        <v>28</v>
      </c>
      <c r="P7048">
        <f>(C7048-Key!$B$1)*24</f>
        <v>4.1166666666395031</v>
      </c>
      <c r="Q7048">
        <f>(Key!$B$2-'17.1'!C7048)*24</f>
        <v>-1.1666666666278616</v>
      </c>
      <c r="R7048" s="3">
        <f>C7048-(M7048-Key!$B$5)/(24*Key!$B$6)</f>
        <v>44130.784796296291</v>
      </c>
      <c r="S7048">
        <f>M7048-Key!$B$5</f>
        <v>14.92</v>
      </c>
      <c r="T7048" s="2">
        <f t="shared" si="550"/>
        <v>44129.798611111109</v>
      </c>
      <c r="U7048" t="str">
        <f t="shared" si="551"/>
        <v>10-25-2020 19:10</v>
      </c>
      <c r="V7048">
        <f>IFERROR(IF(W7048=Z7048,VLOOKUP($U7048,[1]C8842!$G$2:$M$145,3,FALSE),0),0)</f>
        <v>0</v>
      </c>
      <c r="W7048">
        <f>VLOOKUP(RIGHT($V$1,5),Key!$A$9:$B$14,2,FALSE)</f>
        <v>10.199999999999999</v>
      </c>
      <c r="X7048">
        <f t="shared" si="554"/>
        <v>0</v>
      </c>
      <c r="Y7048">
        <f>VLOOKUP(RIGHT($X$1,5),Key!$A$9:$B$14,2,FALSE)</f>
        <v>3.7</v>
      </c>
      <c r="Z7048">
        <f t="shared" si="552"/>
        <v>10.199999999999999</v>
      </c>
      <c r="AA7048">
        <f t="shared" si="553"/>
        <v>0</v>
      </c>
    </row>
    <row r="7049" spans="1:27" x14ac:dyDescent="0.3">
      <c r="A7049">
        <v>100067</v>
      </c>
      <c r="B7049">
        <v>230922</v>
      </c>
      <c r="C7049" s="3">
        <v>44130.798611111109</v>
      </c>
      <c r="D7049">
        <v>3</v>
      </c>
      <c r="E7049">
        <v>2</v>
      </c>
      <c r="F7049" t="s">
        <v>26</v>
      </c>
      <c r="G7049">
        <v>1</v>
      </c>
      <c r="H7049">
        <v>64.804689999999994</v>
      </c>
      <c r="I7049">
        <v>18.070309999999999</v>
      </c>
      <c r="J7049">
        <v>0.98828130000000003</v>
      </c>
      <c r="K7049">
        <v>94.039060000000006</v>
      </c>
      <c r="L7049" s="3">
        <v>44130.549305555556</v>
      </c>
      <c r="M7049">
        <v>17.18</v>
      </c>
      <c r="N7049" t="s">
        <v>28</v>
      </c>
      <c r="P7049">
        <f>(C7049-Key!$B$1)*24</f>
        <v>4.1166666666395031</v>
      </c>
      <c r="Q7049">
        <f>(Key!$B$2-'17.1'!C7049)*24</f>
        <v>-1.1666666666278616</v>
      </c>
      <c r="R7049" s="3">
        <f>C7049-(M7049-Key!$B$5)/(24*Key!$B$6)</f>
        <v>44130.784796296291</v>
      </c>
      <c r="S7049">
        <f>M7049-Key!$B$5</f>
        <v>14.92</v>
      </c>
      <c r="T7049" s="2">
        <f t="shared" si="550"/>
        <v>44129.798611111109</v>
      </c>
      <c r="U7049" t="str">
        <f t="shared" si="551"/>
        <v>10-25-2020 19:10</v>
      </c>
      <c r="V7049">
        <f>IFERROR(IF(W7049=Z7049,VLOOKUP($U7049,[1]C8842!$G$2:$M$145,3,FALSE),0),0)</f>
        <v>0</v>
      </c>
      <c r="W7049">
        <f>VLOOKUP(RIGHT($V$1,5),Key!$A$9:$B$14,2,FALSE)</f>
        <v>10.199999999999999</v>
      </c>
      <c r="X7049">
        <f t="shared" si="554"/>
        <v>0</v>
      </c>
      <c r="Y7049">
        <f>VLOOKUP(RIGHT($X$1,5),Key!$A$9:$B$14,2,FALSE)</f>
        <v>3.7</v>
      </c>
      <c r="Z7049">
        <f t="shared" si="552"/>
        <v>10.199999999999999</v>
      </c>
      <c r="AA7049">
        <f t="shared" si="553"/>
        <v>0</v>
      </c>
    </row>
    <row r="7050" spans="1:27" x14ac:dyDescent="0.3">
      <c r="A7050">
        <v>100067</v>
      </c>
      <c r="B7050">
        <v>230922</v>
      </c>
      <c r="C7050" s="3">
        <v>44130.798611111109</v>
      </c>
      <c r="D7050">
        <v>2</v>
      </c>
      <c r="E7050">
        <v>1</v>
      </c>
      <c r="F7050" t="s">
        <v>26</v>
      </c>
      <c r="G7050">
        <v>1</v>
      </c>
      <c r="H7050">
        <v>69.183589999999995</v>
      </c>
      <c r="I7050">
        <v>16.578130000000002</v>
      </c>
      <c r="J7050">
        <v>0.8671875</v>
      </c>
      <c r="K7050">
        <v>81.035160000000005</v>
      </c>
      <c r="L7050" s="3">
        <v>44130.549305555556</v>
      </c>
      <c r="M7050">
        <v>17.18</v>
      </c>
      <c r="N7050" t="s">
        <v>28</v>
      </c>
      <c r="P7050">
        <f>(C7050-Key!$B$1)*24</f>
        <v>4.1166666666395031</v>
      </c>
      <c r="Q7050">
        <f>(Key!$B$2-'17.1'!C7050)*24</f>
        <v>-1.1666666666278616</v>
      </c>
      <c r="R7050" s="3">
        <f>C7050-(M7050-Key!$B$5)/(24*Key!$B$6)</f>
        <v>44130.784796296291</v>
      </c>
      <c r="S7050">
        <f>M7050-Key!$B$5</f>
        <v>14.92</v>
      </c>
      <c r="T7050" s="2">
        <f t="shared" si="550"/>
        <v>44129.798611111109</v>
      </c>
      <c r="U7050" t="str">
        <f t="shared" si="551"/>
        <v>10-25-2020 19:10</v>
      </c>
      <c r="V7050">
        <f>IFERROR(IF(W7050=Z7050,VLOOKUP($U7050,[1]C8842!$G$2:$M$145,3,FALSE),0),0)</f>
        <v>0</v>
      </c>
      <c r="W7050">
        <f>VLOOKUP(RIGHT($V$1,5),Key!$A$9:$B$14,2,FALSE)</f>
        <v>10.199999999999999</v>
      </c>
      <c r="X7050">
        <f t="shared" si="554"/>
        <v>0</v>
      </c>
      <c r="Y7050">
        <f>VLOOKUP(RIGHT($X$1,5),Key!$A$9:$B$14,2,FALSE)</f>
        <v>3.7</v>
      </c>
      <c r="Z7050">
        <f t="shared" si="552"/>
        <v>10.199999999999999</v>
      </c>
      <c r="AA7050">
        <f t="shared" si="553"/>
        <v>0</v>
      </c>
    </row>
    <row r="7051" spans="1:27" x14ac:dyDescent="0.3">
      <c r="A7051">
        <v>100067</v>
      </c>
      <c r="B7051">
        <v>230922</v>
      </c>
      <c r="C7051" s="3">
        <v>44130.798611111109</v>
      </c>
      <c r="D7051">
        <v>1</v>
      </c>
      <c r="E7051">
        <v>1</v>
      </c>
      <c r="F7051" t="s">
        <v>25</v>
      </c>
      <c r="G7051">
        <v>1</v>
      </c>
      <c r="H7051">
        <v>63.160159999999998</v>
      </c>
      <c r="I7051">
        <v>15.242190000000001</v>
      </c>
      <c r="J7051">
        <v>0.89453130000000003</v>
      </c>
      <c r="K7051">
        <v>58.023440000000001</v>
      </c>
      <c r="L7051" s="3">
        <v>44130.549305555556</v>
      </c>
      <c r="M7051">
        <v>17.18</v>
      </c>
      <c r="N7051" t="s">
        <v>28</v>
      </c>
      <c r="P7051">
        <f>(C7051-Key!$B$1)*24</f>
        <v>4.1166666666395031</v>
      </c>
      <c r="Q7051">
        <f>(Key!$B$2-'17.1'!C7051)*24</f>
        <v>-1.1666666666278616</v>
      </c>
      <c r="R7051" s="3">
        <f>C7051-(M7051-Key!$B$5)/(24*Key!$B$6)</f>
        <v>44130.784796296291</v>
      </c>
      <c r="S7051">
        <f>M7051-Key!$B$5</f>
        <v>14.92</v>
      </c>
      <c r="T7051" s="2">
        <f t="shared" si="550"/>
        <v>44129.798611111109</v>
      </c>
      <c r="U7051" t="str">
        <f t="shared" si="551"/>
        <v>10-25-2020 19:10</v>
      </c>
      <c r="V7051">
        <f>IFERROR(IF(W7051=Z7051,VLOOKUP($U7051,[1]C8842!$G$2:$M$145,3,FALSE),0),0)</f>
        <v>0</v>
      </c>
      <c r="W7051">
        <f>VLOOKUP(RIGHT($V$1,5),Key!$A$9:$B$14,2,FALSE)</f>
        <v>10.199999999999999</v>
      </c>
      <c r="X7051">
        <f t="shared" si="554"/>
        <v>0</v>
      </c>
      <c r="Y7051">
        <f>VLOOKUP(RIGHT($X$1,5),Key!$A$9:$B$14,2,FALSE)</f>
        <v>3.7</v>
      </c>
      <c r="Z7051">
        <f t="shared" si="552"/>
        <v>10.199999999999999</v>
      </c>
      <c r="AA7051">
        <f t="shared" si="553"/>
        <v>0</v>
      </c>
    </row>
    <row r="7052" spans="1:27" x14ac:dyDescent="0.3">
      <c r="A7052">
        <v>100067</v>
      </c>
      <c r="B7052">
        <v>230922</v>
      </c>
      <c r="C7052" s="3">
        <v>44130.798611111109</v>
      </c>
      <c r="D7052">
        <v>2</v>
      </c>
      <c r="E7052">
        <v>1</v>
      </c>
      <c r="F7052" t="s">
        <v>26</v>
      </c>
      <c r="G7052">
        <v>1</v>
      </c>
      <c r="H7052">
        <v>65.921880000000002</v>
      </c>
      <c r="I7052">
        <v>17.277339999999999</v>
      </c>
      <c r="J7052">
        <v>0.9375</v>
      </c>
      <c r="K7052">
        <v>82.035160000000005</v>
      </c>
      <c r="L7052" s="3">
        <v>44130.549305555556</v>
      </c>
      <c r="M7052">
        <v>17.18</v>
      </c>
      <c r="N7052" t="s">
        <v>28</v>
      </c>
      <c r="P7052">
        <f>(C7052-Key!$B$1)*24</f>
        <v>4.1166666666395031</v>
      </c>
      <c r="Q7052">
        <f>(Key!$B$2-'17.1'!C7052)*24</f>
        <v>-1.1666666666278616</v>
      </c>
      <c r="R7052" s="3">
        <f>C7052-(M7052-Key!$B$5)/(24*Key!$B$6)</f>
        <v>44130.784796296291</v>
      </c>
      <c r="S7052">
        <f>M7052-Key!$B$5</f>
        <v>14.92</v>
      </c>
      <c r="T7052" s="2">
        <f t="shared" si="550"/>
        <v>44129.798611111109</v>
      </c>
      <c r="U7052" t="str">
        <f t="shared" si="551"/>
        <v>10-25-2020 19:10</v>
      </c>
      <c r="V7052">
        <f>IFERROR(IF(W7052=Z7052,VLOOKUP($U7052,[1]C8842!$G$2:$M$145,3,FALSE),0),0)</f>
        <v>0</v>
      </c>
      <c r="W7052">
        <f>VLOOKUP(RIGHT($V$1,5),Key!$A$9:$B$14,2,FALSE)</f>
        <v>10.199999999999999</v>
      </c>
      <c r="X7052">
        <f t="shared" si="554"/>
        <v>0</v>
      </c>
      <c r="Y7052">
        <f>VLOOKUP(RIGHT($X$1,5),Key!$A$9:$B$14,2,FALSE)</f>
        <v>3.7</v>
      </c>
      <c r="Z7052">
        <f t="shared" si="552"/>
        <v>10.199999999999999</v>
      </c>
      <c r="AA7052">
        <f t="shared" si="553"/>
        <v>0</v>
      </c>
    </row>
    <row r="7053" spans="1:27" x14ac:dyDescent="0.3">
      <c r="A7053">
        <v>100067</v>
      </c>
      <c r="B7053">
        <v>230922</v>
      </c>
      <c r="C7053" s="3">
        <v>44130.798611111109</v>
      </c>
      <c r="D7053">
        <v>3</v>
      </c>
      <c r="E7053">
        <v>2</v>
      </c>
      <c r="F7053" t="s">
        <v>26</v>
      </c>
      <c r="G7053">
        <v>4</v>
      </c>
      <c r="H7053">
        <v>66.078130000000002</v>
      </c>
      <c r="I7053">
        <v>62.015630000000002</v>
      </c>
      <c r="J7053">
        <v>2.7382810000000002</v>
      </c>
      <c r="K7053">
        <v>92.039060000000006</v>
      </c>
      <c r="L7053" s="3">
        <v>44130.549305555556</v>
      </c>
      <c r="M7053">
        <v>17.18</v>
      </c>
      <c r="N7053" t="s">
        <v>28</v>
      </c>
      <c r="P7053">
        <f>(C7053-Key!$B$1)*24</f>
        <v>4.1166666666395031</v>
      </c>
      <c r="Q7053">
        <f>(Key!$B$2-'17.1'!C7053)*24</f>
        <v>-1.1666666666278616</v>
      </c>
      <c r="R7053" s="3">
        <f>C7053-(M7053-Key!$B$5)/(24*Key!$B$6)</f>
        <v>44130.784796296291</v>
      </c>
      <c r="S7053">
        <f>M7053-Key!$B$5</f>
        <v>14.92</v>
      </c>
      <c r="T7053" s="2">
        <f t="shared" si="550"/>
        <v>44129.798611111109</v>
      </c>
      <c r="U7053" t="str">
        <f t="shared" si="551"/>
        <v>10-25-2020 19:10</v>
      </c>
      <c r="V7053">
        <f>IFERROR(IF(W7053=Z7053,VLOOKUP($U7053,[1]C8842!$G$2:$M$145,3,FALSE),0),0)</f>
        <v>0</v>
      </c>
      <c r="W7053">
        <f>VLOOKUP(RIGHT($V$1,5),Key!$A$9:$B$14,2,FALSE)</f>
        <v>10.199999999999999</v>
      </c>
      <c r="X7053">
        <f t="shared" si="554"/>
        <v>0</v>
      </c>
      <c r="Y7053">
        <f>VLOOKUP(RIGHT($X$1,5),Key!$A$9:$B$14,2,FALSE)</f>
        <v>3.7</v>
      </c>
      <c r="Z7053">
        <f t="shared" si="552"/>
        <v>10.199999999999999</v>
      </c>
      <c r="AA7053">
        <f t="shared" si="553"/>
        <v>0</v>
      </c>
    </row>
    <row r="7054" spans="1:27" x14ac:dyDescent="0.3">
      <c r="A7054">
        <v>100067</v>
      </c>
      <c r="B7054">
        <v>230922</v>
      </c>
      <c r="C7054" s="3">
        <v>44130.798611111109</v>
      </c>
      <c r="D7054">
        <v>3</v>
      </c>
      <c r="E7054">
        <v>2</v>
      </c>
      <c r="F7054" t="s">
        <v>26</v>
      </c>
      <c r="G7054">
        <v>1</v>
      </c>
      <c r="H7054">
        <v>68.792969999999997</v>
      </c>
      <c r="I7054">
        <v>16.40625</v>
      </c>
      <c r="J7054">
        <v>0.86328130000000003</v>
      </c>
      <c r="K7054">
        <v>92.039060000000006</v>
      </c>
      <c r="L7054" s="3">
        <v>44130.549305555556</v>
      </c>
      <c r="M7054">
        <v>17.18</v>
      </c>
      <c r="N7054" t="s">
        <v>28</v>
      </c>
      <c r="P7054">
        <f>(C7054-Key!$B$1)*24</f>
        <v>4.1166666666395031</v>
      </c>
      <c r="Q7054">
        <f>(Key!$B$2-'17.1'!C7054)*24</f>
        <v>-1.1666666666278616</v>
      </c>
      <c r="R7054" s="3">
        <f>C7054-(M7054-Key!$B$5)/(24*Key!$B$6)</f>
        <v>44130.784796296291</v>
      </c>
      <c r="S7054">
        <f>M7054-Key!$B$5</f>
        <v>14.92</v>
      </c>
      <c r="T7054" s="2">
        <f t="shared" si="550"/>
        <v>44129.798611111109</v>
      </c>
      <c r="U7054" t="str">
        <f t="shared" si="551"/>
        <v>10-25-2020 19:10</v>
      </c>
      <c r="V7054">
        <f>IFERROR(IF(W7054=Z7054,VLOOKUP($U7054,[1]C8842!$G$2:$M$145,3,FALSE),0),0)</f>
        <v>0</v>
      </c>
      <c r="W7054">
        <f>VLOOKUP(RIGHT($V$1,5),Key!$A$9:$B$14,2,FALSE)</f>
        <v>10.199999999999999</v>
      </c>
      <c r="X7054">
        <f t="shared" si="554"/>
        <v>0</v>
      </c>
      <c r="Y7054">
        <f>VLOOKUP(RIGHT($X$1,5),Key!$A$9:$B$14,2,FALSE)</f>
        <v>3.7</v>
      </c>
      <c r="Z7054">
        <f t="shared" si="552"/>
        <v>10.199999999999999</v>
      </c>
      <c r="AA7054">
        <f t="shared" si="553"/>
        <v>0</v>
      </c>
    </row>
    <row r="7055" spans="1:27" x14ac:dyDescent="0.3">
      <c r="A7055">
        <v>100067</v>
      </c>
      <c r="B7055">
        <v>230922</v>
      </c>
      <c r="C7055" s="3">
        <v>44130.798611111109</v>
      </c>
      <c r="D7055">
        <v>2</v>
      </c>
      <c r="E7055">
        <v>1</v>
      </c>
      <c r="F7055" t="s">
        <v>26</v>
      </c>
      <c r="G7055">
        <v>1</v>
      </c>
      <c r="H7055">
        <v>68.070310000000006</v>
      </c>
      <c r="I7055">
        <v>17.390630000000002</v>
      </c>
      <c r="J7055">
        <v>0.9140625</v>
      </c>
      <c r="K7055">
        <v>82.035160000000005</v>
      </c>
      <c r="L7055" s="3">
        <v>44130.549305555556</v>
      </c>
      <c r="M7055">
        <v>17.18</v>
      </c>
      <c r="N7055" t="s">
        <v>28</v>
      </c>
      <c r="P7055">
        <f>(C7055-Key!$B$1)*24</f>
        <v>4.1166666666395031</v>
      </c>
      <c r="Q7055">
        <f>(Key!$B$2-'17.1'!C7055)*24</f>
        <v>-1.1666666666278616</v>
      </c>
      <c r="R7055" s="3">
        <f>C7055-(M7055-Key!$B$5)/(24*Key!$B$6)</f>
        <v>44130.784796296291</v>
      </c>
      <c r="S7055">
        <f>M7055-Key!$B$5</f>
        <v>14.92</v>
      </c>
      <c r="T7055" s="2">
        <f t="shared" si="550"/>
        <v>44129.798611111109</v>
      </c>
      <c r="U7055" t="str">
        <f t="shared" si="551"/>
        <v>10-25-2020 19:10</v>
      </c>
      <c r="V7055">
        <f>IFERROR(IF(W7055=Z7055,VLOOKUP($U7055,[1]C8842!$G$2:$M$145,3,FALSE),0),0)</f>
        <v>0</v>
      </c>
      <c r="W7055">
        <f>VLOOKUP(RIGHT($V$1,5),Key!$A$9:$B$14,2,FALSE)</f>
        <v>10.199999999999999</v>
      </c>
      <c r="X7055">
        <f t="shared" si="554"/>
        <v>0</v>
      </c>
      <c r="Y7055">
        <f>VLOOKUP(RIGHT($X$1,5),Key!$A$9:$B$14,2,FALSE)</f>
        <v>3.7</v>
      </c>
      <c r="Z7055">
        <f t="shared" si="552"/>
        <v>10.199999999999999</v>
      </c>
      <c r="AA7055">
        <f t="shared" si="553"/>
        <v>0</v>
      </c>
    </row>
    <row r="7056" spans="1:27" x14ac:dyDescent="0.3">
      <c r="A7056">
        <v>100067</v>
      </c>
      <c r="B7056">
        <v>230922</v>
      </c>
      <c r="C7056" s="3">
        <v>44130.798611111109</v>
      </c>
      <c r="D7056">
        <v>3</v>
      </c>
      <c r="E7056">
        <v>2</v>
      </c>
      <c r="F7056" t="s">
        <v>26</v>
      </c>
      <c r="G7056">
        <v>1</v>
      </c>
      <c r="H7056">
        <v>69.777339999999995</v>
      </c>
      <c r="I7056">
        <v>13.78125</v>
      </c>
      <c r="J7056">
        <v>0.75390630000000003</v>
      </c>
      <c r="K7056">
        <v>94.039060000000006</v>
      </c>
      <c r="L7056" s="3">
        <v>44130.549305555556</v>
      </c>
      <c r="M7056">
        <v>17.18</v>
      </c>
      <c r="N7056" t="s">
        <v>28</v>
      </c>
      <c r="P7056">
        <f>(C7056-Key!$B$1)*24</f>
        <v>4.1166666666395031</v>
      </c>
      <c r="Q7056">
        <f>(Key!$B$2-'17.1'!C7056)*24</f>
        <v>-1.1666666666278616</v>
      </c>
      <c r="R7056" s="3">
        <f>C7056-(M7056-Key!$B$5)/(24*Key!$B$6)</f>
        <v>44130.784796296291</v>
      </c>
      <c r="S7056">
        <f>M7056-Key!$B$5</f>
        <v>14.92</v>
      </c>
      <c r="T7056" s="2">
        <f t="shared" si="550"/>
        <v>44129.798611111109</v>
      </c>
      <c r="U7056" t="str">
        <f t="shared" si="551"/>
        <v>10-25-2020 19:10</v>
      </c>
      <c r="V7056">
        <f>IFERROR(IF(W7056=Z7056,VLOOKUP($U7056,[1]C8842!$G$2:$M$145,3,FALSE),0),0)</f>
        <v>0</v>
      </c>
      <c r="W7056">
        <f>VLOOKUP(RIGHT($V$1,5),Key!$A$9:$B$14,2,FALSE)</f>
        <v>10.199999999999999</v>
      </c>
      <c r="X7056">
        <f t="shared" si="554"/>
        <v>0</v>
      </c>
      <c r="Y7056">
        <f>VLOOKUP(RIGHT($X$1,5),Key!$A$9:$B$14,2,FALSE)</f>
        <v>3.7</v>
      </c>
      <c r="Z7056">
        <f t="shared" si="552"/>
        <v>10.199999999999999</v>
      </c>
      <c r="AA7056">
        <f t="shared" si="553"/>
        <v>0</v>
      </c>
    </row>
    <row r="7057" spans="1:27" x14ac:dyDescent="0.3">
      <c r="A7057">
        <v>100067</v>
      </c>
      <c r="B7057">
        <v>230922</v>
      </c>
      <c r="C7057" s="3">
        <v>44130.799305555556</v>
      </c>
      <c r="D7057">
        <v>3</v>
      </c>
      <c r="E7057">
        <v>2</v>
      </c>
      <c r="F7057" t="s">
        <v>26</v>
      </c>
      <c r="G7057">
        <v>5</v>
      </c>
      <c r="H7057">
        <v>60.59375</v>
      </c>
      <c r="I7057">
        <v>96.257810000000006</v>
      </c>
      <c r="J7057">
        <v>4.4921879999999996</v>
      </c>
      <c r="K7057">
        <v>92.039060000000006</v>
      </c>
      <c r="L7057" s="3">
        <v>44130.549305555556</v>
      </c>
      <c r="M7057">
        <v>17.18</v>
      </c>
      <c r="N7057" t="s">
        <v>28</v>
      </c>
      <c r="P7057">
        <f>(C7057-Key!$B$1)*24</f>
        <v>4.1333333333604969</v>
      </c>
      <c r="Q7057">
        <f>(Key!$B$2-'17.1'!C7057)*24</f>
        <v>-1.1833333333488554</v>
      </c>
      <c r="R7057" s="3">
        <f>C7057-(M7057-Key!$B$5)/(24*Key!$B$6)</f>
        <v>44130.785490740738</v>
      </c>
      <c r="S7057">
        <f>M7057-Key!$B$5</f>
        <v>14.92</v>
      </c>
      <c r="T7057" s="2">
        <f t="shared" si="550"/>
        <v>44129.798611111109</v>
      </c>
      <c r="U7057" t="str">
        <f t="shared" si="551"/>
        <v>10-25-2020 19:10</v>
      </c>
      <c r="V7057">
        <f>IFERROR(IF(W7057=Z7057,VLOOKUP($U7057,[1]C8842!$G$2:$M$145,3,FALSE),0),0)</f>
        <v>0</v>
      </c>
      <c r="W7057">
        <f>VLOOKUP(RIGHT($V$1,5),Key!$A$9:$B$14,2,FALSE)</f>
        <v>10.199999999999999</v>
      </c>
      <c r="X7057">
        <f t="shared" si="554"/>
        <v>0</v>
      </c>
      <c r="Y7057">
        <f>VLOOKUP(RIGHT($X$1,5),Key!$A$9:$B$14,2,FALSE)</f>
        <v>3.7</v>
      </c>
      <c r="Z7057">
        <f t="shared" si="552"/>
        <v>10.199999999999999</v>
      </c>
      <c r="AA7057">
        <f t="shared" si="553"/>
        <v>0</v>
      </c>
    </row>
    <row r="7058" spans="1:27" x14ac:dyDescent="0.3">
      <c r="A7058">
        <v>100067</v>
      </c>
      <c r="B7058">
        <v>230922</v>
      </c>
      <c r="C7058" s="3">
        <v>44130.799305555556</v>
      </c>
      <c r="D7058">
        <v>3</v>
      </c>
      <c r="E7058">
        <v>2</v>
      </c>
      <c r="F7058" t="s">
        <v>26</v>
      </c>
      <c r="G7058">
        <v>3</v>
      </c>
      <c r="H7058">
        <v>65.054689999999994</v>
      </c>
      <c r="I7058">
        <v>36.453130000000002</v>
      </c>
      <c r="J7058">
        <v>1.734375</v>
      </c>
      <c r="K7058">
        <v>94.039060000000006</v>
      </c>
      <c r="L7058" s="3">
        <v>44130.553472222222</v>
      </c>
      <c r="M7058">
        <v>17.18</v>
      </c>
      <c r="N7058" t="s">
        <v>28</v>
      </c>
      <c r="P7058">
        <f>(C7058-Key!$B$1)*24</f>
        <v>4.1333333333604969</v>
      </c>
      <c r="Q7058">
        <f>(Key!$B$2-'17.1'!C7058)*24</f>
        <v>-1.1833333333488554</v>
      </c>
      <c r="R7058" s="3">
        <f>C7058-(M7058-Key!$B$5)/(24*Key!$B$6)</f>
        <v>44130.785490740738</v>
      </c>
      <c r="S7058">
        <f>M7058-Key!$B$5</f>
        <v>14.92</v>
      </c>
      <c r="T7058" s="2">
        <f t="shared" si="550"/>
        <v>44129.798611111109</v>
      </c>
      <c r="U7058" t="str">
        <f t="shared" si="551"/>
        <v>10-25-2020 19:10</v>
      </c>
      <c r="V7058">
        <f>IFERROR(IF(W7058=Z7058,VLOOKUP($U7058,[1]C8842!$G$2:$M$145,3,FALSE),0),0)</f>
        <v>0</v>
      </c>
      <c r="W7058">
        <f>VLOOKUP(RIGHT($V$1,5),Key!$A$9:$B$14,2,FALSE)</f>
        <v>10.199999999999999</v>
      </c>
      <c r="X7058">
        <f t="shared" si="554"/>
        <v>0</v>
      </c>
      <c r="Y7058">
        <f>VLOOKUP(RIGHT($X$1,5),Key!$A$9:$B$14,2,FALSE)</f>
        <v>3.7</v>
      </c>
      <c r="Z7058">
        <f t="shared" si="552"/>
        <v>10.199999999999999</v>
      </c>
      <c r="AA7058">
        <f t="shared" si="553"/>
        <v>0</v>
      </c>
    </row>
    <row r="7059" spans="1:27" x14ac:dyDescent="0.3">
      <c r="A7059">
        <v>100067</v>
      </c>
      <c r="B7059">
        <v>230922</v>
      </c>
      <c r="C7059" s="3">
        <v>44130.799305555556</v>
      </c>
      <c r="D7059">
        <v>0</v>
      </c>
      <c r="E7059">
        <v>2</v>
      </c>
      <c r="F7059" t="s">
        <v>25</v>
      </c>
      <c r="G7059">
        <v>1</v>
      </c>
      <c r="H7059">
        <v>52.71875</v>
      </c>
      <c r="I7059">
        <v>13.910159999999999</v>
      </c>
      <c r="J7059">
        <v>1.003906</v>
      </c>
      <c r="K7059">
        <v>48.019530000000003</v>
      </c>
      <c r="L7059" s="3">
        <v>44130.553472222222</v>
      </c>
      <c r="M7059">
        <v>17.18</v>
      </c>
      <c r="N7059" t="s">
        <v>28</v>
      </c>
      <c r="P7059">
        <f>(C7059-Key!$B$1)*24</f>
        <v>4.1333333333604969</v>
      </c>
      <c r="Q7059">
        <f>(Key!$B$2-'17.1'!C7059)*24</f>
        <v>-1.1833333333488554</v>
      </c>
      <c r="R7059" s="3">
        <f>C7059-(M7059-Key!$B$5)/(24*Key!$B$6)</f>
        <v>44130.785490740738</v>
      </c>
      <c r="S7059">
        <f>M7059-Key!$B$5</f>
        <v>14.92</v>
      </c>
      <c r="T7059" s="2">
        <f t="shared" si="550"/>
        <v>44129.798611111109</v>
      </c>
      <c r="U7059" t="str">
        <f t="shared" si="551"/>
        <v>10-25-2020 19:10</v>
      </c>
      <c r="V7059">
        <f>IFERROR(IF(W7059=Z7059,VLOOKUP($U7059,[1]C8842!$G$2:$M$145,3,FALSE),0),0)</f>
        <v>0</v>
      </c>
      <c r="W7059">
        <f>VLOOKUP(RIGHT($V$1,5),Key!$A$9:$B$14,2,FALSE)</f>
        <v>10.199999999999999</v>
      </c>
      <c r="X7059">
        <f t="shared" si="554"/>
        <v>0</v>
      </c>
      <c r="Y7059">
        <f>VLOOKUP(RIGHT($X$1,5),Key!$A$9:$B$14,2,FALSE)</f>
        <v>3.7</v>
      </c>
      <c r="Z7059">
        <f t="shared" si="552"/>
        <v>10.199999999999999</v>
      </c>
      <c r="AA7059">
        <f t="shared" si="553"/>
        <v>0</v>
      </c>
    </row>
    <row r="7060" spans="1:27" x14ac:dyDescent="0.3">
      <c r="A7060">
        <v>100067</v>
      </c>
      <c r="B7060">
        <v>230922</v>
      </c>
      <c r="C7060" s="3">
        <v>44130.799305555556</v>
      </c>
      <c r="D7060">
        <v>1</v>
      </c>
      <c r="E7060">
        <v>1</v>
      </c>
      <c r="F7060" t="s">
        <v>25</v>
      </c>
      <c r="G7060">
        <v>1</v>
      </c>
      <c r="H7060">
        <v>65.996089999999995</v>
      </c>
      <c r="I7060">
        <v>15.273440000000001</v>
      </c>
      <c r="J7060">
        <v>0.85546880000000003</v>
      </c>
      <c r="K7060">
        <v>60.023440000000001</v>
      </c>
      <c r="L7060" s="3">
        <v>44130.553472222222</v>
      </c>
      <c r="M7060">
        <v>17.18</v>
      </c>
      <c r="N7060" t="s">
        <v>28</v>
      </c>
      <c r="P7060">
        <f>(C7060-Key!$B$1)*24</f>
        <v>4.1333333333604969</v>
      </c>
      <c r="Q7060">
        <f>(Key!$B$2-'17.1'!C7060)*24</f>
        <v>-1.1833333333488554</v>
      </c>
      <c r="R7060" s="3">
        <f>C7060-(M7060-Key!$B$5)/(24*Key!$B$6)</f>
        <v>44130.785490740738</v>
      </c>
      <c r="S7060">
        <f>M7060-Key!$B$5</f>
        <v>14.92</v>
      </c>
      <c r="T7060" s="2">
        <f t="shared" si="550"/>
        <v>44129.798611111109</v>
      </c>
      <c r="U7060" t="str">
        <f t="shared" si="551"/>
        <v>10-25-2020 19:10</v>
      </c>
      <c r="V7060">
        <f>IFERROR(IF(W7060=Z7060,VLOOKUP($U7060,[1]C8842!$G$2:$M$145,3,FALSE),0),0)</f>
        <v>0</v>
      </c>
      <c r="W7060">
        <f>VLOOKUP(RIGHT($V$1,5),Key!$A$9:$B$14,2,FALSE)</f>
        <v>10.199999999999999</v>
      </c>
      <c r="X7060">
        <f t="shared" si="554"/>
        <v>0</v>
      </c>
      <c r="Y7060">
        <f>VLOOKUP(RIGHT($X$1,5),Key!$A$9:$B$14,2,FALSE)</f>
        <v>3.7</v>
      </c>
      <c r="Z7060">
        <f t="shared" si="552"/>
        <v>10.199999999999999</v>
      </c>
      <c r="AA7060">
        <f t="shared" si="553"/>
        <v>0</v>
      </c>
    </row>
    <row r="7061" spans="1:27" x14ac:dyDescent="0.3">
      <c r="A7061">
        <v>100067</v>
      </c>
      <c r="B7061">
        <v>230922</v>
      </c>
      <c r="C7061" s="3">
        <v>44130.799305555556</v>
      </c>
      <c r="D7061">
        <v>0</v>
      </c>
      <c r="E7061">
        <v>2</v>
      </c>
      <c r="F7061" t="s">
        <v>25</v>
      </c>
      <c r="G7061">
        <v>1</v>
      </c>
      <c r="H7061">
        <v>69.660160000000005</v>
      </c>
      <c r="I7061">
        <v>15.285159999999999</v>
      </c>
      <c r="J7061">
        <v>0.8125</v>
      </c>
      <c r="K7061">
        <v>46.019530000000003</v>
      </c>
      <c r="L7061" s="3">
        <v>44130.553472222222</v>
      </c>
      <c r="M7061">
        <v>17.18</v>
      </c>
      <c r="N7061" t="s">
        <v>28</v>
      </c>
      <c r="P7061">
        <f>(C7061-Key!$B$1)*24</f>
        <v>4.1333333333604969</v>
      </c>
      <c r="Q7061">
        <f>(Key!$B$2-'17.1'!C7061)*24</f>
        <v>-1.1833333333488554</v>
      </c>
      <c r="R7061" s="3">
        <f>C7061-(M7061-Key!$B$5)/(24*Key!$B$6)</f>
        <v>44130.785490740738</v>
      </c>
      <c r="S7061">
        <f>M7061-Key!$B$5</f>
        <v>14.92</v>
      </c>
      <c r="T7061" s="2">
        <f t="shared" si="550"/>
        <v>44129.798611111109</v>
      </c>
      <c r="U7061" t="str">
        <f t="shared" si="551"/>
        <v>10-25-2020 19:10</v>
      </c>
      <c r="V7061">
        <f>IFERROR(IF(W7061=Z7061,VLOOKUP($U7061,[1]C8842!$G$2:$M$145,3,FALSE),0),0)</f>
        <v>0</v>
      </c>
      <c r="W7061">
        <f>VLOOKUP(RIGHT($V$1,5),Key!$A$9:$B$14,2,FALSE)</f>
        <v>10.199999999999999</v>
      </c>
      <c r="X7061">
        <f t="shared" si="554"/>
        <v>0</v>
      </c>
      <c r="Y7061">
        <f>VLOOKUP(RIGHT($X$1,5),Key!$A$9:$B$14,2,FALSE)</f>
        <v>3.7</v>
      </c>
      <c r="Z7061">
        <f t="shared" si="552"/>
        <v>10.199999999999999</v>
      </c>
      <c r="AA7061">
        <f t="shared" si="553"/>
        <v>0</v>
      </c>
    </row>
    <row r="7062" spans="1:27" x14ac:dyDescent="0.3">
      <c r="A7062">
        <v>100067</v>
      </c>
      <c r="B7062">
        <v>230922</v>
      </c>
      <c r="C7062" s="3">
        <v>44130.799305555556</v>
      </c>
      <c r="D7062">
        <v>3</v>
      </c>
      <c r="E7062">
        <v>2</v>
      </c>
      <c r="F7062" t="s">
        <v>26</v>
      </c>
      <c r="G7062">
        <v>2</v>
      </c>
      <c r="H7062">
        <v>58.121090000000002</v>
      </c>
      <c r="I7062">
        <v>24.859380000000002</v>
      </c>
      <c r="J7062">
        <v>1.410156</v>
      </c>
      <c r="K7062">
        <v>94.039060000000006</v>
      </c>
      <c r="L7062" s="3">
        <v>44130.553472222222</v>
      </c>
      <c r="M7062">
        <v>17.18</v>
      </c>
      <c r="N7062" t="s">
        <v>28</v>
      </c>
      <c r="P7062">
        <f>(C7062-Key!$B$1)*24</f>
        <v>4.1333333333604969</v>
      </c>
      <c r="Q7062">
        <f>(Key!$B$2-'17.1'!C7062)*24</f>
        <v>-1.1833333333488554</v>
      </c>
      <c r="R7062" s="3">
        <f>C7062-(M7062-Key!$B$5)/(24*Key!$B$6)</f>
        <v>44130.785490740738</v>
      </c>
      <c r="S7062">
        <f>M7062-Key!$B$5</f>
        <v>14.92</v>
      </c>
      <c r="T7062" s="2">
        <f t="shared" si="550"/>
        <v>44129.798611111109</v>
      </c>
      <c r="U7062" t="str">
        <f t="shared" si="551"/>
        <v>10-25-2020 19:10</v>
      </c>
      <c r="V7062">
        <f>IFERROR(IF(W7062=Z7062,VLOOKUP($U7062,[1]C8842!$G$2:$M$145,3,FALSE),0),0)</f>
        <v>0</v>
      </c>
      <c r="W7062">
        <f>VLOOKUP(RIGHT($V$1,5),Key!$A$9:$B$14,2,FALSE)</f>
        <v>10.199999999999999</v>
      </c>
      <c r="X7062">
        <f t="shared" si="554"/>
        <v>0</v>
      </c>
      <c r="Y7062">
        <f>VLOOKUP(RIGHT($X$1,5),Key!$A$9:$B$14,2,FALSE)</f>
        <v>3.7</v>
      </c>
      <c r="Z7062">
        <f t="shared" si="552"/>
        <v>10.199999999999999</v>
      </c>
      <c r="AA7062">
        <f t="shared" si="553"/>
        <v>0</v>
      </c>
    </row>
    <row r="7063" spans="1:27" x14ac:dyDescent="0.3">
      <c r="A7063">
        <v>100067</v>
      </c>
      <c r="B7063">
        <v>230922</v>
      </c>
      <c r="C7063" s="3">
        <v>44130.799305555556</v>
      </c>
      <c r="D7063">
        <v>1</v>
      </c>
      <c r="E7063">
        <v>1</v>
      </c>
      <c r="F7063" t="s">
        <v>25</v>
      </c>
      <c r="G7063">
        <v>1</v>
      </c>
      <c r="H7063">
        <v>72.75</v>
      </c>
      <c r="I7063">
        <v>15.867190000000001</v>
      </c>
      <c r="J7063">
        <v>0.796875</v>
      </c>
      <c r="K7063">
        <v>58.023440000000001</v>
      </c>
      <c r="L7063" s="3">
        <v>44130.553472222222</v>
      </c>
      <c r="M7063">
        <v>17.18</v>
      </c>
      <c r="N7063" t="s">
        <v>28</v>
      </c>
      <c r="P7063">
        <f>(C7063-Key!$B$1)*24</f>
        <v>4.1333333333604969</v>
      </c>
      <c r="Q7063">
        <f>(Key!$B$2-'17.1'!C7063)*24</f>
        <v>-1.1833333333488554</v>
      </c>
      <c r="R7063" s="3">
        <f>C7063-(M7063-Key!$B$5)/(24*Key!$B$6)</f>
        <v>44130.785490740738</v>
      </c>
      <c r="S7063">
        <f>M7063-Key!$B$5</f>
        <v>14.92</v>
      </c>
      <c r="T7063" s="2">
        <f t="shared" si="550"/>
        <v>44129.798611111109</v>
      </c>
      <c r="U7063" t="str">
        <f t="shared" si="551"/>
        <v>10-25-2020 19:10</v>
      </c>
      <c r="V7063">
        <f>IFERROR(IF(W7063=Z7063,VLOOKUP($U7063,[1]C8842!$G$2:$M$145,3,FALSE),0),0)</f>
        <v>0</v>
      </c>
      <c r="W7063">
        <f>VLOOKUP(RIGHT($V$1,5),Key!$A$9:$B$14,2,FALSE)</f>
        <v>10.199999999999999</v>
      </c>
      <c r="X7063">
        <f t="shared" si="554"/>
        <v>0</v>
      </c>
      <c r="Y7063">
        <f>VLOOKUP(RIGHT($X$1,5),Key!$A$9:$B$14,2,FALSE)</f>
        <v>3.7</v>
      </c>
      <c r="Z7063">
        <f t="shared" si="552"/>
        <v>10.199999999999999</v>
      </c>
      <c r="AA7063">
        <f t="shared" si="553"/>
        <v>0</v>
      </c>
    </row>
    <row r="7064" spans="1:27" x14ac:dyDescent="0.3">
      <c r="A7064">
        <v>100067</v>
      </c>
      <c r="B7064">
        <v>230922</v>
      </c>
      <c r="C7064" s="3">
        <v>44130.799305555556</v>
      </c>
      <c r="D7064">
        <v>0</v>
      </c>
      <c r="E7064">
        <v>2</v>
      </c>
      <c r="F7064" t="s">
        <v>25</v>
      </c>
      <c r="G7064">
        <v>1</v>
      </c>
      <c r="H7064">
        <v>65.25</v>
      </c>
      <c r="I7064">
        <v>15.589840000000001</v>
      </c>
      <c r="J7064">
        <v>0.87890630000000003</v>
      </c>
      <c r="K7064">
        <v>48.019530000000003</v>
      </c>
      <c r="L7064" s="3">
        <v>44130.553472222222</v>
      </c>
      <c r="M7064">
        <v>17.18</v>
      </c>
      <c r="N7064" t="s">
        <v>28</v>
      </c>
      <c r="P7064">
        <f>(C7064-Key!$B$1)*24</f>
        <v>4.1333333333604969</v>
      </c>
      <c r="Q7064">
        <f>(Key!$B$2-'17.1'!C7064)*24</f>
        <v>-1.1833333333488554</v>
      </c>
      <c r="R7064" s="3">
        <f>C7064-(M7064-Key!$B$5)/(24*Key!$B$6)</f>
        <v>44130.785490740738</v>
      </c>
      <c r="S7064">
        <f>M7064-Key!$B$5</f>
        <v>14.92</v>
      </c>
      <c r="T7064" s="2">
        <f t="shared" si="550"/>
        <v>44129.798611111109</v>
      </c>
      <c r="U7064" t="str">
        <f t="shared" si="551"/>
        <v>10-25-2020 19:10</v>
      </c>
      <c r="V7064">
        <f>IFERROR(IF(W7064=Z7064,VLOOKUP($U7064,[1]C8842!$G$2:$M$145,3,FALSE),0),0)</f>
        <v>0</v>
      </c>
      <c r="W7064">
        <f>VLOOKUP(RIGHT($V$1,5),Key!$A$9:$B$14,2,FALSE)</f>
        <v>10.199999999999999</v>
      </c>
      <c r="X7064">
        <f t="shared" si="554"/>
        <v>0</v>
      </c>
      <c r="Y7064">
        <f>VLOOKUP(RIGHT($X$1,5),Key!$A$9:$B$14,2,FALSE)</f>
        <v>3.7</v>
      </c>
      <c r="Z7064">
        <f t="shared" si="552"/>
        <v>10.199999999999999</v>
      </c>
      <c r="AA7064">
        <f t="shared" si="553"/>
        <v>0</v>
      </c>
    </row>
    <row r="7065" spans="1:27" x14ac:dyDescent="0.3">
      <c r="A7065">
        <v>100067</v>
      </c>
      <c r="B7065">
        <v>230922</v>
      </c>
      <c r="C7065" s="3">
        <v>44130.799305555556</v>
      </c>
      <c r="D7065">
        <v>0</v>
      </c>
      <c r="E7065">
        <v>2</v>
      </c>
      <c r="F7065" t="s">
        <v>25</v>
      </c>
      <c r="G7065">
        <v>1</v>
      </c>
      <c r="H7065">
        <v>70.828130000000002</v>
      </c>
      <c r="I7065">
        <v>12.85938</v>
      </c>
      <c r="J7065">
        <v>0.70703130000000003</v>
      </c>
      <c r="K7065">
        <v>46.019530000000003</v>
      </c>
      <c r="L7065" s="3">
        <v>44130.553472222222</v>
      </c>
      <c r="M7065">
        <v>17.18</v>
      </c>
      <c r="N7065" t="s">
        <v>28</v>
      </c>
      <c r="P7065">
        <f>(C7065-Key!$B$1)*24</f>
        <v>4.1333333333604969</v>
      </c>
      <c r="Q7065">
        <f>(Key!$B$2-'17.1'!C7065)*24</f>
        <v>-1.1833333333488554</v>
      </c>
      <c r="R7065" s="3">
        <f>C7065-(M7065-Key!$B$5)/(24*Key!$B$6)</f>
        <v>44130.785490740738</v>
      </c>
      <c r="S7065">
        <f>M7065-Key!$B$5</f>
        <v>14.92</v>
      </c>
      <c r="T7065" s="2">
        <f t="shared" si="550"/>
        <v>44129.798611111109</v>
      </c>
      <c r="U7065" t="str">
        <f t="shared" si="551"/>
        <v>10-25-2020 19:10</v>
      </c>
      <c r="V7065">
        <f>IFERROR(IF(W7065=Z7065,VLOOKUP($U7065,[1]C8842!$G$2:$M$145,3,FALSE),0),0)</f>
        <v>0</v>
      </c>
      <c r="W7065">
        <f>VLOOKUP(RIGHT($V$1,5),Key!$A$9:$B$14,2,FALSE)</f>
        <v>10.199999999999999</v>
      </c>
      <c r="X7065">
        <f t="shared" si="554"/>
        <v>0</v>
      </c>
      <c r="Y7065">
        <f>VLOOKUP(RIGHT($X$1,5),Key!$A$9:$B$14,2,FALSE)</f>
        <v>3.7</v>
      </c>
      <c r="Z7065">
        <f t="shared" si="552"/>
        <v>10.199999999999999</v>
      </c>
      <c r="AA7065">
        <f t="shared" si="553"/>
        <v>0</v>
      </c>
    </row>
    <row r="7066" spans="1:27" x14ac:dyDescent="0.3">
      <c r="A7066">
        <v>100067</v>
      </c>
      <c r="B7066">
        <v>230922</v>
      </c>
      <c r="C7066" s="3">
        <v>44130.799305555556</v>
      </c>
      <c r="D7066">
        <v>0</v>
      </c>
      <c r="E7066">
        <v>2</v>
      </c>
      <c r="F7066" t="s">
        <v>25</v>
      </c>
      <c r="G7066">
        <v>1</v>
      </c>
      <c r="H7066">
        <v>60.5</v>
      </c>
      <c r="I7066">
        <v>16.785160000000001</v>
      </c>
      <c r="J7066">
        <v>1</v>
      </c>
      <c r="K7066">
        <v>46.019530000000003</v>
      </c>
      <c r="L7066" s="3">
        <v>44130.553472222222</v>
      </c>
      <c r="M7066">
        <v>17.18</v>
      </c>
      <c r="N7066" t="s">
        <v>28</v>
      </c>
      <c r="P7066">
        <f>(C7066-Key!$B$1)*24</f>
        <v>4.1333333333604969</v>
      </c>
      <c r="Q7066">
        <f>(Key!$B$2-'17.1'!C7066)*24</f>
        <v>-1.1833333333488554</v>
      </c>
      <c r="R7066" s="3">
        <f>C7066-(M7066-Key!$B$5)/(24*Key!$B$6)</f>
        <v>44130.785490740738</v>
      </c>
      <c r="S7066">
        <f>M7066-Key!$B$5</f>
        <v>14.92</v>
      </c>
      <c r="T7066" s="2">
        <f t="shared" si="550"/>
        <v>44129.798611111109</v>
      </c>
      <c r="U7066" t="str">
        <f t="shared" si="551"/>
        <v>10-25-2020 19:10</v>
      </c>
      <c r="V7066">
        <f>IFERROR(IF(W7066=Z7066,VLOOKUP($U7066,[1]C8842!$G$2:$M$145,3,FALSE),0),0)</f>
        <v>0</v>
      </c>
      <c r="W7066">
        <f>VLOOKUP(RIGHT($V$1,5),Key!$A$9:$B$14,2,FALSE)</f>
        <v>10.199999999999999</v>
      </c>
      <c r="X7066">
        <f t="shared" si="554"/>
        <v>0</v>
      </c>
      <c r="Y7066">
        <f>VLOOKUP(RIGHT($X$1,5),Key!$A$9:$B$14,2,FALSE)</f>
        <v>3.7</v>
      </c>
      <c r="Z7066">
        <f t="shared" si="552"/>
        <v>10.199999999999999</v>
      </c>
      <c r="AA7066">
        <f t="shared" si="553"/>
        <v>0</v>
      </c>
    </row>
    <row r="7067" spans="1:27" x14ac:dyDescent="0.3">
      <c r="A7067">
        <v>100067</v>
      </c>
      <c r="B7067">
        <v>230922</v>
      </c>
      <c r="C7067" s="3">
        <v>44130.799305555556</v>
      </c>
      <c r="D7067">
        <v>1</v>
      </c>
      <c r="E7067">
        <v>1</v>
      </c>
      <c r="F7067" t="s">
        <v>25</v>
      </c>
      <c r="G7067">
        <v>3</v>
      </c>
      <c r="H7067">
        <v>63.230469999999997</v>
      </c>
      <c r="I7067">
        <v>36.582030000000003</v>
      </c>
      <c r="J7067">
        <v>1.7890630000000001</v>
      </c>
      <c r="K7067">
        <v>58.023440000000001</v>
      </c>
      <c r="L7067" s="3">
        <v>44130.553472222222</v>
      </c>
      <c r="M7067">
        <v>17.18</v>
      </c>
      <c r="N7067" t="s">
        <v>28</v>
      </c>
      <c r="P7067">
        <f>(C7067-Key!$B$1)*24</f>
        <v>4.1333333333604969</v>
      </c>
      <c r="Q7067">
        <f>(Key!$B$2-'17.1'!C7067)*24</f>
        <v>-1.1833333333488554</v>
      </c>
      <c r="R7067" s="3">
        <f>C7067-(M7067-Key!$B$5)/(24*Key!$B$6)</f>
        <v>44130.785490740738</v>
      </c>
      <c r="S7067">
        <f>M7067-Key!$B$5</f>
        <v>14.92</v>
      </c>
      <c r="T7067" s="2">
        <f t="shared" si="550"/>
        <v>44129.798611111109</v>
      </c>
      <c r="U7067" t="str">
        <f t="shared" si="551"/>
        <v>10-25-2020 19:10</v>
      </c>
      <c r="V7067">
        <f>IFERROR(IF(W7067=Z7067,VLOOKUP($U7067,[1]C8842!$G$2:$M$145,3,FALSE),0),0)</f>
        <v>0</v>
      </c>
      <c r="W7067">
        <f>VLOOKUP(RIGHT($V$1,5),Key!$A$9:$B$14,2,FALSE)</f>
        <v>10.199999999999999</v>
      </c>
      <c r="X7067">
        <f t="shared" si="554"/>
        <v>0</v>
      </c>
      <c r="Y7067">
        <f>VLOOKUP(RIGHT($X$1,5),Key!$A$9:$B$14,2,FALSE)</f>
        <v>3.7</v>
      </c>
      <c r="Z7067">
        <f t="shared" si="552"/>
        <v>10.199999999999999</v>
      </c>
      <c r="AA7067">
        <f t="shared" si="553"/>
        <v>0</v>
      </c>
    </row>
    <row r="7068" spans="1:27" x14ac:dyDescent="0.3">
      <c r="A7068">
        <v>100067</v>
      </c>
      <c r="B7068">
        <v>230922</v>
      </c>
      <c r="C7068" s="3">
        <v>44130.799305555556</v>
      </c>
      <c r="D7068">
        <v>3</v>
      </c>
      <c r="E7068">
        <v>2</v>
      </c>
      <c r="F7068" t="s">
        <v>26</v>
      </c>
      <c r="G7068">
        <v>1</v>
      </c>
      <c r="H7068">
        <v>66.933589999999995</v>
      </c>
      <c r="I7068">
        <v>17.08203</v>
      </c>
      <c r="J7068">
        <v>0.9140625</v>
      </c>
      <c r="K7068">
        <v>94.039060000000006</v>
      </c>
      <c r="L7068" s="3">
        <v>44130.553472222222</v>
      </c>
      <c r="M7068">
        <v>17.18</v>
      </c>
      <c r="N7068" t="s">
        <v>28</v>
      </c>
      <c r="P7068">
        <f>(C7068-Key!$B$1)*24</f>
        <v>4.1333333333604969</v>
      </c>
      <c r="Q7068">
        <f>(Key!$B$2-'17.1'!C7068)*24</f>
        <v>-1.1833333333488554</v>
      </c>
      <c r="R7068" s="3">
        <f>C7068-(M7068-Key!$B$5)/(24*Key!$B$6)</f>
        <v>44130.785490740738</v>
      </c>
      <c r="S7068">
        <f>M7068-Key!$B$5</f>
        <v>14.92</v>
      </c>
      <c r="T7068" s="2">
        <f t="shared" si="550"/>
        <v>44129.798611111109</v>
      </c>
      <c r="U7068" t="str">
        <f t="shared" si="551"/>
        <v>10-25-2020 19:10</v>
      </c>
      <c r="V7068">
        <f>IFERROR(IF(W7068=Z7068,VLOOKUP($U7068,[1]C8842!$G$2:$M$145,3,FALSE),0),0)</f>
        <v>0</v>
      </c>
      <c r="W7068">
        <f>VLOOKUP(RIGHT($V$1,5),Key!$A$9:$B$14,2,FALSE)</f>
        <v>10.199999999999999</v>
      </c>
      <c r="X7068">
        <f t="shared" si="554"/>
        <v>0</v>
      </c>
      <c r="Y7068">
        <f>VLOOKUP(RIGHT($X$1,5),Key!$A$9:$B$14,2,FALSE)</f>
        <v>3.7</v>
      </c>
      <c r="Z7068">
        <f t="shared" si="552"/>
        <v>10.199999999999999</v>
      </c>
      <c r="AA7068">
        <f t="shared" si="553"/>
        <v>0</v>
      </c>
    </row>
    <row r="7069" spans="1:27" x14ac:dyDescent="0.3">
      <c r="A7069">
        <v>100067</v>
      </c>
      <c r="B7069">
        <v>230922</v>
      </c>
      <c r="C7069" s="3">
        <v>44130.799305555556</v>
      </c>
      <c r="D7069">
        <v>3</v>
      </c>
      <c r="E7069">
        <v>2</v>
      </c>
      <c r="F7069" t="s">
        <v>26</v>
      </c>
      <c r="G7069">
        <v>1</v>
      </c>
      <c r="H7069">
        <v>67.515630000000002</v>
      </c>
      <c r="I7069">
        <v>16.679690000000001</v>
      </c>
      <c r="J7069">
        <v>0.890625</v>
      </c>
      <c r="K7069">
        <v>94.039060000000006</v>
      </c>
      <c r="L7069" s="3">
        <v>44130.553472222222</v>
      </c>
      <c r="M7069">
        <v>17.18</v>
      </c>
      <c r="N7069" t="s">
        <v>28</v>
      </c>
      <c r="P7069">
        <f>(C7069-Key!$B$1)*24</f>
        <v>4.1333333333604969</v>
      </c>
      <c r="Q7069">
        <f>(Key!$B$2-'17.1'!C7069)*24</f>
        <v>-1.1833333333488554</v>
      </c>
      <c r="R7069" s="3">
        <f>C7069-(M7069-Key!$B$5)/(24*Key!$B$6)</f>
        <v>44130.785490740738</v>
      </c>
      <c r="S7069">
        <f>M7069-Key!$B$5</f>
        <v>14.92</v>
      </c>
      <c r="T7069" s="2">
        <f t="shared" si="550"/>
        <v>44129.798611111109</v>
      </c>
      <c r="U7069" t="str">
        <f t="shared" si="551"/>
        <v>10-25-2020 19:10</v>
      </c>
      <c r="V7069">
        <f>IFERROR(IF(W7069=Z7069,VLOOKUP($U7069,[1]C8842!$G$2:$M$145,3,FALSE),0),0)</f>
        <v>0</v>
      </c>
      <c r="W7069">
        <f>VLOOKUP(RIGHT($V$1,5),Key!$A$9:$B$14,2,FALSE)</f>
        <v>10.199999999999999</v>
      </c>
      <c r="X7069">
        <f t="shared" si="554"/>
        <v>0</v>
      </c>
      <c r="Y7069">
        <f>VLOOKUP(RIGHT($X$1,5),Key!$A$9:$B$14,2,FALSE)</f>
        <v>3.7</v>
      </c>
      <c r="Z7069">
        <f t="shared" si="552"/>
        <v>10.199999999999999</v>
      </c>
      <c r="AA7069">
        <f t="shared" si="553"/>
        <v>0</v>
      </c>
    </row>
    <row r="7070" spans="1:27" x14ac:dyDescent="0.3">
      <c r="A7070">
        <v>100067</v>
      </c>
      <c r="B7070">
        <v>230922</v>
      </c>
      <c r="C7070" s="3">
        <v>44130.799305555556</v>
      </c>
      <c r="D7070">
        <v>2</v>
      </c>
      <c r="E7070">
        <v>1</v>
      </c>
      <c r="F7070" t="s">
        <v>26</v>
      </c>
      <c r="G7070">
        <v>1</v>
      </c>
      <c r="H7070">
        <v>73.414060000000006</v>
      </c>
      <c r="I7070">
        <v>16.621089999999999</v>
      </c>
      <c r="J7070">
        <v>0.8203125</v>
      </c>
      <c r="K7070">
        <v>80.03125</v>
      </c>
      <c r="L7070" s="3">
        <v>44130.553472222222</v>
      </c>
      <c r="M7070">
        <v>17.18</v>
      </c>
      <c r="N7070" t="s">
        <v>28</v>
      </c>
      <c r="P7070">
        <f>(C7070-Key!$B$1)*24</f>
        <v>4.1333333333604969</v>
      </c>
      <c r="Q7070">
        <f>(Key!$B$2-'17.1'!C7070)*24</f>
        <v>-1.1833333333488554</v>
      </c>
      <c r="R7070" s="3">
        <f>C7070-(M7070-Key!$B$5)/(24*Key!$B$6)</f>
        <v>44130.785490740738</v>
      </c>
      <c r="S7070">
        <f>M7070-Key!$B$5</f>
        <v>14.92</v>
      </c>
      <c r="T7070" s="2">
        <f t="shared" si="550"/>
        <v>44129.798611111109</v>
      </c>
      <c r="U7070" t="str">
        <f t="shared" si="551"/>
        <v>10-25-2020 19:10</v>
      </c>
      <c r="V7070">
        <f>IFERROR(IF(W7070=Z7070,VLOOKUP($U7070,[1]C8842!$G$2:$M$145,3,FALSE),0),0)</f>
        <v>0</v>
      </c>
      <c r="W7070">
        <f>VLOOKUP(RIGHT($V$1,5),Key!$A$9:$B$14,2,FALSE)</f>
        <v>10.199999999999999</v>
      </c>
      <c r="X7070">
        <f t="shared" si="554"/>
        <v>0</v>
      </c>
      <c r="Y7070">
        <f>VLOOKUP(RIGHT($X$1,5),Key!$A$9:$B$14,2,FALSE)</f>
        <v>3.7</v>
      </c>
      <c r="Z7070">
        <f t="shared" si="552"/>
        <v>10.199999999999999</v>
      </c>
      <c r="AA7070">
        <f t="shared" si="553"/>
        <v>0</v>
      </c>
    </row>
    <row r="7071" spans="1:27" x14ac:dyDescent="0.3">
      <c r="A7071">
        <v>100067</v>
      </c>
      <c r="B7071">
        <v>230922</v>
      </c>
      <c r="C7071" s="3">
        <v>44130.799305555556</v>
      </c>
      <c r="D7071">
        <v>2</v>
      </c>
      <c r="E7071">
        <v>1</v>
      </c>
      <c r="F7071" t="s">
        <v>26</v>
      </c>
      <c r="G7071">
        <v>2</v>
      </c>
      <c r="H7071">
        <v>68.363280000000003</v>
      </c>
      <c r="I7071">
        <v>21.328130000000002</v>
      </c>
      <c r="J7071">
        <v>1.0625</v>
      </c>
      <c r="K7071">
        <v>80.03125</v>
      </c>
      <c r="L7071" s="3">
        <v>44130.553472222222</v>
      </c>
      <c r="M7071">
        <v>17.18</v>
      </c>
      <c r="N7071" t="s">
        <v>28</v>
      </c>
      <c r="P7071">
        <f>(C7071-Key!$B$1)*24</f>
        <v>4.1333333333604969</v>
      </c>
      <c r="Q7071">
        <f>(Key!$B$2-'17.1'!C7071)*24</f>
        <v>-1.1833333333488554</v>
      </c>
      <c r="R7071" s="3">
        <f>C7071-(M7071-Key!$B$5)/(24*Key!$B$6)</f>
        <v>44130.785490740738</v>
      </c>
      <c r="S7071">
        <f>M7071-Key!$B$5</f>
        <v>14.92</v>
      </c>
      <c r="T7071" s="2">
        <f t="shared" si="550"/>
        <v>44129.798611111109</v>
      </c>
      <c r="U7071" t="str">
        <f t="shared" si="551"/>
        <v>10-25-2020 19:10</v>
      </c>
      <c r="V7071">
        <f>IFERROR(IF(W7071=Z7071,VLOOKUP($U7071,[1]C8842!$G$2:$M$145,3,FALSE),0),0)</f>
        <v>0</v>
      </c>
      <c r="W7071">
        <f>VLOOKUP(RIGHT($V$1,5),Key!$A$9:$B$14,2,FALSE)</f>
        <v>10.199999999999999</v>
      </c>
      <c r="X7071">
        <f t="shared" si="554"/>
        <v>0</v>
      </c>
      <c r="Y7071">
        <f>VLOOKUP(RIGHT($X$1,5),Key!$A$9:$B$14,2,FALSE)</f>
        <v>3.7</v>
      </c>
      <c r="Z7071">
        <f t="shared" si="552"/>
        <v>10.199999999999999</v>
      </c>
      <c r="AA7071">
        <f t="shared" si="553"/>
        <v>0</v>
      </c>
    </row>
    <row r="7072" spans="1:27" x14ac:dyDescent="0.3">
      <c r="A7072">
        <v>100067</v>
      </c>
      <c r="B7072">
        <v>230922</v>
      </c>
      <c r="C7072" s="3">
        <v>44130.799305555556</v>
      </c>
      <c r="D7072">
        <v>0</v>
      </c>
      <c r="E7072">
        <v>2</v>
      </c>
      <c r="F7072" t="s">
        <v>25</v>
      </c>
      <c r="G7072">
        <v>4</v>
      </c>
      <c r="H7072">
        <v>57.457030000000003</v>
      </c>
      <c r="I7072">
        <v>70.921880000000002</v>
      </c>
      <c r="J7072">
        <v>3.5625</v>
      </c>
      <c r="K7072">
        <v>47.019530000000003</v>
      </c>
      <c r="L7072" s="3">
        <v>44130.553472222222</v>
      </c>
      <c r="M7072">
        <v>17.18</v>
      </c>
      <c r="N7072" t="s">
        <v>28</v>
      </c>
      <c r="P7072">
        <f>(C7072-Key!$B$1)*24</f>
        <v>4.1333333333604969</v>
      </c>
      <c r="Q7072">
        <f>(Key!$B$2-'17.1'!C7072)*24</f>
        <v>-1.1833333333488554</v>
      </c>
      <c r="R7072" s="3">
        <f>C7072-(M7072-Key!$B$5)/(24*Key!$B$6)</f>
        <v>44130.785490740738</v>
      </c>
      <c r="S7072">
        <f>M7072-Key!$B$5</f>
        <v>14.92</v>
      </c>
      <c r="T7072" s="2">
        <f t="shared" si="550"/>
        <v>44129.798611111109</v>
      </c>
      <c r="U7072" t="str">
        <f t="shared" si="551"/>
        <v>10-25-2020 19:10</v>
      </c>
      <c r="V7072">
        <f>IFERROR(IF(W7072=Z7072,VLOOKUP($U7072,[1]C8842!$G$2:$M$145,3,FALSE),0),0)</f>
        <v>0</v>
      </c>
      <c r="W7072">
        <f>VLOOKUP(RIGHT($V$1,5),Key!$A$9:$B$14,2,FALSE)</f>
        <v>10.199999999999999</v>
      </c>
      <c r="X7072">
        <f t="shared" si="554"/>
        <v>0</v>
      </c>
      <c r="Y7072">
        <f>VLOOKUP(RIGHT($X$1,5),Key!$A$9:$B$14,2,FALSE)</f>
        <v>3.7</v>
      </c>
      <c r="Z7072">
        <f t="shared" si="552"/>
        <v>10.199999999999999</v>
      </c>
      <c r="AA7072">
        <f t="shared" si="553"/>
        <v>0</v>
      </c>
    </row>
    <row r="7073" spans="1:27" x14ac:dyDescent="0.3">
      <c r="A7073">
        <v>100067</v>
      </c>
      <c r="B7073">
        <v>230922</v>
      </c>
      <c r="C7073" s="3">
        <v>44130.799305555556</v>
      </c>
      <c r="D7073">
        <v>2</v>
      </c>
      <c r="E7073">
        <v>1</v>
      </c>
      <c r="F7073" t="s">
        <v>26</v>
      </c>
      <c r="G7073">
        <v>1</v>
      </c>
      <c r="H7073">
        <v>64.296880000000002</v>
      </c>
      <c r="I7073">
        <v>14.45313</v>
      </c>
      <c r="J7073">
        <v>0.84375</v>
      </c>
      <c r="K7073">
        <v>80.03125</v>
      </c>
      <c r="L7073" s="3">
        <v>44130.553472222222</v>
      </c>
      <c r="M7073">
        <v>17.18</v>
      </c>
      <c r="N7073" t="s">
        <v>28</v>
      </c>
      <c r="P7073">
        <f>(C7073-Key!$B$1)*24</f>
        <v>4.1333333333604969</v>
      </c>
      <c r="Q7073">
        <f>(Key!$B$2-'17.1'!C7073)*24</f>
        <v>-1.1833333333488554</v>
      </c>
      <c r="R7073" s="3">
        <f>C7073-(M7073-Key!$B$5)/(24*Key!$B$6)</f>
        <v>44130.785490740738</v>
      </c>
      <c r="S7073">
        <f>M7073-Key!$B$5</f>
        <v>14.92</v>
      </c>
      <c r="T7073" s="2">
        <f t="shared" si="550"/>
        <v>44129.798611111109</v>
      </c>
      <c r="U7073" t="str">
        <f t="shared" si="551"/>
        <v>10-25-2020 19:10</v>
      </c>
      <c r="V7073">
        <f>IFERROR(IF(W7073=Z7073,VLOOKUP($U7073,[1]C8842!$G$2:$M$145,3,FALSE),0),0)</f>
        <v>0</v>
      </c>
      <c r="W7073">
        <f>VLOOKUP(RIGHT($V$1,5),Key!$A$9:$B$14,2,FALSE)</f>
        <v>10.199999999999999</v>
      </c>
      <c r="X7073">
        <f t="shared" si="554"/>
        <v>0</v>
      </c>
      <c r="Y7073">
        <f>VLOOKUP(RIGHT($X$1,5),Key!$A$9:$B$14,2,FALSE)</f>
        <v>3.7</v>
      </c>
      <c r="Z7073">
        <f t="shared" si="552"/>
        <v>10.199999999999999</v>
      </c>
      <c r="AA7073">
        <f t="shared" si="553"/>
        <v>0</v>
      </c>
    </row>
    <row r="7074" spans="1:27" x14ac:dyDescent="0.3">
      <c r="A7074">
        <v>100067</v>
      </c>
      <c r="B7074">
        <v>230922</v>
      </c>
      <c r="C7074" s="3">
        <v>44130.799305555556</v>
      </c>
      <c r="D7074">
        <v>2</v>
      </c>
      <c r="E7074">
        <v>1</v>
      </c>
      <c r="F7074" t="s">
        <v>26</v>
      </c>
      <c r="G7074">
        <v>1</v>
      </c>
      <c r="H7074">
        <v>68.34375</v>
      </c>
      <c r="I7074">
        <v>15.94922</v>
      </c>
      <c r="J7074">
        <v>0.8515625</v>
      </c>
      <c r="K7074">
        <v>80.03125</v>
      </c>
      <c r="L7074" s="3">
        <v>44130.553472222222</v>
      </c>
      <c r="M7074">
        <v>17.18</v>
      </c>
      <c r="N7074" t="s">
        <v>28</v>
      </c>
      <c r="P7074">
        <f>(C7074-Key!$B$1)*24</f>
        <v>4.1333333333604969</v>
      </c>
      <c r="Q7074">
        <f>(Key!$B$2-'17.1'!C7074)*24</f>
        <v>-1.1833333333488554</v>
      </c>
      <c r="R7074" s="3">
        <f>C7074-(M7074-Key!$B$5)/(24*Key!$B$6)</f>
        <v>44130.785490740738</v>
      </c>
      <c r="S7074">
        <f>M7074-Key!$B$5</f>
        <v>14.92</v>
      </c>
      <c r="T7074" s="2">
        <f t="shared" si="550"/>
        <v>44129.798611111109</v>
      </c>
      <c r="U7074" t="str">
        <f t="shared" si="551"/>
        <v>10-25-2020 19:10</v>
      </c>
      <c r="V7074">
        <f>IFERROR(IF(W7074=Z7074,VLOOKUP($U7074,[1]C8842!$G$2:$M$145,3,FALSE),0),0)</f>
        <v>0</v>
      </c>
      <c r="W7074">
        <f>VLOOKUP(RIGHT($V$1,5),Key!$A$9:$B$14,2,FALSE)</f>
        <v>10.199999999999999</v>
      </c>
      <c r="X7074">
        <f t="shared" si="554"/>
        <v>0</v>
      </c>
      <c r="Y7074">
        <f>VLOOKUP(RIGHT($X$1,5),Key!$A$9:$B$14,2,FALSE)</f>
        <v>3.7</v>
      </c>
      <c r="Z7074">
        <f t="shared" si="552"/>
        <v>10.199999999999999</v>
      </c>
      <c r="AA7074">
        <f t="shared" si="553"/>
        <v>0</v>
      </c>
    </row>
    <row r="7075" spans="1:27" x14ac:dyDescent="0.3">
      <c r="A7075">
        <v>100067</v>
      </c>
      <c r="B7075">
        <v>230922</v>
      </c>
      <c r="C7075" s="3">
        <v>44130.799305555556</v>
      </c>
      <c r="D7075">
        <v>1</v>
      </c>
      <c r="E7075">
        <v>1</v>
      </c>
      <c r="F7075" t="s">
        <v>25</v>
      </c>
      <c r="G7075">
        <v>1</v>
      </c>
      <c r="H7075">
        <v>71.515630000000002</v>
      </c>
      <c r="I7075">
        <v>15.67578</v>
      </c>
      <c r="J7075">
        <v>0.8046875</v>
      </c>
      <c r="K7075">
        <v>56.023440000000001</v>
      </c>
      <c r="L7075" s="3">
        <v>44130.553472222222</v>
      </c>
      <c r="M7075">
        <v>17.18</v>
      </c>
      <c r="N7075" t="s">
        <v>28</v>
      </c>
      <c r="P7075">
        <f>(C7075-Key!$B$1)*24</f>
        <v>4.1333333333604969</v>
      </c>
      <c r="Q7075">
        <f>(Key!$B$2-'17.1'!C7075)*24</f>
        <v>-1.1833333333488554</v>
      </c>
      <c r="R7075" s="3">
        <f>C7075-(M7075-Key!$B$5)/(24*Key!$B$6)</f>
        <v>44130.785490740738</v>
      </c>
      <c r="S7075">
        <f>M7075-Key!$B$5</f>
        <v>14.92</v>
      </c>
      <c r="T7075" s="2">
        <f t="shared" si="550"/>
        <v>44129.798611111109</v>
      </c>
      <c r="U7075" t="str">
        <f t="shared" si="551"/>
        <v>10-25-2020 19:10</v>
      </c>
      <c r="V7075">
        <f>IFERROR(IF(W7075=Z7075,VLOOKUP($U7075,[1]C8842!$G$2:$M$145,3,FALSE),0),0)</f>
        <v>0</v>
      </c>
      <c r="W7075">
        <f>VLOOKUP(RIGHT($V$1,5),Key!$A$9:$B$14,2,FALSE)</f>
        <v>10.199999999999999</v>
      </c>
      <c r="X7075">
        <f t="shared" si="554"/>
        <v>0</v>
      </c>
      <c r="Y7075">
        <f>VLOOKUP(RIGHT($X$1,5),Key!$A$9:$B$14,2,FALSE)</f>
        <v>3.7</v>
      </c>
      <c r="Z7075">
        <f t="shared" si="552"/>
        <v>10.199999999999999</v>
      </c>
      <c r="AA7075">
        <f t="shared" si="553"/>
        <v>0</v>
      </c>
    </row>
    <row r="7076" spans="1:27" x14ac:dyDescent="0.3">
      <c r="A7076">
        <v>100067</v>
      </c>
      <c r="B7076">
        <v>230922</v>
      </c>
      <c r="C7076" s="3">
        <v>44130.799305555556</v>
      </c>
      <c r="D7076">
        <v>3</v>
      </c>
      <c r="E7076">
        <v>2</v>
      </c>
      <c r="F7076" t="s">
        <v>26</v>
      </c>
      <c r="G7076">
        <v>3</v>
      </c>
      <c r="H7076">
        <v>60.917969999999997</v>
      </c>
      <c r="I7076">
        <v>39.832030000000003</v>
      </c>
      <c r="J7076">
        <v>2</v>
      </c>
      <c r="K7076">
        <v>93.039060000000006</v>
      </c>
      <c r="L7076" s="3">
        <v>44130.553472222222</v>
      </c>
      <c r="M7076">
        <v>17.18</v>
      </c>
      <c r="N7076" t="s">
        <v>28</v>
      </c>
      <c r="P7076">
        <f>(C7076-Key!$B$1)*24</f>
        <v>4.1333333333604969</v>
      </c>
      <c r="Q7076">
        <f>(Key!$B$2-'17.1'!C7076)*24</f>
        <v>-1.1833333333488554</v>
      </c>
      <c r="R7076" s="3">
        <f>C7076-(M7076-Key!$B$5)/(24*Key!$B$6)</f>
        <v>44130.785490740738</v>
      </c>
      <c r="S7076">
        <f>M7076-Key!$B$5</f>
        <v>14.92</v>
      </c>
      <c r="T7076" s="2">
        <f t="shared" si="550"/>
        <v>44129.798611111109</v>
      </c>
      <c r="U7076" t="str">
        <f t="shared" si="551"/>
        <v>10-25-2020 19:10</v>
      </c>
      <c r="V7076">
        <f>IFERROR(IF(W7076=Z7076,VLOOKUP($U7076,[1]C8842!$G$2:$M$145,3,FALSE),0),0)</f>
        <v>0</v>
      </c>
      <c r="W7076">
        <f>VLOOKUP(RIGHT($V$1,5),Key!$A$9:$B$14,2,FALSE)</f>
        <v>10.199999999999999</v>
      </c>
      <c r="X7076">
        <f t="shared" si="554"/>
        <v>0</v>
      </c>
      <c r="Y7076">
        <f>VLOOKUP(RIGHT($X$1,5),Key!$A$9:$B$14,2,FALSE)</f>
        <v>3.7</v>
      </c>
      <c r="Z7076">
        <f t="shared" si="552"/>
        <v>10.199999999999999</v>
      </c>
      <c r="AA7076">
        <f t="shared" si="553"/>
        <v>0</v>
      </c>
    </row>
    <row r="7077" spans="1:27" x14ac:dyDescent="0.3">
      <c r="A7077">
        <v>100067</v>
      </c>
      <c r="B7077">
        <v>230922</v>
      </c>
      <c r="C7077" s="3">
        <v>44130.8</v>
      </c>
      <c r="D7077">
        <v>0</v>
      </c>
      <c r="E7077">
        <v>2</v>
      </c>
      <c r="F7077" t="s">
        <v>25</v>
      </c>
      <c r="G7077">
        <v>1</v>
      </c>
      <c r="H7077">
        <v>67.113280000000003</v>
      </c>
      <c r="I7077">
        <v>14.835940000000001</v>
      </c>
      <c r="J7077">
        <v>0.82421880000000003</v>
      </c>
      <c r="K7077">
        <v>46.019530000000003</v>
      </c>
      <c r="L7077" s="3">
        <v>44130.553472222222</v>
      </c>
      <c r="M7077">
        <v>17.18</v>
      </c>
      <c r="N7077" t="s">
        <v>28</v>
      </c>
      <c r="P7077">
        <f>(C7077-Key!$B$1)*24</f>
        <v>4.1500000000814907</v>
      </c>
      <c r="Q7077">
        <f>(Key!$B$2-'17.1'!C7077)*24</f>
        <v>-1.2000000000698492</v>
      </c>
      <c r="R7077" s="3">
        <f>C7077-(M7077-Key!$B$5)/(24*Key!$B$6)</f>
        <v>44130.786185185185</v>
      </c>
      <c r="S7077">
        <f>M7077-Key!$B$5</f>
        <v>14.92</v>
      </c>
      <c r="T7077" s="2">
        <f t="shared" si="550"/>
        <v>44129.798611111109</v>
      </c>
      <c r="U7077" t="str">
        <f t="shared" si="551"/>
        <v>10-25-2020 19:10</v>
      </c>
      <c r="V7077">
        <f>IFERROR(IF(W7077=Z7077,VLOOKUP($U7077,[1]C8842!$G$2:$M$145,3,FALSE),0),0)</f>
        <v>0</v>
      </c>
      <c r="W7077">
        <f>VLOOKUP(RIGHT($V$1,5),Key!$A$9:$B$14,2,FALSE)</f>
        <v>10.199999999999999</v>
      </c>
      <c r="X7077">
        <f t="shared" si="554"/>
        <v>0</v>
      </c>
      <c r="Y7077">
        <f>VLOOKUP(RIGHT($X$1,5),Key!$A$9:$B$14,2,FALSE)</f>
        <v>3.7</v>
      </c>
      <c r="Z7077">
        <f t="shared" si="552"/>
        <v>10.199999999999999</v>
      </c>
      <c r="AA7077">
        <f t="shared" si="553"/>
        <v>0</v>
      </c>
    </row>
    <row r="7078" spans="1:27" x14ac:dyDescent="0.3">
      <c r="A7078">
        <v>100067</v>
      </c>
      <c r="B7078">
        <v>230922</v>
      </c>
      <c r="C7078" s="3">
        <v>44130.8</v>
      </c>
      <c r="D7078">
        <v>3</v>
      </c>
      <c r="E7078">
        <v>2</v>
      </c>
      <c r="F7078" t="s">
        <v>26</v>
      </c>
      <c r="G7078">
        <v>3</v>
      </c>
      <c r="H7078">
        <v>55.082030000000003</v>
      </c>
      <c r="I7078">
        <v>35.675780000000003</v>
      </c>
      <c r="J7078">
        <v>2.0117189999999998</v>
      </c>
      <c r="K7078">
        <v>94.039060000000006</v>
      </c>
      <c r="L7078" s="3">
        <v>44130.553472222222</v>
      </c>
      <c r="M7078">
        <v>17.18</v>
      </c>
      <c r="N7078" t="s">
        <v>28</v>
      </c>
      <c r="P7078">
        <f>(C7078-Key!$B$1)*24</f>
        <v>4.1500000000814907</v>
      </c>
      <c r="Q7078">
        <f>(Key!$B$2-'17.1'!C7078)*24</f>
        <v>-1.2000000000698492</v>
      </c>
      <c r="R7078" s="3">
        <f>C7078-(M7078-Key!$B$5)/(24*Key!$B$6)</f>
        <v>44130.786185185185</v>
      </c>
      <c r="S7078">
        <f>M7078-Key!$B$5</f>
        <v>14.92</v>
      </c>
      <c r="T7078" s="2">
        <f t="shared" si="550"/>
        <v>44129.798611111109</v>
      </c>
      <c r="U7078" t="str">
        <f t="shared" si="551"/>
        <v>10-25-2020 19:10</v>
      </c>
      <c r="V7078">
        <f>IFERROR(IF(W7078=Z7078,VLOOKUP($U7078,[1]C8842!$G$2:$M$145,3,FALSE),0),0)</f>
        <v>0</v>
      </c>
      <c r="W7078">
        <f>VLOOKUP(RIGHT($V$1,5),Key!$A$9:$B$14,2,FALSE)</f>
        <v>10.199999999999999</v>
      </c>
      <c r="X7078">
        <f t="shared" si="554"/>
        <v>0</v>
      </c>
      <c r="Y7078">
        <f>VLOOKUP(RIGHT($X$1,5),Key!$A$9:$B$14,2,FALSE)</f>
        <v>3.7</v>
      </c>
      <c r="Z7078">
        <f t="shared" si="552"/>
        <v>10.199999999999999</v>
      </c>
      <c r="AA7078">
        <f t="shared" si="553"/>
        <v>0</v>
      </c>
    </row>
    <row r="7079" spans="1:27" x14ac:dyDescent="0.3">
      <c r="A7079">
        <v>100067</v>
      </c>
      <c r="B7079">
        <v>230922</v>
      </c>
      <c r="C7079" s="3">
        <v>44130.8</v>
      </c>
      <c r="D7079">
        <v>1</v>
      </c>
      <c r="E7079">
        <v>1</v>
      </c>
      <c r="F7079" t="s">
        <v>25</v>
      </c>
      <c r="G7079">
        <v>1</v>
      </c>
      <c r="H7079">
        <v>65.308589999999995</v>
      </c>
      <c r="I7079">
        <v>16.945309999999999</v>
      </c>
      <c r="J7079">
        <v>0.93359380000000003</v>
      </c>
      <c r="K7079">
        <v>60.023440000000001</v>
      </c>
      <c r="L7079" s="3">
        <v>44130.553472222222</v>
      </c>
      <c r="M7079">
        <v>17.18</v>
      </c>
      <c r="N7079" t="s">
        <v>28</v>
      </c>
      <c r="P7079">
        <f>(C7079-Key!$B$1)*24</f>
        <v>4.1500000000814907</v>
      </c>
      <c r="Q7079">
        <f>(Key!$B$2-'17.1'!C7079)*24</f>
        <v>-1.2000000000698492</v>
      </c>
      <c r="R7079" s="3">
        <f>C7079-(M7079-Key!$B$5)/(24*Key!$B$6)</f>
        <v>44130.786185185185</v>
      </c>
      <c r="S7079">
        <f>M7079-Key!$B$5</f>
        <v>14.92</v>
      </c>
      <c r="T7079" s="2">
        <f t="shared" si="550"/>
        <v>44129.798611111109</v>
      </c>
      <c r="U7079" t="str">
        <f t="shared" si="551"/>
        <v>10-25-2020 19:10</v>
      </c>
      <c r="V7079">
        <f>IFERROR(IF(W7079=Z7079,VLOOKUP($U7079,[1]C8842!$G$2:$M$145,3,FALSE),0),0)</f>
        <v>0</v>
      </c>
      <c r="W7079">
        <f>VLOOKUP(RIGHT($V$1,5),Key!$A$9:$B$14,2,FALSE)</f>
        <v>10.199999999999999</v>
      </c>
      <c r="X7079">
        <f t="shared" si="554"/>
        <v>0</v>
      </c>
      <c r="Y7079">
        <f>VLOOKUP(RIGHT($X$1,5),Key!$A$9:$B$14,2,FALSE)</f>
        <v>3.7</v>
      </c>
      <c r="Z7079">
        <f t="shared" si="552"/>
        <v>10.199999999999999</v>
      </c>
      <c r="AA7079">
        <f t="shared" si="553"/>
        <v>0</v>
      </c>
    </row>
    <row r="7080" spans="1:27" x14ac:dyDescent="0.3">
      <c r="A7080">
        <v>100067</v>
      </c>
      <c r="B7080">
        <v>230922</v>
      </c>
      <c r="C7080" s="3">
        <v>44130.8</v>
      </c>
      <c r="D7080">
        <v>1</v>
      </c>
      <c r="E7080">
        <v>1</v>
      </c>
      <c r="F7080" t="s">
        <v>25</v>
      </c>
      <c r="G7080">
        <v>1</v>
      </c>
      <c r="H7080">
        <v>65.816410000000005</v>
      </c>
      <c r="I7080">
        <v>14.976559999999999</v>
      </c>
      <c r="J7080">
        <v>0.84765630000000003</v>
      </c>
      <c r="K7080">
        <v>60.023440000000001</v>
      </c>
      <c r="L7080" s="3">
        <v>44130.553472222222</v>
      </c>
      <c r="M7080">
        <v>17.18</v>
      </c>
      <c r="N7080" t="s">
        <v>28</v>
      </c>
      <c r="P7080">
        <f>(C7080-Key!$B$1)*24</f>
        <v>4.1500000000814907</v>
      </c>
      <c r="Q7080">
        <f>(Key!$B$2-'17.1'!C7080)*24</f>
        <v>-1.2000000000698492</v>
      </c>
      <c r="R7080" s="3">
        <f>C7080-(M7080-Key!$B$5)/(24*Key!$B$6)</f>
        <v>44130.786185185185</v>
      </c>
      <c r="S7080">
        <f>M7080-Key!$B$5</f>
        <v>14.92</v>
      </c>
      <c r="T7080" s="2">
        <f t="shared" si="550"/>
        <v>44129.798611111109</v>
      </c>
      <c r="U7080" t="str">
        <f t="shared" si="551"/>
        <v>10-25-2020 19:10</v>
      </c>
      <c r="V7080">
        <f>IFERROR(IF(W7080=Z7080,VLOOKUP($U7080,[1]C8842!$G$2:$M$145,3,FALSE),0),0)</f>
        <v>0</v>
      </c>
      <c r="W7080">
        <f>VLOOKUP(RIGHT($V$1,5),Key!$A$9:$B$14,2,FALSE)</f>
        <v>10.199999999999999</v>
      </c>
      <c r="X7080">
        <f t="shared" si="554"/>
        <v>0</v>
      </c>
      <c r="Y7080">
        <f>VLOOKUP(RIGHT($X$1,5),Key!$A$9:$B$14,2,FALSE)</f>
        <v>3.7</v>
      </c>
      <c r="Z7080">
        <f t="shared" si="552"/>
        <v>10.199999999999999</v>
      </c>
      <c r="AA7080">
        <f t="shared" si="553"/>
        <v>0</v>
      </c>
    </row>
    <row r="7081" spans="1:27" x14ac:dyDescent="0.3">
      <c r="A7081">
        <v>100067</v>
      </c>
      <c r="B7081">
        <v>230922</v>
      </c>
      <c r="C7081" s="3">
        <v>44130.8</v>
      </c>
      <c r="D7081">
        <v>2</v>
      </c>
      <c r="E7081">
        <v>1</v>
      </c>
      <c r="F7081" t="s">
        <v>26</v>
      </c>
      <c r="G7081">
        <v>1</v>
      </c>
      <c r="H7081">
        <v>70.488280000000003</v>
      </c>
      <c r="I7081">
        <v>15.03125</v>
      </c>
      <c r="J7081">
        <v>0.79296880000000003</v>
      </c>
      <c r="K7081">
        <v>83.035160000000005</v>
      </c>
      <c r="L7081" s="3">
        <v>44130.553472222222</v>
      </c>
      <c r="M7081">
        <v>17.18</v>
      </c>
      <c r="N7081" t="s">
        <v>28</v>
      </c>
      <c r="P7081">
        <f>(C7081-Key!$B$1)*24</f>
        <v>4.1500000000814907</v>
      </c>
      <c r="Q7081">
        <f>(Key!$B$2-'17.1'!C7081)*24</f>
        <v>-1.2000000000698492</v>
      </c>
      <c r="R7081" s="3">
        <f>C7081-(M7081-Key!$B$5)/(24*Key!$B$6)</f>
        <v>44130.786185185185</v>
      </c>
      <c r="S7081">
        <f>M7081-Key!$B$5</f>
        <v>14.92</v>
      </c>
      <c r="T7081" s="2">
        <f t="shared" si="550"/>
        <v>44129.798611111109</v>
      </c>
      <c r="U7081" t="str">
        <f t="shared" si="551"/>
        <v>10-25-2020 19:10</v>
      </c>
      <c r="V7081">
        <f>IFERROR(IF(W7081=Z7081,VLOOKUP($U7081,[1]C8842!$G$2:$M$145,3,FALSE),0),0)</f>
        <v>0</v>
      </c>
      <c r="W7081">
        <f>VLOOKUP(RIGHT($V$1,5),Key!$A$9:$B$14,2,FALSE)</f>
        <v>10.199999999999999</v>
      </c>
      <c r="X7081">
        <f t="shared" si="554"/>
        <v>0</v>
      </c>
      <c r="Y7081">
        <f>VLOOKUP(RIGHT($X$1,5),Key!$A$9:$B$14,2,FALSE)</f>
        <v>3.7</v>
      </c>
      <c r="Z7081">
        <f t="shared" si="552"/>
        <v>10.199999999999999</v>
      </c>
      <c r="AA7081">
        <f t="shared" si="553"/>
        <v>0</v>
      </c>
    </row>
    <row r="7082" spans="1:27" x14ac:dyDescent="0.3">
      <c r="A7082">
        <v>100067</v>
      </c>
      <c r="B7082">
        <v>230922</v>
      </c>
      <c r="C7082" s="3">
        <v>44130.8</v>
      </c>
      <c r="D7082">
        <v>0</v>
      </c>
      <c r="E7082">
        <v>2</v>
      </c>
      <c r="F7082" t="s">
        <v>25</v>
      </c>
      <c r="G7082">
        <v>1</v>
      </c>
      <c r="H7082">
        <v>75.335939999999994</v>
      </c>
      <c r="I7082">
        <v>18.875</v>
      </c>
      <c r="J7082">
        <v>0.875</v>
      </c>
      <c r="K7082">
        <v>52.023440000000001</v>
      </c>
      <c r="L7082" s="3">
        <v>44130.553472222222</v>
      </c>
      <c r="M7082">
        <v>17.18</v>
      </c>
      <c r="N7082" t="s">
        <v>28</v>
      </c>
      <c r="P7082">
        <f>(C7082-Key!$B$1)*24</f>
        <v>4.1500000000814907</v>
      </c>
      <c r="Q7082">
        <f>(Key!$B$2-'17.1'!C7082)*24</f>
        <v>-1.2000000000698492</v>
      </c>
      <c r="R7082" s="3">
        <f>C7082-(M7082-Key!$B$5)/(24*Key!$B$6)</f>
        <v>44130.786185185185</v>
      </c>
      <c r="S7082">
        <f>M7082-Key!$B$5</f>
        <v>14.92</v>
      </c>
      <c r="T7082" s="2">
        <f t="shared" si="550"/>
        <v>44129.798611111109</v>
      </c>
      <c r="U7082" t="str">
        <f t="shared" si="551"/>
        <v>10-25-2020 19:10</v>
      </c>
      <c r="V7082">
        <f>IFERROR(IF(W7082=Z7082,VLOOKUP($U7082,[1]C8842!$G$2:$M$145,3,FALSE),0),0)</f>
        <v>0</v>
      </c>
      <c r="W7082">
        <f>VLOOKUP(RIGHT($V$1,5),Key!$A$9:$B$14,2,FALSE)</f>
        <v>10.199999999999999</v>
      </c>
      <c r="X7082">
        <f t="shared" si="554"/>
        <v>0</v>
      </c>
      <c r="Y7082">
        <f>VLOOKUP(RIGHT($X$1,5),Key!$A$9:$B$14,2,FALSE)</f>
        <v>3.7</v>
      </c>
      <c r="Z7082">
        <f t="shared" si="552"/>
        <v>10.199999999999999</v>
      </c>
      <c r="AA7082">
        <f t="shared" si="553"/>
        <v>0</v>
      </c>
    </row>
    <row r="7083" spans="1:27" x14ac:dyDescent="0.3">
      <c r="A7083">
        <v>100067</v>
      </c>
      <c r="B7083">
        <v>230922</v>
      </c>
      <c r="C7083" s="3">
        <v>44130.8</v>
      </c>
      <c r="D7083">
        <v>0</v>
      </c>
      <c r="E7083">
        <v>2</v>
      </c>
      <c r="F7083" t="s">
        <v>25</v>
      </c>
      <c r="G7083">
        <v>1</v>
      </c>
      <c r="H7083">
        <v>63.824219999999997</v>
      </c>
      <c r="I7083">
        <v>14.398440000000001</v>
      </c>
      <c r="J7083">
        <v>0.84765630000000003</v>
      </c>
      <c r="K7083">
        <v>48.019530000000003</v>
      </c>
      <c r="L7083" s="3">
        <v>44130.553472222222</v>
      </c>
      <c r="M7083">
        <v>17.18</v>
      </c>
      <c r="N7083" t="s">
        <v>28</v>
      </c>
      <c r="P7083">
        <f>(C7083-Key!$B$1)*24</f>
        <v>4.1500000000814907</v>
      </c>
      <c r="Q7083">
        <f>(Key!$B$2-'17.1'!C7083)*24</f>
        <v>-1.2000000000698492</v>
      </c>
      <c r="R7083" s="3">
        <f>C7083-(M7083-Key!$B$5)/(24*Key!$B$6)</f>
        <v>44130.786185185185</v>
      </c>
      <c r="S7083">
        <f>M7083-Key!$B$5</f>
        <v>14.92</v>
      </c>
      <c r="T7083" s="2">
        <f t="shared" si="550"/>
        <v>44129.798611111109</v>
      </c>
      <c r="U7083" t="str">
        <f t="shared" si="551"/>
        <v>10-25-2020 19:10</v>
      </c>
      <c r="V7083">
        <f>IFERROR(IF(W7083=Z7083,VLOOKUP($U7083,[1]C8842!$G$2:$M$145,3,FALSE),0),0)</f>
        <v>0</v>
      </c>
      <c r="W7083">
        <f>VLOOKUP(RIGHT($V$1,5),Key!$A$9:$B$14,2,FALSE)</f>
        <v>10.199999999999999</v>
      </c>
      <c r="X7083">
        <f t="shared" si="554"/>
        <v>0</v>
      </c>
      <c r="Y7083">
        <f>VLOOKUP(RIGHT($X$1,5),Key!$A$9:$B$14,2,FALSE)</f>
        <v>3.7</v>
      </c>
      <c r="Z7083">
        <f t="shared" si="552"/>
        <v>10.199999999999999</v>
      </c>
      <c r="AA7083">
        <f t="shared" si="553"/>
        <v>0</v>
      </c>
    </row>
    <row r="7084" spans="1:27" x14ac:dyDescent="0.3">
      <c r="A7084">
        <v>100067</v>
      </c>
      <c r="B7084">
        <v>230922</v>
      </c>
      <c r="C7084" s="3">
        <v>44130.8</v>
      </c>
      <c r="D7084">
        <v>1</v>
      </c>
      <c r="E7084">
        <v>1</v>
      </c>
      <c r="F7084" t="s">
        <v>25</v>
      </c>
      <c r="G7084">
        <v>1</v>
      </c>
      <c r="H7084">
        <v>70.964839999999995</v>
      </c>
      <c r="I7084">
        <v>15.410159999999999</v>
      </c>
      <c r="J7084">
        <v>0.80078130000000003</v>
      </c>
      <c r="K7084">
        <v>56.023440000000001</v>
      </c>
      <c r="L7084" s="3">
        <v>44130.553472222222</v>
      </c>
      <c r="M7084">
        <v>17.18</v>
      </c>
      <c r="N7084" t="s">
        <v>28</v>
      </c>
      <c r="P7084">
        <f>(C7084-Key!$B$1)*24</f>
        <v>4.1500000000814907</v>
      </c>
      <c r="Q7084">
        <f>(Key!$B$2-'17.1'!C7084)*24</f>
        <v>-1.2000000000698492</v>
      </c>
      <c r="R7084" s="3">
        <f>C7084-(M7084-Key!$B$5)/(24*Key!$B$6)</f>
        <v>44130.786185185185</v>
      </c>
      <c r="S7084">
        <f>M7084-Key!$B$5</f>
        <v>14.92</v>
      </c>
      <c r="T7084" s="2">
        <f t="shared" si="550"/>
        <v>44129.798611111109</v>
      </c>
      <c r="U7084" t="str">
        <f t="shared" si="551"/>
        <v>10-25-2020 19:10</v>
      </c>
      <c r="V7084">
        <f>IFERROR(IF(W7084=Z7084,VLOOKUP($U7084,[1]C8842!$G$2:$M$145,3,FALSE),0),0)</f>
        <v>0</v>
      </c>
      <c r="W7084">
        <f>VLOOKUP(RIGHT($V$1,5),Key!$A$9:$B$14,2,FALSE)</f>
        <v>10.199999999999999</v>
      </c>
      <c r="X7084">
        <f t="shared" si="554"/>
        <v>0</v>
      </c>
      <c r="Y7084">
        <f>VLOOKUP(RIGHT($X$1,5),Key!$A$9:$B$14,2,FALSE)</f>
        <v>3.7</v>
      </c>
      <c r="Z7084">
        <f t="shared" si="552"/>
        <v>10.199999999999999</v>
      </c>
      <c r="AA7084">
        <f t="shared" si="553"/>
        <v>0</v>
      </c>
    </row>
    <row r="7085" spans="1:27" x14ac:dyDescent="0.3">
      <c r="A7085">
        <v>100067</v>
      </c>
      <c r="B7085">
        <v>230922</v>
      </c>
      <c r="C7085" s="3">
        <v>44130.8</v>
      </c>
      <c r="D7085">
        <v>1</v>
      </c>
      <c r="E7085">
        <v>1</v>
      </c>
      <c r="F7085" t="s">
        <v>25</v>
      </c>
      <c r="G7085">
        <v>2</v>
      </c>
      <c r="H7085">
        <v>69.308589999999995</v>
      </c>
      <c r="I7085">
        <v>21.652339999999999</v>
      </c>
      <c r="J7085">
        <v>1.0625</v>
      </c>
      <c r="K7085">
        <v>58.023440000000001</v>
      </c>
      <c r="L7085" s="3">
        <v>44130.553472222222</v>
      </c>
      <c r="M7085">
        <v>17.18</v>
      </c>
      <c r="N7085" t="s">
        <v>28</v>
      </c>
      <c r="P7085">
        <f>(C7085-Key!$B$1)*24</f>
        <v>4.1500000000814907</v>
      </c>
      <c r="Q7085">
        <f>(Key!$B$2-'17.1'!C7085)*24</f>
        <v>-1.2000000000698492</v>
      </c>
      <c r="R7085" s="3">
        <f>C7085-(M7085-Key!$B$5)/(24*Key!$B$6)</f>
        <v>44130.786185185185</v>
      </c>
      <c r="S7085">
        <f>M7085-Key!$B$5</f>
        <v>14.92</v>
      </c>
      <c r="T7085" s="2">
        <f t="shared" si="550"/>
        <v>44129.798611111109</v>
      </c>
      <c r="U7085" t="str">
        <f t="shared" si="551"/>
        <v>10-25-2020 19:10</v>
      </c>
      <c r="V7085">
        <f>IFERROR(IF(W7085=Z7085,VLOOKUP($U7085,[1]C8842!$G$2:$M$145,3,FALSE),0),0)</f>
        <v>0</v>
      </c>
      <c r="W7085">
        <f>VLOOKUP(RIGHT($V$1,5),Key!$A$9:$B$14,2,FALSE)</f>
        <v>10.199999999999999</v>
      </c>
      <c r="X7085">
        <f t="shared" si="554"/>
        <v>0</v>
      </c>
      <c r="Y7085">
        <f>VLOOKUP(RIGHT($X$1,5),Key!$A$9:$B$14,2,FALSE)</f>
        <v>3.7</v>
      </c>
      <c r="Z7085">
        <f t="shared" si="552"/>
        <v>10.199999999999999</v>
      </c>
      <c r="AA7085">
        <f t="shared" si="553"/>
        <v>0</v>
      </c>
    </row>
    <row r="7086" spans="1:27" x14ac:dyDescent="0.3">
      <c r="A7086">
        <v>100067</v>
      </c>
      <c r="B7086">
        <v>230922</v>
      </c>
      <c r="C7086" s="3">
        <v>44130.8</v>
      </c>
      <c r="D7086">
        <v>3</v>
      </c>
      <c r="E7086">
        <v>2</v>
      </c>
      <c r="F7086" t="s">
        <v>26</v>
      </c>
      <c r="G7086">
        <v>4</v>
      </c>
      <c r="H7086">
        <v>61.953130000000002</v>
      </c>
      <c r="I7086">
        <v>74.636719999999997</v>
      </c>
      <c r="J7086">
        <v>3.4648439999999998</v>
      </c>
      <c r="K7086">
        <v>94.039060000000006</v>
      </c>
      <c r="L7086" s="3">
        <v>44130.553472222222</v>
      </c>
      <c r="M7086">
        <v>17.18</v>
      </c>
      <c r="N7086" t="s">
        <v>28</v>
      </c>
      <c r="P7086">
        <f>(C7086-Key!$B$1)*24</f>
        <v>4.1500000000814907</v>
      </c>
      <c r="Q7086">
        <f>(Key!$B$2-'17.1'!C7086)*24</f>
        <v>-1.2000000000698492</v>
      </c>
      <c r="R7086" s="3">
        <f>C7086-(M7086-Key!$B$5)/(24*Key!$B$6)</f>
        <v>44130.786185185185</v>
      </c>
      <c r="S7086">
        <f>M7086-Key!$B$5</f>
        <v>14.92</v>
      </c>
      <c r="T7086" s="2">
        <f t="shared" si="550"/>
        <v>44129.798611111109</v>
      </c>
      <c r="U7086" t="str">
        <f t="shared" si="551"/>
        <v>10-25-2020 19:10</v>
      </c>
      <c r="V7086">
        <f>IFERROR(IF(W7086=Z7086,VLOOKUP($U7086,[1]C8842!$G$2:$M$145,3,FALSE),0),0)</f>
        <v>0</v>
      </c>
      <c r="W7086">
        <f>VLOOKUP(RIGHT($V$1,5),Key!$A$9:$B$14,2,FALSE)</f>
        <v>10.199999999999999</v>
      </c>
      <c r="X7086">
        <f t="shared" si="554"/>
        <v>0</v>
      </c>
      <c r="Y7086">
        <f>VLOOKUP(RIGHT($X$1,5),Key!$A$9:$B$14,2,FALSE)</f>
        <v>3.7</v>
      </c>
      <c r="Z7086">
        <f t="shared" si="552"/>
        <v>10.199999999999999</v>
      </c>
      <c r="AA7086">
        <f t="shared" si="553"/>
        <v>0</v>
      </c>
    </row>
    <row r="7087" spans="1:27" x14ac:dyDescent="0.3">
      <c r="A7087">
        <v>100067</v>
      </c>
      <c r="B7087">
        <v>230922</v>
      </c>
      <c r="C7087" s="3">
        <v>44130.8</v>
      </c>
      <c r="D7087">
        <v>1</v>
      </c>
      <c r="E7087">
        <v>1</v>
      </c>
      <c r="F7087" t="s">
        <v>25</v>
      </c>
      <c r="G7087">
        <v>1</v>
      </c>
      <c r="H7087">
        <v>73.582030000000003</v>
      </c>
      <c r="I7087">
        <v>15.26953</v>
      </c>
      <c r="J7087">
        <v>0.765625</v>
      </c>
      <c r="K7087">
        <v>58.023440000000001</v>
      </c>
      <c r="L7087" s="3">
        <v>44130.553472222222</v>
      </c>
      <c r="M7087">
        <v>17.18</v>
      </c>
      <c r="N7087" t="s">
        <v>28</v>
      </c>
      <c r="P7087">
        <f>(C7087-Key!$B$1)*24</f>
        <v>4.1500000000814907</v>
      </c>
      <c r="Q7087">
        <f>(Key!$B$2-'17.1'!C7087)*24</f>
        <v>-1.2000000000698492</v>
      </c>
      <c r="R7087" s="3">
        <f>C7087-(M7087-Key!$B$5)/(24*Key!$B$6)</f>
        <v>44130.786185185185</v>
      </c>
      <c r="S7087">
        <f>M7087-Key!$B$5</f>
        <v>14.92</v>
      </c>
      <c r="T7087" s="2">
        <f t="shared" si="550"/>
        <v>44129.798611111109</v>
      </c>
      <c r="U7087" t="str">
        <f t="shared" si="551"/>
        <v>10-25-2020 19:10</v>
      </c>
      <c r="V7087">
        <f>IFERROR(IF(W7087=Z7087,VLOOKUP($U7087,[1]C8842!$G$2:$M$145,3,FALSE),0),0)</f>
        <v>0</v>
      </c>
      <c r="W7087">
        <f>VLOOKUP(RIGHT($V$1,5),Key!$A$9:$B$14,2,FALSE)</f>
        <v>10.199999999999999</v>
      </c>
      <c r="X7087">
        <f t="shared" si="554"/>
        <v>0</v>
      </c>
      <c r="Y7087">
        <f>VLOOKUP(RIGHT($X$1,5),Key!$A$9:$B$14,2,FALSE)</f>
        <v>3.7</v>
      </c>
      <c r="Z7087">
        <f t="shared" si="552"/>
        <v>10.199999999999999</v>
      </c>
      <c r="AA7087">
        <f t="shared" si="553"/>
        <v>0</v>
      </c>
    </row>
    <row r="7088" spans="1:27" x14ac:dyDescent="0.3">
      <c r="A7088">
        <v>100067</v>
      </c>
      <c r="B7088">
        <v>230922</v>
      </c>
      <c r="C7088" s="3">
        <v>44130.8</v>
      </c>
      <c r="D7088">
        <v>1</v>
      </c>
      <c r="E7088">
        <v>1</v>
      </c>
      <c r="F7088" t="s">
        <v>25</v>
      </c>
      <c r="G7088">
        <v>1</v>
      </c>
      <c r="H7088">
        <v>66.617189999999994</v>
      </c>
      <c r="I7088">
        <v>15.80078</v>
      </c>
      <c r="J7088">
        <v>0.8671875</v>
      </c>
      <c r="K7088">
        <v>56.023440000000001</v>
      </c>
      <c r="L7088" s="3">
        <v>44130.553472222222</v>
      </c>
      <c r="M7088">
        <v>17.18</v>
      </c>
      <c r="N7088" t="s">
        <v>28</v>
      </c>
      <c r="P7088">
        <f>(C7088-Key!$B$1)*24</f>
        <v>4.1500000000814907</v>
      </c>
      <c r="Q7088">
        <f>(Key!$B$2-'17.1'!C7088)*24</f>
        <v>-1.2000000000698492</v>
      </c>
      <c r="R7088" s="3">
        <f>C7088-(M7088-Key!$B$5)/(24*Key!$B$6)</f>
        <v>44130.786185185185</v>
      </c>
      <c r="S7088">
        <f>M7088-Key!$B$5</f>
        <v>14.92</v>
      </c>
      <c r="T7088" s="2">
        <f t="shared" si="550"/>
        <v>44129.798611111109</v>
      </c>
      <c r="U7088" t="str">
        <f t="shared" si="551"/>
        <v>10-25-2020 19:10</v>
      </c>
      <c r="V7088">
        <f>IFERROR(IF(W7088=Z7088,VLOOKUP($U7088,[1]C8842!$G$2:$M$145,3,FALSE),0),0)</f>
        <v>0</v>
      </c>
      <c r="W7088">
        <f>VLOOKUP(RIGHT($V$1,5),Key!$A$9:$B$14,2,FALSE)</f>
        <v>10.199999999999999</v>
      </c>
      <c r="X7088">
        <f t="shared" si="554"/>
        <v>0</v>
      </c>
      <c r="Y7088">
        <f>VLOOKUP(RIGHT($X$1,5),Key!$A$9:$B$14,2,FALSE)</f>
        <v>3.7</v>
      </c>
      <c r="Z7088">
        <f t="shared" si="552"/>
        <v>10.199999999999999</v>
      </c>
      <c r="AA7088">
        <f t="shared" si="553"/>
        <v>0</v>
      </c>
    </row>
    <row r="7089" spans="1:27" x14ac:dyDescent="0.3">
      <c r="A7089">
        <v>100067</v>
      </c>
      <c r="B7089">
        <v>230922</v>
      </c>
      <c r="C7089" s="3">
        <v>44130.8</v>
      </c>
      <c r="D7089">
        <v>0</v>
      </c>
      <c r="E7089">
        <v>2</v>
      </c>
      <c r="F7089" t="s">
        <v>25</v>
      </c>
      <c r="G7089">
        <v>4</v>
      </c>
      <c r="H7089">
        <v>59.746090000000002</v>
      </c>
      <c r="I7089">
        <v>69.4375</v>
      </c>
      <c r="J7089">
        <v>3.359375</v>
      </c>
      <c r="K7089">
        <v>46.019530000000003</v>
      </c>
      <c r="L7089" s="3">
        <v>44130.553472222222</v>
      </c>
      <c r="M7089">
        <v>17.18</v>
      </c>
      <c r="N7089" t="s">
        <v>28</v>
      </c>
      <c r="P7089">
        <f>(C7089-Key!$B$1)*24</f>
        <v>4.1500000000814907</v>
      </c>
      <c r="Q7089">
        <f>(Key!$B$2-'17.1'!C7089)*24</f>
        <v>-1.2000000000698492</v>
      </c>
      <c r="R7089" s="3">
        <f>C7089-(M7089-Key!$B$5)/(24*Key!$B$6)</f>
        <v>44130.786185185185</v>
      </c>
      <c r="S7089">
        <f>M7089-Key!$B$5</f>
        <v>14.92</v>
      </c>
      <c r="T7089" s="2">
        <f t="shared" si="550"/>
        <v>44129.798611111109</v>
      </c>
      <c r="U7089" t="str">
        <f t="shared" si="551"/>
        <v>10-25-2020 19:10</v>
      </c>
      <c r="V7089">
        <f>IFERROR(IF(W7089=Z7089,VLOOKUP($U7089,[1]C8842!$G$2:$M$145,3,FALSE),0),0)</f>
        <v>0</v>
      </c>
      <c r="W7089">
        <f>VLOOKUP(RIGHT($V$1,5),Key!$A$9:$B$14,2,FALSE)</f>
        <v>10.199999999999999</v>
      </c>
      <c r="X7089">
        <f t="shared" si="554"/>
        <v>0</v>
      </c>
      <c r="Y7089">
        <f>VLOOKUP(RIGHT($X$1,5),Key!$A$9:$B$14,2,FALSE)</f>
        <v>3.7</v>
      </c>
      <c r="Z7089">
        <f t="shared" si="552"/>
        <v>10.199999999999999</v>
      </c>
      <c r="AA7089">
        <f t="shared" si="553"/>
        <v>0</v>
      </c>
    </row>
    <row r="7090" spans="1:27" x14ac:dyDescent="0.3">
      <c r="A7090">
        <v>100067</v>
      </c>
      <c r="B7090">
        <v>230922</v>
      </c>
      <c r="C7090" s="3">
        <v>44130.8</v>
      </c>
      <c r="D7090">
        <v>3</v>
      </c>
      <c r="E7090">
        <v>2</v>
      </c>
      <c r="F7090" t="s">
        <v>26</v>
      </c>
      <c r="G7090">
        <v>1</v>
      </c>
      <c r="H7090">
        <v>68.1875</v>
      </c>
      <c r="I7090">
        <v>16.671880000000002</v>
      </c>
      <c r="J7090">
        <v>0.8828125</v>
      </c>
      <c r="K7090">
        <v>96.039060000000006</v>
      </c>
      <c r="L7090" s="3">
        <v>44130.553472222222</v>
      </c>
      <c r="M7090">
        <v>17.18</v>
      </c>
      <c r="N7090" t="s">
        <v>28</v>
      </c>
      <c r="P7090">
        <f>(C7090-Key!$B$1)*24</f>
        <v>4.1500000000814907</v>
      </c>
      <c r="Q7090">
        <f>(Key!$B$2-'17.1'!C7090)*24</f>
        <v>-1.2000000000698492</v>
      </c>
      <c r="R7090" s="3">
        <f>C7090-(M7090-Key!$B$5)/(24*Key!$B$6)</f>
        <v>44130.786185185185</v>
      </c>
      <c r="S7090">
        <f>M7090-Key!$B$5</f>
        <v>14.92</v>
      </c>
      <c r="T7090" s="2">
        <f t="shared" si="550"/>
        <v>44129.798611111109</v>
      </c>
      <c r="U7090" t="str">
        <f t="shared" si="551"/>
        <v>10-25-2020 19:10</v>
      </c>
      <c r="V7090">
        <f>IFERROR(IF(W7090=Z7090,VLOOKUP($U7090,[1]C8842!$G$2:$M$145,3,FALSE),0),0)</f>
        <v>0</v>
      </c>
      <c r="W7090">
        <f>VLOOKUP(RIGHT($V$1,5),Key!$A$9:$B$14,2,FALSE)</f>
        <v>10.199999999999999</v>
      </c>
      <c r="X7090">
        <f t="shared" si="554"/>
        <v>0</v>
      </c>
      <c r="Y7090">
        <f>VLOOKUP(RIGHT($X$1,5),Key!$A$9:$B$14,2,FALSE)</f>
        <v>3.7</v>
      </c>
      <c r="Z7090">
        <f t="shared" si="552"/>
        <v>10.199999999999999</v>
      </c>
      <c r="AA7090">
        <f t="shared" si="553"/>
        <v>0</v>
      </c>
    </row>
    <row r="7091" spans="1:27" x14ac:dyDescent="0.3">
      <c r="A7091">
        <v>100067</v>
      </c>
      <c r="B7091">
        <v>230922</v>
      </c>
      <c r="C7091" s="3">
        <v>44130.8</v>
      </c>
      <c r="D7091">
        <v>0</v>
      </c>
      <c r="E7091">
        <v>2</v>
      </c>
      <c r="F7091" t="s">
        <v>25</v>
      </c>
      <c r="G7091">
        <v>1</v>
      </c>
      <c r="H7091">
        <v>58.859380000000002</v>
      </c>
      <c r="I7091">
        <v>15.92188</v>
      </c>
      <c r="J7091">
        <v>0.98828130000000003</v>
      </c>
      <c r="K7091">
        <v>46.019530000000003</v>
      </c>
      <c r="L7091" s="3">
        <v>44130.553472222222</v>
      </c>
      <c r="M7091">
        <v>17.18</v>
      </c>
      <c r="N7091" t="s">
        <v>28</v>
      </c>
      <c r="P7091">
        <f>(C7091-Key!$B$1)*24</f>
        <v>4.1500000000814907</v>
      </c>
      <c r="Q7091">
        <f>(Key!$B$2-'17.1'!C7091)*24</f>
        <v>-1.2000000000698492</v>
      </c>
      <c r="R7091" s="3">
        <f>C7091-(M7091-Key!$B$5)/(24*Key!$B$6)</f>
        <v>44130.786185185185</v>
      </c>
      <c r="S7091">
        <f>M7091-Key!$B$5</f>
        <v>14.92</v>
      </c>
      <c r="T7091" s="2">
        <f t="shared" si="550"/>
        <v>44129.798611111109</v>
      </c>
      <c r="U7091" t="str">
        <f t="shared" si="551"/>
        <v>10-25-2020 19:10</v>
      </c>
      <c r="V7091">
        <f>IFERROR(IF(W7091=Z7091,VLOOKUP($U7091,[1]C8842!$G$2:$M$145,3,FALSE),0),0)</f>
        <v>0</v>
      </c>
      <c r="W7091">
        <f>VLOOKUP(RIGHT($V$1,5),Key!$A$9:$B$14,2,FALSE)</f>
        <v>10.199999999999999</v>
      </c>
      <c r="X7091">
        <f t="shared" si="554"/>
        <v>0</v>
      </c>
      <c r="Y7091">
        <f>VLOOKUP(RIGHT($X$1,5),Key!$A$9:$B$14,2,FALSE)</f>
        <v>3.7</v>
      </c>
      <c r="Z7091">
        <f t="shared" si="552"/>
        <v>10.199999999999999</v>
      </c>
      <c r="AA7091">
        <f t="shared" si="553"/>
        <v>0</v>
      </c>
    </row>
    <row r="7092" spans="1:27" x14ac:dyDescent="0.3">
      <c r="A7092">
        <v>100067</v>
      </c>
      <c r="B7092">
        <v>230922</v>
      </c>
      <c r="C7092" s="3">
        <v>44130.8</v>
      </c>
      <c r="D7092">
        <v>1</v>
      </c>
      <c r="E7092">
        <v>1</v>
      </c>
      <c r="F7092" t="s">
        <v>25</v>
      </c>
      <c r="G7092">
        <v>1</v>
      </c>
      <c r="H7092">
        <v>75.851560000000006</v>
      </c>
      <c r="I7092">
        <v>18.6875</v>
      </c>
      <c r="J7092">
        <v>0.86328130000000003</v>
      </c>
      <c r="K7092">
        <v>58.023440000000001</v>
      </c>
      <c r="L7092" s="3">
        <v>44130.553472222222</v>
      </c>
      <c r="M7092">
        <v>17.18</v>
      </c>
      <c r="N7092" t="s">
        <v>28</v>
      </c>
      <c r="P7092">
        <f>(C7092-Key!$B$1)*24</f>
        <v>4.1500000000814907</v>
      </c>
      <c r="Q7092">
        <f>(Key!$B$2-'17.1'!C7092)*24</f>
        <v>-1.2000000000698492</v>
      </c>
      <c r="R7092" s="3">
        <f>C7092-(M7092-Key!$B$5)/(24*Key!$B$6)</f>
        <v>44130.786185185185</v>
      </c>
      <c r="S7092">
        <f>M7092-Key!$B$5</f>
        <v>14.92</v>
      </c>
      <c r="T7092" s="2">
        <f t="shared" si="550"/>
        <v>44129.798611111109</v>
      </c>
      <c r="U7092" t="str">
        <f t="shared" si="551"/>
        <v>10-25-2020 19:10</v>
      </c>
      <c r="V7092">
        <f>IFERROR(IF(W7092=Z7092,VLOOKUP($U7092,[1]C8842!$G$2:$M$145,3,FALSE),0),0)</f>
        <v>0</v>
      </c>
      <c r="W7092">
        <f>VLOOKUP(RIGHT($V$1,5),Key!$A$9:$B$14,2,FALSE)</f>
        <v>10.199999999999999</v>
      </c>
      <c r="X7092">
        <f t="shared" si="554"/>
        <v>0</v>
      </c>
      <c r="Y7092">
        <f>VLOOKUP(RIGHT($X$1,5),Key!$A$9:$B$14,2,FALSE)</f>
        <v>3.7</v>
      </c>
      <c r="Z7092">
        <f t="shared" si="552"/>
        <v>10.199999999999999</v>
      </c>
      <c r="AA7092">
        <f t="shared" si="553"/>
        <v>0</v>
      </c>
    </row>
    <row r="7093" spans="1:27" x14ac:dyDescent="0.3">
      <c r="A7093">
        <v>100067</v>
      </c>
      <c r="B7093">
        <v>230922</v>
      </c>
      <c r="C7093" s="3">
        <v>44130.8</v>
      </c>
      <c r="D7093">
        <v>0</v>
      </c>
      <c r="E7093">
        <v>2</v>
      </c>
      <c r="F7093" t="s">
        <v>25</v>
      </c>
      <c r="G7093">
        <v>3</v>
      </c>
      <c r="H7093">
        <v>64.203130000000002</v>
      </c>
      <c r="I7093">
        <v>39.40625</v>
      </c>
      <c r="J7093">
        <v>1.8828130000000001</v>
      </c>
      <c r="K7093">
        <v>44.019530000000003</v>
      </c>
      <c r="L7093" s="3">
        <v>44130.553472222222</v>
      </c>
      <c r="M7093">
        <v>17.18</v>
      </c>
      <c r="N7093" t="s">
        <v>28</v>
      </c>
      <c r="P7093">
        <f>(C7093-Key!$B$1)*24</f>
        <v>4.1500000000814907</v>
      </c>
      <c r="Q7093">
        <f>(Key!$B$2-'17.1'!C7093)*24</f>
        <v>-1.2000000000698492</v>
      </c>
      <c r="R7093" s="3">
        <f>C7093-(M7093-Key!$B$5)/(24*Key!$B$6)</f>
        <v>44130.786185185185</v>
      </c>
      <c r="S7093">
        <f>M7093-Key!$B$5</f>
        <v>14.92</v>
      </c>
      <c r="T7093" s="2">
        <f t="shared" si="550"/>
        <v>44129.798611111109</v>
      </c>
      <c r="U7093" t="str">
        <f t="shared" si="551"/>
        <v>10-25-2020 19:10</v>
      </c>
      <c r="V7093">
        <f>IFERROR(IF(W7093=Z7093,VLOOKUP($U7093,[1]C8842!$G$2:$M$145,3,FALSE),0),0)</f>
        <v>0</v>
      </c>
      <c r="W7093">
        <f>VLOOKUP(RIGHT($V$1,5),Key!$A$9:$B$14,2,FALSE)</f>
        <v>10.199999999999999</v>
      </c>
      <c r="X7093">
        <f t="shared" si="554"/>
        <v>0</v>
      </c>
      <c r="Y7093">
        <f>VLOOKUP(RIGHT($X$1,5),Key!$A$9:$B$14,2,FALSE)</f>
        <v>3.7</v>
      </c>
      <c r="Z7093">
        <f t="shared" si="552"/>
        <v>10.199999999999999</v>
      </c>
      <c r="AA7093">
        <f t="shared" si="553"/>
        <v>0</v>
      </c>
    </row>
    <row r="7094" spans="1:27" x14ac:dyDescent="0.3">
      <c r="A7094">
        <v>100067</v>
      </c>
      <c r="B7094">
        <v>230922</v>
      </c>
      <c r="C7094" s="3">
        <v>44130.8</v>
      </c>
      <c r="D7094">
        <v>3</v>
      </c>
      <c r="E7094">
        <v>2</v>
      </c>
      <c r="F7094" t="s">
        <v>26</v>
      </c>
      <c r="G7094">
        <v>1</v>
      </c>
      <c r="H7094">
        <v>64.878910000000005</v>
      </c>
      <c r="I7094">
        <v>15.76953</v>
      </c>
      <c r="J7094">
        <v>0.890625</v>
      </c>
      <c r="K7094">
        <v>94.039060000000006</v>
      </c>
      <c r="L7094" s="3">
        <v>44130.553472222222</v>
      </c>
      <c r="M7094">
        <v>17.18</v>
      </c>
      <c r="N7094" t="s">
        <v>28</v>
      </c>
      <c r="P7094">
        <f>(C7094-Key!$B$1)*24</f>
        <v>4.1500000000814907</v>
      </c>
      <c r="Q7094">
        <f>(Key!$B$2-'17.1'!C7094)*24</f>
        <v>-1.2000000000698492</v>
      </c>
      <c r="R7094" s="3">
        <f>C7094-(M7094-Key!$B$5)/(24*Key!$B$6)</f>
        <v>44130.786185185185</v>
      </c>
      <c r="S7094">
        <f>M7094-Key!$B$5</f>
        <v>14.92</v>
      </c>
      <c r="T7094" s="2">
        <f t="shared" si="550"/>
        <v>44129.798611111109</v>
      </c>
      <c r="U7094" t="str">
        <f t="shared" si="551"/>
        <v>10-25-2020 19:10</v>
      </c>
      <c r="V7094">
        <f>IFERROR(IF(W7094=Z7094,VLOOKUP($U7094,[1]C8842!$G$2:$M$145,3,FALSE),0),0)</f>
        <v>0</v>
      </c>
      <c r="W7094">
        <f>VLOOKUP(RIGHT($V$1,5),Key!$A$9:$B$14,2,FALSE)</f>
        <v>10.199999999999999</v>
      </c>
      <c r="X7094">
        <f t="shared" si="554"/>
        <v>0</v>
      </c>
      <c r="Y7094">
        <f>VLOOKUP(RIGHT($X$1,5),Key!$A$9:$B$14,2,FALSE)</f>
        <v>3.7</v>
      </c>
      <c r="Z7094">
        <f t="shared" si="552"/>
        <v>10.199999999999999</v>
      </c>
      <c r="AA7094">
        <f t="shared" si="553"/>
        <v>0</v>
      </c>
    </row>
    <row r="7095" spans="1:27" x14ac:dyDescent="0.3">
      <c r="A7095">
        <v>100067</v>
      </c>
      <c r="B7095">
        <v>230922</v>
      </c>
      <c r="C7095" s="3">
        <v>44130.8</v>
      </c>
      <c r="D7095">
        <v>2</v>
      </c>
      <c r="E7095">
        <v>1</v>
      </c>
      <c r="F7095" t="s">
        <v>26</v>
      </c>
      <c r="G7095">
        <v>1</v>
      </c>
      <c r="H7095">
        <v>63.78125</v>
      </c>
      <c r="I7095">
        <v>14.441409999999999</v>
      </c>
      <c r="J7095">
        <v>0.8515625</v>
      </c>
      <c r="K7095">
        <v>81.035160000000005</v>
      </c>
      <c r="L7095" s="3">
        <v>44130.553472222222</v>
      </c>
      <c r="M7095">
        <v>17.18</v>
      </c>
      <c r="N7095" t="s">
        <v>28</v>
      </c>
      <c r="P7095">
        <f>(C7095-Key!$B$1)*24</f>
        <v>4.1500000000814907</v>
      </c>
      <c r="Q7095">
        <f>(Key!$B$2-'17.1'!C7095)*24</f>
        <v>-1.2000000000698492</v>
      </c>
      <c r="R7095" s="3">
        <f>C7095-(M7095-Key!$B$5)/(24*Key!$B$6)</f>
        <v>44130.786185185185</v>
      </c>
      <c r="S7095">
        <f>M7095-Key!$B$5</f>
        <v>14.92</v>
      </c>
      <c r="T7095" s="2">
        <f t="shared" si="550"/>
        <v>44129.798611111109</v>
      </c>
      <c r="U7095" t="str">
        <f t="shared" si="551"/>
        <v>10-25-2020 19:10</v>
      </c>
      <c r="V7095">
        <f>IFERROR(IF(W7095=Z7095,VLOOKUP($U7095,[1]C8842!$G$2:$M$145,3,FALSE),0),0)</f>
        <v>0</v>
      </c>
      <c r="W7095">
        <f>VLOOKUP(RIGHT($V$1,5),Key!$A$9:$B$14,2,FALSE)</f>
        <v>10.199999999999999</v>
      </c>
      <c r="X7095">
        <f t="shared" si="554"/>
        <v>0</v>
      </c>
      <c r="Y7095">
        <f>VLOOKUP(RIGHT($X$1,5),Key!$A$9:$B$14,2,FALSE)</f>
        <v>3.7</v>
      </c>
      <c r="Z7095">
        <f t="shared" si="552"/>
        <v>10.199999999999999</v>
      </c>
      <c r="AA7095">
        <f t="shared" si="553"/>
        <v>0</v>
      </c>
    </row>
    <row r="7096" spans="1:27" x14ac:dyDescent="0.3">
      <c r="A7096">
        <v>100067</v>
      </c>
      <c r="B7096">
        <v>230922</v>
      </c>
      <c r="C7096" s="3">
        <v>44130.8</v>
      </c>
      <c r="D7096">
        <v>2</v>
      </c>
      <c r="E7096">
        <v>1</v>
      </c>
      <c r="F7096" t="s">
        <v>26</v>
      </c>
      <c r="G7096">
        <v>1</v>
      </c>
      <c r="H7096">
        <v>63.117190000000001</v>
      </c>
      <c r="I7096">
        <v>14.59375</v>
      </c>
      <c r="J7096">
        <v>0.8671875</v>
      </c>
      <c r="K7096">
        <v>81.035160000000005</v>
      </c>
      <c r="L7096" s="3">
        <v>44130.553472222222</v>
      </c>
      <c r="M7096">
        <v>17.18</v>
      </c>
      <c r="N7096" t="s">
        <v>28</v>
      </c>
      <c r="P7096">
        <f>(C7096-Key!$B$1)*24</f>
        <v>4.1500000000814907</v>
      </c>
      <c r="Q7096">
        <f>(Key!$B$2-'17.1'!C7096)*24</f>
        <v>-1.2000000000698492</v>
      </c>
      <c r="R7096" s="3">
        <f>C7096-(M7096-Key!$B$5)/(24*Key!$B$6)</f>
        <v>44130.786185185185</v>
      </c>
      <c r="S7096">
        <f>M7096-Key!$B$5</f>
        <v>14.92</v>
      </c>
      <c r="T7096" s="2">
        <f t="shared" si="550"/>
        <v>44129.798611111109</v>
      </c>
      <c r="U7096" t="str">
        <f t="shared" si="551"/>
        <v>10-25-2020 19:10</v>
      </c>
      <c r="V7096">
        <f>IFERROR(IF(W7096=Z7096,VLOOKUP($U7096,[1]C8842!$G$2:$M$145,3,FALSE),0),0)</f>
        <v>0</v>
      </c>
      <c r="W7096">
        <f>VLOOKUP(RIGHT($V$1,5),Key!$A$9:$B$14,2,FALSE)</f>
        <v>10.199999999999999</v>
      </c>
      <c r="X7096">
        <f t="shared" si="554"/>
        <v>0</v>
      </c>
      <c r="Y7096">
        <f>VLOOKUP(RIGHT($X$1,5),Key!$A$9:$B$14,2,FALSE)</f>
        <v>3.7</v>
      </c>
      <c r="Z7096">
        <f t="shared" si="552"/>
        <v>10.199999999999999</v>
      </c>
      <c r="AA7096">
        <f t="shared" si="553"/>
        <v>0</v>
      </c>
    </row>
    <row r="7097" spans="1:27" x14ac:dyDescent="0.3">
      <c r="A7097">
        <v>100067</v>
      </c>
      <c r="B7097">
        <v>230922</v>
      </c>
      <c r="C7097" s="3">
        <v>44130.8</v>
      </c>
      <c r="D7097">
        <v>2</v>
      </c>
      <c r="E7097">
        <v>1</v>
      </c>
      <c r="F7097" t="s">
        <v>26</v>
      </c>
      <c r="G7097">
        <v>2</v>
      </c>
      <c r="H7097">
        <v>64.773439999999994</v>
      </c>
      <c r="I7097">
        <v>22.414059999999999</v>
      </c>
      <c r="J7097">
        <v>1.167969</v>
      </c>
      <c r="K7097">
        <v>80.03125</v>
      </c>
      <c r="L7097" s="3">
        <v>44130.553472222222</v>
      </c>
      <c r="M7097">
        <v>17.18</v>
      </c>
      <c r="N7097" t="s">
        <v>28</v>
      </c>
      <c r="P7097">
        <f>(C7097-Key!$B$1)*24</f>
        <v>4.1500000000814907</v>
      </c>
      <c r="Q7097">
        <f>(Key!$B$2-'17.1'!C7097)*24</f>
        <v>-1.2000000000698492</v>
      </c>
      <c r="R7097" s="3">
        <f>C7097-(M7097-Key!$B$5)/(24*Key!$B$6)</f>
        <v>44130.786185185185</v>
      </c>
      <c r="S7097">
        <f>M7097-Key!$B$5</f>
        <v>14.92</v>
      </c>
      <c r="T7097" s="2">
        <f t="shared" si="550"/>
        <v>44129.798611111109</v>
      </c>
      <c r="U7097" t="str">
        <f t="shared" si="551"/>
        <v>10-25-2020 19:10</v>
      </c>
      <c r="V7097">
        <f>IFERROR(IF(W7097=Z7097,VLOOKUP($U7097,[1]C8842!$G$2:$M$145,3,FALSE),0),0)</f>
        <v>0</v>
      </c>
      <c r="W7097">
        <f>VLOOKUP(RIGHT($V$1,5),Key!$A$9:$B$14,2,FALSE)</f>
        <v>10.199999999999999</v>
      </c>
      <c r="X7097">
        <f t="shared" si="554"/>
        <v>0</v>
      </c>
      <c r="Y7097">
        <f>VLOOKUP(RIGHT($X$1,5),Key!$A$9:$B$14,2,FALSE)</f>
        <v>3.7</v>
      </c>
      <c r="Z7097">
        <f t="shared" si="552"/>
        <v>10.199999999999999</v>
      </c>
      <c r="AA7097">
        <f t="shared" si="553"/>
        <v>0</v>
      </c>
    </row>
    <row r="7098" spans="1:27" x14ac:dyDescent="0.3">
      <c r="A7098">
        <v>100067</v>
      </c>
      <c r="B7098">
        <v>230922</v>
      </c>
      <c r="C7098" s="3">
        <v>44130.8</v>
      </c>
      <c r="D7098">
        <v>3</v>
      </c>
      <c r="E7098">
        <v>2</v>
      </c>
      <c r="F7098" t="s">
        <v>26</v>
      </c>
      <c r="G7098">
        <v>2</v>
      </c>
      <c r="H7098">
        <v>68.75</v>
      </c>
      <c r="I7098">
        <v>28.59375</v>
      </c>
      <c r="J7098">
        <v>1.3359380000000001</v>
      </c>
      <c r="K7098">
        <v>93.039060000000006</v>
      </c>
      <c r="L7098" s="3">
        <v>44130.553472222222</v>
      </c>
      <c r="M7098">
        <v>17.18</v>
      </c>
      <c r="N7098" t="s">
        <v>28</v>
      </c>
      <c r="P7098">
        <f>(C7098-Key!$B$1)*24</f>
        <v>4.1500000000814907</v>
      </c>
      <c r="Q7098">
        <f>(Key!$B$2-'17.1'!C7098)*24</f>
        <v>-1.2000000000698492</v>
      </c>
      <c r="R7098" s="3">
        <f>C7098-(M7098-Key!$B$5)/(24*Key!$B$6)</f>
        <v>44130.786185185185</v>
      </c>
      <c r="S7098">
        <f>M7098-Key!$B$5</f>
        <v>14.92</v>
      </c>
      <c r="T7098" s="2">
        <f t="shared" si="550"/>
        <v>44129.798611111109</v>
      </c>
      <c r="U7098" t="str">
        <f t="shared" si="551"/>
        <v>10-25-2020 19:10</v>
      </c>
      <c r="V7098">
        <f>IFERROR(IF(W7098=Z7098,VLOOKUP($U7098,[1]C8842!$G$2:$M$145,3,FALSE),0),0)</f>
        <v>0</v>
      </c>
      <c r="W7098">
        <f>VLOOKUP(RIGHT($V$1,5),Key!$A$9:$B$14,2,FALSE)</f>
        <v>10.199999999999999</v>
      </c>
      <c r="X7098">
        <f t="shared" si="554"/>
        <v>0</v>
      </c>
      <c r="Y7098">
        <f>VLOOKUP(RIGHT($X$1,5),Key!$A$9:$B$14,2,FALSE)</f>
        <v>3.7</v>
      </c>
      <c r="Z7098">
        <f t="shared" si="552"/>
        <v>10.199999999999999</v>
      </c>
      <c r="AA7098">
        <f t="shared" si="553"/>
        <v>0</v>
      </c>
    </row>
    <row r="7099" spans="1:27" x14ac:dyDescent="0.3">
      <c r="A7099">
        <v>100067</v>
      </c>
      <c r="B7099">
        <v>230922</v>
      </c>
      <c r="C7099" s="3">
        <v>44130.8</v>
      </c>
      <c r="D7099">
        <v>1</v>
      </c>
      <c r="E7099">
        <v>1</v>
      </c>
      <c r="F7099" t="s">
        <v>25</v>
      </c>
      <c r="G7099">
        <v>1</v>
      </c>
      <c r="H7099">
        <v>63.324219999999997</v>
      </c>
      <c r="I7099">
        <v>12.195309999999999</v>
      </c>
      <c r="J7099">
        <v>0.76171880000000003</v>
      </c>
      <c r="K7099">
        <v>58.023440000000001</v>
      </c>
      <c r="L7099" s="3">
        <v>44130.553472222222</v>
      </c>
      <c r="M7099">
        <v>17.18</v>
      </c>
      <c r="N7099" t="s">
        <v>28</v>
      </c>
      <c r="P7099">
        <f>(C7099-Key!$B$1)*24</f>
        <v>4.1500000000814907</v>
      </c>
      <c r="Q7099">
        <f>(Key!$B$2-'17.1'!C7099)*24</f>
        <v>-1.2000000000698492</v>
      </c>
      <c r="R7099" s="3">
        <f>C7099-(M7099-Key!$B$5)/(24*Key!$B$6)</f>
        <v>44130.786185185185</v>
      </c>
      <c r="S7099">
        <f>M7099-Key!$B$5</f>
        <v>14.92</v>
      </c>
      <c r="T7099" s="2">
        <f t="shared" si="550"/>
        <v>44129.798611111109</v>
      </c>
      <c r="U7099" t="str">
        <f t="shared" si="551"/>
        <v>10-25-2020 19:10</v>
      </c>
      <c r="V7099">
        <f>IFERROR(IF(W7099=Z7099,VLOOKUP($U7099,[1]C8842!$G$2:$M$145,3,FALSE),0),0)</f>
        <v>0</v>
      </c>
      <c r="W7099">
        <f>VLOOKUP(RIGHT($V$1,5),Key!$A$9:$B$14,2,FALSE)</f>
        <v>10.199999999999999</v>
      </c>
      <c r="X7099">
        <f t="shared" si="554"/>
        <v>0</v>
      </c>
      <c r="Y7099">
        <f>VLOOKUP(RIGHT($X$1,5),Key!$A$9:$B$14,2,FALSE)</f>
        <v>3.7</v>
      </c>
      <c r="Z7099">
        <f t="shared" si="552"/>
        <v>10.199999999999999</v>
      </c>
      <c r="AA7099">
        <f t="shared" si="553"/>
        <v>0</v>
      </c>
    </row>
    <row r="7100" spans="1:27" x14ac:dyDescent="0.3">
      <c r="A7100">
        <v>100067</v>
      </c>
      <c r="B7100">
        <v>230922</v>
      </c>
      <c r="C7100" s="3">
        <v>44130.8</v>
      </c>
      <c r="D7100">
        <v>2</v>
      </c>
      <c r="E7100">
        <v>1</v>
      </c>
      <c r="F7100" t="s">
        <v>26</v>
      </c>
      <c r="G7100">
        <v>1</v>
      </c>
      <c r="H7100">
        <v>68.269530000000003</v>
      </c>
      <c r="I7100">
        <v>13.70703</v>
      </c>
      <c r="J7100">
        <v>0.765625</v>
      </c>
      <c r="K7100">
        <v>84.035160000000005</v>
      </c>
      <c r="L7100" s="3">
        <v>44130.553472222222</v>
      </c>
      <c r="M7100">
        <v>17.18</v>
      </c>
      <c r="N7100" t="s">
        <v>28</v>
      </c>
      <c r="P7100">
        <f>(C7100-Key!$B$1)*24</f>
        <v>4.1500000000814907</v>
      </c>
      <c r="Q7100">
        <f>(Key!$B$2-'17.1'!C7100)*24</f>
        <v>-1.2000000000698492</v>
      </c>
      <c r="R7100" s="3">
        <f>C7100-(M7100-Key!$B$5)/(24*Key!$B$6)</f>
        <v>44130.786185185185</v>
      </c>
      <c r="S7100">
        <f>M7100-Key!$B$5</f>
        <v>14.92</v>
      </c>
      <c r="T7100" s="2">
        <f t="shared" si="550"/>
        <v>44129.798611111109</v>
      </c>
      <c r="U7100" t="str">
        <f t="shared" si="551"/>
        <v>10-25-2020 19:10</v>
      </c>
      <c r="V7100">
        <f>IFERROR(IF(W7100=Z7100,VLOOKUP($U7100,[1]C8842!$G$2:$M$145,3,FALSE),0),0)</f>
        <v>0</v>
      </c>
      <c r="W7100">
        <f>VLOOKUP(RIGHT($V$1,5),Key!$A$9:$B$14,2,FALSE)</f>
        <v>10.199999999999999</v>
      </c>
      <c r="X7100">
        <f t="shared" si="554"/>
        <v>0</v>
      </c>
      <c r="Y7100">
        <f>VLOOKUP(RIGHT($X$1,5),Key!$A$9:$B$14,2,FALSE)</f>
        <v>3.7</v>
      </c>
      <c r="Z7100">
        <f t="shared" si="552"/>
        <v>10.199999999999999</v>
      </c>
      <c r="AA7100">
        <f t="shared" si="553"/>
        <v>0</v>
      </c>
    </row>
    <row r="7101" spans="1:27" x14ac:dyDescent="0.3">
      <c r="A7101">
        <v>100067</v>
      </c>
      <c r="B7101">
        <v>230922</v>
      </c>
      <c r="C7101" s="3">
        <v>44130.8</v>
      </c>
      <c r="D7101">
        <v>2</v>
      </c>
      <c r="E7101">
        <v>1</v>
      </c>
      <c r="F7101" t="s">
        <v>26</v>
      </c>
      <c r="G7101">
        <v>2</v>
      </c>
      <c r="H7101">
        <v>72.683589999999995</v>
      </c>
      <c r="I7101">
        <v>20.15625</v>
      </c>
      <c r="J7101">
        <v>0.95703130000000003</v>
      </c>
      <c r="K7101">
        <v>82.035160000000005</v>
      </c>
      <c r="L7101" s="3">
        <v>44130.553472222222</v>
      </c>
      <c r="M7101">
        <v>17.18</v>
      </c>
      <c r="N7101" t="s">
        <v>28</v>
      </c>
      <c r="P7101">
        <f>(C7101-Key!$B$1)*24</f>
        <v>4.1500000000814907</v>
      </c>
      <c r="Q7101">
        <f>(Key!$B$2-'17.1'!C7101)*24</f>
        <v>-1.2000000000698492</v>
      </c>
      <c r="R7101" s="3">
        <f>C7101-(M7101-Key!$B$5)/(24*Key!$B$6)</f>
        <v>44130.786185185185</v>
      </c>
      <c r="S7101">
        <f>M7101-Key!$B$5</f>
        <v>14.92</v>
      </c>
      <c r="T7101" s="2">
        <f t="shared" si="550"/>
        <v>44129.798611111109</v>
      </c>
      <c r="U7101" t="str">
        <f t="shared" si="551"/>
        <v>10-25-2020 19:10</v>
      </c>
      <c r="V7101">
        <f>IFERROR(IF(W7101=Z7101,VLOOKUP($U7101,[1]C8842!$G$2:$M$145,3,FALSE),0),0)</f>
        <v>0</v>
      </c>
      <c r="W7101">
        <f>VLOOKUP(RIGHT($V$1,5),Key!$A$9:$B$14,2,FALSE)</f>
        <v>10.199999999999999</v>
      </c>
      <c r="X7101">
        <f t="shared" si="554"/>
        <v>0</v>
      </c>
      <c r="Y7101">
        <f>VLOOKUP(RIGHT($X$1,5),Key!$A$9:$B$14,2,FALSE)</f>
        <v>3.7</v>
      </c>
      <c r="Z7101">
        <f t="shared" si="552"/>
        <v>10.199999999999999</v>
      </c>
      <c r="AA7101">
        <f t="shared" si="553"/>
        <v>0</v>
      </c>
    </row>
    <row r="7102" spans="1:27" x14ac:dyDescent="0.3">
      <c r="A7102">
        <v>100067</v>
      </c>
      <c r="B7102">
        <v>230922</v>
      </c>
      <c r="C7102" s="3">
        <v>44130.8</v>
      </c>
      <c r="D7102">
        <v>1</v>
      </c>
      <c r="E7102">
        <v>1</v>
      </c>
      <c r="F7102" t="s">
        <v>25</v>
      </c>
      <c r="G7102">
        <v>2</v>
      </c>
      <c r="H7102">
        <v>75.160160000000005</v>
      </c>
      <c r="I7102">
        <v>21.04297</v>
      </c>
      <c r="J7102">
        <v>0.95703130000000003</v>
      </c>
      <c r="K7102">
        <v>60.023440000000001</v>
      </c>
      <c r="L7102" s="3">
        <v>44130.553472222222</v>
      </c>
      <c r="M7102">
        <v>17.18</v>
      </c>
      <c r="N7102" t="s">
        <v>28</v>
      </c>
      <c r="P7102">
        <f>(C7102-Key!$B$1)*24</f>
        <v>4.1500000000814907</v>
      </c>
      <c r="Q7102">
        <f>(Key!$B$2-'17.1'!C7102)*24</f>
        <v>-1.2000000000698492</v>
      </c>
      <c r="R7102" s="3">
        <f>C7102-(M7102-Key!$B$5)/(24*Key!$B$6)</f>
        <v>44130.786185185185</v>
      </c>
      <c r="S7102">
        <f>M7102-Key!$B$5</f>
        <v>14.92</v>
      </c>
      <c r="T7102" s="2">
        <f t="shared" si="550"/>
        <v>44129.798611111109</v>
      </c>
      <c r="U7102" t="str">
        <f t="shared" si="551"/>
        <v>10-25-2020 19:10</v>
      </c>
      <c r="V7102">
        <f>IFERROR(IF(W7102=Z7102,VLOOKUP($U7102,[1]C8842!$G$2:$M$145,3,FALSE),0),0)</f>
        <v>0</v>
      </c>
      <c r="W7102">
        <f>VLOOKUP(RIGHT($V$1,5),Key!$A$9:$B$14,2,FALSE)</f>
        <v>10.199999999999999</v>
      </c>
      <c r="X7102">
        <f t="shared" si="554"/>
        <v>0</v>
      </c>
      <c r="Y7102">
        <f>VLOOKUP(RIGHT($X$1,5),Key!$A$9:$B$14,2,FALSE)</f>
        <v>3.7</v>
      </c>
      <c r="Z7102">
        <f t="shared" si="552"/>
        <v>10.199999999999999</v>
      </c>
      <c r="AA7102">
        <f t="shared" si="553"/>
        <v>0</v>
      </c>
    </row>
    <row r="7103" spans="1:27" x14ac:dyDescent="0.3">
      <c r="A7103">
        <v>100067</v>
      </c>
      <c r="B7103">
        <v>230922</v>
      </c>
      <c r="C7103" s="3">
        <v>44130.8</v>
      </c>
      <c r="D7103">
        <v>2</v>
      </c>
      <c r="E7103">
        <v>1</v>
      </c>
      <c r="F7103" t="s">
        <v>26</v>
      </c>
      <c r="G7103">
        <v>1</v>
      </c>
      <c r="H7103">
        <v>77.125</v>
      </c>
      <c r="I7103">
        <v>19.339839999999999</v>
      </c>
      <c r="J7103">
        <v>0.87109380000000003</v>
      </c>
      <c r="K7103">
        <v>80.03125</v>
      </c>
      <c r="L7103" s="3">
        <v>44130.553472222222</v>
      </c>
      <c r="M7103">
        <v>17.18</v>
      </c>
      <c r="N7103" t="s">
        <v>28</v>
      </c>
      <c r="P7103">
        <f>(C7103-Key!$B$1)*24</f>
        <v>4.1500000000814907</v>
      </c>
      <c r="Q7103">
        <f>(Key!$B$2-'17.1'!C7103)*24</f>
        <v>-1.2000000000698492</v>
      </c>
      <c r="R7103" s="3">
        <f>C7103-(M7103-Key!$B$5)/(24*Key!$B$6)</f>
        <v>44130.786185185185</v>
      </c>
      <c r="S7103">
        <f>M7103-Key!$B$5</f>
        <v>14.92</v>
      </c>
      <c r="T7103" s="2">
        <f t="shared" si="550"/>
        <v>44129.798611111109</v>
      </c>
      <c r="U7103" t="str">
        <f t="shared" si="551"/>
        <v>10-25-2020 19:10</v>
      </c>
      <c r="V7103">
        <f>IFERROR(IF(W7103=Z7103,VLOOKUP($U7103,[1]C8842!$G$2:$M$145,3,FALSE),0),0)</f>
        <v>0</v>
      </c>
      <c r="W7103">
        <f>VLOOKUP(RIGHT($V$1,5),Key!$A$9:$B$14,2,FALSE)</f>
        <v>10.199999999999999</v>
      </c>
      <c r="X7103">
        <f t="shared" si="554"/>
        <v>0</v>
      </c>
      <c r="Y7103">
        <f>VLOOKUP(RIGHT($X$1,5),Key!$A$9:$B$14,2,FALSE)</f>
        <v>3.7</v>
      </c>
      <c r="Z7103">
        <f t="shared" si="552"/>
        <v>10.199999999999999</v>
      </c>
      <c r="AA7103">
        <f t="shared" si="553"/>
        <v>0</v>
      </c>
    </row>
    <row r="7104" spans="1:27" x14ac:dyDescent="0.3">
      <c r="A7104">
        <v>100067</v>
      </c>
      <c r="B7104">
        <v>230922</v>
      </c>
      <c r="C7104" s="3">
        <v>44130.8</v>
      </c>
      <c r="D7104">
        <v>3</v>
      </c>
      <c r="E7104">
        <v>2</v>
      </c>
      <c r="F7104" t="s">
        <v>26</v>
      </c>
      <c r="G7104">
        <v>5</v>
      </c>
      <c r="H7104">
        <v>56.609380000000002</v>
      </c>
      <c r="I7104">
        <v>88.835939999999994</v>
      </c>
      <c r="J7104">
        <v>4.4609379999999996</v>
      </c>
      <c r="K7104">
        <v>94.039060000000006</v>
      </c>
      <c r="L7104" s="3">
        <v>44130.553472222222</v>
      </c>
      <c r="M7104">
        <v>17.18</v>
      </c>
      <c r="N7104" t="s">
        <v>28</v>
      </c>
      <c r="P7104">
        <f>(C7104-Key!$B$1)*24</f>
        <v>4.1500000000814907</v>
      </c>
      <c r="Q7104">
        <f>(Key!$B$2-'17.1'!C7104)*24</f>
        <v>-1.2000000000698492</v>
      </c>
      <c r="R7104" s="3">
        <f>C7104-(M7104-Key!$B$5)/(24*Key!$B$6)</f>
        <v>44130.786185185185</v>
      </c>
      <c r="S7104">
        <f>M7104-Key!$B$5</f>
        <v>14.92</v>
      </c>
      <c r="T7104" s="2">
        <f t="shared" si="550"/>
        <v>44129.798611111109</v>
      </c>
      <c r="U7104" t="str">
        <f t="shared" si="551"/>
        <v>10-25-2020 19:10</v>
      </c>
      <c r="V7104">
        <f>IFERROR(IF(W7104=Z7104,VLOOKUP($U7104,[1]C8842!$G$2:$M$145,3,FALSE),0),0)</f>
        <v>0</v>
      </c>
      <c r="W7104">
        <f>VLOOKUP(RIGHT($V$1,5),Key!$A$9:$B$14,2,FALSE)</f>
        <v>10.199999999999999</v>
      </c>
      <c r="X7104">
        <f t="shared" si="554"/>
        <v>0</v>
      </c>
      <c r="Y7104">
        <f>VLOOKUP(RIGHT($X$1,5),Key!$A$9:$B$14,2,FALSE)</f>
        <v>3.7</v>
      </c>
      <c r="Z7104">
        <f t="shared" si="552"/>
        <v>10.199999999999999</v>
      </c>
      <c r="AA7104">
        <f t="shared" si="553"/>
        <v>0</v>
      </c>
    </row>
    <row r="7105" spans="1:27" x14ac:dyDescent="0.3">
      <c r="A7105">
        <v>100067</v>
      </c>
      <c r="B7105">
        <v>230922</v>
      </c>
      <c r="C7105" s="3">
        <v>44130.8</v>
      </c>
      <c r="D7105">
        <v>1</v>
      </c>
      <c r="E7105">
        <v>1</v>
      </c>
      <c r="F7105" t="s">
        <v>25</v>
      </c>
      <c r="G7105">
        <v>1</v>
      </c>
      <c r="H7105">
        <v>69.980469999999997</v>
      </c>
      <c r="I7105">
        <v>14.34375</v>
      </c>
      <c r="J7105">
        <v>0.7734375</v>
      </c>
      <c r="K7105">
        <v>56.023440000000001</v>
      </c>
      <c r="L7105" s="3">
        <v>44130.553472222222</v>
      </c>
      <c r="M7105">
        <v>17.18</v>
      </c>
      <c r="N7105" t="s">
        <v>28</v>
      </c>
      <c r="P7105">
        <f>(C7105-Key!$B$1)*24</f>
        <v>4.1500000000814907</v>
      </c>
      <c r="Q7105">
        <f>(Key!$B$2-'17.1'!C7105)*24</f>
        <v>-1.2000000000698492</v>
      </c>
      <c r="R7105" s="3">
        <f>C7105-(M7105-Key!$B$5)/(24*Key!$B$6)</f>
        <v>44130.786185185185</v>
      </c>
      <c r="S7105">
        <f>M7105-Key!$B$5</f>
        <v>14.92</v>
      </c>
      <c r="T7105" s="2">
        <f t="shared" si="550"/>
        <v>44129.798611111109</v>
      </c>
      <c r="U7105" t="str">
        <f t="shared" si="551"/>
        <v>10-25-2020 19:10</v>
      </c>
      <c r="V7105">
        <f>IFERROR(IF(W7105=Z7105,VLOOKUP($U7105,[1]C8842!$G$2:$M$145,3,FALSE),0),0)</f>
        <v>0</v>
      </c>
      <c r="W7105">
        <f>VLOOKUP(RIGHT($V$1,5),Key!$A$9:$B$14,2,FALSE)</f>
        <v>10.199999999999999</v>
      </c>
      <c r="X7105">
        <f t="shared" si="554"/>
        <v>0</v>
      </c>
      <c r="Y7105">
        <f>VLOOKUP(RIGHT($X$1,5),Key!$A$9:$B$14,2,FALSE)</f>
        <v>3.7</v>
      </c>
      <c r="Z7105">
        <f t="shared" si="552"/>
        <v>10.199999999999999</v>
      </c>
      <c r="AA7105">
        <f t="shared" si="553"/>
        <v>0</v>
      </c>
    </row>
    <row r="7106" spans="1:27" x14ac:dyDescent="0.3">
      <c r="A7106">
        <v>100067</v>
      </c>
      <c r="B7106">
        <v>230922</v>
      </c>
      <c r="C7106" s="3">
        <v>44130.800694444442</v>
      </c>
      <c r="D7106">
        <v>3</v>
      </c>
      <c r="E7106">
        <v>2</v>
      </c>
      <c r="F7106" t="s">
        <v>26</v>
      </c>
      <c r="G7106">
        <v>1</v>
      </c>
      <c r="H7106">
        <v>73.054689999999994</v>
      </c>
      <c r="I7106">
        <v>19.121089999999999</v>
      </c>
      <c r="J7106">
        <v>0.9140625</v>
      </c>
      <c r="K7106">
        <v>95.039060000000006</v>
      </c>
      <c r="L7106" s="3">
        <v>44130.553472222222</v>
      </c>
      <c r="M7106">
        <v>17.18</v>
      </c>
      <c r="N7106" t="s">
        <v>28</v>
      </c>
      <c r="P7106">
        <f>(C7106-Key!$B$1)*24</f>
        <v>4.1666666666278616</v>
      </c>
      <c r="Q7106">
        <f>(Key!$B$2-'17.1'!C7106)*24</f>
        <v>-1.21666666661622</v>
      </c>
      <c r="R7106" s="3">
        <f>C7106-(M7106-Key!$B$5)/(24*Key!$B$6)</f>
        <v>44130.786879629624</v>
      </c>
      <c r="S7106">
        <f>M7106-Key!$B$5</f>
        <v>14.92</v>
      </c>
      <c r="T7106" s="2">
        <f t="shared" si="550"/>
        <v>44129.798611111109</v>
      </c>
      <c r="U7106" t="str">
        <f t="shared" si="551"/>
        <v>10-25-2020 19:10</v>
      </c>
      <c r="V7106">
        <f>IFERROR(IF(W7106=Z7106,VLOOKUP($U7106,[1]C8842!$G$2:$M$145,3,FALSE),0),0)</f>
        <v>0</v>
      </c>
      <c r="W7106">
        <f>VLOOKUP(RIGHT($V$1,5),Key!$A$9:$B$14,2,FALSE)</f>
        <v>10.199999999999999</v>
      </c>
      <c r="X7106">
        <f t="shared" si="554"/>
        <v>0</v>
      </c>
      <c r="Y7106">
        <f>VLOOKUP(RIGHT($X$1,5),Key!$A$9:$B$14,2,FALSE)</f>
        <v>3.7</v>
      </c>
      <c r="Z7106">
        <f t="shared" si="552"/>
        <v>10.199999999999999</v>
      </c>
      <c r="AA7106">
        <f t="shared" si="553"/>
        <v>0</v>
      </c>
    </row>
    <row r="7107" spans="1:27" x14ac:dyDescent="0.3">
      <c r="A7107">
        <v>100067</v>
      </c>
      <c r="B7107">
        <v>230922</v>
      </c>
      <c r="C7107" s="3">
        <v>44130.800694444442</v>
      </c>
      <c r="D7107">
        <v>0</v>
      </c>
      <c r="E7107">
        <v>2</v>
      </c>
      <c r="F7107" t="s">
        <v>25</v>
      </c>
      <c r="G7107">
        <v>1</v>
      </c>
      <c r="H7107">
        <v>68.445310000000006</v>
      </c>
      <c r="I7107">
        <v>16.23828</v>
      </c>
      <c r="J7107">
        <v>0.86328130000000003</v>
      </c>
      <c r="K7107">
        <v>46.019530000000003</v>
      </c>
      <c r="L7107" s="3">
        <v>44130.553472222222</v>
      </c>
      <c r="M7107">
        <v>17.18</v>
      </c>
      <c r="N7107" t="s">
        <v>28</v>
      </c>
      <c r="P7107">
        <f>(C7107-Key!$B$1)*24</f>
        <v>4.1666666666278616</v>
      </c>
      <c r="Q7107">
        <f>(Key!$B$2-'17.1'!C7107)*24</f>
        <v>-1.21666666661622</v>
      </c>
      <c r="R7107" s="3">
        <f>C7107-(M7107-Key!$B$5)/(24*Key!$B$6)</f>
        <v>44130.786879629624</v>
      </c>
      <c r="S7107">
        <f>M7107-Key!$B$5</f>
        <v>14.92</v>
      </c>
      <c r="T7107" s="2">
        <f t="shared" ref="T7107:T7170" si="555">ROUND(C7107*24*60/10,0)/(24*6)-1</f>
        <v>44129.798611111109</v>
      </c>
      <c r="U7107" t="str">
        <f t="shared" ref="U7107:U7170" si="556">TEXT(T7107,"mm-dd-yyyy hh:mm")</f>
        <v>10-25-2020 19:10</v>
      </c>
      <c r="V7107">
        <f>IFERROR(IF(W7107=Z7107,VLOOKUP($U7107,[1]C8842!$G$2:$M$145,3,FALSE),0),0)</f>
        <v>0</v>
      </c>
      <c r="W7107">
        <f>VLOOKUP(RIGHT($V$1,5),Key!$A$9:$B$14,2,FALSE)</f>
        <v>10.199999999999999</v>
      </c>
      <c r="X7107">
        <f t="shared" si="554"/>
        <v>0</v>
      </c>
      <c r="Y7107">
        <f>VLOOKUP(RIGHT($X$1,5),Key!$A$9:$B$14,2,FALSE)</f>
        <v>3.7</v>
      </c>
      <c r="Z7107">
        <f t="shared" ref="Z7107:Z7170" si="557">M7107-MIN(ABS(Y7107-M7107),ABS(W7107-M7107))</f>
        <v>10.199999999999999</v>
      </c>
      <c r="AA7107">
        <f t="shared" ref="AA7107:AA7170" si="558">SUM(V7107,X7107)</f>
        <v>0</v>
      </c>
    </row>
    <row r="7108" spans="1:27" x14ac:dyDescent="0.3">
      <c r="A7108">
        <v>100067</v>
      </c>
      <c r="B7108">
        <v>230922</v>
      </c>
      <c r="C7108" s="3">
        <v>44130.800694444442</v>
      </c>
      <c r="D7108">
        <v>1</v>
      </c>
      <c r="E7108">
        <v>1</v>
      </c>
      <c r="F7108" t="s">
        <v>25</v>
      </c>
      <c r="G7108">
        <v>1</v>
      </c>
      <c r="H7108">
        <v>70.6875</v>
      </c>
      <c r="I7108">
        <v>15.429690000000001</v>
      </c>
      <c r="J7108">
        <v>0.8046875</v>
      </c>
      <c r="K7108">
        <v>58.023440000000001</v>
      </c>
      <c r="L7108" s="3">
        <v>44130.553472222222</v>
      </c>
      <c r="M7108">
        <v>17.18</v>
      </c>
      <c r="N7108" t="s">
        <v>28</v>
      </c>
      <c r="P7108">
        <f>(C7108-Key!$B$1)*24</f>
        <v>4.1666666666278616</v>
      </c>
      <c r="Q7108">
        <f>(Key!$B$2-'17.1'!C7108)*24</f>
        <v>-1.21666666661622</v>
      </c>
      <c r="R7108" s="3">
        <f>C7108-(M7108-Key!$B$5)/(24*Key!$B$6)</f>
        <v>44130.786879629624</v>
      </c>
      <c r="S7108">
        <f>M7108-Key!$B$5</f>
        <v>14.92</v>
      </c>
      <c r="T7108" s="2">
        <f t="shared" si="555"/>
        <v>44129.798611111109</v>
      </c>
      <c r="U7108" t="str">
        <f t="shared" si="556"/>
        <v>10-25-2020 19:10</v>
      </c>
      <c r="V7108">
        <f>IFERROR(IF(W7108=Z7108,VLOOKUP($U7108,[1]C8842!$G$2:$M$145,3,FALSE),0),0)</f>
        <v>0</v>
      </c>
      <c r="W7108">
        <f>VLOOKUP(RIGHT($V$1,5),Key!$A$9:$B$14,2,FALSE)</f>
        <v>10.199999999999999</v>
      </c>
      <c r="X7108">
        <f t="shared" ref="X7108:X7171" si="559">$X$2</f>
        <v>0</v>
      </c>
      <c r="Y7108">
        <f>VLOOKUP(RIGHT($X$1,5),Key!$A$9:$B$14,2,FALSE)</f>
        <v>3.7</v>
      </c>
      <c r="Z7108">
        <f t="shared" si="557"/>
        <v>10.199999999999999</v>
      </c>
      <c r="AA7108">
        <f t="shared" si="558"/>
        <v>0</v>
      </c>
    </row>
    <row r="7109" spans="1:27" x14ac:dyDescent="0.3">
      <c r="A7109">
        <v>100067</v>
      </c>
      <c r="B7109">
        <v>230922</v>
      </c>
      <c r="C7109" s="3">
        <v>44130.800694444442</v>
      </c>
      <c r="D7109">
        <v>3</v>
      </c>
      <c r="E7109">
        <v>2</v>
      </c>
      <c r="F7109" t="s">
        <v>26</v>
      </c>
      <c r="G7109">
        <v>1</v>
      </c>
      <c r="H7109">
        <v>77.8125</v>
      </c>
      <c r="I7109">
        <v>17.39453</v>
      </c>
      <c r="J7109">
        <v>0.796875</v>
      </c>
      <c r="K7109">
        <v>94.039060000000006</v>
      </c>
      <c r="L7109" s="3">
        <v>44130.553472222222</v>
      </c>
      <c r="M7109">
        <v>17.18</v>
      </c>
      <c r="N7109" t="s">
        <v>28</v>
      </c>
      <c r="P7109">
        <f>(C7109-Key!$B$1)*24</f>
        <v>4.1666666666278616</v>
      </c>
      <c r="Q7109">
        <f>(Key!$B$2-'17.1'!C7109)*24</f>
        <v>-1.21666666661622</v>
      </c>
      <c r="R7109" s="3">
        <f>C7109-(M7109-Key!$B$5)/(24*Key!$B$6)</f>
        <v>44130.786879629624</v>
      </c>
      <c r="S7109">
        <f>M7109-Key!$B$5</f>
        <v>14.92</v>
      </c>
      <c r="T7109" s="2">
        <f t="shared" si="555"/>
        <v>44129.798611111109</v>
      </c>
      <c r="U7109" t="str">
        <f t="shared" si="556"/>
        <v>10-25-2020 19:10</v>
      </c>
      <c r="V7109">
        <f>IFERROR(IF(W7109=Z7109,VLOOKUP($U7109,[1]C8842!$G$2:$M$145,3,FALSE),0),0)</f>
        <v>0</v>
      </c>
      <c r="W7109">
        <f>VLOOKUP(RIGHT($V$1,5),Key!$A$9:$B$14,2,FALSE)</f>
        <v>10.199999999999999</v>
      </c>
      <c r="X7109">
        <f t="shared" si="559"/>
        <v>0</v>
      </c>
      <c r="Y7109">
        <f>VLOOKUP(RIGHT($X$1,5),Key!$A$9:$B$14,2,FALSE)</f>
        <v>3.7</v>
      </c>
      <c r="Z7109">
        <f t="shared" si="557"/>
        <v>10.199999999999999</v>
      </c>
      <c r="AA7109">
        <f t="shared" si="558"/>
        <v>0</v>
      </c>
    </row>
    <row r="7110" spans="1:27" x14ac:dyDescent="0.3">
      <c r="A7110">
        <v>100067</v>
      </c>
      <c r="B7110">
        <v>230922</v>
      </c>
      <c r="C7110" s="3">
        <v>44130.800694444442</v>
      </c>
      <c r="D7110">
        <v>0</v>
      </c>
      <c r="E7110">
        <v>2</v>
      </c>
      <c r="F7110" t="s">
        <v>25</v>
      </c>
      <c r="G7110">
        <v>3</v>
      </c>
      <c r="H7110">
        <v>65.066410000000005</v>
      </c>
      <c r="I7110">
        <v>40.199219999999997</v>
      </c>
      <c r="J7110">
        <v>1.890625</v>
      </c>
      <c r="K7110">
        <v>46.019530000000003</v>
      </c>
      <c r="L7110" s="3">
        <v>44130.553472222222</v>
      </c>
      <c r="M7110">
        <v>17.18</v>
      </c>
      <c r="N7110" t="s">
        <v>28</v>
      </c>
      <c r="P7110">
        <f>(C7110-Key!$B$1)*24</f>
        <v>4.1666666666278616</v>
      </c>
      <c r="Q7110">
        <f>(Key!$B$2-'17.1'!C7110)*24</f>
        <v>-1.21666666661622</v>
      </c>
      <c r="R7110" s="3">
        <f>C7110-(M7110-Key!$B$5)/(24*Key!$B$6)</f>
        <v>44130.786879629624</v>
      </c>
      <c r="S7110">
        <f>M7110-Key!$B$5</f>
        <v>14.92</v>
      </c>
      <c r="T7110" s="2">
        <f t="shared" si="555"/>
        <v>44129.798611111109</v>
      </c>
      <c r="U7110" t="str">
        <f t="shared" si="556"/>
        <v>10-25-2020 19:10</v>
      </c>
      <c r="V7110">
        <f>IFERROR(IF(W7110=Z7110,VLOOKUP($U7110,[1]C8842!$G$2:$M$145,3,FALSE),0),0)</f>
        <v>0</v>
      </c>
      <c r="W7110">
        <f>VLOOKUP(RIGHT($V$1,5),Key!$A$9:$B$14,2,FALSE)</f>
        <v>10.199999999999999</v>
      </c>
      <c r="X7110">
        <f t="shared" si="559"/>
        <v>0</v>
      </c>
      <c r="Y7110">
        <f>VLOOKUP(RIGHT($X$1,5),Key!$A$9:$B$14,2,FALSE)</f>
        <v>3.7</v>
      </c>
      <c r="Z7110">
        <f t="shared" si="557"/>
        <v>10.199999999999999</v>
      </c>
      <c r="AA7110">
        <f t="shared" si="558"/>
        <v>0</v>
      </c>
    </row>
    <row r="7111" spans="1:27" x14ac:dyDescent="0.3">
      <c r="A7111">
        <v>100067</v>
      </c>
      <c r="B7111">
        <v>230922</v>
      </c>
      <c r="C7111" s="3">
        <v>44130.800694444442</v>
      </c>
      <c r="D7111">
        <v>3</v>
      </c>
      <c r="E7111">
        <v>2</v>
      </c>
      <c r="F7111" t="s">
        <v>26</v>
      </c>
      <c r="G7111">
        <v>1</v>
      </c>
      <c r="H7111">
        <v>68.878910000000005</v>
      </c>
      <c r="I7111">
        <v>17.01953</v>
      </c>
      <c r="J7111">
        <v>0.88671880000000003</v>
      </c>
      <c r="K7111">
        <v>94.039060000000006</v>
      </c>
      <c r="L7111" s="3">
        <v>44130.553472222222</v>
      </c>
      <c r="M7111">
        <v>17.18</v>
      </c>
      <c r="N7111" t="s">
        <v>28</v>
      </c>
      <c r="P7111">
        <f>(C7111-Key!$B$1)*24</f>
        <v>4.1666666666278616</v>
      </c>
      <c r="Q7111">
        <f>(Key!$B$2-'17.1'!C7111)*24</f>
        <v>-1.21666666661622</v>
      </c>
      <c r="R7111" s="3">
        <f>C7111-(M7111-Key!$B$5)/(24*Key!$B$6)</f>
        <v>44130.786879629624</v>
      </c>
      <c r="S7111">
        <f>M7111-Key!$B$5</f>
        <v>14.92</v>
      </c>
      <c r="T7111" s="2">
        <f t="shared" si="555"/>
        <v>44129.798611111109</v>
      </c>
      <c r="U7111" t="str">
        <f t="shared" si="556"/>
        <v>10-25-2020 19:10</v>
      </c>
      <c r="V7111">
        <f>IFERROR(IF(W7111=Z7111,VLOOKUP($U7111,[1]C8842!$G$2:$M$145,3,FALSE),0),0)</f>
        <v>0</v>
      </c>
      <c r="W7111">
        <f>VLOOKUP(RIGHT($V$1,5),Key!$A$9:$B$14,2,FALSE)</f>
        <v>10.199999999999999</v>
      </c>
      <c r="X7111">
        <f t="shared" si="559"/>
        <v>0</v>
      </c>
      <c r="Y7111">
        <f>VLOOKUP(RIGHT($X$1,5),Key!$A$9:$B$14,2,FALSE)</f>
        <v>3.7</v>
      </c>
      <c r="Z7111">
        <f t="shared" si="557"/>
        <v>10.199999999999999</v>
      </c>
      <c r="AA7111">
        <f t="shared" si="558"/>
        <v>0</v>
      </c>
    </row>
    <row r="7112" spans="1:27" x14ac:dyDescent="0.3">
      <c r="A7112">
        <v>100067</v>
      </c>
      <c r="B7112">
        <v>230922</v>
      </c>
      <c r="C7112" s="3">
        <v>44130.800694444442</v>
      </c>
      <c r="D7112">
        <v>3</v>
      </c>
      <c r="E7112">
        <v>2</v>
      </c>
      <c r="F7112" t="s">
        <v>26</v>
      </c>
      <c r="G7112">
        <v>3</v>
      </c>
      <c r="H7112">
        <v>66.355469999999997</v>
      </c>
      <c r="I7112">
        <v>48.261719999999997</v>
      </c>
      <c r="J7112">
        <v>2.1757810000000002</v>
      </c>
      <c r="K7112">
        <v>93.039060000000006</v>
      </c>
      <c r="L7112" s="3">
        <v>44130.553472222222</v>
      </c>
      <c r="M7112">
        <v>17.18</v>
      </c>
      <c r="N7112" t="s">
        <v>28</v>
      </c>
      <c r="P7112">
        <f>(C7112-Key!$B$1)*24</f>
        <v>4.1666666666278616</v>
      </c>
      <c r="Q7112">
        <f>(Key!$B$2-'17.1'!C7112)*24</f>
        <v>-1.21666666661622</v>
      </c>
      <c r="R7112" s="3">
        <f>C7112-(M7112-Key!$B$5)/(24*Key!$B$6)</f>
        <v>44130.786879629624</v>
      </c>
      <c r="S7112">
        <f>M7112-Key!$B$5</f>
        <v>14.92</v>
      </c>
      <c r="T7112" s="2">
        <f t="shared" si="555"/>
        <v>44129.798611111109</v>
      </c>
      <c r="U7112" t="str">
        <f t="shared" si="556"/>
        <v>10-25-2020 19:10</v>
      </c>
      <c r="V7112">
        <f>IFERROR(IF(W7112=Z7112,VLOOKUP($U7112,[1]C8842!$G$2:$M$145,3,FALSE),0),0)</f>
        <v>0</v>
      </c>
      <c r="W7112">
        <f>VLOOKUP(RIGHT($V$1,5),Key!$A$9:$B$14,2,FALSE)</f>
        <v>10.199999999999999</v>
      </c>
      <c r="X7112">
        <f t="shared" si="559"/>
        <v>0</v>
      </c>
      <c r="Y7112">
        <f>VLOOKUP(RIGHT($X$1,5),Key!$A$9:$B$14,2,FALSE)</f>
        <v>3.7</v>
      </c>
      <c r="Z7112">
        <f t="shared" si="557"/>
        <v>10.199999999999999</v>
      </c>
      <c r="AA7112">
        <f t="shared" si="558"/>
        <v>0</v>
      </c>
    </row>
    <row r="7113" spans="1:27" x14ac:dyDescent="0.3">
      <c r="A7113">
        <v>100067</v>
      </c>
      <c r="B7113">
        <v>230922</v>
      </c>
      <c r="C7113" s="3">
        <v>44130.800694444442</v>
      </c>
      <c r="D7113">
        <v>0</v>
      </c>
      <c r="E7113">
        <v>2</v>
      </c>
      <c r="F7113" t="s">
        <v>25</v>
      </c>
      <c r="G7113">
        <v>3</v>
      </c>
      <c r="H7113">
        <v>64.96875</v>
      </c>
      <c r="I7113">
        <v>39.792969999999997</v>
      </c>
      <c r="J7113">
        <v>1.875</v>
      </c>
      <c r="K7113">
        <v>47.019530000000003</v>
      </c>
      <c r="L7113" s="3">
        <v>44130.553472222222</v>
      </c>
      <c r="M7113">
        <v>17.18</v>
      </c>
      <c r="N7113" t="s">
        <v>28</v>
      </c>
      <c r="P7113">
        <f>(C7113-Key!$B$1)*24</f>
        <v>4.1666666666278616</v>
      </c>
      <c r="Q7113">
        <f>(Key!$B$2-'17.1'!C7113)*24</f>
        <v>-1.21666666661622</v>
      </c>
      <c r="R7113" s="3">
        <f>C7113-(M7113-Key!$B$5)/(24*Key!$B$6)</f>
        <v>44130.786879629624</v>
      </c>
      <c r="S7113">
        <f>M7113-Key!$B$5</f>
        <v>14.92</v>
      </c>
      <c r="T7113" s="2">
        <f t="shared" si="555"/>
        <v>44129.798611111109</v>
      </c>
      <c r="U7113" t="str">
        <f t="shared" si="556"/>
        <v>10-25-2020 19:10</v>
      </c>
      <c r="V7113">
        <f>IFERROR(IF(W7113=Z7113,VLOOKUP($U7113,[1]C8842!$G$2:$M$145,3,FALSE),0),0)</f>
        <v>0</v>
      </c>
      <c r="W7113">
        <f>VLOOKUP(RIGHT($V$1,5),Key!$A$9:$B$14,2,FALSE)</f>
        <v>10.199999999999999</v>
      </c>
      <c r="X7113">
        <f t="shared" si="559"/>
        <v>0</v>
      </c>
      <c r="Y7113">
        <f>VLOOKUP(RIGHT($X$1,5),Key!$A$9:$B$14,2,FALSE)</f>
        <v>3.7</v>
      </c>
      <c r="Z7113">
        <f t="shared" si="557"/>
        <v>10.199999999999999</v>
      </c>
      <c r="AA7113">
        <f t="shared" si="558"/>
        <v>0</v>
      </c>
    </row>
    <row r="7114" spans="1:27" x14ac:dyDescent="0.3">
      <c r="A7114">
        <v>100067</v>
      </c>
      <c r="B7114">
        <v>230922</v>
      </c>
      <c r="C7114" s="3">
        <v>44130.800694444442</v>
      </c>
      <c r="D7114">
        <v>0</v>
      </c>
      <c r="E7114">
        <v>2</v>
      </c>
      <c r="F7114" t="s">
        <v>25</v>
      </c>
      <c r="G7114">
        <v>3</v>
      </c>
      <c r="H7114">
        <v>55.527340000000002</v>
      </c>
      <c r="I7114">
        <v>48.53125</v>
      </c>
      <c r="J7114">
        <v>2.6132810000000002</v>
      </c>
      <c r="K7114">
        <v>46.019530000000003</v>
      </c>
      <c r="L7114" s="3">
        <v>44130.553472222222</v>
      </c>
      <c r="M7114">
        <v>17.18</v>
      </c>
      <c r="N7114" t="s">
        <v>28</v>
      </c>
      <c r="P7114">
        <f>(C7114-Key!$B$1)*24</f>
        <v>4.1666666666278616</v>
      </c>
      <c r="Q7114">
        <f>(Key!$B$2-'17.1'!C7114)*24</f>
        <v>-1.21666666661622</v>
      </c>
      <c r="R7114" s="3">
        <f>C7114-(M7114-Key!$B$5)/(24*Key!$B$6)</f>
        <v>44130.786879629624</v>
      </c>
      <c r="S7114">
        <f>M7114-Key!$B$5</f>
        <v>14.92</v>
      </c>
      <c r="T7114" s="2">
        <f t="shared" si="555"/>
        <v>44129.798611111109</v>
      </c>
      <c r="U7114" t="str">
        <f t="shared" si="556"/>
        <v>10-25-2020 19:10</v>
      </c>
      <c r="V7114">
        <f>IFERROR(IF(W7114=Z7114,VLOOKUP($U7114,[1]C8842!$G$2:$M$145,3,FALSE),0),0)</f>
        <v>0</v>
      </c>
      <c r="W7114">
        <f>VLOOKUP(RIGHT($V$1,5),Key!$A$9:$B$14,2,FALSE)</f>
        <v>10.199999999999999</v>
      </c>
      <c r="X7114">
        <f t="shared" si="559"/>
        <v>0</v>
      </c>
      <c r="Y7114">
        <f>VLOOKUP(RIGHT($X$1,5),Key!$A$9:$B$14,2,FALSE)</f>
        <v>3.7</v>
      </c>
      <c r="Z7114">
        <f t="shared" si="557"/>
        <v>10.199999999999999</v>
      </c>
      <c r="AA7114">
        <f t="shared" si="558"/>
        <v>0</v>
      </c>
    </row>
    <row r="7115" spans="1:27" x14ac:dyDescent="0.3">
      <c r="A7115">
        <v>100067</v>
      </c>
      <c r="B7115">
        <v>230922</v>
      </c>
      <c r="C7115" s="3">
        <v>44130.800694444442</v>
      </c>
      <c r="D7115">
        <v>2</v>
      </c>
      <c r="E7115">
        <v>1</v>
      </c>
      <c r="F7115" t="s">
        <v>26</v>
      </c>
      <c r="G7115">
        <v>1</v>
      </c>
      <c r="H7115">
        <v>73.355469999999997</v>
      </c>
      <c r="I7115">
        <v>16.69922</v>
      </c>
      <c r="J7115">
        <v>0.8203125</v>
      </c>
      <c r="K7115">
        <v>82.035160000000005</v>
      </c>
      <c r="L7115" s="3">
        <v>44130.553472222222</v>
      </c>
      <c r="M7115">
        <v>17.18</v>
      </c>
      <c r="N7115" t="s">
        <v>28</v>
      </c>
      <c r="P7115">
        <f>(C7115-Key!$B$1)*24</f>
        <v>4.1666666666278616</v>
      </c>
      <c r="Q7115">
        <f>(Key!$B$2-'17.1'!C7115)*24</f>
        <v>-1.21666666661622</v>
      </c>
      <c r="R7115" s="3">
        <f>C7115-(M7115-Key!$B$5)/(24*Key!$B$6)</f>
        <v>44130.786879629624</v>
      </c>
      <c r="S7115">
        <f>M7115-Key!$B$5</f>
        <v>14.92</v>
      </c>
      <c r="T7115" s="2">
        <f t="shared" si="555"/>
        <v>44129.798611111109</v>
      </c>
      <c r="U7115" t="str">
        <f t="shared" si="556"/>
        <v>10-25-2020 19:10</v>
      </c>
      <c r="V7115">
        <f>IFERROR(IF(W7115=Z7115,VLOOKUP($U7115,[1]C8842!$G$2:$M$145,3,FALSE),0),0)</f>
        <v>0</v>
      </c>
      <c r="W7115">
        <f>VLOOKUP(RIGHT($V$1,5),Key!$A$9:$B$14,2,FALSE)</f>
        <v>10.199999999999999</v>
      </c>
      <c r="X7115">
        <f t="shared" si="559"/>
        <v>0</v>
      </c>
      <c r="Y7115">
        <f>VLOOKUP(RIGHT($X$1,5),Key!$A$9:$B$14,2,FALSE)</f>
        <v>3.7</v>
      </c>
      <c r="Z7115">
        <f t="shared" si="557"/>
        <v>10.199999999999999</v>
      </c>
      <c r="AA7115">
        <f t="shared" si="558"/>
        <v>0</v>
      </c>
    </row>
    <row r="7116" spans="1:27" x14ac:dyDescent="0.3">
      <c r="A7116">
        <v>100067</v>
      </c>
      <c r="B7116">
        <v>230922</v>
      </c>
      <c r="C7116" s="3">
        <v>44130.800694444442</v>
      </c>
      <c r="D7116">
        <v>3</v>
      </c>
      <c r="E7116">
        <v>2</v>
      </c>
      <c r="F7116" t="s">
        <v>26</v>
      </c>
      <c r="G7116">
        <v>5</v>
      </c>
      <c r="H7116">
        <v>65.679689999999994</v>
      </c>
      <c r="I7116">
        <v>79.027339999999995</v>
      </c>
      <c r="J7116">
        <v>3.4453130000000001</v>
      </c>
      <c r="K7116">
        <v>93.039060000000006</v>
      </c>
      <c r="L7116" s="3">
        <v>44130.553472222222</v>
      </c>
      <c r="M7116">
        <v>17.18</v>
      </c>
      <c r="N7116" t="s">
        <v>28</v>
      </c>
      <c r="P7116">
        <f>(C7116-Key!$B$1)*24</f>
        <v>4.1666666666278616</v>
      </c>
      <c r="Q7116">
        <f>(Key!$B$2-'17.1'!C7116)*24</f>
        <v>-1.21666666661622</v>
      </c>
      <c r="R7116" s="3">
        <f>C7116-(M7116-Key!$B$5)/(24*Key!$B$6)</f>
        <v>44130.786879629624</v>
      </c>
      <c r="S7116">
        <f>M7116-Key!$B$5</f>
        <v>14.92</v>
      </c>
      <c r="T7116" s="2">
        <f t="shared" si="555"/>
        <v>44129.798611111109</v>
      </c>
      <c r="U7116" t="str">
        <f t="shared" si="556"/>
        <v>10-25-2020 19:10</v>
      </c>
      <c r="V7116">
        <f>IFERROR(IF(W7116=Z7116,VLOOKUP($U7116,[1]C8842!$G$2:$M$145,3,FALSE),0),0)</f>
        <v>0</v>
      </c>
      <c r="W7116">
        <f>VLOOKUP(RIGHT($V$1,5),Key!$A$9:$B$14,2,FALSE)</f>
        <v>10.199999999999999</v>
      </c>
      <c r="X7116">
        <f t="shared" si="559"/>
        <v>0</v>
      </c>
      <c r="Y7116">
        <f>VLOOKUP(RIGHT($X$1,5),Key!$A$9:$B$14,2,FALSE)</f>
        <v>3.7</v>
      </c>
      <c r="Z7116">
        <f t="shared" si="557"/>
        <v>10.199999999999999</v>
      </c>
      <c r="AA7116">
        <f t="shared" si="558"/>
        <v>0</v>
      </c>
    </row>
    <row r="7117" spans="1:27" x14ac:dyDescent="0.3">
      <c r="A7117">
        <v>100067</v>
      </c>
      <c r="B7117">
        <v>230922</v>
      </c>
      <c r="C7117" s="3">
        <v>44130.800694444442</v>
      </c>
      <c r="D7117">
        <v>2</v>
      </c>
      <c r="E7117">
        <v>1</v>
      </c>
      <c r="F7117" t="s">
        <v>26</v>
      </c>
      <c r="G7117">
        <v>1</v>
      </c>
      <c r="H7117">
        <v>72.011719999999997</v>
      </c>
      <c r="I7117">
        <v>15.621090000000001</v>
      </c>
      <c r="J7117">
        <v>0.796875</v>
      </c>
      <c r="K7117">
        <v>80.03125</v>
      </c>
      <c r="L7117" s="3">
        <v>44130.553472222222</v>
      </c>
      <c r="M7117">
        <v>17.18</v>
      </c>
      <c r="N7117" t="s">
        <v>28</v>
      </c>
      <c r="P7117">
        <f>(C7117-Key!$B$1)*24</f>
        <v>4.1666666666278616</v>
      </c>
      <c r="Q7117">
        <f>(Key!$B$2-'17.1'!C7117)*24</f>
        <v>-1.21666666661622</v>
      </c>
      <c r="R7117" s="3">
        <f>C7117-(M7117-Key!$B$5)/(24*Key!$B$6)</f>
        <v>44130.786879629624</v>
      </c>
      <c r="S7117">
        <f>M7117-Key!$B$5</f>
        <v>14.92</v>
      </c>
      <c r="T7117" s="2">
        <f t="shared" si="555"/>
        <v>44129.798611111109</v>
      </c>
      <c r="U7117" t="str">
        <f t="shared" si="556"/>
        <v>10-25-2020 19:10</v>
      </c>
      <c r="V7117">
        <f>IFERROR(IF(W7117=Z7117,VLOOKUP($U7117,[1]C8842!$G$2:$M$145,3,FALSE),0),0)</f>
        <v>0</v>
      </c>
      <c r="W7117">
        <f>VLOOKUP(RIGHT($V$1,5),Key!$A$9:$B$14,2,FALSE)</f>
        <v>10.199999999999999</v>
      </c>
      <c r="X7117">
        <f t="shared" si="559"/>
        <v>0</v>
      </c>
      <c r="Y7117">
        <f>VLOOKUP(RIGHT($X$1,5),Key!$A$9:$B$14,2,FALSE)</f>
        <v>3.7</v>
      </c>
      <c r="Z7117">
        <f t="shared" si="557"/>
        <v>10.199999999999999</v>
      </c>
      <c r="AA7117">
        <f t="shared" si="558"/>
        <v>0</v>
      </c>
    </row>
    <row r="7118" spans="1:27" x14ac:dyDescent="0.3">
      <c r="A7118">
        <v>100067</v>
      </c>
      <c r="B7118">
        <v>230922</v>
      </c>
      <c r="C7118" s="3">
        <v>44130.800694444442</v>
      </c>
      <c r="D7118">
        <v>1</v>
      </c>
      <c r="E7118">
        <v>1</v>
      </c>
      <c r="F7118" t="s">
        <v>25</v>
      </c>
      <c r="G7118">
        <v>1</v>
      </c>
      <c r="H7118">
        <v>70.808589999999995</v>
      </c>
      <c r="I7118">
        <v>14.273440000000001</v>
      </c>
      <c r="J7118">
        <v>0.76171880000000003</v>
      </c>
      <c r="K7118">
        <v>59.023440000000001</v>
      </c>
      <c r="L7118" s="3">
        <v>44130.553472222222</v>
      </c>
      <c r="M7118">
        <v>17.18</v>
      </c>
      <c r="N7118" t="s">
        <v>28</v>
      </c>
      <c r="P7118">
        <f>(C7118-Key!$B$1)*24</f>
        <v>4.1666666666278616</v>
      </c>
      <c r="Q7118">
        <f>(Key!$B$2-'17.1'!C7118)*24</f>
        <v>-1.21666666661622</v>
      </c>
      <c r="R7118" s="3">
        <f>C7118-(M7118-Key!$B$5)/(24*Key!$B$6)</f>
        <v>44130.786879629624</v>
      </c>
      <c r="S7118">
        <f>M7118-Key!$B$5</f>
        <v>14.92</v>
      </c>
      <c r="T7118" s="2">
        <f t="shared" si="555"/>
        <v>44129.798611111109</v>
      </c>
      <c r="U7118" t="str">
        <f t="shared" si="556"/>
        <v>10-25-2020 19:10</v>
      </c>
      <c r="V7118">
        <f>IFERROR(IF(W7118=Z7118,VLOOKUP($U7118,[1]C8842!$G$2:$M$145,3,FALSE),0),0)</f>
        <v>0</v>
      </c>
      <c r="W7118">
        <f>VLOOKUP(RIGHT($V$1,5),Key!$A$9:$B$14,2,FALSE)</f>
        <v>10.199999999999999</v>
      </c>
      <c r="X7118">
        <f t="shared" si="559"/>
        <v>0</v>
      </c>
      <c r="Y7118">
        <f>VLOOKUP(RIGHT($X$1,5),Key!$A$9:$B$14,2,FALSE)</f>
        <v>3.7</v>
      </c>
      <c r="Z7118">
        <f t="shared" si="557"/>
        <v>10.199999999999999</v>
      </c>
      <c r="AA7118">
        <f t="shared" si="558"/>
        <v>0</v>
      </c>
    </row>
    <row r="7119" spans="1:27" x14ac:dyDescent="0.3">
      <c r="A7119">
        <v>100067</v>
      </c>
      <c r="B7119">
        <v>230922</v>
      </c>
      <c r="C7119" s="3">
        <v>44130.800694444442</v>
      </c>
      <c r="D7119">
        <v>3</v>
      </c>
      <c r="E7119">
        <v>2</v>
      </c>
      <c r="F7119" t="s">
        <v>26</v>
      </c>
      <c r="G7119">
        <v>1</v>
      </c>
      <c r="H7119">
        <v>68.113280000000003</v>
      </c>
      <c r="I7119">
        <v>16.78125</v>
      </c>
      <c r="J7119">
        <v>0.88671880000000003</v>
      </c>
      <c r="K7119">
        <v>95.039060000000006</v>
      </c>
      <c r="L7119" s="3">
        <v>44130.553472222222</v>
      </c>
      <c r="M7119">
        <v>17.18</v>
      </c>
      <c r="N7119" t="s">
        <v>28</v>
      </c>
      <c r="P7119">
        <f>(C7119-Key!$B$1)*24</f>
        <v>4.1666666666278616</v>
      </c>
      <c r="Q7119">
        <f>(Key!$B$2-'17.1'!C7119)*24</f>
        <v>-1.21666666661622</v>
      </c>
      <c r="R7119" s="3">
        <f>C7119-(M7119-Key!$B$5)/(24*Key!$B$6)</f>
        <v>44130.786879629624</v>
      </c>
      <c r="S7119">
        <f>M7119-Key!$B$5</f>
        <v>14.92</v>
      </c>
      <c r="T7119" s="2">
        <f t="shared" si="555"/>
        <v>44129.798611111109</v>
      </c>
      <c r="U7119" t="str">
        <f t="shared" si="556"/>
        <v>10-25-2020 19:10</v>
      </c>
      <c r="V7119">
        <f>IFERROR(IF(W7119=Z7119,VLOOKUP($U7119,[1]C8842!$G$2:$M$145,3,FALSE),0),0)</f>
        <v>0</v>
      </c>
      <c r="W7119">
        <f>VLOOKUP(RIGHT($V$1,5),Key!$A$9:$B$14,2,FALSE)</f>
        <v>10.199999999999999</v>
      </c>
      <c r="X7119">
        <f t="shared" si="559"/>
        <v>0</v>
      </c>
      <c r="Y7119">
        <f>VLOOKUP(RIGHT($X$1,5),Key!$A$9:$B$14,2,FALSE)</f>
        <v>3.7</v>
      </c>
      <c r="Z7119">
        <f t="shared" si="557"/>
        <v>10.199999999999999</v>
      </c>
      <c r="AA7119">
        <f t="shared" si="558"/>
        <v>0</v>
      </c>
    </row>
    <row r="7120" spans="1:27" x14ac:dyDescent="0.3">
      <c r="A7120">
        <v>100067</v>
      </c>
      <c r="B7120">
        <v>230922</v>
      </c>
      <c r="C7120" s="3">
        <v>44130.800694444442</v>
      </c>
      <c r="D7120">
        <v>3</v>
      </c>
      <c r="E7120">
        <v>2</v>
      </c>
      <c r="F7120" t="s">
        <v>26</v>
      </c>
      <c r="G7120">
        <v>2</v>
      </c>
      <c r="H7120">
        <v>67.25</v>
      </c>
      <c r="I7120">
        <v>20.902339999999999</v>
      </c>
      <c r="J7120">
        <v>1.0625</v>
      </c>
      <c r="K7120">
        <v>93.039060000000006</v>
      </c>
      <c r="L7120" s="3">
        <v>44130.553472222222</v>
      </c>
      <c r="M7120">
        <v>17.18</v>
      </c>
      <c r="N7120" t="s">
        <v>28</v>
      </c>
      <c r="P7120">
        <f>(C7120-Key!$B$1)*24</f>
        <v>4.1666666666278616</v>
      </c>
      <c r="Q7120">
        <f>(Key!$B$2-'17.1'!C7120)*24</f>
        <v>-1.21666666661622</v>
      </c>
      <c r="R7120" s="3">
        <f>C7120-(M7120-Key!$B$5)/(24*Key!$B$6)</f>
        <v>44130.786879629624</v>
      </c>
      <c r="S7120">
        <f>M7120-Key!$B$5</f>
        <v>14.92</v>
      </c>
      <c r="T7120" s="2">
        <f t="shared" si="555"/>
        <v>44129.798611111109</v>
      </c>
      <c r="U7120" t="str">
        <f t="shared" si="556"/>
        <v>10-25-2020 19:10</v>
      </c>
      <c r="V7120">
        <f>IFERROR(IF(W7120=Z7120,VLOOKUP($U7120,[1]C8842!$G$2:$M$145,3,FALSE),0),0)</f>
        <v>0</v>
      </c>
      <c r="W7120">
        <f>VLOOKUP(RIGHT($V$1,5),Key!$A$9:$B$14,2,FALSE)</f>
        <v>10.199999999999999</v>
      </c>
      <c r="X7120">
        <f t="shared" si="559"/>
        <v>0</v>
      </c>
      <c r="Y7120">
        <f>VLOOKUP(RIGHT($X$1,5),Key!$A$9:$B$14,2,FALSE)</f>
        <v>3.7</v>
      </c>
      <c r="Z7120">
        <f t="shared" si="557"/>
        <v>10.199999999999999</v>
      </c>
      <c r="AA7120">
        <f t="shared" si="558"/>
        <v>0</v>
      </c>
    </row>
    <row r="7121" spans="1:27" x14ac:dyDescent="0.3">
      <c r="A7121">
        <v>100067</v>
      </c>
      <c r="B7121">
        <v>230922</v>
      </c>
      <c r="C7121" s="3">
        <v>44130.800694444442</v>
      </c>
      <c r="D7121">
        <v>3</v>
      </c>
      <c r="E7121">
        <v>2</v>
      </c>
      <c r="F7121" t="s">
        <v>26</v>
      </c>
      <c r="G7121">
        <v>4</v>
      </c>
      <c r="H7121">
        <v>63.015630000000002</v>
      </c>
      <c r="I7121">
        <v>76.71875</v>
      </c>
      <c r="J7121">
        <v>3.4921880000000001</v>
      </c>
      <c r="K7121">
        <v>94.039060000000006</v>
      </c>
      <c r="L7121" s="3">
        <v>44130.553472222222</v>
      </c>
      <c r="M7121">
        <v>17.18</v>
      </c>
      <c r="N7121" t="s">
        <v>28</v>
      </c>
      <c r="P7121">
        <f>(C7121-Key!$B$1)*24</f>
        <v>4.1666666666278616</v>
      </c>
      <c r="Q7121">
        <f>(Key!$B$2-'17.1'!C7121)*24</f>
        <v>-1.21666666661622</v>
      </c>
      <c r="R7121" s="3">
        <f>C7121-(M7121-Key!$B$5)/(24*Key!$B$6)</f>
        <v>44130.786879629624</v>
      </c>
      <c r="S7121">
        <f>M7121-Key!$B$5</f>
        <v>14.92</v>
      </c>
      <c r="T7121" s="2">
        <f t="shared" si="555"/>
        <v>44129.798611111109</v>
      </c>
      <c r="U7121" t="str">
        <f t="shared" si="556"/>
        <v>10-25-2020 19:10</v>
      </c>
      <c r="V7121">
        <f>IFERROR(IF(W7121=Z7121,VLOOKUP($U7121,[1]C8842!$G$2:$M$145,3,FALSE),0),0)</f>
        <v>0</v>
      </c>
      <c r="W7121">
        <f>VLOOKUP(RIGHT($V$1,5),Key!$A$9:$B$14,2,FALSE)</f>
        <v>10.199999999999999</v>
      </c>
      <c r="X7121">
        <f t="shared" si="559"/>
        <v>0</v>
      </c>
      <c r="Y7121">
        <f>VLOOKUP(RIGHT($X$1,5),Key!$A$9:$B$14,2,FALSE)</f>
        <v>3.7</v>
      </c>
      <c r="Z7121">
        <f t="shared" si="557"/>
        <v>10.199999999999999</v>
      </c>
      <c r="AA7121">
        <f t="shared" si="558"/>
        <v>0</v>
      </c>
    </row>
    <row r="7122" spans="1:27" x14ac:dyDescent="0.3">
      <c r="A7122">
        <v>100067</v>
      </c>
      <c r="B7122">
        <v>230922</v>
      </c>
      <c r="C7122" s="3">
        <v>44130.800694444442</v>
      </c>
      <c r="D7122">
        <v>1</v>
      </c>
      <c r="E7122">
        <v>1</v>
      </c>
      <c r="F7122" t="s">
        <v>25</v>
      </c>
      <c r="G7122">
        <v>1</v>
      </c>
      <c r="H7122">
        <v>72.613280000000003</v>
      </c>
      <c r="I7122">
        <v>14.742190000000001</v>
      </c>
      <c r="J7122">
        <v>0.7578125</v>
      </c>
      <c r="K7122">
        <v>58.023440000000001</v>
      </c>
      <c r="L7122" s="3">
        <v>44130.553472222222</v>
      </c>
      <c r="M7122">
        <v>17.18</v>
      </c>
      <c r="N7122" t="s">
        <v>28</v>
      </c>
      <c r="P7122">
        <f>(C7122-Key!$B$1)*24</f>
        <v>4.1666666666278616</v>
      </c>
      <c r="Q7122">
        <f>(Key!$B$2-'17.1'!C7122)*24</f>
        <v>-1.21666666661622</v>
      </c>
      <c r="R7122" s="3">
        <f>C7122-(M7122-Key!$B$5)/(24*Key!$B$6)</f>
        <v>44130.786879629624</v>
      </c>
      <c r="S7122">
        <f>M7122-Key!$B$5</f>
        <v>14.92</v>
      </c>
      <c r="T7122" s="2">
        <f t="shared" si="555"/>
        <v>44129.798611111109</v>
      </c>
      <c r="U7122" t="str">
        <f t="shared" si="556"/>
        <v>10-25-2020 19:10</v>
      </c>
      <c r="V7122">
        <f>IFERROR(IF(W7122=Z7122,VLOOKUP($U7122,[1]C8842!$G$2:$M$145,3,FALSE),0),0)</f>
        <v>0</v>
      </c>
      <c r="W7122">
        <f>VLOOKUP(RIGHT($V$1,5),Key!$A$9:$B$14,2,FALSE)</f>
        <v>10.199999999999999</v>
      </c>
      <c r="X7122">
        <f t="shared" si="559"/>
        <v>0</v>
      </c>
      <c r="Y7122">
        <f>VLOOKUP(RIGHT($X$1,5),Key!$A$9:$B$14,2,FALSE)</f>
        <v>3.7</v>
      </c>
      <c r="Z7122">
        <f t="shared" si="557"/>
        <v>10.199999999999999</v>
      </c>
      <c r="AA7122">
        <f t="shared" si="558"/>
        <v>0</v>
      </c>
    </row>
    <row r="7123" spans="1:27" x14ac:dyDescent="0.3">
      <c r="A7123">
        <v>100067</v>
      </c>
      <c r="B7123">
        <v>230922</v>
      </c>
      <c r="C7123" s="3">
        <v>44130.800694444442</v>
      </c>
      <c r="D7123">
        <v>3</v>
      </c>
      <c r="E7123">
        <v>2</v>
      </c>
      <c r="F7123" t="s">
        <v>26</v>
      </c>
      <c r="G7123">
        <v>1</v>
      </c>
      <c r="H7123">
        <v>64.226560000000006</v>
      </c>
      <c r="I7123">
        <v>17.140630000000002</v>
      </c>
      <c r="J7123">
        <v>0.95703130000000003</v>
      </c>
      <c r="K7123">
        <v>94.039060000000006</v>
      </c>
      <c r="L7123" s="3">
        <v>44130.553472222222</v>
      </c>
      <c r="M7123">
        <v>17.18</v>
      </c>
      <c r="N7123" t="s">
        <v>28</v>
      </c>
      <c r="P7123">
        <f>(C7123-Key!$B$1)*24</f>
        <v>4.1666666666278616</v>
      </c>
      <c r="Q7123">
        <f>(Key!$B$2-'17.1'!C7123)*24</f>
        <v>-1.21666666661622</v>
      </c>
      <c r="R7123" s="3">
        <f>C7123-(M7123-Key!$B$5)/(24*Key!$B$6)</f>
        <v>44130.786879629624</v>
      </c>
      <c r="S7123">
        <f>M7123-Key!$B$5</f>
        <v>14.92</v>
      </c>
      <c r="T7123" s="2">
        <f t="shared" si="555"/>
        <v>44129.798611111109</v>
      </c>
      <c r="U7123" t="str">
        <f t="shared" si="556"/>
        <v>10-25-2020 19:10</v>
      </c>
      <c r="V7123">
        <f>IFERROR(IF(W7123=Z7123,VLOOKUP($U7123,[1]C8842!$G$2:$M$145,3,FALSE),0),0)</f>
        <v>0</v>
      </c>
      <c r="W7123">
        <f>VLOOKUP(RIGHT($V$1,5),Key!$A$9:$B$14,2,FALSE)</f>
        <v>10.199999999999999</v>
      </c>
      <c r="X7123">
        <f t="shared" si="559"/>
        <v>0</v>
      </c>
      <c r="Y7123">
        <f>VLOOKUP(RIGHT($X$1,5),Key!$A$9:$B$14,2,FALSE)</f>
        <v>3.7</v>
      </c>
      <c r="Z7123">
        <f t="shared" si="557"/>
        <v>10.199999999999999</v>
      </c>
      <c r="AA7123">
        <f t="shared" si="558"/>
        <v>0</v>
      </c>
    </row>
    <row r="7124" spans="1:27" x14ac:dyDescent="0.3">
      <c r="A7124">
        <v>100067</v>
      </c>
      <c r="B7124">
        <v>230922</v>
      </c>
      <c r="C7124" s="3">
        <v>44130.800694444442</v>
      </c>
      <c r="D7124">
        <v>0</v>
      </c>
      <c r="E7124">
        <v>2</v>
      </c>
      <c r="F7124" t="s">
        <v>25</v>
      </c>
      <c r="G7124">
        <v>1</v>
      </c>
      <c r="H7124">
        <v>69.371089999999995</v>
      </c>
      <c r="I7124">
        <v>14.945309999999999</v>
      </c>
      <c r="J7124">
        <v>0.80078130000000003</v>
      </c>
      <c r="K7124">
        <v>48.019530000000003</v>
      </c>
      <c r="L7124" s="3">
        <v>44130.553472222222</v>
      </c>
      <c r="M7124">
        <v>17.18</v>
      </c>
      <c r="N7124" t="s">
        <v>28</v>
      </c>
      <c r="P7124">
        <f>(C7124-Key!$B$1)*24</f>
        <v>4.1666666666278616</v>
      </c>
      <c r="Q7124">
        <f>(Key!$B$2-'17.1'!C7124)*24</f>
        <v>-1.21666666661622</v>
      </c>
      <c r="R7124" s="3">
        <f>C7124-(M7124-Key!$B$5)/(24*Key!$B$6)</f>
        <v>44130.786879629624</v>
      </c>
      <c r="S7124">
        <f>M7124-Key!$B$5</f>
        <v>14.92</v>
      </c>
      <c r="T7124" s="2">
        <f t="shared" si="555"/>
        <v>44129.798611111109</v>
      </c>
      <c r="U7124" t="str">
        <f t="shared" si="556"/>
        <v>10-25-2020 19:10</v>
      </c>
      <c r="V7124">
        <f>IFERROR(IF(W7124=Z7124,VLOOKUP($U7124,[1]C8842!$G$2:$M$145,3,FALSE),0),0)</f>
        <v>0</v>
      </c>
      <c r="W7124">
        <f>VLOOKUP(RIGHT($V$1,5),Key!$A$9:$B$14,2,FALSE)</f>
        <v>10.199999999999999</v>
      </c>
      <c r="X7124">
        <f t="shared" si="559"/>
        <v>0</v>
      </c>
      <c r="Y7124">
        <f>VLOOKUP(RIGHT($X$1,5),Key!$A$9:$B$14,2,FALSE)</f>
        <v>3.7</v>
      </c>
      <c r="Z7124">
        <f t="shared" si="557"/>
        <v>10.199999999999999</v>
      </c>
      <c r="AA7124">
        <f t="shared" si="558"/>
        <v>0</v>
      </c>
    </row>
    <row r="7125" spans="1:27" x14ac:dyDescent="0.3">
      <c r="A7125">
        <v>100067</v>
      </c>
      <c r="B7125">
        <v>230922</v>
      </c>
      <c r="C7125" s="3">
        <v>44130.800694444442</v>
      </c>
      <c r="D7125">
        <v>0</v>
      </c>
      <c r="E7125">
        <v>2</v>
      </c>
      <c r="F7125" t="s">
        <v>25</v>
      </c>
      <c r="G7125">
        <v>1</v>
      </c>
      <c r="H7125">
        <v>71.15625</v>
      </c>
      <c r="I7125">
        <v>17.183589999999999</v>
      </c>
      <c r="J7125">
        <v>0.8671875</v>
      </c>
      <c r="K7125">
        <v>46.019530000000003</v>
      </c>
      <c r="L7125" s="3">
        <v>44130.553472222222</v>
      </c>
      <c r="M7125">
        <v>17.18</v>
      </c>
      <c r="N7125" t="s">
        <v>28</v>
      </c>
      <c r="P7125">
        <f>(C7125-Key!$B$1)*24</f>
        <v>4.1666666666278616</v>
      </c>
      <c r="Q7125">
        <f>(Key!$B$2-'17.1'!C7125)*24</f>
        <v>-1.21666666661622</v>
      </c>
      <c r="R7125" s="3">
        <f>C7125-(M7125-Key!$B$5)/(24*Key!$B$6)</f>
        <v>44130.786879629624</v>
      </c>
      <c r="S7125">
        <f>M7125-Key!$B$5</f>
        <v>14.92</v>
      </c>
      <c r="T7125" s="2">
        <f t="shared" si="555"/>
        <v>44129.798611111109</v>
      </c>
      <c r="U7125" t="str">
        <f t="shared" si="556"/>
        <v>10-25-2020 19:10</v>
      </c>
      <c r="V7125">
        <f>IFERROR(IF(W7125=Z7125,VLOOKUP($U7125,[1]C8842!$G$2:$M$145,3,FALSE),0),0)</f>
        <v>0</v>
      </c>
      <c r="W7125">
        <f>VLOOKUP(RIGHT($V$1,5),Key!$A$9:$B$14,2,FALSE)</f>
        <v>10.199999999999999</v>
      </c>
      <c r="X7125">
        <f t="shared" si="559"/>
        <v>0</v>
      </c>
      <c r="Y7125">
        <f>VLOOKUP(RIGHT($X$1,5),Key!$A$9:$B$14,2,FALSE)</f>
        <v>3.7</v>
      </c>
      <c r="Z7125">
        <f t="shared" si="557"/>
        <v>10.199999999999999</v>
      </c>
      <c r="AA7125">
        <f t="shared" si="558"/>
        <v>0</v>
      </c>
    </row>
    <row r="7126" spans="1:27" x14ac:dyDescent="0.3">
      <c r="A7126">
        <v>100067</v>
      </c>
      <c r="B7126">
        <v>230922</v>
      </c>
      <c r="C7126" s="3">
        <v>44130.800694444442</v>
      </c>
      <c r="D7126">
        <v>2</v>
      </c>
      <c r="E7126">
        <v>1</v>
      </c>
      <c r="F7126" t="s">
        <v>26</v>
      </c>
      <c r="G7126">
        <v>1</v>
      </c>
      <c r="H7126">
        <v>67.53125</v>
      </c>
      <c r="I7126">
        <v>17.847660000000001</v>
      </c>
      <c r="J7126">
        <v>0.9375</v>
      </c>
      <c r="K7126">
        <v>80.03125</v>
      </c>
      <c r="L7126" s="3">
        <v>44130.553472222222</v>
      </c>
      <c r="M7126">
        <v>17.18</v>
      </c>
      <c r="N7126" t="s">
        <v>28</v>
      </c>
      <c r="P7126">
        <f>(C7126-Key!$B$1)*24</f>
        <v>4.1666666666278616</v>
      </c>
      <c r="Q7126">
        <f>(Key!$B$2-'17.1'!C7126)*24</f>
        <v>-1.21666666661622</v>
      </c>
      <c r="R7126" s="3">
        <f>C7126-(M7126-Key!$B$5)/(24*Key!$B$6)</f>
        <v>44130.786879629624</v>
      </c>
      <c r="S7126">
        <f>M7126-Key!$B$5</f>
        <v>14.92</v>
      </c>
      <c r="T7126" s="2">
        <f t="shared" si="555"/>
        <v>44129.798611111109</v>
      </c>
      <c r="U7126" t="str">
        <f t="shared" si="556"/>
        <v>10-25-2020 19:10</v>
      </c>
      <c r="V7126">
        <f>IFERROR(IF(W7126=Z7126,VLOOKUP($U7126,[1]C8842!$G$2:$M$145,3,FALSE),0),0)</f>
        <v>0</v>
      </c>
      <c r="W7126">
        <f>VLOOKUP(RIGHT($V$1,5),Key!$A$9:$B$14,2,FALSE)</f>
        <v>10.199999999999999</v>
      </c>
      <c r="X7126">
        <f t="shared" si="559"/>
        <v>0</v>
      </c>
      <c r="Y7126">
        <f>VLOOKUP(RIGHT($X$1,5),Key!$A$9:$B$14,2,FALSE)</f>
        <v>3.7</v>
      </c>
      <c r="Z7126">
        <f t="shared" si="557"/>
        <v>10.199999999999999</v>
      </c>
      <c r="AA7126">
        <f t="shared" si="558"/>
        <v>0</v>
      </c>
    </row>
    <row r="7127" spans="1:27" x14ac:dyDescent="0.3">
      <c r="A7127">
        <v>100067</v>
      </c>
      <c r="B7127">
        <v>230922</v>
      </c>
      <c r="C7127" s="3">
        <v>44130.801388888889</v>
      </c>
      <c r="D7127">
        <v>3</v>
      </c>
      <c r="E7127">
        <v>2</v>
      </c>
      <c r="F7127" t="s">
        <v>26</v>
      </c>
      <c r="G7127">
        <v>1</v>
      </c>
      <c r="H7127">
        <v>57.464840000000002</v>
      </c>
      <c r="I7127">
        <v>17.10547</v>
      </c>
      <c r="J7127">
        <v>1.066406</v>
      </c>
      <c r="K7127">
        <v>94.039060000000006</v>
      </c>
      <c r="L7127" s="3">
        <v>44130.553472222222</v>
      </c>
      <c r="M7127">
        <v>17.18</v>
      </c>
      <c r="N7127" t="s">
        <v>28</v>
      </c>
      <c r="P7127">
        <f>(C7127-Key!$B$1)*24</f>
        <v>4.1833333333488554</v>
      </c>
      <c r="Q7127">
        <f>(Key!$B$2-'17.1'!C7127)*24</f>
        <v>-1.2333333333372138</v>
      </c>
      <c r="R7127" s="3">
        <f>C7127-(M7127-Key!$B$5)/(24*Key!$B$6)</f>
        <v>44130.787574074071</v>
      </c>
      <c r="S7127">
        <f>M7127-Key!$B$5</f>
        <v>14.92</v>
      </c>
      <c r="T7127" s="2">
        <f t="shared" si="555"/>
        <v>44129.798611111109</v>
      </c>
      <c r="U7127" t="str">
        <f t="shared" si="556"/>
        <v>10-25-2020 19:10</v>
      </c>
      <c r="V7127">
        <f>IFERROR(IF(W7127=Z7127,VLOOKUP($U7127,[1]C8842!$G$2:$M$145,3,FALSE),0),0)</f>
        <v>0</v>
      </c>
      <c r="W7127">
        <f>VLOOKUP(RIGHT($V$1,5),Key!$A$9:$B$14,2,FALSE)</f>
        <v>10.199999999999999</v>
      </c>
      <c r="X7127">
        <f t="shared" si="559"/>
        <v>0</v>
      </c>
      <c r="Y7127">
        <f>VLOOKUP(RIGHT($X$1,5),Key!$A$9:$B$14,2,FALSE)</f>
        <v>3.7</v>
      </c>
      <c r="Z7127">
        <f t="shared" si="557"/>
        <v>10.199999999999999</v>
      </c>
      <c r="AA7127">
        <f t="shared" si="558"/>
        <v>0</v>
      </c>
    </row>
    <row r="7128" spans="1:27" x14ac:dyDescent="0.3">
      <c r="A7128">
        <v>100067</v>
      </c>
      <c r="B7128">
        <v>230922</v>
      </c>
      <c r="C7128" s="3">
        <v>44130.801388888889</v>
      </c>
      <c r="D7128">
        <v>0</v>
      </c>
      <c r="E7128">
        <v>2</v>
      </c>
      <c r="F7128" t="s">
        <v>25</v>
      </c>
      <c r="G7128">
        <v>2</v>
      </c>
      <c r="H7128">
        <v>67.839839999999995</v>
      </c>
      <c r="I7128">
        <v>20.933589999999999</v>
      </c>
      <c r="J7128">
        <v>1.0546880000000001</v>
      </c>
      <c r="K7128">
        <v>46.019530000000003</v>
      </c>
      <c r="L7128" s="3">
        <v>44130.553472222222</v>
      </c>
      <c r="M7128">
        <v>17.18</v>
      </c>
      <c r="N7128" t="s">
        <v>28</v>
      </c>
      <c r="P7128">
        <f>(C7128-Key!$B$1)*24</f>
        <v>4.1833333333488554</v>
      </c>
      <c r="Q7128">
        <f>(Key!$B$2-'17.1'!C7128)*24</f>
        <v>-1.2333333333372138</v>
      </c>
      <c r="R7128" s="3">
        <f>C7128-(M7128-Key!$B$5)/(24*Key!$B$6)</f>
        <v>44130.787574074071</v>
      </c>
      <c r="S7128">
        <f>M7128-Key!$B$5</f>
        <v>14.92</v>
      </c>
      <c r="T7128" s="2">
        <f t="shared" si="555"/>
        <v>44129.798611111109</v>
      </c>
      <c r="U7128" t="str">
        <f t="shared" si="556"/>
        <v>10-25-2020 19:10</v>
      </c>
      <c r="V7128">
        <f>IFERROR(IF(W7128=Z7128,VLOOKUP($U7128,[1]C8842!$G$2:$M$145,3,FALSE),0),0)</f>
        <v>0</v>
      </c>
      <c r="W7128">
        <f>VLOOKUP(RIGHT($V$1,5),Key!$A$9:$B$14,2,FALSE)</f>
        <v>10.199999999999999</v>
      </c>
      <c r="X7128">
        <f t="shared" si="559"/>
        <v>0</v>
      </c>
      <c r="Y7128">
        <f>VLOOKUP(RIGHT($X$1,5),Key!$A$9:$B$14,2,FALSE)</f>
        <v>3.7</v>
      </c>
      <c r="Z7128">
        <f t="shared" si="557"/>
        <v>10.199999999999999</v>
      </c>
      <c r="AA7128">
        <f t="shared" si="558"/>
        <v>0</v>
      </c>
    </row>
    <row r="7129" spans="1:27" x14ac:dyDescent="0.3">
      <c r="A7129">
        <v>100067</v>
      </c>
      <c r="B7129">
        <v>230922</v>
      </c>
      <c r="C7129" s="3">
        <v>44130.801388888889</v>
      </c>
      <c r="D7129">
        <v>3</v>
      </c>
      <c r="E7129">
        <v>2</v>
      </c>
      <c r="F7129" t="s">
        <v>26</v>
      </c>
      <c r="G7129">
        <v>2</v>
      </c>
      <c r="H7129">
        <v>54.375</v>
      </c>
      <c r="I7129">
        <v>20.617190000000001</v>
      </c>
      <c r="J7129">
        <v>1.300781</v>
      </c>
      <c r="K7129">
        <v>94.039060000000006</v>
      </c>
      <c r="L7129" s="3">
        <v>44130.553472222222</v>
      </c>
      <c r="M7129">
        <v>17.18</v>
      </c>
      <c r="N7129" t="s">
        <v>28</v>
      </c>
      <c r="P7129">
        <f>(C7129-Key!$B$1)*24</f>
        <v>4.1833333333488554</v>
      </c>
      <c r="Q7129">
        <f>(Key!$B$2-'17.1'!C7129)*24</f>
        <v>-1.2333333333372138</v>
      </c>
      <c r="R7129" s="3">
        <f>C7129-(M7129-Key!$B$5)/(24*Key!$B$6)</f>
        <v>44130.787574074071</v>
      </c>
      <c r="S7129">
        <f>M7129-Key!$B$5</f>
        <v>14.92</v>
      </c>
      <c r="T7129" s="2">
        <f t="shared" si="555"/>
        <v>44129.798611111109</v>
      </c>
      <c r="U7129" t="str">
        <f t="shared" si="556"/>
        <v>10-25-2020 19:10</v>
      </c>
      <c r="V7129">
        <f>IFERROR(IF(W7129=Z7129,VLOOKUP($U7129,[1]C8842!$G$2:$M$145,3,FALSE),0),0)</f>
        <v>0</v>
      </c>
      <c r="W7129">
        <f>VLOOKUP(RIGHT($V$1,5),Key!$A$9:$B$14,2,FALSE)</f>
        <v>10.199999999999999</v>
      </c>
      <c r="X7129">
        <f t="shared" si="559"/>
        <v>0</v>
      </c>
      <c r="Y7129">
        <f>VLOOKUP(RIGHT($X$1,5),Key!$A$9:$B$14,2,FALSE)</f>
        <v>3.7</v>
      </c>
      <c r="Z7129">
        <f t="shared" si="557"/>
        <v>10.199999999999999</v>
      </c>
      <c r="AA7129">
        <f t="shared" si="558"/>
        <v>0</v>
      </c>
    </row>
    <row r="7130" spans="1:27" x14ac:dyDescent="0.3">
      <c r="A7130">
        <v>100067</v>
      </c>
      <c r="B7130">
        <v>230922</v>
      </c>
      <c r="C7130" s="3">
        <v>44130.801388888889</v>
      </c>
      <c r="D7130">
        <v>3</v>
      </c>
      <c r="E7130">
        <v>2</v>
      </c>
      <c r="F7130" t="s">
        <v>26</v>
      </c>
      <c r="G7130">
        <v>2</v>
      </c>
      <c r="H7130">
        <v>58.8125</v>
      </c>
      <c r="I7130">
        <v>21.679690000000001</v>
      </c>
      <c r="J7130">
        <v>1.25</v>
      </c>
      <c r="K7130">
        <v>95.039060000000006</v>
      </c>
      <c r="L7130" s="3">
        <v>44130.553472222222</v>
      </c>
      <c r="M7130">
        <v>17.18</v>
      </c>
      <c r="N7130" t="s">
        <v>28</v>
      </c>
      <c r="P7130">
        <f>(C7130-Key!$B$1)*24</f>
        <v>4.1833333333488554</v>
      </c>
      <c r="Q7130">
        <f>(Key!$B$2-'17.1'!C7130)*24</f>
        <v>-1.2333333333372138</v>
      </c>
      <c r="R7130" s="3">
        <f>C7130-(M7130-Key!$B$5)/(24*Key!$B$6)</f>
        <v>44130.787574074071</v>
      </c>
      <c r="S7130">
        <f>M7130-Key!$B$5</f>
        <v>14.92</v>
      </c>
      <c r="T7130" s="2">
        <f t="shared" si="555"/>
        <v>44129.798611111109</v>
      </c>
      <c r="U7130" t="str">
        <f t="shared" si="556"/>
        <v>10-25-2020 19:10</v>
      </c>
      <c r="V7130">
        <f>IFERROR(IF(W7130=Z7130,VLOOKUP($U7130,[1]C8842!$G$2:$M$145,3,FALSE),0),0)</f>
        <v>0</v>
      </c>
      <c r="W7130">
        <f>VLOOKUP(RIGHT($V$1,5),Key!$A$9:$B$14,2,FALSE)</f>
        <v>10.199999999999999</v>
      </c>
      <c r="X7130">
        <f t="shared" si="559"/>
        <v>0</v>
      </c>
      <c r="Y7130">
        <f>VLOOKUP(RIGHT($X$1,5),Key!$A$9:$B$14,2,FALSE)</f>
        <v>3.7</v>
      </c>
      <c r="Z7130">
        <f t="shared" si="557"/>
        <v>10.199999999999999</v>
      </c>
      <c r="AA7130">
        <f t="shared" si="558"/>
        <v>0</v>
      </c>
    </row>
    <row r="7131" spans="1:27" x14ac:dyDescent="0.3">
      <c r="A7131">
        <v>100067</v>
      </c>
      <c r="B7131">
        <v>230922</v>
      </c>
      <c r="C7131" s="3">
        <v>44130.801388888889</v>
      </c>
      <c r="D7131">
        <v>1</v>
      </c>
      <c r="E7131">
        <v>1</v>
      </c>
      <c r="F7131" t="s">
        <v>25</v>
      </c>
      <c r="G7131">
        <v>3</v>
      </c>
      <c r="H7131">
        <v>69.0625</v>
      </c>
      <c r="I7131">
        <v>45.65625</v>
      </c>
      <c r="J7131">
        <v>1.988281</v>
      </c>
      <c r="K7131">
        <v>56.023440000000001</v>
      </c>
      <c r="L7131" s="3">
        <v>44130.553472222222</v>
      </c>
      <c r="M7131">
        <v>17.18</v>
      </c>
      <c r="N7131" t="s">
        <v>28</v>
      </c>
      <c r="P7131">
        <f>(C7131-Key!$B$1)*24</f>
        <v>4.1833333333488554</v>
      </c>
      <c r="Q7131">
        <f>(Key!$B$2-'17.1'!C7131)*24</f>
        <v>-1.2333333333372138</v>
      </c>
      <c r="R7131" s="3">
        <f>C7131-(M7131-Key!$B$5)/(24*Key!$B$6)</f>
        <v>44130.787574074071</v>
      </c>
      <c r="S7131">
        <f>M7131-Key!$B$5</f>
        <v>14.92</v>
      </c>
      <c r="T7131" s="2">
        <f t="shared" si="555"/>
        <v>44129.798611111109</v>
      </c>
      <c r="U7131" t="str">
        <f t="shared" si="556"/>
        <v>10-25-2020 19:10</v>
      </c>
      <c r="V7131">
        <f>IFERROR(IF(W7131=Z7131,VLOOKUP($U7131,[1]C8842!$G$2:$M$145,3,FALSE),0),0)</f>
        <v>0</v>
      </c>
      <c r="W7131">
        <f>VLOOKUP(RIGHT($V$1,5),Key!$A$9:$B$14,2,FALSE)</f>
        <v>10.199999999999999</v>
      </c>
      <c r="X7131">
        <f t="shared" si="559"/>
        <v>0</v>
      </c>
      <c r="Y7131">
        <f>VLOOKUP(RIGHT($X$1,5),Key!$A$9:$B$14,2,FALSE)</f>
        <v>3.7</v>
      </c>
      <c r="Z7131">
        <f t="shared" si="557"/>
        <v>10.199999999999999</v>
      </c>
      <c r="AA7131">
        <f t="shared" si="558"/>
        <v>0</v>
      </c>
    </row>
    <row r="7132" spans="1:27" x14ac:dyDescent="0.3">
      <c r="A7132">
        <v>100067</v>
      </c>
      <c r="B7132">
        <v>230922</v>
      </c>
      <c r="C7132" s="3">
        <v>44130.801388888889</v>
      </c>
      <c r="D7132">
        <v>0</v>
      </c>
      <c r="E7132">
        <v>2</v>
      </c>
      <c r="F7132" t="s">
        <v>25</v>
      </c>
      <c r="G7132">
        <v>1</v>
      </c>
      <c r="H7132">
        <v>65.378910000000005</v>
      </c>
      <c r="I7132">
        <v>14.41797</v>
      </c>
      <c r="J7132">
        <v>0.828125</v>
      </c>
      <c r="K7132">
        <v>46.019530000000003</v>
      </c>
      <c r="L7132" s="3">
        <v>44130.553472222222</v>
      </c>
      <c r="M7132">
        <v>17.18</v>
      </c>
      <c r="N7132" t="s">
        <v>28</v>
      </c>
      <c r="P7132">
        <f>(C7132-Key!$B$1)*24</f>
        <v>4.1833333333488554</v>
      </c>
      <c r="Q7132">
        <f>(Key!$B$2-'17.1'!C7132)*24</f>
        <v>-1.2333333333372138</v>
      </c>
      <c r="R7132" s="3">
        <f>C7132-(M7132-Key!$B$5)/(24*Key!$B$6)</f>
        <v>44130.787574074071</v>
      </c>
      <c r="S7132">
        <f>M7132-Key!$B$5</f>
        <v>14.92</v>
      </c>
      <c r="T7132" s="2">
        <f t="shared" si="555"/>
        <v>44129.798611111109</v>
      </c>
      <c r="U7132" t="str">
        <f t="shared" si="556"/>
        <v>10-25-2020 19:10</v>
      </c>
      <c r="V7132">
        <f>IFERROR(IF(W7132=Z7132,VLOOKUP($U7132,[1]C8842!$G$2:$M$145,3,FALSE),0),0)</f>
        <v>0</v>
      </c>
      <c r="W7132">
        <f>VLOOKUP(RIGHT($V$1,5),Key!$A$9:$B$14,2,FALSE)</f>
        <v>10.199999999999999</v>
      </c>
      <c r="X7132">
        <f t="shared" si="559"/>
        <v>0</v>
      </c>
      <c r="Y7132">
        <f>VLOOKUP(RIGHT($X$1,5),Key!$A$9:$B$14,2,FALSE)</f>
        <v>3.7</v>
      </c>
      <c r="Z7132">
        <f t="shared" si="557"/>
        <v>10.199999999999999</v>
      </c>
      <c r="AA7132">
        <f t="shared" si="558"/>
        <v>0</v>
      </c>
    </row>
    <row r="7133" spans="1:27" x14ac:dyDescent="0.3">
      <c r="A7133">
        <v>100067</v>
      </c>
      <c r="B7133">
        <v>230922</v>
      </c>
      <c r="C7133" s="3">
        <v>44130.801388888889</v>
      </c>
      <c r="D7133">
        <v>0</v>
      </c>
      <c r="E7133">
        <v>2</v>
      </c>
      <c r="F7133" t="s">
        <v>25</v>
      </c>
      <c r="G7133">
        <v>1</v>
      </c>
      <c r="H7133">
        <v>59.777340000000002</v>
      </c>
      <c r="I7133">
        <v>14.101559999999999</v>
      </c>
      <c r="J7133">
        <v>0.89453130000000003</v>
      </c>
      <c r="K7133">
        <v>46.019530000000003</v>
      </c>
      <c r="L7133" s="3">
        <v>44130.553472222222</v>
      </c>
      <c r="M7133">
        <v>17.18</v>
      </c>
      <c r="N7133" t="s">
        <v>28</v>
      </c>
      <c r="P7133">
        <f>(C7133-Key!$B$1)*24</f>
        <v>4.1833333333488554</v>
      </c>
      <c r="Q7133">
        <f>(Key!$B$2-'17.1'!C7133)*24</f>
        <v>-1.2333333333372138</v>
      </c>
      <c r="R7133" s="3">
        <f>C7133-(M7133-Key!$B$5)/(24*Key!$B$6)</f>
        <v>44130.787574074071</v>
      </c>
      <c r="S7133">
        <f>M7133-Key!$B$5</f>
        <v>14.92</v>
      </c>
      <c r="T7133" s="2">
        <f t="shared" si="555"/>
        <v>44129.798611111109</v>
      </c>
      <c r="U7133" t="str">
        <f t="shared" si="556"/>
        <v>10-25-2020 19:10</v>
      </c>
      <c r="V7133">
        <f>IFERROR(IF(W7133=Z7133,VLOOKUP($U7133,[1]C8842!$G$2:$M$145,3,FALSE),0),0)</f>
        <v>0</v>
      </c>
      <c r="W7133">
        <f>VLOOKUP(RIGHT($V$1,5),Key!$A$9:$B$14,2,FALSE)</f>
        <v>10.199999999999999</v>
      </c>
      <c r="X7133">
        <f t="shared" si="559"/>
        <v>0</v>
      </c>
      <c r="Y7133">
        <f>VLOOKUP(RIGHT($X$1,5),Key!$A$9:$B$14,2,FALSE)</f>
        <v>3.7</v>
      </c>
      <c r="Z7133">
        <f t="shared" si="557"/>
        <v>10.199999999999999</v>
      </c>
      <c r="AA7133">
        <f t="shared" si="558"/>
        <v>0</v>
      </c>
    </row>
    <row r="7134" spans="1:27" x14ac:dyDescent="0.3">
      <c r="A7134">
        <v>100067</v>
      </c>
      <c r="B7134">
        <v>230922</v>
      </c>
      <c r="C7134" s="3">
        <v>44130.801388888889</v>
      </c>
      <c r="D7134">
        <v>2</v>
      </c>
      <c r="E7134">
        <v>1</v>
      </c>
      <c r="F7134" t="s">
        <v>26</v>
      </c>
      <c r="G7134">
        <v>1</v>
      </c>
      <c r="H7134">
        <v>80.3125</v>
      </c>
      <c r="I7134">
        <v>17.15625</v>
      </c>
      <c r="J7134">
        <v>0.765625</v>
      </c>
      <c r="K7134">
        <v>80.03125</v>
      </c>
      <c r="L7134" s="3">
        <v>44130.553472222222</v>
      </c>
      <c r="M7134">
        <v>17.18</v>
      </c>
      <c r="N7134" t="s">
        <v>28</v>
      </c>
      <c r="P7134">
        <f>(C7134-Key!$B$1)*24</f>
        <v>4.1833333333488554</v>
      </c>
      <c r="Q7134">
        <f>(Key!$B$2-'17.1'!C7134)*24</f>
        <v>-1.2333333333372138</v>
      </c>
      <c r="R7134" s="3">
        <f>C7134-(M7134-Key!$B$5)/(24*Key!$B$6)</f>
        <v>44130.787574074071</v>
      </c>
      <c r="S7134">
        <f>M7134-Key!$B$5</f>
        <v>14.92</v>
      </c>
      <c r="T7134" s="2">
        <f t="shared" si="555"/>
        <v>44129.798611111109</v>
      </c>
      <c r="U7134" t="str">
        <f t="shared" si="556"/>
        <v>10-25-2020 19:10</v>
      </c>
      <c r="V7134">
        <f>IFERROR(IF(W7134=Z7134,VLOOKUP($U7134,[1]C8842!$G$2:$M$145,3,FALSE),0),0)</f>
        <v>0</v>
      </c>
      <c r="W7134">
        <f>VLOOKUP(RIGHT($V$1,5),Key!$A$9:$B$14,2,FALSE)</f>
        <v>10.199999999999999</v>
      </c>
      <c r="X7134">
        <f t="shared" si="559"/>
        <v>0</v>
      </c>
      <c r="Y7134">
        <f>VLOOKUP(RIGHT($X$1,5),Key!$A$9:$B$14,2,FALSE)</f>
        <v>3.7</v>
      </c>
      <c r="Z7134">
        <f t="shared" si="557"/>
        <v>10.199999999999999</v>
      </c>
      <c r="AA7134">
        <f t="shared" si="558"/>
        <v>0</v>
      </c>
    </row>
    <row r="7135" spans="1:27" x14ac:dyDescent="0.3">
      <c r="A7135">
        <v>100067</v>
      </c>
      <c r="B7135">
        <v>230922</v>
      </c>
      <c r="C7135" s="3">
        <v>44130.801388888889</v>
      </c>
      <c r="D7135">
        <v>0</v>
      </c>
      <c r="E7135">
        <v>2</v>
      </c>
      <c r="F7135" t="s">
        <v>25</v>
      </c>
      <c r="G7135">
        <v>1</v>
      </c>
      <c r="H7135">
        <v>62.636719999999997</v>
      </c>
      <c r="I7135">
        <v>16.53125</v>
      </c>
      <c r="J7135">
        <v>0.95703130000000003</v>
      </c>
      <c r="K7135">
        <v>46.019530000000003</v>
      </c>
      <c r="L7135" s="3">
        <v>44130.553472222222</v>
      </c>
      <c r="M7135">
        <v>17.18</v>
      </c>
      <c r="N7135" t="s">
        <v>28</v>
      </c>
      <c r="P7135">
        <f>(C7135-Key!$B$1)*24</f>
        <v>4.1833333333488554</v>
      </c>
      <c r="Q7135">
        <f>(Key!$B$2-'17.1'!C7135)*24</f>
        <v>-1.2333333333372138</v>
      </c>
      <c r="R7135" s="3">
        <f>C7135-(M7135-Key!$B$5)/(24*Key!$B$6)</f>
        <v>44130.787574074071</v>
      </c>
      <c r="S7135">
        <f>M7135-Key!$B$5</f>
        <v>14.92</v>
      </c>
      <c r="T7135" s="2">
        <f t="shared" si="555"/>
        <v>44129.798611111109</v>
      </c>
      <c r="U7135" t="str">
        <f t="shared" si="556"/>
        <v>10-25-2020 19:10</v>
      </c>
      <c r="V7135">
        <f>IFERROR(IF(W7135=Z7135,VLOOKUP($U7135,[1]C8842!$G$2:$M$145,3,FALSE),0),0)</f>
        <v>0</v>
      </c>
      <c r="W7135">
        <f>VLOOKUP(RIGHT($V$1,5),Key!$A$9:$B$14,2,FALSE)</f>
        <v>10.199999999999999</v>
      </c>
      <c r="X7135">
        <f t="shared" si="559"/>
        <v>0</v>
      </c>
      <c r="Y7135">
        <f>VLOOKUP(RIGHT($X$1,5),Key!$A$9:$B$14,2,FALSE)</f>
        <v>3.7</v>
      </c>
      <c r="Z7135">
        <f t="shared" si="557"/>
        <v>10.199999999999999</v>
      </c>
      <c r="AA7135">
        <f t="shared" si="558"/>
        <v>0</v>
      </c>
    </row>
    <row r="7136" spans="1:27" x14ac:dyDescent="0.3">
      <c r="A7136">
        <v>100067</v>
      </c>
      <c r="B7136">
        <v>230922</v>
      </c>
      <c r="C7136" s="3">
        <v>44130.801388888889</v>
      </c>
      <c r="D7136">
        <v>2</v>
      </c>
      <c r="E7136">
        <v>1</v>
      </c>
      <c r="F7136" t="s">
        <v>26</v>
      </c>
      <c r="G7136">
        <v>1</v>
      </c>
      <c r="H7136">
        <v>71.480469999999997</v>
      </c>
      <c r="I7136">
        <v>17.882809999999999</v>
      </c>
      <c r="J7136">
        <v>0.88671880000000003</v>
      </c>
      <c r="K7136">
        <v>82.035160000000005</v>
      </c>
      <c r="L7136" s="3">
        <v>44130.553472222222</v>
      </c>
      <c r="M7136">
        <v>17.18</v>
      </c>
      <c r="N7136" t="s">
        <v>28</v>
      </c>
      <c r="P7136">
        <f>(C7136-Key!$B$1)*24</f>
        <v>4.1833333333488554</v>
      </c>
      <c r="Q7136">
        <f>(Key!$B$2-'17.1'!C7136)*24</f>
        <v>-1.2333333333372138</v>
      </c>
      <c r="R7136" s="3">
        <f>C7136-(M7136-Key!$B$5)/(24*Key!$B$6)</f>
        <v>44130.787574074071</v>
      </c>
      <c r="S7136">
        <f>M7136-Key!$B$5</f>
        <v>14.92</v>
      </c>
      <c r="T7136" s="2">
        <f t="shared" si="555"/>
        <v>44129.798611111109</v>
      </c>
      <c r="U7136" t="str">
        <f t="shared" si="556"/>
        <v>10-25-2020 19:10</v>
      </c>
      <c r="V7136">
        <f>IFERROR(IF(W7136=Z7136,VLOOKUP($U7136,[1]C8842!$G$2:$M$145,3,FALSE),0),0)</f>
        <v>0</v>
      </c>
      <c r="W7136">
        <f>VLOOKUP(RIGHT($V$1,5),Key!$A$9:$B$14,2,FALSE)</f>
        <v>10.199999999999999</v>
      </c>
      <c r="X7136">
        <f t="shared" si="559"/>
        <v>0</v>
      </c>
      <c r="Y7136">
        <f>VLOOKUP(RIGHT($X$1,5),Key!$A$9:$B$14,2,FALSE)</f>
        <v>3.7</v>
      </c>
      <c r="Z7136">
        <f t="shared" si="557"/>
        <v>10.199999999999999</v>
      </c>
      <c r="AA7136">
        <f t="shared" si="558"/>
        <v>0</v>
      </c>
    </row>
    <row r="7137" spans="1:27" x14ac:dyDescent="0.3">
      <c r="A7137">
        <v>100067</v>
      </c>
      <c r="B7137">
        <v>230922</v>
      </c>
      <c r="C7137" s="3">
        <v>44130.801388888889</v>
      </c>
      <c r="D7137">
        <v>3</v>
      </c>
      <c r="E7137">
        <v>2</v>
      </c>
      <c r="F7137" t="s">
        <v>26</v>
      </c>
      <c r="G7137">
        <v>2</v>
      </c>
      <c r="H7137">
        <v>71.035160000000005</v>
      </c>
      <c r="I7137">
        <v>20.210940000000001</v>
      </c>
      <c r="J7137">
        <v>0.98046880000000003</v>
      </c>
      <c r="K7137">
        <v>92.039060000000006</v>
      </c>
      <c r="L7137" s="3">
        <v>44130.553472222222</v>
      </c>
      <c r="M7137">
        <v>17.18</v>
      </c>
      <c r="N7137" t="s">
        <v>28</v>
      </c>
      <c r="P7137">
        <f>(C7137-Key!$B$1)*24</f>
        <v>4.1833333333488554</v>
      </c>
      <c r="Q7137">
        <f>(Key!$B$2-'17.1'!C7137)*24</f>
        <v>-1.2333333333372138</v>
      </c>
      <c r="R7137" s="3">
        <f>C7137-(M7137-Key!$B$5)/(24*Key!$B$6)</f>
        <v>44130.787574074071</v>
      </c>
      <c r="S7137">
        <f>M7137-Key!$B$5</f>
        <v>14.92</v>
      </c>
      <c r="T7137" s="2">
        <f t="shared" si="555"/>
        <v>44129.798611111109</v>
      </c>
      <c r="U7137" t="str">
        <f t="shared" si="556"/>
        <v>10-25-2020 19:10</v>
      </c>
      <c r="V7137">
        <f>IFERROR(IF(W7137=Z7137,VLOOKUP($U7137,[1]C8842!$G$2:$M$145,3,FALSE),0),0)</f>
        <v>0</v>
      </c>
      <c r="W7137">
        <f>VLOOKUP(RIGHT($V$1,5),Key!$A$9:$B$14,2,FALSE)</f>
        <v>10.199999999999999</v>
      </c>
      <c r="X7137">
        <f t="shared" si="559"/>
        <v>0</v>
      </c>
      <c r="Y7137">
        <f>VLOOKUP(RIGHT($X$1,5),Key!$A$9:$B$14,2,FALSE)</f>
        <v>3.7</v>
      </c>
      <c r="Z7137">
        <f t="shared" si="557"/>
        <v>10.199999999999999</v>
      </c>
      <c r="AA7137">
        <f t="shared" si="558"/>
        <v>0</v>
      </c>
    </row>
    <row r="7138" spans="1:27" x14ac:dyDescent="0.3">
      <c r="A7138">
        <v>100067</v>
      </c>
      <c r="B7138">
        <v>230922</v>
      </c>
      <c r="C7138" s="3">
        <v>44130.801388888889</v>
      </c>
      <c r="D7138">
        <v>3</v>
      </c>
      <c r="E7138">
        <v>2</v>
      </c>
      <c r="F7138" t="s">
        <v>26</v>
      </c>
      <c r="G7138">
        <v>4</v>
      </c>
      <c r="H7138">
        <v>65.289060000000006</v>
      </c>
      <c r="I7138">
        <v>65.484380000000002</v>
      </c>
      <c r="J7138">
        <v>2.9140630000000001</v>
      </c>
      <c r="K7138">
        <v>94.039060000000006</v>
      </c>
      <c r="L7138" s="3">
        <v>44130.553472222222</v>
      </c>
      <c r="M7138">
        <v>17.18</v>
      </c>
      <c r="N7138" t="s">
        <v>28</v>
      </c>
      <c r="P7138">
        <f>(C7138-Key!$B$1)*24</f>
        <v>4.1833333333488554</v>
      </c>
      <c r="Q7138">
        <f>(Key!$B$2-'17.1'!C7138)*24</f>
        <v>-1.2333333333372138</v>
      </c>
      <c r="R7138" s="3">
        <f>C7138-(M7138-Key!$B$5)/(24*Key!$B$6)</f>
        <v>44130.787574074071</v>
      </c>
      <c r="S7138">
        <f>M7138-Key!$B$5</f>
        <v>14.92</v>
      </c>
      <c r="T7138" s="2">
        <f t="shared" si="555"/>
        <v>44129.798611111109</v>
      </c>
      <c r="U7138" t="str">
        <f t="shared" si="556"/>
        <v>10-25-2020 19:10</v>
      </c>
      <c r="V7138">
        <f>IFERROR(IF(W7138=Z7138,VLOOKUP($U7138,[1]C8842!$G$2:$M$145,3,FALSE),0),0)</f>
        <v>0</v>
      </c>
      <c r="W7138">
        <f>VLOOKUP(RIGHT($V$1,5),Key!$A$9:$B$14,2,FALSE)</f>
        <v>10.199999999999999</v>
      </c>
      <c r="X7138">
        <f t="shared" si="559"/>
        <v>0</v>
      </c>
      <c r="Y7138">
        <f>VLOOKUP(RIGHT($X$1,5),Key!$A$9:$B$14,2,FALSE)</f>
        <v>3.7</v>
      </c>
      <c r="Z7138">
        <f t="shared" si="557"/>
        <v>10.199999999999999</v>
      </c>
      <c r="AA7138">
        <f t="shared" si="558"/>
        <v>0</v>
      </c>
    </row>
    <row r="7139" spans="1:27" x14ac:dyDescent="0.3">
      <c r="A7139">
        <v>100067</v>
      </c>
      <c r="B7139">
        <v>230922</v>
      </c>
      <c r="C7139" s="3">
        <v>44130.802083333336</v>
      </c>
      <c r="D7139">
        <v>0</v>
      </c>
      <c r="E7139">
        <v>2</v>
      </c>
      <c r="F7139" t="s">
        <v>25</v>
      </c>
      <c r="G7139">
        <v>1</v>
      </c>
      <c r="H7139">
        <v>61.667969999999997</v>
      </c>
      <c r="I7139">
        <v>16.710940000000001</v>
      </c>
      <c r="J7139">
        <v>0.9765625</v>
      </c>
      <c r="K7139">
        <v>44.019530000000003</v>
      </c>
      <c r="L7139" s="3">
        <v>44130.553472222222</v>
      </c>
      <c r="M7139">
        <v>17.18</v>
      </c>
      <c r="N7139" t="s">
        <v>28</v>
      </c>
      <c r="P7139">
        <f>(C7139-Key!$B$1)*24</f>
        <v>4.2000000000698492</v>
      </c>
      <c r="Q7139">
        <f>(Key!$B$2-'17.1'!C7139)*24</f>
        <v>-1.2500000000582077</v>
      </c>
      <c r="R7139" s="3">
        <f>C7139-(M7139-Key!$B$5)/(24*Key!$B$6)</f>
        <v>44130.788268518518</v>
      </c>
      <c r="S7139">
        <f>M7139-Key!$B$5</f>
        <v>14.92</v>
      </c>
      <c r="T7139" s="2">
        <f t="shared" si="555"/>
        <v>44129.805555555555</v>
      </c>
      <c r="U7139" t="str">
        <f t="shared" si="556"/>
        <v>10-25-2020 19:20</v>
      </c>
      <c r="V7139">
        <f>IFERROR(IF(W7139=Z7139,VLOOKUP($U7139,[1]C8842!$G$2:$M$145,3,FALSE),0),0)</f>
        <v>0</v>
      </c>
      <c r="W7139">
        <f>VLOOKUP(RIGHT($V$1,5),Key!$A$9:$B$14,2,FALSE)</f>
        <v>10.199999999999999</v>
      </c>
      <c r="X7139">
        <f t="shared" si="559"/>
        <v>0</v>
      </c>
      <c r="Y7139">
        <f>VLOOKUP(RIGHT($X$1,5),Key!$A$9:$B$14,2,FALSE)</f>
        <v>3.7</v>
      </c>
      <c r="Z7139">
        <f t="shared" si="557"/>
        <v>10.199999999999999</v>
      </c>
      <c r="AA7139">
        <f t="shared" si="558"/>
        <v>0</v>
      </c>
    </row>
    <row r="7140" spans="1:27" x14ac:dyDescent="0.3">
      <c r="A7140">
        <v>100067</v>
      </c>
      <c r="B7140">
        <v>230922</v>
      </c>
      <c r="C7140" s="3">
        <v>44130.802083333336</v>
      </c>
      <c r="D7140">
        <v>1</v>
      </c>
      <c r="E7140">
        <v>1</v>
      </c>
      <c r="F7140" t="s">
        <v>25</v>
      </c>
      <c r="G7140">
        <v>1</v>
      </c>
      <c r="H7140">
        <v>62.472659999999998</v>
      </c>
      <c r="I7140">
        <v>12.76953</v>
      </c>
      <c r="J7140">
        <v>0.796875</v>
      </c>
      <c r="K7140">
        <v>59.023440000000001</v>
      </c>
      <c r="L7140" s="3">
        <v>44130.553472222222</v>
      </c>
      <c r="M7140">
        <v>17.18</v>
      </c>
      <c r="N7140" t="s">
        <v>28</v>
      </c>
      <c r="P7140">
        <f>(C7140-Key!$B$1)*24</f>
        <v>4.2000000000698492</v>
      </c>
      <c r="Q7140">
        <f>(Key!$B$2-'17.1'!C7140)*24</f>
        <v>-1.2500000000582077</v>
      </c>
      <c r="R7140" s="3">
        <f>C7140-(M7140-Key!$B$5)/(24*Key!$B$6)</f>
        <v>44130.788268518518</v>
      </c>
      <c r="S7140">
        <f>M7140-Key!$B$5</f>
        <v>14.92</v>
      </c>
      <c r="T7140" s="2">
        <f t="shared" si="555"/>
        <v>44129.805555555555</v>
      </c>
      <c r="U7140" t="str">
        <f t="shared" si="556"/>
        <v>10-25-2020 19:20</v>
      </c>
      <c r="V7140">
        <f>IFERROR(IF(W7140=Z7140,VLOOKUP($U7140,[1]C8842!$G$2:$M$145,3,FALSE),0),0)</f>
        <v>0</v>
      </c>
      <c r="W7140">
        <f>VLOOKUP(RIGHT($V$1,5),Key!$A$9:$B$14,2,FALSE)</f>
        <v>10.199999999999999</v>
      </c>
      <c r="X7140">
        <f t="shared" si="559"/>
        <v>0</v>
      </c>
      <c r="Y7140">
        <f>VLOOKUP(RIGHT($X$1,5),Key!$A$9:$B$14,2,FALSE)</f>
        <v>3.7</v>
      </c>
      <c r="Z7140">
        <f t="shared" si="557"/>
        <v>10.199999999999999</v>
      </c>
      <c r="AA7140">
        <f t="shared" si="558"/>
        <v>0</v>
      </c>
    </row>
    <row r="7141" spans="1:27" x14ac:dyDescent="0.3">
      <c r="A7141">
        <v>100067</v>
      </c>
      <c r="B7141">
        <v>230922</v>
      </c>
      <c r="C7141" s="3">
        <v>44130.802083333336</v>
      </c>
      <c r="D7141">
        <v>0</v>
      </c>
      <c r="E7141">
        <v>2</v>
      </c>
      <c r="F7141" t="s">
        <v>25</v>
      </c>
      <c r="G7141">
        <v>1</v>
      </c>
      <c r="H7141">
        <v>60.007809999999999</v>
      </c>
      <c r="I7141">
        <v>16.464839999999999</v>
      </c>
      <c r="J7141">
        <v>0.99609380000000003</v>
      </c>
      <c r="K7141">
        <v>46.019530000000003</v>
      </c>
      <c r="L7141" s="3">
        <v>44130.553472222222</v>
      </c>
      <c r="M7141">
        <v>17.18</v>
      </c>
      <c r="N7141" t="s">
        <v>28</v>
      </c>
      <c r="P7141">
        <f>(C7141-Key!$B$1)*24</f>
        <v>4.2000000000698492</v>
      </c>
      <c r="Q7141">
        <f>(Key!$B$2-'17.1'!C7141)*24</f>
        <v>-1.2500000000582077</v>
      </c>
      <c r="R7141" s="3">
        <f>C7141-(M7141-Key!$B$5)/(24*Key!$B$6)</f>
        <v>44130.788268518518</v>
      </c>
      <c r="S7141">
        <f>M7141-Key!$B$5</f>
        <v>14.92</v>
      </c>
      <c r="T7141" s="2">
        <f t="shared" si="555"/>
        <v>44129.805555555555</v>
      </c>
      <c r="U7141" t="str">
        <f t="shared" si="556"/>
        <v>10-25-2020 19:20</v>
      </c>
      <c r="V7141">
        <f>IFERROR(IF(W7141=Z7141,VLOOKUP($U7141,[1]C8842!$G$2:$M$145,3,FALSE),0),0)</f>
        <v>0</v>
      </c>
      <c r="W7141">
        <f>VLOOKUP(RIGHT($V$1,5),Key!$A$9:$B$14,2,FALSE)</f>
        <v>10.199999999999999</v>
      </c>
      <c r="X7141">
        <f t="shared" si="559"/>
        <v>0</v>
      </c>
      <c r="Y7141">
        <f>VLOOKUP(RIGHT($X$1,5),Key!$A$9:$B$14,2,FALSE)</f>
        <v>3.7</v>
      </c>
      <c r="Z7141">
        <f t="shared" si="557"/>
        <v>10.199999999999999</v>
      </c>
      <c r="AA7141">
        <f t="shared" si="558"/>
        <v>0</v>
      </c>
    </row>
    <row r="7142" spans="1:27" x14ac:dyDescent="0.3">
      <c r="A7142">
        <v>100067</v>
      </c>
      <c r="B7142">
        <v>230922</v>
      </c>
      <c r="C7142" s="3">
        <v>44130.802083333336</v>
      </c>
      <c r="D7142">
        <v>0</v>
      </c>
      <c r="E7142">
        <v>2</v>
      </c>
      <c r="F7142" t="s">
        <v>25</v>
      </c>
      <c r="G7142">
        <v>1</v>
      </c>
      <c r="H7142">
        <v>67.332030000000003</v>
      </c>
      <c r="I7142">
        <v>19.296880000000002</v>
      </c>
      <c r="J7142">
        <v>1</v>
      </c>
      <c r="K7142">
        <v>46.019530000000003</v>
      </c>
      <c r="L7142" s="3">
        <v>44130.553472222222</v>
      </c>
      <c r="M7142">
        <v>17.18</v>
      </c>
      <c r="N7142" t="s">
        <v>28</v>
      </c>
      <c r="P7142">
        <f>(C7142-Key!$B$1)*24</f>
        <v>4.2000000000698492</v>
      </c>
      <c r="Q7142">
        <f>(Key!$B$2-'17.1'!C7142)*24</f>
        <v>-1.2500000000582077</v>
      </c>
      <c r="R7142" s="3">
        <f>C7142-(M7142-Key!$B$5)/(24*Key!$B$6)</f>
        <v>44130.788268518518</v>
      </c>
      <c r="S7142">
        <f>M7142-Key!$B$5</f>
        <v>14.92</v>
      </c>
      <c r="T7142" s="2">
        <f t="shared" si="555"/>
        <v>44129.805555555555</v>
      </c>
      <c r="U7142" t="str">
        <f t="shared" si="556"/>
        <v>10-25-2020 19:20</v>
      </c>
      <c r="V7142">
        <f>IFERROR(IF(W7142=Z7142,VLOOKUP($U7142,[1]C8842!$G$2:$M$145,3,FALSE),0),0)</f>
        <v>0</v>
      </c>
      <c r="W7142">
        <f>VLOOKUP(RIGHT($V$1,5),Key!$A$9:$B$14,2,FALSE)</f>
        <v>10.199999999999999</v>
      </c>
      <c r="X7142">
        <f t="shared" si="559"/>
        <v>0</v>
      </c>
      <c r="Y7142">
        <f>VLOOKUP(RIGHT($X$1,5),Key!$A$9:$B$14,2,FALSE)</f>
        <v>3.7</v>
      </c>
      <c r="Z7142">
        <f t="shared" si="557"/>
        <v>10.199999999999999</v>
      </c>
      <c r="AA7142">
        <f t="shared" si="558"/>
        <v>0</v>
      </c>
    </row>
    <row r="7143" spans="1:27" x14ac:dyDescent="0.3">
      <c r="A7143">
        <v>100067</v>
      </c>
      <c r="B7143">
        <v>230922</v>
      </c>
      <c r="C7143" s="3">
        <v>44130.802083333336</v>
      </c>
      <c r="D7143">
        <v>3</v>
      </c>
      <c r="E7143">
        <v>2</v>
      </c>
      <c r="F7143" t="s">
        <v>26</v>
      </c>
      <c r="G7143">
        <v>4</v>
      </c>
      <c r="H7143">
        <v>58.898440000000001</v>
      </c>
      <c r="I7143">
        <v>72.015630000000002</v>
      </c>
      <c r="J7143">
        <v>3.5273439999999998</v>
      </c>
      <c r="K7143">
        <v>94.039060000000006</v>
      </c>
      <c r="L7143" s="3">
        <v>44130.553472222222</v>
      </c>
      <c r="M7143">
        <v>17.18</v>
      </c>
      <c r="N7143" t="s">
        <v>28</v>
      </c>
      <c r="P7143">
        <f>(C7143-Key!$B$1)*24</f>
        <v>4.2000000000698492</v>
      </c>
      <c r="Q7143">
        <f>(Key!$B$2-'17.1'!C7143)*24</f>
        <v>-1.2500000000582077</v>
      </c>
      <c r="R7143" s="3">
        <f>C7143-(M7143-Key!$B$5)/(24*Key!$B$6)</f>
        <v>44130.788268518518</v>
      </c>
      <c r="S7143">
        <f>M7143-Key!$B$5</f>
        <v>14.92</v>
      </c>
      <c r="T7143" s="2">
        <f t="shared" si="555"/>
        <v>44129.805555555555</v>
      </c>
      <c r="U7143" t="str">
        <f t="shared" si="556"/>
        <v>10-25-2020 19:20</v>
      </c>
      <c r="V7143">
        <f>IFERROR(IF(W7143=Z7143,VLOOKUP($U7143,[1]C8842!$G$2:$M$145,3,FALSE),0),0)</f>
        <v>0</v>
      </c>
      <c r="W7143">
        <f>VLOOKUP(RIGHT($V$1,5),Key!$A$9:$B$14,2,FALSE)</f>
        <v>10.199999999999999</v>
      </c>
      <c r="X7143">
        <f t="shared" si="559"/>
        <v>0</v>
      </c>
      <c r="Y7143">
        <f>VLOOKUP(RIGHT($X$1,5),Key!$A$9:$B$14,2,FALSE)</f>
        <v>3.7</v>
      </c>
      <c r="Z7143">
        <f t="shared" si="557"/>
        <v>10.199999999999999</v>
      </c>
      <c r="AA7143">
        <f t="shared" si="558"/>
        <v>0</v>
      </c>
    </row>
    <row r="7144" spans="1:27" x14ac:dyDescent="0.3">
      <c r="A7144">
        <v>100067</v>
      </c>
      <c r="B7144">
        <v>230922</v>
      </c>
      <c r="C7144" s="3">
        <v>44130.802083333336</v>
      </c>
      <c r="D7144">
        <v>2</v>
      </c>
      <c r="E7144">
        <v>1</v>
      </c>
      <c r="F7144" t="s">
        <v>26</v>
      </c>
      <c r="G7144">
        <v>1</v>
      </c>
      <c r="H7144">
        <v>70.632810000000006</v>
      </c>
      <c r="I7144">
        <v>18.523440000000001</v>
      </c>
      <c r="J7144">
        <v>0.921875</v>
      </c>
      <c r="K7144">
        <v>81.035160000000005</v>
      </c>
      <c r="L7144" s="3">
        <v>44130.553472222222</v>
      </c>
      <c r="M7144">
        <v>17.18</v>
      </c>
      <c r="N7144" t="s">
        <v>28</v>
      </c>
      <c r="P7144">
        <f>(C7144-Key!$B$1)*24</f>
        <v>4.2000000000698492</v>
      </c>
      <c r="Q7144">
        <f>(Key!$B$2-'17.1'!C7144)*24</f>
        <v>-1.2500000000582077</v>
      </c>
      <c r="R7144" s="3">
        <f>C7144-(M7144-Key!$B$5)/(24*Key!$B$6)</f>
        <v>44130.788268518518</v>
      </c>
      <c r="S7144">
        <f>M7144-Key!$B$5</f>
        <v>14.92</v>
      </c>
      <c r="T7144" s="2">
        <f t="shared" si="555"/>
        <v>44129.805555555555</v>
      </c>
      <c r="U7144" t="str">
        <f t="shared" si="556"/>
        <v>10-25-2020 19:20</v>
      </c>
      <c r="V7144">
        <f>IFERROR(IF(W7144=Z7144,VLOOKUP($U7144,[1]C8842!$G$2:$M$145,3,FALSE),0),0)</f>
        <v>0</v>
      </c>
      <c r="W7144">
        <f>VLOOKUP(RIGHT($V$1,5),Key!$A$9:$B$14,2,FALSE)</f>
        <v>10.199999999999999</v>
      </c>
      <c r="X7144">
        <f t="shared" si="559"/>
        <v>0</v>
      </c>
      <c r="Y7144">
        <f>VLOOKUP(RIGHT($X$1,5),Key!$A$9:$B$14,2,FALSE)</f>
        <v>3.7</v>
      </c>
      <c r="Z7144">
        <f t="shared" si="557"/>
        <v>10.199999999999999</v>
      </c>
      <c r="AA7144">
        <f t="shared" si="558"/>
        <v>0</v>
      </c>
    </row>
    <row r="7145" spans="1:27" x14ac:dyDescent="0.3">
      <c r="A7145">
        <v>100067</v>
      </c>
      <c r="B7145">
        <v>230922</v>
      </c>
      <c r="C7145" s="3">
        <v>44130.802083333336</v>
      </c>
      <c r="D7145">
        <v>0</v>
      </c>
      <c r="E7145">
        <v>2</v>
      </c>
      <c r="F7145" t="s">
        <v>25</v>
      </c>
      <c r="G7145">
        <v>1</v>
      </c>
      <c r="H7145">
        <v>60.292969999999997</v>
      </c>
      <c r="I7145">
        <v>16.371089999999999</v>
      </c>
      <c r="J7145">
        <v>0.984375</v>
      </c>
      <c r="K7145">
        <v>46.019530000000003</v>
      </c>
      <c r="L7145" s="3">
        <v>44130.553472222222</v>
      </c>
      <c r="M7145">
        <v>17.18</v>
      </c>
      <c r="N7145" t="s">
        <v>28</v>
      </c>
      <c r="P7145">
        <f>(C7145-Key!$B$1)*24</f>
        <v>4.2000000000698492</v>
      </c>
      <c r="Q7145">
        <f>(Key!$B$2-'17.1'!C7145)*24</f>
        <v>-1.2500000000582077</v>
      </c>
      <c r="R7145" s="3">
        <f>C7145-(M7145-Key!$B$5)/(24*Key!$B$6)</f>
        <v>44130.788268518518</v>
      </c>
      <c r="S7145">
        <f>M7145-Key!$B$5</f>
        <v>14.92</v>
      </c>
      <c r="T7145" s="2">
        <f t="shared" si="555"/>
        <v>44129.805555555555</v>
      </c>
      <c r="U7145" t="str">
        <f t="shared" si="556"/>
        <v>10-25-2020 19:20</v>
      </c>
      <c r="V7145">
        <f>IFERROR(IF(W7145=Z7145,VLOOKUP($U7145,[1]C8842!$G$2:$M$145,3,FALSE),0),0)</f>
        <v>0</v>
      </c>
      <c r="W7145">
        <f>VLOOKUP(RIGHT($V$1,5),Key!$A$9:$B$14,2,FALSE)</f>
        <v>10.199999999999999</v>
      </c>
      <c r="X7145">
        <f t="shared" si="559"/>
        <v>0</v>
      </c>
      <c r="Y7145">
        <f>VLOOKUP(RIGHT($X$1,5),Key!$A$9:$B$14,2,FALSE)</f>
        <v>3.7</v>
      </c>
      <c r="Z7145">
        <f t="shared" si="557"/>
        <v>10.199999999999999</v>
      </c>
      <c r="AA7145">
        <f t="shared" si="558"/>
        <v>0</v>
      </c>
    </row>
    <row r="7146" spans="1:27" x14ac:dyDescent="0.3">
      <c r="A7146">
        <v>100067</v>
      </c>
      <c r="B7146">
        <v>230922</v>
      </c>
      <c r="C7146" s="3">
        <v>44130.802083333336</v>
      </c>
      <c r="D7146">
        <v>0</v>
      </c>
      <c r="E7146">
        <v>2</v>
      </c>
      <c r="F7146" t="s">
        <v>25</v>
      </c>
      <c r="G7146">
        <v>1</v>
      </c>
      <c r="H7146">
        <v>61.449219999999997</v>
      </c>
      <c r="I7146">
        <v>15.04688</v>
      </c>
      <c r="J7146">
        <v>0.91015630000000003</v>
      </c>
      <c r="K7146">
        <v>46.019530000000003</v>
      </c>
      <c r="L7146" s="3">
        <v>44130.553472222222</v>
      </c>
      <c r="M7146">
        <v>17.18</v>
      </c>
      <c r="N7146" t="s">
        <v>28</v>
      </c>
      <c r="P7146">
        <f>(C7146-Key!$B$1)*24</f>
        <v>4.2000000000698492</v>
      </c>
      <c r="Q7146">
        <f>(Key!$B$2-'17.1'!C7146)*24</f>
        <v>-1.2500000000582077</v>
      </c>
      <c r="R7146" s="3">
        <f>C7146-(M7146-Key!$B$5)/(24*Key!$B$6)</f>
        <v>44130.788268518518</v>
      </c>
      <c r="S7146">
        <f>M7146-Key!$B$5</f>
        <v>14.92</v>
      </c>
      <c r="T7146" s="2">
        <f t="shared" si="555"/>
        <v>44129.805555555555</v>
      </c>
      <c r="U7146" t="str">
        <f t="shared" si="556"/>
        <v>10-25-2020 19:20</v>
      </c>
      <c r="V7146">
        <f>IFERROR(IF(W7146=Z7146,VLOOKUP($U7146,[1]C8842!$G$2:$M$145,3,FALSE),0),0)</f>
        <v>0</v>
      </c>
      <c r="W7146">
        <f>VLOOKUP(RIGHT($V$1,5),Key!$A$9:$B$14,2,FALSE)</f>
        <v>10.199999999999999</v>
      </c>
      <c r="X7146">
        <f t="shared" si="559"/>
        <v>0</v>
      </c>
      <c r="Y7146">
        <f>VLOOKUP(RIGHT($X$1,5),Key!$A$9:$B$14,2,FALSE)</f>
        <v>3.7</v>
      </c>
      <c r="Z7146">
        <f t="shared" si="557"/>
        <v>10.199999999999999</v>
      </c>
      <c r="AA7146">
        <f t="shared" si="558"/>
        <v>0</v>
      </c>
    </row>
    <row r="7147" spans="1:27" x14ac:dyDescent="0.3">
      <c r="A7147">
        <v>100067</v>
      </c>
      <c r="B7147">
        <v>230922</v>
      </c>
      <c r="C7147" s="3">
        <v>44130.802083333336</v>
      </c>
      <c r="D7147">
        <v>3</v>
      </c>
      <c r="E7147">
        <v>2</v>
      </c>
      <c r="F7147" t="s">
        <v>26</v>
      </c>
      <c r="G7147">
        <v>2</v>
      </c>
      <c r="H7147">
        <v>73.488280000000003</v>
      </c>
      <c r="I7147">
        <v>20.20703</v>
      </c>
      <c r="J7147">
        <v>0.94921880000000003</v>
      </c>
      <c r="K7147">
        <v>93.039060000000006</v>
      </c>
      <c r="L7147" s="3">
        <v>44130.553472222222</v>
      </c>
      <c r="M7147">
        <v>17.18</v>
      </c>
      <c r="N7147" t="s">
        <v>28</v>
      </c>
      <c r="P7147">
        <f>(C7147-Key!$B$1)*24</f>
        <v>4.2000000000698492</v>
      </c>
      <c r="Q7147">
        <f>(Key!$B$2-'17.1'!C7147)*24</f>
        <v>-1.2500000000582077</v>
      </c>
      <c r="R7147" s="3">
        <f>C7147-(M7147-Key!$B$5)/(24*Key!$B$6)</f>
        <v>44130.788268518518</v>
      </c>
      <c r="S7147">
        <f>M7147-Key!$B$5</f>
        <v>14.92</v>
      </c>
      <c r="T7147" s="2">
        <f t="shared" si="555"/>
        <v>44129.805555555555</v>
      </c>
      <c r="U7147" t="str">
        <f t="shared" si="556"/>
        <v>10-25-2020 19:20</v>
      </c>
      <c r="V7147">
        <f>IFERROR(IF(W7147=Z7147,VLOOKUP($U7147,[1]C8842!$G$2:$M$145,3,FALSE),0),0)</f>
        <v>0</v>
      </c>
      <c r="W7147">
        <f>VLOOKUP(RIGHT($V$1,5),Key!$A$9:$B$14,2,FALSE)</f>
        <v>10.199999999999999</v>
      </c>
      <c r="X7147">
        <f t="shared" si="559"/>
        <v>0</v>
      </c>
      <c r="Y7147">
        <f>VLOOKUP(RIGHT($X$1,5),Key!$A$9:$B$14,2,FALSE)</f>
        <v>3.7</v>
      </c>
      <c r="Z7147">
        <f t="shared" si="557"/>
        <v>10.199999999999999</v>
      </c>
      <c r="AA7147">
        <f t="shared" si="558"/>
        <v>0</v>
      </c>
    </row>
    <row r="7148" spans="1:27" x14ac:dyDescent="0.3">
      <c r="A7148">
        <v>100067</v>
      </c>
      <c r="B7148">
        <v>230922</v>
      </c>
      <c r="C7148" s="3">
        <v>44130.802083333336</v>
      </c>
      <c r="D7148">
        <v>3</v>
      </c>
      <c r="E7148">
        <v>2</v>
      </c>
      <c r="F7148" t="s">
        <v>26</v>
      </c>
      <c r="G7148">
        <v>1</v>
      </c>
      <c r="H7148">
        <v>70.542969999999997</v>
      </c>
      <c r="I7148">
        <v>15.195309999999999</v>
      </c>
      <c r="J7148">
        <v>0.796875</v>
      </c>
      <c r="K7148">
        <v>94.039060000000006</v>
      </c>
      <c r="L7148" s="3">
        <v>44130.553472222222</v>
      </c>
      <c r="M7148">
        <v>17.18</v>
      </c>
      <c r="N7148" t="s">
        <v>28</v>
      </c>
      <c r="P7148">
        <f>(C7148-Key!$B$1)*24</f>
        <v>4.2000000000698492</v>
      </c>
      <c r="Q7148">
        <f>(Key!$B$2-'17.1'!C7148)*24</f>
        <v>-1.2500000000582077</v>
      </c>
      <c r="R7148" s="3">
        <f>C7148-(M7148-Key!$B$5)/(24*Key!$B$6)</f>
        <v>44130.788268518518</v>
      </c>
      <c r="S7148">
        <f>M7148-Key!$B$5</f>
        <v>14.92</v>
      </c>
      <c r="T7148" s="2">
        <f t="shared" si="555"/>
        <v>44129.805555555555</v>
      </c>
      <c r="U7148" t="str">
        <f t="shared" si="556"/>
        <v>10-25-2020 19:20</v>
      </c>
      <c r="V7148">
        <f>IFERROR(IF(W7148=Z7148,VLOOKUP($U7148,[1]C8842!$G$2:$M$145,3,FALSE),0),0)</f>
        <v>0</v>
      </c>
      <c r="W7148">
        <f>VLOOKUP(RIGHT($V$1,5),Key!$A$9:$B$14,2,FALSE)</f>
        <v>10.199999999999999</v>
      </c>
      <c r="X7148">
        <f t="shared" si="559"/>
        <v>0</v>
      </c>
      <c r="Y7148">
        <f>VLOOKUP(RIGHT($X$1,5),Key!$A$9:$B$14,2,FALSE)</f>
        <v>3.7</v>
      </c>
      <c r="Z7148">
        <f t="shared" si="557"/>
        <v>10.199999999999999</v>
      </c>
      <c r="AA7148">
        <f t="shared" si="558"/>
        <v>0</v>
      </c>
    </row>
    <row r="7149" spans="1:27" x14ac:dyDescent="0.3">
      <c r="A7149">
        <v>100067</v>
      </c>
      <c r="B7149">
        <v>230922</v>
      </c>
      <c r="C7149" s="3">
        <v>44130.802083333336</v>
      </c>
      <c r="D7149">
        <v>3</v>
      </c>
      <c r="E7149">
        <v>2</v>
      </c>
      <c r="F7149" t="s">
        <v>26</v>
      </c>
      <c r="G7149">
        <v>1</v>
      </c>
      <c r="H7149">
        <v>71.867189999999994</v>
      </c>
      <c r="I7149">
        <v>19.210940000000001</v>
      </c>
      <c r="J7149">
        <v>0.93359380000000003</v>
      </c>
      <c r="K7149">
        <v>94.039060000000006</v>
      </c>
      <c r="L7149" s="3">
        <v>44130.553472222222</v>
      </c>
      <c r="M7149">
        <v>17.18</v>
      </c>
      <c r="N7149" t="s">
        <v>28</v>
      </c>
      <c r="P7149">
        <f>(C7149-Key!$B$1)*24</f>
        <v>4.2000000000698492</v>
      </c>
      <c r="Q7149">
        <f>(Key!$B$2-'17.1'!C7149)*24</f>
        <v>-1.2500000000582077</v>
      </c>
      <c r="R7149" s="3">
        <f>C7149-(M7149-Key!$B$5)/(24*Key!$B$6)</f>
        <v>44130.788268518518</v>
      </c>
      <c r="S7149">
        <f>M7149-Key!$B$5</f>
        <v>14.92</v>
      </c>
      <c r="T7149" s="2">
        <f t="shared" si="555"/>
        <v>44129.805555555555</v>
      </c>
      <c r="U7149" t="str">
        <f t="shared" si="556"/>
        <v>10-25-2020 19:20</v>
      </c>
      <c r="V7149">
        <f>IFERROR(IF(W7149=Z7149,VLOOKUP($U7149,[1]C8842!$G$2:$M$145,3,FALSE),0),0)</f>
        <v>0</v>
      </c>
      <c r="W7149">
        <f>VLOOKUP(RIGHT($V$1,5),Key!$A$9:$B$14,2,FALSE)</f>
        <v>10.199999999999999</v>
      </c>
      <c r="X7149">
        <f t="shared" si="559"/>
        <v>0</v>
      </c>
      <c r="Y7149">
        <f>VLOOKUP(RIGHT($X$1,5),Key!$A$9:$B$14,2,FALSE)</f>
        <v>3.7</v>
      </c>
      <c r="Z7149">
        <f t="shared" si="557"/>
        <v>10.199999999999999</v>
      </c>
      <c r="AA7149">
        <f t="shared" si="558"/>
        <v>0</v>
      </c>
    </row>
    <row r="7150" spans="1:27" x14ac:dyDescent="0.3">
      <c r="A7150">
        <v>100067</v>
      </c>
      <c r="B7150">
        <v>230922</v>
      </c>
      <c r="C7150" s="3">
        <v>44130.802083333336</v>
      </c>
      <c r="D7150">
        <v>2</v>
      </c>
      <c r="E7150">
        <v>1</v>
      </c>
      <c r="F7150" t="s">
        <v>26</v>
      </c>
      <c r="G7150">
        <v>2</v>
      </c>
      <c r="H7150">
        <v>73.089839999999995</v>
      </c>
      <c r="I7150">
        <v>22.10547</v>
      </c>
      <c r="J7150">
        <v>1.019531</v>
      </c>
      <c r="K7150">
        <v>82.035160000000005</v>
      </c>
      <c r="L7150" s="3">
        <v>44130.553472222222</v>
      </c>
      <c r="M7150">
        <v>17.18</v>
      </c>
      <c r="N7150" t="s">
        <v>28</v>
      </c>
      <c r="P7150">
        <f>(C7150-Key!$B$1)*24</f>
        <v>4.2000000000698492</v>
      </c>
      <c r="Q7150">
        <f>(Key!$B$2-'17.1'!C7150)*24</f>
        <v>-1.2500000000582077</v>
      </c>
      <c r="R7150" s="3">
        <f>C7150-(M7150-Key!$B$5)/(24*Key!$B$6)</f>
        <v>44130.788268518518</v>
      </c>
      <c r="S7150">
        <f>M7150-Key!$B$5</f>
        <v>14.92</v>
      </c>
      <c r="T7150" s="2">
        <f t="shared" si="555"/>
        <v>44129.805555555555</v>
      </c>
      <c r="U7150" t="str">
        <f t="shared" si="556"/>
        <v>10-25-2020 19:20</v>
      </c>
      <c r="V7150">
        <f>IFERROR(IF(W7150=Z7150,VLOOKUP($U7150,[1]C8842!$G$2:$M$145,3,FALSE),0),0)</f>
        <v>0</v>
      </c>
      <c r="W7150">
        <f>VLOOKUP(RIGHT($V$1,5),Key!$A$9:$B$14,2,FALSE)</f>
        <v>10.199999999999999</v>
      </c>
      <c r="X7150">
        <f t="shared" si="559"/>
        <v>0</v>
      </c>
      <c r="Y7150">
        <f>VLOOKUP(RIGHT($X$1,5),Key!$A$9:$B$14,2,FALSE)</f>
        <v>3.7</v>
      </c>
      <c r="Z7150">
        <f t="shared" si="557"/>
        <v>10.199999999999999</v>
      </c>
      <c r="AA7150">
        <f t="shared" si="558"/>
        <v>0</v>
      </c>
    </row>
    <row r="7151" spans="1:27" x14ac:dyDescent="0.3">
      <c r="A7151">
        <v>100067</v>
      </c>
      <c r="B7151">
        <v>230922</v>
      </c>
      <c r="C7151" s="3">
        <v>44130.802083333336</v>
      </c>
      <c r="D7151">
        <v>3</v>
      </c>
      <c r="E7151">
        <v>2</v>
      </c>
      <c r="F7151" t="s">
        <v>26</v>
      </c>
      <c r="G7151">
        <v>2</v>
      </c>
      <c r="H7151">
        <v>67.234380000000002</v>
      </c>
      <c r="I7151">
        <v>22.933589999999999</v>
      </c>
      <c r="J7151">
        <v>1.144531</v>
      </c>
      <c r="K7151">
        <v>94.039060000000006</v>
      </c>
      <c r="L7151" s="3">
        <v>44130.553472222222</v>
      </c>
      <c r="M7151">
        <v>17.18</v>
      </c>
      <c r="N7151" t="s">
        <v>28</v>
      </c>
      <c r="P7151">
        <f>(C7151-Key!$B$1)*24</f>
        <v>4.2000000000698492</v>
      </c>
      <c r="Q7151">
        <f>(Key!$B$2-'17.1'!C7151)*24</f>
        <v>-1.2500000000582077</v>
      </c>
      <c r="R7151" s="3">
        <f>C7151-(M7151-Key!$B$5)/(24*Key!$B$6)</f>
        <v>44130.788268518518</v>
      </c>
      <c r="S7151">
        <f>M7151-Key!$B$5</f>
        <v>14.92</v>
      </c>
      <c r="T7151" s="2">
        <f t="shared" si="555"/>
        <v>44129.805555555555</v>
      </c>
      <c r="U7151" t="str">
        <f t="shared" si="556"/>
        <v>10-25-2020 19:20</v>
      </c>
      <c r="V7151">
        <f>IFERROR(IF(W7151=Z7151,VLOOKUP($U7151,[1]C8842!$G$2:$M$145,3,FALSE),0),0)</f>
        <v>0</v>
      </c>
      <c r="W7151">
        <f>VLOOKUP(RIGHT($V$1,5),Key!$A$9:$B$14,2,FALSE)</f>
        <v>10.199999999999999</v>
      </c>
      <c r="X7151">
        <f t="shared" si="559"/>
        <v>0</v>
      </c>
      <c r="Y7151">
        <f>VLOOKUP(RIGHT($X$1,5),Key!$A$9:$B$14,2,FALSE)</f>
        <v>3.7</v>
      </c>
      <c r="Z7151">
        <f t="shared" si="557"/>
        <v>10.199999999999999</v>
      </c>
      <c r="AA7151">
        <f t="shared" si="558"/>
        <v>0</v>
      </c>
    </row>
    <row r="7152" spans="1:27" x14ac:dyDescent="0.3">
      <c r="A7152">
        <v>100067</v>
      </c>
      <c r="B7152">
        <v>230922</v>
      </c>
      <c r="C7152" s="3">
        <v>44130.802083333336</v>
      </c>
      <c r="D7152">
        <v>2</v>
      </c>
      <c r="E7152">
        <v>1</v>
      </c>
      <c r="F7152" t="s">
        <v>26</v>
      </c>
      <c r="G7152">
        <v>2</v>
      </c>
      <c r="H7152">
        <v>70.796880000000002</v>
      </c>
      <c r="I7152">
        <v>20.242190000000001</v>
      </c>
      <c r="J7152">
        <v>0.984375</v>
      </c>
      <c r="K7152">
        <v>80.03125</v>
      </c>
      <c r="L7152" s="3">
        <v>44130.553472222222</v>
      </c>
      <c r="M7152">
        <v>17.18</v>
      </c>
      <c r="N7152" t="s">
        <v>28</v>
      </c>
      <c r="P7152">
        <f>(C7152-Key!$B$1)*24</f>
        <v>4.2000000000698492</v>
      </c>
      <c r="Q7152">
        <f>(Key!$B$2-'17.1'!C7152)*24</f>
        <v>-1.2500000000582077</v>
      </c>
      <c r="R7152" s="3">
        <f>C7152-(M7152-Key!$B$5)/(24*Key!$B$6)</f>
        <v>44130.788268518518</v>
      </c>
      <c r="S7152">
        <f>M7152-Key!$B$5</f>
        <v>14.92</v>
      </c>
      <c r="T7152" s="2">
        <f t="shared" si="555"/>
        <v>44129.805555555555</v>
      </c>
      <c r="U7152" t="str">
        <f t="shared" si="556"/>
        <v>10-25-2020 19:20</v>
      </c>
      <c r="V7152">
        <f>IFERROR(IF(W7152=Z7152,VLOOKUP($U7152,[1]C8842!$G$2:$M$145,3,FALSE),0),0)</f>
        <v>0</v>
      </c>
      <c r="W7152">
        <f>VLOOKUP(RIGHT($V$1,5),Key!$A$9:$B$14,2,FALSE)</f>
        <v>10.199999999999999</v>
      </c>
      <c r="X7152">
        <f t="shared" si="559"/>
        <v>0</v>
      </c>
      <c r="Y7152">
        <f>VLOOKUP(RIGHT($X$1,5),Key!$A$9:$B$14,2,FALSE)</f>
        <v>3.7</v>
      </c>
      <c r="Z7152">
        <f t="shared" si="557"/>
        <v>10.199999999999999</v>
      </c>
      <c r="AA7152">
        <f t="shared" si="558"/>
        <v>0</v>
      </c>
    </row>
    <row r="7153" spans="1:27" x14ac:dyDescent="0.3">
      <c r="A7153">
        <v>100067</v>
      </c>
      <c r="B7153">
        <v>230922</v>
      </c>
      <c r="C7153" s="3">
        <v>44130.802083333336</v>
      </c>
      <c r="D7153">
        <v>1</v>
      </c>
      <c r="E7153">
        <v>1</v>
      </c>
      <c r="F7153" t="s">
        <v>25</v>
      </c>
      <c r="G7153">
        <v>1</v>
      </c>
      <c r="H7153">
        <v>62.734380000000002</v>
      </c>
      <c r="I7153">
        <v>18.578130000000002</v>
      </c>
      <c r="J7153">
        <v>1.042969</v>
      </c>
      <c r="K7153">
        <v>58.023440000000001</v>
      </c>
      <c r="L7153" s="3">
        <v>44130.553472222222</v>
      </c>
      <c r="M7153">
        <v>17.18</v>
      </c>
      <c r="N7153" t="s">
        <v>28</v>
      </c>
      <c r="P7153">
        <f>(C7153-Key!$B$1)*24</f>
        <v>4.2000000000698492</v>
      </c>
      <c r="Q7153">
        <f>(Key!$B$2-'17.1'!C7153)*24</f>
        <v>-1.2500000000582077</v>
      </c>
      <c r="R7153" s="3">
        <f>C7153-(M7153-Key!$B$5)/(24*Key!$B$6)</f>
        <v>44130.788268518518</v>
      </c>
      <c r="S7153">
        <f>M7153-Key!$B$5</f>
        <v>14.92</v>
      </c>
      <c r="T7153" s="2">
        <f t="shared" si="555"/>
        <v>44129.805555555555</v>
      </c>
      <c r="U7153" t="str">
        <f t="shared" si="556"/>
        <v>10-25-2020 19:20</v>
      </c>
      <c r="V7153">
        <f>IFERROR(IF(W7153=Z7153,VLOOKUP($U7153,[1]C8842!$G$2:$M$145,3,FALSE),0),0)</f>
        <v>0</v>
      </c>
      <c r="W7153">
        <f>VLOOKUP(RIGHT($V$1,5),Key!$A$9:$B$14,2,FALSE)</f>
        <v>10.199999999999999</v>
      </c>
      <c r="X7153">
        <f t="shared" si="559"/>
        <v>0</v>
      </c>
      <c r="Y7153">
        <f>VLOOKUP(RIGHT($X$1,5),Key!$A$9:$B$14,2,FALSE)</f>
        <v>3.7</v>
      </c>
      <c r="Z7153">
        <f t="shared" si="557"/>
        <v>10.199999999999999</v>
      </c>
      <c r="AA7153">
        <f t="shared" si="558"/>
        <v>0</v>
      </c>
    </row>
    <row r="7154" spans="1:27" x14ac:dyDescent="0.3">
      <c r="A7154">
        <v>100067</v>
      </c>
      <c r="B7154">
        <v>230922</v>
      </c>
      <c r="C7154" s="3">
        <v>44130.802083333336</v>
      </c>
      <c r="D7154">
        <v>0</v>
      </c>
      <c r="E7154">
        <v>2</v>
      </c>
      <c r="F7154" t="s">
        <v>25</v>
      </c>
      <c r="G7154">
        <v>1</v>
      </c>
      <c r="H7154">
        <v>70.015630000000002</v>
      </c>
      <c r="I7154">
        <v>13.76172</v>
      </c>
      <c r="J7154">
        <v>0.75</v>
      </c>
      <c r="K7154">
        <v>48.019530000000003</v>
      </c>
      <c r="L7154" s="3">
        <v>44130.553472222222</v>
      </c>
      <c r="M7154">
        <v>17.18</v>
      </c>
      <c r="N7154" t="s">
        <v>28</v>
      </c>
      <c r="P7154">
        <f>(C7154-Key!$B$1)*24</f>
        <v>4.2000000000698492</v>
      </c>
      <c r="Q7154">
        <f>(Key!$B$2-'17.1'!C7154)*24</f>
        <v>-1.2500000000582077</v>
      </c>
      <c r="R7154" s="3">
        <f>C7154-(M7154-Key!$B$5)/(24*Key!$B$6)</f>
        <v>44130.788268518518</v>
      </c>
      <c r="S7154">
        <f>M7154-Key!$B$5</f>
        <v>14.92</v>
      </c>
      <c r="T7154" s="2">
        <f t="shared" si="555"/>
        <v>44129.805555555555</v>
      </c>
      <c r="U7154" t="str">
        <f t="shared" si="556"/>
        <v>10-25-2020 19:20</v>
      </c>
      <c r="V7154">
        <f>IFERROR(IF(W7154=Z7154,VLOOKUP($U7154,[1]C8842!$G$2:$M$145,3,FALSE),0),0)</f>
        <v>0</v>
      </c>
      <c r="W7154">
        <f>VLOOKUP(RIGHT($V$1,5),Key!$A$9:$B$14,2,FALSE)</f>
        <v>10.199999999999999</v>
      </c>
      <c r="X7154">
        <f t="shared" si="559"/>
        <v>0</v>
      </c>
      <c r="Y7154">
        <f>VLOOKUP(RIGHT($X$1,5),Key!$A$9:$B$14,2,FALSE)</f>
        <v>3.7</v>
      </c>
      <c r="Z7154">
        <f t="shared" si="557"/>
        <v>10.199999999999999</v>
      </c>
      <c r="AA7154">
        <f t="shared" si="558"/>
        <v>0</v>
      </c>
    </row>
    <row r="7155" spans="1:27" x14ac:dyDescent="0.3">
      <c r="A7155">
        <v>100067</v>
      </c>
      <c r="B7155">
        <v>230922</v>
      </c>
      <c r="C7155" s="3">
        <v>44130.802083333336</v>
      </c>
      <c r="D7155">
        <v>3</v>
      </c>
      <c r="E7155">
        <v>2</v>
      </c>
      <c r="F7155" t="s">
        <v>26</v>
      </c>
      <c r="G7155">
        <v>2</v>
      </c>
      <c r="H7155">
        <v>69.5625</v>
      </c>
      <c r="I7155">
        <v>20.984380000000002</v>
      </c>
      <c r="J7155">
        <v>1.03125</v>
      </c>
      <c r="K7155">
        <v>94.039060000000006</v>
      </c>
      <c r="L7155" s="3">
        <v>44130.553472222222</v>
      </c>
      <c r="M7155">
        <v>17.18</v>
      </c>
      <c r="N7155" t="s">
        <v>28</v>
      </c>
      <c r="P7155">
        <f>(C7155-Key!$B$1)*24</f>
        <v>4.2000000000698492</v>
      </c>
      <c r="Q7155">
        <f>(Key!$B$2-'17.1'!C7155)*24</f>
        <v>-1.2500000000582077</v>
      </c>
      <c r="R7155" s="3">
        <f>C7155-(M7155-Key!$B$5)/(24*Key!$B$6)</f>
        <v>44130.788268518518</v>
      </c>
      <c r="S7155">
        <f>M7155-Key!$B$5</f>
        <v>14.92</v>
      </c>
      <c r="T7155" s="2">
        <f t="shared" si="555"/>
        <v>44129.805555555555</v>
      </c>
      <c r="U7155" t="str">
        <f t="shared" si="556"/>
        <v>10-25-2020 19:20</v>
      </c>
      <c r="V7155">
        <f>IFERROR(IF(W7155=Z7155,VLOOKUP($U7155,[1]C8842!$G$2:$M$145,3,FALSE),0),0)</f>
        <v>0</v>
      </c>
      <c r="W7155">
        <f>VLOOKUP(RIGHT($V$1,5),Key!$A$9:$B$14,2,FALSE)</f>
        <v>10.199999999999999</v>
      </c>
      <c r="X7155">
        <f t="shared" si="559"/>
        <v>0</v>
      </c>
      <c r="Y7155">
        <f>VLOOKUP(RIGHT($X$1,5),Key!$A$9:$B$14,2,FALSE)</f>
        <v>3.7</v>
      </c>
      <c r="Z7155">
        <f t="shared" si="557"/>
        <v>10.199999999999999</v>
      </c>
      <c r="AA7155">
        <f t="shared" si="558"/>
        <v>0</v>
      </c>
    </row>
    <row r="7156" spans="1:27" x14ac:dyDescent="0.3">
      <c r="A7156">
        <v>100067</v>
      </c>
      <c r="B7156">
        <v>230922</v>
      </c>
      <c r="C7156" s="3">
        <v>44130.802083333336</v>
      </c>
      <c r="D7156">
        <v>3</v>
      </c>
      <c r="E7156">
        <v>2</v>
      </c>
      <c r="F7156" t="s">
        <v>26</v>
      </c>
      <c r="G7156">
        <v>1</v>
      </c>
      <c r="H7156">
        <v>64.054689999999994</v>
      </c>
      <c r="I7156">
        <v>15.44922</v>
      </c>
      <c r="J7156">
        <v>0.890625</v>
      </c>
      <c r="K7156">
        <v>96.039060000000006</v>
      </c>
      <c r="L7156" s="3">
        <v>44130.553472222222</v>
      </c>
      <c r="M7156">
        <v>17.18</v>
      </c>
      <c r="N7156" t="s">
        <v>28</v>
      </c>
      <c r="P7156">
        <f>(C7156-Key!$B$1)*24</f>
        <v>4.2000000000698492</v>
      </c>
      <c r="Q7156">
        <f>(Key!$B$2-'17.1'!C7156)*24</f>
        <v>-1.2500000000582077</v>
      </c>
      <c r="R7156" s="3">
        <f>C7156-(M7156-Key!$B$5)/(24*Key!$B$6)</f>
        <v>44130.788268518518</v>
      </c>
      <c r="S7156">
        <f>M7156-Key!$B$5</f>
        <v>14.92</v>
      </c>
      <c r="T7156" s="2">
        <f t="shared" si="555"/>
        <v>44129.805555555555</v>
      </c>
      <c r="U7156" t="str">
        <f t="shared" si="556"/>
        <v>10-25-2020 19:20</v>
      </c>
      <c r="V7156">
        <f>IFERROR(IF(W7156=Z7156,VLOOKUP($U7156,[1]C8842!$G$2:$M$145,3,FALSE),0),0)</f>
        <v>0</v>
      </c>
      <c r="W7156">
        <f>VLOOKUP(RIGHT($V$1,5),Key!$A$9:$B$14,2,FALSE)</f>
        <v>10.199999999999999</v>
      </c>
      <c r="X7156">
        <f t="shared" si="559"/>
        <v>0</v>
      </c>
      <c r="Y7156">
        <f>VLOOKUP(RIGHT($X$1,5),Key!$A$9:$B$14,2,FALSE)</f>
        <v>3.7</v>
      </c>
      <c r="Z7156">
        <f t="shared" si="557"/>
        <v>10.199999999999999</v>
      </c>
      <c r="AA7156">
        <f t="shared" si="558"/>
        <v>0</v>
      </c>
    </row>
    <row r="7157" spans="1:27" x14ac:dyDescent="0.3">
      <c r="A7157">
        <v>100067</v>
      </c>
      <c r="B7157">
        <v>230922</v>
      </c>
      <c r="C7157" s="3">
        <v>44130.802083333336</v>
      </c>
      <c r="D7157">
        <v>2</v>
      </c>
      <c r="E7157">
        <v>1</v>
      </c>
      <c r="F7157" t="s">
        <v>26</v>
      </c>
      <c r="G7157">
        <v>2</v>
      </c>
      <c r="H7157">
        <v>63.679690000000001</v>
      </c>
      <c r="I7157">
        <v>23.67578</v>
      </c>
      <c r="J7157">
        <v>1.238281</v>
      </c>
      <c r="K7157">
        <v>80.03125</v>
      </c>
      <c r="L7157" s="3">
        <v>44130.553472222222</v>
      </c>
      <c r="M7157">
        <v>17.18</v>
      </c>
      <c r="N7157" t="s">
        <v>28</v>
      </c>
      <c r="P7157">
        <f>(C7157-Key!$B$1)*24</f>
        <v>4.2000000000698492</v>
      </c>
      <c r="Q7157">
        <f>(Key!$B$2-'17.1'!C7157)*24</f>
        <v>-1.2500000000582077</v>
      </c>
      <c r="R7157" s="3">
        <f>C7157-(M7157-Key!$B$5)/(24*Key!$B$6)</f>
        <v>44130.788268518518</v>
      </c>
      <c r="S7157">
        <f>M7157-Key!$B$5</f>
        <v>14.92</v>
      </c>
      <c r="T7157" s="2">
        <f t="shared" si="555"/>
        <v>44129.805555555555</v>
      </c>
      <c r="U7157" t="str">
        <f t="shared" si="556"/>
        <v>10-25-2020 19:20</v>
      </c>
      <c r="V7157">
        <f>IFERROR(IF(W7157=Z7157,VLOOKUP($U7157,[1]C8842!$G$2:$M$145,3,FALSE),0),0)</f>
        <v>0</v>
      </c>
      <c r="W7157">
        <f>VLOOKUP(RIGHT($V$1,5),Key!$A$9:$B$14,2,FALSE)</f>
        <v>10.199999999999999</v>
      </c>
      <c r="X7157">
        <f t="shared" si="559"/>
        <v>0</v>
      </c>
      <c r="Y7157">
        <f>VLOOKUP(RIGHT($X$1,5),Key!$A$9:$B$14,2,FALSE)</f>
        <v>3.7</v>
      </c>
      <c r="Z7157">
        <f t="shared" si="557"/>
        <v>10.199999999999999</v>
      </c>
      <c r="AA7157">
        <f t="shared" si="558"/>
        <v>0</v>
      </c>
    </row>
    <row r="7158" spans="1:27" x14ac:dyDescent="0.3">
      <c r="A7158">
        <v>100067</v>
      </c>
      <c r="B7158">
        <v>230922</v>
      </c>
      <c r="C7158" s="3">
        <v>44130.802083333336</v>
      </c>
      <c r="D7158">
        <v>3</v>
      </c>
      <c r="E7158">
        <v>2</v>
      </c>
      <c r="F7158" t="s">
        <v>26</v>
      </c>
      <c r="G7158">
        <v>1</v>
      </c>
      <c r="H7158">
        <v>65.652339999999995</v>
      </c>
      <c r="I7158">
        <v>14.79297</v>
      </c>
      <c r="J7158">
        <v>0.83984380000000003</v>
      </c>
      <c r="K7158">
        <v>94.039060000000006</v>
      </c>
      <c r="L7158" s="3">
        <v>44130.553472222222</v>
      </c>
      <c r="M7158">
        <v>17.18</v>
      </c>
      <c r="N7158" t="s">
        <v>28</v>
      </c>
      <c r="P7158">
        <f>(C7158-Key!$B$1)*24</f>
        <v>4.2000000000698492</v>
      </c>
      <c r="Q7158">
        <f>(Key!$B$2-'17.1'!C7158)*24</f>
        <v>-1.2500000000582077</v>
      </c>
      <c r="R7158" s="3">
        <f>C7158-(M7158-Key!$B$5)/(24*Key!$B$6)</f>
        <v>44130.788268518518</v>
      </c>
      <c r="S7158">
        <f>M7158-Key!$B$5</f>
        <v>14.92</v>
      </c>
      <c r="T7158" s="2">
        <f t="shared" si="555"/>
        <v>44129.805555555555</v>
      </c>
      <c r="U7158" t="str">
        <f t="shared" si="556"/>
        <v>10-25-2020 19:20</v>
      </c>
      <c r="V7158">
        <f>IFERROR(IF(W7158=Z7158,VLOOKUP($U7158,[1]C8842!$G$2:$M$145,3,FALSE),0),0)</f>
        <v>0</v>
      </c>
      <c r="W7158">
        <f>VLOOKUP(RIGHT($V$1,5),Key!$A$9:$B$14,2,FALSE)</f>
        <v>10.199999999999999</v>
      </c>
      <c r="X7158">
        <f t="shared" si="559"/>
        <v>0</v>
      </c>
      <c r="Y7158">
        <f>VLOOKUP(RIGHT($X$1,5),Key!$A$9:$B$14,2,FALSE)</f>
        <v>3.7</v>
      </c>
      <c r="Z7158">
        <f t="shared" si="557"/>
        <v>10.199999999999999</v>
      </c>
      <c r="AA7158">
        <f t="shared" si="558"/>
        <v>0</v>
      </c>
    </row>
    <row r="7159" spans="1:27" x14ac:dyDescent="0.3">
      <c r="A7159">
        <v>100067</v>
      </c>
      <c r="B7159">
        <v>230922</v>
      </c>
      <c r="C7159" s="3">
        <v>44130.802083333336</v>
      </c>
      <c r="D7159">
        <v>1</v>
      </c>
      <c r="E7159">
        <v>1</v>
      </c>
      <c r="F7159" t="s">
        <v>25</v>
      </c>
      <c r="G7159">
        <v>1</v>
      </c>
      <c r="H7159">
        <v>71.507810000000006</v>
      </c>
      <c r="I7159">
        <v>15.523440000000001</v>
      </c>
      <c r="J7159">
        <v>0.80078130000000003</v>
      </c>
      <c r="K7159">
        <v>59.023440000000001</v>
      </c>
      <c r="L7159" s="3">
        <v>44130.553472222222</v>
      </c>
      <c r="M7159">
        <v>17.18</v>
      </c>
      <c r="N7159" t="s">
        <v>28</v>
      </c>
      <c r="P7159">
        <f>(C7159-Key!$B$1)*24</f>
        <v>4.2000000000698492</v>
      </c>
      <c r="Q7159">
        <f>(Key!$B$2-'17.1'!C7159)*24</f>
        <v>-1.2500000000582077</v>
      </c>
      <c r="R7159" s="3">
        <f>C7159-(M7159-Key!$B$5)/(24*Key!$B$6)</f>
        <v>44130.788268518518</v>
      </c>
      <c r="S7159">
        <f>M7159-Key!$B$5</f>
        <v>14.92</v>
      </c>
      <c r="T7159" s="2">
        <f t="shared" si="555"/>
        <v>44129.805555555555</v>
      </c>
      <c r="U7159" t="str">
        <f t="shared" si="556"/>
        <v>10-25-2020 19:20</v>
      </c>
      <c r="V7159">
        <f>IFERROR(IF(W7159=Z7159,VLOOKUP($U7159,[1]C8842!$G$2:$M$145,3,FALSE),0),0)</f>
        <v>0</v>
      </c>
      <c r="W7159">
        <f>VLOOKUP(RIGHT($V$1,5),Key!$A$9:$B$14,2,FALSE)</f>
        <v>10.199999999999999</v>
      </c>
      <c r="X7159">
        <f t="shared" si="559"/>
        <v>0</v>
      </c>
      <c r="Y7159">
        <f>VLOOKUP(RIGHT($X$1,5),Key!$A$9:$B$14,2,FALSE)</f>
        <v>3.7</v>
      </c>
      <c r="Z7159">
        <f t="shared" si="557"/>
        <v>10.199999999999999</v>
      </c>
      <c r="AA7159">
        <f t="shared" si="558"/>
        <v>0</v>
      </c>
    </row>
    <row r="7160" spans="1:27" x14ac:dyDescent="0.3">
      <c r="A7160">
        <v>100067</v>
      </c>
      <c r="B7160">
        <v>230922</v>
      </c>
      <c r="C7160" s="3">
        <v>44130.802083333336</v>
      </c>
      <c r="D7160">
        <v>1</v>
      </c>
      <c r="E7160">
        <v>1</v>
      </c>
      <c r="F7160" t="s">
        <v>25</v>
      </c>
      <c r="G7160">
        <v>1</v>
      </c>
      <c r="H7160">
        <v>71.785160000000005</v>
      </c>
      <c r="I7160">
        <v>14.5</v>
      </c>
      <c r="J7160">
        <v>0.7578125</v>
      </c>
      <c r="K7160">
        <v>58.023440000000001</v>
      </c>
      <c r="L7160" s="3">
        <v>44130.553472222222</v>
      </c>
      <c r="M7160">
        <v>17.18</v>
      </c>
      <c r="N7160" t="s">
        <v>28</v>
      </c>
      <c r="P7160">
        <f>(C7160-Key!$B$1)*24</f>
        <v>4.2000000000698492</v>
      </c>
      <c r="Q7160">
        <f>(Key!$B$2-'17.1'!C7160)*24</f>
        <v>-1.2500000000582077</v>
      </c>
      <c r="R7160" s="3">
        <f>C7160-(M7160-Key!$B$5)/(24*Key!$B$6)</f>
        <v>44130.788268518518</v>
      </c>
      <c r="S7160">
        <f>M7160-Key!$B$5</f>
        <v>14.92</v>
      </c>
      <c r="T7160" s="2">
        <f t="shared" si="555"/>
        <v>44129.805555555555</v>
      </c>
      <c r="U7160" t="str">
        <f t="shared" si="556"/>
        <v>10-25-2020 19:20</v>
      </c>
      <c r="V7160">
        <f>IFERROR(IF(W7160=Z7160,VLOOKUP($U7160,[1]C8842!$G$2:$M$145,3,FALSE),0),0)</f>
        <v>0</v>
      </c>
      <c r="W7160">
        <f>VLOOKUP(RIGHT($V$1,5),Key!$A$9:$B$14,2,FALSE)</f>
        <v>10.199999999999999</v>
      </c>
      <c r="X7160">
        <f t="shared" si="559"/>
        <v>0</v>
      </c>
      <c r="Y7160">
        <f>VLOOKUP(RIGHT($X$1,5),Key!$A$9:$B$14,2,FALSE)</f>
        <v>3.7</v>
      </c>
      <c r="Z7160">
        <f t="shared" si="557"/>
        <v>10.199999999999999</v>
      </c>
      <c r="AA7160">
        <f t="shared" si="558"/>
        <v>0</v>
      </c>
    </row>
    <row r="7161" spans="1:27" x14ac:dyDescent="0.3">
      <c r="A7161">
        <v>100067</v>
      </c>
      <c r="B7161">
        <v>230922</v>
      </c>
      <c r="C7161" s="3">
        <v>44130.802777777775</v>
      </c>
      <c r="D7161">
        <v>0</v>
      </c>
      <c r="E7161">
        <v>2</v>
      </c>
      <c r="F7161" t="s">
        <v>25</v>
      </c>
      <c r="G7161">
        <v>1</v>
      </c>
      <c r="H7161">
        <v>63.53125</v>
      </c>
      <c r="I7161">
        <v>14.785159999999999</v>
      </c>
      <c r="J7161">
        <v>0.8671875</v>
      </c>
      <c r="K7161">
        <v>46.019530000000003</v>
      </c>
      <c r="L7161" s="3">
        <v>44130.553472222222</v>
      </c>
      <c r="M7161">
        <v>17.18</v>
      </c>
      <c r="N7161" t="s">
        <v>28</v>
      </c>
      <c r="P7161">
        <f>(C7161-Key!$B$1)*24</f>
        <v>4.21666666661622</v>
      </c>
      <c r="Q7161">
        <f>(Key!$B$2-'17.1'!C7161)*24</f>
        <v>-1.2666666666045785</v>
      </c>
      <c r="R7161" s="3">
        <f>C7161-(M7161-Key!$B$5)/(24*Key!$B$6)</f>
        <v>44130.788962962957</v>
      </c>
      <c r="S7161">
        <f>M7161-Key!$B$5</f>
        <v>14.92</v>
      </c>
      <c r="T7161" s="2">
        <f t="shared" si="555"/>
        <v>44129.805555555555</v>
      </c>
      <c r="U7161" t="str">
        <f t="shared" si="556"/>
        <v>10-25-2020 19:20</v>
      </c>
      <c r="V7161">
        <f>IFERROR(IF(W7161=Z7161,VLOOKUP($U7161,[1]C8842!$G$2:$M$145,3,FALSE),0),0)</f>
        <v>0</v>
      </c>
      <c r="W7161">
        <f>VLOOKUP(RIGHT($V$1,5),Key!$A$9:$B$14,2,FALSE)</f>
        <v>10.199999999999999</v>
      </c>
      <c r="X7161">
        <f t="shared" si="559"/>
        <v>0</v>
      </c>
      <c r="Y7161">
        <f>VLOOKUP(RIGHT($X$1,5),Key!$A$9:$B$14,2,FALSE)</f>
        <v>3.7</v>
      </c>
      <c r="Z7161">
        <f t="shared" si="557"/>
        <v>10.199999999999999</v>
      </c>
      <c r="AA7161">
        <f t="shared" si="558"/>
        <v>0</v>
      </c>
    </row>
    <row r="7162" spans="1:27" x14ac:dyDescent="0.3">
      <c r="A7162">
        <v>100067</v>
      </c>
      <c r="B7162">
        <v>230922</v>
      </c>
      <c r="C7162" s="3">
        <v>44130.802777777775</v>
      </c>
      <c r="D7162">
        <v>3</v>
      </c>
      <c r="E7162">
        <v>2</v>
      </c>
      <c r="F7162" t="s">
        <v>26</v>
      </c>
      <c r="G7162">
        <v>1</v>
      </c>
      <c r="H7162">
        <v>64.914060000000006</v>
      </c>
      <c r="I7162">
        <v>19.398440000000001</v>
      </c>
      <c r="J7162">
        <v>1.0390630000000001</v>
      </c>
      <c r="K7162">
        <v>94.039060000000006</v>
      </c>
      <c r="L7162" s="3">
        <v>44130.553472222222</v>
      </c>
      <c r="M7162">
        <v>17.18</v>
      </c>
      <c r="N7162" t="s">
        <v>28</v>
      </c>
      <c r="P7162">
        <f>(C7162-Key!$B$1)*24</f>
        <v>4.21666666661622</v>
      </c>
      <c r="Q7162">
        <f>(Key!$B$2-'17.1'!C7162)*24</f>
        <v>-1.2666666666045785</v>
      </c>
      <c r="R7162" s="3">
        <f>C7162-(M7162-Key!$B$5)/(24*Key!$B$6)</f>
        <v>44130.788962962957</v>
      </c>
      <c r="S7162">
        <f>M7162-Key!$B$5</f>
        <v>14.92</v>
      </c>
      <c r="T7162" s="2">
        <f t="shared" si="555"/>
        <v>44129.805555555555</v>
      </c>
      <c r="U7162" t="str">
        <f t="shared" si="556"/>
        <v>10-25-2020 19:20</v>
      </c>
      <c r="V7162">
        <f>IFERROR(IF(W7162=Z7162,VLOOKUP($U7162,[1]C8842!$G$2:$M$145,3,FALSE),0),0)</f>
        <v>0</v>
      </c>
      <c r="W7162">
        <f>VLOOKUP(RIGHT($V$1,5),Key!$A$9:$B$14,2,FALSE)</f>
        <v>10.199999999999999</v>
      </c>
      <c r="X7162">
        <f t="shared" si="559"/>
        <v>0</v>
      </c>
      <c r="Y7162">
        <f>VLOOKUP(RIGHT($X$1,5),Key!$A$9:$B$14,2,FALSE)</f>
        <v>3.7</v>
      </c>
      <c r="Z7162">
        <f t="shared" si="557"/>
        <v>10.199999999999999</v>
      </c>
      <c r="AA7162">
        <f t="shared" si="558"/>
        <v>0</v>
      </c>
    </row>
    <row r="7163" spans="1:27" x14ac:dyDescent="0.3">
      <c r="A7163">
        <v>100067</v>
      </c>
      <c r="B7163">
        <v>230922</v>
      </c>
      <c r="C7163" s="3">
        <v>44130.802777777775</v>
      </c>
      <c r="D7163">
        <v>0</v>
      </c>
      <c r="E7163">
        <v>2</v>
      </c>
      <c r="F7163" t="s">
        <v>25</v>
      </c>
      <c r="G7163">
        <v>1</v>
      </c>
      <c r="H7163">
        <v>58.644530000000003</v>
      </c>
      <c r="I7163">
        <v>19.433589999999999</v>
      </c>
      <c r="J7163">
        <v>1.152344</v>
      </c>
      <c r="K7163">
        <v>46.019530000000003</v>
      </c>
      <c r="L7163" s="3">
        <v>44130.553472222222</v>
      </c>
      <c r="M7163">
        <v>17.18</v>
      </c>
      <c r="N7163" t="s">
        <v>28</v>
      </c>
      <c r="P7163">
        <f>(C7163-Key!$B$1)*24</f>
        <v>4.21666666661622</v>
      </c>
      <c r="Q7163">
        <f>(Key!$B$2-'17.1'!C7163)*24</f>
        <v>-1.2666666666045785</v>
      </c>
      <c r="R7163" s="3">
        <f>C7163-(M7163-Key!$B$5)/(24*Key!$B$6)</f>
        <v>44130.788962962957</v>
      </c>
      <c r="S7163">
        <f>M7163-Key!$B$5</f>
        <v>14.92</v>
      </c>
      <c r="T7163" s="2">
        <f t="shared" si="555"/>
        <v>44129.805555555555</v>
      </c>
      <c r="U7163" t="str">
        <f t="shared" si="556"/>
        <v>10-25-2020 19:20</v>
      </c>
      <c r="V7163">
        <f>IFERROR(IF(W7163=Z7163,VLOOKUP($U7163,[1]C8842!$G$2:$M$145,3,FALSE),0),0)</f>
        <v>0</v>
      </c>
      <c r="W7163">
        <f>VLOOKUP(RIGHT($V$1,5),Key!$A$9:$B$14,2,FALSE)</f>
        <v>10.199999999999999</v>
      </c>
      <c r="X7163">
        <f t="shared" si="559"/>
        <v>0</v>
      </c>
      <c r="Y7163">
        <f>VLOOKUP(RIGHT($X$1,5),Key!$A$9:$B$14,2,FALSE)</f>
        <v>3.7</v>
      </c>
      <c r="Z7163">
        <f t="shared" si="557"/>
        <v>10.199999999999999</v>
      </c>
      <c r="AA7163">
        <f t="shared" si="558"/>
        <v>0</v>
      </c>
    </row>
    <row r="7164" spans="1:27" x14ac:dyDescent="0.3">
      <c r="A7164">
        <v>100067</v>
      </c>
      <c r="B7164">
        <v>230922</v>
      </c>
      <c r="C7164" s="3">
        <v>44130.802777777775</v>
      </c>
      <c r="D7164">
        <v>3</v>
      </c>
      <c r="E7164">
        <v>2</v>
      </c>
      <c r="F7164" t="s">
        <v>26</v>
      </c>
      <c r="G7164">
        <v>1</v>
      </c>
      <c r="H7164">
        <v>69.445310000000006</v>
      </c>
      <c r="I7164">
        <v>17.0625</v>
      </c>
      <c r="J7164">
        <v>0.8828125</v>
      </c>
      <c r="K7164">
        <v>94.039060000000006</v>
      </c>
      <c r="L7164" s="3">
        <v>44130.553472222222</v>
      </c>
      <c r="M7164">
        <v>17.18</v>
      </c>
      <c r="N7164" t="s">
        <v>28</v>
      </c>
      <c r="P7164">
        <f>(C7164-Key!$B$1)*24</f>
        <v>4.21666666661622</v>
      </c>
      <c r="Q7164">
        <f>(Key!$B$2-'17.1'!C7164)*24</f>
        <v>-1.2666666666045785</v>
      </c>
      <c r="R7164" s="3">
        <f>C7164-(M7164-Key!$B$5)/(24*Key!$B$6)</f>
        <v>44130.788962962957</v>
      </c>
      <c r="S7164">
        <f>M7164-Key!$B$5</f>
        <v>14.92</v>
      </c>
      <c r="T7164" s="2">
        <f t="shared" si="555"/>
        <v>44129.805555555555</v>
      </c>
      <c r="U7164" t="str">
        <f t="shared" si="556"/>
        <v>10-25-2020 19:20</v>
      </c>
      <c r="V7164">
        <f>IFERROR(IF(W7164=Z7164,VLOOKUP($U7164,[1]C8842!$G$2:$M$145,3,FALSE),0),0)</f>
        <v>0</v>
      </c>
      <c r="W7164">
        <f>VLOOKUP(RIGHT($V$1,5),Key!$A$9:$B$14,2,FALSE)</f>
        <v>10.199999999999999</v>
      </c>
      <c r="X7164">
        <f t="shared" si="559"/>
        <v>0</v>
      </c>
      <c r="Y7164">
        <f>VLOOKUP(RIGHT($X$1,5),Key!$A$9:$B$14,2,FALSE)</f>
        <v>3.7</v>
      </c>
      <c r="Z7164">
        <f t="shared" si="557"/>
        <v>10.199999999999999</v>
      </c>
      <c r="AA7164">
        <f t="shared" si="558"/>
        <v>0</v>
      </c>
    </row>
    <row r="7165" spans="1:27" x14ac:dyDescent="0.3">
      <c r="A7165">
        <v>100067</v>
      </c>
      <c r="B7165">
        <v>230922</v>
      </c>
      <c r="C7165" s="3">
        <v>44130.802777777775</v>
      </c>
      <c r="D7165">
        <v>0</v>
      </c>
      <c r="E7165">
        <v>2</v>
      </c>
      <c r="F7165" t="s">
        <v>25</v>
      </c>
      <c r="G7165">
        <v>1</v>
      </c>
      <c r="H7165">
        <v>60.90625</v>
      </c>
      <c r="I7165">
        <v>13.789059999999999</v>
      </c>
      <c r="J7165">
        <v>0.86328130000000003</v>
      </c>
      <c r="K7165">
        <v>48.019530000000003</v>
      </c>
      <c r="L7165" s="3">
        <v>44130.553472222222</v>
      </c>
      <c r="M7165">
        <v>17.18</v>
      </c>
      <c r="N7165" t="s">
        <v>28</v>
      </c>
      <c r="P7165">
        <f>(C7165-Key!$B$1)*24</f>
        <v>4.21666666661622</v>
      </c>
      <c r="Q7165">
        <f>(Key!$B$2-'17.1'!C7165)*24</f>
        <v>-1.2666666666045785</v>
      </c>
      <c r="R7165" s="3">
        <f>C7165-(M7165-Key!$B$5)/(24*Key!$B$6)</f>
        <v>44130.788962962957</v>
      </c>
      <c r="S7165">
        <f>M7165-Key!$B$5</f>
        <v>14.92</v>
      </c>
      <c r="T7165" s="2">
        <f t="shared" si="555"/>
        <v>44129.805555555555</v>
      </c>
      <c r="U7165" t="str">
        <f t="shared" si="556"/>
        <v>10-25-2020 19:20</v>
      </c>
      <c r="V7165">
        <f>IFERROR(IF(W7165=Z7165,VLOOKUP($U7165,[1]C8842!$G$2:$M$145,3,FALSE),0),0)</f>
        <v>0</v>
      </c>
      <c r="W7165">
        <f>VLOOKUP(RIGHT($V$1,5),Key!$A$9:$B$14,2,FALSE)</f>
        <v>10.199999999999999</v>
      </c>
      <c r="X7165">
        <f t="shared" si="559"/>
        <v>0</v>
      </c>
      <c r="Y7165">
        <f>VLOOKUP(RIGHT($X$1,5),Key!$A$9:$B$14,2,FALSE)</f>
        <v>3.7</v>
      </c>
      <c r="Z7165">
        <f t="shared" si="557"/>
        <v>10.199999999999999</v>
      </c>
      <c r="AA7165">
        <f t="shared" si="558"/>
        <v>0</v>
      </c>
    </row>
    <row r="7166" spans="1:27" x14ac:dyDescent="0.3">
      <c r="A7166">
        <v>100067</v>
      </c>
      <c r="B7166">
        <v>230922</v>
      </c>
      <c r="C7166" s="3">
        <v>44130.802777777775</v>
      </c>
      <c r="D7166">
        <v>3</v>
      </c>
      <c r="E7166">
        <v>2</v>
      </c>
      <c r="F7166" t="s">
        <v>26</v>
      </c>
      <c r="G7166">
        <v>1</v>
      </c>
      <c r="H7166">
        <v>68.097660000000005</v>
      </c>
      <c r="I7166">
        <v>15.367190000000001</v>
      </c>
      <c r="J7166">
        <v>0.83203130000000003</v>
      </c>
      <c r="K7166">
        <v>94.039060000000006</v>
      </c>
      <c r="L7166" s="3">
        <v>44130.553472222222</v>
      </c>
      <c r="M7166">
        <v>17.18</v>
      </c>
      <c r="N7166" t="s">
        <v>28</v>
      </c>
      <c r="P7166">
        <f>(C7166-Key!$B$1)*24</f>
        <v>4.21666666661622</v>
      </c>
      <c r="Q7166">
        <f>(Key!$B$2-'17.1'!C7166)*24</f>
        <v>-1.2666666666045785</v>
      </c>
      <c r="R7166" s="3">
        <f>C7166-(M7166-Key!$B$5)/(24*Key!$B$6)</f>
        <v>44130.788962962957</v>
      </c>
      <c r="S7166">
        <f>M7166-Key!$B$5</f>
        <v>14.92</v>
      </c>
      <c r="T7166" s="2">
        <f t="shared" si="555"/>
        <v>44129.805555555555</v>
      </c>
      <c r="U7166" t="str">
        <f t="shared" si="556"/>
        <v>10-25-2020 19:20</v>
      </c>
      <c r="V7166">
        <f>IFERROR(IF(W7166=Z7166,VLOOKUP($U7166,[1]C8842!$G$2:$M$145,3,FALSE),0),0)</f>
        <v>0</v>
      </c>
      <c r="W7166">
        <f>VLOOKUP(RIGHT($V$1,5),Key!$A$9:$B$14,2,FALSE)</f>
        <v>10.199999999999999</v>
      </c>
      <c r="X7166">
        <f t="shared" si="559"/>
        <v>0</v>
      </c>
      <c r="Y7166">
        <f>VLOOKUP(RIGHT($X$1,5),Key!$A$9:$B$14,2,FALSE)</f>
        <v>3.7</v>
      </c>
      <c r="Z7166">
        <f t="shared" si="557"/>
        <v>10.199999999999999</v>
      </c>
      <c r="AA7166">
        <f t="shared" si="558"/>
        <v>0</v>
      </c>
    </row>
    <row r="7167" spans="1:27" x14ac:dyDescent="0.3">
      <c r="A7167">
        <v>100067</v>
      </c>
      <c r="B7167">
        <v>230922</v>
      </c>
      <c r="C7167" s="3">
        <v>44130.802777777775</v>
      </c>
      <c r="D7167">
        <v>0</v>
      </c>
      <c r="E7167">
        <v>2</v>
      </c>
      <c r="F7167" t="s">
        <v>25</v>
      </c>
      <c r="G7167">
        <v>1</v>
      </c>
      <c r="H7167">
        <v>60.429690000000001</v>
      </c>
      <c r="I7167">
        <v>15.82422</v>
      </c>
      <c r="J7167">
        <v>0.9609375</v>
      </c>
      <c r="K7167">
        <v>46.019530000000003</v>
      </c>
      <c r="L7167" s="3">
        <v>44130.553472222222</v>
      </c>
      <c r="M7167">
        <v>17.18</v>
      </c>
      <c r="N7167" t="s">
        <v>28</v>
      </c>
      <c r="P7167">
        <f>(C7167-Key!$B$1)*24</f>
        <v>4.21666666661622</v>
      </c>
      <c r="Q7167">
        <f>(Key!$B$2-'17.1'!C7167)*24</f>
        <v>-1.2666666666045785</v>
      </c>
      <c r="R7167" s="3">
        <f>C7167-(M7167-Key!$B$5)/(24*Key!$B$6)</f>
        <v>44130.788962962957</v>
      </c>
      <c r="S7167">
        <f>M7167-Key!$B$5</f>
        <v>14.92</v>
      </c>
      <c r="T7167" s="2">
        <f t="shared" si="555"/>
        <v>44129.805555555555</v>
      </c>
      <c r="U7167" t="str">
        <f t="shared" si="556"/>
        <v>10-25-2020 19:20</v>
      </c>
      <c r="V7167">
        <f>IFERROR(IF(W7167=Z7167,VLOOKUP($U7167,[1]C8842!$G$2:$M$145,3,FALSE),0),0)</f>
        <v>0</v>
      </c>
      <c r="W7167">
        <f>VLOOKUP(RIGHT($V$1,5),Key!$A$9:$B$14,2,FALSE)</f>
        <v>10.199999999999999</v>
      </c>
      <c r="X7167">
        <f t="shared" si="559"/>
        <v>0</v>
      </c>
      <c r="Y7167">
        <f>VLOOKUP(RIGHT($X$1,5),Key!$A$9:$B$14,2,FALSE)</f>
        <v>3.7</v>
      </c>
      <c r="Z7167">
        <f t="shared" si="557"/>
        <v>10.199999999999999</v>
      </c>
      <c r="AA7167">
        <f t="shared" si="558"/>
        <v>0</v>
      </c>
    </row>
    <row r="7168" spans="1:27" x14ac:dyDescent="0.3">
      <c r="A7168">
        <v>100067</v>
      </c>
      <c r="B7168">
        <v>230922</v>
      </c>
      <c r="C7168" s="3">
        <v>44130.802777777775</v>
      </c>
      <c r="D7168">
        <v>1</v>
      </c>
      <c r="E7168">
        <v>1</v>
      </c>
      <c r="F7168" t="s">
        <v>25</v>
      </c>
      <c r="G7168">
        <v>1</v>
      </c>
      <c r="H7168">
        <v>64.121089999999995</v>
      </c>
      <c r="I7168">
        <v>15.382809999999999</v>
      </c>
      <c r="J7168">
        <v>0.88671880000000003</v>
      </c>
      <c r="K7168">
        <v>58.023440000000001</v>
      </c>
      <c r="L7168" s="3">
        <v>44130.553472222222</v>
      </c>
      <c r="M7168">
        <v>17.18</v>
      </c>
      <c r="N7168" t="s">
        <v>28</v>
      </c>
      <c r="P7168">
        <f>(C7168-Key!$B$1)*24</f>
        <v>4.21666666661622</v>
      </c>
      <c r="Q7168">
        <f>(Key!$B$2-'17.1'!C7168)*24</f>
        <v>-1.2666666666045785</v>
      </c>
      <c r="R7168" s="3">
        <f>C7168-(M7168-Key!$B$5)/(24*Key!$B$6)</f>
        <v>44130.788962962957</v>
      </c>
      <c r="S7168">
        <f>M7168-Key!$B$5</f>
        <v>14.92</v>
      </c>
      <c r="T7168" s="2">
        <f t="shared" si="555"/>
        <v>44129.805555555555</v>
      </c>
      <c r="U7168" t="str">
        <f t="shared" si="556"/>
        <v>10-25-2020 19:20</v>
      </c>
      <c r="V7168">
        <f>IFERROR(IF(W7168=Z7168,VLOOKUP($U7168,[1]C8842!$G$2:$M$145,3,FALSE),0),0)</f>
        <v>0</v>
      </c>
      <c r="W7168">
        <f>VLOOKUP(RIGHT($V$1,5),Key!$A$9:$B$14,2,FALSE)</f>
        <v>10.199999999999999</v>
      </c>
      <c r="X7168">
        <f t="shared" si="559"/>
        <v>0</v>
      </c>
      <c r="Y7168">
        <f>VLOOKUP(RIGHT($X$1,5),Key!$A$9:$B$14,2,FALSE)</f>
        <v>3.7</v>
      </c>
      <c r="Z7168">
        <f t="shared" si="557"/>
        <v>10.199999999999999</v>
      </c>
      <c r="AA7168">
        <f t="shared" si="558"/>
        <v>0</v>
      </c>
    </row>
    <row r="7169" spans="1:27" x14ac:dyDescent="0.3">
      <c r="A7169">
        <v>100067</v>
      </c>
      <c r="B7169">
        <v>230922</v>
      </c>
      <c r="C7169" s="3">
        <v>44130.802777777775</v>
      </c>
      <c r="D7169">
        <v>3</v>
      </c>
      <c r="E7169">
        <v>2</v>
      </c>
      <c r="F7169" t="s">
        <v>26</v>
      </c>
      <c r="G7169">
        <v>1</v>
      </c>
      <c r="H7169">
        <v>56.925780000000003</v>
      </c>
      <c r="I7169">
        <v>17.097660000000001</v>
      </c>
      <c r="J7169">
        <v>1.078125</v>
      </c>
      <c r="K7169">
        <v>94.039060000000006</v>
      </c>
      <c r="L7169" s="3">
        <v>44130.553472222222</v>
      </c>
      <c r="M7169">
        <v>17.18</v>
      </c>
      <c r="N7169" t="s">
        <v>28</v>
      </c>
      <c r="P7169">
        <f>(C7169-Key!$B$1)*24</f>
        <v>4.21666666661622</v>
      </c>
      <c r="Q7169">
        <f>(Key!$B$2-'17.1'!C7169)*24</f>
        <v>-1.2666666666045785</v>
      </c>
      <c r="R7169" s="3">
        <f>C7169-(M7169-Key!$B$5)/(24*Key!$B$6)</f>
        <v>44130.788962962957</v>
      </c>
      <c r="S7169">
        <f>M7169-Key!$B$5</f>
        <v>14.92</v>
      </c>
      <c r="T7169" s="2">
        <f t="shared" si="555"/>
        <v>44129.805555555555</v>
      </c>
      <c r="U7169" t="str">
        <f t="shared" si="556"/>
        <v>10-25-2020 19:20</v>
      </c>
      <c r="V7169">
        <f>IFERROR(IF(W7169=Z7169,VLOOKUP($U7169,[1]C8842!$G$2:$M$145,3,FALSE),0),0)</f>
        <v>0</v>
      </c>
      <c r="W7169">
        <f>VLOOKUP(RIGHT($V$1,5),Key!$A$9:$B$14,2,FALSE)</f>
        <v>10.199999999999999</v>
      </c>
      <c r="X7169">
        <f t="shared" si="559"/>
        <v>0</v>
      </c>
      <c r="Y7169">
        <f>VLOOKUP(RIGHT($X$1,5),Key!$A$9:$B$14,2,FALSE)</f>
        <v>3.7</v>
      </c>
      <c r="Z7169">
        <f t="shared" si="557"/>
        <v>10.199999999999999</v>
      </c>
      <c r="AA7169">
        <f t="shared" si="558"/>
        <v>0</v>
      </c>
    </row>
    <row r="7170" spans="1:27" x14ac:dyDescent="0.3">
      <c r="A7170">
        <v>100067</v>
      </c>
      <c r="B7170">
        <v>230922</v>
      </c>
      <c r="C7170" s="3">
        <v>44130.802777777775</v>
      </c>
      <c r="D7170">
        <v>0</v>
      </c>
      <c r="E7170">
        <v>2</v>
      </c>
      <c r="F7170" t="s">
        <v>25</v>
      </c>
      <c r="G7170">
        <v>3</v>
      </c>
      <c r="H7170">
        <v>57.570309999999999</v>
      </c>
      <c r="I7170">
        <v>31.554690000000001</v>
      </c>
      <c r="J7170">
        <v>1.734375</v>
      </c>
      <c r="K7170">
        <v>48.019530000000003</v>
      </c>
      <c r="L7170" s="3">
        <v>44130.553472222222</v>
      </c>
      <c r="M7170">
        <v>17.18</v>
      </c>
      <c r="N7170" t="s">
        <v>28</v>
      </c>
      <c r="P7170">
        <f>(C7170-Key!$B$1)*24</f>
        <v>4.21666666661622</v>
      </c>
      <c r="Q7170">
        <f>(Key!$B$2-'17.1'!C7170)*24</f>
        <v>-1.2666666666045785</v>
      </c>
      <c r="R7170" s="3">
        <f>C7170-(M7170-Key!$B$5)/(24*Key!$B$6)</f>
        <v>44130.788962962957</v>
      </c>
      <c r="S7170">
        <f>M7170-Key!$B$5</f>
        <v>14.92</v>
      </c>
      <c r="T7170" s="2">
        <f t="shared" si="555"/>
        <v>44129.805555555555</v>
      </c>
      <c r="U7170" t="str">
        <f t="shared" si="556"/>
        <v>10-25-2020 19:20</v>
      </c>
      <c r="V7170">
        <f>IFERROR(IF(W7170=Z7170,VLOOKUP($U7170,[1]C8842!$G$2:$M$145,3,FALSE),0),0)</f>
        <v>0</v>
      </c>
      <c r="W7170">
        <f>VLOOKUP(RIGHT($V$1,5),Key!$A$9:$B$14,2,FALSE)</f>
        <v>10.199999999999999</v>
      </c>
      <c r="X7170">
        <f t="shared" si="559"/>
        <v>0</v>
      </c>
      <c r="Y7170">
        <f>VLOOKUP(RIGHT($X$1,5),Key!$A$9:$B$14,2,FALSE)</f>
        <v>3.7</v>
      </c>
      <c r="Z7170">
        <f t="shared" si="557"/>
        <v>10.199999999999999</v>
      </c>
      <c r="AA7170">
        <f t="shared" si="558"/>
        <v>0</v>
      </c>
    </row>
    <row r="7171" spans="1:27" x14ac:dyDescent="0.3">
      <c r="A7171">
        <v>100067</v>
      </c>
      <c r="B7171">
        <v>230922</v>
      </c>
      <c r="C7171" s="3">
        <v>44130.802777777775</v>
      </c>
      <c r="D7171">
        <v>3</v>
      </c>
      <c r="E7171">
        <v>2</v>
      </c>
      <c r="F7171" t="s">
        <v>26</v>
      </c>
      <c r="G7171">
        <v>2</v>
      </c>
      <c r="H7171">
        <v>74.835939999999994</v>
      </c>
      <c r="I7171">
        <v>23.378910000000001</v>
      </c>
      <c r="J7171">
        <v>1.042969</v>
      </c>
      <c r="K7171">
        <v>93.039060000000006</v>
      </c>
      <c r="L7171" s="3">
        <v>44130.553472222222</v>
      </c>
      <c r="M7171">
        <v>17.18</v>
      </c>
      <c r="N7171" t="s">
        <v>28</v>
      </c>
      <c r="P7171">
        <f>(C7171-Key!$B$1)*24</f>
        <v>4.21666666661622</v>
      </c>
      <c r="Q7171">
        <f>(Key!$B$2-'17.1'!C7171)*24</f>
        <v>-1.2666666666045785</v>
      </c>
      <c r="R7171" s="3">
        <f>C7171-(M7171-Key!$B$5)/(24*Key!$B$6)</f>
        <v>44130.788962962957</v>
      </c>
      <c r="S7171">
        <f>M7171-Key!$B$5</f>
        <v>14.92</v>
      </c>
      <c r="T7171" s="2">
        <f t="shared" ref="T7171:T7234" si="560">ROUND(C7171*24*60/10,0)/(24*6)-1</f>
        <v>44129.805555555555</v>
      </c>
      <c r="U7171" t="str">
        <f t="shared" ref="U7171:U7234" si="561">TEXT(T7171,"mm-dd-yyyy hh:mm")</f>
        <v>10-25-2020 19:20</v>
      </c>
      <c r="V7171">
        <f>IFERROR(IF(W7171=Z7171,VLOOKUP($U7171,[1]C8842!$G$2:$M$145,3,FALSE),0),0)</f>
        <v>0</v>
      </c>
      <c r="W7171">
        <f>VLOOKUP(RIGHT($V$1,5),Key!$A$9:$B$14,2,FALSE)</f>
        <v>10.199999999999999</v>
      </c>
      <c r="X7171">
        <f t="shared" si="559"/>
        <v>0</v>
      </c>
      <c r="Y7171">
        <f>VLOOKUP(RIGHT($X$1,5),Key!$A$9:$B$14,2,FALSE)</f>
        <v>3.7</v>
      </c>
      <c r="Z7171">
        <f t="shared" ref="Z7171:Z7234" si="562">M7171-MIN(ABS(Y7171-M7171),ABS(W7171-M7171))</f>
        <v>10.199999999999999</v>
      </c>
      <c r="AA7171">
        <f t="shared" ref="AA7171:AA7234" si="563">SUM(V7171,X7171)</f>
        <v>0</v>
      </c>
    </row>
    <row r="7172" spans="1:27" x14ac:dyDescent="0.3">
      <c r="A7172">
        <v>100067</v>
      </c>
      <c r="B7172">
        <v>230922</v>
      </c>
      <c r="C7172" s="3">
        <v>44130.802777777775</v>
      </c>
      <c r="D7172">
        <v>3</v>
      </c>
      <c r="E7172">
        <v>2</v>
      </c>
      <c r="F7172" t="s">
        <v>26</v>
      </c>
      <c r="G7172">
        <v>1</v>
      </c>
      <c r="H7172">
        <v>72.089839999999995</v>
      </c>
      <c r="I7172">
        <v>17.28125</v>
      </c>
      <c r="J7172">
        <v>0.859375</v>
      </c>
      <c r="K7172">
        <v>92.039060000000006</v>
      </c>
      <c r="L7172" s="3">
        <v>44130.556944444441</v>
      </c>
      <c r="M7172">
        <v>17.18</v>
      </c>
      <c r="N7172" t="s">
        <v>28</v>
      </c>
      <c r="P7172">
        <f>(C7172-Key!$B$1)*24</f>
        <v>4.21666666661622</v>
      </c>
      <c r="Q7172">
        <f>(Key!$B$2-'17.1'!C7172)*24</f>
        <v>-1.2666666666045785</v>
      </c>
      <c r="R7172" s="3">
        <f>C7172-(M7172-Key!$B$5)/(24*Key!$B$6)</f>
        <v>44130.788962962957</v>
      </c>
      <c r="S7172">
        <f>M7172-Key!$B$5</f>
        <v>14.92</v>
      </c>
      <c r="T7172" s="2">
        <f t="shared" si="560"/>
        <v>44129.805555555555</v>
      </c>
      <c r="U7172" t="str">
        <f t="shared" si="561"/>
        <v>10-25-2020 19:20</v>
      </c>
      <c r="V7172">
        <f>IFERROR(IF(W7172=Z7172,VLOOKUP($U7172,[1]C8842!$G$2:$M$145,3,FALSE),0),0)</f>
        <v>0</v>
      </c>
      <c r="W7172">
        <f>VLOOKUP(RIGHT($V$1,5),Key!$A$9:$B$14,2,FALSE)</f>
        <v>10.199999999999999</v>
      </c>
      <c r="X7172">
        <f t="shared" ref="X7172:X7235" si="564">$X$2</f>
        <v>0</v>
      </c>
      <c r="Y7172">
        <f>VLOOKUP(RIGHT($X$1,5),Key!$A$9:$B$14,2,FALSE)</f>
        <v>3.7</v>
      </c>
      <c r="Z7172">
        <f t="shared" si="562"/>
        <v>10.199999999999999</v>
      </c>
      <c r="AA7172">
        <f t="shared" si="563"/>
        <v>0</v>
      </c>
    </row>
    <row r="7173" spans="1:27" x14ac:dyDescent="0.3">
      <c r="A7173">
        <v>100067</v>
      </c>
      <c r="B7173">
        <v>230922</v>
      </c>
      <c r="C7173" s="3">
        <v>44130.802777777775</v>
      </c>
      <c r="D7173">
        <v>0</v>
      </c>
      <c r="E7173">
        <v>2</v>
      </c>
      <c r="F7173" t="s">
        <v>25</v>
      </c>
      <c r="G7173">
        <v>1</v>
      </c>
      <c r="H7173">
        <v>40.503909999999998</v>
      </c>
      <c r="I7173">
        <v>18.91797</v>
      </c>
      <c r="J7173">
        <v>1.636719</v>
      </c>
      <c r="K7173">
        <v>46.019530000000003</v>
      </c>
      <c r="L7173" s="3">
        <v>44130.556944444441</v>
      </c>
      <c r="M7173">
        <v>17.18</v>
      </c>
      <c r="N7173" t="s">
        <v>28</v>
      </c>
      <c r="P7173">
        <f>(C7173-Key!$B$1)*24</f>
        <v>4.21666666661622</v>
      </c>
      <c r="Q7173">
        <f>(Key!$B$2-'17.1'!C7173)*24</f>
        <v>-1.2666666666045785</v>
      </c>
      <c r="R7173" s="3">
        <f>C7173-(M7173-Key!$B$5)/(24*Key!$B$6)</f>
        <v>44130.788962962957</v>
      </c>
      <c r="S7173">
        <f>M7173-Key!$B$5</f>
        <v>14.92</v>
      </c>
      <c r="T7173" s="2">
        <f t="shared" si="560"/>
        <v>44129.805555555555</v>
      </c>
      <c r="U7173" t="str">
        <f t="shared" si="561"/>
        <v>10-25-2020 19:20</v>
      </c>
      <c r="V7173">
        <f>IFERROR(IF(W7173=Z7173,VLOOKUP($U7173,[1]C8842!$G$2:$M$145,3,FALSE),0),0)</f>
        <v>0</v>
      </c>
      <c r="W7173">
        <f>VLOOKUP(RIGHT($V$1,5),Key!$A$9:$B$14,2,FALSE)</f>
        <v>10.199999999999999</v>
      </c>
      <c r="X7173">
        <f t="shared" si="564"/>
        <v>0</v>
      </c>
      <c r="Y7173">
        <f>VLOOKUP(RIGHT($X$1,5),Key!$A$9:$B$14,2,FALSE)</f>
        <v>3.7</v>
      </c>
      <c r="Z7173">
        <f t="shared" si="562"/>
        <v>10.199999999999999</v>
      </c>
      <c r="AA7173">
        <f t="shared" si="563"/>
        <v>0</v>
      </c>
    </row>
    <row r="7174" spans="1:27" x14ac:dyDescent="0.3">
      <c r="A7174">
        <v>100067</v>
      </c>
      <c r="B7174">
        <v>230922</v>
      </c>
      <c r="C7174" s="3">
        <v>44130.803472222222</v>
      </c>
      <c r="D7174">
        <v>0</v>
      </c>
      <c r="E7174">
        <v>2</v>
      </c>
      <c r="F7174" t="s">
        <v>25</v>
      </c>
      <c r="G7174">
        <v>1</v>
      </c>
      <c r="H7174">
        <v>64.773439999999994</v>
      </c>
      <c r="I7174">
        <v>16.316410000000001</v>
      </c>
      <c r="J7174">
        <v>0.9140625</v>
      </c>
      <c r="K7174">
        <v>48.019530000000003</v>
      </c>
      <c r="L7174" s="3">
        <v>44130.556944444441</v>
      </c>
      <c r="M7174">
        <v>17.18</v>
      </c>
      <c r="N7174" t="s">
        <v>28</v>
      </c>
      <c r="P7174">
        <f>(C7174-Key!$B$1)*24</f>
        <v>4.2333333333372138</v>
      </c>
      <c r="Q7174">
        <f>(Key!$B$2-'17.1'!C7174)*24</f>
        <v>-1.2833333333255723</v>
      </c>
      <c r="R7174" s="3">
        <f>C7174-(M7174-Key!$B$5)/(24*Key!$B$6)</f>
        <v>44130.789657407404</v>
      </c>
      <c r="S7174">
        <f>M7174-Key!$B$5</f>
        <v>14.92</v>
      </c>
      <c r="T7174" s="2">
        <f t="shared" si="560"/>
        <v>44129.805555555555</v>
      </c>
      <c r="U7174" t="str">
        <f t="shared" si="561"/>
        <v>10-25-2020 19:20</v>
      </c>
      <c r="V7174">
        <f>IFERROR(IF(W7174=Z7174,VLOOKUP($U7174,[1]C8842!$G$2:$M$145,3,FALSE),0),0)</f>
        <v>0</v>
      </c>
      <c r="W7174">
        <f>VLOOKUP(RIGHT($V$1,5),Key!$A$9:$B$14,2,FALSE)</f>
        <v>10.199999999999999</v>
      </c>
      <c r="X7174">
        <f t="shared" si="564"/>
        <v>0</v>
      </c>
      <c r="Y7174">
        <f>VLOOKUP(RIGHT($X$1,5),Key!$A$9:$B$14,2,FALSE)</f>
        <v>3.7</v>
      </c>
      <c r="Z7174">
        <f t="shared" si="562"/>
        <v>10.199999999999999</v>
      </c>
      <c r="AA7174">
        <f t="shared" si="563"/>
        <v>0</v>
      </c>
    </row>
    <row r="7175" spans="1:27" x14ac:dyDescent="0.3">
      <c r="A7175">
        <v>100067</v>
      </c>
      <c r="B7175">
        <v>230922</v>
      </c>
      <c r="C7175" s="3">
        <v>44130.803472222222</v>
      </c>
      <c r="D7175">
        <v>1</v>
      </c>
      <c r="E7175">
        <v>1</v>
      </c>
      <c r="F7175" t="s">
        <v>25</v>
      </c>
      <c r="G7175">
        <v>1</v>
      </c>
      <c r="H7175">
        <v>70.363280000000003</v>
      </c>
      <c r="I7175">
        <v>15.09375</v>
      </c>
      <c r="J7175">
        <v>0.796875</v>
      </c>
      <c r="K7175">
        <v>58.023440000000001</v>
      </c>
      <c r="L7175" s="3">
        <v>44130.556944444441</v>
      </c>
      <c r="M7175">
        <v>17.18</v>
      </c>
      <c r="N7175" t="s">
        <v>28</v>
      </c>
      <c r="P7175">
        <f>(C7175-Key!$B$1)*24</f>
        <v>4.2333333333372138</v>
      </c>
      <c r="Q7175">
        <f>(Key!$B$2-'17.1'!C7175)*24</f>
        <v>-1.2833333333255723</v>
      </c>
      <c r="R7175" s="3">
        <f>C7175-(M7175-Key!$B$5)/(24*Key!$B$6)</f>
        <v>44130.789657407404</v>
      </c>
      <c r="S7175">
        <f>M7175-Key!$B$5</f>
        <v>14.92</v>
      </c>
      <c r="T7175" s="2">
        <f t="shared" si="560"/>
        <v>44129.805555555555</v>
      </c>
      <c r="U7175" t="str">
        <f t="shared" si="561"/>
        <v>10-25-2020 19:20</v>
      </c>
      <c r="V7175">
        <f>IFERROR(IF(W7175=Z7175,VLOOKUP($U7175,[1]C8842!$G$2:$M$145,3,FALSE),0),0)</f>
        <v>0</v>
      </c>
      <c r="W7175">
        <f>VLOOKUP(RIGHT($V$1,5),Key!$A$9:$B$14,2,FALSE)</f>
        <v>10.199999999999999</v>
      </c>
      <c r="X7175">
        <f t="shared" si="564"/>
        <v>0</v>
      </c>
      <c r="Y7175">
        <f>VLOOKUP(RIGHT($X$1,5),Key!$A$9:$B$14,2,FALSE)</f>
        <v>3.7</v>
      </c>
      <c r="Z7175">
        <f t="shared" si="562"/>
        <v>10.199999999999999</v>
      </c>
      <c r="AA7175">
        <f t="shared" si="563"/>
        <v>0</v>
      </c>
    </row>
    <row r="7176" spans="1:27" x14ac:dyDescent="0.3">
      <c r="A7176">
        <v>100067</v>
      </c>
      <c r="B7176">
        <v>230922</v>
      </c>
      <c r="C7176" s="3">
        <v>44130.803472222222</v>
      </c>
      <c r="D7176">
        <v>0</v>
      </c>
      <c r="E7176">
        <v>2</v>
      </c>
      <c r="F7176" t="s">
        <v>25</v>
      </c>
      <c r="G7176">
        <v>1</v>
      </c>
      <c r="H7176">
        <v>69.75</v>
      </c>
      <c r="I7176">
        <v>15.76172</v>
      </c>
      <c r="J7176">
        <v>0.828125</v>
      </c>
      <c r="K7176">
        <v>44.019530000000003</v>
      </c>
      <c r="L7176" s="3">
        <v>44130.556944444441</v>
      </c>
      <c r="M7176">
        <v>17.18</v>
      </c>
      <c r="N7176" t="s">
        <v>28</v>
      </c>
      <c r="P7176">
        <f>(C7176-Key!$B$1)*24</f>
        <v>4.2333333333372138</v>
      </c>
      <c r="Q7176">
        <f>(Key!$B$2-'17.1'!C7176)*24</f>
        <v>-1.2833333333255723</v>
      </c>
      <c r="R7176" s="3">
        <f>C7176-(M7176-Key!$B$5)/(24*Key!$B$6)</f>
        <v>44130.789657407404</v>
      </c>
      <c r="S7176">
        <f>M7176-Key!$B$5</f>
        <v>14.92</v>
      </c>
      <c r="T7176" s="2">
        <f t="shared" si="560"/>
        <v>44129.805555555555</v>
      </c>
      <c r="U7176" t="str">
        <f t="shared" si="561"/>
        <v>10-25-2020 19:20</v>
      </c>
      <c r="V7176">
        <f>IFERROR(IF(W7176=Z7176,VLOOKUP($U7176,[1]C8842!$G$2:$M$145,3,FALSE),0),0)</f>
        <v>0</v>
      </c>
      <c r="W7176">
        <f>VLOOKUP(RIGHT($V$1,5),Key!$A$9:$B$14,2,FALSE)</f>
        <v>10.199999999999999</v>
      </c>
      <c r="X7176">
        <f t="shared" si="564"/>
        <v>0</v>
      </c>
      <c r="Y7176">
        <f>VLOOKUP(RIGHT($X$1,5),Key!$A$9:$B$14,2,FALSE)</f>
        <v>3.7</v>
      </c>
      <c r="Z7176">
        <f t="shared" si="562"/>
        <v>10.199999999999999</v>
      </c>
      <c r="AA7176">
        <f t="shared" si="563"/>
        <v>0</v>
      </c>
    </row>
    <row r="7177" spans="1:27" x14ac:dyDescent="0.3">
      <c r="A7177">
        <v>100067</v>
      </c>
      <c r="B7177">
        <v>230922</v>
      </c>
      <c r="C7177" s="3">
        <v>44130.803472222222</v>
      </c>
      <c r="D7177">
        <v>1</v>
      </c>
      <c r="E7177">
        <v>1</v>
      </c>
      <c r="F7177" t="s">
        <v>25</v>
      </c>
      <c r="G7177">
        <v>1</v>
      </c>
      <c r="H7177">
        <v>70.078130000000002</v>
      </c>
      <c r="I7177">
        <v>17.984380000000002</v>
      </c>
      <c r="J7177">
        <v>0.91015630000000003</v>
      </c>
      <c r="K7177">
        <v>58.023440000000001</v>
      </c>
      <c r="L7177" s="3">
        <v>44130.556944444441</v>
      </c>
      <c r="M7177">
        <v>17.18</v>
      </c>
      <c r="N7177" t="s">
        <v>28</v>
      </c>
      <c r="P7177">
        <f>(C7177-Key!$B$1)*24</f>
        <v>4.2333333333372138</v>
      </c>
      <c r="Q7177">
        <f>(Key!$B$2-'17.1'!C7177)*24</f>
        <v>-1.2833333333255723</v>
      </c>
      <c r="R7177" s="3">
        <f>C7177-(M7177-Key!$B$5)/(24*Key!$B$6)</f>
        <v>44130.789657407404</v>
      </c>
      <c r="S7177">
        <f>M7177-Key!$B$5</f>
        <v>14.92</v>
      </c>
      <c r="T7177" s="2">
        <f t="shared" si="560"/>
        <v>44129.805555555555</v>
      </c>
      <c r="U7177" t="str">
        <f t="shared" si="561"/>
        <v>10-25-2020 19:20</v>
      </c>
      <c r="V7177">
        <f>IFERROR(IF(W7177=Z7177,VLOOKUP($U7177,[1]C8842!$G$2:$M$145,3,FALSE),0),0)</f>
        <v>0</v>
      </c>
      <c r="W7177">
        <f>VLOOKUP(RIGHT($V$1,5),Key!$A$9:$B$14,2,FALSE)</f>
        <v>10.199999999999999</v>
      </c>
      <c r="X7177">
        <f t="shared" si="564"/>
        <v>0</v>
      </c>
      <c r="Y7177">
        <f>VLOOKUP(RIGHT($X$1,5),Key!$A$9:$B$14,2,FALSE)</f>
        <v>3.7</v>
      </c>
      <c r="Z7177">
        <f t="shared" si="562"/>
        <v>10.199999999999999</v>
      </c>
      <c r="AA7177">
        <f t="shared" si="563"/>
        <v>0</v>
      </c>
    </row>
    <row r="7178" spans="1:27" x14ac:dyDescent="0.3">
      <c r="A7178">
        <v>100067</v>
      </c>
      <c r="B7178">
        <v>230922</v>
      </c>
      <c r="C7178" s="3">
        <v>44130.803472222222</v>
      </c>
      <c r="D7178">
        <v>3</v>
      </c>
      <c r="E7178">
        <v>2</v>
      </c>
      <c r="F7178" t="s">
        <v>26</v>
      </c>
      <c r="G7178">
        <v>1</v>
      </c>
      <c r="H7178">
        <v>53.347659999999998</v>
      </c>
      <c r="I7178">
        <v>17.25</v>
      </c>
      <c r="J7178">
        <v>1.160156</v>
      </c>
      <c r="K7178">
        <v>101.04300000000001</v>
      </c>
      <c r="L7178" s="3">
        <v>44130.556944444441</v>
      </c>
      <c r="M7178">
        <v>17.18</v>
      </c>
      <c r="N7178" t="s">
        <v>28</v>
      </c>
      <c r="P7178">
        <f>(C7178-Key!$B$1)*24</f>
        <v>4.2333333333372138</v>
      </c>
      <c r="Q7178">
        <f>(Key!$B$2-'17.1'!C7178)*24</f>
        <v>-1.2833333333255723</v>
      </c>
      <c r="R7178" s="3">
        <f>C7178-(M7178-Key!$B$5)/(24*Key!$B$6)</f>
        <v>44130.789657407404</v>
      </c>
      <c r="S7178">
        <f>M7178-Key!$B$5</f>
        <v>14.92</v>
      </c>
      <c r="T7178" s="2">
        <f t="shared" si="560"/>
        <v>44129.805555555555</v>
      </c>
      <c r="U7178" t="str">
        <f t="shared" si="561"/>
        <v>10-25-2020 19:20</v>
      </c>
      <c r="V7178">
        <f>IFERROR(IF(W7178=Z7178,VLOOKUP($U7178,[1]C8842!$G$2:$M$145,3,FALSE),0),0)</f>
        <v>0</v>
      </c>
      <c r="W7178">
        <f>VLOOKUP(RIGHT($V$1,5),Key!$A$9:$B$14,2,FALSE)</f>
        <v>10.199999999999999</v>
      </c>
      <c r="X7178">
        <f t="shared" si="564"/>
        <v>0</v>
      </c>
      <c r="Y7178">
        <f>VLOOKUP(RIGHT($X$1,5),Key!$A$9:$B$14,2,FALSE)</f>
        <v>3.7</v>
      </c>
      <c r="Z7178">
        <f t="shared" si="562"/>
        <v>10.199999999999999</v>
      </c>
      <c r="AA7178">
        <f t="shared" si="563"/>
        <v>0</v>
      </c>
    </row>
    <row r="7179" spans="1:27" x14ac:dyDescent="0.3">
      <c r="A7179">
        <v>100067</v>
      </c>
      <c r="B7179">
        <v>230922</v>
      </c>
      <c r="C7179" s="3">
        <v>44130.803472222222</v>
      </c>
      <c r="D7179">
        <v>1</v>
      </c>
      <c r="E7179">
        <v>1</v>
      </c>
      <c r="F7179" t="s">
        <v>25</v>
      </c>
      <c r="G7179">
        <v>1</v>
      </c>
      <c r="H7179">
        <v>68.859380000000002</v>
      </c>
      <c r="I7179">
        <v>16.67578</v>
      </c>
      <c r="J7179">
        <v>0.875</v>
      </c>
      <c r="K7179">
        <v>58.023440000000001</v>
      </c>
      <c r="L7179" s="3">
        <v>44130.556944444441</v>
      </c>
      <c r="M7179">
        <v>17.18</v>
      </c>
      <c r="N7179" t="s">
        <v>28</v>
      </c>
      <c r="P7179">
        <f>(C7179-Key!$B$1)*24</f>
        <v>4.2333333333372138</v>
      </c>
      <c r="Q7179">
        <f>(Key!$B$2-'17.1'!C7179)*24</f>
        <v>-1.2833333333255723</v>
      </c>
      <c r="R7179" s="3">
        <f>C7179-(M7179-Key!$B$5)/(24*Key!$B$6)</f>
        <v>44130.789657407404</v>
      </c>
      <c r="S7179">
        <f>M7179-Key!$B$5</f>
        <v>14.92</v>
      </c>
      <c r="T7179" s="2">
        <f t="shared" si="560"/>
        <v>44129.805555555555</v>
      </c>
      <c r="U7179" t="str">
        <f t="shared" si="561"/>
        <v>10-25-2020 19:20</v>
      </c>
      <c r="V7179">
        <f>IFERROR(IF(W7179=Z7179,VLOOKUP($U7179,[1]C8842!$G$2:$M$145,3,FALSE),0),0)</f>
        <v>0</v>
      </c>
      <c r="W7179">
        <f>VLOOKUP(RIGHT($V$1,5),Key!$A$9:$B$14,2,FALSE)</f>
        <v>10.199999999999999</v>
      </c>
      <c r="X7179">
        <f t="shared" si="564"/>
        <v>0</v>
      </c>
      <c r="Y7179">
        <f>VLOOKUP(RIGHT($X$1,5),Key!$A$9:$B$14,2,FALSE)</f>
        <v>3.7</v>
      </c>
      <c r="Z7179">
        <f t="shared" si="562"/>
        <v>10.199999999999999</v>
      </c>
      <c r="AA7179">
        <f t="shared" si="563"/>
        <v>0</v>
      </c>
    </row>
    <row r="7180" spans="1:27" x14ac:dyDescent="0.3">
      <c r="A7180">
        <v>100067</v>
      </c>
      <c r="B7180">
        <v>230922</v>
      </c>
      <c r="C7180" s="3">
        <v>44130.803472222222</v>
      </c>
      <c r="D7180">
        <v>2</v>
      </c>
      <c r="E7180">
        <v>1</v>
      </c>
      <c r="F7180" t="s">
        <v>26</v>
      </c>
      <c r="G7180">
        <v>1</v>
      </c>
      <c r="H7180">
        <v>75.894530000000003</v>
      </c>
      <c r="I7180">
        <v>15.0625</v>
      </c>
      <c r="J7180">
        <v>0.73828130000000003</v>
      </c>
      <c r="K7180">
        <v>83.035160000000005</v>
      </c>
      <c r="L7180" s="3">
        <v>44130.556944444441</v>
      </c>
      <c r="M7180">
        <v>17.18</v>
      </c>
      <c r="N7180" t="s">
        <v>28</v>
      </c>
      <c r="P7180">
        <f>(C7180-Key!$B$1)*24</f>
        <v>4.2333333333372138</v>
      </c>
      <c r="Q7180">
        <f>(Key!$B$2-'17.1'!C7180)*24</f>
        <v>-1.2833333333255723</v>
      </c>
      <c r="R7180" s="3">
        <f>C7180-(M7180-Key!$B$5)/(24*Key!$B$6)</f>
        <v>44130.789657407404</v>
      </c>
      <c r="S7180">
        <f>M7180-Key!$B$5</f>
        <v>14.92</v>
      </c>
      <c r="T7180" s="2">
        <f t="shared" si="560"/>
        <v>44129.805555555555</v>
      </c>
      <c r="U7180" t="str">
        <f t="shared" si="561"/>
        <v>10-25-2020 19:20</v>
      </c>
      <c r="V7180">
        <f>IFERROR(IF(W7180=Z7180,VLOOKUP($U7180,[1]C8842!$G$2:$M$145,3,FALSE),0),0)</f>
        <v>0</v>
      </c>
      <c r="W7180">
        <f>VLOOKUP(RIGHT($V$1,5),Key!$A$9:$B$14,2,FALSE)</f>
        <v>10.199999999999999</v>
      </c>
      <c r="X7180">
        <f t="shared" si="564"/>
        <v>0</v>
      </c>
      <c r="Y7180">
        <f>VLOOKUP(RIGHT($X$1,5),Key!$A$9:$B$14,2,FALSE)</f>
        <v>3.7</v>
      </c>
      <c r="Z7180">
        <f t="shared" si="562"/>
        <v>10.199999999999999</v>
      </c>
      <c r="AA7180">
        <f t="shared" si="563"/>
        <v>0</v>
      </c>
    </row>
    <row r="7181" spans="1:27" x14ac:dyDescent="0.3">
      <c r="A7181">
        <v>100067</v>
      </c>
      <c r="B7181">
        <v>230922</v>
      </c>
      <c r="C7181" s="3">
        <v>44130.803472222222</v>
      </c>
      <c r="D7181">
        <v>0</v>
      </c>
      <c r="E7181">
        <v>2</v>
      </c>
      <c r="F7181" t="s">
        <v>25</v>
      </c>
      <c r="G7181">
        <v>1</v>
      </c>
      <c r="H7181">
        <v>62.527340000000002</v>
      </c>
      <c r="I7181">
        <v>19.742190000000001</v>
      </c>
      <c r="J7181">
        <v>1.09375</v>
      </c>
      <c r="K7181">
        <v>44.019530000000003</v>
      </c>
      <c r="L7181" s="3">
        <v>44130.556944444441</v>
      </c>
      <c r="M7181">
        <v>17.18</v>
      </c>
      <c r="N7181" t="s">
        <v>28</v>
      </c>
      <c r="P7181">
        <f>(C7181-Key!$B$1)*24</f>
        <v>4.2333333333372138</v>
      </c>
      <c r="Q7181">
        <f>(Key!$B$2-'17.1'!C7181)*24</f>
        <v>-1.2833333333255723</v>
      </c>
      <c r="R7181" s="3">
        <f>C7181-(M7181-Key!$B$5)/(24*Key!$B$6)</f>
        <v>44130.789657407404</v>
      </c>
      <c r="S7181">
        <f>M7181-Key!$B$5</f>
        <v>14.92</v>
      </c>
      <c r="T7181" s="2">
        <f t="shared" si="560"/>
        <v>44129.805555555555</v>
      </c>
      <c r="U7181" t="str">
        <f t="shared" si="561"/>
        <v>10-25-2020 19:20</v>
      </c>
      <c r="V7181">
        <f>IFERROR(IF(W7181=Z7181,VLOOKUP($U7181,[1]C8842!$G$2:$M$145,3,FALSE),0),0)</f>
        <v>0</v>
      </c>
      <c r="W7181">
        <f>VLOOKUP(RIGHT($V$1,5),Key!$A$9:$B$14,2,FALSE)</f>
        <v>10.199999999999999</v>
      </c>
      <c r="X7181">
        <f t="shared" si="564"/>
        <v>0</v>
      </c>
      <c r="Y7181">
        <f>VLOOKUP(RIGHT($X$1,5),Key!$A$9:$B$14,2,FALSE)</f>
        <v>3.7</v>
      </c>
      <c r="Z7181">
        <f t="shared" si="562"/>
        <v>10.199999999999999</v>
      </c>
      <c r="AA7181">
        <f t="shared" si="563"/>
        <v>0</v>
      </c>
    </row>
    <row r="7182" spans="1:27" x14ac:dyDescent="0.3">
      <c r="A7182">
        <v>100067</v>
      </c>
      <c r="B7182">
        <v>230922</v>
      </c>
      <c r="C7182" s="3">
        <v>44130.803472222222</v>
      </c>
      <c r="D7182">
        <v>0</v>
      </c>
      <c r="E7182">
        <v>2</v>
      </c>
      <c r="F7182" t="s">
        <v>25</v>
      </c>
      <c r="G7182">
        <v>1</v>
      </c>
      <c r="H7182">
        <v>66.128910000000005</v>
      </c>
      <c r="I7182">
        <v>16.484380000000002</v>
      </c>
      <c r="J7182">
        <v>0.90234380000000003</v>
      </c>
      <c r="K7182">
        <v>46.019530000000003</v>
      </c>
      <c r="L7182" s="3">
        <v>44130.556944444441</v>
      </c>
      <c r="M7182">
        <v>17.18</v>
      </c>
      <c r="N7182" t="s">
        <v>28</v>
      </c>
      <c r="P7182">
        <f>(C7182-Key!$B$1)*24</f>
        <v>4.2333333333372138</v>
      </c>
      <c r="Q7182">
        <f>(Key!$B$2-'17.1'!C7182)*24</f>
        <v>-1.2833333333255723</v>
      </c>
      <c r="R7182" s="3">
        <f>C7182-(M7182-Key!$B$5)/(24*Key!$B$6)</f>
        <v>44130.789657407404</v>
      </c>
      <c r="S7182">
        <f>M7182-Key!$B$5</f>
        <v>14.92</v>
      </c>
      <c r="T7182" s="2">
        <f t="shared" si="560"/>
        <v>44129.805555555555</v>
      </c>
      <c r="U7182" t="str">
        <f t="shared" si="561"/>
        <v>10-25-2020 19:20</v>
      </c>
      <c r="V7182">
        <f>IFERROR(IF(W7182=Z7182,VLOOKUP($U7182,[1]C8842!$G$2:$M$145,3,FALSE),0),0)</f>
        <v>0</v>
      </c>
      <c r="W7182">
        <f>VLOOKUP(RIGHT($V$1,5),Key!$A$9:$B$14,2,FALSE)</f>
        <v>10.199999999999999</v>
      </c>
      <c r="X7182">
        <f t="shared" si="564"/>
        <v>0</v>
      </c>
      <c r="Y7182">
        <f>VLOOKUP(RIGHT($X$1,5),Key!$A$9:$B$14,2,FALSE)</f>
        <v>3.7</v>
      </c>
      <c r="Z7182">
        <f t="shared" si="562"/>
        <v>10.199999999999999</v>
      </c>
      <c r="AA7182">
        <f t="shared" si="563"/>
        <v>0</v>
      </c>
    </row>
    <row r="7183" spans="1:27" x14ac:dyDescent="0.3">
      <c r="A7183">
        <v>100067</v>
      </c>
      <c r="B7183">
        <v>230922</v>
      </c>
      <c r="C7183" s="3">
        <v>44130.803472222222</v>
      </c>
      <c r="D7183">
        <v>3</v>
      </c>
      <c r="E7183">
        <v>2</v>
      </c>
      <c r="F7183" t="s">
        <v>26</v>
      </c>
      <c r="G7183">
        <v>4</v>
      </c>
      <c r="H7183">
        <v>65.128910000000005</v>
      </c>
      <c r="I7183">
        <v>73.84375</v>
      </c>
      <c r="J7183">
        <v>3.2617189999999998</v>
      </c>
      <c r="K7183">
        <v>94.039060000000006</v>
      </c>
      <c r="L7183" s="3">
        <v>44130.556944444441</v>
      </c>
      <c r="M7183">
        <v>17.18</v>
      </c>
      <c r="N7183" t="s">
        <v>28</v>
      </c>
      <c r="P7183">
        <f>(C7183-Key!$B$1)*24</f>
        <v>4.2333333333372138</v>
      </c>
      <c r="Q7183">
        <f>(Key!$B$2-'17.1'!C7183)*24</f>
        <v>-1.2833333333255723</v>
      </c>
      <c r="R7183" s="3">
        <f>C7183-(M7183-Key!$B$5)/(24*Key!$B$6)</f>
        <v>44130.789657407404</v>
      </c>
      <c r="S7183">
        <f>M7183-Key!$B$5</f>
        <v>14.92</v>
      </c>
      <c r="T7183" s="2">
        <f t="shared" si="560"/>
        <v>44129.805555555555</v>
      </c>
      <c r="U7183" t="str">
        <f t="shared" si="561"/>
        <v>10-25-2020 19:20</v>
      </c>
      <c r="V7183">
        <f>IFERROR(IF(W7183=Z7183,VLOOKUP($U7183,[1]C8842!$G$2:$M$145,3,FALSE),0),0)</f>
        <v>0</v>
      </c>
      <c r="W7183">
        <f>VLOOKUP(RIGHT($V$1,5),Key!$A$9:$B$14,2,FALSE)</f>
        <v>10.199999999999999</v>
      </c>
      <c r="X7183">
        <f t="shared" si="564"/>
        <v>0</v>
      </c>
      <c r="Y7183">
        <f>VLOOKUP(RIGHT($X$1,5),Key!$A$9:$B$14,2,FALSE)</f>
        <v>3.7</v>
      </c>
      <c r="Z7183">
        <f t="shared" si="562"/>
        <v>10.199999999999999</v>
      </c>
      <c r="AA7183">
        <f t="shared" si="563"/>
        <v>0</v>
      </c>
    </row>
    <row r="7184" spans="1:27" x14ac:dyDescent="0.3">
      <c r="A7184">
        <v>100067</v>
      </c>
      <c r="B7184">
        <v>230922</v>
      </c>
      <c r="C7184" s="3">
        <v>44130.803472222222</v>
      </c>
      <c r="D7184">
        <v>3</v>
      </c>
      <c r="E7184">
        <v>2</v>
      </c>
      <c r="F7184" t="s">
        <v>26</v>
      </c>
      <c r="G7184">
        <v>1</v>
      </c>
      <c r="H7184">
        <v>63.605469999999997</v>
      </c>
      <c r="I7184">
        <v>17.554690000000001</v>
      </c>
      <c r="J7184">
        <v>0.984375</v>
      </c>
      <c r="K7184">
        <v>94.039060000000006</v>
      </c>
      <c r="L7184" s="3">
        <v>44130.556944444441</v>
      </c>
      <c r="M7184">
        <v>17.18</v>
      </c>
      <c r="N7184" t="s">
        <v>28</v>
      </c>
      <c r="P7184">
        <f>(C7184-Key!$B$1)*24</f>
        <v>4.2333333333372138</v>
      </c>
      <c r="Q7184">
        <f>(Key!$B$2-'17.1'!C7184)*24</f>
        <v>-1.2833333333255723</v>
      </c>
      <c r="R7184" s="3">
        <f>C7184-(M7184-Key!$B$5)/(24*Key!$B$6)</f>
        <v>44130.789657407404</v>
      </c>
      <c r="S7184">
        <f>M7184-Key!$B$5</f>
        <v>14.92</v>
      </c>
      <c r="T7184" s="2">
        <f t="shared" si="560"/>
        <v>44129.805555555555</v>
      </c>
      <c r="U7184" t="str">
        <f t="shared" si="561"/>
        <v>10-25-2020 19:20</v>
      </c>
      <c r="V7184">
        <f>IFERROR(IF(W7184=Z7184,VLOOKUP($U7184,[1]C8842!$G$2:$M$145,3,FALSE),0),0)</f>
        <v>0</v>
      </c>
      <c r="W7184">
        <f>VLOOKUP(RIGHT($V$1,5),Key!$A$9:$B$14,2,FALSE)</f>
        <v>10.199999999999999</v>
      </c>
      <c r="X7184">
        <f t="shared" si="564"/>
        <v>0</v>
      </c>
      <c r="Y7184">
        <f>VLOOKUP(RIGHT($X$1,5),Key!$A$9:$B$14,2,FALSE)</f>
        <v>3.7</v>
      </c>
      <c r="Z7184">
        <f t="shared" si="562"/>
        <v>10.199999999999999</v>
      </c>
      <c r="AA7184">
        <f t="shared" si="563"/>
        <v>0</v>
      </c>
    </row>
    <row r="7185" spans="1:27" x14ac:dyDescent="0.3">
      <c r="A7185">
        <v>100067</v>
      </c>
      <c r="B7185">
        <v>230922</v>
      </c>
      <c r="C7185" s="3">
        <v>44130.803472222222</v>
      </c>
      <c r="D7185">
        <v>3</v>
      </c>
      <c r="E7185">
        <v>2</v>
      </c>
      <c r="F7185" t="s">
        <v>26</v>
      </c>
      <c r="G7185">
        <v>2</v>
      </c>
      <c r="H7185">
        <v>63.136719999999997</v>
      </c>
      <c r="I7185">
        <v>22.566410000000001</v>
      </c>
      <c r="J7185">
        <v>1.203125</v>
      </c>
      <c r="K7185">
        <v>95.039060000000006</v>
      </c>
      <c r="L7185" s="3">
        <v>44130.556944444441</v>
      </c>
      <c r="M7185">
        <v>17.18</v>
      </c>
      <c r="N7185" t="s">
        <v>28</v>
      </c>
      <c r="P7185">
        <f>(C7185-Key!$B$1)*24</f>
        <v>4.2333333333372138</v>
      </c>
      <c r="Q7185">
        <f>(Key!$B$2-'17.1'!C7185)*24</f>
        <v>-1.2833333333255723</v>
      </c>
      <c r="R7185" s="3">
        <f>C7185-(M7185-Key!$B$5)/(24*Key!$B$6)</f>
        <v>44130.789657407404</v>
      </c>
      <c r="S7185">
        <f>M7185-Key!$B$5</f>
        <v>14.92</v>
      </c>
      <c r="T7185" s="2">
        <f t="shared" si="560"/>
        <v>44129.805555555555</v>
      </c>
      <c r="U7185" t="str">
        <f t="shared" si="561"/>
        <v>10-25-2020 19:20</v>
      </c>
      <c r="V7185">
        <f>IFERROR(IF(W7185=Z7185,VLOOKUP($U7185,[1]C8842!$G$2:$M$145,3,FALSE),0),0)</f>
        <v>0</v>
      </c>
      <c r="W7185">
        <f>VLOOKUP(RIGHT($V$1,5),Key!$A$9:$B$14,2,FALSE)</f>
        <v>10.199999999999999</v>
      </c>
      <c r="X7185">
        <f t="shared" si="564"/>
        <v>0</v>
      </c>
      <c r="Y7185">
        <f>VLOOKUP(RIGHT($X$1,5),Key!$A$9:$B$14,2,FALSE)</f>
        <v>3.7</v>
      </c>
      <c r="Z7185">
        <f t="shared" si="562"/>
        <v>10.199999999999999</v>
      </c>
      <c r="AA7185">
        <f t="shared" si="563"/>
        <v>0</v>
      </c>
    </row>
    <row r="7186" spans="1:27" x14ac:dyDescent="0.3">
      <c r="A7186">
        <v>100067</v>
      </c>
      <c r="B7186">
        <v>230922</v>
      </c>
      <c r="C7186" s="3">
        <v>44130.803472222222</v>
      </c>
      <c r="D7186">
        <v>2</v>
      </c>
      <c r="E7186">
        <v>1</v>
      </c>
      <c r="F7186" t="s">
        <v>26</v>
      </c>
      <c r="G7186">
        <v>2</v>
      </c>
      <c r="H7186">
        <v>64.523439999999994</v>
      </c>
      <c r="I7186">
        <v>23.65625</v>
      </c>
      <c r="J7186">
        <v>1.222656</v>
      </c>
      <c r="K7186">
        <v>82.035160000000005</v>
      </c>
      <c r="L7186" s="3">
        <v>44130.556944444441</v>
      </c>
      <c r="M7186">
        <v>17.18</v>
      </c>
      <c r="N7186" t="s">
        <v>28</v>
      </c>
      <c r="P7186">
        <f>(C7186-Key!$B$1)*24</f>
        <v>4.2333333333372138</v>
      </c>
      <c r="Q7186">
        <f>(Key!$B$2-'17.1'!C7186)*24</f>
        <v>-1.2833333333255723</v>
      </c>
      <c r="R7186" s="3">
        <f>C7186-(M7186-Key!$B$5)/(24*Key!$B$6)</f>
        <v>44130.789657407404</v>
      </c>
      <c r="S7186">
        <f>M7186-Key!$B$5</f>
        <v>14.92</v>
      </c>
      <c r="T7186" s="2">
        <f t="shared" si="560"/>
        <v>44129.805555555555</v>
      </c>
      <c r="U7186" t="str">
        <f t="shared" si="561"/>
        <v>10-25-2020 19:20</v>
      </c>
      <c r="V7186">
        <f>IFERROR(IF(W7186=Z7186,VLOOKUP($U7186,[1]C8842!$G$2:$M$145,3,FALSE),0),0)</f>
        <v>0</v>
      </c>
      <c r="W7186">
        <f>VLOOKUP(RIGHT($V$1,5),Key!$A$9:$B$14,2,FALSE)</f>
        <v>10.199999999999999</v>
      </c>
      <c r="X7186">
        <f t="shared" si="564"/>
        <v>0</v>
      </c>
      <c r="Y7186">
        <f>VLOOKUP(RIGHT($X$1,5),Key!$A$9:$B$14,2,FALSE)</f>
        <v>3.7</v>
      </c>
      <c r="Z7186">
        <f t="shared" si="562"/>
        <v>10.199999999999999</v>
      </c>
      <c r="AA7186">
        <f t="shared" si="563"/>
        <v>0</v>
      </c>
    </row>
    <row r="7187" spans="1:27" x14ac:dyDescent="0.3">
      <c r="A7187">
        <v>100067</v>
      </c>
      <c r="B7187">
        <v>230922</v>
      </c>
      <c r="C7187" s="3">
        <v>44130.803472222222</v>
      </c>
      <c r="D7187">
        <v>0</v>
      </c>
      <c r="E7187">
        <v>2</v>
      </c>
      <c r="F7187" t="s">
        <v>25</v>
      </c>
      <c r="G7187">
        <v>1</v>
      </c>
      <c r="H7187">
        <v>66.777339999999995</v>
      </c>
      <c r="I7187">
        <v>19.640630000000002</v>
      </c>
      <c r="J7187">
        <v>1.019531</v>
      </c>
      <c r="K7187">
        <v>46.019530000000003</v>
      </c>
      <c r="L7187" s="3">
        <v>44130.556944444441</v>
      </c>
      <c r="M7187">
        <v>17.18</v>
      </c>
      <c r="N7187" t="s">
        <v>28</v>
      </c>
      <c r="P7187">
        <f>(C7187-Key!$B$1)*24</f>
        <v>4.2333333333372138</v>
      </c>
      <c r="Q7187">
        <f>(Key!$B$2-'17.1'!C7187)*24</f>
        <v>-1.2833333333255723</v>
      </c>
      <c r="R7187" s="3">
        <f>C7187-(M7187-Key!$B$5)/(24*Key!$B$6)</f>
        <v>44130.789657407404</v>
      </c>
      <c r="S7187">
        <f>M7187-Key!$B$5</f>
        <v>14.92</v>
      </c>
      <c r="T7187" s="2">
        <f t="shared" si="560"/>
        <v>44129.805555555555</v>
      </c>
      <c r="U7187" t="str">
        <f t="shared" si="561"/>
        <v>10-25-2020 19:20</v>
      </c>
      <c r="V7187">
        <f>IFERROR(IF(W7187=Z7187,VLOOKUP($U7187,[1]C8842!$G$2:$M$145,3,FALSE),0),0)</f>
        <v>0</v>
      </c>
      <c r="W7187">
        <f>VLOOKUP(RIGHT($V$1,5),Key!$A$9:$B$14,2,FALSE)</f>
        <v>10.199999999999999</v>
      </c>
      <c r="X7187">
        <f t="shared" si="564"/>
        <v>0</v>
      </c>
      <c r="Y7187">
        <f>VLOOKUP(RIGHT($X$1,5),Key!$A$9:$B$14,2,FALSE)</f>
        <v>3.7</v>
      </c>
      <c r="Z7187">
        <f t="shared" si="562"/>
        <v>10.199999999999999</v>
      </c>
      <c r="AA7187">
        <f t="shared" si="563"/>
        <v>0</v>
      </c>
    </row>
    <row r="7188" spans="1:27" x14ac:dyDescent="0.3">
      <c r="A7188">
        <v>100067</v>
      </c>
      <c r="B7188">
        <v>230922</v>
      </c>
      <c r="C7188" s="3">
        <v>44130.803472222222</v>
      </c>
      <c r="D7188">
        <v>2</v>
      </c>
      <c r="E7188">
        <v>1</v>
      </c>
      <c r="F7188" t="s">
        <v>26</v>
      </c>
      <c r="G7188">
        <v>2</v>
      </c>
      <c r="H7188">
        <v>66.964839999999995</v>
      </c>
      <c r="I7188">
        <v>20.195309999999999</v>
      </c>
      <c r="J7188">
        <v>1.0390630000000001</v>
      </c>
      <c r="K7188">
        <v>82.035160000000005</v>
      </c>
      <c r="L7188" s="3">
        <v>44130.556944444441</v>
      </c>
      <c r="M7188">
        <v>17.18</v>
      </c>
      <c r="N7188" t="s">
        <v>28</v>
      </c>
      <c r="P7188">
        <f>(C7188-Key!$B$1)*24</f>
        <v>4.2333333333372138</v>
      </c>
      <c r="Q7188">
        <f>(Key!$B$2-'17.1'!C7188)*24</f>
        <v>-1.2833333333255723</v>
      </c>
      <c r="R7188" s="3">
        <f>C7188-(M7188-Key!$B$5)/(24*Key!$B$6)</f>
        <v>44130.789657407404</v>
      </c>
      <c r="S7188">
        <f>M7188-Key!$B$5</f>
        <v>14.92</v>
      </c>
      <c r="T7188" s="2">
        <f t="shared" si="560"/>
        <v>44129.805555555555</v>
      </c>
      <c r="U7188" t="str">
        <f t="shared" si="561"/>
        <v>10-25-2020 19:20</v>
      </c>
      <c r="V7188">
        <f>IFERROR(IF(W7188=Z7188,VLOOKUP($U7188,[1]C8842!$G$2:$M$145,3,FALSE),0),0)</f>
        <v>0</v>
      </c>
      <c r="W7188">
        <f>VLOOKUP(RIGHT($V$1,5),Key!$A$9:$B$14,2,FALSE)</f>
        <v>10.199999999999999</v>
      </c>
      <c r="X7188">
        <f t="shared" si="564"/>
        <v>0</v>
      </c>
      <c r="Y7188">
        <f>VLOOKUP(RIGHT($X$1,5),Key!$A$9:$B$14,2,FALSE)</f>
        <v>3.7</v>
      </c>
      <c r="Z7188">
        <f t="shared" si="562"/>
        <v>10.199999999999999</v>
      </c>
      <c r="AA7188">
        <f t="shared" si="563"/>
        <v>0</v>
      </c>
    </row>
    <row r="7189" spans="1:27" x14ac:dyDescent="0.3">
      <c r="A7189">
        <v>100067</v>
      </c>
      <c r="B7189">
        <v>230922</v>
      </c>
      <c r="C7189" s="3">
        <v>44130.803472222222</v>
      </c>
      <c r="D7189">
        <v>0</v>
      </c>
      <c r="E7189">
        <v>2</v>
      </c>
      <c r="F7189" t="s">
        <v>25</v>
      </c>
      <c r="G7189">
        <v>1</v>
      </c>
      <c r="H7189">
        <v>64.894530000000003</v>
      </c>
      <c r="I7189">
        <v>16.210940000000001</v>
      </c>
      <c r="J7189">
        <v>0.91015630000000003</v>
      </c>
      <c r="K7189">
        <v>44.019530000000003</v>
      </c>
      <c r="L7189" s="3">
        <v>44130.556944444441</v>
      </c>
      <c r="M7189">
        <v>17.18</v>
      </c>
      <c r="N7189" t="s">
        <v>28</v>
      </c>
      <c r="P7189">
        <f>(C7189-Key!$B$1)*24</f>
        <v>4.2333333333372138</v>
      </c>
      <c r="Q7189">
        <f>(Key!$B$2-'17.1'!C7189)*24</f>
        <v>-1.2833333333255723</v>
      </c>
      <c r="R7189" s="3">
        <f>C7189-(M7189-Key!$B$5)/(24*Key!$B$6)</f>
        <v>44130.789657407404</v>
      </c>
      <c r="S7189">
        <f>M7189-Key!$B$5</f>
        <v>14.92</v>
      </c>
      <c r="T7189" s="2">
        <f t="shared" si="560"/>
        <v>44129.805555555555</v>
      </c>
      <c r="U7189" t="str">
        <f t="shared" si="561"/>
        <v>10-25-2020 19:20</v>
      </c>
      <c r="V7189">
        <f>IFERROR(IF(W7189=Z7189,VLOOKUP($U7189,[1]C8842!$G$2:$M$145,3,FALSE),0),0)</f>
        <v>0</v>
      </c>
      <c r="W7189">
        <f>VLOOKUP(RIGHT($V$1,5),Key!$A$9:$B$14,2,FALSE)</f>
        <v>10.199999999999999</v>
      </c>
      <c r="X7189">
        <f t="shared" si="564"/>
        <v>0</v>
      </c>
      <c r="Y7189">
        <f>VLOOKUP(RIGHT($X$1,5),Key!$A$9:$B$14,2,FALSE)</f>
        <v>3.7</v>
      </c>
      <c r="Z7189">
        <f t="shared" si="562"/>
        <v>10.199999999999999</v>
      </c>
      <c r="AA7189">
        <f t="shared" si="563"/>
        <v>0</v>
      </c>
    </row>
    <row r="7190" spans="1:27" x14ac:dyDescent="0.3">
      <c r="A7190">
        <v>100067</v>
      </c>
      <c r="B7190">
        <v>230922</v>
      </c>
      <c r="C7190" s="3">
        <v>44130.803472222222</v>
      </c>
      <c r="D7190">
        <v>3</v>
      </c>
      <c r="E7190">
        <v>2</v>
      </c>
      <c r="F7190" t="s">
        <v>26</v>
      </c>
      <c r="G7190">
        <v>1</v>
      </c>
      <c r="H7190">
        <v>62.15625</v>
      </c>
      <c r="I7190">
        <v>15.308590000000001</v>
      </c>
      <c r="J7190">
        <v>0.91015630000000003</v>
      </c>
      <c r="K7190">
        <v>96.039060000000006</v>
      </c>
      <c r="L7190" s="3">
        <v>44130.556944444441</v>
      </c>
      <c r="M7190">
        <v>17.18</v>
      </c>
      <c r="N7190" t="s">
        <v>28</v>
      </c>
      <c r="P7190">
        <f>(C7190-Key!$B$1)*24</f>
        <v>4.2333333333372138</v>
      </c>
      <c r="Q7190">
        <f>(Key!$B$2-'17.1'!C7190)*24</f>
        <v>-1.2833333333255723</v>
      </c>
      <c r="R7190" s="3">
        <f>C7190-(M7190-Key!$B$5)/(24*Key!$B$6)</f>
        <v>44130.789657407404</v>
      </c>
      <c r="S7190">
        <f>M7190-Key!$B$5</f>
        <v>14.92</v>
      </c>
      <c r="T7190" s="2">
        <f t="shared" si="560"/>
        <v>44129.805555555555</v>
      </c>
      <c r="U7190" t="str">
        <f t="shared" si="561"/>
        <v>10-25-2020 19:20</v>
      </c>
      <c r="V7190">
        <f>IFERROR(IF(W7190=Z7190,VLOOKUP($U7190,[1]C8842!$G$2:$M$145,3,FALSE),0),0)</f>
        <v>0</v>
      </c>
      <c r="W7190">
        <f>VLOOKUP(RIGHT($V$1,5),Key!$A$9:$B$14,2,FALSE)</f>
        <v>10.199999999999999</v>
      </c>
      <c r="X7190">
        <f t="shared" si="564"/>
        <v>0</v>
      </c>
      <c r="Y7190">
        <f>VLOOKUP(RIGHT($X$1,5),Key!$A$9:$B$14,2,FALSE)</f>
        <v>3.7</v>
      </c>
      <c r="Z7190">
        <f t="shared" si="562"/>
        <v>10.199999999999999</v>
      </c>
      <c r="AA7190">
        <f t="shared" si="563"/>
        <v>0</v>
      </c>
    </row>
    <row r="7191" spans="1:27" x14ac:dyDescent="0.3">
      <c r="A7191">
        <v>100067</v>
      </c>
      <c r="B7191">
        <v>230922</v>
      </c>
      <c r="C7191" s="3">
        <v>44130.803472222222</v>
      </c>
      <c r="D7191">
        <v>3</v>
      </c>
      <c r="E7191">
        <v>2</v>
      </c>
      <c r="F7191" t="s">
        <v>26</v>
      </c>
      <c r="G7191">
        <v>1</v>
      </c>
      <c r="H7191">
        <v>61.761719999999997</v>
      </c>
      <c r="I7191">
        <v>16.25</v>
      </c>
      <c r="J7191">
        <v>0.95703130000000003</v>
      </c>
      <c r="K7191">
        <v>94.039060000000006</v>
      </c>
      <c r="L7191" s="3">
        <v>44130.556944444441</v>
      </c>
      <c r="M7191">
        <v>17.18</v>
      </c>
      <c r="N7191" t="s">
        <v>28</v>
      </c>
      <c r="P7191">
        <f>(C7191-Key!$B$1)*24</f>
        <v>4.2333333333372138</v>
      </c>
      <c r="Q7191">
        <f>(Key!$B$2-'17.1'!C7191)*24</f>
        <v>-1.2833333333255723</v>
      </c>
      <c r="R7191" s="3">
        <f>C7191-(M7191-Key!$B$5)/(24*Key!$B$6)</f>
        <v>44130.789657407404</v>
      </c>
      <c r="S7191">
        <f>M7191-Key!$B$5</f>
        <v>14.92</v>
      </c>
      <c r="T7191" s="2">
        <f t="shared" si="560"/>
        <v>44129.805555555555</v>
      </c>
      <c r="U7191" t="str">
        <f t="shared" si="561"/>
        <v>10-25-2020 19:20</v>
      </c>
      <c r="V7191">
        <f>IFERROR(IF(W7191=Z7191,VLOOKUP($U7191,[1]C8842!$G$2:$M$145,3,FALSE),0),0)</f>
        <v>0</v>
      </c>
      <c r="W7191">
        <f>VLOOKUP(RIGHT($V$1,5),Key!$A$9:$B$14,2,FALSE)</f>
        <v>10.199999999999999</v>
      </c>
      <c r="X7191">
        <f t="shared" si="564"/>
        <v>0</v>
      </c>
      <c r="Y7191">
        <f>VLOOKUP(RIGHT($X$1,5),Key!$A$9:$B$14,2,FALSE)</f>
        <v>3.7</v>
      </c>
      <c r="Z7191">
        <f t="shared" si="562"/>
        <v>10.199999999999999</v>
      </c>
      <c r="AA7191">
        <f t="shared" si="563"/>
        <v>0</v>
      </c>
    </row>
    <row r="7192" spans="1:27" x14ac:dyDescent="0.3">
      <c r="A7192">
        <v>100067</v>
      </c>
      <c r="B7192">
        <v>230922</v>
      </c>
      <c r="C7192" s="3">
        <v>44130.803472222222</v>
      </c>
      <c r="D7192">
        <v>3</v>
      </c>
      <c r="E7192">
        <v>2</v>
      </c>
      <c r="F7192" t="s">
        <v>26</v>
      </c>
      <c r="G7192">
        <v>4</v>
      </c>
      <c r="H7192">
        <v>61.34375</v>
      </c>
      <c r="I7192">
        <v>73.746089999999995</v>
      </c>
      <c r="J7192">
        <v>3.4609380000000001</v>
      </c>
      <c r="K7192">
        <v>95.039060000000006</v>
      </c>
      <c r="L7192" s="3">
        <v>44130.556944444441</v>
      </c>
      <c r="M7192">
        <v>17.18</v>
      </c>
      <c r="N7192" t="s">
        <v>28</v>
      </c>
      <c r="P7192">
        <f>(C7192-Key!$B$1)*24</f>
        <v>4.2333333333372138</v>
      </c>
      <c r="Q7192">
        <f>(Key!$B$2-'17.1'!C7192)*24</f>
        <v>-1.2833333333255723</v>
      </c>
      <c r="R7192" s="3">
        <f>C7192-(M7192-Key!$B$5)/(24*Key!$B$6)</f>
        <v>44130.789657407404</v>
      </c>
      <c r="S7192">
        <f>M7192-Key!$B$5</f>
        <v>14.92</v>
      </c>
      <c r="T7192" s="2">
        <f t="shared" si="560"/>
        <v>44129.805555555555</v>
      </c>
      <c r="U7192" t="str">
        <f t="shared" si="561"/>
        <v>10-25-2020 19:20</v>
      </c>
      <c r="V7192">
        <f>IFERROR(IF(W7192=Z7192,VLOOKUP($U7192,[1]C8842!$G$2:$M$145,3,FALSE),0),0)</f>
        <v>0</v>
      </c>
      <c r="W7192">
        <f>VLOOKUP(RIGHT($V$1,5),Key!$A$9:$B$14,2,FALSE)</f>
        <v>10.199999999999999</v>
      </c>
      <c r="X7192">
        <f t="shared" si="564"/>
        <v>0</v>
      </c>
      <c r="Y7192">
        <f>VLOOKUP(RIGHT($X$1,5),Key!$A$9:$B$14,2,FALSE)</f>
        <v>3.7</v>
      </c>
      <c r="Z7192">
        <f t="shared" si="562"/>
        <v>10.199999999999999</v>
      </c>
      <c r="AA7192">
        <f t="shared" si="563"/>
        <v>0</v>
      </c>
    </row>
    <row r="7193" spans="1:27" x14ac:dyDescent="0.3">
      <c r="A7193">
        <v>100067</v>
      </c>
      <c r="B7193">
        <v>230922</v>
      </c>
      <c r="C7193" s="3">
        <v>44130.804166666669</v>
      </c>
      <c r="D7193">
        <v>3</v>
      </c>
      <c r="E7193">
        <v>2</v>
      </c>
      <c r="F7193" t="s">
        <v>26</v>
      </c>
      <c r="G7193">
        <v>1</v>
      </c>
      <c r="H7193">
        <v>68.71875</v>
      </c>
      <c r="I7193">
        <v>16.757809999999999</v>
      </c>
      <c r="J7193">
        <v>0.87890630000000003</v>
      </c>
      <c r="K7193">
        <v>91.039060000000006</v>
      </c>
      <c r="L7193" s="3">
        <v>44130.556944444441</v>
      </c>
      <c r="M7193">
        <v>17.18</v>
      </c>
      <c r="N7193" t="s">
        <v>28</v>
      </c>
      <c r="P7193">
        <f>(C7193-Key!$B$1)*24</f>
        <v>4.2500000000582077</v>
      </c>
      <c r="Q7193">
        <f>(Key!$B$2-'17.1'!C7193)*24</f>
        <v>-1.3000000000465661</v>
      </c>
      <c r="R7193" s="3">
        <f>C7193-(M7193-Key!$B$5)/(24*Key!$B$6)</f>
        <v>44130.790351851851</v>
      </c>
      <c r="S7193">
        <f>M7193-Key!$B$5</f>
        <v>14.92</v>
      </c>
      <c r="T7193" s="2">
        <f t="shared" si="560"/>
        <v>44129.805555555555</v>
      </c>
      <c r="U7193" t="str">
        <f t="shared" si="561"/>
        <v>10-25-2020 19:20</v>
      </c>
      <c r="V7193">
        <f>IFERROR(IF(W7193=Z7193,VLOOKUP($U7193,[1]C8842!$G$2:$M$145,3,FALSE),0),0)</f>
        <v>0</v>
      </c>
      <c r="W7193">
        <f>VLOOKUP(RIGHT($V$1,5),Key!$A$9:$B$14,2,FALSE)</f>
        <v>10.199999999999999</v>
      </c>
      <c r="X7193">
        <f t="shared" si="564"/>
        <v>0</v>
      </c>
      <c r="Y7193">
        <f>VLOOKUP(RIGHT($X$1,5),Key!$A$9:$B$14,2,FALSE)</f>
        <v>3.7</v>
      </c>
      <c r="Z7193">
        <f t="shared" si="562"/>
        <v>10.199999999999999</v>
      </c>
      <c r="AA7193">
        <f t="shared" si="563"/>
        <v>0</v>
      </c>
    </row>
    <row r="7194" spans="1:27" x14ac:dyDescent="0.3">
      <c r="A7194">
        <v>100067</v>
      </c>
      <c r="B7194">
        <v>230922</v>
      </c>
      <c r="C7194" s="3">
        <v>44130.804166666669</v>
      </c>
      <c r="D7194">
        <v>3</v>
      </c>
      <c r="E7194">
        <v>2</v>
      </c>
      <c r="F7194" t="s">
        <v>26</v>
      </c>
      <c r="G7194">
        <v>1</v>
      </c>
      <c r="H7194">
        <v>70.527339999999995</v>
      </c>
      <c r="I7194">
        <v>15.34375</v>
      </c>
      <c r="J7194">
        <v>0.8046875</v>
      </c>
      <c r="K7194">
        <v>93.039060000000006</v>
      </c>
      <c r="L7194" s="3">
        <v>44130.556944444441</v>
      </c>
      <c r="M7194">
        <v>17.18</v>
      </c>
      <c r="N7194" t="s">
        <v>28</v>
      </c>
      <c r="P7194">
        <f>(C7194-Key!$B$1)*24</f>
        <v>4.2500000000582077</v>
      </c>
      <c r="Q7194">
        <f>(Key!$B$2-'17.1'!C7194)*24</f>
        <v>-1.3000000000465661</v>
      </c>
      <c r="R7194" s="3">
        <f>C7194-(M7194-Key!$B$5)/(24*Key!$B$6)</f>
        <v>44130.790351851851</v>
      </c>
      <c r="S7194">
        <f>M7194-Key!$B$5</f>
        <v>14.92</v>
      </c>
      <c r="T7194" s="2">
        <f t="shared" si="560"/>
        <v>44129.805555555555</v>
      </c>
      <c r="U7194" t="str">
        <f t="shared" si="561"/>
        <v>10-25-2020 19:20</v>
      </c>
      <c r="V7194">
        <f>IFERROR(IF(W7194=Z7194,VLOOKUP($U7194,[1]C8842!$G$2:$M$145,3,FALSE),0),0)</f>
        <v>0</v>
      </c>
      <c r="W7194">
        <f>VLOOKUP(RIGHT($V$1,5),Key!$A$9:$B$14,2,FALSE)</f>
        <v>10.199999999999999</v>
      </c>
      <c r="X7194">
        <f t="shared" si="564"/>
        <v>0</v>
      </c>
      <c r="Y7194">
        <f>VLOOKUP(RIGHT($X$1,5),Key!$A$9:$B$14,2,FALSE)</f>
        <v>3.7</v>
      </c>
      <c r="Z7194">
        <f t="shared" si="562"/>
        <v>10.199999999999999</v>
      </c>
      <c r="AA7194">
        <f t="shared" si="563"/>
        <v>0</v>
      </c>
    </row>
    <row r="7195" spans="1:27" x14ac:dyDescent="0.3">
      <c r="A7195">
        <v>100067</v>
      </c>
      <c r="B7195">
        <v>230922</v>
      </c>
      <c r="C7195" s="3">
        <v>44130.804166666669</v>
      </c>
      <c r="D7195">
        <v>0</v>
      </c>
      <c r="E7195">
        <v>2</v>
      </c>
      <c r="F7195" t="s">
        <v>25</v>
      </c>
      <c r="G7195">
        <v>1</v>
      </c>
      <c r="H7195">
        <v>65.539060000000006</v>
      </c>
      <c r="I7195">
        <v>14.95313</v>
      </c>
      <c r="J7195">
        <v>0.84765630000000003</v>
      </c>
      <c r="K7195">
        <v>45.019530000000003</v>
      </c>
      <c r="L7195" s="3">
        <v>44130.556944444441</v>
      </c>
      <c r="M7195">
        <v>17.18</v>
      </c>
      <c r="N7195" t="s">
        <v>28</v>
      </c>
      <c r="P7195">
        <f>(C7195-Key!$B$1)*24</f>
        <v>4.2500000000582077</v>
      </c>
      <c r="Q7195">
        <f>(Key!$B$2-'17.1'!C7195)*24</f>
        <v>-1.3000000000465661</v>
      </c>
      <c r="R7195" s="3">
        <f>C7195-(M7195-Key!$B$5)/(24*Key!$B$6)</f>
        <v>44130.790351851851</v>
      </c>
      <c r="S7195">
        <f>M7195-Key!$B$5</f>
        <v>14.92</v>
      </c>
      <c r="T7195" s="2">
        <f t="shared" si="560"/>
        <v>44129.805555555555</v>
      </c>
      <c r="U7195" t="str">
        <f t="shared" si="561"/>
        <v>10-25-2020 19:20</v>
      </c>
      <c r="V7195">
        <f>IFERROR(IF(W7195=Z7195,VLOOKUP($U7195,[1]C8842!$G$2:$M$145,3,FALSE),0),0)</f>
        <v>0</v>
      </c>
      <c r="W7195">
        <f>VLOOKUP(RIGHT($V$1,5),Key!$A$9:$B$14,2,FALSE)</f>
        <v>10.199999999999999</v>
      </c>
      <c r="X7195">
        <f t="shared" si="564"/>
        <v>0</v>
      </c>
      <c r="Y7195">
        <f>VLOOKUP(RIGHT($X$1,5),Key!$A$9:$B$14,2,FALSE)</f>
        <v>3.7</v>
      </c>
      <c r="Z7195">
        <f t="shared" si="562"/>
        <v>10.199999999999999</v>
      </c>
      <c r="AA7195">
        <f t="shared" si="563"/>
        <v>0</v>
      </c>
    </row>
    <row r="7196" spans="1:27" x14ac:dyDescent="0.3">
      <c r="A7196">
        <v>100067</v>
      </c>
      <c r="B7196">
        <v>230922</v>
      </c>
      <c r="C7196" s="3">
        <v>44130.804166666669</v>
      </c>
      <c r="D7196">
        <v>1</v>
      </c>
      <c r="E7196">
        <v>1</v>
      </c>
      <c r="F7196" t="s">
        <v>25</v>
      </c>
      <c r="G7196">
        <v>1</v>
      </c>
      <c r="H7196">
        <v>68.492189999999994</v>
      </c>
      <c r="I7196">
        <v>15.79297</v>
      </c>
      <c r="J7196">
        <v>0.84375</v>
      </c>
      <c r="K7196">
        <v>58.023440000000001</v>
      </c>
      <c r="L7196" s="3">
        <v>44130.556944444441</v>
      </c>
      <c r="M7196">
        <v>17.18</v>
      </c>
      <c r="N7196" t="s">
        <v>28</v>
      </c>
      <c r="P7196">
        <f>(C7196-Key!$B$1)*24</f>
        <v>4.2500000000582077</v>
      </c>
      <c r="Q7196">
        <f>(Key!$B$2-'17.1'!C7196)*24</f>
        <v>-1.3000000000465661</v>
      </c>
      <c r="R7196" s="3">
        <f>C7196-(M7196-Key!$B$5)/(24*Key!$B$6)</f>
        <v>44130.790351851851</v>
      </c>
      <c r="S7196">
        <f>M7196-Key!$B$5</f>
        <v>14.92</v>
      </c>
      <c r="T7196" s="2">
        <f t="shared" si="560"/>
        <v>44129.805555555555</v>
      </c>
      <c r="U7196" t="str">
        <f t="shared" si="561"/>
        <v>10-25-2020 19:20</v>
      </c>
      <c r="V7196">
        <f>IFERROR(IF(W7196=Z7196,VLOOKUP($U7196,[1]C8842!$G$2:$M$145,3,FALSE),0),0)</f>
        <v>0</v>
      </c>
      <c r="W7196">
        <f>VLOOKUP(RIGHT($V$1,5),Key!$A$9:$B$14,2,FALSE)</f>
        <v>10.199999999999999</v>
      </c>
      <c r="X7196">
        <f t="shared" si="564"/>
        <v>0</v>
      </c>
      <c r="Y7196">
        <f>VLOOKUP(RIGHT($X$1,5),Key!$A$9:$B$14,2,FALSE)</f>
        <v>3.7</v>
      </c>
      <c r="Z7196">
        <f t="shared" si="562"/>
        <v>10.199999999999999</v>
      </c>
      <c r="AA7196">
        <f t="shared" si="563"/>
        <v>0</v>
      </c>
    </row>
    <row r="7197" spans="1:27" x14ac:dyDescent="0.3">
      <c r="A7197">
        <v>100067</v>
      </c>
      <c r="B7197">
        <v>230922</v>
      </c>
      <c r="C7197" s="3">
        <v>44130.804166666669</v>
      </c>
      <c r="D7197">
        <v>3</v>
      </c>
      <c r="E7197">
        <v>2</v>
      </c>
      <c r="F7197" t="s">
        <v>26</v>
      </c>
      <c r="G7197">
        <v>2</v>
      </c>
      <c r="H7197">
        <v>57.21875</v>
      </c>
      <c r="I7197">
        <v>25.816410000000001</v>
      </c>
      <c r="J7197">
        <v>1.4765630000000001</v>
      </c>
      <c r="K7197">
        <v>95.039060000000006</v>
      </c>
      <c r="L7197" s="3">
        <v>44130.556944444441</v>
      </c>
      <c r="M7197">
        <v>17.18</v>
      </c>
      <c r="N7197" t="s">
        <v>28</v>
      </c>
      <c r="P7197">
        <f>(C7197-Key!$B$1)*24</f>
        <v>4.2500000000582077</v>
      </c>
      <c r="Q7197">
        <f>(Key!$B$2-'17.1'!C7197)*24</f>
        <v>-1.3000000000465661</v>
      </c>
      <c r="R7197" s="3">
        <f>C7197-(M7197-Key!$B$5)/(24*Key!$B$6)</f>
        <v>44130.790351851851</v>
      </c>
      <c r="S7197">
        <f>M7197-Key!$B$5</f>
        <v>14.92</v>
      </c>
      <c r="T7197" s="2">
        <f t="shared" si="560"/>
        <v>44129.805555555555</v>
      </c>
      <c r="U7197" t="str">
        <f t="shared" si="561"/>
        <v>10-25-2020 19:20</v>
      </c>
      <c r="V7197">
        <f>IFERROR(IF(W7197=Z7197,VLOOKUP($U7197,[1]C8842!$G$2:$M$145,3,FALSE),0),0)</f>
        <v>0</v>
      </c>
      <c r="W7197">
        <f>VLOOKUP(RIGHT($V$1,5),Key!$A$9:$B$14,2,FALSE)</f>
        <v>10.199999999999999</v>
      </c>
      <c r="X7197">
        <f t="shared" si="564"/>
        <v>0</v>
      </c>
      <c r="Y7197">
        <f>VLOOKUP(RIGHT($X$1,5),Key!$A$9:$B$14,2,FALSE)</f>
        <v>3.7</v>
      </c>
      <c r="Z7197">
        <f t="shared" si="562"/>
        <v>10.199999999999999</v>
      </c>
      <c r="AA7197">
        <f t="shared" si="563"/>
        <v>0</v>
      </c>
    </row>
    <row r="7198" spans="1:27" x14ac:dyDescent="0.3">
      <c r="A7198">
        <v>100067</v>
      </c>
      <c r="B7198">
        <v>230922</v>
      </c>
      <c r="C7198" s="3">
        <v>44130.804166666669</v>
      </c>
      <c r="D7198">
        <v>3</v>
      </c>
      <c r="E7198">
        <v>2</v>
      </c>
      <c r="F7198" t="s">
        <v>26</v>
      </c>
      <c r="G7198">
        <v>2</v>
      </c>
      <c r="H7198">
        <v>66.875</v>
      </c>
      <c r="I7198">
        <v>27.34375</v>
      </c>
      <c r="J7198">
        <v>1.324219</v>
      </c>
      <c r="K7198">
        <v>94.039060000000006</v>
      </c>
      <c r="L7198" s="3">
        <v>44130.556944444441</v>
      </c>
      <c r="M7198">
        <v>17.18</v>
      </c>
      <c r="N7198" t="s">
        <v>28</v>
      </c>
      <c r="P7198">
        <f>(C7198-Key!$B$1)*24</f>
        <v>4.2500000000582077</v>
      </c>
      <c r="Q7198">
        <f>(Key!$B$2-'17.1'!C7198)*24</f>
        <v>-1.3000000000465661</v>
      </c>
      <c r="R7198" s="3">
        <f>C7198-(M7198-Key!$B$5)/(24*Key!$B$6)</f>
        <v>44130.790351851851</v>
      </c>
      <c r="S7198">
        <f>M7198-Key!$B$5</f>
        <v>14.92</v>
      </c>
      <c r="T7198" s="2">
        <f t="shared" si="560"/>
        <v>44129.805555555555</v>
      </c>
      <c r="U7198" t="str">
        <f t="shared" si="561"/>
        <v>10-25-2020 19:20</v>
      </c>
      <c r="V7198">
        <f>IFERROR(IF(W7198=Z7198,VLOOKUP($U7198,[1]C8842!$G$2:$M$145,3,FALSE),0),0)</f>
        <v>0</v>
      </c>
      <c r="W7198">
        <f>VLOOKUP(RIGHT($V$1,5),Key!$A$9:$B$14,2,FALSE)</f>
        <v>10.199999999999999</v>
      </c>
      <c r="X7198">
        <f t="shared" si="564"/>
        <v>0</v>
      </c>
      <c r="Y7198">
        <f>VLOOKUP(RIGHT($X$1,5),Key!$A$9:$B$14,2,FALSE)</f>
        <v>3.7</v>
      </c>
      <c r="Z7198">
        <f t="shared" si="562"/>
        <v>10.199999999999999</v>
      </c>
      <c r="AA7198">
        <f t="shared" si="563"/>
        <v>0</v>
      </c>
    </row>
    <row r="7199" spans="1:27" x14ac:dyDescent="0.3">
      <c r="A7199">
        <v>100067</v>
      </c>
      <c r="B7199">
        <v>230922</v>
      </c>
      <c r="C7199" s="3">
        <v>44130.804166666669</v>
      </c>
      <c r="D7199">
        <v>0</v>
      </c>
      <c r="E7199">
        <v>2</v>
      </c>
      <c r="F7199" t="s">
        <v>25</v>
      </c>
      <c r="G7199">
        <v>1</v>
      </c>
      <c r="H7199">
        <v>59.4375</v>
      </c>
      <c r="I7199">
        <v>19.375</v>
      </c>
      <c r="J7199">
        <v>1.1328130000000001</v>
      </c>
      <c r="K7199">
        <v>46.019530000000003</v>
      </c>
      <c r="L7199" s="3">
        <v>44130.556944444441</v>
      </c>
      <c r="M7199">
        <v>17.18</v>
      </c>
      <c r="N7199" t="s">
        <v>28</v>
      </c>
      <c r="P7199">
        <f>(C7199-Key!$B$1)*24</f>
        <v>4.2500000000582077</v>
      </c>
      <c r="Q7199">
        <f>(Key!$B$2-'17.1'!C7199)*24</f>
        <v>-1.3000000000465661</v>
      </c>
      <c r="R7199" s="3">
        <f>C7199-(M7199-Key!$B$5)/(24*Key!$B$6)</f>
        <v>44130.790351851851</v>
      </c>
      <c r="S7199">
        <f>M7199-Key!$B$5</f>
        <v>14.92</v>
      </c>
      <c r="T7199" s="2">
        <f t="shared" si="560"/>
        <v>44129.805555555555</v>
      </c>
      <c r="U7199" t="str">
        <f t="shared" si="561"/>
        <v>10-25-2020 19:20</v>
      </c>
      <c r="V7199">
        <f>IFERROR(IF(W7199=Z7199,VLOOKUP($U7199,[1]C8842!$G$2:$M$145,3,FALSE),0),0)</f>
        <v>0</v>
      </c>
      <c r="W7199">
        <f>VLOOKUP(RIGHT($V$1,5),Key!$A$9:$B$14,2,FALSE)</f>
        <v>10.199999999999999</v>
      </c>
      <c r="X7199">
        <f t="shared" si="564"/>
        <v>0</v>
      </c>
      <c r="Y7199">
        <f>VLOOKUP(RIGHT($X$1,5),Key!$A$9:$B$14,2,FALSE)</f>
        <v>3.7</v>
      </c>
      <c r="Z7199">
        <f t="shared" si="562"/>
        <v>10.199999999999999</v>
      </c>
      <c r="AA7199">
        <f t="shared" si="563"/>
        <v>0</v>
      </c>
    </row>
    <row r="7200" spans="1:27" x14ac:dyDescent="0.3">
      <c r="A7200">
        <v>100067</v>
      </c>
      <c r="B7200">
        <v>230922</v>
      </c>
      <c r="C7200" s="3">
        <v>44130.804166666669</v>
      </c>
      <c r="D7200">
        <v>3</v>
      </c>
      <c r="E7200">
        <v>2</v>
      </c>
      <c r="F7200" t="s">
        <v>26</v>
      </c>
      <c r="G7200">
        <v>2</v>
      </c>
      <c r="H7200">
        <v>68.121089999999995</v>
      </c>
      <c r="I7200">
        <v>22.54297</v>
      </c>
      <c r="J7200">
        <v>1.113281</v>
      </c>
      <c r="K7200">
        <v>94.039060000000006</v>
      </c>
      <c r="L7200" s="3">
        <v>44130.556944444441</v>
      </c>
      <c r="M7200">
        <v>17.18</v>
      </c>
      <c r="N7200" t="s">
        <v>28</v>
      </c>
      <c r="P7200">
        <f>(C7200-Key!$B$1)*24</f>
        <v>4.2500000000582077</v>
      </c>
      <c r="Q7200">
        <f>(Key!$B$2-'17.1'!C7200)*24</f>
        <v>-1.3000000000465661</v>
      </c>
      <c r="R7200" s="3">
        <f>C7200-(M7200-Key!$B$5)/(24*Key!$B$6)</f>
        <v>44130.790351851851</v>
      </c>
      <c r="S7200">
        <f>M7200-Key!$B$5</f>
        <v>14.92</v>
      </c>
      <c r="T7200" s="2">
        <f t="shared" si="560"/>
        <v>44129.805555555555</v>
      </c>
      <c r="U7200" t="str">
        <f t="shared" si="561"/>
        <v>10-25-2020 19:20</v>
      </c>
      <c r="V7200">
        <f>IFERROR(IF(W7200=Z7200,VLOOKUP($U7200,[1]C8842!$G$2:$M$145,3,FALSE),0),0)</f>
        <v>0</v>
      </c>
      <c r="W7200">
        <f>VLOOKUP(RIGHT($V$1,5),Key!$A$9:$B$14,2,FALSE)</f>
        <v>10.199999999999999</v>
      </c>
      <c r="X7200">
        <f t="shared" si="564"/>
        <v>0</v>
      </c>
      <c r="Y7200">
        <f>VLOOKUP(RIGHT($X$1,5),Key!$A$9:$B$14,2,FALSE)</f>
        <v>3.7</v>
      </c>
      <c r="Z7200">
        <f t="shared" si="562"/>
        <v>10.199999999999999</v>
      </c>
      <c r="AA7200">
        <f t="shared" si="563"/>
        <v>0</v>
      </c>
    </row>
    <row r="7201" spans="1:27" x14ac:dyDescent="0.3">
      <c r="A7201">
        <v>100067</v>
      </c>
      <c r="B7201">
        <v>230922</v>
      </c>
      <c r="C7201" s="3">
        <v>44130.804166666669</v>
      </c>
      <c r="D7201">
        <v>1</v>
      </c>
      <c r="E7201">
        <v>1</v>
      </c>
      <c r="F7201" t="s">
        <v>25</v>
      </c>
      <c r="G7201">
        <v>1</v>
      </c>
      <c r="H7201">
        <v>68.25</v>
      </c>
      <c r="I7201">
        <v>19.027339999999999</v>
      </c>
      <c r="J7201">
        <v>0.97265630000000003</v>
      </c>
      <c r="K7201">
        <v>58.023440000000001</v>
      </c>
      <c r="L7201" s="3">
        <v>44130.556944444441</v>
      </c>
      <c r="M7201">
        <v>17.18</v>
      </c>
      <c r="N7201" t="s">
        <v>28</v>
      </c>
      <c r="P7201">
        <f>(C7201-Key!$B$1)*24</f>
        <v>4.2500000000582077</v>
      </c>
      <c r="Q7201">
        <f>(Key!$B$2-'17.1'!C7201)*24</f>
        <v>-1.3000000000465661</v>
      </c>
      <c r="R7201" s="3">
        <f>C7201-(M7201-Key!$B$5)/(24*Key!$B$6)</f>
        <v>44130.790351851851</v>
      </c>
      <c r="S7201">
        <f>M7201-Key!$B$5</f>
        <v>14.92</v>
      </c>
      <c r="T7201" s="2">
        <f t="shared" si="560"/>
        <v>44129.805555555555</v>
      </c>
      <c r="U7201" t="str">
        <f t="shared" si="561"/>
        <v>10-25-2020 19:20</v>
      </c>
      <c r="V7201">
        <f>IFERROR(IF(W7201=Z7201,VLOOKUP($U7201,[1]C8842!$G$2:$M$145,3,FALSE),0),0)</f>
        <v>0</v>
      </c>
      <c r="W7201">
        <f>VLOOKUP(RIGHT($V$1,5),Key!$A$9:$B$14,2,FALSE)</f>
        <v>10.199999999999999</v>
      </c>
      <c r="X7201">
        <f t="shared" si="564"/>
        <v>0</v>
      </c>
      <c r="Y7201">
        <f>VLOOKUP(RIGHT($X$1,5),Key!$A$9:$B$14,2,FALSE)</f>
        <v>3.7</v>
      </c>
      <c r="Z7201">
        <f t="shared" si="562"/>
        <v>10.199999999999999</v>
      </c>
      <c r="AA7201">
        <f t="shared" si="563"/>
        <v>0</v>
      </c>
    </row>
    <row r="7202" spans="1:27" x14ac:dyDescent="0.3">
      <c r="A7202">
        <v>100067</v>
      </c>
      <c r="B7202">
        <v>230922</v>
      </c>
      <c r="C7202" s="3">
        <v>44130.804166666669</v>
      </c>
      <c r="D7202">
        <v>1</v>
      </c>
      <c r="E7202">
        <v>1</v>
      </c>
      <c r="F7202" t="s">
        <v>25</v>
      </c>
      <c r="G7202">
        <v>1</v>
      </c>
      <c r="H7202">
        <v>71.109380000000002</v>
      </c>
      <c r="I7202">
        <v>15.214840000000001</v>
      </c>
      <c r="J7202">
        <v>0.79296880000000003</v>
      </c>
      <c r="K7202">
        <v>58.023440000000001</v>
      </c>
      <c r="L7202" s="3">
        <v>44130.556944444441</v>
      </c>
      <c r="M7202">
        <v>17.18</v>
      </c>
      <c r="N7202" t="s">
        <v>28</v>
      </c>
      <c r="P7202">
        <f>(C7202-Key!$B$1)*24</f>
        <v>4.2500000000582077</v>
      </c>
      <c r="Q7202">
        <f>(Key!$B$2-'17.1'!C7202)*24</f>
        <v>-1.3000000000465661</v>
      </c>
      <c r="R7202" s="3">
        <f>C7202-(M7202-Key!$B$5)/(24*Key!$B$6)</f>
        <v>44130.790351851851</v>
      </c>
      <c r="S7202">
        <f>M7202-Key!$B$5</f>
        <v>14.92</v>
      </c>
      <c r="T7202" s="2">
        <f t="shared" si="560"/>
        <v>44129.805555555555</v>
      </c>
      <c r="U7202" t="str">
        <f t="shared" si="561"/>
        <v>10-25-2020 19:20</v>
      </c>
      <c r="V7202">
        <f>IFERROR(IF(W7202=Z7202,VLOOKUP($U7202,[1]C8842!$G$2:$M$145,3,FALSE),0),0)</f>
        <v>0</v>
      </c>
      <c r="W7202">
        <f>VLOOKUP(RIGHT($V$1,5),Key!$A$9:$B$14,2,FALSE)</f>
        <v>10.199999999999999</v>
      </c>
      <c r="X7202">
        <f t="shared" si="564"/>
        <v>0</v>
      </c>
      <c r="Y7202">
        <f>VLOOKUP(RIGHT($X$1,5),Key!$A$9:$B$14,2,FALSE)</f>
        <v>3.7</v>
      </c>
      <c r="Z7202">
        <f t="shared" si="562"/>
        <v>10.199999999999999</v>
      </c>
      <c r="AA7202">
        <f t="shared" si="563"/>
        <v>0</v>
      </c>
    </row>
    <row r="7203" spans="1:27" x14ac:dyDescent="0.3">
      <c r="A7203">
        <v>100067</v>
      </c>
      <c r="B7203">
        <v>230922</v>
      </c>
      <c r="C7203" s="3">
        <v>44130.804166666669</v>
      </c>
      <c r="D7203">
        <v>0</v>
      </c>
      <c r="E7203">
        <v>2</v>
      </c>
      <c r="F7203" t="s">
        <v>25</v>
      </c>
      <c r="G7203">
        <v>1</v>
      </c>
      <c r="H7203">
        <v>64.707030000000003</v>
      </c>
      <c r="I7203">
        <v>15.0625</v>
      </c>
      <c r="J7203">
        <v>0.86328130000000003</v>
      </c>
      <c r="K7203">
        <v>46.019530000000003</v>
      </c>
      <c r="L7203" s="3">
        <v>44130.556944444441</v>
      </c>
      <c r="M7203">
        <v>17.18</v>
      </c>
      <c r="N7203" t="s">
        <v>28</v>
      </c>
      <c r="P7203">
        <f>(C7203-Key!$B$1)*24</f>
        <v>4.2500000000582077</v>
      </c>
      <c r="Q7203">
        <f>(Key!$B$2-'17.1'!C7203)*24</f>
        <v>-1.3000000000465661</v>
      </c>
      <c r="R7203" s="3">
        <f>C7203-(M7203-Key!$B$5)/(24*Key!$B$6)</f>
        <v>44130.790351851851</v>
      </c>
      <c r="S7203">
        <f>M7203-Key!$B$5</f>
        <v>14.92</v>
      </c>
      <c r="T7203" s="2">
        <f t="shared" si="560"/>
        <v>44129.805555555555</v>
      </c>
      <c r="U7203" t="str">
        <f t="shared" si="561"/>
        <v>10-25-2020 19:20</v>
      </c>
      <c r="V7203">
        <f>IFERROR(IF(W7203=Z7203,VLOOKUP($U7203,[1]C8842!$G$2:$M$145,3,FALSE),0),0)</f>
        <v>0</v>
      </c>
      <c r="W7203">
        <f>VLOOKUP(RIGHT($V$1,5),Key!$A$9:$B$14,2,FALSE)</f>
        <v>10.199999999999999</v>
      </c>
      <c r="X7203">
        <f t="shared" si="564"/>
        <v>0</v>
      </c>
      <c r="Y7203">
        <f>VLOOKUP(RIGHT($X$1,5),Key!$A$9:$B$14,2,FALSE)</f>
        <v>3.7</v>
      </c>
      <c r="Z7203">
        <f t="shared" si="562"/>
        <v>10.199999999999999</v>
      </c>
      <c r="AA7203">
        <f t="shared" si="563"/>
        <v>0</v>
      </c>
    </row>
    <row r="7204" spans="1:27" x14ac:dyDescent="0.3">
      <c r="A7204">
        <v>100067</v>
      </c>
      <c r="B7204">
        <v>230922</v>
      </c>
      <c r="C7204" s="3">
        <v>44130.804166666669</v>
      </c>
      <c r="D7204">
        <v>1</v>
      </c>
      <c r="E7204">
        <v>1</v>
      </c>
      <c r="F7204" t="s">
        <v>25</v>
      </c>
      <c r="G7204">
        <v>1</v>
      </c>
      <c r="H7204">
        <v>68.734380000000002</v>
      </c>
      <c r="I7204">
        <v>14.566409999999999</v>
      </c>
      <c r="J7204">
        <v>0.79296880000000003</v>
      </c>
      <c r="K7204">
        <v>58.023440000000001</v>
      </c>
      <c r="L7204" s="3">
        <v>44130.556944444441</v>
      </c>
      <c r="M7204">
        <v>17.18</v>
      </c>
      <c r="N7204" t="s">
        <v>28</v>
      </c>
      <c r="P7204">
        <f>(C7204-Key!$B$1)*24</f>
        <v>4.2500000000582077</v>
      </c>
      <c r="Q7204">
        <f>(Key!$B$2-'17.1'!C7204)*24</f>
        <v>-1.3000000000465661</v>
      </c>
      <c r="R7204" s="3">
        <f>C7204-(M7204-Key!$B$5)/(24*Key!$B$6)</f>
        <v>44130.790351851851</v>
      </c>
      <c r="S7204">
        <f>M7204-Key!$B$5</f>
        <v>14.92</v>
      </c>
      <c r="T7204" s="2">
        <f t="shared" si="560"/>
        <v>44129.805555555555</v>
      </c>
      <c r="U7204" t="str">
        <f t="shared" si="561"/>
        <v>10-25-2020 19:20</v>
      </c>
      <c r="V7204">
        <f>IFERROR(IF(W7204=Z7204,VLOOKUP($U7204,[1]C8842!$G$2:$M$145,3,FALSE),0),0)</f>
        <v>0</v>
      </c>
      <c r="W7204">
        <f>VLOOKUP(RIGHT($V$1,5),Key!$A$9:$B$14,2,FALSE)</f>
        <v>10.199999999999999</v>
      </c>
      <c r="X7204">
        <f t="shared" si="564"/>
        <v>0</v>
      </c>
      <c r="Y7204">
        <f>VLOOKUP(RIGHT($X$1,5),Key!$A$9:$B$14,2,FALSE)</f>
        <v>3.7</v>
      </c>
      <c r="Z7204">
        <f t="shared" si="562"/>
        <v>10.199999999999999</v>
      </c>
      <c r="AA7204">
        <f t="shared" si="563"/>
        <v>0</v>
      </c>
    </row>
    <row r="7205" spans="1:27" x14ac:dyDescent="0.3">
      <c r="A7205">
        <v>100067</v>
      </c>
      <c r="B7205">
        <v>230922</v>
      </c>
      <c r="C7205" s="3">
        <v>44130.804166666669</v>
      </c>
      <c r="D7205">
        <v>1</v>
      </c>
      <c r="E7205">
        <v>1</v>
      </c>
      <c r="F7205" t="s">
        <v>25</v>
      </c>
      <c r="G7205">
        <v>1</v>
      </c>
      <c r="H7205">
        <v>69.894530000000003</v>
      </c>
      <c r="I7205">
        <v>14.214840000000001</v>
      </c>
      <c r="J7205">
        <v>0.765625</v>
      </c>
      <c r="K7205">
        <v>56.023440000000001</v>
      </c>
      <c r="L7205" s="3">
        <v>44130.556944444441</v>
      </c>
      <c r="M7205">
        <v>17.18</v>
      </c>
      <c r="N7205" t="s">
        <v>28</v>
      </c>
      <c r="P7205">
        <f>(C7205-Key!$B$1)*24</f>
        <v>4.2500000000582077</v>
      </c>
      <c r="Q7205">
        <f>(Key!$B$2-'17.1'!C7205)*24</f>
        <v>-1.3000000000465661</v>
      </c>
      <c r="R7205" s="3">
        <f>C7205-(M7205-Key!$B$5)/(24*Key!$B$6)</f>
        <v>44130.790351851851</v>
      </c>
      <c r="S7205">
        <f>M7205-Key!$B$5</f>
        <v>14.92</v>
      </c>
      <c r="T7205" s="2">
        <f t="shared" si="560"/>
        <v>44129.805555555555</v>
      </c>
      <c r="U7205" t="str">
        <f t="shared" si="561"/>
        <v>10-25-2020 19:20</v>
      </c>
      <c r="V7205">
        <f>IFERROR(IF(W7205=Z7205,VLOOKUP($U7205,[1]C8842!$G$2:$M$145,3,FALSE),0),0)</f>
        <v>0</v>
      </c>
      <c r="W7205">
        <f>VLOOKUP(RIGHT($V$1,5),Key!$A$9:$B$14,2,FALSE)</f>
        <v>10.199999999999999</v>
      </c>
      <c r="X7205">
        <f t="shared" si="564"/>
        <v>0</v>
      </c>
      <c r="Y7205">
        <f>VLOOKUP(RIGHT($X$1,5),Key!$A$9:$B$14,2,FALSE)</f>
        <v>3.7</v>
      </c>
      <c r="Z7205">
        <f t="shared" si="562"/>
        <v>10.199999999999999</v>
      </c>
      <c r="AA7205">
        <f t="shared" si="563"/>
        <v>0</v>
      </c>
    </row>
    <row r="7206" spans="1:27" x14ac:dyDescent="0.3">
      <c r="A7206">
        <v>100067</v>
      </c>
      <c r="B7206">
        <v>230922</v>
      </c>
      <c r="C7206" s="3">
        <v>44130.804166666669</v>
      </c>
      <c r="D7206">
        <v>0</v>
      </c>
      <c r="E7206">
        <v>2</v>
      </c>
      <c r="F7206" t="s">
        <v>25</v>
      </c>
      <c r="G7206">
        <v>3</v>
      </c>
      <c r="H7206">
        <v>62.363280000000003</v>
      </c>
      <c r="I7206">
        <v>37.109380000000002</v>
      </c>
      <c r="J7206">
        <v>1.839844</v>
      </c>
      <c r="K7206">
        <v>46.019530000000003</v>
      </c>
      <c r="L7206" s="3">
        <v>44130.556944444441</v>
      </c>
      <c r="M7206">
        <v>17.18</v>
      </c>
      <c r="N7206" t="s">
        <v>28</v>
      </c>
      <c r="P7206">
        <f>(C7206-Key!$B$1)*24</f>
        <v>4.2500000000582077</v>
      </c>
      <c r="Q7206">
        <f>(Key!$B$2-'17.1'!C7206)*24</f>
        <v>-1.3000000000465661</v>
      </c>
      <c r="R7206" s="3">
        <f>C7206-(M7206-Key!$B$5)/(24*Key!$B$6)</f>
        <v>44130.790351851851</v>
      </c>
      <c r="S7206">
        <f>M7206-Key!$B$5</f>
        <v>14.92</v>
      </c>
      <c r="T7206" s="2">
        <f t="shared" si="560"/>
        <v>44129.805555555555</v>
      </c>
      <c r="U7206" t="str">
        <f t="shared" si="561"/>
        <v>10-25-2020 19:20</v>
      </c>
      <c r="V7206">
        <f>IFERROR(IF(W7206=Z7206,VLOOKUP($U7206,[1]C8842!$G$2:$M$145,3,FALSE),0),0)</f>
        <v>0</v>
      </c>
      <c r="W7206">
        <f>VLOOKUP(RIGHT($V$1,5),Key!$A$9:$B$14,2,FALSE)</f>
        <v>10.199999999999999</v>
      </c>
      <c r="X7206">
        <f t="shared" si="564"/>
        <v>0</v>
      </c>
      <c r="Y7206">
        <f>VLOOKUP(RIGHT($X$1,5),Key!$A$9:$B$14,2,FALSE)</f>
        <v>3.7</v>
      </c>
      <c r="Z7206">
        <f t="shared" si="562"/>
        <v>10.199999999999999</v>
      </c>
      <c r="AA7206">
        <f t="shared" si="563"/>
        <v>0</v>
      </c>
    </row>
    <row r="7207" spans="1:27" x14ac:dyDescent="0.3">
      <c r="A7207">
        <v>100067</v>
      </c>
      <c r="B7207">
        <v>230922</v>
      </c>
      <c r="C7207" s="3">
        <v>44130.804166666669</v>
      </c>
      <c r="D7207">
        <v>1</v>
      </c>
      <c r="E7207">
        <v>1</v>
      </c>
      <c r="F7207" t="s">
        <v>25</v>
      </c>
      <c r="G7207">
        <v>1</v>
      </c>
      <c r="H7207">
        <v>68.988280000000003</v>
      </c>
      <c r="I7207">
        <v>17.05078</v>
      </c>
      <c r="J7207">
        <v>0.88671880000000003</v>
      </c>
      <c r="K7207">
        <v>58.023440000000001</v>
      </c>
      <c r="L7207" s="3">
        <v>44130.556944444441</v>
      </c>
      <c r="M7207">
        <v>17.18</v>
      </c>
      <c r="N7207" t="s">
        <v>28</v>
      </c>
      <c r="P7207">
        <f>(C7207-Key!$B$1)*24</f>
        <v>4.2500000000582077</v>
      </c>
      <c r="Q7207">
        <f>(Key!$B$2-'17.1'!C7207)*24</f>
        <v>-1.3000000000465661</v>
      </c>
      <c r="R7207" s="3">
        <f>C7207-(M7207-Key!$B$5)/(24*Key!$B$6)</f>
        <v>44130.790351851851</v>
      </c>
      <c r="S7207">
        <f>M7207-Key!$B$5</f>
        <v>14.92</v>
      </c>
      <c r="T7207" s="2">
        <f t="shared" si="560"/>
        <v>44129.805555555555</v>
      </c>
      <c r="U7207" t="str">
        <f t="shared" si="561"/>
        <v>10-25-2020 19:20</v>
      </c>
      <c r="V7207">
        <f>IFERROR(IF(W7207=Z7207,VLOOKUP($U7207,[1]C8842!$G$2:$M$145,3,FALSE),0),0)</f>
        <v>0</v>
      </c>
      <c r="W7207">
        <f>VLOOKUP(RIGHT($V$1,5),Key!$A$9:$B$14,2,FALSE)</f>
        <v>10.199999999999999</v>
      </c>
      <c r="X7207">
        <f t="shared" si="564"/>
        <v>0</v>
      </c>
      <c r="Y7207">
        <f>VLOOKUP(RIGHT($X$1,5),Key!$A$9:$B$14,2,FALSE)</f>
        <v>3.7</v>
      </c>
      <c r="Z7207">
        <f t="shared" si="562"/>
        <v>10.199999999999999</v>
      </c>
      <c r="AA7207">
        <f t="shared" si="563"/>
        <v>0</v>
      </c>
    </row>
    <row r="7208" spans="1:27" x14ac:dyDescent="0.3">
      <c r="A7208">
        <v>100067</v>
      </c>
      <c r="B7208">
        <v>230922</v>
      </c>
      <c r="C7208" s="3">
        <v>44130.804166666669</v>
      </c>
      <c r="D7208">
        <v>2</v>
      </c>
      <c r="E7208">
        <v>1</v>
      </c>
      <c r="F7208" t="s">
        <v>26</v>
      </c>
      <c r="G7208">
        <v>1</v>
      </c>
      <c r="H7208">
        <v>60.679690000000001</v>
      </c>
      <c r="I7208">
        <v>18.421880000000002</v>
      </c>
      <c r="J7208">
        <v>1.0703130000000001</v>
      </c>
      <c r="K7208">
        <v>88.035160000000005</v>
      </c>
      <c r="L7208" s="3">
        <v>44130.556944444441</v>
      </c>
      <c r="M7208">
        <v>17.18</v>
      </c>
      <c r="N7208" t="s">
        <v>28</v>
      </c>
      <c r="P7208">
        <f>(C7208-Key!$B$1)*24</f>
        <v>4.2500000000582077</v>
      </c>
      <c r="Q7208">
        <f>(Key!$B$2-'17.1'!C7208)*24</f>
        <v>-1.3000000000465661</v>
      </c>
      <c r="R7208" s="3">
        <f>C7208-(M7208-Key!$B$5)/(24*Key!$B$6)</f>
        <v>44130.790351851851</v>
      </c>
      <c r="S7208">
        <f>M7208-Key!$B$5</f>
        <v>14.92</v>
      </c>
      <c r="T7208" s="2">
        <f t="shared" si="560"/>
        <v>44129.805555555555</v>
      </c>
      <c r="U7208" t="str">
        <f t="shared" si="561"/>
        <v>10-25-2020 19:20</v>
      </c>
      <c r="V7208">
        <f>IFERROR(IF(W7208=Z7208,VLOOKUP($U7208,[1]C8842!$G$2:$M$145,3,FALSE),0),0)</f>
        <v>0</v>
      </c>
      <c r="W7208">
        <f>VLOOKUP(RIGHT($V$1,5),Key!$A$9:$B$14,2,FALSE)</f>
        <v>10.199999999999999</v>
      </c>
      <c r="X7208">
        <f t="shared" si="564"/>
        <v>0</v>
      </c>
      <c r="Y7208">
        <f>VLOOKUP(RIGHT($X$1,5),Key!$A$9:$B$14,2,FALSE)</f>
        <v>3.7</v>
      </c>
      <c r="Z7208">
        <f t="shared" si="562"/>
        <v>10.199999999999999</v>
      </c>
      <c r="AA7208">
        <f t="shared" si="563"/>
        <v>0</v>
      </c>
    </row>
    <row r="7209" spans="1:27" x14ac:dyDescent="0.3">
      <c r="A7209">
        <v>100067</v>
      </c>
      <c r="B7209">
        <v>230922</v>
      </c>
      <c r="C7209" s="3">
        <v>44130.804166666669</v>
      </c>
      <c r="D7209">
        <v>0</v>
      </c>
      <c r="E7209">
        <v>2</v>
      </c>
      <c r="F7209" t="s">
        <v>25</v>
      </c>
      <c r="G7209">
        <v>1</v>
      </c>
      <c r="H7209">
        <v>60.898440000000001</v>
      </c>
      <c r="I7209">
        <v>15.58203</v>
      </c>
      <c r="J7209">
        <v>0.94140630000000003</v>
      </c>
      <c r="K7209">
        <v>48.019530000000003</v>
      </c>
      <c r="L7209" s="3">
        <v>44130.556944444441</v>
      </c>
      <c r="M7209">
        <v>17.18</v>
      </c>
      <c r="N7209" t="s">
        <v>28</v>
      </c>
      <c r="P7209">
        <f>(C7209-Key!$B$1)*24</f>
        <v>4.2500000000582077</v>
      </c>
      <c r="Q7209">
        <f>(Key!$B$2-'17.1'!C7209)*24</f>
        <v>-1.3000000000465661</v>
      </c>
      <c r="R7209" s="3">
        <f>C7209-(M7209-Key!$B$5)/(24*Key!$B$6)</f>
        <v>44130.790351851851</v>
      </c>
      <c r="S7209">
        <f>M7209-Key!$B$5</f>
        <v>14.92</v>
      </c>
      <c r="T7209" s="2">
        <f t="shared" si="560"/>
        <v>44129.805555555555</v>
      </c>
      <c r="U7209" t="str">
        <f t="shared" si="561"/>
        <v>10-25-2020 19:20</v>
      </c>
      <c r="V7209">
        <f>IFERROR(IF(W7209=Z7209,VLOOKUP($U7209,[1]C8842!$G$2:$M$145,3,FALSE),0),0)</f>
        <v>0</v>
      </c>
      <c r="W7209">
        <f>VLOOKUP(RIGHT($V$1,5),Key!$A$9:$B$14,2,FALSE)</f>
        <v>10.199999999999999</v>
      </c>
      <c r="X7209">
        <f t="shared" si="564"/>
        <v>0</v>
      </c>
      <c r="Y7209">
        <f>VLOOKUP(RIGHT($X$1,5),Key!$A$9:$B$14,2,FALSE)</f>
        <v>3.7</v>
      </c>
      <c r="Z7209">
        <f t="shared" si="562"/>
        <v>10.199999999999999</v>
      </c>
      <c r="AA7209">
        <f t="shared" si="563"/>
        <v>0</v>
      </c>
    </row>
    <row r="7210" spans="1:27" x14ac:dyDescent="0.3">
      <c r="A7210">
        <v>100067</v>
      </c>
      <c r="B7210">
        <v>230922</v>
      </c>
      <c r="C7210" s="3">
        <v>44130.804166666669</v>
      </c>
      <c r="D7210">
        <v>3</v>
      </c>
      <c r="E7210">
        <v>2</v>
      </c>
      <c r="F7210" t="s">
        <v>26</v>
      </c>
      <c r="G7210">
        <v>1</v>
      </c>
      <c r="H7210">
        <v>59.113280000000003</v>
      </c>
      <c r="I7210">
        <v>17.785160000000001</v>
      </c>
      <c r="J7210">
        <v>1.0703130000000001</v>
      </c>
      <c r="K7210">
        <v>95.039060000000006</v>
      </c>
      <c r="L7210" s="3">
        <v>44130.556944444441</v>
      </c>
      <c r="M7210">
        <v>17.18</v>
      </c>
      <c r="N7210" t="s">
        <v>28</v>
      </c>
      <c r="P7210">
        <f>(C7210-Key!$B$1)*24</f>
        <v>4.2500000000582077</v>
      </c>
      <c r="Q7210">
        <f>(Key!$B$2-'17.1'!C7210)*24</f>
        <v>-1.3000000000465661</v>
      </c>
      <c r="R7210" s="3">
        <f>C7210-(M7210-Key!$B$5)/(24*Key!$B$6)</f>
        <v>44130.790351851851</v>
      </c>
      <c r="S7210">
        <f>M7210-Key!$B$5</f>
        <v>14.92</v>
      </c>
      <c r="T7210" s="2">
        <f t="shared" si="560"/>
        <v>44129.805555555555</v>
      </c>
      <c r="U7210" t="str">
        <f t="shared" si="561"/>
        <v>10-25-2020 19:20</v>
      </c>
      <c r="V7210">
        <f>IFERROR(IF(W7210=Z7210,VLOOKUP($U7210,[1]C8842!$G$2:$M$145,3,FALSE),0),0)</f>
        <v>0</v>
      </c>
      <c r="W7210">
        <f>VLOOKUP(RIGHT($V$1,5),Key!$A$9:$B$14,2,FALSE)</f>
        <v>10.199999999999999</v>
      </c>
      <c r="X7210">
        <f t="shared" si="564"/>
        <v>0</v>
      </c>
      <c r="Y7210">
        <f>VLOOKUP(RIGHT($X$1,5),Key!$A$9:$B$14,2,FALSE)</f>
        <v>3.7</v>
      </c>
      <c r="Z7210">
        <f t="shared" si="562"/>
        <v>10.199999999999999</v>
      </c>
      <c r="AA7210">
        <f t="shared" si="563"/>
        <v>0</v>
      </c>
    </row>
    <row r="7211" spans="1:27" x14ac:dyDescent="0.3">
      <c r="A7211">
        <v>100067</v>
      </c>
      <c r="B7211">
        <v>230922</v>
      </c>
      <c r="C7211" s="3">
        <v>44130.804166666669</v>
      </c>
      <c r="D7211">
        <v>0</v>
      </c>
      <c r="E7211">
        <v>2</v>
      </c>
      <c r="F7211" t="s">
        <v>25</v>
      </c>
      <c r="G7211">
        <v>2</v>
      </c>
      <c r="H7211">
        <v>61</v>
      </c>
      <c r="I7211">
        <v>28.203130000000002</v>
      </c>
      <c r="J7211">
        <v>1.4921880000000001</v>
      </c>
      <c r="K7211">
        <v>46.019530000000003</v>
      </c>
      <c r="L7211" s="3">
        <v>44130.556944444441</v>
      </c>
      <c r="M7211">
        <v>17.18</v>
      </c>
      <c r="N7211" t="s">
        <v>28</v>
      </c>
      <c r="P7211">
        <f>(C7211-Key!$B$1)*24</f>
        <v>4.2500000000582077</v>
      </c>
      <c r="Q7211">
        <f>(Key!$B$2-'17.1'!C7211)*24</f>
        <v>-1.3000000000465661</v>
      </c>
      <c r="R7211" s="3">
        <f>C7211-(M7211-Key!$B$5)/(24*Key!$B$6)</f>
        <v>44130.790351851851</v>
      </c>
      <c r="S7211">
        <f>M7211-Key!$B$5</f>
        <v>14.92</v>
      </c>
      <c r="T7211" s="2">
        <f t="shared" si="560"/>
        <v>44129.805555555555</v>
      </c>
      <c r="U7211" t="str">
        <f t="shared" si="561"/>
        <v>10-25-2020 19:20</v>
      </c>
      <c r="V7211">
        <f>IFERROR(IF(W7211=Z7211,VLOOKUP($U7211,[1]C8842!$G$2:$M$145,3,FALSE),0),0)</f>
        <v>0</v>
      </c>
      <c r="W7211">
        <f>VLOOKUP(RIGHT($V$1,5),Key!$A$9:$B$14,2,FALSE)</f>
        <v>10.199999999999999</v>
      </c>
      <c r="X7211">
        <f t="shared" si="564"/>
        <v>0</v>
      </c>
      <c r="Y7211">
        <f>VLOOKUP(RIGHT($X$1,5),Key!$A$9:$B$14,2,FALSE)</f>
        <v>3.7</v>
      </c>
      <c r="Z7211">
        <f t="shared" si="562"/>
        <v>10.199999999999999</v>
      </c>
      <c r="AA7211">
        <f t="shared" si="563"/>
        <v>0</v>
      </c>
    </row>
    <row r="7212" spans="1:27" x14ac:dyDescent="0.3">
      <c r="A7212">
        <v>100067</v>
      </c>
      <c r="B7212">
        <v>230922</v>
      </c>
      <c r="C7212" s="3">
        <v>44130.804166666669</v>
      </c>
      <c r="D7212">
        <v>0</v>
      </c>
      <c r="E7212">
        <v>2</v>
      </c>
      <c r="F7212" t="s">
        <v>25</v>
      </c>
      <c r="G7212">
        <v>1</v>
      </c>
      <c r="H7212">
        <v>63.757809999999999</v>
      </c>
      <c r="I7212">
        <v>15.691409999999999</v>
      </c>
      <c r="J7212">
        <v>0.90234380000000003</v>
      </c>
      <c r="K7212">
        <v>46.019530000000003</v>
      </c>
      <c r="L7212" s="3">
        <v>44130.556944444441</v>
      </c>
      <c r="M7212">
        <v>17.18</v>
      </c>
      <c r="N7212" t="s">
        <v>28</v>
      </c>
      <c r="P7212">
        <f>(C7212-Key!$B$1)*24</f>
        <v>4.2500000000582077</v>
      </c>
      <c r="Q7212">
        <f>(Key!$B$2-'17.1'!C7212)*24</f>
        <v>-1.3000000000465661</v>
      </c>
      <c r="R7212" s="3">
        <f>C7212-(M7212-Key!$B$5)/(24*Key!$B$6)</f>
        <v>44130.790351851851</v>
      </c>
      <c r="S7212">
        <f>M7212-Key!$B$5</f>
        <v>14.92</v>
      </c>
      <c r="T7212" s="2">
        <f t="shared" si="560"/>
        <v>44129.805555555555</v>
      </c>
      <c r="U7212" t="str">
        <f t="shared" si="561"/>
        <v>10-25-2020 19:20</v>
      </c>
      <c r="V7212">
        <f>IFERROR(IF(W7212=Z7212,VLOOKUP($U7212,[1]C8842!$G$2:$M$145,3,FALSE),0),0)</f>
        <v>0</v>
      </c>
      <c r="W7212">
        <f>VLOOKUP(RIGHT($V$1,5),Key!$A$9:$B$14,2,FALSE)</f>
        <v>10.199999999999999</v>
      </c>
      <c r="X7212">
        <f t="shared" si="564"/>
        <v>0</v>
      </c>
      <c r="Y7212">
        <f>VLOOKUP(RIGHT($X$1,5),Key!$A$9:$B$14,2,FALSE)</f>
        <v>3.7</v>
      </c>
      <c r="Z7212">
        <f t="shared" si="562"/>
        <v>10.199999999999999</v>
      </c>
      <c r="AA7212">
        <f t="shared" si="563"/>
        <v>0</v>
      </c>
    </row>
    <row r="7213" spans="1:27" x14ac:dyDescent="0.3">
      <c r="A7213">
        <v>100067</v>
      </c>
      <c r="B7213">
        <v>230922</v>
      </c>
      <c r="C7213" s="3">
        <v>44130.804861111108</v>
      </c>
      <c r="D7213">
        <v>0</v>
      </c>
      <c r="E7213">
        <v>2</v>
      </c>
      <c r="F7213" t="s">
        <v>25</v>
      </c>
      <c r="G7213">
        <v>2</v>
      </c>
      <c r="H7213">
        <v>58.289059999999999</v>
      </c>
      <c r="I7213">
        <v>21.195309999999999</v>
      </c>
      <c r="J7213">
        <v>1.2421880000000001</v>
      </c>
      <c r="K7213">
        <v>46.019530000000003</v>
      </c>
      <c r="L7213" s="3">
        <v>44130.556944444441</v>
      </c>
      <c r="M7213">
        <v>17.18</v>
      </c>
      <c r="N7213" t="s">
        <v>28</v>
      </c>
      <c r="P7213">
        <f>(C7213-Key!$B$1)*24</f>
        <v>4.2666666666045785</v>
      </c>
      <c r="Q7213">
        <f>(Key!$B$2-'17.1'!C7213)*24</f>
        <v>-1.316666666592937</v>
      </c>
      <c r="R7213" s="3">
        <f>C7213-(M7213-Key!$B$5)/(24*Key!$B$6)</f>
        <v>44130.79104629629</v>
      </c>
      <c r="S7213">
        <f>M7213-Key!$B$5</f>
        <v>14.92</v>
      </c>
      <c r="T7213" s="2">
        <f t="shared" si="560"/>
        <v>44129.805555555555</v>
      </c>
      <c r="U7213" t="str">
        <f t="shared" si="561"/>
        <v>10-25-2020 19:20</v>
      </c>
      <c r="V7213">
        <f>IFERROR(IF(W7213=Z7213,VLOOKUP($U7213,[1]C8842!$G$2:$M$145,3,FALSE),0),0)</f>
        <v>0</v>
      </c>
      <c r="W7213">
        <f>VLOOKUP(RIGHT($V$1,5),Key!$A$9:$B$14,2,FALSE)</f>
        <v>10.199999999999999</v>
      </c>
      <c r="X7213">
        <f t="shared" si="564"/>
        <v>0</v>
      </c>
      <c r="Y7213">
        <f>VLOOKUP(RIGHT($X$1,5),Key!$A$9:$B$14,2,FALSE)</f>
        <v>3.7</v>
      </c>
      <c r="Z7213">
        <f t="shared" si="562"/>
        <v>10.199999999999999</v>
      </c>
      <c r="AA7213">
        <f t="shared" si="563"/>
        <v>0</v>
      </c>
    </row>
    <row r="7214" spans="1:27" x14ac:dyDescent="0.3">
      <c r="A7214">
        <v>100067</v>
      </c>
      <c r="B7214">
        <v>230922</v>
      </c>
      <c r="C7214" s="3">
        <v>44130.804861111108</v>
      </c>
      <c r="D7214">
        <v>2</v>
      </c>
      <c r="E7214">
        <v>1</v>
      </c>
      <c r="F7214" t="s">
        <v>26</v>
      </c>
      <c r="G7214">
        <v>1</v>
      </c>
      <c r="H7214">
        <v>71.917969999999997</v>
      </c>
      <c r="I7214">
        <v>18.546880000000002</v>
      </c>
      <c r="J7214">
        <v>0.90625</v>
      </c>
      <c r="K7214">
        <v>81.035160000000005</v>
      </c>
      <c r="L7214" s="3">
        <v>44130.556944444441</v>
      </c>
      <c r="M7214">
        <v>17.18</v>
      </c>
      <c r="N7214" t="s">
        <v>28</v>
      </c>
      <c r="P7214">
        <f>(C7214-Key!$B$1)*24</f>
        <v>4.2666666666045785</v>
      </c>
      <c r="Q7214">
        <f>(Key!$B$2-'17.1'!C7214)*24</f>
        <v>-1.316666666592937</v>
      </c>
      <c r="R7214" s="3">
        <f>C7214-(M7214-Key!$B$5)/(24*Key!$B$6)</f>
        <v>44130.79104629629</v>
      </c>
      <c r="S7214">
        <f>M7214-Key!$B$5</f>
        <v>14.92</v>
      </c>
      <c r="T7214" s="2">
        <f t="shared" si="560"/>
        <v>44129.805555555555</v>
      </c>
      <c r="U7214" t="str">
        <f t="shared" si="561"/>
        <v>10-25-2020 19:20</v>
      </c>
      <c r="V7214">
        <f>IFERROR(IF(W7214=Z7214,VLOOKUP($U7214,[1]C8842!$G$2:$M$145,3,FALSE),0),0)</f>
        <v>0</v>
      </c>
      <c r="W7214">
        <f>VLOOKUP(RIGHT($V$1,5),Key!$A$9:$B$14,2,FALSE)</f>
        <v>10.199999999999999</v>
      </c>
      <c r="X7214">
        <f t="shared" si="564"/>
        <v>0</v>
      </c>
      <c r="Y7214">
        <f>VLOOKUP(RIGHT($X$1,5),Key!$A$9:$B$14,2,FALSE)</f>
        <v>3.7</v>
      </c>
      <c r="Z7214">
        <f t="shared" si="562"/>
        <v>10.199999999999999</v>
      </c>
      <c r="AA7214">
        <f t="shared" si="563"/>
        <v>0</v>
      </c>
    </row>
    <row r="7215" spans="1:27" x14ac:dyDescent="0.3">
      <c r="A7215">
        <v>100067</v>
      </c>
      <c r="B7215">
        <v>230922</v>
      </c>
      <c r="C7215" s="3">
        <v>44130.804861111108</v>
      </c>
      <c r="D7215">
        <v>1</v>
      </c>
      <c r="E7215">
        <v>1</v>
      </c>
      <c r="F7215" t="s">
        <v>25</v>
      </c>
      <c r="G7215">
        <v>1</v>
      </c>
      <c r="H7215">
        <v>67.914060000000006</v>
      </c>
      <c r="I7215">
        <v>13.902340000000001</v>
      </c>
      <c r="J7215">
        <v>0.77734380000000003</v>
      </c>
      <c r="K7215">
        <v>59.023440000000001</v>
      </c>
      <c r="L7215" s="3">
        <v>44130.556944444441</v>
      </c>
      <c r="M7215">
        <v>17.18</v>
      </c>
      <c r="N7215" t="s">
        <v>28</v>
      </c>
      <c r="P7215">
        <f>(C7215-Key!$B$1)*24</f>
        <v>4.2666666666045785</v>
      </c>
      <c r="Q7215">
        <f>(Key!$B$2-'17.1'!C7215)*24</f>
        <v>-1.316666666592937</v>
      </c>
      <c r="R7215" s="3">
        <f>C7215-(M7215-Key!$B$5)/(24*Key!$B$6)</f>
        <v>44130.79104629629</v>
      </c>
      <c r="S7215">
        <f>M7215-Key!$B$5</f>
        <v>14.92</v>
      </c>
      <c r="T7215" s="2">
        <f t="shared" si="560"/>
        <v>44129.805555555555</v>
      </c>
      <c r="U7215" t="str">
        <f t="shared" si="561"/>
        <v>10-25-2020 19:20</v>
      </c>
      <c r="V7215">
        <f>IFERROR(IF(W7215=Z7215,VLOOKUP($U7215,[1]C8842!$G$2:$M$145,3,FALSE),0),0)</f>
        <v>0</v>
      </c>
      <c r="W7215">
        <f>VLOOKUP(RIGHT($V$1,5),Key!$A$9:$B$14,2,FALSE)</f>
        <v>10.199999999999999</v>
      </c>
      <c r="X7215">
        <f t="shared" si="564"/>
        <v>0</v>
      </c>
      <c r="Y7215">
        <f>VLOOKUP(RIGHT($X$1,5),Key!$A$9:$B$14,2,FALSE)</f>
        <v>3.7</v>
      </c>
      <c r="Z7215">
        <f t="shared" si="562"/>
        <v>10.199999999999999</v>
      </c>
      <c r="AA7215">
        <f t="shared" si="563"/>
        <v>0</v>
      </c>
    </row>
    <row r="7216" spans="1:27" x14ac:dyDescent="0.3">
      <c r="A7216">
        <v>100067</v>
      </c>
      <c r="B7216">
        <v>230922</v>
      </c>
      <c r="C7216" s="3">
        <v>44130.804861111108</v>
      </c>
      <c r="D7216">
        <v>3</v>
      </c>
      <c r="E7216">
        <v>2</v>
      </c>
      <c r="F7216" t="s">
        <v>26</v>
      </c>
      <c r="G7216">
        <v>2</v>
      </c>
      <c r="H7216">
        <v>67.300780000000003</v>
      </c>
      <c r="I7216">
        <v>20.765630000000002</v>
      </c>
      <c r="J7216">
        <v>1.0546880000000001</v>
      </c>
      <c r="K7216">
        <v>94.039060000000006</v>
      </c>
      <c r="L7216" s="3">
        <v>44130.556944444441</v>
      </c>
      <c r="M7216">
        <v>17.18</v>
      </c>
      <c r="N7216" t="s">
        <v>28</v>
      </c>
      <c r="P7216">
        <f>(C7216-Key!$B$1)*24</f>
        <v>4.2666666666045785</v>
      </c>
      <c r="Q7216">
        <f>(Key!$B$2-'17.1'!C7216)*24</f>
        <v>-1.316666666592937</v>
      </c>
      <c r="R7216" s="3">
        <f>C7216-(M7216-Key!$B$5)/(24*Key!$B$6)</f>
        <v>44130.79104629629</v>
      </c>
      <c r="S7216">
        <f>M7216-Key!$B$5</f>
        <v>14.92</v>
      </c>
      <c r="T7216" s="2">
        <f t="shared" si="560"/>
        <v>44129.805555555555</v>
      </c>
      <c r="U7216" t="str">
        <f t="shared" si="561"/>
        <v>10-25-2020 19:20</v>
      </c>
      <c r="V7216">
        <f>IFERROR(IF(W7216=Z7216,VLOOKUP($U7216,[1]C8842!$G$2:$M$145,3,FALSE),0),0)</f>
        <v>0</v>
      </c>
      <c r="W7216">
        <f>VLOOKUP(RIGHT($V$1,5),Key!$A$9:$B$14,2,FALSE)</f>
        <v>10.199999999999999</v>
      </c>
      <c r="X7216">
        <f t="shared" si="564"/>
        <v>0</v>
      </c>
      <c r="Y7216">
        <f>VLOOKUP(RIGHT($X$1,5),Key!$A$9:$B$14,2,FALSE)</f>
        <v>3.7</v>
      </c>
      <c r="Z7216">
        <f t="shared" si="562"/>
        <v>10.199999999999999</v>
      </c>
      <c r="AA7216">
        <f t="shared" si="563"/>
        <v>0</v>
      </c>
    </row>
    <row r="7217" spans="1:27" x14ac:dyDescent="0.3">
      <c r="A7217">
        <v>100067</v>
      </c>
      <c r="B7217">
        <v>230922</v>
      </c>
      <c r="C7217" s="3">
        <v>44130.804861111108</v>
      </c>
      <c r="D7217">
        <v>1</v>
      </c>
      <c r="E7217">
        <v>1</v>
      </c>
      <c r="F7217" t="s">
        <v>25</v>
      </c>
      <c r="G7217">
        <v>1</v>
      </c>
      <c r="H7217">
        <v>63.886719999999997</v>
      </c>
      <c r="I7217">
        <v>17.71875</v>
      </c>
      <c r="J7217">
        <v>0.98828130000000003</v>
      </c>
      <c r="K7217">
        <v>56.023440000000001</v>
      </c>
      <c r="L7217" s="3">
        <v>44130.556944444441</v>
      </c>
      <c r="M7217">
        <v>17.18</v>
      </c>
      <c r="N7217" t="s">
        <v>28</v>
      </c>
      <c r="P7217">
        <f>(C7217-Key!$B$1)*24</f>
        <v>4.2666666666045785</v>
      </c>
      <c r="Q7217">
        <f>(Key!$B$2-'17.1'!C7217)*24</f>
        <v>-1.316666666592937</v>
      </c>
      <c r="R7217" s="3">
        <f>C7217-(M7217-Key!$B$5)/(24*Key!$B$6)</f>
        <v>44130.79104629629</v>
      </c>
      <c r="S7217">
        <f>M7217-Key!$B$5</f>
        <v>14.92</v>
      </c>
      <c r="T7217" s="2">
        <f t="shared" si="560"/>
        <v>44129.805555555555</v>
      </c>
      <c r="U7217" t="str">
        <f t="shared" si="561"/>
        <v>10-25-2020 19:20</v>
      </c>
      <c r="V7217">
        <f>IFERROR(IF(W7217=Z7217,VLOOKUP($U7217,[1]C8842!$G$2:$M$145,3,FALSE),0),0)</f>
        <v>0</v>
      </c>
      <c r="W7217">
        <f>VLOOKUP(RIGHT($V$1,5),Key!$A$9:$B$14,2,FALSE)</f>
        <v>10.199999999999999</v>
      </c>
      <c r="X7217">
        <f t="shared" si="564"/>
        <v>0</v>
      </c>
      <c r="Y7217">
        <f>VLOOKUP(RIGHT($X$1,5),Key!$A$9:$B$14,2,FALSE)</f>
        <v>3.7</v>
      </c>
      <c r="Z7217">
        <f t="shared" si="562"/>
        <v>10.199999999999999</v>
      </c>
      <c r="AA7217">
        <f t="shared" si="563"/>
        <v>0</v>
      </c>
    </row>
    <row r="7218" spans="1:27" x14ac:dyDescent="0.3">
      <c r="A7218">
        <v>100067</v>
      </c>
      <c r="B7218">
        <v>230922</v>
      </c>
      <c r="C7218" s="3">
        <v>44130.804861111108</v>
      </c>
      <c r="D7218">
        <v>0</v>
      </c>
      <c r="E7218">
        <v>2</v>
      </c>
      <c r="F7218" t="s">
        <v>25</v>
      </c>
      <c r="G7218">
        <v>3</v>
      </c>
      <c r="H7218">
        <v>56.136719999999997</v>
      </c>
      <c r="I7218">
        <v>42.351559999999999</v>
      </c>
      <c r="J7218">
        <v>2.2929689999999998</v>
      </c>
      <c r="K7218">
        <v>44.019530000000003</v>
      </c>
      <c r="L7218" s="3">
        <v>44130.556944444441</v>
      </c>
      <c r="M7218">
        <v>17.18</v>
      </c>
      <c r="N7218" t="s">
        <v>28</v>
      </c>
      <c r="P7218">
        <f>(C7218-Key!$B$1)*24</f>
        <v>4.2666666666045785</v>
      </c>
      <c r="Q7218">
        <f>(Key!$B$2-'17.1'!C7218)*24</f>
        <v>-1.316666666592937</v>
      </c>
      <c r="R7218" s="3">
        <f>C7218-(M7218-Key!$B$5)/(24*Key!$B$6)</f>
        <v>44130.79104629629</v>
      </c>
      <c r="S7218">
        <f>M7218-Key!$B$5</f>
        <v>14.92</v>
      </c>
      <c r="T7218" s="2">
        <f t="shared" si="560"/>
        <v>44129.805555555555</v>
      </c>
      <c r="U7218" t="str">
        <f t="shared" si="561"/>
        <v>10-25-2020 19:20</v>
      </c>
      <c r="V7218">
        <f>IFERROR(IF(W7218=Z7218,VLOOKUP($U7218,[1]C8842!$G$2:$M$145,3,FALSE),0),0)</f>
        <v>0</v>
      </c>
      <c r="W7218">
        <f>VLOOKUP(RIGHT($V$1,5),Key!$A$9:$B$14,2,FALSE)</f>
        <v>10.199999999999999</v>
      </c>
      <c r="X7218">
        <f t="shared" si="564"/>
        <v>0</v>
      </c>
      <c r="Y7218">
        <f>VLOOKUP(RIGHT($X$1,5),Key!$A$9:$B$14,2,FALSE)</f>
        <v>3.7</v>
      </c>
      <c r="Z7218">
        <f t="shared" si="562"/>
        <v>10.199999999999999</v>
      </c>
      <c r="AA7218">
        <f t="shared" si="563"/>
        <v>0</v>
      </c>
    </row>
    <row r="7219" spans="1:27" x14ac:dyDescent="0.3">
      <c r="A7219">
        <v>100067</v>
      </c>
      <c r="B7219">
        <v>230922</v>
      </c>
      <c r="C7219" s="3">
        <v>44130.804861111108</v>
      </c>
      <c r="D7219">
        <v>0</v>
      </c>
      <c r="E7219">
        <v>2</v>
      </c>
      <c r="F7219" t="s">
        <v>25</v>
      </c>
      <c r="G7219">
        <v>5</v>
      </c>
      <c r="H7219">
        <v>58.496090000000002</v>
      </c>
      <c r="I7219">
        <v>84.003910000000005</v>
      </c>
      <c r="J7219">
        <v>4.09375</v>
      </c>
      <c r="K7219">
        <v>46.019530000000003</v>
      </c>
      <c r="L7219" s="3">
        <v>44130.556944444441</v>
      </c>
      <c r="M7219">
        <v>17.18</v>
      </c>
      <c r="N7219" t="s">
        <v>28</v>
      </c>
      <c r="P7219">
        <f>(C7219-Key!$B$1)*24</f>
        <v>4.2666666666045785</v>
      </c>
      <c r="Q7219">
        <f>(Key!$B$2-'17.1'!C7219)*24</f>
        <v>-1.316666666592937</v>
      </c>
      <c r="R7219" s="3">
        <f>C7219-(M7219-Key!$B$5)/(24*Key!$B$6)</f>
        <v>44130.79104629629</v>
      </c>
      <c r="S7219">
        <f>M7219-Key!$B$5</f>
        <v>14.92</v>
      </c>
      <c r="T7219" s="2">
        <f t="shared" si="560"/>
        <v>44129.805555555555</v>
      </c>
      <c r="U7219" t="str">
        <f t="shared" si="561"/>
        <v>10-25-2020 19:20</v>
      </c>
      <c r="V7219">
        <f>IFERROR(IF(W7219=Z7219,VLOOKUP($U7219,[1]C8842!$G$2:$M$145,3,FALSE),0),0)</f>
        <v>0</v>
      </c>
      <c r="W7219">
        <f>VLOOKUP(RIGHT($V$1,5),Key!$A$9:$B$14,2,FALSE)</f>
        <v>10.199999999999999</v>
      </c>
      <c r="X7219">
        <f t="shared" si="564"/>
        <v>0</v>
      </c>
      <c r="Y7219">
        <f>VLOOKUP(RIGHT($X$1,5),Key!$A$9:$B$14,2,FALSE)</f>
        <v>3.7</v>
      </c>
      <c r="Z7219">
        <f t="shared" si="562"/>
        <v>10.199999999999999</v>
      </c>
      <c r="AA7219">
        <f t="shared" si="563"/>
        <v>0</v>
      </c>
    </row>
    <row r="7220" spans="1:27" x14ac:dyDescent="0.3">
      <c r="A7220">
        <v>100067</v>
      </c>
      <c r="B7220">
        <v>230922</v>
      </c>
      <c r="C7220" s="3">
        <v>44130.804861111108</v>
      </c>
      <c r="D7220">
        <v>1</v>
      </c>
      <c r="E7220">
        <v>1</v>
      </c>
      <c r="F7220" t="s">
        <v>25</v>
      </c>
      <c r="G7220">
        <v>1</v>
      </c>
      <c r="H7220">
        <v>73.144530000000003</v>
      </c>
      <c r="I7220">
        <v>14.867190000000001</v>
      </c>
      <c r="J7220">
        <v>0.7578125</v>
      </c>
      <c r="K7220">
        <v>58.023440000000001</v>
      </c>
      <c r="L7220" s="3">
        <v>44130.556944444441</v>
      </c>
      <c r="M7220">
        <v>17.18</v>
      </c>
      <c r="N7220" t="s">
        <v>28</v>
      </c>
      <c r="P7220">
        <f>(C7220-Key!$B$1)*24</f>
        <v>4.2666666666045785</v>
      </c>
      <c r="Q7220">
        <f>(Key!$B$2-'17.1'!C7220)*24</f>
        <v>-1.316666666592937</v>
      </c>
      <c r="R7220" s="3">
        <f>C7220-(M7220-Key!$B$5)/(24*Key!$B$6)</f>
        <v>44130.79104629629</v>
      </c>
      <c r="S7220">
        <f>M7220-Key!$B$5</f>
        <v>14.92</v>
      </c>
      <c r="T7220" s="2">
        <f t="shared" si="560"/>
        <v>44129.805555555555</v>
      </c>
      <c r="U7220" t="str">
        <f t="shared" si="561"/>
        <v>10-25-2020 19:20</v>
      </c>
      <c r="V7220">
        <f>IFERROR(IF(W7220=Z7220,VLOOKUP($U7220,[1]C8842!$G$2:$M$145,3,FALSE),0),0)</f>
        <v>0</v>
      </c>
      <c r="W7220">
        <f>VLOOKUP(RIGHT($V$1,5),Key!$A$9:$B$14,2,FALSE)</f>
        <v>10.199999999999999</v>
      </c>
      <c r="X7220">
        <f t="shared" si="564"/>
        <v>0</v>
      </c>
      <c r="Y7220">
        <f>VLOOKUP(RIGHT($X$1,5),Key!$A$9:$B$14,2,FALSE)</f>
        <v>3.7</v>
      </c>
      <c r="Z7220">
        <f t="shared" si="562"/>
        <v>10.199999999999999</v>
      </c>
      <c r="AA7220">
        <f t="shared" si="563"/>
        <v>0</v>
      </c>
    </row>
    <row r="7221" spans="1:27" x14ac:dyDescent="0.3">
      <c r="A7221">
        <v>100067</v>
      </c>
      <c r="B7221">
        <v>230922</v>
      </c>
      <c r="C7221" s="3">
        <v>44130.804861111108</v>
      </c>
      <c r="D7221">
        <v>3</v>
      </c>
      <c r="E7221">
        <v>2</v>
      </c>
      <c r="F7221" t="s">
        <v>26</v>
      </c>
      <c r="G7221">
        <v>1</v>
      </c>
      <c r="H7221">
        <v>63.65625</v>
      </c>
      <c r="I7221">
        <v>16.441410000000001</v>
      </c>
      <c r="J7221">
        <v>0.9375</v>
      </c>
      <c r="K7221">
        <v>93.039060000000006</v>
      </c>
      <c r="L7221" s="3">
        <v>44130.556944444441</v>
      </c>
      <c r="M7221">
        <v>17.18</v>
      </c>
      <c r="N7221" t="s">
        <v>28</v>
      </c>
      <c r="P7221">
        <f>(C7221-Key!$B$1)*24</f>
        <v>4.2666666666045785</v>
      </c>
      <c r="Q7221">
        <f>(Key!$B$2-'17.1'!C7221)*24</f>
        <v>-1.316666666592937</v>
      </c>
      <c r="R7221" s="3">
        <f>C7221-(M7221-Key!$B$5)/(24*Key!$B$6)</f>
        <v>44130.79104629629</v>
      </c>
      <c r="S7221">
        <f>M7221-Key!$B$5</f>
        <v>14.92</v>
      </c>
      <c r="T7221" s="2">
        <f t="shared" si="560"/>
        <v>44129.805555555555</v>
      </c>
      <c r="U7221" t="str">
        <f t="shared" si="561"/>
        <v>10-25-2020 19:20</v>
      </c>
      <c r="V7221">
        <f>IFERROR(IF(W7221=Z7221,VLOOKUP($U7221,[1]C8842!$G$2:$M$145,3,FALSE),0),0)</f>
        <v>0</v>
      </c>
      <c r="W7221">
        <f>VLOOKUP(RIGHT($V$1,5),Key!$A$9:$B$14,2,FALSE)</f>
        <v>10.199999999999999</v>
      </c>
      <c r="X7221">
        <f t="shared" si="564"/>
        <v>0</v>
      </c>
      <c r="Y7221">
        <f>VLOOKUP(RIGHT($X$1,5),Key!$A$9:$B$14,2,FALSE)</f>
        <v>3.7</v>
      </c>
      <c r="Z7221">
        <f t="shared" si="562"/>
        <v>10.199999999999999</v>
      </c>
      <c r="AA7221">
        <f t="shared" si="563"/>
        <v>0</v>
      </c>
    </row>
    <row r="7222" spans="1:27" x14ac:dyDescent="0.3">
      <c r="A7222">
        <v>100067</v>
      </c>
      <c r="B7222">
        <v>230922</v>
      </c>
      <c r="C7222" s="3">
        <v>44130.804861111108</v>
      </c>
      <c r="D7222">
        <v>2</v>
      </c>
      <c r="E7222">
        <v>1</v>
      </c>
      <c r="F7222" t="s">
        <v>26</v>
      </c>
      <c r="G7222">
        <v>1</v>
      </c>
      <c r="H7222">
        <v>70.199219999999997</v>
      </c>
      <c r="I7222">
        <v>15.191409999999999</v>
      </c>
      <c r="J7222">
        <v>0.80078130000000003</v>
      </c>
      <c r="K7222">
        <v>82.035160000000005</v>
      </c>
      <c r="L7222" s="3">
        <v>44130.556944444441</v>
      </c>
      <c r="M7222">
        <v>17.18</v>
      </c>
      <c r="N7222" t="s">
        <v>28</v>
      </c>
      <c r="P7222">
        <f>(C7222-Key!$B$1)*24</f>
        <v>4.2666666666045785</v>
      </c>
      <c r="Q7222">
        <f>(Key!$B$2-'17.1'!C7222)*24</f>
        <v>-1.316666666592937</v>
      </c>
      <c r="R7222" s="3">
        <f>C7222-(M7222-Key!$B$5)/(24*Key!$B$6)</f>
        <v>44130.79104629629</v>
      </c>
      <c r="S7222">
        <f>M7222-Key!$B$5</f>
        <v>14.92</v>
      </c>
      <c r="T7222" s="2">
        <f t="shared" si="560"/>
        <v>44129.805555555555</v>
      </c>
      <c r="U7222" t="str">
        <f t="shared" si="561"/>
        <v>10-25-2020 19:20</v>
      </c>
      <c r="V7222">
        <f>IFERROR(IF(W7222=Z7222,VLOOKUP($U7222,[1]C8842!$G$2:$M$145,3,FALSE),0),0)</f>
        <v>0</v>
      </c>
      <c r="W7222">
        <f>VLOOKUP(RIGHT($V$1,5),Key!$A$9:$B$14,2,FALSE)</f>
        <v>10.199999999999999</v>
      </c>
      <c r="X7222">
        <f t="shared" si="564"/>
        <v>0</v>
      </c>
      <c r="Y7222">
        <f>VLOOKUP(RIGHT($X$1,5),Key!$A$9:$B$14,2,FALSE)</f>
        <v>3.7</v>
      </c>
      <c r="Z7222">
        <f t="shared" si="562"/>
        <v>10.199999999999999</v>
      </c>
      <c r="AA7222">
        <f t="shared" si="563"/>
        <v>0</v>
      </c>
    </row>
    <row r="7223" spans="1:27" x14ac:dyDescent="0.3">
      <c r="A7223">
        <v>100067</v>
      </c>
      <c r="B7223">
        <v>230922</v>
      </c>
      <c r="C7223" s="3">
        <v>44130.804861111108</v>
      </c>
      <c r="D7223">
        <v>0</v>
      </c>
      <c r="E7223">
        <v>2</v>
      </c>
      <c r="F7223" t="s">
        <v>25</v>
      </c>
      <c r="G7223">
        <v>1</v>
      </c>
      <c r="H7223">
        <v>68.457030000000003</v>
      </c>
      <c r="I7223">
        <v>15.445309999999999</v>
      </c>
      <c r="J7223">
        <v>0.83203130000000003</v>
      </c>
      <c r="K7223">
        <v>46.019530000000003</v>
      </c>
      <c r="L7223" s="3">
        <v>44130.556944444441</v>
      </c>
      <c r="M7223">
        <v>17.18</v>
      </c>
      <c r="N7223" t="s">
        <v>28</v>
      </c>
      <c r="P7223">
        <f>(C7223-Key!$B$1)*24</f>
        <v>4.2666666666045785</v>
      </c>
      <c r="Q7223">
        <f>(Key!$B$2-'17.1'!C7223)*24</f>
        <v>-1.316666666592937</v>
      </c>
      <c r="R7223" s="3">
        <f>C7223-(M7223-Key!$B$5)/(24*Key!$B$6)</f>
        <v>44130.79104629629</v>
      </c>
      <c r="S7223">
        <f>M7223-Key!$B$5</f>
        <v>14.92</v>
      </c>
      <c r="T7223" s="2">
        <f t="shared" si="560"/>
        <v>44129.805555555555</v>
      </c>
      <c r="U7223" t="str">
        <f t="shared" si="561"/>
        <v>10-25-2020 19:20</v>
      </c>
      <c r="V7223">
        <f>IFERROR(IF(W7223=Z7223,VLOOKUP($U7223,[1]C8842!$G$2:$M$145,3,FALSE),0),0)</f>
        <v>0</v>
      </c>
      <c r="W7223">
        <f>VLOOKUP(RIGHT($V$1,5),Key!$A$9:$B$14,2,FALSE)</f>
        <v>10.199999999999999</v>
      </c>
      <c r="X7223">
        <f t="shared" si="564"/>
        <v>0</v>
      </c>
      <c r="Y7223">
        <f>VLOOKUP(RIGHT($X$1,5),Key!$A$9:$B$14,2,FALSE)</f>
        <v>3.7</v>
      </c>
      <c r="Z7223">
        <f t="shared" si="562"/>
        <v>10.199999999999999</v>
      </c>
      <c r="AA7223">
        <f t="shared" si="563"/>
        <v>0</v>
      </c>
    </row>
    <row r="7224" spans="1:27" x14ac:dyDescent="0.3">
      <c r="A7224">
        <v>100067</v>
      </c>
      <c r="B7224">
        <v>230922</v>
      </c>
      <c r="C7224" s="3">
        <v>44130.804861111108</v>
      </c>
      <c r="D7224">
        <v>3</v>
      </c>
      <c r="E7224">
        <v>2</v>
      </c>
      <c r="F7224" t="s">
        <v>26</v>
      </c>
      <c r="G7224">
        <v>4</v>
      </c>
      <c r="H7224">
        <v>57.292969999999997</v>
      </c>
      <c r="I7224">
        <v>72.875</v>
      </c>
      <c r="J7224">
        <v>3.6640630000000001</v>
      </c>
      <c r="K7224">
        <v>93.039060000000006</v>
      </c>
      <c r="L7224" s="3">
        <v>44130.556944444441</v>
      </c>
      <c r="M7224">
        <v>17.18</v>
      </c>
      <c r="N7224" t="s">
        <v>28</v>
      </c>
      <c r="P7224">
        <f>(C7224-Key!$B$1)*24</f>
        <v>4.2666666666045785</v>
      </c>
      <c r="Q7224">
        <f>(Key!$B$2-'17.1'!C7224)*24</f>
        <v>-1.316666666592937</v>
      </c>
      <c r="R7224" s="3">
        <f>C7224-(M7224-Key!$B$5)/(24*Key!$B$6)</f>
        <v>44130.79104629629</v>
      </c>
      <c r="S7224">
        <f>M7224-Key!$B$5</f>
        <v>14.92</v>
      </c>
      <c r="T7224" s="2">
        <f t="shared" si="560"/>
        <v>44129.805555555555</v>
      </c>
      <c r="U7224" t="str">
        <f t="shared" si="561"/>
        <v>10-25-2020 19:20</v>
      </c>
      <c r="V7224">
        <f>IFERROR(IF(W7224=Z7224,VLOOKUP($U7224,[1]C8842!$G$2:$M$145,3,FALSE),0),0)</f>
        <v>0</v>
      </c>
      <c r="W7224">
        <f>VLOOKUP(RIGHT($V$1,5),Key!$A$9:$B$14,2,FALSE)</f>
        <v>10.199999999999999</v>
      </c>
      <c r="X7224">
        <f t="shared" si="564"/>
        <v>0</v>
      </c>
      <c r="Y7224">
        <f>VLOOKUP(RIGHT($X$1,5),Key!$A$9:$B$14,2,FALSE)</f>
        <v>3.7</v>
      </c>
      <c r="Z7224">
        <f t="shared" si="562"/>
        <v>10.199999999999999</v>
      </c>
      <c r="AA7224">
        <f t="shared" si="563"/>
        <v>0</v>
      </c>
    </row>
    <row r="7225" spans="1:27" x14ac:dyDescent="0.3">
      <c r="A7225">
        <v>100067</v>
      </c>
      <c r="B7225">
        <v>230922</v>
      </c>
      <c r="C7225" s="3">
        <v>44130.804861111108</v>
      </c>
      <c r="D7225">
        <v>3</v>
      </c>
      <c r="E7225">
        <v>2</v>
      </c>
      <c r="F7225" t="s">
        <v>26</v>
      </c>
      <c r="G7225">
        <v>1</v>
      </c>
      <c r="H7225">
        <v>64.105469999999997</v>
      </c>
      <c r="I7225">
        <v>19.734380000000002</v>
      </c>
      <c r="J7225">
        <v>1.066406</v>
      </c>
      <c r="K7225">
        <v>92.039060000000006</v>
      </c>
      <c r="L7225" s="3">
        <v>44130.556944444441</v>
      </c>
      <c r="M7225">
        <v>17.18</v>
      </c>
      <c r="N7225" t="s">
        <v>28</v>
      </c>
      <c r="P7225">
        <f>(C7225-Key!$B$1)*24</f>
        <v>4.2666666666045785</v>
      </c>
      <c r="Q7225">
        <f>(Key!$B$2-'17.1'!C7225)*24</f>
        <v>-1.316666666592937</v>
      </c>
      <c r="R7225" s="3">
        <f>C7225-(M7225-Key!$B$5)/(24*Key!$B$6)</f>
        <v>44130.79104629629</v>
      </c>
      <c r="S7225">
        <f>M7225-Key!$B$5</f>
        <v>14.92</v>
      </c>
      <c r="T7225" s="2">
        <f t="shared" si="560"/>
        <v>44129.805555555555</v>
      </c>
      <c r="U7225" t="str">
        <f t="shared" si="561"/>
        <v>10-25-2020 19:20</v>
      </c>
      <c r="V7225">
        <f>IFERROR(IF(W7225=Z7225,VLOOKUP($U7225,[1]C8842!$G$2:$M$145,3,FALSE),0),0)</f>
        <v>0</v>
      </c>
      <c r="W7225">
        <f>VLOOKUP(RIGHT($V$1,5),Key!$A$9:$B$14,2,FALSE)</f>
        <v>10.199999999999999</v>
      </c>
      <c r="X7225">
        <f t="shared" si="564"/>
        <v>0</v>
      </c>
      <c r="Y7225">
        <f>VLOOKUP(RIGHT($X$1,5),Key!$A$9:$B$14,2,FALSE)</f>
        <v>3.7</v>
      </c>
      <c r="Z7225">
        <f t="shared" si="562"/>
        <v>10.199999999999999</v>
      </c>
      <c r="AA7225">
        <f t="shared" si="563"/>
        <v>0</v>
      </c>
    </row>
    <row r="7226" spans="1:27" x14ac:dyDescent="0.3">
      <c r="A7226">
        <v>100067</v>
      </c>
      <c r="B7226">
        <v>230922</v>
      </c>
      <c r="C7226" s="3">
        <v>44130.804861111108</v>
      </c>
      <c r="D7226">
        <v>0</v>
      </c>
      <c r="E7226">
        <v>2</v>
      </c>
      <c r="F7226" t="s">
        <v>25</v>
      </c>
      <c r="G7226">
        <v>1</v>
      </c>
      <c r="H7226">
        <v>62.414059999999999</v>
      </c>
      <c r="I7226">
        <v>17.871089999999999</v>
      </c>
      <c r="J7226">
        <v>1.015625</v>
      </c>
      <c r="K7226">
        <v>45.019530000000003</v>
      </c>
      <c r="L7226" s="3">
        <v>44130.556944444441</v>
      </c>
      <c r="M7226">
        <v>17.18</v>
      </c>
      <c r="N7226" t="s">
        <v>28</v>
      </c>
      <c r="P7226">
        <f>(C7226-Key!$B$1)*24</f>
        <v>4.2666666666045785</v>
      </c>
      <c r="Q7226">
        <f>(Key!$B$2-'17.1'!C7226)*24</f>
        <v>-1.316666666592937</v>
      </c>
      <c r="R7226" s="3">
        <f>C7226-(M7226-Key!$B$5)/(24*Key!$B$6)</f>
        <v>44130.79104629629</v>
      </c>
      <c r="S7226">
        <f>M7226-Key!$B$5</f>
        <v>14.92</v>
      </c>
      <c r="T7226" s="2">
        <f t="shared" si="560"/>
        <v>44129.805555555555</v>
      </c>
      <c r="U7226" t="str">
        <f t="shared" si="561"/>
        <v>10-25-2020 19:20</v>
      </c>
      <c r="V7226">
        <f>IFERROR(IF(W7226=Z7226,VLOOKUP($U7226,[1]C8842!$G$2:$M$145,3,FALSE),0),0)</f>
        <v>0</v>
      </c>
      <c r="W7226">
        <f>VLOOKUP(RIGHT($V$1,5),Key!$A$9:$B$14,2,FALSE)</f>
        <v>10.199999999999999</v>
      </c>
      <c r="X7226">
        <f t="shared" si="564"/>
        <v>0</v>
      </c>
      <c r="Y7226">
        <f>VLOOKUP(RIGHT($X$1,5),Key!$A$9:$B$14,2,FALSE)</f>
        <v>3.7</v>
      </c>
      <c r="Z7226">
        <f t="shared" si="562"/>
        <v>10.199999999999999</v>
      </c>
      <c r="AA7226">
        <f t="shared" si="563"/>
        <v>0</v>
      </c>
    </row>
    <row r="7227" spans="1:27" x14ac:dyDescent="0.3">
      <c r="A7227">
        <v>100067</v>
      </c>
      <c r="B7227">
        <v>230922</v>
      </c>
      <c r="C7227" s="3">
        <v>44130.804861111108</v>
      </c>
      <c r="D7227">
        <v>1</v>
      </c>
      <c r="E7227">
        <v>1</v>
      </c>
      <c r="F7227" t="s">
        <v>25</v>
      </c>
      <c r="G7227">
        <v>1</v>
      </c>
      <c r="H7227">
        <v>68.242189999999994</v>
      </c>
      <c r="I7227">
        <v>16.101559999999999</v>
      </c>
      <c r="J7227">
        <v>0.859375</v>
      </c>
      <c r="K7227">
        <v>57.023440000000001</v>
      </c>
      <c r="L7227" s="3">
        <v>44130.556944444441</v>
      </c>
      <c r="M7227">
        <v>17.18</v>
      </c>
      <c r="N7227" t="s">
        <v>28</v>
      </c>
      <c r="P7227">
        <f>(C7227-Key!$B$1)*24</f>
        <v>4.2666666666045785</v>
      </c>
      <c r="Q7227">
        <f>(Key!$B$2-'17.1'!C7227)*24</f>
        <v>-1.316666666592937</v>
      </c>
      <c r="R7227" s="3">
        <f>C7227-(M7227-Key!$B$5)/(24*Key!$B$6)</f>
        <v>44130.79104629629</v>
      </c>
      <c r="S7227">
        <f>M7227-Key!$B$5</f>
        <v>14.92</v>
      </c>
      <c r="T7227" s="2">
        <f t="shared" si="560"/>
        <v>44129.805555555555</v>
      </c>
      <c r="U7227" t="str">
        <f t="shared" si="561"/>
        <v>10-25-2020 19:20</v>
      </c>
      <c r="V7227">
        <f>IFERROR(IF(W7227=Z7227,VLOOKUP($U7227,[1]C8842!$G$2:$M$145,3,FALSE),0),0)</f>
        <v>0</v>
      </c>
      <c r="W7227">
        <f>VLOOKUP(RIGHT($V$1,5),Key!$A$9:$B$14,2,FALSE)</f>
        <v>10.199999999999999</v>
      </c>
      <c r="X7227">
        <f t="shared" si="564"/>
        <v>0</v>
      </c>
      <c r="Y7227">
        <f>VLOOKUP(RIGHT($X$1,5),Key!$A$9:$B$14,2,FALSE)</f>
        <v>3.7</v>
      </c>
      <c r="Z7227">
        <f t="shared" si="562"/>
        <v>10.199999999999999</v>
      </c>
      <c r="AA7227">
        <f t="shared" si="563"/>
        <v>0</v>
      </c>
    </row>
    <row r="7228" spans="1:27" x14ac:dyDescent="0.3">
      <c r="A7228">
        <v>100067</v>
      </c>
      <c r="B7228">
        <v>230922</v>
      </c>
      <c r="C7228" s="3">
        <v>44130.804861111108</v>
      </c>
      <c r="D7228">
        <v>1</v>
      </c>
      <c r="E7228">
        <v>1</v>
      </c>
      <c r="F7228" t="s">
        <v>25</v>
      </c>
      <c r="G7228">
        <v>3</v>
      </c>
      <c r="H7228">
        <v>65.789060000000006</v>
      </c>
      <c r="I7228">
        <v>33.40625</v>
      </c>
      <c r="J7228">
        <v>1.59375</v>
      </c>
      <c r="K7228">
        <v>58.023440000000001</v>
      </c>
      <c r="L7228" s="3">
        <v>44130.556944444441</v>
      </c>
      <c r="M7228">
        <v>17.18</v>
      </c>
      <c r="N7228" t="s">
        <v>28</v>
      </c>
      <c r="P7228">
        <f>(C7228-Key!$B$1)*24</f>
        <v>4.2666666666045785</v>
      </c>
      <c r="Q7228">
        <f>(Key!$B$2-'17.1'!C7228)*24</f>
        <v>-1.316666666592937</v>
      </c>
      <c r="R7228" s="3">
        <f>C7228-(M7228-Key!$B$5)/(24*Key!$B$6)</f>
        <v>44130.79104629629</v>
      </c>
      <c r="S7228">
        <f>M7228-Key!$B$5</f>
        <v>14.92</v>
      </c>
      <c r="T7228" s="2">
        <f t="shared" si="560"/>
        <v>44129.805555555555</v>
      </c>
      <c r="U7228" t="str">
        <f t="shared" si="561"/>
        <v>10-25-2020 19:20</v>
      </c>
      <c r="V7228">
        <f>IFERROR(IF(W7228=Z7228,VLOOKUP($U7228,[1]C8842!$G$2:$M$145,3,FALSE),0),0)</f>
        <v>0</v>
      </c>
      <c r="W7228">
        <f>VLOOKUP(RIGHT($V$1,5),Key!$A$9:$B$14,2,FALSE)</f>
        <v>10.199999999999999</v>
      </c>
      <c r="X7228">
        <f t="shared" si="564"/>
        <v>0</v>
      </c>
      <c r="Y7228">
        <f>VLOOKUP(RIGHT($X$1,5),Key!$A$9:$B$14,2,FALSE)</f>
        <v>3.7</v>
      </c>
      <c r="Z7228">
        <f t="shared" si="562"/>
        <v>10.199999999999999</v>
      </c>
      <c r="AA7228">
        <f t="shared" si="563"/>
        <v>0</v>
      </c>
    </row>
    <row r="7229" spans="1:27" x14ac:dyDescent="0.3">
      <c r="A7229">
        <v>100067</v>
      </c>
      <c r="B7229">
        <v>230922</v>
      </c>
      <c r="C7229" s="3">
        <v>44130.804861111108</v>
      </c>
      <c r="D7229">
        <v>2</v>
      </c>
      <c r="E7229">
        <v>1</v>
      </c>
      <c r="F7229" t="s">
        <v>26</v>
      </c>
      <c r="G7229">
        <v>1</v>
      </c>
      <c r="H7229">
        <v>68.359380000000002</v>
      </c>
      <c r="I7229">
        <v>15.05078</v>
      </c>
      <c r="J7229">
        <v>0.81640630000000003</v>
      </c>
      <c r="K7229">
        <v>82.035160000000005</v>
      </c>
      <c r="L7229" s="3">
        <v>44130.556944444441</v>
      </c>
      <c r="M7229">
        <v>17.18</v>
      </c>
      <c r="N7229" t="s">
        <v>28</v>
      </c>
      <c r="P7229">
        <f>(C7229-Key!$B$1)*24</f>
        <v>4.2666666666045785</v>
      </c>
      <c r="Q7229">
        <f>(Key!$B$2-'17.1'!C7229)*24</f>
        <v>-1.316666666592937</v>
      </c>
      <c r="R7229" s="3">
        <f>C7229-(M7229-Key!$B$5)/(24*Key!$B$6)</f>
        <v>44130.79104629629</v>
      </c>
      <c r="S7229">
        <f>M7229-Key!$B$5</f>
        <v>14.92</v>
      </c>
      <c r="T7229" s="2">
        <f t="shared" si="560"/>
        <v>44129.805555555555</v>
      </c>
      <c r="U7229" t="str">
        <f t="shared" si="561"/>
        <v>10-25-2020 19:20</v>
      </c>
      <c r="V7229">
        <f>IFERROR(IF(W7229=Z7229,VLOOKUP($U7229,[1]C8842!$G$2:$M$145,3,FALSE),0),0)</f>
        <v>0</v>
      </c>
      <c r="W7229">
        <f>VLOOKUP(RIGHT($V$1,5),Key!$A$9:$B$14,2,FALSE)</f>
        <v>10.199999999999999</v>
      </c>
      <c r="X7229">
        <f t="shared" si="564"/>
        <v>0</v>
      </c>
      <c r="Y7229">
        <f>VLOOKUP(RIGHT($X$1,5),Key!$A$9:$B$14,2,FALSE)</f>
        <v>3.7</v>
      </c>
      <c r="Z7229">
        <f t="shared" si="562"/>
        <v>10.199999999999999</v>
      </c>
      <c r="AA7229">
        <f t="shared" si="563"/>
        <v>0</v>
      </c>
    </row>
    <row r="7230" spans="1:27" x14ac:dyDescent="0.3">
      <c r="A7230">
        <v>100067</v>
      </c>
      <c r="B7230">
        <v>230922</v>
      </c>
      <c r="C7230" s="3">
        <v>44130.805555555555</v>
      </c>
      <c r="D7230">
        <v>0</v>
      </c>
      <c r="E7230">
        <v>2</v>
      </c>
      <c r="F7230" t="s">
        <v>25</v>
      </c>
      <c r="G7230">
        <v>4</v>
      </c>
      <c r="H7230">
        <v>59.976559999999999</v>
      </c>
      <c r="I7230">
        <v>74.78125</v>
      </c>
      <c r="J7230">
        <v>3.5859380000000001</v>
      </c>
      <c r="K7230">
        <v>46.019530000000003</v>
      </c>
      <c r="L7230" s="3">
        <v>44130.556944444441</v>
      </c>
      <c r="M7230">
        <v>17.18</v>
      </c>
      <c r="N7230" t="s">
        <v>28</v>
      </c>
      <c r="P7230">
        <f>(C7230-Key!$B$1)*24</f>
        <v>4.2833333333255723</v>
      </c>
      <c r="Q7230">
        <f>(Key!$B$2-'17.1'!C7230)*24</f>
        <v>-1.3333333333139308</v>
      </c>
      <c r="R7230" s="3">
        <f>C7230-(M7230-Key!$B$5)/(24*Key!$B$6)</f>
        <v>44130.791740740737</v>
      </c>
      <c r="S7230">
        <f>M7230-Key!$B$5</f>
        <v>14.92</v>
      </c>
      <c r="T7230" s="2">
        <f t="shared" si="560"/>
        <v>44129.805555555555</v>
      </c>
      <c r="U7230" t="str">
        <f t="shared" si="561"/>
        <v>10-25-2020 19:20</v>
      </c>
      <c r="V7230">
        <f>IFERROR(IF(W7230=Z7230,VLOOKUP($U7230,[1]C8842!$G$2:$M$145,3,FALSE),0),0)</f>
        <v>0</v>
      </c>
      <c r="W7230">
        <f>VLOOKUP(RIGHT($V$1,5),Key!$A$9:$B$14,2,FALSE)</f>
        <v>10.199999999999999</v>
      </c>
      <c r="X7230">
        <f t="shared" si="564"/>
        <v>0</v>
      </c>
      <c r="Y7230">
        <f>VLOOKUP(RIGHT($X$1,5),Key!$A$9:$B$14,2,FALSE)</f>
        <v>3.7</v>
      </c>
      <c r="Z7230">
        <f t="shared" si="562"/>
        <v>10.199999999999999</v>
      </c>
      <c r="AA7230">
        <f t="shared" si="563"/>
        <v>0</v>
      </c>
    </row>
    <row r="7231" spans="1:27" x14ac:dyDescent="0.3">
      <c r="A7231">
        <v>100067</v>
      </c>
      <c r="B7231">
        <v>230922</v>
      </c>
      <c r="C7231" s="3">
        <v>44130.805555555555</v>
      </c>
      <c r="D7231">
        <v>3</v>
      </c>
      <c r="E7231">
        <v>2</v>
      </c>
      <c r="F7231" t="s">
        <v>26</v>
      </c>
      <c r="G7231">
        <v>1</v>
      </c>
      <c r="H7231">
        <v>65.75</v>
      </c>
      <c r="I7231">
        <v>16.285160000000001</v>
      </c>
      <c r="J7231">
        <v>0.90234380000000003</v>
      </c>
      <c r="K7231">
        <v>93.039060000000006</v>
      </c>
      <c r="L7231" s="3">
        <v>44130.556944444441</v>
      </c>
      <c r="M7231">
        <v>17.18</v>
      </c>
      <c r="N7231" t="s">
        <v>28</v>
      </c>
      <c r="P7231">
        <f>(C7231-Key!$B$1)*24</f>
        <v>4.2833333333255723</v>
      </c>
      <c r="Q7231">
        <f>(Key!$B$2-'17.1'!C7231)*24</f>
        <v>-1.3333333333139308</v>
      </c>
      <c r="R7231" s="3">
        <f>C7231-(M7231-Key!$B$5)/(24*Key!$B$6)</f>
        <v>44130.791740740737</v>
      </c>
      <c r="S7231">
        <f>M7231-Key!$B$5</f>
        <v>14.92</v>
      </c>
      <c r="T7231" s="2">
        <f t="shared" si="560"/>
        <v>44129.805555555555</v>
      </c>
      <c r="U7231" t="str">
        <f t="shared" si="561"/>
        <v>10-25-2020 19:20</v>
      </c>
      <c r="V7231">
        <f>IFERROR(IF(W7231=Z7231,VLOOKUP($U7231,[1]C8842!$G$2:$M$145,3,FALSE),0),0)</f>
        <v>0</v>
      </c>
      <c r="W7231">
        <f>VLOOKUP(RIGHT($V$1,5),Key!$A$9:$B$14,2,FALSE)</f>
        <v>10.199999999999999</v>
      </c>
      <c r="X7231">
        <f t="shared" si="564"/>
        <v>0</v>
      </c>
      <c r="Y7231">
        <f>VLOOKUP(RIGHT($X$1,5),Key!$A$9:$B$14,2,FALSE)</f>
        <v>3.7</v>
      </c>
      <c r="Z7231">
        <f t="shared" si="562"/>
        <v>10.199999999999999</v>
      </c>
      <c r="AA7231">
        <f t="shared" si="563"/>
        <v>0</v>
      </c>
    </row>
    <row r="7232" spans="1:27" x14ac:dyDescent="0.3">
      <c r="A7232">
        <v>100067</v>
      </c>
      <c r="B7232">
        <v>230922</v>
      </c>
      <c r="C7232" s="3">
        <v>44130.805555555555</v>
      </c>
      <c r="D7232">
        <v>2</v>
      </c>
      <c r="E7232">
        <v>1</v>
      </c>
      <c r="F7232" t="s">
        <v>26</v>
      </c>
      <c r="G7232">
        <v>1</v>
      </c>
      <c r="H7232">
        <v>66.804689999999994</v>
      </c>
      <c r="I7232">
        <v>15.35547</v>
      </c>
      <c r="J7232">
        <v>0.84765630000000003</v>
      </c>
      <c r="K7232">
        <v>80.03125</v>
      </c>
      <c r="L7232" s="3">
        <v>44130.556944444441</v>
      </c>
      <c r="M7232">
        <v>17.18</v>
      </c>
      <c r="N7232" t="s">
        <v>28</v>
      </c>
      <c r="P7232">
        <f>(C7232-Key!$B$1)*24</f>
        <v>4.2833333333255723</v>
      </c>
      <c r="Q7232">
        <f>(Key!$B$2-'17.1'!C7232)*24</f>
        <v>-1.3333333333139308</v>
      </c>
      <c r="R7232" s="3">
        <f>C7232-(M7232-Key!$B$5)/(24*Key!$B$6)</f>
        <v>44130.791740740737</v>
      </c>
      <c r="S7232">
        <f>M7232-Key!$B$5</f>
        <v>14.92</v>
      </c>
      <c r="T7232" s="2">
        <f t="shared" si="560"/>
        <v>44129.805555555555</v>
      </c>
      <c r="U7232" t="str">
        <f t="shared" si="561"/>
        <v>10-25-2020 19:20</v>
      </c>
      <c r="V7232">
        <f>IFERROR(IF(W7232=Z7232,VLOOKUP($U7232,[1]C8842!$G$2:$M$145,3,FALSE),0),0)</f>
        <v>0</v>
      </c>
      <c r="W7232">
        <f>VLOOKUP(RIGHT($V$1,5),Key!$A$9:$B$14,2,FALSE)</f>
        <v>10.199999999999999</v>
      </c>
      <c r="X7232">
        <f t="shared" si="564"/>
        <v>0</v>
      </c>
      <c r="Y7232">
        <f>VLOOKUP(RIGHT($X$1,5),Key!$A$9:$B$14,2,FALSE)</f>
        <v>3.7</v>
      </c>
      <c r="Z7232">
        <f t="shared" si="562"/>
        <v>10.199999999999999</v>
      </c>
      <c r="AA7232">
        <f t="shared" si="563"/>
        <v>0</v>
      </c>
    </row>
    <row r="7233" spans="1:27" x14ac:dyDescent="0.3">
      <c r="A7233">
        <v>100067</v>
      </c>
      <c r="B7233">
        <v>230922</v>
      </c>
      <c r="C7233" s="3">
        <v>44130.805555555555</v>
      </c>
      <c r="D7233">
        <v>0</v>
      </c>
      <c r="E7233">
        <v>2</v>
      </c>
      <c r="F7233" t="s">
        <v>25</v>
      </c>
      <c r="G7233">
        <v>1</v>
      </c>
      <c r="H7233">
        <v>67.511719999999997</v>
      </c>
      <c r="I7233">
        <v>14.339840000000001</v>
      </c>
      <c r="J7233">
        <v>0.80078130000000003</v>
      </c>
      <c r="K7233">
        <v>47.019530000000003</v>
      </c>
      <c r="L7233" s="3">
        <v>44130.556944444441</v>
      </c>
      <c r="M7233">
        <v>17.18</v>
      </c>
      <c r="N7233" t="s">
        <v>28</v>
      </c>
      <c r="P7233">
        <f>(C7233-Key!$B$1)*24</f>
        <v>4.2833333333255723</v>
      </c>
      <c r="Q7233">
        <f>(Key!$B$2-'17.1'!C7233)*24</f>
        <v>-1.3333333333139308</v>
      </c>
      <c r="R7233" s="3">
        <f>C7233-(M7233-Key!$B$5)/(24*Key!$B$6)</f>
        <v>44130.791740740737</v>
      </c>
      <c r="S7233">
        <f>M7233-Key!$B$5</f>
        <v>14.92</v>
      </c>
      <c r="T7233" s="2">
        <f t="shared" si="560"/>
        <v>44129.805555555555</v>
      </c>
      <c r="U7233" t="str">
        <f t="shared" si="561"/>
        <v>10-25-2020 19:20</v>
      </c>
      <c r="V7233">
        <f>IFERROR(IF(W7233=Z7233,VLOOKUP($U7233,[1]C8842!$G$2:$M$145,3,FALSE),0),0)</f>
        <v>0</v>
      </c>
      <c r="W7233">
        <f>VLOOKUP(RIGHT($V$1,5),Key!$A$9:$B$14,2,FALSE)</f>
        <v>10.199999999999999</v>
      </c>
      <c r="X7233">
        <f t="shared" si="564"/>
        <v>0</v>
      </c>
      <c r="Y7233">
        <f>VLOOKUP(RIGHT($X$1,5),Key!$A$9:$B$14,2,FALSE)</f>
        <v>3.7</v>
      </c>
      <c r="Z7233">
        <f t="shared" si="562"/>
        <v>10.199999999999999</v>
      </c>
      <c r="AA7233">
        <f t="shared" si="563"/>
        <v>0</v>
      </c>
    </row>
    <row r="7234" spans="1:27" x14ac:dyDescent="0.3">
      <c r="A7234">
        <v>100067</v>
      </c>
      <c r="B7234">
        <v>230922</v>
      </c>
      <c r="C7234" s="3">
        <v>44130.805555555555</v>
      </c>
      <c r="D7234">
        <v>3</v>
      </c>
      <c r="E7234">
        <v>2</v>
      </c>
      <c r="F7234" t="s">
        <v>26</v>
      </c>
      <c r="G7234">
        <v>2</v>
      </c>
      <c r="H7234">
        <v>70.632810000000006</v>
      </c>
      <c r="I7234">
        <v>23.48047</v>
      </c>
      <c r="J7234">
        <v>1.109375</v>
      </c>
      <c r="K7234">
        <v>93.039060000000006</v>
      </c>
      <c r="L7234" s="3">
        <v>44130.556944444441</v>
      </c>
      <c r="M7234">
        <v>17.18</v>
      </c>
      <c r="N7234" t="s">
        <v>28</v>
      </c>
      <c r="P7234">
        <f>(C7234-Key!$B$1)*24</f>
        <v>4.2833333333255723</v>
      </c>
      <c r="Q7234">
        <f>(Key!$B$2-'17.1'!C7234)*24</f>
        <v>-1.3333333333139308</v>
      </c>
      <c r="R7234" s="3">
        <f>C7234-(M7234-Key!$B$5)/(24*Key!$B$6)</f>
        <v>44130.791740740737</v>
      </c>
      <c r="S7234">
        <f>M7234-Key!$B$5</f>
        <v>14.92</v>
      </c>
      <c r="T7234" s="2">
        <f t="shared" si="560"/>
        <v>44129.805555555555</v>
      </c>
      <c r="U7234" t="str">
        <f t="shared" si="561"/>
        <v>10-25-2020 19:20</v>
      </c>
      <c r="V7234">
        <f>IFERROR(IF(W7234=Z7234,VLOOKUP($U7234,[1]C8842!$G$2:$M$145,3,FALSE),0),0)</f>
        <v>0</v>
      </c>
      <c r="W7234">
        <f>VLOOKUP(RIGHT($V$1,5),Key!$A$9:$B$14,2,FALSE)</f>
        <v>10.199999999999999</v>
      </c>
      <c r="X7234">
        <f t="shared" si="564"/>
        <v>0</v>
      </c>
      <c r="Y7234">
        <f>VLOOKUP(RIGHT($X$1,5),Key!$A$9:$B$14,2,FALSE)</f>
        <v>3.7</v>
      </c>
      <c r="Z7234">
        <f t="shared" si="562"/>
        <v>10.199999999999999</v>
      </c>
      <c r="AA7234">
        <f t="shared" si="563"/>
        <v>0</v>
      </c>
    </row>
    <row r="7235" spans="1:27" x14ac:dyDescent="0.3">
      <c r="A7235">
        <v>100067</v>
      </c>
      <c r="B7235">
        <v>230922</v>
      </c>
      <c r="C7235" s="3">
        <v>44130.805555555555</v>
      </c>
      <c r="D7235">
        <v>1</v>
      </c>
      <c r="E7235">
        <v>1</v>
      </c>
      <c r="F7235" t="s">
        <v>25</v>
      </c>
      <c r="G7235">
        <v>1</v>
      </c>
      <c r="H7235">
        <v>64.039060000000006</v>
      </c>
      <c r="I7235">
        <v>15.78125</v>
      </c>
      <c r="J7235">
        <v>0.90234380000000003</v>
      </c>
      <c r="K7235">
        <v>58.023440000000001</v>
      </c>
      <c r="L7235" s="3">
        <v>44130.556944444441</v>
      </c>
      <c r="M7235">
        <v>17.18</v>
      </c>
      <c r="N7235" t="s">
        <v>28</v>
      </c>
      <c r="P7235">
        <f>(C7235-Key!$B$1)*24</f>
        <v>4.2833333333255723</v>
      </c>
      <c r="Q7235">
        <f>(Key!$B$2-'17.1'!C7235)*24</f>
        <v>-1.3333333333139308</v>
      </c>
      <c r="R7235" s="3">
        <f>C7235-(M7235-Key!$B$5)/(24*Key!$B$6)</f>
        <v>44130.791740740737</v>
      </c>
      <c r="S7235">
        <f>M7235-Key!$B$5</f>
        <v>14.92</v>
      </c>
      <c r="T7235" s="2">
        <f t="shared" ref="T7235:T7298" si="565">ROUND(C7235*24*60/10,0)/(24*6)-1</f>
        <v>44129.805555555555</v>
      </c>
      <c r="U7235" t="str">
        <f t="shared" ref="U7235:U7298" si="566">TEXT(T7235,"mm-dd-yyyy hh:mm")</f>
        <v>10-25-2020 19:20</v>
      </c>
      <c r="V7235">
        <f>IFERROR(IF(W7235=Z7235,VLOOKUP($U7235,[1]C8842!$G$2:$M$145,3,FALSE),0),0)</f>
        <v>0</v>
      </c>
      <c r="W7235">
        <f>VLOOKUP(RIGHT($V$1,5),Key!$A$9:$B$14,2,FALSE)</f>
        <v>10.199999999999999</v>
      </c>
      <c r="X7235">
        <f t="shared" si="564"/>
        <v>0</v>
      </c>
      <c r="Y7235">
        <f>VLOOKUP(RIGHT($X$1,5),Key!$A$9:$B$14,2,FALSE)</f>
        <v>3.7</v>
      </c>
      <c r="Z7235">
        <f t="shared" ref="Z7235:Z7298" si="567">M7235-MIN(ABS(Y7235-M7235),ABS(W7235-M7235))</f>
        <v>10.199999999999999</v>
      </c>
      <c r="AA7235">
        <f t="shared" ref="AA7235:AA7298" si="568">SUM(V7235,X7235)</f>
        <v>0</v>
      </c>
    </row>
    <row r="7236" spans="1:27" x14ac:dyDescent="0.3">
      <c r="A7236">
        <v>100067</v>
      </c>
      <c r="B7236">
        <v>230922</v>
      </c>
      <c r="C7236" s="3">
        <v>44130.805555555555</v>
      </c>
      <c r="D7236">
        <v>3</v>
      </c>
      <c r="E7236">
        <v>2</v>
      </c>
      <c r="F7236" t="s">
        <v>26</v>
      </c>
      <c r="G7236">
        <v>1</v>
      </c>
      <c r="H7236">
        <v>77.582030000000003</v>
      </c>
      <c r="I7236">
        <v>18.67578</v>
      </c>
      <c r="J7236">
        <v>0.84375</v>
      </c>
      <c r="K7236">
        <v>94.039060000000006</v>
      </c>
      <c r="L7236" s="3">
        <v>44130.556944444441</v>
      </c>
      <c r="M7236">
        <v>17.18</v>
      </c>
      <c r="N7236" t="s">
        <v>28</v>
      </c>
      <c r="P7236">
        <f>(C7236-Key!$B$1)*24</f>
        <v>4.2833333333255723</v>
      </c>
      <c r="Q7236">
        <f>(Key!$B$2-'17.1'!C7236)*24</f>
        <v>-1.3333333333139308</v>
      </c>
      <c r="R7236" s="3">
        <f>C7236-(M7236-Key!$B$5)/(24*Key!$B$6)</f>
        <v>44130.791740740737</v>
      </c>
      <c r="S7236">
        <f>M7236-Key!$B$5</f>
        <v>14.92</v>
      </c>
      <c r="T7236" s="2">
        <f t="shared" si="565"/>
        <v>44129.805555555555</v>
      </c>
      <c r="U7236" t="str">
        <f t="shared" si="566"/>
        <v>10-25-2020 19:20</v>
      </c>
      <c r="V7236">
        <f>IFERROR(IF(W7236=Z7236,VLOOKUP($U7236,[1]C8842!$G$2:$M$145,3,FALSE),0),0)</f>
        <v>0</v>
      </c>
      <c r="W7236">
        <f>VLOOKUP(RIGHT($V$1,5),Key!$A$9:$B$14,2,FALSE)</f>
        <v>10.199999999999999</v>
      </c>
      <c r="X7236">
        <f t="shared" ref="X7236:X7299" si="569">$X$2</f>
        <v>0</v>
      </c>
      <c r="Y7236">
        <f>VLOOKUP(RIGHT($X$1,5),Key!$A$9:$B$14,2,FALSE)</f>
        <v>3.7</v>
      </c>
      <c r="Z7236">
        <f t="shared" si="567"/>
        <v>10.199999999999999</v>
      </c>
      <c r="AA7236">
        <f t="shared" si="568"/>
        <v>0</v>
      </c>
    </row>
    <row r="7237" spans="1:27" x14ac:dyDescent="0.3">
      <c r="A7237">
        <v>100067</v>
      </c>
      <c r="B7237">
        <v>230922</v>
      </c>
      <c r="C7237" s="3">
        <v>44130.805555555555</v>
      </c>
      <c r="D7237">
        <v>3</v>
      </c>
      <c r="E7237">
        <v>2</v>
      </c>
      <c r="F7237" t="s">
        <v>26</v>
      </c>
      <c r="G7237">
        <v>1</v>
      </c>
      <c r="H7237">
        <v>68.933589999999995</v>
      </c>
      <c r="I7237">
        <v>18.421880000000002</v>
      </c>
      <c r="J7237">
        <v>0.94140630000000003</v>
      </c>
      <c r="K7237">
        <v>94.039060000000006</v>
      </c>
      <c r="L7237" s="3">
        <v>44130.556944444441</v>
      </c>
      <c r="M7237">
        <v>17.18</v>
      </c>
      <c r="N7237" t="s">
        <v>28</v>
      </c>
      <c r="P7237">
        <f>(C7237-Key!$B$1)*24</f>
        <v>4.2833333333255723</v>
      </c>
      <c r="Q7237">
        <f>(Key!$B$2-'17.1'!C7237)*24</f>
        <v>-1.3333333333139308</v>
      </c>
      <c r="R7237" s="3">
        <f>C7237-(M7237-Key!$B$5)/(24*Key!$B$6)</f>
        <v>44130.791740740737</v>
      </c>
      <c r="S7237">
        <f>M7237-Key!$B$5</f>
        <v>14.92</v>
      </c>
      <c r="T7237" s="2">
        <f t="shared" si="565"/>
        <v>44129.805555555555</v>
      </c>
      <c r="U7237" t="str">
        <f t="shared" si="566"/>
        <v>10-25-2020 19:20</v>
      </c>
      <c r="V7237">
        <f>IFERROR(IF(W7237=Z7237,VLOOKUP($U7237,[1]C8842!$G$2:$M$145,3,FALSE),0),0)</f>
        <v>0</v>
      </c>
      <c r="W7237">
        <f>VLOOKUP(RIGHT($V$1,5),Key!$A$9:$B$14,2,FALSE)</f>
        <v>10.199999999999999</v>
      </c>
      <c r="X7237">
        <f t="shared" si="569"/>
        <v>0</v>
      </c>
      <c r="Y7237">
        <f>VLOOKUP(RIGHT($X$1,5),Key!$A$9:$B$14,2,FALSE)</f>
        <v>3.7</v>
      </c>
      <c r="Z7237">
        <f t="shared" si="567"/>
        <v>10.199999999999999</v>
      </c>
      <c r="AA7237">
        <f t="shared" si="568"/>
        <v>0</v>
      </c>
    </row>
    <row r="7238" spans="1:27" x14ac:dyDescent="0.3">
      <c r="A7238">
        <v>100067</v>
      </c>
      <c r="B7238">
        <v>230922</v>
      </c>
      <c r="C7238" s="3">
        <v>44130.805555555555</v>
      </c>
      <c r="D7238">
        <v>2</v>
      </c>
      <c r="E7238">
        <v>1</v>
      </c>
      <c r="F7238" t="s">
        <v>26</v>
      </c>
      <c r="G7238">
        <v>1</v>
      </c>
      <c r="H7238">
        <v>66.359380000000002</v>
      </c>
      <c r="I7238">
        <v>16.83203</v>
      </c>
      <c r="J7238">
        <v>0.9140625</v>
      </c>
      <c r="K7238">
        <v>80.03125</v>
      </c>
      <c r="L7238" s="3">
        <v>44130.556944444441</v>
      </c>
      <c r="M7238">
        <v>17.18</v>
      </c>
      <c r="N7238" t="s">
        <v>28</v>
      </c>
      <c r="P7238">
        <f>(C7238-Key!$B$1)*24</f>
        <v>4.2833333333255723</v>
      </c>
      <c r="Q7238">
        <f>(Key!$B$2-'17.1'!C7238)*24</f>
        <v>-1.3333333333139308</v>
      </c>
      <c r="R7238" s="3">
        <f>C7238-(M7238-Key!$B$5)/(24*Key!$B$6)</f>
        <v>44130.791740740737</v>
      </c>
      <c r="S7238">
        <f>M7238-Key!$B$5</f>
        <v>14.92</v>
      </c>
      <c r="T7238" s="2">
        <f t="shared" si="565"/>
        <v>44129.805555555555</v>
      </c>
      <c r="U7238" t="str">
        <f t="shared" si="566"/>
        <v>10-25-2020 19:20</v>
      </c>
      <c r="V7238">
        <f>IFERROR(IF(W7238=Z7238,VLOOKUP($U7238,[1]C8842!$G$2:$M$145,3,FALSE),0),0)</f>
        <v>0</v>
      </c>
      <c r="W7238">
        <f>VLOOKUP(RIGHT($V$1,5),Key!$A$9:$B$14,2,FALSE)</f>
        <v>10.199999999999999</v>
      </c>
      <c r="X7238">
        <f t="shared" si="569"/>
        <v>0</v>
      </c>
      <c r="Y7238">
        <f>VLOOKUP(RIGHT($X$1,5),Key!$A$9:$B$14,2,FALSE)</f>
        <v>3.7</v>
      </c>
      <c r="Z7238">
        <f t="shared" si="567"/>
        <v>10.199999999999999</v>
      </c>
      <c r="AA7238">
        <f t="shared" si="568"/>
        <v>0</v>
      </c>
    </row>
    <row r="7239" spans="1:27" x14ac:dyDescent="0.3">
      <c r="A7239">
        <v>100067</v>
      </c>
      <c r="B7239">
        <v>230922</v>
      </c>
      <c r="C7239" s="3">
        <v>44130.805555555555</v>
      </c>
      <c r="D7239">
        <v>3</v>
      </c>
      <c r="E7239">
        <v>2</v>
      </c>
      <c r="F7239" t="s">
        <v>26</v>
      </c>
      <c r="G7239">
        <v>2</v>
      </c>
      <c r="H7239">
        <v>61.242190000000001</v>
      </c>
      <c r="I7239">
        <v>20.890630000000002</v>
      </c>
      <c r="J7239">
        <v>1.167969</v>
      </c>
      <c r="K7239">
        <v>94.039060000000006</v>
      </c>
      <c r="L7239" s="3">
        <v>44130.556944444441</v>
      </c>
      <c r="M7239">
        <v>17.18</v>
      </c>
      <c r="N7239" t="s">
        <v>28</v>
      </c>
      <c r="P7239">
        <f>(C7239-Key!$B$1)*24</f>
        <v>4.2833333333255723</v>
      </c>
      <c r="Q7239">
        <f>(Key!$B$2-'17.1'!C7239)*24</f>
        <v>-1.3333333333139308</v>
      </c>
      <c r="R7239" s="3">
        <f>C7239-(M7239-Key!$B$5)/(24*Key!$B$6)</f>
        <v>44130.791740740737</v>
      </c>
      <c r="S7239">
        <f>M7239-Key!$B$5</f>
        <v>14.92</v>
      </c>
      <c r="T7239" s="2">
        <f t="shared" si="565"/>
        <v>44129.805555555555</v>
      </c>
      <c r="U7239" t="str">
        <f t="shared" si="566"/>
        <v>10-25-2020 19:20</v>
      </c>
      <c r="V7239">
        <f>IFERROR(IF(W7239=Z7239,VLOOKUP($U7239,[1]C8842!$G$2:$M$145,3,FALSE),0),0)</f>
        <v>0</v>
      </c>
      <c r="W7239">
        <f>VLOOKUP(RIGHT($V$1,5),Key!$A$9:$B$14,2,FALSE)</f>
        <v>10.199999999999999</v>
      </c>
      <c r="X7239">
        <f t="shared" si="569"/>
        <v>0</v>
      </c>
      <c r="Y7239">
        <f>VLOOKUP(RIGHT($X$1,5),Key!$A$9:$B$14,2,FALSE)</f>
        <v>3.7</v>
      </c>
      <c r="Z7239">
        <f t="shared" si="567"/>
        <v>10.199999999999999</v>
      </c>
      <c r="AA7239">
        <f t="shared" si="568"/>
        <v>0</v>
      </c>
    </row>
    <row r="7240" spans="1:27" x14ac:dyDescent="0.3">
      <c r="A7240">
        <v>100067</v>
      </c>
      <c r="B7240">
        <v>230922</v>
      </c>
      <c r="C7240" s="3">
        <v>44130.806250000001</v>
      </c>
      <c r="D7240">
        <v>3</v>
      </c>
      <c r="E7240">
        <v>2</v>
      </c>
      <c r="F7240" t="s">
        <v>26</v>
      </c>
      <c r="G7240">
        <v>4</v>
      </c>
      <c r="H7240">
        <v>63.355469999999997</v>
      </c>
      <c r="I7240">
        <v>72.089839999999995</v>
      </c>
      <c r="J7240">
        <v>3.28125</v>
      </c>
      <c r="K7240">
        <v>94.039060000000006</v>
      </c>
      <c r="L7240" s="3">
        <v>44130.556944444441</v>
      </c>
      <c r="M7240">
        <v>17.18</v>
      </c>
      <c r="N7240" t="s">
        <v>28</v>
      </c>
      <c r="P7240">
        <f>(C7240-Key!$B$1)*24</f>
        <v>4.3000000000465661</v>
      </c>
      <c r="Q7240">
        <f>(Key!$B$2-'17.1'!C7240)*24</f>
        <v>-1.3500000000349246</v>
      </c>
      <c r="R7240" s="3">
        <f>C7240-(M7240-Key!$B$5)/(24*Key!$B$6)</f>
        <v>44130.792435185183</v>
      </c>
      <c r="S7240">
        <f>M7240-Key!$B$5</f>
        <v>14.92</v>
      </c>
      <c r="T7240" s="2">
        <f t="shared" si="565"/>
        <v>44129.805555555555</v>
      </c>
      <c r="U7240" t="str">
        <f t="shared" si="566"/>
        <v>10-25-2020 19:20</v>
      </c>
      <c r="V7240">
        <f>IFERROR(IF(W7240=Z7240,VLOOKUP($U7240,[1]C8842!$G$2:$M$145,3,FALSE),0),0)</f>
        <v>0</v>
      </c>
      <c r="W7240">
        <f>VLOOKUP(RIGHT($V$1,5),Key!$A$9:$B$14,2,FALSE)</f>
        <v>10.199999999999999</v>
      </c>
      <c r="X7240">
        <f t="shared" si="569"/>
        <v>0</v>
      </c>
      <c r="Y7240">
        <f>VLOOKUP(RIGHT($X$1,5),Key!$A$9:$B$14,2,FALSE)</f>
        <v>3.7</v>
      </c>
      <c r="Z7240">
        <f t="shared" si="567"/>
        <v>10.199999999999999</v>
      </c>
      <c r="AA7240">
        <f t="shared" si="568"/>
        <v>0</v>
      </c>
    </row>
    <row r="7241" spans="1:27" x14ac:dyDescent="0.3">
      <c r="A7241">
        <v>100067</v>
      </c>
      <c r="B7241">
        <v>230922</v>
      </c>
      <c r="C7241" s="3">
        <v>44130.806250000001</v>
      </c>
      <c r="D7241">
        <v>2</v>
      </c>
      <c r="E7241">
        <v>1</v>
      </c>
      <c r="F7241" t="s">
        <v>26</v>
      </c>
      <c r="G7241">
        <v>1</v>
      </c>
      <c r="H7241">
        <v>71.570310000000006</v>
      </c>
      <c r="I7241">
        <v>14.28125</v>
      </c>
      <c r="J7241">
        <v>0.75390630000000003</v>
      </c>
      <c r="K7241">
        <v>82.035160000000005</v>
      </c>
      <c r="L7241" s="3">
        <v>44130.556944444441</v>
      </c>
      <c r="M7241">
        <v>17.18</v>
      </c>
      <c r="N7241" t="s">
        <v>28</v>
      </c>
      <c r="P7241">
        <f>(C7241-Key!$B$1)*24</f>
        <v>4.3000000000465661</v>
      </c>
      <c r="Q7241">
        <f>(Key!$B$2-'17.1'!C7241)*24</f>
        <v>-1.3500000000349246</v>
      </c>
      <c r="R7241" s="3">
        <f>C7241-(M7241-Key!$B$5)/(24*Key!$B$6)</f>
        <v>44130.792435185183</v>
      </c>
      <c r="S7241">
        <f>M7241-Key!$B$5</f>
        <v>14.92</v>
      </c>
      <c r="T7241" s="2">
        <f t="shared" si="565"/>
        <v>44129.805555555555</v>
      </c>
      <c r="U7241" t="str">
        <f t="shared" si="566"/>
        <v>10-25-2020 19:20</v>
      </c>
      <c r="V7241">
        <f>IFERROR(IF(W7241=Z7241,VLOOKUP($U7241,[1]C8842!$G$2:$M$145,3,FALSE),0),0)</f>
        <v>0</v>
      </c>
      <c r="W7241">
        <f>VLOOKUP(RIGHT($V$1,5),Key!$A$9:$B$14,2,FALSE)</f>
        <v>10.199999999999999</v>
      </c>
      <c r="X7241">
        <f t="shared" si="569"/>
        <v>0</v>
      </c>
      <c r="Y7241">
        <f>VLOOKUP(RIGHT($X$1,5),Key!$A$9:$B$14,2,FALSE)</f>
        <v>3.7</v>
      </c>
      <c r="Z7241">
        <f t="shared" si="567"/>
        <v>10.199999999999999</v>
      </c>
      <c r="AA7241">
        <f t="shared" si="568"/>
        <v>0</v>
      </c>
    </row>
    <row r="7242" spans="1:27" x14ac:dyDescent="0.3">
      <c r="A7242">
        <v>100067</v>
      </c>
      <c r="B7242">
        <v>230922</v>
      </c>
      <c r="C7242" s="3">
        <v>44130.806250000001</v>
      </c>
      <c r="D7242">
        <v>2</v>
      </c>
      <c r="E7242">
        <v>1</v>
      </c>
      <c r="F7242" t="s">
        <v>26</v>
      </c>
      <c r="G7242">
        <v>2</v>
      </c>
      <c r="H7242">
        <v>69.695310000000006</v>
      </c>
      <c r="I7242">
        <v>22.351559999999999</v>
      </c>
      <c r="J7242">
        <v>1.082031</v>
      </c>
      <c r="K7242">
        <v>81.035160000000005</v>
      </c>
      <c r="L7242" s="3">
        <v>44130.556944444441</v>
      </c>
      <c r="M7242">
        <v>17.18</v>
      </c>
      <c r="N7242" t="s">
        <v>28</v>
      </c>
      <c r="P7242">
        <f>(C7242-Key!$B$1)*24</f>
        <v>4.3000000000465661</v>
      </c>
      <c r="Q7242">
        <f>(Key!$B$2-'17.1'!C7242)*24</f>
        <v>-1.3500000000349246</v>
      </c>
      <c r="R7242" s="3">
        <f>C7242-(M7242-Key!$B$5)/(24*Key!$B$6)</f>
        <v>44130.792435185183</v>
      </c>
      <c r="S7242">
        <f>M7242-Key!$B$5</f>
        <v>14.92</v>
      </c>
      <c r="T7242" s="2">
        <f t="shared" si="565"/>
        <v>44129.805555555555</v>
      </c>
      <c r="U7242" t="str">
        <f t="shared" si="566"/>
        <v>10-25-2020 19:20</v>
      </c>
      <c r="V7242">
        <f>IFERROR(IF(W7242=Z7242,VLOOKUP($U7242,[1]C8842!$G$2:$M$145,3,FALSE),0),0)</f>
        <v>0</v>
      </c>
      <c r="W7242">
        <f>VLOOKUP(RIGHT($V$1,5),Key!$A$9:$B$14,2,FALSE)</f>
        <v>10.199999999999999</v>
      </c>
      <c r="X7242">
        <f t="shared" si="569"/>
        <v>0</v>
      </c>
      <c r="Y7242">
        <f>VLOOKUP(RIGHT($X$1,5),Key!$A$9:$B$14,2,FALSE)</f>
        <v>3.7</v>
      </c>
      <c r="Z7242">
        <f t="shared" si="567"/>
        <v>10.199999999999999</v>
      </c>
      <c r="AA7242">
        <f t="shared" si="568"/>
        <v>0</v>
      </c>
    </row>
    <row r="7243" spans="1:27" x14ac:dyDescent="0.3">
      <c r="A7243">
        <v>100067</v>
      </c>
      <c r="B7243">
        <v>230922</v>
      </c>
      <c r="C7243" s="3">
        <v>44130.806250000001</v>
      </c>
      <c r="D7243">
        <v>0</v>
      </c>
      <c r="E7243">
        <v>2</v>
      </c>
      <c r="F7243" t="s">
        <v>25</v>
      </c>
      <c r="G7243">
        <v>4</v>
      </c>
      <c r="H7243">
        <v>63.167969999999997</v>
      </c>
      <c r="I7243">
        <v>64.503910000000005</v>
      </c>
      <c r="J7243">
        <v>2.96875</v>
      </c>
      <c r="K7243">
        <v>46.019530000000003</v>
      </c>
      <c r="L7243" s="3">
        <v>44130.556944444441</v>
      </c>
      <c r="M7243">
        <v>17.18</v>
      </c>
      <c r="N7243" t="s">
        <v>28</v>
      </c>
      <c r="P7243">
        <f>(C7243-Key!$B$1)*24</f>
        <v>4.3000000000465661</v>
      </c>
      <c r="Q7243">
        <f>(Key!$B$2-'17.1'!C7243)*24</f>
        <v>-1.3500000000349246</v>
      </c>
      <c r="R7243" s="3">
        <f>C7243-(M7243-Key!$B$5)/(24*Key!$B$6)</f>
        <v>44130.792435185183</v>
      </c>
      <c r="S7243">
        <f>M7243-Key!$B$5</f>
        <v>14.92</v>
      </c>
      <c r="T7243" s="2">
        <f t="shared" si="565"/>
        <v>44129.805555555555</v>
      </c>
      <c r="U7243" t="str">
        <f t="shared" si="566"/>
        <v>10-25-2020 19:20</v>
      </c>
      <c r="V7243">
        <f>IFERROR(IF(W7243=Z7243,VLOOKUP($U7243,[1]C8842!$G$2:$M$145,3,FALSE),0),0)</f>
        <v>0</v>
      </c>
      <c r="W7243">
        <f>VLOOKUP(RIGHT($V$1,5),Key!$A$9:$B$14,2,FALSE)</f>
        <v>10.199999999999999</v>
      </c>
      <c r="X7243">
        <f t="shared" si="569"/>
        <v>0</v>
      </c>
      <c r="Y7243">
        <f>VLOOKUP(RIGHT($X$1,5),Key!$A$9:$B$14,2,FALSE)</f>
        <v>3.7</v>
      </c>
      <c r="Z7243">
        <f t="shared" si="567"/>
        <v>10.199999999999999</v>
      </c>
      <c r="AA7243">
        <f t="shared" si="568"/>
        <v>0</v>
      </c>
    </row>
    <row r="7244" spans="1:27" x14ac:dyDescent="0.3">
      <c r="A7244">
        <v>100067</v>
      </c>
      <c r="B7244">
        <v>230922</v>
      </c>
      <c r="C7244" s="3">
        <v>44130.806250000001</v>
      </c>
      <c r="D7244">
        <v>2</v>
      </c>
      <c r="E7244">
        <v>1</v>
      </c>
      <c r="F7244" t="s">
        <v>26</v>
      </c>
      <c r="G7244">
        <v>1</v>
      </c>
      <c r="H7244">
        <v>77.167969999999997</v>
      </c>
      <c r="I7244">
        <v>17.085940000000001</v>
      </c>
      <c r="J7244">
        <v>0.79296880000000003</v>
      </c>
      <c r="K7244">
        <v>82.035160000000005</v>
      </c>
      <c r="L7244" s="3">
        <v>44130.556944444441</v>
      </c>
      <c r="M7244">
        <v>17.18</v>
      </c>
      <c r="N7244" t="s">
        <v>28</v>
      </c>
      <c r="P7244">
        <f>(C7244-Key!$B$1)*24</f>
        <v>4.3000000000465661</v>
      </c>
      <c r="Q7244">
        <f>(Key!$B$2-'17.1'!C7244)*24</f>
        <v>-1.3500000000349246</v>
      </c>
      <c r="R7244" s="3">
        <f>C7244-(M7244-Key!$B$5)/(24*Key!$B$6)</f>
        <v>44130.792435185183</v>
      </c>
      <c r="S7244">
        <f>M7244-Key!$B$5</f>
        <v>14.92</v>
      </c>
      <c r="T7244" s="2">
        <f t="shared" si="565"/>
        <v>44129.805555555555</v>
      </c>
      <c r="U7244" t="str">
        <f t="shared" si="566"/>
        <v>10-25-2020 19:20</v>
      </c>
      <c r="V7244">
        <f>IFERROR(IF(W7244=Z7244,VLOOKUP($U7244,[1]C8842!$G$2:$M$145,3,FALSE),0),0)</f>
        <v>0</v>
      </c>
      <c r="W7244">
        <f>VLOOKUP(RIGHT($V$1,5),Key!$A$9:$B$14,2,FALSE)</f>
        <v>10.199999999999999</v>
      </c>
      <c r="X7244">
        <f t="shared" si="569"/>
        <v>0</v>
      </c>
      <c r="Y7244">
        <f>VLOOKUP(RIGHT($X$1,5),Key!$A$9:$B$14,2,FALSE)</f>
        <v>3.7</v>
      </c>
      <c r="Z7244">
        <f t="shared" si="567"/>
        <v>10.199999999999999</v>
      </c>
      <c r="AA7244">
        <f t="shared" si="568"/>
        <v>0</v>
      </c>
    </row>
    <row r="7245" spans="1:27" x14ac:dyDescent="0.3">
      <c r="A7245">
        <v>100067</v>
      </c>
      <c r="B7245">
        <v>230922</v>
      </c>
      <c r="C7245" s="3">
        <v>44130.806250000001</v>
      </c>
      <c r="D7245">
        <v>0</v>
      </c>
      <c r="E7245">
        <v>2</v>
      </c>
      <c r="F7245" t="s">
        <v>25</v>
      </c>
      <c r="G7245">
        <v>1</v>
      </c>
      <c r="H7245">
        <v>63</v>
      </c>
      <c r="I7245">
        <v>16.097660000000001</v>
      </c>
      <c r="J7245">
        <v>0.91796880000000003</v>
      </c>
      <c r="K7245">
        <v>46.019530000000003</v>
      </c>
      <c r="L7245" s="3">
        <v>44130.556944444441</v>
      </c>
      <c r="M7245">
        <v>17.18</v>
      </c>
      <c r="N7245" t="s">
        <v>28</v>
      </c>
      <c r="P7245">
        <f>(C7245-Key!$B$1)*24</f>
        <v>4.3000000000465661</v>
      </c>
      <c r="Q7245">
        <f>(Key!$B$2-'17.1'!C7245)*24</f>
        <v>-1.3500000000349246</v>
      </c>
      <c r="R7245" s="3">
        <f>C7245-(M7245-Key!$B$5)/(24*Key!$B$6)</f>
        <v>44130.792435185183</v>
      </c>
      <c r="S7245">
        <f>M7245-Key!$B$5</f>
        <v>14.92</v>
      </c>
      <c r="T7245" s="2">
        <f t="shared" si="565"/>
        <v>44129.805555555555</v>
      </c>
      <c r="U7245" t="str">
        <f t="shared" si="566"/>
        <v>10-25-2020 19:20</v>
      </c>
      <c r="V7245">
        <f>IFERROR(IF(W7245=Z7245,VLOOKUP($U7245,[1]C8842!$G$2:$M$145,3,FALSE),0),0)</f>
        <v>0</v>
      </c>
      <c r="W7245">
        <f>VLOOKUP(RIGHT($V$1,5),Key!$A$9:$B$14,2,FALSE)</f>
        <v>10.199999999999999</v>
      </c>
      <c r="X7245">
        <f t="shared" si="569"/>
        <v>0</v>
      </c>
      <c r="Y7245">
        <f>VLOOKUP(RIGHT($X$1,5),Key!$A$9:$B$14,2,FALSE)</f>
        <v>3.7</v>
      </c>
      <c r="Z7245">
        <f t="shared" si="567"/>
        <v>10.199999999999999</v>
      </c>
      <c r="AA7245">
        <f t="shared" si="568"/>
        <v>0</v>
      </c>
    </row>
    <row r="7246" spans="1:27" x14ac:dyDescent="0.3">
      <c r="A7246">
        <v>100067</v>
      </c>
      <c r="B7246">
        <v>230922</v>
      </c>
      <c r="C7246" s="3">
        <v>44130.806250000001</v>
      </c>
      <c r="D7246">
        <v>1</v>
      </c>
      <c r="E7246">
        <v>1</v>
      </c>
      <c r="F7246" t="s">
        <v>25</v>
      </c>
      <c r="G7246">
        <v>1</v>
      </c>
      <c r="H7246">
        <v>65.453130000000002</v>
      </c>
      <c r="I7246">
        <v>15.507809999999999</v>
      </c>
      <c r="J7246">
        <v>0.875</v>
      </c>
      <c r="K7246">
        <v>60.023440000000001</v>
      </c>
      <c r="L7246" s="3">
        <v>44130.556944444441</v>
      </c>
      <c r="M7246">
        <v>17.18</v>
      </c>
      <c r="N7246" t="s">
        <v>28</v>
      </c>
      <c r="P7246">
        <f>(C7246-Key!$B$1)*24</f>
        <v>4.3000000000465661</v>
      </c>
      <c r="Q7246">
        <f>(Key!$B$2-'17.1'!C7246)*24</f>
        <v>-1.3500000000349246</v>
      </c>
      <c r="R7246" s="3">
        <f>C7246-(M7246-Key!$B$5)/(24*Key!$B$6)</f>
        <v>44130.792435185183</v>
      </c>
      <c r="S7246">
        <f>M7246-Key!$B$5</f>
        <v>14.92</v>
      </c>
      <c r="T7246" s="2">
        <f t="shared" si="565"/>
        <v>44129.805555555555</v>
      </c>
      <c r="U7246" t="str">
        <f t="shared" si="566"/>
        <v>10-25-2020 19:20</v>
      </c>
      <c r="V7246">
        <f>IFERROR(IF(W7246=Z7246,VLOOKUP($U7246,[1]C8842!$G$2:$M$145,3,FALSE),0),0)</f>
        <v>0</v>
      </c>
      <c r="W7246">
        <f>VLOOKUP(RIGHT($V$1,5),Key!$A$9:$B$14,2,FALSE)</f>
        <v>10.199999999999999</v>
      </c>
      <c r="X7246">
        <f t="shared" si="569"/>
        <v>0</v>
      </c>
      <c r="Y7246">
        <f>VLOOKUP(RIGHT($X$1,5),Key!$A$9:$B$14,2,FALSE)</f>
        <v>3.7</v>
      </c>
      <c r="Z7246">
        <f t="shared" si="567"/>
        <v>10.199999999999999</v>
      </c>
      <c r="AA7246">
        <f t="shared" si="568"/>
        <v>0</v>
      </c>
    </row>
    <row r="7247" spans="1:27" x14ac:dyDescent="0.3">
      <c r="A7247">
        <v>100067</v>
      </c>
      <c r="B7247">
        <v>230922</v>
      </c>
      <c r="C7247" s="3">
        <v>44130.806250000001</v>
      </c>
      <c r="D7247">
        <v>1</v>
      </c>
      <c r="E7247">
        <v>1</v>
      </c>
      <c r="F7247" t="s">
        <v>25</v>
      </c>
      <c r="G7247">
        <v>1</v>
      </c>
      <c r="H7247">
        <v>64.800780000000003</v>
      </c>
      <c r="I7247">
        <v>14.214840000000001</v>
      </c>
      <c r="J7247">
        <v>0.828125</v>
      </c>
      <c r="K7247">
        <v>60.023440000000001</v>
      </c>
      <c r="L7247" s="3">
        <v>44130.556944444441</v>
      </c>
      <c r="M7247">
        <v>17.18</v>
      </c>
      <c r="N7247" t="s">
        <v>28</v>
      </c>
      <c r="P7247">
        <f>(C7247-Key!$B$1)*24</f>
        <v>4.3000000000465661</v>
      </c>
      <c r="Q7247">
        <f>(Key!$B$2-'17.1'!C7247)*24</f>
        <v>-1.3500000000349246</v>
      </c>
      <c r="R7247" s="3">
        <f>C7247-(M7247-Key!$B$5)/(24*Key!$B$6)</f>
        <v>44130.792435185183</v>
      </c>
      <c r="S7247">
        <f>M7247-Key!$B$5</f>
        <v>14.92</v>
      </c>
      <c r="T7247" s="2">
        <f t="shared" si="565"/>
        <v>44129.805555555555</v>
      </c>
      <c r="U7247" t="str">
        <f t="shared" si="566"/>
        <v>10-25-2020 19:20</v>
      </c>
      <c r="V7247">
        <f>IFERROR(IF(W7247=Z7247,VLOOKUP($U7247,[1]C8842!$G$2:$M$145,3,FALSE),0),0)</f>
        <v>0</v>
      </c>
      <c r="W7247">
        <f>VLOOKUP(RIGHT($V$1,5),Key!$A$9:$B$14,2,FALSE)</f>
        <v>10.199999999999999</v>
      </c>
      <c r="X7247">
        <f t="shared" si="569"/>
        <v>0</v>
      </c>
      <c r="Y7247">
        <f>VLOOKUP(RIGHT($X$1,5),Key!$A$9:$B$14,2,FALSE)</f>
        <v>3.7</v>
      </c>
      <c r="Z7247">
        <f t="shared" si="567"/>
        <v>10.199999999999999</v>
      </c>
      <c r="AA7247">
        <f t="shared" si="568"/>
        <v>0</v>
      </c>
    </row>
    <row r="7248" spans="1:27" x14ac:dyDescent="0.3">
      <c r="A7248">
        <v>100067</v>
      </c>
      <c r="B7248">
        <v>230922</v>
      </c>
      <c r="C7248" s="3">
        <v>44130.806250000001</v>
      </c>
      <c r="D7248">
        <v>0</v>
      </c>
      <c r="E7248">
        <v>2</v>
      </c>
      <c r="F7248" t="s">
        <v>25</v>
      </c>
      <c r="G7248">
        <v>4</v>
      </c>
      <c r="H7248">
        <v>52.722659999999998</v>
      </c>
      <c r="I7248">
        <v>71.167969999999997</v>
      </c>
      <c r="J7248">
        <v>3.8945310000000002</v>
      </c>
      <c r="K7248">
        <v>46.019530000000003</v>
      </c>
      <c r="L7248" s="3">
        <v>44130.556944444441</v>
      </c>
      <c r="M7248">
        <v>17.18</v>
      </c>
      <c r="N7248" t="s">
        <v>28</v>
      </c>
      <c r="P7248">
        <f>(C7248-Key!$B$1)*24</f>
        <v>4.3000000000465661</v>
      </c>
      <c r="Q7248">
        <f>(Key!$B$2-'17.1'!C7248)*24</f>
        <v>-1.3500000000349246</v>
      </c>
      <c r="R7248" s="3">
        <f>C7248-(M7248-Key!$B$5)/(24*Key!$B$6)</f>
        <v>44130.792435185183</v>
      </c>
      <c r="S7248">
        <f>M7248-Key!$B$5</f>
        <v>14.92</v>
      </c>
      <c r="T7248" s="2">
        <f t="shared" si="565"/>
        <v>44129.805555555555</v>
      </c>
      <c r="U7248" t="str">
        <f t="shared" si="566"/>
        <v>10-25-2020 19:20</v>
      </c>
      <c r="V7248">
        <f>IFERROR(IF(W7248=Z7248,VLOOKUP($U7248,[1]C8842!$G$2:$M$145,3,FALSE),0),0)</f>
        <v>0</v>
      </c>
      <c r="W7248">
        <f>VLOOKUP(RIGHT($V$1,5),Key!$A$9:$B$14,2,FALSE)</f>
        <v>10.199999999999999</v>
      </c>
      <c r="X7248">
        <f t="shared" si="569"/>
        <v>0</v>
      </c>
      <c r="Y7248">
        <f>VLOOKUP(RIGHT($X$1,5),Key!$A$9:$B$14,2,FALSE)</f>
        <v>3.7</v>
      </c>
      <c r="Z7248">
        <f t="shared" si="567"/>
        <v>10.199999999999999</v>
      </c>
      <c r="AA7248">
        <f t="shared" si="568"/>
        <v>0</v>
      </c>
    </row>
    <row r="7249" spans="1:27" x14ac:dyDescent="0.3">
      <c r="A7249">
        <v>100067</v>
      </c>
      <c r="B7249">
        <v>230922</v>
      </c>
      <c r="C7249" s="3">
        <v>44130.806250000001</v>
      </c>
      <c r="D7249">
        <v>1</v>
      </c>
      <c r="E7249">
        <v>1</v>
      </c>
      <c r="F7249" t="s">
        <v>25</v>
      </c>
      <c r="G7249">
        <v>1</v>
      </c>
      <c r="H7249">
        <v>61.675780000000003</v>
      </c>
      <c r="I7249">
        <v>14.808590000000001</v>
      </c>
      <c r="J7249">
        <v>0.89453130000000003</v>
      </c>
      <c r="K7249">
        <v>58.023440000000001</v>
      </c>
      <c r="L7249" s="3">
        <v>44130.556944444441</v>
      </c>
      <c r="M7249">
        <v>17.18</v>
      </c>
      <c r="N7249" t="s">
        <v>28</v>
      </c>
      <c r="P7249">
        <f>(C7249-Key!$B$1)*24</f>
        <v>4.3000000000465661</v>
      </c>
      <c r="Q7249">
        <f>(Key!$B$2-'17.1'!C7249)*24</f>
        <v>-1.3500000000349246</v>
      </c>
      <c r="R7249" s="3">
        <f>C7249-(M7249-Key!$B$5)/(24*Key!$B$6)</f>
        <v>44130.792435185183</v>
      </c>
      <c r="S7249">
        <f>M7249-Key!$B$5</f>
        <v>14.92</v>
      </c>
      <c r="T7249" s="2">
        <f t="shared" si="565"/>
        <v>44129.805555555555</v>
      </c>
      <c r="U7249" t="str">
        <f t="shared" si="566"/>
        <v>10-25-2020 19:20</v>
      </c>
      <c r="V7249">
        <f>IFERROR(IF(W7249=Z7249,VLOOKUP($U7249,[1]C8842!$G$2:$M$145,3,FALSE),0),0)</f>
        <v>0</v>
      </c>
      <c r="W7249">
        <f>VLOOKUP(RIGHT($V$1,5),Key!$A$9:$B$14,2,FALSE)</f>
        <v>10.199999999999999</v>
      </c>
      <c r="X7249">
        <f t="shared" si="569"/>
        <v>0</v>
      </c>
      <c r="Y7249">
        <f>VLOOKUP(RIGHT($X$1,5),Key!$A$9:$B$14,2,FALSE)</f>
        <v>3.7</v>
      </c>
      <c r="Z7249">
        <f t="shared" si="567"/>
        <v>10.199999999999999</v>
      </c>
      <c r="AA7249">
        <f t="shared" si="568"/>
        <v>0</v>
      </c>
    </row>
    <row r="7250" spans="1:27" x14ac:dyDescent="0.3">
      <c r="A7250">
        <v>100067</v>
      </c>
      <c r="B7250">
        <v>230922</v>
      </c>
      <c r="C7250" s="3">
        <v>44130.806250000001</v>
      </c>
      <c r="D7250">
        <v>1</v>
      </c>
      <c r="E7250">
        <v>1</v>
      </c>
      <c r="F7250" t="s">
        <v>25</v>
      </c>
      <c r="G7250">
        <v>1</v>
      </c>
      <c r="H7250">
        <v>63.839840000000002</v>
      </c>
      <c r="I7250">
        <v>14.652340000000001</v>
      </c>
      <c r="J7250">
        <v>0.859375</v>
      </c>
      <c r="K7250">
        <v>58.023440000000001</v>
      </c>
      <c r="L7250" s="3">
        <v>44130.556944444441</v>
      </c>
      <c r="M7250">
        <v>17.18</v>
      </c>
      <c r="N7250" t="s">
        <v>28</v>
      </c>
      <c r="P7250">
        <f>(C7250-Key!$B$1)*24</f>
        <v>4.3000000000465661</v>
      </c>
      <c r="Q7250">
        <f>(Key!$B$2-'17.1'!C7250)*24</f>
        <v>-1.3500000000349246</v>
      </c>
      <c r="R7250" s="3">
        <f>C7250-(M7250-Key!$B$5)/(24*Key!$B$6)</f>
        <v>44130.792435185183</v>
      </c>
      <c r="S7250">
        <f>M7250-Key!$B$5</f>
        <v>14.92</v>
      </c>
      <c r="T7250" s="2">
        <f t="shared" si="565"/>
        <v>44129.805555555555</v>
      </c>
      <c r="U7250" t="str">
        <f t="shared" si="566"/>
        <v>10-25-2020 19:20</v>
      </c>
      <c r="V7250">
        <f>IFERROR(IF(W7250=Z7250,VLOOKUP($U7250,[1]C8842!$G$2:$M$145,3,FALSE),0),0)</f>
        <v>0</v>
      </c>
      <c r="W7250">
        <f>VLOOKUP(RIGHT($V$1,5),Key!$A$9:$B$14,2,FALSE)</f>
        <v>10.199999999999999</v>
      </c>
      <c r="X7250">
        <f t="shared" si="569"/>
        <v>0</v>
      </c>
      <c r="Y7250">
        <f>VLOOKUP(RIGHT($X$1,5),Key!$A$9:$B$14,2,FALSE)</f>
        <v>3.7</v>
      </c>
      <c r="Z7250">
        <f t="shared" si="567"/>
        <v>10.199999999999999</v>
      </c>
      <c r="AA7250">
        <f t="shared" si="568"/>
        <v>0</v>
      </c>
    </row>
    <row r="7251" spans="1:27" x14ac:dyDescent="0.3">
      <c r="A7251">
        <v>100067</v>
      </c>
      <c r="B7251">
        <v>230922</v>
      </c>
      <c r="C7251" s="3">
        <v>44130.806250000001</v>
      </c>
      <c r="D7251">
        <v>1</v>
      </c>
      <c r="E7251">
        <v>1</v>
      </c>
      <c r="F7251" t="s">
        <v>25</v>
      </c>
      <c r="G7251">
        <v>1</v>
      </c>
      <c r="H7251">
        <v>63.699219999999997</v>
      </c>
      <c r="I7251">
        <v>14.8125</v>
      </c>
      <c r="J7251">
        <v>0.8671875</v>
      </c>
      <c r="K7251">
        <v>58.023440000000001</v>
      </c>
      <c r="L7251" s="3">
        <v>44130.556944444441</v>
      </c>
      <c r="M7251">
        <v>17.18</v>
      </c>
      <c r="N7251" t="s">
        <v>28</v>
      </c>
      <c r="P7251">
        <f>(C7251-Key!$B$1)*24</f>
        <v>4.3000000000465661</v>
      </c>
      <c r="Q7251">
        <f>(Key!$B$2-'17.1'!C7251)*24</f>
        <v>-1.3500000000349246</v>
      </c>
      <c r="R7251" s="3">
        <f>C7251-(M7251-Key!$B$5)/(24*Key!$B$6)</f>
        <v>44130.792435185183</v>
      </c>
      <c r="S7251">
        <f>M7251-Key!$B$5</f>
        <v>14.92</v>
      </c>
      <c r="T7251" s="2">
        <f t="shared" si="565"/>
        <v>44129.805555555555</v>
      </c>
      <c r="U7251" t="str">
        <f t="shared" si="566"/>
        <v>10-25-2020 19:20</v>
      </c>
      <c r="V7251">
        <f>IFERROR(IF(W7251=Z7251,VLOOKUP($U7251,[1]C8842!$G$2:$M$145,3,FALSE),0),0)</f>
        <v>0</v>
      </c>
      <c r="W7251">
        <f>VLOOKUP(RIGHT($V$1,5),Key!$A$9:$B$14,2,FALSE)</f>
        <v>10.199999999999999</v>
      </c>
      <c r="X7251">
        <f t="shared" si="569"/>
        <v>0</v>
      </c>
      <c r="Y7251">
        <f>VLOOKUP(RIGHT($X$1,5),Key!$A$9:$B$14,2,FALSE)</f>
        <v>3.7</v>
      </c>
      <c r="Z7251">
        <f t="shared" si="567"/>
        <v>10.199999999999999</v>
      </c>
      <c r="AA7251">
        <f t="shared" si="568"/>
        <v>0</v>
      </c>
    </row>
    <row r="7252" spans="1:27" x14ac:dyDescent="0.3">
      <c r="A7252">
        <v>100067</v>
      </c>
      <c r="B7252">
        <v>230922</v>
      </c>
      <c r="C7252" s="3">
        <v>44130.806250000001</v>
      </c>
      <c r="D7252">
        <v>0</v>
      </c>
      <c r="E7252">
        <v>2</v>
      </c>
      <c r="F7252" t="s">
        <v>25</v>
      </c>
      <c r="G7252">
        <v>1</v>
      </c>
      <c r="H7252">
        <v>58.46875</v>
      </c>
      <c r="I7252">
        <v>15.91797</v>
      </c>
      <c r="J7252">
        <v>0.99609380000000003</v>
      </c>
      <c r="K7252">
        <v>46.019530000000003</v>
      </c>
      <c r="L7252" s="3">
        <v>44130.556944444441</v>
      </c>
      <c r="M7252">
        <v>17.18</v>
      </c>
      <c r="N7252" t="s">
        <v>28</v>
      </c>
      <c r="P7252">
        <f>(C7252-Key!$B$1)*24</f>
        <v>4.3000000000465661</v>
      </c>
      <c r="Q7252">
        <f>(Key!$B$2-'17.1'!C7252)*24</f>
        <v>-1.3500000000349246</v>
      </c>
      <c r="R7252" s="3">
        <f>C7252-(M7252-Key!$B$5)/(24*Key!$B$6)</f>
        <v>44130.792435185183</v>
      </c>
      <c r="S7252">
        <f>M7252-Key!$B$5</f>
        <v>14.92</v>
      </c>
      <c r="T7252" s="2">
        <f t="shared" si="565"/>
        <v>44129.805555555555</v>
      </c>
      <c r="U7252" t="str">
        <f t="shared" si="566"/>
        <v>10-25-2020 19:20</v>
      </c>
      <c r="V7252">
        <f>IFERROR(IF(W7252=Z7252,VLOOKUP($U7252,[1]C8842!$G$2:$M$145,3,FALSE),0),0)</f>
        <v>0</v>
      </c>
      <c r="W7252">
        <f>VLOOKUP(RIGHT($V$1,5),Key!$A$9:$B$14,2,FALSE)</f>
        <v>10.199999999999999</v>
      </c>
      <c r="X7252">
        <f t="shared" si="569"/>
        <v>0</v>
      </c>
      <c r="Y7252">
        <f>VLOOKUP(RIGHT($X$1,5),Key!$A$9:$B$14,2,FALSE)</f>
        <v>3.7</v>
      </c>
      <c r="Z7252">
        <f t="shared" si="567"/>
        <v>10.199999999999999</v>
      </c>
      <c r="AA7252">
        <f t="shared" si="568"/>
        <v>0</v>
      </c>
    </row>
    <row r="7253" spans="1:27" x14ac:dyDescent="0.3">
      <c r="A7253">
        <v>100067</v>
      </c>
      <c r="B7253">
        <v>230922</v>
      </c>
      <c r="C7253" s="3">
        <v>44130.806250000001</v>
      </c>
      <c r="D7253">
        <v>1</v>
      </c>
      <c r="E7253">
        <v>1</v>
      </c>
      <c r="F7253" t="s">
        <v>25</v>
      </c>
      <c r="G7253">
        <v>1</v>
      </c>
      <c r="H7253">
        <v>62.890630000000002</v>
      </c>
      <c r="I7253">
        <v>13.45313</v>
      </c>
      <c r="J7253">
        <v>0.8203125</v>
      </c>
      <c r="K7253">
        <v>56.023440000000001</v>
      </c>
      <c r="L7253" s="3">
        <v>44130.556944444441</v>
      </c>
      <c r="M7253">
        <v>17.18</v>
      </c>
      <c r="N7253" t="s">
        <v>28</v>
      </c>
      <c r="P7253">
        <f>(C7253-Key!$B$1)*24</f>
        <v>4.3000000000465661</v>
      </c>
      <c r="Q7253">
        <f>(Key!$B$2-'17.1'!C7253)*24</f>
        <v>-1.3500000000349246</v>
      </c>
      <c r="R7253" s="3">
        <f>C7253-(M7253-Key!$B$5)/(24*Key!$B$6)</f>
        <v>44130.792435185183</v>
      </c>
      <c r="S7253">
        <f>M7253-Key!$B$5</f>
        <v>14.92</v>
      </c>
      <c r="T7253" s="2">
        <f t="shared" si="565"/>
        <v>44129.805555555555</v>
      </c>
      <c r="U7253" t="str">
        <f t="shared" si="566"/>
        <v>10-25-2020 19:20</v>
      </c>
      <c r="V7253">
        <f>IFERROR(IF(W7253=Z7253,VLOOKUP($U7253,[1]C8842!$G$2:$M$145,3,FALSE),0),0)</f>
        <v>0</v>
      </c>
      <c r="W7253">
        <f>VLOOKUP(RIGHT($V$1,5),Key!$A$9:$B$14,2,FALSE)</f>
        <v>10.199999999999999</v>
      </c>
      <c r="X7253">
        <f t="shared" si="569"/>
        <v>0</v>
      </c>
      <c r="Y7253">
        <f>VLOOKUP(RIGHT($X$1,5),Key!$A$9:$B$14,2,FALSE)</f>
        <v>3.7</v>
      </c>
      <c r="Z7253">
        <f t="shared" si="567"/>
        <v>10.199999999999999</v>
      </c>
      <c r="AA7253">
        <f t="shared" si="568"/>
        <v>0</v>
      </c>
    </row>
    <row r="7254" spans="1:27" x14ac:dyDescent="0.3">
      <c r="A7254">
        <v>100067</v>
      </c>
      <c r="B7254">
        <v>230922</v>
      </c>
      <c r="C7254" s="3">
        <v>44130.806250000001</v>
      </c>
      <c r="D7254">
        <v>0</v>
      </c>
      <c r="E7254">
        <v>2</v>
      </c>
      <c r="F7254" t="s">
        <v>25</v>
      </c>
      <c r="G7254">
        <v>1</v>
      </c>
      <c r="H7254">
        <v>62.324219999999997</v>
      </c>
      <c r="I7254">
        <v>15.98438</v>
      </c>
      <c r="J7254">
        <v>0.9375</v>
      </c>
      <c r="K7254">
        <v>46.019530000000003</v>
      </c>
      <c r="L7254" s="3">
        <v>44130.556944444441</v>
      </c>
      <c r="M7254">
        <v>17.18</v>
      </c>
      <c r="N7254" t="s">
        <v>28</v>
      </c>
      <c r="P7254">
        <f>(C7254-Key!$B$1)*24</f>
        <v>4.3000000000465661</v>
      </c>
      <c r="Q7254">
        <f>(Key!$B$2-'17.1'!C7254)*24</f>
        <v>-1.3500000000349246</v>
      </c>
      <c r="R7254" s="3">
        <f>C7254-(M7254-Key!$B$5)/(24*Key!$B$6)</f>
        <v>44130.792435185183</v>
      </c>
      <c r="S7254">
        <f>M7254-Key!$B$5</f>
        <v>14.92</v>
      </c>
      <c r="T7254" s="2">
        <f t="shared" si="565"/>
        <v>44129.805555555555</v>
      </c>
      <c r="U7254" t="str">
        <f t="shared" si="566"/>
        <v>10-25-2020 19:20</v>
      </c>
      <c r="V7254">
        <f>IFERROR(IF(W7254=Z7254,VLOOKUP($U7254,[1]C8842!$G$2:$M$145,3,FALSE),0),0)</f>
        <v>0</v>
      </c>
      <c r="W7254">
        <f>VLOOKUP(RIGHT($V$1,5),Key!$A$9:$B$14,2,FALSE)</f>
        <v>10.199999999999999</v>
      </c>
      <c r="X7254">
        <f t="shared" si="569"/>
        <v>0</v>
      </c>
      <c r="Y7254">
        <f>VLOOKUP(RIGHT($X$1,5),Key!$A$9:$B$14,2,FALSE)</f>
        <v>3.7</v>
      </c>
      <c r="Z7254">
        <f t="shared" si="567"/>
        <v>10.199999999999999</v>
      </c>
      <c r="AA7254">
        <f t="shared" si="568"/>
        <v>0</v>
      </c>
    </row>
    <row r="7255" spans="1:27" x14ac:dyDescent="0.3">
      <c r="A7255">
        <v>100067</v>
      </c>
      <c r="B7255">
        <v>230922</v>
      </c>
      <c r="C7255" s="3">
        <v>44130.806250000001</v>
      </c>
      <c r="D7255">
        <v>1</v>
      </c>
      <c r="E7255">
        <v>1</v>
      </c>
      <c r="F7255" t="s">
        <v>25</v>
      </c>
      <c r="G7255">
        <v>2</v>
      </c>
      <c r="H7255">
        <v>62.488280000000003</v>
      </c>
      <c r="I7255">
        <v>21.546880000000002</v>
      </c>
      <c r="J7255">
        <v>1.171875</v>
      </c>
      <c r="K7255">
        <v>58.023440000000001</v>
      </c>
      <c r="L7255" s="3">
        <v>44130.556944444441</v>
      </c>
      <c r="M7255">
        <v>17.18</v>
      </c>
      <c r="N7255" t="s">
        <v>28</v>
      </c>
      <c r="P7255">
        <f>(C7255-Key!$B$1)*24</f>
        <v>4.3000000000465661</v>
      </c>
      <c r="Q7255">
        <f>(Key!$B$2-'17.1'!C7255)*24</f>
        <v>-1.3500000000349246</v>
      </c>
      <c r="R7255" s="3">
        <f>C7255-(M7255-Key!$B$5)/(24*Key!$B$6)</f>
        <v>44130.792435185183</v>
      </c>
      <c r="S7255">
        <f>M7255-Key!$B$5</f>
        <v>14.92</v>
      </c>
      <c r="T7255" s="2">
        <f t="shared" si="565"/>
        <v>44129.805555555555</v>
      </c>
      <c r="U7255" t="str">
        <f t="shared" si="566"/>
        <v>10-25-2020 19:20</v>
      </c>
      <c r="V7255">
        <f>IFERROR(IF(W7255=Z7255,VLOOKUP($U7255,[1]C8842!$G$2:$M$145,3,FALSE),0),0)</f>
        <v>0</v>
      </c>
      <c r="W7255">
        <f>VLOOKUP(RIGHT($V$1,5),Key!$A$9:$B$14,2,FALSE)</f>
        <v>10.199999999999999</v>
      </c>
      <c r="X7255">
        <f t="shared" si="569"/>
        <v>0</v>
      </c>
      <c r="Y7255">
        <f>VLOOKUP(RIGHT($X$1,5),Key!$A$9:$B$14,2,FALSE)</f>
        <v>3.7</v>
      </c>
      <c r="Z7255">
        <f t="shared" si="567"/>
        <v>10.199999999999999</v>
      </c>
      <c r="AA7255">
        <f t="shared" si="568"/>
        <v>0</v>
      </c>
    </row>
    <row r="7256" spans="1:27" x14ac:dyDescent="0.3">
      <c r="A7256">
        <v>100067</v>
      </c>
      <c r="B7256">
        <v>230922</v>
      </c>
      <c r="C7256" s="3">
        <v>44130.806250000001</v>
      </c>
      <c r="D7256">
        <v>1</v>
      </c>
      <c r="E7256">
        <v>1</v>
      </c>
      <c r="F7256" t="s">
        <v>25</v>
      </c>
      <c r="G7256">
        <v>4</v>
      </c>
      <c r="H7256">
        <v>63.242190000000001</v>
      </c>
      <c r="I7256">
        <v>62.464840000000002</v>
      </c>
      <c r="J7256">
        <v>2.8789060000000002</v>
      </c>
      <c r="K7256">
        <v>58.023440000000001</v>
      </c>
      <c r="L7256" s="3">
        <v>44130.556944444441</v>
      </c>
      <c r="M7256">
        <v>17.18</v>
      </c>
      <c r="N7256" t="s">
        <v>28</v>
      </c>
      <c r="P7256">
        <f>(C7256-Key!$B$1)*24</f>
        <v>4.3000000000465661</v>
      </c>
      <c r="Q7256">
        <f>(Key!$B$2-'17.1'!C7256)*24</f>
        <v>-1.3500000000349246</v>
      </c>
      <c r="R7256" s="3">
        <f>C7256-(M7256-Key!$B$5)/(24*Key!$B$6)</f>
        <v>44130.792435185183</v>
      </c>
      <c r="S7256">
        <f>M7256-Key!$B$5</f>
        <v>14.92</v>
      </c>
      <c r="T7256" s="2">
        <f t="shared" si="565"/>
        <v>44129.805555555555</v>
      </c>
      <c r="U7256" t="str">
        <f t="shared" si="566"/>
        <v>10-25-2020 19:20</v>
      </c>
      <c r="V7256">
        <f>IFERROR(IF(W7256=Z7256,VLOOKUP($U7256,[1]C8842!$G$2:$M$145,3,FALSE),0),0)</f>
        <v>0</v>
      </c>
      <c r="W7256">
        <f>VLOOKUP(RIGHT($V$1,5),Key!$A$9:$B$14,2,FALSE)</f>
        <v>10.199999999999999</v>
      </c>
      <c r="X7256">
        <f t="shared" si="569"/>
        <v>0</v>
      </c>
      <c r="Y7256">
        <f>VLOOKUP(RIGHT($X$1,5),Key!$A$9:$B$14,2,FALSE)</f>
        <v>3.7</v>
      </c>
      <c r="Z7256">
        <f t="shared" si="567"/>
        <v>10.199999999999999</v>
      </c>
      <c r="AA7256">
        <f t="shared" si="568"/>
        <v>0</v>
      </c>
    </row>
    <row r="7257" spans="1:27" x14ac:dyDescent="0.3">
      <c r="A7257">
        <v>100067</v>
      </c>
      <c r="B7257">
        <v>230922</v>
      </c>
      <c r="C7257" s="3">
        <v>44130.806250000001</v>
      </c>
      <c r="D7257">
        <v>0</v>
      </c>
      <c r="E7257">
        <v>2</v>
      </c>
      <c r="F7257" t="s">
        <v>25</v>
      </c>
      <c r="G7257">
        <v>1</v>
      </c>
      <c r="H7257">
        <v>60.839840000000002</v>
      </c>
      <c r="I7257">
        <v>16.972660000000001</v>
      </c>
      <c r="J7257">
        <v>1.003906</v>
      </c>
      <c r="K7257">
        <v>44.019530000000003</v>
      </c>
      <c r="L7257" s="3">
        <v>44130.556944444441</v>
      </c>
      <c r="M7257">
        <v>17.18</v>
      </c>
      <c r="N7257" t="s">
        <v>28</v>
      </c>
      <c r="P7257">
        <f>(C7257-Key!$B$1)*24</f>
        <v>4.3000000000465661</v>
      </c>
      <c r="Q7257">
        <f>(Key!$B$2-'17.1'!C7257)*24</f>
        <v>-1.3500000000349246</v>
      </c>
      <c r="R7257" s="3">
        <f>C7257-(M7257-Key!$B$5)/(24*Key!$B$6)</f>
        <v>44130.792435185183</v>
      </c>
      <c r="S7257">
        <f>M7257-Key!$B$5</f>
        <v>14.92</v>
      </c>
      <c r="T7257" s="2">
        <f t="shared" si="565"/>
        <v>44129.805555555555</v>
      </c>
      <c r="U7257" t="str">
        <f t="shared" si="566"/>
        <v>10-25-2020 19:20</v>
      </c>
      <c r="V7257">
        <f>IFERROR(IF(W7257=Z7257,VLOOKUP($U7257,[1]C8842!$G$2:$M$145,3,FALSE),0),0)</f>
        <v>0</v>
      </c>
      <c r="W7257">
        <f>VLOOKUP(RIGHT($V$1,5),Key!$A$9:$B$14,2,FALSE)</f>
        <v>10.199999999999999</v>
      </c>
      <c r="X7257">
        <f t="shared" si="569"/>
        <v>0</v>
      </c>
      <c r="Y7257">
        <f>VLOOKUP(RIGHT($X$1,5),Key!$A$9:$B$14,2,FALSE)</f>
        <v>3.7</v>
      </c>
      <c r="Z7257">
        <f t="shared" si="567"/>
        <v>10.199999999999999</v>
      </c>
      <c r="AA7257">
        <f t="shared" si="568"/>
        <v>0</v>
      </c>
    </row>
    <row r="7258" spans="1:27" x14ac:dyDescent="0.3">
      <c r="A7258">
        <v>100067</v>
      </c>
      <c r="B7258">
        <v>230922</v>
      </c>
      <c r="C7258" s="3">
        <v>44130.806250000001</v>
      </c>
      <c r="D7258">
        <v>1</v>
      </c>
      <c r="E7258">
        <v>1</v>
      </c>
      <c r="F7258" t="s">
        <v>25</v>
      </c>
      <c r="G7258">
        <v>1</v>
      </c>
      <c r="H7258">
        <v>60.480469999999997</v>
      </c>
      <c r="I7258">
        <v>14.90625</v>
      </c>
      <c r="J7258">
        <v>0.91796880000000003</v>
      </c>
      <c r="K7258">
        <v>60.023440000000001</v>
      </c>
      <c r="L7258" s="3">
        <v>44130.556944444441</v>
      </c>
      <c r="M7258">
        <v>17.18</v>
      </c>
      <c r="N7258" t="s">
        <v>28</v>
      </c>
      <c r="P7258">
        <f>(C7258-Key!$B$1)*24</f>
        <v>4.3000000000465661</v>
      </c>
      <c r="Q7258">
        <f>(Key!$B$2-'17.1'!C7258)*24</f>
        <v>-1.3500000000349246</v>
      </c>
      <c r="R7258" s="3">
        <f>C7258-(M7258-Key!$B$5)/(24*Key!$B$6)</f>
        <v>44130.792435185183</v>
      </c>
      <c r="S7258">
        <f>M7258-Key!$B$5</f>
        <v>14.92</v>
      </c>
      <c r="T7258" s="2">
        <f t="shared" si="565"/>
        <v>44129.805555555555</v>
      </c>
      <c r="U7258" t="str">
        <f t="shared" si="566"/>
        <v>10-25-2020 19:20</v>
      </c>
      <c r="V7258">
        <f>IFERROR(IF(W7258=Z7258,VLOOKUP($U7258,[1]C8842!$G$2:$M$145,3,FALSE),0),0)</f>
        <v>0</v>
      </c>
      <c r="W7258">
        <f>VLOOKUP(RIGHT($V$1,5),Key!$A$9:$B$14,2,FALSE)</f>
        <v>10.199999999999999</v>
      </c>
      <c r="X7258">
        <f t="shared" si="569"/>
        <v>0</v>
      </c>
      <c r="Y7258">
        <f>VLOOKUP(RIGHT($X$1,5),Key!$A$9:$B$14,2,FALSE)</f>
        <v>3.7</v>
      </c>
      <c r="Z7258">
        <f t="shared" si="567"/>
        <v>10.199999999999999</v>
      </c>
      <c r="AA7258">
        <f t="shared" si="568"/>
        <v>0</v>
      </c>
    </row>
    <row r="7259" spans="1:27" x14ac:dyDescent="0.3">
      <c r="A7259">
        <v>100067</v>
      </c>
      <c r="B7259">
        <v>230922</v>
      </c>
      <c r="C7259" s="3">
        <v>44130.806250000001</v>
      </c>
      <c r="D7259">
        <v>2</v>
      </c>
      <c r="E7259">
        <v>1</v>
      </c>
      <c r="F7259" t="s">
        <v>26</v>
      </c>
      <c r="G7259">
        <v>1</v>
      </c>
      <c r="H7259">
        <v>63.324219999999997</v>
      </c>
      <c r="I7259">
        <v>15.757809999999999</v>
      </c>
      <c r="J7259">
        <v>0.9140625</v>
      </c>
      <c r="K7259">
        <v>82.035160000000005</v>
      </c>
      <c r="L7259" s="3">
        <v>44130.556944444441</v>
      </c>
      <c r="M7259">
        <v>17.18</v>
      </c>
      <c r="N7259" t="s">
        <v>28</v>
      </c>
      <c r="P7259">
        <f>(C7259-Key!$B$1)*24</f>
        <v>4.3000000000465661</v>
      </c>
      <c r="Q7259">
        <f>(Key!$B$2-'17.1'!C7259)*24</f>
        <v>-1.3500000000349246</v>
      </c>
      <c r="R7259" s="3">
        <f>C7259-(M7259-Key!$B$5)/(24*Key!$B$6)</f>
        <v>44130.792435185183</v>
      </c>
      <c r="S7259">
        <f>M7259-Key!$B$5</f>
        <v>14.92</v>
      </c>
      <c r="T7259" s="2">
        <f t="shared" si="565"/>
        <v>44129.805555555555</v>
      </c>
      <c r="U7259" t="str">
        <f t="shared" si="566"/>
        <v>10-25-2020 19:20</v>
      </c>
      <c r="V7259">
        <f>IFERROR(IF(W7259=Z7259,VLOOKUP($U7259,[1]C8842!$G$2:$M$145,3,FALSE),0),0)</f>
        <v>0</v>
      </c>
      <c r="W7259">
        <f>VLOOKUP(RIGHT($V$1,5),Key!$A$9:$B$14,2,FALSE)</f>
        <v>10.199999999999999</v>
      </c>
      <c r="X7259">
        <f t="shared" si="569"/>
        <v>0</v>
      </c>
      <c r="Y7259">
        <f>VLOOKUP(RIGHT($X$1,5),Key!$A$9:$B$14,2,FALSE)</f>
        <v>3.7</v>
      </c>
      <c r="Z7259">
        <f t="shared" si="567"/>
        <v>10.199999999999999</v>
      </c>
      <c r="AA7259">
        <f t="shared" si="568"/>
        <v>0</v>
      </c>
    </row>
    <row r="7260" spans="1:27" x14ac:dyDescent="0.3">
      <c r="A7260">
        <v>100067</v>
      </c>
      <c r="B7260">
        <v>230922</v>
      </c>
      <c r="C7260" s="3">
        <v>44130.806250000001</v>
      </c>
      <c r="D7260">
        <v>3</v>
      </c>
      <c r="E7260">
        <v>2</v>
      </c>
      <c r="F7260" t="s">
        <v>26</v>
      </c>
      <c r="G7260">
        <v>1</v>
      </c>
      <c r="H7260">
        <v>63.390630000000002</v>
      </c>
      <c r="I7260">
        <v>19.07422</v>
      </c>
      <c r="J7260">
        <v>1.050781</v>
      </c>
      <c r="K7260">
        <v>94.039060000000006</v>
      </c>
      <c r="L7260" s="3">
        <v>44130.556944444441</v>
      </c>
      <c r="M7260">
        <v>17.18</v>
      </c>
      <c r="N7260" t="s">
        <v>28</v>
      </c>
      <c r="P7260">
        <f>(C7260-Key!$B$1)*24</f>
        <v>4.3000000000465661</v>
      </c>
      <c r="Q7260">
        <f>(Key!$B$2-'17.1'!C7260)*24</f>
        <v>-1.3500000000349246</v>
      </c>
      <c r="R7260" s="3">
        <f>C7260-(M7260-Key!$B$5)/(24*Key!$B$6)</f>
        <v>44130.792435185183</v>
      </c>
      <c r="S7260">
        <f>M7260-Key!$B$5</f>
        <v>14.92</v>
      </c>
      <c r="T7260" s="2">
        <f t="shared" si="565"/>
        <v>44129.805555555555</v>
      </c>
      <c r="U7260" t="str">
        <f t="shared" si="566"/>
        <v>10-25-2020 19:20</v>
      </c>
      <c r="V7260">
        <f>IFERROR(IF(W7260=Z7260,VLOOKUP($U7260,[1]C8842!$G$2:$M$145,3,FALSE),0),0)</f>
        <v>0</v>
      </c>
      <c r="W7260">
        <f>VLOOKUP(RIGHT($V$1,5),Key!$A$9:$B$14,2,FALSE)</f>
        <v>10.199999999999999</v>
      </c>
      <c r="X7260">
        <f t="shared" si="569"/>
        <v>0</v>
      </c>
      <c r="Y7260">
        <f>VLOOKUP(RIGHT($X$1,5),Key!$A$9:$B$14,2,FALSE)</f>
        <v>3.7</v>
      </c>
      <c r="Z7260">
        <f t="shared" si="567"/>
        <v>10.199999999999999</v>
      </c>
      <c r="AA7260">
        <f t="shared" si="568"/>
        <v>0</v>
      </c>
    </row>
    <row r="7261" spans="1:27" x14ac:dyDescent="0.3">
      <c r="A7261">
        <v>100067</v>
      </c>
      <c r="B7261">
        <v>230922</v>
      </c>
      <c r="C7261" s="3">
        <v>44130.806250000001</v>
      </c>
      <c r="D7261">
        <v>1</v>
      </c>
      <c r="E7261">
        <v>1</v>
      </c>
      <c r="F7261" t="s">
        <v>25</v>
      </c>
      <c r="G7261">
        <v>4</v>
      </c>
      <c r="H7261">
        <v>64.621089999999995</v>
      </c>
      <c r="I7261">
        <v>68.855469999999997</v>
      </c>
      <c r="J7261">
        <v>3.0820310000000002</v>
      </c>
      <c r="K7261">
        <v>57.023440000000001</v>
      </c>
      <c r="L7261" s="3">
        <v>44130.556944444441</v>
      </c>
      <c r="M7261">
        <v>17.18</v>
      </c>
      <c r="N7261" t="s">
        <v>28</v>
      </c>
      <c r="P7261">
        <f>(C7261-Key!$B$1)*24</f>
        <v>4.3000000000465661</v>
      </c>
      <c r="Q7261">
        <f>(Key!$B$2-'17.1'!C7261)*24</f>
        <v>-1.3500000000349246</v>
      </c>
      <c r="R7261" s="3">
        <f>C7261-(M7261-Key!$B$5)/(24*Key!$B$6)</f>
        <v>44130.792435185183</v>
      </c>
      <c r="S7261">
        <f>M7261-Key!$B$5</f>
        <v>14.92</v>
      </c>
      <c r="T7261" s="2">
        <f t="shared" si="565"/>
        <v>44129.805555555555</v>
      </c>
      <c r="U7261" t="str">
        <f t="shared" si="566"/>
        <v>10-25-2020 19:20</v>
      </c>
      <c r="V7261">
        <f>IFERROR(IF(W7261=Z7261,VLOOKUP($U7261,[1]C8842!$G$2:$M$145,3,FALSE),0),0)</f>
        <v>0</v>
      </c>
      <c r="W7261">
        <f>VLOOKUP(RIGHT($V$1,5),Key!$A$9:$B$14,2,FALSE)</f>
        <v>10.199999999999999</v>
      </c>
      <c r="X7261">
        <f t="shared" si="569"/>
        <v>0</v>
      </c>
      <c r="Y7261">
        <f>VLOOKUP(RIGHT($X$1,5),Key!$A$9:$B$14,2,FALSE)</f>
        <v>3.7</v>
      </c>
      <c r="Z7261">
        <f t="shared" si="567"/>
        <v>10.199999999999999</v>
      </c>
      <c r="AA7261">
        <f t="shared" si="568"/>
        <v>0</v>
      </c>
    </row>
    <row r="7262" spans="1:27" x14ac:dyDescent="0.3">
      <c r="A7262">
        <v>100067</v>
      </c>
      <c r="B7262">
        <v>230922</v>
      </c>
      <c r="C7262" s="3">
        <v>44130.806250000001</v>
      </c>
      <c r="D7262">
        <v>3</v>
      </c>
      <c r="E7262">
        <v>2</v>
      </c>
      <c r="F7262" t="s">
        <v>26</v>
      </c>
      <c r="G7262">
        <v>2</v>
      </c>
      <c r="H7262">
        <v>67.671880000000002</v>
      </c>
      <c r="I7262">
        <v>24.277339999999999</v>
      </c>
      <c r="J7262">
        <v>1.1875</v>
      </c>
      <c r="K7262">
        <v>94.039060000000006</v>
      </c>
      <c r="L7262" s="3">
        <v>44130.556944444441</v>
      </c>
      <c r="M7262">
        <v>17.18</v>
      </c>
      <c r="N7262" t="s">
        <v>28</v>
      </c>
      <c r="P7262">
        <f>(C7262-Key!$B$1)*24</f>
        <v>4.3000000000465661</v>
      </c>
      <c r="Q7262">
        <f>(Key!$B$2-'17.1'!C7262)*24</f>
        <v>-1.3500000000349246</v>
      </c>
      <c r="R7262" s="3">
        <f>C7262-(M7262-Key!$B$5)/(24*Key!$B$6)</f>
        <v>44130.792435185183</v>
      </c>
      <c r="S7262">
        <f>M7262-Key!$B$5</f>
        <v>14.92</v>
      </c>
      <c r="T7262" s="2">
        <f t="shared" si="565"/>
        <v>44129.805555555555</v>
      </c>
      <c r="U7262" t="str">
        <f t="shared" si="566"/>
        <v>10-25-2020 19:20</v>
      </c>
      <c r="V7262">
        <f>IFERROR(IF(W7262=Z7262,VLOOKUP($U7262,[1]C8842!$G$2:$M$145,3,FALSE),0),0)</f>
        <v>0</v>
      </c>
      <c r="W7262">
        <f>VLOOKUP(RIGHT($V$1,5),Key!$A$9:$B$14,2,FALSE)</f>
        <v>10.199999999999999</v>
      </c>
      <c r="X7262">
        <f t="shared" si="569"/>
        <v>0</v>
      </c>
      <c r="Y7262">
        <f>VLOOKUP(RIGHT($X$1,5),Key!$A$9:$B$14,2,FALSE)</f>
        <v>3.7</v>
      </c>
      <c r="Z7262">
        <f t="shared" si="567"/>
        <v>10.199999999999999</v>
      </c>
      <c r="AA7262">
        <f t="shared" si="568"/>
        <v>0</v>
      </c>
    </row>
    <row r="7263" spans="1:27" x14ac:dyDescent="0.3">
      <c r="A7263">
        <v>100067</v>
      </c>
      <c r="B7263">
        <v>230922</v>
      </c>
      <c r="C7263" s="3">
        <v>44130.806250000001</v>
      </c>
      <c r="D7263">
        <v>1</v>
      </c>
      <c r="E7263">
        <v>1</v>
      </c>
      <c r="F7263" t="s">
        <v>25</v>
      </c>
      <c r="G7263">
        <v>1</v>
      </c>
      <c r="H7263">
        <v>65.828130000000002</v>
      </c>
      <c r="I7263">
        <v>13.839840000000001</v>
      </c>
      <c r="J7263">
        <v>0.80078130000000003</v>
      </c>
      <c r="K7263">
        <v>58.023440000000001</v>
      </c>
      <c r="L7263" s="3">
        <v>44130.556944444441</v>
      </c>
      <c r="M7263">
        <v>17.18</v>
      </c>
      <c r="N7263" t="s">
        <v>28</v>
      </c>
      <c r="P7263">
        <f>(C7263-Key!$B$1)*24</f>
        <v>4.3000000000465661</v>
      </c>
      <c r="Q7263">
        <f>(Key!$B$2-'17.1'!C7263)*24</f>
        <v>-1.3500000000349246</v>
      </c>
      <c r="R7263" s="3">
        <f>C7263-(M7263-Key!$B$5)/(24*Key!$B$6)</f>
        <v>44130.792435185183</v>
      </c>
      <c r="S7263">
        <f>M7263-Key!$B$5</f>
        <v>14.92</v>
      </c>
      <c r="T7263" s="2">
        <f t="shared" si="565"/>
        <v>44129.805555555555</v>
      </c>
      <c r="U7263" t="str">
        <f t="shared" si="566"/>
        <v>10-25-2020 19:20</v>
      </c>
      <c r="V7263">
        <f>IFERROR(IF(W7263=Z7263,VLOOKUP($U7263,[1]C8842!$G$2:$M$145,3,FALSE),0),0)</f>
        <v>0</v>
      </c>
      <c r="W7263">
        <f>VLOOKUP(RIGHT($V$1,5),Key!$A$9:$B$14,2,FALSE)</f>
        <v>10.199999999999999</v>
      </c>
      <c r="X7263">
        <f t="shared" si="569"/>
        <v>0</v>
      </c>
      <c r="Y7263">
        <f>VLOOKUP(RIGHT($X$1,5),Key!$A$9:$B$14,2,FALSE)</f>
        <v>3.7</v>
      </c>
      <c r="Z7263">
        <f t="shared" si="567"/>
        <v>10.199999999999999</v>
      </c>
      <c r="AA7263">
        <f t="shared" si="568"/>
        <v>0</v>
      </c>
    </row>
    <row r="7264" spans="1:27" x14ac:dyDescent="0.3">
      <c r="A7264">
        <v>100067</v>
      </c>
      <c r="B7264">
        <v>230922</v>
      </c>
      <c r="C7264" s="3">
        <v>44130.806250000001</v>
      </c>
      <c r="D7264">
        <v>3</v>
      </c>
      <c r="E7264">
        <v>2</v>
      </c>
      <c r="F7264" t="s">
        <v>26</v>
      </c>
      <c r="G7264">
        <v>1</v>
      </c>
      <c r="H7264">
        <v>73.878910000000005</v>
      </c>
      <c r="I7264">
        <v>14.972659999999999</v>
      </c>
      <c r="J7264">
        <v>0.75390630000000003</v>
      </c>
      <c r="K7264">
        <v>94.039060000000006</v>
      </c>
      <c r="L7264" s="3">
        <v>44130.556944444441</v>
      </c>
      <c r="M7264">
        <v>17.18</v>
      </c>
      <c r="N7264" t="s">
        <v>28</v>
      </c>
      <c r="P7264">
        <f>(C7264-Key!$B$1)*24</f>
        <v>4.3000000000465661</v>
      </c>
      <c r="Q7264">
        <f>(Key!$B$2-'17.1'!C7264)*24</f>
        <v>-1.3500000000349246</v>
      </c>
      <c r="R7264" s="3">
        <f>C7264-(M7264-Key!$B$5)/(24*Key!$B$6)</f>
        <v>44130.792435185183</v>
      </c>
      <c r="S7264">
        <f>M7264-Key!$B$5</f>
        <v>14.92</v>
      </c>
      <c r="T7264" s="2">
        <f t="shared" si="565"/>
        <v>44129.805555555555</v>
      </c>
      <c r="U7264" t="str">
        <f t="shared" si="566"/>
        <v>10-25-2020 19:20</v>
      </c>
      <c r="V7264">
        <f>IFERROR(IF(W7264=Z7264,VLOOKUP($U7264,[1]C8842!$G$2:$M$145,3,FALSE),0),0)</f>
        <v>0</v>
      </c>
      <c r="W7264">
        <f>VLOOKUP(RIGHT($V$1,5),Key!$A$9:$B$14,2,FALSE)</f>
        <v>10.199999999999999</v>
      </c>
      <c r="X7264">
        <f t="shared" si="569"/>
        <v>0</v>
      </c>
      <c r="Y7264">
        <f>VLOOKUP(RIGHT($X$1,5),Key!$A$9:$B$14,2,FALSE)</f>
        <v>3.7</v>
      </c>
      <c r="Z7264">
        <f t="shared" si="567"/>
        <v>10.199999999999999</v>
      </c>
      <c r="AA7264">
        <f t="shared" si="568"/>
        <v>0</v>
      </c>
    </row>
    <row r="7265" spans="1:27" x14ac:dyDescent="0.3">
      <c r="A7265">
        <v>100067</v>
      </c>
      <c r="B7265">
        <v>230922</v>
      </c>
      <c r="C7265" s="3">
        <v>44130.806250000001</v>
      </c>
      <c r="D7265">
        <v>1</v>
      </c>
      <c r="E7265">
        <v>1</v>
      </c>
      <c r="F7265" t="s">
        <v>25</v>
      </c>
      <c r="G7265">
        <v>1</v>
      </c>
      <c r="H7265">
        <v>63.570309999999999</v>
      </c>
      <c r="I7265">
        <v>16.429690000000001</v>
      </c>
      <c r="J7265">
        <v>0.9375</v>
      </c>
      <c r="K7265">
        <v>58.023440000000001</v>
      </c>
      <c r="L7265" s="3">
        <v>44130.556944444441</v>
      </c>
      <c r="M7265">
        <v>17.18</v>
      </c>
      <c r="N7265" t="s">
        <v>28</v>
      </c>
      <c r="P7265">
        <f>(C7265-Key!$B$1)*24</f>
        <v>4.3000000000465661</v>
      </c>
      <c r="Q7265">
        <f>(Key!$B$2-'17.1'!C7265)*24</f>
        <v>-1.3500000000349246</v>
      </c>
      <c r="R7265" s="3">
        <f>C7265-(M7265-Key!$B$5)/(24*Key!$B$6)</f>
        <v>44130.792435185183</v>
      </c>
      <c r="S7265">
        <f>M7265-Key!$B$5</f>
        <v>14.92</v>
      </c>
      <c r="T7265" s="2">
        <f t="shared" si="565"/>
        <v>44129.805555555555</v>
      </c>
      <c r="U7265" t="str">
        <f t="shared" si="566"/>
        <v>10-25-2020 19:20</v>
      </c>
      <c r="V7265">
        <f>IFERROR(IF(W7265=Z7265,VLOOKUP($U7265,[1]C8842!$G$2:$M$145,3,FALSE),0),0)</f>
        <v>0</v>
      </c>
      <c r="W7265">
        <f>VLOOKUP(RIGHT($V$1,5),Key!$A$9:$B$14,2,FALSE)</f>
        <v>10.199999999999999</v>
      </c>
      <c r="X7265">
        <f t="shared" si="569"/>
        <v>0</v>
      </c>
      <c r="Y7265">
        <f>VLOOKUP(RIGHT($X$1,5),Key!$A$9:$B$14,2,FALSE)</f>
        <v>3.7</v>
      </c>
      <c r="Z7265">
        <f t="shared" si="567"/>
        <v>10.199999999999999</v>
      </c>
      <c r="AA7265">
        <f t="shared" si="568"/>
        <v>0</v>
      </c>
    </row>
    <row r="7266" spans="1:27" x14ac:dyDescent="0.3">
      <c r="A7266">
        <v>100067</v>
      </c>
      <c r="B7266">
        <v>230922</v>
      </c>
      <c r="C7266" s="3">
        <v>44130.806250000001</v>
      </c>
      <c r="D7266">
        <v>2</v>
      </c>
      <c r="E7266">
        <v>1</v>
      </c>
      <c r="F7266" t="s">
        <v>26</v>
      </c>
      <c r="G7266">
        <v>1</v>
      </c>
      <c r="H7266">
        <v>71.59375</v>
      </c>
      <c r="I7266">
        <v>19.6875</v>
      </c>
      <c r="J7266">
        <v>0.953125</v>
      </c>
      <c r="K7266">
        <v>80.03125</v>
      </c>
      <c r="L7266" s="3">
        <v>44130.556944444441</v>
      </c>
      <c r="M7266">
        <v>17.18</v>
      </c>
      <c r="N7266" t="s">
        <v>28</v>
      </c>
      <c r="P7266">
        <f>(C7266-Key!$B$1)*24</f>
        <v>4.3000000000465661</v>
      </c>
      <c r="Q7266">
        <f>(Key!$B$2-'17.1'!C7266)*24</f>
        <v>-1.3500000000349246</v>
      </c>
      <c r="R7266" s="3">
        <f>C7266-(M7266-Key!$B$5)/(24*Key!$B$6)</f>
        <v>44130.792435185183</v>
      </c>
      <c r="S7266">
        <f>M7266-Key!$B$5</f>
        <v>14.92</v>
      </c>
      <c r="T7266" s="2">
        <f t="shared" si="565"/>
        <v>44129.805555555555</v>
      </c>
      <c r="U7266" t="str">
        <f t="shared" si="566"/>
        <v>10-25-2020 19:20</v>
      </c>
      <c r="V7266">
        <f>IFERROR(IF(W7266=Z7266,VLOOKUP($U7266,[1]C8842!$G$2:$M$145,3,FALSE),0),0)</f>
        <v>0</v>
      </c>
      <c r="W7266">
        <f>VLOOKUP(RIGHT($V$1,5),Key!$A$9:$B$14,2,FALSE)</f>
        <v>10.199999999999999</v>
      </c>
      <c r="X7266">
        <f t="shared" si="569"/>
        <v>0</v>
      </c>
      <c r="Y7266">
        <f>VLOOKUP(RIGHT($X$1,5),Key!$A$9:$B$14,2,FALSE)</f>
        <v>3.7</v>
      </c>
      <c r="Z7266">
        <f t="shared" si="567"/>
        <v>10.199999999999999</v>
      </c>
      <c r="AA7266">
        <f t="shared" si="568"/>
        <v>0</v>
      </c>
    </row>
    <row r="7267" spans="1:27" x14ac:dyDescent="0.3">
      <c r="A7267">
        <v>100067</v>
      </c>
      <c r="B7267">
        <v>230922</v>
      </c>
      <c r="C7267" s="3">
        <v>44130.806250000001</v>
      </c>
      <c r="D7267">
        <v>0</v>
      </c>
      <c r="E7267">
        <v>2</v>
      </c>
      <c r="F7267" t="s">
        <v>25</v>
      </c>
      <c r="G7267">
        <v>1</v>
      </c>
      <c r="H7267">
        <v>62.050780000000003</v>
      </c>
      <c r="I7267">
        <v>16.66797</v>
      </c>
      <c r="J7267">
        <v>0.96875</v>
      </c>
      <c r="K7267">
        <v>46.019530000000003</v>
      </c>
      <c r="L7267" s="3">
        <v>44130.556944444441</v>
      </c>
      <c r="M7267">
        <v>17.18</v>
      </c>
      <c r="N7267" t="s">
        <v>28</v>
      </c>
      <c r="P7267">
        <f>(C7267-Key!$B$1)*24</f>
        <v>4.3000000000465661</v>
      </c>
      <c r="Q7267">
        <f>(Key!$B$2-'17.1'!C7267)*24</f>
        <v>-1.3500000000349246</v>
      </c>
      <c r="R7267" s="3">
        <f>C7267-(M7267-Key!$B$5)/(24*Key!$B$6)</f>
        <v>44130.792435185183</v>
      </c>
      <c r="S7267">
        <f>M7267-Key!$B$5</f>
        <v>14.92</v>
      </c>
      <c r="T7267" s="2">
        <f t="shared" si="565"/>
        <v>44129.805555555555</v>
      </c>
      <c r="U7267" t="str">
        <f t="shared" si="566"/>
        <v>10-25-2020 19:20</v>
      </c>
      <c r="V7267">
        <f>IFERROR(IF(W7267=Z7267,VLOOKUP($U7267,[1]C8842!$G$2:$M$145,3,FALSE),0),0)</f>
        <v>0</v>
      </c>
      <c r="W7267">
        <f>VLOOKUP(RIGHT($V$1,5),Key!$A$9:$B$14,2,FALSE)</f>
        <v>10.199999999999999</v>
      </c>
      <c r="X7267">
        <f t="shared" si="569"/>
        <v>0</v>
      </c>
      <c r="Y7267">
        <f>VLOOKUP(RIGHT($X$1,5),Key!$A$9:$B$14,2,FALSE)</f>
        <v>3.7</v>
      </c>
      <c r="Z7267">
        <f t="shared" si="567"/>
        <v>10.199999999999999</v>
      </c>
      <c r="AA7267">
        <f t="shared" si="568"/>
        <v>0</v>
      </c>
    </row>
    <row r="7268" spans="1:27" x14ac:dyDescent="0.3">
      <c r="A7268">
        <v>100067</v>
      </c>
      <c r="B7268">
        <v>230922</v>
      </c>
      <c r="C7268" s="3">
        <v>44130.806250000001</v>
      </c>
      <c r="D7268">
        <v>2</v>
      </c>
      <c r="E7268">
        <v>1</v>
      </c>
      <c r="F7268" t="s">
        <v>26</v>
      </c>
      <c r="G7268">
        <v>1</v>
      </c>
      <c r="H7268">
        <v>73.816410000000005</v>
      </c>
      <c r="I7268">
        <v>17.75</v>
      </c>
      <c r="J7268">
        <v>0.85546880000000003</v>
      </c>
      <c r="K7268">
        <v>81.035160000000005</v>
      </c>
      <c r="L7268" s="3">
        <v>44130.556944444441</v>
      </c>
      <c r="M7268">
        <v>17.18</v>
      </c>
      <c r="N7268" t="s">
        <v>28</v>
      </c>
      <c r="P7268">
        <f>(C7268-Key!$B$1)*24</f>
        <v>4.3000000000465661</v>
      </c>
      <c r="Q7268">
        <f>(Key!$B$2-'17.1'!C7268)*24</f>
        <v>-1.3500000000349246</v>
      </c>
      <c r="R7268" s="3">
        <f>C7268-(M7268-Key!$B$5)/(24*Key!$B$6)</f>
        <v>44130.792435185183</v>
      </c>
      <c r="S7268">
        <f>M7268-Key!$B$5</f>
        <v>14.92</v>
      </c>
      <c r="T7268" s="2">
        <f t="shared" si="565"/>
        <v>44129.805555555555</v>
      </c>
      <c r="U7268" t="str">
        <f t="shared" si="566"/>
        <v>10-25-2020 19:20</v>
      </c>
      <c r="V7268">
        <f>IFERROR(IF(W7268=Z7268,VLOOKUP($U7268,[1]C8842!$G$2:$M$145,3,FALSE),0),0)</f>
        <v>0</v>
      </c>
      <c r="W7268">
        <f>VLOOKUP(RIGHT($V$1,5),Key!$A$9:$B$14,2,FALSE)</f>
        <v>10.199999999999999</v>
      </c>
      <c r="X7268">
        <f t="shared" si="569"/>
        <v>0</v>
      </c>
      <c r="Y7268">
        <f>VLOOKUP(RIGHT($X$1,5),Key!$A$9:$B$14,2,FALSE)</f>
        <v>3.7</v>
      </c>
      <c r="Z7268">
        <f t="shared" si="567"/>
        <v>10.199999999999999</v>
      </c>
      <c r="AA7268">
        <f t="shared" si="568"/>
        <v>0</v>
      </c>
    </row>
    <row r="7269" spans="1:27" x14ac:dyDescent="0.3">
      <c r="A7269">
        <v>100067</v>
      </c>
      <c r="B7269">
        <v>230922</v>
      </c>
      <c r="C7269" s="3">
        <v>44130.806250000001</v>
      </c>
      <c r="D7269">
        <v>1</v>
      </c>
      <c r="E7269">
        <v>1</v>
      </c>
      <c r="F7269" t="s">
        <v>25</v>
      </c>
      <c r="G7269">
        <v>1</v>
      </c>
      <c r="H7269">
        <v>70.398439999999994</v>
      </c>
      <c r="I7269">
        <v>14.132809999999999</v>
      </c>
      <c r="J7269">
        <v>0.7578125</v>
      </c>
      <c r="K7269">
        <v>58.023440000000001</v>
      </c>
      <c r="L7269" s="3">
        <v>44130.556944444441</v>
      </c>
      <c r="M7269">
        <v>17.18</v>
      </c>
      <c r="N7269" t="s">
        <v>28</v>
      </c>
      <c r="P7269">
        <f>(C7269-Key!$B$1)*24</f>
        <v>4.3000000000465661</v>
      </c>
      <c r="Q7269">
        <f>(Key!$B$2-'17.1'!C7269)*24</f>
        <v>-1.3500000000349246</v>
      </c>
      <c r="R7269" s="3">
        <f>C7269-(M7269-Key!$B$5)/(24*Key!$B$6)</f>
        <v>44130.792435185183</v>
      </c>
      <c r="S7269">
        <f>M7269-Key!$B$5</f>
        <v>14.92</v>
      </c>
      <c r="T7269" s="2">
        <f t="shared" si="565"/>
        <v>44129.805555555555</v>
      </c>
      <c r="U7269" t="str">
        <f t="shared" si="566"/>
        <v>10-25-2020 19:20</v>
      </c>
      <c r="V7269">
        <f>IFERROR(IF(W7269=Z7269,VLOOKUP($U7269,[1]C8842!$G$2:$M$145,3,FALSE),0),0)</f>
        <v>0</v>
      </c>
      <c r="W7269">
        <f>VLOOKUP(RIGHT($V$1,5),Key!$A$9:$B$14,2,FALSE)</f>
        <v>10.199999999999999</v>
      </c>
      <c r="X7269">
        <f t="shared" si="569"/>
        <v>0</v>
      </c>
      <c r="Y7269">
        <f>VLOOKUP(RIGHT($X$1,5),Key!$A$9:$B$14,2,FALSE)</f>
        <v>3.7</v>
      </c>
      <c r="Z7269">
        <f t="shared" si="567"/>
        <v>10.199999999999999</v>
      </c>
      <c r="AA7269">
        <f t="shared" si="568"/>
        <v>0</v>
      </c>
    </row>
    <row r="7270" spans="1:27" x14ac:dyDescent="0.3">
      <c r="A7270">
        <v>100067</v>
      </c>
      <c r="B7270">
        <v>230922</v>
      </c>
      <c r="C7270" s="3">
        <v>44130.806250000001</v>
      </c>
      <c r="D7270">
        <v>3</v>
      </c>
      <c r="E7270">
        <v>2</v>
      </c>
      <c r="F7270" t="s">
        <v>26</v>
      </c>
      <c r="G7270">
        <v>1</v>
      </c>
      <c r="H7270">
        <v>68.636719999999997</v>
      </c>
      <c r="I7270">
        <v>15.19922</v>
      </c>
      <c r="J7270">
        <v>0.8203125</v>
      </c>
      <c r="K7270">
        <v>95.039060000000006</v>
      </c>
      <c r="L7270" s="3">
        <v>44130.556944444441</v>
      </c>
      <c r="M7270">
        <v>17.18</v>
      </c>
      <c r="N7270" t="s">
        <v>28</v>
      </c>
      <c r="P7270">
        <f>(C7270-Key!$B$1)*24</f>
        <v>4.3000000000465661</v>
      </c>
      <c r="Q7270">
        <f>(Key!$B$2-'17.1'!C7270)*24</f>
        <v>-1.3500000000349246</v>
      </c>
      <c r="R7270" s="3">
        <f>C7270-(M7270-Key!$B$5)/(24*Key!$B$6)</f>
        <v>44130.792435185183</v>
      </c>
      <c r="S7270">
        <f>M7270-Key!$B$5</f>
        <v>14.92</v>
      </c>
      <c r="T7270" s="2">
        <f t="shared" si="565"/>
        <v>44129.805555555555</v>
      </c>
      <c r="U7270" t="str">
        <f t="shared" si="566"/>
        <v>10-25-2020 19:20</v>
      </c>
      <c r="V7270">
        <f>IFERROR(IF(W7270=Z7270,VLOOKUP($U7270,[1]C8842!$G$2:$M$145,3,FALSE),0),0)</f>
        <v>0</v>
      </c>
      <c r="W7270">
        <f>VLOOKUP(RIGHT($V$1,5),Key!$A$9:$B$14,2,FALSE)</f>
        <v>10.199999999999999</v>
      </c>
      <c r="X7270">
        <f t="shared" si="569"/>
        <v>0</v>
      </c>
      <c r="Y7270">
        <f>VLOOKUP(RIGHT($X$1,5),Key!$A$9:$B$14,2,FALSE)</f>
        <v>3.7</v>
      </c>
      <c r="Z7270">
        <f t="shared" si="567"/>
        <v>10.199999999999999</v>
      </c>
      <c r="AA7270">
        <f t="shared" si="568"/>
        <v>0</v>
      </c>
    </row>
    <row r="7271" spans="1:27" x14ac:dyDescent="0.3">
      <c r="A7271">
        <v>100067</v>
      </c>
      <c r="B7271">
        <v>230922</v>
      </c>
      <c r="C7271" s="3">
        <v>44130.806250000001</v>
      </c>
      <c r="D7271">
        <v>3</v>
      </c>
      <c r="E7271">
        <v>2</v>
      </c>
      <c r="F7271" t="s">
        <v>26</v>
      </c>
      <c r="G7271">
        <v>1</v>
      </c>
      <c r="H7271">
        <v>66.421880000000002</v>
      </c>
      <c r="I7271">
        <v>17.890630000000002</v>
      </c>
      <c r="J7271">
        <v>0.953125</v>
      </c>
      <c r="K7271">
        <v>93.039060000000006</v>
      </c>
      <c r="L7271" s="3">
        <v>44130.556944444441</v>
      </c>
      <c r="M7271">
        <v>17.18</v>
      </c>
      <c r="N7271" t="s">
        <v>28</v>
      </c>
      <c r="P7271">
        <f>(C7271-Key!$B$1)*24</f>
        <v>4.3000000000465661</v>
      </c>
      <c r="Q7271">
        <f>(Key!$B$2-'17.1'!C7271)*24</f>
        <v>-1.3500000000349246</v>
      </c>
      <c r="R7271" s="3">
        <f>C7271-(M7271-Key!$B$5)/(24*Key!$B$6)</f>
        <v>44130.792435185183</v>
      </c>
      <c r="S7271">
        <f>M7271-Key!$B$5</f>
        <v>14.92</v>
      </c>
      <c r="T7271" s="2">
        <f t="shared" si="565"/>
        <v>44129.805555555555</v>
      </c>
      <c r="U7271" t="str">
        <f t="shared" si="566"/>
        <v>10-25-2020 19:20</v>
      </c>
      <c r="V7271">
        <f>IFERROR(IF(W7271=Z7271,VLOOKUP($U7271,[1]C8842!$G$2:$M$145,3,FALSE),0),0)</f>
        <v>0</v>
      </c>
      <c r="W7271">
        <f>VLOOKUP(RIGHT($V$1,5),Key!$A$9:$B$14,2,FALSE)</f>
        <v>10.199999999999999</v>
      </c>
      <c r="X7271">
        <f t="shared" si="569"/>
        <v>0</v>
      </c>
      <c r="Y7271">
        <f>VLOOKUP(RIGHT($X$1,5),Key!$A$9:$B$14,2,FALSE)</f>
        <v>3.7</v>
      </c>
      <c r="Z7271">
        <f t="shared" si="567"/>
        <v>10.199999999999999</v>
      </c>
      <c r="AA7271">
        <f t="shared" si="568"/>
        <v>0</v>
      </c>
    </row>
    <row r="7272" spans="1:27" x14ac:dyDescent="0.3">
      <c r="A7272">
        <v>100067</v>
      </c>
      <c r="B7272">
        <v>230922</v>
      </c>
      <c r="C7272" s="3">
        <v>44130.806250000001</v>
      </c>
      <c r="D7272">
        <v>0</v>
      </c>
      <c r="E7272">
        <v>2</v>
      </c>
      <c r="F7272" t="s">
        <v>25</v>
      </c>
      <c r="G7272">
        <v>1</v>
      </c>
      <c r="H7272">
        <v>58.882809999999999</v>
      </c>
      <c r="I7272">
        <v>17.28125</v>
      </c>
      <c r="J7272">
        <v>1.050781</v>
      </c>
      <c r="K7272">
        <v>46.019530000000003</v>
      </c>
      <c r="L7272" s="3">
        <v>44130.556944444441</v>
      </c>
      <c r="M7272">
        <v>17.18</v>
      </c>
      <c r="N7272" t="s">
        <v>28</v>
      </c>
      <c r="P7272">
        <f>(C7272-Key!$B$1)*24</f>
        <v>4.3000000000465661</v>
      </c>
      <c r="Q7272">
        <f>(Key!$B$2-'17.1'!C7272)*24</f>
        <v>-1.3500000000349246</v>
      </c>
      <c r="R7272" s="3">
        <f>C7272-(M7272-Key!$B$5)/(24*Key!$B$6)</f>
        <v>44130.792435185183</v>
      </c>
      <c r="S7272">
        <f>M7272-Key!$B$5</f>
        <v>14.92</v>
      </c>
      <c r="T7272" s="2">
        <f t="shared" si="565"/>
        <v>44129.805555555555</v>
      </c>
      <c r="U7272" t="str">
        <f t="shared" si="566"/>
        <v>10-25-2020 19:20</v>
      </c>
      <c r="V7272">
        <f>IFERROR(IF(W7272=Z7272,VLOOKUP($U7272,[1]C8842!$G$2:$M$145,3,FALSE),0),0)</f>
        <v>0</v>
      </c>
      <c r="W7272">
        <f>VLOOKUP(RIGHT($V$1,5),Key!$A$9:$B$14,2,FALSE)</f>
        <v>10.199999999999999</v>
      </c>
      <c r="X7272">
        <f t="shared" si="569"/>
        <v>0</v>
      </c>
      <c r="Y7272">
        <f>VLOOKUP(RIGHT($X$1,5),Key!$A$9:$B$14,2,FALSE)</f>
        <v>3.7</v>
      </c>
      <c r="Z7272">
        <f t="shared" si="567"/>
        <v>10.199999999999999</v>
      </c>
      <c r="AA7272">
        <f t="shared" si="568"/>
        <v>0</v>
      </c>
    </row>
    <row r="7273" spans="1:27" x14ac:dyDescent="0.3">
      <c r="A7273">
        <v>100067</v>
      </c>
      <c r="B7273">
        <v>230922</v>
      </c>
      <c r="C7273" s="3">
        <v>44130.806944444441</v>
      </c>
      <c r="D7273">
        <v>3</v>
      </c>
      <c r="E7273">
        <v>2</v>
      </c>
      <c r="F7273" t="s">
        <v>26</v>
      </c>
      <c r="G7273">
        <v>3</v>
      </c>
      <c r="H7273">
        <v>65.914060000000006</v>
      </c>
      <c r="I7273">
        <v>46.40625</v>
      </c>
      <c r="J7273">
        <v>2.1132810000000002</v>
      </c>
      <c r="K7273">
        <v>94.039060000000006</v>
      </c>
      <c r="L7273" s="3">
        <v>44130.556944444441</v>
      </c>
      <c r="M7273">
        <v>17.18</v>
      </c>
      <c r="N7273" t="s">
        <v>28</v>
      </c>
      <c r="P7273">
        <f>(C7273-Key!$B$1)*24</f>
        <v>4.316666666592937</v>
      </c>
      <c r="Q7273">
        <f>(Key!$B$2-'17.1'!C7273)*24</f>
        <v>-1.3666666665812954</v>
      </c>
      <c r="R7273" s="3">
        <f>C7273-(M7273-Key!$B$5)/(24*Key!$B$6)</f>
        <v>44130.793129629623</v>
      </c>
      <c r="S7273">
        <f>M7273-Key!$B$5</f>
        <v>14.92</v>
      </c>
      <c r="T7273" s="2">
        <f t="shared" si="565"/>
        <v>44129.805555555555</v>
      </c>
      <c r="U7273" t="str">
        <f t="shared" si="566"/>
        <v>10-25-2020 19:20</v>
      </c>
      <c r="V7273">
        <f>IFERROR(IF(W7273=Z7273,VLOOKUP($U7273,[1]C8842!$G$2:$M$145,3,FALSE),0),0)</f>
        <v>0</v>
      </c>
      <c r="W7273">
        <f>VLOOKUP(RIGHT($V$1,5),Key!$A$9:$B$14,2,FALSE)</f>
        <v>10.199999999999999</v>
      </c>
      <c r="X7273">
        <f t="shared" si="569"/>
        <v>0</v>
      </c>
      <c r="Y7273">
        <f>VLOOKUP(RIGHT($X$1,5),Key!$A$9:$B$14,2,FALSE)</f>
        <v>3.7</v>
      </c>
      <c r="Z7273">
        <f t="shared" si="567"/>
        <v>10.199999999999999</v>
      </c>
      <c r="AA7273">
        <f t="shared" si="568"/>
        <v>0</v>
      </c>
    </row>
    <row r="7274" spans="1:27" x14ac:dyDescent="0.3">
      <c r="A7274">
        <v>100067</v>
      </c>
      <c r="B7274">
        <v>230922</v>
      </c>
      <c r="C7274" s="3">
        <v>44130.806944444441</v>
      </c>
      <c r="D7274">
        <v>3</v>
      </c>
      <c r="E7274">
        <v>2</v>
      </c>
      <c r="F7274" t="s">
        <v>26</v>
      </c>
      <c r="G7274">
        <v>2</v>
      </c>
      <c r="H7274">
        <v>69.46875</v>
      </c>
      <c r="I7274">
        <v>20.23828</v>
      </c>
      <c r="J7274">
        <v>1.003906</v>
      </c>
      <c r="K7274">
        <v>94.039060000000006</v>
      </c>
      <c r="L7274" s="3">
        <v>44130.560416666667</v>
      </c>
      <c r="M7274">
        <v>17.18</v>
      </c>
      <c r="N7274" t="s">
        <v>28</v>
      </c>
      <c r="P7274">
        <f>(C7274-Key!$B$1)*24</f>
        <v>4.316666666592937</v>
      </c>
      <c r="Q7274">
        <f>(Key!$B$2-'17.1'!C7274)*24</f>
        <v>-1.3666666665812954</v>
      </c>
      <c r="R7274" s="3">
        <f>C7274-(M7274-Key!$B$5)/(24*Key!$B$6)</f>
        <v>44130.793129629623</v>
      </c>
      <c r="S7274">
        <f>M7274-Key!$B$5</f>
        <v>14.92</v>
      </c>
      <c r="T7274" s="2">
        <f t="shared" si="565"/>
        <v>44129.805555555555</v>
      </c>
      <c r="U7274" t="str">
        <f t="shared" si="566"/>
        <v>10-25-2020 19:20</v>
      </c>
      <c r="V7274">
        <f>IFERROR(IF(W7274=Z7274,VLOOKUP($U7274,[1]C8842!$G$2:$M$145,3,FALSE),0),0)</f>
        <v>0</v>
      </c>
      <c r="W7274">
        <f>VLOOKUP(RIGHT($V$1,5),Key!$A$9:$B$14,2,FALSE)</f>
        <v>10.199999999999999</v>
      </c>
      <c r="X7274">
        <f t="shared" si="569"/>
        <v>0</v>
      </c>
      <c r="Y7274">
        <f>VLOOKUP(RIGHT($X$1,5),Key!$A$9:$B$14,2,FALSE)</f>
        <v>3.7</v>
      </c>
      <c r="Z7274">
        <f t="shared" si="567"/>
        <v>10.199999999999999</v>
      </c>
      <c r="AA7274">
        <f t="shared" si="568"/>
        <v>0</v>
      </c>
    </row>
    <row r="7275" spans="1:27" x14ac:dyDescent="0.3">
      <c r="A7275">
        <v>100067</v>
      </c>
      <c r="B7275">
        <v>230922</v>
      </c>
      <c r="C7275" s="3">
        <v>44130.806944444441</v>
      </c>
      <c r="D7275">
        <v>0</v>
      </c>
      <c r="E7275">
        <v>2</v>
      </c>
      <c r="F7275" t="s">
        <v>25</v>
      </c>
      <c r="G7275">
        <v>1</v>
      </c>
      <c r="H7275">
        <v>71.667969999999997</v>
      </c>
      <c r="I7275">
        <v>19.128910000000001</v>
      </c>
      <c r="J7275">
        <v>0.9296875</v>
      </c>
      <c r="K7275">
        <v>46.019530000000003</v>
      </c>
      <c r="L7275" s="3">
        <v>44130.560416666667</v>
      </c>
      <c r="M7275">
        <v>17.18</v>
      </c>
      <c r="N7275" t="s">
        <v>28</v>
      </c>
      <c r="P7275">
        <f>(C7275-Key!$B$1)*24</f>
        <v>4.316666666592937</v>
      </c>
      <c r="Q7275">
        <f>(Key!$B$2-'17.1'!C7275)*24</f>
        <v>-1.3666666665812954</v>
      </c>
      <c r="R7275" s="3">
        <f>C7275-(M7275-Key!$B$5)/(24*Key!$B$6)</f>
        <v>44130.793129629623</v>
      </c>
      <c r="S7275">
        <f>M7275-Key!$B$5</f>
        <v>14.92</v>
      </c>
      <c r="T7275" s="2">
        <f t="shared" si="565"/>
        <v>44129.805555555555</v>
      </c>
      <c r="U7275" t="str">
        <f t="shared" si="566"/>
        <v>10-25-2020 19:20</v>
      </c>
      <c r="V7275">
        <f>IFERROR(IF(W7275=Z7275,VLOOKUP($U7275,[1]C8842!$G$2:$M$145,3,FALSE),0),0)</f>
        <v>0</v>
      </c>
      <c r="W7275">
        <f>VLOOKUP(RIGHT($V$1,5),Key!$A$9:$B$14,2,FALSE)</f>
        <v>10.199999999999999</v>
      </c>
      <c r="X7275">
        <f t="shared" si="569"/>
        <v>0</v>
      </c>
      <c r="Y7275">
        <f>VLOOKUP(RIGHT($X$1,5),Key!$A$9:$B$14,2,FALSE)</f>
        <v>3.7</v>
      </c>
      <c r="Z7275">
        <f t="shared" si="567"/>
        <v>10.199999999999999</v>
      </c>
      <c r="AA7275">
        <f t="shared" si="568"/>
        <v>0</v>
      </c>
    </row>
    <row r="7276" spans="1:27" x14ac:dyDescent="0.3">
      <c r="A7276">
        <v>100067</v>
      </c>
      <c r="B7276">
        <v>230922</v>
      </c>
      <c r="C7276" s="3">
        <v>44130.806944444441</v>
      </c>
      <c r="D7276">
        <v>0</v>
      </c>
      <c r="E7276">
        <v>2</v>
      </c>
      <c r="F7276" t="s">
        <v>25</v>
      </c>
      <c r="G7276">
        <v>1</v>
      </c>
      <c r="H7276">
        <v>64.515630000000002</v>
      </c>
      <c r="I7276">
        <v>19.972660000000001</v>
      </c>
      <c r="J7276">
        <v>1.0703130000000001</v>
      </c>
      <c r="K7276">
        <v>46.019530000000003</v>
      </c>
      <c r="L7276" s="3">
        <v>44130.560416666667</v>
      </c>
      <c r="M7276">
        <v>17.18</v>
      </c>
      <c r="N7276" t="s">
        <v>28</v>
      </c>
      <c r="P7276">
        <f>(C7276-Key!$B$1)*24</f>
        <v>4.316666666592937</v>
      </c>
      <c r="Q7276">
        <f>(Key!$B$2-'17.1'!C7276)*24</f>
        <v>-1.3666666665812954</v>
      </c>
      <c r="R7276" s="3">
        <f>C7276-(M7276-Key!$B$5)/(24*Key!$B$6)</f>
        <v>44130.793129629623</v>
      </c>
      <c r="S7276">
        <f>M7276-Key!$B$5</f>
        <v>14.92</v>
      </c>
      <c r="T7276" s="2">
        <f t="shared" si="565"/>
        <v>44129.805555555555</v>
      </c>
      <c r="U7276" t="str">
        <f t="shared" si="566"/>
        <v>10-25-2020 19:20</v>
      </c>
      <c r="V7276">
        <f>IFERROR(IF(W7276=Z7276,VLOOKUP($U7276,[1]C8842!$G$2:$M$145,3,FALSE),0),0)</f>
        <v>0</v>
      </c>
      <c r="W7276">
        <f>VLOOKUP(RIGHT($V$1,5),Key!$A$9:$B$14,2,FALSE)</f>
        <v>10.199999999999999</v>
      </c>
      <c r="X7276">
        <f t="shared" si="569"/>
        <v>0</v>
      </c>
      <c r="Y7276">
        <f>VLOOKUP(RIGHT($X$1,5),Key!$A$9:$B$14,2,FALSE)</f>
        <v>3.7</v>
      </c>
      <c r="Z7276">
        <f t="shared" si="567"/>
        <v>10.199999999999999</v>
      </c>
      <c r="AA7276">
        <f t="shared" si="568"/>
        <v>0</v>
      </c>
    </row>
    <row r="7277" spans="1:27" x14ac:dyDescent="0.3">
      <c r="A7277">
        <v>100067</v>
      </c>
      <c r="B7277">
        <v>230922</v>
      </c>
      <c r="C7277" s="3">
        <v>44130.806944444441</v>
      </c>
      <c r="D7277">
        <v>3</v>
      </c>
      <c r="E7277">
        <v>2</v>
      </c>
      <c r="F7277" t="s">
        <v>26</v>
      </c>
      <c r="G7277">
        <v>1</v>
      </c>
      <c r="H7277">
        <v>67.46875</v>
      </c>
      <c r="I7277">
        <v>18.777339999999999</v>
      </c>
      <c r="J7277">
        <v>0.9765625</v>
      </c>
      <c r="K7277">
        <v>96.039060000000006</v>
      </c>
      <c r="L7277" s="3">
        <v>44130.560416666667</v>
      </c>
      <c r="M7277">
        <v>17.18</v>
      </c>
      <c r="N7277" t="s">
        <v>28</v>
      </c>
      <c r="P7277">
        <f>(C7277-Key!$B$1)*24</f>
        <v>4.316666666592937</v>
      </c>
      <c r="Q7277">
        <f>(Key!$B$2-'17.1'!C7277)*24</f>
        <v>-1.3666666665812954</v>
      </c>
      <c r="R7277" s="3">
        <f>C7277-(M7277-Key!$B$5)/(24*Key!$B$6)</f>
        <v>44130.793129629623</v>
      </c>
      <c r="S7277">
        <f>M7277-Key!$B$5</f>
        <v>14.92</v>
      </c>
      <c r="T7277" s="2">
        <f t="shared" si="565"/>
        <v>44129.805555555555</v>
      </c>
      <c r="U7277" t="str">
        <f t="shared" si="566"/>
        <v>10-25-2020 19:20</v>
      </c>
      <c r="V7277">
        <f>IFERROR(IF(W7277=Z7277,VLOOKUP($U7277,[1]C8842!$G$2:$M$145,3,FALSE),0),0)</f>
        <v>0</v>
      </c>
      <c r="W7277">
        <f>VLOOKUP(RIGHT($V$1,5),Key!$A$9:$B$14,2,FALSE)</f>
        <v>10.199999999999999</v>
      </c>
      <c r="X7277">
        <f t="shared" si="569"/>
        <v>0</v>
      </c>
      <c r="Y7277">
        <f>VLOOKUP(RIGHT($X$1,5),Key!$A$9:$B$14,2,FALSE)</f>
        <v>3.7</v>
      </c>
      <c r="Z7277">
        <f t="shared" si="567"/>
        <v>10.199999999999999</v>
      </c>
      <c r="AA7277">
        <f t="shared" si="568"/>
        <v>0</v>
      </c>
    </row>
    <row r="7278" spans="1:27" x14ac:dyDescent="0.3">
      <c r="A7278">
        <v>100067</v>
      </c>
      <c r="B7278">
        <v>230922</v>
      </c>
      <c r="C7278" s="3">
        <v>44130.806944444441</v>
      </c>
      <c r="D7278">
        <v>1</v>
      </c>
      <c r="E7278">
        <v>1</v>
      </c>
      <c r="F7278" t="s">
        <v>25</v>
      </c>
      <c r="G7278">
        <v>1</v>
      </c>
      <c r="H7278">
        <v>69.269530000000003</v>
      </c>
      <c r="I7278">
        <v>15.691409999999999</v>
      </c>
      <c r="J7278">
        <v>0.83203130000000003</v>
      </c>
      <c r="K7278">
        <v>60.023440000000001</v>
      </c>
      <c r="L7278" s="3">
        <v>44130.560416666667</v>
      </c>
      <c r="M7278">
        <v>17.18</v>
      </c>
      <c r="N7278" t="s">
        <v>28</v>
      </c>
      <c r="P7278">
        <f>(C7278-Key!$B$1)*24</f>
        <v>4.316666666592937</v>
      </c>
      <c r="Q7278">
        <f>(Key!$B$2-'17.1'!C7278)*24</f>
        <v>-1.3666666665812954</v>
      </c>
      <c r="R7278" s="3">
        <f>C7278-(M7278-Key!$B$5)/(24*Key!$B$6)</f>
        <v>44130.793129629623</v>
      </c>
      <c r="S7278">
        <f>M7278-Key!$B$5</f>
        <v>14.92</v>
      </c>
      <c r="T7278" s="2">
        <f t="shared" si="565"/>
        <v>44129.805555555555</v>
      </c>
      <c r="U7278" t="str">
        <f t="shared" si="566"/>
        <v>10-25-2020 19:20</v>
      </c>
      <c r="V7278">
        <f>IFERROR(IF(W7278=Z7278,VLOOKUP($U7278,[1]C8842!$G$2:$M$145,3,FALSE),0),0)</f>
        <v>0</v>
      </c>
      <c r="W7278">
        <f>VLOOKUP(RIGHT($V$1,5),Key!$A$9:$B$14,2,FALSE)</f>
        <v>10.199999999999999</v>
      </c>
      <c r="X7278">
        <f t="shared" si="569"/>
        <v>0</v>
      </c>
      <c r="Y7278">
        <f>VLOOKUP(RIGHT($X$1,5),Key!$A$9:$B$14,2,FALSE)</f>
        <v>3.7</v>
      </c>
      <c r="Z7278">
        <f t="shared" si="567"/>
        <v>10.199999999999999</v>
      </c>
      <c r="AA7278">
        <f t="shared" si="568"/>
        <v>0</v>
      </c>
    </row>
    <row r="7279" spans="1:27" x14ac:dyDescent="0.3">
      <c r="A7279">
        <v>100067</v>
      </c>
      <c r="B7279">
        <v>230922</v>
      </c>
      <c r="C7279" s="3">
        <v>44130.806944444441</v>
      </c>
      <c r="D7279">
        <v>1</v>
      </c>
      <c r="E7279">
        <v>1</v>
      </c>
      <c r="F7279" t="s">
        <v>25</v>
      </c>
      <c r="G7279">
        <v>2</v>
      </c>
      <c r="H7279">
        <v>70.644530000000003</v>
      </c>
      <c r="I7279">
        <v>20.539059999999999</v>
      </c>
      <c r="J7279">
        <v>1</v>
      </c>
      <c r="K7279">
        <v>60.023440000000001</v>
      </c>
      <c r="L7279" s="3">
        <v>44130.560416666667</v>
      </c>
      <c r="M7279">
        <v>17.18</v>
      </c>
      <c r="N7279" t="s">
        <v>28</v>
      </c>
      <c r="P7279">
        <f>(C7279-Key!$B$1)*24</f>
        <v>4.316666666592937</v>
      </c>
      <c r="Q7279">
        <f>(Key!$B$2-'17.1'!C7279)*24</f>
        <v>-1.3666666665812954</v>
      </c>
      <c r="R7279" s="3">
        <f>C7279-(M7279-Key!$B$5)/(24*Key!$B$6)</f>
        <v>44130.793129629623</v>
      </c>
      <c r="S7279">
        <f>M7279-Key!$B$5</f>
        <v>14.92</v>
      </c>
      <c r="T7279" s="2">
        <f t="shared" si="565"/>
        <v>44129.805555555555</v>
      </c>
      <c r="U7279" t="str">
        <f t="shared" si="566"/>
        <v>10-25-2020 19:20</v>
      </c>
      <c r="V7279">
        <f>IFERROR(IF(W7279=Z7279,VLOOKUP($U7279,[1]C8842!$G$2:$M$145,3,FALSE),0),0)</f>
        <v>0</v>
      </c>
      <c r="W7279">
        <f>VLOOKUP(RIGHT($V$1,5),Key!$A$9:$B$14,2,FALSE)</f>
        <v>10.199999999999999</v>
      </c>
      <c r="X7279">
        <f t="shared" si="569"/>
        <v>0</v>
      </c>
      <c r="Y7279">
        <f>VLOOKUP(RIGHT($X$1,5),Key!$A$9:$B$14,2,FALSE)</f>
        <v>3.7</v>
      </c>
      <c r="Z7279">
        <f t="shared" si="567"/>
        <v>10.199999999999999</v>
      </c>
      <c r="AA7279">
        <f t="shared" si="568"/>
        <v>0</v>
      </c>
    </row>
    <row r="7280" spans="1:27" x14ac:dyDescent="0.3">
      <c r="A7280">
        <v>100067</v>
      </c>
      <c r="B7280">
        <v>230922</v>
      </c>
      <c r="C7280" s="3">
        <v>44130.806944444441</v>
      </c>
      <c r="D7280">
        <v>3</v>
      </c>
      <c r="E7280">
        <v>2</v>
      </c>
      <c r="F7280" t="s">
        <v>26</v>
      </c>
      <c r="G7280">
        <v>1</v>
      </c>
      <c r="H7280">
        <v>64.980469999999997</v>
      </c>
      <c r="I7280">
        <v>17.089839999999999</v>
      </c>
      <c r="J7280">
        <v>0.9453125</v>
      </c>
      <c r="K7280">
        <v>94.039060000000006</v>
      </c>
      <c r="L7280" s="3">
        <v>44130.560416666667</v>
      </c>
      <c r="M7280">
        <v>17.18</v>
      </c>
      <c r="N7280" t="s">
        <v>28</v>
      </c>
      <c r="P7280">
        <f>(C7280-Key!$B$1)*24</f>
        <v>4.316666666592937</v>
      </c>
      <c r="Q7280">
        <f>(Key!$B$2-'17.1'!C7280)*24</f>
        <v>-1.3666666665812954</v>
      </c>
      <c r="R7280" s="3">
        <f>C7280-(M7280-Key!$B$5)/(24*Key!$B$6)</f>
        <v>44130.793129629623</v>
      </c>
      <c r="S7280">
        <f>M7280-Key!$B$5</f>
        <v>14.92</v>
      </c>
      <c r="T7280" s="2">
        <f t="shared" si="565"/>
        <v>44129.805555555555</v>
      </c>
      <c r="U7280" t="str">
        <f t="shared" si="566"/>
        <v>10-25-2020 19:20</v>
      </c>
      <c r="V7280">
        <f>IFERROR(IF(W7280=Z7280,VLOOKUP($U7280,[1]C8842!$G$2:$M$145,3,FALSE),0),0)</f>
        <v>0</v>
      </c>
      <c r="W7280">
        <f>VLOOKUP(RIGHT($V$1,5),Key!$A$9:$B$14,2,FALSE)</f>
        <v>10.199999999999999</v>
      </c>
      <c r="X7280">
        <f t="shared" si="569"/>
        <v>0</v>
      </c>
      <c r="Y7280">
        <f>VLOOKUP(RIGHT($X$1,5),Key!$A$9:$B$14,2,FALSE)</f>
        <v>3.7</v>
      </c>
      <c r="Z7280">
        <f t="shared" si="567"/>
        <v>10.199999999999999</v>
      </c>
      <c r="AA7280">
        <f t="shared" si="568"/>
        <v>0</v>
      </c>
    </row>
    <row r="7281" spans="1:27" x14ac:dyDescent="0.3">
      <c r="A7281">
        <v>100067</v>
      </c>
      <c r="B7281">
        <v>230922</v>
      </c>
      <c r="C7281" s="3">
        <v>44130.806944444441</v>
      </c>
      <c r="D7281">
        <v>0</v>
      </c>
      <c r="E7281">
        <v>2</v>
      </c>
      <c r="F7281" t="s">
        <v>25</v>
      </c>
      <c r="G7281">
        <v>1</v>
      </c>
      <c r="H7281">
        <v>66.964839999999995</v>
      </c>
      <c r="I7281">
        <v>16.992190000000001</v>
      </c>
      <c r="J7281">
        <v>0.91015630000000003</v>
      </c>
      <c r="K7281">
        <v>48.019530000000003</v>
      </c>
      <c r="L7281" s="3">
        <v>44130.560416666667</v>
      </c>
      <c r="M7281">
        <v>17.18</v>
      </c>
      <c r="N7281" t="s">
        <v>28</v>
      </c>
      <c r="P7281">
        <f>(C7281-Key!$B$1)*24</f>
        <v>4.316666666592937</v>
      </c>
      <c r="Q7281">
        <f>(Key!$B$2-'17.1'!C7281)*24</f>
        <v>-1.3666666665812954</v>
      </c>
      <c r="R7281" s="3">
        <f>C7281-(M7281-Key!$B$5)/(24*Key!$B$6)</f>
        <v>44130.793129629623</v>
      </c>
      <c r="S7281">
        <f>M7281-Key!$B$5</f>
        <v>14.92</v>
      </c>
      <c r="T7281" s="2">
        <f t="shared" si="565"/>
        <v>44129.805555555555</v>
      </c>
      <c r="U7281" t="str">
        <f t="shared" si="566"/>
        <v>10-25-2020 19:20</v>
      </c>
      <c r="V7281">
        <f>IFERROR(IF(W7281=Z7281,VLOOKUP($U7281,[1]C8842!$G$2:$M$145,3,FALSE),0),0)</f>
        <v>0</v>
      </c>
      <c r="W7281">
        <f>VLOOKUP(RIGHT($V$1,5),Key!$A$9:$B$14,2,FALSE)</f>
        <v>10.199999999999999</v>
      </c>
      <c r="X7281">
        <f t="shared" si="569"/>
        <v>0</v>
      </c>
      <c r="Y7281">
        <f>VLOOKUP(RIGHT($X$1,5),Key!$A$9:$B$14,2,FALSE)</f>
        <v>3.7</v>
      </c>
      <c r="Z7281">
        <f t="shared" si="567"/>
        <v>10.199999999999999</v>
      </c>
      <c r="AA7281">
        <f t="shared" si="568"/>
        <v>0</v>
      </c>
    </row>
    <row r="7282" spans="1:27" x14ac:dyDescent="0.3">
      <c r="A7282">
        <v>100067</v>
      </c>
      <c r="B7282">
        <v>230922</v>
      </c>
      <c r="C7282" s="3">
        <v>44130.806944444441</v>
      </c>
      <c r="D7282">
        <v>3</v>
      </c>
      <c r="E7282">
        <v>2</v>
      </c>
      <c r="F7282" t="s">
        <v>26</v>
      </c>
      <c r="G7282">
        <v>3</v>
      </c>
      <c r="H7282">
        <v>61.558590000000002</v>
      </c>
      <c r="I7282">
        <v>39.507809999999999</v>
      </c>
      <c r="J7282">
        <v>1.964844</v>
      </c>
      <c r="K7282">
        <v>92.039060000000006</v>
      </c>
      <c r="L7282" s="3">
        <v>44130.560416666667</v>
      </c>
      <c r="M7282">
        <v>17.18</v>
      </c>
      <c r="N7282" t="s">
        <v>28</v>
      </c>
      <c r="P7282">
        <f>(C7282-Key!$B$1)*24</f>
        <v>4.316666666592937</v>
      </c>
      <c r="Q7282">
        <f>(Key!$B$2-'17.1'!C7282)*24</f>
        <v>-1.3666666665812954</v>
      </c>
      <c r="R7282" s="3">
        <f>C7282-(M7282-Key!$B$5)/(24*Key!$B$6)</f>
        <v>44130.793129629623</v>
      </c>
      <c r="S7282">
        <f>M7282-Key!$B$5</f>
        <v>14.92</v>
      </c>
      <c r="T7282" s="2">
        <f t="shared" si="565"/>
        <v>44129.805555555555</v>
      </c>
      <c r="U7282" t="str">
        <f t="shared" si="566"/>
        <v>10-25-2020 19:20</v>
      </c>
      <c r="V7282">
        <f>IFERROR(IF(W7282=Z7282,VLOOKUP($U7282,[1]C8842!$G$2:$M$145,3,FALSE),0),0)</f>
        <v>0</v>
      </c>
      <c r="W7282">
        <f>VLOOKUP(RIGHT($V$1,5),Key!$A$9:$B$14,2,FALSE)</f>
        <v>10.199999999999999</v>
      </c>
      <c r="X7282">
        <f t="shared" si="569"/>
        <v>0</v>
      </c>
      <c r="Y7282">
        <f>VLOOKUP(RIGHT($X$1,5),Key!$A$9:$B$14,2,FALSE)</f>
        <v>3.7</v>
      </c>
      <c r="Z7282">
        <f t="shared" si="567"/>
        <v>10.199999999999999</v>
      </c>
      <c r="AA7282">
        <f t="shared" si="568"/>
        <v>0</v>
      </c>
    </row>
    <row r="7283" spans="1:27" x14ac:dyDescent="0.3">
      <c r="A7283">
        <v>100067</v>
      </c>
      <c r="B7283">
        <v>230922</v>
      </c>
      <c r="C7283" s="3">
        <v>44130.806944444441</v>
      </c>
      <c r="D7283">
        <v>3</v>
      </c>
      <c r="E7283">
        <v>2</v>
      </c>
      <c r="F7283" t="s">
        <v>26</v>
      </c>
      <c r="G7283">
        <v>1</v>
      </c>
      <c r="H7283">
        <v>68.9375</v>
      </c>
      <c r="I7283">
        <v>18.01953</v>
      </c>
      <c r="J7283">
        <v>0.92578130000000003</v>
      </c>
      <c r="K7283">
        <v>92.039060000000006</v>
      </c>
      <c r="L7283" s="3">
        <v>44130.560416666667</v>
      </c>
      <c r="M7283">
        <v>17.18</v>
      </c>
      <c r="N7283" t="s">
        <v>28</v>
      </c>
      <c r="P7283">
        <f>(C7283-Key!$B$1)*24</f>
        <v>4.316666666592937</v>
      </c>
      <c r="Q7283">
        <f>(Key!$B$2-'17.1'!C7283)*24</f>
        <v>-1.3666666665812954</v>
      </c>
      <c r="R7283" s="3">
        <f>C7283-(M7283-Key!$B$5)/(24*Key!$B$6)</f>
        <v>44130.793129629623</v>
      </c>
      <c r="S7283">
        <f>M7283-Key!$B$5</f>
        <v>14.92</v>
      </c>
      <c r="T7283" s="2">
        <f t="shared" si="565"/>
        <v>44129.805555555555</v>
      </c>
      <c r="U7283" t="str">
        <f t="shared" si="566"/>
        <v>10-25-2020 19:20</v>
      </c>
      <c r="V7283">
        <f>IFERROR(IF(W7283=Z7283,VLOOKUP($U7283,[1]C8842!$G$2:$M$145,3,FALSE),0),0)</f>
        <v>0</v>
      </c>
      <c r="W7283">
        <f>VLOOKUP(RIGHT($V$1,5),Key!$A$9:$B$14,2,FALSE)</f>
        <v>10.199999999999999</v>
      </c>
      <c r="X7283">
        <f t="shared" si="569"/>
        <v>0</v>
      </c>
      <c r="Y7283">
        <f>VLOOKUP(RIGHT($X$1,5),Key!$A$9:$B$14,2,FALSE)</f>
        <v>3.7</v>
      </c>
      <c r="Z7283">
        <f t="shared" si="567"/>
        <v>10.199999999999999</v>
      </c>
      <c r="AA7283">
        <f t="shared" si="568"/>
        <v>0</v>
      </c>
    </row>
    <row r="7284" spans="1:27" x14ac:dyDescent="0.3">
      <c r="A7284">
        <v>100067</v>
      </c>
      <c r="B7284">
        <v>230922</v>
      </c>
      <c r="C7284" s="3">
        <v>44130.806944444441</v>
      </c>
      <c r="D7284">
        <v>0</v>
      </c>
      <c r="E7284">
        <v>2</v>
      </c>
      <c r="F7284" t="s">
        <v>25</v>
      </c>
      <c r="G7284">
        <v>4</v>
      </c>
      <c r="H7284">
        <v>49.941409999999998</v>
      </c>
      <c r="I7284">
        <v>71.40625</v>
      </c>
      <c r="J7284">
        <v>4.125</v>
      </c>
      <c r="K7284">
        <v>46.019530000000003</v>
      </c>
      <c r="L7284" s="3">
        <v>44130.560416666667</v>
      </c>
      <c r="M7284">
        <v>17.18</v>
      </c>
      <c r="N7284" t="s">
        <v>28</v>
      </c>
      <c r="P7284">
        <f>(C7284-Key!$B$1)*24</f>
        <v>4.316666666592937</v>
      </c>
      <c r="Q7284">
        <f>(Key!$B$2-'17.1'!C7284)*24</f>
        <v>-1.3666666665812954</v>
      </c>
      <c r="R7284" s="3">
        <f>C7284-(M7284-Key!$B$5)/(24*Key!$B$6)</f>
        <v>44130.793129629623</v>
      </c>
      <c r="S7284">
        <f>M7284-Key!$B$5</f>
        <v>14.92</v>
      </c>
      <c r="T7284" s="2">
        <f t="shared" si="565"/>
        <v>44129.805555555555</v>
      </c>
      <c r="U7284" t="str">
        <f t="shared" si="566"/>
        <v>10-25-2020 19:20</v>
      </c>
      <c r="V7284">
        <f>IFERROR(IF(W7284=Z7284,VLOOKUP($U7284,[1]C8842!$G$2:$M$145,3,FALSE),0),0)</f>
        <v>0</v>
      </c>
      <c r="W7284">
        <f>VLOOKUP(RIGHT($V$1,5),Key!$A$9:$B$14,2,FALSE)</f>
        <v>10.199999999999999</v>
      </c>
      <c r="X7284">
        <f t="shared" si="569"/>
        <v>0</v>
      </c>
      <c r="Y7284">
        <f>VLOOKUP(RIGHT($X$1,5),Key!$A$9:$B$14,2,FALSE)</f>
        <v>3.7</v>
      </c>
      <c r="Z7284">
        <f t="shared" si="567"/>
        <v>10.199999999999999</v>
      </c>
      <c r="AA7284">
        <f t="shared" si="568"/>
        <v>0</v>
      </c>
    </row>
    <row r="7285" spans="1:27" x14ac:dyDescent="0.3">
      <c r="A7285">
        <v>100067</v>
      </c>
      <c r="B7285">
        <v>230922</v>
      </c>
      <c r="C7285" s="3">
        <v>44130.806944444441</v>
      </c>
      <c r="D7285">
        <v>1</v>
      </c>
      <c r="E7285">
        <v>1</v>
      </c>
      <c r="F7285" t="s">
        <v>25</v>
      </c>
      <c r="G7285">
        <v>1</v>
      </c>
      <c r="H7285">
        <v>60.660159999999998</v>
      </c>
      <c r="I7285">
        <v>16.132809999999999</v>
      </c>
      <c r="J7285">
        <v>0.96875</v>
      </c>
      <c r="K7285">
        <v>58.023440000000001</v>
      </c>
      <c r="L7285" s="3">
        <v>44130.560416666667</v>
      </c>
      <c r="M7285">
        <v>17.18</v>
      </c>
      <c r="N7285" t="s">
        <v>28</v>
      </c>
      <c r="P7285">
        <f>(C7285-Key!$B$1)*24</f>
        <v>4.316666666592937</v>
      </c>
      <c r="Q7285">
        <f>(Key!$B$2-'17.1'!C7285)*24</f>
        <v>-1.3666666665812954</v>
      </c>
      <c r="R7285" s="3">
        <f>C7285-(M7285-Key!$B$5)/(24*Key!$B$6)</f>
        <v>44130.793129629623</v>
      </c>
      <c r="S7285">
        <f>M7285-Key!$B$5</f>
        <v>14.92</v>
      </c>
      <c r="T7285" s="2">
        <f t="shared" si="565"/>
        <v>44129.805555555555</v>
      </c>
      <c r="U7285" t="str">
        <f t="shared" si="566"/>
        <v>10-25-2020 19:20</v>
      </c>
      <c r="V7285">
        <f>IFERROR(IF(W7285=Z7285,VLOOKUP($U7285,[1]C8842!$G$2:$M$145,3,FALSE),0),0)</f>
        <v>0</v>
      </c>
      <c r="W7285">
        <f>VLOOKUP(RIGHT($V$1,5),Key!$A$9:$B$14,2,FALSE)</f>
        <v>10.199999999999999</v>
      </c>
      <c r="X7285">
        <f t="shared" si="569"/>
        <v>0</v>
      </c>
      <c r="Y7285">
        <f>VLOOKUP(RIGHT($X$1,5),Key!$A$9:$B$14,2,FALSE)</f>
        <v>3.7</v>
      </c>
      <c r="Z7285">
        <f t="shared" si="567"/>
        <v>10.199999999999999</v>
      </c>
      <c r="AA7285">
        <f t="shared" si="568"/>
        <v>0</v>
      </c>
    </row>
    <row r="7286" spans="1:27" x14ac:dyDescent="0.3">
      <c r="A7286">
        <v>100067</v>
      </c>
      <c r="B7286">
        <v>230922</v>
      </c>
      <c r="C7286" s="3">
        <v>44130.806944444441</v>
      </c>
      <c r="D7286">
        <v>1</v>
      </c>
      <c r="E7286">
        <v>1</v>
      </c>
      <c r="F7286" t="s">
        <v>25</v>
      </c>
      <c r="G7286">
        <v>2</v>
      </c>
      <c r="H7286">
        <v>63.433590000000002</v>
      </c>
      <c r="I7286">
        <v>20.941410000000001</v>
      </c>
      <c r="J7286">
        <v>1.128906</v>
      </c>
      <c r="K7286">
        <v>58.023440000000001</v>
      </c>
      <c r="L7286" s="3">
        <v>44130.560416666667</v>
      </c>
      <c r="M7286">
        <v>17.18</v>
      </c>
      <c r="N7286" t="s">
        <v>28</v>
      </c>
      <c r="P7286">
        <f>(C7286-Key!$B$1)*24</f>
        <v>4.316666666592937</v>
      </c>
      <c r="Q7286">
        <f>(Key!$B$2-'17.1'!C7286)*24</f>
        <v>-1.3666666665812954</v>
      </c>
      <c r="R7286" s="3">
        <f>C7286-(M7286-Key!$B$5)/(24*Key!$B$6)</f>
        <v>44130.793129629623</v>
      </c>
      <c r="S7286">
        <f>M7286-Key!$B$5</f>
        <v>14.92</v>
      </c>
      <c r="T7286" s="2">
        <f t="shared" si="565"/>
        <v>44129.805555555555</v>
      </c>
      <c r="U7286" t="str">
        <f t="shared" si="566"/>
        <v>10-25-2020 19:20</v>
      </c>
      <c r="V7286">
        <f>IFERROR(IF(W7286=Z7286,VLOOKUP($U7286,[1]C8842!$G$2:$M$145,3,FALSE),0),0)</f>
        <v>0</v>
      </c>
      <c r="W7286">
        <f>VLOOKUP(RIGHT($V$1,5),Key!$A$9:$B$14,2,FALSE)</f>
        <v>10.199999999999999</v>
      </c>
      <c r="X7286">
        <f t="shared" si="569"/>
        <v>0</v>
      </c>
      <c r="Y7286">
        <f>VLOOKUP(RIGHT($X$1,5),Key!$A$9:$B$14,2,FALSE)</f>
        <v>3.7</v>
      </c>
      <c r="Z7286">
        <f t="shared" si="567"/>
        <v>10.199999999999999</v>
      </c>
      <c r="AA7286">
        <f t="shared" si="568"/>
        <v>0</v>
      </c>
    </row>
    <row r="7287" spans="1:27" x14ac:dyDescent="0.3">
      <c r="A7287">
        <v>100067</v>
      </c>
      <c r="B7287">
        <v>230922</v>
      </c>
      <c r="C7287" s="3">
        <v>44130.806944444441</v>
      </c>
      <c r="D7287">
        <v>0</v>
      </c>
      <c r="E7287">
        <v>2</v>
      </c>
      <c r="F7287" t="s">
        <v>25</v>
      </c>
      <c r="G7287">
        <v>4</v>
      </c>
      <c r="H7287">
        <v>60.441409999999998</v>
      </c>
      <c r="I7287">
        <v>65.222660000000005</v>
      </c>
      <c r="J7287">
        <v>3.1367189999999998</v>
      </c>
      <c r="K7287">
        <v>46.019530000000003</v>
      </c>
      <c r="L7287" s="3">
        <v>44130.560416666667</v>
      </c>
      <c r="M7287">
        <v>17.18</v>
      </c>
      <c r="N7287" t="s">
        <v>28</v>
      </c>
      <c r="P7287">
        <f>(C7287-Key!$B$1)*24</f>
        <v>4.316666666592937</v>
      </c>
      <c r="Q7287">
        <f>(Key!$B$2-'17.1'!C7287)*24</f>
        <v>-1.3666666665812954</v>
      </c>
      <c r="R7287" s="3">
        <f>C7287-(M7287-Key!$B$5)/(24*Key!$B$6)</f>
        <v>44130.793129629623</v>
      </c>
      <c r="S7287">
        <f>M7287-Key!$B$5</f>
        <v>14.92</v>
      </c>
      <c r="T7287" s="2">
        <f t="shared" si="565"/>
        <v>44129.805555555555</v>
      </c>
      <c r="U7287" t="str">
        <f t="shared" si="566"/>
        <v>10-25-2020 19:20</v>
      </c>
      <c r="V7287">
        <f>IFERROR(IF(W7287=Z7287,VLOOKUP($U7287,[1]C8842!$G$2:$M$145,3,FALSE),0),0)</f>
        <v>0</v>
      </c>
      <c r="W7287">
        <f>VLOOKUP(RIGHT($V$1,5),Key!$A$9:$B$14,2,FALSE)</f>
        <v>10.199999999999999</v>
      </c>
      <c r="X7287">
        <f t="shared" si="569"/>
        <v>0</v>
      </c>
      <c r="Y7287">
        <f>VLOOKUP(RIGHT($X$1,5),Key!$A$9:$B$14,2,FALSE)</f>
        <v>3.7</v>
      </c>
      <c r="Z7287">
        <f t="shared" si="567"/>
        <v>10.199999999999999</v>
      </c>
      <c r="AA7287">
        <f t="shared" si="568"/>
        <v>0</v>
      </c>
    </row>
    <row r="7288" spans="1:27" x14ac:dyDescent="0.3">
      <c r="A7288">
        <v>100067</v>
      </c>
      <c r="B7288">
        <v>230922</v>
      </c>
      <c r="C7288" s="3">
        <v>44130.806944444441</v>
      </c>
      <c r="D7288">
        <v>0</v>
      </c>
      <c r="E7288">
        <v>2</v>
      </c>
      <c r="F7288" t="s">
        <v>25</v>
      </c>
      <c r="G7288">
        <v>4</v>
      </c>
      <c r="H7288">
        <v>60.753909999999998</v>
      </c>
      <c r="I7288">
        <v>67.121089999999995</v>
      </c>
      <c r="J7288">
        <v>3.203125</v>
      </c>
      <c r="K7288">
        <v>46.019530000000003</v>
      </c>
      <c r="L7288" s="3">
        <v>44130.560416666667</v>
      </c>
      <c r="M7288">
        <v>17.18</v>
      </c>
      <c r="N7288" t="s">
        <v>28</v>
      </c>
      <c r="P7288">
        <f>(C7288-Key!$B$1)*24</f>
        <v>4.316666666592937</v>
      </c>
      <c r="Q7288">
        <f>(Key!$B$2-'17.1'!C7288)*24</f>
        <v>-1.3666666665812954</v>
      </c>
      <c r="R7288" s="3">
        <f>C7288-(M7288-Key!$B$5)/(24*Key!$B$6)</f>
        <v>44130.793129629623</v>
      </c>
      <c r="S7288">
        <f>M7288-Key!$B$5</f>
        <v>14.92</v>
      </c>
      <c r="T7288" s="2">
        <f t="shared" si="565"/>
        <v>44129.805555555555</v>
      </c>
      <c r="U7288" t="str">
        <f t="shared" si="566"/>
        <v>10-25-2020 19:20</v>
      </c>
      <c r="V7288">
        <f>IFERROR(IF(W7288=Z7288,VLOOKUP($U7288,[1]C8842!$G$2:$M$145,3,FALSE),0),0)</f>
        <v>0</v>
      </c>
      <c r="W7288">
        <f>VLOOKUP(RIGHT($V$1,5),Key!$A$9:$B$14,2,FALSE)</f>
        <v>10.199999999999999</v>
      </c>
      <c r="X7288">
        <f t="shared" si="569"/>
        <v>0</v>
      </c>
      <c r="Y7288">
        <f>VLOOKUP(RIGHT($X$1,5),Key!$A$9:$B$14,2,FALSE)</f>
        <v>3.7</v>
      </c>
      <c r="Z7288">
        <f t="shared" si="567"/>
        <v>10.199999999999999</v>
      </c>
      <c r="AA7288">
        <f t="shared" si="568"/>
        <v>0</v>
      </c>
    </row>
    <row r="7289" spans="1:27" x14ac:dyDescent="0.3">
      <c r="A7289">
        <v>100067</v>
      </c>
      <c r="B7289">
        <v>230922</v>
      </c>
      <c r="C7289" s="3">
        <v>44130.807638888888</v>
      </c>
      <c r="D7289">
        <v>0</v>
      </c>
      <c r="E7289">
        <v>2</v>
      </c>
      <c r="F7289" t="s">
        <v>25</v>
      </c>
      <c r="G7289">
        <v>4</v>
      </c>
      <c r="H7289">
        <v>60.21875</v>
      </c>
      <c r="I7289">
        <v>62.996090000000002</v>
      </c>
      <c r="J7289">
        <v>3.046875</v>
      </c>
      <c r="K7289">
        <v>46.019530000000003</v>
      </c>
      <c r="L7289" s="3">
        <v>44130.560416666667</v>
      </c>
      <c r="M7289">
        <v>17.18</v>
      </c>
      <c r="N7289" t="s">
        <v>28</v>
      </c>
      <c r="P7289">
        <f>(C7289-Key!$B$1)*24</f>
        <v>4.3333333333139308</v>
      </c>
      <c r="Q7289">
        <f>(Key!$B$2-'17.1'!C7289)*24</f>
        <v>-1.3833333333022892</v>
      </c>
      <c r="R7289" s="3">
        <f>C7289-(M7289-Key!$B$5)/(24*Key!$B$6)</f>
        <v>44130.79382407407</v>
      </c>
      <c r="S7289">
        <f>M7289-Key!$B$5</f>
        <v>14.92</v>
      </c>
      <c r="T7289" s="2">
        <f t="shared" si="565"/>
        <v>44129.805555555555</v>
      </c>
      <c r="U7289" t="str">
        <f t="shared" si="566"/>
        <v>10-25-2020 19:20</v>
      </c>
      <c r="V7289">
        <f>IFERROR(IF(W7289=Z7289,VLOOKUP($U7289,[1]C8842!$G$2:$M$145,3,FALSE),0),0)</f>
        <v>0</v>
      </c>
      <c r="W7289">
        <f>VLOOKUP(RIGHT($V$1,5),Key!$A$9:$B$14,2,FALSE)</f>
        <v>10.199999999999999</v>
      </c>
      <c r="X7289">
        <f t="shared" si="569"/>
        <v>0</v>
      </c>
      <c r="Y7289">
        <f>VLOOKUP(RIGHT($X$1,5),Key!$A$9:$B$14,2,FALSE)</f>
        <v>3.7</v>
      </c>
      <c r="Z7289">
        <f t="shared" si="567"/>
        <v>10.199999999999999</v>
      </c>
      <c r="AA7289">
        <f t="shared" si="568"/>
        <v>0</v>
      </c>
    </row>
    <row r="7290" spans="1:27" x14ac:dyDescent="0.3">
      <c r="A7290">
        <v>100067</v>
      </c>
      <c r="B7290">
        <v>230922</v>
      </c>
      <c r="C7290" s="3">
        <v>44130.807638888888</v>
      </c>
      <c r="D7290">
        <v>0</v>
      </c>
      <c r="E7290">
        <v>2</v>
      </c>
      <c r="F7290" t="s">
        <v>25</v>
      </c>
      <c r="G7290">
        <v>1</v>
      </c>
      <c r="H7290">
        <v>64.257810000000006</v>
      </c>
      <c r="I7290">
        <v>19.339839999999999</v>
      </c>
      <c r="J7290">
        <v>1.046875</v>
      </c>
      <c r="K7290">
        <v>46.019530000000003</v>
      </c>
      <c r="L7290" s="3">
        <v>44130.560416666667</v>
      </c>
      <c r="M7290">
        <v>17.18</v>
      </c>
      <c r="N7290" t="s">
        <v>28</v>
      </c>
      <c r="P7290">
        <f>(C7290-Key!$B$1)*24</f>
        <v>4.3333333333139308</v>
      </c>
      <c r="Q7290">
        <f>(Key!$B$2-'17.1'!C7290)*24</f>
        <v>-1.3833333333022892</v>
      </c>
      <c r="R7290" s="3">
        <f>C7290-(M7290-Key!$B$5)/(24*Key!$B$6)</f>
        <v>44130.79382407407</v>
      </c>
      <c r="S7290">
        <f>M7290-Key!$B$5</f>
        <v>14.92</v>
      </c>
      <c r="T7290" s="2">
        <f t="shared" si="565"/>
        <v>44129.805555555555</v>
      </c>
      <c r="U7290" t="str">
        <f t="shared" si="566"/>
        <v>10-25-2020 19:20</v>
      </c>
      <c r="V7290">
        <f>IFERROR(IF(W7290=Z7290,VLOOKUP($U7290,[1]C8842!$G$2:$M$145,3,FALSE),0),0)</f>
        <v>0</v>
      </c>
      <c r="W7290">
        <f>VLOOKUP(RIGHT($V$1,5),Key!$A$9:$B$14,2,FALSE)</f>
        <v>10.199999999999999</v>
      </c>
      <c r="X7290">
        <f t="shared" si="569"/>
        <v>0</v>
      </c>
      <c r="Y7290">
        <f>VLOOKUP(RIGHT($X$1,5),Key!$A$9:$B$14,2,FALSE)</f>
        <v>3.7</v>
      </c>
      <c r="Z7290">
        <f t="shared" si="567"/>
        <v>10.199999999999999</v>
      </c>
      <c r="AA7290">
        <f t="shared" si="568"/>
        <v>0</v>
      </c>
    </row>
    <row r="7291" spans="1:27" x14ac:dyDescent="0.3">
      <c r="A7291">
        <v>100067</v>
      </c>
      <c r="B7291">
        <v>230922</v>
      </c>
      <c r="C7291" s="3">
        <v>44130.807638888888</v>
      </c>
      <c r="D7291">
        <v>3</v>
      </c>
      <c r="E7291">
        <v>2</v>
      </c>
      <c r="F7291" t="s">
        <v>26</v>
      </c>
      <c r="G7291">
        <v>1</v>
      </c>
      <c r="H7291">
        <v>67.898439999999994</v>
      </c>
      <c r="I7291">
        <v>15.285159999999999</v>
      </c>
      <c r="J7291">
        <v>0.83203130000000003</v>
      </c>
      <c r="K7291">
        <v>94.039060000000006</v>
      </c>
      <c r="L7291" s="3">
        <v>44130.560416666667</v>
      </c>
      <c r="M7291">
        <v>17.18</v>
      </c>
      <c r="N7291" t="s">
        <v>28</v>
      </c>
      <c r="P7291">
        <f>(C7291-Key!$B$1)*24</f>
        <v>4.3333333333139308</v>
      </c>
      <c r="Q7291">
        <f>(Key!$B$2-'17.1'!C7291)*24</f>
        <v>-1.3833333333022892</v>
      </c>
      <c r="R7291" s="3">
        <f>C7291-(M7291-Key!$B$5)/(24*Key!$B$6)</f>
        <v>44130.79382407407</v>
      </c>
      <c r="S7291">
        <f>M7291-Key!$B$5</f>
        <v>14.92</v>
      </c>
      <c r="T7291" s="2">
        <f t="shared" si="565"/>
        <v>44129.805555555555</v>
      </c>
      <c r="U7291" t="str">
        <f t="shared" si="566"/>
        <v>10-25-2020 19:20</v>
      </c>
      <c r="V7291">
        <f>IFERROR(IF(W7291=Z7291,VLOOKUP($U7291,[1]C8842!$G$2:$M$145,3,FALSE),0),0)</f>
        <v>0</v>
      </c>
      <c r="W7291">
        <f>VLOOKUP(RIGHT($V$1,5),Key!$A$9:$B$14,2,FALSE)</f>
        <v>10.199999999999999</v>
      </c>
      <c r="X7291">
        <f t="shared" si="569"/>
        <v>0</v>
      </c>
      <c r="Y7291">
        <f>VLOOKUP(RIGHT($X$1,5),Key!$A$9:$B$14,2,FALSE)</f>
        <v>3.7</v>
      </c>
      <c r="Z7291">
        <f t="shared" si="567"/>
        <v>10.199999999999999</v>
      </c>
      <c r="AA7291">
        <f t="shared" si="568"/>
        <v>0</v>
      </c>
    </row>
    <row r="7292" spans="1:27" x14ac:dyDescent="0.3">
      <c r="A7292">
        <v>100067</v>
      </c>
      <c r="B7292">
        <v>230922</v>
      </c>
      <c r="C7292" s="3">
        <v>44130.807638888888</v>
      </c>
      <c r="D7292">
        <v>1</v>
      </c>
      <c r="E7292">
        <v>1</v>
      </c>
      <c r="F7292" t="s">
        <v>25</v>
      </c>
      <c r="G7292">
        <v>1</v>
      </c>
      <c r="H7292">
        <v>63.273440000000001</v>
      </c>
      <c r="I7292">
        <v>14.253909999999999</v>
      </c>
      <c r="J7292">
        <v>0.8515625</v>
      </c>
      <c r="K7292">
        <v>58.023440000000001</v>
      </c>
      <c r="L7292" s="3">
        <v>44130.560416666667</v>
      </c>
      <c r="M7292">
        <v>17.18</v>
      </c>
      <c r="N7292" t="s">
        <v>28</v>
      </c>
      <c r="P7292">
        <f>(C7292-Key!$B$1)*24</f>
        <v>4.3333333333139308</v>
      </c>
      <c r="Q7292">
        <f>(Key!$B$2-'17.1'!C7292)*24</f>
        <v>-1.3833333333022892</v>
      </c>
      <c r="R7292" s="3">
        <f>C7292-(M7292-Key!$B$5)/(24*Key!$B$6)</f>
        <v>44130.79382407407</v>
      </c>
      <c r="S7292">
        <f>M7292-Key!$B$5</f>
        <v>14.92</v>
      </c>
      <c r="T7292" s="2">
        <f t="shared" si="565"/>
        <v>44129.805555555555</v>
      </c>
      <c r="U7292" t="str">
        <f t="shared" si="566"/>
        <v>10-25-2020 19:20</v>
      </c>
      <c r="V7292">
        <f>IFERROR(IF(W7292=Z7292,VLOOKUP($U7292,[1]C8842!$G$2:$M$145,3,FALSE),0),0)</f>
        <v>0</v>
      </c>
      <c r="W7292">
        <f>VLOOKUP(RIGHT($V$1,5),Key!$A$9:$B$14,2,FALSE)</f>
        <v>10.199999999999999</v>
      </c>
      <c r="X7292">
        <f t="shared" si="569"/>
        <v>0</v>
      </c>
      <c r="Y7292">
        <f>VLOOKUP(RIGHT($X$1,5),Key!$A$9:$B$14,2,FALSE)</f>
        <v>3.7</v>
      </c>
      <c r="Z7292">
        <f t="shared" si="567"/>
        <v>10.199999999999999</v>
      </c>
      <c r="AA7292">
        <f t="shared" si="568"/>
        <v>0</v>
      </c>
    </row>
    <row r="7293" spans="1:27" x14ac:dyDescent="0.3">
      <c r="A7293">
        <v>100067</v>
      </c>
      <c r="B7293">
        <v>230922</v>
      </c>
      <c r="C7293" s="3">
        <v>44130.807638888888</v>
      </c>
      <c r="D7293">
        <v>3</v>
      </c>
      <c r="E7293">
        <v>2</v>
      </c>
      <c r="F7293" t="s">
        <v>26</v>
      </c>
      <c r="G7293">
        <v>1</v>
      </c>
      <c r="H7293">
        <v>69.113280000000003</v>
      </c>
      <c r="I7293">
        <v>17.58203</v>
      </c>
      <c r="J7293">
        <v>0.90625</v>
      </c>
      <c r="K7293">
        <v>92.039060000000006</v>
      </c>
      <c r="L7293" s="3">
        <v>44130.560416666667</v>
      </c>
      <c r="M7293">
        <v>17.18</v>
      </c>
      <c r="N7293" t="s">
        <v>28</v>
      </c>
      <c r="P7293">
        <f>(C7293-Key!$B$1)*24</f>
        <v>4.3333333333139308</v>
      </c>
      <c r="Q7293">
        <f>(Key!$B$2-'17.1'!C7293)*24</f>
        <v>-1.3833333333022892</v>
      </c>
      <c r="R7293" s="3">
        <f>C7293-(M7293-Key!$B$5)/(24*Key!$B$6)</f>
        <v>44130.79382407407</v>
      </c>
      <c r="S7293">
        <f>M7293-Key!$B$5</f>
        <v>14.92</v>
      </c>
      <c r="T7293" s="2">
        <f t="shared" si="565"/>
        <v>44129.805555555555</v>
      </c>
      <c r="U7293" t="str">
        <f t="shared" si="566"/>
        <v>10-25-2020 19:20</v>
      </c>
      <c r="V7293">
        <f>IFERROR(IF(W7293=Z7293,VLOOKUP($U7293,[1]C8842!$G$2:$M$145,3,FALSE),0),0)</f>
        <v>0</v>
      </c>
      <c r="W7293">
        <f>VLOOKUP(RIGHT($V$1,5),Key!$A$9:$B$14,2,FALSE)</f>
        <v>10.199999999999999</v>
      </c>
      <c r="X7293">
        <f t="shared" si="569"/>
        <v>0</v>
      </c>
      <c r="Y7293">
        <f>VLOOKUP(RIGHT($X$1,5),Key!$A$9:$B$14,2,FALSE)</f>
        <v>3.7</v>
      </c>
      <c r="Z7293">
        <f t="shared" si="567"/>
        <v>10.199999999999999</v>
      </c>
      <c r="AA7293">
        <f t="shared" si="568"/>
        <v>0</v>
      </c>
    </row>
    <row r="7294" spans="1:27" x14ac:dyDescent="0.3">
      <c r="A7294">
        <v>100067</v>
      </c>
      <c r="B7294">
        <v>230922</v>
      </c>
      <c r="C7294" s="3">
        <v>44130.807638888888</v>
      </c>
      <c r="D7294">
        <v>2</v>
      </c>
      <c r="E7294">
        <v>1</v>
      </c>
      <c r="F7294" t="s">
        <v>26</v>
      </c>
      <c r="G7294">
        <v>1</v>
      </c>
      <c r="H7294">
        <v>68.792969999999997</v>
      </c>
      <c r="I7294">
        <v>16.570309999999999</v>
      </c>
      <c r="J7294">
        <v>0.87109380000000003</v>
      </c>
      <c r="K7294">
        <v>82.035160000000005</v>
      </c>
      <c r="L7294" s="3">
        <v>44130.560416666667</v>
      </c>
      <c r="M7294">
        <v>17.18</v>
      </c>
      <c r="N7294" t="s">
        <v>28</v>
      </c>
      <c r="P7294">
        <f>(C7294-Key!$B$1)*24</f>
        <v>4.3333333333139308</v>
      </c>
      <c r="Q7294">
        <f>(Key!$B$2-'17.1'!C7294)*24</f>
        <v>-1.3833333333022892</v>
      </c>
      <c r="R7294" s="3">
        <f>C7294-(M7294-Key!$B$5)/(24*Key!$B$6)</f>
        <v>44130.79382407407</v>
      </c>
      <c r="S7294">
        <f>M7294-Key!$B$5</f>
        <v>14.92</v>
      </c>
      <c r="T7294" s="2">
        <f t="shared" si="565"/>
        <v>44129.805555555555</v>
      </c>
      <c r="U7294" t="str">
        <f t="shared" si="566"/>
        <v>10-25-2020 19:20</v>
      </c>
      <c r="V7294">
        <f>IFERROR(IF(W7294=Z7294,VLOOKUP($U7294,[1]C8842!$G$2:$M$145,3,FALSE),0),0)</f>
        <v>0</v>
      </c>
      <c r="W7294">
        <f>VLOOKUP(RIGHT($V$1,5),Key!$A$9:$B$14,2,FALSE)</f>
        <v>10.199999999999999</v>
      </c>
      <c r="X7294">
        <f t="shared" si="569"/>
        <v>0</v>
      </c>
      <c r="Y7294">
        <f>VLOOKUP(RIGHT($X$1,5),Key!$A$9:$B$14,2,FALSE)</f>
        <v>3.7</v>
      </c>
      <c r="Z7294">
        <f t="shared" si="567"/>
        <v>10.199999999999999</v>
      </c>
      <c r="AA7294">
        <f t="shared" si="568"/>
        <v>0</v>
      </c>
    </row>
    <row r="7295" spans="1:27" x14ac:dyDescent="0.3">
      <c r="A7295">
        <v>100067</v>
      </c>
      <c r="B7295">
        <v>230922</v>
      </c>
      <c r="C7295" s="3">
        <v>44130.807638888888</v>
      </c>
      <c r="D7295">
        <v>0</v>
      </c>
      <c r="E7295">
        <v>2</v>
      </c>
      <c r="F7295" t="s">
        <v>25</v>
      </c>
      <c r="G7295">
        <v>1</v>
      </c>
      <c r="H7295">
        <v>58.640630000000002</v>
      </c>
      <c r="I7295">
        <v>13.335940000000001</v>
      </c>
      <c r="J7295">
        <v>0.875</v>
      </c>
      <c r="K7295">
        <v>48.019530000000003</v>
      </c>
      <c r="L7295" s="3">
        <v>44130.560416666667</v>
      </c>
      <c r="M7295">
        <v>17.18</v>
      </c>
      <c r="N7295" t="s">
        <v>28</v>
      </c>
      <c r="P7295">
        <f>(C7295-Key!$B$1)*24</f>
        <v>4.3333333333139308</v>
      </c>
      <c r="Q7295">
        <f>(Key!$B$2-'17.1'!C7295)*24</f>
        <v>-1.3833333333022892</v>
      </c>
      <c r="R7295" s="3">
        <f>C7295-(M7295-Key!$B$5)/(24*Key!$B$6)</f>
        <v>44130.79382407407</v>
      </c>
      <c r="S7295">
        <f>M7295-Key!$B$5</f>
        <v>14.92</v>
      </c>
      <c r="T7295" s="2">
        <f t="shared" si="565"/>
        <v>44129.805555555555</v>
      </c>
      <c r="U7295" t="str">
        <f t="shared" si="566"/>
        <v>10-25-2020 19:20</v>
      </c>
      <c r="V7295">
        <f>IFERROR(IF(W7295=Z7295,VLOOKUP($U7295,[1]C8842!$G$2:$M$145,3,FALSE),0),0)</f>
        <v>0</v>
      </c>
      <c r="W7295">
        <f>VLOOKUP(RIGHT($V$1,5),Key!$A$9:$B$14,2,FALSE)</f>
        <v>10.199999999999999</v>
      </c>
      <c r="X7295">
        <f t="shared" si="569"/>
        <v>0</v>
      </c>
      <c r="Y7295">
        <f>VLOOKUP(RIGHT($X$1,5),Key!$A$9:$B$14,2,FALSE)</f>
        <v>3.7</v>
      </c>
      <c r="Z7295">
        <f t="shared" si="567"/>
        <v>10.199999999999999</v>
      </c>
      <c r="AA7295">
        <f t="shared" si="568"/>
        <v>0</v>
      </c>
    </row>
    <row r="7296" spans="1:27" x14ac:dyDescent="0.3">
      <c r="A7296">
        <v>100067</v>
      </c>
      <c r="B7296">
        <v>230922</v>
      </c>
      <c r="C7296" s="3">
        <v>44130.807638888888</v>
      </c>
      <c r="D7296">
        <v>3</v>
      </c>
      <c r="E7296">
        <v>2</v>
      </c>
      <c r="F7296" t="s">
        <v>26</v>
      </c>
      <c r="G7296">
        <v>2</v>
      </c>
      <c r="H7296">
        <v>66.667969999999997</v>
      </c>
      <c r="I7296">
        <v>21.339839999999999</v>
      </c>
      <c r="J7296">
        <v>1.089844</v>
      </c>
      <c r="K7296">
        <v>94.039060000000006</v>
      </c>
      <c r="L7296" s="3">
        <v>44130.560416666667</v>
      </c>
      <c r="M7296">
        <v>17.18</v>
      </c>
      <c r="N7296" t="s">
        <v>28</v>
      </c>
      <c r="P7296">
        <f>(C7296-Key!$B$1)*24</f>
        <v>4.3333333333139308</v>
      </c>
      <c r="Q7296">
        <f>(Key!$B$2-'17.1'!C7296)*24</f>
        <v>-1.3833333333022892</v>
      </c>
      <c r="R7296" s="3">
        <f>C7296-(M7296-Key!$B$5)/(24*Key!$B$6)</f>
        <v>44130.79382407407</v>
      </c>
      <c r="S7296">
        <f>M7296-Key!$B$5</f>
        <v>14.92</v>
      </c>
      <c r="T7296" s="2">
        <f t="shared" si="565"/>
        <v>44129.805555555555</v>
      </c>
      <c r="U7296" t="str">
        <f t="shared" si="566"/>
        <v>10-25-2020 19:20</v>
      </c>
      <c r="V7296">
        <f>IFERROR(IF(W7296=Z7296,VLOOKUP($U7296,[1]C8842!$G$2:$M$145,3,FALSE),0),0)</f>
        <v>0</v>
      </c>
      <c r="W7296">
        <f>VLOOKUP(RIGHT($V$1,5),Key!$A$9:$B$14,2,FALSE)</f>
        <v>10.199999999999999</v>
      </c>
      <c r="X7296">
        <f t="shared" si="569"/>
        <v>0</v>
      </c>
      <c r="Y7296">
        <f>VLOOKUP(RIGHT($X$1,5),Key!$A$9:$B$14,2,FALSE)</f>
        <v>3.7</v>
      </c>
      <c r="Z7296">
        <f t="shared" si="567"/>
        <v>10.199999999999999</v>
      </c>
      <c r="AA7296">
        <f t="shared" si="568"/>
        <v>0</v>
      </c>
    </row>
    <row r="7297" spans="1:27" x14ac:dyDescent="0.3">
      <c r="A7297">
        <v>100067</v>
      </c>
      <c r="B7297">
        <v>230922</v>
      </c>
      <c r="C7297" s="3">
        <v>44130.807638888888</v>
      </c>
      <c r="D7297">
        <v>3</v>
      </c>
      <c r="E7297">
        <v>2</v>
      </c>
      <c r="F7297" t="s">
        <v>26</v>
      </c>
      <c r="G7297">
        <v>1</v>
      </c>
      <c r="H7297">
        <v>65.367189999999994</v>
      </c>
      <c r="I7297">
        <v>16.835940000000001</v>
      </c>
      <c r="J7297">
        <v>0.92578130000000003</v>
      </c>
      <c r="K7297">
        <v>94.039060000000006</v>
      </c>
      <c r="L7297" s="3">
        <v>44130.560416666667</v>
      </c>
      <c r="M7297">
        <v>17.18</v>
      </c>
      <c r="N7297" t="s">
        <v>28</v>
      </c>
      <c r="P7297">
        <f>(C7297-Key!$B$1)*24</f>
        <v>4.3333333333139308</v>
      </c>
      <c r="Q7297">
        <f>(Key!$B$2-'17.1'!C7297)*24</f>
        <v>-1.3833333333022892</v>
      </c>
      <c r="R7297" s="3">
        <f>C7297-(M7297-Key!$B$5)/(24*Key!$B$6)</f>
        <v>44130.79382407407</v>
      </c>
      <c r="S7297">
        <f>M7297-Key!$B$5</f>
        <v>14.92</v>
      </c>
      <c r="T7297" s="2">
        <f t="shared" si="565"/>
        <v>44129.805555555555</v>
      </c>
      <c r="U7297" t="str">
        <f t="shared" si="566"/>
        <v>10-25-2020 19:20</v>
      </c>
      <c r="V7297">
        <f>IFERROR(IF(W7297=Z7297,VLOOKUP($U7297,[1]C8842!$G$2:$M$145,3,FALSE),0),0)</f>
        <v>0</v>
      </c>
      <c r="W7297">
        <f>VLOOKUP(RIGHT($V$1,5),Key!$A$9:$B$14,2,FALSE)</f>
        <v>10.199999999999999</v>
      </c>
      <c r="X7297">
        <f t="shared" si="569"/>
        <v>0</v>
      </c>
      <c r="Y7297">
        <f>VLOOKUP(RIGHT($X$1,5),Key!$A$9:$B$14,2,FALSE)</f>
        <v>3.7</v>
      </c>
      <c r="Z7297">
        <f t="shared" si="567"/>
        <v>10.199999999999999</v>
      </c>
      <c r="AA7297">
        <f t="shared" si="568"/>
        <v>0</v>
      </c>
    </row>
    <row r="7298" spans="1:27" x14ac:dyDescent="0.3">
      <c r="A7298">
        <v>100067</v>
      </c>
      <c r="B7298">
        <v>230922</v>
      </c>
      <c r="C7298" s="3">
        <v>44130.807638888888</v>
      </c>
      <c r="D7298">
        <v>3</v>
      </c>
      <c r="E7298">
        <v>2</v>
      </c>
      <c r="F7298" t="s">
        <v>26</v>
      </c>
      <c r="G7298">
        <v>1</v>
      </c>
      <c r="H7298">
        <v>66.71875</v>
      </c>
      <c r="I7298">
        <v>18.92578</v>
      </c>
      <c r="J7298">
        <v>0.9921875</v>
      </c>
      <c r="K7298">
        <v>94.039060000000006</v>
      </c>
      <c r="L7298" s="3">
        <v>44130.560416666667</v>
      </c>
      <c r="M7298">
        <v>17.18</v>
      </c>
      <c r="N7298" t="s">
        <v>28</v>
      </c>
      <c r="P7298">
        <f>(C7298-Key!$B$1)*24</f>
        <v>4.3333333333139308</v>
      </c>
      <c r="Q7298">
        <f>(Key!$B$2-'17.1'!C7298)*24</f>
        <v>-1.3833333333022892</v>
      </c>
      <c r="R7298" s="3">
        <f>C7298-(M7298-Key!$B$5)/(24*Key!$B$6)</f>
        <v>44130.79382407407</v>
      </c>
      <c r="S7298">
        <f>M7298-Key!$B$5</f>
        <v>14.92</v>
      </c>
      <c r="T7298" s="2">
        <f t="shared" si="565"/>
        <v>44129.805555555555</v>
      </c>
      <c r="U7298" t="str">
        <f t="shared" si="566"/>
        <v>10-25-2020 19:20</v>
      </c>
      <c r="V7298">
        <f>IFERROR(IF(W7298=Z7298,VLOOKUP($U7298,[1]C8842!$G$2:$M$145,3,FALSE),0),0)</f>
        <v>0</v>
      </c>
      <c r="W7298">
        <f>VLOOKUP(RIGHT($V$1,5),Key!$A$9:$B$14,2,FALSE)</f>
        <v>10.199999999999999</v>
      </c>
      <c r="X7298">
        <f t="shared" si="569"/>
        <v>0</v>
      </c>
      <c r="Y7298">
        <f>VLOOKUP(RIGHT($X$1,5),Key!$A$9:$B$14,2,FALSE)</f>
        <v>3.7</v>
      </c>
      <c r="Z7298">
        <f t="shared" si="567"/>
        <v>10.199999999999999</v>
      </c>
      <c r="AA7298">
        <f t="shared" si="568"/>
        <v>0</v>
      </c>
    </row>
    <row r="7299" spans="1:27" x14ac:dyDescent="0.3">
      <c r="A7299">
        <v>100067</v>
      </c>
      <c r="B7299">
        <v>230922</v>
      </c>
      <c r="C7299" s="3">
        <v>44130.807638888888</v>
      </c>
      <c r="D7299">
        <v>3</v>
      </c>
      <c r="E7299">
        <v>2</v>
      </c>
      <c r="F7299" t="s">
        <v>26</v>
      </c>
      <c r="G7299">
        <v>1</v>
      </c>
      <c r="H7299">
        <v>65.332030000000003</v>
      </c>
      <c r="I7299">
        <v>15.34375</v>
      </c>
      <c r="J7299">
        <v>0.8671875</v>
      </c>
      <c r="K7299">
        <v>94.039060000000006</v>
      </c>
      <c r="L7299" s="3">
        <v>44130.560416666667</v>
      </c>
      <c r="M7299">
        <v>17.18</v>
      </c>
      <c r="N7299" t="s">
        <v>28</v>
      </c>
      <c r="P7299">
        <f>(C7299-Key!$B$1)*24</f>
        <v>4.3333333333139308</v>
      </c>
      <c r="Q7299">
        <f>(Key!$B$2-'17.1'!C7299)*24</f>
        <v>-1.3833333333022892</v>
      </c>
      <c r="R7299" s="3">
        <f>C7299-(M7299-Key!$B$5)/(24*Key!$B$6)</f>
        <v>44130.79382407407</v>
      </c>
      <c r="S7299">
        <f>M7299-Key!$B$5</f>
        <v>14.92</v>
      </c>
      <c r="T7299" s="2">
        <f t="shared" ref="T7299:T7362" si="570">ROUND(C7299*24*60/10,0)/(24*6)-1</f>
        <v>44129.805555555555</v>
      </c>
      <c r="U7299" t="str">
        <f t="shared" ref="U7299:U7362" si="571">TEXT(T7299,"mm-dd-yyyy hh:mm")</f>
        <v>10-25-2020 19:20</v>
      </c>
      <c r="V7299">
        <f>IFERROR(IF(W7299=Z7299,VLOOKUP($U7299,[1]C8842!$G$2:$M$145,3,FALSE),0),0)</f>
        <v>0</v>
      </c>
      <c r="W7299">
        <f>VLOOKUP(RIGHT($V$1,5),Key!$A$9:$B$14,2,FALSE)</f>
        <v>10.199999999999999</v>
      </c>
      <c r="X7299">
        <f t="shared" si="569"/>
        <v>0</v>
      </c>
      <c r="Y7299">
        <f>VLOOKUP(RIGHT($X$1,5),Key!$A$9:$B$14,2,FALSE)</f>
        <v>3.7</v>
      </c>
      <c r="Z7299">
        <f t="shared" ref="Z7299:Z7362" si="572">M7299-MIN(ABS(Y7299-M7299),ABS(W7299-M7299))</f>
        <v>10.199999999999999</v>
      </c>
      <c r="AA7299">
        <f t="shared" ref="AA7299:AA7362" si="573">SUM(V7299,X7299)</f>
        <v>0</v>
      </c>
    </row>
    <row r="7300" spans="1:27" x14ac:dyDescent="0.3">
      <c r="A7300">
        <v>100067</v>
      </c>
      <c r="B7300">
        <v>230922</v>
      </c>
      <c r="C7300" s="3">
        <v>44130.807638888888</v>
      </c>
      <c r="D7300">
        <v>2</v>
      </c>
      <c r="E7300">
        <v>1</v>
      </c>
      <c r="F7300" t="s">
        <v>26</v>
      </c>
      <c r="G7300">
        <v>1</v>
      </c>
      <c r="H7300">
        <v>74.625</v>
      </c>
      <c r="I7300">
        <v>17.23828</v>
      </c>
      <c r="J7300">
        <v>0.828125</v>
      </c>
      <c r="K7300">
        <v>81.035160000000005</v>
      </c>
      <c r="L7300" s="3">
        <v>44130.560416666667</v>
      </c>
      <c r="M7300">
        <v>17.18</v>
      </c>
      <c r="N7300" t="s">
        <v>28</v>
      </c>
      <c r="P7300">
        <f>(C7300-Key!$B$1)*24</f>
        <v>4.3333333333139308</v>
      </c>
      <c r="Q7300">
        <f>(Key!$B$2-'17.1'!C7300)*24</f>
        <v>-1.3833333333022892</v>
      </c>
      <c r="R7300" s="3">
        <f>C7300-(M7300-Key!$B$5)/(24*Key!$B$6)</f>
        <v>44130.79382407407</v>
      </c>
      <c r="S7300">
        <f>M7300-Key!$B$5</f>
        <v>14.92</v>
      </c>
      <c r="T7300" s="2">
        <f t="shared" si="570"/>
        <v>44129.805555555555</v>
      </c>
      <c r="U7300" t="str">
        <f t="shared" si="571"/>
        <v>10-25-2020 19:20</v>
      </c>
      <c r="V7300">
        <f>IFERROR(IF(W7300=Z7300,VLOOKUP($U7300,[1]C8842!$G$2:$M$145,3,FALSE),0),0)</f>
        <v>0</v>
      </c>
      <c r="W7300">
        <f>VLOOKUP(RIGHT($V$1,5),Key!$A$9:$B$14,2,FALSE)</f>
        <v>10.199999999999999</v>
      </c>
      <c r="X7300">
        <f t="shared" ref="X7300:X7363" si="574">$X$2</f>
        <v>0</v>
      </c>
      <c r="Y7300">
        <f>VLOOKUP(RIGHT($X$1,5),Key!$A$9:$B$14,2,FALSE)</f>
        <v>3.7</v>
      </c>
      <c r="Z7300">
        <f t="shared" si="572"/>
        <v>10.199999999999999</v>
      </c>
      <c r="AA7300">
        <f t="shared" si="573"/>
        <v>0</v>
      </c>
    </row>
    <row r="7301" spans="1:27" x14ac:dyDescent="0.3">
      <c r="A7301">
        <v>100067</v>
      </c>
      <c r="B7301">
        <v>230922</v>
      </c>
      <c r="C7301" s="3">
        <v>44130.807638888888</v>
      </c>
      <c r="D7301">
        <v>3</v>
      </c>
      <c r="E7301">
        <v>2</v>
      </c>
      <c r="F7301" t="s">
        <v>26</v>
      </c>
      <c r="G7301">
        <v>1</v>
      </c>
      <c r="H7301">
        <v>69.375</v>
      </c>
      <c r="I7301">
        <v>16.351559999999999</v>
      </c>
      <c r="J7301">
        <v>0.85546880000000003</v>
      </c>
      <c r="K7301">
        <v>94.039060000000006</v>
      </c>
      <c r="L7301" s="3">
        <v>44130.560416666667</v>
      </c>
      <c r="M7301">
        <v>17.18</v>
      </c>
      <c r="N7301" t="s">
        <v>28</v>
      </c>
      <c r="P7301">
        <f>(C7301-Key!$B$1)*24</f>
        <v>4.3333333333139308</v>
      </c>
      <c r="Q7301">
        <f>(Key!$B$2-'17.1'!C7301)*24</f>
        <v>-1.3833333333022892</v>
      </c>
      <c r="R7301" s="3">
        <f>C7301-(M7301-Key!$B$5)/(24*Key!$B$6)</f>
        <v>44130.79382407407</v>
      </c>
      <c r="S7301">
        <f>M7301-Key!$B$5</f>
        <v>14.92</v>
      </c>
      <c r="T7301" s="2">
        <f t="shared" si="570"/>
        <v>44129.805555555555</v>
      </c>
      <c r="U7301" t="str">
        <f t="shared" si="571"/>
        <v>10-25-2020 19:20</v>
      </c>
      <c r="V7301">
        <f>IFERROR(IF(W7301=Z7301,VLOOKUP($U7301,[1]C8842!$G$2:$M$145,3,FALSE),0),0)</f>
        <v>0</v>
      </c>
      <c r="W7301">
        <f>VLOOKUP(RIGHT($V$1,5),Key!$A$9:$B$14,2,FALSE)</f>
        <v>10.199999999999999</v>
      </c>
      <c r="X7301">
        <f t="shared" si="574"/>
        <v>0</v>
      </c>
      <c r="Y7301">
        <f>VLOOKUP(RIGHT($X$1,5),Key!$A$9:$B$14,2,FALSE)</f>
        <v>3.7</v>
      </c>
      <c r="Z7301">
        <f t="shared" si="572"/>
        <v>10.199999999999999</v>
      </c>
      <c r="AA7301">
        <f t="shared" si="573"/>
        <v>0</v>
      </c>
    </row>
    <row r="7302" spans="1:27" x14ac:dyDescent="0.3">
      <c r="A7302">
        <v>100067</v>
      </c>
      <c r="B7302">
        <v>230922</v>
      </c>
      <c r="C7302" s="3">
        <v>44130.807638888888</v>
      </c>
      <c r="D7302">
        <v>1</v>
      </c>
      <c r="E7302">
        <v>1</v>
      </c>
      <c r="F7302" t="s">
        <v>25</v>
      </c>
      <c r="G7302">
        <v>1</v>
      </c>
      <c r="H7302">
        <v>68.339839999999995</v>
      </c>
      <c r="I7302">
        <v>15.78125</v>
      </c>
      <c r="J7302">
        <v>0.84765630000000003</v>
      </c>
      <c r="K7302">
        <v>58.023440000000001</v>
      </c>
      <c r="L7302" s="3">
        <v>44130.560416666667</v>
      </c>
      <c r="M7302">
        <v>17.18</v>
      </c>
      <c r="N7302" t="s">
        <v>28</v>
      </c>
      <c r="P7302">
        <f>(C7302-Key!$B$1)*24</f>
        <v>4.3333333333139308</v>
      </c>
      <c r="Q7302">
        <f>(Key!$B$2-'17.1'!C7302)*24</f>
        <v>-1.3833333333022892</v>
      </c>
      <c r="R7302" s="3">
        <f>C7302-(M7302-Key!$B$5)/(24*Key!$B$6)</f>
        <v>44130.79382407407</v>
      </c>
      <c r="S7302">
        <f>M7302-Key!$B$5</f>
        <v>14.92</v>
      </c>
      <c r="T7302" s="2">
        <f t="shared" si="570"/>
        <v>44129.805555555555</v>
      </c>
      <c r="U7302" t="str">
        <f t="shared" si="571"/>
        <v>10-25-2020 19:20</v>
      </c>
      <c r="V7302">
        <f>IFERROR(IF(W7302=Z7302,VLOOKUP($U7302,[1]C8842!$G$2:$M$145,3,FALSE),0),0)</f>
        <v>0</v>
      </c>
      <c r="W7302">
        <f>VLOOKUP(RIGHT($V$1,5),Key!$A$9:$B$14,2,FALSE)</f>
        <v>10.199999999999999</v>
      </c>
      <c r="X7302">
        <f t="shared" si="574"/>
        <v>0</v>
      </c>
      <c r="Y7302">
        <f>VLOOKUP(RIGHT($X$1,5),Key!$A$9:$B$14,2,FALSE)</f>
        <v>3.7</v>
      </c>
      <c r="Z7302">
        <f t="shared" si="572"/>
        <v>10.199999999999999</v>
      </c>
      <c r="AA7302">
        <f t="shared" si="573"/>
        <v>0</v>
      </c>
    </row>
    <row r="7303" spans="1:27" x14ac:dyDescent="0.3">
      <c r="A7303">
        <v>100067</v>
      </c>
      <c r="B7303">
        <v>230922</v>
      </c>
      <c r="C7303" s="3">
        <v>44130.807638888888</v>
      </c>
      <c r="D7303">
        <v>0</v>
      </c>
      <c r="E7303">
        <v>2</v>
      </c>
      <c r="F7303" t="s">
        <v>25</v>
      </c>
      <c r="G7303">
        <v>1</v>
      </c>
      <c r="H7303">
        <v>67.613280000000003</v>
      </c>
      <c r="I7303">
        <v>15.63672</v>
      </c>
      <c r="J7303">
        <v>0.8515625</v>
      </c>
      <c r="K7303">
        <v>46.019530000000003</v>
      </c>
      <c r="L7303" s="3">
        <v>44130.560416666667</v>
      </c>
      <c r="M7303">
        <v>17.18</v>
      </c>
      <c r="N7303" t="s">
        <v>28</v>
      </c>
      <c r="P7303">
        <f>(C7303-Key!$B$1)*24</f>
        <v>4.3333333333139308</v>
      </c>
      <c r="Q7303">
        <f>(Key!$B$2-'17.1'!C7303)*24</f>
        <v>-1.3833333333022892</v>
      </c>
      <c r="R7303" s="3">
        <f>C7303-(M7303-Key!$B$5)/(24*Key!$B$6)</f>
        <v>44130.79382407407</v>
      </c>
      <c r="S7303">
        <f>M7303-Key!$B$5</f>
        <v>14.92</v>
      </c>
      <c r="T7303" s="2">
        <f t="shared" si="570"/>
        <v>44129.805555555555</v>
      </c>
      <c r="U7303" t="str">
        <f t="shared" si="571"/>
        <v>10-25-2020 19:20</v>
      </c>
      <c r="V7303">
        <f>IFERROR(IF(W7303=Z7303,VLOOKUP($U7303,[1]C8842!$G$2:$M$145,3,FALSE),0),0)</f>
        <v>0</v>
      </c>
      <c r="W7303">
        <f>VLOOKUP(RIGHT($V$1,5),Key!$A$9:$B$14,2,FALSE)</f>
        <v>10.199999999999999</v>
      </c>
      <c r="X7303">
        <f t="shared" si="574"/>
        <v>0</v>
      </c>
      <c r="Y7303">
        <f>VLOOKUP(RIGHT($X$1,5),Key!$A$9:$B$14,2,FALSE)</f>
        <v>3.7</v>
      </c>
      <c r="Z7303">
        <f t="shared" si="572"/>
        <v>10.199999999999999</v>
      </c>
      <c r="AA7303">
        <f t="shared" si="573"/>
        <v>0</v>
      </c>
    </row>
    <row r="7304" spans="1:27" x14ac:dyDescent="0.3">
      <c r="A7304">
        <v>100067</v>
      </c>
      <c r="B7304">
        <v>230922</v>
      </c>
      <c r="C7304" s="3">
        <v>44130.807638888888</v>
      </c>
      <c r="D7304">
        <v>1</v>
      </c>
      <c r="E7304">
        <v>1</v>
      </c>
      <c r="F7304" t="s">
        <v>25</v>
      </c>
      <c r="G7304">
        <v>1</v>
      </c>
      <c r="H7304">
        <v>67.320310000000006</v>
      </c>
      <c r="I7304">
        <v>14.066409999999999</v>
      </c>
      <c r="J7304">
        <v>0.79296880000000003</v>
      </c>
      <c r="K7304">
        <v>57.023440000000001</v>
      </c>
      <c r="L7304" s="3">
        <v>44130.560416666667</v>
      </c>
      <c r="M7304">
        <v>17.18</v>
      </c>
      <c r="N7304" t="s">
        <v>28</v>
      </c>
      <c r="P7304">
        <f>(C7304-Key!$B$1)*24</f>
        <v>4.3333333333139308</v>
      </c>
      <c r="Q7304">
        <f>(Key!$B$2-'17.1'!C7304)*24</f>
        <v>-1.3833333333022892</v>
      </c>
      <c r="R7304" s="3">
        <f>C7304-(M7304-Key!$B$5)/(24*Key!$B$6)</f>
        <v>44130.79382407407</v>
      </c>
      <c r="S7304">
        <f>M7304-Key!$B$5</f>
        <v>14.92</v>
      </c>
      <c r="T7304" s="2">
        <f t="shared" si="570"/>
        <v>44129.805555555555</v>
      </c>
      <c r="U7304" t="str">
        <f t="shared" si="571"/>
        <v>10-25-2020 19:20</v>
      </c>
      <c r="V7304">
        <f>IFERROR(IF(W7304=Z7304,VLOOKUP($U7304,[1]C8842!$G$2:$M$145,3,FALSE),0),0)</f>
        <v>0</v>
      </c>
      <c r="W7304">
        <f>VLOOKUP(RIGHT($V$1,5),Key!$A$9:$B$14,2,FALSE)</f>
        <v>10.199999999999999</v>
      </c>
      <c r="X7304">
        <f t="shared" si="574"/>
        <v>0</v>
      </c>
      <c r="Y7304">
        <f>VLOOKUP(RIGHT($X$1,5),Key!$A$9:$B$14,2,FALSE)</f>
        <v>3.7</v>
      </c>
      <c r="Z7304">
        <f t="shared" si="572"/>
        <v>10.199999999999999</v>
      </c>
      <c r="AA7304">
        <f t="shared" si="573"/>
        <v>0</v>
      </c>
    </row>
    <row r="7305" spans="1:27" x14ac:dyDescent="0.3">
      <c r="A7305">
        <v>100067</v>
      </c>
      <c r="B7305">
        <v>230922</v>
      </c>
      <c r="C7305" s="3">
        <v>44130.807638888888</v>
      </c>
      <c r="D7305">
        <v>1</v>
      </c>
      <c r="E7305">
        <v>1</v>
      </c>
      <c r="F7305" t="s">
        <v>25</v>
      </c>
      <c r="G7305">
        <v>1</v>
      </c>
      <c r="H7305">
        <v>68.339839999999995</v>
      </c>
      <c r="I7305">
        <v>16.23047</v>
      </c>
      <c r="J7305">
        <v>0.86328130000000003</v>
      </c>
      <c r="K7305">
        <v>58.023440000000001</v>
      </c>
      <c r="L7305" s="3">
        <v>44130.560416666667</v>
      </c>
      <c r="M7305">
        <v>17.18</v>
      </c>
      <c r="N7305" t="s">
        <v>28</v>
      </c>
      <c r="P7305">
        <f>(C7305-Key!$B$1)*24</f>
        <v>4.3333333333139308</v>
      </c>
      <c r="Q7305">
        <f>(Key!$B$2-'17.1'!C7305)*24</f>
        <v>-1.3833333333022892</v>
      </c>
      <c r="R7305" s="3">
        <f>C7305-(M7305-Key!$B$5)/(24*Key!$B$6)</f>
        <v>44130.79382407407</v>
      </c>
      <c r="S7305">
        <f>M7305-Key!$B$5</f>
        <v>14.92</v>
      </c>
      <c r="T7305" s="2">
        <f t="shared" si="570"/>
        <v>44129.805555555555</v>
      </c>
      <c r="U7305" t="str">
        <f t="shared" si="571"/>
        <v>10-25-2020 19:20</v>
      </c>
      <c r="V7305">
        <f>IFERROR(IF(W7305=Z7305,VLOOKUP($U7305,[1]C8842!$G$2:$M$145,3,FALSE),0),0)</f>
        <v>0</v>
      </c>
      <c r="W7305">
        <f>VLOOKUP(RIGHT($V$1,5),Key!$A$9:$B$14,2,FALSE)</f>
        <v>10.199999999999999</v>
      </c>
      <c r="X7305">
        <f t="shared" si="574"/>
        <v>0</v>
      </c>
      <c r="Y7305">
        <f>VLOOKUP(RIGHT($X$1,5),Key!$A$9:$B$14,2,FALSE)</f>
        <v>3.7</v>
      </c>
      <c r="Z7305">
        <f t="shared" si="572"/>
        <v>10.199999999999999</v>
      </c>
      <c r="AA7305">
        <f t="shared" si="573"/>
        <v>0</v>
      </c>
    </row>
    <row r="7306" spans="1:27" x14ac:dyDescent="0.3">
      <c r="A7306">
        <v>100067</v>
      </c>
      <c r="B7306">
        <v>230922</v>
      </c>
      <c r="C7306" s="3">
        <v>44130.807638888888</v>
      </c>
      <c r="D7306">
        <v>1</v>
      </c>
      <c r="E7306">
        <v>1</v>
      </c>
      <c r="F7306" t="s">
        <v>25</v>
      </c>
      <c r="G7306">
        <v>1</v>
      </c>
      <c r="H7306">
        <v>70.597660000000005</v>
      </c>
      <c r="I7306">
        <v>16.273440000000001</v>
      </c>
      <c r="J7306">
        <v>0.83984380000000003</v>
      </c>
      <c r="K7306">
        <v>58.023440000000001</v>
      </c>
      <c r="L7306" s="3">
        <v>44130.560416666667</v>
      </c>
      <c r="M7306">
        <v>17.18</v>
      </c>
      <c r="N7306" t="s">
        <v>28</v>
      </c>
      <c r="P7306">
        <f>(C7306-Key!$B$1)*24</f>
        <v>4.3333333333139308</v>
      </c>
      <c r="Q7306">
        <f>(Key!$B$2-'17.1'!C7306)*24</f>
        <v>-1.3833333333022892</v>
      </c>
      <c r="R7306" s="3">
        <f>C7306-(M7306-Key!$B$5)/(24*Key!$B$6)</f>
        <v>44130.79382407407</v>
      </c>
      <c r="S7306">
        <f>M7306-Key!$B$5</f>
        <v>14.92</v>
      </c>
      <c r="T7306" s="2">
        <f t="shared" si="570"/>
        <v>44129.805555555555</v>
      </c>
      <c r="U7306" t="str">
        <f t="shared" si="571"/>
        <v>10-25-2020 19:20</v>
      </c>
      <c r="V7306">
        <f>IFERROR(IF(W7306=Z7306,VLOOKUP($U7306,[1]C8842!$G$2:$M$145,3,FALSE),0),0)</f>
        <v>0</v>
      </c>
      <c r="W7306">
        <f>VLOOKUP(RIGHT($V$1,5),Key!$A$9:$B$14,2,FALSE)</f>
        <v>10.199999999999999</v>
      </c>
      <c r="X7306">
        <f t="shared" si="574"/>
        <v>0</v>
      </c>
      <c r="Y7306">
        <f>VLOOKUP(RIGHT($X$1,5),Key!$A$9:$B$14,2,FALSE)</f>
        <v>3.7</v>
      </c>
      <c r="Z7306">
        <f t="shared" si="572"/>
        <v>10.199999999999999</v>
      </c>
      <c r="AA7306">
        <f t="shared" si="573"/>
        <v>0</v>
      </c>
    </row>
    <row r="7307" spans="1:27" x14ac:dyDescent="0.3">
      <c r="A7307">
        <v>100067</v>
      </c>
      <c r="B7307">
        <v>230922</v>
      </c>
      <c r="C7307" s="3">
        <v>44130.807638888888</v>
      </c>
      <c r="D7307">
        <v>0</v>
      </c>
      <c r="E7307">
        <v>2</v>
      </c>
      <c r="F7307" t="s">
        <v>25</v>
      </c>
      <c r="G7307">
        <v>1</v>
      </c>
      <c r="H7307">
        <v>70.328130000000002</v>
      </c>
      <c r="I7307">
        <v>14.92188</v>
      </c>
      <c r="J7307">
        <v>0.7890625</v>
      </c>
      <c r="K7307">
        <v>47.019530000000003</v>
      </c>
      <c r="L7307" s="3">
        <v>44130.560416666667</v>
      </c>
      <c r="M7307">
        <v>17.18</v>
      </c>
      <c r="N7307" t="s">
        <v>28</v>
      </c>
      <c r="P7307">
        <f>(C7307-Key!$B$1)*24</f>
        <v>4.3333333333139308</v>
      </c>
      <c r="Q7307">
        <f>(Key!$B$2-'17.1'!C7307)*24</f>
        <v>-1.3833333333022892</v>
      </c>
      <c r="R7307" s="3">
        <f>C7307-(M7307-Key!$B$5)/(24*Key!$B$6)</f>
        <v>44130.79382407407</v>
      </c>
      <c r="S7307">
        <f>M7307-Key!$B$5</f>
        <v>14.92</v>
      </c>
      <c r="T7307" s="2">
        <f t="shared" si="570"/>
        <v>44129.805555555555</v>
      </c>
      <c r="U7307" t="str">
        <f t="shared" si="571"/>
        <v>10-25-2020 19:20</v>
      </c>
      <c r="V7307">
        <f>IFERROR(IF(W7307=Z7307,VLOOKUP($U7307,[1]C8842!$G$2:$M$145,3,FALSE),0),0)</f>
        <v>0</v>
      </c>
      <c r="W7307">
        <f>VLOOKUP(RIGHT($V$1,5),Key!$A$9:$B$14,2,FALSE)</f>
        <v>10.199999999999999</v>
      </c>
      <c r="X7307">
        <f t="shared" si="574"/>
        <v>0</v>
      </c>
      <c r="Y7307">
        <f>VLOOKUP(RIGHT($X$1,5),Key!$A$9:$B$14,2,FALSE)</f>
        <v>3.7</v>
      </c>
      <c r="Z7307">
        <f t="shared" si="572"/>
        <v>10.199999999999999</v>
      </c>
      <c r="AA7307">
        <f t="shared" si="573"/>
        <v>0</v>
      </c>
    </row>
    <row r="7308" spans="1:27" x14ac:dyDescent="0.3">
      <c r="A7308">
        <v>100067</v>
      </c>
      <c r="B7308">
        <v>230922</v>
      </c>
      <c r="C7308" s="3">
        <v>44130.807638888888</v>
      </c>
      <c r="D7308">
        <v>1</v>
      </c>
      <c r="E7308">
        <v>1</v>
      </c>
      <c r="F7308" t="s">
        <v>25</v>
      </c>
      <c r="G7308">
        <v>1</v>
      </c>
      <c r="H7308">
        <v>67.082030000000003</v>
      </c>
      <c r="I7308">
        <v>14.73438</v>
      </c>
      <c r="J7308">
        <v>0.8203125</v>
      </c>
      <c r="K7308">
        <v>59.023440000000001</v>
      </c>
      <c r="L7308" s="3">
        <v>44130.560416666667</v>
      </c>
      <c r="M7308">
        <v>17.18</v>
      </c>
      <c r="N7308" t="s">
        <v>28</v>
      </c>
      <c r="P7308">
        <f>(C7308-Key!$B$1)*24</f>
        <v>4.3333333333139308</v>
      </c>
      <c r="Q7308">
        <f>(Key!$B$2-'17.1'!C7308)*24</f>
        <v>-1.3833333333022892</v>
      </c>
      <c r="R7308" s="3">
        <f>C7308-(M7308-Key!$B$5)/(24*Key!$B$6)</f>
        <v>44130.79382407407</v>
      </c>
      <c r="S7308">
        <f>M7308-Key!$B$5</f>
        <v>14.92</v>
      </c>
      <c r="T7308" s="2">
        <f t="shared" si="570"/>
        <v>44129.805555555555</v>
      </c>
      <c r="U7308" t="str">
        <f t="shared" si="571"/>
        <v>10-25-2020 19:20</v>
      </c>
      <c r="V7308">
        <f>IFERROR(IF(W7308=Z7308,VLOOKUP($U7308,[1]C8842!$G$2:$M$145,3,FALSE),0),0)</f>
        <v>0</v>
      </c>
      <c r="W7308">
        <f>VLOOKUP(RIGHT($V$1,5),Key!$A$9:$B$14,2,FALSE)</f>
        <v>10.199999999999999</v>
      </c>
      <c r="X7308">
        <f t="shared" si="574"/>
        <v>0</v>
      </c>
      <c r="Y7308">
        <f>VLOOKUP(RIGHT($X$1,5),Key!$A$9:$B$14,2,FALSE)</f>
        <v>3.7</v>
      </c>
      <c r="Z7308">
        <f t="shared" si="572"/>
        <v>10.199999999999999</v>
      </c>
      <c r="AA7308">
        <f t="shared" si="573"/>
        <v>0</v>
      </c>
    </row>
    <row r="7309" spans="1:27" x14ac:dyDescent="0.3">
      <c r="A7309">
        <v>100067</v>
      </c>
      <c r="B7309">
        <v>230922</v>
      </c>
      <c r="C7309" s="3">
        <v>44130.807638888888</v>
      </c>
      <c r="D7309">
        <v>3</v>
      </c>
      <c r="E7309">
        <v>2</v>
      </c>
      <c r="F7309" t="s">
        <v>26</v>
      </c>
      <c r="G7309">
        <v>3</v>
      </c>
      <c r="H7309">
        <v>66.96875</v>
      </c>
      <c r="I7309">
        <v>32.488280000000003</v>
      </c>
      <c r="J7309">
        <v>1.527344</v>
      </c>
      <c r="K7309">
        <v>95.039060000000006</v>
      </c>
      <c r="L7309" s="3">
        <v>44130.560416666667</v>
      </c>
      <c r="M7309">
        <v>17.18</v>
      </c>
      <c r="N7309" t="s">
        <v>28</v>
      </c>
      <c r="P7309">
        <f>(C7309-Key!$B$1)*24</f>
        <v>4.3333333333139308</v>
      </c>
      <c r="Q7309">
        <f>(Key!$B$2-'17.1'!C7309)*24</f>
        <v>-1.3833333333022892</v>
      </c>
      <c r="R7309" s="3">
        <f>C7309-(M7309-Key!$B$5)/(24*Key!$B$6)</f>
        <v>44130.79382407407</v>
      </c>
      <c r="S7309">
        <f>M7309-Key!$B$5</f>
        <v>14.92</v>
      </c>
      <c r="T7309" s="2">
        <f t="shared" si="570"/>
        <v>44129.805555555555</v>
      </c>
      <c r="U7309" t="str">
        <f t="shared" si="571"/>
        <v>10-25-2020 19:20</v>
      </c>
      <c r="V7309">
        <f>IFERROR(IF(W7309=Z7309,VLOOKUP($U7309,[1]C8842!$G$2:$M$145,3,FALSE),0),0)</f>
        <v>0</v>
      </c>
      <c r="W7309">
        <f>VLOOKUP(RIGHT($V$1,5),Key!$A$9:$B$14,2,FALSE)</f>
        <v>10.199999999999999</v>
      </c>
      <c r="X7309">
        <f t="shared" si="574"/>
        <v>0</v>
      </c>
      <c r="Y7309">
        <f>VLOOKUP(RIGHT($X$1,5),Key!$A$9:$B$14,2,FALSE)</f>
        <v>3.7</v>
      </c>
      <c r="Z7309">
        <f t="shared" si="572"/>
        <v>10.199999999999999</v>
      </c>
      <c r="AA7309">
        <f t="shared" si="573"/>
        <v>0</v>
      </c>
    </row>
    <row r="7310" spans="1:27" x14ac:dyDescent="0.3">
      <c r="A7310">
        <v>100067</v>
      </c>
      <c r="B7310">
        <v>230922</v>
      </c>
      <c r="C7310" s="3">
        <v>44130.807638888888</v>
      </c>
      <c r="D7310">
        <v>2</v>
      </c>
      <c r="E7310">
        <v>1</v>
      </c>
      <c r="F7310" t="s">
        <v>26</v>
      </c>
      <c r="G7310">
        <v>1</v>
      </c>
      <c r="H7310">
        <v>72.066410000000005</v>
      </c>
      <c r="I7310">
        <v>16.828130000000002</v>
      </c>
      <c r="J7310">
        <v>0.83984380000000003</v>
      </c>
      <c r="K7310">
        <v>82.035160000000005</v>
      </c>
      <c r="L7310" s="3">
        <v>44130.560416666667</v>
      </c>
      <c r="M7310">
        <v>17.18</v>
      </c>
      <c r="N7310" t="s">
        <v>28</v>
      </c>
      <c r="P7310">
        <f>(C7310-Key!$B$1)*24</f>
        <v>4.3333333333139308</v>
      </c>
      <c r="Q7310">
        <f>(Key!$B$2-'17.1'!C7310)*24</f>
        <v>-1.3833333333022892</v>
      </c>
      <c r="R7310" s="3">
        <f>C7310-(M7310-Key!$B$5)/(24*Key!$B$6)</f>
        <v>44130.79382407407</v>
      </c>
      <c r="S7310">
        <f>M7310-Key!$B$5</f>
        <v>14.92</v>
      </c>
      <c r="T7310" s="2">
        <f t="shared" si="570"/>
        <v>44129.805555555555</v>
      </c>
      <c r="U7310" t="str">
        <f t="shared" si="571"/>
        <v>10-25-2020 19:20</v>
      </c>
      <c r="V7310">
        <f>IFERROR(IF(W7310=Z7310,VLOOKUP($U7310,[1]C8842!$G$2:$M$145,3,FALSE),0),0)</f>
        <v>0</v>
      </c>
      <c r="W7310">
        <f>VLOOKUP(RIGHT($V$1,5),Key!$A$9:$B$14,2,FALSE)</f>
        <v>10.199999999999999</v>
      </c>
      <c r="X7310">
        <f t="shared" si="574"/>
        <v>0</v>
      </c>
      <c r="Y7310">
        <f>VLOOKUP(RIGHT($X$1,5),Key!$A$9:$B$14,2,FALSE)</f>
        <v>3.7</v>
      </c>
      <c r="Z7310">
        <f t="shared" si="572"/>
        <v>10.199999999999999</v>
      </c>
      <c r="AA7310">
        <f t="shared" si="573"/>
        <v>0</v>
      </c>
    </row>
    <row r="7311" spans="1:27" x14ac:dyDescent="0.3">
      <c r="A7311">
        <v>100067</v>
      </c>
      <c r="B7311">
        <v>230922</v>
      </c>
      <c r="C7311" s="3">
        <v>44130.807638888888</v>
      </c>
      <c r="D7311">
        <v>0</v>
      </c>
      <c r="E7311">
        <v>2</v>
      </c>
      <c r="F7311" t="s">
        <v>25</v>
      </c>
      <c r="G7311">
        <v>1</v>
      </c>
      <c r="H7311">
        <v>66.628910000000005</v>
      </c>
      <c r="I7311">
        <v>15.32813</v>
      </c>
      <c r="J7311">
        <v>0.8515625</v>
      </c>
      <c r="K7311">
        <v>48.019530000000003</v>
      </c>
      <c r="L7311" s="3">
        <v>44130.560416666667</v>
      </c>
      <c r="M7311">
        <v>17.18</v>
      </c>
      <c r="N7311" t="s">
        <v>28</v>
      </c>
      <c r="P7311">
        <f>(C7311-Key!$B$1)*24</f>
        <v>4.3333333333139308</v>
      </c>
      <c r="Q7311">
        <f>(Key!$B$2-'17.1'!C7311)*24</f>
        <v>-1.3833333333022892</v>
      </c>
      <c r="R7311" s="3">
        <f>C7311-(M7311-Key!$B$5)/(24*Key!$B$6)</f>
        <v>44130.79382407407</v>
      </c>
      <c r="S7311">
        <f>M7311-Key!$B$5</f>
        <v>14.92</v>
      </c>
      <c r="T7311" s="2">
        <f t="shared" si="570"/>
        <v>44129.805555555555</v>
      </c>
      <c r="U7311" t="str">
        <f t="shared" si="571"/>
        <v>10-25-2020 19:20</v>
      </c>
      <c r="V7311">
        <f>IFERROR(IF(W7311=Z7311,VLOOKUP($U7311,[1]C8842!$G$2:$M$145,3,FALSE),0),0)</f>
        <v>0</v>
      </c>
      <c r="W7311">
        <f>VLOOKUP(RIGHT($V$1,5),Key!$A$9:$B$14,2,FALSE)</f>
        <v>10.199999999999999</v>
      </c>
      <c r="X7311">
        <f t="shared" si="574"/>
        <v>0</v>
      </c>
      <c r="Y7311">
        <f>VLOOKUP(RIGHT($X$1,5),Key!$A$9:$B$14,2,FALSE)</f>
        <v>3.7</v>
      </c>
      <c r="Z7311">
        <f t="shared" si="572"/>
        <v>10.199999999999999</v>
      </c>
      <c r="AA7311">
        <f t="shared" si="573"/>
        <v>0</v>
      </c>
    </row>
    <row r="7312" spans="1:27" x14ac:dyDescent="0.3">
      <c r="A7312">
        <v>100067</v>
      </c>
      <c r="B7312">
        <v>230922</v>
      </c>
      <c r="C7312" s="3">
        <v>44130.808333333334</v>
      </c>
      <c r="D7312">
        <v>1</v>
      </c>
      <c r="E7312">
        <v>1</v>
      </c>
      <c r="F7312" t="s">
        <v>25</v>
      </c>
      <c r="G7312">
        <v>2</v>
      </c>
      <c r="H7312">
        <v>69.351560000000006</v>
      </c>
      <c r="I7312">
        <v>20.08203</v>
      </c>
      <c r="J7312">
        <v>1</v>
      </c>
      <c r="K7312">
        <v>58.023440000000001</v>
      </c>
      <c r="L7312" s="3">
        <v>44130.560416666667</v>
      </c>
      <c r="M7312">
        <v>17.18</v>
      </c>
      <c r="N7312" t="s">
        <v>28</v>
      </c>
      <c r="P7312">
        <f>(C7312-Key!$B$1)*24</f>
        <v>4.3500000000349246</v>
      </c>
      <c r="Q7312">
        <f>(Key!$B$2-'17.1'!C7312)*24</f>
        <v>-1.4000000000232831</v>
      </c>
      <c r="R7312" s="3">
        <f>C7312-(M7312-Key!$B$5)/(24*Key!$B$6)</f>
        <v>44130.794518518516</v>
      </c>
      <c r="S7312">
        <f>M7312-Key!$B$5</f>
        <v>14.92</v>
      </c>
      <c r="T7312" s="2">
        <f t="shared" si="570"/>
        <v>44129.805555555555</v>
      </c>
      <c r="U7312" t="str">
        <f t="shared" si="571"/>
        <v>10-25-2020 19:20</v>
      </c>
      <c r="V7312">
        <f>IFERROR(IF(W7312=Z7312,VLOOKUP($U7312,[1]C8842!$G$2:$M$145,3,FALSE),0),0)</f>
        <v>0</v>
      </c>
      <c r="W7312">
        <f>VLOOKUP(RIGHT($V$1,5),Key!$A$9:$B$14,2,FALSE)</f>
        <v>10.199999999999999</v>
      </c>
      <c r="X7312">
        <f t="shared" si="574"/>
        <v>0</v>
      </c>
      <c r="Y7312">
        <f>VLOOKUP(RIGHT($X$1,5),Key!$A$9:$B$14,2,FALSE)</f>
        <v>3.7</v>
      </c>
      <c r="Z7312">
        <f t="shared" si="572"/>
        <v>10.199999999999999</v>
      </c>
      <c r="AA7312">
        <f t="shared" si="573"/>
        <v>0</v>
      </c>
    </row>
    <row r="7313" spans="1:27" x14ac:dyDescent="0.3">
      <c r="A7313">
        <v>100067</v>
      </c>
      <c r="B7313">
        <v>230922</v>
      </c>
      <c r="C7313" s="3">
        <v>44130.808333333334</v>
      </c>
      <c r="D7313">
        <v>0</v>
      </c>
      <c r="E7313">
        <v>2</v>
      </c>
      <c r="F7313" t="s">
        <v>25</v>
      </c>
      <c r="G7313">
        <v>1</v>
      </c>
      <c r="H7313">
        <v>58.738280000000003</v>
      </c>
      <c r="I7313">
        <v>14.71875</v>
      </c>
      <c r="J7313">
        <v>0.9375</v>
      </c>
      <c r="K7313">
        <v>48.019530000000003</v>
      </c>
      <c r="L7313" s="3">
        <v>44130.560416666667</v>
      </c>
      <c r="M7313">
        <v>17.18</v>
      </c>
      <c r="N7313" t="s">
        <v>28</v>
      </c>
      <c r="P7313">
        <f>(C7313-Key!$B$1)*24</f>
        <v>4.3500000000349246</v>
      </c>
      <c r="Q7313">
        <f>(Key!$B$2-'17.1'!C7313)*24</f>
        <v>-1.4000000000232831</v>
      </c>
      <c r="R7313" s="3">
        <f>C7313-(M7313-Key!$B$5)/(24*Key!$B$6)</f>
        <v>44130.794518518516</v>
      </c>
      <c r="S7313">
        <f>M7313-Key!$B$5</f>
        <v>14.92</v>
      </c>
      <c r="T7313" s="2">
        <f t="shared" si="570"/>
        <v>44129.805555555555</v>
      </c>
      <c r="U7313" t="str">
        <f t="shared" si="571"/>
        <v>10-25-2020 19:20</v>
      </c>
      <c r="V7313">
        <f>IFERROR(IF(W7313=Z7313,VLOOKUP($U7313,[1]C8842!$G$2:$M$145,3,FALSE),0),0)</f>
        <v>0</v>
      </c>
      <c r="W7313">
        <f>VLOOKUP(RIGHT($V$1,5),Key!$A$9:$B$14,2,FALSE)</f>
        <v>10.199999999999999</v>
      </c>
      <c r="X7313">
        <f t="shared" si="574"/>
        <v>0</v>
      </c>
      <c r="Y7313">
        <f>VLOOKUP(RIGHT($X$1,5),Key!$A$9:$B$14,2,FALSE)</f>
        <v>3.7</v>
      </c>
      <c r="Z7313">
        <f t="shared" si="572"/>
        <v>10.199999999999999</v>
      </c>
      <c r="AA7313">
        <f t="shared" si="573"/>
        <v>0</v>
      </c>
    </row>
    <row r="7314" spans="1:27" x14ac:dyDescent="0.3">
      <c r="A7314">
        <v>100067</v>
      </c>
      <c r="B7314">
        <v>230922</v>
      </c>
      <c r="C7314" s="3">
        <v>44130.808333333334</v>
      </c>
      <c r="D7314">
        <v>0</v>
      </c>
      <c r="E7314">
        <v>2</v>
      </c>
      <c r="F7314" t="s">
        <v>25</v>
      </c>
      <c r="G7314">
        <v>3</v>
      </c>
      <c r="H7314">
        <v>64.058589999999995</v>
      </c>
      <c r="I7314">
        <v>38.585940000000001</v>
      </c>
      <c r="J7314">
        <v>1.8515630000000001</v>
      </c>
      <c r="K7314">
        <v>50.019530000000003</v>
      </c>
      <c r="L7314" s="3">
        <v>44130.560416666667</v>
      </c>
      <c r="M7314">
        <v>17.18</v>
      </c>
      <c r="N7314" t="s">
        <v>28</v>
      </c>
      <c r="P7314">
        <f>(C7314-Key!$B$1)*24</f>
        <v>4.3500000000349246</v>
      </c>
      <c r="Q7314">
        <f>(Key!$B$2-'17.1'!C7314)*24</f>
        <v>-1.4000000000232831</v>
      </c>
      <c r="R7314" s="3">
        <f>C7314-(M7314-Key!$B$5)/(24*Key!$B$6)</f>
        <v>44130.794518518516</v>
      </c>
      <c r="S7314">
        <f>M7314-Key!$B$5</f>
        <v>14.92</v>
      </c>
      <c r="T7314" s="2">
        <f t="shared" si="570"/>
        <v>44129.805555555555</v>
      </c>
      <c r="U7314" t="str">
        <f t="shared" si="571"/>
        <v>10-25-2020 19:20</v>
      </c>
      <c r="V7314">
        <f>IFERROR(IF(W7314=Z7314,VLOOKUP($U7314,[1]C8842!$G$2:$M$145,3,FALSE),0),0)</f>
        <v>0</v>
      </c>
      <c r="W7314">
        <f>VLOOKUP(RIGHT($V$1,5),Key!$A$9:$B$14,2,FALSE)</f>
        <v>10.199999999999999</v>
      </c>
      <c r="X7314">
        <f t="shared" si="574"/>
        <v>0</v>
      </c>
      <c r="Y7314">
        <f>VLOOKUP(RIGHT($X$1,5),Key!$A$9:$B$14,2,FALSE)</f>
        <v>3.7</v>
      </c>
      <c r="Z7314">
        <f t="shared" si="572"/>
        <v>10.199999999999999</v>
      </c>
      <c r="AA7314">
        <f t="shared" si="573"/>
        <v>0</v>
      </c>
    </row>
    <row r="7315" spans="1:27" x14ac:dyDescent="0.3">
      <c r="A7315">
        <v>100067</v>
      </c>
      <c r="B7315">
        <v>230922</v>
      </c>
      <c r="C7315" s="3">
        <v>44130.808333333334</v>
      </c>
      <c r="D7315">
        <v>1</v>
      </c>
      <c r="E7315">
        <v>1</v>
      </c>
      <c r="F7315" t="s">
        <v>25</v>
      </c>
      <c r="G7315">
        <v>1</v>
      </c>
      <c r="H7315">
        <v>59.023440000000001</v>
      </c>
      <c r="I7315">
        <v>19.460940000000001</v>
      </c>
      <c r="J7315">
        <v>1.1484380000000001</v>
      </c>
      <c r="K7315">
        <v>54.023440000000001</v>
      </c>
      <c r="L7315" s="3">
        <v>44130.560416666667</v>
      </c>
      <c r="M7315">
        <v>17.18</v>
      </c>
      <c r="N7315" t="s">
        <v>28</v>
      </c>
      <c r="P7315">
        <f>(C7315-Key!$B$1)*24</f>
        <v>4.3500000000349246</v>
      </c>
      <c r="Q7315">
        <f>(Key!$B$2-'17.1'!C7315)*24</f>
        <v>-1.4000000000232831</v>
      </c>
      <c r="R7315" s="3">
        <f>C7315-(M7315-Key!$B$5)/(24*Key!$B$6)</f>
        <v>44130.794518518516</v>
      </c>
      <c r="S7315">
        <f>M7315-Key!$B$5</f>
        <v>14.92</v>
      </c>
      <c r="T7315" s="2">
        <f t="shared" si="570"/>
        <v>44129.805555555555</v>
      </c>
      <c r="U7315" t="str">
        <f t="shared" si="571"/>
        <v>10-25-2020 19:20</v>
      </c>
      <c r="V7315">
        <f>IFERROR(IF(W7315=Z7315,VLOOKUP($U7315,[1]C8842!$G$2:$M$145,3,FALSE),0),0)</f>
        <v>0</v>
      </c>
      <c r="W7315">
        <f>VLOOKUP(RIGHT($V$1,5),Key!$A$9:$B$14,2,FALSE)</f>
        <v>10.199999999999999</v>
      </c>
      <c r="X7315">
        <f t="shared" si="574"/>
        <v>0</v>
      </c>
      <c r="Y7315">
        <f>VLOOKUP(RIGHT($X$1,5),Key!$A$9:$B$14,2,FALSE)</f>
        <v>3.7</v>
      </c>
      <c r="Z7315">
        <f t="shared" si="572"/>
        <v>10.199999999999999</v>
      </c>
      <c r="AA7315">
        <f t="shared" si="573"/>
        <v>0</v>
      </c>
    </row>
    <row r="7316" spans="1:27" x14ac:dyDescent="0.3">
      <c r="A7316">
        <v>100067</v>
      </c>
      <c r="B7316">
        <v>230922</v>
      </c>
      <c r="C7316" s="3">
        <v>44130.808333333334</v>
      </c>
      <c r="D7316">
        <v>3</v>
      </c>
      <c r="E7316">
        <v>2</v>
      </c>
      <c r="F7316" t="s">
        <v>26</v>
      </c>
      <c r="G7316">
        <v>3</v>
      </c>
      <c r="H7316">
        <v>64.34375</v>
      </c>
      <c r="I7316">
        <v>35.632809999999999</v>
      </c>
      <c r="J7316">
        <v>1.722656</v>
      </c>
      <c r="K7316">
        <v>94.039060000000006</v>
      </c>
      <c r="L7316" s="3">
        <v>44130.560416666667</v>
      </c>
      <c r="M7316">
        <v>17.18</v>
      </c>
      <c r="N7316" t="s">
        <v>28</v>
      </c>
      <c r="P7316">
        <f>(C7316-Key!$B$1)*24</f>
        <v>4.3500000000349246</v>
      </c>
      <c r="Q7316">
        <f>(Key!$B$2-'17.1'!C7316)*24</f>
        <v>-1.4000000000232831</v>
      </c>
      <c r="R7316" s="3">
        <f>C7316-(M7316-Key!$B$5)/(24*Key!$B$6)</f>
        <v>44130.794518518516</v>
      </c>
      <c r="S7316">
        <f>M7316-Key!$B$5</f>
        <v>14.92</v>
      </c>
      <c r="T7316" s="2">
        <f t="shared" si="570"/>
        <v>44129.805555555555</v>
      </c>
      <c r="U7316" t="str">
        <f t="shared" si="571"/>
        <v>10-25-2020 19:20</v>
      </c>
      <c r="V7316">
        <f>IFERROR(IF(W7316=Z7316,VLOOKUP($U7316,[1]C8842!$G$2:$M$145,3,FALSE),0),0)</f>
        <v>0</v>
      </c>
      <c r="W7316">
        <f>VLOOKUP(RIGHT($V$1,5),Key!$A$9:$B$14,2,FALSE)</f>
        <v>10.199999999999999</v>
      </c>
      <c r="X7316">
        <f t="shared" si="574"/>
        <v>0</v>
      </c>
      <c r="Y7316">
        <f>VLOOKUP(RIGHT($X$1,5),Key!$A$9:$B$14,2,FALSE)</f>
        <v>3.7</v>
      </c>
      <c r="Z7316">
        <f t="shared" si="572"/>
        <v>10.199999999999999</v>
      </c>
      <c r="AA7316">
        <f t="shared" si="573"/>
        <v>0</v>
      </c>
    </row>
    <row r="7317" spans="1:27" x14ac:dyDescent="0.3">
      <c r="A7317">
        <v>100067</v>
      </c>
      <c r="B7317">
        <v>230922</v>
      </c>
      <c r="C7317" s="3">
        <v>44130.808333333334</v>
      </c>
      <c r="D7317">
        <v>0</v>
      </c>
      <c r="E7317">
        <v>2</v>
      </c>
      <c r="F7317" t="s">
        <v>25</v>
      </c>
      <c r="G7317">
        <v>4</v>
      </c>
      <c r="H7317">
        <v>56.546880000000002</v>
      </c>
      <c r="I7317">
        <v>69.976560000000006</v>
      </c>
      <c r="J7317">
        <v>3.5742189999999998</v>
      </c>
      <c r="K7317">
        <v>46.019530000000003</v>
      </c>
      <c r="L7317" s="3">
        <v>44130.560416666667</v>
      </c>
      <c r="M7317">
        <v>17.18</v>
      </c>
      <c r="N7317" t="s">
        <v>28</v>
      </c>
      <c r="P7317">
        <f>(C7317-Key!$B$1)*24</f>
        <v>4.3500000000349246</v>
      </c>
      <c r="Q7317">
        <f>(Key!$B$2-'17.1'!C7317)*24</f>
        <v>-1.4000000000232831</v>
      </c>
      <c r="R7317" s="3">
        <f>C7317-(M7317-Key!$B$5)/(24*Key!$B$6)</f>
        <v>44130.794518518516</v>
      </c>
      <c r="S7317">
        <f>M7317-Key!$B$5</f>
        <v>14.92</v>
      </c>
      <c r="T7317" s="2">
        <f t="shared" si="570"/>
        <v>44129.805555555555</v>
      </c>
      <c r="U7317" t="str">
        <f t="shared" si="571"/>
        <v>10-25-2020 19:20</v>
      </c>
      <c r="V7317">
        <f>IFERROR(IF(W7317=Z7317,VLOOKUP($U7317,[1]C8842!$G$2:$M$145,3,FALSE),0),0)</f>
        <v>0</v>
      </c>
      <c r="W7317">
        <f>VLOOKUP(RIGHT($V$1,5),Key!$A$9:$B$14,2,FALSE)</f>
        <v>10.199999999999999</v>
      </c>
      <c r="X7317">
        <f t="shared" si="574"/>
        <v>0</v>
      </c>
      <c r="Y7317">
        <f>VLOOKUP(RIGHT($X$1,5),Key!$A$9:$B$14,2,FALSE)</f>
        <v>3.7</v>
      </c>
      <c r="Z7317">
        <f t="shared" si="572"/>
        <v>10.199999999999999</v>
      </c>
      <c r="AA7317">
        <f t="shared" si="573"/>
        <v>0</v>
      </c>
    </row>
    <row r="7318" spans="1:27" x14ac:dyDescent="0.3">
      <c r="A7318">
        <v>100067</v>
      </c>
      <c r="B7318">
        <v>230922</v>
      </c>
      <c r="C7318" s="3">
        <v>44130.808333333334</v>
      </c>
      <c r="D7318">
        <v>0</v>
      </c>
      <c r="E7318">
        <v>2</v>
      </c>
      <c r="F7318" t="s">
        <v>25</v>
      </c>
      <c r="G7318">
        <v>1</v>
      </c>
      <c r="H7318">
        <v>60.429690000000001</v>
      </c>
      <c r="I7318">
        <v>16.48828</v>
      </c>
      <c r="J7318">
        <v>0.98828130000000003</v>
      </c>
      <c r="K7318">
        <v>46.019530000000003</v>
      </c>
      <c r="L7318" s="3">
        <v>44130.560416666667</v>
      </c>
      <c r="M7318">
        <v>17.18</v>
      </c>
      <c r="N7318" t="s">
        <v>28</v>
      </c>
      <c r="P7318">
        <f>(C7318-Key!$B$1)*24</f>
        <v>4.3500000000349246</v>
      </c>
      <c r="Q7318">
        <f>(Key!$B$2-'17.1'!C7318)*24</f>
        <v>-1.4000000000232831</v>
      </c>
      <c r="R7318" s="3">
        <f>C7318-(M7318-Key!$B$5)/(24*Key!$B$6)</f>
        <v>44130.794518518516</v>
      </c>
      <c r="S7318">
        <f>M7318-Key!$B$5</f>
        <v>14.92</v>
      </c>
      <c r="T7318" s="2">
        <f t="shared" si="570"/>
        <v>44129.805555555555</v>
      </c>
      <c r="U7318" t="str">
        <f t="shared" si="571"/>
        <v>10-25-2020 19:20</v>
      </c>
      <c r="V7318">
        <f>IFERROR(IF(W7318=Z7318,VLOOKUP($U7318,[1]C8842!$G$2:$M$145,3,FALSE),0),0)</f>
        <v>0</v>
      </c>
      <c r="W7318">
        <f>VLOOKUP(RIGHT($V$1,5),Key!$A$9:$B$14,2,FALSE)</f>
        <v>10.199999999999999</v>
      </c>
      <c r="X7318">
        <f t="shared" si="574"/>
        <v>0</v>
      </c>
      <c r="Y7318">
        <f>VLOOKUP(RIGHT($X$1,5),Key!$A$9:$B$14,2,FALSE)</f>
        <v>3.7</v>
      </c>
      <c r="Z7318">
        <f t="shared" si="572"/>
        <v>10.199999999999999</v>
      </c>
      <c r="AA7318">
        <f t="shared" si="573"/>
        <v>0</v>
      </c>
    </row>
    <row r="7319" spans="1:27" x14ac:dyDescent="0.3">
      <c r="A7319">
        <v>100067</v>
      </c>
      <c r="B7319">
        <v>230922</v>
      </c>
      <c r="C7319" s="3">
        <v>44130.808333333334</v>
      </c>
      <c r="D7319">
        <v>2</v>
      </c>
      <c r="E7319">
        <v>1</v>
      </c>
      <c r="F7319" t="s">
        <v>26</v>
      </c>
      <c r="G7319">
        <v>1</v>
      </c>
      <c r="H7319">
        <v>76.15625</v>
      </c>
      <c r="I7319">
        <v>17.64453</v>
      </c>
      <c r="J7319">
        <v>0.82421880000000003</v>
      </c>
      <c r="K7319">
        <v>83.035160000000005</v>
      </c>
      <c r="L7319" s="3">
        <v>44130.560416666667</v>
      </c>
      <c r="M7319">
        <v>17.18</v>
      </c>
      <c r="N7319" t="s">
        <v>28</v>
      </c>
      <c r="P7319">
        <f>(C7319-Key!$B$1)*24</f>
        <v>4.3500000000349246</v>
      </c>
      <c r="Q7319">
        <f>(Key!$B$2-'17.1'!C7319)*24</f>
        <v>-1.4000000000232831</v>
      </c>
      <c r="R7319" s="3">
        <f>C7319-(M7319-Key!$B$5)/(24*Key!$B$6)</f>
        <v>44130.794518518516</v>
      </c>
      <c r="S7319">
        <f>M7319-Key!$B$5</f>
        <v>14.92</v>
      </c>
      <c r="T7319" s="2">
        <f t="shared" si="570"/>
        <v>44129.805555555555</v>
      </c>
      <c r="U7319" t="str">
        <f t="shared" si="571"/>
        <v>10-25-2020 19:20</v>
      </c>
      <c r="V7319">
        <f>IFERROR(IF(W7319=Z7319,VLOOKUP($U7319,[1]C8842!$G$2:$M$145,3,FALSE),0),0)</f>
        <v>0</v>
      </c>
      <c r="W7319">
        <f>VLOOKUP(RIGHT($V$1,5),Key!$A$9:$B$14,2,FALSE)</f>
        <v>10.199999999999999</v>
      </c>
      <c r="X7319">
        <f t="shared" si="574"/>
        <v>0</v>
      </c>
      <c r="Y7319">
        <f>VLOOKUP(RIGHT($X$1,5),Key!$A$9:$B$14,2,FALSE)</f>
        <v>3.7</v>
      </c>
      <c r="Z7319">
        <f t="shared" si="572"/>
        <v>10.199999999999999</v>
      </c>
      <c r="AA7319">
        <f t="shared" si="573"/>
        <v>0</v>
      </c>
    </row>
    <row r="7320" spans="1:27" x14ac:dyDescent="0.3">
      <c r="A7320">
        <v>100067</v>
      </c>
      <c r="B7320">
        <v>230922</v>
      </c>
      <c r="C7320" s="3">
        <v>44130.808333333334</v>
      </c>
      <c r="D7320">
        <v>3</v>
      </c>
      <c r="E7320">
        <v>2</v>
      </c>
      <c r="F7320" t="s">
        <v>26</v>
      </c>
      <c r="G7320">
        <v>3</v>
      </c>
      <c r="H7320">
        <v>64.980469999999997</v>
      </c>
      <c r="I7320">
        <v>35.242190000000001</v>
      </c>
      <c r="J7320">
        <v>1.6875</v>
      </c>
      <c r="K7320">
        <v>98.039060000000006</v>
      </c>
      <c r="L7320" s="3">
        <v>44130.560416666667</v>
      </c>
      <c r="M7320">
        <v>17.18</v>
      </c>
      <c r="N7320" t="s">
        <v>28</v>
      </c>
      <c r="P7320">
        <f>(C7320-Key!$B$1)*24</f>
        <v>4.3500000000349246</v>
      </c>
      <c r="Q7320">
        <f>(Key!$B$2-'17.1'!C7320)*24</f>
        <v>-1.4000000000232831</v>
      </c>
      <c r="R7320" s="3">
        <f>C7320-(M7320-Key!$B$5)/(24*Key!$B$6)</f>
        <v>44130.794518518516</v>
      </c>
      <c r="S7320">
        <f>M7320-Key!$B$5</f>
        <v>14.92</v>
      </c>
      <c r="T7320" s="2">
        <f t="shared" si="570"/>
        <v>44129.805555555555</v>
      </c>
      <c r="U7320" t="str">
        <f t="shared" si="571"/>
        <v>10-25-2020 19:20</v>
      </c>
      <c r="V7320">
        <f>IFERROR(IF(W7320=Z7320,VLOOKUP($U7320,[1]C8842!$G$2:$M$145,3,FALSE),0),0)</f>
        <v>0</v>
      </c>
      <c r="W7320">
        <f>VLOOKUP(RIGHT($V$1,5),Key!$A$9:$B$14,2,FALSE)</f>
        <v>10.199999999999999</v>
      </c>
      <c r="X7320">
        <f t="shared" si="574"/>
        <v>0</v>
      </c>
      <c r="Y7320">
        <f>VLOOKUP(RIGHT($X$1,5),Key!$A$9:$B$14,2,FALSE)</f>
        <v>3.7</v>
      </c>
      <c r="Z7320">
        <f t="shared" si="572"/>
        <v>10.199999999999999</v>
      </c>
      <c r="AA7320">
        <f t="shared" si="573"/>
        <v>0</v>
      </c>
    </row>
    <row r="7321" spans="1:27" x14ac:dyDescent="0.3">
      <c r="A7321">
        <v>100067</v>
      </c>
      <c r="B7321">
        <v>230922</v>
      </c>
      <c r="C7321" s="3">
        <v>44130.808333333334</v>
      </c>
      <c r="D7321">
        <v>2</v>
      </c>
      <c r="E7321">
        <v>1</v>
      </c>
      <c r="F7321" t="s">
        <v>26</v>
      </c>
      <c r="G7321">
        <v>1</v>
      </c>
      <c r="H7321">
        <v>70.949219999999997</v>
      </c>
      <c r="I7321">
        <v>15.89453</v>
      </c>
      <c r="J7321">
        <v>0.8203125</v>
      </c>
      <c r="K7321">
        <v>80.03125</v>
      </c>
      <c r="L7321" s="3">
        <v>44130.560416666667</v>
      </c>
      <c r="M7321">
        <v>17.18</v>
      </c>
      <c r="N7321" t="s">
        <v>28</v>
      </c>
      <c r="P7321">
        <f>(C7321-Key!$B$1)*24</f>
        <v>4.3500000000349246</v>
      </c>
      <c r="Q7321">
        <f>(Key!$B$2-'17.1'!C7321)*24</f>
        <v>-1.4000000000232831</v>
      </c>
      <c r="R7321" s="3">
        <f>C7321-(M7321-Key!$B$5)/(24*Key!$B$6)</f>
        <v>44130.794518518516</v>
      </c>
      <c r="S7321">
        <f>M7321-Key!$B$5</f>
        <v>14.92</v>
      </c>
      <c r="T7321" s="2">
        <f t="shared" si="570"/>
        <v>44129.805555555555</v>
      </c>
      <c r="U7321" t="str">
        <f t="shared" si="571"/>
        <v>10-25-2020 19:20</v>
      </c>
      <c r="V7321">
        <f>IFERROR(IF(W7321=Z7321,VLOOKUP($U7321,[1]C8842!$G$2:$M$145,3,FALSE),0),0)</f>
        <v>0</v>
      </c>
      <c r="W7321">
        <f>VLOOKUP(RIGHT($V$1,5),Key!$A$9:$B$14,2,FALSE)</f>
        <v>10.199999999999999</v>
      </c>
      <c r="X7321">
        <f t="shared" si="574"/>
        <v>0</v>
      </c>
      <c r="Y7321">
        <f>VLOOKUP(RIGHT($X$1,5),Key!$A$9:$B$14,2,FALSE)</f>
        <v>3.7</v>
      </c>
      <c r="Z7321">
        <f t="shared" si="572"/>
        <v>10.199999999999999</v>
      </c>
      <c r="AA7321">
        <f t="shared" si="573"/>
        <v>0</v>
      </c>
    </row>
    <row r="7322" spans="1:27" x14ac:dyDescent="0.3">
      <c r="A7322">
        <v>100067</v>
      </c>
      <c r="B7322">
        <v>230922</v>
      </c>
      <c r="C7322" s="3">
        <v>44130.809027777781</v>
      </c>
      <c r="D7322">
        <v>3</v>
      </c>
      <c r="E7322">
        <v>2</v>
      </c>
      <c r="F7322" t="s">
        <v>26</v>
      </c>
      <c r="G7322">
        <v>1</v>
      </c>
      <c r="H7322">
        <v>70.6875</v>
      </c>
      <c r="I7322">
        <v>15.054690000000001</v>
      </c>
      <c r="J7322">
        <v>0.7890625</v>
      </c>
      <c r="K7322">
        <v>92.039060000000006</v>
      </c>
      <c r="L7322" s="3">
        <v>44130.560416666667</v>
      </c>
      <c r="M7322">
        <v>17.18</v>
      </c>
      <c r="N7322" t="s">
        <v>28</v>
      </c>
      <c r="P7322">
        <f>(C7322-Key!$B$1)*24</f>
        <v>4.3666666667559184</v>
      </c>
      <c r="Q7322">
        <f>(Key!$B$2-'17.1'!C7322)*24</f>
        <v>-1.4166666667442769</v>
      </c>
      <c r="R7322" s="3">
        <f>C7322-(M7322-Key!$B$5)/(24*Key!$B$6)</f>
        <v>44130.795212962963</v>
      </c>
      <c r="S7322">
        <f>M7322-Key!$B$5</f>
        <v>14.92</v>
      </c>
      <c r="T7322" s="2">
        <f t="shared" si="570"/>
        <v>44129.8125</v>
      </c>
      <c r="U7322" t="str">
        <f t="shared" si="571"/>
        <v>10-25-2020 19:30</v>
      </c>
      <c r="V7322">
        <f>IFERROR(IF(W7322=Z7322,VLOOKUP($U7322,[1]C8842!$G$2:$M$145,3,FALSE),0),0)</f>
        <v>0</v>
      </c>
      <c r="W7322">
        <f>VLOOKUP(RIGHT($V$1,5),Key!$A$9:$B$14,2,FALSE)</f>
        <v>10.199999999999999</v>
      </c>
      <c r="X7322">
        <f t="shared" si="574"/>
        <v>0</v>
      </c>
      <c r="Y7322">
        <f>VLOOKUP(RIGHT($X$1,5),Key!$A$9:$B$14,2,FALSE)</f>
        <v>3.7</v>
      </c>
      <c r="Z7322">
        <f t="shared" si="572"/>
        <v>10.199999999999999</v>
      </c>
      <c r="AA7322">
        <f t="shared" si="573"/>
        <v>0</v>
      </c>
    </row>
    <row r="7323" spans="1:27" x14ac:dyDescent="0.3">
      <c r="A7323">
        <v>100067</v>
      </c>
      <c r="B7323">
        <v>230922</v>
      </c>
      <c r="C7323" s="3">
        <v>44130.809027777781</v>
      </c>
      <c r="D7323">
        <v>0</v>
      </c>
      <c r="E7323">
        <v>2</v>
      </c>
      <c r="F7323" t="s">
        <v>25</v>
      </c>
      <c r="G7323">
        <v>1</v>
      </c>
      <c r="H7323">
        <v>67.5</v>
      </c>
      <c r="I7323">
        <v>16.628910000000001</v>
      </c>
      <c r="J7323">
        <v>0.890625</v>
      </c>
      <c r="K7323">
        <v>44.019530000000003</v>
      </c>
      <c r="L7323" s="3">
        <v>44130.560416666667</v>
      </c>
      <c r="M7323">
        <v>17.18</v>
      </c>
      <c r="N7323" t="s">
        <v>28</v>
      </c>
      <c r="P7323">
        <f>(C7323-Key!$B$1)*24</f>
        <v>4.3666666667559184</v>
      </c>
      <c r="Q7323">
        <f>(Key!$B$2-'17.1'!C7323)*24</f>
        <v>-1.4166666667442769</v>
      </c>
      <c r="R7323" s="3">
        <f>C7323-(M7323-Key!$B$5)/(24*Key!$B$6)</f>
        <v>44130.795212962963</v>
      </c>
      <c r="S7323">
        <f>M7323-Key!$B$5</f>
        <v>14.92</v>
      </c>
      <c r="T7323" s="2">
        <f t="shared" si="570"/>
        <v>44129.8125</v>
      </c>
      <c r="U7323" t="str">
        <f t="shared" si="571"/>
        <v>10-25-2020 19:30</v>
      </c>
      <c r="V7323">
        <f>IFERROR(IF(W7323=Z7323,VLOOKUP($U7323,[1]C8842!$G$2:$M$145,3,FALSE),0),0)</f>
        <v>0</v>
      </c>
      <c r="W7323">
        <f>VLOOKUP(RIGHT($V$1,5),Key!$A$9:$B$14,2,FALSE)</f>
        <v>10.199999999999999</v>
      </c>
      <c r="X7323">
        <f t="shared" si="574"/>
        <v>0</v>
      </c>
      <c r="Y7323">
        <f>VLOOKUP(RIGHT($X$1,5),Key!$A$9:$B$14,2,FALSE)</f>
        <v>3.7</v>
      </c>
      <c r="Z7323">
        <f t="shared" si="572"/>
        <v>10.199999999999999</v>
      </c>
      <c r="AA7323">
        <f t="shared" si="573"/>
        <v>0</v>
      </c>
    </row>
    <row r="7324" spans="1:27" x14ac:dyDescent="0.3">
      <c r="A7324">
        <v>100067</v>
      </c>
      <c r="B7324">
        <v>230922</v>
      </c>
      <c r="C7324" s="3">
        <v>44130.809027777781</v>
      </c>
      <c r="D7324">
        <v>1</v>
      </c>
      <c r="E7324">
        <v>1</v>
      </c>
      <c r="F7324" t="s">
        <v>25</v>
      </c>
      <c r="G7324">
        <v>1</v>
      </c>
      <c r="H7324">
        <v>66.429689999999994</v>
      </c>
      <c r="I7324">
        <v>13.35938</v>
      </c>
      <c r="J7324">
        <v>0.7734375</v>
      </c>
      <c r="K7324">
        <v>58.023440000000001</v>
      </c>
      <c r="L7324" s="3">
        <v>44130.560416666667</v>
      </c>
      <c r="M7324">
        <v>17.18</v>
      </c>
      <c r="N7324" t="s">
        <v>28</v>
      </c>
      <c r="P7324">
        <f>(C7324-Key!$B$1)*24</f>
        <v>4.3666666667559184</v>
      </c>
      <c r="Q7324">
        <f>(Key!$B$2-'17.1'!C7324)*24</f>
        <v>-1.4166666667442769</v>
      </c>
      <c r="R7324" s="3">
        <f>C7324-(M7324-Key!$B$5)/(24*Key!$B$6)</f>
        <v>44130.795212962963</v>
      </c>
      <c r="S7324">
        <f>M7324-Key!$B$5</f>
        <v>14.92</v>
      </c>
      <c r="T7324" s="2">
        <f t="shared" si="570"/>
        <v>44129.8125</v>
      </c>
      <c r="U7324" t="str">
        <f t="shared" si="571"/>
        <v>10-25-2020 19:30</v>
      </c>
      <c r="V7324">
        <f>IFERROR(IF(W7324=Z7324,VLOOKUP($U7324,[1]C8842!$G$2:$M$145,3,FALSE),0),0)</f>
        <v>0</v>
      </c>
      <c r="W7324">
        <f>VLOOKUP(RIGHT($V$1,5),Key!$A$9:$B$14,2,FALSE)</f>
        <v>10.199999999999999</v>
      </c>
      <c r="X7324">
        <f t="shared" si="574"/>
        <v>0</v>
      </c>
      <c r="Y7324">
        <f>VLOOKUP(RIGHT($X$1,5),Key!$A$9:$B$14,2,FALSE)</f>
        <v>3.7</v>
      </c>
      <c r="Z7324">
        <f t="shared" si="572"/>
        <v>10.199999999999999</v>
      </c>
      <c r="AA7324">
        <f t="shared" si="573"/>
        <v>0</v>
      </c>
    </row>
    <row r="7325" spans="1:27" x14ac:dyDescent="0.3">
      <c r="A7325">
        <v>100067</v>
      </c>
      <c r="B7325">
        <v>230922</v>
      </c>
      <c r="C7325" s="3">
        <v>44130.809027777781</v>
      </c>
      <c r="D7325">
        <v>0</v>
      </c>
      <c r="E7325">
        <v>2</v>
      </c>
      <c r="F7325" t="s">
        <v>25</v>
      </c>
      <c r="G7325">
        <v>1</v>
      </c>
      <c r="H7325">
        <v>63.605469999999997</v>
      </c>
      <c r="I7325">
        <v>15.445309999999999</v>
      </c>
      <c r="J7325">
        <v>0.89453130000000003</v>
      </c>
      <c r="K7325">
        <v>48.019530000000003</v>
      </c>
      <c r="L7325" s="3">
        <v>44130.560416666667</v>
      </c>
      <c r="M7325">
        <v>17.18</v>
      </c>
      <c r="N7325" t="s">
        <v>28</v>
      </c>
      <c r="P7325">
        <f>(C7325-Key!$B$1)*24</f>
        <v>4.3666666667559184</v>
      </c>
      <c r="Q7325">
        <f>(Key!$B$2-'17.1'!C7325)*24</f>
        <v>-1.4166666667442769</v>
      </c>
      <c r="R7325" s="3">
        <f>C7325-(M7325-Key!$B$5)/(24*Key!$B$6)</f>
        <v>44130.795212962963</v>
      </c>
      <c r="S7325">
        <f>M7325-Key!$B$5</f>
        <v>14.92</v>
      </c>
      <c r="T7325" s="2">
        <f t="shared" si="570"/>
        <v>44129.8125</v>
      </c>
      <c r="U7325" t="str">
        <f t="shared" si="571"/>
        <v>10-25-2020 19:30</v>
      </c>
      <c r="V7325">
        <f>IFERROR(IF(W7325=Z7325,VLOOKUP($U7325,[1]C8842!$G$2:$M$145,3,FALSE),0),0)</f>
        <v>0</v>
      </c>
      <c r="W7325">
        <f>VLOOKUP(RIGHT($V$1,5),Key!$A$9:$B$14,2,FALSE)</f>
        <v>10.199999999999999</v>
      </c>
      <c r="X7325">
        <f t="shared" si="574"/>
        <v>0</v>
      </c>
      <c r="Y7325">
        <f>VLOOKUP(RIGHT($X$1,5),Key!$A$9:$B$14,2,FALSE)</f>
        <v>3.7</v>
      </c>
      <c r="Z7325">
        <f t="shared" si="572"/>
        <v>10.199999999999999</v>
      </c>
      <c r="AA7325">
        <f t="shared" si="573"/>
        <v>0</v>
      </c>
    </row>
    <row r="7326" spans="1:27" x14ac:dyDescent="0.3">
      <c r="A7326">
        <v>100067</v>
      </c>
      <c r="B7326">
        <v>230922</v>
      </c>
      <c r="C7326" s="3">
        <v>44130.809027777781</v>
      </c>
      <c r="D7326">
        <v>1</v>
      </c>
      <c r="E7326">
        <v>1</v>
      </c>
      <c r="F7326" t="s">
        <v>25</v>
      </c>
      <c r="G7326">
        <v>1</v>
      </c>
      <c r="H7326">
        <v>70.535160000000005</v>
      </c>
      <c r="I7326">
        <v>15.789059999999999</v>
      </c>
      <c r="J7326">
        <v>0.8203125</v>
      </c>
      <c r="K7326">
        <v>57.023440000000001</v>
      </c>
      <c r="L7326" s="3">
        <v>44130.560416666667</v>
      </c>
      <c r="M7326">
        <v>17.18</v>
      </c>
      <c r="N7326" t="s">
        <v>28</v>
      </c>
      <c r="P7326">
        <f>(C7326-Key!$B$1)*24</f>
        <v>4.3666666667559184</v>
      </c>
      <c r="Q7326">
        <f>(Key!$B$2-'17.1'!C7326)*24</f>
        <v>-1.4166666667442769</v>
      </c>
      <c r="R7326" s="3">
        <f>C7326-(M7326-Key!$B$5)/(24*Key!$B$6)</f>
        <v>44130.795212962963</v>
      </c>
      <c r="S7326">
        <f>M7326-Key!$B$5</f>
        <v>14.92</v>
      </c>
      <c r="T7326" s="2">
        <f t="shared" si="570"/>
        <v>44129.8125</v>
      </c>
      <c r="U7326" t="str">
        <f t="shared" si="571"/>
        <v>10-25-2020 19:30</v>
      </c>
      <c r="V7326">
        <f>IFERROR(IF(W7326=Z7326,VLOOKUP($U7326,[1]C8842!$G$2:$M$145,3,FALSE),0),0)</f>
        <v>0</v>
      </c>
      <c r="W7326">
        <f>VLOOKUP(RIGHT($V$1,5),Key!$A$9:$B$14,2,FALSE)</f>
        <v>10.199999999999999</v>
      </c>
      <c r="X7326">
        <f t="shared" si="574"/>
        <v>0</v>
      </c>
      <c r="Y7326">
        <f>VLOOKUP(RIGHT($X$1,5),Key!$A$9:$B$14,2,FALSE)</f>
        <v>3.7</v>
      </c>
      <c r="Z7326">
        <f t="shared" si="572"/>
        <v>10.199999999999999</v>
      </c>
      <c r="AA7326">
        <f t="shared" si="573"/>
        <v>0</v>
      </c>
    </row>
    <row r="7327" spans="1:27" x14ac:dyDescent="0.3">
      <c r="A7327">
        <v>100067</v>
      </c>
      <c r="B7327">
        <v>230922</v>
      </c>
      <c r="C7327" s="3">
        <v>44130.809027777781</v>
      </c>
      <c r="D7327">
        <v>0</v>
      </c>
      <c r="E7327">
        <v>2</v>
      </c>
      <c r="F7327" t="s">
        <v>25</v>
      </c>
      <c r="G7327">
        <v>1</v>
      </c>
      <c r="H7327">
        <v>62.800780000000003</v>
      </c>
      <c r="I7327">
        <v>15.929690000000001</v>
      </c>
      <c r="J7327">
        <v>0.92578130000000003</v>
      </c>
      <c r="K7327">
        <v>44.019530000000003</v>
      </c>
      <c r="L7327" s="3">
        <v>44130.560416666667</v>
      </c>
      <c r="M7327">
        <v>17.18</v>
      </c>
      <c r="N7327" t="s">
        <v>28</v>
      </c>
      <c r="P7327">
        <f>(C7327-Key!$B$1)*24</f>
        <v>4.3666666667559184</v>
      </c>
      <c r="Q7327">
        <f>(Key!$B$2-'17.1'!C7327)*24</f>
        <v>-1.4166666667442769</v>
      </c>
      <c r="R7327" s="3">
        <f>C7327-(M7327-Key!$B$5)/(24*Key!$B$6)</f>
        <v>44130.795212962963</v>
      </c>
      <c r="S7327">
        <f>M7327-Key!$B$5</f>
        <v>14.92</v>
      </c>
      <c r="T7327" s="2">
        <f t="shared" si="570"/>
        <v>44129.8125</v>
      </c>
      <c r="U7327" t="str">
        <f t="shared" si="571"/>
        <v>10-25-2020 19:30</v>
      </c>
      <c r="V7327">
        <f>IFERROR(IF(W7327=Z7327,VLOOKUP($U7327,[1]C8842!$G$2:$M$145,3,FALSE),0),0)</f>
        <v>0</v>
      </c>
      <c r="W7327">
        <f>VLOOKUP(RIGHT($V$1,5),Key!$A$9:$B$14,2,FALSE)</f>
        <v>10.199999999999999</v>
      </c>
      <c r="X7327">
        <f t="shared" si="574"/>
        <v>0</v>
      </c>
      <c r="Y7327">
        <f>VLOOKUP(RIGHT($X$1,5),Key!$A$9:$B$14,2,FALSE)</f>
        <v>3.7</v>
      </c>
      <c r="Z7327">
        <f t="shared" si="572"/>
        <v>10.199999999999999</v>
      </c>
      <c r="AA7327">
        <f t="shared" si="573"/>
        <v>0</v>
      </c>
    </row>
    <row r="7328" spans="1:27" x14ac:dyDescent="0.3">
      <c r="A7328">
        <v>100067</v>
      </c>
      <c r="B7328">
        <v>230922</v>
      </c>
      <c r="C7328" s="3">
        <v>44130.809027777781</v>
      </c>
      <c r="D7328">
        <v>0</v>
      </c>
      <c r="E7328">
        <v>2</v>
      </c>
      <c r="F7328" t="s">
        <v>25</v>
      </c>
      <c r="G7328">
        <v>1</v>
      </c>
      <c r="H7328">
        <v>63.125</v>
      </c>
      <c r="I7328">
        <v>18.69922</v>
      </c>
      <c r="J7328">
        <v>1.0390630000000001</v>
      </c>
      <c r="K7328">
        <v>46.019530000000003</v>
      </c>
      <c r="L7328" s="3">
        <v>44130.560416666667</v>
      </c>
      <c r="M7328">
        <v>17.18</v>
      </c>
      <c r="N7328" t="s">
        <v>28</v>
      </c>
      <c r="P7328">
        <f>(C7328-Key!$B$1)*24</f>
        <v>4.3666666667559184</v>
      </c>
      <c r="Q7328">
        <f>(Key!$B$2-'17.1'!C7328)*24</f>
        <v>-1.4166666667442769</v>
      </c>
      <c r="R7328" s="3">
        <f>C7328-(M7328-Key!$B$5)/(24*Key!$B$6)</f>
        <v>44130.795212962963</v>
      </c>
      <c r="S7328">
        <f>M7328-Key!$B$5</f>
        <v>14.92</v>
      </c>
      <c r="T7328" s="2">
        <f t="shared" si="570"/>
        <v>44129.8125</v>
      </c>
      <c r="U7328" t="str">
        <f t="shared" si="571"/>
        <v>10-25-2020 19:30</v>
      </c>
      <c r="V7328">
        <f>IFERROR(IF(W7328=Z7328,VLOOKUP($U7328,[1]C8842!$G$2:$M$145,3,FALSE),0),0)</f>
        <v>0</v>
      </c>
      <c r="W7328">
        <f>VLOOKUP(RIGHT($V$1,5),Key!$A$9:$B$14,2,FALSE)</f>
        <v>10.199999999999999</v>
      </c>
      <c r="X7328">
        <f t="shared" si="574"/>
        <v>0</v>
      </c>
      <c r="Y7328">
        <f>VLOOKUP(RIGHT($X$1,5),Key!$A$9:$B$14,2,FALSE)</f>
        <v>3.7</v>
      </c>
      <c r="Z7328">
        <f t="shared" si="572"/>
        <v>10.199999999999999</v>
      </c>
      <c r="AA7328">
        <f t="shared" si="573"/>
        <v>0</v>
      </c>
    </row>
    <row r="7329" spans="1:27" x14ac:dyDescent="0.3">
      <c r="A7329">
        <v>100067</v>
      </c>
      <c r="B7329">
        <v>230922</v>
      </c>
      <c r="C7329" s="3">
        <v>44130.809027777781</v>
      </c>
      <c r="D7329">
        <v>1</v>
      </c>
      <c r="E7329">
        <v>1</v>
      </c>
      <c r="F7329" t="s">
        <v>25</v>
      </c>
      <c r="G7329">
        <v>1</v>
      </c>
      <c r="H7329">
        <v>69.195310000000006</v>
      </c>
      <c r="I7329">
        <v>13.90625</v>
      </c>
      <c r="J7329">
        <v>0.765625</v>
      </c>
      <c r="K7329">
        <v>58.023440000000001</v>
      </c>
      <c r="L7329" s="3">
        <v>44130.560416666667</v>
      </c>
      <c r="M7329">
        <v>17.18</v>
      </c>
      <c r="N7329" t="s">
        <v>28</v>
      </c>
      <c r="P7329">
        <f>(C7329-Key!$B$1)*24</f>
        <v>4.3666666667559184</v>
      </c>
      <c r="Q7329">
        <f>(Key!$B$2-'17.1'!C7329)*24</f>
        <v>-1.4166666667442769</v>
      </c>
      <c r="R7329" s="3">
        <f>C7329-(M7329-Key!$B$5)/(24*Key!$B$6)</f>
        <v>44130.795212962963</v>
      </c>
      <c r="S7329">
        <f>M7329-Key!$B$5</f>
        <v>14.92</v>
      </c>
      <c r="T7329" s="2">
        <f t="shared" si="570"/>
        <v>44129.8125</v>
      </c>
      <c r="U7329" t="str">
        <f t="shared" si="571"/>
        <v>10-25-2020 19:30</v>
      </c>
      <c r="V7329">
        <f>IFERROR(IF(W7329=Z7329,VLOOKUP($U7329,[1]C8842!$G$2:$M$145,3,FALSE),0),0)</f>
        <v>0</v>
      </c>
      <c r="W7329">
        <f>VLOOKUP(RIGHT($V$1,5),Key!$A$9:$B$14,2,FALSE)</f>
        <v>10.199999999999999</v>
      </c>
      <c r="X7329">
        <f t="shared" si="574"/>
        <v>0</v>
      </c>
      <c r="Y7329">
        <f>VLOOKUP(RIGHT($X$1,5),Key!$A$9:$B$14,2,FALSE)</f>
        <v>3.7</v>
      </c>
      <c r="Z7329">
        <f t="shared" si="572"/>
        <v>10.199999999999999</v>
      </c>
      <c r="AA7329">
        <f t="shared" si="573"/>
        <v>0</v>
      </c>
    </row>
    <row r="7330" spans="1:27" x14ac:dyDescent="0.3">
      <c r="A7330">
        <v>100067</v>
      </c>
      <c r="B7330">
        <v>230922</v>
      </c>
      <c r="C7330" s="3">
        <v>44130.809027777781</v>
      </c>
      <c r="D7330">
        <v>1</v>
      </c>
      <c r="E7330">
        <v>1</v>
      </c>
      <c r="F7330" t="s">
        <v>25</v>
      </c>
      <c r="G7330">
        <v>1</v>
      </c>
      <c r="H7330">
        <v>70.953130000000002</v>
      </c>
      <c r="I7330">
        <v>14.410159999999999</v>
      </c>
      <c r="J7330">
        <v>0.765625</v>
      </c>
      <c r="K7330">
        <v>58.023440000000001</v>
      </c>
      <c r="L7330" s="3">
        <v>44130.560416666667</v>
      </c>
      <c r="M7330">
        <v>17.18</v>
      </c>
      <c r="N7330" t="s">
        <v>28</v>
      </c>
      <c r="P7330">
        <f>(C7330-Key!$B$1)*24</f>
        <v>4.3666666667559184</v>
      </c>
      <c r="Q7330">
        <f>(Key!$B$2-'17.1'!C7330)*24</f>
        <v>-1.4166666667442769</v>
      </c>
      <c r="R7330" s="3">
        <f>C7330-(M7330-Key!$B$5)/(24*Key!$B$6)</f>
        <v>44130.795212962963</v>
      </c>
      <c r="S7330">
        <f>M7330-Key!$B$5</f>
        <v>14.92</v>
      </c>
      <c r="T7330" s="2">
        <f t="shared" si="570"/>
        <v>44129.8125</v>
      </c>
      <c r="U7330" t="str">
        <f t="shared" si="571"/>
        <v>10-25-2020 19:30</v>
      </c>
      <c r="V7330">
        <f>IFERROR(IF(W7330=Z7330,VLOOKUP($U7330,[1]C8842!$G$2:$M$145,3,FALSE),0),0)</f>
        <v>0</v>
      </c>
      <c r="W7330">
        <f>VLOOKUP(RIGHT($V$1,5),Key!$A$9:$B$14,2,FALSE)</f>
        <v>10.199999999999999</v>
      </c>
      <c r="X7330">
        <f t="shared" si="574"/>
        <v>0</v>
      </c>
      <c r="Y7330">
        <f>VLOOKUP(RIGHT($X$1,5),Key!$A$9:$B$14,2,FALSE)</f>
        <v>3.7</v>
      </c>
      <c r="Z7330">
        <f t="shared" si="572"/>
        <v>10.199999999999999</v>
      </c>
      <c r="AA7330">
        <f t="shared" si="573"/>
        <v>0</v>
      </c>
    </row>
    <row r="7331" spans="1:27" x14ac:dyDescent="0.3">
      <c r="A7331">
        <v>100067</v>
      </c>
      <c r="B7331">
        <v>230922</v>
      </c>
      <c r="C7331" s="3">
        <v>44130.809027777781</v>
      </c>
      <c r="D7331">
        <v>0</v>
      </c>
      <c r="E7331">
        <v>2</v>
      </c>
      <c r="F7331" t="s">
        <v>25</v>
      </c>
      <c r="G7331">
        <v>1</v>
      </c>
      <c r="H7331">
        <v>61.457030000000003</v>
      </c>
      <c r="I7331">
        <v>14.378909999999999</v>
      </c>
      <c r="J7331">
        <v>0.87890630000000003</v>
      </c>
      <c r="K7331">
        <v>44.019530000000003</v>
      </c>
      <c r="L7331" s="3">
        <v>44130.560416666667</v>
      </c>
      <c r="M7331">
        <v>17.18</v>
      </c>
      <c r="N7331" t="s">
        <v>28</v>
      </c>
      <c r="P7331">
        <f>(C7331-Key!$B$1)*24</f>
        <v>4.3666666667559184</v>
      </c>
      <c r="Q7331">
        <f>(Key!$B$2-'17.1'!C7331)*24</f>
        <v>-1.4166666667442769</v>
      </c>
      <c r="R7331" s="3">
        <f>C7331-(M7331-Key!$B$5)/(24*Key!$B$6)</f>
        <v>44130.795212962963</v>
      </c>
      <c r="S7331">
        <f>M7331-Key!$B$5</f>
        <v>14.92</v>
      </c>
      <c r="T7331" s="2">
        <f t="shared" si="570"/>
        <v>44129.8125</v>
      </c>
      <c r="U7331" t="str">
        <f t="shared" si="571"/>
        <v>10-25-2020 19:30</v>
      </c>
      <c r="V7331">
        <f>IFERROR(IF(W7331=Z7331,VLOOKUP($U7331,[1]C8842!$G$2:$M$145,3,FALSE),0),0)</f>
        <v>0</v>
      </c>
      <c r="W7331">
        <f>VLOOKUP(RIGHT($V$1,5),Key!$A$9:$B$14,2,FALSE)</f>
        <v>10.199999999999999</v>
      </c>
      <c r="X7331">
        <f t="shared" si="574"/>
        <v>0</v>
      </c>
      <c r="Y7331">
        <f>VLOOKUP(RIGHT($X$1,5),Key!$A$9:$B$14,2,FALSE)</f>
        <v>3.7</v>
      </c>
      <c r="Z7331">
        <f t="shared" si="572"/>
        <v>10.199999999999999</v>
      </c>
      <c r="AA7331">
        <f t="shared" si="573"/>
        <v>0</v>
      </c>
    </row>
    <row r="7332" spans="1:27" x14ac:dyDescent="0.3">
      <c r="A7332">
        <v>100067</v>
      </c>
      <c r="B7332">
        <v>230922</v>
      </c>
      <c r="C7332" s="3">
        <v>44130.809027777781</v>
      </c>
      <c r="D7332">
        <v>3</v>
      </c>
      <c r="E7332">
        <v>2</v>
      </c>
      <c r="F7332" t="s">
        <v>26</v>
      </c>
      <c r="G7332">
        <v>1</v>
      </c>
      <c r="H7332">
        <v>72.113280000000003</v>
      </c>
      <c r="I7332">
        <v>19.296880000000002</v>
      </c>
      <c r="J7332">
        <v>0.93359380000000003</v>
      </c>
      <c r="K7332">
        <v>92.039060000000006</v>
      </c>
      <c r="L7332" s="3">
        <v>44130.560416666667</v>
      </c>
      <c r="M7332">
        <v>17.18</v>
      </c>
      <c r="N7332" t="s">
        <v>28</v>
      </c>
      <c r="P7332">
        <f>(C7332-Key!$B$1)*24</f>
        <v>4.3666666667559184</v>
      </c>
      <c r="Q7332">
        <f>(Key!$B$2-'17.1'!C7332)*24</f>
        <v>-1.4166666667442769</v>
      </c>
      <c r="R7332" s="3">
        <f>C7332-(M7332-Key!$B$5)/(24*Key!$B$6)</f>
        <v>44130.795212962963</v>
      </c>
      <c r="S7332">
        <f>M7332-Key!$B$5</f>
        <v>14.92</v>
      </c>
      <c r="T7332" s="2">
        <f t="shared" si="570"/>
        <v>44129.8125</v>
      </c>
      <c r="U7332" t="str">
        <f t="shared" si="571"/>
        <v>10-25-2020 19:30</v>
      </c>
      <c r="V7332">
        <f>IFERROR(IF(W7332=Z7332,VLOOKUP($U7332,[1]C8842!$G$2:$M$145,3,FALSE),0),0)</f>
        <v>0</v>
      </c>
      <c r="W7332">
        <f>VLOOKUP(RIGHT($V$1,5),Key!$A$9:$B$14,2,FALSE)</f>
        <v>10.199999999999999</v>
      </c>
      <c r="X7332">
        <f t="shared" si="574"/>
        <v>0</v>
      </c>
      <c r="Y7332">
        <f>VLOOKUP(RIGHT($X$1,5),Key!$A$9:$B$14,2,FALSE)</f>
        <v>3.7</v>
      </c>
      <c r="Z7332">
        <f t="shared" si="572"/>
        <v>10.199999999999999</v>
      </c>
      <c r="AA7332">
        <f t="shared" si="573"/>
        <v>0</v>
      </c>
    </row>
    <row r="7333" spans="1:27" x14ac:dyDescent="0.3">
      <c r="A7333">
        <v>100067</v>
      </c>
      <c r="B7333">
        <v>230922</v>
      </c>
      <c r="C7333" s="3">
        <v>44130.809027777781</v>
      </c>
      <c r="D7333">
        <v>0</v>
      </c>
      <c r="E7333">
        <v>2</v>
      </c>
      <c r="F7333" t="s">
        <v>25</v>
      </c>
      <c r="G7333">
        <v>1</v>
      </c>
      <c r="H7333">
        <v>61.355469999999997</v>
      </c>
      <c r="I7333">
        <v>16.296880000000002</v>
      </c>
      <c r="J7333">
        <v>0.96484380000000003</v>
      </c>
      <c r="K7333">
        <v>46.019530000000003</v>
      </c>
      <c r="L7333" s="3">
        <v>44130.560416666667</v>
      </c>
      <c r="M7333">
        <v>17.18</v>
      </c>
      <c r="N7333" t="s">
        <v>28</v>
      </c>
      <c r="P7333">
        <f>(C7333-Key!$B$1)*24</f>
        <v>4.3666666667559184</v>
      </c>
      <c r="Q7333">
        <f>(Key!$B$2-'17.1'!C7333)*24</f>
        <v>-1.4166666667442769</v>
      </c>
      <c r="R7333" s="3">
        <f>C7333-(M7333-Key!$B$5)/(24*Key!$B$6)</f>
        <v>44130.795212962963</v>
      </c>
      <c r="S7333">
        <f>M7333-Key!$B$5</f>
        <v>14.92</v>
      </c>
      <c r="T7333" s="2">
        <f t="shared" si="570"/>
        <v>44129.8125</v>
      </c>
      <c r="U7333" t="str">
        <f t="shared" si="571"/>
        <v>10-25-2020 19:30</v>
      </c>
      <c r="V7333">
        <f>IFERROR(IF(W7333=Z7333,VLOOKUP($U7333,[1]C8842!$G$2:$M$145,3,FALSE),0),0)</f>
        <v>0</v>
      </c>
      <c r="W7333">
        <f>VLOOKUP(RIGHT($V$1,5),Key!$A$9:$B$14,2,FALSE)</f>
        <v>10.199999999999999</v>
      </c>
      <c r="X7333">
        <f t="shared" si="574"/>
        <v>0</v>
      </c>
      <c r="Y7333">
        <f>VLOOKUP(RIGHT($X$1,5),Key!$A$9:$B$14,2,FALSE)</f>
        <v>3.7</v>
      </c>
      <c r="Z7333">
        <f t="shared" si="572"/>
        <v>10.199999999999999</v>
      </c>
      <c r="AA7333">
        <f t="shared" si="573"/>
        <v>0</v>
      </c>
    </row>
    <row r="7334" spans="1:27" x14ac:dyDescent="0.3">
      <c r="A7334">
        <v>100067</v>
      </c>
      <c r="B7334">
        <v>230922</v>
      </c>
      <c r="C7334" s="3">
        <v>44130.809027777781</v>
      </c>
      <c r="D7334">
        <v>2</v>
      </c>
      <c r="E7334">
        <v>1</v>
      </c>
      <c r="F7334" t="s">
        <v>26</v>
      </c>
      <c r="G7334">
        <v>1</v>
      </c>
      <c r="H7334">
        <v>66.980469999999997</v>
      </c>
      <c r="I7334">
        <v>18.65625</v>
      </c>
      <c r="J7334">
        <v>0.9765625</v>
      </c>
      <c r="K7334">
        <v>84.035160000000005</v>
      </c>
      <c r="L7334" s="3">
        <v>44130.560416666667</v>
      </c>
      <c r="M7334">
        <v>17.18</v>
      </c>
      <c r="N7334" t="s">
        <v>28</v>
      </c>
      <c r="P7334">
        <f>(C7334-Key!$B$1)*24</f>
        <v>4.3666666667559184</v>
      </c>
      <c r="Q7334">
        <f>(Key!$B$2-'17.1'!C7334)*24</f>
        <v>-1.4166666667442769</v>
      </c>
      <c r="R7334" s="3">
        <f>C7334-(M7334-Key!$B$5)/(24*Key!$B$6)</f>
        <v>44130.795212962963</v>
      </c>
      <c r="S7334">
        <f>M7334-Key!$B$5</f>
        <v>14.92</v>
      </c>
      <c r="T7334" s="2">
        <f t="shared" si="570"/>
        <v>44129.8125</v>
      </c>
      <c r="U7334" t="str">
        <f t="shared" si="571"/>
        <v>10-25-2020 19:30</v>
      </c>
      <c r="V7334">
        <f>IFERROR(IF(W7334=Z7334,VLOOKUP($U7334,[1]C8842!$G$2:$M$145,3,FALSE),0),0)</f>
        <v>0</v>
      </c>
      <c r="W7334">
        <f>VLOOKUP(RIGHT($V$1,5),Key!$A$9:$B$14,2,FALSE)</f>
        <v>10.199999999999999</v>
      </c>
      <c r="X7334">
        <f t="shared" si="574"/>
        <v>0</v>
      </c>
      <c r="Y7334">
        <f>VLOOKUP(RIGHT($X$1,5),Key!$A$9:$B$14,2,FALSE)</f>
        <v>3.7</v>
      </c>
      <c r="Z7334">
        <f t="shared" si="572"/>
        <v>10.199999999999999</v>
      </c>
      <c r="AA7334">
        <f t="shared" si="573"/>
        <v>0</v>
      </c>
    </row>
    <row r="7335" spans="1:27" x14ac:dyDescent="0.3">
      <c r="A7335">
        <v>100067</v>
      </c>
      <c r="B7335">
        <v>230922</v>
      </c>
      <c r="C7335" s="3">
        <v>44130.809027777781</v>
      </c>
      <c r="D7335">
        <v>1</v>
      </c>
      <c r="E7335">
        <v>1</v>
      </c>
      <c r="F7335" t="s">
        <v>25</v>
      </c>
      <c r="G7335">
        <v>3</v>
      </c>
      <c r="H7335">
        <v>69.445310000000006</v>
      </c>
      <c r="I7335">
        <v>32.820309999999999</v>
      </c>
      <c r="J7335">
        <v>1.488281</v>
      </c>
      <c r="K7335">
        <v>56.023440000000001</v>
      </c>
      <c r="L7335" s="3">
        <v>44130.560416666667</v>
      </c>
      <c r="M7335">
        <v>17.18</v>
      </c>
      <c r="N7335" t="s">
        <v>28</v>
      </c>
      <c r="P7335">
        <f>(C7335-Key!$B$1)*24</f>
        <v>4.3666666667559184</v>
      </c>
      <c r="Q7335">
        <f>(Key!$B$2-'17.1'!C7335)*24</f>
        <v>-1.4166666667442769</v>
      </c>
      <c r="R7335" s="3">
        <f>C7335-(M7335-Key!$B$5)/(24*Key!$B$6)</f>
        <v>44130.795212962963</v>
      </c>
      <c r="S7335">
        <f>M7335-Key!$B$5</f>
        <v>14.92</v>
      </c>
      <c r="T7335" s="2">
        <f t="shared" si="570"/>
        <v>44129.8125</v>
      </c>
      <c r="U7335" t="str">
        <f t="shared" si="571"/>
        <v>10-25-2020 19:30</v>
      </c>
      <c r="V7335">
        <f>IFERROR(IF(W7335=Z7335,VLOOKUP($U7335,[1]C8842!$G$2:$M$145,3,FALSE),0),0)</f>
        <v>0</v>
      </c>
      <c r="W7335">
        <f>VLOOKUP(RIGHT($V$1,5),Key!$A$9:$B$14,2,FALSE)</f>
        <v>10.199999999999999</v>
      </c>
      <c r="X7335">
        <f t="shared" si="574"/>
        <v>0</v>
      </c>
      <c r="Y7335">
        <f>VLOOKUP(RIGHT($X$1,5),Key!$A$9:$B$14,2,FALSE)</f>
        <v>3.7</v>
      </c>
      <c r="Z7335">
        <f t="shared" si="572"/>
        <v>10.199999999999999</v>
      </c>
      <c r="AA7335">
        <f t="shared" si="573"/>
        <v>0</v>
      </c>
    </row>
    <row r="7336" spans="1:27" x14ac:dyDescent="0.3">
      <c r="A7336">
        <v>100067</v>
      </c>
      <c r="B7336">
        <v>230922</v>
      </c>
      <c r="C7336" s="3">
        <v>44130.809027777781</v>
      </c>
      <c r="D7336">
        <v>0</v>
      </c>
      <c r="E7336">
        <v>2</v>
      </c>
      <c r="F7336" t="s">
        <v>25</v>
      </c>
      <c r="G7336">
        <v>1</v>
      </c>
      <c r="H7336">
        <v>55.742190000000001</v>
      </c>
      <c r="I7336">
        <v>15.191409999999999</v>
      </c>
      <c r="J7336">
        <v>1.011719</v>
      </c>
      <c r="K7336">
        <v>48.019530000000003</v>
      </c>
      <c r="L7336" s="3">
        <v>44130.560416666667</v>
      </c>
      <c r="M7336">
        <v>17.18</v>
      </c>
      <c r="N7336" t="s">
        <v>28</v>
      </c>
      <c r="P7336">
        <f>(C7336-Key!$B$1)*24</f>
        <v>4.3666666667559184</v>
      </c>
      <c r="Q7336">
        <f>(Key!$B$2-'17.1'!C7336)*24</f>
        <v>-1.4166666667442769</v>
      </c>
      <c r="R7336" s="3">
        <f>C7336-(M7336-Key!$B$5)/(24*Key!$B$6)</f>
        <v>44130.795212962963</v>
      </c>
      <c r="S7336">
        <f>M7336-Key!$B$5</f>
        <v>14.92</v>
      </c>
      <c r="T7336" s="2">
        <f t="shared" si="570"/>
        <v>44129.8125</v>
      </c>
      <c r="U7336" t="str">
        <f t="shared" si="571"/>
        <v>10-25-2020 19:30</v>
      </c>
      <c r="V7336">
        <f>IFERROR(IF(W7336=Z7336,VLOOKUP($U7336,[1]C8842!$G$2:$M$145,3,FALSE),0),0)</f>
        <v>0</v>
      </c>
      <c r="W7336">
        <f>VLOOKUP(RIGHT($V$1,5),Key!$A$9:$B$14,2,FALSE)</f>
        <v>10.199999999999999</v>
      </c>
      <c r="X7336">
        <f t="shared" si="574"/>
        <v>0</v>
      </c>
      <c r="Y7336">
        <f>VLOOKUP(RIGHT($X$1,5),Key!$A$9:$B$14,2,FALSE)</f>
        <v>3.7</v>
      </c>
      <c r="Z7336">
        <f t="shared" si="572"/>
        <v>10.199999999999999</v>
      </c>
      <c r="AA7336">
        <f t="shared" si="573"/>
        <v>0</v>
      </c>
    </row>
    <row r="7337" spans="1:27" x14ac:dyDescent="0.3">
      <c r="A7337">
        <v>100067</v>
      </c>
      <c r="B7337">
        <v>230922</v>
      </c>
      <c r="C7337" s="3">
        <v>44130.809027777781</v>
      </c>
      <c r="D7337">
        <v>1</v>
      </c>
      <c r="E7337">
        <v>1</v>
      </c>
      <c r="F7337" t="s">
        <v>25</v>
      </c>
      <c r="G7337">
        <v>1</v>
      </c>
      <c r="H7337">
        <v>61.339840000000002</v>
      </c>
      <c r="I7337">
        <v>15.10938</v>
      </c>
      <c r="J7337">
        <v>0.9140625</v>
      </c>
      <c r="K7337">
        <v>55.023440000000001</v>
      </c>
      <c r="L7337" s="3">
        <v>44130.560416666667</v>
      </c>
      <c r="M7337">
        <v>17.18</v>
      </c>
      <c r="N7337" t="s">
        <v>28</v>
      </c>
      <c r="P7337">
        <f>(C7337-Key!$B$1)*24</f>
        <v>4.3666666667559184</v>
      </c>
      <c r="Q7337">
        <f>(Key!$B$2-'17.1'!C7337)*24</f>
        <v>-1.4166666667442769</v>
      </c>
      <c r="R7337" s="3">
        <f>C7337-(M7337-Key!$B$5)/(24*Key!$B$6)</f>
        <v>44130.795212962963</v>
      </c>
      <c r="S7337">
        <f>M7337-Key!$B$5</f>
        <v>14.92</v>
      </c>
      <c r="T7337" s="2">
        <f t="shared" si="570"/>
        <v>44129.8125</v>
      </c>
      <c r="U7337" t="str">
        <f t="shared" si="571"/>
        <v>10-25-2020 19:30</v>
      </c>
      <c r="V7337">
        <f>IFERROR(IF(W7337=Z7337,VLOOKUP($U7337,[1]C8842!$G$2:$M$145,3,FALSE),0),0)</f>
        <v>0</v>
      </c>
      <c r="W7337">
        <f>VLOOKUP(RIGHT($V$1,5),Key!$A$9:$B$14,2,FALSE)</f>
        <v>10.199999999999999</v>
      </c>
      <c r="X7337">
        <f t="shared" si="574"/>
        <v>0</v>
      </c>
      <c r="Y7337">
        <f>VLOOKUP(RIGHT($X$1,5),Key!$A$9:$B$14,2,FALSE)</f>
        <v>3.7</v>
      </c>
      <c r="Z7337">
        <f t="shared" si="572"/>
        <v>10.199999999999999</v>
      </c>
      <c r="AA7337">
        <f t="shared" si="573"/>
        <v>0</v>
      </c>
    </row>
    <row r="7338" spans="1:27" x14ac:dyDescent="0.3">
      <c r="A7338">
        <v>100067</v>
      </c>
      <c r="B7338">
        <v>230922</v>
      </c>
      <c r="C7338" s="3">
        <v>44130.809027777781</v>
      </c>
      <c r="D7338">
        <v>2</v>
      </c>
      <c r="E7338">
        <v>1</v>
      </c>
      <c r="F7338" t="s">
        <v>26</v>
      </c>
      <c r="G7338">
        <v>2</v>
      </c>
      <c r="H7338">
        <v>70.949219999999997</v>
      </c>
      <c r="I7338">
        <v>20.5</v>
      </c>
      <c r="J7338">
        <v>0.9921875</v>
      </c>
      <c r="K7338">
        <v>80.03125</v>
      </c>
      <c r="L7338" s="3">
        <v>44130.560416666667</v>
      </c>
      <c r="M7338">
        <v>17.18</v>
      </c>
      <c r="N7338" t="s">
        <v>28</v>
      </c>
      <c r="P7338">
        <f>(C7338-Key!$B$1)*24</f>
        <v>4.3666666667559184</v>
      </c>
      <c r="Q7338">
        <f>(Key!$B$2-'17.1'!C7338)*24</f>
        <v>-1.4166666667442769</v>
      </c>
      <c r="R7338" s="3">
        <f>C7338-(M7338-Key!$B$5)/(24*Key!$B$6)</f>
        <v>44130.795212962963</v>
      </c>
      <c r="S7338">
        <f>M7338-Key!$B$5</f>
        <v>14.92</v>
      </c>
      <c r="T7338" s="2">
        <f t="shared" si="570"/>
        <v>44129.8125</v>
      </c>
      <c r="U7338" t="str">
        <f t="shared" si="571"/>
        <v>10-25-2020 19:30</v>
      </c>
      <c r="V7338">
        <f>IFERROR(IF(W7338=Z7338,VLOOKUP($U7338,[1]C8842!$G$2:$M$145,3,FALSE),0),0)</f>
        <v>0</v>
      </c>
      <c r="W7338">
        <f>VLOOKUP(RIGHT($V$1,5),Key!$A$9:$B$14,2,FALSE)</f>
        <v>10.199999999999999</v>
      </c>
      <c r="X7338">
        <f t="shared" si="574"/>
        <v>0</v>
      </c>
      <c r="Y7338">
        <f>VLOOKUP(RIGHT($X$1,5),Key!$A$9:$B$14,2,FALSE)</f>
        <v>3.7</v>
      </c>
      <c r="Z7338">
        <f t="shared" si="572"/>
        <v>10.199999999999999</v>
      </c>
      <c r="AA7338">
        <f t="shared" si="573"/>
        <v>0</v>
      </c>
    </row>
    <row r="7339" spans="1:27" x14ac:dyDescent="0.3">
      <c r="A7339">
        <v>100067</v>
      </c>
      <c r="B7339">
        <v>230922</v>
      </c>
      <c r="C7339" s="3">
        <v>44130.809027777781</v>
      </c>
      <c r="D7339">
        <v>0</v>
      </c>
      <c r="E7339">
        <v>2</v>
      </c>
      <c r="F7339" t="s">
        <v>25</v>
      </c>
      <c r="G7339">
        <v>1</v>
      </c>
      <c r="H7339">
        <v>63.058590000000002</v>
      </c>
      <c r="I7339">
        <v>15.652340000000001</v>
      </c>
      <c r="J7339">
        <v>0.9140625</v>
      </c>
      <c r="K7339">
        <v>48.019530000000003</v>
      </c>
      <c r="L7339" s="3">
        <v>44130.560416666667</v>
      </c>
      <c r="M7339">
        <v>17.18</v>
      </c>
      <c r="N7339" t="s">
        <v>28</v>
      </c>
      <c r="P7339">
        <f>(C7339-Key!$B$1)*24</f>
        <v>4.3666666667559184</v>
      </c>
      <c r="Q7339">
        <f>(Key!$B$2-'17.1'!C7339)*24</f>
        <v>-1.4166666667442769</v>
      </c>
      <c r="R7339" s="3">
        <f>C7339-(M7339-Key!$B$5)/(24*Key!$B$6)</f>
        <v>44130.795212962963</v>
      </c>
      <c r="S7339">
        <f>M7339-Key!$B$5</f>
        <v>14.92</v>
      </c>
      <c r="T7339" s="2">
        <f t="shared" si="570"/>
        <v>44129.8125</v>
      </c>
      <c r="U7339" t="str">
        <f t="shared" si="571"/>
        <v>10-25-2020 19:30</v>
      </c>
      <c r="V7339">
        <f>IFERROR(IF(W7339=Z7339,VLOOKUP($U7339,[1]C8842!$G$2:$M$145,3,FALSE),0),0)</f>
        <v>0</v>
      </c>
      <c r="W7339">
        <f>VLOOKUP(RIGHT($V$1,5),Key!$A$9:$B$14,2,FALSE)</f>
        <v>10.199999999999999</v>
      </c>
      <c r="X7339">
        <f t="shared" si="574"/>
        <v>0</v>
      </c>
      <c r="Y7339">
        <f>VLOOKUP(RIGHT($X$1,5),Key!$A$9:$B$14,2,FALSE)</f>
        <v>3.7</v>
      </c>
      <c r="Z7339">
        <f t="shared" si="572"/>
        <v>10.199999999999999</v>
      </c>
      <c r="AA7339">
        <f t="shared" si="573"/>
        <v>0</v>
      </c>
    </row>
    <row r="7340" spans="1:27" x14ac:dyDescent="0.3">
      <c r="A7340">
        <v>100067</v>
      </c>
      <c r="B7340">
        <v>230922</v>
      </c>
      <c r="C7340" s="3">
        <v>44130.809027777781</v>
      </c>
      <c r="D7340">
        <v>3</v>
      </c>
      <c r="E7340">
        <v>2</v>
      </c>
      <c r="F7340" t="s">
        <v>26</v>
      </c>
      <c r="G7340">
        <v>2</v>
      </c>
      <c r="H7340">
        <v>64.765630000000002</v>
      </c>
      <c r="I7340">
        <v>24.07422</v>
      </c>
      <c r="J7340">
        <v>1.234375</v>
      </c>
      <c r="K7340">
        <v>92.039060000000006</v>
      </c>
      <c r="L7340" s="3">
        <v>44130.560416666667</v>
      </c>
      <c r="M7340">
        <v>17.18</v>
      </c>
      <c r="N7340" t="s">
        <v>28</v>
      </c>
      <c r="P7340">
        <f>(C7340-Key!$B$1)*24</f>
        <v>4.3666666667559184</v>
      </c>
      <c r="Q7340">
        <f>(Key!$B$2-'17.1'!C7340)*24</f>
        <v>-1.4166666667442769</v>
      </c>
      <c r="R7340" s="3">
        <f>C7340-(M7340-Key!$B$5)/(24*Key!$B$6)</f>
        <v>44130.795212962963</v>
      </c>
      <c r="S7340">
        <f>M7340-Key!$B$5</f>
        <v>14.92</v>
      </c>
      <c r="T7340" s="2">
        <f t="shared" si="570"/>
        <v>44129.8125</v>
      </c>
      <c r="U7340" t="str">
        <f t="shared" si="571"/>
        <v>10-25-2020 19:30</v>
      </c>
      <c r="V7340">
        <f>IFERROR(IF(W7340=Z7340,VLOOKUP($U7340,[1]C8842!$G$2:$M$145,3,FALSE),0),0)</f>
        <v>0</v>
      </c>
      <c r="W7340">
        <f>VLOOKUP(RIGHT($V$1,5),Key!$A$9:$B$14,2,FALSE)</f>
        <v>10.199999999999999</v>
      </c>
      <c r="X7340">
        <f t="shared" si="574"/>
        <v>0</v>
      </c>
      <c r="Y7340">
        <f>VLOOKUP(RIGHT($X$1,5),Key!$A$9:$B$14,2,FALSE)</f>
        <v>3.7</v>
      </c>
      <c r="Z7340">
        <f t="shared" si="572"/>
        <v>10.199999999999999</v>
      </c>
      <c r="AA7340">
        <f t="shared" si="573"/>
        <v>0</v>
      </c>
    </row>
    <row r="7341" spans="1:27" x14ac:dyDescent="0.3">
      <c r="A7341">
        <v>100067</v>
      </c>
      <c r="B7341">
        <v>230922</v>
      </c>
      <c r="C7341" s="3">
        <v>44130.80972222222</v>
      </c>
      <c r="D7341">
        <v>3</v>
      </c>
      <c r="E7341">
        <v>2</v>
      </c>
      <c r="F7341" t="s">
        <v>26</v>
      </c>
      <c r="G7341">
        <v>2</v>
      </c>
      <c r="H7341">
        <v>62.648440000000001</v>
      </c>
      <c r="I7341">
        <v>21.984380000000002</v>
      </c>
      <c r="J7341">
        <v>1.1875</v>
      </c>
      <c r="K7341">
        <v>95.039060000000006</v>
      </c>
      <c r="L7341" s="3">
        <v>44130.560416666667</v>
      </c>
      <c r="M7341">
        <v>17.18</v>
      </c>
      <c r="N7341" t="s">
        <v>28</v>
      </c>
      <c r="P7341">
        <f>(C7341-Key!$B$1)*24</f>
        <v>4.3833333333022892</v>
      </c>
      <c r="Q7341">
        <f>(Key!$B$2-'17.1'!C7341)*24</f>
        <v>-1.4333333332906477</v>
      </c>
      <c r="R7341" s="3">
        <f>C7341-(M7341-Key!$B$5)/(24*Key!$B$6)</f>
        <v>44130.795907407402</v>
      </c>
      <c r="S7341">
        <f>M7341-Key!$B$5</f>
        <v>14.92</v>
      </c>
      <c r="T7341" s="2">
        <f t="shared" si="570"/>
        <v>44129.8125</v>
      </c>
      <c r="U7341" t="str">
        <f t="shared" si="571"/>
        <v>10-25-2020 19:30</v>
      </c>
      <c r="V7341">
        <f>IFERROR(IF(W7341=Z7341,VLOOKUP($U7341,[1]C8842!$G$2:$M$145,3,FALSE),0),0)</f>
        <v>0</v>
      </c>
      <c r="W7341">
        <f>VLOOKUP(RIGHT($V$1,5),Key!$A$9:$B$14,2,FALSE)</f>
        <v>10.199999999999999</v>
      </c>
      <c r="X7341">
        <f t="shared" si="574"/>
        <v>0</v>
      </c>
      <c r="Y7341">
        <f>VLOOKUP(RIGHT($X$1,5),Key!$A$9:$B$14,2,FALSE)</f>
        <v>3.7</v>
      </c>
      <c r="Z7341">
        <f t="shared" si="572"/>
        <v>10.199999999999999</v>
      </c>
      <c r="AA7341">
        <f t="shared" si="573"/>
        <v>0</v>
      </c>
    </row>
    <row r="7342" spans="1:27" x14ac:dyDescent="0.3">
      <c r="A7342">
        <v>100067</v>
      </c>
      <c r="B7342">
        <v>230922</v>
      </c>
      <c r="C7342" s="3">
        <v>44130.80972222222</v>
      </c>
      <c r="D7342">
        <v>2</v>
      </c>
      <c r="E7342">
        <v>1</v>
      </c>
      <c r="F7342" t="s">
        <v>26</v>
      </c>
      <c r="G7342">
        <v>1</v>
      </c>
      <c r="H7342">
        <v>62.132809999999999</v>
      </c>
      <c r="I7342">
        <v>15.742190000000001</v>
      </c>
      <c r="J7342">
        <v>0.9296875</v>
      </c>
      <c r="K7342">
        <v>80.03125</v>
      </c>
      <c r="L7342" s="3">
        <v>44130.560416666667</v>
      </c>
      <c r="M7342">
        <v>17.18</v>
      </c>
      <c r="N7342" t="s">
        <v>28</v>
      </c>
      <c r="P7342">
        <f>(C7342-Key!$B$1)*24</f>
        <v>4.3833333333022892</v>
      </c>
      <c r="Q7342">
        <f>(Key!$B$2-'17.1'!C7342)*24</f>
        <v>-1.4333333332906477</v>
      </c>
      <c r="R7342" s="3">
        <f>C7342-(M7342-Key!$B$5)/(24*Key!$B$6)</f>
        <v>44130.795907407402</v>
      </c>
      <c r="S7342">
        <f>M7342-Key!$B$5</f>
        <v>14.92</v>
      </c>
      <c r="T7342" s="2">
        <f t="shared" si="570"/>
        <v>44129.8125</v>
      </c>
      <c r="U7342" t="str">
        <f t="shared" si="571"/>
        <v>10-25-2020 19:30</v>
      </c>
      <c r="V7342">
        <f>IFERROR(IF(W7342=Z7342,VLOOKUP($U7342,[1]C8842!$G$2:$M$145,3,FALSE),0),0)</f>
        <v>0</v>
      </c>
      <c r="W7342">
        <f>VLOOKUP(RIGHT($V$1,5),Key!$A$9:$B$14,2,FALSE)</f>
        <v>10.199999999999999</v>
      </c>
      <c r="X7342">
        <f t="shared" si="574"/>
        <v>0</v>
      </c>
      <c r="Y7342">
        <f>VLOOKUP(RIGHT($X$1,5),Key!$A$9:$B$14,2,FALSE)</f>
        <v>3.7</v>
      </c>
      <c r="Z7342">
        <f t="shared" si="572"/>
        <v>10.199999999999999</v>
      </c>
      <c r="AA7342">
        <f t="shared" si="573"/>
        <v>0</v>
      </c>
    </row>
    <row r="7343" spans="1:27" x14ac:dyDescent="0.3">
      <c r="A7343">
        <v>100067</v>
      </c>
      <c r="B7343">
        <v>230922</v>
      </c>
      <c r="C7343" s="3">
        <v>44130.80972222222</v>
      </c>
      <c r="D7343">
        <v>3</v>
      </c>
      <c r="E7343">
        <v>2</v>
      </c>
      <c r="F7343" t="s">
        <v>26</v>
      </c>
      <c r="G7343">
        <v>1</v>
      </c>
      <c r="H7343">
        <v>69.578130000000002</v>
      </c>
      <c r="I7343">
        <v>15.26172</v>
      </c>
      <c r="J7343">
        <v>0.8125</v>
      </c>
      <c r="K7343">
        <v>94.039060000000006</v>
      </c>
      <c r="L7343" s="3">
        <v>44130.560416666667</v>
      </c>
      <c r="M7343">
        <v>17.18</v>
      </c>
      <c r="N7343" t="s">
        <v>28</v>
      </c>
      <c r="P7343">
        <f>(C7343-Key!$B$1)*24</f>
        <v>4.3833333333022892</v>
      </c>
      <c r="Q7343">
        <f>(Key!$B$2-'17.1'!C7343)*24</f>
        <v>-1.4333333332906477</v>
      </c>
      <c r="R7343" s="3">
        <f>C7343-(M7343-Key!$B$5)/(24*Key!$B$6)</f>
        <v>44130.795907407402</v>
      </c>
      <c r="S7343">
        <f>M7343-Key!$B$5</f>
        <v>14.92</v>
      </c>
      <c r="T7343" s="2">
        <f t="shared" si="570"/>
        <v>44129.8125</v>
      </c>
      <c r="U7343" t="str">
        <f t="shared" si="571"/>
        <v>10-25-2020 19:30</v>
      </c>
      <c r="V7343">
        <f>IFERROR(IF(W7343=Z7343,VLOOKUP($U7343,[1]C8842!$G$2:$M$145,3,FALSE),0),0)</f>
        <v>0</v>
      </c>
      <c r="W7343">
        <f>VLOOKUP(RIGHT($V$1,5),Key!$A$9:$B$14,2,FALSE)</f>
        <v>10.199999999999999</v>
      </c>
      <c r="X7343">
        <f t="shared" si="574"/>
        <v>0</v>
      </c>
      <c r="Y7343">
        <f>VLOOKUP(RIGHT($X$1,5),Key!$A$9:$B$14,2,FALSE)</f>
        <v>3.7</v>
      </c>
      <c r="Z7343">
        <f t="shared" si="572"/>
        <v>10.199999999999999</v>
      </c>
      <c r="AA7343">
        <f t="shared" si="573"/>
        <v>0</v>
      </c>
    </row>
    <row r="7344" spans="1:27" x14ac:dyDescent="0.3">
      <c r="A7344">
        <v>100067</v>
      </c>
      <c r="B7344">
        <v>230922</v>
      </c>
      <c r="C7344" s="3">
        <v>44130.80972222222</v>
      </c>
      <c r="D7344">
        <v>1</v>
      </c>
      <c r="E7344">
        <v>1</v>
      </c>
      <c r="F7344" t="s">
        <v>25</v>
      </c>
      <c r="G7344">
        <v>1</v>
      </c>
      <c r="H7344">
        <v>62.121090000000002</v>
      </c>
      <c r="I7344">
        <v>15.679690000000001</v>
      </c>
      <c r="J7344">
        <v>0.92578130000000003</v>
      </c>
      <c r="K7344">
        <v>58.023440000000001</v>
      </c>
      <c r="L7344" s="3">
        <v>44130.560416666667</v>
      </c>
      <c r="M7344">
        <v>17.18</v>
      </c>
      <c r="N7344" t="s">
        <v>28</v>
      </c>
      <c r="P7344">
        <f>(C7344-Key!$B$1)*24</f>
        <v>4.3833333333022892</v>
      </c>
      <c r="Q7344">
        <f>(Key!$B$2-'17.1'!C7344)*24</f>
        <v>-1.4333333332906477</v>
      </c>
      <c r="R7344" s="3">
        <f>C7344-(M7344-Key!$B$5)/(24*Key!$B$6)</f>
        <v>44130.795907407402</v>
      </c>
      <c r="S7344">
        <f>M7344-Key!$B$5</f>
        <v>14.92</v>
      </c>
      <c r="T7344" s="2">
        <f t="shared" si="570"/>
        <v>44129.8125</v>
      </c>
      <c r="U7344" t="str">
        <f t="shared" si="571"/>
        <v>10-25-2020 19:30</v>
      </c>
      <c r="V7344">
        <f>IFERROR(IF(W7344=Z7344,VLOOKUP($U7344,[1]C8842!$G$2:$M$145,3,FALSE),0),0)</f>
        <v>0</v>
      </c>
      <c r="W7344">
        <f>VLOOKUP(RIGHT($V$1,5),Key!$A$9:$B$14,2,FALSE)</f>
        <v>10.199999999999999</v>
      </c>
      <c r="X7344">
        <f t="shared" si="574"/>
        <v>0</v>
      </c>
      <c r="Y7344">
        <f>VLOOKUP(RIGHT($X$1,5),Key!$A$9:$B$14,2,FALSE)</f>
        <v>3.7</v>
      </c>
      <c r="Z7344">
        <f t="shared" si="572"/>
        <v>10.199999999999999</v>
      </c>
      <c r="AA7344">
        <f t="shared" si="573"/>
        <v>0</v>
      </c>
    </row>
    <row r="7345" spans="1:27" x14ac:dyDescent="0.3">
      <c r="A7345">
        <v>100067</v>
      </c>
      <c r="B7345">
        <v>230922</v>
      </c>
      <c r="C7345" s="3">
        <v>44130.80972222222</v>
      </c>
      <c r="D7345">
        <v>0</v>
      </c>
      <c r="E7345">
        <v>2</v>
      </c>
      <c r="F7345" t="s">
        <v>25</v>
      </c>
      <c r="G7345">
        <v>1</v>
      </c>
      <c r="H7345">
        <v>60.875</v>
      </c>
      <c r="I7345">
        <v>15.054690000000001</v>
      </c>
      <c r="J7345">
        <v>0.91796880000000003</v>
      </c>
      <c r="K7345">
        <v>46.019530000000003</v>
      </c>
      <c r="L7345" s="3">
        <v>44130.560416666667</v>
      </c>
      <c r="M7345">
        <v>17.18</v>
      </c>
      <c r="N7345" t="s">
        <v>28</v>
      </c>
      <c r="P7345">
        <f>(C7345-Key!$B$1)*24</f>
        <v>4.3833333333022892</v>
      </c>
      <c r="Q7345">
        <f>(Key!$B$2-'17.1'!C7345)*24</f>
        <v>-1.4333333332906477</v>
      </c>
      <c r="R7345" s="3">
        <f>C7345-(M7345-Key!$B$5)/(24*Key!$B$6)</f>
        <v>44130.795907407402</v>
      </c>
      <c r="S7345">
        <f>M7345-Key!$B$5</f>
        <v>14.92</v>
      </c>
      <c r="T7345" s="2">
        <f t="shared" si="570"/>
        <v>44129.8125</v>
      </c>
      <c r="U7345" t="str">
        <f t="shared" si="571"/>
        <v>10-25-2020 19:30</v>
      </c>
      <c r="V7345">
        <f>IFERROR(IF(W7345=Z7345,VLOOKUP($U7345,[1]C8842!$G$2:$M$145,3,FALSE),0),0)</f>
        <v>0</v>
      </c>
      <c r="W7345">
        <f>VLOOKUP(RIGHT($V$1,5),Key!$A$9:$B$14,2,FALSE)</f>
        <v>10.199999999999999</v>
      </c>
      <c r="X7345">
        <f t="shared" si="574"/>
        <v>0</v>
      </c>
      <c r="Y7345">
        <f>VLOOKUP(RIGHT($X$1,5),Key!$A$9:$B$14,2,FALSE)</f>
        <v>3.7</v>
      </c>
      <c r="Z7345">
        <f t="shared" si="572"/>
        <v>10.199999999999999</v>
      </c>
      <c r="AA7345">
        <f t="shared" si="573"/>
        <v>0</v>
      </c>
    </row>
    <row r="7346" spans="1:27" x14ac:dyDescent="0.3">
      <c r="A7346">
        <v>100067</v>
      </c>
      <c r="B7346">
        <v>230922</v>
      </c>
      <c r="C7346" s="3">
        <v>44130.80972222222</v>
      </c>
      <c r="D7346">
        <v>2</v>
      </c>
      <c r="E7346">
        <v>1</v>
      </c>
      <c r="F7346" t="s">
        <v>26</v>
      </c>
      <c r="G7346">
        <v>1</v>
      </c>
      <c r="H7346">
        <v>64.085939999999994</v>
      </c>
      <c r="I7346">
        <v>18.38672</v>
      </c>
      <c r="J7346">
        <v>1.011719</v>
      </c>
      <c r="K7346">
        <v>82.035160000000005</v>
      </c>
      <c r="L7346" s="3">
        <v>44130.560416666667</v>
      </c>
      <c r="M7346">
        <v>17.18</v>
      </c>
      <c r="N7346" t="s">
        <v>28</v>
      </c>
      <c r="P7346">
        <f>(C7346-Key!$B$1)*24</f>
        <v>4.3833333333022892</v>
      </c>
      <c r="Q7346">
        <f>(Key!$B$2-'17.1'!C7346)*24</f>
        <v>-1.4333333332906477</v>
      </c>
      <c r="R7346" s="3">
        <f>C7346-(M7346-Key!$B$5)/(24*Key!$B$6)</f>
        <v>44130.795907407402</v>
      </c>
      <c r="S7346">
        <f>M7346-Key!$B$5</f>
        <v>14.92</v>
      </c>
      <c r="T7346" s="2">
        <f t="shared" si="570"/>
        <v>44129.8125</v>
      </c>
      <c r="U7346" t="str">
        <f t="shared" si="571"/>
        <v>10-25-2020 19:30</v>
      </c>
      <c r="V7346">
        <f>IFERROR(IF(W7346=Z7346,VLOOKUP($U7346,[1]C8842!$G$2:$M$145,3,FALSE),0),0)</f>
        <v>0</v>
      </c>
      <c r="W7346">
        <f>VLOOKUP(RIGHT($V$1,5),Key!$A$9:$B$14,2,FALSE)</f>
        <v>10.199999999999999</v>
      </c>
      <c r="X7346">
        <f t="shared" si="574"/>
        <v>0</v>
      </c>
      <c r="Y7346">
        <f>VLOOKUP(RIGHT($X$1,5),Key!$A$9:$B$14,2,FALSE)</f>
        <v>3.7</v>
      </c>
      <c r="Z7346">
        <f t="shared" si="572"/>
        <v>10.199999999999999</v>
      </c>
      <c r="AA7346">
        <f t="shared" si="573"/>
        <v>0</v>
      </c>
    </row>
    <row r="7347" spans="1:27" x14ac:dyDescent="0.3">
      <c r="A7347">
        <v>100067</v>
      </c>
      <c r="B7347">
        <v>230922</v>
      </c>
      <c r="C7347" s="3">
        <v>44130.80972222222</v>
      </c>
      <c r="D7347">
        <v>0</v>
      </c>
      <c r="E7347">
        <v>2</v>
      </c>
      <c r="F7347" t="s">
        <v>25</v>
      </c>
      <c r="G7347">
        <v>1</v>
      </c>
      <c r="H7347">
        <v>63.402340000000002</v>
      </c>
      <c r="I7347">
        <v>13.125</v>
      </c>
      <c r="J7347">
        <v>0.80078130000000003</v>
      </c>
      <c r="K7347">
        <v>44.019530000000003</v>
      </c>
      <c r="L7347" s="3">
        <v>44130.560416666667</v>
      </c>
      <c r="M7347">
        <v>17.18</v>
      </c>
      <c r="N7347" t="s">
        <v>28</v>
      </c>
      <c r="P7347">
        <f>(C7347-Key!$B$1)*24</f>
        <v>4.3833333333022892</v>
      </c>
      <c r="Q7347">
        <f>(Key!$B$2-'17.1'!C7347)*24</f>
        <v>-1.4333333332906477</v>
      </c>
      <c r="R7347" s="3">
        <f>C7347-(M7347-Key!$B$5)/(24*Key!$B$6)</f>
        <v>44130.795907407402</v>
      </c>
      <c r="S7347">
        <f>M7347-Key!$B$5</f>
        <v>14.92</v>
      </c>
      <c r="T7347" s="2">
        <f t="shared" si="570"/>
        <v>44129.8125</v>
      </c>
      <c r="U7347" t="str">
        <f t="shared" si="571"/>
        <v>10-25-2020 19:30</v>
      </c>
      <c r="V7347">
        <f>IFERROR(IF(W7347=Z7347,VLOOKUP($U7347,[1]C8842!$G$2:$M$145,3,FALSE),0),0)</f>
        <v>0</v>
      </c>
      <c r="W7347">
        <f>VLOOKUP(RIGHT($V$1,5),Key!$A$9:$B$14,2,FALSE)</f>
        <v>10.199999999999999</v>
      </c>
      <c r="X7347">
        <f t="shared" si="574"/>
        <v>0</v>
      </c>
      <c r="Y7347">
        <f>VLOOKUP(RIGHT($X$1,5),Key!$A$9:$B$14,2,FALSE)</f>
        <v>3.7</v>
      </c>
      <c r="Z7347">
        <f t="shared" si="572"/>
        <v>10.199999999999999</v>
      </c>
      <c r="AA7347">
        <f t="shared" si="573"/>
        <v>0</v>
      </c>
    </row>
    <row r="7348" spans="1:27" x14ac:dyDescent="0.3">
      <c r="A7348">
        <v>100067</v>
      </c>
      <c r="B7348">
        <v>230922</v>
      </c>
      <c r="C7348" s="3">
        <v>44130.80972222222</v>
      </c>
      <c r="D7348">
        <v>0</v>
      </c>
      <c r="E7348">
        <v>2</v>
      </c>
      <c r="F7348" t="s">
        <v>25</v>
      </c>
      <c r="G7348">
        <v>1</v>
      </c>
      <c r="H7348">
        <v>61.773440000000001</v>
      </c>
      <c r="I7348">
        <v>14.0625</v>
      </c>
      <c r="J7348">
        <v>0.86328130000000003</v>
      </c>
      <c r="K7348">
        <v>46.019530000000003</v>
      </c>
      <c r="L7348" s="3">
        <v>44130.560416666667</v>
      </c>
      <c r="M7348">
        <v>17.18</v>
      </c>
      <c r="N7348" t="s">
        <v>28</v>
      </c>
      <c r="P7348">
        <f>(C7348-Key!$B$1)*24</f>
        <v>4.3833333333022892</v>
      </c>
      <c r="Q7348">
        <f>(Key!$B$2-'17.1'!C7348)*24</f>
        <v>-1.4333333332906477</v>
      </c>
      <c r="R7348" s="3">
        <f>C7348-(M7348-Key!$B$5)/(24*Key!$B$6)</f>
        <v>44130.795907407402</v>
      </c>
      <c r="S7348">
        <f>M7348-Key!$B$5</f>
        <v>14.92</v>
      </c>
      <c r="T7348" s="2">
        <f t="shared" si="570"/>
        <v>44129.8125</v>
      </c>
      <c r="U7348" t="str">
        <f t="shared" si="571"/>
        <v>10-25-2020 19:30</v>
      </c>
      <c r="V7348">
        <f>IFERROR(IF(W7348=Z7348,VLOOKUP($U7348,[1]C8842!$G$2:$M$145,3,FALSE),0),0)</f>
        <v>0</v>
      </c>
      <c r="W7348">
        <f>VLOOKUP(RIGHT($V$1,5),Key!$A$9:$B$14,2,FALSE)</f>
        <v>10.199999999999999</v>
      </c>
      <c r="X7348">
        <f t="shared" si="574"/>
        <v>0</v>
      </c>
      <c r="Y7348">
        <f>VLOOKUP(RIGHT($X$1,5),Key!$A$9:$B$14,2,FALSE)</f>
        <v>3.7</v>
      </c>
      <c r="Z7348">
        <f t="shared" si="572"/>
        <v>10.199999999999999</v>
      </c>
      <c r="AA7348">
        <f t="shared" si="573"/>
        <v>0</v>
      </c>
    </row>
    <row r="7349" spans="1:27" x14ac:dyDescent="0.3">
      <c r="A7349">
        <v>100067</v>
      </c>
      <c r="B7349">
        <v>230922</v>
      </c>
      <c r="C7349" s="3">
        <v>44130.80972222222</v>
      </c>
      <c r="D7349">
        <v>1</v>
      </c>
      <c r="E7349">
        <v>1</v>
      </c>
      <c r="F7349" t="s">
        <v>25</v>
      </c>
      <c r="G7349">
        <v>1</v>
      </c>
      <c r="H7349">
        <v>69.667969999999997</v>
      </c>
      <c r="I7349">
        <v>14.414059999999999</v>
      </c>
      <c r="J7349">
        <v>0.77734380000000003</v>
      </c>
      <c r="K7349">
        <v>58.023440000000001</v>
      </c>
      <c r="L7349" s="3">
        <v>44130.560416666667</v>
      </c>
      <c r="M7349">
        <v>17.18</v>
      </c>
      <c r="N7349" t="s">
        <v>28</v>
      </c>
      <c r="P7349">
        <f>(C7349-Key!$B$1)*24</f>
        <v>4.3833333333022892</v>
      </c>
      <c r="Q7349">
        <f>(Key!$B$2-'17.1'!C7349)*24</f>
        <v>-1.4333333332906477</v>
      </c>
      <c r="R7349" s="3">
        <f>C7349-(M7349-Key!$B$5)/(24*Key!$B$6)</f>
        <v>44130.795907407402</v>
      </c>
      <c r="S7349">
        <f>M7349-Key!$B$5</f>
        <v>14.92</v>
      </c>
      <c r="T7349" s="2">
        <f t="shared" si="570"/>
        <v>44129.8125</v>
      </c>
      <c r="U7349" t="str">
        <f t="shared" si="571"/>
        <v>10-25-2020 19:30</v>
      </c>
      <c r="V7349">
        <f>IFERROR(IF(W7349=Z7349,VLOOKUP($U7349,[1]C8842!$G$2:$M$145,3,FALSE),0),0)</f>
        <v>0</v>
      </c>
      <c r="W7349">
        <f>VLOOKUP(RIGHT($V$1,5),Key!$A$9:$B$14,2,FALSE)</f>
        <v>10.199999999999999</v>
      </c>
      <c r="X7349">
        <f t="shared" si="574"/>
        <v>0</v>
      </c>
      <c r="Y7349">
        <f>VLOOKUP(RIGHT($X$1,5),Key!$A$9:$B$14,2,FALSE)</f>
        <v>3.7</v>
      </c>
      <c r="Z7349">
        <f t="shared" si="572"/>
        <v>10.199999999999999</v>
      </c>
      <c r="AA7349">
        <f t="shared" si="573"/>
        <v>0</v>
      </c>
    </row>
    <row r="7350" spans="1:27" x14ac:dyDescent="0.3">
      <c r="A7350">
        <v>100067</v>
      </c>
      <c r="B7350">
        <v>230922</v>
      </c>
      <c r="C7350" s="3">
        <v>44130.80972222222</v>
      </c>
      <c r="D7350">
        <v>1</v>
      </c>
      <c r="E7350">
        <v>1</v>
      </c>
      <c r="F7350" t="s">
        <v>25</v>
      </c>
      <c r="G7350">
        <v>1</v>
      </c>
      <c r="H7350">
        <v>73.929689999999994</v>
      </c>
      <c r="I7350">
        <v>14.871090000000001</v>
      </c>
      <c r="J7350">
        <v>0.75</v>
      </c>
      <c r="K7350">
        <v>58.023440000000001</v>
      </c>
      <c r="L7350" s="3">
        <v>44130.560416666667</v>
      </c>
      <c r="M7350">
        <v>17.18</v>
      </c>
      <c r="N7350" t="s">
        <v>28</v>
      </c>
      <c r="P7350">
        <f>(C7350-Key!$B$1)*24</f>
        <v>4.3833333333022892</v>
      </c>
      <c r="Q7350">
        <f>(Key!$B$2-'17.1'!C7350)*24</f>
        <v>-1.4333333332906477</v>
      </c>
      <c r="R7350" s="3">
        <f>C7350-(M7350-Key!$B$5)/(24*Key!$B$6)</f>
        <v>44130.795907407402</v>
      </c>
      <c r="S7350">
        <f>M7350-Key!$B$5</f>
        <v>14.92</v>
      </c>
      <c r="T7350" s="2">
        <f t="shared" si="570"/>
        <v>44129.8125</v>
      </c>
      <c r="U7350" t="str">
        <f t="shared" si="571"/>
        <v>10-25-2020 19:30</v>
      </c>
      <c r="V7350">
        <f>IFERROR(IF(W7350=Z7350,VLOOKUP($U7350,[1]C8842!$G$2:$M$145,3,FALSE),0),0)</f>
        <v>0</v>
      </c>
      <c r="W7350">
        <f>VLOOKUP(RIGHT($V$1,5),Key!$A$9:$B$14,2,FALSE)</f>
        <v>10.199999999999999</v>
      </c>
      <c r="X7350">
        <f t="shared" si="574"/>
        <v>0</v>
      </c>
      <c r="Y7350">
        <f>VLOOKUP(RIGHT($X$1,5),Key!$A$9:$B$14,2,FALSE)</f>
        <v>3.7</v>
      </c>
      <c r="Z7350">
        <f t="shared" si="572"/>
        <v>10.199999999999999</v>
      </c>
      <c r="AA7350">
        <f t="shared" si="573"/>
        <v>0</v>
      </c>
    </row>
    <row r="7351" spans="1:27" x14ac:dyDescent="0.3">
      <c r="A7351">
        <v>100067</v>
      </c>
      <c r="B7351">
        <v>230922</v>
      </c>
      <c r="C7351" s="3">
        <v>44130.80972222222</v>
      </c>
      <c r="D7351">
        <v>1</v>
      </c>
      <c r="E7351">
        <v>1</v>
      </c>
      <c r="F7351" t="s">
        <v>25</v>
      </c>
      <c r="G7351">
        <v>1</v>
      </c>
      <c r="H7351">
        <v>66.371089999999995</v>
      </c>
      <c r="I7351">
        <v>14.04297</v>
      </c>
      <c r="J7351">
        <v>0.80078130000000003</v>
      </c>
      <c r="K7351">
        <v>58.023440000000001</v>
      </c>
      <c r="L7351" s="3">
        <v>44130.560416666667</v>
      </c>
      <c r="M7351">
        <v>17.18</v>
      </c>
      <c r="N7351" t="s">
        <v>28</v>
      </c>
      <c r="P7351">
        <f>(C7351-Key!$B$1)*24</f>
        <v>4.3833333333022892</v>
      </c>
      <c r="Q7351">
        <f>(Key!$B$2-'17.1'!C7351)*24</f>
        <v>-1.4333333332906477</v>
      </c>
      <c r="R7351" s="3">
        <f>C7351-(M7351-Key!$B$5)/(24*Key!$B$6)</f>
        <v>44130.795907407402</v>
      </c>
      <c r="S7351">
        <f>M7351-Key!$B$5</f>
        <v>14.92</v>
      </c>
      <c r="T7351" s="2">
        <f t="shared" si="570"/>
        <v>44129.8125</v>
      </c>
      <c r="U7351" t="str">
        <f t="shared" si="571"/>
        <v>10-25-2020 19:30</v>
      </c>
      <c r="V7351">
        <f>IFERROR(IF(W7351=Z7351,VLOOKUP($U7351,[1]C8842!$G$2:$M$145,3,FALSE),0),0)</f>
        <v>0</v>
      </c>
      <c r="W7351">
        <f>VLOOKUP(RIGHT($V$1,5),Key!$A$9:$B$14,2,FALSE)</f>
        <v>10.199999999999999</v>
      </c>
      <c r="X7351">
        <f t="shared" si="574"/>
        <v>0</v>
      </c>
      <c r="Y7351">
        <f>VLOOKUP(RIGHT($X$1,5),Key!$A$9:$B$14,2,FALSE)</f>
        <v>3.7</v>
      </c>
      <c r="Z7351">
        <f t="shared" si="572"/>
        <v>10.199999999999999</v>
      </c>
      <c r="AA7351">
        <f t="shared" si="573"/>
        <v>0</v>
      </c>
    </row>
    <row r="7352" spans="1:27" x14ac:dyDescent="0.3">
      <c r="A7352">
        <v>100067</v>
      </c>
      <c r="B7352">
        <v>230922</v>
      </c>
      <c r="C7352" s="3">
        <v>44130.80972222222</v>
      </c>
      <c r="D7352">
        <v>0</v>
      </c>
      <c r="E7352">
        <v>2</v>
      </c>
      <c r="F7352" t="s">
        <v>25</v>
      </c>
      <c r="G7352">
        <v>1</v>
      </c>
      <c r="H7352">
        <v>63.054690000000001</v>
      </c>
      <c r="I7352">
        <v>13.95313</v>
      </c>
      <c r="J7352">
        <v>0.83984380000000003</v>
      </c>
      <c r="K7352">
        <v>44.019530000000003</v>
      </c>
      <c r="L7352" s="3">
        <v>44130.560416666667</v>
      </c>
      <c r="M7352">
        <v>17.18</v>
      </c>
      <c r="N7352" t="s">
        <v>28</v>
      </c>
      <c r="P7352">
        <f>(C7352-Key!$B$1)*24</f>
        <v>4.3833333333022892</v>
      </c>
      <c r="Q7352">
        <f>(Key!$B$2-'17.1'!C7352)*24</f>
        <v>-1.4333333332906477</v>
      </c>
      <c r="R7352" s="3">
        <f>C7352-(M7352-Key!$B$5)/(24*Key!$B$6)</f>
        <v>44130.795907407402</v>
      </c>
      <c r="S7352">
        <f>M7352-Key!$B$5</f>
        <v>14.92</v>
      </c>
      <c r="T7352" s="2">
        <f t="shared" si="570"/>
        <v>44129.8125</v>
      </c>
      <c r="U7352" t="str">
        <f t="shared" si="571"/>
        <v>10-25-2020 19:30</v>
      </c>
      <c r="V7352">
        <f>IFERROR(IF(W7352=Z7352,VLOOKUP($U7352,[1]C8842!$G$2:$M$145,3,FALSE),0),0)</f>
        <v>0</v>
      </c>
      <c r="W7352">
        <f>VLOOKUP(RIGHT($V$1,5),Key!$A$9:$B$14,2,FALSE)</f>
        <v>10.199999999999999</v>
      </c>
      <c r="X7352">
        <f t="shared" si="574"/>
        <v>0</v>
      </c>
      <c r="Y7352">
        <f>VLOOKUP(RIGHT($X$1,5),Key!$A$9:$B$14,2,FALSE)</f>
        <v>3.7</v>
      </c>
      <c r="Z7352">
        <f t="shared" si="572"/>
        <v>10.199999999999999</v>
      </c>
      <c r="AA7352">
        <f t="shared" si="573"/>
        <v>0</v>
      </c>
    </row>
    <row r="7353" spans="1:27" x14ac:dyDescent="0.3">
      <c r="A7353">
        <v>100067</v>
      </c>
      <c r="B7353">
        <v>230922</v>
      </c>
      <c r="C7353" s="3">
        <v>44130.80972222222</v>
      </c>
      <c r="D7353">
        <v>1</v>
      </c>
      <c r="E7353">
        <v>1</v>
      </c>
      <c r="F7353" t="s">
        <v>25</v>
      </c>
      <c r="G7353">
        <v>1</v>
      </c>
      <c r="H7353">
        <v>63.464840000000002</v>
      </c>
      <c r="I7353">
        <v>16.46875</v>
      </c>
      <c r="J7353">
        <v>0.94140630000000003</v>
      </c>
      <c r="K7353">
        <v>60.023440000000001</v>
      </c>
      <c r="L7353" s="3">
        <v>44130.560416666667</v>
      </c>
      <c r="M7353">
        <v>17.18</v>
      </c>
      <c r="N7353" t="s">
        <v>28</v>
      </c>
      <c r="P7353">
        <f>(C7353-Key!$B$1)*24</f>
        <v>4.3833333333022892</v>
      </c>
      <c r="Q7353">
        <f>(Key!$B$2-'17.1'!C7353)*24</f>
        <v>-1.4333333332906477</v>
      </c>
      <c r="R7353" s="3">
        <f>C7353-(M7353-Key!$B$5)/(24*Key!$B$6)</f>
        <v>44130.795907407402</v>
      </c>
      <c r="S7353">
        <f>M7353-Key!$B$5</f>
        <v>14.92</v>
      </c>
      <c r="T7353" s="2">
        <f t="shared" si="570"/>
        <v>44129.8125</v>
      </c>
      <c r="U7353" t="str">
        <f t="shared" si="571"/>
        <v>10-25-2020 19:30</v>
      </c>
      <c r="V7353">
        <f>IFERROR(IF(W7353=Z7353,VLOOKUP($U7353,[1]C8842!$G$2:$M$145,3,FALSE),0),0)</f>
        <v>0</v>
      </c>
      <c r="W7353">
        <f>VLOOKUP(RIGHT($V$1,5),Key!$A$9:$B$14,2,FALSE)</f>
        <v>10.199999999999999</v>
      </c>
      <c r="X7353">
        <f t="shared" si="574"/>
        <v>0</v>
      </c>
      <c r="Y7353">
        <f>VLOOKUP(RIGHT($X$1,5),Key!$A$9:$B$14,2,FALSE)</f>
        <v>3.7</v>
      </c>
      <c r="Z7353">
        <f t="shared" si="572"/>
        <v>10.199999999999999</v>
      </c>
      <c r="AA7353">
        <f t="shared" si="573"/>
        <v>0</v>
      </c>
    </row>
    <row r="7354" spans="1:27" x14ac:dyDescent="0.3">
      <c r="A7354">
        <v>100067</v>
      </c>
      <c r="B7354">
        <v>230922</v>
      </c>
      <c r="C7354" s="3">
        <v>44130.80972222222</v>
      </c>
      <c r="D7354">
        <v>0</v>
      </c>
      <c r="E7354">
        <v>2</v>
      </c>
      <c r="F7354" t="s">
        <v>25</v>
      </c>
      <c r="G7354">
        <v>1</v>
      </c>
      <c r="H7354">
        <v>67.207030000000003</v>
      </c>
      <c r="I7354">
        <v>18.472660000000001</v>
      </c>
      <c r="J7354">
        <v>0.96875</v>
      </c>
      <c r="K7354">
        <v>48.019530000000003</v>
      </c>
      <c r="L7354" s="3">
        <v>44130.560416666667</v>
      </c>
      <c r="M7354">
        <v>17.18</v>
      </c>
      <c r="N7354" t="s">
        <v>28</v>
      </c>
      <c r="P7354">
        <f>(C7354-Key!$B$1)*24</f>
        <v>4.3833333333022892</v>
      </c>
      <c r="Q7354">
        <f>(Key!$B$2-'17.1'!C7354)*24</f>
        <v>-1.4333333332906477</v>
      </c>
      <c r="R7354" s="3">
        <f>C7354-(M7354-Key!$B$5)/(24*Key!$B$6)</f>
        <v>44130.795907407402</v>
      </c>
      <c r="S7354">
        <f>M7354-Key!$B$5</f>
        <v>14.92</v>
      </c>
      <c r="T7354" s="2">
        <f t="shared" si="570"/>
        <v>44129.8125</v>
      </c>
      <c r="U7354" t="str">
        <f t="shared" si="571"/>
        <v>10-25-2020 19:30</v>
      </c>
      <c r="V7354">
        <f>IFERROR(IF(W7354=Z7354,VLOOKUP($U7354,[1]C8842!$G$2:$M$145,3,FALSE),0),0)</f>
        <v>0</v>
      </c>
      <c r="W7354">
        <f>VLOOKUP(RIGHT($V$1,5),Key!$A$9:$B$14,2,FALSE)</f>
        <v>10.199999999999999</v>
      </c>
      <c r="X7354">
        <f t="shared" si="574"/>
        <v>0</v>
      </c>
      <c r="Y7354">
        <f>VLOOKUP(RIGHT($X$1,5),Key!$A$9:$B$14,2,FALSE)</f>
        <v>3.7</v>
      </c>
      <c r="Z7354">
        <f t="shared" si="572"/>
        <v>10.199999999999999</v>
      </c>
      <c r="AA7354">
        <f t="shared" si="573"/>
        <v>0</v>
      </c>
    </row>
    <row r="7355" spans="1:27" x14ac:dyDescent="0.3">
      <c r="A7355">
        <v>100067</v>
      </c>
      <c r="B7355">
        <v>230922</v>
      </c>
      <c r="C7355" s="3">
        <v>44130.80972222222</v>
      </c>
      <c r="D7355">
        <v>1</v>
      </c>
      <c r="E7355">
        <v>1</v>
      </c>
      <c r="F7355" t="s">
        <v>25</v>
      </c>
      <c r="G7355">
        <v>1</v>
      </c>
      <c r="H7355">
        <v>59.964840000000002</v>
      </c>
      <c r="I7355">
        <v>14.66797</v>
      </c>
      <c r="J7355">
        <v>0.9140625</v>
      </c>
      <c r="K7355">
        <v>58.023440000000001</v>
      </c>
      <c r="L7355" s="3">
        <v>44130.560416666667</v>
      </c>
      <c r="M7355">
        <v>17.18</v>
      </c>
      <c r="N7355" t="s">
        <v>28</v>
      </c>
      <c r="P7355">
        <f>(C7355-Key!$B$1)*24</f>
        <v>4.3833333333022892</v>
      </c>
      <c r="Q7355">
        <f>(Key!$B$2-'17.1'!C7355)*24</f>
        <v>-1.4333333332906477</v>
      </c>
      <c r="R7355" s="3">
        <f>C7355-(M7355-Key!$B$5)/(24*Key!$B$6)</f>
        <v>44130.795907407402</v>
      </c>
      <c r="S7355">
        <f>M7355-Key!$B$5</f>
        <v>14.92</v>
      </c>
      <c r="T7355" s="2">
        <f t="shared" si="570"/>
        <v>44129.8125</v>
      </c>
      <c r="U7355" t="str">
        <f t="shared" si="571"/>
        <v>10-25-2020 19:30</v>
      </c>
      <c r="V7355">
        <f>IFERROR(IF(W7355=Z7355,VLOOKUP($U7355,[1]C8842!$G$2:$M$145,3,FALSE),0),0)</f>
        <v>0</v>
      </c>
      <c r="W7355">
        <f>VLOOKUP(RIGHT($V$1,5),Key!$A$9:$B$14,2,FALSE)</f>
        <v>10.199999999999999</v>
      </c>
      <c r="X7355">
        <f t="shared" si="574"/>
        <v>0</v>
      </c>
      <c r="Y7355">
        <f>VLOOKUP(RIGHT($X$1,5),Key!$A$9:$B$14,2,FALSE)</f>
        <v>3.7</v>
      </c>
      <c r="Z7355">
        <f t="shared" si="572"/>
        <v>10.199999999999999</v>
      </c>
      <c r="AA7355">
        <f t="shared" si="573"/>
        <v>0</v>
      </c>
    </row>
    <row r="7356" spans="1:27" x14ac:dyDescent="0.3">
      <c r="A7356">
        <v>100067</v>
      </c>
      <c r="B7356">
        <v>230922</v>
      </c>
      <c r="C7356" s="3">
        <v>44130.80972222222</v>
      </c>
      <c r="D7356">
        <v>2</v>
      </c>
      <c r="E7356">
        <v>1</v>
      </c>
      <c r="F7356" t="s">
        <v>26</v>
      </c>
      <c r="G7356">
        <v>1</v>
      </c>
      <c r="H7356">
        <v>67.542969999999997</v>
      </c>
      <c r="I7356">
        <v>17.664059999999999</v>
      </c>
      <c r="J7356">
        <v>0.9296875</v>
      </c>
      <c r="K7356">
        <v>82.035160000000005</v>
      </c>
      <c r="L7356" s="3">
        <v>44130.560416666667</v>
      </c>
      <c r="M7356">
        <v>17.18</v>
      </c>
      <c r="N7356" t="s">
        <v>28</v>
      </c>
      <c r="P7356">
        <f>(C7356-Key!$B$1)*24</f>
        <v>4.3833333333022892</v>
      </c>
      <c r="Q7356">
        <f>(Key!$B$2-'17.1'!C7356)*24</f>
        <v>-1.4333333332906477</v>
      </c>
      <c r="R7356" s="3">
        <f>C7356-(M7356-Key!$B$5)/(24*Key!$B$6)</f>
        <v>44130.795907407402</v>
      </c>
      <c r="S7356">
        <f>M7356-Key!$B$5</f>
        <v>14.92</v>
      </c>
      <c r="T7356" s="2">
        <f t="shared" si="570"/>
        <v>44129.8125</v>
      </c>
      <c r="U7356" t="str">
        <f t="shared" si="571"/>
        <v>10-25-2020 19:30</v>
      </c>
      <c r="V7356">
        <f>IFERROR(IF(W7356=Z7356,VLOOKUP($U7356,[1]C8842!$G$2:$M$145,3,FALSE),0),0)</f>
        <v>0</v>
      </c>
      <c r="W7356">
        <f>VLOOKUP(RIGHT($V$1,5),Key!$A$9:$B$14,2,FALSE)</f>
        <v>10.199999999999999</v>
      </c>
      <c r="X7356">
        <f t="shared" si="574"/>
        <v>0</v>
      </c>
      <c r="Y7356">
        <f>VLOOKUP(RIGHT($X$1,5),Key!$A$9:$B$14,2,FALSE)</f>
        <v>3.7</v>
      </c>
      <c r="Z7356">
        <f t="shared" si="572"/>
        <v>10.199999999999999</v>
      </c>
      <c r="AA7356">
        <f t="shared" si="573"/>
        <v>0</v>
      </c>
    </row>
    <row r="7357" spans="1:27" x14ac:dyDescent="0.3">
      <c r="A7357">
        <v>100067</v>
      </c>
      <c r="B7357">
        <v>230922</v>
      </c>
      <c r="C7357" s="3">
        <v>44130.810416666667</v>
      </c>
      <c r="D7357">
        <v>0</v>
      </c>
      <c r="E7357">
        <v>2</v>
      </c>
      <c r="F7357" t="s">
        <v>25</v>
      </c>
      <c r="G7357">
        <v>1</v>
      </c>
      <c r="H7357">
        <v>62.929690000000001</v>
      </c>
      <c r="I7357">
        <v>16.566410000000001</v>
      </c>
      <c r="J7357">
        <v>0.953125</v>
      </c>
      <c r="K7357">
        <v>46.019530000000003</v>
      </c>
      <c r="L7357" s="3">
        <v>44130.560416666667</v>
      </c>
      <c r="M7357">
        <v>17.18</v>
      </c>
      <c r="N7357" t="s">
        <v>28</v>
      </c>
      <c r="P7357">
        <f>(C7357-Key!$B$1)*24</f>
        <v>4.4000000000232831</v>
      </c>
      <c r="Q7357">
        <f>(Key!$B$2-'17.1'!C7357)*24</f>
        <v>-1.4500000000116415</v>
      </c>
      <c r="R7357" s="3">
        <f>C7357-(M7357-Key!$B$5)/(24*Key!$B$6)</f>
        <v>44130.796601851849</v>
      </c>
      <c r="S7357">
        <f>M7357-Key!$B$5</f>
        <v>14.92</v>
      </c>
      <c r="T7357" s="2">
        <f t="shared" si="570"/>
        <v>44129.8125</v>
      </c>
      <c r="U7357" t="str">
        <f t="shared" si="571"/>
        <v>10-25-2020 19:30</v>
      </c>
      <c r="V7357">
        <f>IFERROR(IF(W7357=Z7357,VLOOKUP($U7357,[1]C8842!$G$2:$M$145,3,FALSE),0),0)</f>
        <v>0</v>
      </c>
      <c r="W7357">
        <f>VLOOKUP(RIGHT($V$1,5),Key!$A$9:$B$14,2,FALSE)</f>
        <v>10.199999999999999</v>
      </c>
      <c r="X7357">
        <f t="shared" si="574"/>
        <v>0</v>
      </c>
      <c r="Y7357">
        <f>VLOOKUP(RIGHT($X$1,5),Key!$A$9:$B$14,2,FALSE)</f>
        <v>3.7</v>
      </c>
      <c r="Z7357">
        <f t="shared" si="572"/>
        <v>10.199999999999999</v>
      </c>
      <c r="AA7357">
        <f t="shared" si="573"/>
        <v>0</v>
      </c>
    </row>
    <row r="7358" spans="1:27" x14ac:dyDescent="0.3">
      <c r="A7358">
        <v>100067</v>
      </c>
      <c r="B7358">
        <v>230922</v>
      </c>
      <c r="C7358" s="3">
        <v>44130.810416666667</v>
      </c>
      <c r="D7358">
        <v>1</v>
      </c>
      <c r="E7358">
        <v>1</v>
      </c>
      <c r="F7358" t="s">
        <v>25</v>
      </c>
      <c r="G7358">
        <v>4</v>
      </c>
      <c r="H7358">
        <v>63.9375</v>
      </c>
      <c r="I7358">
        <v>72.621089999999995</v>
      </c>
      <c r="J7358">
        <v>3.2734380000000001</v>
      </c>
      <c r="K7358">
        <v>56.023440000000001</v>
      </c>
      <c r="L7358" s="3">
        <v>44130.560416666667</v>
      </c>
      <c r="M7358">
        <v>17.18</v>
      </c>
      <c r="N7358" t="s">
        <v>28</v>
      </c>
      <c r="P7358">
        <f>(C7358-Key!$B$1)*24</f>
        <v>4.4000000000232831</v>
      </c>
      <c r="Q7358">
        <f>(Key!$B$2-'17.1'!C7358)*24</f>
        <v>-1.4500000000116415</v>
      </c>
      <c r="R7358" s="3">
        <f>C7358-(M7358-Key!$B$5)/(24*Key!$B$6)</f>
        <v>44130.796601851849</v>
      </c>
      <c r="S7358">
        <f>M7358-Key!$B$5</f>
        <v>14.92</v>
      </c>
      <c r="T7358" s="2">
        <f t="shared" si="570"/>
        <v>44129.8125</v>
      </c>
      <c r="U7358" t="str">
        <f t="shared" si="571"/>
        <v>10-25-2020 19:30</v>
      </c>
      <c r="V7358">
        <f>IFERROR(IF(W7358=Z7358,VLOOKUP($U7358,[1]C8842!$G$2:$M$145,3,FALSE),0),0)</f>
        <v>0</v>
      </c>
      <c r="W7358">
        <f>VLOOKUP(RIGHT($V$1,5),Key!$A$9:$B$14,2,FALSE)</f>
        <v>10.199999999999999</v>
      </c>
      <c r="X7358">
        <f t="shared" si="574"/>
        <v>0</v>
      </c>
      <c r="Y7358">
        <f>VLOOKUP(RIGHT($X$1,5),Key!$A$9:$B$14,2,FALSE)</f>
        <v>3.7</v>
      </c>
      <c r="Z7358">
        <f t="shared" si="572"/>
        <v>10.199999999999999</v>
      </c>
      <c r="AA7358">
        <f t="shared" si="573"/>
        <v>0</v>
      </c>
    </row>
    <row r="7359" spans="1:27" x14ac:dyDescent="0.3">
      <c r="A7359">
        <v>100067</v>
      </c>
      <c r="B7359">
        <v>230922</v>
      </c>
      <c r="C7359" s="3">
        <v>44130.810416666667</v>
      </c>
      <c r="D7359">
        <v>0</v>
      </c>
      <c r="E7359">
        <v>2</v>
      </c>
      <c r="F7359" t="s">
        <v>25</v>
      </c>
      <c r="G7359">
        <v>1</v>
      </c>
      <c r="H7359">
        <v>61.0625</v>
      </c>
      <c r="I7359">
        <v>17.515630000000002</v>
      </c>
      <c r="J7359">
        <v>1.0234380000000001</v>
      </c>
      <c r="K7359">
        <v>46.019530000000003</v>
      </c>
      <c r="L7359" s="3">
        <v>44130.560416666667</v>
      </c>
      <c r="M7359">
        <v>17.18</v>
      </c>
      <c r="N7359" t="s">
        <v>28</v>
      </c>
      <c r="P7359">
        <f>(C7359-Key!$B$1)*24</f>
        <v>4.4000000000232831</v>
      </c>
      <c r="Q7359">
        <f>(Key!$B$2-'17.1'!C7359)*24</f>
        <v>-1.4500000000116415</v>
      </c>
      <c r="R7359" s="3">
        <f>C7359-(M7359-Key!$B$5)/(24*Key!$B$6)</f>
        <v>44130.796601851849</v>
      </c>
      <c r="S7359">
        <f>M7359-Key!$B$5</f>
        <v>14.92</v>
      </c>
      <c r="T7359" s="2">
        <f t="shared" si="570"/>
        <v>44129.8125</v>
      </c>
      <c r="U7359" t="str">
        <f t="shared" si="571"/>
        <v>10-25-2020 19:30</v>
      </c>
      <c r="V7359">
        <f>IFERROR(IF(W7359=Z7359,VLOOKUP($U7359,[1]C8842!$G$2:$M$145,3,FALSE),0),0)</f>
        <v>0</v>
      </c>
      <c r="W7359">
        <f>VLOOKUP(RIGHT($V$1,5),Key!$A$9:$B$14,2,FALSE)</f>
        <v>10.199999999999999</v>
      </c>
      <c r="X7359">
        <f t="shared" si="574"/>
        <v>0</v>
      </c>
      <c r="Y7359">
        <f>VLOOKUP(RIGHT($X$1,5),Key!$A$9:$B$14,2,FALSE)</f>
        <v>3.7</v>
      </c>
      <c r="Z7359">
        <f t="shared" si="572"/>
        <v>10.199999999999999</v>
      </c>
      <c r="AA7359">
        <f t="shared" si="573"/>
        <v>0</v>
      </c>
    </row>
    <row r="7360" spans="1:27" x14ac:dyDescent="0.3">
      <c r="A7360">
        <v>100067</v>
      </c>
      <c r="B7360">
        <v>230922</v>
      </c>
      <c r="C7360" s="3">
        <v>44130.810416666667</v>
      </c>
      <c r="D7360">
        <v>1</v>
      </c>
      <c r="E7360">
        <v>1</v>
      </c>
      <c r="F7360" t="s">
        <v>25</v>
      </c>
      <c r="G7360">
        <v>1</v>
      </c>
      <c r="H7360">
        <v>66.003910000000005</v>
      </c>
      <c r="I7360">
        <v>17.992190000000001</v>
      </c>
      <c r="J7360">
        <v>0.96484380000000003</v>
      </c>
      <c r="K7360">
        <v>57.023440000000001</v>
      </c>
      <c r="L7360" s="3">
        <v>44130.560416666667</v>
      </c>
      <c r="M7360">
        <v>17.18</v>
      </c>
      <c r="N7360" t="s">
        <v>28</v>
      </c>
      <c r="P7360">
        <f>(C7360-Key!$B$1)*24</f>
        <v>4.4000000000232831</v>
      </c>
      <c r="Q7360">
        <f>(Key!$B$2-'17.1'!C7360)*24</f>
        <v>-1.4500000000116415</v>
      </c>
      <c r="R7360" s="3">
        <f>C7360-(M7360-Key!$B$5)/(24*Key!$B$6)</f>
        <v>44130.796601851849</v>
      </c>
      <c r="S7360">
        <f>M7360-Key!$B$5</f>
        <v>14.92</v>
      </c>
      <c r="T7360" s="2">
        <f t="shared" si="570"/>
        <v>44129.8125</v>
      </c>
      <c r="U7360" t="str">
        <f t="shared" si="571"/>
        <v>10-25-2020 19:30</v>
      </c>
      <c r="V7360">
        <f>IFERROR(IF(W7360=Z7360,VLOOKUP($U7360,[1]C8842!$G$2:$M$145,3,FALSE),0),0)</f>
        <v>0</v>
      </c>
      <c r="W7360">
        <f>VLOOKUP(RIGHT($V$1,5),Key!$A$9:$B$14,2,FALSE)</f>
        <v>10.199999999999999</v>
      </c>
      <c r="X7360">
        <f t="shared" si="574"/>
        <v>0</v>
      </c>
      <c r="Y7360">
        <f>VLOOKUP(RIGHT($X$1,5),Key!$A$9:$B$14,2,FALSE)</f>
        <v>3.7</v>
      </c>
      <c r="Z7360">
        <f t="shared" si="572"/>
        <v>10.199999999999999</v>
      </c>
      <c r="AA7360">
        <f t="shared" si="573"/>
        <v>0</v>
      </c>
    </row>
    <row r="7361" spans="1:27" x14ac:dyDescent="0.3">
      <c r="A7361">
        <v>100067</v>
      </c>
      <c r="B7361">
        <v>230922</v>
      </c>
      <c r="C7361" s="3">
        <v>44130.810416666667</v>
      </c>
      <c r="D7361">
        <v>3</v>
      </c>
      <c r="E7361">
        <v>2</v>
      </c>
      <c r="F7361" t="s">
        <v>26</v>
      </c>
      <c r="G7361">
        <v>3</v>
      </c>
      <c r="H7361">
        <v>66.332030000000003</v>
      </c>
      <c r="I7361">
        <v>38.308590000000002</v>
      </c>
      <c r="J7361">
        <v>1.777344</v>
      </c>
      <c r="K7361">
        <v>93.039060000000006</v>
      </c>
      <c r="L7361" s="3">
        <v>44130.560416666667</v>
      </c>
      <c r="M7361">
        <v>17.18</v>
      </c>
      <c r="N7361" t="s">
        <v>28</v>
      </c>
      <c r="P7361">
        <f>(C7361-Key!$B$1)*24</f>
        <v>4.4000000000232831</v>
      </c>
      <c r="Q7361">
        <f>(Key!$B$2-'17.1'!C7361)*24</f>
        <v>-1.4500000000116415</v>
      </c>
      <c r="R7361" s="3">
        <f>C7361-(M7361-Key!$B$5)/(24*Key!$B$6)</f>
        <v>44130.796601851849</v>
      </c>
      <c r="S7361">
        <f>M7361-Key!$B$5</f>
        <v>14.92</v>
      </c>
      <c r="T7361" s="2">
        <f t="shared" si="570"/>
        <v>44129.8125</v>
      </c>
      <c r="U7361" t="str">
        <f t="shared" si="571"/>
        <v>10-25-2020 19:30</v>
      </c>
      <c r="V7361">
        <f>IFERROR(IF(W7361=Z7361,VLOOKUP($U7361,[1]C8842!$G$2:$M$145,3,FALSE),0),0)</f>
        <v>0</v>
      </c>
      <c r="W7361">
        <f>VLOOKUP(RIGHT($V$1,5),Key!$A$9:$B$14,2,FALSE)</f>
        <v>10.199999999999999</v>
      </c>
      <c r="X7361">
        <f t="shared" si="574"/>
        <v>0</v>
      </c>
      <c r="Y7361">
        <f>VLOOKUP(RIGHT($X$1,5),Key!$A$9:$B$14,2,FALSE)</f>
        <v>3.7</v>
      </c>
      <c r="Z7361">
        <f t="shared" si="572"/>
        <v>10.199999999999999</v>
      </c>
      <c r="AA7361">
        <f t="shared" si="573"/>
        <v>0</v>
      </c>
    </row>
    <row r="7362" spans="1:27" x14ac:dyDescent="0.3">
      <c r="A7362">
        <v>100067</v>
      </c>
      <c r="B7362">
        <v>230922</v>
      </c>
      <c r="C7362" s="3">
        <v>44130.810416666667</v>
      </c>
      <c r="D7362">
        <v>2</v>
      </c>
      <c r="E7362">
        <v>1</v>
      </c>
      <c r="F7362" t="s">
        <v>26</v>
      </c>
      <c r="G7362">
        <v>1</v>
      </c>
      <c r="H7362">
        <v>64.851560000000006</v>
      </c>
      <c r="I7362">
        <v>15.972659999999999</v>
      </c>
      <c r="J7362">
        <v>0.90234380000000003</v>
      </c>
      <c r="K7362">
        <v>82.035160000000005</v>
      </c>
      <c r="L7362" s="3">
        <v>44130.560416666667</v>
      </c>
      <c r="M7362">
        <v>17.18</v>
      </c>
      <c r="N7362" t="s">
        <v>28</v>
      </c>
      <c r="P7362">
        <f>(C7362-Key!$B$1)*24</f>
        <v>4.4000000000232831</v>
      </c>
      <c r="Q7362">
        <f>(Key!$B$2-'17.1'!C7362)*24</f>
        <v>-1.4500000000116415</v>
      </c>
      <c r="R7362" s="3">
        <f>C7362-(M7362-Key!$B$5)/(24*Key!$B$6)</f>
        <v>44130.796601851849</v>
      </c>
      <c r="S7362">
        <f>M7362-Key!$B$5</f>
        <v>14.92</v>
      </c>
      <c r="T7362" s="2">
        <f t="shared" si="570"/>
        <v>44129.8125</v>
      </c>
      <c r="U7362" t="str">
        <f t="shared" si="571"/>
        <v>10-25-2020 19:30</v>
      </c>
      <c r="V7362">
        <f>IFERROR(IF(W7362=Z7362,VLOOKUP($U7362,[1]C8842!$G$2:$M$145,3,FALSE),0),0)</f>
        <v>0</v>
      </c>
      <c r="W7362">
        <f>VLOOKUP(RIGHT($V$1,5),Key!$A$9:$B$14,2,FALSE)</f>
        <v>10.199999999999999</v>
      </c>
      <c r="X7362">
        <f t="shared" si="574"/>
        <v>0</v>
      </c>
      <c r="Y7362">
        <f>VLOOKUP(RIGHT($X$1,5),Key!$A$9:$B$14,2,FALSE)</f>
        <v>3.7</v>
      </c>
      <c r="Z7362">
        <f t="shared" si="572"/>
        <v>10.199999999999999</v>
      </c>
      <c r="AA7362">
        <f t="shared" si="573"/>
        <v>0</v>
      </c>
    </row>
    <row r="7363" spans="1:27" x14ac:dyDescent="0.3">
      <c r="A7363">
        <v>100067</v>
      </c>
      <c r="B7363">
        <v>230922</v>
      </c>
      <c r="C7363" s="3">
        <v>44130.810416666667</v>
      </c>
      <c r="D7363">
        <v>2</v>
      </c>
      <c r="E7363">
        <v>1</v>
      </c>
      <c r="F7363" t="s">
        <v>26</v>
      </c>
      <c r="G7363">
        <v>2</v>
      </c>
      <c r="H7363">
        <v>73.949219999999997</v>
      </c>
      <c r="I7363">
        <v>24.48828</v>
      </c>
      <c r="J7363">
        <v>1.09375</v>
      </c>
      <c r="K7363">
        <v>81.035160000000005</v>
      </c>
      <c r="L7363" s="3">
        <v>44130.563888888886</v>
      </c>
      <c r="M7363">
        <v>17.18</v>
      </c>
      <c r="N7363" t="s">
        <v>28</v>
      </c>
      <c r="P7363">
        <f>(C7363-Key!$B$1)*24</f>
        <v>4.4000000000232831</v>
      </c>
      <c r="Q7363">
        <f>(Key!$B$2-'17.1'!C7363)*24</f>
        <v>-1.4500000000116415</v>
      </c>
      <c r="R7363" s="3">
        <f>C7363-(M7363-Key!$B$5)/(24*Key!$B$6)</f>
        <v>44130.796601851849</v>
      </c>
      <c r="S7363">
        <f>M7363-Key!$B$5</f>
        <v>14.92</v>
      </c>
      <c r="T7363" s="2">
        <f t="shared" ref="T7363:T7426" si="575">ROUND(C7363*24*60/10,0)/(24*6)-1</f>
        <v>44129.8125</v>
      </c>
      <c r="U7363" t="str">
        <f t="shared" ref="U7363:U7426" si="576">TEXT(T7363,"mm-dd-yyyy hh:mm")</f>
        <v>10-25-2020 19:30</v>
      </c>
      <c r="V7363">
        <f>IFERROR(IF(W7363=Z7363,VLOOKUP($U7363,[1]C8842!$G$2:$M$145,3,FALSE),0),0)</f>
        <v>0</v>
      </c>
      <c r="W7363">
        <f>VLOOKUP(RIGHT($V$1,5),Key!$A$9:$B$14,2,FALSE)</f>
        <v>10.199999999999999</v>
      </c>
      <c r="X7363">
        <f t="shared" si="574"/>
        <v>0</v>
      </c>
      <c r="Y7363">
        <f>VLOOKUP(RIGHT($X$1,5),Key!$A$9:$B$14,2,FALSE)</f>
        <v>3.7</v>
      </c>
      <c r="Z7363">
        <f t="shared" ref="Z7363:Z7426" si="577">M7363-MIN(ABS(Y7363-M7363),ABS(W7363-M7363))</f>
        <v>10.199999999999999</v>
      </c>
      <c r="AA7363">
        <f t="shared" ref="AA7363:AA7426" si="578">SUM(V7363,X7363)</f>
        <v>0</v>
      </c>
    </row>
    <row r="7364" spans="1:27" x14ac:dyDescent="0.3">
      <c r="A7364">
        <v>100067</v>
      </c>
      <c r="B7364">
        <v>230922</v>
      </c>
      <c r="C7364" s="3">
        <v>44130.810416666667</v>
      </c>
      <c r="D7364">
        <v>3</v>
      </c>
      <c r="E7364">
        <v>2</v>
      </c>
      <c r="F7364" t="s">
        <v>26</v>
      </c>
      <c r="G7364">
        <v>4</v>
      </c>
      <c r="H7364">
        <v>65.0625</v>
      </c>
      <c r="I7364">
        <v>68.378910000000005</v>
      </c>
      <c r="J7364">
        <v>3.0429689999999998</v>
      </c>
      <c r="K7364">
        <v>94.039060000000006</v>
      </c>
      <c r="L7364" s="3">
        <v>44130.563888888886</v>
      </c>
      <c r="M7364">
        <v>17.18</v>
      </c>
      <c r="N7364" t="s">
        <v>28</v>
      </c>
      <c r="P7364">
        <f>(C7364-Key!$B$1)*24</f>
        <v>4.4000000000232831</v>
      </c>
      <c r="Q7364">
        <f>(Key!$B$2-'17.1'!C7364)*24</f>
        <v>-1.4500000000116415</v>
      </c>
      <c r="R7364" s="3">
        <f>C7364-(M7364-Key!$B$5)/(24*Key!$B$6)</f>
        <v>44130.796601851849</v>
      </c>
      <c r="S7364">
        <f>M7364-Key!$B$5</f>
        <v>14.92</v>
      </c>
      <c r="T7364" s="2">
        <f t="shared" si="575"/>
        <v>44129.8125</v>
      </c>
      <c r="U7364" t="str">
        <f t="shared" si="576"/>
        <v>10-25-2020 19:30</v>
      </c>
      <c r="V7364">
        <f>IFERROR(IF(W7364=Z7364,VLOOKUP($U7364,[1]C8842!$G$2:$M$145,3,FALSE),0),0)</f>
        <v>0</v>
      </c>
      <c r="W7364">
        <f>VLOOKUP(RIGHT($V$1,5),Key!$A$9:$B$14,2,FALSE)</f>
        <v>10.199999999999999</v>
      </c>
      <c r="X7364">
        <f t="shared" ref="X7364:X7427" si="579">$X$2</f>
        <v>0</v>
      </c>
      <c r="Y7364">
        <f>VLOOKUP(RIGHT($X$1,5),Key!$A$9:$B$14,2,FALSE)</f>
        <v>3.7</v>
      </c>
      <c r="Z7364">
        <f t="shared" si="577"/>
        <v>10.199999999999999</v>
      </c>
      <c r="AA7364">
        <f t="shared" si="578"/>
        <v>0</v>
      </c>
    </row>
    <row r="7365" spans="1:27" x14ac:dyDescent="0.3">
      <c r="A7365">
        <v>100067</v>
      </c>
      <c r="B7365">
        <v>230922</v>
      </c>
      <c r="C7365" s="3">
        <v>44130.810416666667</v>
      </c>
      <c r="D7365">
        <v>0</v>
      </c>
      <c r="E7365">
        <v>2</v>
      </c>
      <c r="F7365" t="s">
        <v>25</v>
      </c>
      <c r="G7365">
        <v>1</v>
      </c>
      <c r="H7365">
        <v>57.109380000000002</v>
      </c>
      <c r="I7365">
        <v>15.48047</v>
      </c>
      <c r="J7365">
        <v>1</v>
      </c>
      <c r="K7365">
        <v>46.019530000000003</v>
      </c>
      <c r="L7365" s="3">
        <v>44130.563888888886</v>
      </c>
      <c r="M7365">
        <v>17.18</v>
      </c>
      <c r="N7365" t="s">
        <v>28</v>
      </c>
      <c r="P7365">
        <f>(C7365-Key!$B$1)*24</f>
        <v>4.4000000000232831</v>
      </c>
      <c r="Q7365">
        <f>(Key!$B$2-'17.1'!C7365)*24</f>
        <v>-1.4500000000116415</v>
      </c>
      <c r="R7365" s="3">
        <f>C7365-(M7365-Key!$B$5)/(24*Key!$B$6)</f>
        <v>44130.796601851849</v>
      </c>
      <c r="S7365">
        <f>M7365-Key!$B$5</f>
        <v>14.92</v>
      </c>
      <c r="T7365" s="2">
        <f t="shared" si="575"/>
        <v>44129.8125</v>
      </c>
      <c r="U7365" t="str">
        <f t="shared" si="576"/>
        <v>10-25-2020 19:30</v>
      </c>
      <c r="V7365">
        <f>IFERROR(IF(W7365=Z7365,VLOOKUP($U7365,[1]C8842!$G$2:$M$145,3,FALSE),0),0)</f>
        <v>0</v>
      </c>
      <c r="W7365">
        <f>VLOOKUP(RIGHT($V$1,5),Key!$A$9:$B$14,2,FALSE)</f>
        <v>10.199999999999999</v>
      </c>
      <c r="X7365">
        <f t="shared" si="579"/>
        <v>0</v>
      </c>
      <c r="Y7365">
        <f>VLOOKUP(RIGHT($X$1,5),Key!$A$9:$B$14,2,FALSE)</f>
        <v>3.7</v>
      </c>
      <c r="Z7365">
        <f t="shared" si="577"/>
        <v>10.199999999999999</v>
      </c>
      <c r="AA7365">
        <f t="shared" si="578"/>
        <v>0</v>
      </c>
    </row>
    <row r="7366" spans="1:27" x14ac:dyDescent="0.3">
      <c r="A7366">
        <v>100067</v>
      </c>
      <c r="B7366">
        <v>230922</v>
      </c>
      <c r="C7366" s="3">
        <v>44130.810416666667</v>
      </c>
      <c r="D7366">
        <v>3</v>
      </c>
      <c r="E7366">
        <v>2</v>
      </c>
      <c r="F7366" t="s">
        <v>26</v>
      </c>
      <c r="G7366">
        <v>1</v>
      </c>
      <c r="H7366">
        <v>61.363280000000003</v>
      </c>
      <c r="I7366">
        <v>18.86328</v>
      </c>
      <c r="J7366">
        <v>1.078125</v>
      </c>
      <c r="K7366">
        <v>95.039060000000006</v>
      </c>
      <c r="L7366" s="3">
        <v>44130.563888888886</v>
      </c>
      <c r="M7366">
        <v>17.18</v>
      </c>
      <c r="N7366" t="s">
        <v>28</v>
      </c>
      <c r="P7366">
        <f>(C7366-Key!$B$1)*24</f>
        <v>4.4000000000232831</v>
      </c>
      <c r="Q7366">
        <f>(Key!$B$2-'17.1'!C7366)*24</f>
        <v>-1.4500000000116415</v>
      </c>
      <c r="R7366" s="3">
        <f>C7366-(M7366-Key!$B$5)/(24*Key!$B$6)</f>
        <v>44130.796601851849</v>
      </c>
      <c r="S7366">
        <f>M7366-Key!$B$5</f>
        <v>14.92</v>
      </c>
      <c r="T7366" s="2">
        <f t="shared" si="575"/>
        <v>44129.8125</v>
      </c>
      <c r="U7366" t="str">
        <f t="shared" si="576"/>
        <v>10-25-2020 19:30</v>
      </c>
      <c r="V7366">
        <f>IFERROR(IF(W7366=Z7366,VLOOKUP($U7366,[1]C8842!$G$2:$M$145,3,FALSE),0),0)</f>
        <v>0</v>
      </c>
      <c r="W7366">
        <f>VLOOKUP(RIGHT($V$1,5),Key!$A$9:$B$14,2,FALSE)</f>
        <v>10.199999999999999</v>
      </c>
      <c r="X7366">
        <f t="shared" si="579"/>
        <v>0</v>
      </c>
      <c r="Y7366">
        <f>VLOOKUP(RIGHT($X$1,5),Key!$A$9:$B$14,2,FALSE)</f>
        <v>3.7</v>
      </c>
      <c r="Z7366">
        <f t="shared" si="577"/>
        <v>10.199999999999999</v>
      </c>
      <c r="AA7366">
        <f t="shared" si="578"/>
        <v>0</v>
      </c>
    </row>
    <row r="7367" spans="1:27" x14ac:dyDescent="0.3">
      <c r="A7367">
        <v>100067</v>
      </c>
      <c r="B7367">
        <v>230922</v>
      </c>
      <c r="C7367" s="3">
        <v>44130.810416666667</v>
      </c>
      <c r="D7367">
        <v>0</v>
      </c>
      <c r="E7367">
        <v>2</v>
      </c>
      <c r="F7367" t="s">
        <v>25</v>
      </c>
      <c r="G7367">
        <v>1</v>
      </c>
      <c r="H7367">
        <v>63.714840000000002</v>
      </c>
      <c r="I7367">
        <v>15.95703</v>
      </c>
      <c r="J7367">
        <v>0.9140625</v>
      </c>
      <c r="K7367">
        <v>47.019530000000003</v>
      </c>
      <c r="L7367" s="3">
        <v>44130.563888888886</v>
      </c>
      <c r="M7367">
        <v>17.18</v>
      </c>
      <c r="N7367" t="s">
        <v>28</v>
      </c>
      <c r="P7367">
        <f>(C7367-Key!$B$1)*24</f>
        <v>4.4000000000232831</v>
      </c>
      <c r="Q7367">
        <f>(Key!$B$2-'17.1'!C7367)*24</f>
        <v>-1.4500000000116415</v>
      </c>
      <c r="R7367" s="3">
        <f>C7367-(M7367-Key!$B$5)/(24*Key!$B$6)</f>
        <v>44130.796601851849</v>
      </c>
      <c r="S7367">
        <f>M7367-Key!$B$5</f>
        <v>14.92</v>
      </c>
      <c r="T7367" s="2">
        <f t="shared" si="575"/>
        <v>44129.8125</v>
      </c>
      <c r="U7367" t="str">
        <f t="shared" si="576"/>
        <v>10-25-2020 19:30</v>
      </c>
      <c r="V7367">
        <f>IFERROR(IF(W7367=Z7367,VLOOKUP($U7367,[1]C8842!$G$2:$M$145,3,FALSE),0),0)</f>
        <v>0</v>
      </c>
      <c r="W7367">
        <f>VLOOKUP(RIGHT($V$1,5),Key!$A$9:$B$14,2,FALSE)</f>
        <v>10.199999999999999</v>
      </c>
      <c r="X7367">
        <f t="shared" si="579"/>
        <v>0</v>
      </c>
      <c r="Y7367">
        <f>VLOOKUP(RIGHT($X$1,5),Key!$A$9:$B$14,2,FALSE)</f>
        <v>3.7</v>
      </c>
      <c r="Z7367">
        <f t="shared" si="577"/>
        <v>10.199999999999999</v>
      </c>
      <c r="AA7367">
        <f t="shared" si="578"/>
        <v>0</v>
      </c>
    </row>
    <row r="7368" spans="1:27" x14ac:dyDescent="0.3">
      <c r="A7368">
        <v>100067</v>
      </c>
      <c r="B7368">
        <v>230922</v>
      </c>
      <c r="C7368" s="3">
        <v>44130.810416666667</v>
      </c>
      <c r="D7368">
        <v>3</v>
      </c>
      <c r="E7368">
        <v>2</v>
      </c>
      <c r="F7368" t="s">
        <v>26</v>
      </c>
      <c r="G7368">
        <v>2</v>
      </c>
      <c r="H7368">
        <v>74.507810000000006</v>
      </c>
      <c r="I7368">
        <v>21.753910000000001</v>
      </c>
      <c r="J7368">
        <v>0.98828130000000003</v>
      </c>
      <c r="K7368">
        <v>92.039060000000006</v>
      </c>
      <c r="L7368" s="3">
        <v>44130.563888888886</v>
      </c>
      <c r="M7368">
        <v>17.18</v>
      </c>
      <c r="N7368" t="s">
        <v>28</v>
      </c>
      <c r="P7368">
        <f>(C7368-Key!$B$1)*24</f>
        <v>4.4000000000232831</v>
      </c>
      <c r="Q7368">
        <f>(Key!$B$2-'17.1'!C7368)*24</f>
        <v>-1.4500000000116415</v>
      </c>
      <c r="R7368" s="3">
        <f>C7368-(M7368-Key!$B$5)/(24*Key!$B$6)</f>
        <v>44130.796601851849</v>
      </c>
      <c r="S7368">
        <f>M7368-Key!$B$5</f>
        <v>14.92</v>
      </c>
      <c r="T7368" s="2">
        <f t="shared" si="575"/>
        <v>44129.8125</v>
      </c>
      <c r="U7368" t="str">
        <f t="shared" si="576"/>
        <v>10-25-2020 19:30</v>
      </c>
      <c r="V7368">
        <f>IFERROR(IF(W7368=Z7368,VLOOKUP($U7368,[1]C8842!$G$2:$M$145,3,FALSE),0),0)</f>
        <v>0</v>
      </c>
      <c r="W7368">
        <f>VLOOKUP(RIGHT($V$1,5),Key!$A$9:$B$14,2,FALSE)</f>
        <v>10.199999999999999</v>
      </c>
      <c r="X7368">
        <f t="shared" si="579"/>
        <v>0</v>
      </c>
      <c r="Y7368">
        <f>VLOOKUP(RIGHT($X$1,5),Key!$A$9:$B$14,2,FALSE)</f>
        <v>3.7</v>
      </c>
      <c r="Z7368">
        <f t="shared" si="577"/>
        <v>10.199999999999999</v>
      </c>
      <c r="AA7368">
        <f t="shared" si="578"/>
        <v>0</v>
      </c>
    </row>
    <row r="7369" spans="1:27" x14ac:dyDescent="0.3">
      <c r="A7369">
        <v>100067</v>
      </c>
      <c r="B7369">
        <v>230922</v>
      </c>
      <c r="C7369" s="3">
        <v>44130.810416666667</v>
      </c>
      <c r="D7369">
        <v>3</v>
      </c>
      <c r="E7369">
        <v>2</v>
      </c>
      <c r="F7369" t="s">
        <v>26</v>
      </c>
      <c r="G7369">
        <v>1</v>
      </c>
      <c r="H7369">
        <v>71</v>
      </c>
      <c r="I7369">
        <v>19.808589999999999</v>
      </c>
      <c r="J7369">
        <v>0.953125</v>
      </c>
      <c r="K7369">
        <v>94.039060000000006</v>
      </c>
      <c r="L7369" s="3">
        <v>44130.563888888886</v>
      </c>
      <c r="M7369">
        <v>17.18</v>
      </c>
      <c r="N7369" t="s">
        <v>28</v>
      </c>
      <c r="P7369">
        <f>(C7369-Key!$B$1)*24</f>
        <v>4.4000000000232831</v>
      </c>
      <c r="Q7369">
        <f>(Key!$B$2-'17.1'!C7369)*24</f>
        <v>-1.4500000000116415</v>
      </c>
      <c r="R7369" s="3">
        <f>C7369-(M7369-Key!$B$5)/(24*Key!$B$6)</f>
        <v>44130.796601851849</v>
      </c>
      <c r="S7369">
        <f>M7369-Key!$B$5</f>
        <v>14.92</v>
      </c>
      <c r="T7369" s="2">
        <f t="shared" si="575"/>
        <v>44129.8125</v>
      </c>
      <c r="U7369" t="str">
        <f t="shared" si="576"/>
        <v>10-25-2020 19:30</v>
      </c>
      <c r="V7369">
        <f>IFERROR(IF(W7369=Z7369,VLOOKUP($U7369,[1]C8842!$G$2:$M$145,3,FALSE),0),0)</f>
        <v>0</v>
      </c>
      <c r="W7369">
        <f>VLOOKUP(RIGHT($V$1,5),Key!$A$9:$B$14,2,FALSE)</f>
        <v>10.199999999999999</v>
      </c>
      <c r="X7369">
        <f t="shared" si="579"/>
        <v>0</v>
      </c>
      <c r="Y7369">
        <f>VLOOKUP(RIGHT($X$1,5),Key!$A$9:$B$14,2,FALSE)</f>
        <v>3.7</v>
      </c>
      <c r="Z7369">
        <f t="shared" si="577"/>
        <v>10.199999999999999</v>
      </c>
      <c r="AA7369">
        <f t="shared" si="578"/>
        <v>0</v>
      </c>
    </row>
    <row r="7370" spans="1:27" x14ac:dyDescent="0.3">
      <c r="A7370">
        <v>100067</v>
      </c>
      <c r="B7370">
        <v>230922</v>
      </c>
      <c r="C7370" s="3">
        <v>44130.810416666667</v>
      </c>
      <c r="D7370">
        <v>0</v>
      </c>
      <c r="E7370">
        <v>2</v>
      </c>
      <c r="F7370" t="s">
        <v>25</v>
      </c>
      <c r="G7370">
        <v>2</v>
      </c>
      <c r="H7370">
        <v>60.53125</v>
      </c>
      <c r="I7370">
        <v>23.007809999999999</v>
      </c>
      <c r="J7370">
        <v>1.2734380000000001</v>
      </c>
      <c r="K7370">
        <v>46.019530000000003</v>
      </c>
      <c r="L7370" s="3">
        <v>44130.563888888886</v>
      </c>
      <c r="M7370">
        <v>17.18</v>
      </c>
      <c r="N7370" t="s">
        <v>28</v>
      </c>
      <c r="P7370">
        <f>(C7370-Key!$B$1)*24</f>
        <v>4.4000000000232831</v>
      </c>
      <c r="Q7370">
        <f>(Key!$B$2-'17.1'!C7370)*24</f>
        <v>-1.4500000000116415</v>
      </c>
      <c r="R7370" s="3">
        <f>C7370-(M7370-Key!$B$5)/(24*Key!$B$6)</f>
        <v>44130.796601851849</v>
      </c>
      <c r="S7370">
        <f>M7370-Key!$B$5</f>
        <v>14.92</v>
      </c>
      <c r="T7370" s="2">
        <f t="shared" si="575"/>
        <v>44129.8125</v>
      </c>
      <c r="U7370" t="str">
        <f t="shared" si="576"/>
        <v>10-25-2020 19:30</v>
      </c>
      <c r="V7370">
        <f>IFERROR(IF(W7370=Z7370,VLOOKUP($U7370,[1]C8842!$G$2:$M$145,3,FALSE),0),0)</f>
        <v>0</v>
      </c>
      <c r="W7370">
        <f>VLOOKUP(RIGHT($V$1,5),Key!$A$9:$B$14,2,FALSE)</f>
        <v>10.199999999999999</v>
      </c>
      <c r="X7370">
        <f t="shared" si="579"/>
        <v>0</v>
      </c>
      <c r="Y7370">
        <f>VLOOKUP(RIGHT($X$1,5),Key!$A$9:$B$14,2,FALSE)</f>
        <v>3.7</v>
      </c>
      <c r="Z7370">
        <f t="shared" si="577"/>
        <v>10.199999999999999</v>
      </c>
      <c r="AA7370">
        <f t="shared" si="578"/>
        <v>0</v>
      </c>
    </row>
    <row r="7371" spans="1:27" x14ac:dyDescent="0.3">
      <c r="A7371">
        <v>100067</v>
      </c>
      <c r="B7371">
        <v>230922</v>
      </c>
      <c r="C7371" s="3">
        <v>44130.810416666667</v>
      </c>
      <c r="D7371">
        <v>3</v>
      </c>
      <c r="E7371">
        <v>2</v>
      </c>
      <c r="F7371" t="s">
        <v>26</v>
      </c>
      <c r="G7371">
        <v>2</v>
      </c>
      <c r="H7371">
        <v>62.667969999999997</v>
      </c>
      <c r="I7371">
        <v>23.54297</v>
      </c>
      <c r="J7371">
        <v>1.253906</v>
      </c>
      <c r="K7371">
        <v>92.039060000000006</v>
      </c>
      <c r="L7371" s="3">
        <v>44130.563888888886</v>
      </c>
      <c r="M7371">
        <v>17.18</v>
      </c>
      <c r="N7371" t="s">
        <v>28</v>
      </c>
      <c r="P7371">
        <f>(C7371-Key!$B$1)*24</f>
        <v>4.4000000000232831</v>
      </c>
      <c r="Q7371">
        <f>(Key!$B$2-'17.1'!C7371)*24</f>
        <v>-1.4500000000116415</v>
      </c>
      <c r="R7371" s="3">
        <f>C7371-(M7371-Key!$B$5)/(24*Key!$B$6)</f>
        <v>44130.796601851849</v>
      </c>
      <c r="S7371">
        <f>M7371-Key!$B$5</f>
        <v>14.92</v>
      </c>
      <c r="T7371" s="2">
        <f t="shared" si="575"/>
        <v>44129.8125</v>
      </c>
      <c r="U7371" t="str">
        <f t="shared" si="576"/>
        <v>10-25-2020 19:30</v>
      </c>
      <c r="V7371">
        <f>IFERROR(IF(W7371=Z7371,VLOOKUP($U7371,[1]C8842!$G$2:$M$145,3,FALSE),0),0)</f>
        <v>0</v>
      </c>
      <c r="W7371">
        <f>VLOOKUP(RIGHT($V$1,5),Key!$A$9:$B$14,2,FALSE)</f>
        <v>10.199999999999999</v>
      </c>
      <c r="X7371">
        <f t="shared" si="579"/>
        <v>0</v>
      </c>
      <c r="Y7371">
        <f>VLOOKUP(RIGHT($X$1,5),Key!$A$9:$B$14,2,FALSE)</f>
        <v>3.7</v>
      </c>
      <c r="Z7371">
        <f t="shared" si="577"/>
        <v>10.199999999999999</v>
      </c>
      <c r="AA7371">
        <f t="shared" si="578"/>
        <v>0</v>
      </c>
    </row>
    <row r="7372" spans="1:27" x14ac:dyDescent="0.3">
      <c r="A7372">
        <v>100067</v>
      </c>
      <c r="B7372">
        <v>230922</v>
      </c>
      <c r="C7372" s="3">
        <v>44130.810416666667</v>
      </c>
      <c r="D7372">
        <v>2</v>
      </c>
      <c r="E7372">
        <v>1</v>
      </c>
      <c r="F7372" t="s">
        <v>26</v>
      </c>
      <c r="G7372">
        <v>1</v>
      </c>
      <c r="H7372">
        <v>69.136719999999997</v>
      </c>
      <c r="I7372">
        <v>16.382809999999999</v>
      </c>
      <c r="J7372">
        <v>0.859375</v>
      </c>
      <c r="K7372">
        <v>82.035160000000005</v>
      </c>
      <c r="L7372" s="3">
        <v>44130.563888888886</v>
      </c>
      <c r="M7372">
        <v>17.18</v>
      </c>
      <c r="N7372" t="s">
        <v>28</v>
      </c>
      <c r="P7372">
        <f>(C7372-Key!$B$1)*24</f>
        <v>4.4000000000232831</v>
      </c>
      <c r="Q7372">
        <f>(Key!$B$2-'17.1'!C7372)*24</f>
        <v>-1.4500000000116415</v>
      </c>
      <c r="R7372" s="3">
        <f>C7372-(M7372-Key!$B$5)/(24*Key!$B$6)</f>
        <v>44130.796601851849</v>
      </c>
      <c r="S7372">
        <f>M7372-Key!$B$5</f>
        <v>14.92</v>
      </c>
      <c r="T7372" s="2">
        <f t="shared" si="575"/>
        <v>44129.8125</v>
      </c>
      <c r="U7372" t="str">
        <f t="shared" si="576"/>
        <v>10-25-2020 19:30</v>
      </c>
      <c r="V7372">
        <f>IFERROR(IF(W7372=Z7372,VLOOKUP($U7372,[1]C8842!$G$2:$M$145,3,FALSE),0),0)</f>
        <v>0</v>
      </c>
      <c r="W7372">
        <f>VLOOKUP(RIGHT($V$1,5),Key!$A$9:$B$14,2,FALSE)</f>
        <v>10.199999999999999</v>
      </c>
      <c r="X7372">
        <f t="shared" si="579"/>
        <v>0</v>
      </c>
      <c r="Y7372">
        <f>VLOOKUP(RIGHT($X$1,5),Key!$A$9:$B$14,2,FALSE)</f>
        <v>3.7</v>
      </c>
      <c r="Z7372">
        <f t="shared" si="577"/>
        <v>10.199999999999999</v>
      </c>
      <c r="AA7372">
        <f t="shared" si="578"/>
        <v>0</v>
      </c>
    </row>
    <row r="7373" spans="1:27" x14ac:dyDescent="0.3">
      <c r="A7373">
        <v>100067</v>
      </c>
      <c r="B7373">
        <v>230922</v>
      </c>
      <c r="C7373" s="3">
        <v>44130.811111111114</v>
      </c>
      <c r="D7373">
        <v>3</v>
      </c>
      <c r="E7373">
        <v>2</v>
      </c>
      <c r="F7373" t="s">
        <v>26</v>
      </c>
      <c r="G7373">
        <v>2</v>
      </c>
      <c r="H7373">
        <v>67.519530000000003</v>
      </c>
      <c r="I7373">
        <v>23.972660000000001</v>
      </c>
      <c r="J7373">
        <v>1.1796880000000001</v>
      </c>
      <c r="K7373">
        <v>94.039060000000006</v>
      </c>
      <c r="L7373" s="3">
        <v>44130.563888888886</v>
      </c>
      <c r="M7373">
        <v>17.18</v>
      </c>
      <c r="N7373" t="s">
        <v>28</v>
      </c>
      <c r="P7373">
        <f>(C7373-Key!$B$1)*24</f>
        <v>4.4166666667442769</v>
      </c>
      <c r="Q7373">
        <f>(Key!$B$2-'17.1'!C7373)*24</f>
        <v>-1.4666666667326353</v>
      </c>
      <c r="R7373" s="3">
        <f>C7373-(M7373-Key!$B$5)/(24*Key!$B$6)</f>
        <v>44130.797296296296</v>
      </c>
      <c r="S7373">
        <f>M7373-Key!$B$5</f>
        <v>14.92</v>
      </c>
      <c r="T7373" s="2">
        <f t="shared" si="575"/>
        <v>44129.8125</v>
      </c>
      <c r="U7373" t="str">
        <f t="shared" si="576"/>
        <v>10-25-2020 19:30</v>
      </c>
      <c r="V7373">
        <f>IFERROR(IF(W7373=Z7373,VLOOKUP($U7373,[1]C8842!$G$2:$M$145,3,FALSE),0),0)</f>
        <v>0</v>
      </c>
      <c r="W7373">
        <f>VLOOKUP(RIGHT($V$1,5),Key!$A$9:$B$14,2,FALSE)</f>
        <v>10.199999999999999</v>
      </c>
      <c r="X7373">
        <f t="shared" si="579"/>
        <v>0</v>
      </c>
      <c r="Y7373">
        <f>VLOOKUP(RIGHT($X$1,5),Key!$A$9:$B$14,2,FALSE)</f>
        <v>3.7</v>
      </c>
      <c r="Z7373">
        <f t="shared" si="577"/>
        <v>10.199999999999999</v>
      </c>
      <c r="AA7373">
        <f t="shared" si="578"/>
        <v>0</v>
      </c>
    </row>
    <row r="7374" spans="1:27" x14ac:dyDescent="0.3">
      <c r="A7374">
        <v>100067</v>
      </c>
      <c r="B7374">
        <v>230922</v>
      </c>
      <c r="C7374" s="3">
        <v>44130.811111111114</v>
      </c>
      <c r="D7374">
        <v>2</v>
      </c>
      <c r="E7374">
        <v>1</v>
      </c>
      <c r="F7374" t="s">
        <v>26</v>
      </c>
      <c r="G7374">
        <v>4</v>
      </c>
      <c r="H7374">
        <v>66.785160000000005</v>
      </c>
      <c r="I7374">
        <v>75.378910000000005</v>
      </c>
      <c r="J7374">
        <v>3.2421880000000001</v>
      </c>
      <c r="K7374">
        <v>80.03125</v>
      </c>
      <c r="L7374" s="3">
        <v>44130.563888888886</v>
      </c>
      <c r="M7374">
        <v>17.18</v>
      </c>
      <c r="N7374" t="s">
        <v>28</v>
      </c>
      <c r="P7374">
        <f>(C7374-Key!$B$1)*24</f>
        <v>4.4166666667442769</v>
      </c>
      <c r="Q7374">
        <f>(Key!$B$2-'17.1'!C7374)*24</f>
        <v>-1.4666666667326353</v>
      </c>
      <c r="R7374" s="3">
        <f>C7374-(M7374-Key!$B$5)/(24*Key!$B$6)</f>
        <v>44130.797296296296</v>
      </c>
      <c r="S7374">
        <f>M7374-Key!$B$5</f>
        <v>14.92</v>
      </c>
      <c r="T7374" s="2">
        <f t="shared" si="575"/>
        <v>44129.8125</v>
      </c>
      <c r="U7374" t="str">
        <f t="shared" si="576"/>
        <v>10-25-2020 19:30</v>
      </c>
      <c r="V7374">
        <f>IFERROR(IF(W7374=Z7374,VLOOKUP($U7374,[1]C8842!$G$2:$M$145,3,FALSE),0),0)</f>
        <v>0</v>
      </c>
      <c r="W7374">
        <f>VLOOKUP(RIGHT($V$1,5),Key!$A$9:$B$14,2,FALSE)</f>
        <v>10.199999999999999</v>
      </c>
      <c r="X7374">
        <f t="shared" si="579"/>
        <v>0</v>
      </c>
      <c r="Y7374">
        <f>VLOOKUP(RIGHT($X$1,5),Key!$A$9:$B$14,2,FALSE)</f>
        <v>3.7</v>
      </c>
      <c r="Z7374">
        <f t="shared" si="577"/>
        <v>10.199999999999999</v>
      </c>
      <c r="AA7374">
        <f t="shared" si="578"/>
        <v>0</v>
      </c>
    </row>
    <row r="7375" spans="1:27" x14ac:dyDescent="0.3">
      <c r="A7375">
        <v>100067</v>
      </c>
      <c r="B7375">
        <v>230922</v>
      </c>
      <c r="C7375" s="3">
        <v>44130.811111111114</v>
      </c>
      <c r="D7375">
        <v>1</v>
      </c>
      <c r="E7375">
        <v>1</v>
      </c>
      <c r="F7375" t="s">
        <v>25</v>
      </c>
      <c r="G7375">
        <v>1</v>
      </c>
      <c r="H7375">
        <v>72.171880000000002</v>
      </c>
      <c r="I7375">
        <v>16.328130000000002</v>
      </c>
      <c r="J7375">
        <v>0.8203125</v>
      </c>
      <c r="K7375">
        <v>58.023440000000001</v>
      </c>
      <c r="L7375" s="3">
        <v>44130.563888888886</v>
      </c>
      <c r="M7375">
        <v>17.18</v>
      </c>
      <c r="N7375" t="s">
        <v>28</v>
      </c>
      <c r="P7375">
        <f>(C7375-Key!$B$1)*24</f>
        <v>4.4166666667442769</v>
      </c>
      <c r="Q7375">
        <f>(Key!$B$2-'17.1'!C7375)*24</f>
        <v>-1.4666666667326353</v>
      </c>
      <c r="R7375" s="3">
        <f>C7375-(M7375-Key!$B$5)/(24*Key!$B$6)</f>
        <v>44130.797296296296</v>
      </c>
      <c r="S7375">
        <f>M7375-Key!$B$5</f>
        <v>14.92</v>
      </c>
      <c r="T7375" s="2">
        <f t="shared" si="575"/>
        <v>44129.8125</v>
      </c>
      <c r="U7375" t="str">
        <f t="shared" si="576"/>
        <v>10-25-2020 19:30</v>
      </c>
      <c r="V7375">
        <f>IFERROR(IF(W7375=Z7375,VLOOKUP($U7375,[1]C8842!$G$2:$M$145,3,FALSE),0),0)</f>
        <v>0</v>
      </c>
      <c r="W7375">
        <f>VLOOKUP(RIGHT($V$1,5),Key!$A$9:$B$14,2,FALSE)</f>
        <v>10.199999999999999</v>
      </c>
      <c r="X7375">
        <f t="shared" si="579"/>
        <v>0</v>
      </c>
      <c r="Y7375">
        <f>VLOOKUP(RIGHT($X$1,5),Key!$A$9:$B$14,2,FALSE)</f>
        <v>3.7</v>
      </c>
      <c r="Z7375">
        <f t="shared" si="577"/>
        <v>10.199999999999999</v>
      </c>
      <c r="AA7375">
        <f t="shared" si="578"/>
        <v>0</v>
      </c>
    </row>
    <row r="7376" spans="1:27" x14ac:dyDescent="0.3">
      <c r="A7376">
        <v>100067</v>
      </c>
      <c r="B7376">
        <v>230922</v>
      </c>
      <c r="C7376" s="3">
        <v>44130.811111111114</v>
      </c>
      <c r="D7376">
        <v>3</v>
      </c>
      <c r="E7376">
        <v>2</v>
      </c>
      <c r="F7376" t="s">
        <v>26</v>
      </c>
      <c r="G7376">
        <v>1</v>
      </c>
      <c r="H7376">
        <v>80.910160000000005</v>
      </c>
      <c r="I7376">
        <v>16.859380000000002</v>
      </c>
      <c r="J7376">
        <v>0.75</v>
      </c>
      <c r="K7376">
        <v>92.039060000000006</v>
      </c>
      <c r="L7376" s="3">
        <v>44130.563888888886</v>
      </c>
      <c r="M7376">
        <v>17.18</v>
      </c>
      <c r="N7376" t="s">
        <v>28</v>
      </c>
      <c r="P7376">
        <f>(C7376-Key!$B$1)*24</f>
        <v>4.4166666667442769</v>
      </c>
      <c r="Q7376">
        <f>(Key!$B$2-'17.1'!C7376)*24</f>
        <v>-1.4666666667326353</v>
      </c>
      <c r="R7376" s="3">
        <f>C7376-(M7376-Key!$B$5)/(24*Key!$B$6)</f>
        <v>44130.797296296296</v>
      </c>
      <c r="S7376">
        <f>M7376-Key!$B$5</f>
        <v>14.92</v>
      </c>
      <c r="T7376" s="2">
        <f t="shared" si="575"/>
        <v>44129.8125</v>
      </c>
      <c r="U7376" t="str">
        <f t="shared" si="576"/>
        <v>10-25-2020 19:30</v>
      </c>
      <c r="V7376">
        <f>IFERROR(IF(W7376=Z7376,VLOOKUP($U7376,[1]C8842!$G$2:$M$145,3,FALSE),0),0)</f>
        <v>0</v>
      </c>
      <c r="W7376">
        <f>VLOOKUP(RIGHT($V$1,5),Key!$A$9:$B$14,2,FALSE)</f>
        <v>10.199999999999999</v>
      </c>
      <c r="X7376">
        <f t="shared" si="579"/>
        <v>0</v>
      </c>
      <c r="Y7376">
        <f>VLOOKUP(RIGHT($X$1,5),Key!$A$9:$B$14,2,FALSE)</f>
        <v>3.7</v>
      </c>
      <c r="Z7376">
        <f t="shared" si="577"/>
        <v>10.199999999999999</v>
      </c>
      <c r="AA7376">
        <f t="shared" si="578"/>
        <v>0</v>
      </c>
    </row>
    <row r="7377" spans="1:27" x14ac:dyDescent="0.3">
      <c r="A7377">
        <v>100067</v>
      </c>
      <c r="B7377">
        <v>230922</v>
      </c>
      <c r="C7377" s="3">
        <v>44130.811111111114</v>
      </c>
      <c r="D7377">
        <v>0</v>
      </c>
      <c r="E7377">
        <v>2</v>
      </c>
      <c r="F7377" t="s">
        <v>25</v>
      </c>
      <c r="G7377">
        <v>4</v>
      </c>
      <c r="H7377">
        <v>68.625</v>
      </c>
      <c r="I7377">
        <v>73.867189999999994</v>
      </c>
      <c r="J7377">
        <v>3.0976560000000002</v>
      </c>
      <c r="K7377">
        <v>44.019530000000003</v>
      </c>
      <c r="L7377" s="3">
        <v>44130.563888888886</v>
      </c>
      <c r="M7377">
        <v>17.18</v>
      </c>
      <c r="N7377" t="s">
        <v>28</v>
      </c>
      <c r="P7377">
        <f>(C7377-Key!$B$1)*24</f>
        <v>4.4166666667442769</v>
      </c>
      <c r="Q7377">
        <f>(Key!$B$2-'17.1'!C7377)*24</f>
        <v>-1.4666666667326353</v>
      </c>
      <c r="R7377" s="3">
        <f>C7377-(M7377-Key!$B$5)/(24*Key!$B$6)</f>
        <v>44130.797296296296</v>
      </c>
      <c r="S7377">
        <f>M7377-Key!$B$5</f>
        <v>14.92</v>
      </c>
      <c r="T7377" s="2">
        <f t="shared" si="575"/>
        <v>44129.8125</v>
      </c>
      <c r="U7377" t="str">
        <f t="shared" si="576"/>
        <v>10-25-2020 19:30</v>
      </c>
      <c r="V7377">
        <f>IFERROR(IF(W7377=Z7377,VLOOKUP($U7377,[1]C8842!$G$2:$M$145,3,FALSE),0),0)</f>
        <v>0</v>
      </c>
      <c r="W7377">
        <f>VLOOKUP(RIGHT($V$1,5),Key!$A$9:$B$14,2,FALSE)</f>
        <v>10.199999999999999</v>
      </c>
      <c r="X7377">
        <f t="shared" si="579"/>
        <v>0</v>
      </c>
      <c r="Y7377">
        <f>VLOOKUP(RIGHT($X$1,5),Key!$A$9:$B$14,2,FALSE)</f>
        <v>3.7</v>
      </c>
      <c r="Z7377">
        <f t="shared" si="577"/>
        <v>10.199999999999999</v>
      </c>
      <c r="AA7377">
        <f t="shared" si="578"/>
        <v>0</v>
      </c>
    </row>
    <row r="7378" spans="1:27" x14ac:dyDescent="0.3">
      <c r="A7378">
        <v>100067</v>
      </c>
      <c r="B7378">
        <v>230922</v>
      </c>
      <c r="C7378" s="3">
        <v>44130.811111111114</v>
      </c>
      <c r="D7378">
        <v>0</v>
      </c>
      <c r="E7378">
        <v>2</v>
      </c>
      <c r="F7378" t="s">
        <v>25</v>
      </c>
      <c r="G7378">
        <v>5</v>
      </c>
      <c r="H7378">
        <v>61.191409999999998</v>
      </c>
      <c r="I7378">
        <v>99.820310000000006</v>
      </c>
      <c r="J7378">
        <v>4.6054690000000003</v>
      </c>
      <c r="K7378">
        <v>46.019530000000003</v>
      </c>
      <c r="L7378" s="3">
        <v>44130.563888888886</v>
      </c>
      <c r="M7378">
        <v>17.18</v>
      </c>
      <c r="N7378" t="s">
        <v>28</v>
      </c>
      <c r="P7378">
        <f>(C7378-Key!$B$1)*24</f>
        <v>4.4166666667442769</v>
      </c>
      <c r="Q7378">
        <f>(Key!$B$2-'17.1'!C7378)*24</f>
        <v>-1.4666666667326353</v>
      </c>
      <c r="R7378" s="3">
        <f>C7378-(M7378-Key!$B$5)/(24*Key!$B$6)</f>
        <v>44130.797296296296</v>
      </c>
      <c r="S7378">
        <f>M7378-Key!$B$5</f>
        <v>14.92</v>
      </c>
      <c r="T7378" s="2">
        <f t="shared" si="575"/>
        <v>44129.8125</v>
      </c>
      <c r="U7378" t="str">
        <f t="shared" si="576"/>
        <v>10-25-2020 19:30</v>
      </c>
      <c r="V7378">
        <f>IFERROR(IF(W7378=Z7378,VLOOKUP($U7378,[1]C8842!$G$2:$M$145,3,FALSE),0),0)</f>
        <v>0</v>
      </c>
      <c r="W7378">
        <f>VLOOKUP(RIGHT($V$1,5),Key!$A$9:$B$14,2,FALSE)</f>
        <v>10.199999999999999</v>
      </c>
      <c r="X7378">
        <f t="shared" si="579"/>
        <v>0</v>
      </c>
      <c r="Y7378">
        <f>VLOOKUP(RIGHT($X$1,5),Key!$A$9:$B$14,2,FALSE)</f>
        <v>3.7</v>
      </c>
      <c r="Z7378">
        <f t="shared" si="577"/>
        <v>10.199999999999999</v>
      </c>
      <c r="AA7378">
        <f t="shared" si="578"/>
        <v>0</v>
      </c>
    </row>
    <row r="7379" spans="1:27" x14ac:dyDescent="0.3">
      <c r="A7379">
        <v>100067</v>
      </c>
      <c r="B7379">
        <v>230922</v>
      </c>
      <c r="C7379" s="3">
        <v>44130.811111111114</v>
      </c>
      <c r="D7379">
        <v>1</v>
      </c>
      <c r="E7379">
        <v>1</v>
      </c>
      <c r="F7379" t="s">
        <v>25</v>
      </c>
      <c r="G7379">
        <v>1</v>
      </c>
      <c r="H7379">
        <v>73.960939999999994</v>
      </c>
      <c r="I7379">
        <v>14.5</v>
      </c>
      <c r="J7379">
        <v>0.734375</v>
      </c>
      <c r="K7379">
        <v>57.023440000000001</v>
      </c>
      <c r="L7379" s="3">
        <v>44130.563888888886</v>
      </c>
      <c r="M7379">
        <v>17.18</v>
      </c>
      <c r="N7379" t="s">
        <v>28</v>
      </c>
      <c r="P7379">
        <f>(C7379-Key!$B$1)*24</f>
        <v>4.4166666667442769</v>
      </c>
      <c r="Q7379">
        <f>(Key!$B$2-'17.1'!C7379)*24</f>
        <v>-1.4666666667326353</v>
      </c>
      <c r="R7379" s="3">
        <f>C7379-(M7379-Key!$B$5)/(24*Key!$B$6)</f>
        <v>44130.797296296296</v>
      </c>
      <c r="S7379">
        <f>M7379-Key!$B$5</f>
        <v>14.92</v>
      </c>
      <c r="T7379" s="2">
        <f t="shared" si="575"/>
        <v>44129.8125</v>
      </c>
      <c r="U7379" t="str">
        <f t="shared" si="576"/>
        <v>10-25-2020 19:30</v>
      </c>
      <c r="V7379">
        <f>IFERROR(IF(W7379=Z7379,VLOOKUP($U7379,[1]C8842!$G$2:$M$145,3,FALSE),0),0)</f>
        <v>0</v>
      </c>
      <c r="W7379">
        <f>VLOOKUP(RIGHT($V$1,5),Key!$A$9:$B$14,2,FALSE)</f>
        <v>10.199999999999999</v>
      </c>
      <c r="X7379">
        <f t="shared" si="579"/>
        <v>0</v>
      </c>
      <c r="Y7379">
        <f>VLOOKUP(RIGHT($X$1,5),Key!$A$9:$B$14,2,FALSE)</f>
        <v>3.7</v>
      </c>
      <c r="Z7379">
        <f t="shared" si="577"/>
        <v>10.199999999999999</v>
      </c>
      <c r="AA7379">
        <f t="shared" si="578"/>
        <v>0</v>
      </c>
    </row>
    <row r="7380" spans="1:27" x14ac:dyDescent="0.3">
      <c r="A7380">
        <v>100067</v>
      </c>
      <c r="B7380">
        <v>230922</v>
      </c>
      <c r="C7380" s="3">
        <v>44130.811111111114</v>
      </c>
      <c r="D7380">
        <v>1</v>
      </c>
      <c r="E7380">
        <v>1</v>
      </c>
      <c r="F7380" t="s">
        <v>25</v>
      </c>
      <c r="G7380">
        <v>1</v>
      </c>
      <c r="H7380">
        <v>73.972660000000005</v>
      </c>
      <c r="I7380">
        <v>17.160160000000001</v>
      </c>
      <c r="J7380">
        <v>0.83203130000000003</v>
      </c>
      <c r="K7380">
        <v>58.023440000000001</v>
      </c>
      <c r="L7380" s="3">
        <v>44130.563888888886</v>
      </c>
      <c r="M7380">
        <v>17.18</v>
      </c>
      <c r="N7380" t="s">
        <v>28</v>
      </c>
      <c r="P7380">
        <f>(C7380-Key!$B$1)*24</f>
        <v>4.4166666667442769</v>
      </c>
      <c r="Q7380">
        <f>(Key!$B$2-'17.1'!C7380)*24</f>
        <v>-1.4666666667326353</v>
      </c>
      <c r="R7380" s="3">
        <f>C7380-(M7380-Key!$B$5)/(24*Key!$B$6)</f>
        <v>44130.797296296296</v>
      </c>
      <c r="S7380">
        <f>M7380-Key!$B$5</f>
        <v>14.92</v>
      </c>
      <c r="T7380" s="2">
        <f t="shared" si="575"/>
        <v>44129.8125</v>
      </c>
      <c r="U7380" t="str">
        <f t="shared" si="576"/>
        <v>10-25-2020 19:30</v>
      </c>
      <c r="V7380">
        <f>IFERROR(IF(W7380=Z7380,VLOOKUP($U7380,[1]C8842!$G$2:$M$145,3,FALSE),0),0)</f>
        <v>0</v>
      </c>
      <c r="W7380">
        <f>VLOOKUP(RIGHT($V$1,5),Key!$A$9:$B$14,2,FALSE)</f>
        <v>10.199999999999999</v>
      </c>
      <c r="X7380">
        <f t="shared" si="579"/>
        <v>0</v>
      </c>
      <c r="Y7380">
        <f>VLOOKUP(RIGHT($X$1,5),Key!$A$9:$B$14,2,FALSE)</f>
        <v>3.7</v>
      </c>
      <c r="Z7380">
        <f t="shared" si="577"/>
        <v>10.199999999999999</v>
      </c>
      <c r="AA7380">
        <f t="shared" si="578"/>
        <v>0</v>
      </c>
    </row>
    <row r="7381" spans="1:27" x14ac:dyDescent="0.3">
      <c r="A7381">
        <v>100067</v>
      </c>
      <c r="B7381">
        <v>230922</v>
      </c>
      <c r="C7381" s="3">
        <v>44130.811111111114</v>
      </c>
      <c r="D7381">
        <v>3</v>
      </c>
      <c r="E7381">
        <v>2</v>
      </c>
      <c r="F7381" t="s">
        <v>26</v>
      </c>
      <c r="G7381">
        <v>1</v>
      </c>
      <c r="H7381">
        <v>65.527339999999995</v>
      </c>
      <c r="I7381">
        <v>18.64453</v>
      </c>
      <c r="J7381">
        <v>1</v>
      </c>
      <c r="K7381">
        <v>94.039060000000006</v>
      </c>
      <c r="L7381" s="3">
        <v>44130.563888888886</v>
      </c>
      <c r="M7381">
        <v>17.18</v>
      </c>
      <c r="N7381" t="s">
        <v>28</v>
      </c>
      <c r="P7381">
        <f>(C7381-Key!$B$1)*24</f>
        <v>4.4166666667442769</v>
      </c>
      <c r="Q7381">
        <f>(Key!$B$2-'17.1'!C7381)*24</f>
        <v>-1.4666666667326353</v>
      </c>
      <c r="R7381" s="3">
        <f>C7381-(M7381-Key!$B$5)/(24*Key!$B$6)</f>
        <v>44130.797296296296</v>
      </c>
      <c r="S7381">
        <f>M7381-Key!$B$5</f>
        <v>14.92</v>
      </c>
      <c r="T7381" s="2">
        <f t="shared" si="575"/>
        <v>44129.8125</v>
      </c>
      <c r="U7381" t="str">
        <f t="shared" si="576"/>
        <v>10-25-2020 19:30</v>
      </c>
      <c r="V7381">
        <f>IFERROR(IF(W7381=Z7381,VLOOKUP($U7381,[1]C8842!$G$2:$M$145,3,FALSE),0),0)</f>
        <v>0</v>
      </c>
      <c r="W7381">
        <f>VLOOKUP(RIGHT($V$1,5),Key!$A$9:$B$14,2,FALSE)</f>
        <v>10.199999999999999</v>
      </c>
      <c r="X7381">
        <f t="shared" si="579"/>
        <v>0</v>
      </c>
      <c r="Y7381">
        <f>VLOOKUP(RIGHT($X$1,5),Key!$A$9:$B$14,2,FALSE)</f>
        <v>3.7</v>
      </c>
      <c r="Z7381">
        <f t="shared" si="577"/>
        <v>10.199999999999999</v>
      </c>
      <c r="AA7381">
        <f t="shared" si="578"/>
        <v>0</v>
      </c>
    </row>
    <row r="7382" spans="1:27" x14ac:dyDescent="0.3">
      <c r="A7382">
        <v>100067</v>
      </c>
      <c r="B7382">
        <v>230922</v>
      </c>
      <c r="C7382" s="3">
        <v>44130.811111111114</v>
      </c>
      <c r="D7382">
        <v>2</v>
      </c>
      <c r="E7382">
        <v>1</v>
      </c>
      <c r="F7382" t="s">
        <v>26</v>
      </c>
      <c r="G7382">
        <v>2</v>
      </c>
      <c r="H7382">
        <v>75.214839999999995</v>
      </c>
      <c r="I7382">
        <v>21.640630000000002</v>
      </c>
      <c r="J7382">
        <v>0.9765625</v>
      </c>
      <c r="K7382">
        <v>82.035160000000005</v>
      </c>
      <c r="L7382" s="3">
        <v>44130.563888888886</v>
      </c>
      <c r="M7382">
        <v>17.18</v>
      </c>
      <c r="N7382" t="s">
        <v>28</v>
      </c>
      <c r="P7382">
        <f>(C7382-Key!$B$1)*24</f>
        <v>4.4166666667442769</v>
      </c>
      <c r="Q7382">
        <f>(Key!$B$2-'17.1'!C7382)*24</f>
        <v>-1.4666666667326353</v>
      </c>
      <c r="R7382" s="3">
        <f>C7382-(M7382-Key!$B$5)/(24*Key!$B$6)</f>
        <v>44130.797296296296</v>
      </c>
      <c r="S7382">
        <f>M7382-Key!$B$5</f>
        <v>14.92</v>
      </c>
      <c r="T7382" s="2">
        <f t="shared" si="575"/>
        <v>44129.8125</v>
      </c>
      <c r="U7382" t="str">
        <f t="shared" si="576"/>
        <v>10-25-2020 19:30</v>
      </c>
      <c r="V7382">
        <f>IFERROR(IF(W7382=Z7382,VLOOKUP($U7382,[1]C8842!$G$2:$M$145,3,FALSE),0),0)</f>
        <v>0</v>
      </c>
      <c r="W7382">
        <f>VLOOKUP(RIGHT($V$1,5),Key!$A$9:$B$14,2,FALSE)</f>
        <v>10.199999999999999</v>
      </c>
      <c r="X7382">
        <f t="shared" si="579"/>
        <v>0</v>
      </c>
      <c r="Y7382">
        <f>VLOOKUP(RIGHT($X$1,5),Key!$A$9:$B$14,2,FALSE)</f>
        <v>3.7</v>
      </c>
      <c r="Z7382">
        <f t="shared" si="577"/>
        <v>10.199999999999999</v>
      </c>
      <c r="AA7382">
        <f t="shared" si="578"/>
        <v>0</v>
      </c>
    </row>
    <row r="7383" spans="1:27" x14ac:dyDescent="0.3">
      <c r="A7383">
        <v>100067</v>
      </c>
      <c r="B7383">
        <v>230922</v>
      </c>
      <c r="C7383" s="3">
        <v>44130.811111111114</v>
      </c>
      <c r="D7383">
        <v>3</v>
      </c>
      <c r="E7383">
        <v>2</v>
      </c>
      <c r="F7383" t="s">
        <v>26</v>
      </c>
      <c r="G7383">
        <v>1</v>
      </c>
      <c r="H7383">
        <v>56.710940000000001</v>
      </c>
      <c r="I7383">
        <v>16.722660000000001</v>
      </c>
      <c r="J7383">
        <v>1.066406</v>
      </c>
      <c r="K7383">
        <v>94.039060000000006</v>
      </c>
      <c r="L7383" s="3">
        <v>44130.563888888886</v>
      </c>
      <c r="M7383">
        <v>17.18</v>
      </c>
      <c r="N7383" t="s">
        <v>28</v>
      </c>
      <c r="P7383">
        <f>(C7383-Key!$B$1)*24</f>
        <v>4.4166666667442769</v>
      </c>
      <c r="Q7383">
        <f>(Key!$B$2-'17.1'!C7383)*24</f>
        <v>-1.4666666667326353</v>
      </c>
      <c r="R7383" s="3">
        <f>C7383-(M7383-Key!$B$5)/(24*Key!$B$6)</f>
        <v>44130.797296296296</v>
      </c>
      <c r="S7383">
        <f>M7383-Key!$B$5</f>
        <v>14.92</v>
      </c>
      <c r="T7383" s="2">
        <f t="shared" si="575"/>
        <v>44129.8125</v>
      </c>
      <c r="U7383" t="str">
        <f t="shared" si="576"/>
        <v>10-25-2020 19:30</v>
      </c>
      <c r="V7383">
        <f>IFERROR(IF(W7383=Z7383,VLOOKUP($U7383,[1]C8842!$G$2:$M$145,3,FALSE),0),0)</f>
        <v>0</v>
      </c>
      <c r="W7383">
        <f>VLOOKUP(RIGHT($V$1,5),Key!$A$9:$B$14,2,FALSE)</f>
        <v>10.199999999999999</v>
      </c>
      <c r="X7383">
        <f t="shared" si="579"/>
        <v>0</v>
      </c>
      <c r="Y7383">
        <f>VLOOKUP(RIGHT($X$1,5),Key!$A$9:$B$14,2,FALSE)</f>
        <v>3.7</v>
      </c>
      <c r="Z7383">
        <f t="shared" si="577"/>
        <v>10.199999999999999</v>
      </c>
      <c r="AA7383">
        <f t="shared" si="578"/>
        <v>0</v>
      </c>
    </row>
    <row r="7384" spans="1:27" x14ac:dyDescent="0.3">
      <c r="A7384">
        <v>100067</v>
      </c>
      <c r="B7384">
        <v>230922</v>
      </c>
      <c r="C7384" s="3">
        <v>44130.811111111114</v>
      </c>
      <c r="D7384">
        <v>0</v>
      </c>
      <c r="E7384">
        <v>2</v>
      </c>
      <c r="F7384" t="s">
        <v>25</v>
      </c>
      <c r="G7384">
        <v>4</v>
      </c>
      <c r="H7384">
        <v>57.839840000000002</v>
      </c>
      <c r="I7384">
        <v>56.265630000000002</v>
      </c>
      <c r="J7384">
        <v>2.8632810000000002</v>
      </c>
      <c r="K7384">
        <v>46.019530000000003</v>
      </c>
      <c r="L7384" s="3">
        <v>44130.563888888886</v>
      </c>
      <c r="M7384">
        <v>17.18</v>
      </c>
      <c r="N7384" t="s">
        <v>28</v>
      </c>
      <c r="P7384">
        <f>(C7384-Key!$B$1)*24</f>
        <v>4.4166666667442769</v>
      </c>
      <c r="Q7384">
        <f>(Key!$B$2-'17.1'!C7384)*24</f>
        <v>-1.4666666667326353</v>
      </c>
      <c r="R7384" s="3">
        <f>C7384-(M7384-Key!$B$5)/(24*Key!$B$6)</f>
        <v>44130.797296296296</v>
      </c>
      <c r="S7384">
        <f>M7384-Key!$B$5</f>
        <v>14.92</v>
      </c>
      <c r="T7384" s="2">
        <f t="shared" si="575"/>
        <v>44129.8125</v>
      </c>
      <c r="U7384" t="str">
        <f t="shared" si="576"/>
        <v>10-25-2020 19:30</v>
      </c>
      <c r="V7384">
        <f>IFERROR(IF(W7384=Z7384,VLOOKUP($U7384,[1]C8842!$G$2:$M$145,3,FALSE),0),0)</f>
        <v>0</v>
      </c>
      <c r="W7384">
        <f>VLOOKUP(RIGHT($V$1,5),Key!$A$9:$B$14,2,FALSE)</f>
        <v>10.199999999999999</v>
      </c>
      <c r="X7384">
        <f t="shared" si="579"/>
        <v>0</v>
      </c>
      <c r="Y7384">
        <f>VLOOKUP(RIGHT($X$1,5),Key!$A$9:$B$14,2,FALSE)</f>
        <v>3.7</v>
      </c>
      <c r="Z7384">
        <f t="shared" si="577"/>
        <v>10.199999999999999</v>
      </c>
      <c r="AA7384">
        <f t="shared" si="578"/>
        <v>0</v>
      </c>
    </row>
    <row r="7385" spans="1:27" x14ac:dyDescent="0.3">
      <c r="A7385">
        <v>100067</v>
      </c>
      <c r="B7385">
        <v>230922</v>
      </c>
      <c r="C7385" s="3">
        <v>44130.811111111114</v>
      </c>
      <c r="D7385">
        <v>1</v>
      </c>
      <c r="E7385">
        <v>1</v>
      </c>
      <c r="F7385" t="s">
        <v>25</v>
      </c>
      <c r="G7385">
        <v>4</v>
      </c>
      <c r="H7385">
        <v>66.582030000000003</v>
      </c>
      <c r="I7385">
        <v>54.214840000000002</v>
      </c>
      <c r="J7385">
        <v>2.40625</v>
      </c>
      <c r="K7385">
        <v>59.023440000000001</v>
      </c>
      <c r="L7385" s="3">
        <v>44130.563888888886</v>
      </c>
      <c r="M7385">
        <v>17.18</v>
      </c>
      <c r="N7385" t="s">
        <v>28</v>
      </c>
      <c r="P7385">
        <f>(C7385-Key!$B$1)*24</f>
        <v>4.4166666667442769</v>
      </c>
      <c r="Q7385">
        <f>(Key!$B$2-'17.1'!C7385)*24</f>
        <v>-1.4666666667326353</v>
      </c>
      <c r="R7385" s="3">
        <f>C7385-(M7385-Key!$B$5)/(24*Key!$B$6)</f>
        <v>44130.797296296296</v>
      </c>
      <c r="S7385">
        <f>M7385-Key!$B$5</f>
        <v>14.92</v>
      </c>
      <c r="T7385" s="2">
        <f t="shared" si="575"/>
        <v>44129.8125</v>
      </c>
      <c r="U7385" t="str">
        <f t="shared" si="576"/>
        <v>10-25-2020 19:30</v>
      </c>
      <c r="V7385">
        <f>IFERROR(IF(W7385=Z7385,VLOOKUP($U7385,[1]C8842!$G$2:$M$145,3,FALSE),0),0)</f>
        <v>0</v>
      </c>
      <c r="W7385">
        <f>VLOOKUP(RIGHT($V$1,5),Key!$A$9:$B$14,2,FALSE)</f>
        <v>10.199999999999999</v>
      </c>
      <c r="X7385">
        <f t="shared" si="579"/>
        <v>0</v>
      </c>
      <c r="Y7385">
        <f>VLOOKUP(RIGHT($X$1,5),Key!$A$9:$B$14,2,FALSE)</f>
        <v>3.7</v>
      </c>
      <c r="Z7385">
        <f t="shared" si="577"/>
        <v>10.199999999999999</v>
      </c>
      <c r="AA7385">
        <f t="shared" si="578"/>
        <v>0</v>
      </c>
    </row>
    <row r="7386" spans="1:27" x14ac:dyDescent="0.3">
      <c r="A7386">
        <v>100067</v>
      </c>
      <c r="B7386">
        <v>230922</v>
      </c>
      <c r="C7386" s="3">
        <v>44130.811111111114</v>
      </c>
      <c r="D7386">
        <v>2</v>
      </c>
      <c r="E7386">
        <v>1</v>
      </c>
      <c r="F7386" t="s">
        <v>26</v>
      </c>
      <c r="G7386">
        <v>3</v>
      </c>
      <c r="H7386">
        <v>62.847659999999998</v>
      </c>
      <c r="I7386">
        <v>38.148440000000001</v>
      </c>
      <c r="J7386">
        <v>1.8671880000000001</v>
      </c>
      <c r="K7386">
        <v>81.035160000000005</v>
      </c>
      <c r="L7386" s="3">
        <v>44130.563888888886</v>
      </c>
      <c r="M7386">
        <v>17.18</v>
      </c>
      <c r="N7386" t="s">
        <v>28</v>
      </c>
      <c r="P7386">
        <f>(C7386-Key!$B$1)*24</f>
        <v>4.4166666667442769</v>
      </c>
      <c r="Q7386">
        <f>(Key!$B$2-'17.1'!C7386)*24</f>
        <v>-1.4666666667326353</v>
      </c>
      <c r="R7386" s="3">
        <f>C7386-(M7386-Key!$B$5)/(24*Key!$B$6)</f>
        <v>44130.797296296296</v>
      </c>
      <c r="S7386">
        <f>M7386-Key!$B$5</f>
        <v>14.92</v>
      </c>
      <c r="T7386" s="2">
        <f t="shared" si="575"/>
        <v>44129.8125</v>
      </c>
      <c r="U7386" t="str">
        <f t="shared" si="576"/>
        <v>10-25-2020 19:30</v>
      </c>
      <c r="V7386">
        <f>IFERROR(IF(W7386=Z7386,VLOOKUP($U7386,[1]C8842!$G$2:$M$145,3,FALSE),0),0)</f>
        <v>0</v>
      </c>
      <c r="W7386">
        <f>VLOOKUP(RIGHT($V$1,5),Key!$A$9:$B$14,2,FALSE)</f>
        <v>10.199999999999999</v>
      </c>
      <c r="X7386">
        <f t="shared" si="579"/>
        <v>0</v>
      </c>
      <c r="Y7386">
        <f>VLOOKUP(RIGHT($X$1,5),Key!$A$9:$B$14,2,FALSE)</f>
        <v>3.7</v>
      </c>
      <c r="Z7386">
        <f t="shared" si="577"/>
        <v>10.199999999999999</v>
      </c>
      <c r="AA7386">
        <f t="shared" si="578"/>
        <v>0</v>
      </c>
    </row>
    <row r="7387" spans="1:27" x14ac:dyDescent="0.3">
      <c r="A7387">
        <v>100067</v>
      </c>
      <c r="B7387">
        <v>230922</v>
      </c>
      <c r="C7387" s="3">
        <v>44130.811111111114</v>
      </c>
      <c r="D7387">
        <v>1</v>
      </c>
      <c r="E7387">
        <v>1</v>
      </c>
      <c r="F7387" t="s">
        <v>25</v>
      </c>
      <c r="G7387">
        <v>1</v>
      </c>
      <c r="H7387">
        <v>65.566410000000005</v>
      </c>
      <c r="I7387">
        <v>15.757809999999999</v>
      </c>
      <c r="J7387">
        <v>0.87890630000000003</v>
      </c>
      <c r="K7387">
        <v>56.023440000000001</v>
      </c>
      <c r="L7387" s="3">
        <v>44130.563888888886</v>
      </c>
      <c r="M7387">
        <v>17.18</v>
      </c>
      <c r="N7387" t="s">
        <v>28</v>
      </c>
      <c r="P7387">
        <f>(C7387-Key!$B$1)*24</f>
        <v>4.4166666667442769</v>
      </c>
      <c r="Q7387">
        <f>(Key!$B$2-'17.1'!C7387)*24</f>
        <v>-1.4666666667326353</v>
      </c>
      <c r="R7387" s="3">
        <f>C7387-(M7387-Key!$B$5)/(24*Key!$B$6)</f>
        <v>44130.797296296296</v>
      </c>
      <c r="S7387">
        <f>M7387-Key!$B$5</f>
        <v>14.92</v>
      </c>
      <c r="T7387" s="2">
        <f t="shared" si="575"/>
        <v>44129.8125</v>
      </c>
      <c r="U7387" t="str">
        <f t="shared" si="576"/>
        <v>10-25-2020 19:30</v>
      </c>
      <c r="V7387">
        <f>IFERROR(IF(W7387=Z7387,VLOOKUP($U7387,[1]C8842!$G$2:$M$145,3,FALSE),0),0)</f>
        <v>0</v>
      </c>
      <c r="W7387">
        <f>VLOOKUP(RIGHT($V$1,5),Key!$A$9:$B$14,2,FALSE)</f>
        <v>10.199999999999999</v>
      </c>
      <c r="X7387">
        <f t="shared" si="579"/>
        <v>0</v>
      </c>
      <c r="Y7387">
        <f>VLOOKUP(RIGHT($X$1,5),Key!$A$9:$B$14,2,FALSE)</f>
        <v>3.7</v>
      </c>
      <c r="Z7387">
        <f t="shared" si="577"/>
        <v>10.199999999999999</v>
      </c>
      <c r="AA7387">
        <f t="shared" si="578"/>
        <v>0</v>
      </c>
    </row>
    <row r="7388" spans="1:27" x14ac:dyDescent="0.3">
      <c r="A7388">
        <v>100067</v>
      </c>
      <c r="B7388">
        <v>230922</v>
      </c>
      <c r="C7388" s="3">
        <v>44130.811111111114</v>
      </c>
      <c r="D7388">
        <v>3</v>
      </c>
      <c r="E7388">
        <v>2</v>
      </c>
      <c r="F7388" t="s">
        <v>26</v>
      </c>
      <c r="G7388">
        <v>2</v>
      </c>
      <c r="H7388">
        <v>70.335939999999994</v>
      </c>
      <c r="I7388">
        <v>22.10547</v>
      </c>
      <c r="J7388">
        <v>1.0625</v>
      </c>
      <c r="K7388">
        <v>92.039060000000006</v>
      </c>
      <c r="L7388" s="3">
        <v>44130.563888888886</v>
      </c>
      <c r="M7388">
        <v>17.18</v>
      </c>
      <c r="N7388" t="s">
        <v>28</v>
      </c>
      <c r="P7388">
        <f>(C7388-Key!$B$1)*24</f>
        <v>4.4166666667442769</v>
      </c>
      <c r="Q7388">
        <f>(Key!$B$2-'17.1'!C7388)*24</f>
        <v>-1.4666666667326353</v>
      </c>
      <c r="R7388" s="3">
        <f>C7388-(M7388-Key!$B$5)/(24*Key!$B$6)</f>
        <v>44130.797296296296</v>
      </c>
      <c r="S7388">
        <f>M7388-Key!$B$5</f>
        <v>14.92</v>
      </c>
      <c r="T7388" s="2">
        <f t="shared" si="575"/>
        <v>44129.8125</v>
      </c>
      <c r="U7388" t="str">
        <f t="shared" si="576"/>
        <v>10-25-2020 19:30</v>
      </c>
      <c r="V7388">
        <f>IFERROR(IF(W7388=Z7388,VLOOKUP($U7388,[1]C8842!$G$2:$M$145,3,FALSE),0),0)</f>
        <v>0</v>
      </c>
      <c r="W7388">
        <f>VLOOKUP(RIGHT($V$1,5),Key!$A$9:$B$14,2,FALSE)</f>
        <v>10.199999999999999</v>
      </c>
      <c r="X7388">
        <f t="shared" si="579"/>
        <v>0</v>
      </c>
      <c r="Y7388">
        <f>VLOOKUP(RIGHT($X$1,5),Key!$A$9:$B$14,2,FALSE)</f>
        <v>3.7</v>
      </c>
      <c r="Z7388">
        <f t="shared" si="577"/>
        <v>10.199999999999999</v>
      </c>
      <c r="AA7388">
        <f t="shared" si="578"/>
        <v>0</v>
      </c>
    </row>
    <row r="7389" spans="1:27" x14ac:dyDescent="0.3">
      <c r="A7389">
        <v>100067</v>
      </c>
      <c r="B7389">
        <v>230922</v>
      </c>
      <c r="C7389" s="3">
        <v>44130.811111111114</v>
      </c>
      <c r="D7389">
        <v>1</v>
      </c>
      <c r="E7389">
        <v>1</v>
      </c>
      <c r="F7389" t="s">
        <v>25</v>
      </c>
      <c r="G7389">
        <v>2</v>
      </c>
      <c r="H7389">
        <v>59.449219999999997</v>
      </c>
      <c r="I7389">
        <v>22.26172</v>
      </c>
      <c r="J7389">
        <v>1.261719</v>
      </c>
      <c r="K7389">
        <v>58.023440000000001</v>
      </c>
      <c r="L7389" s="3">
        <v>44130.563888888886</v>
      </c>
      <c r="M7389">
        <v>17.18</v>
      </c>
      <c r="N7389" t="s">
        <v>28</v>
      </c>
      <c r="P7389">
        <f>(C7389-Key!$B$1)*24</f>
        <v>4.4166666667442769</v>
      </c>
      <c r="Q7389">
        <f>(Key!$B$2-'17.1'!C7389)*24</f>
        <v>-1.4666666667326353</v>
      </c>
      <c r="R7389" s="3">
        <f>C7389-(M7389-Key!$B$5)/(24*Key!$B$6)</f>
        <v>44130.797296296296</v>
      </c>
      <c r="S7389">
        <f>M7389-Key!$B$5</f>
        <v>14.92</v>
      </c>
      <c r="T7389" s="2">
        <f t="shared" si="575"/>
        <v>44129.8125</v>
      </c>
      <c r="U7389" t="str">
        <f t="shared" si="576"/>
        <v>10-25-2020 19:30</v>
      </c>
      <c r="V7389">
        <f>IFERROR(IF(W7389=Z7389,VLOOKUP($U7389,[1]C8842!$G$2:$M$145,3,FALSE),0),0)</f>
        <v>0</v>
      </c>
      <c r="W7389">
        <f>VLOOKUP(RIGHT($V$1,5),Key!$A$9:$B$14,2,FALSE)</f>
        <v>10.199999999999999</v>
      </c>
      <c r="X7389">
        <f t="shared" si="579"/>
        <v>0</v>
      </c>
      <c r="Y7389">
        <f>VLOOKUP(RIGHT($X$1,5),Key!$A$9:$B$14,2,FALSE)</f>
        <v>3.7</v>
      </c>
      <c r="Z7389">
        <f t="shared" si="577"/>
        <v>10.199999999999999</v>
      </c>
      <c r="AA7389">
        <f t="shared" si="578"/>
        <v>0</v>
      </c>
    </row>
    <row r="7390" spans="1:27" x14ac:dyDescent="0.3">
      <c r="A7390">
        <v>100067</v>
      </c>
      <c r="B7390">
        <v>230922</v>
      </c>
      <c r="C7390" s="3">
        <v>44130.811111111114</v>
      </c>
      <c r="D7390">
        <v>0</v>
      </c>
      <c r="E7390">
        <v>2</v>
      </c>
      <c r="F7390" t="s">
        <v>25</v>
      </c>
      <c r="G7390">
        <v>2</v>
      </c>
      <c r="H7390">
        <v>58.339840000000002</v>
      </c>
      <c r="I7390">
        <v>20.808589999999999</v>
      </c>
      <c r="J7390">
        <v>1.222656</v>
      </c>
      <c r="K7390">
        <v>45.019530000000003</v>
      </c>
      <c r="L7390" s="3">
        <v>44130.563888888886</v>
      </c>
      <c r="M7390">
        <v>17.18</v>
      </c>
      <c r="N7390" t="s">
        <v>28</v>
      </c>
      <c r="P7390">
        <f>(C7390-Key!$B$1)*24</f>
        <v>4.4166666667442769</v>
      </c>
      <c r="Q7390">
        <f>(Key!$B$2-'17.1'!C7390)*24</f>
        <v>-1.4666666667326353</v>
      </c>
      <c r="R7390" s="3">
        <f>C7390-(M7390-Key!$B$5)/(24*Key!$B$6)</f>
        <v>44130.797296296296</v>
      </c>
      <c r="S7390">
        <f>M7390-Key!$B$5</f>
        <v>14.92</v>
      </c>
      <c r="T7390" s="2">
        <f t="shared" si="575"/>
        <v>44129.8125</v>
      </c>
      <c r="U7390" t="str">
        <f t="shared" si="576"/>
        <v>10-25-2020 19:30</v>
      </c>
      <c r="V7390">
        <f>IFERROR(IF(W7390=Z7390,VLOOKUP($U7390,[1]C8842!$G$2:$M$145,3,FALSE),0),0)</f>
        <v>0</v>
      </c>
      <c r="W7390">
        <f>VLOOKUP(RIGHT($V$1,5),Key!$A$9:$B$14,2,FALSE)</f>
        <v>10.199999999999999</v>
      </c>
      <c r="X7390">
        <f t="shared" si="579"/>
        <v>0</v>
      </c>
      <c r="Y7390">
        <f>VLOOKUP(RIGHT($X$1,5),Key!$A$9:$B$14,2,FALSE)</f>
        <v>3.7</v>
      </c>
      <c r="Z7390">
        <f t="shared" si="577"/>
        <v>10.199999999999999</v>
      </c>
      <c r="AA7390">
        <f t="shared" si="578"/>
        <v>0</v>
      </c>
    </row>
    <row r="7391" spans="1:27" x14ac:dyDescent="0.3">
      <c r="A7391">
        <v>100067</v>
      </c>
      <c r="B7391">
        <v>230922</v>
      </c>
      <c r="C7391" s="3">
        <v>44130.811111111114</v>
      </c>
      <c r="D7391">
        <v>1</v>
      </c>
      <c r="E7391">
        <v>1</v>
      </c>
      <c r="F7391" t="s">
        <v>25</v>
      </c>
      <c r="G7391">
        <v>3</v>
      </c>
      <c r="H7391">
        <v>60.503909999999998</v>
      </c>
      <c r="I7391">
        <v>43.183590000000002</v>
      </c>
      <c r="J7391">
        <v>2.1640630000000001</v>
      </c>
      <c r="K7391">
        <v>57.023440000000001</v>
      </c>
      <c r="L7391" s="3">
        <v>44130.563888888886</v>
      </c>
      <c r="M7391">
        <v>17.18</v>
      </c>
      <c r="N7391" t="s">
        <v>28</v>
      </c>
      <c r="P7391">
        <f>(C7391-Key!$B$1)*24</f>
        <v>4.4166666667442769</v>
      </c>
      <c r="Q7391">
        <f>(Key!$B$2-'17.1'!C7391)*24</f>
        <v>-1.4666666667326353</v>
      </c>
      <c r="R7391" s="3">
        <f>C7391-(M7391-Key!$B$5)/(24*Key!$B$6)</f>
        <v>44130.797296296296</v>
      </c>
      <c r="S7391">
        <f>M7391-Key!$B$5</f>
        <v>14.92</v>
      </c>
      <c r="T7391" s="2">
        <f t="shared" si="575"/>
        <v>44129.8125</v>
      </c>
      <c r="U7391" t="str">
        <f t="shared" si="576"/>
        <v>10-25-2020 19:30</v>
      </c>
      <c r="V7391">
        <f>IFERROR(IF(W7391=Z7391,VLOOKUP($U7391,[1]C8842!$G$2:$M$145,3,FALSE),0),0)</f>
        <v>0</v>
      </c>
      <c r="W7391">
        <f>VLOOKUP(RIGHT($V$1,5),Key!$A$9:$B$14,2,FALSE)</f>
        <v>10.199999999999999</v>
      </c>
      <c r="X7391">
        <f t="shared" si="579"/>
        <v>0</v>
      </c>
      <c r="Y7391">
        <f>VLOOKUP(RIGHT($X$1,5),Key!$A$9:$B$14,2,FALSE)</f>
        <v>3.7</v>
      </c>
      <c r="Z7391">
        <f t="shared" si="577"/>
        <v>10.199999999999999</v>
      </c>
      <c r="AA7391">
        <f t="shared" si="578"/>
        <v>0</v>
      </c>
    </row>
    <row r="7392" spans="1:27" x14ac:dyDescent="0.3">
      <c r="A7392">
        <v>100067</v>
      </c>
      <c r="B7392">
        <v>230922</v>
      </c>
      <c r="C7392" s="3">
        <v>44130.811111111114</v>
      </c>
      <c r="D7392">
        <v>1</v>
      </c>
      <c r="E7392">
        <v>1</v>
      </c>
      <c r="F7392" t="s">
        <v>25</v>
      </c>
      <c r="G7392">
        <v>1</v>
      </c>
      <c r="H7392">
        <v>59.554690000000001</v>
      </c>
      <c r="I7392">
        <v>14.339840000000001</v>
      </c>
      <c r="J7392">
        <v>0.90625</v>
      </c>
      <c r="K7392">
        <v>59.023440000000001</v>
      </c>
      <c r="L7392" s="3">
        <v>44130.563888888886</v>
      </c>
      <c r="M7392">
        <v>17.18</v>
      </c>
      <c r="N7392" t="s">
        <v>28</v>
      </c>
      <c r="P7392">
        <f>(C7392-Key!$B$1)*24</f>
        <v>4.4166666667442769</v>
      </c>
      <c r="Q7392">
        <f>(Key!$B$2-'17.1'!C7392)*24</f>
        <v>-1.4666666667326353</v>
      </c>
      <c r="R7392" s="3">
        <f>C7392-(M7392-Key!$B$5)/(24*Key!$B$6)</f>
        <v>44130.797296296296</v>
      </c>
      <c r="S7392">
        <f>M7392-Key!$B$5</f>
        <v>14.92</v>
      </c>
      <c r="T7392" s="2">
        <f t="shared" si="575"/>
        <v>44129.8125</v>
      </c>
      <c r="U7392" t="str">
        <f t="shared" si="576"/>
        <v>10-25-2020 19:30</v>
      </c>
      <c r="V7392">
        <f>IFERROR(IF(W7392=Z7392,VLOOKUP($U7392,[1]C8842!$G$2:$M$145,3,FALSE),0),0)</f>
        <v>0</v>
      </c>
      <c r="W7392">
        <f>VLOOKUP(RIGHT($V$1,5),Key!$A$9:$B$14,2,FALSE)</f>
        <v>10.199999999999999</v>
      </c>
      <c r="X7392">
        <f t="shared" si="579"/>
        <v>0</v>
      </c>
      <c r="Y7392">
        <f>VLOOKUP(RIGHT($X$1,5),Key!$A$9:$B$14,2,FALSE)</f>
        <v>3.7</v>
      </c>
      <c r="Z7392">
        <f t="shared" si="577"/>
        <v>10.199999999999999</v>
      </c>
      <c r="AA7392">
        <f t="shared" si="578"/>
        <v>0</v>
      </c>
    </row>
    <row r="7393" spans="1:27" x14ac:dyDescent="0.3">
      <c r="A7393">
        <v>100067</v>
      </c>
      <c r="B7393">
        <v>230922</v>
      </c>
      <c r="C7393" s="3">
        <v>44130.811111111114</v>
      </c>
      <c r="D7393">
        <v>0</v>
      </c>
      <c r="E7393">
        <v>2</v>
      </c>
      <c r="F7393" t="s">
        <v>25</v>
      </c>
      <c r="G7393">
        <v>3</v>
      </c>
      <c r="H7393">
        <v>58.96875</v>
      </c>
      <c r="I7393">
        <v>49.960940000000001</v>
      </c>
      <c r="J7393">
        <v>2.5273439999999998</v>
      </c>
      <c r="K7393">
        <v>47.019530000000003</v>
      </c>
      <c r="L7393" s="3">
        <v>44130.563888888886</v>
      </c>
      <c r="M7393">
        <v>17.18</v>
      </c>
      <c r="N7393" t="s">
        <v>28</v>
      </c>
      <c r="P7393">
        <f>(C7393-Key!$B$1)*24</f>
        <v>4.4166666667442769</v>
      </c>
      <c r="Q7393">
        <f>(Key!$B$2-'17.1'!C7393)*24</f>
        <v>-1.4666666667326353</v>
      </c>
      <c r="R7393" s="3">
        <f>C7393-(M7393-Key!$B$5)/(24*Key!$B$6)</f>
        <v>44130.797296296296</v>
      </c>
      <c r="S7393">
        <f>M7393-Key!$B$5</f>
        <v>14.92</v>
      </c>
      <c r="T7393" s="2">
        <f t="shared" si="575"/>
        <v>44129.8125</v>
      </c>
      <c r="U7393" t="str">
        <f t="shared" si="576"/>
        <v>10-25-2020 19:30</v>
      </c>
      <c r="V7393">
        <f>IFERROR(IF(W7393=Z7393,VLOOKUP($U7393,[1]C8842!$G$2:$M$145,3,FALSE),0),0)</f>
        <v>0</v>
      </c>
      <c r="W7393">
        <f>VLOOKUP(RIGHT($V$1,5),Key!$A$9:$B$14,2,FALSE)</f>
        <v>10.199999999999999</v>
      </c>
      <c r="X7393">
        <f t="shared" si="579"/>
        <v>0</v>
      </c>
      <c r="Y7393">
        <f>VLOOKUP(RIGHT($X$1,5),Key!$A$9:$B$14,2,FALSE)</f>
        <v>3.7</v>
      </c>
      <c r="Z7393">
        <f t="shared" si="577"/>
        <v>10.199999999999999</v>
      </c>
      <c r="AA7393">
        <f t="shared" si="578"/>
        <v>0</v>
      </c>
    </row>
    <row r="7394" spans="1:27" x14ac:dyDescent="0.3">
      <c r="A7394">
        <v>100067</v>
      </c>
      <c r="B7394">
        <v>230922</v>
      </c>
      <c r="C7394" s="3">
        <v>44130.811111111114</v>
      </c>
      <c r="D7394">
        <v>1</v>
      </c>
      <c r="E7394">
        <v>1</v>
      </c>
      <c r="F7394" t="s">
        <v>25</v>
      </c>
      <c r="G7394">
        <v>1</v>
      </c>
      <c r="H7394">
        <v>63.839840000000002</v>
      </c>
      <c r="I7394">
        <v>15.48047</v>
      </c>
      <c r="J7394">
        <v>0.89453130000000003</v>
      </c>
      <c r="K7394">
        <v>58.023440000000001</v>
      </c>
      <c r="L7394" s="3">
        <v>44130.563888888886</v>
      </c>
      <c r="M7394">
        <v>17.18</v>
      </c>
      <c r="N7394" t="s">
        <v>28</v>
      </c>
      <c r="P7394">
        <f>(C7394-Key!$B$1)*24</f>
        <v>4.4166666667442769</v>
      </c>
      <c r="Q7394">
        <f>(Key!$B$2-'17.1'!C7394)*24</f>
        <v>-1.4666666667326353</v>
      </c>
      <c r="R7394" s="3">
        <f>C7394-(M7394-Key!$B$5)/(24*Key!$B$6)</f>
        <v>44130.797296296296</v>
      </c>
      <c r="S7394">
        <f>M7394-Key!$B$5</f>
        <v>14.92</v>
      </c>
      <c r="T7394" s="2">
        <f t="shared" si="575"/>
        <v>44129.8125</v>
      </c>
      <c r="U7394" t="str">
        <f t="shared" si="576"/>
        <v>10-25-2020 19:30</v>
      </c>
      <c r="V7394">
        <f>IFERROR(IF(W7394=Z7394,VLOOKUP($U7394,[1]C8842!$G$2:$M$145,3,FALSE),0),0)</f>
        <v>0</v>
      </c>
      <c r="W7394">
        <f>VLOOKUP(RIGHT($V$1,5),Key!$A$9:$B$14,2,FALSE)</f>
        <v>10.199999999999999</v>
      </c>
      <c r="X7394">
        <f t="shared" si="579"/>
        <v>0</v>
      </c>
      <c r="Y7394">
        <f>VLOOKUP(RIGHT($X$1,5),Key!$A$9:$B$14,2,FALSE)</f>
        <v>3.7</v>
      </c>
      <c r="Z7394">
        <f t="shared" si="577"/>
        <v>10.199999999999999</v>
      </c>
      <c r="AA7394">
        <f t="shared" si="578"/>
        <v>0</v>
      </c>
    </row>
    <row r="7395" spans="1:27" x14ac:dyDescent="0.3">
      <c r="A7395">
        <v>100067</v>
      </c>
      <c r="B7395">
        <v>230922</v>
      </c>
      <c r="C7395" s="3">
        <v>44130.811111111114</v>
      </c>
      <c r="D7395">
        <v>3</v>
      </c>
      <c r="E7395">
        <v>2</v>
      </c>
      <c r="F7395" t="s">
        <v>26</v>
      </c>
      <c r="G7395">
        <v>1</v>
      </c>
      <c r="H7395">
        <v>64.730469999999997</v>
      </c>
      <c r="I7395">
        <v>16.523440000000001</v>
      </c>
      <c r="J7395">
        <v>0.92578130000000003</v>
      </c>
      <c r="K7395">
        <v>94.039060000000006</v>
      </c>
      <c r="L7395" s="3">
        <v>44130.563888888886</v>
      </c>
      <c r="M7395">
        <v>17.18</v>
      </c>
      <c r="N7395" t="s">
        <v>28</v>
      </c>
      <c r="P7395">
        <f>(C7395-Key!$B$1)*24</f>
        <v>4.4166666667442769</v>
      </c>
      <c r="Q7395">
        <f>(Key!$B$2-'17.1'!C7395)*24</f>
        <v>-1.4666666667326353</v>
      </c>
      <c r="R7395" s="3">
        <f>C7395-(M7395-Key!$B$5)/(24*Key!$B$6)</f>
        <v>44130.797296296296</v>
      </c>
      <c r="S7395">
        <f>M7395-Key!$B$5</f>
        <v>14.92</v>
      </c>
      <c r="T7395" s="2">
        <f t="shared" si="575"/>
        <v>44129.8125</v>
      </c>
      <c r="U7395" t="str">
        <f t="shared" si="576"/>
        <v>10-25-2020 19:30</v>
      </c>
      <c r="V7395">
        <f>IFERROR(IF(W7395=Z7395,VLOOKUP($U7395,[1]C8842!$G$2:$M$145,3,FALSE),0),0)</f>
        <v>0</v>
      </c>
      <c r="W7395">
        <f>VLOOKUP(RIGHT($V$1,5),Key!$A$9:$B$14,2,FALSE)</f>
        <v>10.199999999999999</v>
      </c>
      <c r="X7395">
        <f t="shared" si="579"/>
        <v>0</v>
      </c>
      <c r="Y7395">
        <f>VLOOKUP(RIGHT($X$1,5),Key!$A$9:$B$14,2,FALSE)</f>
        <v>3.7</v>
      </c>
      <c r="Z7395">
        <f t="shared" si="577"/>
        <v>10.199999999999999</v>
      </c>
      <c r="AA7395">
        <f t="shared" si="578"/>
        <v>0</v>
      </c>
    </row>
    <row r="7396" spans="1:27" x14ac:dyDescent="0.3">
      <c r="A7396">
        <v>100067</v>
      </c>
      <c r="B7396">
        <v>230922</v>
      </c>
      <c r="C7396" s="3">
        <v>44130.811111111114</v>
      </c>
      <c r="D7396">
        <v>0</v>
      </c>
      <c r="E7396">
        <v>2</v>
      </c>
      <c r="F7396" t="s">
        <v>25</v>
      </c>
      <c r="G7396">
        <v>4</v>
      </c>
      <c r="H7396">
        <v>59.089840000000002</v>
      </c>
      <c r="I7396">
        <v>75.648439999999994</v>
      </c>
      <c r="J7396">
        <v>3.6757810000000002</v>
      </c>
      <c r="K7396">
        <v>46.019530000000003</v>
      </c>
      <c r="L7396" s="3">
        <v>44130.563888888886</v>
      </c>
      <c r="M7396">
        <v>17.18</v>
      </c>
      <c r="N7396" t="s">
        <v>28</v>
      </c>
      <c r="P7396">
        <f>(C7396-Key!$B$1)*24</f>
        <v>4.4166666667442769</v>
      </c>
      <c r="Q7396">
        <f>(Key!$B$2-'17.1'!C7396)*24</f>
        <v>-1.4666666667326353</v>
      </c>
      <c r="R7396" s="3">
        <f>C7396-(M7396-Key!$B$5)/(24*Key!$B$6)</f>
        <v>44130.797296296296</v>
      </c>
      <c r="S7396">
        <f>M7396-Key!$B$5</f>
        <v>14.92</v>
      </c>
      <c r="T7396" s="2">
        <f t="shared" si="575"/>
        <v>44129.8125</v>
      </c>
      <c r="U7396" t="str">
        <f t="shared" si="576"/>
        <v>10-25-2020 19:30</v>
      </c>
      <c r="V7396">
        <f>IFERROR(IF(W7396=Z7396,VLOOKUP($U7396,[1]C8842!$G$2:$M$145,3,FALSE),0),0)</f>
        <v>0</v>
      </c>
      <c r="W7396">
        <f>VLOOKUP(RIGHT($V$1,5),Key!$A$9:$B$14,2,FALSE)</f>
        <v>10.199999999999999</v>
      </c>
      <c r="X7396">
        <f t="shared" si="579"/>
        <v>0</v>
      </c>
      <c r="Y7396">
        <f>VLOOKUP(RIGHT($X$1,5),Key!$A$9:$B$14,2,FALSE)</f>
        <v>3.7</v>
      </c>
      <c r="Z7396">
        <f t="shared" si="577"/>
        <v>10.199999999999999</v>
      </c>
      <c r="AA7396">
        <f t="shared" si="578"/>
        <v>0</v>
      </c>
    </row>
    <row r="7397" spans="1:27" x14ac:dyDescent="0.3">
      <c r="A7397">
        <v>100067</v>
      </c>
      <c r="B7397">
        <v>230922</v>
      </c>
      <c r="C7397" s="3">
        <v>44130.811111111114</v>
      </c>
      <c r="D7397">
        <v>1</v>
      </c>
      <c r="E7397">
        <v>1</v>
      </c>
      <c r="F7397" t="s">
        <v>25</v>
      </c>
      <c r="G7397">
        <v>4</v>
      </c>
      <c r="H7397">
        <v>67.128910000000005</v>
      </c>
      <c r="I7397">
        <v>70.273439999999994</v>
      </c>
      <c r="J7397">
        <v>3.0234380000000001</v>
      </c>
      <c r="K7397">
        <v>58.023440000000001</v>
      </c>
      <c r="L7397" s="3">
        <v>44130.563888888886</v>
      </c>
      <c r="M7397">
        <v>17.18</v>
      </c>
      <c r="N7397" t="s">
        <v>28</v>
      </c>
      <c r="P7397">
        <f>(C7397-Key!$B$1)*24</f>
        <v>4.4166666667442769</v>
      </c>
      <c r="Q7397">
        <f>(Key!$B$2-'17.1'!C7397)*24</f>
        <v>-1.4666666667326353</v>
      </c>
      <c r="R7397" s="3">
        <f>C7397-(M7397-Key!$B$5)/(24*Key!$B$6)</f>
        <v>44130.797296296296</v>
      </c>
      <c r="S7397">
        <f>M7397-Key!$B$5</f>
        <v>14.92</v>
      </c>
      <c r="T7397" s="2">
        <f t="shared" si="575"/>
        <v>44129.8125</v>
      </c>
      <c r="U7397" t="str">
        <f t="shared" si="576"/>
        <v>10-25-2020 19:30</v>
      </c>
      <c r="V7397">
        <f>IFERROR(IF(W7397=Z7397,VLOOKUP($U7397,[1]C8842!$G$2:$M$145,3,FALSE),0),0)</f>
        <v>0</v>
      </c>
      <c r="W7397">
        <f>VLOOKUP(RIGHT($V$1,5),Key!$A$9:$B$14,2,FALSE)</f>
        <v>10.199999999999999</v>
      </c>
      <c r="X7397">
        <f t="shared" si="579"/>
        <v>0</v>
      </c>
      <c r="Y7397">
        <f>VLOOKUP(RIGHT($X$1,5),Key!$A$9:$B$14,2,FALSE)</f>
        <v>3.7</v>
      </c>
      <c r="Z7397">
        <f t="shared" si="577"/>
        <v>10.199999999999999</v>
      </c>
      <c r="AA7397">
        <f t="shared" si="578"/>
        <v>0</v>
      </c>
    </row>
    <row r="7398" spans="1:27" x14ac:dyDescent="0.3">
      <c r="A7398">
        <v>100067</v>
      </c>
      <c r="B7398">
        <v>230922</v>
      </c>
      <c r="C7398" s="3">
        <v>44130.811111111114</v>
      </c>
      <c r="D7398">
        <v>1</v>
      </c>
      <c r="E7398">
        <v>1</v>
      </c>
      <c r="F7398" t="s">
        <v>25</v>
      </c>
      <c r="G7398">
        <v>1</v>
      </c>
      <c r="H7398">
        <v>60.582030000000003</v>
      </c>
      <c r="I7398">
        <v>13.90625</v>
      </c>
      <c r="J7398">
        <v>0.875</v>
      </c>
      <c r="K7398">
        <v>58.023440000000001</v>
      </c>
      <c r="L7398" s="3">
        <v>44130.563888888886</v>
      </c>
      <c r="M7398">
        <v>17.18</v>
      </c>
      <c r="N7398" t="s">
        <v>28</v>
      </c>
      <c r="P7398">
        <f>(C7398-Key!$B$1)*24</f>
        <v>4.4166666667442769</v>
      </c>
      <c r="Q7398">
        <f>(Key!$B$2-'17.1'!C7398)*24</f>
        <v>-1.4666666667326353</v>
      </c>
      <c r="R7398" s="3">
        <f>C7398-(M7398-Key!$B$5)/(24*Key!$B$6)</f>
        <v>44130.797296296296</v>
      </c>
      <c r="S7398">
        <f>M7398-Key!$B$5</f>
        <v>14.92</v>
      </c>
      <c r="T7398" s="2">
        <f t="shared" si="575"/>
        <v>44129.8125</v>
      </c>
      <c r="U7398" t="str">
        <f t="shared" si="576"/>
        <v>10-25-2020 19:30</v>
      </c>
      <c r="V7398">
        <f>IFERROR(IF(W7398=Z7398,VLOOKUP($U7398,[1]C8842!$G$2:$M$145,3,FALSE),0),0)</f>
        <v>0</v>
      </c>
      <c r="W7398">
        <f>VLOOKUP(RIGHT($V$1,5),Key!$A$9:$B$14,2,FALSE)</f>
        <v>10.199999999999999</v>
      </c>
      <c r="X7398">
        <f t="shared" si="579"/>
        <v>0</v>
      </c>
      <c r="Y7398">
        <f>VLOOKUP(RIGHT($X$1,5),Key!$A$9:$B$14,2,FALSE)</f>
        <v>3.7</v>
      </c>
      <c r="Z7398">
        <f t="shared" si="577"/>
        <v>10.199999999999999</v>
      </c>
      <c r="AA7398">
        <f t="shared" si="578"/>
        <v>0</v>
      </c>
    </row>
    <row r="7399" spans="1:27" x14ac:dyDescent="0.3">
      <c r="A7399">
        <v>100067</v>
      </c>
      <c r="B7399">
        <v>230922</v>
      </c>
      <c r="C7399" s="3">
        <v>44130.811111111114</v>
      </c>
      <c r="D7399">
        <v>1</v>
      </c>
      <c r="E7399">
        <v>1</v>
      </c>
      <c r="F7399" t="s">
        <v>25</v>
      </c>
      <c r="G7399">
        <v>1</v>
      </c>
      <c r="H7399">
        <v>60.828130000000002</v>
      </c>
      <c r="I7399">
        <v>17.183589999999999</v>
      </c>
      <c r="J7399">
        <v>1.011719</v>
      </c>
      <c r="K7399">
        <v>58.023440000000001</v>
      </c>
      <c r="L7399" s="3">
        <v>44130.563888888886</v>
      </c>
      <c r="M7399">
        <v>17.18</v>
      </c>
      <c r="N7399" t="s">
        <v>28</v>
      </c>
      <c r="P7399">
        <f>(C7399-Key!$B$1)*24</f>
        <v>4.4166666667442769</v>
      </c>
      <c r="Q7399">
        <f>(Key!$B$2-'17.1'!C7399)*24</f>
        <v>-1.4666666667326353</v>
      </c>
      <c r="R7399" s="3">
        <f>C7399-(M7399-Key!$B$5)/(24*Key!$B$6)</f>
        <v>44130.797296296296</v>
      </c>
      <c r="S7399">
        <f>M7399-Key!$B$5</f>
        <v>14.92</v>
      </c>
      <c r="T7399" s="2">
        <f t="shared" si="575"/>
        <v>44129.8125</v>
      </c>
      <c r="U7399" t="str">
        <f t="shared" si="576"/>
        <v>10-25-2020 19:30</v>
      </c>
      <c r="V7399">
        <f>IFERROR(IF(W7399=Z7399,VLOOKUP($U7399,[1]C8842!$G$2:$M$145,3,FALSE),0),0)</f>
        <v>0</v>
      </c>
      <c r="W7399">
        <f>VLOOKUP(RIGHT($V$1,5),Key!$A$9:$B$14,2,FALSE)</f>
        <v>10.199999999999999</v>
      </c>
      <c r="X7399">
        <f t="shared" si="579"/>
        <v>0</v>
      </c>
      <c r="Y7399">
        <f>VLOOKUP(RIGHT($X$1,5),Key!$A$9:$B$14,2,FALSE)</f>
        <v>3.7</v>
      </c>
      <c r="Z7399">
        <f t="shared" si="577"/>
        <v>10.199999999999999</v>
      </c>
      <c r="AA7399">
        <f t="shared" si="578"/>
        <v>0</v>
      </c>
    </row>
    <row r="7400" spans="1:27" x14ac:dyDescent="0.3">
      <c r="A7400">
        <v>100067</v>
      </c>
      <c r="B7400">
        <v>230922</v>
      </c>
      <c r="C7400" s="3">
        <v>44130.811111111114</v>
      </c>
      <c r="D7400">
        <v>0</v>
      </c>
      <c r="E7400">
        <v>2</v>
      </c>
      <c r="F7400" t="s">
        <v>25</v>
      </c>
      <c r="G7400">
        <v>1</v>
      </c>
      <c r="H7400">
        <v>62.761719999999997</v>
      </c>
      <c r="I7400">
        <v>13.98047</v>
      </c>
      <c r="J7400">
        <v>0.84765630000000003</v>
      </c>
      <c r="K7400">
        <v>48.019530000000003</v>
      </c>
      <c r="L7400" s="3">
        <v>44130.563888888886</v>
      </c>
      <c r="M7400">
        <v>17.18</v>
      </c>
      <c r="N7400" t="s">
        <v>28</v>
      </c>
      <c r="P7400">
        <f>(C7400-Key!$B$1)*24</f>
        <v>4.4166666667442769</v>
      </c>
      <c r="Q7400">
        <f>(Key!$B$2-'17.1'!C7400)*24</f>
        <v>-1.4666666667326353</v>
      </c>
      <c r="R7400" s="3">
        <f>C7400-(M7400-Key!$B$5)/(24*Key!$B$6)</f>
        <v>44130.797296296296</v>
      </c>
      <c r="S7400">
        <f>M7400-Key!$B$5</f>
        <v>14.92</v>
      </c>
      <c r="T7400" s="2">
        <f t="shared" si="575"/>
        <v>44129.8125</v>
      </c>
      <c r="U7400" t="str">
        <f t="shared" si="576"/>
        <v>10-25-2020 19:30</v>
      </c>
      <c r="V7400">
        <f>IFERROR(IF(W7400=Z7400,VLOOKUP($U7400,[1]C8842!$G$2:$M$145,3,FALSE),0),0)</f>
        <v>0</v>
      </c>
      <c r="W7400">
        <f>VLOOKUP(RIGHT($V$1,5),Key!$A$9:$B$14,2,FALSE)</f>
        <v>10.199999999999999</v>
      </c>
      <c r="X7400">
        <f t="shared" si="579"/>
        <v>0</v>
      </c>
      <c r="Y7400">
        <f>VLOOKUP(RIGHT($X$1,5),Key!$A$9:$B$14,2,FALSE)</f>
        <v>3.7</v>
      </c>
      <c r="Z7400">
        <f t="shared" si="577"/>
        <v>10.199999999999999</v>
      </c>
      <c r="AA7400">
        <f t="shared" si="578"/>
        <v>0</v>
      </c>
    </row>
    <row r="7401" spans="1:27" x14ac:dyDescent="0.3">
      <c r="A7401">
        <v>100067</v>
      </c>
      <c r="B7401">
        <v>230922</v>
      </c>
      <c r="C7401" s="3">
        <v>44130.811111111114</v>
      </c>
      <c r="D7401">
        <v>1</v>
      </c>
      <c r="E7401">
        <v>1</v>
      </c>
      <c r="F7401" t="s">
        <v>25</v>
      </c>
      <c r="G7401">
        <v>2</v>
      </c>
      <c r="H7401">
        <v>63.871090000000002</v>
      </c>
      <c r="I7401">
        <v>22.191410000000001</v>
      </c>
      <c r="J7401">
        <v>1.171875</v>
      </c>
      <c r="K7401">
        <v>58.023440000000001</v>
      </c>
      <c r="L7401" s="3">
        <v>44130.563888888886</v>
      </c>
      <c r="M7401">
        <v>17.18</v>
      </c>
      <c r="N7401" t="s">
        <v>28</v>
      </c>
      <c r="P7401">
        <f>(C7401-Key!$B$1)*24</f>
        <v>4.4166666667442769</v>
      </c>
      <c r="Q7401">
        <f>(Key!$B$2-'17.1'!C7401)*24</f>
        <v>-1.4666666667326353</v>
      </c>
      <c r="R7401" s="3">
        <f>C7401-(M7401-Key!$B$5)/(24*Key!$B$6)</f>
        <v>44130.797296296296</v>
      </c>
      <c r="S7401">
        <f>M7401-Key!$B$5</f>
        <v>14.92</v>
      </c>
      <c r="T7401" s="2">
        <f t="shared" si="575"/>
        <v>44129.8125</v>
      </c>
      <c r="U7401" t="str">
        <f t="shared" si="576"/>
        <v>10-25-2020 19:30</v>
      </c>
      <c r="V7401">
        <f>IFERROR(IF(W7401=Z7401,VLOOKUP($U7401,[1]C8842!$G$2:$M$145,3,FALSE),0),0)</f>
        <v>0</v>
      </c>
      <c r="W7401">
        <f>VLOOKUP(RIGHT($V$1,5),Key!$A$9:$B$14,2,FALSE)</f>
        <v>10.199999999999999</v>
      </c>
      <c r="X7401">
        <f t="shared" si="579"/>
        <v>0</v>
      </c>
      <c r="Y7401">
        <f>VLOOKUP(RIGHT($X$1,5),Key!$A$9:$B$14,2,FALSE)</f>
        <v>3.7</v>
      </c>
      <c r="Z7401">
        <f t="shared" si="577"/>
        <v>10.199999999999999</v>
      </c>
      <c r="AA7401">
        <f t="shared" si="578"/>
        <v>0</v>
      </c>
    </row>
    <row r="7402" spans="1:27" x14ac:dyDescent="0.3">
      <c r="A7402">
        <v>100067</v>
      </c>
      <c r="B7402">
        <v>230922</v>
      </c>
      <c r="C7402" s="3">
        <v>44130.811111111114</v>
      </c>
      <c r="D7402">
        <v>3</v>
      </c>
      <c r="E7402">
        <v>2</v>
      </c>
      <c r="F7402" t="s">
        <v>26</v>
      </c>
      <c r="G7402">
        <v>4</v>
      </c>
      <c r="H7402">
        <v>65.558589999999995</v>
      </c>
      <c r="I7402">
        <v>72.59375</v>
      </c>
      <c r="J7402">
        <v>3.1914060000000002</v>
      </c>
      <c r="K7402">
        <v>93.039060000000006</v>
      </c>
      <c r="L7402" s="3">
        <v>44130.563888888886</v>
      </c>
      <c r="M7402">
        <v>17.18</v>
      </c>
      <c r="N7402" t="s">
        <v>28</v>
      </c>
      <c r="P7402">
        <f>(C7402-Key!$B$1)*24</f>
        <v>4.4166666667442769</v>
      </c>
      <c r="Q7402">
        <f>(Key!$B$2-'17.1'!C7402)*24</f>
        <v>-1.4666666667326353</v>
      </c>
      <c r="R7402" s="3">
        <f>C7402-(M7402-Key!$B$5)/(24*Key!$B$6)</f>
        <v>44130.797296296296</v>
      </c>
      <c r="S7402">
        <f>M7402-Key!$B$5</f>
        <v>14.92</v>
      </c>
      <c r="T7402" s="2">
        <f t="shared" si="575"/>
        <v>44129.8125</v>
      </c>
      <c r="U7402" t="str">
        <f t="shared" si="576"/>
        <v>10-25-2020 19:30</v>
      </c>
      <c r="V7402">
        <f>IFERROR(IF(W7402=Z7402,VLOOKUP($U7402,[1]C8842!$G$2:$M$145,3,FALSE),0),0)</f>
        <v>0</v>
      </c>
      <c r="W7402">
        <f>VLOOKUP(RIGHT($V$1,5),Key!$A$9:$B$14,2,FALSE)</f>
        <v>10.199999999999999</v>
      </c>
      <c r="X7402">
        <f t="shared" si="579"/>
        <v>0</v>
      </c>
      <c r="Y7402">
        <f>VLOOKUP(RIGHT($X$1,5),Key!$A$9:$B$14,2,FALSE)</f>
        <v>3.7</v>
      </c>
      <c r="Z7402">
        <f t="shared" si="577"/>
        <v>10.199999999999999</v>
      </c>
      <c r="AA7402">
        <f t="shared" si="578"/>
        <v>0</v>
      </c>
    </row>
    <row r="7403" spans="1:27" x14ac:dyDescent="0.3">
      <c r="A7403">
        <v>100067</v>
      </c>
      <c r="B7403">
        <v>230922</v>
      </c>
      <c r="C7403" s="3">
        <v>44130.811111111114</v>
      </c>
      <c r="D7403">
        <v>2</v>
      </c>
      <c r="E7403">
        <v>1</v>
      </c>
      <c r="F7403" t="s">
        <v>26</v>
      </c>
      <c r="G7403">
        <v>1</v>
      </c>
      <c r="H7403">
        <v>68.074219999999997</v>
      </c>
      <c r="I7403">
        <v>19.308589999999999</v>
      </c>
      <c r="J7403">
        <v>0.98828130000000003</v>
      </c>
      <c r="K7403">
        <v>80.03125</v>
      </c>
      <c r="L7403" s="3">
        <v>44130.563888888886</v>
      </c>
      <c r="M7403">
        <v>17.18</v>
      </c>
      <c r="N7403" t="s">
        <v>28</v>
      </c>
      <c r="P7403">
        <f>(C7403-Key!$B$1)*24</f>
        <v>4.4166666667442769</v>
      </c>
      <c r="Q7403">
        <f>(Key!$B$2-'17.1'!C7403)*24</f>
        <v>-1.4666666667326353</v>
      </c>
      <c r="R7403" s="3">
        <f>C7403-(M7403-Key!$B$5)/(24*Key!$B$6)</f>
        <v>44130.797296296296</v>
      </c>
      <c r="S7403">
        <f>M7403-Key!$B$5</f>
        <v>14.92</v>
      </c>
      <c r="T7403" s="2">
        <f t="shared" si="575"/>
        <v>44129.8125</v>
      </c>
      <c r="U7403" t="str">
        <f t="shared" si="576"/>
        <v>10-25-2020 19:30</v>
      </c>
      <c r="V7403">
        <f>IFERROR(IF(W7403=Z7403,VLOOKUP($U7403,[1]C8842!$G$2:$M$145,3,FALSE),0),0)</f>
        <v>0</v>
      </c>
      <c r="W7403">
        <f>VLOOKUP(RIGHT($V$1,5),Key!$A$9:$B$14,2,FALSE)</f>
        <v>10.199999999999999</v>
      </c>
      <c r="X7403">
        <f t="shared" si="579"/>
        <v>0</v>
      </c>
      <c r="Y7403">
        <f>VLOOKUP(RIGHT($X$1,5),Key!$A$9:$B$14,2,FALSE)</f>
        <v>3.7</v>
      </c>
      <c r="Z7403">
        <f t="shared" si="577"/>
        <v>10.199999999999999</v>
      </c>
      <c r="AA7403">
        <f t="shared" si="578"/>
        <v>0</v>
      </c>
    </row>
    <row r="7404" spans="1:27" x14ac:dyDescent="0.3">
      <c r="A7404">
        <v>100067</v>
      </c>
      <c r="B7404">
        <v>230922</v>
      </c>
      <c r="C7404" s="3">
        <v>44130.811111111114</v>
      </c>
      <c r="D7404">
        <v>3</v>
      </c>
      <c r="E7404">
        <v>2</v>
      </c>
      <c r="F7404" t="s">
        <v>26</v>
      </c>
      <c r="G7404">
        <v>1</v>
      </c>
      <c r="H7404">
        <v>69.9375</v>
      </c>
      <c r="I7404">
        <v>19.816410000000001</v>
      </c>
      <c r="J7404">
        <v>0.98046880000000003</v>
      </c>
      <c r="K7404">
        <v>94.039060000000006</v>
      </c>
      <c r="L7404" s="3">
        <v>44130.563888888886</v>
      </c>
      <c r="M7404">
        <v>17.18</v>
      </c>
      <c r="N7404" t="s">
        <v>28</v>
      </c>
      <c r="P7404">
        <f>(C7404-Key!$B$1)*24</f>
        <v>4.4166666667442769</v>
      </c>
      <c r="Q7404">
        <f>(Key!$B$2-'17.1'!C7404)*24</f>
        <v>-1.4666666667326353</v>
      </c>
      <c r="R7404" s="3">
        <f>C7404-(M7404-Key!$B$5)/(24*Key!$B$6)</f>
        <v>44130.797296296296</v>
      </c>
      <c r="S7404">
        <f>M7404-Key!$B$5</f>
        <v>14.92</v>
      </c>
      <c r="T7404" s="2">
        <f t="shared" si="575"/>
        <v>44129.8125</v>
      </c>
      <c r="U7404" t="str">
        <f t="shared" si="576"/>
        <v>10-25-2020 19:30</v>
      </c>
      <c r="V7404">
        <f>IFERROR(IF(W7404=Z7404,VLOOKUP($U7404,[1]C8842!$G$2:$M$145,3,FALSE),0),0)</f>
        <v>0</v>
      </c>
      <c r="W7404">
        <f>VLOOKUP(RIGHT($V$1,5),Key!$A$9:$B$14,2,FALSE)</f>
        <v>10.199999999999999</v>
      </c>
      <c r="X7404">
        <f t="shared" si="579"/>
        <v>0</v>
      </c>
      <c r="Y7404">
        <f>VLOOKUP(RIGHT($X$1,5),Key!$A$9:$B$14,2,FALSE)</f>
        <v>3.7</v>
      </c>
      <c r="Z7404">
        <f t="shared" si="577"/>
        <v>10.199999999999999</v>
      </c>
      <c r="AA7404">
        <f t="shared" si="578"/>
        <v>0</v>
      </c>
    </row>
    <row r="7405" spans="1:27" x14ac:dyDescent="0.3">
      <c r="A7405">
        <v>100067</v>
      </c>
      <c r="B7405">
        <v>230922</v>
      </c>
      <c r="C7405" s="3">
        <v>44130.811805555553</v>
      </c>
      <c r="D7405">
        <v>2</v>
      </c>
      <c r="E7405">
        <v>1</v>
      </c>
      <c r="F7405" t="s">
        <v>26</v>
      </c>
      <c r="G7405">
        <v>1</v>
      </c>
      <c r="H7405">
        <v>67.90625</v>
      </c>
      <c r="I7405">
        <v>15.73047</v>
      </c>
      <c r="J7405">
        <v>0.84765630000000003</v>
      </c>
      <c r="K7405">
        <v>81.035160000000005</v>
      </c>
      <c r="L7405" s="3">
        <v>44130.563888888886</v>
      </c>
      <c r="M7405">
        <v>17.18</v>
      </c>
      <c r="N7405" t="s">
        <v>28</v>
      </c>
      <c r="P7405">
        <f>(C7405-Key!$B$1)*24</f>
        <v>4.4333333332906477</v>
      </c>
      <c r="Q7405">
        <f>(Key!$B$2-'17.1'!C7405)*24</f>
        <v>-1.4833333332790062</v>
      </c>
      <c r="R7405" s="3">
        <f>C7405-(M7405-Key!$B$5)/(24*Key!$B$6)</f>
        <v>44130.797990740735</v>
      </c>
      <c r="S7405">
        <f>M7405-Key!$B$5</f>
        <v>14.92</v>
      </c>
      <c r="T7405" s="2">
        <f t="shared" si="575"/>
        <v>44129.8125</v>
      </c>
      <c r="U7405" t="str">
        <f t="shared" si="576"/>
        <v>10-25-2020 19:30</v>
      </c>
      <c r="V7405">
        <f>IFERROR(IF(W7405=Z7405,VLOOKUP($U7405,[1]C8842!$G$2:$M$145,3,FALSE),0),0)</f>
        <v>0</v>
      </c>
      <c r="W7405">
        <f>VLOOKUP(RIGHT($V$1,5),Key!$A$9:$B$14,2,FALSE)</f>
        <v>10.199999999999999</v>
      </c>
      <c r="X7405">
        <f t="shared" si="579"/>
        <v>0</v>
      </c>
      <c r="Y7405">
        <f>VLOOKUP(RIGHT($X$1,5),Key!$A$9:$B$14,2,FALSE)</f>
        <v>3.7</v>
      </c>
      <c r="Z7405">
        <f t="shared" si="577"/>
        <v>10.199999999999999</v>
      </c>
      <c r="AA7405">
        <f t="shared" si="578"/>
        <v>0</v>
      </c>
    </row>
    <row r="7406" spans="1:27" x14ac:dyDescent="0.3">
      <c r="A7406">
        <v>100067</v>
      </c>
      <c r="B7406">
        <v>230922</v>
      </c>
      <c r="C7406" s="3">
        <v>44130.811805555553</v>
      </c>
      <c r="D7406">
        <v>3</v>
      </c>
      <c r="E7406">
        <v>2</v>
      </c>
      <c r="F7406" t="s">
        <v>26</v>
      </c>
      <c r="G7406">
        <v>1</v>
      </c>
      <c r="H7406">
        <v>61.769530000000003</v>
      </c>
      <c r="I7406">
        <v>18.835940000000001</v>
      </c>
      <c r="J7406">
        <v>1.066406</v>
      </c>
      <c r="K7406">
        <v>96.039060000000006</v>
      </c>
      <c r="L7406" s="3">
        <v>44130.563888888886</v>
      </c>
      <c r="M7406">
        <v>17.18</v>
      </c>
      <c r="N7406" t="s">
        <v>28</v>
      </c>
      <c r="P7406">
        <f>(C7406-Key!$B$1)*24</f>
        <v>4.4333333332906477</v>
      </c>
      <c r="Q7406">
        <f>(Key!$B$2-'17.1'!C7406)*24</f>
        <v>-1.4833333332790062</v>
      </c>
      <c r="R7406" s="3">
        <f>C7406-(M7406-Key!$B$5)/(24*Key!$B$6)</f>
        <v>44130.797990740735</v>
      </c>
      <c r="S7406">
        <f>M7406-Key!$B$5</f>
        <v>14.92</v>
      </c>
      <c r="T7406" s="2">
        <f t="shared" si="575"/>
        <v>44129.8125</v>
      </c>
      <c r="U7406" t="str">
        <f t="shared" si="576"/>
        <v>10-25-2020 19:30</v>
      </c>
      <c r="V7406">
        <f>IFERROR(IF(W7406=Z7406,VLOOKUP($U7406,[1]C8842!$G$2:$M$145,3,FALSE),0),0)</f>
        <v>0</v>
      </c>
      <c r="W7406">
        <f>VLOOKUP(RIGHT($V$1,5),Key!$A$9:$B$14,2,FALSE)</f>
        <v>10.199999999999999</v>
      </c>
      <c r="X7406">
        <f t="shared" si="579"/>
        <v>0</v>
      </c>
      <c r="Y7406">
        <f>VLOOKUP(RIGHT($X$1,5),Key!$A$9:$B$14,2,FALSE)</f>
        <v>3.7</v>
      </c>
      <c r="Z7406">
        <f t="shared" si="577"/>
        <v>10.199999999999999</v>
      </c>
      <c r="AA7406">
        <f t="shared" si="578"/>
        <v>0</v>
      </c>
    </row>
    <row r="7407" spans="1:27" x14ac:dyDescent="0.3">
      <c r="A7407">
        <v>100067</v>
      </c>
      <c r="B7407">
        <v>230922</v>
      </c>
      <c r="C7407" s="3">
        <v>44130.811805555553</v>
      </c>
      <c r="D7407">
        <v>0</v>
      </c>
      <c r="E7407">
        <v>2</v>
      </c>
      <c r="F7407" t="s">
        <v>25</v>
      </c>
      <c r="G7407">
        <v>2</v>
      </c>
      <c r="H7407">
        <v>68.75</v>
      </c>
      <c r="I7407">
        <v>20.535160000000001</v>
      </c>
      <c r="J7407">
        <v>1.027344</v>
      </c>
      <c r="K7407">
        <v>46.019530000000003</v>
      </c>
      <c r="L7407" s="3">
        <v>44130.563888888886</v>
      </c>
      <c r="M7407">
        <v>17.18</v>
      </c>
      <c r="N7407" t="s">
        <v>28</v>
      </c>
      <c r="P7407">
        <f>(C7407-Key!$B$1)*24</f>
        <v>4.4333333332906477</v>
      </c>
      <c r="Q7407">
        <f>(Key!$B$2-'17.1'!C7407)*24</f>
        <v>-1.4833333332790062</v>
      </c>
      <c r="R7407" s="3">
        <f>C7407-(M7407-Key!$B$5)/(24*Key!$B$6)</f>
        <v>44130.797990740735</v>
      </c>
      <c r="S7407">
        <f>M7407-Key!$B$5</f>
        <v>14.92</v>
      </c>
      <c r="T7407" s="2">
        <f t="shared" si="575"/>
        <v>44129.8125</v>
      </c>
      <c r="U7407" t="str">
        <f t="shared" si="576"/>
        <v>10-25-2020 19:30</v>
      </c>
      <c r="V7407">
        <f>IFERROR(IF(W7407=Z7407,VLOOKUP($U7407,[1]C8842!$G$2:$M$145,3,FALSE),0),0)</f>
        <v>0</v>
      </c>
      <c r="W7407">
        <f>VLOOKUP(RIGHT($V$1,5),Key!$A$9:$B$14,2,FALSE)</f>
        <v>10.199999999999999</v>
      </c>
      <c r="X7407">
        <f t="shared" si="579"/>
        <v>0</v>
      </c>
      <c r="Y7407">
        <f>VLOOKUP(RIGHT($X$1,5),Key!$A$9:$B$14,2,FALSE)</f>
        <v>3.7</v>
      </c>
      <c r="Z7407">
        <f t="shared" si="577"/>
        <v>10.199999999999999</v>
      </c>
      <c r="AA7407">
        <f t="shared" si="578"/>
        <v>0</v>
      </c>
    </row>
    <row r="7408" spans="1:27" x14ac:dyDescent="0.3">
      <c r="A7408">
        <v>100067</v>
      </c>
      <c r="B7408">
        <v>230922</v>
      </c>
      <c r="C7408" s="3">
        <v>44130.811805555553</v>
      </c>
      <c r="D7408">
        <v>1</v>
      </c>
      <c r="E7408">
        <v>1</v>
      </c>
      <c r="F7408" t="s">
        <v>25</v>
      </c>
      <c r="G7408">
        <v>1</v>
      </c>
      <c r="H7408">
        <v>70.671880000000002</v>
      </c>
      <c r="I7408">
        <v>17.464839999999999</v>
      </c>
      <c r="J7408">
        <v>0.8828125</v>
      </c>
      <c r="K7408">
        <v>56.023440000000001</v>
      </c>
      <c r="L7408" s="3">
        <v>44130.563888888886</v>
      </c>
      <c r="M7408">
        <v>17.18</v>
      </c>
      <c r="N7408" t="s">
        <v>28</v>
      </c>
      <c r="P7408">
        <f>(C7408-Key!$B$1)*24</f>
        <v>4.4333333332906477</v>
      </c>
      <c r="Q7408">
        <f>(Key!$B$2-'17.1'!C7408)*24</f>
        <v>-1.4833333332790062</v>
      </c>
      <c r="R7408" s="3">
        <f>C7408-(M7408-Key!$B$5)/(24*Key!$B$6)</f>
        <v>44130.797990740735</v>
      </c>
      <c r="S7408">
        <f>M7408-Key!$B$5</f>
        <v>14.92</v>
      </c>
      <c r="T7408" s="2">
        <f t="shared" si="575"/>
        <v>44129.8125</v>
      </c>
      <c r="U7408" t="str">
        <f t="shared" si="576"/>
        <v>10-25-2020 19:30</v>
      </c>
      <c r="V7408">
        <f>IFERROR(IF(W7408=Z7408,VLOOKUP($U7408,[1]C8842!$G$2:$M$145,3,FALSE),0),0)</f>
        <v>0</v>
      </c>
      <c r="W7408">
        <f>VLOOKUP(RIGHT($V$1,5),Key!$A$9:$B$14,2,FALSE)</f>
        <v>10.199999999999999</v>
      </c>
      <c r="X7408">
        <f t="shared" si="579"/>
        <v>0</v>
      </c>
      <c r="Y7408">
        <f>VLOOKUP(RIGHT($X$1,5),Key!$A$9:$B$14,2,FALSE)</f>
        <v>3.7</v>
      </c>
      <c r="Z7408">
        <f t="shared" si="577"/>
        <v>10.199999999999999</v>
      </c>
      <c r="AA7408">
        <f t="shared" si="578"/>
        <v>0</v>
      </c>
    </row>
    <row r="7409" spans="1:27" x14ac:dyDescent="0.3">
      <c r="A7409">
        <v>100067</v>
      </c>
      <c r="B7409">
        <v>230922</v>
      </c>
      <c r="C7409" s="3">
        <v>44130.811805555553</v>
      </c>
      <c r="D7409">
        <v>0</v>
      </c>
      <c r="E7409">
        <v>2</v>
      </c>
      <c r="F7409" t="s">
        <v>25</v>
      </c>
      <c r="G7409">
        <v>1</v>
      </c>
      <c r="H7409">
        <v>64.117189999999994</v>
      </c>
      <c r="I7409">
        <v>16.976559999999999</v>
      </c>
      <c r="J7409">
        <v>0.953125</v>
      </c>
      <c r="K7409">
        <v>46.019530000000003</v>
      </c>
      <c r="L7409" s="3">
        <v>44130.563888888886</v>
      </c>
      <c r="M7409">
        <v>17.18</v>
      </c>
      <c r="N7409" t="s">
        <v>28</v>
      </c>
      <c r="P7409">
        <f>(C7409-Key!$B$1)*24</f>
        <v>4.4333333332906477</v>
      </c>
      <c r="Q7409">
        <f>(Key!$B$2-'17.1'!C7409)*24</f>
        <v>-1.4833333332790062</v>
      </c>
      <c r="R7409" s="3">
        <f>C7409-(M7409-Key!$B$5)/(24*Key!$B$6)</f>
        <v>44130.797990740735</v>
      </c>
      <c r="S7409">
        <f>M7409-Key!$B$5</f>
        <v>14.92</v>
      </c>
      <c r="T7409" s="2">
        <f t="shared" si="575"/>
        <v>44129.8125</v>
      </c>
      <c r="U7409" t="str">
        <f t="shared" si="576"/>
        <v>10-25-2020 19:30</v>
      </c>
      <c r="V7409">
        <f>IFERROR(IF(W7409=Z7409,VLOOKUP($U7409,[1]C8842!$G$2:$M$145,3,FALSE),0),0)</f>
        <v>0</v>
      </c>
      <c r="W7409">
        <f>VLOOKUP(RIGHT($V$1,5),Key!$A$9:$B$14,2,FALSE)</f>
        <v>10.199999999999999</v>
      </c>
      <c r="X7409">
        <f t="shared" si="579"/>
        <v>0</v>
      </c>
      <c r="Y7409">
        <f>VLOOKUP(RIGHT($X$1,5),Key!$A$9:$B$14,2,FALSE)</f>
        <v>3.7</v>
      </c>
      <c r="Z7409">
        <f t="shared" si="577"/>
        <v>10.199999999999999</v>
      </c>
      <c r="AA7409">
        <f t="shared" si="578"/>
        <v>0</v>
      </c>
    </row>
    <row r="7410" spans="1:27" x14ac:dyDescent="0.3">
      <c r="A7410">
        <v>100067</v>
      </c>
      <c r="B7410">
        <v>230922</v>
      </c>
      <c r="C7410" s="3">
        <v>44130.811805555553</v>
      </c>
      <c r="D7410">
        <v>0</v>
      </c>
      <c r="E7410">
        <v>2</v>
      </c>
      <c r="F7410" t="s">
        <v>25</v>
      </c>
      <c r="G7410">
        <v>1</v>
      </c>
      <c r="H7410">
        <v>64.59375</v>
      </c>
      <c r="I7410">
        <v>18.73828</v>
      </c>
      <c r="J7410">
        <v>1.015625</v>
      </c>
      <c r="K7410">
        <v>46.019530000000003</v>
      </c>
      <c r="L7410" s="3">
        <v>44130.563888888886</v>
      </c>
      <c r="M7410">
        <v>17.18</v>
      </c>
      <c r="N7410" t="s">
        <v>28</v>
      </c>
      <c r="P7410">
        <f>(C7410-Key!$B$1)*24</f>
        <v>4.4333333332906477</v>
      </c>
      <c r="Q7410">
        <f>(Key!$B$2-'17.1'!C7410)*24</f>
        <v>-1.4833333332790062</v>
      </c>
      <c r="R7410" s="3">
        <f>C7410-(M7410-Key!$B$5)/(24*Key!$B$6)</f>
        <v>44130.797990740735</v>
      </c>
      <c r="S7410">
        <f>M7410-Key!$B$5</f>
        <v>14.92</v>
      </c>
      <c r="T7410" s="2">
        <f t="shared" si="575"/>
        <v>44129.8125</v>
      </c>
      <c r="U7410" t="str">
        <f t="shared" si="576"/>
        <v>10-25-2020 19:30</v>
      </c>
      <c r="V7410">
        <f>IFERROR(IF(W7410=Z7410,VLOOKUP($U7410,[1]C8842!$G$2:$M$145,3,FALSE),0),0)</f>
        <v>0</v>
      </c>
      <c r="W7410">
        <f>VLOOKUP(RIGHT($V$1,5),Key!$A$9:$B$14,2,FALSE)</f>
        <v>10.199999999999999</v>
      </c>
      <c r="X7410">
        <f t="shared" si="579"/>
        <v>0</v>
      </c>
      <c r="Y7410">
        <f>VLOOKUP(RIGHT($X$1,5),Key!$A$9:$B$14,2,FALSE)</f>
        <v>3.7</v>
      </c>
      <c r="Z7410">
        <f t="shared" si="577"/>
        <v>10.199999999999999</v>
      </c>
      <c r="AA7410">
        <f t="shared" si="578"/>
        <v>0</v>
      </c>
    </row>
    <row r="7411" spans="1:27" x14ac:dyDescent="0.3">
      <c r="A7411">
        <v>100067</v>
      </c>
      <c r="B7411">
        <v>230922</v>
      </c>
      <c r="C7411" s="3">
        <v>44130.811805555553</v>
      </c>
      <c r="D7411">
        <v>3</v>
      </c>
      <c r="E7411">
        <v>2</v>
      </c>
      <c r="F7411" t="s">
        <v>26</v>
      </c>
      <c r="G7411">
        <v>1</v>
      </c>
      <c r="H7411">
        <v>69.609380000000002</v>
      </c>
      <c r="I7411">
        <v>15.86328</v>
      </c>
      <c r="J7411">
        <v>0.83203130000000003</v>
      </c>
      <c r="K7411">
        <v>92.039060000000006</v>
      </c>
      <c r="L7411" s="3">
        <v>44130.563888888886</v>
      </c>
      <c r="M7411">
        <v>17.18</v>
      </c>
      <c r="N7411" t="s">
        <v>28</v>
      </c>
      <c r="P7411">
        <f>(C7411-Key!$B$1)*24</f>
        <v>4.4333333332906477</v>
      </c>
      <c r="Q7411">
        <f>(Key!$B$2-'17.1'!C7411)*24</f>
        <v>-1.4833333332790062</v>
      </c>
      <c r="R7411" s="3">
        <f>C7411-(M7411-Key!$B$5)/(24*Key!$B$6)</f>
        <v>44130.797990740735</v>
      </c>
      <c r="S7411">
        <f>M7411-Key!$B$5</f>
        <v>14.92</v>
      </c>
      <c r="T7411" s="2">
        <f t="shared" si="575"/>
        <v>44129.8125</v>
      </c>
      <c r="U7411" t="str">
        <f t="shared" si="576"/>
        <v>10-25-2020 19:30</v>
      </c>
      <c r="V7411">
        <f>IFERROR(IF(W7411=Z7411,VLOOKUP($U7411,[1]C8842!$G$2:$M$145,3,FALSE),0),0)</f>
        <v>0</v>
      </c>
      <c r="W7411">
        <f>VLOOKUP(RIGHT($V$1,5),Key!$A$9:$B$14,2,FALSE)</f>
        <v>10.199999999999999</v>
      </c>
      <c r="X7411">
        <f t="shared" si="579"/>
        <v>0</v>
      </c>
      <c r="Y7411">
        <f>VLOOKUP(RIGHT($X$1,5),Key!$A$9:$B$14,2,FALSE)</f>
        <v>3.7</v>
      </c>
      <c r="Z7411">
        <f t="shared" si="577"/>
        <v>10.199999999999999</v>
      </c>
      <c r="AA7411">
        <f t="shared" si="578"/>
        <v>0</v>
      </c>
    </row>
    <row r="7412" spans="1:27" x14ac:dyDescent="0.3">
      <c r="A7412">
        <v>100067</v>
      </c>
      <c r="B7412">
        <v>230922</v>
      </c>
      <c r="C7412" s="3">
        <v>44130.811805555553</v>
      </c>
      <c r="D7412">
        <v>0</v>
      </c>
      <c r="E7412">
        <v>2</v>
      </c>
      <c r="F7412" t="s">
        <v>25</v>
      </c>
      <c r="G7412">
        <v>2</v>
      </c>
      <c r="H7412">
        <v>65.1875</v>
      </c>
      <c r="I7412">
        <v>20.445309999999999</v>
      </c>
      <c r="J7412">
        <v>1.078125</v>
      </c>
      <c r="K7412">
        <v>46.019530000000003</v>
      </c>
      <c r="L7412" s="3">
        <v>44130.563888888886</v>
      </c>
      <c r="M7412">
        <v>17.18</v>
      </c>
      <c r="N7412" t="s">
        <v>28</v>
      </c>
      <c r="P7412">
        <f>(C7412-Key!$B$1)*24</f>
        <v>4.4333333332906477</v>
      </c>
      <c r="Q7412">
        <f>(Key!$B$2-'17.1'!C7412)*24</f>
        <v>-1.4833333332790062</v>
      </c>
      <c r="R7412" s="3">
        <f>C7412-(M7412-Key!$B$5)/(24*Key!$B$6)</f>
        <v>44130.797990740735</v>
      </c>
      <c r="S7412">
        <f>M7412-Key!$B$5</f>
        <v>14.92</v>
      </c>
      <c r="T7412" s="2">
        <f t="shared" si="575"/>
        <v>44129.8125</v>
      </c>
      <c r="U7412" t="str">
        <f t="shared" si="576"/>
        <v>10-25-2020 19:30</v>
      </c>
      <c r="V7412">
        <f>IFERROR(IF(W7412=Z7412,VLOOKUP($U7412,[1]C8842!$G$2:$M$145,3,FALSE),0),0)</f>
        <v>0</v>
      </c>
      <c r="W7412">
        <f>VLOOKUP(RIGHT($V$1,5),Key!$A$9:$B$14,2,FALSE)</f>
        <v>10.199999999999999</v>
      </c>
      <c r="X7412">
        <f t="shared" si="579"/>
        <v>0</v>
      </c>
      <c r="Y7412">
        <f>VLOOKUP(RIGHT($X$1,5),Key!$A$9:$B$14,2,FALSE)</f>
        <v>3.7</v>
      </c>
      <c r="Z7412">
        <f t="shared" si="577"/>
        <v>10.199999999999999</v>
      </c>
      <c r="AA7412">
        <f t="shared" si="578"/>
        <v>0</v>
      </c>
    </row>
    <row r="7413" spans="1:27" x14ac:dyDescent="0.3">
      <c r="A7413">
        <v>100067</v>
      </c>
      <c r="B7413">
        <v>230922</v>
      </c>
      <c r="C7413" s="3">
        <v>44130.811805555553</v>
      </c>
      <c r="D7413">
        <v>3</v>
      </c>
      <c r="E7413">
        <v>2</v>
      </c>
      <c r="F7413" t="s">
        <v>26</v>
      </c>
      <c r="G7413">
        <v>4</v>
      </c>
      <c r="H7413">
        <v>66.832030000000003</v>
      </c>
      <c r="I7413">
        <v>75.65625</v>
      </c>
      <c r="J7413">
        <v>3.25</v>
      </c>
      <c r="K7413">
        <v>94.039060000000006</v>
      </c>
      <c r="L7413" s="3">
        <v>44130.563888888886</v>
      </c>
      <c r="M7413">
        <v>17.18</v>
      </c>
      <c r="N7413" t="s">
        <v>28</v>
      </c>
      <c r="P7413">
        <f>(C7413-Key!$B$1)*24</f>
        <v>4.4333333332906477</v>
      </c>
      <c r="Q7413">
        <f>(Key!$B$2-'17.1'!C7413)*24</f>
        <v>-1.4833333332790062</v>
      </c>
      <c r="R7413" s="3">
        <f>C7413-(M7413-Key!$B$5)/(24*Key!$B$6)</f>
        <v>44130.797990740735</v>
      </c>
      <c r="S7413">
        <f>M7413-Key!$B$5</f>
        <v>14.92</v>
      </c>
      <c r="T7413" s="2">
        <f t="shared" si="575"/>
        <v>44129.8125</v>
      </c>
      <c r="U7413" t="str">
        <f t="shared" si="576"/>
        <v>10-25-2020 19:30</v>
      </c>
      <c r="V7413">
        <f>IFERROR(IF(W7413=Z7413,VLOOKUP($U7413,[1]C8842!$G$2:$M$145,3,FALSE),0),0)</f>
        <v>0</v>
      </c>
      <c r="W7413">
        <f>VLOOKUP(RIGHT($V$1,5),Key!$A$9:$B$14,2,FALSE)</f>
        <v>10.199999999999999</v>
      </c>
      <c r="X7413">
        <f t="shared" si="579"/>
        <v>0</v>
      </c>
      <c r="Y7413">
        <f>VLOOKUP(RIGHT($X$1,5),Key!$A$9:$B$14,2,FALSE)</f>
        <v>3.7</v>
      </c>
      <c r="Z7413">
        <f t="shared" si="577"/>
        <v>10.199999999999999</v>
      </c>
      <c r="AA7413">
        <f t="shared" si="578"/>
        <v>0</v>
      </c>
    </row>
    <row r="7414" spans="1:27" x14ac:dyDescent="0.3">
      <c r="A7414">
        <v>100067</v>
      </c>
      <c r="B7414">
        <v>230922</v>
      </c>
      <c r="C7414" s="3">
        <v>44130.811805555553</v>
      </c>
      <c r="D7414">
        <v>0</v>
      </c>
      <c r="E7414">
        <v>2</v>
      </c>
      <c r="F7414" t="s">
        <v>25</v>
      </c>
      <c r="G7414">
        <v>5</v>
      </c>
      <c r="H7414">
        <v>59.5</v>
      </c>
      <c r="I7414">
        <v>100.1641</v>
      </c>
      <c r="J7414">
        <v>4.75</v>
      </c>
      <c r="K7414">
        <v>48.019530000000003</v>
      </c>
      <c r="L7414" s="3">
        <v>44130.563888888886</v>
      </c>
      <c r="M7414">
        <v>17.18</v>
      </c>
      <c r="N7414" t="s">
        <v>28</v>
      </c>
      <c r="P7414">
        <f>(C7414-Key!$B$1)*24</f>
        <v>4.4333333332906477</v>
      </c>
      <c r="Q7414">
        <f>(Key!$B$2-'17.1'!C7414)*24</f>
        <v>-1.4833333332790062</v>
      </c>
      <c r="R7414" s="3">
        <f>C7414-(M7414-Key!$B$5)/(24*Key!$B$6)</f>
        <v>44130.797990740735</v>
      </c>
      <c r="S7414">
        <f>M7414-Key!$B$5</f>
        <v>14.92</v>
      </c>
      <c r="T7414" s="2">
        <f t="shared" si="575"/>
        <v>44129.8125</v>
      </c>
      <c r="U7414" t="str">
        <f t="shared" si="576"/>
        <v>10-25-2020 19:30</v>
      </c>
      <c r="V7414">
        <f>IFERROR(IF(W7414=Z7414,VLOOKUP($U7414,[1]C8842!$G$2:$M$145,3,FALSE),0),0)</f>
        <v>0</v>
      </c>
      <c r="W7414">
        <f>VLOOKUP(RIGHT($V$1,5),Key!$A$9:$B$14,2,FALSE)</f>
        <v>10.199999999999999</v>
      </c>
      <c r="X7414">
        <f t="shared" si="579"/>
        <v>0</v>
      </c>
      <c r="Y7414">
        <f>VLOOKUP(RIGHT($X$1,5),Key!$A$9:$B$14,2,FALSE)</f>
        <v>3.7</v>
      </c>
      <c r="Z7414">
        <f t="shared" si="577"/>
        <v>10.199999999999999</v>
      </c>
      <c r="AA7414">
        <f t="shared" si="578"/>
        <v>0</v>
      </c>
    </row>
    <row r="7415" spans="1:27" x14ac:dyDescent="0.3">
      <c r="A7415">
        <v>100067</v>
      </c>
      <c r="B7415">
        <v>230922</v>
      </c>
      <c r="C7415" s="3">
        <v>44130.811805555553</v>
      </c>
      <c r="D7415">
        <v>0</v>
      </c>
      <c r="E7415">
        <v>2</v>
      </c>
      <c r="F7415" t="s">
        <v>25</v>
      </c>
      <c r="G7415">
        <v>2</v>
      </c>
      <c r="H7415">
        <v>63.300780000000003</v>
      </c>
      <c r="I7415">
        <v>24.746089999999999</v>
      </c>
      <c r="J7415">
        <v>1.292969</v>
      </c>
      <c r="K7415">
        <v>46.019530000000003</v>
      </c>
      <c r="L7415" s="3">
        <v>44130.563888888886</v>
      </c>
      <c r="M7415">
        <v>17.18</v>
      </c>
      <c r="N7415" t="s">
        <v>28</v>
      </c>
      <c r="P7415">
        <f>(C7415-Key!$B$1)*24</f>
        <v>4.4333333332906477</v>
      </c>
      <c r="Q7415">
        <f>(Key!$B$2-'17.1'!C7415)*24</f>
        <v>-1.4833333332790062</v>
      </c>
      <c r="R7415" s="3">
        <f>C7415-(M7415-Key!$B$5)/(24*Key!$B$6)</f>
        <v>44130.797990740735</v>
      </c>
      <c r="S7415">
        <f>M7415-Key!$B$5</f>
        <v>14.92</v>
      </c>
      <c r="T7415" s="2">
        <f t="shared" si="575"/>
        <v>44129.8125</v>
      </c>
      <c r="U7415" t="str">
        <f t="shared" si="576"/>
        <v>10-25-2020 19:30</v>
      </c>
      <c r="V7415">
        <f>IFERROR(IF(W7415=Z7415,VLOOKUP($U7415,[1]C8842!$G$2:$M$145,3,FALSE),0),0)</f>
        <v>0</v>
      </c>
      <c r="W7415">
        <f>VLOOKUP(RIGHT($V$1,5),Key!$A$9:$B$14,2,FALSE)</f>
        <v>10.199999999999999</v>
      </c>
      <c r="X7415">
        <f t="shared" si="579"/>
        <v>0</v>
      </c>
      <c r="Y7415">
        <f>VLOOKUP(RIGHT($X$1,5),Key!$A$9:$B$14,2,FALSE)</f>
        <v>3.7</v>
      </c>
      <c r="Z7415">
        <f t="shared" si="577"/>
        <v>10.199999999999999</v>
      </c>
      <c r="AA7415">
        <f t="shared" si="578"/>
        <v>0</v>
      </c>
    </row>
    <row r="7416" spans="1:27" x14ac:dyDescent="0.3">
      <c r="A7416">
        <v>100067</v>
      </c>
      <c r="B7416">
        <v>230922</v>
      </c>
      <c r="C7416" s="3">
        <v>44130.811805555553</v>
      </c>
      <c r="D7416">
        <v>1</v>
      </c>
      <c r="E7416">
        <v>1</v>
      </c>
      <c r="F7416" t="s">
        <v>25</v>
      </c>
      <c r="G7416">
        <v>1</v>
      </c>
      <c r="H7416">
        <v>69.523439999999994</v>
      </c>
      <c r="I7416">
        <v>16.70703</v>
      </c>
      <c r="J7416">
        <v>0.8671875</v>
      </c>
      <c r="K7416">
        <v>56.023440000000001</v>
      </c>
      <c r="L7416" s="3">
        <v>44130.563888888886</v>
      </c>
      <c r="M7416">
        <v>17.18</v>
      </c>
      <c r="N7416" t="s">
        <v>28</v>
      </c>
      <c r="P7416">
        <f>(C7416-Key!$B$1)*24</f>
        <v>4.4333333332906477</v>
      </c>
      <c r="Q7416">
        <f>(Key!$B$2-'17.1'!C7416)*24</f>
        <v>-1.4833333332790062</v>
      </c>
      <c r="R7416" s="3">
        <f>C7416-(M7416-Key!$B$5)/(24*Key!$B$6)</f>
        <v>44130.797990740735</v>
      </c>
      <c r="S7416">
        <f>M7416-Key!$B$5</f>
        <v>14.92</v>
      </c>
      <c r="T7416" s="2">
        <f t="shared" si="575"/>
        <v>44129.8125</v>
      </c>
      <c r="U7416" t="str">
        <f t="shared" si="576"/>
        <v>10-25-2020 19:30</v>
      </c>
      <c r="V7416">
        <f>IFERROR(IF(W7416=Z7416,VLOOKUP($U7416,[1]C8842!$G$2:$M$145,3,FALSE),0),0)</f>
        <v>0</v>
      </c>
      <c r="W7416">
        <f>VLOOKUP(RIGHT($V$1,5),Key!$A$9:$B$14,2,FALSE)</f>
        <v>10.199999999999999</v>
      </c>
      <c r="X7416">
        <f t="shared" si="579"/>
        <v>0</v>
      </c>
      <c r="Y7416">
        <f>VLOOKUP(RIGHT($X$1,5),Key!$A$9:$B$14,2,FALSE)</f>
        <v>3.7</v>
      </c>
      <c r="Z7416">
        <f t="shared" si="577"/>
        <v>10.199999999999999</v>
      </c>
      <c r="AA7416">
        <f t="shared" si="578"/>
        <v>0</v>
      </c>
    </row>
    <row r="7417" spans="1:27" x14ac:dyDescent="0.3">
      <c r="A7417">
        <v>100067</v>
      </c>
      <c r="B7417">
        <v>230922</v>
      </c>
      <c r="C7417" s="3">
        <v>44130.811805555553</v>
      </c>
      <c r="D7417">
        <v>3</v>
      </c>
      <c r="E7417">
        <v>2</v>
      </c>
      <c r="F7417" t="s">
        <v>26</v>
      </c>
      <c r="G7417">
        <v>1</v>
      </c>
      <c r="H7417">
        <v>64.199219999999997</v>
      </c>
      <c r="I7417">
        <v>15.023440000000001</v>
      </c>
      <c r="J7417">
        <v>0.87109380000000003</v>
      </c>
      <c r="K7417">
        <v>94.039060000000006</v>
      </c>
      <c r="L7417" s="3">
        <v>44130.563888888886</v>
      </c>
      <c r="M7417">
        <v>17.18</v>
      </c>
      <c r="N7417" t="s">
        <v>28</v>
      </c>
      <c r="P7417">
        <f>(C7417-Key!$B$1)*24</f>
        <v>4.4333333332906477</v>
      </c>
      <c r="Q7417">
        <f>(Key!$B$2-'17.1'!C7417)*24</f>
        <v>-1.4833333332790062</v>
      </c>
      <c r="R7417" s="3">
        <f>C7417-(M7417-Key!$B$5)/(24*Key!$B$6)</f>
        <v>44130.797990740735</v>
      </c>
      <c r="S7417">
        <f>M7417-Key!$B$5</f>
        <v>14.92</v>
      </c>
      <c r="T7417" s="2">
        <f t="shared" si="575"/>
        <v>44129.8125</v>
      </c>
      <c r="U7417" t="str">
        <f t="shared" si="576"/>
        <v>10-25-2020 19:30</v>
      </c>
      <c r="V7417">
        <f>IFERROR(IF(W7417=Z7417,VLOOKUP($U7417,[1]C8842!$G$2:$M$145,3,FALSE),0),0)</f>
        <v>0</v>
      </c>
      <c r="W7417">
        <f>VLOOKUP(RIGHT($V$1,5),Key!$A$9:$B$14,2,FALSE)</f>
        <v>10.199999999999999</v>
      </c>
      <c r="X7417">
        <f t="shared" si="579"/>
        <v>0</v>
      </c>
      <c r="Y7417">
        <f>VLOOKUP(RIGHT($X$1,5),Key!$A$9:$B$14,2,FALSE)</f>
        <v>3.7</v>
      </c>
      <c r="Z7417">
        <f t="shared" si="577"/>
        <v>10.199999999999999</v>
      </c>
      <c r="AA7417">
        <f t="shared" si="578"/>
        <v>0</v>
      </c>
    </row>
    <row r="7418" spans="1:27" x14ac:dyDescent="0.3">
      <c r="A7418">
        <v>100067</v>
      </c>
      <c r="B7418">
        <v>230922</v>
      </c>
      <c r="C7418" s="3">
        <v>44130.811805555553</v>
      </c>
      <c r="D7418">
        <v>0</v>
      </c>
      <c r="E7418">
        <v>2</v>
      </c>
      <c r="F7418" t="s">
        <v>25</v>
      </c>
      <c r="G7418">
        <v>1</v>
      </c>
      <c r="H7418">
        <v>69.429689999999994</v>
      </c>
      <c r="I7418">
        <v>18.007809999999999</v>
      </c>
      <c r="J7418">
        <v>0.91796880000000003</v>
      </c>
      <c r="K7418">
        <v>46.019530000000003</v>
      </c>
      <c r="L7418" s="3">
        <v>44130.563888888886</v>
      </c>
      <c r="M7418">
        <v>17.18</v>
      </c>
      <c r="N7418" t="s">
        <v>28</v>
      </c>
      <c r="P7418">
        <f>(C7418-Key!$B$1)*24</f>
        <v>4.4333333332906477</v>
      </c>
      <c r="Q7418">
        <f>(Key!$B$2-'17.1'!C7418)*24</f>
        <v>-1.4833333332790062</v>
      </c>
      <c r="R7418" s="3">
        <f>C7418-(M7418-Key!$B$5)/(24*Key!$B$6)</f>
        <v>44130.797990740735</v>
      </c>
      <c r="S7418">
        <f>M7418-Key!$B$5</f>
        <v>14.92</v>
      </c>
      <c r="T7418" s="2">
        <f t="shared" si="575"/>
        <v>44129.8125</v>
      </c>
      <c r="U7418" t="str">
        <f t="shared" si="576"/>
        <v>10-25-2020 19:30</v>
      </c>
      <c r="V7418">
        <f>IFERROR(IF(W7418=Z7418,VLOOKUP($U7418,[1]C8842!$G$2:$M$145,3,FALSE),0),0)</f>
        <v>0</v>
      </c>
      <c r="W7418">
        <f>VLOOKUP(RIGHT($V$1,5),Key!$A$9:$B$14,2,FALSE)</f>
        <v>10.199999999999999</v>
      </c>
      <c r="X7418">
        <f t="shared" si="579"/>
        <v>0</v>
      </c>
      <c r="Y7418">
        <f>VLOOKUP(RIGHT($X$1,5),Key!$A$9:$B$14,2,FALSE)</f>
        <v>3.7</v>
      </c>
      <c r="Z7418">
        <f t="shared" si="577"/>
        <v>10.199999999999999</v>
      </c>
      <c r="AA7418">
        <f t="shared" si="578"/>
        <v>0</v>
      </c>
    </row>
    <row r="7419" spans="1:27" x14ac:dyDescent="0.3">
      <c r="A7419">
        <v>100067</v>
      </c>
      <c r="B7419">
        <v>230922</v>
      </c>
      <c r="C7419" s="3">
        <v>44130.811805555553</v>
      </c>
      <c r="D7419">
        <v>2</v>
      </c>
      <c r="E7419">
        <v>1</v>
      </c>
      <c r="F7419" t="s">
        <v>26</v>
      </c>
      <c r="G7419">
        <v>2</v>
      </c>
      <c r="H7419">
        <v>68.140630000000002</v>
      </c>
      <c r="I7419">
        <v>22.36328</v>
      </c>
      <c r="J7419">
        <v>1.105469</v>
      </c>
      <c r="K7419">
        <v>82.035160000000005</v>
      </c>
      <c r="L7419" s="3">
        <v>44130.563888888886</v>
      </c>
      <c r="M7419">
        <v>17.18</v>
      </c>
      <c r="N7419" t="s">
        <v>28</v>
      </c>
      <c r="P7419">
        <f>(C7419-Key!$B$1)*24</f>
        <v>4.4333333332906477</v>
      </c>
      <c r="Q7419">
        <f>(Key!$B$2-'17.1'!C7419)*24</f>
        <v>-1.4833333332790062</v>
      </c>
      <c r="R7419" s="3">
        <f>C7419-(M7419-Key!$B$5)/(24*Key!$B$6)</f>
        <v>44130.797990740735</v>
      </c>
      <c r="S7419">
        <f>M7419-Key!$B$5</f>
        <v>14.92</v>
      </c>
      <c r="T7419" s="2">
        <f t="shared" si="575"/>
        <v>44129.8125</v>
      </c>
      <c r="U7419" t="str">
        <f t="shared" si="576"/>
        <v>10-25-2020 19:30</v>
      </c>
      <c r="V7419">
        <f>IFERROR(IF(W7419=Z7419,VLOOKUP($U7419,[1]C8842!$G$2:$M$145,3,FALSE),0),0)</f>
        <v>0</v>
      </c>
      <c r="W7419">
        <f>VLOOKUP(RIGHT($V$1,5),Key!$A$9:$B$14,2,FALSE)</f>
        <v>10.199999999999999</v>
      </c>
      <c r="X7419">
        <f t="shared" si="579"/>
        <v>0</v>
      </c>
      <c r="Y7419">
        <f>VLOOKUP(RIGHT($X$1,5),Key!$A$9:$B$14,2,FALSE)</f>
        <v>3.7</v>
      </c>
      <c r="Z7419">
        <f t="shared" si="577"/>
        <v>10.199999999999999</v>
      </c>
      <c r="AA7419">
        <f t="shared" si="578"/>
        <v>0</v>
      </c>
    </row>
    <row r="7420" spans="1:27" x14ac:dyDescent="0.3">
      <c r="A7420">
        <v>100067</v>
      </c>
      <c r="B7420">
        <v>230922</v>
      </c>
      <c r="C7420" s="3">
        <v>44130.811805555553</v>
      </c>
      <c r="D7420">
        <v>3</v>
      </c>
      <c r="E7420">
        <v>2</v>
      </c>
      <c r="F7420" t="s">
        <v>26</v>
      </c>
      <c r="G7420">
        <v>2</v>
      </c>
      <c r="H7420">
        <v>59.855469999999997</v>
      </c>
      <c r="I7420">
        <v>28.246089999999999</v>
      </c>
      <c r="J7420">
        <v>1.5234380000000001</v>
      </c>
      <c r="K7420">
        <v>95.039060000000006</v>
      </c>
      <c r="L7420" s="3">
        <v>44130.563888888886</v>
      </c>
      <c r="M7420">
        <v>17.18</v>
      </c>
      <c r="N7420" t="s">
        <v>28</v>
      </c>
      <c r="P7420">
        <f>(C7420-Key!$B$1)*24</f>
        <v>4.4333333332906477</v>
      </c>
      <c r="Q7420">
        <f>(Key!$B$2-'17.1'!C7420)*24</f>
        <v>-1.4833333332790062</v>
      </c>
      <c r="R7420" s="3">
        <f>C7420-(M7420-Key!$B$5)/(24*Key!$B$6)</f>
        <v>44130.797990740735</v>
      </c>
      <c r="S7420">
        <f>M7420-Key!$B$5</f>
        <v>14.92</v>
      </c>
      <c r="T7420" s="2">
        <f t="shared" si="575"/>
        <v>44129.8125</v>
      </c>
      <c r="U7420" t="str">
        <f t="shared" si="576"/>
        <v>10-25-2020 19:30</v>
      </c>
      <c r="V7420">
        <f>IFERROR(IF(W7420=Z7420,VLOOKUP($U7420,[1]C8842!$G$2:$M$145,3,FALSE),0),0)</f>
        <v>0</v>
      </c>
      <c r="W7420">
        <f>VLOOKUP(RIGHT($V$1,5),Key!$A$9:$B$14,2,FALSE)</f>
        <v>10.199999999999999</v>
      </c>
      <c r="X7420">
        <f t="shared" si="579"/>
        <v>0</v>
      </c>
      <c r="Y7420">
        <f>VLOOKUP(RIGHT($X$1,5),Key!$A$9:$B$14,2,FALSE)</f>
        <v>3.7</v>
      </c>
      <c r="Z7420">
        <f t="shared" si="577"/>
        <v>10.199999999999999</v>
      </c>
      <c r="AA7420">
        <f t="shared" si="578"/>
        <v>0</v>
      </c>
    </row>
    <row r="7421" spans="1:27" x14ac:dyDescent="0.3">
      <c r="A7421">
        <v>100067</v>
      </c>
      <c r="B7421">
        <v>230922</v>
      </c>
      <c r="C7421" s="3">
        <v>44130.811805555553</v>
      </c>
      <c r="D7421">
        <v>1</v>
      </c>
      <c r="E7421">
        <v>1</v>
      </c>
      <c r="F7421" t="s">
        <v>25</v>
      </c>
      <c r="G7421">
        <v>1</v>
      </c>
      <c r="H7421">
        <v>67.367189999999994</v>
      </c>
      <c r="I7421">
        <v>16.265630000000002</v>
      </c>
      <c r="J7421">
        <v>0.87890630000000003</v>
      </c>
      <c r="K7421">
        <v>58.023440000000001</v>
      </c>
      <c r="L7421" s="3">
        <v>44130.563888888886</v>
      </c>
      <c r="M7421">
        <v>17.18</v>
      </c>
      <c r="N7421" t="s">
        <v>28</v>
      </c>
      <c r="P7421">
        <f>(C7421-Key!$B$1)*24</f>
        <v>4.4333333332906477</v>
      </c>
      <c r="Q7421">
        <f>(Key!$B$2-'17.1'!C7421)*24</f>
        <v>-1.4833333332790062</v>
      </c>
      <c r="R7421" s="3">
        <f>C7421-(M7421-Key!$B$5)/(24*Key!$B$6)</f>
        <v>44130.797990740735</v>
      </c>
      <c r="S7421">
        <f>M7421-Key!$B$5</f>
        <v>14.92</v>
      </c>
      <c r="T7421" s="2">
        <f t="shared" si="575"/>
        <v>44129.8125</v>
      </c>
      <c r="U7421" t="str">
        <f t="shared" si="576"/>
        <v>10-25-2020 19:30</v>
      </c>
      <c r="V7421">
        <f>IFERROR(IF(W7421=Z7421,VLOOKUP($U7421,[1]C8842!$G$2:$M$145,3,FALSE),0),0)</f>
        <v>0</v>
      </c>
      <c r="W7421">
        <f>VLOOKUP(RIGHT($V$1,5),Key!$A$9:$B$14,2,FALSE)</f>
        <v>10.199999999999999</v>
      </c>
      <c r="X7421">
        <f t="shared" si="579"/>
        <v>0</v>
      </c>
      <c r="Y7421">
        <f>VLOOKUP(RIGHT($X$1,5),Key!$A$9:$B$14,2,FALSE)</f>
        <v>3.7</v>
      </c>
      <c r="Z7421">
        <f t="shared" si="577"/>
        <v>10.199999999999999</v>
      </c>
      <c r="AA7421">
        <f t="shared" si="578"/>
        <v>0</v>
      </c>
    </row>
    <row r="7422" spans="1:27" x14ac:dyDescent="0.3">
      <c r="A7422">
        <v>100067</v>
      </c>
      <c r="B7422">
        <v>230922</v>
      </c>
      <c r="C7422" s="3">
        <v>44130.811805555553</v>
      </c>
      <c r="D7422">
        <v>3</v>
      </c>
      <c r="E7422">
        <v>2</v>
      </c>
      <c r="F7422" t="s">
        <v>26</v>
      </c>
      <c r="G7422">
        <v>1</v>
      </c>
      <c r="H7422">
        <v>70.636719999999997</v>
      </c>
      <c r="I7422">
        <v>16.929690000000001</v>
      </c>
      <c r="J7422">
        <v>0.86328130000000003</v>
      </c>
      <c r="K7422">
        <v>92.039060000000006</v>
      </c>
      <c r="L7422" s="3">
        <v>44130.563888888886</v>
      </c>
      <c r="M7422">
        <v>17.18</v>
      </c>
      <c r="N7422" t="s">
        <v>28</v>
      </c>
      <c r="P7422">
        <f>(C7422-Key!$B$1)*24</f>
        <v>4.4333333332906477</v>
      </c>
      <c r="Q7422">
        <f>(Key!$B$2-'17.1'!C7422)*24</f>
        <v>-1.4833333332790062</v>
      </c>
      <c r="R7422" s="3">
        <f>C7422-(M7422-Key!$B$5)/(24*Key!$B$6)</f>
        <v>44130.797990740735</v>
      </c>
      <c r="S7422">
        <f>M7422-Key!$B$5</f>
        <v>14.92</v>
      </c>
      <c r="T7422" s="2">
        <f t="shared" si="575"/>
        <v>44129.8125</v>
      </c>
      <c r="U7422" t="str">
        <f t="shared" si="576"/>
        <v>10-25-2020 19:30</v>
      </c>
      <c r="V7422">
        <f>IFERROR(IF(W7422=Z7422,VLOOKUP($U7422,[1]C8842!$G$2:$M$145,3,FALSE),0),0)</f>
        <v>0</v>
      </c>
      <c r="W7422">
        <f>VLOOKUP(RIGHT($V$1,5),Key!$A$9:$B$14,2,FALSE)</f>
        <v>10.199999999999999</v>
      </c>
      <c r="X7422">
        <f t="shared" si="579"/>
        <v>0</v>
      </c>
      <c r="Y7422">
        <f>VLOOKUP(RIGHT($X$1,5),Key!$A$9:$B$14,2,FALSE)</f>
        <v>3.7</v>
      </c>
      <c r="Z7422">
        <f t="shared" si="577"/>
        <v>10.199999999999999</v>
      </c>
      <c r="AA7422">
        <f t="shared" si="578"/>
        <v>0</v>
      </c>
    </row>
    <row r="7423" spans="1:27" x14ac:dyDescent="0.3">
      <c r="A7423">
        <v>100067</v>
      </c>
      <c r="B7423">
        <v>230922</v>
      </c>
      <c r="C7423" s="3">
        <v>44130.811805555553</v>
      </c>
      <c r="D7423">
        <v>3</v>
      </c>
      <c r="E7423">
        <v>2</v>
      </c>
      <c r="F7423" t="s">
        <v>26</v>
      </c>
      <c r="G7423">
        <v>2</v>
      </c>
      <c r="H7423">
        <v>68.308589999999995</v>
      </c>
      <c r="I7423">
        <v>25.20703</v>
      </c>
      <c r="J7423">
        <v>1.214844</v>
      </c>
      <c r="K7423">
        <v>93.039060000000006</v>
      </c>
      <c r="L7423" s="3">
        <v>44130.563888888886</v>
      </c>
      <c r="M7423">
        <v>17.18</v>
      </c>
      <c r="N7423" t="s">
        <v>28</v>
      </c>
      <c r="P7423">
        <f>(C7423-Key!$B$1)*24</f>
        <v>4.4333333332906477</v>
      </c>
      <c r="Q7423">
        <f>(Key!$B$2-'17.1'!C7423)*24</f>
        <v>-1.4833333332790062</v>
      </c>
      <c r="R7423" s="3">
        <f>C7423-(M7423-Key!$B$5)/(24*Key!$B$6)</f>
        <v>44130.797990740735</v>
      </c>
      <c r="S7423">
        <f>M7423-Key!$B$5</f>
        <v>14.92</v>
      </c>
      <c r="T7423" s="2">
        <f t="shared" si="575"/>
        <v>44129.8125</v>
      </c>
      <c r="U7423" t="str">
        <f t="shared" si="576"/>
        <v>10-25-2020 19:30</v>
      </c>
      <c r="V7423">
        <f>IFERROR(IF(W7423=Z7423,VLOOKUP($U7423,[1]C8842!$G$2:$M$145,3,FALSE),0),0)</f>
        <v>0</v>
      </c>
      <c r="W7423">
        <f>VLOOKUP(RIGHT($V$1,5),Key!$A$9:$B$14,2,FALSE)</f>
        <v>10.199999999999999</v>
      </c>
      <c r="X7423">
        <f t="shared" si="579"/>
        <v>0</v>
      </c>
      <c r="Y7423">
        <f>VLOOKUP(RIGHT($X$1,5),Key!$A$9:$B$14,2,FALSE)</f>
        <v>3.7</v>
      </c>
      <c r="Z7423">
        <f t="shared" si="577"/>
        <v>10.199999999999999</v>
      </c>
      <c r="AA7423">
        <f t="shared" si="578"/>
        <v>0</v>
      </c>
    </row>
    <row r="7424" spans="1:27" x14ac:dyDescent="0.3">
      <c r="A7424">
        <v>100067</v>
      </c>
      <c r="B7424">
        <v>230922</v>
      </c>
      <c r="C7424" s="3">
        <v>44130.8125</v>
      </c>
      <c r="D7424">
        <v>3</v>
      </c>
      <c r="E7424">
        <v>2</v>
      </c>
      <c r="F7424" t="s">
        <v>26</v>
      </c>
      <c r="G7424">
        <v>2</v>
      </c>
      <c r="H7424">
        <v>67.085939999999994</v>
      </c>
      <c r="I7424">
        <v>24.558589999999999</v>
      </c>
      <c r="J7424">
        <v>1.2109380000000001</v>
      </c>
      <c r="K7424">
        <v>93.039060000000006</v>
      </c>
      <c r="L7424" s="3">
        <v>44130.563888888886</v>
      </c>
      <c r="M7424">
        <v>17.18</v>
      </c>
      <c r="N7424" t="s">
        <v>28</v>
      </c>
      <c r="P7424">
        <f>(C7424-Key!$B$1)*24</f>
        <v>4.4500000000116415</v>
      </c>
      <c r="Q7424">
        <f>(Key!$B$2-'17.1'!C7424)*24</f>
        <v>-1.5</v>
      </c>
      <c r="R7424" s="3">
        <f>C7424-(M7424-Key!$B$5)/(24*Key!$B$6)</f>
        <v>44130.798685185182</v>
      </c>
      <c r="S7424">
        <f>M7424-Key!$B$5</f>
        <v>14.92</v>
      </c>
      <c r="T7424" s="2">
        <f t="shared" si="575"/>
        <v>44129.8125</v>
      </c>
      <c r="U7424" t="str">
        <f t="shared" si="576"/>
        <v>10-25-2020 19:30</v>
      </c>
      <c r="V7424">
        <f>IFERROR(IF(W7424=Z7424,VLOOKUP($U7424,[1]C8842!$G$2:$M$145,3,FALSE),0),0)</f>
        <v>0</v>
      </c>
      <c r="W7424">
        <f>VLOOKUP(RIGHT($V$1,5),Key!$A$9:$B$14,2,FALSE)</f>
        <v>10.199999999999999</v>
      </c>
      <c r="X7424">
        <f t="shared" si="579"/>
        <v>0</v>
      </c>
      <c r="Y7424">
        <f>VLOOKUP(RIGHT($X$1,5),Key!$A$9:$B$14,2,FALSE)</f>
        <v>3.7</v>
      </c>
      <c r="Z7424">
        <f t="shared" si="577"/>
        <v>10.199999999999999</v>
      </c>
      <c r="AA7424">
        <f t="shared" si="578"/>
        <v>0</v>
      </c>
    </row>
    <row r="7425" spans="1:27" x14ac:dyDescent="0.3">
      <c r="A7425">
        <v>100067</v>
      </c>
      <c r="B7425">
        <v>230922</v>
      </c>
      <c r="C7425" s="3">
        <v>44130.8125</v>
      </c>
      <c r="D7425">
        <v>2</v>
      </c>
      <c r="E7425">
        <v>1</v>
      </c>
      <c r="F7425" t="s">
        <v>26</v>
      </c>
      <c r="G7425">
        <v>1</v>
      </c>
      <c r="H7425">
        <v>67.101560000000006</v>
      </c>
      <c r="I7425">
        <v>19.14453</v>
      </c>
      <c r="J7425">
        <v>0.99609380000000003</v>
      </c>
      <c r="K7425">
        <v>79.03125</v>
      </c>
      <c r="L7425" s="3">
        <v>44130.563888888886</v>
      </c>
      <c r="M7425">
        <v>17.18</v>
      </c>
      <c r="N7425" t="s">
        <v>28</v>
      </c>
      <c r="P7425">
        <f>(C7425-Key!$B$1)*24</f>
        <v>4.4500000000116415</v>
      </c>
      <c r="Q7425">
        <f>(Key!$B$2-'17.1'!C7425)*24</f>
        <v>-1.5</v>
      </c>
      <c r="R7425" s="3">
        <f>C7425-(M7425-Key!$B$5)/(24*Key!$B$6)</f>
        <v>44130.798685185182</v>
      </c>
      <c r="S7425">
        <f>M7425-Key!$B$5</f>
        <v>14.92</v>
      </c>
      <c r="T7425" s="2">
        <f t="shared" si="575"/>
        <v>44129.8125</v>
      </c>
      <c r="U7425" t="str">
        <f t="shared" si="576"/>
        <v>10-25-2020 19:30</v>
      </c>
      <c r="V7425">
        <f>IFERROR(IF(W7425=Z7425,VLOOKUP($U7425,[1]C8842!$G$2:$M$145,3,FALSE),0),0)</f>
        <v>0</v>
      </c>
      <c r="W7425">
        <f>VLOOKUP(RIGHT($V$1,5),Key!$A$9:$B$14,2,FALSE)</f>
        <v>10.199999999999999</v>
      </c>
      <c r="X7425">
        <f t="shared" si="579"/>
        <v>0</v>
      </c>
      <c r="Y7425">
        <f>VLOOKUP(RIGHT($X$1,5),Key!$A$9:$B$14,2,FALSE)</f>
        <v>3.7</v>
      </c>
      <c r="Z7425">
        <f t="shared" si="577"/>
        <v>10.199999999999999</v>
      </c>
      <c r="AA7425">
        <f t="shared" si="578"/>
        <v>0</v>
      </c>
    </row>
    <row r="7426" spans="1:27" x14ac:dyDescent="0.3">
      <c r="A7426">
        <v>100067</v>
      </c>
      <c r="B7426">
        <v>230922</v>
      </c>
      <c r="C7426" s="3">
        <v>44130.8125</v>
      </c>
      <c r="D7426">
        <v>1</v>
      </c>
      <c r="E7426">
        <v>1</v>
      </c>
      <c r="F7426" t="s">
        <v>25</v>
      </c>
      <c r="G7426">
        <v>1</v>
      </c>
      <c r="H7426">
        <v>64.71875</v>
      </c>
      <c r="I7426">
        <v>15.398440000000001</v>
      </c>
      <c r="J7426">
        <v>0.87890630000000003</v>
      </c>
      <c r="K7426">
        <v>59.023440000000001</v>
      </c>
      <c r="L7426" s="3">
        <v>44130.563888888886</v>
      </c>
      <c r="M7426">
        <v>17.18</v>
      </c>
      <c r="N7426" t="s">
        <v>28</v>
      </c>
      <c r="P7426">
        <f>(C7426-Key!$B$1)*24</f>
        <v>4.4500000000116415</v>
      </c>
      <c r="Q7426">
        <f>(Key!$B$2-'17.1'!C7426)*24</f>
        <v>-1.5</v>
      </c>
      <c r="R7426" s="3">
        <f>C7426-(M7426-Key!$B$5)/(24*Key!$B$6)</f>
        <v>44130.798685185182</v>
      </c>
      <c r="S7426">
        <f>M7426-Key!$B$5</f>
        <v>14.92</v>
      </c>
      <c r="T7426" s="2">
        <f t="shared" si="575"/>
        <v>44129.8125</v>
      </c>
      <c r="U7426" t="str">
        <f t="shared" si="576"/>
        <v>10-25-2020 19:30</v>
      </c>
      <c r="V7426">
        <f>IFERROR(IF(W7426=Z7426,VLOOKUP($U7426,[1]C8842!$G$2:$M$145,3,FALSE),0),0)</f>
        <v>0</v>
      </c>
      <c r="W7426">
        <f>VLOOKUP(RIGHT($V$1,5),Key!$A$9:$B$14,2,FALSE)</f>
        <v>10.199999999999999</v>
      </c>
      <c r="X7426">
        <f t="shared" si="579"/>
        <v>0</v>
      </c>
      <c r="Y7426">
        <f>VLOOKUP(RIGHT($X$1,5),Key!$A$9:$B$14,2,FALSE)</f>
        <v>3.7</v>
      </c>
      <c r="Z7426">
        <f t="shared" si="577"/>
        <v>10.199999999999999</v>
      </c>
      <c r="AA7426">
        <f t="shared" si="578"/>
        <v>0</v>
      </c>
    </row>
    <row r="7427" spans="1:27" x14ac:dyDescent="0.3">
      <c r="A7427">
        <v>100067</v>
      </c>
      <c r="B7427">
        <v>230922</v>
      </c>
      <c r="C7427" s="3">
        <v>44130.8125</v>
      </c>
      <c r="D7427">
        <v>0</v>
      </c>
      <c r="E7427">
        <v>2</v>
      </c>
      <c r="F7427" t="s">
        <v>25</v>
      </c>
      <c r="G7427">
        <v>1</v>
      </c>
      <c r="H7427">
        <v>60.382809999999999</v>
      </c>
      <c r="I7427">
        <v>19.351559999999999</v>
      </c>
      <c r="J7427">
        <v>1.1171880000000001</v>
      </c>
      <c r="K7427">
        <v>48.019530000000003</v>
      </c>
      <c r="L7427" s="3">
        <v>44130.563888888886</v>
      </c>
      <c r="M7427">
        <v>17.18</v>
      </c>
      <c r="N7427" t="s">
        <v>28</v>
      </c>
      <c r="P7427">
        <f>(C7427-Key!$B$1)*24</f>
        <v>4.4500000000116415</v>
      </c>
      <c r="Q7427">
        <f>(Key!$B$2-'17.1'!C7427)*24</f>
        <v>-1.5</v>
      </c>
      <c r="R7427" s="3">
        <f>C7427-(M7427-Key!$B$5)/(24*Key!$B$6)</f>
        <v>44130.798685185182</v>
      </c>
      <c r="S7427">
        <f>M7427-Key!$B$5</f>
        <v>14.92</v>
      </c>
      <c r="T7427" s="2">
        <f t="shared" ref="T7427:T7490" si="580">ROUND(C7427*24*60/10,0)/(24*6)-1</f>
        <v>44129.8125</v>
      </c>
      <c r="U7427" t="str">
        <f t="shared" ref="U7427:U7490" si="581">TEXT(T7427,"mm-dd-yyyy hh:mm")</f>
        <v>10-25-2020 19:30</v>
      </c>
      <c r="V7427">
        <f>IFERROR(IF(W7427=Z7427,VLOOKUP($U7427,[1]C8842!$G$2:$M$145,3,FALSE),0),0)</f>
        <v>0</v>
      </c>
      <c r="W7427">
        <f>VLOOKUP(RIGHT($V$1,5),Key!$A$9:$B$14,2,FALSE)</f>
        <v>10.199999999999999</v>
      </c>
      <c r="X7427">
        <f t="shared" si="579"/>
        <v>0</v>
      </c>
      <c r="Y7427">
        <f>VLOOKUP(RIGHT($X$1,5),Key!$A$9:$B$14,2,FALSE)</f>
        <v>3.7</v>
      </c>
      <c r="Z7427">
        <f t="shared" ref="Z7427:Z7490" si="582">M7427-MIN(ABS(Y7427-M7427),ABS(W7427-M7427))</f>
        <v>10.199999999999999</v>
      </c>
      <c r="AA7427">
        <f t="shared" ref="AA7427:AA7490" si="583">SUM(V7427,X7427)</f>
        <v>0</v>
      </c>
    </row>
    <row r="7428" spans="1:27" x14ac:dyDescent="0.3">
      <c r="A7428">
        <v>100067</v>
      </c>
      <c r="B7428">
        <v>230922</v>
      </c>
      <c r="C7428" s="3">
        <v>44130.8125</v>
      </c>
      <c r="D7428">
        <v>3</v>
      </c>
      <c r="E7428">
        <v>2</v>
      </c>
      <c r="F7428" t="s">
        <v>26</v>
      </c>
      <c r="G7428">
        <v>1</v>
      </c>
      <c r="H7428">
        <v>66.390630000000002</v>
      </c>
      <c r="I7428">
        <v>19.91797</v>
      </c>
      <c r="J7428">
        <v>1.0390630000000001</v>
      </c>
      <c r="K7428">
        <v>94.039060000000006</v>
      </c>
      <c r="L7428" s="3">
        <v>44130.563888888886</v>
      </c>
      <c r="M7428">
        <v>17.18</v>
      </c>
      <c r="N7428" t="s">
        <v>28</v>
      </c>
      <c r="P7428">
        <f>(C7428-Key!$B$1)*24</f>
        <v>4.4500000000116415</v>
      </c>
      <c r="Q7428">
        <f>(Key!$B$2-'17.1'!C7428)*24</f>
        <v>-1.5</v>
      </c>
      <c r="R7428" s="3">
        <f>C7428-(M7428-Key!$B$5)/(24*Key!$B$6)</f>
        <v>44130.798685185182</v>
      </c>
      <c r="S7428">
        <f>M7428-Key!$B$5</f>
        <v>14.92</v>
      </c>
      <c r="T7428" s="2">
        <f t="shared" si="580"/>
        <v>44129.8125</v>
      </c>
      <c r="U7428" t="str">
        <f t="shared" si="581"/>
        <v>10-25-2020 19:30</v>
      </c>
      <c r="V7428">
        <f>IFERROR(IF(W7428=Z7428,VLOOKUP($U7428,[1]C8842!$G$2:$M$145,3,FALSE),0),0)</f>
        <v>0</v>
      </c>
      <c r="W7428">
        <f>VLOOKUP(RIGHT($V$1,5),Key!$A$9:$B$14,2,FALSE)</f>
        <v>10.199999999999999</v>
      </c>
      <c r="X7428">
        <f t="shared" ref="X7428:X7491" si="584">$X$2</f>
        <v>0</v>
      </c>
      <c r="Y7428">
        <f>VLOOKUP(RIGHT($X$1,5),Key!$A$9:$B$14,2,FALSE)</f>
        <v>3.7</v>
      </c>
      <c r="Z7428">
        <f t="shared" si="582"/>
        <v>10.199999999999999</v>
      </c>
      <c r="AA7428">
        <f t="shared" si="583"/>
        <v>0</v>
      </c>
    </row>
    <row r="7429" spans="1:27" x14ac:dyDescent="0.3">
      <c r="A7429">
        <v>100067</v>
      </c>
      <c r="B7429">
        <v>230922</v>
      </c>
      <c r="C7429" s="3">
        <v>44130.8125</v>
      </c>
      <c r="D7429">
        <v>0</v>
      </c>
      <c r="E7429">
        <v>2</v>
      </c>
      <c r="F7429" t="s">
        <v>25</v>
      </c>
      <c r="G7429">
        <v>1</v>
      </c>
      <c r="H7429">
        <v>62.097659999999998</v>
      </c>
      <c r="I7429">
        <v>17.128910000000001</v>
      </c>
      <c r="J7429">
        <v>0.98828130000000003</v>
      </c>
      <c r="K7429">
        <v>46.019530000000003</v>
      </c>
      <c r="L7429" s="3">
        <v>44130.563888888886</v>
      </c>
      <c r="M7429">
        <v>17.18</v>
      </c>
      <c r="N7429" t="s">
        <v>28</v>
      </c>
      <c r="P7429">
        <f>(C7429-Key!$B$1)*24</f>
        <v>4.4500000000116415</v>
      </c>
      <c r="Q7429">
        <f>(Key!$B$2-'17.1'!C7429)*24</f>
        <v>-1.5</v>
      </c>
      <c r="R7429" s="3">
        <f>C7429-(M7429-Key!$B$5)/(24*Key!$B$6)</f>
        <v>44130.798685185182</v>
      </c>
      <c r="S7429">
        <f>M7429-Key!$B$5</f>
        <v>14.92</v>
      </c>
      <c r="T7429" s="2">
        <f t="shared" si="580"/>
        <v>44129.8125</v>
      </c>
      <c r="U7429" t="str">
        <f t="shared" si="581"/>
        <v>10-25-2020 19:30</v>
      </c>
      <c r="V7429">
        <f>IFERROR(IF(W7429=Z7429,VLOOKUP($U7429,[1]C8842!$G$2:$M$145,3,FALSE),0),0)</f>
        <v>0</v>
      </c>
      <c r="W7429">
        <f>VLOOKUP(RIGHT($V$1,5),Key!$A$9:$B$14,2,FALSE)</f>
        <v>10.199999999999999</v>
      </c>
      <c r="X7429">
        <f t="shared" si="584"/>
        <v>0</v>
      </c>
      <c r="Y7429">
        <f>VLOOKUP(RIGHT($X$1,5),Key!$A$9:$B$14,2,FALSE)</f>
        <v>3.7</v>
      </c>
      <c r="Z7429">
        <f t="shared" si="582"/>
        <v>10.199999999999999</v>
      </c>
      <c r="AA7429">
        <f t="shared" si="583"/>
        <v>0</v>
      </c>
    </row>
    <row r="7430" spans="1:27" x14ac:dyDescent="0.3">
      <c r="A7430">
        <v>100067</v>
      </c>
      <c r="B7430">
        <v>230922</v>
      </c>
      <c r="C7430" s="3">
        <v>44130.8125</v>
      </c>
      <c r="D7430">
        <v>0</v>
      </c>
      <c r="E7430">
        <v>2</v>
      </c>
      <c r="F7430" t="s">
        <v>25</v>
      </c>
      <c r="G7430">
        <v>1</v>
      </c>
      <c r="H7430">
        <v>71.894530000000003</v>
      </c>
      <c r="I7430">
        <v>17</v>
      </c>
      <c r="J7430">
        <v>0.84765630000000003</v>
      </c>
      <c r="K7430">
        <v>50.019530000000003</v>
      </c>
      <c r="L7430" s="3">
        <v>44130.563888888886</v>
      </c>
      <c r="M7430">
        <v>17.18</v>
      </c>
      <c r="N7430" t="s">
        <v>28</v>
      </c>
      <c r="P7430">
        <f>(C7430-Key!$B$1)*24</f>
        <v>4.4500000000116415</v>
      </c>
      <c r="Q7430">
        <f>(Key!$B$2-'17.1'!C7430)*24</f>
        <v>-1.5</v>
      </c>
      <c r="R7430" s="3">
        <f>C7430-(M7430-Key!$B$5)/(24*Key!$B$6)</f>
        <v>44130.798685185182</v>
      </c>
      <c r="S7430">
        <f>M7430-Key!$B$5</f>
        <v>14.92</v>
      </c>
      <c r="T7430" s="2">
        <f t="shared" si="580"/>
        <v>44129.8125</v>
      </c>
      <c r="U7430" t="str">
        <f t="shared" si="581"/>
        <v>10-25-2020 19:30</v>
      </c>
      <c r="V7430">
        <f>IFERROR(IF(W7430=Z7430,VLOOKUP($U7430,[1]C8842!$G$2:$M$145,3,FALSE),0),0)</f>
        <v>0</v>
      </c>
      <c r="W7430">
        <f>VLOOKUP(RIGHT($V$1,5),Key!$A$9:$B$14,2,FALSE)</f>
        <v>10.199999999999999</v>
      </c>
      <c r="X7430">
        <f t="shared" si="584"/>
        <v>0</v>
      </c>
      <c r="Y7430">
        <f>VLOOKUP(RIGHT($X$1,5),Key!$A$9:$B$14,2,FALSE)</f>
        <v>3.7</v>
      </c>
      <c r="Z7430">
        <f t="shared" si="582"/>
        <v>10.199999999999999</v>
      </c>
      <c r="AA7430">
        <f t="shared" si="583"/>
        <v>0</v>
      </c>
    </row>
    <row r="7431" spans="1:27" x14ac:dyDescent="0.3">
      <c r="A7431">
        <v>100067</v>
      </c>
      <c r="B7431">
        <v>230922</v>
      </c>
      <c r="C7431" s="3">
        <v>44130.8125</v>
      </c>
      <c r="D7431">
        <v>3</v>
      </c>
      <c r="E7431">
        <v>2</v>
      </c>
      <c r="F7431" t="s">
        <v>26</v>
      </c>
      <c r="G7431">
        <v>1</v>
      </c>
      <c r="H7431">
        <v>79.082030000000003</v>
      </c>
      <c r="I7431">
        <v>16.60547</v>
      </c>
      <c r="J7431">
        <v>0.7578125</v>
      </c>
      <c r="K7431">
        <v>92.039060000000006</v>
      </c>
      <c r="L7431" s="3">
        <v>44130.563888888886</v>
      </c>
      <c r="M7431">
        <v>17.18</v>
      </c>
      <c r="N7431" t="s">
        <v>28</v>
      </c>
      <c r="P7431">
        <f>(C7431-Key!$B$1)*24</f>
        <v>4.4500000000116415</v>
      </c>
      <c r="Q7431">
        <f>(Key!$B$2-'17.1'!C7431)*24</f>
        <v>-1.5</v>
      </c>
      <c r="R7431" s="3">
        <f>C7431-(M7431-Key!$B$5)/(24*Key!$B$6)</f>
        <v>44130.798685185182</v>
      </c>
      <c r="S7431">
        <f>M7431-Key!$B$5</f>
        <v>14.92</v>
      </c>
      <c r="T7431" s="2">
        <f t="shared" si="580"/>
        <v>44129.8125</v>
      </c>
      <c r="U7431" t="str">
        <f t="shared" si="581"/>
        <v>10-25-2020 19:30</v>
      </c>
      <c r="V7431">
        <f>IFERROR(IF(W7431=Z7431,VLOOKUP($U7431,[1]C8842!$G$2:$M$145,3,FALSE),0),0)</f>
        <v>0</v>
      </c>
      <c r="W7431">
        <f>VLOOKUP(RIGHT($V$1,5),Key!$A$9:$B$14,2,FALSE)</f>
        <v>10.199999999999999</v>
      </c>
      <c r="X7431">
        <f t="shared" si="584"/>
        <v>0</v>
      </c>
      <c r="Y7431">
        <f>VLOOKUP(RIGHT($X$1,5),Key!$A$9:$B$14,2,FALSE)</f>
        <v>3.7</v>
      </c>
      <c r="Z7431">
        <f t="shared" si="582"/>
        <v>10.199999999999999</v>
      </c>
      <c r="AA7431">
        <f t="shared" si="583"/>
        <v>0</v>
      </c>
    </row>
    <row r="7432" spans="1:27" x14ac:dyDescent="0.3">
      <c r="A7432">
        <v>100067</v>
      </c>
      <c r="B7432">
        <v>230922</v>
      </c>
      <c r="C7432" s="3">
        <v>44130.8125</v>
      </c>
      <c r="D7432">
        <v>1</v>
      </c>
      <c r="E7432">
        <v>1</v>
      </c>
      <c r="F7432" t="s">
        <v>25</v>
      </c>
      <c r="G7432">
        <v>1</v>
      </c>
      <c r="H7432">
        <v>71.589839999999995</v>
      </c>
      <c r="I7432">
        <v>17.304690000000001</v>
      </c>
      <c r="J7432">
        <v>0.86328130000000003</v>
      </c>
      <c r="K7432">
        <v>58.023440000000001</v>
      </c>
      <c r="L7432" s="3">
        <v>44130.563888888886</v>
      </c>
      <c r="M7432">
        <v>17.18</v>
      </c>
      <c r="N7432" t="s">
        <v>28</v>
      </c>
      <c r="P7432">
        <f>(C7432-Key!$B$1)*24</f>
        <v>4.4500000000116415</v>
      </c>
      <c r="Q7432">
        <f>(Key!$B$2-'17.1'!C7432)*24</f>
        <v>-1.5</v>
      </c>
      <c r="R7432" s="3">
        <f>C7432-(M7432-Key!$B$5)/(24*Key!$B$6)</f>
        <v>44130.798685185182</v>
      </c>
      <c r="S7432">
        <f>M7432-Key!$B$5</f>
        <v>14.92</v>
      </c>
      <c r="T7432" s="2">
        <f t="shared" si="580"/>
        <v>44129.8125</v>
      </c>
      <c r="U7432" t="str">
        <f t="shared" si="581"/>
        <v>10-25-2020 19:30</v>
      </c>
      <c r="V7432">
        <f>IFERROR(IF(W7432=Z7432,VLOOKUP($U7432,[1]C8842!$G$2:$M$145,3,FALSE),0),0)</f>
        <v>0</v>
      </c>
      <c r="W7432">
        <f>VLOOKUP(RIGHT($V$1,5),Key!$A$9:$B$14,2,FALSE)</f>
        <v>10.199999999999999</v>
      </c>
      <c r="X7432">
        <f t="shared" si="584"/>
        <v>0</v>
      </c>
      <c r="Y7432">
        <f>VLOOKUP(RIGHT($X$1,5),Key!$A$9:$B$14,2,FALSE)</f>
        <v>3.7</v>
      </c>
      <c r="Z7432">
        <f t="shared" si="582"/>
        <v>10.199999999999999</v>
      </c>
      <c r="AA7432">
        <f t="shared" si="583"/>
        <v>0</v>
      </c>
    </row>
    <row r="7433" spans="1:27" x14ac:dyDescent="0.3">
      <c r="A7433">
        <v>100067</v>
      </c>
      <c r="B7433">
        <v>230922</v>
      </c>
      <c r="C7433" s="3">
        <v>44130.8125</v>
      </c>
      <c r="D7433">
        <v>0</v>
      </c>
      <c r="E7433">
        <v>2</v>
      </c>
      <c r="F7433" t="s">
        <v>25</v>
      </c>
      <c r="G7433">
        <v>1</v>
      </c>
      <c r="H7433">
        <v>67.128910000000005</v>
      </c>
      <c r="I7433">
        <v>13.304690000000001</v>
      </c>
      <c r="J7433">
        <v>0.76171880000000003</v>
      </c>
      <c r="K7433">
        <v>44.019530000000003</v>
      </c>
      <c r="L7433" s="3">
        <v>44130.563888888886</v>
      </c>
      <c r="M7433">
        <v>17.18</v>
      </c>
      <c r="N7433" t="s">
        <v>28</v>
      </c>
      <c r="P7433">
        <f>(C7433-Key!$B$1)*24</f>
        <v>4.4500000000116415</v>
      </c>
      <c r="Q7433">
        <f>(Key!$B$2-'17.1'!C7433)*24</f>
        <v>-1.5</v>
      </c>
      <c r="R7433" s="3">
        <f>C7433-(M7433-Key!$B$5)/(24*Key!$B$6)</f>
        <v>44130.798685185182</v>
      </c>
      <c r="S7433">
        <f>M7433-Key!$B$5</f>
        <v>14.92</v>
      </c>
      <c r="T7433" s="2">
        <f t="shared" si="580"/>
        <v>44129.8125</v>
      </c>
      <c r="U7433" t="str">
        <f t="shared" si="581"/>
        <v>10-25-2020 19:30</v>
      </c>
      <c r="V7433">
        <f>IFERROR(IF(W7433=Z7433,VLOOKUP($U7433,[1]C8842!$G$2:$M$145,3,FALSE),0),0)</f>
        <v>0</v>
      </c>
      <c r="W7433">
        <f>VLOOKUP(RIGHT($V$1,5),Key!$A$9:$B$14,2,FALSE)</f>
        <v>10.199999999999999</v>
      </c>
      <c r="X7433">
        <f t="shared" si="584"/>
        <v>0</v>
      </c>
      <c r="Y7433">
        <f>VLOOKUP(RIGHT($X$1,5),Key!$A$9:$B$14,2,FALSE)</f>
        <v>3.7</v>
      </c>
      <c r="Z7433">
        <f t="shared" si="582"/>
        <v>10.199999999999999</v>
      </c>
      <c r="AA7433">
        <f t="shared" si="583"/>
        <v>0</v>
      </c>
    </row>
    <row r="7434" spans="1:27" x14ac:dyDescent="0.3">
      <c r="A7434">
        <v>100067</v>
      </c>
      <c r="B7434">
        <v>230922</v>
      </c>
      <c r="C7434" s="3">
        <v>44130.8125</v>
      </c>
      <c r="D7434">
        <v>0</v>
      </c>
      <c r="E7434">
        <v>2</v>
      </c>
      <c r="F7434" t="s">
        <v>25</v>
      </c>
      <c r="G7434">
        <v>1</v>
      </c>
      <c r="H7434">
        <v>65.820310000000006</v>
      </c>
      <c r="I7434">
        <v>19.507809999999999</v>
      </c>
      <c r="J7434">
        <v>1.03125</v>
      </c>
      <c r="K7434">
        <v>46.019530000000003</v>
      </c>
      <c r="L7434" s="3">
        <v>44130.563888888886</v>
      </c>
      <c r="M7434">
        <v>17.18</v>
      </c>
      <c r="N7434" t="s">
        <v>28</v>
      </c>
      <c r="P7434">
        <f>(C7434-Key!$B$1)*24</f>
        <v>4.4500000000116415</v>
      </c>
      <c r="Q7434">
        <f>(Key!$B$2-'17.1'!C7434)*24</f>
        <v>-1.5</v>
      </c>
      <c r="R7434" s="3">
        <f>C7434-(M7434-Key!$B$5)/(24*Key!$B$6)</f>
        <v>44130.798685185182</v>
      </c>
      <c r="S7434">
        <f>M7434-Key!$B$5</f>
        <v>14.92</v>
      </c>
      <c r="T7434" s="2">
        <f t="shared" si="580"/>
        <v>44129.8125</v>
      </c>
      <c r="U7434" t="str">
        <f t="shared" si="581"/>
        <v>10-25-2020 19:30</v>
      </c>
      <c r="V7434">
        <f>IFERROR(IF(W7434=Z7434,VLOOKUP($U7434,[1]C8842!$G$2:$M$145,3,FALSE),0),0)</f>
        <v>0</v>
      </c>
      <c r="W7434">
        <f>VLOOKUP(RIGHT($V$1,5),Key!$A$9:$B$14,2,FALSE)</f>
        <v>10.199999999999999</v>
      </c>
      <c r="X7434">
        <f t="shared" si="584"/>
        <v>0</v>
      </c>
      <c r="Y7434">
        <f>VLOOKUP(RIGHT($X$1,5),Key!$A$9:$B$14,2,FALSE)</f>
        <v>3.7</v>
      </c>
      <c r="Z7434">
        <f t="shared" si="582"/>
        <v>10.199999999999999</v>
      </c>
      <c r="AA7434">
        <f t="shared" si="583"/>
        <v>0</v>
      </c>
    </row>
    <row r="7435" spans="1:27" x14ac:dyDescent="0.3">
      <c r="A7435">
        <v>100067</v>
      </c>
      <c r="B7435">
        <v>230922</v>
      </c>
      <c r="C7435" s="3">
        <v>44130.8125</v>
      </c>
      <c r="D7435">
        <v>1</v>
      </c>
      <c r="E7435">
        <v>1</v>
      </c>
      <c r="F7435" t="s">
        <v>25</v>
      </c>
      <c r="G7435">
        <v>1</v>
      </c>
      <c r="H7435">
        <v>67.886719999999997</v>
      </c>
      <c r="I7435">
        <v>14.14063</v>
      </c>
      <c r="J7435">
        <v>0.7890625</v>
      </c>
      <c r="K7435">
        <v>60.023440000000001</v>
      </c>
      <c r="L7435" s="3">
        <v>44130.563888888886</v>
      </c>
      <c r="M7435">
        <v>17.18</v>
      </c>
      <c r="N7435" t="s">
        <v>28</v>
      </c>
      <c r="P7435">
        <f>(C7435-Key!$B$1)*24</f>
        <v>4.4500000000116415</v>
      </c>
      <c r="Q7435">
        <f>(Key!$B$2-'17.1'!C7435)*24</f>
        <v>-1.5</v>
      </c>
      <c r="R7435" s="3">
        <f>C7435-(M7435-Key!$B$5)/(24*Key!$B$6)</f>
        <v>44130.798685185182</v>
      </c>
      <c r="S7435">
        <f>M7435-Key!$B$5</f>
        <v>14.92</v>
      </c>
      <c r="T7435" s="2">
        <f t="shared" si="580"/>
        <v>44129.8125</v>
      </c>
      <c r="U7435" t="str">
        <f t="shared" si="581"/>
        <v>10-25-2020 19:30</v>
      </c>
      <c r="V7435">
        <f>IFERROR(IF(W7435=Z7435,VLOOKUP($U7435,[1]C8842!$G$2:$M$145,3,FALSE),0),0)</f>
        <v>0</v>
      </c>
      <c r="W7435">
        <f>VLOOKUP(RIGHT($V$1,5),Key!$A$9:$B$14,2,FALSE)</f>
        <v>10.199999999999999</v>
      </c>
      <c r="X7435">
        <f t="shared" si="584"/>
        <v>0</v>
      </c>
      <c r="Y7435">
        <f>VLOOKUP(RIGHT($X$1,5),Key!$A$9:$B$14,2,FALSE)</f>
        <v>3.7</v>
      </c>
      <c r="Z7435">
        <f t="shared" si="582"/>
        <v>10.199999999999999</v>
      </c>
      <c r="AA7435">
        <f t="shared" si="583"/>
        <v>0</v>
      </c>
    </row>
    <row r="7436" spans="1:27" x14ac:dyDescent="0.3">
      <c r="A7436">
        <v>100067</v>
      </c>
      <c r="B7436">
        <v>230922</v>
      </c>
      <c r="C7436" s="3">
        <v>44130.8125</v>
      </c>
      <c r="D7436">
        <v>2</v>
      </c>
      <c r="E7436">
        <v>1</v>
      </c>
      <c r="F7436" t="s">
        <v>26</v>
      </c>
      <c r="G7436">
        <v>1</v>
      </c>
      <c r="H7436">
        <v>76</v>
      </c>
      <c r="I7436">
        <v>17.003910000000001</v>
      </c>
      <c r="J7436">
        <v>0.8046875</v>
      </c>
      <c r="K7436">
        <v>82.035160000000005</v>
      </c>
      <c r="L7436" s="3">
        <v>44130.563888888886</v>
      </c>
      <c r="M7436">
        <v>17.18</v>
      </c>
      <c r="N7436" t="s">
        <v>28</v>
      </c>
      <c r="P7436">
        <f>(C7436-Key!$B$1)*24</f>
        <v>4.4500000000116415</v>
      </c>
      <c r="Q7436">
        <f>(Key!$B$2-'17.1'!C7436)*24</f>
        <v>-1.5</v>
      </c>
      <c r="R7436" s="3">
        <f>C7436-(M7436-Key!$B$5)/(24*Key!$B$6)</f>
        <v>44130.798685185182</v>
      </c>
      <c r="S7436">
        <f>M7436-Key!$B$5</f>
        <v>14.92</v>
      </c>
      <c r="T7436" s="2">
        <f t="shared" si="580"/>
        <v>44129.8125</v>
      </c>
      <c r="U7436" t="str">
        <f t="shared" si="581"/>
        <v>10-25-2020 19:30</v>
      </c>
      <c r="V7436">
        <f>IFERROR(IF(W7436=Z7436,VLOOKUP($U7436,[1]C8842!$G$2:$M$145,3,FALSE),0),0)</f>
        <v>0</v>
      </c>
      <c r="W7436">
        <f>VLOOKUP(RIGHT($V$1,5),Key!$A$9:$B$14,2,FALSE)</f>
        <v>10.199999999999999</v>
      </c>
      <c r="X7436">
        <f t="shared" si="584"/>
        <v>0</v>
      </c>
      <c r="Y7436">
        <f>VLOOKUP(RIGHT($X$1,5),Key!$A$9:$B$14,2,FALSE)</f>
        <v>3.7</v>
      </c>
      <c r="Z7436">
        <f t="shared" si="582"/>
        <v>10.199999999999999</v>
      </c>
      <c r="AA7436">
        <f t="shared" si="583"/>
        <v>0</v>
      </c>
    </row>
    <row r="7437" spans="1:27" x14ac:dyDescent="0.3">
      <c r="A7437">
        <v>100067</v>
      </c>
      <c r="B7437">
        <v>230922</v>
      </c>
      <c r="C7437" s="3">
        <v>44130.8125</v>
      </c>
      <c r="D7437">
        <v>3</v>
      </c>
      <c r="E7437">
        <v>2</v>
      </c>
      <c r="F7437" t="s">
        <v>26</v>
      </c>
      <c r="G7437">
        <v>1</v>
      </c>
      <c r="H7437">
        <v>70.207030000000003</v>
      </c>
      <c r="I7437">
        <v>19.507809999999999</v>
      </c>
      <c r="J7437">
        <v>0.96484380000000003</v>
      </c>
      <c r="K7437">
        <v>95.039060000000006</v>
      </c>
      <c r="L7437" s="3">
        <v>44130.563888888886</v>
      </c>
      <c r="M7437">
        <v>17.18</v>
      </c>
      <c r="N7437" t="s">
        <v>28</v>
      </c>
      <c r="P7437">
        <f>(C7437-Key!$B$1)*24</f>
        <v>4.4500000000116415</v>
      </c>
      <c r="Q7437">
        <f>(Key!$B$2-'17.1'!C7437)*24</f>
        <v>-1.5</v>
      </c>
      <c r="R7437" s="3">
        <f>C7437-(M7437-Key!$B$5)/(24*Key!$B$6)</f>
        <v>44130.798685185182</v>
      </c>
      <c r="S7437">
        <f>M7437-Key!$B$5</f>
        <v>14.92</v>
      </c>
      <c r="T7437" s="2">
        <f t="shared" si="580"/>
        <v>44129.8125</v>
      </c>
      <c r="U7437" t="str">
        <f t="shared" si="581"/>
        <v>10-25-2020 19:30</v>
      </c>
      <c r="V7437">
        <f>IFERROR(IF(W7437=Z7437,VLOOKUP($U7437,[1]C8842!$G$2:$M$145,3,FALSE),0),0)</f>
        <v>0</v>
      </c>
      <c r="W7437">
        <f>VLOOKUP(RIGHT($V$1,5),Key!$A$9:$B$14,2,FALSE)</f>
        <v>10.199999999999999</v>
      </c>
      <c r="X7437">
        <f t="shared" si="584"/>
        <v>0</v>
      </c>
      <c r="Y7437">
        <f>VLOOKUP(RIGHT($X$1,5),Key!$A$9:$B$14,2,FALSE)</f>
        <v>3.7</v>
      </c>
      <c r="Z7437">
        <f t="shared" si="582"/>
        <v>10.199999999999999</v>
      </c>
      <c r="AA7437">
        <f t="shared" si="583"/>
        <v>0</v>
      </c>
    </row>
    <row r="7438" spans="1:27" x14ac:dyDescent="0.3">
      <c r="A7438">
        <v>100067</v>
      </c>
      <c r="B7438">
        <v>230922</v>
      </c>
      <c r="C7438" s="3">
        <v>44130.8125</v>
      </c>
      <c r="D7438">
        <v>0</v>
      </c>
      <c r="E7438">
        <v>2</v>
      </c>
      <c r="F7438" t="s">
        <v>25</v>
      </c>
      <c r="G7438">
        <v>2</v>
      </c>
      <c r="H7438">
        <v>62.054690000000001</v>
      </c>
      <c r="I7438">
        <v>20.48828</v>
      </c>
      <c r="J7438">
        <v>1.1328130000000001</v>
      </c>
      <c r="K7438">
        <v>47.019530000000003</v>
      </c>
      <c r="L7438" s="3">
        <v>44130.563888888886</v>
      </c>
      <c r="M7438">
        <v>17.18</v>
      </c>
      <c r="N7438" t="s">
        <v>28</v>
      </c>
      <c r="P7438">
        <f>(C7438-Key!$B$1)*24</f>
        <v>4.4500000000116415</v>
      </c>
      <c r="Q7438">
        <f>(Key!$B$2-'17.1'!C7438)*24</f>
        <v>-1.5</v>
      </c>
      <c r="R7438" s="3">
        <f>C7438-(M7438-Key!$B$5)/(24*Key!$B$6)</f>
        <v>44130.798685185182</v>
      </c>
      <c r="S7438">
        <f>M7438-Key!$B$5</f>
        <v>14.92</v>
      </c>
      <c r="T7438" s="2">
        <f t="shared" si="580"/>
        <v>44129.8125</v>
      </c>
      <c r="U7438" t="str">
        <f t="shared" si="581"/>
        <v>10-25-2020 19:30</v>
      </c>
      <c r="V7438">
        <f>IFERROR(IF(W7438=Z7438,VLOOKUP($U7438,[1]C8842!$G$2:$M$145,3,FALSE),0),0)</f>
        <v>0</v>
      </c>
      <c r="W7438">
        <f>VLOOKUP(RIGHT($V$1,5),Key!$A$9:$B$14,2,FALSE)</f>
        <v>10.199999999999999</v>
      </c>
      <c r="X7438">
        <f t="shared" si="584"/>
        <v>0</v>
      </c>
      <c r="Y7438">
        <f>VLOOKUP(RIGHT($X$1,5),Key!$A$9:$B$14,2,FALSE)</f>
        <v>3.7</v>
      </c>
      <c r="Z7438">
        <f t="shared" si="582"/>
        <v>10.199999999999999</v>
      </c>
      <c r="AA7438">
        <f t="shared" si="583"/>
        <v>0</v>
      </c>
    </row>
    <row r="7439" spans="1:27" x14ac:dyDescent="0.3">
      <c r="A7439">
        <v>100067</v>
      </c>
      <c r="B7439">
        <v>230922</v>
      </c>
      <c r="C7439" s="3">
        <v>44130.8125</v>
      </c>
      <c r="D7439">
        <v>2</v>
      </c>
      <c r="E7439">
        <v>1</v>
      </c>
      <c r="F7439" t="s">
        <v>26</v>
      </c>
      <c r="G7439">
        <v>1</v>
      </c>
      <c r="H7439">
        <v>73.847660000000005</v>
      </c>
      <c r="I7439">
        <v>17.83203</v>
      </c>
      <c r="J7439">
        <v>0.85546880000000003</v>
      </c>
      <c r="K7439">
        <v>80.03125</v>
      </c>
      <c r="L7439" s="3">
        <v>44130.563888888886</v>
      </c>
      <c r="M7439">
        <v>17.18</v>
      </c>
      <c r="N7439" t="s">
        <v>28</v>
      </c>
      <c r="P7439">
        <f>(C7439-Key!$B$1)*24</f>
        <v>4.4500000000116415</v>
      </c>
      <c r="Q7439">
        <f>(Key!$B$2-'17.1'!C7439)*24</f>
        <v>-1.5</v>
      </c>
      <c r="R7439" s="3">
        <f>C7439-(M7439-Key!$B$5)/(24*Key!$B$6)</f>
        <v>44130.798685185182</v>
      </c>
      <c r="S7439">
        <f>M7439-Key!$B$5</f>
        <v>14.92</v>
      </c>
      <c r="T7439" s="2">
        <f t="shared" si="580"/>
        <v>44129.8125</v>
      </c>
      <c r="U7439" t="str">
        <f t="shared" si="581"/>
        <v>10-25-2020 19:30</v>
      </c>
      <c r="V7439">
        <f>IFERROR(IF(W7439=Z7439,VLOOKUP($U7439,[1]C8842!$G$2:$M$145,3,FALSE),0),0)</f>
        <v>0</v>
      </c>
      <c r="W7439">
        <f>VLOOKUP(RIGHT($V$1,5),Key!$A$9:$B$14,2,FALSE)</f>
        <v>10.199999999999999</v>
      </c>
      <c r="X7439">
        <f t="shared" si="584"/>
        <v>0</v>
      </c>
      <c r="Y7439">
        <f>VLOOKUP(RIGHT($X$1,5),Key!$A$9:$B$14,2,FALSE)</f>
        <v>3.7</v>
      </c>
      <c r="Z7439">
        <f t="shared" si="582"/>
        <v>10.199999999999999</v>
      </c>
      <c r="AA7439">
        <f t="shared" si="583"/>
        <v>0</v>
      </c>
    </row>
    <row r="7440" spans="1:27" x14ac:dyDescent="0.3">
      <c r="A7440">
        <v>100067</v>
      </c>
      <c r="B7440">
        <v>230922</v>
      </c>
      <c r="C7440" s="3">
        <v>44130.8125</v>
      </c>
      <c r="D7440">
        <v>3</v>
      </c>
      <c r="E7440">
        <v>2</v>
      </c>
      <c r="F7440" t="s">
        <v>26</v>
      </c>
      <c r="G7440">
        <v>1</v>
      </c>
      <c r="H7440">
        <v>66.84375</v>
      </c>
      <c r="I7440">
        <v>16.10547</v>
      </c>
      <c r="J7440">
        <v>0.87890630000000003</v>
      </c>
      <c r="K7440">
        <v>96.039060000000006</v>
      </c>
      <c r="L7440" s="3">
        <v>44130.563888888886</v>
      </c>
      <c r="M7440">
        <v>17.18</v>
      </c>
      <c r="N7440" t="s">
        <v>28</v>
      </c>
      <c r="P7440">
        <f>(C7440-Key!$B$1)*24</f>
        <v>4.4500000000116415</v>
      </c>
      <c r="Q7440">
        <f>(Key!$B$2-'17.1'!C7440)*24</f>
        <v>-1.5</v>
      </c>
      <c r="R7440" s="3">
        <f>C7440-(M7440-Key!$B$5)/(24*Key!$B$6)</f>
        <v>44130.798685185182</v>
      </c>
      <c r="S7440">
        <f>M7440-Key!$B$5</f>
        <v>14.92</v>
      </c>
      <c r="T7440" s="2">
        <f t="shared" si="580"/>
        <v>44129.8125</v>
      </c>
      <c r="U7440" t="str">
        <f t="shared" si="581"/>
        <v>10-25-2020 19:30</v>
      </c>
      <c r="V7440">
        <f>IFERROR(IF(W7440=Z7440,VLOOKUP($U7440,[1]C8842!$G$2:$M$145,3,FALSE),0),0)</f>
        <v>0</v>
      </c>
      <c r="W7440">
        <f>VLOOKUP(RIGHT($V$1,5),Key!$A$9:$B$14,2,FALSE)</f>
        <v>10.199999999999999</v>
      </c>
      <c r="X7440">
        <f t="shared" si="584"/>
        <v>0</v>
      </c>
      <c r="Y7440">
        <f>VLOOKUP(RIGHT($X$1,5),Key!$A$9:$B$14,2,FALSE)</f>
        <v>3.7</v>
      </c>
      <c r="Z7440">
        <f t="shared" si="582"/>
        <v>10.199999999999999</v>
      </c>
      <c r="AA7440">
        <f t="shared" si="583"/>
        <v>0</v>
      </c>
    </row>
    <row r="7441" spans="1:27" x14ac:dyDescent="0.3">
      <c r="A7441">
        <v>100067</v>
      </c>
      <c r="B7441">
        <v>230922</v>
      </c>
      <c r="C7441" s="3">
        <v>44130.8125</v>
      </c>
      <c r="D7441">
        <v>0</v>
      </c>
      <c r="E7441">
        <v>2</v>
      </c>
      <c r="F7441" t="s">
        <v>25</v>
      </c>
      <c r="G7441">
        <v>1</v>
      </c>
      <c r="H7441">
        <v>74.582030000000003</v>
      </c>
      <c r="I7441">
        <v>16.027339999999999</v>
      </c>
      <c r="J7441">
        <v>0.78515630000000003</v>
      </c>
      <c r="K7441">
        <v>50.019530000000003</v>
      </c>
      <c r="L7441" s="3">
        <v>44130.563888888886</v>
      </c>
      <c r="M7441">
        <v>17.18</v>
      </c>
      <c r="N7441" t="s">
        <v>28</v>
      </c>
      <c r="P7441">
        <f>(C7441-Key!$B$1)*24</f>
        <v>4.4500000000116415</v>
      </c>
      <c r="Q7441">
        <f>(Key!$B$2-'17.1'!C7441)*24</f>
        <v>-1.5</v>
      </c>
      <c r="R7441" s="3">
        <f>C7441-(M7441-Key!$B$5)/(24*Key!$B$6)</f>
        <v>44130.798685185182</v>
      </c>
      <c r="S7441">
        <f>M7441-Key!$B$5</f>
        <v>14.92</v>
      </c>
      <c r="T7441" s="2">
        <f t="shared" si="580"/>
        <v>44129.8125</v>
      </c>
      <c r="U7441" t="str">
        <f t="shared" si="581"/>
        <v>10-25-2020 19:30</v>
      </c>
      <c r="V7441">
        <f>IFERROR(IF(W7441=Z7441,VLOOKUP($U7441,[1]C8842!$G$2:$M$145,3,FALSE),0),0)</f>
        <v>0</v>
      </c>
      <c r="W7441">
        <f>VLOOKUP(RIGHT($V$1,5),Key!$A$9:$B$14,2,FALSE)</f>
        <v>10.199999999999999</v>
      </c>
      <c r="X7441">
        <f t="shared" si="584"/>
        <v>0</v>
      </c>
      <c r="Y7441">
        <f>VLOOKUP(RIGHT($X$1,5),Key!$A$9:$B$14,2,FALSE)</f>
        <v>3.7</v>
      </c>
      <c r="Z7441">
        <f t="shared" si="582"/>
        <v>10.199999999999999</v>
      </c>
      <c r="AA7441">
        <f t="shared" si="583"/>
        <v>0</v>
      </c>
    </row>
    <row r="7442" spans="1:27" x14ac:dyDescent="0.3">
      <c r="A7442">
        <v>100067</v>
      </c>
      <c r="B7442">
        <v>230922</v>
      </c>
      <c r="C7442" s="3">
        <v>44130.8125</v>
      </c>
      <c r="D7442">
        <v>3</v>
      </c>
      <c r="E7442">
        <v>2</v>
      </c>
      <c r="F7442" t="s">
        <v>26</v>
      </c>
      <c r="G7442">
        <v>2</v>
      </c>
      <c r="H7442">
        <v>74.523439999999994</v>
      </c>
      <c r="I7442">
        <v>23.875</v>
      </c>
      <c r="J7442">
        <v>1.066406</v>
      </c>
      <c r="K7442">
        <v>92.039060000000006</v>
      </c>
      <c r="L7442" s="3">
        <v>44130.563888888886</v>
      </c>
      <c r="M7442">
        <v>17.18</v>
      </c>
      <c r="N7442" t="s">
        <v>28</v>
      </c>
      <c r="P7442">
        <f>(C7442-Key!$B$1)*24</f>
        <v>4.4500000000116415</v>
      </c>
      <c r="Q7442">
        <f>(Key!$B$2-'17.1'!C7442)*24</f>
        <v>-1.5</v>
      </c>
      <c r="R7442" s="3">
        <f>C7442-(M7442-Key!$B$5)/(24*Key!$B$6)</f>
        <v>44130.798685185182</v>
      </c>
      <c r="S7442">
        <f>M7442-Key!$B$5</f>
        <v>14.92</v>
      </c>
      <c r="T7442" s="2">
        <f t="shared" si="580"/>
        <v>44129.8125</v>
      </c>
      <c r="U7442" t="str">
        <f t="shared" si="581"/>
        <v>10-25-2020 19:30</v>
      </c>
      <c r="V7442">
        <f>IFERROR(IF(W7442=Z7442,VLOOKUP($U7442,[1]C8842!$G$2:$M$145,3,FALSE),0),0)</f>
        <v>0</v>
      </c>
      <c r="W7442">
        <f>VLOOKUP(RIGHT($V$1,5),Key!$A$9:$B$14,2,FALSE)</f>
        <v>10.199999999999999</v>
      </c>
      <c r="X7442">
        <f t="shared" si="584"/>
        <v>0</v>
      </c>
      <c r="Y7442">
        <f>VLOOKUP(RIGHT($X$1,5),Key!$A$9:$B$14,2,FALSE)</f>
        <v>3.7</v>
      </c>
      <c r="Z7442">
        <f t="shared" si="582"/>
        <v>10.199999999999999</v>
      </c>
      <c r="AA7442">
        <f t="shared" si="583"/>
        <v>0</v>
      </c>
    </row>
    <row r="7443" spans="1:27" x14ac:dyDescent="0.3">
      <c r="A7443">
        <v>100067</v>
      </c>
      <c r="B7443">
        <v>230922</v>
      </c>
      <c r="C7443" s="3">
        <v>44130.8125</v>
      </c>
      <c r="D7443">
        <v>2</v>
      </c>
      <c r="E7443">
        <v>1</v>
      </c>
      <c r="F7443" t="s">
        <v>26</v>
      </c>
      <c r="G7443">
        <v>1</v>
      </c>
      <c r="H7443">
        <v>72.546880000000002</v>
      </c>
      <c r="I7443">
        <v>17.25</v>
      </c>
      <c r="J7443">
        <v>0.8515625</v>
      </c>
      <c r="K7443">
        <v>82.035160000000005</v>
      </c>
      <c r="L7443" s="3">
        <v>44130.563888888886</v>
      </c>
      <c r="M7443">
        <v>17.18</v>
      </c>
      <c r="N7443" t="s">
        <v>28</v>
      </c>
      <c r="P7443">
        <f>(C7443-Key!$B$1)*24</f>
        <v>4.4500000000116415</v>
      </c>
      <c r="Q7443">
        <f>(Key!$B$2-'17.1'!C7443)*24</f>
        <v>-1.5</v>
      </c>
      <c r="R7443" s="3">
        <f>C7443-(M7443-Key!$B$5)/(24*Key!$B$6)</f>
        <v>44130.798685185182</v>
      </c>
      <c r="S7443">
        <f>M7443-Key!$B$5</f>
        <v>14.92</v>
      </c>
      <c r="T7443" s="2">
        <f t="shared" si="580"/>
        <v>44129.8125</v>
      </c>
      <c r="U7443" t="str">
        <f t="shared" si="581"/>
        <v>10-25-2020 19:30</v>
      </c>
      <c r="V7443">
        <f>IFERROR(IF(W7443=Z7443,VLOOKUP($U7443,[1]C8842!$G$2:$M$145,3,FALSE),0),0)</f>
        <v>0</v>
      </c>
      <c r="W7443">
        <f>VLOOKUP(RIGHT($V$1,5),Key!$A$9:$B$14,2,FALSE)</f>
        <v>10.199999999999999</v>
      </c>
      <c r="X7443">
        <f t="shared" si="584"/>
        <v>0</v>
      </c>
      <c r="Y7443">
        <f>VLOOKUP(RIGHT($X$1,5),Key!$A$9:$B$14,2,FALSE)</f>
        <v>3.7</v>
      </c>
      <c r="Z7443">
        <f t="shared" si="582"/>
        <v>10.199999999999999</v>
      </c>
      <c r="AA7443">
        <f t="shared" si="583"/>
        <v>0</v>
      </c>
    </row>
    <row r="7444" spans="1:27" x14ac:dyDescent="0.3">
      <c r="A7444">
        <v>100067</v>
      </c>
      <c r="B7444">
        <v>230922</v>
      </c>
      <c r="C7444" s="3">
        <v>44130.8125</v>
      </c>
      <c r="D7444">
        <v>3</v>
      </c>
      <c r="E7444">
        <v>2</v>
      </c>
      <c r="F7444" t="s">
        <v>26</v>
      </c>
      <c r="G7444">
        <v>2</v>
      </c>
      <c r="H7444">
        <v>74.511719999999997</v>
      </c>
      <c r="I7444">
        <v>25.523440000000001</v>
      </c>
      <c r="J7444">
        <v>1.125</v>
      </c>
      <c r="K7444">
        <v>94.039060000000006</v>
      </c>
      <c r="L7444" s="3">
        <v>44130.563888888886</v>
      </c>
      <c r="M7444">
        <v>17.18</v>
      </c>
      <c r="N7444" t="s">
        <v>28</v>
      </c>
      <c r="P7444">
        <f>(C7444-Key!$B$1)*24</f>
        <v>4.4500000000116415</v>
      </c>
      <c r="Q7444">
        <f>(Key!$B$2-'17.1'!C7444)*24</f>
        <v>-1.5</v>
      </c>
      <c r="R7444" s="3">
        <f>C7444-(M7444-Key!$B$5)/(24*Key!$B$6)</f>
        <v>44130.798685185182</v>
      </c>
      <c r="S7444">
        <f>M7444-Key!$B$5</f>
        <v>14.92</v>
      </c>
      <c r="T7444" s="2">
        <f t="shared" si="580"/>
        <v>44129.8125</v>
      </c>
      <c r="U7444" t="str">
        <f t="shared" si="581"/>
        <v>10-25-2020 19:30</v>
      </c>
      <c r="V7444">
        <f>IFERROR(IF(W7444=Z7444,VLOOKUP($U7444,[1]C8842!$G$2:$M$145,3,FALSE),0),0)</f>
        <v>0</v>
      </c>
      <c r="W7444">
        <f>VLOOKUP(RIGHT($V$1,5),Key!$A$9:$B$14,2,FALSE)</f>
        <v>10.199999999999999</v>
      </c>
      <c r="X7444">
        <f t="shared" si="584"/>
        <v>0</v>
      </c>
      <c r="Y7444">
        <f>VLOOKUP(RIGHT($X$1,5),Key!$A$9:$B$14,2,FALSE)</f>
        <v>3.7</v>
      </c>
      <c r="Z7444">
        <f t="shared" si="582"/>
        <v>10.199999999999999</v>
      </c>
      <c r="AA7444">
        <f t="shared" si="583"/>
        <v>0</v>
      </c>
    </row>
    <row r="7445" spans="1:27" x14ac:dyDescent="0.3">
      <c r="A7445">
        <v>100067</v>
      </c>
      <c r="B7445">
        <v>230922</v>
      </c>
      <c r="C7445" s="3">
        <v>44130.813194444447</v>
      </c>
      <c r="D7445">
        <v>0</v>
      </c>
      <c r="E7445">
        <v>2</v>
      </c>
      <c r="F7445" t="s">
        <v>25</v>
      </c>
      <c r="G7445">
        <v>2</v>
      </c>
      <c r="H7445">
        <v>63.15625</v>
      </c>
      <c r="I7445">
        <v>20.320309999999999</v>
      </c>
      <c r="J7445">
        <v>1.109375</v>
      </c>
      <c r="K7445">
        <v>47.019530000000003</v>
      </c>
      <c r="L7445" s="3">
        <v>44130.563888888886</v>
      </c>
      <c r="M7445">
        <v>17.18</v>
      </c>
      <c r="N7445" t="s">
        <v>28</v>
      </c>
      <c r="P7445">
        <f>(C7445-Key!$B$1)*24</f>
        <v>4.4666666667326353</v>
      </c>
      <c r="Q7445">
        <f>(Key!$B$2-'17.1'!C7445)*24</f>
        <v>-1.5166666667209938</v>
      </c>
      <c r="R7445" s="3">
        <f>C7445-(M7445-Key!$B$5)/(24*Key!$B$6)</f>
        <v>44130.799379629629</v>
      </c>
      <c r="S7445">
        <f>M7445-Key!$B$5</f>
        <v>14.92</v>
      </c>
      <c r="T7445" s="2">
        <f t="shared" si="580"/>
        <v>44129.8125</v>
      </c>
      <c r="U7445" t="str">
        <f t="shared" si="581"/>
        <v>10-25-2020 19:30</v>
      </c>
      <c r="V7445">
        <f>IFERROR(IF(W7445=Z7445,VLOOKUP($U7445,[1]C8842!$G$2:$M$145,3,FALSE),0),0)</f>
        <v>0</v>
      </c>
      <c r="W7445">
        <f>VLOOKUP(RIGHT($V$1,5),Key!$A$9:$B$14,2,FALSE)</f>
        <v>10.199999999999999</v>
      </c>
      <c r="X7445">
        <f t="shared" si="584"/>
        <v>0</v>
      </c>
      <c r="Y7445">
        <f>VLOOKUP(RIGHT($X$1,5),Key!$A$9:$B$14,2,FALSE)</f>
        <v>3.7</v>
      </c>
      <c r="Z7445">
        <f t="shared" si="582"/>
        <v>10.199999999999999</v>
      </c>
      <c r="AA7445">
        <f t="shared" si="583"/>
        <v>0</v>
      </c>
    </row>
    <row r="7446" spans="1:27" x14ac:dyDescent="0.3">
      <c r="A7446">
        <v>100067</v>
      </c>
      <c r="B7446">
        <v>230922</v>
      </c>
      <c r="C7446" s="3">
        <v>44130.813194444447</v>
      </c>
      <c r="D7446">
        <v>3</v>
      </c>
      <c r="E7446">
        <v>2</v>
      </c>
      <c r="F7446" t="s">
        <v>26</v>
      </c>
      <c r="G7446">
        <v>1</v>
      </c>
      <c r="H7446">
        <v>54.316409999999998</v>
      </c>
      <c r="I7446">
        <v>18.851559999999999</v>
      </c>
      <c r="J7446">
        <v>1.214844</v>
      </c>
      <c r="K7446">
        <v>96.039060000000006</v>
      </c>
      <c r="L7446" s="3">
        <v>44130.563888888886</v>
      </c>
      <c r="M7446">
        <v>17.18</v>
      </c>
      <c r="N7446" t="s">
        <v>28</v>
      </c>
      <c r="P7446">
        <f>(C7446-Key!$B$1)*24</f>
        <v>4.4666666667326353</v>
      </c>
      <c r="Q7446">
        <f>(Key!$B$2-'17.1'!C7446)*24</f>
        <v>-1.5166666667209938</v>
      </c>
      <c r="R7446" s="3">
        <f>C7446-(M7446-Key!$B$5)/(24*Key!$B$6)</f>
        <v>44130.799379629629</v>
      </c>
      <c r="S7446">
        <f>M7446-Key!$B$5</f>
        <v>14.92</v>
      </c>
      <c r="T7446" s="2">
        <f t="shared" si="580"/>
        <v>44129.8125</v>
      </c>
      <c r="U7446" t="str">
        <f t="shared" si="581"/>
        <v>10-25-2020 19:30</v>
      </c>
      <c r="V7446">
        <f>IFERROR(IF(W7446=Z7446,VLOOKUP($U7446,[1]C8842!$G$2:$M$145,3,FALSE),0),0)</f>
        <v>0</v>
      </c>
      <c r="W7446">
        <f>VLOOKUP(RIGHT($V$1,5),Key!$A$9:$B$14,2,FALSE)</f>
        <v>10.199999999999999</v>
      </c>
      <c r="X7446">
        <f t="shared" si="584"/>
        <v>0</v>
      </c>
      <c r="Y7446">
        <f>VLOOKUP(RIGHT($X$1,5),Key!$A$9:$B$14,2,FALSE)</f>
        <v>3.7</v>
      </c>
      <c r="Z7446">
        <f t="shared" si="582"/>
        <v>10.199999999999999</v>
      </c>
      <c r="AA7446">
        <f t="shared" si="583"/>
        <v>0</v>
      </c>
    </row>
    <row r="7447" spans="1:27" x14ac:dyDescent="0.3">
      <c r="A7447">
        <v>100067</v>
      </c>
      <c r="B7447">
        <v>230922</v>
      </c>
      <c r="C7447" s="3">
        <v>44130.813194444447</v>
      </c>
      <c r="D7447">
        <v>2</v>
      </c>
      <c r="E7447">
        <v>1</v>
      </c>
      <c r="F7447" t="s">
        <v>26</v>
      </c>
      <c r="G7447">
        <v>2</v>
      </c>
      <c r="H7447">
        <v>66.152339999999995</v>
      </c>
      <c r="I7447">
        <v>25.03125</v>
      </c>
      <c r="J7447">
        <v>1.246094</v>
      </c>
      <c r="K7447">
        <v>82.035160000000005</v>
      </c>
      <c r="L7447" s="3">
        <v>44130.563888888886</v>
      </c>
      <c r="M7447">
        <v>17.18</v>
      </c>
      <c r="N7447" t="s">
        <v>28</v>
      </c>
      <c r="P7447">
        <f>(C7447-Key!$B$1)*24</f>
        <v>4.4666666667326353</v>
      </c>
      <c r="Q7447">
        <f>(Key!$B$2-'17.1'!C7447)*24</f>
        <v>-1.5166666667209938</v>
      </c>
      <c r="R7447" s="3">
        <f>C7447-(M7447-Key!$B$5)/(24*Key!$B$6)</f>
        <v>44130.799379629629</v>
      </c>
      <c r="S7447">
        <f>M7447-Key!$B$5</f>
        <v>14.92</v>
      </c>
      <c r="T7447" s="2">
        <f t="shared" si="580"/>
        <v>44129.8125</v>
      </c>
      <c r="U7447" t="str">
        <f t="shared" si="581"/>
        <v>10-25-2020 19:30</v>
      </c>
      <c r="V7447">
        <f>IFERROR(IF(W7447=Z7447,VLOOKUP($U7447,[1]C8842!$G$2:$M$145,3,FALSE),0),0)</f>
        <v>0</v>
      </c>
      <c r="W7447">
        <f>VLOOKUP(RIGHT($V$1,5),Key!$A$9:$B$14,2,FALSE)</f>
        <v>10.199999999999999</v>
      </c>
      <c r="X7447">
        <f t="shared" si="584"/>
        <v>0</v>
      </c>
      <c r="Y7447">
        <f>VLOOKUP(RIGHT($X$1,5),Key!$A$9:$B$14,2,FALSE)</f>
        <v>3.7</v>
      </c>
      <c r="Z7447">
        <f t="shared" si="582"/>
        <v>10.199999999999999</v>
      </c>
      <c r="AA7447">
        <f t="shared" si="583"/>
        <v>0</v>
      </c>
    </row>
    <row r="7448" spans="1:27" x14ac:dyDescent="0.3">
      <c r="A7448">
        <v>100067</v>
      </c>
      <c r="B7448">
        <v>230922</v>
      </c>
      <c r="C7448" s="3">
        <v>44130.813194444447</v>
      </c>
      <c r="D7448">
        <v>3</v>
      </c>
      <c r="E7448">
        <v>2</v>
      </c>
      <c r="F7448" t="s">
        <v>26</v>
      </c>
      <c r="G7448">
        <v>2</v>
      </c>
      <c r="H7448">
        <v>67.675780000000003</v>
      </c>
      <c r="I7448">
        <v>20.371089999999999</v>
      </c>
      <c r="J7448">
        <v>1.035156</v>
      </c>
      <c r="K7448">
        <v>95.039060000000006</v>
      </c>
      <c r="L7448" s="3">
        <v>44130.563888888886</v>
      </c>
      <c r="M7448">
        <v>17.18</v>
      </c>
      <c r="N7448" t="s">
        <v>28</v>
      </c>
      <c r="P7448">
        <f>(C7448-Key!$B$1)*24</f>
        <v>4.4666666667326353</v>
      </c>
      <c r="Q7448">
        <f>(Key!$B$2-'17.1'!C7448)*24</f>
        <v>-1.5166666667209938</v>
      </c>
      <c r="R7448" s="3">
        <f>C7448-(M7448-Key!$B$5)/(24*Key!$B$6)</f>
        <v>44130.799379629629</v>
      </c>
      <c r="S7448">
        <f>M7448-Key!$B$5</f>
        <v>14.92</v>
      </c>
      <c r="T7448" s="2">
        <f t="shared" si="580"/>
        <v>44129.8125</v>
      </c>
      <c r="U7448" t="str">
        <f t="shared" si="581"/>
        <v>10-25-2020 19:30</v>
      </c>
      <c r="V7448">
        <f>IFERROR(IF(W7448=Z7448,VLOOKUP($U7448,[1]C8842!$G$2:$M$145,3,FALSE),0),0)</f>
        <v>0</v>
      </c>
      <c r="W7448">
        <f>VLOOKUP(RIGHT($V$1,5),Key!$A$9:$B$14,2,FALSE)</f>
        <v>10.199999999999999</v>
      </c>
      <c r="X7448">
        <f t="shared" si="584"/>
        <v>0</v>
      </c>
      <c r="Y7448">
        <f>VLOOKUP(RIGHT($X$1,5),Key!$A$9:$B$14,2,FALSE)</f>
        <v>3.7</v>
      </c>
      <c r="Z7448">
        <f t="shared" si="582"/>
        <v>10.199999999999999</v>
      </c>
      <c r="AA7448">
        <f t="shared" si="583"/>
        <v>0</v>
      </c>
    </row>
    <row r="7449" spans="1:27" x14ac:dyDescent="0.3">
      <c r="A7449">
        <v>100067</v>
      </c>
      <c r="B7449">
        <v>230922</v>
      </c>
      <c r="C7449" s="3">
        <v>44130.813194444447</v>
      </c>
      <c r="D7449">
        <v>0</v>
      </c>
      <c r="E7449">
        <v>2</v>
      </c>
      <c r="F7449" t="s">
        <v>25</v>
      </c>
      <c r="G7449">
        <v>2</v>
      </c>
      <c r="H7449">
        <v>66.722660000000005</v>
      </c>
      <c r="I7449">
        <v>21.816410000000001</v>
      </c>
      <c r="J7449">
        <v>1.109375</v>
      </c>
      <c r="K7449">
        <v>46.019530000000003</v>
      </c>
      <c r="L7449" s="3">
        <v>44130.563888888886</v>
      </c>
      <c r="M7449">
        <v>17.18</v>
      </c>
      <c r="N7449" t="s">
        <v>28</v>
      </c>
      <c r="P7449">
        <f>(C7449-Key!$B$1)*24</f>
        <v>4.4666666667326353</v>
      </c>
      <c r="Q7449">
        <f>(Key!$B$2-'17.1'!C7449)*24</f>
        <v>-1.5166666667209938</v>
      </c>
      <c r="R7449" s="3">
        <f>C7449-(M7449-Key!$B$5)/(24*Key!$B$6)</f>
        <v>44130.799379629629</v>
      </c>
      <c r="S7449">
        <f>M7449-Key!$B$5</f>
        <v>14.92</v>
      </c>
      <c r="T7449" s="2">
        <f t="shared" si="580"/>
        <v>44129.8125</v>
      </c>
      <c r="U7449" t="str">
        <f t="shared" si="581"/>
        <v>10-25-2020 19:30</v>
      </c>
      <c r="V7449">
        <f>IFERROR(IF(W7449=Z7449,VLOOKUP($U7449,[1]C8842!$G$2:$M$145,3,FALSE),0),0)</f>
        <v>0</v>
      </c>
      <c r="W7449">
        <f>VLOOKUP(RIGHT($V$1,5),Key!$A$9:$B$14,2,FALSE)</f>
        <v>10.199999999999999</v>
      </c>
      <c r="X7449">
        <f t="shared" si="584"/>
        <v>0</v>
      </c>
      <c r="Y7449">
        <f>VLOOKUP(RIGHT($X$1,5),Key!$A$9:$B$14,2,FALSE)</f>
        <v>3.7</v>
      </c>
      <c r="Z7449">
        <f t="shared" si="582"/>
        <v>10.199999999999999</v>
      </c>
      <c r="AA7449">
        <f t="shared" si="583"/>
        <v>0</v>
      </c>
    </row>
    <row r="7450" spans="1:27" x14ac:dyDescent="0.3">
      <c r="A7450">
        <v>100067</v>
      </c>
      <c r="B7450">
        <v>230922</v>
      </c>
      <c r="C7450" s="3">
        <v>44130.813194444447</v>
      </c>
      <c r="D7450">
        <v>1</v>
      </c>
      <c r="E7450">
        <v>1</v>
      </c>
      <c r="F7450" t="s">
        <v>25</v>
      </c>
      <c r="G7450">
        <v>1</v>
      </c>
      <c r="H7450">
        <v>68.660160000000005</v>
      </c>
      <c r="I7450">
        <v>16.30078</v>
      </c>
      <c r="J7450">
        <v>0.86328130000000003</v>
      </c>
      <c r="K7450">
        <v>58.023440000000001</v>
      </c>
      <c r="L7450" s="3">
        <v>44130.563888888886</v>
      </c>
      <c r="M7450">
        <v>17.18</v>
      </c>
      <c r="N7450" t="s">
        <v>28</v>
      </c>
      <c r="P7450">
        <f>(C7450-Key!$B$1)*24</f>
        <v>4.4666666667326353</v>
      </c>
      <c r="Q7450">
        <f>(Key!$B$2-'17.1'!C7450)*24</f>
        <v>-1.5166666667209938</v>
      </c>
      <c r="R7450" s="3">
        <f>C7450-(M7450-Key!$B$5)/(24*Key!$B$6)</f>
        <v>44130.799379629629</v>
      </c>
      <c r="S7450">
        <f>M7450-Key!$B$5</f>
        <v>14.92</v>
      </c>
      <c r="T7450" s="2">
        <f t="shared" si="580"/>
        <v>44129.8125</v>
      </c>
      <c r="U7450" t="str">
        <f t="shared" si="581"/>
        <v>10-25-2020 19:30</v>
      </c>
      <c r="V7450">
        <f>IFERROR(IF(W7450=Z7450,VLOOKUP($U7450,[1]C8842!$G$2:$M$145,3,FALSE),0),0)</f>
        <v>0</v>
      </c>
      <c r="W7450">
        <f>VLOOKUP(RIGHT($V$1,5),Key!$A$9:$B$14,2,FALSE)</f>
        <v>10.199999999999999</v>
      </c>
      <c r="X7450">
        <f t="shared" si="584"/>
        <v>0</v>
      </c>
      <c r="Y7450">
        <f>VLOOKUP(RIGHT($X$1,5),Key!$A$9:$B$14,2,FALSE)</f>
        <v>3.7</v>
      </c>
      <c r="Z7450">
        <f t="shared" si="582"/>
        <v>10.199999999999999</v>
      </c>
      <c r="AA7450">
        <f t="shared" si="583"/>
        <v>0</v>
      </c>
    </row>
    <row r="7451" spans="1:27" x14ac:dyDescent="0.3">
      <c r="A7451">
        <v>100067</v>
      </c>
      <c r="B7451">
        <v>230922</v>
      </c>
      <c r="C7451" s="3">
        <v>44130.813194444447</v>
      </c>
      <c r="D7451">
        <v>0</v>
      </c>
      <c r="E7451">
        <v>2</v>
      </c>
      <c r="F7451" t="s">
        <v>25</v>
      </c>
      <c r="G7451">
        <v>2</v>
      </c>
      <c r="H7451">
        <v>65.542969999999997</v>
      </c>
      <c r="I7451">
        <v>20.01172</v>
      </c>
      <c r="J7451">
        <v>1.0546880000000001</v>
      </c>
      <c r="K7451">
        <v>48.019530000000003</v>
      </c>
      <c r="L7451" s="3">
        <v>44130.563888888886</v>
      </c>
      <c r="M7451">
        <v>17.18</v>
      </c>
      <c r="N7451" t="s">
        <v>28</v>
      </c>
      <c r="P7451">
        <f>(C7451-Key!$B$1)*24</f>
        <v>4.4666666667326353</v>
      </c>
      <c r="Q7451">
        <f>(Key!$B$2-'17.1'!C7451)*24</f>
        <v>-1.5166666667209938</v>
      </c>
      <c r="R7451" s="3">
        <f>C7451-(M7451-Key!$B$5)/(24*Key!$B$6)</f>
        <v>44130.799379629629</v>
      </c>
      <c r="S7451">
        <f>M7451-Key!$B$5</f>
        <v>14.92</v>
      </c>
      <c r="T7451" s="2">
        <f t="shared" si="580"/>
        <v>44129.8125</v>
      </c>
      <c r="U7451" t="str">
        <f t="shared" si="581"/>
        <v>10-25-2020 19:30</v>
      </c>
      <c r="V7451">
        <f>IFERROR(IF(W7451=Z7451,VLOOKUP($U7451,[1]C8842!$G$2:$M$145,3,FALSE),0),0)</f>
        <v>0</v>
      </c>
      <c r="W7451">
        <f>VLOOKUP(RIGHT($V$1,5),Key!$A$9:$B$14,2,FALSE)</f>
        <v>10.199999999999999</v>
      </c>
      <c r="X7451">
        <f t="shared" si="584"/>
        <v>0</v>
      </c>
      <c r="Y7451">
        <f>VLOOKUP(RIGHT($X$1,5),Key!$A$9:$B$14,2,FALSE)</f>
        <v>3.7</v>
      </c>
      <c r="Z7451">
        <f t="shared" si="582"/>
        <v>10.199999999999999</v>
      </c>
      <c r="AA7451">
        <f t="shared" si="583"/>
        <v>0</v>
      </c>
    </row>
    <row r="7452" spans="1:27" x14ac:dyDescent="0.3">
      <c r="A7452">
        <v>100067</v>
      </c>
      <c r="B7452">
        <v>230922</v>
      </c>
      <c r="C7452" s="3">
        <v>44130.813194444447</v>
      </c>
      <c r="D7452">
        <v>3</v>
      </c>
      <c r="E7452">
        <v>2</v>
      </c>
      <c r="F7452" t="s">
        <v>26</v>
      </c>
      <c r="G7452">
        <v>1</v>
      </c>
      <c r="H7452">
        <v>72.570310000000006</v>
      </c>
      <c r="I7452">
        <v>16.3125</v>
      </c>
      <c r="J7452">
        <v>0.81640630000000003</v>
      </c>
      <c r="K7452">
        <v>94.039060000000006</v>
      </c>
      <c r="L7452" s="3">
        <v>44130.563888888886</v>
      </c>
      <c r="M7452">
        <v>17.18</v>
      </c>
      <c r="N7452" t="s">
        <v>28</v>
      </c>
      <c r="P7452">
        <f>(C7452-Key!$B$1)*24</f>
        <v>4.4666666667326353</v>
      </c>
      <c r="Q7452">
        <f>(Key!$B$2-'17.1'!C7452)*24</f>
        <v>-1.5166666667209938</v>
      </c>
      <c r="R7452" s="3">
        <f>C7452-(M7452-Key!$B$5)/(24*Key!$B$6)</f>
        <v>44130.799379629629</v>
      </c>
      <c r="S7452">
        <f>M7452-Key!$B$5</f>
        <v>14.92</v>
      </c>
      <c r="T7452" s="2">
        <f t="shared" si="580"/>
        <v>44129.8125</v>
      </c>
      <c r="U7452" t="str">
        <f t="shared" si="581"/>
        <v>10-25-2020 19:30</v>
      </c>
      <c r="V7452">
        <f>IFERROR(IF(W7452=Z7452,VLOOKUP($U7452,[1]C8842!$G$2:$M$145,3,FALSE),0),0)</f>
        <v>0</v>
      </c>
      <c r="W7452">
        <f>VLOOKUP(RIGHT($V$1,5),Key!$A$9:$B$14,2,FALSE)</f>
        <v>10.199999999999999</v>
      </c>
      <c r="X7452">
        <f t="shared" si="584"/>
        <v>0</v>
      </c>
      <c r="Y7452">
        <f>VLOOKUP(RIGHT($X$1,5),Key!$A$9:$B$14,2,FALSE)</f>
        <v>3.7</v>
      </c>
      <c r="Z7452">
        <f t="shared" si="582"/>
        <v>10.199999999999999</v>
      </c>
      <c r="AA7452">
        <f t="shared" si="583"/>
        <v>0</v>
      </c>
    </row>
    <row r="7453" spans="1:27" x14ac:dyDescent="0.3">
      <c r="A7453">
        <v>100067</v>
      </c>
      <c r="B7453">
        <v>230922</v>
      </c>
      <c r="C7453" s="3">
        <v>44130.813194444447</v>
      </c>
      <c r="D7453">
        <v>3</v>
      </c>
      <c r="E7453">
        <v>2</v>
      </c>
      <c r="F7453" t="s">
        <v>26</v>
      </c>
      <c r="G7453">
        <v>1</v>
      </c>
      <c r="H7453">
        <v>71.25</v>
      </c>
      <c r="I7453">
        <v>13.871090000000001</v>
      </c>
      <c r="J7453">
        <v>0.73828130000000003</v>
      </c>
      <c r="K7453">
        <v>94.039060000000006</v>
      </c>
      <c r="L7453" s="3">
        <v>44130.563888888886</v>
      </c>
      <c r="M7453">
        <v>17.18</v>
      </c>
      <c r="N7453" t="s">
        <v>28</v>
      </c>
      <c r="P7453">
        <f>(C7453-Key!$B$1)*24</f>
        <v>4.4666666667326353</v>
      </c>
      <c r="Q7453">
        <f>(Key!$B$2-'17.1'!C7453)*24</f>
        <v>-1.5166666667209938</v>
      </c>
      <c r="R7453" s="3">
        <f>C7453-(M7453-Key!$B$5)/(24*Key!$B$6)</f>
        <v>44130.799379629629</v>
      </c>
      <c r="S7453">
        <f>M7453-Key!$B$5</f>
        <v>14.92</v>
      </c>
      <c r="T7453" s="2">
        <f t="shared" si="580"/>
        <v>44129.8125</v>
      </c>
      <c r="U7453" t="str">
        <f t="shared" si="581"/>
        <v>10-25-2020 19:30</v>
      </c>
      <c r="V7453">
        <f>IFERROR(IF(W7453=Z7453,VLOOKUP($U7453,[1]C8842!$G$2:$M$145,3,FALSE),0),0)</f>
        <v>0</v>
      </c>
      <c r="W7453">
        <f>VLOOKUP(RIGHT($V$1,5),Key!$A$9:$B$14,2,FALSE)</f>
        <v>10.199999999999999</v>
      </c>
      <c r="X7453">
        <f t="shared" si="584"/>
        <v>0</v>
      </c>
      <c r="Y7453">
        <f>VLOOKUP(RIGHT($X$1,5),Key!$A$9:$B$14,2,FALSE)</f>
        <v>3.7</v>
      </c>
      <c r="Z7453">
        <f t="shared" si="582"/>
        <v>10.199999999999999</v>
      </c>
      <c r="AA7453">
        <f t="shared" si="583"/>
        <v>0</v>
      </c>
    </row>
    <row r="7454" spans="1:27" x14ac:dyDescent="0.3">
      <c r="A7454">
        <v>100067</v>
      </c>
      <c r="B7454">
        <v>230922</v>
      </c>
      <c r="C7454" s="3">
        <v>44130.813194444447</v>
      </c>
      <c r="D7454">
        <v>0</v>
      </c>
      <c r="E7454">
        <v>2</v>
      </c>
      <c r="F7454" t="s">
        <v>25</v>
      </c>
      <c r="G7454">
        <v>1</v>
      </c>
      <c r="H7454">
        <v>59.835940000000001</v>
      </c>
      <c r="I7454">
        <v>19.01953</v>
      </c>
      <c r="J7454">
        <v>1.109375</v>
      </c>
      <c r="K7454">
        <v>48.019530000000003</v>
      </c>
      <c r="L7454" s="3">
        <v>44130.563888888886</v>
      </c>
      <c r="M7454">
        <v>17.18</v>
      </c>
      <c r="N7454" t="s">
        <v>28</v>
      </c>
      <c r="P7454">
        <f>(C7454-Key!$B$1)*24</f>
        <v>4.4666666667326353</v>
      </c>
      <c r="Q7454">
        <f>(Key!$B$2-'17.1'!C7454)*24</f>
        <v>-1.5166666667209938</v>
      </c>
      <c r="R7454" s="3">
        <f>C7454-(M7454-Key!$B$5)/(24*Key!$B$6)</f>
        <v>44130.799379629629</v>
      </c>
      <c r="S7454">
        <f>M7454-Key!$B$5</f>
        <v>14.92</v>
      </c>
      <c r="T7454" s="2">
        <f t="shared" si="580"/>
        <v>44129.8125</v>
      </c>
      <c r="U7454" t="str">
        <f t="shared" si="581"/>
        <v>10-25-2020 19:30</v>
      </c>
      <c r="V7454">
        <f>IFERROR(IF(W7454=Z7454,VLOOKUP($U7454,[1]C8842!$G$2:$M$145,3,FALSE),0),0)</f>
        <v>0</v>
      </c>
      <c r="W7454">
        <f>VLOOKUP(RIGHT($V$1,5),Key!$A$9:$B$14,2,FALSE)</f>
        <v>10.199999999999999</v>
      </c>
      <c r="X7454">
        <f t="shared" si="584"/>
        <v>0</v>
      </c>
      <c r="Y7454">
        <f>VLOOKUP(RIGHT($X$1,5),Key!$A$9:$B$14,2,FALSE)</f>
        <v>3.7</v>
      </c>
      <c r="Z7454">
        <f t="shared" si="582"/>
        <v>10.199999999999999</v>
      </c>
      <c r="AA7454">
        <f t="shared" si="583"/>
        <v>0</v>
      </c>
    </row>
    <row r="7455" spans="1:27" x14ac:dyDescent="0.3">
      <c r="A7455">
        <v>100067</v>
      </c>
      <c r="B7455">
        <v>230922</v>
      </c>
      <c r="C7455" s="3">
        <v>44130.813194444447</v>
      </c>
      <c r="D7455">
        <v>1</v>
      </c>
      <c r="E7455">
        <v>1</v>
      </c>
      <c r="F7455" t="s">
        <v>25</v>
      </c>
      <c r="G7455">
        <v>1</v>
      </c>
      <c r="H7455">
        <v>70.257810000000006</v>
      </c>
      <c r="I7455">
        <v>19.92578</v>
      </c>
      <c r="J7455">
        <v>0.98046880000000003</v>
      </c>
      <c r="K7455">
        <v>60.023440000000001</v>
      </c>
      <c r="L7455" s="3">
        <v>44130.563888888886</v>
      </c>
      <c r="M7455">
        <v>17.18</v>
      </c>
      <c r="N7455" t="s">
        <v>28</v>
      </c>
      <c r="P7455">
        <f>(C7455-Key!$B$1)*24</f>
        <v>4.4666666667326353</v>
      </c>
      <c r="Q7455">
        <f>(Key!$B$2-'17.1'!C7455)*24</f>
        <v>-1.5166666667209938</v>
      </c>
      <c r="R7455" s="3">
        <f>C7455-(M7455-Key!$B$5)/(24*Key!$B$6)</f>
        <v>44130.799379629629</v>
      </c>
      <c r="S7455">
        <f>M7455-Key!$B$5</f>
        <v>14.92</v>
      </c>
      <c r="T7455" s="2">
        <f t="shared" si="580"/>
        <v>44129.8125</v>
      </c>
      <c r="U7455" t="str">
        <f t="shared" si="581"/>
        <v>10-25-2020 19:30</v>
      </c>
      <c r="V7455">
        <f>IFERROR(IF(W7455=Z7455,VLOOKUP($U7455,[1]C8842!$G$2:$M$145,3,FALSE),0),0)</f>
        <v>0</v>
      </c>
      <c r="W7455">
        <f>VLOOKUP(RIGHT($V$1,5),Key!$A$9:$B$14,2,FALSE)</f>
        <v>10.199999999999999</v>
      </c>
      <c r="X7455">
        <f t="shared" si="584"/>
        <v>0</v>
      </c>
      <c r="Y7455">
        <f>VLOOKUP(RIGHT($X$1,5),Key!$A$9:$B$14,2,FALSE)</f>
        <v>3.7</v>
      </c>
      <c r="Z7455">
        <f t="shared" si="582"/>
        <v>10.199999999999999</v>
      </c>
      <c r="AA7455">
        <f t="shared" si="583"/>
        <v>0</v>
      </c>
    </row>
    <row r="7456" spans="1:27" x14ac:dyDescent="0.3">
      <c r="A7456">
        <v>100067</v>
      </c>
      <c r="B7456">
        <v>230922</v>
      </c>
      <c r="C7456" s="3">
        <v>44130.813194444447</v>
      </c>
      <c r="D7456">
        <v>0</v>
      </c>
      <c r="E7456">
        <v>2</v>
      </c>
      <c r="F7456" t="s">
        <v>25</v>
      </c>
      <c r="G7456">
        <v>2</v>
      </c>
      <c r="H7456">
        <v>63.824219999999997</v>
      </c>
      <c r="I7456">
        <v>27.191410000000001</v>
      </c>
      <c r="J7456">
        <v>1.3828130000000001</v>
      </c>
      <c r="K7456">
        <v>47.019530000000003</v>
      </c>
      <c r="L7456" s="3">
        <v>44130.563888888886</v>
      </c>
      <c r="M7456">
        <v>17.18</v>
      </c>
      <c r="N7456" t="s">
        <v>28</v>
      </c>
      <c r="P7456">
        <f>(C7456-Key!$B$1)*24</f>
        <v>4.4666666667326353</v>
      </c>
      <c r="Q7456">
        <f>(Key!$B$2-'17.1'!C7456)*24</f>
        <v>-1.5166666667209938</v>
      </c>
      <c r="R7456" s="3">
        <f>C7456-(M7456-Key!$B$5)/(24*Key!$B$6)</f>
        <v>44130.799379629629</v>
      </c>
      <c r="S7456">
        <f>M7456-Key!$B$5</f>
        <v>14.92</v>
      </c>
      <c r="T7456" s="2">
        <f t="shared" si="580"/>
        <v>44129.8125</v>
      </c>
      <c r="U7456" t="str">
        <f t="shared" si="581"/>
        <v>10-25-2020 19:30</v>
      </c>
      <c r="V7456">
        <f>IFERROR(IF(W7456=Z7456,VLOOKUP($U7456,[1]C8842!$G$2:$M$145,3,FALSE),0),0)</f>
        <v>0</v>
      </c>
      <c r="W7456">
        <f>VLOOKUP(RIGHT($V$1,5),Key!$A$9:$B$14,2,FALSE)</f>
        <v>10.199999999999999</v>
      </c>
      <c r="X7456">
        <f t="shared" si="584"/>
        <v>0</v>
      </c>
      <c r="Y7456">
        <f>VLOOKUP(RIGHT($X$1,5),Key!$A$9:$B$14,2,FALSE)</f>
        <v>3.7</v>
      </c>
      <c r="Z7456">
        <f t="shared" si="582"/>
        <v>10.199999999999999</v>
      </c>
      <c r="AA7456">
        <f t="shared" si="583"/>
        <v>0</v>
      </c>
    </row>
    <row r="7457" spans="1:27" x14ac:dyDescent="0.3">
      <c r="A7457">
        <v>100067</v>
      </c>
      <c r="B7457">
        <v>230922</v>
      </c>
      <c r="C7457" s="3">
        <v>44130.813194444447</v>
      </c>
      <c r="D7457">
        <v>0</v>
      </c>
      <c r="E7457">
        <v>2</v>
      </c>
      <c r="F7457" t="s">
        <v>25</v>
      </c>
      <c r="G7457">
        <v>3</v>
      </c>
      <c r="H7457">
        <v>57.515630000000002</v>
      </c>
      <c r="I7457">
        <v>36.148440000000001</v>
      </c>
      <c r="J7457">
        <v>1.949219</v>
      </c>
      <c r="K7457">
        <v>46.019530000000003</v>
      </c>
      <c r="L7457" s="3">
        <v>44130.563888888886</v>
      </c>
      <c r="M7457">
        <v>17.18</v>
      </c>
      <c r="N7457" t="s">
        <v>28</v>
      </c>
      <c r="P7457">
        <f>(C7457-Key!$B$1)*24</f>
        <v>4.4666666667326353</v>
      </c>
      <c r="Q7457">
        <f>(Key!$B$2-'17.1'!C7457)*24</f>
        <v>-1.5166666667209938</v>
      </c>
      <c r="R7457" s="3">
        <f>C7457-(M7457-Key!$B$5)/(24*Key!$B$6)</f>
        <v>44130.799379629629</v>
      </c>
      <c r="S7457">
        <f>M7457-Key!$B$5</f>
        <v>14.92</v>
      </c>
      <c r="T7457" s="2">
        <f t="shared" si="580"/>
        <v>44129.8125</v>
      </c>
      <c r="U7457" t="str">
        <f t="shared" si="581"/>
        <v>10-25-2020 19:30</v>
      </c>
      <c r="V7457">
        <f>IFERROR(IF(W7457=Z7457,VLOOKUP($U7457,[1]C8842!$G$2:$M$145,3,FALSE),0),0)</f>
        <v>0</v>
      </c>
      <c r="W7457">
        <f>VLOOKUP(RIGHT($V$1,5),Key!$A$9:$B$14,2,FALSE)</f>
        <v>10.199999999999999</v>
      </c>
      <c r="X7457">
        <f t="shared" si="584"/>
        <v>0</v>
      </c>
      <c r="Y7457">
        <f>VLOOKUP(RIGHT($X$1,5),Key!$A$9:$B$14,2,FALSE)</f>
        <v>3.7</v>
      </c>
      <c r="Z7457">
        <f t="shared" si="582"/>
        <v>10.199999999999999</v>
      </c>
      <c r="AA7457">
        <f t="shared" si="583"/>
        <v>0</v>
      </c>
    </row>
    <row r="7458" spans="1:27" x14ac:dyDescent="0.3">
      <c r="A7458">
        <v>100067</v>
      </c>
      <c r="B7458">
        <v>230922</v>
      </c>
      <c r="C7458" s="3">
        <v>44130.813194444447</v>
      </c>
      <c r="D7458">
        <v>0</v>
      </c>
      <c r="E7458">
        <v>2</v>
      </c>
      <c r="F7458" t="s">
        <v>25</v>
      </c>
      <c r="G7458">
        <v>1</v>
      </c>
      <c r="H7458">
        <v>59.386719999999997</v>
      </c>
      <c r="I7458">
        <v>15.04297</v>
      </c>
      <c r="J7458">
        <v>0.94140630000000003</v>
      </c>
      <c r="K7458">
        <v>45.019530000000003</v>
      </c>
      <c r="L7458" s="3">
        <v>44130.563888888886</v>
      </c>
      <c r="M7458">
        <v>17.18</v>
      </c>
      <c r="N7458" t="s">
        <v>28</v>
      </c>
      <c r="P7458">
        <f>(C7458-Key!$B$1)*24</f>
        <v>4.4666666667326353</v>
      </c>
      <c r="Q7458">
        <f>(Key!$B$2-'17.1'!C7458)*24</f>
        <v>-1.5166666667209938</v>
      </c>
      <c r="R7458" s="3">
        <f>C7458-(M7458-Key!$B$5)/(24*Key!$B$6)</f>
        <v>44130.799379629629</v>
      </c>
      <c r="S7458">
        <f>M7458-Key!$B$5</f>
        <v>14.92</v>
      </c>
      <c r="T7458" s="2">
        <f t="shared" si="580"/>
        <v>44129.8125</v>
      </c>
      <c r="U7458" t="str">
        <f t="shared" si="581"/>
        <v>10-25-2020 19:30</v>
      </c>
      <c r="V7458">
        <f>IFERROR(IF(W7458=Z7458,VLOOKUP($U7458,[1]C8842!$G$2:$M$145,3,FALSE),0),0)</f>
        <v>0</v>
      </c>
      <c r="W7458">
        <f>VLOOKUP(RIGHT($V$1,5),Key!$A$9:$B$14,2,FALSE)</f>
        <v>10.199999999999999</v>
      </c>
      <c r="X7458">
        <f t="shared" si="584"/>
        <v>0</v>
      </c>
      <c r="Y7458">
        <f>VLOOKUP(RIGHT($X$1,5),Key!$A$9:$B$14,2,FALSE)</f>
        <v>3.7</v>
      </c>
      <c r="Z7458">
        <f t="shared" si="582"/>
        <v>10.199999999999999</v>
      </c>
      <c r="AA7458">
        <f t="shared" si="583"/>
        <v>0</v>
      </c>
    </row>
    <row r="7459" spans="1:27" x14ac:dyDescent="0.3">
      <c r="A7459">
        <v>100067</v>
      </c>
      <c r="B7459">
        <v>230922</v>
      </c>
      <c r="C7459" s="3">
        <v>44130.813194444447</v>
      </c>
      <c r="D7459">
        <v>1</v>
      </c>
      <c r="E7459">
        <v>1</v>
      </c>
      <c r="F7459" t="s">
        <v>25</v>
      </c>
      <c r="G7459">
        <v>1</v>
      </c>
      <c r="H7459">
        <v>64.054689999999994</v>
      </c>
      <c r="I7459">
        <v>15.742190000000001</v>
      </c>
      <c r="J7459">
        <v>0.90234380000000003</v>
      </c>
      <c r="K7459">
        <v>57.023440000000001</v>
      </c>
      <c r="L7459" s="3">
        <v>44130.563888888886</v>
      </c>
      <c r="M7459">
        <v>17.18</v>
      </c>
      <c r="N7459" t="s">
        <v>28</v>
      </c>
      <c r="P7459">
        <f>(C7459-Key!$B$1)*24</f>
        <v>4.4666666667326353</v>
      </c>
      <c r="Q7459">
        <f>(Key!$B$2-'17.1'!C7459)*24</f>
        <v>-1.5166666667209938</v>
      </c>
      <c r="R7459" s="3">
        <f>C7459-(M7459-Key!$B$5)/(24*Key!$B$6)</f>
        <v>44130.799379629629</v>
      </c>
      <c r="S7459">
        <f>M7459-Key!$B$5</f>
        <v>14.92</v>
      </c>
      <c r="T7459" s="2">
        <f t="shared" si="580"/>
        <v>44129.8125</v>
      </c>
      <c r="U7459" t="str">
        <f t="shared" si="581"/>
        <v>10-25-2020 19:30</v>
      </c>
      <c r="V7459">
        <f>IFERROR(IF(W7459=Z7459,VLOOKUP($U7459,[1]C8842!$G$2:$M$145,3,FALSE),0),0)</f>
        <v>0</v>
      </c>
      <c r="W7459">
        <f>VLOOKUP(RIGHT($V$1,5),Key!$A$9:$B$14,2,FALSE)</f>
        <v>10.199999999999999</v>
      </c>
      <c r="X7459">
        <f t="shared" si="584"/>
        <v>0</v>
      </c>
      <c r="Y7459">
        <f>VLOOKUP(RIGHT($X$1,5),Key!$A$9:$B$14,2,FALSE)</f>
        <v>3.7</v>
      </c>
      <c r="Z7459">
        <f t="shared" si="582"/>
        <v>10.199999999999999</v>
      </c>
      <c r="AA7459">
        <f t="shared" si="583"/>
        <v>0</v>
      </c>
    </row>
    <row r="7460" spans="1:27" x14ac:dyDescent="0.3">
      <c r="A7460">
        <v>100067</v>
      </c>
      <c r="B7460">
        <v>230922</v>
      </c>
      <c r="C7460" s="3">
        <v>44130.813194444447</v>
      </c>
      <c r="D7460">
        <v>0</v>
      </c>
      <c r="E7460">
        <v>2</v>
      </c>
      <c r="F7460" t="s">
        <v>25</v>
      </c>
      <c r="G7460">
        <v>4</v>
      </c>
      <c r="H7460">
        <v>59.886719999999997</v>
      </c>
      <c r="I7460">
        <v>72.820310000000006</v>
      </c>
      <c r="J7460">
        <v>3.5039060000000002</v>
      </c>
      <c r="K7460">
        <v>46.019530000000003</v>
      </c>
      <c r="L7460" s="3">
        <v>44130.563888888886</v>
      </c>
      <c r="M7460">
        <v>17.18</v>
      </c>
      <c r="N7460" t="s">
        <v>28</v>
      </c>
      <c r="P7460">
        <f>(C7460-Key!$B$1)*24</f>
        <v>4.4666666667326353</v>
      </c>
      <c r="Q7460">
        <f>(Key!$B$2-'17.1'!C7460)*24</f>
        <v>-1.5166666667209938</v>
      </c>
      <c r="R7460" s="3">
        <f>C7460-(M7460-Key!$B$5)/(24*Key!$B$6)</f>
        <v>44130.799379629629</v>
      </c>
      <c r="S7460">
        <f>M7460-Key!$B$5</f>
        <v>14.92</v>
      </c>
      <c r="T7460" s="2">
        <f t="shared" si="580"/>
        <v>44129.8125</v>
      </c>
      <c r="U7460" t="str">
        <f t="shared" si="581"/>
        <v>10-25-2020 19:30</v>
      </c>
      <c r="V7460">
        <f>IFERROR(IF(W7460=Z7460,VLOOKUP($U7460,[1]C8842!$G$2:$M$145,3,FALSE),0),0)</f>
        <v>0</v>
      </c>
      <c r="W7460">
        <f>VLOOKUP(RIGHT($V$1,5),Key!$A$9:$B$14,2,FALSE)</f>
        <v>10.199999999999999</v>
      </c>
      <c r="X7460">
        <f t="shared" si="584"/>
        <v>0</v>
      </c>
      <c r="Y7460">
        <f>VLOOKUP(RIGHT($X$1,5),Key!$A$9:$B$14,2,FALSE)</f>
        <v>3.7</v>
      </c>
      <c r="Z7460">
        <f t="shared" si="582"/>
        <v>10.199999999999999</v>
      </c>
      <c r="AA7460">
        <f t="shared" si="583"/>
        <v>0</v>
      </c>
    </row>
    <row r="7461" spans="1:27" x14ac:dyDescent="0.3">
      <c r="A7461">
        <v>100067</v>
      </c>
      <c r="B7461">
        <v>230922</v>
      </c>
      <c r="C7461" s="3">
        <v>44130.813194444447</v>
      </c>
      <c r="D7461">
        <v>1</v>
      </c>
      <c r="E7461">
        <v>1</v>
      </c>
      <c r="F7461" t="s">
        <v>25</v>
      </c>
      <c r="G7461">
        <v>3</v>
      </c>
      <c r="H7461">
        <v>61.816409999999998</v>
      </c>
      <c r="I7461">
        <v>36.753909999999998</v>
      </c>
      <c r="J7461">
        <v>1.839844</v>
      </c>
      <c r="K7461">
        <v>54.023440000000001</v>
      </c>
      <c r="L7461" s="3">
        <v>44130.563888888886</v>
      </c>
      <c r="M7461">
        <v>17.18</v>
      </c>
      <c r="N7461" t="s">
        <v>28</v>
      </c>
      <c r="P7461">
        <f>(C7461-Key!$B$1)*24</f>
        <v>4.4666666667326353</v>
      </c>
      <c r="Q7461">
        <f>(Key!$B$2-'17.1'!C7461)*24</f>
        <v>-1.5166666667209938</v>
      </c>
      <c r="R7461" s="3">
        <f>C7461-(M7461-Key!$B$5)/(24*Key!$B$6)</f>
        <v>44130.799379629629</v>
      </c>
      <c r="S7461">
        <f>M7461-Key!$B$5</f>
        <v>14.92</v>
      </c>
      <c r="T7461" s="2">
        <f t="shared" si="580"/>
        <v>44129.8125</v>
      </c>
      <c r="U7461" t="str">
        <f t="shared" si="581"/>
        <v>10-25-2020 19:30</v>
      </c>
      <c r="V7461">
        <f>IFERROR(IF(W7461=Z7461,VLOOKUP($U7461,[1]C8842!$G$2:$M$145,3,FALSE),0),0)</f>
        <v>0</v>
      </c>
      <c r="W7461">
        <f>VLOOKUP(RIGHT($V$1,5),Key!$A$9:$B$14,2,FALSE)</f>
        <v>10.199999999999999</v>
      </c>
      <c r="X7461">
        <f t="shared" si="584"/>
        <v>0</v>
      </c>
      <c r="Y7461">
        <f>VLOOKUP(RIGHT($X$1,5),Key!$A$9:$B$14,2,FALSE)</f>
        <v>3.7</v>
      </c>
      <c r="Z7461">
        <f t="shared" si="582"/>
        <v>10.199999999999999</v>
      </c>
      <c r="AA7461">
        <f t="shared" si="583"/>
        <v>0</v>
      </c>
    </row>
    <row r="7462" spans="1:27" x14ac:dyDescent="0.3">
      <c r="A7462">
        <v>100067</v>
      </c>
      <c r="B7462">
        <v>230922</v>
      </c>
      <c r="C7462" s="3">
        <v>44130.813194444447</v>
      </c>
      <c r="D7462">
        <v>3</v>
      </c>
      <c r="E7462">
        <v>2</v>
      </c>
      <c r="F7462" t="s">
        <v>26</v>
      </c>
      <c r="G7462">
        <v>1</v>
      </c>
      <c r="H7462">
        <v>61.75</v>
      </c>
      <c r="I7462">
        <v>16.753910000000001</v>
      </c>
      <c r="J7462">
        <v>0.98046880000000003</v>
      </c>
      <c r="K7462">
        <v>93.039060000000006</v>
      </c>
      <c r="L7462" s="3">
        <v>44130.563888888886</v>
      </c>
      <c r="M7462">
        <v>17.18</v>
      </c>
      <c r="N7462" t="s">
        <v>28</v>
      </c>
      <c r="P7462">
        <f>(C7462-Key!$B$1)*24</f>
        <v>4.4666666667326353</v>
      </c>
      <c r="Q7462">
        <f>(Key!$B$2-'17.1'!C7462)*24</f>
        <v>-1.5166666667209938</v>
      </c>
      <c r="R7462" s="3">
        <f>C7462-(M7462-Key!$B$5)/(24*Key!$B$6)</f>
        <v>44130.799379629629</v>
      </c>
      <c r="S7462">
        <f>M7462-Key!$B$5</f>
        <v>14.92</v>
      </c>
      <c r="T7462" s="2">
        <f t="shared" si="580"/>
        <v>44129.8125</v>
      </c>
      <c r="U7462" t="str">
        <f t="shared" si="581"/>
        <v>10-25-2020 19:30</v>
      </c>
      <c r="V7462">
        <f>IFERROR(IF(W7462=Z7462,VLOOKUP($U7462,[1]C8842!$G$2:$M$145,3,FALSE),0),0)</f>
        <v>0</v>
      </c>
      <c r="W7462">
        <f>VLOOKUP(RIGHT($V$1,5),Key!$A$9:$B$14,2,FALSE)</f>
        <v>10.199999999999999</v>
      </c>
      <c r="X7462">
        <f t="shared" si="584"/>
        <v>0</v>
      </c>
      <c r="Y7462">
        <f>VLOOKUP(RIGHT($X$1,5),Key!$A$9:$B$14,2,FALSE)</f>
        <v>3.7</v>
      </c>
      <c r="Z7462">
        <f t="shared" si="582"/>
        <v>10.199999999999999</v>
      </c>
      <c r="AA7462">
        <f t="shared" si="583"/>
        <v>0</v>
      </c>
    </row>
    <row r="7463" spans="1:27" x14ac:dyDescent="0.3">
      <c r="A7463">
        <v>100067</v>
      </c>
      <c r="B7463">
        <v>230922</v>
      </c>
      <c r="C7463" s="3">
        <v>44130.813194444447</v>
      </c>
      <c r="D7463">
        <v>1</v>
      </c>
      <c r="E7463">
        <v>1</v>
      </c>
      <c r="F7463" t="s">
        <v>25</v>
      </c>
      <c r="G7463">
        <v>1</v>
      </c>
      <c r="H7463">
        <v>75.476560000000006</v>
      </c>
      <c r="I7463">
        <v>15.92578</v>
      </c>
      <c r="J7463">
        <v>0.76953130000000003</v>
      </c>
      <c r="K7463">
        <v>58.023440000000001</v>
      </c>
      <c r="L7463" s="3">
        <v>44130.563888888886</v>
      </c>
      <c r="M7463">
        <v>17.18</v>
      </c>
      <c r="N7463" t="s">
        <v>28</v>
      </c>
      <c r="P7463">
        <f>(C7463-Key!$B$1)*24</f>
        <v>4.4666666667326353</v>
      </c>
      <c r="Q7463">
        <f>(Key!$B$2-'17.1'!C7463)*24</f>
        <v>-1.5166666667209938</v>
      </c>
      <c r="R7463" s="3">
        <f>C7463-(M7463-Key!$B$5)/(24*Key!$B$6)</f>
        <v>44130.799379629629</v>
      </c>
      <c r="S7463">
        <f>M7463-Key!$B$5</f>
        <v>14.92</v>
      </c>
      <c r="T7463" s="2">
        <f t="shared" si="580"/>
        <v>44129.8125</v>
      </c>
      <c r="U7463" t="str">
        <f t="shared" si="581"/>
        <v>10-25-2020 19:30</v>
      </c>
      <c r="V7463">
        <f>IFERROR(IF(W7463=Z7463,VLOOKUP($U7463,[1]C8842!$G$2:$M$145,3,FALSE),0),0)</f>
        <v>0</v>
      </c>
      <c r="W7463">
        <f>VLOOKUP(RIGHT($V$1,5),Key!$A$9:$B$14,2,FALSE)</f>
        <v>10.199999999999999</v>
      </c>
      <c r="X7463">
        <f t="shared" si="584"/>
        <v>0</v>
      </c>
      <c r="Y7463">
        <f>VLOOKUP(RIGHT($X$1,5),Key!$A$9:$B$14,2,FALSE)</f>
        <v>3.7</v>
      </c>
      <c r="Z7463">
        <f t="shared" si="582"/>
        <v>10.199999999999999</v>
      </c>
      <c r="AA7463">
        <f t="shared" si="583"/>
        <v>0</v>
      </c>
    </row>
    <row r="7464" spans="1:27" x14ac:dyDescent="0.3">
      <c r="A7464">
        <v>100067</v>
      </c>
      <c r="B7464">
        <v>230922</v>
      </c>
      <c r="C7464" s="3">
        <v>44130.813194444447</v>
      </c>
      <c r="D7464">
        <v>0</v>
      </c>
      <c r="E7464">
        <v>2</v>
      </c>
      <c r="F7464" t="s">
        <v>25</v>
      </c>
      <c r="G7464">
        <v>1</v>
      </c>
      <c r="H7464">
        <v>67.507810000000006</v>
      </c>
      <c r="I7464">
        <v>15.26563</v>
      </c>
      <c r="J7464">
        <v>0.8359375</v>
      </c>
      <c r="K7464">
        <v>46.019530000000003</v>
      </c>
      <c r="L7464" s="3">
        <v>44130.563888888886</v>
      </c>
      <c r="M7464">
        <v>17.18</v>
      </c>
      <c r="N7464" t="s">
        <v>28</v>
      </c>
      <c r="P7464">
        <f>(C7464-Key!$B$1)*24</f>
        <v>4.4666666667326353</v>
      </c>
      <c r="Q7464">
        <f>(Key!$B$2-'17.1'!C7464)*24</f>
        <v>-1.5166666667209938</v>
      </c>
      <c r="R7464" s="3">
        <f>C7464-(M7464-Key!$B$5)/(24*Key!$B$6)</f>
        <v>44130.799379629629</v>
      </c>
      <c r="S7464">
        <f>M7464-Key!$B$5</f>
        <v>14.92</v>
      </c>
      <c r="T7464" s="2">
        <f t="shared" si="580"/>
        <v>44129.8125</v>
      </c>
      <c r="U7464" t="str">
        <f t="shared" si="581"/>
        <v>10-25-2020 19:30</v>
      </c>
      <c r="V7464">
        <f>IFERROR(IF(W7464=Z7464,VLOOKUP($U7464,[1]C8842!$G$2:$M$145,3,FALSE),0),0)</f>
        <v>0</v>
      </c>
      <c r="W7464">
        <f>VLOOKUP(RIGHT($V$1,5),Key!$A$9:$B$14,2,FALSE)</f>
        <v>10.199999999999999</v>
      </c>
      <c r="X7464">
        <f t="shared" si="584"/>
        <v>0</v>
      </c>
      <c r="Y7464">
        <f>VLOOKUP(RIGHT($X$1,5),Key!$A$9:$B$14,2,FALSE)</f>
        <v>3.7</v>
      </c>
      <c r="Z7464">
        <f t="shared" si="582"/>
        <v>10.199999999999999</v>
      </c>
      <c r="AA7464">
        <f t="shared" si="583"/>
        <v>0</v>
      </c>
    </row>
    <row r="7465" spans="1:27" x14ac:dyDescent="0.3">
      <c r="A7465">
        <v>100067</v>
      </c>
      <c r="B7465">
        <v>230922</v>
      </c>
      <c r="C7465" s="3">
        <v>44130.813194444447</v>
      </c>
      <c r="D7465">
        <v>3</v>
      </c>
      <c r="E7465">
        <v>2</v>
      </c>
      <c r="F7465" t="s">
        <v>26</v>
      </c>
      <c r="G7465">
        <v>1</v>
      </c>
      <c r="H7465">
        <v>72.578130000000002</v>
      </c>
      <c r="I7465">
        <v>16.35547</v>
      </c>
      <c r="J7465">
        <v>0.81640630000000003</v>
      </c>
      <c r="K7465">
        <v>92.039060000000006</v>
      </c>
      <c r="L7465" s="3">
        <v>44130.563888888886</v>
      </c>
      <c r="M7465">
        <v>17.18</v>
      </c>
      <c r="N7465" t="s">
        <v>28</v>
      </c>
      <c r="P7465">
        <f>(C7465-Key!$B$1)*24</f>
        <v>4.4666666667326353</v>
      </c>
      <c r="Q7465">
        <f>(Key!$B$2-'17.1'!C7465)*24</f>
        <v>-1.5166666667209938</v>
      </c>
      <c r="R7465" s="3">
        <f>C7465-(M7465-Key!$B$5)/(24*Key!$B$6)</f>
        <v>44130.799379629629</v>
      </c>
      <c r="S7465">
        <f>M7465-Key!$B$5</f>
        <v>14.92</v>
      </c>
      <c r="T7465" s="2">
        <f t="shared" si="580"/>
        <v>44129.8125</v>
      </c>
      <c r="U7465" t="str">
        <f t="shared" si="581"/>
        <v>10-25-2020 19:30</v>
      </c>
      <c r="V7465">
        <f>IFERROR(IF(W7465=Z7465,VLOOKUP($U7465,[1]C8842!$G$2:$M$145,3,FALSE),0),0)</f>
        <v>0</v>
      </c>
      <c r="W7465">
        <f>VLOOKUP(RIGHT($V$1,5),Key!$A$9:$B$14,2,FALSE)</f>
        <v>10.199999999999999</v>
      </c>
      <c r="X7465">
        <f t="shared" si="584"/>
        <v>0</v>
      </c>
      <c r="Y7465">
        <f>VLOOKUP(RIGHT($X$1,5),Key!$A$9:$B$14,2,FALSE)</f>
        <v>3.7</v>
      </c>
      <c r="Z7465">
        <f t="shared" si="582"/>
        <v>10.199999999999999</v>
      </c>
      <c r="AA7465">
        <f t="shared" si="583"/>
        <v>0</v>
      </c>
    </row>
    <row r="7466" spans="1:27" x14ac:dyDescent="0.3">
      <c r="A7466">
        <v>100067</v>
      </c>
      <c r="B7466">
        <v>230922</v>
      </c>
      <c r="C7466" s="3">
        <v>44130.813888888886</v>
      </c>
      <c r="D7466">
        <v>3</v>
      </c>
      <c r="E7466">
        <v>2</v>
      </c>
      <c r="F7466" t="s">
        <v>26</v>
      </c>
      <c r="G7466">
        <v>1</v>
      </c>
      <c r="H7466">
        <v>66.285160000000005</v>
      </c>
      <c r="I7466">
        <v>17.984380000000002</v>
      </c>
      <c r="J7466">
        <v>0.9609375</v>
      </c>
      <c r="K7466">
        <v>92.039060000000006</v>
      </c>
      <c r="L7466" s="3">
        <v>44130.563888888886</v>
      </c>
      <c r="M7466">
        <v>17.18</v>
      </c>
      <c r="N7466" t="s">
        <v>28</v>
      </c>
      <c r="P7466">
        <f>(C7466-Key!$B$1)*24</f>
        <v>4.4833333332790062</v>
      </c>
      <c r="Q7466">
        <f>(Key!$B$2-'17.1'!C7466)*24</f>
        <v>-1.5333333332673647</v>
      </c>
      <c r="R7466" s="3">
        <f>C7466-(M7466-Key!$B$5)/(24*Key!$B$6)</f>
        <v>44130.800074074068</v>
      </c>
      <c r="S7466">
        <f>M7466-Key!$B$5</f>
        <v>14.92</v>
      </c>
      <c r="T7466" s="2">
        <f t="shared" si="580"/>
        <v>44129.8125</v>
      </c>
      <c r="U7466" t="str">
        <f t="shared" si="581"/>
        <v>10-25-2020 19:30</v>
      </c>
      <c r="V7466">
        <f>IFERROR(IF(W7466=Z7466,VLOOKUP($U7466,[1]C8842!$G$2:$M$145,3,FALSE),0),0)</f>
        <v>0</v>
      </c>
      <c r="W7466">
        <f>VLOOKUP(RIGHT($V$1,5),Key!$A$9:$B$14,2,FALSE)</f>
        <v>10.199999999999999</v>
      </c>
      <c r="X7466">
        <f t="shared" si="584"/>
        <v>0</v>
      </c>
      <c r="Y7466">
        <f>VLOOKUP(RIGHT($X$1,5),Key!$A$9:$B$14,2,FALSE)</f>
        <v>3.7</v>
      </c>
      <c r="Z7466">
        <f t="shared" si="582"/>
        <v>10.199999999999999</v>
      </c>
      <c r="AA7466">
        <f t="shared" si="583"/>
        <v>0</v>
      </c>
    </row>
    <row r="7467" spans="1:27" x14ac:dyDescent="0.3">
      <c r="A7467">
        <v>100067</v>
      </c>
      <c r="B7467">
        <v>230922</v>
      </c>
      <c r="C7467" s="3">
        <v>44130.813888888886</v>
      </c>
      <c r="D7467">
        <v>3</v>
      </c>
      <c r="E7467">
        <v>2</v>
      </c>
      <c r="F7467" t="s">
        <v>26</v>
      </c>
      <c r="G7467">
        <v>1</v>
      </c>
      <c r="H7467">
        <v>65.199219999999997</v>
      </c>
      <c r="I7467">
        <v>19.960940000000001</v>
      </c>
      <c r="J7467">
        <v>1.058594</v>
      </c>
      <c r="K7467">
        <v>94.039060000000006</v>
      </c>
      <c r="L7467" s="3">
        <v>44130.563888888886</v>
      </c>
      <c r="M7467">
        <v>17.18</v>
      </c>
      <c r="N7467" t="s">
        <v>28</v>
      </c>
      <c r="P7467">
        <f>(C7467-Key!$B$1)*24</f>
        <v>4.4833333332790062</v>
      </c>
      <c r="Q7467">
        <f>(Key!$B$2-'17.1'!C7467)*24</f>
        <v>-1.5333333332673647</v>
      </c>
      <c r="R7467" s="3">
        <f>C7467-(M7467-Key!$B$5)/(24*Key!$B$6)</f>
        <v>44130.800074074068</v>
      </c>
      <c r="S7467">
        <f>M7467-Key!$B$5</f>
        <v>14.92</v>
      </c>
      <c r="T7467" s="2">
        <f t="shared" si="580"/>
        <v>44129.8125</v>
      </c>
      <c r="U7467" t="str">
        <f t="shared" si="581"/>
        <v>10-25-2020 19:30</v>
      </c>
      <c r="V7467">
        <f>IFERROR(IF(W7467=Z7467,VLOOKUP($U7467,[1]C8842!$G$2:$M$145,3,FALSE),0),0)</f>
        <v>0</v>
      </c>
      <c r="W7467">
        <f>VLOOKUP(RIGHT($V$1,5),Key!$A$9:$B$14,2,FALSE)</f>
        <v>10.199999999999999</v>
      </c>
      <c r="X7467">
        <f t="shared" si="584"/>
        <v>0</v>
      </c>
      <c r="Y7467">
        <f>VLOOKUP(RIGHT($X$1,5),Key!$A$9:$B$14,2,FALSE)</f>
        <v>3.7</v>
      </c>
      <c r="Z7467">
        <f t="shared" si="582"/>
        <v>10.199999999999999</v>
      </c>
      <c r="AA7467">
        <f t="shared" si="583"/>
        <v>0</v>
      </c>
    </row>
    <row r="7468" spans="1:27" x14ac:dyDescent="0.3">
      <c r="A7468">
        <v>100067</v>
      </c>
      <c r="B7468">
        <v>230922</v>
      </c>
      <c r="C7468" s="3">
        <v>44130.813888888886</v>
      </c>
      <c r="D7468">
        <v>1</v>
      </c>
      <c r="E7468">
        <v>1</v>
      </c>
      <c r="F7468" t="s">
        <v>25</v>
      </c>
      <c r="G7468">
        <v>1</v>
      </c>
      <c r="H7468">
        <v>77.355469999999997</v>
      </c>
      <c r="I7468">
        <v>18.726559999999999</v>
      </c>
      <c r="J7468">
        <v>0.84765630000000003</v>
      </c>
      <c r="K7468">
        <v>56.023440000000001</v>
      </c>
      <c r="L7468" s="3">
        <v>44130.563888888886</v>
      </c>
      <c r="M7468">
        <v>17.18</v>
      </c>
      <c r="N7468" t="s">
        <v>28</v>
      </c>
      <c r="P7468">
        <f>(C7468-Key!$B$1)*24</f>
        <v>4.4833333332790062</v>
      </c>
      <c r="Q7468">
        <f>(Key!$B$2-'17.1'!C7468)*24</f>
        <v>-1.5333333332673647</v>
      </c>
      <c r="R7468" s="3">
        <f>C7468-(M7468-Key!$B$5)/(24*Key!$B$6)</f>
        <v>44130.800074074068</v>
      </c>
      <c r="S7468">
        <f>M7468-Key!$B$5</f>
        <v>14.92</v>
      </c>
      <c r="T7468" s="2">
        <f t="shared" si="580"/>
        <v>44129.8125</v>
      </c>
      <c r="U7468" t="str">
        <f t="shared" si="581"/>
        <v>10-25-2020 19:30</v>
      </c>
      <c r="V7468">
        <f>IFERROR(IF(W7468=Z7468,VLOOKUP($U7468,[1]C8842!$G$2:$M$145,3,FALSE),0),0)</f>
        <v>0</v>
      </c>
      <c r="W7468">
        <f>VLOOKUP(RIGHT($V$1,5),Key!$A$9:$B$14,2,FALSE)</f>
        <v>10.199999999999999</v>
      </c>
      <c r="X7468">
        <f t="shared" si="584"/>
        <v>0</v>
      </c>
      <c r="Y7468">
        <f>VLOOKUP(RIGHT($X$1,5),Key!$A$9:$B$14,2,FALSE)</f>
        <v>3.7</v>
      </c>
      <c r="Z7468">
        <f t="shared" si="582"/>
        <v>10.199999999999999</v>
      </c>
      <c r="AA7468">
        <f t="shared" si="583"/>
        <v>0</v>
      </c>
    </row>
    <row r="7469" spans="1:27" x14ac:dyDescent="0.3">
      <c r="A7469">
        <v>100067</v>
      </c>
      <c r="B7469">
        <v>230922</v>
      </c>
      <c r="C7469" s="3">
        <v>44130.813888888886</v>
      </c>
      <c r="D7469">
        <v>0</v>
      </c>
      <c r="E7469">
        <v>2</v>
      </c>
      <c r="F7469" t="s">
        <v>25</v>
      </c>
      <c r="G7469">
        <v>1</v>
      </c>
      <c r="H7469">
        <v>59.894530000000003</v>
      </c>
      <c r="I7469">
        <v>15.25</v>
      </c>
      <c r="J7469">
        <v>0.94140630000000003</v>
      </c>
      <c r="K7469">
        <v>46.019530000000003</v>
      </c>
      <c r="L7469" s="3">
        <v>44130.563888888886</v>
      </c>
      <c r="M7469">
        <v>17.18</v>
      </c>
      <c r="N7469" t="s">
        <v>28</v>
      </c>
      <c r="P7469">
        <f>(C7469-Key!$B$1)*24</f>
        <v>4.4833333332790062</v>
      </c>
      <c r="Q7469">
        <f>(Key!$B$2-'17.1'!C7469)*24</f>
        <v>-1.5333333332673647</v>
      </c>
      <c r="R7469" s="3">
        <f>C7469-(M7469-Key!$B$5)/(24*Key!$B$6)</f>
        <v>44130.800074074068</v>
      </c>
      <c r="S7469">
        <f>M7469-Key!$B$5</f>
        <v>14.92</v>
      </c>
      <c r="T7469" s="2">
        <f t="shared" si="580"/>
        <v>44129.8125</v>
      </c>
      <c r="U7469" t="str">
        <f t="shared" si="581"/>
        <v>10-25-2020 19:30</v>
      </c>
      <c r="V7469">
        <f>IFERROR(IF(W7469=Z7469,VLOOKUP($U7469,[1]C8842!$G$2:$M$145,3,FALSE),0),0)</f>
        <v>0</v>
      </c>
      <c r="W7469">
        <f>VLOOKUP(RIGHT($V$1,5),Key!$A$9:$B$14,2,FALSE)</f>
        <v>10.199999999999999</v>
      </c>
      <c r="X7469">
        <f t="shared" si="584"/>
        <v>0</v>
      </c>
      <c r="Y7469">
        <f>VLOOKUP(RIGHT($X$1,5),Key!$A$9:$B$14,2,FALSE)</f>
        <v>3.7</v>
      </c>
      <c r="Z7469">
        <f t="shared" si="582"/>
        <v>10.199999999999999</v>
      </c>
      <c r="AA7469">
        <f t="shared" si="583"/>
        <v>0</v>
      </c>
    </row>
    <row r="7470" spans="1:27" x14ac:dyDescent="0.3">
      <c r="A7470">
        <v>100067</v>
      </c>
      <c r="B7470">
        <v>230922</v>
      </c>
      <c r="C7470" s="3">
        <v>44130.813888888886</v>
      </c>
      <c r="D7470">
        <v>2</v>
      </c>
      <c r="E7470">
        <v>1</v>
      </c>
      <c r="F7470" t="s">
        <v>26</v>
      </c>
      <c r="G7470">
        <v>1</v>
      </c>
      <c r="H7470">
        <v>72.382810000000006</v>
      </c>
      <c r="I7470">
        <v>15.73047</v>
      </c>
      <c r="J7470">
        <v>0.796875</v>
      </c>
      <c r="K7470">
        <v>81.035160000000005</v>
      </c>
      <c r="L7470" s="3">
        <v>44130.563888888886</v>
      </c>
      <c r="M7470">
        <v>17.18</v>
      </c>
      <c r="N7470" t="s">
        <v>28</v>
      </c>
      <c r="P7470">
        <f>(C7470-Key!$B$1)*24</f>
        <v>4.4833333332790062</v>
      </c>
      <c r="Q7470">
        <f>(Key!$B$2-'17.1'!C7470)*24</f>
        <v>-1.5333333332673647</v>
      </c>
      <c r="R7470" s="3">
        <f>C7470-(M7470-Key!$B$5)/(24*Key!$B$6)</f>
        <v>44130.800074074068</v>
      </c>
      <c r="S7470">
        <f>M7470-Key!$B$5</f>
        <v>14.92</v>
      </c>
      <c r="T7470" s="2">
        <f t="shared" si="580"/>
        <v>44129.8125</v>
      </c>
      <c r="U7470" t="str">
        <f t="shared" si="581"/>
        <v>10-25-2020 19:30</v>
      </c>
      <c r="V7470">
        <f>IFERROR(IF(W7470=Z7470,VLOOKUP($U7470,[1]C8842!$G$2:$M$145,3,FALSE),0),0)</f>
        <v>0</v>
      </c>
      <c r="W7470">
        <f>VLOOKUP(RIGHT($V$1,5),Key!$A$9:$B$14,2,FALSE)</f>
        <v>10.199999999999999</v>
      </c>
      <c r="X7470">
        <f t="shared" si="584"/>
        <v>0</v>
      </c>
      <c r="Y7470">
        <f>VLOOKUP(RIGHT($X$1,5),Key!$A$9:$B$14,2,FALSE)</f>
        <v>3.7</v>
      </c>
      <c r="Z7470">
        <f t="shared" si="582"/>
        <v>10.199999999999999</v>
      </c>
      <c r="AA7470">
        <f t="shared" si="583"/>
        <v>0</v>
      </c>
    </row>
    <row r="7471" spans="1:27" x14ac:dyDescent="0.3">
      <c r="A7471">
        <v>100067</v>
      </c>
      <c r="B7471">
        <v>230922</v>
      </c>
      <c r="C7471" s="3">
        <v>44130.813888888886</v>
      </c>
      <c r="D7471">
        <v>2</v>
      </c>
      <c r="E7471">
        <v>1</v>
      </c>
      <c r="F7471" t="s">
        <v>26</v>
      </c>
      <c r="G7471">
        <v>1</v>
      </c>
      <c r="H7471">
        <v>75.289060000000006</v>
      </c>
      <c r="I7471">
        <v>16.421880000000002</v>
      </c>
      <c r="J7471">
        <v>0.7890625</v>
      </c>
      <c r="K7471">
        <v>82.035160000000005</v>
      </c>
      <c r="L7471" s="3">
        <v>44130.563888888886</v>
      </c>
      <c r="M7471">
        <v>17.18</v>
      </c>
      <c r="N7471" t="s">
        <v>28</v>
      </c>
      <c r="P7471">
        <f>(C7471-Key!$B$1)*24</f>
        <v>4.4833333332790062</v>
      </c>
      <c r="Q7471">
        <f>(Key!$B$2-'17.1'!C7471)*24</f>
        <v>-1.5333333332673647</v>
      </c>
      <c r="R7471" s="3">
        <f>C7471-(M7471-Key!$B$5)/(24*Key!$B$6)</f>
        <v>44130.800074074068</v>
      </c>
      <c r="S7471">
        <f>M7471-Key!$B$5</f>
        <v>14.92</v>
      </c>
      <c r="T7471" s="2">
        <f t="shared" si="580"/>
        <v>44129.8125</v>
      </c>
      <c r="U7471" t="str">
        <f t="shared" si="581"/>
        <v>10-25-2020 19:30</v>
      </c>
      <c r="V7471">
        <f>IFERROR(IF(W7471=Z7471,VLOOKUP($U7471,[1]C8842!$G$2:$M$145,3,FALSE),0),0)</f>
        <v>0</v>
      </c>
      <c r="W7471">
        <f>VLOOKUP(RIGHT($V$1,5),Key!$A$9:$B$14,2,FALSE)</f>
        <v>10.199999999999999</v>
      </c>
      <c r="X7471">
        <f t="shared" si="584"/>
        <v>0</v>
      </c>
      <c r="Y7471">
        <f>VLOOKUP(RIGHT($X$1,5),Key!$A$9:$B$14,2,FALSE)</f>
        <v>3.7</v>
      </c>
      <c r="Z7471">
        <f t="shared" si="582"/>
        <v>10.199999999999999</v>
      </c>
      <c r="AA7471">
        <f t="shared" si="583"/>
        <v>0</v>
      </c>
    </row>
    <row r="7472" spans="1:27" x14ac:dyDescent="0.3">
      <c r="A7472">
        <v>100067</v>
      </c>
      <c r="B7472">
        <v>230922</v>
      </c>
      <c r="C7472" s="3">
        <v>44130.813888888886</v>
      </c>
      <c r="D7472">
        <v>3</v>
      </c>
      <c r="E7472">
        <v>2</v>
      </c>
      <c r="F7472" t="s">
        <v>26</v>
      </c>
      <c r="G7472">
        <v>1</v>
      </c>
      <c r="H7472">
        <v>70.8125</v>
      </c>
      <c r="I7472">
        <v>19.19922</v>
      </c>
      <c r="J7472">
        <v>0.9453125</v>
      </c>
      <c r="K7472">
        <v>96.039060000000006</v>
      </c>
      <c r="L7472" s="3">
        <v>44130.563888888886</v>
      </c>
      <c r="M7472">
        <v>17.18</v>
      </c>
      <c r="N7472" t="s">
        <v>28</v>
      </c>
      <c r="P7472">
        <f>(C7472-Key!$B$1)*24</f>
        <v>4.4833333332790062</v>
      </c>
      <c r="Q7472">
        <f>(Key!$B$2-'17.1'!C7472)*24</f>
        <v>-1.5333333332673647</v>
      </c>
      <c r="R7472" s="3">
        <f>C7472-(M7472-Key!$B$5)/(24*Key!$B$6)</f>
        <v>44130.800074074068</v>
      </c>
      <c r="S7472">
        <f>M7472-Key!$B$5</f>
        <v>14.92</v>
      </c>
      <c r="T7472" s="2">
        <f t="shared" si="580"/>
        <v>44129.8125</v>
      </c>
      <c r="U7472" t="str">
        <f t="shared" si="581"/>
        <v>10-25-2020 19:30</v>
      </c>
      <c r="V7472">
        <f>IFERROR(IF(W7472=Z7472,VLOOKUP($U7472,[1]C8842!$G$2:$M$145,3,FALSE),0),0)</f>
        <v>0</v>
      </c>
      <c r="W7472">
        <f>VLOOKUP(RIGHT($V$1,5),Key!$A$9:$B$14,2,FALSE)</f>
        <v>10.199999999999999</v>
      </c>
      <c r="X7472">
        <f t="shared" si="584"/>
        <v>0</v>
      </c>
      <c r="Y7472">
        <f>VLOOKUP(RIGHT($X$1,5),Key!$A$9:$B$14,2,FALSE)</f>
        <v>3.7</v>
      </c>
      <c r="Z7472">
        <f t="shared" si="582"/>
        <v>10.199999999999999</v>
      </c>
      <c r="AA7472">
        <f t="shared" si="583"/>
        <v>0</v>
      </c>
    </row>
    <row r="7473" spans="1:27" x14ac:dyDescent="0.3">
      <c r="A7473">
        <v>100067</v>
      </c>
      <c r="B7473">
        <v>230922</v>
      </c>
      <c r="C7473" s="3">
        <v>44130.813888888886</v>
      </c>
      <c r="D7473">
        <v>0</v>
      </c>
      <c r="E7473">
        <v>2</v>
      </c>
      <c r="F7473" t="s">
        <v>25</v>
      </c>
      <c r="G7473">
        <v>4</v>
      </c>
      <c r="H7473">
        <v>70.734380000000002</v>
      </c>
      <c r="I7473">
        <v>50.742190000000001</v>
      </c>
      <c r="J7473">
        <v>2.1328130000000001</v>
      </c>
      <c r="K7473">
        <v>46.019530000000003</v>
      </c>
      <c r="L7473" s="3">
        <v>44130.563888888886</v>
      </c>
      <c r="M7473">
        <v>17.18</v>
      </c>
      <c r="N7473" t="s">
        <v>28</v>
      </c>
      <c r="P7473">
        <f>(C7473-Key!$B$1)*24</f>
        <v>4.4833333332790062</v>
      </c>
      <c r="Q7473">
        <f>(Key!$B$2-'17.1'!C7473)*24</f>
        <v>-1.5333333332673647</v>
      </c>
      <c r="R7473" s="3">
        <f>C7473-(M7473-Key!$B$5)/(24*Key!$B$6)</f>
        <v>44130.800074074068</v>
      </c>
      <c r="S7473">
        <f>M7473-Key!$B$5</f>
        <v>14.92</v>
      </c>
      <c r="T7473" s="2">
        <f t="shared" si="580"/>
        <v>44129.8125</v>
      </c>
      <c r="U7473" t="str">
        <f t="shared" si="581"/>
        <v>10-25-2020 19:30</v>
      </c>
      <c r="V7473">
        <f>IFERROR(IF(W7473=Z7473,VLOOKUP($U7473,[1]C8842!$G$2:$M$145,3,FALSE),0),0)</f>
        <v>0</v>
      </c>
      <c r="W7473">
        <f>VLOOKUP(RIGHT($V$1,5),Key!$A$9:$B$14,2,FALSE)</f>
        <v>10.199999999999999</v>
      </c>
      <c r="X7473">
        <f t="shared" si="584"/>
        <v>0</v>
      </c>
      <c r="Y7473">
        <f>VLOOKUP(RIGHT($X$1,5),Key!$A$9:$B$14,2,FALSE)</f>
        <v>3.7</v>
      </c>
      <c r="Z7473">
        <f t="shared" si="582"/>
        <v>10.199999999999999</v>
      </c>
      <c r="AA7473">
        <f t="shared" si="583"/>
        <v>0</v>
      </c>
    </row>
    <row r="7474" spans="1:27" x14ac:dyDescent="0.3">
      <c r="A7474">
        <v>100067</v>
      </c>
      <c r="B7474">
        <v>230922</v>
      </c>
      <c r="C7474" s="3">
        <v>44130.813888888886</v>
      </c>
      <c r="D7474">
        <v>0</v>
      </c>
      <c r="E7474">
        <v>2</v>
      </c>
      <c r="F7474" t="s">
        <v>25</v>
      </c>
      <c r="G7474">
        <v>1</v>
      </c>
      <c r="H7474">
        <v>61.777340000000002</v>
      </c>
      <c r="I7474">
        <v>16.972660000000001</v>
      </c>
      <c r="J7474">
        <v>0.98828130000000003</v>
      </c>
      <c r="K7474">
        <v>46.019530000000003</v>
      </c>
      <c r="L7474" s="3">
        <v>44130.563888888886</v>
      </c>
      <c r="M7474">
        <v>17.18</v>
      </c>
      <c r="N7474" t="s">
        <v>28</v>
      </c>
      <c r="P7474">
        <f>(C7474-Key!$B$1)*24</f>
        <v>4.4833333332790062</v>
      </c>
      <c r="Q7474">
        <f>(Key!$B$2-'17.1'!C7474)*24</f>
        <v>-1.5333333332673647</v>
      </c>
      <c r="R7474" s="3">
        <f>C7474-(M7474-Key!$B$5)/(24*Key!$B$6)</f>
        <v>44130.800074074068</v>
      </c>
      <c r="S7474">
        <f>M7474-Key!$B$5</f>
        <v>14.92</v>
      </c>
      <c r="T7474" s="2">
        <f t="shared" si="580"/>
        <v>44129.8125</v>
      </c>
      <c r="U7474" t="str">
        <f t="shared" si="581"/>
        <v>10-25-2020 19:30</v>
      </c>
      <c r="V7474">
        <f>IFERROR(IF(W7474=Z7474,VLOOKUP($U7474,[1]C8842!$G$2:$M$145,3,FALSE),0),0)</f>
        <v>0</v>
      </c>
      <c r="W7474">
        <f>VLOOKUP(RIGHT($V$1,5),Key!$A$9:$B$14,2,FALSE)</f>
        <v>10.199999999999999</v>
      </c>
      <c r="X7474">
        <f t="shared" si="584"/>
        <v>0</v>
      </c>
      <c r="Y7474">
        <f>VLOOKUP(RIGHT($X$1,5),Key!$A$9:$B$14,2,FALSE)</f>
        <v>3.7</v>
      </c>
      <c r="Z7474">
        <f t="shared" si="582"/>
        <v>10.199999999999999</v>
      </c>
      <c r="AA7474">
        <f t="shared" si="583"/>
        <v>0</v>
      </c>
    </row>
    <row r="7475" spans="1:27" x14ac:dyDescent="0.3">
      <c r="A7475">
        <v>100067</v>
      </c>
      <c r="B7475">
        <v>230922</v>
      </c>
      <c r="C7475" s="3">
        <v>44130.813888888886</v>
      </c>
      <c r="D7475">
        <v>1</v>
      </c>
      <c r="E7475">
        <v>1</v>
      </c>
      <c r="F7475" t="s">
        <v>25</v>
      </c>
      <c r="G7475">
        <v>1</v>
      </c>
      <c r="H7475">
        <v>61.742190000000001</v>
      </c>
      <c r="I7475">
        <v>13.54688</v>
      </c>
      <c r="J7475">
        <v>0.83984380000000003</v>
      </c>
      <c r="K7475">
        <v>60.023440000000001</v>
      </c>
      <c r="L7475" s="3">
        <v>44130.563888888886</v>
      </c>
      <c r="M7475">
        <v>17.18</v>
      </c>
      <c r="N7475" t="s">
        <v>28</v>
      </c>
      <c r="P7475">
        <f>(C7475-Key!$B$1)*24</f>
        <v>4.4833333332790062</v>
      </c>
      <c r="Q7475">
        <f>(Key!$B$2-'17.1'!C7475)*24</f>
        <v>-1.5333333332673647</v>
      </c>
      <c r="R7475" s="3">
        <f>C7475-(M7475-Key!$B$5)/(24*Key!$B$6)</f>
        <v>44130.800074074068</v>
      </c>
      <c r="S7475">
        <f>M7475-Key!$B$5</f>
        <v>14.92</v>
      </c>
      <c r="T7475" s="2">
        <f t="shared" si="580"/>
        <v>44129.8125</v>
      </c>
      <c r="U7475" t="str">
        <f t="shared" si="581"/>
        <v>10-25-2020 19:30</v>
      </c>
      <c r="V7475">
        <f>IFERROR(IF(W7475=Z7475,VLOOKUP($U7475,[1]C8842!$G$2:$M$145,3,FALSE),0),0)</f>
        <v>0</v>
      </c>
      <c r="W7475">
        <f>VLOOKUP(RIGHT($V$1,5),Key!$A$9:$B$14,2,FALSE)</f>
        <v>10.199999999999999</v>
      </c>
      <c r="X7475">
        <f t="shared" si="584"/>
        <v>0</v>
      </c>
      <c r="Y7475">
        <f>VLOOKUP(RIGHT($X$1,5),Key!$A$9:$B$14,2,FALSE)</f>
        <v>3.7</v>
      </c>
      <c r="Z7475">
        <f t="shared" si="582"/>
        <v>10.199999999999999</v>
      </c>
      <c r="AA7475">
        <f t="shared" si="583"/>
        <v>0</v>
      </c>
    </row>
    <row r="7476" spans="1:27" x14ac:dyDescent="0.3">
      <c r="A7476">
        <v>100067</v>
      </c>
      <c r="B7476">
        <v>230922</v>
      </c>
      <c r="C7476" s="3">
        <v>44130.813888888886</v>
      </c>
      <c r="D7476">
        <v>1</v>
      </c>
      <c r="E7476">
        <v>1</v>
      </c>
      <c r="F7476" t="s">
        <v>25</v>
      </c>
      <c r="G7476">
        <v>1</v>
      </c>
      <c r="H7476">
        <v>67.226560000000006</v>
      </c>
      <c r="I7476">
        <v>17.554690000000001</v>
      </c>
      <c r="J7476">
        <v>0.9296875</v>
      </c>
      <c r="K7476">
        <v>56.023440000000001</v>
      </c>
      <c r="L7476" s="3">
        <v>44130.563888888886</v>
      </c>
      <c r="M7476">
        <v>17.18</v>
      </c>
      <c r="N7476" t="s">
        <v>28</v>
      </c>
      <c r="P7476">
        <f>(C7476-Key!$B$1)*24</f>
        <v>4.4833333332790062</v>
      </c>
      <c r="Q7476">
        <f>(Key!$B$2-'17.1'!C7476)*24</f>
        <v>-1.5333333332673647</v>
      </c>
      <c r="R7476" s="3">
        <f>C7476-(M7476-Key!$B$5)/(24*Key!$B$6)</f>
        <v>44130.800074074068</v>
      </c>
      <c r="S7476">
        <f>M7476-Key!$B$5</f>
        <v>14.92</v>
      </c>
      <c r="T7476" s="2">
        <f t="shared" si="580"/>
        <v>44129.8125</v>
      </c>
      <c r="U7476" t="str">
        <f t="shared" si="581"/>
        <v>10-25-2020 19:30</v>
      </c>
      <c r="V7476">
        <f>IFERROR(IF(W7476=Z7476,VLOOKUP($U7476,[1]C8842!$G$2:$M$145,3,FALSE),0),0)</f>
        <v>0</v>
      </c>
      <c r="W7476">
        <f>VLOOKUP(RIGHT($V$1,5),Key!$A$9:$B$14,2,FALSE)</f>
        <v>10.199999999999999</v>
      </c>
      <c r="X7476">
        <f t="shared" si="584"/>
        <v>0</v>
      </c>
      <c r="Y7476">
        <f>VLOOKUP(RIGHT($X$1,5),Key!$A$9:$B$14,2,FALSE)</f>
        <v>3.7</v>
      </c>
      <c r="Z7476">
        <f t="shared" si="582"/>
        <v>10.199999999999999</v>
      </c>
      <c r="AA7476">
        <f t="shared" si="583"/>
        <v>0</v>
      </c>
    </row>
    <row r="7477" spans="1:27" x14ac:dyDescent="0.3">
      <c r="A7477">
        <v>100067</v>
      </c>
      <c r="B7477">
        <v>230922</v>
      </c>
      <c r="C7477" s="3">
        <v>44130.813888888886</v>
      </c>
      <c r="D7477">
        <v>3</v>
      </c>
      <c r="E7477">
        <v>2</v>
      </c>
      <c r="F7477" t="s">
        <v>26</v>
      </c>
      <c r="G7477">
        <v>1</v>
      </c>
      <c r="H7477">
        <v>61.496090000000002</v>
      </c>
      <c r="I7477">
        <v>17.921880000000002</v>
      </c>
      <c r="J7477">
        <v>1.035156</v>
      </c>
      <c r="K7477">
        <v>95.039060000000006</v>
      </c>
      <c r="L7477" s="3">
        <v>44130.568055555559</v>
      </c>
      <c r="M7477">
        <v>17.18</v>
      </c>
      <c r="N7477" t="s">
        <v>28</v>
      </c>
      <c r="P7477">
        <f>(C7477-Key!$B$1)*24</f>
        <v>4.4833333332790062</v>
      </c>
      <c r="Q7477">
        <f>(Key!$B$2-'17.1'!C7477)*24</f>
        <v>-1.5333333332673647</v>
      </c>
      <c r="R7477" s="3">
        <f>C7477-(M7477-Key!$B$5)/(24*Key!$B$6)</f>
        <v>44130.800074074068</v>
      </c>
      <c r="S7477">
        <f>M7477-Key!$B$5</f>
        <v>14.92</v>
      </c>
      <c r="T7477" s="2">
        <f t="shared" si="580"/>
        <v>44129.8125</v>
      </c>
      <c r="U7477" t="str">
        <f t="shared" si="581"/>
        <v>10-25-2020 19:30</v>
      </c>
      <c r="V7477">
        <f>IFERROR(IF(W7477=Z7477,VLOOKUP($U7477,[1]C8842!$G$2:$M$145,3,FALSE),0),0)</f>
        <v>0</v>
      </c>
      <c r="W7477">
        <f>VLOOKUP(RIGHT($V$1,5),Key!$A$9:$B$14,2,FALSE)</f>
        <v>10.199999999999999</v>
      </c>
      <c r="X7477">
        <f t="shared" si="584"/>
        <v>0</v>
      </c>
      <c r="Y7477">
        <f>VLOOKUP(RIGHT($X$1,5),Key!$A$9:$B$14,2,FALSE)</f>
        <v>3.7</v>
      </c>
      <c r="Z7477">
        <f t="shared" si="582"/>
        <v>10.199999999999999</v>
      </c>
      <c r="AA7477">
        <f t="shared" si="583"/>
        <v>0</v>
      </c>
    </row>
    <row r="7478" spans="1:27" x14ac:dyDescent="0.3">
      <c r="A7478">
        <v>100067</v>
      </c>
      <c r="B7478">
        <v>230922</v>
      </c>
      <c r="C7478" s="3">
        <v>44130.813888888886</v>
      </c>
      <c r="D7478">
        <v>2</v>
      </c>
      <c r="E7478">
        <v>1</v>
      </c>
      <c r="F7478" t="s">
        <v>26</v>
      </c>
      <c r="G7478">
        <v>1</v>
      </c>
      <c r="H7478">
        <v>69.632810000000006</v>
      </c>
      <c r="I7478">
        <v>17.82422</v>
      </c>
      <c r="J7478">
        <v>0.91015630000000003</v>
      </c>
      <c r="K7478">
        <v>80.03125</v>
      </c>
      <c r="L7478" s="3">
        <v>44130.568055555559</v>
      </c>
      <c r="M7478">
        <v>17.18</v>
      </c>
      <c r="N7478" t="s">
        <v>28</v>
      </c>
      <c r="P7478">
        <f>(C7478-Key!$B$1)*24</f>
        <v>4.4833333332790062</v>
      </c>
      <c r="Q7478">
        <f>(Key!$B$2-'17.1'!C7478)*24</f>
        <v>-1.5333333332673647</v>
      </c>
      <c r="R7478" s="3">
        <f>C7478-(M7478-Key!$B$5)/(24*Key!$B$6)</f>
        <v>44130.800074074068</v>
      </c>
      <c r="S7478">
        <f>M7478-Key!$B$5</f>
        <v>14.92</v>
      </c>
      <c r="T7478" s="2">
        <f t="shared" si="580"/>
        <v>44129.8125</v>
      </c>
      <c r="U7478" t="str">
        <f t="shared" si="581"/>
        <v>10-25-2020 19:30</v>
      </c>
      <c r="V7478">
        <f>IFERROR(IF(W7478=Z7478,VLOOKUP($U7478,[1]C8842!$G$2:$M$145,3,FALSE),0),0)</f>
        <v>0</v>
      </c>
      <c r="W7478">
        <f>VLOOKUP(RIGHT($V$1,5),Key!$A$9:$B$14,2,FALSE)</f>
        <v>10.199999999999999</v>
      </c>
      <c r="X7478">
        <f t="shared" si="584"/>
        <v>0</v>
      </c>
      <c r="Y7478">
        <f>VLOOKUP(RIGHT($X$1,5),Key!$A$9:$B$14,2,FALSE)</f>
        <v>3.7</v>
      </c>
      <c r="Z7478">
        <f t="shared" si="582"/>
        <v>10.199999999999999</v>
      </c>
      <c r="AA7478">
        <f t="shared" si="583"/>
        <v>0</v>
      </c>
    </row>
    <row r="7479" spans="1:27" x14ac:dyDescent="0.3">
      <c r="A7479">
        <v>100067</v>
      </c>
      <c r="B7479">
        <v>230922</v>
      </c>
      <c r="C7479" s="3">
        <v>44130.813888888886</v>
      </c>
      <c r="D7479">
        <v>2</v>
      </c>
      <c r="E7479">
        <v>1</v>
      </c>
      <c r="F7479" t="s">
        <v>26</v>
      </c>
      <c r="G7479">
        <v>1</v>
      </c>
      <c r="H7479">
        <v>64.734380000000002</v>
      </c>
      <c r="I7479">
        <v>15.61328</v>
      </c>
      <c r="J7479">
        <v>0.88671880000000003</v>
      </c>
      <c r="K7479">
        <v>80.03125</v>
      </c>
      <c r="L7479" s="3">
        <v>44130.568055555559</v>
      </c>
      <c r="M7479">
        <v>17.18</v>
      </c>
      <c r="N7479" t="s">
        <v>28</v>
      </c>
      <c r="P7479">
        <f>(C7479-Key!$B$1)*24</f>
        <v>4.4833333332790062</v>
      </c>
      <c r="Q7479">
        <f>(Key!$B$2-'17.1'!C7479)*24</f>
        <v>-1.5333333332673647</v>
      </c>
      <c r="R7479" s="3">
        <f>C7479-(M7479-Key!$B$5)/(24*Key!$B$6)</f>
        <v>44130.800074074068</v>
      </c>
      <c r="S7479">
        <f>M7479-Key!$B$5</f>
        <v>14.92</v>
      </c>
      <c r="T7479" s="2">
        <f t="shared" si="580"/>
        <v>44129.8125</v>
      </c>
      <c r="U7479" t="str">
        <f t="shared" si="581"/>
        <v>10-25-2020 19:30</v>
      </c>
      <c r="V7479">
        <f>IFERROR(IF(W7479=Z7479,VLOOKUP($U7479,[1]C8842!$G$2:$M$145,3,FALSE),0),0)</f>
        <v>0</v>
      </c>
      <c r="W7479">
        <f>VLOOKUP(RIGHT($V$1,5),Key!$A$9:$B$14,2,FALSE)</f>
        <v>10.199999999999999</v>
      </c>
      <c r="X7479">
        <f t="shared" si="584"/>
        <v>0</v>
      </c>
      <c r="Y7479">
        <f>VLOOKUP(RIGHT($X$1,5),Key!$A$9:$B$14,2,FALSE)</f>
        <v>3.7</v>
      </c>
      <c r="Z7479">
        <f t="shared" si="582"/>
        <v>10.199999999999999</v>
      </c>
      <c r="AA7479">
        <f t="shared" si="583"/>
        <v>0</v>
      </c>
    </row>
    <row r="7480" spans="1:27" x14ac:dyDescent="0.3">
      <c r="A7480">
        <v>100067</v>
      </c>
      <c r="B7480">
        <v>230922</v>
      </c>
      <c r="C7480" s="3">
        <v>44130.813888888886</v>
      </c>
      <c r="D7480">
        <v>3</v>
      </c>
      <c r="E7480">
        <v>2</v>
      </c>
      <c r="F7480" t="s">
        <v>26</v>
      </c>
      <c r="G7480">
        <v>5</v>
      </c>
      <c r="H7480">
        <v>55.042969999999997</v>
      </c>
      <c r="I7480">
        <v>97.917969999999997</v>
      </c>
      <c r="J7480">
        <v>5.0273440000000003</v>
      </c>
      <c r="K7480">
        <v>94.039060000000006</v>
      </c>
      <c r="L7480" s="3">
        <v>44130.568055555559</v>
      </c>
      <c r="M7480">
        <v>17.18</v>
      </c>
      <c r="N7480" t="s">
        <v>28</v>
      </c>
      <c r="P7480">
        <f>(C7480-Key!$B$1)*24</f>
        <v>4.4833333332790062</v>
      </c>
      <c r="Q7480">
        <f>(Key!$B$2-'17.1'!C7480)*24</f>
        <v>-1.5333333332673647</v>
      </c>
      <c r="R7480" s="3">
        <f>C7480-(M7480-Key!$B$5)/(24*Key!$B$6)</f>
        <v>44130.800074074068</v>
      </c>
      <c r="S7480">
        <f>M7480-Key!$B$5</f>
        <v>14.92</v>
      </c>
      <c r="T7480" s="2">
        <f t="shared" si="580"/>
        <v>44129.8125</v>
      </c>
      <c r="U7480" t="str">
        <f t="shared" si="581"/>
        <v>10-25-2020 19:30</v>
      </c>
      <c r="V7480">
        <f>IFERROR(IF(W7480=Z7480,VLOOKUP($U7480,[1]C8842!$G$2:$M$145,3,FALSE),0),0)</f>
        <v>0</v>
      </c>
      <c r="W7480">
        <f>VLOOKUP(RIGHT($V$1,5),Key!$A$9:$B$14,2,FALSE)</f>
        <v>10.199999999999999</v>
      </c>
      <c r="X7480">
        <f t="shared" si="584"/>
        <v>0</v>
      </c>
      <c r="Y7480">
        <f>VLOOKUP(RIGHT($X$1,5),Key!$A$9:$B$14,2,FALSE)</f>
        <v>3.7</v>
      </c>
      <c r="Z7480">
        <f t="shared" si="582"/>
        <v>10.199999999999999</v>
      </c>
      <c r="AA7480">
        <f t="shared" si="583"/>
        <v>0</v>
      </c>
    </row>
    <row r="7481" spans="1:27" x14ac:dyDescent="0.3">
      <c r="A7481">
        <v>100067</v>
      </c>
      <c r="B7481">
        <v>230922</v>
      </c>
      <c r="C7481" s="3">
        <v>44130.813888888886</v>
      </c>
      <c r="D7481">
        <v>2</v>
      </c>
      <c r="E7481">
        <v>1</v>
      </c>
      <c r="F7481" t="s">
        <v>26</v>
      </c>
      <c r="G7481">
        <v>1</v>
      </c>
      <c r="H7481">
        <v>71.949219999999997</v>
      </c>
      <c r="I7481">
        <v>17.90625</v>
      </c>
      <c r="J7481">
        <v>0.8828125</v>
      </c>
      <c r="K7481">
        <v>80.03125</v>
      </c>
      <c r="L7481" s="3">
        <v>44130.568055555559</v>
      </c>
      <c r="M7481">
        <v>17.18</v>
      </c>
      <c r="N7481" t="s">
        <v>28</v>
      </c>
      <c r="P7481">
        <f>(C7481-Key!$B$1)*24</f>
        <v>4.4833333332790062</v>
      </c>
      <c r="Q7481">
        <f>(Key!$B$2-'17.1'!C7481)*24</f>
        <v>-1.5333333332673647</v>
      </c>
      <c r="R7481" s="3">
        <f>C7481-(M7481-Key!$B$5)/(24*Key!$B$6)</f>
        <v>44130.800074074068</v>
      </c>
      <c r="S7481">
        <f>M7481-Key!$B$5</f>
        <v>14.92</v>
      </c>
      <c r="T7481" s="2">
        <f t="shared" si="580"/>
        <v>44129.8125</v>
      </c>
      <c r="U7481" t="str">
        <f t="shared" si="581"/>
        <v>10-25-2020 19:30</v>
      </c>
      <c r="V7481">
        <f>IFERROR(IF(W7481=Z7481,VLOOKUP($U7481,[1]C8842!$G$2:$M$145,3,FALSE),0),0)</f>
        <v>0</v>
      </c>
      <c r="W7481">
        <f>VLOOKUP(RIGHT($V$1,5),Key!$A$9:$B$14,2,FALSE)</f>
        <v>10.199999999999999</v>
      </c>
      <c r="X7481">
        <f t="shared" si="584"/>
        <v>0</v>
      </c>
      <c r="Y7481">
        <f>VLOOKUP(RIGHT($X$1,5),Key!$A$9:$B$14,2,FALSE)</f>
        <v>3.7</v>
      </c>
      <c r="Z7481">
        <f t="shared" si="582"/>
        <v>10.199999999999999</v>
      </c>
      <c r="AA7481">
        <f t="shared" si="583"/>
        <v>0</v>
      </c>
    </row>
    <row r="7482" spans="1:27" x14ac:dyDescent="0.3">
      <c r="A7482">
        <v>100067</v>
      </c>
      <c r="B7482">
        <v>230922</v>
      </c>
      <c r="C7482" s="3">
        <v>44130.813888888886</v>
      </c>
      <c r="D7482">
        <v>2</v>
      </c>
      <c r="E7482">
        <v>1</v>
      </c>
      <c r="F7482" t="s">
        <v>26</v>
      </c>
      <c r="G7482">
        <v>1</v>
      </c>
      <c r="H7482">
        <v>76.238280000000003</v>
      </c>
      <c r="I7482">
        <v>16.179690000000001</v>
      </c>
      <c r="J7482">
        <v>0.7734375</v>
      </c>
      <c r="K7482">
        <v>82.035160000000005</v>
      </c>
      <c r="L7482" s="3">
        <v>44130.568055555559</v>
      </c>
      <c r="M7482">
        <v>17.18</v>
      </c>
      <c r="N7482" t="s">
        <v>28</v>
      </c>
      <c r="P7482">
        <f>(C7482-Key!$B$1)*24</f>
        <v>4.4833333332790062</v>
      </c>
      <c r="Q7482">
        <f>(Key!$B$2-'17.1'!C7482)*24</f>
        <v>-1.5333333332673647</v>
      </c>
      <c r="R7482" s="3">
        <f>C7482-(M7482-Key!$B$5)/(24*Key!$B$6)</f>
        <v>44130.800074074068</v>
      </c>
      <c r="S7482">
        <f>M7482-Key!$B$5</f>
        <v>14.92</v>
      </c>
      <c r="T7482" s="2">
        <f t="shared" si="580"/>
        <v>44129.8125</v>
      </c>
      <c r="U7482" t="str">
        <f t="shared" si="581"/>
        <v>10-25-2020 19:30</v>
      </c>
      <c r="V7482">
        <f>IFERROR(IF(W7482=Z7482,VLOOKUP($U7482,[1]C8842!$G$2:$M$145,3,FALSE),0),0)</f>
        <v>0</v>
      </c>
      <c r="W7482">
        <f>VLOOKUP(RIGHT($V$1,5),Key!$A$9:$B$14,2,FALSE)</f>
        <v>10.199999999999999</v>
      </c>
      <c r="X7482">
        <f t="shared" si="584"/>
        <v>0</v>
      </c>
      <c r="Y7482">
        <f>VLOOKUP(RIGHT($X$1,5),Key!$A$9:$B$14,2,FALSE)</f>
        <v>3.7</v>
      </c>
      <c r="Z7482">
        <f t="shared" si="582"/>
        <v>10.199999999999999</v>
      </c>
      <c r="AA7482">
        <f t="shared" si="583"/>
        <v>0</v>
      </c>
    </row>
    <row r="7483" spans="1:27" x14ac:dyDescent="0.3">
      <c r="A7483">
        <v>100067</v>
      </c>
      <c r="B7483">
        <v>230922</v>
      </c>
      <c r="C7483" s="3">
        <v>44130.813888888886</v>
      </c>
      <c r="D7483">
        <v>0</v>
      </c>
      <c r="E7483">
        <v>2</v>
      </c>
      <c r="F7483" t="s">
        <v>25</v>
      </c>
      <c r="G7483">
        <v>1</v>
      </c>
      <c r="H7483">
        <v>68.015630000000002</v>
      </c>
      <c r="I7483">
        <v>19.382809999999999</v>
      </c>
      <c r="J7483">
        <v>0.9921875</v>
      </c>
      <c r="K7483">
        <v>47.019530000000003</v>
      </c>
      <c r="L7483" s="3">
        <v>44130.568055555559</v>
      </c>
      <c r="M7483">
        <v>17.18</v>
      </c>
      <c r="N7483" t="s">
        <v>28</v>
      </c>
      <c r="P7483">
        <f>(C7483-Key!$B$1)*24</f>
        <v>4.4833333332790062</v>
      </c>
      <c r="Q7483">
        <f>(Key!$B$2-'17.1'!C7483)*24</f>
        <v>-1.5333333332673647</v>
      </c>
      <c r="R7483" s="3">
        <f>C7483-(M7483-Key!$B$5)/(24*Key!$B$6)</f>
        <v>44130.800074074068</v>
      </c>
      <c r="S7483">
        <f>M7483-Key!$B$5</f>
        <v>14.92</v>
      </c>
      <c r="T7483" s="2">
        <f t="shared" si="580"/>
        <v>44129.8125</v>
      </c>
      <c r="U7483" t="str">
        <f t="shared" si="581"/>
        <v>10-25-2020 19:30</v>
      </c>
      <c r="V7483">
        <f>IFERROR(IF(W7483=Z7483,VLOOKUP($U7483,[1]C8842!$G$2:$M$145,3,FALSE),0),0)</f>
        <v>0</v>
      </c>
      <c r="W7483">
        <f>VLOOKUP(RIGHT($V$1,5),Key!$A$9:$B$14,2,FALSE)</f>
        <v>10.199999999999999</v>
      </c>
      <c r="X7483">
        <f t="shared" si="584"/>
        <v>0</v>
      </c>
      <c r="Y7483">
        <f>VLOOKUP(RIGHT($X$1,5),Key!$A$9:$B$14,2,FALSE)</f>
        <v>3.7</v>
      </c>
      <c r="Z7483">
        <f t="shared" si="582"/>
        <v>10.199999999999999</v>
      </c>
      <c r="AA7483">
        <f t="shared" si="583"/>
        <v>0</v>
      </c>
    </row>
    <row r="7484" spans="1:27" x14ac:dyDescent="0.3">
      <c r="A7484">
        <v>100067</v>
      </c>
      <c r="B7484">
        <v>230922</v>
      </c>
      <c r="C7484" s="3">
        <v>44130.814583333333</v>
      </c>
      <c r="D7484">
        <v>0</v>
      </c>
      <c r="E7484">
        <v>2</v>
      </c>
      <c r="F7484" t="s">
        <v>25</v>
      </c>
      <c r="G7484">
        <v>1</v>
      </c>
      <c r="H7484">
        <v>63.679690000000001</v>
      </c>
      <c r="I7484">
        <v>19.441410000000001</v>
      </c>
      <c r="J7484">
        <v>1.0625</v>
      </c>
      <c r="K7484">
        <v>46.019530000000003</v>
      </c>
      <c r="L7484" s="3">
        <v>44130.568055555559</v>
      </c>
      <c r="M7484">
        <v>17.18</v>
      </c>
      <c r="N7484" t="s">
        <v>28</v>
      </c>
      <c r="P7484">
        <f>(C7484-Key!$B$1)*24</f>
        <v>4.5</v>
      </c>
      <c r="Q7484">
        <f>(Key!$B$2-'17.1'!C7484)*24</f>
        <v>-1.5499999999883585</v>
      </c>
      <c r="R7484" s="3">
        <f>C7484-(M7484-Key!$B$5)/(24*Key!$B$6)</f>
        <v>44130.800768518515</v>
      </c>
      <c r="S7484">
        <f>M7484-Key!$B$5</f>
        <v>14.92</v>
      </c>
      <c r="T7484" s="2">
        <f t="shared" si="580"/>
        <v>44129.8125</v>
      </c>
      <c r="U7484" t="str">
        <f t="shared" si="581"/>
        <v>10-25-2020 19:30</v>
      </c>
      <c r="V7484">
        <f>IFERROR(IF(W7484=Z7484,VLOOKUP($U7484,[1]C8842!$G$2:$M$145,3,FALSE),0),0)</f>
        <v>0</v>
      </c>
      <c r="W7484">
        <f>VLOOKUP(RIGHT($V$1,5),Key!$A$9:$B$14,2,FALSE)</f>
        <v>10.199999999999999</v>
      </c>
      <c r="X7484">
        <f t="shared" si="584"/>
        <v>0</v>
      </c>
      <c r="Y7484">
        <f>VLOOKUP(RIGHT($X$1,5),Key!$A$9:$B$14,2,FALSE)</f>
        <v>3.7</v>
      </c>
      <c r="Z7484">
        <f t="shared" si="582"/>
        <v>10.199999999999999</v>
      </c>
      <c r="AA7484">
        <f t="shared" si="583"/>
        <v>0</v>
      </c>
    </row>
    <row r="7485" spans="1:27" x14ac:dyDescent="0.3">
      <c r="A7485">
        <v>100067</v>
      </c>
      <c r="B7485">
        <v>230922</v>
      </c>
      <c r="C7485" s="3">
        <v>44130.814583333333</v>
      </c>
      <c r="D7485">
        <v>2</v>
      </c>
      <c r="E7485">
        <v>1</v>
      </c>
      <c r="F7485" t="s">
        <v>26</v>
      </c>
      <c r="G7485">
        <v>1</v>
      </c>
      <c r="H7485">
        <v>65.753910000000005</v>
      </c>
      <c r="I7485">
        <v>15.41797</v>
      </c>
      <c r="J7485">
        <v>0.8671875</v>
      </c>
      <c r="K7485">
        <v>82.035160000000005</v>
      </c>
      <c r="L7485" s="3">
        <v>44130.568055555559</v>
      </c>
      <c r="M7485">
        <v>17.18</v>
      </c>
      <c r="N7485" t="s">
        <v>28</v>
      </c>
      <c r="P7485">
        <f>(C7485-Key!$B$1)*24</f>
        <v>4.5</v>
      </c>
      <c r="Q7485">
        <f>(Key!$B$2-'17.1'!C7485)*24</f>
        <v>-1.5499999999883585</v>
      </c>
      <c r="R7485" s="3">
        <f>C7485-(M7485-Key!$B$5)/(24*Key!$B$6)</f>
        <v>44130.800768518515</v>
      </c>
      <c r="S7485">
        <f>M7485-Key!$B$5</f>
        <v>14.92</v>
      </c>
      <c r="T7485" s="2">
        <f t="shared" si="580"/>
        <v>44129.8125</v>
      </c>
      <c r="U7485" t="str">
        <f t="shared" si="581"/>
        <v>10-25-2020 19:30</v>
      </c>
      <c r="V7485">
        <f>IFERROR(IF(W7485=Z7485,VLOOKUP($U7485,[1]C8842!$G$2:$M$145,3,FALSE),0),0)</f>
        <v>0</v>
      </c>
      <c r="W7485">
        <f>VLOOKUP(RIGHT($V$1,5),Key!$A$9:$B$14,2,FALSE)</f>
        <v>10.199999999999999</v>
      </c>
      <c r="X7485">
        <f t="shared" si="584"/>
        <v>0</v>
      </c>
      <c r="Y7485">
        <f>VLOOKUP(RIGHT($X$1,5),Key!$A$9:$B$14,2,FALSE)</f>
        <v>3.7</v>
      </c>
      <c r="Z7485">
        <f t="shared" si="582"/>
        <v>10.199999999999999</v>
      </c>
      <c r="AA7485">
        <f t="shared" si="583"/>
        <v>0</v>
      </c>
    </row>
    <row r="7486" spans="1:27" x14ac:dyDescent="0.3">
      <c r="A7486">
        <v>100067</v>
      </c>
      <c r="B7486">
        <v>230922</v>
      </c>
      <c r="C7486" s="3">
        <v>44130.814583333333</v>
      </c>
      <c r="D7486">
        <v>0</v>
      </c>
      <c r="E7486">
        <v>2</v>
      </c>
      <c r="F7486" t="s">
        <v>25</v>
      </c>
      <c r="G7486">
        <v>2</v>
      </c>
      <c r="H7486">
        <v>66.328130000000002</v>
      </c>
      <c r="I7486">
        <v>23.0625</v>
      </c>
      <c r="J7486">
        <v>1.1640630000000001</v>
      </c>
      <c r="K7486">
        <v>46.019530000000003</v>
      </c>
      <c r="L7486" s="3">
        <v>44130.568055555559</v>
      </c>
      <c r="M7486">
        <v>17.18</v>
      </c>
      <c r="N7486" t="s">
        <v>28</v>
      </c>
      <c r="P7486">
        <f>(C7486-Key!$B$1)*24</f>
        <v>4.5</v>
      </c>
      <c r="Q7486">
        <f>(Key!$B$2-'17.1'!C7486)*24</f>
        <v>-1.5499999999883585</v>
      </c>
      <c r="R7486" s="3">
        <f>C7486-(M7486-Key!$B$5)/(24*Key!$B$6)</f>
        <v>44130.800768518515</v>
      </c>
      <c r="S7486">
        <f>M7486-Key!$B$5</f>
        <v>14.92</v>
      </c>
      <c r="T7486" s="2">
        <f t="shared" si="580"/>
        <v>44129.8125</v>
      </c>
      <c r="U7486" t="str">
        <f t="shared" si="581"/>
        <v>10-25-2020 19:30</v>
      </c>
      <c r="V7486">
        <f>IFERROR(IF(W7486=Z7486,VLOOKUP($U7486,[1]C8842!$G$2:$M$145,3,FALSE),0),0)</f>
        <v>0</v>
      </c>
      <c r="W7486">
        <f>VLOOKUP(RIGHT($V$1,5),Key!$A$9:$B$14,2,FALSE)</f>
        <v>10.199999999999999</v>
      </c>
      <c r="X7486">
        <f t="shared" si="584"/>
        <v>0</v>
      </c>
      <c r="Y7486">
        <f>VLOOKUP(RIGHT($X$1,5),Key!$A$9:$B$14,2,FALSE)</f>
        <v>3.7</v>
      </c>
      <c r="Z7486">
        <f t="shared" si="582"/>
        <v>10.199999999999999</v>
      </c>
      <c r="AA7486">
        <f t="shared" si="583"/>
        <v>0</v>
      </c>
    </row>
    <row r="7487" spans="1:27" x14ac:dyDescent="0.3">
      <c r="A7487">
        <v>100067</v>
      </c>
      <c r="B7487">
        <v>230922</v>
      </c>
      <c r="C7487" s="3">
        <v>44130.814583333333</v>
      </c>
      <c r="D7487">
        <v>3</v>
      </c>
      <c r="E7487">
        <v>2</v>
      </c>
      <c r="F7487" t="s">
        <v>26</v>
      </c>
      <c r="G7487">
        <v>1</v>
      </c>
      <c r="H7487">
        <v>63.808590000000002</v>
      </c>
      <c r="I7487">
        <v>14.71875</v>
      </c>
      <c r="J7487">
        <v>0.86328130000000003</v>
      </c>
      <c r="K7487">
        <v>94.039060000000006</v>
      </c>
      <c r="L7487" s="3">
        <v>44130.568055555559</v>
      </c>
      <c r="M7487">
        <v>17.18</v>
      </c>
      <c r="N7487" t="s">
        <v>28</v>
      </c>
      <c r="P7487">
        <f>(C7487-Key!$B$1)*24</f>
        <v>4.5</v>
      </c>
      <c r="Q7487">
        <f>(Key!$B$2-'17.1'!C7487)*24</f>
        <v>-1.5499999999883585</v>
      </c>
      <c r="R7487" s="3">
        <f>C7487-(M7487-Key!$B$5)/(24*Key!$B$6)</f>
        <v>44130.800768518515</v>
      </c>
      <c r="S7487">
        <f>M7487-Key!$B$5</f>
        <v>14.92</v>
      </c>
      <c r="T7487" s="2">
        <f t="shared" si="580"/>
        <v>44129.8125</v>
      </c>
      <c r="U7487" t="str">
        <f t="shared" si="581"/>
        <v>10-25-2020 19:30</v>
      </c>
      <c r="V7487">
        <f>IFERROR(IF(W7487=Z7487,VLOOKUP($U7487,[1]C8842!$G$2:$M$145,3,FALSE),0),0)</f>
        <v>0</v>
      </c>
      <c r="W7487">
        <f>VLOOKUP(RIGHT($V$1,5),Key!$A$9:$B$14,2,FALSE)</f>
        <v>10.199999999999999</v>
      </c>
      <c r="X7487">
        <f t="shared" si="584"/>
        <v>0</v>
      </c>
      <c r="Y7487">
        <f>VLOOKUP(RIGHT($X$1,5),Key!$A$9:$B$14,2,FALSE)</f>
        <v>3.7</v>
      </c>
      <c r="Z7487">
        <f t="shared" si="582"/>
        <v>10.199999999999999</v>
      </c>
      <c r="AA7487">
        <f t="shared" si="583"/>
        <v>0</v>
      </c>
    </row>
    <row r="7488" spans="1:27" x14ac:dyDescent="0.3">
      <c r="A7488">
        <v>100067</v>
      </c>
      <c r="B7488">
        <v>230922</v>
      </c>
      <c r="C7488" s="3">
        <v>44130.814583333333</v>
      </c>
      <c r="D7488">
        <v>0</v>
      </c>
      <c r="E7488">
        <v>2</v>
      </c>
      <c r="F7488" t="s">
        <v>25</v>
      </c>
      <c r="G7488">
        <v>2</v>
      </c>
      <c r="H7488">
        <v>69.273439999999994</v>
      </c>
      <c r="I7488">
        <v>23.984380000000002</v>
      </c>
      <c r="J7488">
        <v>1.1484380000000001</v>
      </c>
      <c r="K7488">
        <v>48.019530000000003</v>
      </c>
      <c r="L7488" s="3">
        <v>44130.568055555559</v>
      </c>
      <c r="M7488">
        <v>17.18</v>
      </c>
      <c r="N7488" t="s">
        <v>28</v>
      </c>
      <c r="P7488">
        <f>(C7488-Key!$B$1)*24</f>
        <v>4.5</v>
      </c>
      <c r="Q7488">
        <f>(Key!$B$2-'17.1'!C7488)*24</f>
        <v>-1.5499999999883585</v>
      </c>
      <c r="R7488" s="3">
        <f>C7488-(M7488-Key!$B$5)/(24*Key!$B$6)</f>
        <v>44130.800768518515</v>
      </c>
      <c r="S7488">
        <f>M7488-Key!$B$5</f>
        <v>14.92</v>
      </c>
      <c r="T7488" s="2">
        <f t="shared" si="580"/>
        <v>44129.8125</v>
      </c>
      <c r="U7488" t="str">
        <f t="shared" si="581"/>
        <v>10-25-2020 19:30</v>
      </c>
      <c r="V7488">
        <f>IFERROR(IF(W7488=Z7488,VLOOKUP($U7488,[1]C8842!$G$2:$M$145,3,FALSE),0),0)</f>
        <v>0</v>
      </c>
      <c r="W7488">
        <f>VLOOKUP(RIGHT($V$1,5),Key!$A$9:$B$14,2,FALSE)</f>
        <v>10.199999999999999</v>
      </c>
      <c r="X7488">
        <f t="shared" si="584"/>
        <v>0</v>
      </c>
      <c r="Y7488">
        <f>VLOOKUP(RIGHT($X$1,5),Key!$A$9:$B$14,2,FALSE)</f>
        <v>3.7</v>
      </c>
      <c r="Z7488">
        <f t="shared" si="582"/>
        <v>10.199999999999999</v>
      </c>
      <c r="AA7488">
        <f t="shared" si="583"/>
        <v>0</v>
      </c>
    </row>
    <row r="7489" spans="1:27" x14ac:dyDescent="0.3">
      <c r="A7489">
        <v>100067</v>
      </c>
      <c r="B7489">
        <v>230922</v>
      </c>
      <c r="C7489" s="3">
        <v>44130.814583333333</v>
      </c>
      <c r="D7489">
        <v>2</v>
      </c>
      <c r="E7489">
        <v>1</v>
      </c>
      <c r="F7489" t="s">
        <v>26</v>
      </c>
      <c r="G7489">
        <v>1</v>
      </c>
      <c r="H7489">
        <v>69.203130000000002</v>
      </c>
      <c r="I7489">
        <v>18.316410000000001</v>
      </c>
      <c r="J7489">
        <v>0.93359380000000003</v>
      </c>
      <c r="K7489">
        <v>80.03125</v>
      </c>
      <c r="L7489" s="3">
        <v>44130.568055555559</v>
      </c>
      <c r="M7489">
        <v>17.18</v>
      </c>
      <c r="N7489" t="s">
        <v>28</v>
      </c>
      <c r="P7489">
        <f>(C7489-Key!$B$1)*24</f>
        <v>4.5</v>
      </c>
      <c r="Q7489">
        <f>(Key!$B$2-'17.1'!C7489)*24</f>
        <v>-1.5499999999883585</v>
      </c>
      <c r="R7489" s="3">
        <f>C7489-(M7489-Key!$B$5)/(24*Key!$B$6)</f>
        <v>44130.800768518515</v>
      </c>
      <c r="S7489">
        <f>M7489-Key!$B$5</f>
        <v>14.92</v>
      </c>
      <c r="T7489" s="2">
        <f t="shared" si="580"/>
        <v>44129.8125</v>
      </c>
      <c r="U7489" t="str">
        <f t="shared" si="581"/>
        <v>10-25-2020 19:30</v>
      </c>
      <c r="V7489">
        <f>IFERROR(IF(W7489=Z7489,VLOOKUP($U7489,[1]C8842!$G$2:$M$145,3,FALSE),0),0)</f>
        <v>0</v>
      </c>
      <c r="W7489">
        <f>VLOOKUP(RIGHT($V$1,5),Key!$A$9:$B$14,2,FALSE)</f>
        <v>10.199999999999999</v>
      </c>
      <c r="X7489">
        <f t="shared" si="584"/>
        <v>0</v>
      </c>
      <c r="Y7489">
        <f>VLOOKUP(RIGHT($X$1,5),Key!$A$9:$B$14,2,FALSE)</f>
        <v>3.7</v>
      </c>
      <c r="Z7489">
        <f t="shared" si="582"/>
        <v>10.199999999999999</v>
      </c>
      <c r="AA7489">
        <f t="shared" si="583"/>
        <v>0</v>
      </c>
    </row>
    <row r="7490" spans="1:27" x14ac:dyDescent="0.3">
      <c r="A7490">
        <v>100067</v>
      </c>
      <c r="B7490">
        <v>230922</v>
      </c>
      <c r="C7490" s="3">
        <v>44130.814583333333</v>
      </c>
      <c r="D7490">
        <v>3</v>
      </c>
      <c r="E7490">
        <v>2</v>
      </c>
      <c r="F7490" t="s">
        <v>26</v>
      </c>
      <c r="G7490">
        <v>2</v>
      </c>
      <c r="H7490">
        <v>63.671880000000002</v>
      </c>
      <c r="I7490">
        <v>24.59375</v>
      </c>
      <c r="J7490">
        <v>1.277344</v>
      </c>
      <c r="K7490">
        <v>94.039060000000006</v>
      </c>
      <c r="L7490" s="3">
        <v>44130.568055555559</v>
      </c>
      <c r="M7490">
        <v>17.18</v>
      </c>
      <c r="N7490" t="s">
        <v>28</v>
      </c>
      <c r="P7490">
        <f>(C7490-Key!$B$1)*24</f>
        <v>4.5</v>
      </c>
      <c r="Q7490">
        <f>(Key!$B$2-'17.1'!C7490)*24</f>
        <v>-1.5499999999883585</v>
      </c>
      <c r="R7490" s="3">
        <f>C7490-(M7490-Key!$B$5)/(24*Key!$B$6)</f>
        <v>44130.800768518515</v>
      </c>
      <c r="S7490">
        <f>M7490-Key!$B$5</f>
        <v>14.92</v>
      </c>
      <c r="T7490" s="2">
        <f t="shared" si="580"/>
        <v>44129.8125</v>
      </c>
      <c r="U7490" t="str">
        <f t="shared" si="581"/>
        <v>10-25-2020 19:30</v>
      </c>
      <c r="V7490">
        <f>IFERROR(IF(W7490=Z7490,VLOOKUP($U7490,[1]C8842!$G$2:$M$145,3,FALSE),0),0)</f>
        <v>0</v>
      </c>
      <c r="W7490">
        <f>VLOOKUP(RIGHT($V$1,5),Key!$A$9:$B$14,2,FALSE)</f>
        <v>10.199999999999999</v>
      </c>
      <c r="X7490">
        <f t="shared" si="584"/>
        <v>0</v>
      </c>
      <c r="Y7490">
        <f>VLOOKUP(RIGHT($X$1,5),Key!$A$9:$B$14,2,FALSE)</f>
        <v>3.7</v>
      </c>
      <c r="Z7490">
        <f t="shared" si="582"/>
        <v>10.199999999999999</v>
      </c>
      <c r="AA7490">
        <f t="shared" si="583"/>
        <v>0</v>
      </c>
    </row>
    <row r="7491" spans="1:27" x14ac:dyDescent="0.3">
      <c r="A7491">
        <v>100067</v>
      </c>
      <c r="B7491">
        <v>230922</v>
      </c>
      <c r="C7491" s="3">
        <v>44130.814583333333</v>
      </c>
      <c r="D7491">
        <v>3</v>
      </c>
      <c r="E7491">
        <v>2</v>
      </c>
      <c r="F7491" t="s">
        <v>26</v>
      </c>
      <c r="G7491">
        <v>1</v>
      </c>
      <c r="H7491">
        <v>70.234380000000002</v>
      </c>
      <c r="I7491">
        <v>16.039059999999999</v>
      </c>
      <c r="J7491">
        <v>0.83203130000000003</v>
      </c>
      <c r="K7491">
        <v>92.039060000000006</v>
      </c>
      <c r="L7491" s="3">
        <v>44130.568055555559</v>
      </c>
      <c r="M7491">
        <v>17.18</v>
      </c>
      <c r="N7491" t="s">
        <v>28</v>
      </c>
      <c r="P7491">
        <f>(C7491-Key!$B$1)*24</f>
        <v>4.5</v>
      </c>
      <c r="Q7491">
        <f>(Key!$B$2-'17.1'!C7491)*24</f>
        <v>-1.5499999999883585</v>
      </c>
      <c r="R7491" s="3">
        <f>C7491-(M7491-Key!$B$5)/(24*Key!$B$6)</f>
        <v>44130.800768518515</v>
      </c>
      <c r="S7491">
        <f>M7491-Key!$B$5</f>
        <v>14.92</v>
      </c>
      <c r="T7491" s="2">
        <f t="shared" ref="T7491:T7554" si="585">ROUND(C7491*24*60/10,0)/(24*6)-1</f>
        <v>44129.8125</v>
      </c>
      <c r="U7491" t="str">
        <f t="shared" ref="U7491:U7554" si="586">TEXT(T7491,"mm-dd-yyyy hh:mm")</f>
        <v>10-25-2020 19:30</v>
      </c>
      <c r="V7491">
        <f>IFERROR(IF(W7491=Z7491,VLOOKUP($U7491,[1]C8842!$G$2:$M$145,3,FALSE),0),0)</f>
        <v>0</v>
      </c>
      <c r="W7491">
        <f>VLOOKUP(RIGHT($V$1,5),Key!$A$9:$B$14,2,FALSE)</f>
        <v>10.199999999999999</v>
      </c>
      <c r="X7491">
        <f t="shared" si="584"/>
        <v>0</v>
      </c>
      <c r="Y7491">
        <f>VLOOKUP(RIGHT($X$1,5),Key!$A$9:$B$14,2,FALSE)</f>
        <v>3.7</v>
      </c>
      <c r="Z7491">
        <f t="shared" ref="Z7491:Z7554" si="587">M7491-MIN(ABS(Y7491-M7491),ABS(W7491-M7491))</f>
        <v>10.199999999999999</v>
      </c>
      <c r="AA7491">
        <f t="shared" ref="AA7491:AA7554" si="588">SUM(V7491,X7491)</f>
        <v>0</v>
      </c>
    </row>
    <row r="7492" spans="1:27" x14ac:dyDescent="0.3">
      <c r="A7492">
        <v>100067</v>
      </c>
      <c r="B7492">
        <v>230922</v>
      </c>
      <c r="C7492" s="3">
        <v>44130.814583333333</v>
      </c>
      <c r="D7492">
        <v>0</v>
      </c>
      <c r="E7492">
        <v>2</v>
      </c>
      <c r="F7492" t="s">
        <v>25</v>
      </c>
      <c r="G7492">
        <v>1</v>
      </c>
      <c r="H7492">
        <v>67.246089999999995</v>
      </c>
      <c r="I7492">
        <v>15.808590000000001</v>
      </c>
      <c r="J7492">
        <v>0.859375</v>
      </c>
      <c r="K7492">
        <v>45.019530000000003</v>
      </c>
      <c r="L7492" s="3">
        <v>44130.568055555559</v>
      </c>
      <c r="M7492">
        <v>17.18</v>
      </c>
      <c r="N7492" t="s">
        <v>28</v>
      </c>
      <c r="P7492">
        <f>(C7492-Key!$B$1)*24</f>
        <v>4.5</v>
      </c>
      <c r="Q7492">
        <f>(Key!$B$2-'17.1'!C7492)*24</f>
        <v>-1.5499999999883585</v>
      </c>
      <c r="R7492" s="3">
        <f>C7492-(M7492-Key!$B$5)/(24*Key!$B$6)</f>
        <v>44130.800768518515</v>
      </c>
      <c r="S7492">
        <f>M7492-Key!$B$5</f>
        <v>14.92</v>
      </c>
      <c r="T7492" s="2">
        <f t="shared" si="585"/>
        <v>44129.8125</v>
      </c>
      <c r="U7492" t="str">
        <f t="shared" si="586"/>
        <v>10-25-2020 19:30</v>
      </c>
      <c r="V7492">
        <f>IFERROR(IF(W7492=Z7492,VLOOKUP($U7492,[1]C8842!$G$2:$M$145,3,FALSE),0),0)</f>
        <v>0</v>
      </c>
      <c r="W7492">
        <f>VLOOKUP(RIGHT($V$1,5),Key!$A$9:$B$14,2,FALSE)</f>
        <v>10.199999999999999</v>
      </c>
      <c r="X7492">
        <f t="shared" ref="X7492:X7555" si="589">$X$2</f>
        <v>0</v>
      </c>
      <c r="Y7492">
        <f>VLOOKUP(RIGHT($X$1,5),Key!$A$9:$B$14,2,FALSE)</f>
        <v>3.7</v>
      </c>
      <c r="Z7492">
        <f t="shared" si="587"/>
        <v>10.199999999999999</v>
      </c>
      <c r="AA7492">
        <f t="shared" si="588"/>
        <v>0</v>
      </c>
    </row>
    <row r="7493" spans="1:27" x14ac:dyDescent="0.3">
      <c r="A7493">
        <v>100067</v>
      </c>
      <c r="B7493">
        <v>230922</v>
      </c>
      <c r="C7493" s="3">
        <v>44130.814583333333</v>
      </c>
      <c r="D7493">
        <v>3</v>
      </c>
      <c r="E7493">
        <v>2</v>
      </c>
      <c r="F7493" t="s">
        <v>26</v>
      </c>
      <c r="G7493">
        <v>1</v>
      </c>
      <c r="H7493">
        <v>62.949219999999997</v>
      </c>
      <c r="I7493">
        <v>17.253910000000001</v>
      </c>
      <c r="J7493">
        <v>0.98046880000000003</v>
      </c>
      <c r="K7493">
        <v>94.039060000000006</v>
      </c>
      <c r="L7493" s="3">
        <v>44130.568055555559</v>
      </c>
      <c r="M7493">
        <v>17.18</v>
      </c>
      <c r="N7493" t="s">
        <v>28</v>
      </c>
      <c r="P7493">
        <f>(C7493-Key!$B$1)*24</f>
        <v>4.5</v>
      </c>
      <c r="Q7493">
        <f>(Key!$B$2-'17.1'!C7493)*24</f>
        <v>-1.5499999999883585</v>
      </c>
      <c r="R7493" s="3">
        <f>C7493-(M7493-Key!$B$5)/(24*Key!$B$6)</f>
        <v>44130.800768518515</v>
      </c>
      <c r="S7493">
        <f>M7493-Key!$B$5</f>
        <v>14.92</v>
      </c>
      <c r="T7493" s="2">
        <f t="shared" si="585"/>
        <v>44129.8125</v>
      </c>
      <c r="U7493" t="str">
        <f t="shared" si="586"/>
        <v>10-25-2020 19:30</v>
      </c>
      <c r="V7493">
        <f>IFERROR(IF(W7493=Z7493,VLOOKUP($U7493,[1]C8842!$G$2:$M$145,3,FALSE),0),0)</f>
        <v>0</v>
      </c>
      <c r="W7493">
        <f>VLOOKUP(RIGHT($V$1,5),Key!$A$9:$B$14,2,FALSE)</f>
        <v>10.199999999999999</v>
      </c>
      <c r="X7493">
        <f t="shared" si="589"/>
        <v>0</v>
      </c>
      <c r="Y7493">
        <f>VLOOKUP(RIGHT($X$1,5),Key!$A$9:$B$14,2,FALSE)</f>
        <v>3.7</v>
      </c>
      <c r="Z7493">
        <f t="shared" si="587"/>
        <v>10.199999999999999</v>
      </c>
      <c r="AA7493">
        <f t="shared" si="588"/>
        <v>0</v>
      </c>
    </row>
    <row r="7494" spans="1:27" x14ac:dyDescent="0.3">
      <c r="A7494">
        <v>100067</v>
      </c>
      <c r="B7494">
        <v>230922</v>
      </c>
      <c r="C7494" s="3">
        <v>44130.814583333333</v>
      </c>
      <c r="D7494">
        <v>0</v>
      </c>
      <c r="E7494">
        <v>2</v>
      </c>
      <c r="F7494" t="s">
        <v>25</v>
      </c>
      <c r="G7494">
        <v>1</v>
      </c>
      <c r="H7494">
        <v>74.824219999999997</v>
      </c>
      <c r="I7494">
        <v>18.32422</v>
      </c>
      <c r="J7494">
        <v>0.86328130000000003</v>
      </c>
      <c r="K7494">
        <v>46.019530000000003</v>
      </c>
      <c r="L7494" s="3">
        <v>44130.568055555559</v>
      </c>
      <c r="M7494">
        <v>17.18</v>
      </c>
      <c r="N7494" t="s">
        <v>28</v>
      </c>
      <c r="P7494">
        <f>(C7494-Key!$B$1)*24</f>
        <v>4.5</v>
      </c>
      <c r="Q7494">
        <f>(Key!$B$2-'17.1'!C7494)*24</f>
        <v>-1.5499999999883585</v>
      </c>
      <c r="R7494" s="3">
        <f>C7494-(M7494-Key!$B$5)/(24*Key!$B$6)</f>
        <v>44130.800768518515</v>
      </c>
      <c r="S7494">
        <f>M7494-Key!$B$5</f>
        <v>14.92</v>
      </c>
      <c r="T7494" s="2">
        <f t="shared" si="585"/>
        <v>44129.8125</v>
      </c>
      <c r="U7494" t="str">
        <f t="shared" si="586"/>
        <v>10-25-2020 19:30</v>
      </c>
      <c r="V7494">
        <f>IFERROR(IF(W7494=Z7494,VLOOKUP($U7494,[1]C8842!$G$2:$M$145,3,FALSE),0),0)</f>
        <v>0</v>
      </c>
      <c r="W7494">
        <f>VLOOKUP(RIGHT($V$1,5),Key!$A$9:$B$14,2,FALSE)</f>
        <v>10.199999999999999</v>
      </c>
      <c r="X7494">
        <f t="shared" si="589"/>
        <v>0</v>
      </c>
      <c r="Y7494">
        <f>VLOOKUP(RIGHT($X$1,5),Key!$A$9:$B$14,2,FALSE)</f>
        <v>3.7</v>
      </c>
      <c r="Z7494">
        <f t="shared" si="587"/>
        <v>10.199999999999999</v>
      </c>
      <c r="AA7494">
        <f t="shared" si="588"/>
        <v>0</v>
      </c>
    </row>
    <row r="7495" spans="1:27" x14ac:dyDescent="0.3">
      <c r="A7495">
        <v>100067</v>
      </c>
      <c r="B7495">
        <v>230922</v>
      </c>
      <c r="C7495" s="3">
        <v>44130.814583333333</v>
      </c>
      <c r="D7495">
        <v>1</v>
      </c>
      <c r="E7495">
        <v>1</v>
      </c>
      <c r="F7495" t="s">
        <v>25</v>
      </c>
      <c r="G7495">
        <v>1</v>
      </c>
      <c r="H7495">
        <v>64.765630000000002</v>
      </c>
      <c r="I7495">
        <v>15.35938</v>
      </c>
      <c r="J7495">
        <v>0.875</v>
      </c>
      <c r="K7495">
        <v>56.023440000000001</v>
      </c>
      <c r="L7495" s="3">
        <v>44130.568055555559</v>
      </c>
      <c r="M7495">
        <v>17.18</v>
      </c>
      <c r="N7495" t="s">
        <v>28</v>
      </c>
      <c r="P7495">
        <f>(C7495-Key!$B$1)*24</f>
        <v>4.5</v>
      </c>
      <c r="Q7495">
        <f>(Key!$B$2-'17.1'!C7495)*24</f>
        <v>-1.5499999999883585</v>
      </c>
      <c r="R7495" s="3">
        <f>C7495-(M7495-Key!$B$5)/(24*Key!$B$6)</f>
        <v>44130.800768518515</v>
      </c>
      <c r="S7495">
        <f>M7495-Key!$B$5</f>
        <v>14.92</v>
      </c>
      <c r="T7495" s="2">
        <f t="shared" si="585"/>
        <v>44129.8125</v>
      </c>
      <c r="U7495" t="str">
        <f t="shared" si="586"/>
        <v>10-25-2020 19:30</v>
      </c>
      <c r="V7495">
        <f>IFERROR(IF(W7495=Z7495,VLOOKUP($U7495,[1]C8842!$G$2:$M$145,3,FALSE),0),0)</f>
        <v>0</v>
      </c>
      <c r="W7495">
        <f>VLOOKUP(RIGHT($V$1,5),Key!$A$9:$B$14,2,FALSE)</f>
        <v>10.199999999999999</v>
      </c>
      <c r="X7495">
        <f t="shared" si="589"/>
        <v>0</v>
      </c>
      <c r="Y7495">
        <f>VLOOKUP(RIGHT($X$1,5),Key!$A$9:$B$14,2,FALSE)</f>
        <v>3.7</v>
      </c>
      <c r="Z7495">
        <f t="shared" si="587"/>
        <v>10.199999999999999</v>
      </c>
      <c r="AA7495">
        <f t="shared" si="588"/>
        <v>0</v>
      </c>
    </row>
    <row r="7496" spans="1:27" x14ac:dyDescent="0.3">
      <c r="A7496">
        <v>100067</v>
      </c>
      <c r="B7496">
        <v>230922</v>
      </c>
      <c r="C7496" s="3">
        <v>44130.814583333333</v>
      </c>
      <c r="D7496">
        <v>3</v>
      </c>
      <c r="E7496">
        <v>2</v>
      </c>
      <c r="F7496" t="s">
        <v>26</v>
      </c>
      <c r="G7496">
        <v>2</v>
      </c>
      <c r="H7496">
        <v>63.273440000000001</v>
      </c>
      <c r="I7496">
        <v>21.296880000000002</v>
      </c>
      <c r="J7496">
        <v>1.1484380000000001</v>
      </c>
      <c r="K7496">
        <v>95.039060000000006</v>
      </c>
      <c r="L7496" s="3">
        <v>44130.568055555559</v>
      </c>
      <c r="M7496">
        <v>17.18</v>
      </c>
      <c r="N7496" t="s">
        <v>28</v>
      </c>
      <c r="P7496">
        <f>(C7496-Key!$B$1)*24</f>
        <v>4.5</v>
      </c>
      <c r="Q7496">
        <f>(Key!$B$2-'17.1'!C7496)*24</f>
        <v>-1.5499999999883585</v>
      </c>
      <c r="R7496" s="3">
        <f>C7496-(M7496-Key!$B$5)/(24*Key!$B$6)</f>
        <v>44130.800768518515</v>
      </c>
      <c r="S7496">
        <f>M7496-Key!$B$5</f>
        <v>14.92</v>
      </c>
      <c r="T7496" s="2">
        <f t="shared" si="585"/>
        <v>44129.8125</v>
      </c>
      <c r="U7496" t="str">
        <f t="shared" si="586"/>
        <v>10-25-2020 19:30</v>
      </c>
      <c r="V7496">
        <f>IFERROR(IF(W7496=Z7496,VLOOKUP($U7496,[1]C8842!$G$2:$M$145,3,FALSE),0),0)</f>
        <v>0</v>
      </c>
      <c r="W7496">
        <f>VLOOKUP(RIGHT($V$1,5),Key!$A$9:$B$14,2,FALSE)</f>
        <v>10.199999999999999</v>
      </c>
      <c r="X7496">
        <f t="shared" si="589"/>
        <v>0</v>
      </c>
      <c r="Y7496">
        <f>VLOOKUP(RIGHT($X$1,5),Key!$A$9:$B$14,2,FALSE)</f>
        <v>3.7</v>
      </c>
      <c r="Z7496">
        <f t="shared" si="587"/>
        <v>10.199999999999999</v>
      </c>
      <c r="AA7496">
        <f t="shared" si="588"/>
        <v>0</v>
      </c>
    </row>
    <row r="7497" spans="1:27" x14ac:dyDescent="0.3">
      <c r="A7497">
        <v>100067</v>
      </c>
      <c r="B7497">
        <v>230922</v>
      </c>
      <c r="C7497" s="3">
        <v>44130.814583333333</v>
      </c>
      <c r="D7497">
        <v>0</v>
      </c>
      <c r="E7497">
        <v>2</v>
      </c>
      <c r="F7497" t="s">
        <v>25</v>
      </c>
      <c r="G7497">
        <v>2</v>
      </c>
      <c r="H7497">
        <v>70.808589999999995</v>
      </c>
      <c r="I7497">
        <v>26.046880000000002</v>
      </c>
      <c r="J7497">
        <v>1.203125</v>
      </c>
      <c r="K7497">
        <v>44.019530000000003</v>
      </c>
      <c r="L7497" s="3">
        <v>44130.568055555559</v>
      </c>
      <c r="M7497">
        <v>17.18</v>
      </c>
      <c r="N7497" t="s">
        <v>28</v>
      </c>
      <c r="P7497">
        <f>(C7497-Key!$B$1)*24</f>
        <v>4.5</v>
      </c>
      <c r="Q7497">
        <f>(Key!$B$2-'17.1'!C7497)*24</f>
        <v>-1.5499999999883585</v>
      </c>
      <c r="R7497" s="3">
        <f>C7497-(M7497-Key!$B$5)/(24*Key!$B$6)</f>
        <v>44130.800768518515</v>
      </c>
      <c r="S7497">
        <f>M7497-Key!$B$5</f>
        <v>14.92</v>
      </c>
      <c r="T7497" s="2">
        <f t="shared" si="585"/>
        <v>44129.8125</v>
      </c>
      <c r="U7497" t="str">
        <f t="shared" si="586"/>
        <v>10-25-2020 19:30</v>
      </c>
      <c r="V7497">
        <f>IFERROR(IF(W7497=Z7497,VLOOKUP($U7497,[1]C8842!$G$2:$M$145,3,FALSE),0),0)</f>
        <v>0</v>
      </c>
      <c r="W7497">
        <f>VLOOKUP(RIGHT($V$1,5),Key!$A$9:$B$14,2,FALSE)</f>
        <v>10.199999999999999</v>
      </c>
      <c r="X7497">
        <f t="shared" si="589"/>
        <v>0</v>
      </c>
      <c r="Y7497">
        <f>VLOOKUP(RIGHT($X$1,5),Key!$A$9:$B$14,2,FALSE)</f>
        <v>3.7</v>
      </c>
      <c r="Z7497">
        <f t="shared" si="587"/>
        <v>10.199999999999999</v>
      </c>
      <c r="AA7497">
        <f t="shared" si="588"/>
        <v>0</v>
      </c>
    </row>
    <row r="7498" spans="1:27" x14ac:dyDescent="0.3">
      <c r="A7498">
        <v>100067</v>
      </c>
      <c r="B7498">
        <v>230922</v>
      </c>
      <c r="C7498" s="3">
        <v>44130.814583333333</v>
      </c>
      <c r="D7498">
        <v>3</v>
      </c>
      <c r="E7498">
        <v>2</v>
      </c>
      <c r="F7498" t="s">
        <v>26</v>
      </c>
      <c r="G7498">
        <v>1</v>
      </c>
      <c r="H7498">
        <v>65.925780000000003</v>
      </c>
      <c r="I7498">
        <v>18.46875</v>
      </c>
      <c r="J7498">
        <v>0.98828130000000003</v>
      </c>
      <c r="K7498">
        <v>92.039060000000006</v>
      </c>
      <c r="L7498" s="3">
        <v>44130.568749999999</v>
      </c>
      <c r="M7498">
        <v>17.18</v>
      </c>
      <c r="N7498" t="s">
        <v>28</v>
      </c>
      <c r="P7498">
        <f>(C7498-Key!$B$1)*24</f>
        <v>4.5</v>
      </c>
      <c r="Q7498">
        <f>(Key!$B$2-'17.1'!C7498)*24</f>
        <v>-1.5499999999883585</v>
      </c>
      <c r="R7498" s="3">
        <f>C7498-(M7498-Key!$B$5)/(24*Key!$B$6)</f>
        <v>44130.800768518515</v>
      </c>
      <c r="S7498">
        <f>M7498-Key!$B$5</f>
        <v>14.92</v>
      </c>
      <c r="T7498" s="2">
        <f t="shared" si="585"/>
        <v>44129.8125</v>
      </c>
      <c r="U7498" t="str">
        <f t="shared" si="586"/>
        <v>10-25-2020 19:30</v>
      </c>
      <c r="V7498">
        <f>IFERROR(IF(W7498=Z7498,VLOOKUP($U7498,[1]C8842!$G$2:$M$145,3,FALSE),0),0)</f>
        <v>0</v>
      </c>
      <c r="W7498">
        <f>VLOOKUP(RIGHT($V$1,5),Key!$A$9:$B$14,2,FALSE)</f>
        <v>10.199999999999999</v>
      </c>
      <c r="X7498">
        <f t="shared" si="589"/>
        <v>0</v>
      </c>
      <c r="Y7498">
        <f>VLOOKUP(RIGHT($X$1,5),Key!$A$9:$B$14,2,FALSE)</f>
        <v>3.7</v>
      </c>
      <c r="Z7498">
        <f t="shared" si="587"/>
        <v>10.199999999999999</v>
      </c>
      <c r="AA7498">
        <f t="shared" si="588"/>
        <v>0</v>
      </c>
    </row>
    <row r="7499" spans="1:27" x14ac:dyDescent="0.3">
      <c r="A7499">
        <v>100067</v>
      </c>
      <c r="B7499">
        <v>230922</v>
      </c>
      <c r="C7499" s="3">
        <v>44130.814583333333</v>
      </c>
      <c r="D7499">
        <v>1</v>
      </c>
      <c r="E7499">
        <v>1</v>
      </c>
      <c r="F7499" t="s">
        <v>25</v>
      </c>
      <c r="G7499">
        <v>1</v>
      </c>
      <c r="H7499">
        <v>61.28125</v>
      </c>
      <c r="I7499">
        <v>16.253910000000001</v>
      </c>
      <c r="J7499">
        <v>0.96484380000000003</v>
      </c>
      <c r="K7499">
        <v>58.023440000000001</v>
      </c>
      <c r="L7499" s="3">
        <v>44130.568749999999</v>
      </c>
      <c r="M7499">
        <v>17.18</v>
      </c>
      <c r="N7499" t="s">
        <v>28</v>
      </c>
      <c r="P7499">
        <f>(C7499-Key!$B$1)*24</f>
        <v>4.5</v>
      </c>
      <c r="Q7499">
        <f>(Key!$B$2-'17.1'!C7499)*24</f>
        <v>-1.5499999999883585</v>
      </c>
      <c r="R7499" s="3">
        <f>C7499-(M7499-Key!$B$5)/(24*Key!$B$6)</f>
        <v>44130.800768518515</v>
      </c>
      <c r="S7499">
        <f>M7499-Key!$B$5</f>
        <v>14.92</v>
      </c>
      <c r="T7499" s="2">
        <f t="shared" si="585"/>
        <v>44129.8125</v>
      </c>
      <c r="U7499" t="str">
        <f t="shared" si="586"/>
        <v>10-25-2020 19:30</v>
      </c>
      <c r="V7499">
        <f>IFERROR(IF(W7499=Z7499,VLOOKUP($U7499,[1]C8842!$G$2:$M$145,3,FALSE),0),0)</f>
        <v>0</v>
      </c>
      <c r="W7499">
        <f>VLOOKUP(RIGHT($V$1,5),Key!$A$9:$B$14,2,FALSE)</f>
        <v>10.199999999999999</v>
      </c>
      <c r="X7499">
        <f t="shared" si="589"/>
        <v>0</v>
      </c>
      <c r="Y7499">
        <f>VLOOKUP(RIGHT($X$1,5),Key!$A$9:$B$14,2,FALSE)</f>
        <v>3.7</v>
      </c>
      <c r="Z7499">
        <f t="shared" si="587"/>
        <v>10.199999999999999</v>
      </c>
      <c r="AA7499">
        <f t="shared" si="588"/>
        <v>0</v>
      </c>
    </row>
    <row r="7500" spans="1:27" x14ac:dyDescent="0.3">
      <c r="A7500">
        <v>100067</v>
      </c>
      <c r="B7500">
        <v>230922</v>
      </c>
      <c r="C7500" s="3">
        <v>44130.814583333333</v>
      </c>
      <c r="D7500">
        <v>0</v>
      </c>
      <c r="E7500">
        <v>2</v>
      </c>
      <c r="F7500" t="s">
        <v>25</v>
      </c>
      <c r="G7500">
        <v>4</v>
      </c>
      <c r="H7500">
        <v>64.984380000000002</v>
      </c>
      <c r="I7500">
        <v>74.054689999999994</v>
      </c>
      <c r="J7500">
        <v>3.2773439999999998</v>
      </c>
      <c r="K7500">
        <v>47.019530000000003</v>
      </c>
      <c r="L7500" s="3">
        <v>44130.568749999999</v>
      </c>
      <c r="M7500">
        <v>17.18</v>
      </c>
      <c r="N7500" t="s">
        <v>28</v>
      </c>
      <c r="P7500">
        <f>(C7500-Key!$B$1)*24</f>
        <v>4.5</v>
      </c>
      <c r="Q7500">
        <f>(Key!$B$2-'17.1'!C7500)*24</f>
        <v>-1.5499999999883585</v>
      </c>
      <c r="R7500" s="3">
        <f>C7500-(M7500-Key!$B$5)/(24*Key!$B$6)</f>
        <v>44130.800768518515</v>
      </c>
      <c r="S7500">
        <f>M7500-Key!$B$5</f>
        <v>14.92</v>
      </c>
      <c r="T7500" s="2">
        <f t="shared" si="585"/>
        <v>44129.8125</v>
      </c>
      <c r="U7500" t="str">
        <f t="shared" si="586"/>
        <v>10-25-2020 19:30</v>
      </c>
      <c r="V7500">
        <f>IFERROR(IF(W7500=Z7500,VLOOKUP($U7500,[1]C8842!$G$2:$M$145,3,FALSE),0),0)</f>
        <v>0</v>
      </c>
      <c r="W7500">
        <f>VLOOKUP(RIGHT($V$1,5),Key!$A$9:$B$14,2,FALSE)</f>
        <v>10.199999999999999</v>
      </c>
      <c r="X7500">
        <f t="shared" si="589"/>
        <v>0</v>
      </c>
      <c r="Y7500">
        <f>VLOOKUP(RIGHT($X$1,5),Key!$A$9:$B$14,2,FALSE)</f>
        <v>3.7</v>
      </c>
      <c r="Z7500">
        <f t="shared" si="587"/>
        <v>10.199999999999999</v>
      </c>
      <c r="AA7500">
        <f t="shared" si="588"/>
        <v>0</v>
      </c>
    </row>
    <row r="7501" spans="1:27" x14ac:dyDescent="0.3">
      <c r="A7501">
        <v>100067</v>
      </c>
      <c r="B7501">
        <v>230922</v>
      </c>
      <c r="C7501" s="3">
        <v>44130.814583333333</v>
      </c>
      <c r="D7501">
        <v>3</v>
      </c>
      <c r="E7501">
        <v>2</v>
      </c>
      <c r="F7501" t="s">
        <v>26</v>
      </c>
      <c r="G7501">
        <v>3</v>
      </c>
      <c r="H7501">
        <v>64.792969999999997</v>
      </c>
      <c r="I7501">
        <v>31.601559999999999</v>
      </c>
      <c r="J7501">
        <v>1.542969</v>
      </c>
      <c r="K7501">
        <v>97.039060000000006</v>
      </c>
      <c r="L7501" s="3">
        <v>44130.568749999999</v>
      </c>
      <c r="M7501">
        <v>17.18</v>
      </c>
      <c r="N7501" t="s">
        <v>28</v>
      </c>
      <c r="P7501">
        <f>(C7501-Key!$B$1)*24</f>
        <v>4.5</v>
      </c>
      <c r="Q7501">
        <f>(Key!$B$2-'17.1'!C7501)*24</f>
        <v>-1.5499999999883585</v>
      </c>
      <c r="R7501" s="3">
        <f>C7501-(M7501-Key!$B$5)/(24*Key!$B$6)</f>
        <v>44130.800768518515</v>
      </c>
      <c r="S7501">
        <f>M7501-Key!$B$5</f>
        <v>14.92</v>
      </c>
      <c r="T7501" s="2">
        <f t="shared" si="585"/>
        <v>44129.8125</v>
      </c>
      <c r="U7501" t="str">
        <f t="shared" si="586"/>
        <v>10-25-2020 19:30</v>
      </c>
      <c r="V7501">
        <f>IFERROR(IF(W7501=Z7501,VLOOKUP($U7501,[1]C8842!$G$2:$M$145,3,FALSE),0),0)</f>
        <v>0</v>
      </c>
      <c r="W7501">
        <f>VLOOKUP(RIGHT($V$1,5),Key!$A$9:$B$14,2,FALSE)</f>
        <v>10.199999999999999</v>
      </c>
      <c r="X7501">
        <f t="shared" si="589"/>
        <v>0</v>
      </c>
      <c r="Y7501">
        <f>VLOOKUP(RIGHT($X$1,5),Key!$A$9:$B$14,2,FALSE)</f>
        <v>3.7</v>
      </c>
      <c r="Z7501">
        <f t="shared" si="587"/>
        <v>10.199999999999999</v>
      </c>
      <c r="AA7501">
        <f t="shared" si="588"/>
        <v>0</v>
      </c>
    </row>
    <row r="7502" spans="1:27" x14ac:dyDescent="0.3">
      <c r="A7502">
        <v>100067</v>
      </c>
      <c r="B7502">
        <v>230922</v>
      </c>
      <c r="C7502" s="3">
        <v>44130.814583333333</v>
      </c>
      <c r="D7502">
        <v>0</v>
      </c>
      <c r="E7502">
        <v>2</v>
      </c>
      <c r="F7502" t="s">
        <v>25</v>
      </c>
      <c r="G7502">
        <v>1</v>
      </c>
      <c r="H7502">
        <v>61.273440000000001</v>
      </c>
      <c r="I7502">
        <v>14.98828</v>
      </c>
      <c r="J7502">
        <v>0.91015630000000003</v>
      </c>
      <c r="K7502">
        <v>46.019530000000003</v>
      </c>
      <c r="L7502" s="3">
        <v>44130.568749999999</v>
      </c>
      <c r="M7502">
        <v>17.18</v>
      </c>
      <c r="N7502" t="s">
        <v>28</v>
      </c>
      <c r="P7502">
        <f>(C7502-Key!$B$1)*24</f>
        <v>4.5</v>
      </c>
      <c r="Q7502">
        <f>(Key!$B$2-'17.1'!C7502)*24</f>
        <v>-1.5499999999883585</v>
      </c>
      <c r="R7502" s="3">
        <f>C7502-(M7502-Key!$B$5)/(24*Key!$B$6)</f>
        <v>44130.800768518515</v>
      </c>
      <c r="S7502">
        <f>M7502-Key!$B$5</f>
        <v>14.92</v>
      </c>
      <c r="T7502" s="2">
        <f t="shared" si="585"/>
        <v>44129.8125</v>
      </c>
      <c r="U7502" t="str">
        <f t="shared" si="586"/>
        <v>10-25-2020 19:30</v>
      </c>
      <c r="V7502">
        <f>IFERROR(IF(W7502=Z7502,VLOOKUP($U7502,[1]C8842!$G$2:$M$145,3,FALSE),0),0)</f>
        <v>0</v>
      </c>
      <c r="W7502">
        <f>VLOOKUP(RIGHT($V$1,5),Key!$A$9:$B$14,2,FALSE)</f>
        <v>10.199999999999999</v>
      </c>
      <c r="X7502">
        <f t="shared" si="589"/>
        <v>0</v>
      </c>
      <c r="Y7502">
        <f>VLOOKUP(RIGHT($X$1,5),Key!$A$9:$B$14,2,FALSE)</f>
        <v>3.7</v>
      </c>
      <c r="Z7502">
        <f t="shared" si="587"/>
        <v>10.199999999999999</v>
      </c>
      <c r="AA7502">
        <f t="shared" si="588"/>
        <v>0</v>
      </c>
    </row>
    <row r="7503" spans="1:27" x14ac:dyDescent="0.3">
      <c r="A7503">
        <v>100067</v>
      </c>
      <c r="B7503">
        <v>230922</v>
      </c>
      <c r="C7503" s="3">
        <v>44130.81527777778</v>
      </c>
      <c r="D7503">
        <v>0</v>
      </c>
      <c r="E7503">
        <v>2</v>
      </c>
      <c r="F7503" t="s">
        <v>25</v>
      </c>
      <c r="G7503">
        <v>1</v>
      </c>
      <c r="H7503">
        <v>61.257809999999999</v>
      </c>
      <c r="I7503">
        <v>18.59375</v>
      </c>
      <c r="J7503">
        <v>1.066406</v>
      </c>
      <c r="K7503">
        <v>48.019530000000003</v>
      </c>
      <c r="L7503" s="3">
        <v>44130.568749999999</v>
      </c>
      <c r="M7503">
        <v>17.18</v>
      </c>
      <c r="N7503" t="s">
        <v>28</v>
      </c>
      <c r="P7503">
        <f>(C7503-Key!$B$1)*24</f>
        <v>4.5166666667209938</v>
      </c>
      <c r="Q7503">
        <f>(Key!$B$2-'17.1'!C7503)*24</f>
        <v>-1.5666666667093523</v>
      </c>
      <c r="R7503" s="3">
        <f>C7503-(M7503-Key!$B$5)/(24*Key!$B$6)</f>
        <v>44130.801462962962</v>
      </c>
      <c r="S7503">
        <f>M7503-Key!$B$5</f>
        <v>14.92</v>
      </c>
      <c r="T7503" s="2">
        <f t="shared" si="585"/>
        <v>44129.8125</v>
      </c>
      <c r="U7503" t="str">
        <f t="shared" si="586"/>
        <v>10-25-2020 19:30</v>
      </c>
      <c r="V7503">
        <f>IFERROR(IF(W7503=Z7503,VLOOKUP($U7503,[1]C8842!$G$2:$M$145,3,FALSE),0),0)</f>
        <v>0</v>
      </c>
      <c r="W7503">
        <f>VLOOKUP(RIGHT($V$1,5),Key!$A$9:$B$14,2,FALSE)</f>
        <v>10.199999999999999</v>
      </c>
      <c r="X7503">
        <f t="shared" si="589"/>
        <v>0</v>
      </c>
      <c r="Y7503">
        <f>VLOOKUP(RIGHT($X$1,5),Key!$A$9:$B$14,2,FALSE)</f>
        <v>3.7</v>
      </c>
      <c r="Z7503">
        <f t="shared" si="587"/>
        <v>10.199999999999999</v>
      </c>
      <c r="AA7503">
        <f t="shared" si="588"/>
        <v>0</v>
      </c>
    </row>
    <row r="7504" spans="1:27" x14ac:dyDescent="0.3">
      <c r="A7504">
        <v>100067</v>
      </c>
      <c r="B7504">
        <v>230922</v>
      </c>
      <c r="C7504" s="3">
        <v>44130.81527777778</v>
      </c>
      <c r="D7504">
        <v>1</v>
      </c>
      <c r="E7504">
        <v>1</v>
      </c>
      <c r="F7504" t="s">
        <v>25</v>
      </c>
      <c r="G7504">
        <v>1</v>
      </c>
      <c r="H7504">
        <v>76.089839999999995</v>
      </c>
      <c r="I7504">
        <v>14.871090000000001</v>
      </c>
      <c r="J7504">
        <v>0.7265625</v>
      </c>
      <c r="K7504">
        <v>58.023440000000001</v>
      </c>
      <c r="L7504" s="3">
        <v>44130.568749999999</v>
      </c>
      <c r="M7504">
        <v>17.18</v>
      </c>
      <c r="N7504" t="s">
        <v>28</v>
      </c>
      <c r="P7504">
        <f>(C7504-Key!$B$1)*24</f>
        <v>4.5166666667209938</v>
      </c>
      <c r="Q7504">
        <f>(Key!$B$2-'17.1'!C7504)*24</f>
        <v>-1.5666666667093523</v>
      </c>
      <c r="R7504" s="3">
        <f>C7504-(M7504-Key!$B$5)/(24*Key!$B$6)</f>
        <v>44130.801462962962</v>
      </c>
      <c r="S7504">
        <f>M7504-Key!$B$5</f>
        <v>14.92</v>
      </c>
      <c r="T7504" s="2">
        <f t="shared" si="585"/>
        <v>44129.8125</v>
      </c>
      <c r="U7504" t="str">
        <f t="shared" si="586"/>
        <v>10-25-2020 19:30</v>
      </c>
      <c r="V7504">
        <f>IFERROR(IF(W7504=Z7504,VLOOKUP($U7504,[1]C8842!$G$2:$M$145,3,FALSE),0),0)</f>
        <v>0</v>
      </c>
      <c r="W7504">
        <f>VLOOKUP(RIGHT($V$1,5),Key!$A$9:$B$14,2,FALSE)</f>
        <v>10.199999999999999</v>
      </c>
      <c r="X7504">
        <f t="shared" si="589"/>
        <v>0</v>
      </c>
      <c r="Y7504">
        <f>VLOOKUP(RIGHT($X$1,5),Key!$A$9:$B$14,2,FALSE)</f>
        <v>3.7</v>
      </c>
      <c r="Z7504">
        <f t="shared" si="587"/>
        <v>10.199999999999999</v>
      </c>
      <c r="AA7504">
        <f t="shared" si="588"/>
        <v>0</v>
      </c>
    </row>
    <row r="7505" spans="1:27" x14ac:dyDescent="0.3">
      <c r="A7505">
        <v>100067</v>
      </c>
      <c r="B7505">
        <v>230922</v>
      </c>
      <c r="C7505" s="3">
        <v>44130.81527777778</v>
      </c>
      <c r="D7505">
        <v>0</v>
      </c>
      <c r="E7505">
        <v>2</v>
      </c>
      <c r="F7505" t="s">
        <v>25</v>
      </c>
      <c r="G7505">
        <v>1</v>
      </c>
      <c r="H7505">
        <v>63.457030000000003</v>
      </c>
      <c r="I7505">
        <v>14.789059999999999</v>
      </c>
      <c r="J7505">
        <v>0.87109380000000003</v>
      </c>
      <c r="K7505">
        <v>46.019530000000003</v>
      </c>
      <c r="L7505" s="3">
        <v>44130.568749999999</v>
      </c>
      <c r="M7505">
        <v>17.18</v>
      </c>
      <c r="N7505" t="s">
        <v>28</v>
      </c>
      <c r="P7505">
        <f>(C7505-Key!$B$1)*24</f>
        <v>4.5166666667209938</v>
      </c>
      <c r="Q7505">
        <f>(Key!$B$2-'17.1'!C7505)*24</f>
        <v>-1.5666666667093523</v>
      </c>
      <c r="R7505" s="3">
        <f>C7505-(M7505-Key!$B$5)/(24*Key!$B$6)</f>
        <v>44130.801462962962</v>
      </c>
      <c r="S7505">
        <f>M7505-Key!$B$5</f>
        <v>14.92</v>
      </c>
      <c r="T7505" s="2">
        <f t="shared" si="585"/>
        <v>44129.8125</v>
      </c>
      <c r="U7505" t="str">
        <f t="shared" si="586"/>
        <v>10-25-2020 19:30</v>
      </c>
      <c r="V7505">
        <f>IFERROR(IF(W7505=Z7505,VLOOKUP($U7505,[1]C8842!$G$2:$M$145,3,FALSE),0),0)</f>
        <v>0</v>
      </c>
      <c r="W7505">
        <f>VLOOKUP(RIGHT($V$1,5),Key!$A$9:$B$14,2,FALSE)</f>
        <v>10.199999999999999</v>
      </c>
      <c r="X7505">
        <f t="shared" si="589"/>
        <v>0</v>
      </c>
      <c r="Y7505">
        <f>VLOOKUP(RIGHT($X$1,5),Key!$A$9:$B$14,2,FALSE)</f>
        <v>3.7</v>
      </c>
      <c r="Z7505">
        <f t="shared" si="587"/>
        <v>10.199999999999999</v>
      </c>
      <c r="AA7505">
        <f t="shared" si="588"/>
        <v>0</v>
      </c>
    </row>
    <row r="7506" spans="1:27" x14ac:dyDescent="0.3">
      <c r="A7506">
        <v>100067</v>
      </c>
      <c r="B7506">
        <v>230922</v>
      </c>
      <c r="C7506" s="3">
        <v>44130.81527777778</v>
      </c>
      <c r="D7506">
        <v>1</v>
      </c>
      <c r="E7506">
        <v>1</v>
      </c>
      <c r="F7506" t="s">
        <v>25</v>
      </c>
      <c r="G7506">
        <v>1</v>
      </c>
      <c r="H7506">
        <v>72.109380000000002</v>
      </c>
      <c r="I7506">
        <v>11.585940000000001</v>
      </c>
      <c r="J7506">
        <v>0.6484375</v>
      </c>
      <c r="K7506">
        <v>58.023440000000001</v>
      </c>
      <c r="L7506" s="3">
        <v>44130.568749999999</v>
      </c>
      <c r="M7506">
        <v>17.18</v>
      </c>
      <c r="N7506" t="s">
        <v>28</v>
      </c>
      <c r="P7506">
        <f>(C7506-Key!$B$1)*24</f>
        <v>4.5166666667209938</v>
      </c>
      <c r="Q7506">
        <f>(Key!$B$2-'17.1'!C7506)*24</f>
        <v>-1.5666666667093523</v>
      </c>
      <c r="R7506" s="3">
        <f>C7506-(M7506-Key!$B$5)/(24*Key!$B$6)</f>
        <v>44130.801462962962</v>
      </c>
      <c r="S7506">
        <f>M7506-Key!$B$5</f>
        <v>14.92</v>
      </c>
      <c r="T7506" s="2">
        <f t="shared" si="585"/>
        <v>44129.8125</v>
      </c>
      <c r="U7506" t="str">
        <f t="shared" si="586"/>
        <v>10-25-2020 19:30</v>
      </c>
      <c r="V7506">
        <f>IFERROR(IF(W7506=Z7506,VLOOKUP($U7506,[1]C8842!$G$2:$M$145,3,FALSE),0),0)</f>
        <v>0</v>
      </c>
      <c r="W7506">
        <f>VLOOKUP(RIGHT($V$1,5),Key!$A$9:$B$14,2,FALSE)</f>
        <v>10.199999999999999</v>
      </c>
      <c r="X7506">
        <f t="shared" si="589"/>
        <v>0</v>
      </c>
      <c r="Y7506">
        <f>VLOOKUP(RIGHT($X$1,5),Key!$A$9:$B$14,2,FALSE)</f>
        <v>3.7</v>
      </c>
      <c r="Z7506">
        <f t="shared" si="587"/>
        <v>10.199999999999999</v>
      </c>
      <c r="AA7506">
        <f t="shared" si="588"/>
        <v>0</v>
      </c>
    </row>
    <row r="7507" spans="1:27" x14ac:dyDescent="0.3">
      <c r="A7507">
        <v>100067</v>
      </c>
      <c r="B7507">
        <v>230922</v>
      </c>
      <c r="C7507" s="3">
        <v>44130.81527777778</v>
      </c>
      <c r="D7507">
        <v>0</v>
      </c>
      <c r="E7507">
        <v>2</v>
      </c>
      <c r="F7507" t="s">
        <v>25</v>
      </c>
      <c r="G7507">
        <v>3</v>
      </c>
      <c r="H7507">
        <v>58.835940000000001</v>
      </c>
      <c r="I7507">
        <v>37.355469999999997</v>
      </c>
      <c r="J7507">
        <v>1.9609380000000001</v>
      </c>
      <c r="K7507">
        <v>46.019530000000003</v>
      </c>
      <c r="L7507" s="3">
        <v>44130.568749999999</v>
      </c>
      <c r="M7507">
        <v>17.18</v>
      </c>
      <c r="N7507" t="s">
        <v>28</v>
      </c>
      <c r="P7507">
        <f>(C7507-Key!$B$1)*24</f>
        <v>4.5166666667209938</v>
      </c>
      <c r="Q7507">
        <f>(Key!$B$2-'17.1'!C7507)*24</f>
        <v>-1.5666666667093523</v>
      </c>
      <c r="R7507" s="3">
        <f>C7507-(M7507-Key!$B$5)/(24*Key!$B$6)</f>
        <v>44130.801462962962</v>
      </c>
      <c r="S7507">
        <f>M7507-Key!$B$5</f>
        <v>14.92</v>
      </c>
      <c r="T7507" s="2">
        <f t="shared" si="585"/>
        <v>44129.8125</v>
      </c>
      <c r="U7507" t="str">
        <f t="shared" si="586"/>
        <v>10-25-2020 19:30</v>
      </c>
      <c r="V7507">
        <f>IFERROR(IF(W7507=Z7507,VLOOKUP($U7507,[1]C8842!$G$2:$M$145,3,FALSE),0),0)</f>
        <v>0</v>
      </c>
      <c r="W7507">
        <f>VLOOKUP(RIGHT($V$1,5),Key!$A$9:$B$14,2,FALSE)</f>
        <v>10.199999999999999</v>
      </c>
      <c r="X7507">
        <f t="shared" si="589"/>
        <v>0</v>
      </c>
      <c r="Y7507">
        <f>VLOOKUP(RIGHT($X$1,5),Key!$A$9:$B$14,2,FALSE)</f>
        <v>3.7</v>
      </c>
      <c r="Z7507">
        <f t="shared" si="587"/>
        <v>10.199999999999999</v>
      </c>
      <c r="AA7507">
        <f t="shared" si="588"/>
        <v>0</v>
      </c>
    </row>
    <row r="7508" spans="1:27" x14ac:dyDescent="0.3">
      <c r="A7508">
        <v>100067</v>
      </c>
      <c r="B7508">
        <v>230922</v>
      </c>
      <c r="C7508" s="3">
        <v>44130.81527777778</v>
      </c>
      <c r="D7508">
        <v>0</v>
      </c>
      <c r="E7508">
        <v>2</v>
      </c>
      <c r="F7508" t="s">
        <v>25</v>
      </c>
      <c r="G7508">
        <v>4</v>
      </c>
      <c r="H7508">
        <v>60.945309999999999</v>
      </c>
      <c r="I7508">
        <v>74.113280000000003</v>
      </c>
      <c r="J7508">
        <v>3.5</v>
      </c>
      <c r="K7508">
        <v>46.019530000000003</v>
      </c>
      <c r="L7508" s="3">
        <v>44130.568749999999</v>
      </c>
      <c r="M7508">
        <v>17.18</v>
      </c>
      <c r="N7508" t="s">
        <v>28</v>
      </c>
      <c r="P7508">
        <f>(C7508-Key!$B$1)*24</f>
        <v>4.5166666667209938</v>
      </c>
      <c r="Q7508">
        <f>(Key!$B$2-'17.1'!C7508)*24</f>
        <v>-1.5666666667093523</v>
      </c>
      <c r="R7508" s="3">
        <f>C7508-(M7508-Key!$B$5)/(24*Key!$B$6)</f>
        <v>44130.801462962962</v>
      </c>
      <c r="S7508">
        <f>M7508-Key!$B$5</f>
        <v>14.92</v>
      </c>
      <c r="T7508" s="2">
        <f t="shared" si="585"/>
        <v>44129.8125</v>
      </c>
      <c r="U7508" t="str">
        <f t="shared" si="586"/>
        <v>10-25-2020 19:30</v>
      </c>
      <c r="V7508">
        <f>IFERROR(IF(W7508=Z7508,VLOOKUP($U7508,[1]C8842!$G$2:$M$145,3,FALSE),0),0)</f>
        <v>0</v>
      </c>
      <c r="W7508">
        <f>VLOOKUP(RIGHT($V$1,5),Key!$A$9:$B$14,2,FALSE)</f>
        <v>10.199999999999999</v>
      </c>
      <c r="X7508">
        <f t="shared" si="589"/>
        <v>0</v>
      </c>
      <c r="Y7508">
        <f>VLOOKUP(RIGHT($X$1,5),Key!$A$9:$B$14,2,FALSE)</f>
        <v>3.7</v>
      </c>
      <c r="Z7508">
        <f t="shared" si="587"/>
        <v>10.199999999999999</v>
      </c>
      <c r="AA7508">
        <f t="shared" si="588"/>
        <v>0</v>
      </c>
    </row>
    <row r="7509" spans="1:27" x14ac:dyDescent="0.3">
      <c r="A7509">
        <v>100067</v>
      </c>
      <c r="B7509">
        <v>230922</v>
      </c>
      <c r="C7509" s="3">
        <v>44130.81527777778</v>
      </c>
      <c r="D7509">
        <v>3</v>
      </c>
      <c r="E7509">
        <v>2</v>
      </c>
      <c r="F7509" t="s">
        <v>26</v>
      </c>
      <c r="G7509">
        <v>1</v>
      </c>
      <c r="H7509">
        <v>65.464839999999995</v>
      </c>
      <c r="I7509">
        <v>15.10547</v>
      </c>
      <c r="J7509">
        <v>0.85546880000000003</v>
      </c>
      <c r="K7509">
        <v>93.039060000000006</v>
      </c>
      <c r="L7509" s="3">
        <v>44130.568749999999</v>
      </c>
      <c r="M7509">
        <v>17.18</v>
      </c>
      <c r="N7509" t="s">
        <v>28</v>
      </c>
      <c r="P7509">
        <f>(C7509-Key!$B$1)*24</f>
        <v>4.5166666667209938</v>
      </c>
      <c r="Q7509">
        <f>(Key!$B$2-'17.1'!C7509)*24</f>
        <v>-1.5666666667093523</v>
      </c>
      <c r="R7509" s="3">
        <f>C7509-(M7509-Key!$B$5)/(24*Key!$B$6)</f>
        <v>44130.801462962962</v>
      </c>
      <c r="S7509">
        <f>M7509-Key!$B$5</f>
        <v>14.92</v>
      </c>
      <c r="T7509" s="2">
        <f t="shared" si="585"/>
        <v>44129.8125</v>
      </c>
      <c r="U7509" t="str">
        <f t="shared" si="586"/>
        <v>10-25-2020 19:30</v>
      </c>
      <c r="V7509">
        <f>IFERROR(IF(W7509=Z7509,VLOOKUP($U7509,[1]C8842!$G$2:$M$145,3,FALSE),0),0)</f>
        <v>0</v>
      </c>
      <c r="W7509">
        <f>VLOOKUP(RIGHT($V$1,5),Key!$A$9:$B$14,2,FALSE)</f>
        <v>10.199999999999999</v>
      </c>
      <c r="X7509">
        <f t="shared" si="589"/>
        <v>0</v>
      </c>
      <c r="Y7509">
        <f>VLOOKUP(RIGHT($X$1,5),Key!$A$9:$B$14,2,FALSE)</f>
        <v>3.7</v>
      </c>
      <c r="Z7509">
        <f t="shared" si="587"/>
        <v>10.199999999999999</v>
      </c>
      <c r="AA7509">
        <f t="shared" si="588"/>
        <v>0</v>
      </c>
    </row>
    <row r="7510" spans="1:27" x14ac:dyDescent="0.3">
      <c r="A7510">
        <v>100067</v>
      </c>
      <c r="B7510">
        <v>230922</v>
      </c>
      <c r="C7510" s="3">
        <v>44130.81527777778</v>
      </c>
      <c r="D7510">
        <v>3</v>
      </c>
      <c r="E7510">
        <v>2</v>
      </c>
      <c r="F7510" t="s">
        <v>26</v>
      </c>
      <c r="G7510">
        <v>1</v>
      </c>
      <c r="H7510">
        <v>74.328130000000002</v>
      </c>
      <c r="I7510">
        <v>17.210940000000001</v>
      </c>
      <c r="J7510">
        <v>0.828125</v>
      </c>
      <c r="K7510">
        <v>92.039060000000006</v>
      </c>
      <c r="L7510" s="3">
        <v>44130.568749999999</v>
      </c>
      <c r="M7510">
        <v>17.18</v>
      </c>
      <c r="N7510" t="s">
        <v>28</v>
      </c>
      <c r="P7510">
        <f>(C7510-Key!$B$1)*24</f>
        <v>4.5166666667209938</v>
      </c>
      <c r="Q7510">
        <f>(Key!$B$2-'17.1'!C7510)*24</f>
        <v>-1.5666666667093523</v>
      </c>
      <c r="R7510" s="3">
        <f>C7510-(M7510-Key!$B$5)/(24*Key!$B$6)</f>
        <v>44130.801462962962</v>
      </c>
      <c r="S7510">
        <f>M7510-Key!$B$5</f>
        <v>14.92</v>
      </c>
      <c r="T7510" s="2">
        <f t="shared" si="585"/>
        <v>44129.8125</v>
      </c>
      <c r="U7510" t="str">
        <f t="shared" si="586"/>
        <v>10-25-2020 19:30</v>
      </c>
      <c r="V7510">
        <f>IFERROR(IF(W7510=Z7510,VLOOKUP($U7510,[1]C8842!$G$2:$M$145,3,FALSE),0),0)</f>
        <v>0</v>
      </c>
      <c r="W7510">
        <f>VLOOKUP(RIGHT($V$1,5),Key!$A$9:$B$14,2,FALSE)</f>
        <v>10.199999999999999</v>
      </c>
      <c r="X7510">
        <f t="shared" si="589"/>
        <v>0</v>
      </c>
      <c r="Y7510">
        <f>VLOOKUP(RIGHT($X$1,5),Key!$A$9:$B$14,2,FALSE)</f>
        <v>3.7</v>
      </c>
      <c r="Z7510">
        <f t="shared" si="587"/>
        <v>10.199999999999999</v>
      </c>
      <c r="AA7510">
        <f t="shared" si="588"/>
        <v>0</v>
      </c>
    </row>
    <row r="7511" spans="1:27" x14ac:dyDescent="0.3">
      <c r="A7511">
        <v>100067</v>
      </c>
      <c r="B7511">
        <v>230922</v>
      </c>
      <c r="C7511" s="3">
        <v>44130.81527777778</v>
      </c>
      <c r="D7511">
        <v>3</v>
      </c>
      <c r="E7511">
        <v>2</v>
      </c>
      <c r="F7511" t="s">
        <v>26</v>
      </c>
      <c r="G7511">
        <v>1</v>
      </c>
      <c r="H7511">
        <v>73.203130000000002</v>
      </c>
      <c r="I7511">
        <v>18.621089999999999</v>
      </c>
      <c r="J7511">
        <v>0.89453130000000003</v>
      </c>
      <c r="K7511">
        <v>94.039060000000006</v>
      </c>
      <c r="L7511" s="3">
        <v>44130.568749999999</v>
      </c>
      <c r="M7511">
        <v>17.18</v>
      </c>
      <c r="N7511" t="s">
        <v>28</v>
      </c>
      <c r="P7511">
        <f>(C7511-Key!$B$1)*24</f>
        <v>4.5166666667209938</v>
      </c>
      <c r="Q7511">
        <f>(Key!$B$2-'17.1'!C7511)*24</f>
        <v>-1.5666666667093523</v>
      </c>
      <c r="R7511" s="3">
        <f>C7511-(M7511-Key!$B$5)/(24*Key!$B$6)</f>
        <v>44130.801462962962</v>
      </c>
      <c r="S7511">
        <f>M7511-Key!$B$5</f>
        <v>14.92</v>
      </c>
      <c r="T7511" s="2">
        <f t="shared" si="585"/>
        <v>44129.8125</v>
      </c>
      <c r="U7511" t="str">
        <f t="shared" si="586"/>
        <v>10-25-2020 19:30</v>
      </c>
      <c r="V7511">
        <f>IFERROR(IF(W7511=Z7511,VLOOKUP($U7511,[1]C8842!$G$2:$M$145,3,FALSE),0),0)</f>
        <v>0</v>
      </c>
      <c r="W7511">
        <f>VLOOKUP(RIGHT($V$1,5),Key!$A$9:$B$14,2,FALSE)</f>
        <v>10.199999999999999</v>
      </c>
      <c r="X7511">
        <f t="shared" si="589"/>
        <v>0</v>
      </c>
      <c r="Y7511">
        <f>VLOOKUP(RIGHT($X$1,5),Key!$A$9:$B$14,2,FALSE)</f>
        <v>3.7</v>
      </c>
      <c r="Z7511">
        <f t="shared" si="587"/>
        <v>10.199999999999999</v>
      </c>
      <c r="AA7511">
        <f t="shared" si="588"/>
        <v>0</v>
      </c>
    </row>
    <row r="7512" spans="1:27" x14ac:dyDescent="0.3">
      <c r="A7512">
        <v>100067</v>
      </c>
      <c r="B7512">
        <v>230922</v>
      </c>
      <c r="C7512" s="3">
        <v>44130.81527777778</v>
      </c>
      <c r="D7512">
        <v>2</v>
      </c>
      <c r="E7512">
        <v>1</v>
      </c>
      <c r="F7512" t="s">
        <v>26</v>
      </c>
      <c r="G7512">
        <v>1</v>
      </c>
      <c r="H7512">
        <v>78.496089999999995</v>
      </c>
      <c r="I7512">
        <v>17.04297</v>
      </c>
      <c r="J7512">
        <v>0.78125</v>
      </c>
      <c r="K7512">
        <v>82.035160000000005</v>
      </c>
      <c r="L7512" s="3">
        <v>44130.568749999999</v>
      </c>
      <c r="M7512">
        <v>17.18</v>
      </c>
      <c r="N7512" t="s">
        <v>28</v>
      </c>
      <c r="P7512">
        <f>(C7512-Key!$B$1)*24</f>
        <v>4.5166666667209938</v>
      </c>
      <c r="Q7512">
        <f>(Key!$B$2-'17.1'!C7512)*24</f>
        <v>-1.5666666667093523</v>
      </c>
      <c r="R7512" s="3">
        <f>C7512-(M7512-Key!$B$5)/(24*Key!$B$6)</f>
        <v>44130.801462962962</v>
      </c>
      <c r="S7512">
        <f>M7512-Key!$B$5</f>
        <v>14.92</v>
      </c>
      <c r="T7512" s="2">
        <f t="shared" si="585"/>
        <v>44129.8125</v>
      </c>
      <c r="U7512" t="str">
        <f t="shared" si="586"/>
        <v>10-25-2020 19:30</v>
      </c>
      <c r="V7512">
        <f>IFERROR(IF(W7512=Z7512,VLOOKUP($U7512,[1]C8842!$G$2:$M$145,3,FALSE),0),0)</f>
        <v>0</v>
      </c>
      <c r="W7512">
        <f>VLOOKUP(RIGHT($V$1,5),Key!$A$9:$B$14,2,FALSE)</f>
        <v>10.199999999999999</v>
      </c>
      <c r="X7512">
        <f t="shared" si="589"/>
        <v>0</v>
      </c>
      <c r="Y7512">
        <f>VLOOKUP(RIGHT($X$1,5),Key!$A$9:$B$14,2,FALSE)</f>
        <v>3.7</v>
      </c>
      <c r="Z7512">
        <f t="shared" si="587"/>
        <v>10.199999999999999</v>
      </c>
      <c r="AA7512">
        <f t="shared" si="588"/>
        <v>0</v>
      </c>
    </row>
    <row r="7513" spans="1:27" x14ac:dyDescent="0.3">
      <c r="A7513">
        <v>100067</v>
      </c>
      <c r="B7513">
        <v>230922</v>
      </c>
      <c r="C7513" s="3">
        <v>44130.81527777778</v>
      </c>
      <c r="D7513">
        <v>1</v>
      </c>
      <c r="E7513">
        <v>1</v>
      </c>
      <c r="F7513" t="s">
        <v>25</v>
      </c>
      <c r="G7513">
        <v>1</v>
      </c>
      <c r="H7513">
        <v>70.257810000000006</v>
      </c>
      <c r="I7513">
        <v>14.320309999999999</v>
      </c>
      <c r="J7513">
        <v>0.765625</v>
      </c>
      <c r="K7513">
        <v>58.023440000000001</v>
      </c>
      <c r="L7513" s="3">
        <v>44130.568749999999</v>
      </c>
      <c r="M7513">
        <v>17.18</v>
      </c>
      <c r="N7513" t="s">
        <v>28</v>
      </c>
      <c r="P7513">
        <f>(C7513-Key!$B$1)*24</f>
        <v>4.5166666667209938</v>
      </c>
      <c r="Q7513">
        <f>(Key!$B$2-'17.1'!C7513)*24</f>
        <v>-1.5666666667093523</v>
      </c>
      <c r="R7513" s="3">
        <f>C7513-(M7513-Key!$B$5)/(24*Key!$B$6)</f>
        <v>44130.801462962962</v>
      </c>
      <c r="S7513">
        <f>M7513-Key!$B$5</f>
        <v>14.92</v>
      </c>
      <c r="T7513" s="2">
        <f t="shared" si="585"/>
        <v>44129.8125</v>
      </c>
      <c r="U7513" t="str">
        <f t="shared" si="586"/>
        <v>10-25-2020 19:30</v>
      </c>
      <c r="V7513">
        <f>IFERROR(IF(W7513=Z7513,VLOOKUP($U7513,[1]C8842!$G$2:$M$145,3,FALSE),0),0)</f>
        <v>0</v>
      </c>
      <c r="W7513">
        <f>VLOOKUP(RIGHT($V$1,5),Key!$A$9:$B$14,2,FALSE)</f>
        <v>10.199999999999999</v>
      </c>
      <c r="X7513">
        <f t="shared" si="589"/>
        <v>0</v>
      </c>
      <c r="Y7513">
        <f>VLOOKUP(RIGHT($X$1,5),Key!$A$9:$B$14,2,FALSE)</f>
        <v>3.7</v>
      </c>
      <c r="Z7513">
        <f t="shared" si="587"/>
        <v>10.199999999999999</v>
      </c>
      <c r="AA7513">
        <f t="shared" si="588"/>
        <v>0</v>
      </c>
    </row>
    <row r="7514" spans="1:27" x14ac:dyDescent="0.3">
      <c r="A7514">
        <v>100067</v>
      </c>
      <c r="B7514">
        <v>230922</v>
      </c>
      <c r="C7514" s="3">
        <v>44130.81527777778</v>
      </c>
      <c r="D7514">
        <v>0</v>
      </c>
      <c r="E7514">
        <v>2</v>
      </c>
      <c r="F7514" t="s">
        <v>25</v>
      </c>
      <c r="G7514">
        <v>2</v>
      </c>
      <c r="H7514">
        <v>54.140630000000002</v>
      </c>
      <c r="I7514">
        <v>20.04297</v>
      </c>
      <c r="J7514">
        <v>1.277344</v>
      </c>
      <c r="K7514">
        <v>46.019530000000003</v>
      </c>
      <c r="L7514" s="3">
        <v>44130.568749999999</v>
      </c>
      <c r="M7514">
        <v>17.18</v>
      </c>
      <c r="N7514" t="s">
        <v>28</v>
      </c>
      <c r="P7514">
        <f>(C7514-Key!$B$1)*24</f>
        <v>4.5166666667209938</v>
      </c>
      <c r="Q7514">
        <f>(Key!$B$2-'17.1'!C7514)*24</f>
        <v>-1.5666666667093523</v>
      </c>
      <c r="R7514" s="3">
        <f>C7514-(M7514-Key!$B$5)/(24*Key!$B$6)</f>
        <v>44130.801462962962</v>
      </c>
      <c r="S7514">
        <f>M7514-Key!$B$5</f>
        <v>14.92</v>
      </c>
      <c r="T7514" s="2">
        <f t="shared" si="585"/>
        <v>44129.8125</v>
      </c>
      <c r="U7514" t="str">
        <f t="shared" si="586"/>
        <v>10-25-2020 19:30</v>
      </c>
      <c r="V7514">
        <f>IFERROR(IF(W7514=Z7514,VLOOKUP($U7514,[1]C8842!$G$2:$M$145,3,FALSE),0),0)</f>
        <v>0</v>
      </c>
      <c r="W7514">
        <f>VLOOKUP(RIGHT($V$1,5),Key!$A$9:$B$14,2,FALSE)</f>
        <v>10.199999999999999</v>
      </c>
      <c r="X7514">
        <f t="shared" si="589"/>
        <v>0</v>
      </c>
      <c r="Y7514">
        <f>VLOOKUP(RIGHT($X$1,5),Key!$A$9:$B$14,2,FALSE)</f>
        <v>3.7</v>
      </c>
      <c r="Z7514">
        <f t="shared" si="587"/>
        <v>10.199999999999999</v>
      </c>
      <c r="AA7514">
        <f t="shared" si="588"/>
        <v>0</v>
      </c>
    </row>
    <row r="7515" spans="1:27" x14ac:dyDescent="0.3">
      <c r="A7515">
        <v>100067</v>
      </c>
      <c r="B7515">
        <v>230922</v>
      </c>
      <c r="C7515" s="3">
        <v>44130.81527777778</v>
      </c>
      <c r="D7515">
        <v>2</v>
      </c>
      <c r="E7515">
        <v>1</v>
      </c>
      <c r="F7515" t="s">
        <v>26</v>
      </c>
      <c r="G7515">
        <v>1</v>
      </c>
      <c r="H7515">
        <v>63.359380000000002</v>
      </c>
      <c r="I7515">
        <v>15.35938</v>
      </c>
      <c r="J7515">
        <v>0.89453130000000003</v>
      </c>
      <c r="K7515">
        <v>82.035160000000005</v>
      </c>
      <c r="L7515" s="3">
        <v>44130.568749999999</v>
      </c>
      <c r="M7515">
        <v>17.18</v>
      </c>
      <c r="N7515" t="s">
        <v>28</v>
      </c>
      <c r="P7515">
        <f>(C7515-Key!$B$1)*24</f>
        <v>4.5166666667209938</v>
      </c>
      <c r="Q7515">
        <f>(Key!$B$2-'17.1'!C7515)*24</f>
        <v>-1.5666666667093523</v>
      </c>
      <c r="R7515" s="3">
        <f>C7515-(M7515-Key!$B$5)/(24*Key!$B$6)</f>
        <v>44130.801462962962</v>
      </c>
      <c r="S7515">
        <f>M7515-Key!$B$5</f>
        <v>14.92</v>
      </c>
      <c r="T7515" s="2">
        <f t="shared" si="585"/>
        <v>44129.8125</v>
      </c>
      <c r="U7515" t="str">
        <f t="shared" si="586"/>
        <v>10-25-2020 19:30</v>
      </c>
      <c r="V7515">
        <f>IFERROR(IF(W7515=Z7515,VLOOKUP($U7515,[1]C8842!$G$2:$M$145,3,FALSE),0),0)</f>
        <v>0</v>
      </c>
      <c r="W7515">
        <f>VLOOKUP(RIGHT($V$1,5),Key!$A$9:$B$14,2,FALSE)</f>
        <v>10.199999999999999</v>
      </c>
      <c r="X7515">
        <f t="shared" si="589"/>
        <v>0</v>
      </c>
      <c r="Y7515">
        <f>VLOOKUP(RIGHT($X$1,5),Key!$A$9:$B$14,2,FALSE)</f>
        <v>3.7</v>
      </c>
      <c r="Z7515">
        <f t="shared" si="587"/>
        <v>10.199999999999999</v>
      </c>
      <c r="AA7515">
        <f t="shared" si="588"/>
        <v>0</v>
      </c>
    </row>
    <row r="7516" spans="1:27" x14ac:dyDescent="0.3">
      <c r="A7516">
        <v>100067</v>
      </c>
      <c r="B7516">
        <v>230922</v>
      </c>
      <c r="C7516" s="3">
        <v>44130.81527777778</v>
      </c>
      <c r="D7516">
        <v>3</v>
      </c>
      <c r="E7516">
        <v>2</v>
      </c>
      <c r="F7516" t="s">
        <v>26</v>
      </c>
      <c r="G7516">
        <v>1</v>
      </c>
      <c r="H7516">
        <v>63.519530000000003</v>
      </c>
      <c r="I7516">
        <v>15.847659999999999</v>
      </c>
      <c r="J7516">
        <v>0.9140625</v>
      </c>
      <c r="K7516">
        <v>94.039060000000006</v>
      </c>
      <c r="L7516" s="3">
        <v>44130.568749999999</v>
      </c>
      <c r="M7516">
        <v>17.18</v>
      </c>
      <c r="N7516" t="s">
        <v>28</v>
      </c>
      <c r="P7516">
        <f>(C7516-Key!$B$1)*24</f>
        <v>4.5166666667209938</v>
      </c>
      <c r="Q7516">
        <f>(Key!$B$2-'17.1'!C7516)*24</f>
        <v>-1.5666666667093523</v>
      </c>
      <c r="R7516" s="3">
        <f>C7516-(M7516-Key!$B$5)/(24*Key!$B$6)</f>
        <v>44130.801462962962</v>
      </c>
      <c r="S7516">
        <f>M7516-Key!$B$5</f>
        <v>14.92</v>
      </c>
      <c r="T7516" s="2">
        <f t="shared" si="585"/>
        <v>44129.8125</v>
      </c>
      <c r="U7516" t="str">
        <f t="shared" si="586"/>
        <v>10-25-2020 19:30</v>
      </c>
      <c r="V7516">
        <f>IFERROR(IF(W7516=Z7516,VLOOKUP($U7516,[1]C8842!$G$2:$M$145,3,FALSE),0),0)</f>
        <v>0</v>
      </c>
      <c r="W7516">
        <f>VLOOKUP(RIGHT($V$1,5),Key!$A$9:$B$14,2,FALSE)</f>
        <v>10.199999999999999</v>
      </c>
      <c r="X7516">
        <f t="shared" si="589"/>
        <v>0</v>
      </c>
      <c r="Y7516">
        <f>VLOOKUP(RIGHT($X$1,5),Key!$A$9:$B$14,2,FALSE)</f>
        <v>3.7</v>
      </c>
      <c r="Z7516">
        <f t="shared" si="587"/>
        <v>10.199999999999999</v>
      </c>
      <c r="AA7516">
        <f t="shared" si="588"/>
        <v>0</v>
      </c>
    </row>
    <row r="7517" spans="1:27" x14ac:dyDescent="0.3">
      <c r="A7517">
        <v>100067</v>
      </c>
      <c r="B7517">
        <v>230922</v>
      </c>
      <c r="C7517" s="3">
        <v>44130.81527777778</v>
      </c>
      <c r="D7517">
        <v>3</v>
      </c>
      <c r="E7517">
        <v>2</v>
      </c>
      <c r="F7517" t="s">
        <v>26</v>
      </c>
      <c r="G7517">
        <v>2</v>
      </c>
      <c r="H7517">
        <v>63.371090000000002</v>
      </c>
      <c r="I7517">
        <v>21.597660000000001</v>
      </c>
      <c r="J7517">
        <v>1.15625</v>
      </c>
      <c r="K7517">
        <v>94.039060000000006</v>
      </c>
      <c r="L7517" s="3">
        <v>44130.568749999999</v>
      </c>
      <c r="M7517">
        <v>17.18</v>
      </c>
      <c r="N7517" t="s">
        <v>28</v>
      </c>
      <c r="P7517">
        <f>(C7517-Key!$B$1)*24</f>
        <v>4.5166666667209938</v>
      </c>
      <c r="Q7517">
        <f>(Key!$B$2-'17.1'!C7517)*24</f>
        <v>-1.5666666667093523</v>
      </c>
      <c r="R7517" s="3">
        <f>C7517-(M7517-Key!$B$5)/(24*Key!$B$6)</f>
        <v>44130.801462962962</v>
      </c>
      <c r="S7517">
        <f>M7517-Key!$B$5</f>
        <v>14.92</v>
      </c>
      <c r="T7517" s="2">
        <f t="shared" si="585"/>
        <v>44129.8125</v>
      </c>
      <c r="U7517" t="str">
        <f t="shared" si="586"/>
        <v>10-25-2020 19:30</v>
      </c>
      <c r="V7517">
        <f>IFERROR(IF(W7517=Z7517,VLOOKUP($U7517,[1]C8842!$G$2:$M$145,3,FALSE),0),0)</f>
        <v>0</v>
      </c>
      <c r="W7517">
        <f>VLOOKUP(RIGHT($V$1,5),Key!$A$9:$B$14,2,FALSE)</f>
        <v>10.199999999999999</v>
      </c>
      <c r="X7517">
        <f t="shared" si="589"/>
        <v>0</v>
      </c>
      <c r="Y7517">
        <f>VLOOKUP(RIGHT($X$1,5),Key!$A$9:$B$14,2,FALSE)</f>
        <v>3.7</v>
      </c>
      <c r="Z7517">
        <f t="shared" si="587"/>
        <v>10.199999999999999</v>
      </c>
      <c r="AA7517">
        <f t="shared" si="588"/>
        <v>0</v>
      </c>
    </row>
    <row r="7518" spans="1:27" x14ac:dyDescent="0.3">
      <c r="A7518">
        <v>100067</v>
      </c>
      <c r="B7518">
        <v>230922</v>
      </c>
      <c r="C7518" s="3">
        <v>44130.81527777778</v>
      </c>
      <c r="D7518">
        <v>3</v>
      </c>
      <c r="E7518">
        <v>2</v>
      </c>
      <c r="F7518" t="s">
        <v>26</v>
      </c>
      <c r="G7518">
        <v>4</v>
      </c>
      <c r="H7518">
        <v>68.867189999999994</v>
      </c>
      <c r="I7518">
        <v>75.609380000000002</v>
      </c>
      <c r="J7518">
        <v>3.1523439999999998</v>
      </c>
      <c r="K7518">
        <v>92.039060000000006</v>
      </c>
      <c r="L7518" s="3">
        <v>44130.568749999999</v>
      </c>
      <c r="M7518">
        <v>17.18</v>
      </c>
      <c r="N7518" t="s">
        <v>28</v>
      </c>
      <c r="P7518">
        <f>(C7518-Key!$B$1)*24</f>
        <v>4.5166666667209938</v>
      </c>
      <c r="Q7518">
        <f>(Key!$B$2-'17.1'!C7518)*24</f>
        <v>-1.5666666667093523</v>
      </c>
      <c r="R7518" s="3">
        <f>C7518-(M7518-Key!$B$5)/(24*Key!$B$6)</f>
        <v>44130.801462962962</v>
      </c>
      <c r="S7518">
        <f>M7518-Key!$B$5</f>
        <v>14.92</v>
      </c>
      <c r="T7518" s="2">
        <f t="shared" si="585"/>
        <v>44129.8125</v>
      </c>
      <c r="U7518" t="str">
        <f t="shared" si="586"/>
        <v>10-25-2020 19:30</v>
      </c>
      <c r="V7518">
        <f>IFERROR(IF(W7518=Z7518,VLOOKUP($U7518,[1]C8842!$G$2:$M$145,3,FALSE),0),0)</f>
        <v>0</v>
      </c>
      <c r="W7518">
        <f>VLOOKUP(RIGHT($V$1,5),Key!$A$9:$B$14,2,FALSE)</f>
        <v>10.199999999999999</v>
      </c>
      <c r="X7518">
        <f t="shared" si="589"/>
        <v>0</v>
      </c>
      <c r="Y7518">
        <f>VLOOKUP(RIGHT($X$1,5),Key!$A$9:$B$14,2,FALSE)</f>
        <v>3.7</v>
      </c>
      <c r="Z7518">
        <f t="shared" si="587"/>
        <v>10.199999999999999</v>
      </c>
      <c r="AA7518">
        <f t="shared" si="588"/>
        <v>0</v>
      </c>
    </row>
    <row r="7519" spans="1:27" x14ac:dyDescent="0.3">
      <c r="A7519">
        <v>100067</v>
      </c>
      <c r="B7519">
        <v>230922</v>
      </c>
      <c r="C7519" s="3">
        <v>44130.81527777778</v>
      </c>
      <c r="D7519">
        <v>3</v>
      </c>
      <c r="E7519">
        <v>2</v>
      </c>
      <c r="F7519" t="s">
        <v>26</v>
      </c>
      <c r="G7519">
        <v>4</v>
      </c>
      <c r="H7519">
        <v>66.082030000000003</v>
      </c>
      <c r="I7519">
        <v>76.242189999999994</v>
      </c>
      <c r="J7519">
        <v>3.3125</v>
      </c>
      <c r="K7519">
        <v>92.039060000000006</v>
      </c>
      <c r="L7519" s="3">
        <v>44130.568749999999</v>
      </c>
      <c r="M7519">
        <v>17.18</v>
      </c>
      <c r="N7519" t="s">
        <v>28</v>
      </c>
      <c r="P7519">
        <f>(C7519-Key!$B$1)*24</f>
        <v>4.5166666667209938</v>
      </c>
      <c r="Q7519">
        <f>(Key!$B$2-'17.1'!C7519)*24</f>
        <v>-1.5666666667093523</v>
      </c>
      <c r="R7519" s="3">
        <f>C7519-(M7519-Key!$B$5)/(24*Key!$B$6)</f>
        <v>44130.801462962962</v>
      </c>
      <c r="S7519">
        <f>M7519-Key!$B$5</f>
        <v>14.92</v>
      </c>
      <c r="T7519" s="2">
        <f t="shared" si="585"/>
        <v>44129.8125</v>
      </c>
      <c r="U7519" t="str">
        <f t="shared" si="586"/>
        <v>10-25-2020 19:30</v>
      </c>
      <c r="V7519">
        <f>IFERROR(IF(W7519=Z7519,VLOOKUP($U7519,[1]C8842!$G$2:$M$145,3,FALSE),0),0)</f>
        <v>0</v>
      </c>
      <c r="W7519">
        <f>VLOOKUP(RIGHT($V$1,5),Key!$A$9:$B$14,2,FALSE)</f>
        <v>10.199999999999999</v>
      </c>
      <c r="X7519">
        <f t="shared" si="589"/>
        <v>0</v>
      </c>
      <c r="Y7519">
        <f>VLOOKUP(RIGHT($X$1,5),Key!$A$9:$B$14,2,FALSE)</f>
        <v>3.7</v>
      </c>
      <c r="Z7519">
        <f t="shared" si="587"/>
        <v>10.199999999999999</v>
      </c>
      <c r="AA7519">
        <f t="shared" si="588"/>
        <v>0</v>
      </c>
    </row>
    <row r="7520" spans="1:27" x14ac:dyDescent="0.3">
      <c r="A7520">
        <v>100067</v>
      </c>
      <c r="B7520">
        <v>230922</v>
      </c>
      <c r="C7520" s="3">
        <v>44130.815972222219</v>
      </c>
      <c r="D7520">
        <v>1</v>
      </c>
      <c r="E7520">
        <v>1</v>
      </c>
      <c r="F7520" t="s">
        <v>25</v>
      </c>
      <c r="G7520">
        <v>1</v>
      </c>
      <c r="H7520">
        <v>66.847660000000005</v>
      </c>
      <c r="I7520">
        <v>15.445309999999999</v>
      </c>
      <c r="J7520">
        <v>0.8515625</v>
      </c>
      <c r="K7520">
        <v>56.023440000000001</v>
      </c>
      <c r="L7520" s="3">
        <v>44130.568749999999</v>
      </c>
      <c r="M7520">
        <v>17.18</v>
      </c>
      <c r="N7520" t="s">
        <v>28</v>
      </c>
      <c r="P7520">
        <f>(C7520-Key!$B$1)*24</f>
        <v>4.5333333332673647</v>
      </c>
      <c r="Q7520">
        <f>(Key!$B$2-'17.1'!C7520)*24</f>
        <v>-1.5833333332557231</v>
      </c>
      <c r="R7520" s="3">
        <f>C7520-(M7520-Key!$B$5)/(24*Key!$B$6)</f>
        <v>44130.802157407401</v>
      </c>
      <c r="S7520">
        <f>M7520-Key!$B$5</f>
        <v>14.92</v>
      </c>
      <c r="T7520" s="2">
        <f t="shared" si="585"/>
        <v>44129.819444444445</v>
      </c>
      <c r="U7520" t="str">
        <f t="shared" si="586"/>
        <v>10-25-2020 19:40</v>
      </c>
      <c r="V7520">
        <f>IFERROR(IF(W7520=Z7520,VLOOKUP($U7520,[1]C8842!$G$2:$M$145,3,FALSE),0),0)</f>
        <v>0</v>
      </c>
      <c r="W7520">
        <f>VLOOKUP(RIGHT($V$1,5),Key!$A$9:$B$14,2,FALSE)</f>
        <v>10.199999999999999</v>
      </c>
      <c r="X7520">
        <f t="shared" si="589"/>
        <v>0</v>
      </c>
      <c r="Y7520">
        <f>VLOOKUP(RIGHT($X$1,5),Key!$A$9:$B$14,2,FALSE)</f>
        <v>3.7</v>
      </c>
      <c r="Z7520">
        <f t="shared" si="587"/>
        <v>10.199999999999999</v>
      </c>
      <c r="AA7520">
        <f t="shared" si="588"/>
        <v>0</v>
      </c>
    </row>
    <row r="7521" spans="1:27" x14ac:dyDescent="0.3">
      <c r="A7521">
        <v>100067</v>
      </c>
      <c r="B7521">
        <v>230922</v>
      </c>
      <c r="C7521" s="3">
        <v>44130.815972222219</v>
      </c>
      <c r="D7521">
        <v>1</v>
      </c>
      <c r="E7521">
        <v>1</v>
      </c>
      <c r="F7521" t="s">
        <v>25</v>
      </c>
      <c r="G7521">
        <v>1</v>
      </c>
      <c r="H7521">
        <v>66.492189999999994</v>
      </c>
      <c r="I7521">
        <v>15.773440000000001</v>
      </c>
      <c r="J7521">
        <v>0.87109380000000003</v>
      </c>
      <c r="K7521">
        <v>58.023440000000001</v>
      </c>
      <c r="L7521" s="3">
        <v>44130.568749999999</v>
      </c>
      <c r="M7521">
        <v>17.18</v>
      </c>
      <c r="N7521" t="s">
        <v>28</v>
      </c>
      <c r="P7521">
        <f>(C7521-Key!$B$1)*24</f>
        <v>4.5333333332673647</v>
      </c>
      <c r="Q7521">
        <f>(Key!$B$2-'17.1'!C7521)*24</f>
        <v>-1.5833333332557231</v>
      </c>
      <c r="R7521" s="3">
        <f>C7521-(M7521-Key!$B$5)/(24*Key!$B$6)</f>
        <v>44130.802157407401</v>
      </c>
      <c r="S7521">
        <f>M7521-Key!$B$5</f>
        <v>14.92</v>
      </c>
      <c r="T7521" s="2">
        <f t="shared" si="585"/>
        <v>44129.819444444445</v>
      </c>
      <c r="U7521" t="str">
        <f t="shared" si="586"/>
        <v>10-25-2020 19:40</v>
      </c>
      <c r="V7521">
        <f>IFERROR(IF(W7521=Z7521,VLOOKUP($U7521,[1]C8842!$G$2:$M$145,3,FALSE),0),0)</f>
        <v>0</v>
      </c>
      <c r="W7521">
        <f>VLOOKUP(RIGHT($V$1,5),Key!$A$9:$B$14,2,FALSE)</f>
        <v>10.199999999999999</v>
      </c>
      <c r="X7521">
        <f t="shared" si="589"/>
        <v>0</v>
      </c>
      <c r="Y7521">
        <f>VLOOKUP(RIGHT($X$1,5),Key!$A$9:$B$14,2,FALSE)</f>
        <v>3.7</v>
      </c>
      <c r="Z7521">
        <f t="shared" si="587"/>
        <v>10.199999999999999</v>
      </c>
      <c r="AA7521">
        <f t="shared" si="588"/>
        <v>0</v>
      </c>
    </row>
    <row r="7522" spans="1:27" x14ac:dyDescent="0.3">
      <c r="A7522">
        <v>100067</v>
      </c>
      <c r="B7522">
        <v>230922</v>
      </c>
      <c r="C7522" s="3">
        <v>44130.815972222219</v>
      </c>
      <c r="D7522">
        <v>0</v>
      </c>
      <c r="E7522">
        <v>2</v>
      </c>
      <c r="F7522" t="s">
        <v>25</v>
      </c>
      <c r="G7522">
        <v>1</v>
      </c>
      <c r="H7522">
        <v>68.515630000000002</v>
      </c>
      <c r="I7522">
        <v>14.8125</v>
      </c>
      <c r="J7522">
        <v>0.80859380000000003</v>
      </c>
      <c r="K7522">
        <v>46.019530000000003</v>
      </c>
      <c r="L7522" s="3">
        <v>44130.568749999999</v>
      </c>
      <c r="M7522">
        <v>17.18</v>
      </c>
      <c r="N7522" t="s">
        <v>28</v>
      </c>
      <c r="P7522">
        <f>(C7522-Key!$B$1)*24</f>
        <v>4.5333333332673647</v>
      </c>
      <c r="Q7522">
        <f>(Key!$B$2-'17.1'!C7522)*24</f>
        <v>-1.5833333332557231</v>
      </c>
      <c r="R7522" s="3">
        <f>C7522-(M7522-Key!$B$5)/(24*Key!$B$6)</f>
        <v>44130.802157407401</v>
      </c>
      <c r="S7522">
        <f>M7522-Key!$B$5</f>
        <v>14.92</v>
      </c>
      <c r="T7522" s="2">
        <f t="shared" si="585"/>
        <v>44129.819444444445</v>
      </c>
      <c r="U7522" t="str">
        <f t="shared" si="586"/>
        <v>10-25-2020 19:40</v>
      </c>
      <c r="V7522">
        <f>IFERROR(IF(W7522=Z7522,VLOOKUP($U7522,[1]C8842!$G$2:$M$145,3,FALSE),0),0)</f>
        <v>0</v>
      </c>
      <c r="W7522">
        <f>VLOOKUP(RIGHT($V$1,5),Key!$A$9:$B$14,2,FALSE)</f>
        <v>10.199999999999999</v>
      </c>
      <c r="X7522">
        <f t="shared" si="589"/>
        <v>0</v>
      </c>
      <c r="Y7522">
        <f>VLOOKUP(RIGHT($X$1,5),Key!$A$9:$B$14,2,FALSE)</f>
        <v>3.7</v>
      </c>
      <c r="Z7522">
        <f t="shared" si="587"/>
        <v>10.199999999999999</v>
      </c>
      <c r="AA7522">
        <f t="shared" si="588"/>
        <v>0</v>
      </c>
    </row>
    <row r="7523" spans="1:27" x14ac:dyDescent="0.3">
      <c r="A7523">
        <v>100067</v>
      </c>
      <c r="B7523">
        <v>230922</v>
      </c>
      <c r="C7523" s="3">
        <v>44130.815972222219</v>
      </c>
      <c r="D7523">
        <v>1</v>
      </c>
      <c r="E7523">
        <v>1</v>
      </c>
      <c r="F7523" t="s">
        <v>25</v>
      </c>
      <c r="G7523">
        <v>1</v>
      </c>
      <c r="H7523">
        <v>66.640630000000002</v>
      </c>
      <c r="I7523">
        <v>14.89453</v>
      </c>
      <c r="J7523">
        <v>0.83203130000000003</v>
      </c>
      <c r="K7523">
        <v>56.023440000000001</v>
      </c>
      <c r="L7523" s="3">
        <v>44130.568749999999</v>
      </c>
      <c r="M7523">
        <v>17.18</v>
      </c>
      <c r="N7523" t="s">
        <v>28</v>
      </c>
      <c r="P7523">
        <f>(C7523-Key!$B$1)*24</f>
        <v>4.5333333332673647</v>
      </c>
      <c r="Q7523">
        <f>(Key!$B$2-'17.1'!C7523)*24</f>
        <v>-1.5833333332557231</v>
      </c>
      <c r="R7523" s="3">
        <f>C7523-(M7523-Key!$B$5)/(24*Key!$B$6)</f>
        <v>44130.802157407401</v>
      </c>
      <c r="S7523">
        <f>M7523-Key!$B$5</f>
        <v>14.92</v>
      </c>
      <c r="T7523" s="2">
        <f t="shared" si="585"/>
        <v>44129.819444444445</v>
      </c>
      <c r="U7523" t="str">
        <f t="shared" si="586"/>
        <v>10-25-2020 19:40</v>
      </c>
      <c r="V7523">
        <f>IFERROR(IF(W7523=Z7523,VLOOKUP($U7523,[1]C8842!$G$2:$M$145,3,FALSE),0),0)</f>
        <v>0</v>
      </c>
      <c r="W7523">
        <f>VLOOKUP(RIGHT($V$1,5),Key!$A$9:$B$14,2,FALSE)</f>
        <v>10.199999999999999</v>
      </c>
      <c r="X7523">
        <f t="shared" si="589"/>
        <v>0</v>
      </c>
      <c r="Y7523">
        <f>VLOOKUP(RIGHT($X$1,5),Key!$A$9:$B$14,2,FALSE)</f>
        <v>3.7</v>
      </c>
      <c r="Z7523">
        <f t="shared" si="587"/>
        <v>10.199999999999999</v>
      </c>
      <c r="AA7523">
        <f t="shared" si="588"/>
        <v>0</v>
      </c>
    </row>
    <row r="7524" spans="1:27" x14ac:dyDescent="0.3">
      <c r="A7524">
        <v>100067</v>
      </c>
      <c r="B7524">
        <v>230922</v>
      </c>
      <c r="C7524" s="3">
        <v>44130.815972222219</v>
      </c>
      <c r="D7524">
        <v>0</v>
      </c>
      <c r="E7524">
        <v>2</v>
      </c>
      <c r="F7524" t="s">
        <v>25</v>
      </c>
      <c r="G7524">
        <v>1</v>
      </c>
      <c r="H7524">
        <v>65.910160000000005</v>
      </c>
      <c r="I7524">
        <v>17.597660000000001</v>
      </c>
      <c r="J7524">
        <v>0.953125</v>
      </c>
      <c r="K7524">
        <v>46.019530000000003</v>
      </c>
      <c r="L7524" s="3">
        <v>44130.568749999999</v>
      </c>
      <c r="M7524">
        <v>17.18</v>
      </c>
      <c r="N7524" t="s">
        <v>28</v>
      </c>
      <c r="P7524">
        <f>(C7524-Key!$B$1)*24</f>
        <v>4.5333333332673647</v>
      </c>
      <c r="Q7524">
        <f>(Key!$B$2-'17.1'!C7524)*24</f>
        <v>-1.5833333332557231</v>
      </c>
      <c r="R7524" s="3">
        <f>C7524-(M7524-Key!$B$5)/(24*Key!$B$6)</f>
        <v>44130.802157407401</v>
      </c>
      <c r="S7524">
        <f>M7524-Key!$B$5</f>
        <v>14.92</v>
      </c>
      <c r="T7524" s="2">
        <f t="shared" si="585"/>
        <v>44129.819444444445</v>
      </c>
      <c r="U7524" t="str">
        <f t="shared" si="586"/>
        <v>10-25-2020 19:40</v>
      </c>
      <c r="V7524">
        <f>IFERROR(IF(W7524=Z7524,VLOOKUP($U7524,[1]C8842!$G$2:$M$145,3,FALSE),0),0)</f>
        <v>0</v>
      </c>
      <c r="W7524">
        <f>VLOOKUP(RIGHT($V$1,5),Key!$A$9:$B$14,2,FALSE)</f>
        <v>10.199999999999999</v>
      </c>
      <c r="X7524">
        <f t="shared" si="589"/>
        <v>0</v>
      </c>
      <c r="Y7524">
        <f>VLOOKUP(RIGHT($X$1,5),Key!$A$9:$B$14,2,FALSE)</f>
        <v>3.7</v>
      </c>
      <c r="Z7524">
        <f t="shared" si="587"/>
        <v>10.199999999999999</v>
      </c>
      <c r="AA7524">
        <f t="shared" si="588"/>
        <v>0</v>
      </c>
    </row>
    <row r="7525" spans="1:27" x14ac:dyDescent="0.3">
      <c r="A7525">
        <v>100067</v>
      </c>
      <c r="B7525">
        <v>230922</v>
      </c>
      <c r="C7525" s="3">
        <v>44130.815972222219</v>
      </c>
      <c r="D7525">
        <v>0</v>
      </c>
      <c r="E7525">
        <v>2</v>
      </c>
      <c r="F7525" t="s">
        <v>25</v>
      </c>
      <c r="G7525">
        <v>1</v>
      </c>
      <c r="H7525">
        <v>64.996089999999995</v>
      </c>
      <c r="I7525">
        <v>16.054690000000001</v>
      </c>
      <c r="J7525">
        <v>0.90234380000000003</v>
      </c>
      <c r="K7525">
        <v>48.019530000000003</v>
      </c>
      <c r="L7525" s="3">
        <v>44130.568749999999</v>
      </c>
      <c r="M7525">
        <v>17.18</v>
      </c>
      <c r="N7525" t="s">
        <v>28</v>
      </c>
      <c r="P7525">
        <f>(C7525-Key!$B$1)*24</f>
        <v>4.5333333332673647</v>
      </c>
      <c r="Q7525">
        <f>(Key!$B$2-'17.1'!C7525)*24</f>
        <v>-1.5833333332557231</v>
      </c>
      <c r="R7525" s="3">
        <f>C7525-(M7525-Key!$B$5)/(24*Key!$B$6)</f>
        <v>44130.802157407401</v>
      </c>
      <c r="S7525">
        <f>M7525-Key!$B$5</f>
        <v>14.92</v>
      </c>
      <c r="T7525" s="2">
        <f t="shared" si="585"/>
        <v>44129.819444444445</v>
      </c>
      <c r="U7525" t="str">
        <f t="shared" si="586"/>
        <v>10-25-2020 19:40</v>
      </c>
      <c r="V7525">
        <f>IFERROR(IF(W7525=Z7525,VLOOKUP($U7525,[1]C8842!$G$2:$M$145,3,FALSE),0),0)</f>
        <v>0</v>
      </c>
      <c r="W7525">
        <f>VLOOKUP(RIGHT($V$1,5),Key!$A$9:$B$14,2,FALSE)</f>
        <v>10.199999999999999</v>
      </c>
      <c r="X7525">
        <f t="shared" si="589"/>
        <v>0</v>
      </c>
      <c r="Y7525">
        <f>VLOOKUP(RIGHT($X$1,5),Key!$A$9:$B$14,2,FALSE)</f>
        <v>3.7</v>
      </c>
      <c r="Z7525">
        <f t="shared" si="587"/>
        <v>10.199999999999999</v>
      </c>
      <c r="AA7525">
        <f t="shared" si="588"/>
        <v>0</v>
      </c>
    </row>
    <row r="7526" spans="1:27" x14ac:dyDescent="0.3">
      <c r="A7526">
        <v>100067</v>
      </c>
      <c r="B7526">
        <v>230922</v>
      </c>
      <c r="C7526" s="3">
        <v>44130.815972222219</v>
      </c>
      <c r="D7526">
        <v>2</v>
      </c>
      <c r="E7526">
        <v>1</v>
      </c>
      <c r="F7526" t="s">
        <v>26</v>
      </c>
      <c r="G7526">
        <v>1</v>
      </c>
      <c r="H7526">
        <v>70.613280000000003</v>
      </c>
      <c r="I7526">
        <v>17.390630000000002</v>
      </c>
      <c r="J7526">
        <v>0.87890630000000003</v>
      </c>
      <c r="K7526">
        <v>80.03125</v>
      </c>
      <c r="L7526" s="3">
        <v>44130.568749999999</v>
      </c>
      <c r="M7526">
        <v>17.18</v>
      </c>
      <c r="N7526" t="s">
        <v>28</v>
      </c>
      <c r="P7526">
        <f>(C7526-Key!$B$1)*24</f>
        <v>4.5333333332673647</v>
      </c>
      <c r="Q7526">
        <f>(Key!$B$2-'17.1'!C7526)*24</f>
        <v>-1.5833333332557231</v>
      </c>
      <c r="R7526" s="3">
        <f>C7526-(M7526-Key!$B$5)/(24*Key!$B$6)</f>
        <v>44130.802157407401</v>
      </c>
      <c r="S7526">
        <f>M7526-Key!$B$5</f>
        <v>14.92</v>
      </c>
      <c r="T7526" s="2">
        <f t="shared" si="585"/>
        <v>44129.819444444445</v>
      </c>
      <c r="U7526" t="str">
        <f t="shared" si="586"/>
        <v>10-25-2020 19:40</v>
      </c>
      <c r="V7526">
        <f>IFERROR(IF(W7526=Z7526,VLOOKUP($U7526,[1]C8842!$G$2:$M$145,3,FALSE),0),0)</f>
        <v>0</v>
      </c>
      <c r="W7526">
        <f>VLOOKUP(RIGHT($V$1,5),Key!$A$9:$B$14,2,FALSE)</f>
        <v>10.199999999999999</v>
      </c>
      <c r="X7526">
        <f t="shared" si="589"/>
        <v>0</v>
      </c>
      <c r="Y7526">
        <f>VLOOKUP(RIGHT($X$1,5),Key!$A$9:$B$14,2,FALSE)</f>
        <v>3.7</v>
      </c>
      <c r="Z7526">
        <f t="shared" si="587"/>
        <v>10.199999999999999</v>
      </c>
      <c r="AA7526">
        <f t="shared" si="588"/>
        <v>0</v>
      </c>
    </row>
    <row r="7527" spans="1:27" x14ac:dyDescent="0.3">
      <c r="A7527">
        <v>100067</v>
      </c>
      <c r="B7527">
        <v>230922</v>
      </c>
      <c r="C7527" s="3">
        <v>44130.815972222219</v>
      </c>
      <c r="D7527">
        <v>3</v>
      </c>
      <c r="E7527">
        <v>2</v>
      </c>
      <c r="F7527" t="s">
        <v>26</v>
      </c>
      <c r="G7527">
        <v>1</v>
      </c>
      <c r="H7527">
        <v>71.261719999999997</v>
      </c>
      <c r="I7527">
        <v>17.375</v>
      </c>
      <c r="J7527">
        <v>0.87109380000000003</v>
      </c>
      <c r="K7527">
        <v>94.039060000000006</v>
      </c>
      <c r="L7527" s="3">
        <v>44130.568749999999</v>
      </c>
      <c r="M7527">
        <v>17.18</v>
      </c>
      <c r="N7527" t="s">
        <v>28</v>
      </c>
      <c r="P7527">
        <f>(C7527-Key!$B$1)*24</f>
        <v>4.5333333332673647</v>
      </c>
      <c r="Q7527">
        <f>(Key!$B$2-'17.1'!C7527)*24</f>
        <v>-1.5833333332557231</v>
      </c>
      <c r="R7527" s="3">
        <f>C7527-(M7527-Key!$B$5)/(24*Key!$B$6)</f>
        <v>44130.802157407401</v>
      </c>
      <c r="S7527">
        <f>M7527-Key!$B$5</f>
        <v>14.92</v>
      </c>
      <c r="T7527" s="2">
        <f t="shared" si="585"/>
        <v>44129.819444444445</v>
      </c>
      <c r="U7527" t="str">
        <f t="shared" si="586"/>
        <v>10-25-2020 19:40</v>
      </c>
      <c r="V7527">
        <f>IFERROR(IF(W7527=Z7527,VLOOKUP($U7527,[1]C8842!$G$2:$M$145,3,FALSE),0),0)</f>
        <v>0</v>
      </c>
      <c r="W7527">
        <f>VLOOKUP(RIGHT($V$1,5),Key!$A$9:$B$14,2,FALSE)</f>
        <v>10.199999999999999</v>
      </c>
      <c r="X7527">
        <f t="shared" si="589"/>
        <v>0</v>
      </c>
      <c r="Y7527">
        <f>VLOOKUP(RIGHT($X$1,5),Key!$A$9:$B$14,2,FALSE)</f>
        <v>3.7</v>
      </c>
      <c r="Z7527">
        <f t="shared" si="587"/>
        <v>10.199999999999999</v>
      </c>
      <c r="AA7527">
        <f t="shared" si="588"/>
        <v>0</v>
      </c>
    </row>
    <row r="7528" spans="1:27" x14ac:dyDescent="0.3">
      <c r="A7528">
        <v>100067</v>
      </c>
      <c r="B7528">
        <v>230922</v>
      </c>
      <c r="C7528" s="3">
        <v>44130.815972222219</v>
      </c>
      <c r="D7528">
        <v>2</v>
      </c>
      <c r="E7528">
        <v>1</v>
      </c>
      <c r="F7528" t="s">
        <v>26</v>
      </c>
      <c r="G7528">
        <v>1</v>
      </c>
      <c r="H7528">
        <v>68.734380000000002</v>
      </c>
      <c r="I7528">
        <v>17.1875</v>
      </c>
      <c r="J7528">
        <v>0.89453130000000003</v>
      </c>
      <c r="K7528">
        <v>81.035160000000005</v>
      </c>
      <c r="L7528" s="3">
        <v>44130.568749999999</v>
      </c>
      <c r="M7528">
        <v>17.18</v>
      </c>
      <c r="N7528" t="s">
        <v>28</v>
      </c>
      <c r="P7528">
        <f>(C7528-Key!$B$1)*24</f>
        <v>4.5333333332673647</v>
      </c>
      <c r="Q7528">
        <f>(Key!$B$2-'17.1'!C7528)*24</f>
        <v>-1.5833333332557231</v>
      </c>
      <c r="R7528" s="3">
        <f>C7528-(M7528-Key!$B$5)/(24*Key!$B$6)</f>
        <v>44130.802157407401</v>
      </c>
      <c r="S7528">
        <f>M7528-Key!$B$5</f>
        <v>14.92</v>
      </c>
      <c r="T7528" s="2">
        <f t="shared" si="585"/>
        <v>44129.819444444445</v>
      </c>
      <c r="U7528" t="str">
        <f t="shared" si="586"/>
        <v>10-25-2020 19:40</v>
      </c>
      <c r="V7528">
        <f>IFERROR(IF(W7528=Z7528,VLOOKUP($U7528,[1]C8842!$G$2:$M$145,3,FALSE),0),0)</f>
        <v>0</v>
      </c>
      <c r="W7528">
        <f>VLOOKUP(RIGHT($V$1,5),Key!$A$9:$B$14,2,FALSE)</f>
        <v>10.199999999999999</v>
      </c>
      <c r="X7528">
        <f t="shared" si="589"/>
        <v>0</v>
      </c>
      <c r="Y7528">
        <f>VLOOKUP(RIGHT($X$1,5),Key!$A$9:$B$14,2,FALSE)</f>
        <v>3.7</v>
      </c>
      <c r="Z7528">
        <f t="shared" si="587"/>
        <v>10.199999999999999</v>
      </c>
      <c r="AA7528">
        <f t="shared" si="588"/>
        <v>0</v>
      </c>
    </row>
    <row r="7529" spans="1:27" x14ac:dyDescent="0.3">
      <c r="A7529">
        <v>100067</v>
      </c>
      <c r="B7529">
        <v>230922</v>
      </c>
      <c r="C7529" s="3">
        <v>44130.815972222219</v>
      </c>
      <c r="D7529">
        <v>1</v>
      </c>
      <c r="E7529">
        <v>1</v>
      </c>
      <c r="F7529" t="s">
        <v>25</v>
      </c>
      <c r="G7529">
        <v>1</v>
      </c>
      <c r="H7529">
        <v>61.777340000000002</v>
      </c>
      <c r="I7529">
        <v>16.359380000000002</v>
      </c>
      <c r="J7529">
        <v>0.9609375</v>
      </c>
      <c r="K7529">
        <v>58.023440000000001</v>
      </c>
      <c r="L7529" s="3">
        <v>44130.568749999999</v>
      </c>
      <c r="M7529">
        <v>17.18</v>
      </c>
      <c r="N7529" t="s">
        <v>28</v>
      </c>
      <c r="P7529">
        <f>(C7529-Key!$B$1)*24</f>
        <v>4.5333333332673647</v>
      </c>
      <c r="Q7529">
        <f>(Key!$B$2-'17.1'!C7529)*24</f>
        <v>-1.5833333332557231</v>
      </c>
      <c r="R7529" s="3">
        <f>C7529-(M7529-Key!$B$5)/(24*Key!$B$6)</f>
        <v>44130.802157407401</v>
      </c>
      <c r="S7529">
        <f>M7529-Key!$B$5</f>
        <v>14.92</v>
      </c>
      <c r="T7529" s="2">
        <f t="shared" si="585"/>
        <v>44129.819444444445</v>
      </c>
      <c r="U7529" t="str">
        <f t="shared" si="586"/>
        <v>10-25-2020 19:40</v>
      </c>
      <c r="V7529">
        <f>IFERROR(IF(W7529=Z7529,VLOOKUP($U7529,[1]C8842!$G$2:$M$145,3,FALSE),0),0)</f>
        <v>0</v>
      </c>
      <c r="W7529">
        <f>VLOOKUP(RIGHT($V$1,5),Key!$A$9:$B$14,2,FALSE)</f>
        <v>10.199999999999999</v>
      </c>
      <c r="X7529">
        <f t="shared" si="589"/>
        <v>0</v>
      </c>
      <c r="Y7529">
        <f>VLOOKUP(RIGHT($X$1,5),Key!$A$9:$B$14,2,FALSE)</f>
        <v>3.7</v>
      </c>
      <c r="Z7529">
        <f t="shared" si="587"/>
        <v>10.199999999999999</v>
      </c>
      <c r="AA7529">
        <f t="shared" si="588"/>
        <v>0</v>
      </c>
    </row>
    <row r="7530" spans="1:27" x14ac:dyDescent="0.3">
      <c r="A7530">
        <v>100067</v>
      </c>
      <c r="B7530">
        <v>230922</v>
      </c>
      <c r="C7530" s="3">
        <v>44130.815972222219</v>
      </c>
      <c r="D7530">
        <v>0</v>
      </c>
      <c r="E7530">
        <v>2</v>
      </c>
      <c r="F7530" t="s">
        <v>25</v>
      </c>
      <c r="G7530">
        <v>1</v>
      </c>
      <c r="H7530">
        <v>60.316409999999998</v>
      </c>
      <c r="I7530">
        <v>14.76172</v>
      </c>
      <c r="J7530">
        <v>0.9140625</v>
      </c>
      <c r="K7530">
        <v>47.019530000000003</v>
      </c>
      <c r="L7530" s="3">
        <v>44130.568749999999</v>
      </c>
      <c r="M7530">
        <v>17.18</v>
      </c>
      <c r="N7530" t="s">
        <v>28</v>
      </c>
      <c r="P7530">
        <f>(C7530-Key!$B$1)*24</f>
        <v>4.5333333332673647</v>
      </c>
      <c r="Q7530">
        <f>(Key!$B$2-'17.1'!C7530)*24</f>
        <v>-1.5833333332557231</v>
      </c>
      <c r="R7530" s="3">
        <f>C7530-(M7530-Key!$B$5)/(24*Key!$B$6)</f>
        <v>44130.802157407401</v>
      </c>
      <c r="S7530">
        <f>M7530-Key!$B$5</f>
        <v>14.92</v>
      </c>
      <c r="T7530" s="2">
        <f t="shared" si="585"/>
        <v>44129.819444444445</v>
      </c>
      <c r="U7530" t="str">
        <f t="shared" si="586"/>
        <v>10-25-2020 19:40</v>
      </c>
      <c r="V7530">
        <f>IFERROR(IF(W7530=Z7530,VLOOKUP($U7530,[1]C8842!$G$2:$M$145,3,FALSE),0),0)</f>
        <v>0</v>
      </c>
      <c r="W7530">
        <f>VLOOKUP(RIGHT($V$1,5),Key!$A$9:$B$14,2,FALSE)</f>
        <v>10.199999999999999</v>
      </c>
      <c r="X7530">
        <f t="shared" si="589"/>
        <v>0</v>
      </c>
      <c r="Y7530">
        <f>VLOOKUP(RIGHT($X$1,5),Key!$A$9:$B$14,2,FALSE)</f>
        <v>3.7</v>
      </c>
      <c r="Z7530">
        <f t="shared" si="587"/>
        <v>10.199999999999999</v>
      </c>
      <c r="AA7530">
        <f t="shared" si="588"/>
        <v>0</v>
      </c>
    </row>
    <row r="7531" spans="1:27" x14ac:dyDescent="0.3">
      <c r="A7531">
        <v>100067</v>
      </c>
      <c r="B7531">
        <v>230922</v>
      </c>
      <c r="C7531" s="3">
        <v>44130.815972222219</v>
      </c>
      <c r="D7531">
        <v>1</v>
      </c>
      <c r="E7531">
        <v>1</v>
      </c>
      <c r="F7531" t="s">
        <v>25</v>
      </c>
      <c r="G7531">
        <v>1</v>
      </c>
      <c r="H7531">
        <v>59.09375</v>
      </c>
      <c r="I7531">
        <v>18.35547</v>
      </c>
      <c r="J7531">
        <v>1.09375</v>
      </c>
      <c r="K7531">
        <v>56.023440000000001</v>
      </c>
      <c r="L7531" s="3">
        <v>44130.568749999999</v>
      </c>
      <c r="M7531">
        <v>17.18</v>
      </c>
      <c r="N7531" t="s">
        <v>28</v>
      </c>
      <c r="P7531">
        <f>(C7531-Key!$B$1)*24</f>
        <v>4.5333333332673647</v>
      </c>
      <c r="Q7531">
        <f>(Key!$B$2-'17.1'!C7531)*24</f>
        <v>-1.5833333332557231</v>
      </c>
      <c r="R7531" s="3">
        <f>C7531-(M7531-Key!$B$5)/(24*Key!$B$6)</f>
        <v>44130.802157407401</v>
      </c>
      <c r="S7531">
        <f>M7531-Key!$B$5</f>
        <v>14.92</v>
      </c>
      <c r="T7531" s="2">
        <f t="shared" si="585"/>
        <v>44129.819444444445</v>
      </c>
      <c r="U7531" t="str">
        <f t="shared" si="586"/>
        <v>10-25-2020 19:40</v>
      </c>
      <c r="V7531">
        <f>IFERROR(IF(W7531=Z7531,VLOOKUP($U7531,[1]C8842!$G$2:$M$145,3,FALSE),0),0)</f>
        <v>0</v>
      </c>
      <c r="W7531">
        <f>VLOOKUP(RIGHT($V$1,5),Key!$A$9:$B$14,2,FALSE)</f>
        <v>10.199999999999999</v>
      </c>
      <c r="X7531">
        <f t="shared" si="589"/>
        <v>0</v>
      </c>
      <c r="Y7531">
        <f>VLOOKUP(RIGHT($X$1,5),Key!$A$9:$B$14,2,FALSE)</f>
        <v>3.7</v>
      </c>
      <c r="Z7531">
        <f t="shared" si="587"/>
        <v>10.199999999999999</v>
      </c>
      <c r="AA7531">
        <f t="shared" si="588"/>
        <v>0</v>
      </c>
    </row>
    <row r="7532" spans="1:27" x14ac:dyDescent="0.3">
      <c r="A7532">
        <v>100067</v>
      </c>
      <c r="B7532">
        <v>230922</v>
      </c>
      <c r="C7532" s="3">
        <v>44130.815972222219</v>
      </c>
      <c r="D7532">
        <v>2</v>
      </c>
      <c r="E7532">
        <v>1</v>
      </c>
      <c r="F7532" t="s">
        <v>26</v>
      </c>
      <c r="G7532">
        <v>1</v>
      </c>
      <c r="H7532">
        <v>62.445309999999999</v>
      </c>
      <c r="I7532">
        <v>15.414059999999999</v>
      </c>
      <c r="J7532">
        <v>0.91015630000000003</v>
      </c>
      <c r="K7532">
        <v>79.03125</v>
      </c>
      <c r="L7532" s="3">
        <v>44130.568749999999</v>
      </c>
      <c r="M7532">
        <v>17.18</v>
      </c>
      <c r="N7532" t="s">
        <v>28</v>
      </c>
      <c r="P7532">
        <f>(C7532-Key!$B$1)*24</f>
        <v>4.5333333332673647</v>
      </c>
      <c r="Q7532">
        <f>(Key!$B$2-'17.1'!C7532)*24</f>
        <v>-1.5833333332557231</v>
      </c>
      <c r="R7532" s="3">
        <f>C7532-(M7532-Key!$B$5)/(24*Key!$B$6)</f>
        <v>44130.802157407401</v>
      </c>
      <c r="S7532">
        <f>M7532-Key!$B$5</f>
        <v>14.92</v>
      </c>
      <c r="T7532" s="2">
        <f t="shared" si="585"/>
        <v>44129.819444444445</v>
      </c>
      <c r="U7532" t="str">
        <f t="shared" si="586"/>
        <v>10-25-2020 19:40</v>
      </c>
      <c r="V7532">
        <f>IFERROR(IF(W7532=Z7532,VLOOKUP($U7532,[1]C8842!$G$2:$M$145,3,FALSE),0),0)</f>
        <v>0</v>
      </c>
      <c r="W7532">
        <f>VLOOKUP(RIGHT($V$1,5),Key!$A$9:$B$14,2,FALSE)</f>
        <v>10.199999999999999</v>
      </c>
      <c r="X7532">
        <f t="shared" si="589"/>
        <v>0</v>
      </c>
      <c r="Y7532">
        <f>VLOOKUP(RIGHT($X$1,5),Key!$A$9:$B$14,2,FALSE)</f>
        <v>3.7</v>
      </c>
      <c r="Z7532">
        <f t="shared" si="587"/>
        <v>10.199999999999999</v>
      </c>
      <c r="AA7532">
        <f t="shared" si="588"/>
        <v>0</v>
      </c>
    </row>
    <row r="7533" spans="1:27" x14ac:dyDescent="0.3">
      <c r="A7533">
        <v>100067</v>
      </c>
      <c r="B7533">
        <v>230922</v>
      </c>
      <c r="C7533" s="3">
        <v>44130.815972222219</v>
      </c>
      <c r="D7533">
        <v>3</v>
      </c>
      <c r="E7533">
        <v>2</v>
      </c>
      <c r="F7533" t="s">
        <v>26</v>
      </c>
      <c r="G7533">
        <v>1</v>
      </c>
      <c r="H7533">
        <v>53.421880000000002</v>
      </c>
      <c r="I7533">
        <v>19.07422</v>
      </c>
      <c r="J7533">
        <v>1.25</v>
      </c>
      <c r="K7533">
        <v>94.039060000000006</v>
      </c>
      <c r="L7533" s="3">
        <v>44130.568749999999</v>
      </c>
      <c r="M7533">
        <v>17.18</v>
      </c>
      <c r="N7533" t="s">
        <v>28</v>
      </c>
      <c r="P7533">
        <f>(C7533-Key!$B$1)*24</f>
        <v>4.5333333332673647</v>
      </c>
      <c r="Q7533">
        <f>(Key!$B$2-'17.1'!C7533)*24</f>
        <v>-1.5833333332557231</v>
      </c>
      <c r="R7533" s="3">
        <f>C7533-(M7533-Key!$B$5)/(24*Key!$B$6)</f>
        <v>44130.802157407401</v>
      </c>
      <c r="S7533">
        <f>M7533-Key!$B$5</f>
        <v>14.92</v>
      </c>
      <c r="T7533" s="2">
        <f t="shared" si="585"/>
        <v>44129.819444444445</v>
      </c>
      <c r="U7533" t="str">
        <f t="shared" si="586"/>
        <v>10-25-2020 19:40</v>
      </c>
      <c r="V7533">
        <f>IFERROR(IF(W7533=Z7533,VLOOKUP($U7533,[1]C8842!$G$2:$M$145,3,FALSE),0),0)</f>
        <v>0</v>
      </c>
      <c r="W7533">
        <f>VLOOKUP(RIGHT($V$1,5),Key!$A$9:$B$14,2,FALSE)</f>
        <v>10.199999999999999</v>
      </c>
      <c r="X7533">
        <f t="shared" si="589"/>
        <v>0</v>
      </c>
      <c r="Y7533">
        <f>VLOOKUP(RIGHT($X$1,5),Key!$A$9:$B$14,2,FALSE)</f>
        <v>3.7</v>
      </c>
      <c r="Z7533">
        <f t="shared" si="587"/>
        <v>10.199999999999999</v>
      </c>
      <c r="AA7533">
        <f t="shared" si="588"/>
        <v>0</v>
      </c>
    </row>
    <row r="7534" spans="1:27" x14ac:dyDescent="0.3">
      <c r="A7534">
        <v>100067</v>
      </c>
      <c r="B7534">
        <v>230922</v>
      </c>
      <c r="C7534" s="3">
        <v>44130.815972222219</v>
      </c>
      <c r="D7534">
        <v>1</v>
      </c>
      <c r="E7534">
        <v>1</v>
      </c>
      <c r="F7534" t="s">
        <v>25</v>
      </c>
      <c r="G7534">
        <v>1</v>
      </c>
      <c r="H7534">
        <v>69.308589999999995</v>
      </c>
      <c r="I7534">
        <v>15.558590000000001</v>
      </c>
      <c r="J7534">
        <v>0.828125</v>
      </c>
      <c r="K7534">
        <v>57.023440000000001</v>
      </c>
      <c r="L7534" s="3">
        <v>44130.568749999999</v>
      </c>
      <c r="M7534">
        <v>17.18</v>
      </c>
      <c r="N7534" t="s">
        <v>28</v>
      </c>
      <c r="P7534">
        <f>(C7534-Key!$B$1)*24</f>
        <v>4.5333333332673647</v>
      </c>
      <c r="Q7534">
        <f>(Key!$B$2-'17.1'!C7534)*24</f>
        <v>-1.5833333332557231</v>
      </c>
      <c r="R7534" s="3">
        <f>C7534-(M7534-Key!$B$5)/(24*Key!$B$6)</f>
        <v>44130.802157407401</v>
      </c>
      <c r="S7534">
        <f>M7534-Key!$B$5</f>
        <v>14.92</v>
      </c>
      <c r="T7534" s="2">
        <f t="shared" si="585"/>
        <v>44129.819444444445</v>
      </c>
      <c r="U7534" t="str">
        <f t="shared" si="586"/>
        <v>10-25-2020 19:40</v>
      </c>
      <c r="V7534">
        <f>IFERROR(IF(W7534=Z7534,VLOOKUP($U7534,[1]C8842!$G$2:$M$145,3,FALSE),0),0)</f>
        <v>0</v>
      </c>
      <c r="W7534">
        <f>VLOOKUP(RIGHT($V$1,5),Key!$A$9:$B$14,2,FALSE)</f>
        <v>10.199999999999999</v>
      </c>
      <c r="X7534">
        <f t="shared" si="589"/>
        <v>0</v>
      </c>
      <c r="Y7534">
        <f>VLOOKUP(RIGHT($X$1,5),Key!$A$9:$B$14,2,FALSE)</f>
        <v>3.7</v>
      </c>
      <c r="Z7534">
        <f t="shared" si="587"/>
        <v>10.199999999999999</v>
      </c>
      <c r="AA7534">
        <f t="shared" si="588"/>
        <v>0</v>
      </c>
    </row>
    <row r="7535" spans="1:27" x14ac:dyDescent="0.3">
      <c r="A7535">
        <v>100067</v>
      </c>
      <c r="B7535">
        <v>230922</v>
      </c>
      <c r="C7535" s="3">
        <v>44130.815972222219</v>
      </c>
      <c r="D7535">
        <v>3</v>
      </c>
      <c r="E7535">
        <v>2</v>
      </c>
      <c r="F7535" t="s">
        <v>26</v>
      </c>
      <c r="G7535">
        <v>1</v>
      </c>
      <c r="H7535">
        <v>65.898439999999994</v>
      </c>
      <c r="I7535">
        <v>19.0625</v>
      </c>
      <c r="J7535">
        <v>1.011719</v>
      </c>
      <c r="K7535">
        <v>94.039060000000006</v>
      </c>
      <c r="L7535" s="3">
        <v>44130.568749999999</v>
      </c>
      <c r="M7535">
        <v>17.18</v>
      </c>
      <c r="N7535" t="s">
        <v>28</v>
      </c>
      <c r="P7535">
        <f>(C7535-Key!$B$1)*24</f>
        <v>4.5333333332673647</v>
      </c>
      <c r="Q7535">
        <f>(Key!$B$2-'17.1'!C7535)*24</f>
        <v>-1.5833333332557231</v>
      </c>
      <c r="R7535" s="3">
        <f>C7535-(M7535-Key!$B$5)/(24*Key!$B$6)</f>
        <v>44130.802157407401</v>
      </c>
      <c r="S7535">
        <f>M7535-Key!$B$5</f>
        <v>14.92</v>
      </c>
      <c r="T7535" s="2">
        <f t="shared" si="585"/>
        <v>44129.819444444445</v>
      </c>
      <c r="U7535" t="str">
        <f t="shared" si="586"/>
        <v>10-25-2020 19:40</v>
      </c>
      <c r="V7535">
        <f>IFERROR(IF(W7535=Z7535,VLOOKUP($U7535,[1]C8842!$G$2:$M$145,3,FALSE),0),0)</f>
        <v>0</v>
      </c>
      <c r="W7535">
        <f>VLOOKUP(RIGHT($V$1,5),Key!$A$9:$B$14,2,FALSE)</f>
        <v>10.199999999999999</v>
      </c>
      <c r="X7535">
        <f t="shared" si="589"/>
        <v>0</v>
      </c>
      <c r="Y7535">
        <f>VLOOKUP(RIGHT($X$1,5),Key!$A$9:$B$14,2,FALSE)</f>
        <v>3.7</v>
      </c>
      <c r="Z7535">
        <f t="shared" si="587"/>
        <v>10.199999999999999</v>
      </c>
      <c r="AA7535">
        <f t="shared" si="588"/>
        <v>0</v>
      </c>
    </row>
    <row r="7536" spans="1:27" x14ac:dyDescent="0.3">
      <c r="A7536">
        <v>100067</v>
      </c>
      <c r="B7536">
        <v>230922</v>
      </c>
      <c r="C7536" s="3">
        <v>44130.815972222219</v>
      </c>
      <c r="D7536">
        <v>0</v>
      </c>
      <c r="E7536">
        <v>2</v>
      </c>
      <c r="F7536" t="s">
        <v>25</v>
      </c>
      <c r="G7536">
        <v>1</v>
      </c>
      <c r="H7536">
        <v>67.550780000000003</v>
      </c>
      <c r="I7536">
        <v>15.070309999999999</v>
      </c>
      <c r="J7536">
        <v>0.828125</v>
      </c>
      <c r="K7536">
        <v>46.019530000000003</v>
      </c>
      <c r="L7536" s="3">
        <v>44130.568749999999</v>
      </c>
      <c r="M7536">
        <v>17.18</v>
      </c>
      <c r="N7536" t="s">
        <v>28</v>
      </c>
      <c r="P7536">
        <f>(C7536-Key!$B$1)*24</f>
        <v>4.5333333332673647</v>
      </c>
      <c r="Q7536">
        <f>(Key!$B$2-'17.1'!C7536)*24</f>
        <v>-1.5833333332557231</v>
      </c>
      <c r="R7536" s="3">
        <f>C7536-(M7536-Key!$B$5)/(24*Key!$B$6)</f>
        <v>44130.802157407401</v>
      </c>
      <c r="S7536">
        <f>M7536-Key!$B$5</f>
        <v>14.92</v>
      </c>
      <c r="T7536" s="2">
        <f t="shared" si="585"/>
        <v>44129.819444444445</v>
      </c>
      <c r="U7536" t="str">
        <f t="shared" si="586"/>
        <v>10-25-2020 19:40</v>
      </c>
      <c r="V7536">
        <f>IFERROR(IF(W7536=Z7536,VLOOKUP($U7536,[1]C8842!$G$2:$M$145,3,FALSE),0),0)</f>
        <v>0</v>
      </c>
      <c r="W7536">
        <f>VLOOKUP(RIGHT($V$1,5),Key!$A$9:$B$14,2,FALSE)</f>
        <v>10.199999999999999</v>
      </c>
      <c r="X7536">
        <f t="shared" si="589"/>
        <v>0</v>
      </c>
      <c r="Y7536">
        <f>VLOOKUP(RIGHT($X$1,5),Key!$A$9:$B$14,2,FALSE)</f>
        <v>3.7</v>
      </c>
      <c r="Z7536">
        <f t="shared" si="587"/>
        <v>10.199999999999999</v>
      </c>
      <c r="AA7536">
        <f t="shared" si="588"/>
        <v>0</v>
      </c>
    </row>
    <row r="7537" spans="1:27" x14ac:dyDescent="0.3">
      <c r="A7537">
        <v>100067</v>
      </c>
      <c r="B7537">
        <v>230922</v>
      </c>
      <c r="C7537" s="3">
        <v>44130.816666666666</v>
      </c>
      <c r="D7537">
        <v>0</v>
      </c>
      <c r="E7537">
        <v>2</v>
      </c>
      <c r="F7537" t="s">
        <v>25</v>
      </c>
      <c r="G7537">
        <v>1</v>
      </c>
      <c r="H7537">
        <v>65.296880000000002</v>
      </c>
      <c r="I7537">
        <v>16.789059999999999</v>
      </c>
      <c r="J7537">
        <v>0.92578130000000003</v>
      </c>
      <c r="K7537">
        <v>47.019530000000003</v>
      </c>
      <c r="L7537" s="3">
        <v>44130.568749999999</v>
      </c>
      <c r="M7537">
        <v>17.18</v>
      </c>
      <c r="N7537" t="s">
        <v>28</v>
      </c>
      <c r="P7537">
        <f>(C7537-Key!$B$1)*24</f>
        <v>4.5499999999883585</v>
      </c>
      <c r="Q7537">
        <f>(Key!$B$2-'17.1'!C7537)*24</f>
        <v>-1.5999999999767169</v>
      </c>
      <c r="R7537" s="3">
        <f>C7537-(M7537-Key!$B$5)/(24*Key!$B$6)</f>
        <v>44130.802851851848</v>
      </c>
      <c r="S7537">
        <f>M7537-Key!$B$5</f>
        <v>14.92</v>
      </c>
      <c r="T7537" s="2">
        <f t="shared" si="585"/>
        <v>44129.819444444445</v>
      </c>
      <c r="U7537" t="str">
        <f t="shared" si="586"/>
        <v>10-25-2020 19:40</v>
      </c>
      <c r="V7537">
        <f>IFERROR(IF(W7537=Z7537,VLOOKUP($U7537,[1]C8842!$G$2:$M$145,3,FALSE),0),0)</f>
        <v>0</v>
      </c>
      <c r="W7537">
        <f>VLOOKUP(RIGHT($V$1,5),Key!$A$9:$B$14,2,FALSE)</f>
        <v>10.199999999999999</v>
      </c>
      <c r="X7537">
        <f t="shared" si="589"/>
        <v>0</v>
      </c>
      <c r="Y7537">
        <f>VLOOKUP(RIGHT($X$1,5),Key!$A$9:$B$14,2,FALSE)</f>
        <v>3.7</v>
      </c>
      <c r="Z7537">
        <f t="shared" si="587"/>
        <v>10.199999999999999</v>
      </c>
      <c r="AA7537">
        <f t="shared" si="588"/>
        <v>0</v>
      </c>
    </row>
    <row r="7538" spans="1:27" x14ac:dyDescent="0.3">
      <c r="A7538">
        <v>100067</v>
      </c>
      <c r="B7538">
        <v>230922</v>
      </c>
      <c r="C7538" s="3">
        <v>44130.816666666666</v>
      </c>
      <c r="D7538">
        <v>1</v>
      </c>
      <c r="E7538">
        <v>1</v>
      </c>
      <c r="F7538" t="s">
        <v>25</v>
      </c>
      <c r="G7538">
        <v>1</v>
      </c>
      <c r="H7538">
        <v>64.6875</v>
      </c>
      <c r="I7538">
        <v>18.535160000000001</v>
      </c>
      <c r="J7538">
        <v>1.0078130000000001</v>
      </c>
      <c r="K7538">
        <v>58.023440000000001</v>
      </c>
      <c r="L7538" s="3">
        <v>44130.568749999999</v>
      </c>
      <c r="M7538">
        <v>17.18</v>
      </c>
      <c r="N7538" t="s">
        <v>28</v>
      </c>
      <c r="P7538">
        <f>(C7538-Key!$B$1)*24</f>
        <v>4.5499999999883585</v>
      </c>
      <c r="Q7538">
        <f>(Key!$B$2-'17.1'!C7538)*24</f>
        <v>-1.5999999999767169</v>
      </c>
      <c r="R7538" s="3">
        <f>C7538-(M7538-Key!$B$5)/(24*Key!$B$6)</f>
        <v>44130.802851851848</v>
      </c>
      <c r="S7538">
        <f>M7538-Key!$B$5</f>
        <v>14.92</v>
      </c>
      <c r="T7538" s="2">
        <f t="shared" si="585"/>
        <v>44129.819444444445</v>
      </c>
      <c r="U7538" t="str">
        <f t="shared" si="586"/>
        <v>10-25-2020 19:40</v>
      </c>
      <c r="V7538">
        <f>IFERROR(IF(W7538=Z7538,VLOOKUP($U7538,[1]C8842!$G$2:$M$145,3,FALSE),0),0)</f>
        <v>0</v>
      </c>
      <c r="W7538">
        <f>VLOOKUP(RIGHT($V$1,5),Key!$A$9:$B$14,2,FALSE)</f>
        <v>10.199999999999999</v>
      </c>
      <c r="X7538">
        <f t="shared" si="589"/>
        <v>0</v>
      </c>
      <c r="Y7538">
        <f>VLOOKUP(RIGHT($X$1,5),Key!$A$9:$B$14,2,FALSE)</f>
        <v>3.7</v>
      </c>
      <c r="Z7538">
        <f t="shared" si="587"/>
        <v>10.199999999999999</v>
      </c>
      <c r="AA7538">
        <f t="shared" si="588"/>
        <v>0</v>
      </c>
    </row>
    <row r="7539" spans="1:27" x14ac:dyDescent="0.3">
      <c r="A7539">
        <v>100067</v>
      </c>
      <c r="B7539">
        <v>230922</v>
      </c>
      <c r="C7539" s="3">
        <v>44130.816666666666</v>
      </c>
      <c r="D7539">
        <v>1</v>
      </c>
      <c r="E7539">
        <v>1</v>
      </c>
      <c r="F7539" t="s">
        <v>25</v>
      </c>
      <c r="G7539">
        <v>3</v>
      </c>
      <c r="H7539">
        <v>67.164060000000006</v>
      </c>
      <c r="I7539">
        <v>44.355469999999997</v>
      </c>
      <c r="J7539">
        <v>1.996094</v>
      </c>
      <c r="K7539">
        <v>56.023440000000001</v>
      </c>
      <c r="L7539" s="3">
        <v>44130.568749999999</v>
      </c>
      <c r="M7539">
        <v>17.18</v>
      </c>
      <c r="N7539" t="s">
        <v>28</v>
      </c>
      <c r="P7539">
        <f>(C7539-Key!$B$1)*24</f>
        <v>4.5499999999883585</v>
      </c>
      <c r="Q7539">
        <f>(Key!$B$2-'17.1'!C7539)*24</f>
        <v>-1.5999999999767169</v>
      </c>
      <c r="R7539" s="3">
        <f>C7539-(M7539-Key!$B$5)/(24*Key!$B$6)</f>
        <v>44130.802851851848</v>
      </c>
      <c r="S7539">
        <f>M7539-Key!$B$5</f>
        <v>14.92</v>
      </c>
      <c r="T7539" s="2">
        <f t="shared" si="585"/>
        <v>44129.819444444445</v>
      </c>
      <c r="U7539" t="str">
        <f t="shared" si="586"/>
        <v>10-25-2020 19:40</v>
      </c>
      <c r="V7539">
        <f>IFERROR(IF(W7539=Z7539,VLOOKUP($U7539,[1]C8842!$G$2:$M$145,3,FALSE),0),0)</f>
        <v>0</v>
      </c>
      <c r="W7539">
        <f>VLOOKUP(RIGHT($V$1,5),Key!$A$9:$B$14,2,FALSE)</f>
        <v>10.199999999999999</v>
      </c>
      <c r="X7539">
        <f t="shared" si="589"/>
        <v>0</v>
      </c>
      <c r="Y7539">
        <f>VLOOKUP(RIGHT($X$1,5),Key!$A$9:$B$14,2,FALSE)</f>
        <v>3.7</v>
      </c>
      <c r="Z7539">
        <f t="shared" si="587"/>
        <v>10.199999999999999</v>
      </c>
      <c r="AA7539">
        <f t="shared" si="588"/>
        <v>0</v>
      </c>
    </row>
    <row r="7540" spans="1:27" x14ac:dyDescent="0.3">
      <c r="A7540">
        <v>100067</v>
      </c>
      <c r="B7540">
        <v>230922</v>
      </c>
      <c r="C7540" s="3">
        <v>44130.816666666666</v>
      </c>
      <c r="D7540">
        <v>3</v>
      </c>
      <c r="E7540">
        <v>2</v>
      </c>
      <c r="F7540" t="s">
        <v>26</v>
      </c>
      <c r="G7540">
        <v>1</v>
      </c>
      <c r="H7540">
        <v>64.636719999999997</v>
      </c>
      <c r="I7540">
        <v>16.26953</v>
      </c>
      <c r="J7540">
        <v>0.9140625</v>
      </c>
      <c r="K7540">
        <v>94.039060000000006</v>
      </c>
      <c r="L7540" s="3">
        <v>44130.568749999999</v>
      </c>
      <c r="M7540">
        <v>17.18</v>
      </c>
      <c r="N7540" t="s">
        <v>28</v>
      </c>
      <c r="P7540">
        <f>(C7540-Key!$B$1)*24</f>
        <v>4.5499999999883585</v>
      </c>
      <c r="Q7540">
        <f>(Key!$B$2-'17.1'!C7540)*24</f>
        <v>-1.5999999999767169</v>
      </c>
      <c r="R7540" s="3">
        <f>C7540-(M7540-Key!$B$5)/(24*Key!$B$6)</f>
        <v>44130.802851851848</v>
      </c>
      <c r="S7540">
        <f>M7540-Key!$B$5</f>
        <v>14.92</v>
      </c>
      <c r="T7540" s="2">
        <f t="shared" si="585"/>
        <v>44129.819444444445</v>
      </c>
      <c r="U7540" t="str">
        <f t="shared" si="586"/>
        <v>10-25-2020 19:40</v>
      </c>
      <c r="V7540">
        <f>IFERROR(IF(W7540=Z7540,VLOOKUP($U7540,[1]C8842!$G$2:$M$145,3,FALSE),0),0)</f>
        <v>0</v>
      </c>
      <c r="W7540">
        <f>VLOOKUP(RIGHT($V$1,5),Key!$A$9:$B$14,2,FALSE)</f>
        <v>10.199999999999999</v>
      </c>
      <c r="X7540">
        <f t="shared" si="589"/>
        <v>0</v>
      </c>
      <c r="Y7540">
        <f>VLOOKUP(RIGHT($X$1,5),Key!$A$9:$B$14,2,FALSE)</f>
        <v>3.7</v>
      </c>
      <c r="Z7540">
        <f t="shared" si="587"/>
        <v>10.199999999999999</v>
      </c>
      <c r="AA7540">
        <f t="shared" si="588"/>
        <v>0</v>
      </c>
    </row>
    <row r="7541" spans="1:27" x14ac:dyDescent="0.3">
      <c r="A7541">
        <v>100067</v>
      </c>
      <c r="B7541">
        <v>230922</v>
      </c>
      <c r="C7541" s="3">
        <v>44130.816666666666</v>
      </c>
      <c r="D7541">
        <v>0</v>
      </c>
      <c r="E7541">
        <v>2</v>
      </c>
      <c r="F7541" t="s">
        <v>25</v>
      </c>
      <c r="G7541">
        <v>3</v>
      </c>
      <c r="H7541">
        <v>58.816409999999998</v>
      </c>
      <c r="I7541">
        <v>37.578130000000002</v>
      </c>
      <c r="J7541">
        <v>1.96875</v>
      </c>
      <c r="K7541">
        <v>46.019530000000003</v>
      </c>
      <c r="L7541" s="3">
        <v>44130.568749999999</v>
      </c>
      <c r="M7541">
        <v>17.18</v>
      </c>
      <c r="N7541" t="s">
        <v>28</v>
      </c>
      <c r="P7541">
        <f>(C7541-Key!$B$1)*24</f>
        <v>4.5499999999883585</v>
      </c>
      <c r="Q7541">
        <f>(Key!$B$2-'17.1'!C7541)*24</f>
        <v>-1.5999999999767169</v>
      </c>
      <c r="R7541" s="3">
        <f>C7541-(M7541-Key!$B$5)/(24*Key!$B$6)</f>
        <v>44130.802851851848</v>
      </c>
      <c r="S7541">
        <f>M7541-Key!$B$5</f>
        <v>14.92</v>
      </c>
      <c r="T7541" s="2">
        <f t="shared" si="585"/>
        <v>44129.819444444445</v>
      </c>
      <c r="U7541" t="str">
        <f t="shared" si="586"/>
        <v>10-25-2020 19:40</v>
      </c>
      <c r="V7541">
        <f>IFERROR(IF(W7541=Z7541,VLOOKUP($U7541,[1]C8842!$G$2:$M$145,3,FALSE),0),0)</f>
        <v>0</v>
      </c>
      <c r="W7541">
        <f>VLOOKUP(RIGHT($V$1,5),Key!$A$9:$B$14,2,FALSE)</f>
        <v>10.199999999999999</v>
      </c>
      <c r="X7541">
        <f t="shared" si="589"/>
        <v>0</v>
      </c>
      <c r="Y7541">
        <f>VLOOKUP(RIGHT($X$1,5),Key!$A$9:$B$14,2,FALSE)</f>
        <v>3.7</v>
      </c>
      <c r="Z7541">
        <f t="shared" si="587"/>
        <v>10.199999999999999</v>
      </c>
      <c r="AA7541">
        <f t="shared" si="588"/>
        <v>0</v>
      </c>
    </row>
    <row r="7542" spans="1:27" x14ac:dyDescent="0.3">
      <c r="A7542">
        <v>100067</v>
      </c>
      <c r="B7542">
        <v>230922</v>
      </c>
      <c r="C7542" s="3">
        <v>44130.816666666666</v>
      </c>
      <c r="D7542">
        <v>3</v>
      </c>
      <c r="E7542">
        <v>2</v>
      </c>
      <c r="F7542" t="s">
        <v>26</v>
      </c>
      <c r="G7542">
        <v>1</v>
      </c>
      <c r="H7542">
        <v>64.457030000000003</v>
      </c>
      <c r="I7542">
        <v>18.30078</v>
      </c>
      <c r="J7542">
        <v>1</v>
      </c>
      <c r="K7542">
        <v>94.039060000000006</v>
      </c>
      <c r="L7542" s="3">
        <v>44130.568749999999</v>
      </c>
      <c r="M7542">
        <v>17.18</v>
      </c>
      <c r="N7542" t="s">
        <v>28</v>
      </c>
      <c r="P7542">
        <f>(C7542-Key!$B$1)*24</f>
        <v>4.5499999999883585</v>
      </c>
      <c r="Q7542">
        <f>(Key!$B$2-'17.1'!C7542)*24</f>
        <v>-1.5999999999767169</v>
      </c>
      <c r="R7542" s="3">
        <f>C7542-(M7542-Key!$B$5)/(24*Key!$B$6)</f>
        <v>44130.802851851848</v>
      </c>
      <c r="S7542">
        <f>M7542-Key!$B$5</f>
        <v>14.92</v>
      </c>
      <c r="T7542" s="2">
        <f t="shared" si="585"/>
        <v>44129.819444444445</v>
      </c>
      <c r="U7542" t="str">
        <f t="shared" si="586"/>
        <v>10-25-2020 19:40</v>
      </c>
      <c r="V7542">
        <f>IFERROR(IF(W7542=Z7542,VLOOKUP($U7542,[1]C8842!$G$2:$M$145,3,FALSE),0),0)</f>
        <v>0</v>
      </c>
      <c r="W7542">
        <f>VLOOKUP(RIGHT($V$1,5),Key!$A$9:$B$14,2,FALSE)</f>
        <v>10.199999999999999</v>
      </c>
      <c r="X7542">
        <f t="shared" si="589"/>
        <v>0</v>
      </c>
      <c r="Y7542">
        <f>VLOOKUP(RIGHT($X$1,5),Key!$A$9:$B$14,2,FALSE)</f>
        <v>3.7</v>
      </c>
      <c r="Z7542">
        <f t="shared" si="587"/>
        <v>10.199999999999999</v>
      </c>
      <c r="AA7542">
        <f t="shared" si="588"/>
        <v>0</v>
      </c>
    </row>
    <row r="7543" spans="1:27" x14ac:dyDescent="0.3">
      <c r="A7543">
        <v>100067</v>
      </c>
      <c r="B7543">
        <v>230922</v>
      </c>
      <c r="C7543" s="3">
        <v>44130.816666666666</v>
      </c>
      <c r="D7543">
        <v>1</v>
      </c>
      <c r="E7543">
        <v>1</v>
      </c>
      <c r="F7543" t="s">
        <v>25</v>
      </c>
      <c r="G7543">
        <v>1</v>
      </c>
      <c r="H7543">
        <v>63.859380000000002</v>
      </c>
      <c r="I7543">
        <v>14.652340000000001</v>
      </c>
      <c r="J7543">
        <v>0.859375</v>
      </c>
      <c r="K7543">
        <v>58.023440000000001</v>
      </c>
      <c r="L7543" s="3">
        <v>44130.568749999999</v>
      </c>
      <c r="M7543">
        <v>17.18</v>
      </c>
      <c r="N7543" t="s">
        <v>28</v>
      </c>
      <c r="P7543">
        <f>(C7543-Key!$B$1)*24</f>
        <v>4.5499999999883585</v>
      </c>
      <c r="Q7543">
        <f>(Key!$B$2-'17.1'!C7543)*24</f>
        <v>-1.5999999999767169</v>
      </c>
      <c r="R7543" s="3">
        <f>C7543-(M7543-Key!$B$5)/(24*Key!$B$6)</f>
        <v>44130.802851851848</v>
      </c>
      <c r="S7543">
        <f>M7543-Key!$B$5</f>
        <v>14.92</v>
      </c>
      <c r="T7543" s="2">
        <f t="shared" si="585"/>
        <v>44129.819444444445</v>
      </c>
      <c r="U7543" t="str">
        <f t="shared" si="586"/>
        <v>10-25-2020 19:40</v>
      </c>
      <c r="V7543">
        <f>IFERROR(IF(W7543=Z7543,VLOOKUP($U7543,[1]C8842!$G$2:$M$145,3,FALSE),0),0)</f>
        <v>0</v>
      </c>
      <c r="W7543">
        <f>VLOOKUP(RIGHT($V$1,5),Key!$A$9:$B$14,2,FALSE)</f>
        <v>10.199999999999999</v>
      </c>
      <c r="X7543">
        <f t="shared" si="589"/>
        <v>0</v>
      </c>
      <c r="Y7543">
        <f>VLOOKUP(RIGHT($X$1,5),Key!$A$9:$B$14,2,FALSE)</f>
        <v>3.7</v>
      </c>
      <c r="Z7543">
        <f t="shared" si="587"/>
        <v>10.199999999999999</v>
      </c>
      <c r="AA7543">
        <f t="shared" si="588"/>
        <v>0</v>
      </c>
    </row>
    <row r="7544" spans="1:27" x14ac:dyDescent="0.3">
      <c r="A7544">
        <v>100067</v>
      </c>
      <c r="B7544">
        <v>230922</v>
      </c>
      <c r="C7544" s="3">
        <v>44130.816666666666</v>
      </c>
      <c r="D7544">
        <v>0</v>
      </c>
      <c r="E7544">
        <v>2</v>
      </c>
      <c r="F7544" t="s">
        <v>25</v>
      </c>
      <c r="G7544">
        <v>1</v>
      </c>
      <c r="H7544">
        <v>61.90625</v>
      </c>
      <c r="I7544">
        <v>15.804690000000001</v>
      </c>
      <c r="J7544">
        <v>0.93359380000000003</v>
      </c>
      <c r="K7544">
        <v>46.019530000000003</v>
      </c>
      <c r="L7544" s="3">
        <v>44130.568749999999</v>
      </c>
      <c r="M7544">
        <v>17.18</v>
      </c>
      <c r="N7544" t="s">
        <v>28</v>
      </c>
      <c r="P7544">
        <f>(C7544-Key!$B$1)*24</f>
        <v>4.5499999999883585</v>
      </c>
      <c r="Q7544">
        <f>(Key!$B$2-'17.1'!C7544)*24</f>
        <v>-1.5999999999767169</v>
      </c>
      <c r="R7544" s="3">
        <f>C7544-(M7544-Key!$B$5)/(24*Key!$B$6)</f>
        <v>44130.802851851848</v>
      </c>
      <c r="S7544">
        <f>M7544-Key!$B$5</f>
        <v>14.92</v>
      </c>
      <c r="T7544" s="2">
        <f t="shared" si="585"/>
        <v>44129.819444444445</v>
      </c>
      <c r="U7544" t="str">
        <f t="shared" si="586"/>
        <v>10-25-2020 19:40</v>
      </c>
      <c r="V7544">
        <f>IFERROR(IF(W7544=Z7544,VLOOKUP($U7544,[1]C8842!$G$2:$M$145,3,FALSE),0),0)</f>
        <v>0</v>
      </c>
      <c r="W7544">
        <f>VLOOKUP(RIGHT($V$1,5),Key!$A$9:$B$14,2,FALSE)</f>
        <v>10.199999999999999</v>
      </c>
      <c r="X7544">
        <f t="shared" si="589"/>
        <v>0</v>
      </c>
      <c r="Y7544">
        <f>VLOOKUP(RIGHT($X$1,5),Key!$A$9:$B$14,2,FALSE)</f>
        <v>3.7</v>
      </c>
      <c r="Z7544">
        <f t="shared" si="587"/>
        <v>10.199999999999999</v>
      </c>
      <c r="AA7544">
        <f t="shared" si="588"/>
        <v>0</v>
      </c>
    </row>
    <row r="7545" spans="1:27" x14ac:dyDescent="0.3">
      <c r="A7545">
        <v>100067</v>
      </c>
      <c r="B7545">
        <v>230922</v>
      </c>
      <c r="C7545" s="3">
        <v>44130.816666666666</v>
      </c>
      <c r="D7545">
        <v>0</v>
      </c>
      <c r="E7545">
        <v>2</v>
      </c>
      <c r="F7545" t="s">
        <v>25</v>
      </c>
      <c r="G7545">
        <v>1</v>
      </c>
      <c r="H7545">
        <v>63.433590000000002</v>
      </c>
      <c r="I7545">
        <v>14.347659999999999</v>
      </c>
      <c r="J7545">
        <v>0.8515625</v>
      </c>
      <c r="K7545">
        <v>48.019530000000003</v>
      </c>
      <c r="L7545" s="3">
        <v>44130.568749999999</v>
      </c>
      <c r="M7545">
        <v>17.18</v>
      </c>
      <c r="N7545" t="s">
        <v>28</v>
      </c>
      <c r="P7545">
        <f>(C7545-Key!$B$1)*24</f>
        <v>4.5499999999883585</v>
      </c>
      <c r="Q7545">
        <f>(Key!$B$2-'17.1'!C7545)*24</f>
        <v>-1.5999999999767169</v>
      </c>
      <c r="R7545" s="3">
        <f>C7545-(M7545-Key!$B$5)/(24*Key!$B$6)</f>
        <v>44130.802851851848</v>
      </c>
      <c r="S7545">
        <f>M7545-Key!$B$5</f>
        <v>14.92</v>
      </c>
      <c r="T7545" s="2">
        <f t="shared" si="585"/>
        <v>44129.819444444445</v>
      </c>
      <c r="U7545" t="str">
        <f t="shared" si="586"/>
        <v>10-25-2020 19:40</v>
      </c>
      <c r="V7545">
        <f>IFERROR(IF(W7545=Z7545,VLOOKUP($U7545,[1]C8842!$G$2:$M$145,3,FALSE),0),0)</f>
        <v>0</v>
      </c>
      <c r="W7545">
        <f>VLOOKUP(RIGHT($V$1,5),Key!$A$9:$B$14,2,FALSE)</f>
        <v>10.199999999999999</v>
      </c>
      <c r="X7545">
        <f t="shared" si="589"/>
        <v>0</v>
      </c>
      <c r="Y7545">
        <f>VLOOKUP(RIGHT($X$1,5),Key!$A$9:$B$14,2,FALSE)</f>
        <v>3.7</v>
      </c>
      <c r="Z7545">
        <f t="shared" si="587"/>
        <v>10.199999999999999</v>
      </c>
      <c r="AA7545">
        <f t="shared" si="588"/>
        <v>0</v>
      </c>
    </row>
    <row r="7546" spans="1:27" x14ac:dyDescent="0.3">
      <c r="A7546">
        <v>100067</v>
      </c>
      <c r="B7546">
        <v>230922</v>
      </c>
      <c r="C7546" s="3">
        <v>44130.816666666666</v>
      </c>
      <c r="D7546">
        <v>1</v>
      </c>
      <c r="E7546">
        <v>1</v>
      </c>
      <c r="F7546" t="s">
        <v>25</v>
      </c>
      <c r="G7546">
        <v>1</v>
      </c>
      <c r="H7546">
        <v>68.257810000000006</v>
      </c>
      <c r="I7546">
        <v>17.503910000000001</v>
      </c>
      <c r="J7546">
        <v>0.9140625</v>
      </c>
      <c r="K7546">
        <v>58.023440000000001</v>
      </c>
      <c r="L7546" s="3">
        <v>44130.568749999999</v>
      </c>
      <c r="M7546">
        <v>17.18</v>
      </c>
      <c r="N7546" t="s">
        <v>28</v>
      </c>
      <c r="P7546">
        <f>(C7546-Key!$B$1)*24</f>
        <v>4.5499999999883585</v>
      </c>
      <c r="Q7546">
        <f>(Key!$B$2-'17.1'!C7546)*24</f>
        <v>-1.5999999999767169</v>
      </c>
      <c r="R7546" s="3">
        <f>C7546-(M7546-Key!$B$5)/(24*Key!$B$6)</f>
        <v>44130.802851851848</v>
      </c>
      <c r="S7546">
        <f>M7546-Key!$B$5</f>
        <v>14.92</v>
      </c>
      <c r="T7546" s="2">
        <f t="shared" si="585"/>
        <v>44129.819444444445</v>
      </c>
      <c r="U7546" t="str">
        <f t="shared" si="586"/>
        <v>10-25-2020 19:40</v>
      </c>
      <c r="V7546">
        <f>IFERROR(IF(W7546=Z7546,VLOOKUP($U7546,[1]C8842!$G$2:$M$145,3,FALSE),0),0)</f>
        <v>0</v>
      </c>
      <c r="W7546">
        <f>VLOOKUP(RIGHT($V$1,5),Key!$A$9:$B$14,2,FALSE)</f>
        <v>10.199999999999999</v>
      </c>
      <c r="X7546">
        <f t="shared" si="589"/>
        <v>0</v>
      </c>
      <c r="Y7546">
        <f>VLOOKUP(RIGHT($X$1,5),Key!$A$9:$B$14,2,FALSE)</f>
        <v>3.7</v>
      </c>
      <c r="Z7546">
        <f t="shared" si="587"/>
        <v>10.199999999999999</v>
      </c>
      <c r="AA7546">
        <f t="shared" si="588"/>
        <v>0</v>
      </c>
    </row>
    <row r="7547" spans="1:27" x14ac:dyDescent="0.3">
      <c r="A7547">
        <v>100067</v>
      </c>
      <c r="B7547">
        <v>230922</v>
      </c>
      <c r="C7547" s="3">
        <v>44130.816666666666</v>
      </c>
      <c r="D7547">
        <v>1</v>
      </c>
      <c r="E7547">
        <v>1</v>
      </c>
      <c r="F7547" t="s">
        <v>25</v>
      </c>
      <c r="G7547">
        <v>2</v>
      </c>
      <c r="H7547">
        <v>66.910160000000005</v>
      </c>
      <c r="I7547">
        <v>20.765630000000002</v>
      </c>
      <c r="J7547">
        <v>1.0625</v>
      </c>
      <c r="K7547">
        <v>58.023440000000001</v>
      </c>
      <c r="L7547" s="3">
        <v>44130.568749999999</v>
      </c>
      <c r="M7547">
        <v>17.18</v>
      </c>
      <c r="N7547" t="s">
        <v>28</v>
      </c>
      <c r="P7547">
        <f>(C7547-Key!$B$1)*24</f>
        <v>4.5499999999883585</v>
      </c>
      <c r="Q7547">
        <f>(Key!$B$2-'17.1'!C7547)*24</f>
        <v>-1.5999999999767169</v>
      </c>
      <c r="R7547" s="3">
        <f>C7547-(M7547-Key!$B$5)/(24*Key!$B$6)</f>
        <v>44130.802851851848</v>
      </c>
      <c r="S7547">
        <f>M7547-Key!$B$5</f>
        <v>14.92</v>
      </c>
      <c r="T7547" s="2">
        <f t="shared" si="585"/>
        <v>44129.819444444445</v>
      </c>
      <c r="U7547" t="str">
        <f t="shared" si="586"/>
        <v>10-25-2020 19:40</v>
      </c>
      <c r="V7547">
        <f>IFERROR(IF(W7547=Z7547,VLOOKUP($U7547,[1]C8842!$G$2:$M$145,3,FALSE),0),0)</f>
        <v>0</v>
      </c>
      <c r="W7547">
        <f>VLOOKUP(RIGHT($V$1,5),Key!$A$9:$B$14,2,FALSE)</f>
        <v>10.199999999999999</v>
      </c>
      <c r="X7547">
        <f t="shared" si="589"/>
        <v>0</v>
      </c>
      <c r="Y7547">
        <f>VLOOKUP(RIGHT($X$1,5),Key!$A$9:$B$14,2,FALSE)</f>
        <v>3.7</v>
      </c>
      <c r="Z7547">
        <f t="shared" si="587"/>
        <v>10.199999999999999</v>
      </c>
      <c r="AA7547">
        <f t="shared" si="588"/>
        <v>0</v>
      </c>
    </row>
    <row r="7548" spans="1:27" x14ac:dyDescent="0.3">
      <c r="A7548">
        <v>100067</v>
      </c>
      <c r="B7548">
        <v>230922</v>
      </c>
      <c r="C7548" s="3">
        <v>44130.816666666666</v>
      </c>
      <c r="D7548">
        <v>0</v>
      </c>
      <c r="E7548">
        <v>2</v>
      </c>
      <c r="F7548" t="s">
        <v>25</v>
      </c>
      <c r="G7548">
        <v>4</v>
      </c>
      <c r="H7548">
        <v>53.25</v>
      </c>
      <c r="I7548">
        <v>74.992189999999994</v>
      </c>
      <c r="J7548">
        <v>4.046875</v>
      </c>
      <c r="K7548">
        <v>45.019530000000003</v>
      </c>
      <c r="L7548" s="3">
        <v>44130.568749999999</v>
      </c>
      <c r="M7548">
        <v>17.18</v>
      </c>
      <c r="N7548" t="s">
        <v>28</v>
      </c>
      <c r="P7548">
        <f>(C7548-Key!$B$1)*24</f>
        <v>4.5499999999883585</v>
      </c>
      <c r="Q7548">
        <f>(Key!$B$2-'17.1'!C7548)*24</f>
        <v>-1.5999999999767169</v>
      </c>
      <c r="R7548" s="3">
        <f>C7548-(M7548-Key!$B$5)/(24*Key!$B$6)</f>
        <v>44130.802851851848</v>
      </c>
      <c r="S7548">
        <f>M7548-Key!$B$5</f>
        <v>14.92</v>
      </c>
      <c r="T7548" s="2">
        <f t="shared" si="585"/>
        <v>44129.819444444445</v>
      </c>
      <c r="U7548" t="str">
        <f t="shared" si="586"/>
        <v>10-25-2020 19:40</v>
      </c>
      <c r="V7548">
        <f>IFERROR(IF(W7548=Z7548,VLOOKUP($U7548,[1]C8842!$G$2:$M$145,3,FALSE),0),0)</f>
        <v>0</v>
      </c>
      <c r="W7548">
        <f>VLOOKUP(RIGHT($V$1,5),Key!$A$9:$B$14,2,FALSE)</f>
        <v>10.199999999999999</v>
      </c>
      <c r="X7548">
        <f t="shared" si="589"/>
        <v>0</v>
      </c>
      <c r="Y7548">
        <f>VLOOKUP(RIGHT($X$1,5),Key!$A$9:$B$14,2,FALSE)</f>
        <v>3.7</v>
      </c>
      <c r="Z7548">
        <f t="shared" si="587"/>
        <v>10.199999999999999</v>
      </c>
      <c r="AA7548">
        <f t="shared" si="588"/>
        <v>0</v>
      </c>
    </row>
    <row r="7549" spans="1:27" x14ac:dyDescent="0.3">
      <c r="A7549">
        <v>100067</v>
      </c>
      <c r="B7549">
        <v>230922</v>
      </c>
      <c r="C7549" s="3">
        <v>44130.816666666666</v>
      </c>
      <c r="D7549">
        <v>3</v>
      </c>
      <c r="E7549">
        <v>2</v>
      </c>
      <c r="F7549" t="s">
        <v>26</v>
      </c>
      <c r="G7549">
        <v>1</v>
      </c>
      <c r="H7549">
        <v>80.183589999999995</v>
      </c>
      <c r="I7549">
        <v>14.503909999999999</v>
      </c>
      <c r="J7549">
        <v>0.6796875</v>
      </c>
      <c r="K7549">
        <v>92.039060000000006</v>
      </c>
      <c r="L7549" s="3">
        <v>44130.568749999999</v>
      </c>
      <c r="M7549">
        <v>17.18</v>
      </c>
      <c r="N7549" t="s">
        <v>28</v>
      </c>
      <c r="P7549">
        <f>(C7549-Key!$B$1)*24</f>
        <v>4.5499999999883585</v>
      </c>
      <c r="Q7549">
        <f>(Key!$B$2-'17.1'!C7549)*24</f>
        <v>-1.5999999999767169</v>
      </c>
      <c r="R7549" s="3">
        <f>C7549-(M7549-Key!$B$5)/(24*Key!$B$6)</f>
        <v>44130.802851851848</v>
      </c>
      <c r="S7549">
        <f>M7549-Key!$B$5</f>
        <v>14.92</v>
      </c>
      <c r="T7549" s="2">
        <f t="shared" si="585"/>
        <v>44129.819444444445</v>
      </c>
      <c r="U7549" t="str">
        <f t="shared" si="586"/>
        <v>10-25-2020 19:40</v>
      </c>
      <c r="V7549">
        <f>IFERROR(IF(W7549=Z7549,VLOOKUP($U7549,[1]C8842!$G$2:$M$145,3,FALSE),0),0)</f>
        <v>0</v>
      </c>
      <c r="W7549">
        <f>VLOOKUP(RIGHT($V$1,5),Key!$A$9:$B$14,2,FALSE)</f>
        <v>10.199999999999999</v>
      </c>
      <c r="X7549">
        <f t="shared" si="589"/>
        <v>0</v>
      </c>
      <c r="Y7549">
        <f>VLOOKUP(RIGHT($X$1,5),Key!$A$9:$B$14,2,FALSE)</f>
        <v>3.7</v>
      </c>
      <c r="Z7549">
        <f t="shared" si="587"/>
        <v>10.199999999999999</v>
      </c>
      <c r="AA7549">
        <f t="shared" si="588"/>
        <v>0</v>
      </c>
    </row>
    <row r="7550" spans="1:27" x14ac:dyDescent="0.3">
      <c r="A7550">
        <v>100067</v>
      </c>
      <c r="B7550">
        <v>230922</v>
      </c>
      <c r="C7550" s="3">
        <v>44130.816666666666</v>
      </c>
      <c r="D7550">
        <v>0</v>
      </c>
      <c r="E7550">
        <v>2</v>
      </c>
      <c r="F7550" t="s">
        <v>25</v>
      </c>
      <c r="G7550">
        <v>3</v>
      </c>
      <c r="H7550">
        <v>52.394530000000003</v>
      </c>
      <c r="I7550">
        <v>38.625</v>
      </c>
      <c r="J7550">
        <v>2.265625</v>
      </c>
      <c r="K7550">
        <v>46.019530000000003</v>
      </c>
      <c r="L7550" s="3">
        <v>44130.568749999999</v>
      </c>
      <c r="M7550">
        <v>17.18</v>
      </c>
      <c r="N7550" t="s">
        <v>28</v>
      </c>
      <c r="P7550">
        <f>(C7550-Key!$B$1)*24</f>
        <v>4.5499999999883585</v>
      </c>
      <c r="Q7550">
        <f>(Key!$B$2-'17.1'!C7550)*24</f>
        <v>-1.5999999999767169</v>
      </c>
      <c r="R7550" s="3">
        <f>C7550-(M7550-Key!$B$5)/(24*Key!$B$6)</f>
        <v>44130.802851851848</v>
      </c>
      <c r="S7550">
        <f>M7550-Key!$B$5</f>
        <v>14.92</v>
      </c>
      <c r="T7550" s="2">
        <f t="shared" si="585"/>
        <v>44129.819444444445</v>
      </c>
      <c r="U7550" t="str">
        <f t="shared" si="586"/>
        <v>10-25-2020 19:40</v>
      </c>
      <c r="V7550">
        <f>IFERROR(IF(W7550=Z7550,VLOOKUP($U7550,[1]C8842!$G$2:$M$145,3,FALSE),0),0)</f>
        <v>0</v>
      </c>
      <c r="W7550">
        <f>VLOOKUP(RIGHT($V$1,5),Key!$A$9:$B$14,2,FALSE)</f>
        <v>10.199999999999999</v>
      </c>
      <c r="X7550">
        <f t="shared" si="589"/>
        <v>0</v>
      </c>
      <c r="Y7550">
        <f>VLOOKUP(RIGHT($X$1,5),Key!$A$9:$B$14,2,FALSE)</f>
        <v>3.7</v>
      </c>
      <c r="Z7550">
        <f t="shared" si="587"/>
        <v>10.199999999999999</v>
      </c>
      <c r="AA7550">
        <f t="shared" si="588"/>
        <v>0</v>
      </c>
    </row>
    <row r="7551" spans="1:27" x14ac:dyDescent="0.3">
      <c r="A7551">
        <v>100067</v>
      </c>
      <c r="B7551">
        <v>230922</v>
      </c>
      <c r="C7551" s="3">
        <v>44130.816666666666</v>
      </c>
      <c r="D7551">
        <v>2</v>
      </c>
      <c r="E7551">
        <v>1</v>
      </c>
      <c r="F7551" t="s">
        <v>26</v>
      </c>
      <c r="G7551">
        <v>1</v>
      </c>
      <c r="H7551">
        <v>69.757810000000006</v>
      </c>
      <c r="I7551">
        <v>19.546880000000002</v>
      </c>
      <c r="J7551">
        <v>0.97265630000000003</v>
      </c>
      <c r="K7551">
        <v>84.035160000000005</v>
      </c>
      <c r="L7551" s="3">
        <v>44130.568749999999</v>
      </c>
      <c r="M7551">
        <v>17.18</v>
      </c>
      <c r="N7551" t="s">
        <v>28</v>
      </c>
      <c r="P7551">
        <f>(C7551-Key!$B$1)*24</f>
        <v>4.5499999999883585</v>
      </c>
      <c r="Q7551">
        <f>(Key!$B$2-'17.1'!C7551)*24</f>
        <v>-1.5999999999767169</v>
      </c>
      <c r="R7551" s="3">
        <f>C7551-(M7551-Key!$B$5)/(24*Key!$B$6)</f>
        <v>44130.802851851848</v>
      </c>
      <c r="S7551">
        <f>M7551-Key!$B$5</f>
        <v>14.92</v>
      </c>
      <c r="T7551" s="2">
        <f t="shared" si="585"/>
        <v>44129.819444444445</v>
      </c>
      <c r="U7551" t="str">
        <f t="shared" si="586"/>
        <v>10-25-2020 19:40</v>
      </c>
      <c r="V7551">
        <f>IFERROR(IF(W7551=Z7551,VLOOKUP($U7551,[1]C8842!$G$2:$M$145,3,FALSE),0),0)</f>
        <v>0</v>
      </c>
      <c r="W7551">
        <f>VLOOKUP(RIGHT($V$1,5),Key!$A$9:$B$14,2,FALSE)</f>
        <v>10.199999999999999</v>
      </c>
      <c r="X7551">
        <f t="shared" si="589"/>
        <v>0</v>
      </c>
      <c r="Y7551">
        <f>VLOOKUP(RIGHT($X$1,5),Key!$A$9:$B$14,2,FALSE)</f>
        <v>3.7</v>
      </c>
      <c r="Z7551">
        <f t="shared" si="587"/>
        <v>10.199999999999999</v>
      </c>
      <c r="AA7551">
        <f t="shared" si="588"/>
        <v>0</v>
      </c>
    </row>
    <row r="7552" spans="1:27" x14ac:dyDescent="0.3">
      <c r="A7552">
        <v>100067</v>
      </c>
      <c r="B7552">
        <v>230922</v>
      </c>
      <c r="C7552" s="3">
        <v>44130.816666666666</v>
      </c>
      <c r="D7552">
        <v>0</v>
      </c>
      <c r="E7552">
        <v>2</v>
      </c>
      <c r="F7552" t="s">
        <v>25</v>
      </c>
      <c r="G7552">
        <v>1</v>
      </c>
      <c r="H7552">
        <v>62.308590000000002</v>
      </c>
      <c r="I7552">
        <v>15.73828</v>
      </c>
      <c r="J7552">
        <v>0.92578130000000003</v>
      </c>
      <c r="K7552">
        <v>46.019530000000003</v>
      </c>
      <c r="L7552" s="3">
        <v>44130.568749999999</v>
      </c>
      <c r="M7552">
        <v>17.18</v>
      </c>
      <c r="N7552" t="s">
        <v>28</v>
      </c>
      <c r="P7552">
        <f>(C7552-Key!$B$1)*24</f>
        <v>4.5499999999883585</v>
      </c>
      <c r="Q7552">
        <f>(Key!$B$2-'17.1'!C7552)*24</f>
        <v>-1.5999999999767169</v>
      </c>
      <c r="R7552" s="3">
        <f>C7552-(M7552-Key!$B$5)/(24*Key!$B$6)</f>
        <v>44130.802851851848</v>
      </c>
      <c r="S7552">
        <f>M7552-Key!$B$5</f>
        <v>14.92</v>
      </c>
      <c r="T7552" s="2">
        <f t="shared" si="585"/>
        <v>44129.819444444445</v>
      </c>
      <c r="U7552" t="str">
        <f t="shared" si="586"/>
        <v>10-25-2020 19:40</v>
      </c>
      <c r="V7552">
        <f>IFERROR(IF(W7552=Z7552,VLOOKUP($U7552,[1]C8842!$G$2:$M$145,3,FALSE),0),0)</f>
        <v>0</v>
      </c>
      <c r="W7552">
        <f>VLOOKUP(RIGHT($V$1,5),Key!$A$9:$B$14,2,FALSE)</f>
        <v>10.199999999999999</v>
      </c>
      <c r="X7552">
        <f t="shared" si="589"/>
        <v>0</v>
      </c>
      <c r="Y7552">
        <f>VLOOKUP(RIGHT($X$1,5),Key!$A$9:$B$14,2,FALSE)</f>
        <v>3.7</v>
      </c>
      <c r="Z7552">
        <f t="shared" si="587"/>
        <v>10.199999999999999</v>
      </c>
      <c r="AA7552">
        <f t="shared" si="588"/>
        <v>0</v>
      </c>
    </row>
    <row r="7553" spans="1:27" x14ac:dyDescent="0.3">
      <c r="A7553">
        <v>100067</v>
      </c>
      <c r="B7553">
        <v>230922</v>
      </c>
      <c r="C7553" s="3">
        <v>44130.816666666666</v>
      </c>
      <c r="D7553">
        <v>0</v>
      </c>
      <c r="E7553">
        <v>2</v>
      </c>
      <c r="F7553" t="s">
        <v>25</v>
      </c>
      <c r="G7553">
        <v>1</v>
      </c>
      <c r="H7553">
        <v>67.140630000000002</v>
      </c>
      <c r="I7553">
        <v>13.851559999999999</v>
      </c>
      <c r="J7553">
        <v>0.78515630000000003</v>
      </c>
      <c r="K7553">
        <v>46.019530000000003</v>
      </c>
      <c r="L7553" s="3">
        <v>44130.568749999999</v>
      </c>
      <c r="M7553">
        <v>17.18</v>
      </c>
      <c r="N7553" t="s">
        <v>28</v>
      </c>
      <c r="P7553">
        <f>(C7553-Key!$B$1)*24</f>
        <v>4.5499999999883585</v>
      </c>
      <c r="Q7553">
        <f>(Key!$B$2-'17.1'!C7553)*24</f>
        <v>-1.5999999999767169</v>
      </c>
      <c r="R7553" s="3">
        <f>C7553-(M7553-Key!$B$5)/(24*Key!$B$6)</f>
        <v>44130.802851851848</v>
      </c>
      <c r="S7553">
        <f>M7553-Key!$B$5</f>
        <v>14.92</v>
      </c>
      <c r="T7553" s="2">
        <f t="shared" si="585"/>
        <v>44129.819444444445</v>
      </c>
      <c r="U7553" t="str">
        <f t="shared" si="586"/>
        <v>10-25-2020 19:40</v>
      </c>
      <c r="V7553">
        <f>IFERROR(IF(W7553=Z7553,VLOOKUP($U7553,[1]C8842!$G$2:$M$145,3,FALSE),0),0)</f>
        <v>0</v>
      </c>
      <c r="W7553">
        <f>VLOOKUP(RIGHT($V$1,5),Key!$A$9:$B$14,2,FALSE)</f>
        <v>10.199999999999999</v>
      </c>
      <c r="X7553">
        <f t="shared" si="589"/>
        <v>0</v>
      </c>
      <c r="Y7553">
        <f>VLOOKUP(RIGHT($X$1,5),Key!$A$9:$B$14,2,FALSE)</f>
        <v>3.7</v>
      </c>
      <c r="Z7553">
        <f t="shared" si="587"/>
        <v>10.199999999999999</v>
      </c>
      <c r="AA7553">
        <f t="shared" si="588"/>
        <v>0</v>
      </c>
    </row>
    <row r="7554" spans="1:27" x14ac:dyDescent="0.3">
      <c r="A7554">
        <v>100067</v>
      </c>
      <c r="B7554">
        <v>230922</v>
      </c>
      <c r="C7554" s="3">
        <v>44130.816666666666</v>
      </c>
      <c r="D7554">
        <v>1</v>
      </c>
      <c r="E7554">
        <v>1</v>
      </c>
      <c r="F7554" t="s">
        <v>25</v>
      </c>
      <c r="G7554">
        <v>1</v>
      </c>
      <c r="H7554">
        <v>73.355469999999997</v>
      </c>
      <c r="I7554">
        <v>17.433589999999999</v>
      </c>
      <c r="J7554">
        <v>0.84765630000000003</v>
      </c>
      <c r="K7554">
        <v>58.023440000000001</v>
      </c>
      <c r="L7554" s="3">
        <v>44130.568749999999</v>
      </c>
      <c r="M7554">
        <v>17.18</v>
      </c>
      <c r="N7554" t="s">
        <v>28</v>
      </c>
      <c r="P7554">
        <f>(C7554-Key!$B$1)*24</f>
        <v>4.5499999999883585</v>
      </c>
      <c r="Q7554">
        <f>(Key!$B$2-'17.1'!C7554)*24</f>
        <v>-1.5999999999767169</v>
      </c>
      <c r="R7554" s="3">
        <f>C7554-(M7554-Key!$B$5)/(24*Key!$B$6)</f>
        <v>44130.802851851848</v>
      </c>
      <c r="S7554">
        <f>M7554-Key!$B$5</f>
        <v>14.92</v>
      </c>
      <c r="T7554" s="2">
        <f t="shared" si="585"/>
        <v>44129.819444444445</v>
      </c>
      <c r="U7554" t="str">
        <f t="shared" si="586"/>
        <v>10-25-2020 19:40</v>
      </c>
      <c r="V7554">
        <f>IFERROR(IF(W7554=Z7554,VLOOKUP($U7554,[1]C8842!$G$2:$M$145,3,FALSE),0),0)</f>
        <v>0</v>
      </c>
      <c r="W7554">
        <f>VLOOKUP(RIGHT($V$1,5),Key!$A$9:$B$14,2,FALSE)</f>
        <v>10.199999999999999</v>
      </c>
      <c r="X7554">
        <f t="shared" si="589"/>
        <v>0</v>
      </c>
      <c r="Y7554">
        <f>VLOOKUP(RIGHT($X$1,5),Key!$A$9:$B$14,2,FALSE)</f>
        <v>3.7</v>
      </c>
      <c r="Z7554">
        <f t="shared" si="587"/>
        <v>10.199999999999999</v>
      </c>
      <c r="AA7554">
        <f t="shared" si="588"/>
        <v>0</v>
      </c>
    </row>
    <row r="7555" spans="1:27" x14ac:dyDescent="0.3">
      <c r="A7555">
        <v>100067</v>
      </c>
      <c r="B7555">
        <v>230922</v>
      </c>
      <c r="C7555" s="3">
        <v>44130.816666666666</v>
      </c>
      <c r="D7555">
        <v>0</v>
      </c>
      <c r="E7555">
        <v>2</v>
      </c>
      <c r="F7555" t="s">
        <v>25</v>
      </c>
      <c r="G7555">
        <v>1</v>
      </c>
      <c r="H7555">
        <v>66.089839999999995</v>
      </c>
      <c r="I7555">
        <v>15.28125</v>
      </c>
      <c r="J7555">
        <v>0.85546880000000003</v>
      </c>
      <c r="K7555">
        <v>46.019530000000003</v>
      </c>
      <c r="L7555" s="3">
        <v>44130.568749999999</v>
      </c>
      <c r="M7555">
        <v>17.18</v>
      </c>
      <c r="N7555" t="s">
        <v>28</v>
      </c>
      <c r="P7555">
        <f>(C7555-Key!$B$1)*24</f>
        <v>4.5499999999883585</v>
      </c>
      <c r="Q7555">
        <f>(Key!$B$2-'17.1'!C7555)*24</f>
        <v>-1.5999999999767169</v>
      </c>
      <c r="R7555" s="3">
        <f>C7555-(M7555-Key!$B$5)/(24*Key!$B$6)</f>
        <v>44130.802851851848</v>
      </c>
      <c r="S7555">
        <f>M7555-Key!$B$5</f>
        <v>14.92</v>
      </c>
      <c r="T7555" s="2">
        <f t="shared" ref="T7555:T7618" si="590">ROUND(C7555*24*60/10,0)/(24*6)-1</f>
        <v>44129.819444444445</v>
      </c>
      <c r="U7555" t="str">
        <f t="shared" ref="U7555:U7618" si="591">TEXT(T7555,"mm-dd-yyyy hh:mm")</f>
        <v>10-25-2020 19:40</v>
      </c>
      <c r="V7555">
        <f>IFERROR(IF(W7555=Z7555,VLOOKUP($U7555,[1]C8842!$G$2:$M$145,3,FALSE),0),0)</f>
        <v>0</v>
      </c>
      <c r="W7555">
        <f>VLOOKUP(RIGHT($V$1,5),Key!$A$9:$B$14,2,FALSE)</f>
        <v>10.199999999999999</v>
      </c>
      <c r="X7555">
        <f t="shared" si="589"/>
        <v>0</v>
      </c>
      <c r="Y7555">
        <f>VLOOKUP(RIGHT($X$1,5),Key!$A$9:$B$14,2,FALSE)</f>
        <v>3.7</v>
      </c>
      <c r="Z7555">
        <f t="shared" ref="Z7555:Z7618" si="592">M7555-MIN(ABS(Y7555-M7555),ABS(W7555-M7555))</f>
        <v>10.199999999999999</v>
      </c>
      <c r="AA7555">
        <f t="shared" ref="AA7555:AA7618" si="593">SUM(V7555,X7555)</f>
        <v>0</v>
      </c>
    </row>
    <row r="7556" spans="1:27" x14ac:dyDescent="0.3">
      <c r="A7556">
        <v>100067</v>
      </c>
      <c r="B7556">
        <v>230922</v>
      </c>
      <c r="C7556" s="3">
        <v>44130.816666666666</v>
      </c>
      <c r="D7556">
        <v>1</v>
      </c>
      <c r="E7556">
        <v>1</v>
      </c>
      <c r="F7556" t="s">
        <v>25</v>
      </c>
      <c r="G7556">
        <v>1</v>
      </c>
      <c r="H7556">
        <v>67.074219999999997</v>
      </c>
      <c r="I7556">
        <v>12.710940000000001</v>
      </c>
      <c r="J7556">
        <v>0.73828130000000003</v>
      </c>
      <c r="K7556">
        <v>58.023440000000001</v>
      </c>
      <c r="L7556" s="3">
        <v>44130.568749999999</v>
      </c>
      <c r="M7556">
        <v>17.18</v>
      </c>
      <c r="N7556" t="s">
        <v>28</v>
      </c>
      <c r="P7556">
        <f>(C7556-Key!$B$1)*24</f>
        <v>4.5499999999883585</v>
      </c>
      <c r="Q7556">
        <f>(Key!$B$2-'17.1'!C7556)*24</f>
        <v>-1.5999999999767169</v>
      </c>
      <c r="R7556" s="3">
        <f>C7556-(M7556-Key!$B$5)/(24*Key!$B$6)</f>
        <v>44130.802851851848</v>
      </c>
      <c r="S7556">
        <f>M7556-Key!$B$5</f>
        <v>14.92</v>
      </c>
      <c r="T7556" s="2">
        <f t="shared" si="590"/>
        <v>44129.819444444445</v>
      </c>
      <c r="U7556" t="str">
        <f t="shared" si="591"/>
        <v>10-25-2020 19:40</v>
      </c>
      <c r="V7556">
        <f>IFERROR(IF(W7556=Z7556,VLOOKUP($U7556,[1]C8842!$G$2:$M$145,3,FALSE),0),0)</f>
        <v>0</v>
      </c>
      <c r="W7556">
        <f>VLOOKUP(RIGHT($V$1,5),Key!$A$9:$B$14,2,FALSE)</f>
        <v>10.199999999999999</v>
      </c>
      <c r="X7556">
        <f t="shared" ref="X7556:X7619" si="594">$X$2</f>
        <v>0</v>
      </c>
      <c r="Y7556">
        <f>VLOOKUP(RIGHT($X$1,5),Key!$A$9:$B$14,2,FALSE)</f>
        <v>3.7</v>
      </c>
      <c r="Z7556">
        <f t="shared" si="592"/>
        <v>10.199999999999999</v>
      </c>
      <c r="AA7556">
        <f t="shared" si="593"/>
        <v>0</v>
      </c>
    </row>
    <row r="7557" spans="1:27" x14ac:dyDescent="0.3">
      <c r="A7557">
        <v>100067</v>
      </c>
      <c r="B7557">
        <v>230922</v>
      </c>
      <c r="C7557" s="3">
        <v>44130.817361111112</v>
      </c>
      <c r="D7557">
        <v>0</v>
      </c>
      <c r="E7557">
        <v>2</v>
      </c>
      <c r="F7557" t="s">
        <v>25</v>
      </c>
      <c r="G7557">
        <v>1</v>
      </c>
      <c r="H7557">
        <v>69.160160000000005</v>
      </c>
      <c r="I7557">
        <v>16.234380000000002</v>
      </c>
      <c r="J7557">
        <v>0.85546880000000003</v>
      </c>
      <c r="K7557">
        <v>46.019530000000003</v>
      </c>
      <c r="L7557" s="3">
        <v>44130.568749999999</v>
      </c>
      <c r="M7557">
        <v>17.18</v>
      </c>
      <c r="N7557" t="s">
        <v>28</v>
      </c>
      <c r="P7557">
        <f>(C7557-Key!$B$1)*24</f>
        <v>4.5666666667093523</v>
      </c>
      <c r="Q7557">
        <f>(Key!$B$2-'17.1'!C7557)*24</f>
        <v>-1.6166666666977108</v>
      </c>
      <c r="R7557" s="3">
        <f>C7557-(M7557-Key!$B$5)/(24*Key!$B$6)</f>
        <v>44130.803546296294</v>
      </c>
      <c r="S7557">
        <f>M7557-Key!$B$5</f>
        <v>14.92</v>
      </c>
      <c r="T7557" s="2">
        <f t="shared" si="590"/>
        <v>44129.819444444445</v>
      </c>
      <c r="U7557" t="str">
        <f t="shared" si="591"/>
        <v>10-25-2020 19:40</v>
      </c>
      <c r="V7557">
        <f>IFERROR(IF(W7557=Z7557,VLOOKUP($U7557,[1]C8842!$G$2:$M$145,3,FALSE),0),0)</f>
        <v>0</v>
      </c>
      <c r="W7557">
        <f>VLOOKUP(RIGHT($V$1,5),Key!$A$9:$B$14,2,FALSE)</f>
        <v>10.199999999999999</v>
      </c>
      <c r="X7557">
        <f t="shared" si="594"/>
        <v>0</v>
      </c>
      <c r="Y7557">
        <f>VLOOKUP(RIGHT($X$1,5),Key!$A$9:$B$14,2,FALSE)</f>
        <v>3.7</v>
      </c>
      <c r="Z7557">
        <f t="shared" si="592"/>
        <v>10.199999999999999</v>
      </c>
      <c r="AA7557">
        <f t="shared" si="593"/>
        <v>0</v>
      </c>
    </row>
    <row r="7558" spans="1:27" x14ac:dyDescent="0.3">
      <c r="A7558">
        <v>100067</v>
      </c>
      <c r="B7558">
        <v>230922</v>
      </c>
      <c r="C7558" s="3">
        <v>44130.817361111112</v>
      </c>
      <c r="D7558">
        <v>0</v>
      </c>
      <c r="E7558">
        <v>2</v>
      </c>
      <c r="F7558" t="s">
        <v>25</v>
      </c>
      <c r="G7558">
        <v>1</v>
      </c>
      <c r="H7558">
        <v>63.675780000000003</v>
      </c>
      <c r="I7558">
        <v>14.48438</v>
      </c>
      <c r="J7558">
        <v>0.85546880000000003</v>
      </c>
      <c r="K7558">
        <v>47.019530000000003</v>
      </c>
      <c r="L7558" s="3">
        <v>44130.568749999999</v>
      </c>
      <c r="M7558">
        <v>17.18</v>
      </c>
      <c r="N7558" t="s">
        <v>28</v>
      </c>
      <c r="P7558">
        <f>(C7558-Key!$B$1)*24</f>
        <v>4.5666666667093523</v>
      </c>
      <c r="Q7558">
        <f>(Key!$B$2-'17.1'!C7558)*24</f>
        <v>-1.6166666666977108</v>
      </c>
      <c r="R7558" s="3">
        <f>C7558-(M7558-Key!$B$5)/(24*Key!$B$6)</f>
        <v>44130.803546296294</v>
      </c>
      <c r="S7558">
        <f>M7558-Key!$B$5</f>
        <v>14.92</v>
      </c>
      <c r="T7558" s="2">
        <f t="shared" si="590"/>
        <v>44129.819444444445</v>
      </c>
      <c r="U7558" t="str">
        <f t="shared" si="591"/>
        <v>10-25-2020 19:40</v>
      </c>
      <c r="V7558">
        <f>IFERROR(IF(W7558=Z7558,VLOOKUP($U7558,[1]C8842!$G$2:$M$145,3,FALSE),0),0)</f>
        <v>0</v>
      </c>
      <c r="W7558">
        <f>VLOOKUP(RIGHT($V$1,5),Key!$A$9:$B$14,2,FALSE)</f>
        <v>10.199999999999999</v>
      </c>
      <c r="X7558">
        <f t="shared" si="594"/>
        <v>0</v>
      </c>
      <c r="Y7558">
        <f>VLOOKUP(RIGHT($X$1,5),Key!$A$9:$B$14,2,FALSE)</f>
        <v>3.7</v>
      </c>
      <c r="Z7558">
        <f t="shared" si="592"/>
        <v>10.199999999999999</v>
      </c>
      <c r="AA7558">
        <f t="shared" si="593"/>
        <v>0</v>
      </c>
    </row>
    <row r="7559" spans="1:27" x14ac:dyDescent="0.3">
      <c r="A7559">
        <v>100067</v>
      </c>
      <c r="B7559">
        <v>230922</v>
      </c>
      <c r="C7559" s="3">
        <v>44130.817361111112</v>
      </c>
      <c r="D7559">
        <v>1</v>
      </c>
      <c r="E7559">
        <v>1</v>
      </c>
      <c r="F7559" t="s">
        <v>25</v>
      </c>
      <c r="G7559">
        <v>1</v>
      </c>
      <c r="H7559">
        <v>75.953130000000002</v>
      </c>
      <c r="I7559">
        <v>17.316410000000001</v>
      </c>
      <c r="J7559">
        <v>0.81640630000000003</v>
      </c>
      <c r="K7559">
        <v>59.023440000000001</v>
      </c>
      <c r="L7559" s="3">
        <v>44130.568749999999</v>
      </c>
      <c r="M7559">
        <v>17.18</v>
      </c>
      <c r="N7559" t="s">
        <v>28</v>
      </c>
      <c r="P7559">
        <f>(C7559-Key!$B$1)*24</f>
        <v>4.5666666667093523</v>
      </c>
      <c r="Q7559">
        <f>(Key!$B$2-'17.1'!C7559)*24</f>
        <v>-1.6166666666977108</v>
      </c>
      <c r="R7559" s="3">
        <f>C7559-(M7559-Key!$B$5)/(24*Key!$B$6)</f>
        <v>44130.803546296294</v>
      </c>
      <c r="S7559">
        <f>M7559-Key!$B$5</f>
        <v>14.92</v>
      </c>
      <c r="T7559" s="2">
        <f t="shared" si="590"/>
        <v>44129.819444444445</v>
      </c>
      <c r="U7559" t="str">
        <f t="shared" si="591"/>
        <v>10-25-2020 19:40</v>
      </c>
      <c r="V7559">
        <f>IFERROR(IF(W7559=Z7559,VLOOKUP($U7559,[1]C8842!$G$2:$M$145,3,FALSE),0),0)</f>
        <v>0</v>
      </c>
      <c r="W7559">
        <f>VLOOKUP(RIGHT($V$1,5),Key!$A$9:$B$14,2,FALSE)</f>
        <v>10.199999999999999</v>
      </c>
      <c r="X7559">
        <f t="shared" si="594"/>
        <v>0</v>
      </c>
      <c r="Y7559">
        <f>VLOOKUP(RIGHT($X$1,5),Key!$A$9:$B$14,2,FALSE)</f>
        <v>3.7</v>
      </c>
      <c r="Z7559">
        <f t="shared" si="592"/>
        <v>10.199999999999999</v>
      </c>
      <c r="AA7559">
        <f t="shared" si="593"/>
        <v>0</v>
      </c>
    </row>
    <row r="7560" spans="1:27" x14ac:dyDescent="0.3">
      <c r="A7560">
        <v>100067</v>
      </c>
      <c r="B7560">
        <v>230922</v>
      </c>
      <c r="C7560" s="3">
        <v>44130.817361111112</v>
      </c>
      <c r="D7560">
        <v>0</v>
      </c>
      <c r="E7560">
        <v>2</v>
      </c>
      <c r="F7560" t="s">
        <v>25</v>
      </c>
      <c r="G7560">
        <v>4</v>
      </c>
      <c r="H7560">
        <v>64.59375</v>
      </c>
      <c r="I7560">
        <v>54.421880000000002</v>
      </c>
      <c r="J7560">
        <v>2.4882810000000002</v>
      </c>
      <c r="K7560">
        <v>45.019530000000003</v>
      </c>
      <c r="L7560" s="3">
        <v>44130.568749999999</v>
      </c>
      <c r="M7560">
        <v>17.18</v>
      </c>
      <c r="N7560" t="s">
        <v>28</v>
      </c>
      <c r="P7560">
        <f>(C7560-Key!$B$1)*24</f>
        <v>4.5666666667093523</v>
      </c>
      <c r="Q7560">
        <f>(Key!$B$2-'17.1'!C7560)*24</f>
        <v>-1.6166666666977108</v>
      </c>
      <c r="R7560" s="3">
        <f>C7560-(M7560-Key!$B$5)/(24*Key!$B$6)</f>
        <v>44130.803546296294</v>
      </c>
      <c r="S7560">
        <f>M7560-Key!$B$5</f>
        <v>14.92</v>
      </c>
      <c r="T7560" s="2">
        <f t="shared" si="590"/>
        <v>44129.819444444445</v>
      </c>
      <c r="U7560" t="str">
        <f t="shared" si="591"/>
        <v>10-25-2020 19:40</v>
      </c>
      <c r="V7560">
        <f>IFERROR(IF(W7560=Z7560,VLOOKUP($U7560,[1]C8842!$G$2:$M$145,3,FALSE),0),0)</f>
        <v>0</v>
      </c>
      <c r="W7560">
        <f>VLOOKUP(RIGHT($V$1,5),Key!$A$9:$B$14,2,FALSE)</f>
        <v>10.199999999999999</v>
      </c>
      <c r="X7560">
        <f t="shared" si="594"/>
        <v>0</v>
      </c>
      <c r="Y7560">
        <f>VLOOKUP(RIGHT($X$1,5),Key!$A$9:$B$14,2,FALSE)</f>
        <v>3.7</v>
      </c>
      <c r="Z7560">
        <f t="shared" si="592"/>
        <v>10.199999999999999</v>
      </c>
      <c r="AA7560">
        <f t="shared" si="593"/>
        <v>0</v>
      </c>
    </row>
    <row r="7561" spans="1:27" x14ac:dyDescent="0.3">
      <c r="A7561">
        <v>100067</v>
      </c>
      <c r="B7561">
        <v>230922</v>
      </c>
      <c r="C7561" s="3">
        <v>44130.817361111112</v>
      </c>
      <c r="D7561">
        <v>2</v>
      </c>
      <c r="E7561">
        <v>1</v>
      </c>
      <c r="F7561" t="s">
        <v>26</v>
      </c>
      <c r="G7561">
        <v>1</v>
      </c>
      <c r="H7561">
        <v>78.148439999999994</v>
      </c>
      <c r="I7561">
        <v>16.01953</v>
      </c>
      <c r="J7561">
        <v>0.74609380000000003</v>
      </c>
      <c r="K7561">
        <v>82.035160000000005</v>
      </c>
      <c r="L7561" s="3">
        <v>44130.568749999999</v>
      </c>
      <c r="M7561">
        <v>17.18</v>
      </c>
      <c r="N7561" t="s">
        <v>28</v>
      </c>
      <c r="P7561">
        <f>(C7561-Key!$B$1)*24</f>
        <v>4.5666666667093523</v>
      </c>
      <c r="Q7561">
        <f>(Key!$B$2-'17.1'!C7561)*24</f>
        <v>-1.6166666666977108</v>
      </c>
      <c r="R7561" s="3">
        <f>C7561-(M7561-Key!$B$5)/(24*Key!$B$6)</f>
        <v>44130.803546296294</v>
      </c>
      <c r="S7561">
        <f>M7561-Key!$B$5</f>
        <v>14.92</v>
      </c>
      <c r="T7561" s="2">
        <f t="shared" si="590"/>
        <v>44129.819444444445</v>
      </c>
      <c r="U7561" t="str">
        <f t="shared" si="591"/>
        <v>10-25-2020 19:40</v>
      </c>
      <c r="V7561">
        <f>IFERROR(IF(W7561=Z7561,VLOOKUP($U7561,[1]C8842!$G$2:$M$145,3,FALSE),0),0)</f>
        <v>0</v>
      </c>
      <c r="W7561">
        <f>VLOOKUP(RIGHT($V$1,5),Key!$A$9:$B$14,2,FALSE)</f>
        <v>10.199999999999999</v>
      </c>
      <c r="X7561">
        <f t="shared" si="594"/>
        <v>0</v>
      </c>
      <c r="Y7561">
        <f>VLOOKUP(RIGHT($X$1,5),Key!$A$9:$B$14,2,FALSE)</f>
        <v>3.7</v>
      </c>
      <c r="Z7561">
        <f t="shared" si="592"/>
        <v>10.199999999999999</v>
      </c>
      <c r="AA7561">
        <f t="shared" si="593"/>
        <v>0</v>
      </c>
    </row>
    <row r="7562" spans="1:27" x14ac:dyDescent="0.3">
      <c r="A7562">
        <v>100067</v>
      </c>
      <c r="B7562">
        <v>230922</v>
      </c>
      <c r="C7562" s="3">
        <v>44130.817361111112</v>
      </c>
      <c r="D7562">
        <v>2</v>
      </c>
      <c r="E7562">
        <v>1</v>
      </c>
      <c r="F7562" t="s">
        <v>26</v>
      </c>
      <c r="G7562">
        <v>2</v>
      </c>
      <c r="H7562">
        <v>70.527339999999995</v>
      </c>
      <c r="I7562">
        <v>20.464839999999999</v>
      </c>
      <c r="J7562">
        <v>0.99609380000000003</v>
      </c>
      <c r="K7562">
        <v>80.03125</v>
      </c>
      <c r="L7562" s="3">
        <v>44130.568749999999</v>
      </c>
      <c r="M7562">
        <v>17.18</v>
      </c>
      <c r="N7562" t="s">
        <v>28</v>
      </c>
      <c r="P7562">
        <f>(C7562-Key!$B$1)*24</f>
        <v>4.5666666667093523</v>
      </c>
      <c r="Q7562">
        <f>(Key!$B$2-'17.1'!C7562)*24</f>
        <v>-1.6166666666977108</v>
      </c>
      <c r="R7562" s="3">
        <f>C7562-(M7562-Key!$B$5)/(24*Key!$B$6)</f>
        <v>44130.803546296294</v>
      </c>
      <c r="S7562">
        <f>M7562-Key!$B$5</f>
        <v>14.92</v>
      </c>
      <c r="T7562" s="2">
        <f t="shared" si="590"/>
        <v>44129.819444444445</v>
      </c>
      <c r="U7562" t="str">
        <f t="shared" si="591"/>
        <v>10-25-2020 19:40</v>
      </c>
      <c r="V7562">
        <f>IFERROR(IF(W7562=Z7562,VLOOKUP($U7562,[1]C8842!$G$2:$M$145,3,FALSE),0),0)</f>
        <v>0</v>
      </c>
      <c r="W7562">
        <f>VLOOKUP(RIGHT($V$1,5),Key!$A$9:$B$14,2,FALSE)</f>
        <v>10.199999999999999</v>
      </c>
      <c r="X7562">
        <f t="shared" si="594"/>
        <v>0</v>
      </c>
      <c r="Y7562">
        <f>VLOOKUP(RIGHT($X$1,5),Key!$A$9:$B$14,2,FALSE)</f>
        <v>3.7</v>
      </c>
      <c r="Z7562">
        <f t="shared" si="592"/>
        <v>10.199999999999999</v>
      </c>
      <c r="AA7562">
        <f t="shared" si="593"/>
        <v>0</v>
      </c>
    </row>
    <row r="7563" spans="1:27" x14ac:dyDescent="0.3">
      <c r="A7563">
        <v>100067</v>
      </c>
      <c r="B7563">
        <v>230922</v>
      </c>
      <c r="C7563" s="3">
        <v>44130.817361111112</v>
      </c>
      <c r="D7563">
        <v>3</v>
      </c>
      <c r="E7563">
        <v>2</v>
      </c>
      <c r="F7563" t="s">
        <v>26</v>
      </c>
      <c r="G7563">
        <v>1</v>
      </c>
      <c r="H7563">
        <v>66.933589999999995</v>
      </c>
      <c r="I7563">
        <v>15.660159999999999</v>
      </c>
      <c r="J7563">
        <v>0.859375</v>
      </c>
      <c r="K7563">
        <v>92.039060000000006</v>
      </c>
      <c r="L7563" s="3">
        <v>44130.568749999999</v>
      </c>
      <c r="M7563">
        <v>17.18</v>
      </c>
      <c r="N7563" t="s">
        <v>28</v>
      </c>
      <c r="P7563">
        <f>(C7563-Key!$B$1)*24</f>
        <v>4.5666666667093523</v>
      </c>
      <c r="Q7563">
        <f>(Key!$B$2-'17.1'!C7563)*24</f>
        <v>-1.6166666666977108</v>
      </c>
      <c r="R7563" s="3">
        <f>C7563-(M7563-Key!$B$5)/(24*Key!$B$6)</f>
        <v>44130.803546296294</v>
      </c>
      <c r="S7563">
        <f>M7563-Key!$B$5</f>
        <v>14.92</v>
      </c>
      <c r="T7563" s="2">
        <f t="shared" si="590"/>
        <v>44129.819444444445</v>
      </c>
      <c r="U7563" t="str">
        <f t="shared" si="591"/>
        <v>10-25-2020 19:40</v>
      </c>
      <c r="V7563">
        <f>IFERROR(IF(W7563=Z7563,VLOOKUP($U7563,[1]C8842!$G$2:$M$145,3,FALSE),0),0)</f>
        <v>0</v>
      </c>
      <c r="W7563">
        <f>VLOOKUP(RIGHT($V$1,5),Key!$A$9:$B$14,2,FALSE)</f>
        <v>10.199999999999999</v>
      </c>
      <c r="X7563">
        <f t="shared" si="594"/>
        <v>0</v>
      </c>
      <c r="Y7563">
        <f>VLOOKUP(RIGHT($X$1,5),Key!$A$9:$B$14,2,FALSE)</f>
        <v>3.7</v>
      </c>
      <c r="Z7563">
        <f t="shared" si="592"/>
        <v>10.199999999999999</v>
      </c>
      <c r="AA7563">
        <f t="shared" si="593"/>
        <v>0</v>
      </c>
    </row>
    <row r="7564" spans="1:27" x14ac:dyDescent="0.3">
      <c r="A7564">
        <v>100067</v>
      </c>
      <c r="B7564">
        <v>230922</v>
      </c>
      <c r="C7564" s="3">
        <v>44130.817361111112</v>
      </c>
      <c r="D7564">
        <v>3</v>
      </c>
      <c r="E7564">
        <v>2</v>
      </c>
      <c r="F7564" t="s">
        <v>26</v>
      </c>
      <c r="G7564">
        <v>2</v>
      </c>
      <c r="H7564">
        <v>67.652339999999995</v>
      </c>
      <c r="I7564">
        <v>23.160160000000001</v>
      </c>
      <c r="J7564">
        <v>1.144531</v>
      </c>
      <c r="K7564">
        <v>94.039060000000006</v>
      </c>
      <c r="L7564" s="3">
        <v>44130.568749999999</v>
      </c>
      <c r="M7564">
        <v>17.18</v>
      </c>
      <c r="N7564" t="s">
        <v>28</v>
      </c>
      <c r="P7564">
        <f>(C7564-Key!$B$1)*24</f>
        <v>4.5666666667093523</v>
      </c>
      <c r="Q7564">
        <f>(Key!$B$2-'17.1'!C7564)*24</f>
        <v>-1.6166666666977108</v>
      </c>
      <c r="R7564" s="3">
        <f>C7564-(M7564-Key!$B$5)/(24*Key!$B$6)</f>
        <v>44130.803546296294</v>
      </c>
      <c r="S7564">
        <f>M7564-Key!$B$5</f>
        <v>14.92</v>
      </c>
      <c r="T7564" s="2">
        <f t="shared" si="590"/>
        <v>44129.819444444445</v>
      </c>
      <c r="U7564" t="str">
        <f t="shared" si="591"/>
        <v>10-25-2020 19:40</v>
      </c>
      <c r="V7564">
        <f>IFERROR(IF(W7564=Z7564,VLOOKUP($U7564,[1]C8842!$G$2:$M$145,3,FALSE),0),0)</f>
        <v>0</v>
      </c>
      <c r="W7564">
        <f>VLOOKUP(RIGHT($V$1,5),Key!$A$9:$B$14,2,FALSE)</f>
        <v>10.199999999999999</v>
      </c>
      <c r="X7564">
        <f t="shared" si="594"/>
        <v>0</v>
      </c>
      <c r="Y7564">
        <f>VLOOKUP(RIGHT($X$1,5),Key!$A$9:$B$14,2,FALSE)</f>
        <v>3.7</v>
      </c>
      <c r="Z7564">
        <f t="shared" si="592"/>
        <v>10.199999999999999</v>
      </c>
      <c r="AA7564">
        <f t="shared" si="593"/>
        <v>0</v>
      </c>
    </row>
    <row r="7565" spans="1:27" x14ac:dyDescent="0.3">
      <c r="A7565">
        <v>100067</v>
      </c>
      <c r="B7565">
        <v>230922</v>
      </c>
      <c r="C7565" s="3">
        <v>44130.817361111112</v>
      </c>
      <c r="D7565">
        <v>3</v>
      </c>
      <c r="E7565">
        <v>2</v>
      </c>
      <c r="F7565" t="s">
        <v>26</v>
      </c>
      <c r="G7565">
        <v>1</v>
      </c>
      <c r="H7565">
        <v>68.6875</v>
      </c>
      <c r="I7565">
        <v>16.882809999999999</v>
      </c>
      <c r="J7565">
        <v>0.88671880000000003</v>
      </c>
      <c r="K7565">
        <v>93.039060000000006</v>
      </c>
      <c r="L7565" s="3">
        <v>44130.568749999999</v>
      </c>
      <c r="M7565">
        <v>17.18</v>
      </c>
      <c r="N7565" t="s">
        <v>28</v>
      </c>
      <c r="P7565">
        <f>(C7565-Key!$B$1)*24</f>
        <v>4.5666666667093523</v>
      </c>
      <c r="Q7565">
        <f>(Key!$B$2-'17.1'!C7565)*24</f>
        <v>-1.6166666666977108</v>
      </c>
      <c r="R7565" s="3">
        <f>C7565-(M7565-Key!$B$5)/(24*Key!$B$6)</f>
        <v>44130.803546296294</v>
      </c>
      <c r="S7565">
        <f>M7565-Key!$B$5</f>
        <v>14.92</v>
      </c>
      <c r="T7565" s="2">
        <f t="shared" si="590"/>
        <v>44129.819444444445</v>
      </c>
      <c r="U7565" t="str">
        <f t="shared" si="591"/>
        <v>10-25-2020 19:40</v>
      </c>
      <c r="V7565">
        <f>IFERROR(IF(W7565=Z7565,VLOOKUP($U7565,[1]C8842!$G$2:$M$145,3,FALSE),0),0)</f>
        <v>0</v>
      </c>
      <c r="W7565">
        <f>VLOOKUP(RIGHT($V$1,5),Key!$A$9:$B$14,2,FALSE)</f>
        <v>10.199999999999999</v>
      </c>
      <c r="X7565">
        <f t="shared" si="594"/>
        <v>0</v>
      </c>
      <c r="Y7565">
        <f>VLOOKUP(RIGHT($X$1,5),Key!$A$9:$B$14,2,FALSE)</f>
        <v>3.7</v>
      </c>
      <c r="Z7565">
        <f t="shared" si="592"/>
        <v>10.199999999999999</v>
      </c>
      <c r="AA7565">
        <f t="shared" si="593"/>
        <v>0</v>
      </c>
    </row>
    <row r="7566" spans="1:27" x14ac:dyDescent="0.3">
      <c r="A7566">
        <v>100067</v>
      </c>
      <c r="B7566">
        <v>230922</v>
      </c>
      <c r="C7566" s="3">
        <v>44130.817361111112</v>
      </c>
      <c r="D7566">
        <v>0</v>
      </c>
      <c r="E7566">
        <v>2</v>
      </c>
      <c r="F7566" t="s">
        <v>25</v>
      </c>
      <c r="G7566">
        <v>1</v>
      </c>
      <c r="H7566">
        <v>57.710940000000001</v>
      </c>
      <c r="I7566">
        <v>17.414059999999999</v>
      </c>
      <c r="J7566">
        <v>1.078125</v>
      </c>
      <c r="K7566">
        <v>44.019530000000003</v>
      </c>
      <c r="L7566" s="3">
        <v>44130.568749999999</v>
      </c>
      <c r="M7566">
        <v>17.18</v>
      </c>
      <c r="N7566" t="s">
        <v>28</v>
      </c>
      <c r="P7566">
        <f>(C7566-Key!$B$1)*24</f>
        <v>4.5666666667093523</v>
      </c>
      <c r="Q7566">
        <f>(Key!$B$2-'17.1'!C7566)*24</f>
        <v>-1.6166666666977108</v>
      </c>
      <c r="R7566" s="3">
        <f>C7566-(M7566-Key!$B$5)/(24*Key!$B$6)</f>
        <v>44130.803546296294</v>
      </c>
      <c r="S7566">
        <f>M7566-Key!$B$5</f>
        <v>14.92</v>
      </c>
      <c r="T7566" s="2">
        <f t="shared" si="590"/>
        <v>44129.819444444445</v>
      </c>
      <c r="U7566" t="str">
        <f t="shared" si="591"/>
        <v>10-25-2020 19:40</v>
      </c>
      <c r="V7566">
        <f>IFERROR(IF(W7566=Z7566,VLOOKUP($U7566,[1]C8842!$G$2:$M$145,3,FALSE),0),0)</f>
        <v>0</v>
      </c>
      <c r="W7566">
        <f>VLOOKUP(RIGHT($V$1,5),Key!$A$9:$B$14,2,FALSE)</f>
        <v>10.199999999999999</v>
      </c>
      <c r="X7566">
        <f t="shared" si="594"/>
        <v>0</v>
      </c>
      <c r="Y7566">
        <f>VLOOKUP(RIGHT($X$1,5),Key!$A$9:$B$14,2,FALSE)</f>
        <v>3.7</v>
      </c>
      <c r="Z7566">
        <f t="shared" si="592"/>
        <v>10.199999999999999</v>
      </c>
      <c r="AA7566">
        <f t="shared" si="593"/>
        <v>0</v>
      </c>
    </row>
    <row r="7567" spans="1:27" x14ac:dyDescent="0.3">
      <c r="A7567">
        <v>100067</v>
      </c>
      <c r="B7567">
        <v>230922</v>
      </c>
      <c r="C7567" s="3">
        <v>44130.817361111112</v>
      </c>
      <c r="D7567">
        <v>0</v>
      </c>
      <c r="E7567">
        <v>2</v>
      </c>
      <c r="F7567" t="s">
        <v>25</v>
      </c>
      <c r="G7567">
        <v>3</v>
      </c>
      <c r="H7567">
        <v>64.78125</v>
      </c>
      <c r="I7567">
        <v>42.332030000000003</v>
      </c>
      <c r="J7567">
        <v>1.984375</v>
      </c>
      <c r="K7567">
        <v>46.019530000000003</v>
      </c>
      <c r="L7567" s="3">
        <v>44130.568749999999</v>
      </c>
      <c r="M7567">
        <v>17.18</v>
      </c>
      <c r="N7567" t="s">
        <v>28</v>
      </c>
      <c r="P7567">
        <f>(C7567-Key!$B$1)*24</f>
        <v>4.5666666667093523</v>
      </c>
      <c r="Q7567">
        <f>(Key!$B$2-'17.1'!C7567)*24</f>
        <v>-1.6166666666977108</v>
      </c>
      <c r="R7567" s="3">
        <f>C7567-(M7567-Key!$B$5)/(24*Key!$B$6)</f>
        <v>44130.803546296294</v>
      </c>
      <c r="S7567">
        <f>M7567-Key!$B$5</f>
        <v>14.92</v>
      </c>
      <c r="T7567" s="2">
        <f t="shared" si="590"/>
        <v>44129.819444444445</v>
      </c>
      <c r="U7567" t="str">
        <f t="shared" si="591"/>
        <v>10-25-2020 19:40</v>
      </c>
      <c r="V7567">
        <f>IFERROR(IF(W7567=Z7567,VLOOKUP($U7567,[1]C8842!$G$2:$M$145,3,FALSE),0),0)</f>
        <v>0</v>
      </c>
      <c r="W7567">
        <f>VLOOKUP(RIGHT($V$1,5),Key!$A$9:$B$14,2,FALSE)</f>
        <v>10.199999999999999</v>
      </c>
      <c r="X7567">
        <f t="shared" si="594"/>
        <v>0</v>
      </c>
      <c r="Y7567">
        <f>VLOOKUP(RIGHT($X$1,5),Key!$A$9:$B$14,2,FALSE)</f>
        <v>3.7</v>
      </c>
      <c r="Z7567">
        <f t="shared" si="592"/>
        <v>10.199999999999999</v>
      </c>
      <c r="AA7567">
        <f t="shared" si="593"/>
        <v>0</v>
      </c>
    </row>
    <row r="7568" spans="1:27" x14ac:dyDescent="0.3">
      <c r="A7568">
        <v>100067</v>
      </c>
      <c r="B7568">
        <v>230922</v>
      </c>
      <c r="C7568" s="3">
        <v>44130.817361111112</v>
      </c>
      <c r="D7568">
        <v>3</v>
      </c>
      <c r="E7568">
        <v>2</v>
      </c>
      <c r="F7568" t="s">
        <v>26</v>
      </c>
      <c r="G7568">
        <v>1</v>
      </c>
      <c r="H7568">
        <v>62.453130000000002</v>
      </c>
      <c r="I7568">
        <v>19.789059999999999</v>
      </c>
      <c r="J7568">
        <v>1.097656</v>
      </c>
      <c r="K7568">
        <v>93.039060000000006</v>
      </c>
      <c r="L7568" s="3">
        <v>44130.568749999999</v>
      </c>
      <c r="M7568">
        <v>17.18</v>
      </c>
      <c r="N7568" t="s">
        <v>28</v>
      </c>
      <c r="P7568">
        <f>(C7568-Key!$B$1)*24</f>
        <v>4.5666666667093523</v>
      </c>
      <c r="Q7568">
        <f>(Key!$B$2-'17.1'!C7568)*24</f>
        <v>-1.6166666666977108</v>
      </c>
      <c r="R7568" s="3">
        <f>C7568-(M7568-Key!$B$5)/(24*Key!$B$6)</f>
        <v>44130.803546296294</v>
      </c>
      <c r="S7568">
        <f>M7568-Key!$B$5</f>
        <v>14.92</v>
      </c>
      <c r="T7568" s="2">
        <f t="shared" si="590"/>
        <v>44129.819444444445</v>
      </c>
      <c r="U7568" t="str">
        <f t="shared" si="591"/>
        <v>10-25-2020 19:40</v>
      </c>
      <c r="V7568">
        <f>IFERROR(IF(W7568=Z7568,VLOOKUP($U7568,[1]C8842!$G$2:$M$145,3,FALSE),0),0)</f>
        <v>0</v>
      </c>
      <c r="W7568">
        <f>VLOOKUP(RIGHT($V$1,5),Key!$A$9:$B$14,2,FALSE)</f>
        <v>10.199999999999999</v>
      </c>
      <c r="X7568">
        <f t="shared" si="594"/>
        <v>0</v>
      </c>
      <c r="Y7568">
        <f>VLOOKUP(RIGHT($X$1,5),Key!$A$9:$B$14,2,FALSE)</f>
        <v>3.7</v>
      </c>
      <c r="Z7568">
        <f t="shared" si="592"/>
        <v>10.199999999999999</v>
      </c>
      <c r="AA7568">
        <f t="shared" si="593"/>
        <v>0</v>
      </c>
    </row>
    <row r="7569" spans="1:27" x14ac:dyDescent="0.3">
      <c r="A7569">
        <v>100067</v>
      </c>
      <c r="B7569">
        <v>230922</v>
      </c>
      <c r="C7569" s="3">
        <v>44130.817361111112</v>
      </c>
      <c r="D7569">
        <v>2</v>
      </c>
      <c r="E7569">
        <v>1</v>
      </c>
      <c r="F7569" t="s">
        <v>26</v>
      </c>
      <c r="G7569">
        <v>2</v>
      </c>
      <c r="H7569">
        <v>69.675780000000003</v>
      </c>
      <c r="I7569">
        <v>23.316410000000001</v>
      </c>
      <c r="J7569">
        <v>1.1171880000000001</v>
      </c>
      <c r="K7569">
        <v>81.035160000000005</v>
      </c>
      <c r="L7569" s="3">
        <v>44130.568749999999</v>
      </c>
      <c r="M7569">
        <v>17.18</v>
      </c>
      <c r="N7569" t="s">
        <v>28</v>
      </c>
      <c r="P7569">
        <f>(C7569-Key!$B$1)*24</f>
        <v>4.5666666667093523</v>
      </c>
      <c r="Q7569">
        <f>(Key!$B$2-'17.1'!C7569)*24</f>
        <v>-1.6166666666977108</v>
      </c>
      <c r="R7569" s="3">
        <f>C7569-(M7569-Key!$B$5)/(24*Key!$B$6)</f>
        <v>44130.803546296294</v>
      </c>
      <c r="S7569">
        <f>M7569-Key!$B$5</f>
        <v>14.92</v>
      </c>
      <c r="T7569" s="2">
        <f t="shared" si="590"/>
        <v>44129.819444444445</v>
      </c>
      <c r="U7569" t="str">
        <f t="shared" si="591"/>
        <v>10-25-2020 19:40</v>
      </c>
      <c r="V7569">
        <f>IFERROR(IF(W7569=Z7569,VLOOKUP($U7569,[1]C8842!$G$2:$M$145,3,FALSE),0),0)</f>
        <v>0</v>
      </c>
      <c r="W7569">
        <f>VLOOKUP(RIGHT($V$1,5),Key!$A$9:$B$14,2,FALSE)</f>
        <v>10.199999999999999</v>
      </c>
      <c r="X7569">
        <f t="shared" si="594"/>
        <v>0</v>
      </c>
      <c r="Y7569">
        <f>VLOOKUP(RIGHT($X$1,5),Key!$A$9:$B$14,2,FALSE)</f>
        <v>3.7</v>
      </c>
      <c r="Z7569">
        <f t="shared" si="592"/>
        <v>10.199999999999999</v>
      </c>
      <c r="AA7569">
        <f t="shared" si="593"/>
        <v>0</v>
      </c>
    </row>
    <row r="7570" spans="1:27" x14ac:dyDescent="0.3">
      <c r="A7570">
        <v>100067</v>
      </c>
      <c r="B7570">
        <v>230922</v>
      </c>
      <c r="C7570" s="3">
        <v>44130.817361111112</v>
      </c>
      <c r="D7570">
        <v>3</v>
      </c>
      <c r="E7570">
        <v>2</v>
      </c>
      <c r="F7570" t="s">
        <v>26</v>
      </c>
      <c r="G7570">
        <v>1</v>
      </c>
      <c r="H7570">
        <v>63.289059999999999</v>
      </c>
      <c r="I7570">
        <v>19.54297</v>
      </c>
      <c r="J7570">
        <v>1.074219</v>
      </c>
      <c r="K7570">
        <v>95.039060000000006</v>
      </c>
      <c r="L7570" s="3">
        <v>44130.568749999999</v>
      </c>
      <c r="M7570">
        <v>17.18</v>
      </c>
      <c r="N7570" t="s">
        <v>28</v>
      </c>
      <c r="P7570">
        <f>(C7570-Key!$B$1)*24</f>
        <v>4.5666666667093523</v>
      </c>
      <c r="Q7570">
        <f>(Key!$B$2-'17.1'!C7570)*24</f>
        <v>-1.6166666666977108</v>
      </c>
      <c r="R7570" s="3">
        <f>C7570-(M7570-Key!$B$5)/(24*Key!$B$6)</f>
        <v>44130.803546296294</v>
      </c>
      <c r="S7570">
        <f>M7570-Key!$B$5</f>
        <v>14.92</v>
      </c>
      <c r="T7570" s="2">
        <f t="shared" si="590"/>
        <v>44129.819444444445</v>
      </c>
      <c r="U7570" t="str">
        <f t="shared" si="591"/>
        <v>10-25-2020 19:40</v>
      </c>
      <c r="V7570">
        <f>IFERROR(IF(W7570=Z7570,VLOOKUP($U7570,[1]C8842!$G$2:$M$145,3,FALSE),0),0)</f>
        <v>0</v>
      </c>
      <c r="W7570">
        <f>VLOOKUP(RIGHT($V$1,5),Key!$A$9:$B$14,2,FALSE)</f>
        <v>10.199999999999999</v>
      </c>
      <c r="X7570">
        <f t="shared" si="594"/>
        <v>0</v>
      </c>
      <c r="Y7570">
        <f>VLOOKUP(RIGHT($X$1,5),Key!$A$9:$B$14,2,FALSE)</f>
        <v>3.7</v>
      </c>
      <c r="Z7570">
        <f t="shared" si="592"/>
        <v>10.199999999999999</v>
      </c>
      <c r="AA7570">
        <f t="shared" si="593"/>
        <v>0</v>
      </c>
    </row>
    <row r="7571" spans="1:27" x14ac:dyDescent="0.3">
      <c r="A7571">
        <v>100067</v>
      </c>
      <c r="B7571">
        <v>230922</v>
      </c>
      <c r="C7571" s="3">
        <v>44130.818055555559</v>
      </c>
      <c r="D7571">
        <v>1</v>
      </c>
      <c r="E7571">
        <v>1</v>
      </c>
      <c r="F7571" t="s">
        <v>25</v>
      </c>
      <c r="G7571">
        <v>1</v>
      </c>
      <c r="H7571">
        <v>74.101560000000006</v>
      </c>
      <c r="I7571">
        <v>15.01953</v>
      </c>
      <c r="J7571">
        <v>0.75390630000000003</v>
      </c>
      <c r="K7571">
        <v>58.023440000000001</v>
      </c>
      <c r="L7571" s="3">
        <v>44130.568749999999</v>
      </c>
      <c r="M7571">
        <v>17.18</v>
      </c>
      <c r="N7571" t="s">
        <v>28</v>
      </c>
      <c r="P7571">
        <f>(C7571-Key!$B$1)*24</f>
        <v>4.5833333334303461</v>
      </c>
      <c r="Q7571">
        <f>(Key!$B$2-'17.1'!C7571)*24</f>
        <v>-1.6333333334187046</v>
      </c>
      <c r="R7571" s="3">
        <f>C7571-(M7571-Key!$B$5)/(24*Key!$B$6)</f>
        <v>44130.804240740741</v>
      </c>
      <c r="S7571">
        <f>M7571-Key!$B$5</f>
        <v>14.92</v>
      </c>
      <c r="T7571" s="2">
        <f t="shared" si="590"/>
        <v>44129.819444444445</v>
      </c>
      <c r="U7571" t="str">
        <f t="shared" si="591"/>
        <v>10-25-2020 19:40</v>
      </c>
      <c r="V7571">
        <f>IFERROR(IF(W7571=Z7571,VLOOKUP($U7571,[1]C8842!$G$2:$M$145,3,FALSE),0),0)</f>
        <v>0</v>
      </c>
      <c r="W7571">
        <f>VLOOKUP(RIGHT($V$1,5),Key!$A$9:$B$14,2,FALSE)</f>
        <v>10.199999999999999</v>
      </c>
      <c r="X7571">
        <f t="shared" si="594"/>
        <v>0</v>
      </c>
      <c r="Y7571">
        <f>VLOOKUP(RIGHT($X$1,5),Key!$A$9:$B$14,2,FALSE)</f>
        <v>3.7</v>
      </c>
      <c r="Z7571">
        <f t="shared" si="592"/>
        <v>10.199999999999999</v>
      </c>
      <c r="AA7571">
        <f t="shared" si="593"/>
        <v>0</v>
      </c>
    </row>
    <row r="7572" spans="1:27" x14ac:dyDescent="0.3">
      <c r="A7572">
        <v>100067</v>
      </c>
      <c r="B7572">
        <v>230922</v>
      </c>
      <c r="C7572" s="3">
        <v>44130.818055555559</v>
      </c>
      <c r="D7572">
        <v>1</v>
      </c>
      <c r="E7572">
        <v>1</v>
      </c>
      <c r="F7572" t="s">
        <v>25</v>
      </c>
      <c r="G7572">
        <v>1</v>
      </c>
      <c r="H7572">
        <v>72.394530000000003</v>
      </c>
      <c r="I7572">
        <v>15.277340000000001</v>
      </c>
      <c r="J7572">
        <v>0.78125</v>
      </c>
      <c r="K7572">
        <v>58.023440000000001</v>
      </c>
      <c r="L7572" s="3">
        <v>44130.568749999999</v>
      </c>
      <c r="M7572">
        <v>17.18</v>
      </c>
      <c r="N7572" t="s">
        <v>28</v>
      </c>
      <c r="P7572">
        <f>(C7572-Key!$B$1)*24</f>
        <v>4.5833333334303461</v>
      </c>
      <c r="Q7572">
        <f>(Key!$B$2-'17.1'!C7572)*24</f>
        <v>-1.6333333334187046</v>
      </c>
      <c r="R7572" s="3">
        <f>C7572-(M7572-Key!$B$5)/(24*Key!$B$6)</f>
        <v>44130.804240740741</v>
      </c>
      <c r="S7572">
        <f>M7572-Key!$B$5</f>
        <v>14.92</v>
      </c>
      <c r="T7572" s="2">
        <f t="shared" si="590"/>
        <v>44129.819444444445</v>
      </c>
      <c r="U7572" t="str">
        <f t="shared" si="591"/>
        <v>10-25-2020 19:40</v>
      </c>
      <c r="V7572">
        <f>IFERROR(IF(W7572=Z7572,VLOOKUP($U7572,[1]C8842!$G$2:$M$145,3,FALSE),0),0)</f>
        <v>0</v>
      </c>
      <c r="W7572">
        <f>VLOOKUP(RIGHT($V$1,5),Key!$A$9:$B$14,2,FALSE)</f>
        <v>10.199999999999999</v>
      </c>
      <c r="X7572">
        <f t="shared" si="594"/>
        <v>0</v>
      </c>
      <c r="Y7572">
        <f>VLOOKUP(RIGHT($X$1,5),Key!$A$9:$B$14,2,FALSE)</f>
        <v>3.7</v>
      </c>
      <c r="Z7572">
        <f t="shared" si="592"/>
        <v>10.199999999999999</v>
      </c>
      <c r="AA7572">
        <f t="shared" si="593"/>
        <v>0</v>
      </c>
    </row>
    <row r="7573" spans="1:27" x14ac:dyDescent="0.3">
      <c r="A7573">
        <v>100067</v>
      </c>
      <c r="B7573">
        <v>230922</v>
      </c>
      <c r="C7573" s="3">
        <v>44130.818055555559</v>
      </c>
      <c r="D7573">
        <v>0</v>
      </c>
      <c r="E7573">
        <v>2</v>
      </c>
      <c r="F7573" t="s">
        <v>25</v>
      </c>
      <c r="G7573">
        <v>1</v>
      </c>
      <c r="H7573">
        <v>61.84375</v>
      </c>
      <c r="I7573">
        <v>15.70313</v>
      </c>
      <c r="J7573">
        <v>0.93359380000000003</v>
      </c>
      <c r="K7573">
        <v>46.019530000000003</v>
      </c>
      <c r="L7573" s="3">
        <v>44130.568749999999</v>
      </c>
      <c r="M7573">
        <v>17.18</v>
      </c>
      <c r="N7573" t="s">
        <v>28</v>
      </c>
      <c r="P7573">
        <f>(C7573-Key!$B$1)*24</f>
        <v>4.5833333334303461</v>
      </c>
      <c r="Q7573">
        <f>(Key!$B$2-'17.1'!C7573)*24</f>
        <v>-1.6333333334187046</v>
      </c>
      <c r="R7573" s="3">
        <f>C7573-(M7573-Key!$B$5)/(24*Key!$B$6)</f>
        <v>44130.804240740741</v>
      </c>
      <c r="S7573">
        <f>M7573-Key!$B$5</f>
        <v>14.92</v>
      </c>
      <c r="T7573" s="2">
        <f t="shared" si="590"/>
        <v>44129.819444444445</v>
      </c>
      <c r="U7573" t="str">
        <f t="shared" si="591"/>
        <v>10-25-2020 19:40</v>
      </c>
      <c r="V7573">
        <f>IFERROR(IF(W7573=Z7573,VLOOKUP($U7573,[1]C8842!$G$2:$M$145,3,FALSE),0),0)</f>
        <v>0</v>
      </c>
      <c r="W7573">
        <f>VLOOKUP(RIGHT($V$1,5),Key!$A$9:$B$14,2,FALSE)</f>
        <v>10.199999999999999</v>
      </c>
      <c r="X7573">
        <f t="shared" si="594"/>
        <v>0</v>
      </c>
      <c r="Y7573">
        <f>VLOOKUP(RIGHT($X$1,5),Key!$A$9:$B$14,2,FALSE)</f>
        <v>3.7</v>
      </c>
      <c r="Z7573">
        <f t="shared" si="592"/>
        <v>10.199999999999999</v>
      </c>
      <c r="AA7573">
        <f t="shared" si="593"/>
        <v>0</v>
      </c>
    </row>
    <row r="7574" spans="1:27" x14ac:dyDescent="0.3">
      <c r="A7574">
        <v>100067</v>
      </c>
      <c r="B7574">
        <v>230922</v>
      </c>
      <c r="C7574" s="3">
        <v>44130.818055555559</v>
      </c>
      <c r="D7574">
        <v>1</v>
      </c>
      <c r="E7574">
        <v>1</v>
      </c>
      <c r="F7574" t="s">
        <v>25</v>
      </c>
      <c r="G7574">
        <v>1</v>
      </c>
      <c r="H7574">
        <v>70.363280000000003</v>
      </c>
      <c r="I7574">
        <v>15.09375</v>
      </c>
      <c r="J7574">
        <v>0.796875</v>
      </c>
      <c r="K7574">
        <v>58.023440000000001</v>
      </c>
      <c r="L7574" s="3">
        <v>44130.572222222225</v>
      </c>
      <c r="M7574">
        <v>17.18</v>
      </c>
      <c r="N7574" t="s">
        <v>28</v>
      </c>
      <c r="P7574">
        <f>(C7574-Key!$B$1)*24</f>
        <v>4.5833333334303461</v>
      </c>
      <c r="Q7574">
        <f>(Key!$B$2-'17.1'!C7574)*24</f>
        <v>-1.6333333334187046</v>
      </c>
      <c r="R7574" s="3">
        <f>C7574-(M7574-Key!$B$5)/(24*Key!$B$6)</f>
        <v>44130.804240740741</v>
      </c>
      <c r="S7574">
        <f>M7574-Key!$B$5</f>
        <v>14.92</v>
      </c>
      <c r="T7574" s="2">
        <f t="shared" si="590"/>
        <v>44129.819444444445</v>
      </c>
      <c r="U7574" t="str">
        <f t="shared" si="591"/>
        <v>10-25-2020 19:40</v>
      </c>
      <c r="V7574">
        <f>IFERROR(IF(W7574=Z7574,VLOOKUP($U7574,[1]C8842!$G$2:$M$145,3,FALSE),0),0)</f>
        <v>0</v>
      </c>
      <c r="W7574">
        <f>VLOOKUP(RIGHT($V$1,5),Key!$A$9:$B$14,2,FALSE)</f>
        <v>10.199999999999999</v>
      </c>
      <c r="X7574">
        <f t="shared" si="594"/>
        <v>0</v>
      </c>
      <c r="Y7574">
        <f>VLOOKUP(RIGHT($X$1,5),Key!$A$9:$B$14,2,FALSE)</f>
        <v>3.7</v>
      </c>
      <c r="Z7574">
        <f t="shared" si="592"/>
        <v>10.199999999999999</v>
      </c>
      <c r="AA7574">
        <f t="shared" si="593"/>
        <v>0</v>
      </c>
    </row>
    <row r="7575" spans="1:27" x14ac:dyDescent="0.3">
      <c r="A7575">
        <v>100067</v>
      </c>
      <c r="B7575">
        <v>230922</v>
      </c>
      <c r="C7575" s="3">
        <v>44130.818055555559</v>
      </c>
      <c r="D7575">
        <v>0</v>
      </c>
      <c r="E7575">
        <v>2</v>
      </c>
      <c r="F7575" t="s">
        <v>25</v>
      </c>
      <c r="G7575">
        <v>3</v>
      </c>
      <c r="H7575">
        <v>67.554689999999994</v>
      </c>
      <c r="I7575">
        <v>47.6875</v>
      </c>
      <c r="J7575">
        <v>2.1132810000000002</v>
      </c>
      <c r="K7575">
        <v>46.019530000000003</v>
      </c>
      <c r="L7575" s="3">
        <v>44130.572222222225</v>
      </c>
      <c r="M7575">
        <v>17.18</v>
      </c>
      <c r="N7575" t="s">
        <v>28</v>
      </c>
      <c r="P7575">
        <f>(C7575-Key!$B$1)*24</f>
        <v>4.5833333334303461</v>
      </c>
      <c r="Q7575">
        <f>(Key!$B$2-'17.1'!C7575)*24</f>
        <v>-1.6333333334187046</v>
      </c>
      <c r="R7575" s="3">
        <f>C7575-(M7575-Key!$B$5)/(24*Key!$B$6)</f>
        <v>44130.804240740741</v>
      </c>
      <c r="S7575">
        <f>M7575-Key!$B$5</f>
        <v>14.92</v>
      </c>
      <c r="T7575" s="2">
        <f t="shared" si="590"/>
        <v>44129.819444444445</v>
      </c>
      <c r="U7575" t="str">
        <f t="shared" si="591"/>
        <v>10-25-2020 19:40</v>
      </c>
      <c r="V7575">
        <f>IFERROR(IF(W7575=Z7575,VLOOKUP($U7575,[1]C8842!$G$2:$M$145,3,FALSE),0),0)</f>
        <v>0</v>
      </c>
      <c r="W7575">
        <f>VLOOKUP(RIGHT($V$1,5),Key!$A$9:$B$14,2,FALSE)</f>
        <v>10.199999999999999</v>
      </c>
      <c r="X7575">
        <f t="shared" si="594"/>
        <v>0</v>
      </c>
      <c r="Y7575">
        <f>VLOOKUP(RIGHT($X$1,5),Key!$A$9:$B$14,2,FALSE)</f>
        <v>3.7</v>
      </c>
      <c r="Z7575">
        <f t="shared" si="592"/>
        <v>10.199999999999999</v>
      </c>
      <c r="AA7575">
        <f t="shared" si="593"/>
        <v>0</v>
      </c>
    </row>
    <row r="7576" spans="1:27" x14ac:dyDescent="0.3">
      <c r="A7576">
        <v>100067</v>
      </c>
      <c r="B7576">
        <v>230922</v>
      </c>
      <c r="C7576" s="3">
        <v>44130.818055555559</v>
      </c>
      <c r="D7576">
        <v>1</v>
      </c>
      <c r="E7576">
        <v>1</v>
      </c>
      <c r="F7576" t="s">
        <v>25</v>
      </c>
      <c r="G7576">
        <v>1</v>
      </c>
      <c r="H7576">
        <v>73.609380000000002</v>
      </c>
      <c r="I7576">
        <v>18.796880000000002</v>
      </c>
      <c r="J7576">
        <v>0.89453130000000003</v>
      </c>
      <c r="K7576">
        <v>58.023440000000001</v>
      </c>
      <c r="L7576" s="3">
        <v>44130.572222222225</v>
      </c>
      <c r="M7576">
        <v>17.18</v>
      </c>
      <c r="N7576" t="s">
        <v>28</v>
      </c>
      <c r="P7576">
        <f>(C7576-Key!$B$1)*24</f>
        <v>4.5833333334303461</v>
      </c>
      <c r="Q7576">
        <f>(Key!$B$2-'17.1'!C7576)*24</f>
        <v>-1.6333333334187046</v>
      </c>
      <c r="R7576" s="3">
        <f>C7576-(M7576-Key!$B$5)/(24*Key!$B$6)</f>
        <v>44130.804240740741</v>
      </c>
      <c r="S7576">
        <f>M7576-Key!$B$5</f>
        <v>14.92</v>
      </c>
      <c r="T7576" s="2">
        <f t="shared" si="590"/>
        <v>44129.819444444445</v>
      </c>
      <c r="U7576" t="str">
        <f t="shared" si="591"/>
        <v>10-25-2020 19:40</v>
      </c>
      <c r="V7576">
        <f>IFERROR(IF(W7576=Z7576,VLOOKUP($U7576,[1]C8842!$G$2:$M$145,3,FALSE),0),0)</f>
        <v>0</v>
      </c>
      <c r="W7576">
        <f>VLOOKUP(RIGHT($V$1,5),Key!$A$9:$B$14,2,FALSE)</f>
        <v>10.199999999999999</v>
      </c>
      <c r="X7576">
        <f t="shared" si="594"/>
        <v>0</v>
      </c>
      <c r="Y7576">
        <f>VLOOKUP(RIGHT($X$1,5),Key!$A$9:$B$14,2,FALSE)</f>
        <v>3.7</v>
      </c>
      <c r="Z7576">
        <f t="shared" si="592"/>
        <v>10.199999999999999</v>
      </c>
      <c r="AA7576">
        <f t="shared" si="593"/>
        <v>0</v>
      </c>
    </row>
    <row r="7577" spans="1:27" x14ac:dyDescent="0.3">
      <c r="A7577">
        <v>100067</v>
      </c>
      <c r="B7577">
        <v>230922</v>
      </c>
      <c r="C7577" s="3">
        <v>44130.818055555559</v>
      </c>
      <c r="D7577">
        <v>0</v>
      </c>
      <c r="E7577">
        <v>2</v>
      </c>
      <c r="F7577" t="s">
        <v>25</v>
      </c>
      <c r="G7577">
        <v>3</v>
      </c>
      <c r="H7577">
        <v>68.96875</v>
      </c>
      <c r="I7577">
        <v>42.71875</v>
      </c>
      <c r="J7577">
        <v>1.878906</v>
      </c>
      <c r="K7577">
        <v>46.019530000000003</v>
      </c>
      <c r="L7577" s="3">
        <v>44130.572222222225</v>
      </c>
      <c r="M7577">
        <v>17.18</v>
      </c>
      <c r="N7577" t="s">
        <v>28</v>
      </c>
      <c r="P7577">
        <f>(C7577-Key!$B$1)*24</f>
        <v>4.5833333334303461</v>
      </c>
      <c r="Q7577">
        <f>(Key!$B$2-'17.1'!C7577)*24</f>
        <v>-1.6333333334187046</v>
      </c>
      <c r="R7577" s="3">
        <f>C7577-(M7577-Key!$B$5)/(24*Key!$B$6)</f>
        <v>44130.804240740741</v>
      </c>
      <c r="S7577">
        <f>M7577-Key!$B$5</f>
        <v>14.92</v>
      </c>
      <c r="T7577" s="2">
        <f t="shared" si="590"/>
        <v>44129.819444444445</v>
      </c>
      <c r="U7577" t="str">
        <f t="shared" si="591"/>
        <v>10-25-2020 19:40</v>
      </c>
      <c r="V7577">
        <f>IFERROR(IF(W7577=Z7577,VLOOKUP($U7577,[1]C8842!$G$2:$M$145,3,FALSE),0),0)</f>
        <v>0</v>
      </c>
      <c r="W7577">
        <f>VLOOKUP(RIGHT($V$1,5),Key!$A$9:$B$14,2,FALSE)</f>
        <v>10.199999999999999</v>
      </c>
      <c r="X7577">
        <f t="shared" si="594"/>
        <v>0</v>
      </c>
      <c r="Y7577">
        <f>VLOOKUP(RIGHT($X$1,5),Key!$A$9:$B$14,2,FALSE)</f>
        <v>3.7</v>
      </c>
      <c r="Z7577">
        <f t="shared" si="592"/>
        <v>10.199999999999999</v>
      </c>
      <c r="AA7577">
        <f t="shared" si="593"/>
        <v>0</v>
      </c>
    </row>
    <row r="7578" spans="1:27" x14ac:dyDescent="0.3">
      <c r="A7578">
        <v>100067</v>
      </c>
      <c r="B7578">
        <v>230922</v>
      </c>
      <c r="C7578" s="3">
        <v>44130.818055555559</v>
      </c>
      <c r="D7578">
        <v>0</v>
      </c>
      <c r="E7578">
        <v>2</v>
      </c>
      <c r="F7578" t="s">
        <v>25</v>
      </c>
      <c r="G7578">
        <v>1</v>
      </c>
      <c r="H7578">
        <v>64.027339999999995</v>
      </c>
      <c r="I7578">
        <v>19.04297</v>
      </c>
      <c r="J7578">
        <v>1.0390630000000001</v>
      </c>
      <c r="K7578">
        <v>46.019530000000003</v>
      </c>
      <c r="L7578" s="3">
        <v>44130.572222222225</v>
      </c>
      <c r="M7578">
        <v>17.18</v>
      </c>
      <c r="N7578" t="s">
        <v>28</v>
      </c>
      <c r="P7578">
        <f>(C7578-Key!$B$1)*24</f>
        <v>4.5833333334303461</v>
      </c>
      <c r="Q7578">
        <f>(Key!$B$2-'17.1'!C7578)*24</f>
        <v>-1.6333333334187046</v>
      </c>
      <c r="R7578" s="3">
        <f>C7578-(M7578-Key!$B$5)/(24*Key!$B$6)</f>
        <v>44130.804240740741</v>
      </c>
      <c r="S7578">
        <f>M7578-Key!$B$5</f>
        <v>14.92</v>
      </c>
      <c r="T7578" s="2">
        <f t="shared" si="590"/>
        <v>44129.819444444445</v>
      </c>
      <c r="U7578" t="str">
        <f t="shared" si="591"/>
        <v>10-25-2020 19:40</v>
      </c>
      <c r="V7578">
        <f>IFERROR(IF(W7578=Z7578,VLOOKUP($U7578,[1]C8842!$G$2:$M$145,3,FALSE),0),0)</f>
        <v>0</v>
      </c>
      <c r="W7578">
        <f>VLOOKUP(RIGHT($V$1,5),Key!$A$9:$B$14,2,FALSE)</f>
        <v>10.199999999999999</v>
      </c>
      <c r="X7578">
        <f t="shared" si="594"/>
        <v>0</v>
      </c>
      <c r="Y7578">
        <f>VLOOKUP(RIGHT($X$1,5),Key!$A$9:$B$14,2,FALSE)</f>
        <v>3.7</v>
      </c>
      <c r="Z7578">
        <f t="shared" si="592"/>
        <v>10.199999999999999</v>
      </c>
      <c r="AA7578">
        <f t="shared" si="593"/>
        <v>0</v>
      </c>
    </row>
    <row r="7579" spans="1:27" x14ac:dyDescent="0.3">
      <c r="A7579">
        <v>100067</v>
      </c>
      <c r="B7579">
        <v>230922</v>
      </c>
      <c r="C7579" s="3">
        <v>44130.818055555559</v>
      </c>
      <c r="D7579">
        <v>3</v>
      </c>
      <c r="E7579">
        <v>2</v>
      </c>
      <c r="F7579" t="s">
        <v>26</v>
      </c>
      <c r="G7579">
        <v>1</v>
      </c>
      <c r="H7579">
        <v>62.339840000000002</v>
      </c>
      <c r="I7579">
        <v>18.30078</v>
      </c>
      <c r="J7579">
        <v>1.035156</v>
      </c>
      <c r="K7579">
        <v>94.039060000000006</v>
      </c>
      <c r="L7579" s="3">
        <v>44130.572222222225</v>
      </c>
      <c r="M7579">
        <v>17.18</v>
      </c>
      <c r="N7579" t="s">
        <v>28</v>
      </c>
      <c r="P7579">
        <f>(C7579-Key!$B$1)*24</f>
        <v>4.5833333334303461</v>
      </c>
      <c r="Q7579">
        <f>(Key!$B$2-'17.1'!C7579)*24</f>
        <v>-1.6333333334187046</v>
      </c>
      <c r="R7579" s="3">
        <f>C7579-(M7579-Key!$B$5)/(24*Key!$B$6)</f>
        <v>44130.804240740741</v>
      </c>
      <c r="S7579">
        <f>M7579-Key!$B$5</f>
        <v>14.92</v>
      </c>
      <c r="T7579" s="2">
        <f t="shared" si="590"/>
        <v>44129.819444444445</v>
      </c>
      <c r="U7579" t="str">
        <f t="shared" si="591"/>
        <v>10-25-2020 19:40</v>
      </c>
      <c r="V7579">
        <f>IFERROR(IF(W7579=Z7579,VLOOKUP($U7579,[1]C8842!$G$2:$M$145,3,FALSE),0),0)</f>
        <v>0</v>
      </c>
      <c r="W7579">
        <f>VLOOKUP(RIGHT($V$1,5),Key!$A$9:$B$14,2,FALSE)</f>
        <v>10.199999999999999</v>
      </c>
      <c r="X7579">
        <f t="shared" si="594"/>
        <v>0</v>
      </c>
      <c r="Y7579">
        <f>VLOOKUP(RIGHT($X$1,5),Key!$A$9:$B$14,2,FALSE)</f>
        <v>3.7</v>
      </c>
      <c r="Z7579">
        <f t="shared" si="592"/>
        <v>10.199999999999999</v>
      </c>
      <c r="AA7579">
        <f t="shared" si="593"/>
        <v>0</v>
      </c>
    </row>
    <row r="7580" spans="1:27" x14ac:dyDescent="0.3">
      <c r="A7580">
        <v>100067</v>
      </c>
      <c r="B7580">
        <v>230922</v>
      </c>
      <c r="C7580" s="3">
        <v>44130.818055555559</v>
      </c>
      <c r="D7580">
        <v>0</v>
      </c>
      <c r="E7580">
        <v>2</v>
      </c>
      <c r="F7580" t="s">
        <v>25</v>
      </c>
      <c r="G7580">
        <v>1</v>
      </c>
      <c r="H7580">
        <v>72.949219999999997</v>
      </c>
      <c r="I7580">
        <v>15.48047</v>
      </c>
      <c r="J7580">
        <v>0.78125</v>
      </c>
      <c r="K7580">
        <v>47.019530000000003</v>
      </c>
      <c r="L7580" s="3">
        <v>44130.572222222225</v>
      </c>
      <c r="M7580">
        <v>17.18</v>
      </c>
      <c r="N7580" t="s">
        <v>28</v>
      </c>
      <c r="P7580">
        <f>(C7580-Key!$B$1)*24</f>
        <v>4.5833333334303461</v>
      </c>
      <c r="Q7580">
        <f>(Key!$B$2-'17.1'!C7580)*24</f>
        <v>-1.6333333334187046</v>
      </c>
      <c r="R7580" s="3">
        <f>C7580-(M7580-Key!$B$5)/(24*Key!$B$6)</f>
        <v>44130.804240740741</v>
      </c>
      <c r="S7580">
        <f>M7580-Key!$B$5</f>
        <v>14.92</v>
      </c>
      <c r="T7580" s="2">
        <f t="shared" si="590"/>
        <v>44129.819444444445</v>
      </c>
      <c r="U7580" t="str">
        <f t="shared" si="591"/>
        <v>10-25-2020 19:40</v>
      </c>
      <c r="V7580">
        <f>IFERROR(IF(W7580=Z7580,VLOOKUP($U7580,[1]C8842!$G$2:$M$145,3,FALSE),0),0)</f>
        <v>0</v>
      </c>
      <c r="W7580">
        <f>VLOOKUP(RIGHT($V$1,5),Key!$A$9:$B$14,2,FALSE)</f>
        <v>10.199999999999999</v>
      </c>
      <c r="X7580">
        <f t="shared" si="594"/>
        <v>0</v>
      </c>
      <c r="Y7580">
        <f>VLOOKUP(RIGHT($X$1,5),Key!$A$9:$B$14,2,FALSE)</f>
        <v>3.7</v>
      </c>
      <c r="Z7580">
        <f t="shared" si="592"/>
        <v>10.199999999999999</v>
      </c>
      <c r="AA7580">
        <f t="shared" si="593"/>
        <v>0</v>
      </c>
    </row>
    <row r="7581" spans="1:27" x14ac:dyDescent="0.3">
      <c r="A7581">
        <v>100067</v>
      </c>
      <c r="B7581">
        <v>230922</v>
      </c>
      <c r="C7581" s="3">
        <v>44130.818055555559</v>
      </c>
      <c r="D7581">
        <v>3</v>
      </c>
      <c r="E7581">
        <v>2</v>
      </c>
      <c r="F7581" t="s">
        <v>26</v>
      </c>
      <c r="G7581">
        <v>1</v>
      </c>
      <c r="H7581">
        <v>69.996089999999995</v>
      </c>
      <c r="I7581">
        <v>16.132809999999999</v>
      </c>
      <c r="J7581">
        <v>0.83984380000000003</v>
      </c>
      <c r="K7581">
        <v>94.039060000000006</v>
      </c>
      <c r="L7581" s="3">
        <v>44130.572222222225</v>
      </c>
      <c r="M7581">
        <v>17.18</v>
      </c>
      <c r="N7581" t="s">
        <v>28</v>
      </c>
      <c r="P7581">
        <f>(C7581-Key!$B$1)*24</f>
        <v>4.5833333334303461</v>
      </c>
      <c r="Q7581">
        <f>(Key!$B$2-'17.1'!C7581)*24</f>
        <v>-1.6333333334187046</v>
      </c>
      <c r="R7581" s="3">
        <f>C7581-(M7581-Key!$B$5)/(24*Key!$B$6)</f>
        <v>44130.804240740741</v>
      </c>
      <c r="S7581">
        <f>M7581-Key!$B$5</f>
        <v>14.92</v>
      </c>
      <c r="T7581" s="2">
        <f t="shared" si="590"/>
        <v>44129.819444444445</v>
      </c>
      <c r="U7581" t="str">
        <f t="shared" si="591"/>
        <v>10-25-2020 19:40</v>
      </c>
      <c r="V7581">
        <f>IFERROR(IF(W7581=Z7581,VLOOKUP($U7581,[1]C8842!$G$2:$M$145,3,FALSE),0),0)</f>
        <v>0</v>
      </c>
      <c r="W7581">
        <f>VLOOKUP(RIGHT($V$1,5),Key!$A$9:$B$14,2,FALSE)</f>
        <v>10.199999999999999</v>
      </c>
      <c r="X7581">
        <f t="shared" si="594"/>
        <v>0</v>
      </c>
      <c r="Y7581">
        <f>VLOOKUP(RIGHT($X$1,5),Key!$A$9:$B$14,2,FALSE)</f>
        <v>3.7</v>
      </c>
      <c r="Z7581">
        <f t="shared" si="592"/>
        <v>10.199999999999999</v>
      </c>
      <c r="AA7581">
        <f t="shared" si="593"/>
        <v>0</v>
      </c>
    </row>
    <row r="7582" spans="1:27" x14ac:dyDescent="0.3">
      <c r="A7582">
        <v>100067</v>
      </c>
      <c r="B7582">
        <v>230922</v>
      </c>
      <c r="C7582" s="3">
        <v>44130.818055555559</v>
      </c>
      <c r="D7582">
        <v>3</v>
      </c>
      <c r="E7582">
        <v>2</v>
      </c>
      <c r="F7582" t="s">
        <v>26</v>
      </c>
      <c r="G7582">
        <v>2</v>
      </c>
      <c r="H7582">
        <v>61.972659999999998</v>
      </c>
      <c r="I7582">
        <v>20.8125</v>
      </c>
      <c r="J7582">
        <v>1.1484380000000001</v>
      </c>
      <c r="K7582">
        <v>94.039060000000006</v>
      </c>
      <c r="L7582" s="3">
        <v>44130.572222222225</v>
      </c>
      <c r="M7582">
        <v>17.18</v>
      </c>
      <c r="N7582" t="s">
        <v>28</v>
      </c>
      <c r="P7582">
        <f>(C7582-Key!$B$1)*24</f>
        <v>4.5833333334303461</v>
      </c>
      <c r="Q7582">
        <f>(Key!$B$2-'17.1'!C7582)*24</f>
        <v>-1.6333333334187046</v>
      </c>
      <c r="R7582" s="3">
        <f>C7582-(M7582-Key!$B$5)/(24*Key!$B$6)</f>
        <v>44130.804240740741</v>
      </c>
      <c r="S7582">
        <f>M7582-Key!$B$5</f>
        <v>14.92</v>
      </c>
      <c r="T7582" s="2">
        <f t="shared" si="590"/>
        <v>44129.819444444445</v>
      </c>
      <c r="U7582" t="str">
        <f t="shared" si="591"/>
        <v>10-25-2020 19:40</v>
      </c>
      <c r="V7582">
        <f>IFERROR(IF(W7582=Z7582,VLOOKUP($U7582,[1]C8842!$G$2:$M$145,3,FALSE),0),0)</f>
        <v>0</v>
      </c>
      <c r="W7582">
        <f>VLOOKUP(RIGHT($V$1,5),Key!$A$9:$B$14,2,FALSE)</f>
        <v>10.199999999999999</v>
      </c>
      <c r="X7582">
        <f t="shared" si="594"/>
        <v>0</v>
      </c>
      <c r="Y7582">
        <f>VLOOKUP(RIGHT($X$1,5),Key!$A$9:$B$14,2,FALSE)</f>
        <v>3.7</v>
      </c>
      <c r="Z7582">
        <f t="shared" si="592"/>
        <v>10.199999999999999</v>
      </c>
      <c r="AA7582">
        <f t="shared" si="593"/>
        <v>0</v>
      </c>
    </row>
    <row r="7583" spans="1:27" x14ac:dyDescent="0.3">
      <c r="A7583">
        <v>100067</v>
      </c>
      <c r="B7583">
        <v>230922</v>
      </c>
      <c r="C7583" s="3">
        <v>44130.818055555559</v>
      </c>
      <c r="D7583">
        <v>2</v>
      </c>
      <c r="E7583">
        <v>1</v>
      </c>
      <c r="F7583" t="s">
        <v>26</v>
      </c>
      <c r="G7583">
        <v>1</v>
      </c>
      <c r="H7583">
        <v>74.488280000000003</v>
      </c>
      <c r="I7583">
        <v>19.0625</v>
      </c>
      <c r="J7583">
        <v>0.89453130000000003</v>
      </c>
      <c r="K7583">
        <v>81.035160000000005</v>
      </c>
      <c r="L7583" s="3">
        <v>44130.572222222225</v>
      </c>
      <c r="M7583">
        <v>17.18</v>
      </c>
      <c r="N7583" t="s">
        <v>28</v>
      </c>
      <c r="P7583">
        <f>(C7583-Key!$B$1)*24</f>
        <v>4.5833333334303461</v>
      </c>
      <c r="Q7583">
        <f>(Key!$B$2-'17.1'!C7583)*24</f>
        <v>-1.6333333334187046</v>
      </c>
      <c r="R7583" s="3">
        <f>C7583-(M7583-Key!$B$5)/(24*Key!$B$6)</f>
        <v>44130.804240740741</v>
      </c>
      <c r="S7583">
        <f>M7583-Key!$B$5</f>
        <v>14.92</v>
      </c>
      <c r="T7583" s="2">
        <f t="shared" si="590"/>
        <v>44129.819444444445</v>
      </c>
      <c r="U7583" t="str">
        <f t="shared" si="591"/>
        <v>10-25-2020 19:40</v>
      </c>
      <c r="V7583">
        <f>IFERROR(IF(W7583=Z7583,VLOOKUP($U7583,[1]C8842!$G$2:$M$145,3,FALSE),0),0)</f>
        <v>0</v>
      </c>
      <c r="W7583">
        <f>VLOOKUP(RIGHT($V$1,5),Key!$A$9:$B$14,2,FALSE)</f>
        <v>10.199999999999999</v>
      </c>
      <c r="X7583">
        <f t="shared" si="594"/>
        <v>0</v>
      </c>
      <c r="Y7583">
        <f>VLOOKUP(RIGHT($X$1,5),Key!$A$9:$B$14,2,FALSE)</f>
        <v>3.7</v>
      </c>
      <c r="Z7583">
        <f t="shared" si="592"/>
        <v>10.199999999999999</v>
      </c>
      <c r="AA7583">
        <f t="shared" si="593"/>
        <v>0</v>
      </c>
    </row>
    <row r="7584" spans="1:27" x14ac:dyDescent="0.3">
      <c r="A7584">
        <v>100067</v>
      </c>
      <c r="B7584">
        <v>230922</v>
      </c>
      <c r="C7584" s="3">
        <v>44130.818055555559</v>
      </c>
      <c r="D7584">
        <v>3</v>
      </c>
      <c r="E7584">
        <v>2</v>
      </c>
      <c r="F7584" t="s">
        <v>26</v>
      </c>
      <c r="G7584">
        <v>1</v>
      </c>
      <c r="H7584">
        <v>66.675780000000003</v>
      </c>
      <c r="I7584">
        <v>17.195309999999999</v>
      </c>
      <c r="J7584">
        <v>0.92578130000000003</v>
      </c>
      <c r="K7584">
        <v>94.039060000000006</v>
      </c>
      <c r="L7584" s="3">
        <v>44130.572222222225</v>
      </c>
      <c r="M7584">
        <v>17.18</v>
      </c>
      <c r="N7584" t="s">
        <v>28</v>
      </c>
      <c r="P7584">
        <f>(C7584-Key!$B$1)*24</f>
        <v>4.5833333334303461</v>
      </c>
      <c r="Q7584">
        <f>(Key!$B$2-'17.1'!C7584)*24</f>
        <v>-1.6333333334187046</v>
      </c>
      <c r="R7584" s="3">
        <f>C7584-(M7584-Key!$B$5)/(24*Key!$B$6)</f>
        <v>44130.804240740741</v>
      </c>
      <c r="S7584">
        <f>M7584-Key!$B$5</f>
        <v>14.92</v>
      </c>
      <c r="T7584" s="2">
        <f t="shared" si="590"/>
        <v>44129.819444444445</v>
      </c>
      <c r="U7584" t="str">
        <f t="shared" si="591"/>
        <v>10-25-2020 19:40</v>
      </c>
      <c r="V7584">
        <f>IFERROR(IF(W7584=Z7584,VLOOKUP($U7584,[1]C8842!$G$2:$M$145,3,FALSE),0),0)</f>
        <v>0</v>
      </c>
      <c r="W7584">
        <f>VLOOKUP(RIGHT($V$1,5),Key!$A$9:$B$14,2,FALSE)</f>
        <v>10.199999999999999</v>
      </c>
      <c r="X7584">
        <f t="shared" si="594"/>
        <v>0</v>
      </c>
      <c r="Y7584">
        <f>VLOOKUP(RIGHT($X$1,5),Key!$A$9:$B$14,2,FALSE)</f>
        <v>3.7</v>
      </c>
      <c r="Z7584">
        <f t="shared" si="592"/>
        <v>10.199999999999999</v>
      </c>
      <c r="AA7584">
        <f t="shared" si="593"/>
        <v>0</v>
      </c>
    </row>
    <row r="7585" spans="1:27" x14ac:dyDescent="0.3">
      <c r="A7585">
        <v>100067</v>
      </c>
      <c r="B7585">
        <v>230922</v>
      </c>
      <c r="C7585" s="3">
        <v>44130.818055555559</v>
      </c>
      <c r="D7585">
        <v>3</v>
      </c>
      <c r="E7585">
        <v>2</v>
      </c>
      <c r="F7585" t="s">
        <v>26</v>
      </c>
      <c r="G7585">
        <v>1</v>
      </c>
      <c r="H7585">
        <v>72.734380000000002</v>
      </c>
      <c r="I7585">
        <v>14.273440000000001</v>
      </c>
      <c r="J7585">
        <v>0.73828130000000003</v>
      </c>
      <c r="K7585">
        <v>92.039060000000006</v>
      </c>
      <c r="L7585" s="3">
        <v>44130.572222222225</v>
      </c>
      <c r="M7585">
        <v>17.18</v>
      </c>
      <c r="N7585" t="s">
        <v>28</v>
      </c>
      <c r="P7585">
        <f>(C7585-Key!$B$1)*24</f>
        <v>4.5833333334303461</v>
      </c>
      <c r="Q7585">
        <f>(Key!$B$2-'17.1'!C7585)*24</f>
        <v>-1.6333333334187046</v>
      </c>
      <c r="R7585" s="3">
        <f>C7585-(M7585-Key!$B$5)/(24*Key!$B$6)</f>
        <v>44130.804240740741</v>
      </c>
      <c r="S7585">
        <f>M7585-Key!$B$5</f>
        <v>14.92</v>
      </c>
      <c r="T7585" s="2">
        <f t="shared" si="590"/>
        <v>44129.819444444445</v>
      </c>
      <c r="U7585" t="str">
        <f t="shared" si="591"/>
        <v>10-25-2020 19:40</v>
      </c>
      <c r="V7585">
        <f>IFERROR(IF(W7585=Z7585,VLOOKUP($U7585,[1]C8842!$G$2:$M$145,3,FALSE),0),0)</f>
        <v>0</v>
      </c>
      <c r="W7585">
        <f>VLOOKUP(RIGHT($V$1,5),Key!$A$9:$B$14,2,FALSE)</f>
        <v>10.199999999999999</v>
      </c>
      <c r="X7585">
        <f t="shared" si="594"/>
        <v>0</v>
      </c>
      <c r="Y7585">
        <f>VLOOKUP(RIGHT($X$1,5),Key!$A$9:$B$14,2,FALSE)</f>
        <v>3.7</v>
      </c>
      <c r="Z7585">
        <f t="shared" si="592"/>
        <v>10.199999999999999</v>
      </c>
      <c r="AA7585">
        <f t="shared" si="593"/>
        <v>0</v>
      </c>
    </row>
    <row r="7586" spans="1:27" x14ac:dyDescent="0.3">
      <c r="A7586">
        <v>100067</v>
      </c>
      <c r="B7586">
        <v>230922</v>
      </c>
      <c r="C7586" s="3">
        <v>44130.818055555559</v>
      </c>
      <c r="D7586">
        <v>0</v>
      </c>
      <c r="E7586">
        <v>2</v>
      </c>
      <c r="F7586" t="s">
        <v>25</v>
      </c>
      <c r="G7586">
        <v>1</v>
      </c>
      <c r="H7586">
        <v>61.503909999999998</v>
      </c>
      <c r="I7586">
        <v>15.66797</v>
      </c>
      <c r="J7586">
        <v>0.93359380000000003</v>
      </c>
      <c r="K7586">
        <v>46.019530000000003</v>
      </c>
      <c r="L7586" s="3">
        <v>44130.572222222225</v>
      </c>
      <c r="M7586">
        <v>17.18</v>
      </c>
      <c r="N7586" t="s">
        <v>28</v>
      </c>
      <c r="P7586">
        <f>(C7586-Key!$B$1)*24</f>
        <v>4.5833333334303461</v>
      </c>
      <c r="Q7586">
        <f>(Key!$B$2-'17.1'!C7586)*24</f>
        <v>-1.6333333334187046</v>
      </c>
      <c r="R7586" s="3">
        <f>C7586-(M7586-Key!$B$5)/(24*Key!$B$6)</f>
        <v>44130.804240740741</v>
      </c>
      <c r="S7586">
        <f>M7586-Key!$B$5</f>
        <v>14.92</v>
      </c>
      <c r="T7586" s="2">
        <f t="shared" si="590"/>
        <v>44129.819444444445</v>
      </c>
      <c r="U7586" t="str">
        <f t="shared" si="591"/>
        <v>10-25-2020 19:40</v>
      </c>
      <c r="V7586">
        <f>IFERROR(IF(W7586=Z7586,VLOOKUP($U7586,[1]C8842!$G$2:$M$145,3,FALSE),0),0)</f>
        <v>0</v>
      </c>
      <c r="W7586">
        <f>VLOOKUP(RIGHT($V$1,5),Key!$A$9:$B$14,2,FALSE)</f>
        <v>10.199999999999999</v>
      </c>
      <c r="X7586">
        <f t="shared" si="594"/>
        <v>0</v>
      </c>
      <c r="Y7586">
        <f>VLOOKUP(RIGHT($X$1,5),Key!$A$9:$B$14,2,FALSE)</f>
        <v>3.7</v>
      </c>
      <c r="Z7586">
        <f t="shared" si="592"/>
        <v>10.199999999999999</v>
      </c>
      <c r="AA7586">
        <f t="shared" si="593"/>
        <v>0</v>
      </c>
    </row>
    <row r="7587" spans="1:27" x14ac:dyDescent="0.3">
      <c r="A7587">
        <v>100067</v>
      </c>
      <c r="B7587">
        <v>230922</v>
      </c>
      <c r="C7587" s="3">
        <v>44130.818749999999</v>
      </c>
      <c r="D7587">
        <v>0</v>
      </c>
      <c r="E7587">
        <v>2</v>
      </c>
      <c r="F7587" t="s">
        <v>25</v>
      </c>
      <c r="G7587">
        <v>1</v>
      </c>
      <c r="H7587">
        <v>66.140630000000002</v>
      </c>
      <c r="I7587">
        <v>14.214840000000001</v>
      </c>
      <c r="J7587">
        <v>0.8125</v>
      </c>
      <c r="K7587">
        <v>46.019530000000003</v>
      </c>
      <c r="L7587" s="3">
        <v>44130.572222222225</v>
      </c>
      <c r="M7587">
        <v>17.18</v>
      </c>
      <c r="N7587" t="s">
        <v>28</v>
      </c>
      <c r="P7587">
        <f>(C7587-Key!$B$1)*24</f>
        <v>4.5999999999767169</v>
      </c>
      <c r="Q7587">
        <f>(Key!$B$2-'17.1'!C7587)*24</f>
        <v>-1.6499999999650754</v>
      </c>
      <c r="R7587" s="3">
        <f>C7587-(M7587-Key!$B$5)/(24*Key!$B$6)</f>
        <v>44130.804935185181</v>
      </c>
      <c r="S7587">
        <f>M7587-Key!$B$5</f>
        <v>14.92</v>
      </c>
      <c r="T7587" s="2">
        <f t="shared" si="590"/>
        <v>44129.819444444445</v>
      </c>
      <c r="U7587" t="str">
        <f t="shared" si="591"/>
        <v>10-25-2020 19:40</v>
      </c>
      <c r="V7587">
        <f>IFERROR(IF(W7587=Z7587,VLOOKUP($U7587,[1]C8842!$G$2:$M$145,3,FALSE),0),0)</f>
        <v>0</v>
      </c>
      <c r="W7587">
        <f>VLOOKUP(RIGHT($V$1,5),Key!$A$9:$B$14,2,FALSE)</f>
        <v>10.199999999999999</v>
      </c>
      <c r="X7587">
        <f t="shared" si="594"/>
        <v>0</v>
      </c>
      <c r="Y7587">
        <f>VLOOKUP(RIGHT($X$1,5),Key!$A$9:$B$14,2,FALSE)</f>
        <v>3.7</v>
      </c>
      <c r="Z7587">
        <f t="shared" si="592"/>
        <v>10.199999999999999</v>
      </c>
      <c r="AA7587">
        <f t="shared" si="593"/>
        <v>0</v>
      </c>
    </row>
    <row r="7588" spans="1:27" x14ac:dyDescent="0.3">
      <c r="A7588">
        <v>100067</v>
      </c>
      <c r="B7588">
        <v>230922</v>
      </c>
      <c r="C7588" s="3">
        <v>44130.818749999999</v>
      </c>
      <c r="D7588">
        <v>1</v>
      </c>
      <c r="E7588">
        <v>1</v>
      </c>
      <c r="F7588" t="s">
        <v>25</v>
      </c>
      <c r="G7588">
        <v>1</v>
      </c>
      <c r="H7588">
        <v>71.5</v>
      </c>
      <c r="I7588">
        <v>17.6875</v>
      </c>
      <c r="J7588">
        <v>0.87890630000000003</v>
      </c>
      <c r="K7588">
        <v>58.023440000000001</v>
      </c>
      <c r="L7588" s="3">
        <v>44130.572222222225</v>
      </c>
      <c r="M7588">
        <v>17.18</v>
      </c>
      <c r="N7588" t="s">
        <v>28</v>
      </c>
      <c r="P7588">
        <f>(C7588-Key!$B$1)*24</f>
        <v>4.5999999999767169</v>
      </c>
      <c r="Q7588">
        <f>(Key!$B$2-'17.1'!C7588)*24</f>
        <v>-1.6499999999650754</v>
      </c>
      <c r="R7588" s="3">
        <f>C7588-(M7588-Key!$B$5)/(24*Key!$B$6)</f>
        <v>44130.804935185181</v>
      </c>
      <c r="S7588">
        <f>M7588-Key!$B$5</f>
        <v>14.92</v>
      </c>
      <c r="T7588" s="2">
        <f t="shared" si="590"/>
        <v>44129.819444444445</v>
      </c>
      <c r="U7588" t="str">
        <f t="shared" si="591"/>
        <v>10-25-2020 19:40</v>
      </c>
      <c r="V7588">
        <f>IFERROR(IF(W7588=Z7588,VLOOKUP($U7588,[1]C8842!$G$2:$M$145,3,FALSE),0),0)</f>
        <v>0</v>
      </c>
      <c r="W7588">
        <f>VLOOKUP(RIGHT($V$1,5),Key!$A$9:$B$14,2,FALSE)</f>
        <v>10.199999999999999</v>
      </c>
      <c r="X7588">
        <f t="shared" si="594"/>
        <v>0</v>
      </c>
      <c r="Y7588">
        <f>VLOOKUP(RIGHT($X$1,5),Key!$A$9:$B$14,2,FALSE)</f>
        <v>3.7</v>
      </c>
      <c r="Z7588">
        <f t="shared" si="592"/>
        <v>10.199999999999999</v>
      </c>
      <c r="AA7588">
        <f t="shared" si="593"/>
        <v>0</v>
      </c>
    </row>
    <row r="7589" spans="1:27" x14ac:dyDescent="0.3">
      <c r="A7589">
        <v>100067</v>
      </c>
      <c r="B7589">
        <v>230922</v>
      </c>
      <c r="C7589" s="3">
        <v>44130.818749999999</v>
      </c>
      <c r="D7589">
        <v>0</v>
      </c>
      <c r="E7589">
        <v>2</v>
      </c>
      <c r="F7589" t="s">
        <v>25</v>
      </c>
      <c r="G7589">
        <v>1</v>
      </c>
      <c r="H7589">
        <v>57.042969999999997</v>
      </c>
      <c r="I7589">
        <v>14.148440000000001</v>
      </c>
      <c r="J7589">
        <v>0.9375</v>
      </c>
      <c r="K7589">
        <v>46.019530000000003</v>
      </c>
      <c r="L7589" s="3">
        <v>44130.572222222225</v>
      </c>
      <c r="M7589">
        <v>17.18</v>
      </c>
      <c r="N7589" t="s">
        <v>28</v>
      </c>
      <c r="P7589">
        <f>(C7589-Key!$B$1)*24</f>
        <v>4.5999999999767169</v>
      </c>
      <c r="Q7589">
        <f>(Key!$B$2-'17.1'!C7589)*24</f>
        <v>-1.6499999999650754</v>
      </c>
      <c r="R7589" s="3">
        <f>C7589-(M7589-Key!$B$5)/(24*Key!$B$6)</f>
        <v>44130.804935185181</v>
      </c>
      <c r="S7589">
        <f>M7589-Key!$B$5</f>
        <v>14.92</v>
      </c>
      <c r="T7589" s="2">
        <f t="shared" si="590"/>
        <v>44129.819444444445</v>
      </c>
      <c r="U7589" t="str">
        <f t="shared" si="591"/>
        <v>10-25-2020 19:40</v>
      </c>
      <c r="V7589">
        <f>IFERROR(IF(W7589=Z7589,VLOOKUP($U7589,[1]C8842!$G$2:$M$145,3,FALSE),0),0)</f>
        <v>0</v>
      </c>
      <c r="W7589">
        <f>VLOOKUP(RIGHT($V$1,5),Key!$A$9:$B$14,2,FALSE)</f>
        <v>10.199999999999999</v>
      </c>
      <c r="X7589">
        <f t="shared" si="594"/>
        <v>0</v>
      </c>
      <c r="Y7589">
        <f>VLOOKUP(RIGHT($X$1,5),Key!$A$9:$B$14,2,FALSE)</f>
        <v>3.7</v>
      </c>
      <c r="Z7589">
        <f t="shared" si="592"/>
        <v>10.199999999999999</v>
      </c>
      <c r="AA7589">
        <f t="shared" si="593"/>
        <v>0</v>
      </c>
    </row>
    <row r="7590" spans="1:27" x14ac:dyDescent="0.3">
      <c r="A7590">
        <v>100067</v>
      </c>
      <c r="B7590">
        <v>230922</v>
      </c>
      <c r="C7590" s="3">
        <v>44130.818749999999</v>
      </c>
      <c r="D7590">
        <v>3</v>
      </c>
      <c r="E7590">
        <v>2</v>
      </c>
      <c r="F7590" t="s">
        <v>26</v>
      </c>
      <c r="G7590">
        <v>2</v>
      </c>
      <c r="H7590">
        <v>64.8125</v>
      </c>
      <c r="I7590">
        <v>21.19922</v>
      </c>
      <c r="J7590">
        <v>1.113281</v>
      </c>
      <c r="K7590">
        <v>93.039060000000006</v>
      </c>
      <c r="L7590" s="3">
        <v>44130.572222222225</v>
      </c>
      <c r="M7590">
        <v>17.18</v>
      </c>
      <c r="N7590" t="s">
        <v>28</v>
      </c>
      <c r="P7590">
        <f>(C7590-Key!$B$1)*24</f>
        <v>4.5999999999767169</v>
      </c>
      <c r="Q7590">
        <f>(Key!$B$2-'17.1'!C7590)*24</f>
        <v>-1.6499999999650754</v>
      </c>
      <c r="R7590" s="3">
        <f>C7590-(M7590-Key!$B$5)/(24*Key!$B$6)</f>
        <v>44130.804935185181</v>
      </c>
      <c r="S7590">
        <f>M7590-Key!$B$5</f>
        <v>14.92</v>
      </c>
      <c r="T7590" s="2">
        <f t="shared" si="590"/>
        <v>44129.819444444445</v>
      </c>
      <c r="U7590" t="str">
        <f t="shared" si="591"/>
        <v>10-25-2020 19:40</v>
      </c>
      <c r="V7590">
        <f>IFERROR(IF(W7590=Z7590,VLOOKUP($U7590,[1]C8842!$G$2:$M$145,3,FALSE),0),0)</f>
        <v>0</v>
      </c>
      <c r="W7590">
        <f>VLOOKUP(RIGHT($V$1,5),Key!$A$9:$B$14,2,FALSE)</f>
        <v>10.199999999999999</v>
      </c>
      <c r="X7590">
        <f t="shared" si="594"/>
        <v>0</v>
      </c>
      <c r="Y7590">
        <f>VLOOKUP(RIGHT($X$1,5),Key!$A$9:$B$14,2,FALSE)</f>
        <v>3.7</v>
      </c>
      <c r="Z7590">
        <f t="shared" si="592"/>
        <v>10.199999999999999</v>
      </c>
      <c r="AA7590">
        <f t="shared" si="593"/>
        <v>0</v>
      </c>
    </row>
    <row r="7591" spans="1:27" x14ac:dyDescent="0.3">
      <c r="A7591">
        <v>100067</v>
      </c>
      <c r="B7591">
        <v>230922</v>
      </c>
      <c r="C7591" s="3">
        <v>44130.818749999999</v>
      </c>
      <c r="D7591">
        <v>1</v>
      </c>
      <c r="E7591">
        <v>1</v>
      </c>
      <c r="F7591" t="s">
        <v>25</v>
      </c>
      <c r="G7591">
        <v>1</v>
      </c>
      <c r="H7591">
        <v>74.183589999999995</v>
      </c>
      <c r="I7591">
        <v>19.734380000000002</v>
      </c>
      <c r="J7591">
        <v>0.921875</v>
      </c>
      <c r="K7591">
        <v>58.023440000000001</v>
      </c>
      <c r="L7591" s="3">
        <v>44130.572222222225</v>
      </c>
      <c r="M7591">
        <v>17.18</v>
      </c>
      <c r="N7591" t="s">
        <v>28</v>
      </c>
      <c r="P7591">
        <f>(C7591-Key!$B$1)*24</f>
        <v>4.5999999999767169</v>
      </c>
      <c r="Q7591">
        <f>(Key!$B$2-'17.1'!C7591)*24</f>
        <v>-1.6499999999650754</v>
      </c>
      <c r="R7591" s="3">
        <f>C7591-(M7591-Key!$B$5)/(24*Key!$B$6)</f>
        <v>44130.804935185181</v>
      </c>
      <c r="S7591">
        <f>M7591-Key!$B$5</f>
        <v>14.92</v>
      </c>
      <c r="T7591" s="2">
        <f t="shared" si="590"/>
        <v>44129.819444444445</v>
      </c>
      <c r="U7591" t="str">
        <f t="shared" si="591"/>
        <v>10-25-2020 19:40</v>
      </c>
      <c r="V7591">
        <f>IFERROR(IF(W7591=Z7591,VLOOKUP($U7591,[1]C8842!$G$2:$M$145,3,FALSE),0),0)</f>
        <v>0</v>
      </c>
      <c r="W7591">
        <f>VLOOKUP(RIGHT($V$1,5),Key!$A$9:$B$14,2,FALSE)</f>
        <v>10.199999999999999</v>
      </c>
      <c r="X7591">
        <f t="shared" si="594"/>
        <v>0</v>
      </c>
      <c r="Y7591">
        <f>VLOOKUP(RIGHT($X$1,5),Key!$A$9:$B$14,2,FALSE)</f>
        <v>3.7</v>
      </c>
      <c r="Z7591">
        <f t="shared" si="592"/>
        <v>10.199999999999999</v>
      </c>
      <c r="AA7591">
        <f t="shared" si="593"/>
        <v>0</v>
      </c>
    </row>
    <row r="7592" spans="1:27" x14ac:dyDescent="0.3">
      <c r="A7592">
        <v>100067</v>
      </c>
      <c r="B7592">
        <v>230922</v>
      </c>
      <c r="C7592" s="3">
        <v>44130.818749999999</v>
      </c>
      <c r="D7592">
        <v>0</v>
      </c>
      <c r="E7592">
        <v>2</v>
      </c>
      <c r="F7592" t="s">
        <v>25</v>
      </c>
      <c r="G7592">
        <v>1</v>
      </c>
      <c r="H7592">
        <v>59.742190000000001</v>
      </c>
      <c r="I7592">
        <v>15.42188</v>
      </c>
      <c r="J7592">
        <v>0.953125</v>
      </c>
      <c r="K7592">
        <v>48.019530000000003</v>
      </c>
      <c r="L7592" s="3">
        <v>44130.572222222225</v>
      </c>
      <c r="M7592">
        <v>17.18</v>
      </c>
      <c r="N7592" t="s">
        <v>28</v>
      </c>
      <c r="P7592">
        <f>(C7592-Key!$B$1)*24</f>
        <v>4.5999999999767169</v>
      </c>
      <c r="Q7592">
        <f>(Key!$B$2-'17.1'!C7592)*24</f>
        <v>-1.6499999999650754</v>
      </c>
      <c r="R7592" s="3">
        <f>C7592-(M7592-Key!$B$5)/(24*Key!$B$6)</f>
        <v>44130.804935185181</v>
      </c>
      <c r="S7592">
        <f>M7592-Key!$B$5</f>
        <v>14.92</v>
      </c>
      <c r="T7592" s="2">
        <f t="shared" si="590"/>
        <v>44129.819444444445</v>
      </c>
      <c r="U7592" t="str">
        <f t="shared" si="591"/>
        <v>10-25-2020 19:40</v>
      </c>
      <c r="V7592">
        <f>IFERROR(IF(W7592=Z7592,VLOOKUP($U7592,[1]C8842!$G$2:$M$145,3,FALSE),0),0)</f>
        <v>0</v>
      </c>
      <c r="W7592">
        <f>VLOOKUP(RIGHT($V$1,5),Key!$A$9:$B$14,2,FALSE)</f>
        <v>10.199999999999999</v>
      </c>
      <c r="X7592">
        <f t="shared" si="594"/>
        <v>0</v>
      </c>
      <c r="Y7592">
        <f>VLOOKUP(RIGHT($X$1,5),Key!$A$9:$B$14,2,FALSE)</f>
        <v>3.7</v>
      </c>
      <c r="Z7592">
        <f t="shared" si="592"/>
        <v>10.199999999999999</v>
      </c>
      <c r="AA7592">
        <f t="shared" si="593"/>
        <v>0</v>
      </c>
    </row>
    <row r="7593" spans="1:27" x14ac:dyDescent="0.3">
      <c r="A7593">
        <v>100067</v>
      </c>
      <c r="B7593">
        <v>230922</v>
      </c>
      <c r="C7593" s="3">
        <v>44130.818749999999</v>
      </c>
      <c r="D7593">
        <v>1</v>
      </c>
      <c r="E7593">
        <v>1</v>
      </c>
      <c r="F7593" t="s">
        <v>25</v>
      </c>
      <c r="G7593">
        <v>1</v>
      </c>
      <c r="H7593">
        <v>67.875</v>
      </c>
      <c r="I7593">
        <v>17.109380000000002</v>
      </c>
      <c r="J7593">
        <v>0.90234380000000003</v>
      </c>
      <c r="K7593">
        <v>58.023440000000001</v>
      </c>
      <c r="L7593" s="3">
        <v>44130.572222222225</v>
      </c>
      <c r="M7593">
        <v>17.18</v>
      </c>
      <c r="N7593" t="s">
        <v>28</v>
      </c>
      <c r="P7593">
        <f>(C7593-Key!$B$1)*24</f>
        <v>4.5999999999767169</v>
      </c>
      <c r="Q7593">
        <f>(Key!$B$2-'17.1'!C7593)*24</f>
        <v>-1.6499999999650754</v>
      </c>
      <c r="R7593" s="3">
        <f>C7593-(M7593-Key!$B$5)/(24*Key!$B$6)</f>
        <v>44130.804935185181</v>
      </c>
      <c r="S7593">
        <f>M7593-Key!$B$5</f>
        <v>14.92</v>
      </c>
      <c r="T7593" s="2">
        <f t="shared" si="590"/>
        <v>44129.819444444445</v>
      </c>
      <c r="U7593" t="str">
        <f t="shared" si="591"/>
        <v>10-25-2020 19:40</v>
      </c>
      <c r="V7593">
        <f>IFERROR(IF(W7593=Z7593,VLOOKUP($U7593,[1]C8842!$G$2:$M$145,3,FALSE),0),0)</f>
        <v>0</v>
      </c>
      <c r="W7593">
        <f>VLOOKUP(RIGHT($V$1,5),Key!$A$9:$B$14,2,FALSE)</f>
        <v>10.199999999999999</v>
      </c>
      <c r="X7593">
        <f t="shared" si="594"/>
        <v>0</v>
      </c>
      <c r="Y7593">
        <f>VLOOKUP(RIGHT($X$1,5),Key!$A$9:$B$14,2,FALSE)</f>
        <v>3.7</v>
      </c>
      <c r="Z7593">
        <f t="shared" si="592"/>
        <v>10.199999999999999</v>
      </c>
      <c r="AA7593">
        <f t="shared" si="593"/>
        <v>0</v>
      </c>
    </row>
    <row r="7594" spans="1:27" x14ac:dyDescent="0.3">
      <c r="A7594">
        <v>100067</v>
      </c>
      <c r="B7594">
        <v>230922</v>
      </c>
      <c r="C7594" s="3">
        <v>44130.818749999999</v>
      </c>
      <c r="D7594">
        <v>3</v>
      </c>
      <c r="E7594">
        <v>2</v>
      </c>
      <c r="F7594" t="s">
        <v>26</v>
      </c>
      <c r="G7594">
        <v>2</v>
      </c>
      <c r="H7594">
        <v>69.4375</v>
      </c>
      <c r="I7594">
        <v>21.046880000000002</v>
      </c>
      <c r="J7594">
        <v>1.035156</v>
      </c>
      <c r="K7594">
        <v>96.039060000000006</v>
      </c>
      <c r="L7594" s="3">
        <v>44130.572222222225</v>
      </c>
      <c r="M7594">
        <v>17.18</v>
      </c>
      <c r="N7594" t="s">
        <v>28</v>
      </c>
      <c r="P7594">
        <f>(C7594-Key!$B$1)*24</f>
        <v>4.5999999999767169</v>
      </c>
      <c r="Q7594">
        <f>(Key!$B$2-'17.1'!C7594)*24</f>
        <v>-1.6499999999650754</v>
      </c>
      <c r="R7594" s="3">
        <f>C7594-(M7594-Key!$B$5)/(24*Key!$B$6)</f>
        <v>44130.804935185181</v>
      </c>
      <c r="S7594">
        <f>M7594-Key!$B$5</f>
        <v>14.92</v>
      </c>
      <c r="T7594" s="2">
        <f t="shared" si="590"/>
        <v>44129.819444444445</v>
      </c>
      <c r="U7594" t="str">
        <f t="shared" si="591"/>
        <v>10-25-2020 19:40</v>
      </c>
      <c r="V7594">
        <f>IFERROR(IF(W7594=Z7594,VLOOKUP($U7594,[1]C8842!$G$2:$M$145,3,FALSE),0),0)</f>
        <v>0</v>
      </c>
      <c r="W7594">
        <f>VLOOKUP(RIGHT($V$1,5),Key!$A$9:$B$14,2,FALSE)</f>
        <v>10.199999999999999</v>
      </c>
      <c r="X7594">
        <f t="shared" si="594"/>
        <v>0</v>
      </c>
      <c r="Y7594">
        <f>VLOOKUP(RIGHT($X$1,5),Key!$A$9:$B$14,2,FALSE)</f>
        <v>3.7</v>
      </c>
      <c r="Z7594">
        <f t="shared" si="592"/>
        <v>10.199999999999999</v>
      </c>
      <c r="AA7594">
        <f t="shared" si="593"/>
        <v>0</v>
      </c>
    </row>
    <row r="7595" spans="1:27" x14ac:dyDescent="0.3">
      <c r="A7595">
        <v>100067</v>
      </c>
      <c r="B7595">
        <v>230922</v>
      </c>
      <c r="C7595" s="3">
        <v>44130.818749999999</v>
      </c>
      <c r="D7595">
        <v>3</v>
      </c>
      <c r="E7595">
        <v>2</v>
      </c>
      <c r="F7595" t="s">
        <v>26</v>
      </c>
      <c r="G7595">
        <v>1</v>
      </c>
      <c r="H7595">
        <v>74.5625</v>
      </c>
      <c r="I7595">
        <v>15.851559999999999</v>
      </c>
      <c r="J7595">
        <v>0.77734380000000003</v>
      </c>
      <c r="K7595">
        <v>93.039060000000006</v>
      </c>
      <c r="L7595" s="3">
        <v>44130.572222222225</v>
      </c>
      <c r="M7595">
        <v>17.18</v>
      </c>
      <c r="N7595" t="s">
        <v>28</v>
      </c>
      <c r="P7595">
        <f>(C7595-Key!$B$1)*24</f>
        <v>4.5999999999767169</v>
      </c>
      <c r="Q7595">
        <f>(Key!$B$2-'17.1'!C7595)*24</f>
        <v>-1.6499999999650754</v>
      </c>
      <c r="R7595" s="3">
        <f>C7595-(M7595-Key!$B$5)/(24*Key!$B$6)</f>
        <v>44130.804935185181</v>
      </c>
      <c r="S7595">
        <f>M7595-Key!$B$5</f>
        <v>14.92</v>
      </c>
      <c r="T7595" s="2">
        <f t="shared" si="590"/>
        <v>44129.819444444445</v>
      </c>
      <c r="U7595" t="str">
        <f t="shared" si="591"/>
        <v>10-25-2020 19:40</v>
      </c>
      <c r="V7595">
        <f>IFERROR(IF(W7595=Z7595,VLOOKUP($U7595,[1]C8842!$G$2:$M$145,3,FALSE),0),0)</f>
        <v>0</v>
      </c>
      <c r="W7595">
        <f>VLOOKUP(RIGHT($V$1,5),Key!$A$9:$B$14,2,FALSE)</f>
        <v>10.199999999999999</v>
      </c>
      <c r="X7595">
        <f t="shared" si="594"/>
        <v>0</v>
      </c>
      <c r="Y7595">
        <f>VLOOKUP(RIGHT($X$1,5),Key!$A$9:$B$14,2,FALSE)</f>
        <v>3.7</v>
      </c>
      <c r="Z7595">
        <f t="shared" si="592"/>
        <v>10.199999999999999</v>
      </c>
      <c r="AA7595">
        <f t="shared" si="593"/>
        <v>0</v>
      </c>
    </row>
    <row r="7596" spans="1:27" x14ac:dyDescent="0.3">
      <c r="A7596">
        <v>100067</v>
      </c>
      <c r="B7596">
        <v>230922</v>
      </c>
      <c r="C7596" s="3">
        <v>44130.818749999999</v>
      </c>
      <c r="D7596">
        <v>3</v>
      </c>
      <c r="E7596">
        <v>2</v>
      </c>
      <c r="F7596" t="s">
        <v>26</v>
      </c>
      <c r="G7596">
        <v>3</v>
      </c>
      <c r="H7596">
        <v>66.09375</v>
      </c>
      <c r="I7596">
        <v>36.9375</v>
      </c>
      <c r="J7596">
        <v>1.7265630000000001</v>
      </c>
      <c r="K7596">
        <v>92.039060000000006</v>
      </c>
      <c r="L7596" s="3">
        <v>44130.572222222225</v>
      </c>
      <c r="M7596">
        <v>17.18</v>
      </c>
      <c r="N7596" t="s">
        <v>28</v>
      </c>
      <c r="P7596">
        <f>(C7596-Key!$B$1)*24</f>
        <v>4.5999999999767169</v>
      </c>
      <c r="Q7596">
        <f>(Key!$B$2-'17.1'!C7596)*24</f>
        <v>-1.6499999999650754</v>
      </c>
      <c r="R7596" s="3">
        <f>C7596-(M7596-Key!$B$5)/(24*Key!$B$6)</f>
        <v>44130.804935185181</v>
      </c>
      <c r="S7596">
        <f>M7596-Key!$B$5</f>
        <v>14.92</v>
      </c>
      <c r="T7596" s="2">
        <f t="shared" si="590"/>
        <v>44129.819444444445</v>
      </c>
      <c r="U7596" t="str">
        <f t="shared" si="591"/>
        <v>10-25-2020 19:40</v>
      </c>
      <c r="V7596">
        <f>IFERROR(IF(W7596=Z7596,VLOOKUP($U7596,[1]C8842!$G$2:$M$145,3,FALSE),0),0)</f>
        <v>0</v>
      </c>
      <c r="W7596">
        <f>VLOOKUP(RIGHT($V$1,5),Key!$A$9:$B$14,2,FALSE)</f>
        <v>10.199999999999999</v>
      </c>
      <c r="X7596">
        <f t="shared" si="594"/>
        <v>0</v>
      </c>
      <c r="Y7596">
        <f>VLOOKUP(RIGHT($X$1,5),Key!$A$9:$B$14,2,FALSE)</f>
        <v>3.7</v>
      </c>
      <c r="Z7596">
        <f t="shared" si="592"/>
        <v>10.199999999999999</v>
      </c>
      <c r="AA7596">
        <f t="shared" si="593"/>
        <v>0</v>
      </c>
    </row>
    <row r="7597" spans="1:27" x14ac:dyDescent="0.3">
      <c r="A7597">
        <v>100067</v>
      </c>
      <c r="B7597">
        <v>230922</v>
      </c>
      <c r="C7597" s="3">
        <v>44130.818749999999</v>
      </c>
      <c r="D7597">
        <v>2</v>
      </c>
      <c r="E7597">
        <v>1</v>
      </c>
      <c r="F7597" t="s">
        <v>26</v>
      </c>
      <c r="G7597">
        <v>1</v>
      </c>
      <c r="H7597">
        <v>78.273439999999994</v>
      </c>
      <c r="I7597">
        <v>16.30078</v>
      </c>
      <c r="J7597">
        <v>0.7578125</v>
      </c>
      <c r="K7597">
        <v>80.03125</v>
      </c>
      <c r="L7597" s="3">
        <v>44130.572222222225</v>
      </c>
      <c r="M7597">
        <v>17.18</v>
      </c>
      <c r="N7597" t="s">
        <v>28</v>
      </c>
      <c r="P7597">
        <f>(C7597-Key!$B$1)*24</f>
        <v>4.5999999999767169</v>
      </c>
      <c r="Q7597">
        <f>(Key!$B$2-'17.1'!C7597)*24</f>
        <v>-1.6499999999650754</v>
      </c>
      <c r="R7597" s="3">
        <f>C7597-(M7597-Key!$B$5)/(24*Key!$B$6)</f>
        <v>44130.804935185181</v>
      </c>
      <c r="S7597">
        <f>M7597-Key!$B$5</f>
        <v>14.92</v>
      </c>
      <c r="T7597" s="2">
        <f t="shared" si="590"/>
        <v>44129.819444444445</v>
      </c>
      <c r="U7597" t="str">
        <f t="shared" si="591"/>
        <v>10-25-2020 19:40</v>
      </c>
      <c r="V7597">
        <f>IFERROR(IF(W7597=Z7597,VLOOKUP($U7597,[1]C8842!$G$2:$M$145,3,FALSE),0),0)</f>
        <v>0</v>
      </c>
      <c r="W7597">
        <f>VLOOKUP(RIGHT($V$1,5),Key!$A$9:$B$14,2,FALSE)</f>
        <v>10.199999999999999</v>
      </c>
      <c r="X7597">
        <f t="shared" si="594"/>
        <v>0</v>
      </c>
      <c r="Y7597">
        <f>VLOOKUP(RIGHT($X$1,5),Key!$A$9:$B$14,2,FALSE)</f>
        <v>3.7</v>
      </c>
      <c r="Z7597">
        <f t="shared" si="592"/>
        <v>10.199999999999999</v>
      </c>
      <c r="AA7597">
        <f t="shared" si="593"/>
        <v>0</v>
      </c>
    </row>
    <row r="7598" spans="1:27" x14ac:dyDescent="0.3">
      <c r="A7598">
        <v>100067</v>
      </c>
      <c r="B7598">
        <v>230922</v>
      </c>
      <c r="C7598" s="3">
        <v>44130.818749999999</v>
      </c>
      <c r="D7598">
        <v>3</v>
      </c>
      <c r="E7598">
        <v>2</v>
      </c>
      <c r="F7598" t="s">
        <v>26</v>
      </c>
      <c r="G7598">
        <v>4</v>
      </c>
      <c r="H7598">
        <v>65.484380000000002</v>
      </c>
      <c r="I7598">
        <v>77.652339999999995</v>
      </c>
      <c r="J7598">
        <v>3.3984380000000001</v>
      </c>
      <c r="K7598">
        <v>94.039060000000006</v>
      </c>
      <c r="L7598" s="3">
        <v>44130.572222222225</v>
      </c>
      <c r="M7598">
        <v>17.18</v>
      </c>
      <c r="N7598" t="s">
        <v>28</v>
      </c>
      <c r="P7598">
        <f>(C7598-Key!$B$1)*24</f>
        <v>4.5999999999767169</v>
      </c>
      <c r="Q7598">
        <f>(Key!$B$2-'17.1'!C7598)*24</f>
        <v>-1.6499999999650754</v>
      </c>
      <c r="R7598" s="3">
        <f>C7598-(M7598-Key!$B$5)/(24*Key!$B$6)</f>
        <v>44130.804935185181</v>
      </c>
      <c r="S7598">
        <f>M7598-Key!$B$5</f>
        <v>14.92</v>
      </c>
      <c r="T7598" s="2">
        <f t="shared" si="590"/>
        <v>44129.819444444445</v>
      </c>
      <c r="U7598" t="str">
        <f t="shared" si="591"/>
        <v>10-25-2020 19:40</v>
      </c>
      <c r="V7598">
        <f>IFERROR(IF(W7598=Z7598,VLOOKUP($U7598,[1]C8842!$G$2:$M$145,3,FALSE),0),0)</f>
        <v>0</v>
      </c>
      <c r="W7598">
        <f>VLOOKUP(RIGHT($V$1,5),Key!$A$9:$B$14,2,FALSE)</f>
        <v>10.199999999999999</v>
      </c>
      <c r="X7598">
        <f t="shared" si="594"/>
        <v>0</v>
      </c>
      <c r="Y7598">
        <f>VLOOKUP(RIGHT($X$1,5),Key!$A$9:$B$14,2,FALSE)</f>
        <v>3.7</v>
      </c>
      <c r="Z7598">
        <f t="shared" si="592"/>
        <v>10.199999999999999</v>
      </c>
      <c r="AA7598">
        <f t="shared" si="593"/>
        <v>0</v>
      </c>
    </row>
    <row r="7599" spans="1:27" x14ac:dyDescent="0.3">
      <c r="A7599">
        <v>100067</v>
      </c>
      <c r="B7599">
        <v>230922</v>
      </c>
      <c r="C7599" s="3">
        <v>44130.818749999999</v>
      </c>
      <c r="D7599">
        <v>2</v>
      </c>
      <c r="E7599">
        <v>1</v>
      </c>
      <c r="F7599" t="s">
        <v>26</v>
      </c>
      <c r="G7599">
        <v>4</v>
      </c>
      <c r="H7599">
        <v>65.804689999999994</v>
      </c>
      <c r="I7599">
        <v>70.65625</v>
      </c>
      <c r="J7599">
        <v>3.1015630000000001</v>
      </c>
      <c r="K7599">
        <v>80.03125</v>
      </c>
      <c r="L7599" s="3">
        <v>44130.572222222225</v>
      </c>
      <c r="M7599">
        <v>17.18</v>
      </c>
      <c r="N7599" t="s">
        <v>28</v>
      </c>
      <c r="P7599">
        <f>(C7599-Key!$B$1)*24</f>
        <v>4.5999999999767169</v>
      </c>
      <c r="Q7599">
        <f>(Key!$B$2-'17.1'!C7599)*24</f>
        <v>-1.6499999999650754</v>
      </c>
      <c r="R7599" s="3">
        <f>C7599-(M7599-Key!$B$5)/(24*Key!$B$6)</f>
        <v>44130.804935185181</v>
      </c>
      <c r="S7599">
        <f>M7599-Key!$B$5</f>
        <v>14.92</v>
      </c>
      <c r="T7599" s="2">
        <f t="shared" si="590"/>
        <v>44129.819444444445</v>
      </c>
      <c r="U7599" t="str">
        <f t="shared" si="591"/>
        <v>10-25-2020 19:40</v>
      </c>
      <c r="V7599">
        <f>IFERROR(IF(W7599=Z7599,VLOOKUP($U7599,[1]C8842!$G$2:$M$145,3,FALSE),0),0)</f>
        <v>0</v>
      </c>
      <c r="W7599">
        <f>VLOOKUP(RIGHT($V$1,5),Key!$A$9:$B$14,2,FALSE)</f>
        <v>10.199999999999999</v>
      </c>
      <c r="X7599">
        <f t="shared" si="594"/>
        <v>0</v>
      </c>
      <c r="Y7599">
        <f>VLOOKUP(RIGHT($X$1,5),Key!$A$9:$B$14,2,FALSE)</f>
        <v>3.7</v>
      </c>
      <c r="Z7599">
        <f t="shared" si="592"/>
        <v>10.199999999999999</v>
      </c>
      <c r="AA7599">
        <f t="shared" si="593"/>
        <v>0</v>
      </c>
    </row>
    <row r="7600" spans="1:27" x14ac:dyDescent="0.3">
      <c r="A7600">
        <v>100067</v>
      </c>
      <c r="B7600">
        <v>230922</v>
      </c>
      <c r="C7600" s="3">
        <v>44130.818749999999</v>
      </c>
      <c r="D7600">
        <v>3</v>
      </c>
      <c r="E7600">
        <v>2</v>
      </c>
      <c r="F7600" t="s">
        <v>26</v>
      </c>
      <c r="G7600">
        <v>3</v>
      </c>
      <c r="H7600">
        <v>62.820309999999999</v>
      </c>
      <c r="I7600">
        <v>34.34375</v>
      </c>
      <c r="J7600">
        <v>1.707031</v>
      </c>
      <c r="K7600">
        <v>92.039060000000006</v>
      </c>
      <c r="L7600" s="3">
        <v>44130.572222222225</v>
      </c>
      <c r="M7600">
        <v>17.18</v>
      </c>
      <c r="N7600" t="s">
        <v>28</v>
      </c>
      <c r="P7600">
        <f>(C7600-Key!$B$1)*24</f>
        <v>4.5999999999767169</v>
      </c>
      <c r="Q7600">
        <f>(Key!$B$2-'17.1'!C7600)*24</f>
        <v>-1.6499999999650754</v>
      </c>
      <c r="R7600" s="3">
        <f>C7600-(M7600-Key!$B$5)/(24*Key!$B$6)</f>
        <v>44130.804935185181</v>
      </c>
      <c r="S7600">
        <f>M7600-Key!$B$5</f>
        <v>14.92</v>
      </c>
      <c r="T7600" s="2">
        <f t="shared" si="590"/>
        <v>44129.819444444445</v>
      </c>
      <c r="U7600" t="str">
        <f t="shared" si="591"/>
        <v>10-25-2020 19:40</v>
      </c>
      <c r="V7600">
        <f>IFERROR(IF(W7600=Z7600,VLOOKUP($U7600,[1]C8842!$G$2:$M$145,3,FALSE),0),0)</f>
        <v>0</v>
      </c>
      <c r="W7600">
        <f>VLOOKUP(RIGHT($V$1,5),Key!$A$9:$B$14,2,FALSE)</f>
        <v>10.199999999999999</v>
      </c>
      <c r="X7600">
        <f t="shared" si="594"/>
        <v>0</v>
      </c>
      <c r="Y7600">
        <f>VLOOKUP(RIGHT($X$1,5),Key!$A$9:$B$14,2,FALSE)</f>
        <v>3.7</v>
      </c>
      <c r="Z7600">
        <f t="shared" si="592"/>
        <v>10.199999999999999</v>
      </c>
      <c r="AA7600">
        <f t="shared" si="593"/>
        <v>0</v>
      </c>
    </row>
    <row r="7601" spans="1:27" x14ac:dyDescent="0.3">
      <c r="A7601">
        <v>100067</v>
      </c>
      <c r="B7601">
        <v>230922</v>
      </c>
      <c r="C7601" s="3">
        <v>44130.819444444445</v>
      </c>
      <c r="D7601">
        <v>3</v>
      </c>
      <c r="E7601">
        <v>2</v>
      </c>
      <c r="F7601" t="s">
        <v>26</v>
      </c>
      <c r="G7601">
        <v>2</v>
      </c>
      <c r="H7601">
        <v>70.929689999999994</v>
      </c>
      <c r="I7601">
        <v>21.433589999999999</v>
      </c>
      <c r="J7601">
        <v>1.027344</v>
      </c>
      <c r="K7601">
        <v>95.039060000000006</v>
      </c>
      <c r="L7601" s="3">
        <v>44130.572222222225</v>
      </c>
      <c r="M7601">
        <v>17.18</v>
      </c>
      <c r="N7601" t="s">
        <v>28</v>
      </c>
      <c r="P7601">
        <f>(C7601-Key!$B$1)*24</f>
        <v>4.6166666666977108</v>
      </c>
      <c r="Q7601">
        <f>(Key!$B$2-'17.1'!C7601)*24</f>
        <v>-1.6666666666860692</v>
      </c>
      <c r="R7601" s="3">
        <f>C7601-(M7601-Key!$B$5)/(24*Key!$B$6)</f>
        <v>44130.805629629627</v>
      </c>
      <c r="S7601">
        <f>M7601-Key!$B$5</f>
        <v>14.92</v>
      </c>
      <c r="T7601" s="2">
        <f t="shared" si="590"/>
        <v>44129.819444444445</v>
      </c>
      <c r="U7601" t="str">
        <f t="shared" si="591"/>
        <v>10-25-2020 19:40</v>
      </c>
      <c r="V7601">
        <f>IFERROR(IF(W7601=Z7601,VLOOKUP($U7601,[1]C8842!$G$2:$M$145,3,FALSE),0),0)</f>
        <v>0</v>
      </c>
      <c r="W7601">
        <f>VLOOKUP(RIGHT($V$1,5),Key!$A$9:$B$14,2,FALSE)</f>
        <v>10.199999999999999</v>
      </c>
      <c r="X7601">
        <f t="shared" si="594"/>
        <v>0</v>
      </c>
      <c r="Y7601">
        <f>VLOOKUP(RIGHT($X$1,5),Key!$A$9:$B$14,2,FALSE)</f>
        <v>3.7</v>
      </c>
      <c r="Z7601">
        <f t="shared" si="592"/>
        <v>10.199999999999999</v>
      </c>
      <c r="AA7601">
        <f t="shared" si="593"/>
        <v>0</v>
      </c>
    </row>
    <row r="7602" spans="1:27" x14ac:dyDescent="0.3">
      <c r="A7602">
        <v>100067</v>
      </c>
      <c r="B7602">
        <v>230922</v>
      </c>
      <c r="C7602" s="3">
        <v>44130.819444444445</v>
      </c>
      <c r="D7602">
        <v>2</v>
      </c>
      <c r="E7602">
        <v>1</v>
      </c>
      <c r="F7602" t="s">
        <v>26</v>
      </c>
      <c r="G7602">
        <v>1</v>
      </c>
      <c r="H7602">
        <v>68.097660000000005</v>
      </c>
      <c r="I7602">
        <v>14.28125</v>
      </c>
      <c r="J7602">
        <v>0.7890625</v>
      </c>
      <c r="K7602">
        <v>82.035160000000005</v>
      </c>
      <c r="L7602" s="3">
        <v>44130.572222222225</v>
      </c>
      <c r="M7602">
        <v>17.18</v>
      </c>
      <c r="N7602" t="s">
        <v>28</v>
      </c>
      <c r="P7602">
        <f>(C7602-Key!$B$1)*24</f>
        <v>4.6166666666977108</v>
      </c>
      <c r="Q7602">
        <f>(Key!$B$2-'17.1'!C7602)*24</f>
        <v>-1.6666666666860692</v>
      </c>
      <c r="R7602" s="3">
        <f>C7602-(M7602-Key!$B$5)/(24*Key!$B$6)</f>
        <v>44130.805629629627</v>
      </c>
      <c r="S7602">
        <f>M7602-Key!$B$5</f>
        <v>14.92</v>
      </c>
      <c r="T7602" s="2">
        <f t="shared" si="590"/>
        <v>44129.819444444445</v>
      </c>
      <c r="U7602" t="str">
        <f t="shared" si="591"/>
        <v>10-25-2020 19:40</v>
      </c>
      <c r="V7602">
        <f>IFERROR(IF(W7602=Z7602,VLOOKUP($U7602,[1]C8842!$G$2:$M$145,3,FALSE),0),0)</f>
        <v>0</v>
      </c>
      <c r="W7602">
        <f>VLOOKUP(RIGHT($V$1,5),Key!$A$9:$B$14,2,FALSE)</f>
        <v>10.199999999999999</v>
      </c>
      <c r="X7602">
        <f t="shared" si="594"/>
        <v>0</v>
      </c>
      <c r="Y7602">
        <f>VLOOKUP(RIGHT($X$1,5),Key!$A$9:$B$14,2,FALSE)</f>
        <v>3.7</v>
      </c>
      <c r="Z7602">
        <f t="shared" si="592"/>
        <v>10.199999999999999</v>
      </c>
      <c r="AA7602">
        <f t="shared" si="593"/>
        <v>0</v>
      </c>
    </row>
    <row r="7603" spans="1:27" x14ac:dyDescent="0.3">
      <c r="A7603">
        <v>100067</v>
      </c>
      <c r="B7603">
        <v>230922</v>
      </c>
      <c r="C7603" s="3">
        <v>44130.819444444445</v>
      </c>
      <c r="D7603">
        <v>1</v>
      </c>
      <c r="E7603">
        <v>1</v>
      </c>
      <c r="F7603" t="s">
        <v>25</v>
      </c>
      <c r="G7603">
        <v>1</v>
      </c>
      <c r="H7603">
        <v>65.328130000000002</v>
      </c>
      <c r="I7603">
        <v>16.992190000000001</v>
      </c>
      <c r="J7603">
        <v>0.93359380000000003</v>
      </c>
      <c r="K7603">
        <v>56.023440000000001</v>
      </c>
      <c r="L7603" s="3">
        <v>44130.572222222225</v>
      </c>
      <c r="M7603">
        <v>17.18</v>
      </c>
      <c r="N7603" t="s">
        <v>28</v>
      </c>
      <c r="P7603">
        <f>(C7603-Key!$B$1)*24</f>
        <v>4.6166666666977108</v>
      </c>
      <c r="Q7603">
        <f>(Key!$B$2-'17.1'!C7603)*24</f>
        <v>-1.6666666666860692</v>
      </c>
      <c r="R7603" s="3">
        <f>C7603-(M7603-Key!$B$5)/(24*Key!$B$6)</f>
        <v>44130.805629629627</v>
      </c>
      <c r="S7603">
        <f>M7603-Key!$B$5</f>
        <v>14.92</v>
      </c>
      <c r="T7603" s="2">
        <f t="shared" si="590"/>
        <v>44129.819444444445</v>
      </c>
      <c r="U7603" t="str">
        <f t="shared" si="591"/>
        <v>10-25-2020 19:40</v>
      </c>
      <c r="V7603">
        <f>IFERROR(IF(W7603=Z7603,VLOOKUP($U7603,[1]C8842!$G$2:$M$145,3,FALSE),0),0)</f>
        <v>0</v>
      </c>
      <c r="W7603">
        <f>VLOOKUP(RIGHT($V$1,5),Key!$A$9:$B$14,2,FALSE)</f>
        <v>10.199999999999999</v>
      </c>
      <c r="X7603">
        <f t="shared" si="594"/>
        <v>0</v>
      </c>
      <c r="Y7603">
        <f>VLOOKUP(RIGHT($X$1,5),Key!$A$9:$B$14,2,FALSE)</f>
        <v>3.7</v>
      </c>
      <c r="Z7603">
        <f t="shared" si="592"/>
        <v>10.199999999999999</v>
      </c>
      <c r="AA7603">
        <f t="shared" si="593"/>
        <v>0</v>
      </c>
    </row>
    <row r="7604" spans="1:27" x14ac:dyDescent="0.3">
      <c r="A7604">
        <v>100067</v>
      </c>
      <c r="B7604">
        <v>230922</v>
      </c>
      <c r="C7604" s="3">
        <v>44130.819444444445</v>
      </c>
      <c r="D7604">
        <v>0</v>
      </c>
      <c r="E7604">
        <v>2</v>
      </c>
      <c r="F7604" t="s">
        <v>25</v>
      </c>
      <c r="G7604">
        <v>1</v>
      </c>
      <c r="H7604">
        <v>68.691410000000005</v>
      </c>
      <c r="I7604">
        <v>19.5625</v>
      </c>
      <c r="J7604">
        <v>0.98828130000000003</v>
      </c>
      <c r="K7604">
        <v>46.019530000000003</v>
      </c>
      <c r="L7604" s="3">
        <v>44130.572222222225</v>
      </c>
      <c r="M7604">
        <v>17.18</v>
      </c>
      <c r="N7604" t="s">
        <v>28</v>
      </c>
      <c r="P7604">
        <f>(C7604-Key!$B$1)*24</f>
        <v>4.6166666666977108</v>
      </c>
      <c r="Q7604">
        <f>(Key!$B$2-'17.1'!C7604)*24</f>
        <v>-1.6666666666860692</v>
      </c>
      <c r="R7604" s="3">
        <f>C7604-(M7604-Key!$B$5)/(24*Key!$B$6)</f>
        <v>44130.805629629627</v>
      </c>
      <c r="S7604">
        <f>M7604-Key!$B$5</f>
        <v>14.92</v>
      </c>
      <c r="T7604" s="2">
        <f t="shared" si="590"/>
        <v>44129.819444444445</v>
      </c>
      <c r="U7604" t="str">
        <f t="shared" si="591"/>
        <v>10-25-2020 19:40</v>
      </c>
      <c r="V7604">
        <f>IFERROR(IF(W7604=Z7604,VLOOKUP($U7604,[1]C8842!$G$2:$M$145,3,FALSE),0),0)</f>
        <v>0</v>
      </c>
      <c r="W7604">
        <f>VLOOKUP(RIGHT($V$1,5),Key!$A$9:$B$14,2,FALSE)</f>
        <v>10.199999999999999</v>
      </c>
      <c r="X7604">
        <f t="shared" si="594"/>
        <v>0</v>
      </c>
      <c r="Y7604">
        <f>VLOOKUP(RIGHT($X$1,5),Key!$A$9:$B$14,2,FALSE)</f>
        <v>3.7</v>
      </c>
      <c r="Z7604">
        <f t="shared" si="592"/>
        <v>10.199999999999999</v>
      </c>
      <c r="AA7604">
        <f t="shared" si="593"/>
        <v>0</v>
      </c>
    </row>
    <row r="7605" spans="1:27" x14ac:dyDescent="0.3">
      <c r="A7605">
        <v>100067</v>
      </c>
      <c r="B7605">
        <v>230922</v>
      </c>
      <c r="C7605" s="3">
        <v>44130.819444444445</v>
      </c>
      <c r="D7605">
        <v>3</v>
      </c>
      <c r="E7605">
        <v>2</v>
      </c>
      <c r="F7605" t="s">
        <v>26</v>
      </c>
      <c r="G7605">
        <v>1</v>
      </c>
      <c r="H7605">
        <v>48.289059999999999</v>
      </c>
      <c r="I7605">
        <v>16.76953</v>
      </c>
      <c r="J7605">
        <v>1.253906</v>
      </c>
      <c r="K7605">
        <v>96.039060000000006</v>
      </c>
      <c r="L7605" s="3">
        <v>44130.572222222225</v>
      </c>
      <c r="M7605">
        <v>17.18</v>
      </c>
      <c r="N7605" t="s">
        <v>28</v>
      </c>
      <c r="P7605">
        <f>(C7605-Key!$B$1)*24</f>
        <v>4.6166666666977108</v>
      </c>
      <c r="Q7605">
        <f>(Key!$B$2-'17.1'!C7605)*24</f>
        <v>-1.6666666666860692</v>
      </c>
      <c r="R7605" s="3">
        <f>C7605-(M7605-Key!$B$5)/(24*Key!$B$6)</f>
        <v>44130.805629629627</v>
      </c>
      <c r="S7605">
        <f>M7605-Key!$B$5</f>
        <v>14.92</v>
      </c>
      <c r="T7605" s="2">
        <f t="shared" si="590"/>
        <v>44129.819444444445</v>
      </c>
      <c r="U7605" t="str">
        <f t="shared" si="591"/>
        <v>10-25-2020 19:40</v>
      </c>
      <c r="V7605">
        <f>IFERROR(IF(W7605=Z7605,VLOOKUP($U7605,[1]C8842!$G$2:$M$145,3,FALSE),0),0)</f>
        <v>0</v>
      </c>
      <c r="W7605">
        <f>VLOOKUP(RIGHT($V$1,5),Key!$A$9:$B$14,2,FALSE)</f>
        <v>10.199999999999999</v>
      </c>
      <c r="X7605">
        <f t="shared" si="594"/>
        <v>0</v>
      </c>
      <c r="Y7605">
        <f>VLOOKUP(RIGHT($X$1,5),Key!$A$9:$B$14,2,FALSE)</f>
        <v>3.7</v>
      </c>
      <c r="Z7605">
        <f t="shared" si="592"/>
        <v>10.199999999999999</v>
      </c>
      <c r="AA7605">
        <f t="shared" si="593"/>
        <v>0</v>
      </c>
    </row>
    <row r="7606" spans="1:27" x14ac:dyDescent="0.3">
      <c r="A7606">
        <v>100067</v>
      </c>
      <c r="B7606">
        <v>230922</v>
      </c>
      <c r="C7606" s="3">
        <v>44130.819444444445</v>
      </c>
      <c r="D7606">
        <v>0</v>
      </c>
      <c r="E7606">
        <v>2</v>
      </c>
      <c r="F7606" t="s">
        <v>25</v>
      </c>
      <c r="G7606">
        <v>5</v>
      </c>
      <c r="H7606">
        <v>60.601559999999999</v>
      </c>
      <c r="I7606">
        <v>92.382810000000006</v>
      </c>
      <c r="J7606">
        <v>4.3203129999999996</v>
      </c>
      <c r="K7606">
        <v>46.019530000000003</v>
      </c>
      <c r="L7606" s="3">
        <v>44130.572222222225</v>
      </c>
      <c r="M7606">
        <v>17.18</v>
      </c>
      <c r="N7606" t="s">
        <v>28</v>
      </c>
      <c r="P7606">
        <f>(C7606-Key!$B$1)*24</f>
        <v>4.6166666666977108</v>
      </c>
      <c r="Q7606">
        <f>(Key!$B$2-'17.1'!C7606)*24</f>
        <v>-1.6666666666860692</v>
      </c>
      <c r="R7606" s="3">
        <f>C7606-(M7606-Key!$B$5)/(24*Key!$B$6)</f>
        <v>44130.805629629627</v>
      </c>
      <c r="S7606">
        <f>M7606-Key!$B$5</f>
        <v>14.92</v>
      </c>
      <c r="T7606" s="2">
        <f t="shared" si="590"/>
        <v>44129.819444444445</v>
      </c>
      <c r="U7606" t="str">
        <f t="shared" si="591"/>
        <v>10-25-2020 19:40</v>
      </c>
      <c r="V7606">
        <f>IFERROR(IF(W7606=Z7606,VLOOKUP($U7606,[1]C8842!$G$2:$M$145,3,FALSE),0),0)</f>
        <v>0</v>
      </c>
      <c r="W7606">
        <f>VLOOKUP(RIGHT($V$1,5),Key!$A$9:$B$14,2,FALSE)</f>
        <v>10.199999999999999</v>
      </c>
      <c r="X7606">
        <f t="shared" si="594"/>
        <v>0</v>
      </c>
      <c r="Y7606">
        <f>VLOOKUP(RIGHT($X$1,5),Key!$A$9:$B$14,2,FALSE)</f>
        <v>3.7</v>
      </c>
      <c r="Z7606">
        <f t="shared" si="592"/>
        <v>10.199999999999999</v>
      </c>
      <c r="AA7606">
        <f t="shared" si="593"/>
        <v>0</v>
      </c>
    </row>
    <row r="7607" spans="1:27" x14ac:dyDescent="0.3">
      <c r="A7607">
        <v>100067</v>
      </c>
      <c r="B7607">
        <v>230922</v>
      </c>
      <c r="C7607" s="3">
        <v>44130.819444444445</v>
      </c>
      <c r="D7607">
        <v>3</v>
      </c>
      <c r="E7607">
        <v>2</v>
      </c>
      <c r="F7607" t="s">
        <v>26</v>
      </c>
      <c r="G7607">
        <v>1</v>
      </c>
      <c r="H7607">
        <v>67.535160000000005</v>
      </c>
      <c r="I7607">
        <v>17.128910000000001</v>
      </c>
      <c r="J7607">
        <v>0.91015630000000003</v>
      </c>
      <c r="K7607">
        <v>94.039060000000006</v>
      </c>
      <c r="L7607" s="3">
        <v>44130.572222222225</v>
      </c>
      <c r="M7607">
        <v>17.18</v>
      </c>
      <c r="N7607" t="s">
        <v>28</v>
      </c>
      <c r="P7607">
        <f>(C7607-Key!$B$1)*24</f>
        <v>4.6166666666977108</v>
      </c>
      <c r="Q7607">
        <f>(Key!$B$2-'17.1'!C7607)*24</f>
        <v>-1.6666666666860692</v>
      </c>
      <c r="R7607" s="3">
        <f>C7607-(M7607-Key!$B$5)/(24*Key!$B$6)</f>
        <v>44130.805629629627</v>
      </c>
      <c r="S7607">
        <f>M7607-Key!$B$5</f>
        <v>14.92</v>
      </c>
      <c r="T7607" s="2">
        <f t="shared" si="590"/>
        <v>44129.819444444445</v>
      </c>
      <c r="U7607" t="str">
        <f t="shared" si="591"/>
        <v>10-25-2020 19:40</v>
      </c>
      <c r="V7607">
        <f>IFERROR(IF(W7607=Z7607,VLOOKUP($U7607,[1]C8842!$G$2:$M$145,3,FALSE),0),0)</f>
        <v>0</v>
      </c>
      <c r="W7607">
        <f>VLOOKUP(RIGHT($V$1,5),Key!$A$9:$B$14,2,FALSE)</f>
        <v>10.199999999999999</v>
      </c>
      <c r="X7607">
        <f t="shared" si="594"/>
        <v>0</v>
      </c>
      <c r="Y7607">
        <f>VLOOKUP(RIGHT($X$1,5),Key!$A$9:$B$14,2,FALSE)</f>
        <v>3.7</v>
      </c>
      <c r="Z7607">
        <f t="shared" si="592"/>
        <v>10.199999999999999</v>
      </c>
      <c r="AA7607">
        <f t="shared" si="593"/>
        <v>0</v>
      </c>
    </row>
    <row r="7608" spans="1:27" x14ac:dyDescent="0.3">
      <c r="A7608">
        <v>100067</v>
      </c>
      <c r="B7608">
        <v>230922</v>
      </c>
      <c r="C7608" s="3">
        <v>44130.819444444445</v>
      </c>
      <c r="D7608">
        <v>0</v>
      </c>
      <c r="E7608">
        <v>2</v>
      </c>
      <c r="F7608" t="s">
        <v>25</v>
      </c>
      <c r="G7608">
        <v>3</v>
      </c>
      <c r="H7608">
        <v>54.746090000000002</v>
      </c>
      <c r="I7608">
        <v>35.410159999999998</v>
      </c>
      <c r="J7608">
        <v>2.0117189999999998</v>
      </c>
      <c r="K7608">
        <v>46.019530000000003</v>
      </c>
      <c r="L7608" s="3">
        <v>44130.572222222225</v>
      </c>
      <c r="M7608">
        <v>17.18</v>
      </c>
      <c r="N7608" t="s">
        <v>28</v>
      </c>
      <c r="P7608">
        <f>(C7608-Key!$B$1)*24</f>
        <v>4.6166666666977108</v>
      </c>
      <c r="Q7608">
        <f>(Key!$B$2-'17.1'!C7608)*24</f>
        <v>-1.6666666666860692</v>
      </c>
      <c r="R7608" s="3">
        <f>C7608-(M7608-Key!$B$5)/(24*Key!$B$6)</f>
        <v>44130.805629629627</v>
      </c>
      <c r="S7608">
        <f>M7608-Key!$B$5</f>
        <v>14.92</v>
      </c>
      <c r="T7608" s="2">
        <f t="shared" si="590"/>
        <v>44129.819444444445</v>
      </c>
      <c r="U7608" t="str">
        <f t="shared" si="591"/>
        <v>10-25-2020 19:40</v>
      </c>
      <c r="V7608">
        <f>IFERROR(IF(W7608=Z7608,VLOOKUP($U7608,[1]C8842!$G$2:$M$145,3,FALSE),0),0)</f>
        <v>0</v>
      </c>
      <c r="W7608">
        <f>VLOOKUP(RIGHT($V$1,5),Key!$A$9:$B$14,2,FALSE)</f>
        <v>10.199999999999999</v>
      </c>
      <c r="X7608">
        <f t="shared" si="594"/>
        <v>0</v>
      </c>
      <c r="Y7608">
        <f>VLOOKUP(RIGHT($X$1,5),Key!$A$9:$B$14,2,FALSE)</f>
        <v>3.7</v>
      </c>
      <c r="Z7608">
        <f t="shared" si="592"/>
        <v>10.199999999999999</v>
      </c>
      <c r="AA7608">
        <f t="shared" si="593"/>
        <v>0</v>
      </c>
    </row>
    <row r="7609" spans="1:27" x14ac:dyDescent="0.3">
      <c r="A7609">
        <v>100067</v>
      </c>
      <c r="B7609">
        <v>230922</v>
      </c>
      <c r="C7609" s="3">
        <v>44130.819444444445</v>
      </c>
      <c r="D7609">
        <v>3</v>
      </c>
      <c r="E7609">
        <v>2</v>
      </c>
      <c r="F7609" t="s">
        <v>26</v>
      </c>
      <c r="G7609">
        <v>1</v>
      </c>
      <c r="H7609">
        <v>69.105469999999997</v>
      </c>
      <c r="I7609">
        <v>16.83203</v>
      </c>
      <c r="J7609">
        <v>0.87890630000000003</v>
      </c>
      <c r="K7609">
        <v>93.039060000000006</v>
      </c>
      <c r="L7609" s="3">
        <v>44130.572222222225</v>
      </c>
      <c r="M7609">
        <v>17.18</v>
      </c>
      <c r="N7609" t="s">
        <v>28</v>
      </c>
      <c r="P7609">
        <f>(C7609-Key!$B$1)*24</f>
        <v>4.6166666666977108</v>
      </c>
      <c r="Q7609">
        <f>(Key!$B$2-'17.1'!C7609)*24</f>
        <v>-1.6666666666860692</v>
      </c>
      <c r="R7609" s="3">
        <f>C7609-(M7609-Key!$B$5)/(24*Key!$B$6)</f>
        <v>44130.805629629627</v>
      </c>
      <c r="S7609">
        <f>M7609-Key!$B$5</f>
        <v>14.92</v>
      </c>
      <c r="T7609" s="2">
        <f t="shared" si="590"/>
        <v>44129.819444444445</v>
      </c>
      <c r="U7609" t="str">
        <f t="shared" si="591"/>
        <v>10-25-2020 19:40</v>
      </c>
      <c r="V7609">
        <f>IFERROR(IF(W7609=Z7609,VLOOKUP($U7609,[1]C8842!$G$2:$M$145,3,FALSE),0),0)</f>
        <v>0</v>
      </c>
      <c r="W7609">
        <f>VLOOKUP(RIGHT($V$1,5),Key!$A$9:$B$14,2,FALSE)</f>
        <v>10.199999999999999</v>
      </c>
      <c r="X7609">
        <f t="shared" si="594"/>
        <v>0</v>
      </c>
      <c r="Y7609">
        <f>VLOOKUP(RIGHT($X$1,5),Key!$A$9:$B$14,2,FALSE)</f>
        <v>3.7</v>
      </c>
      <c r="Z7609">
        <f t="shared" si="592"/>
        <v>10.199999999999999</v>
      </c>
      <c r="AA7609">
        <f t="shared" si="593"/>
        <v>0</v>
      </c>
    </row>
    <row r="7610" spans="1:27" x14ac:dyDescent="0.3">
      <c r="A7610">
        <v>100067</v>
      </c>
      <c r="B7610">
        <v>230922</v>
      </c>
      <c r="C7610" s="3">
        <v>44130.819444444445</v>
      </c>
      <c r="D7610">
        <v>2</v>
      </c>
      <c r="E7610">
        <v>1</v>
      </c>
      <c r="F7610" t="s">
        <v>26</v>
      </c>
      <c r="G7610">
        <v>1</v>
      </c>
      <c r="H7610">
        <v>68.378910000000005</v>
      </c>
      <c r="I7610">
        <v>16.757809999999999</v>
      </c>
      <c r="J7610">
        <v>0.8828125</v>
      </c>
      <c r="K7610">
        <v>82.035160000000005</v>
      </c>
      <c r="L7610" s="3">
        <v>44130.572222222225</v>
      </c>
      <c r="M7610">
        <v>17.18</v>
      </c>
      <c r="N7610" t="s">
        <v>28</v>
      </c>
      <c r="P7610">
        <f>(C7610-Key!$B$1)*24</f>
        <v>4.6166666666977108</v>
      </c>
      <c r="Q7610">
        <f>(Key!$B$2-'17.1'!C7610)*24</f>
        <v>-1.6666666666860692</v>
      </c>
      <c r="R7610" s="3">
        <f>C7610-(M7610-Key!$B$5)/(24*Key!$B$6)</f>
        <v>44130.805629629627</v>
      </c>
      <c r="S7610">
        <f>M7610-Key!$B$5</f>
        <v>14.92</v>
      </c>
      <c r="T7610" s="2">
        <f t="shared" si="590"/>
        <v>44129.819444444445</v>
      </c>
      <c r="U7610" t="str">
        <f t="shared" si="591"/>
        <v>10-25-2020 19:40</v>
      </c>
      <c r="V7610">
        <f>IFERROR(IF(W7610=Z7610,VLOOKUP($U7610,[1]C8842!$G$2:$M$145,3,FALSE),0),0)</f>
        <v>0</v>
      </c>
      <c r="W7610">
        <f>VLOOKUP(RIGHT($V$1,5),Key!$A$9:$B$14,2,FALSE)</f>
        <v>10.199999999999999</v>
      </c>
      <c r="X7610">
        <f t="shared" si="594"/>
        <v>0</v>
      </c>
      <c r="Y7610">
        <f>VLOOKUP(RIGHT($X$1,5),Key!$A$9:$B$14,2,FALSE)</f>
        <v>3.7</v>
      </c>
      <c r="Z7610">
        <f t="shared" si="592"/>
        <v>10.199999999999999</v>
      </c>
      <c r="AA7610">
        <f t="shared" si="593"/>
        <v>0</v>
      </c>
    </row>
    <row r="7611" spans="1:27" x14ac:dyDescent="0.3">
      <c r="A7611">
        <v>100067</v>
      </c>
      <c r="B7611">
        <v>230922</v>
      </c>
      <c r="C7611" s="3">
        <v>44130.819444444445</v>
      </c>
      <c r="D7611">
        <v>2</v>
      </c>
      <c r="E7611">
        <v>1</v>
      </c>
      <c r="F7611" t="s">
        <v>26</v>
      </c>
      <c r="G7611">
        <v>1</v>
      </c>
      <c r="H7611">
        <v>80.777339999999995</v>
      </c>
      <c r="I7611">
        <v>14.933590000000001</v>
      </c>
      <c r="J7611">
        <v>0.6875</v>
      </c>
      <c r="K7611">
        <v>80.03125</v>
      </c>
      <c r="L7611" s="3">
        <v>44130.572222222225</v>
      </c>
      <c r="M7611">
        <v>17.18</v>
      </c>
      <c r="N7611" t="s">
        <v>28</v>
      </c>
      <c r="P7611">
        <f>(C7611-Key!$B$1)*24</f>
        <v>4.6166666666977108</v>
      </c>
      <c r="Q7611">
        <f>(Key!$B$2-'17.1'!C7611)*24</f>
        <v>-1.6666666666860692</v>
      </c>
      <c r="R7611" s="3">
        <f>C7611-(M7611-Key!$B$5)/(24*Key!$B$6)</f>
        <v>44130.805629629627</v>
      </c>
      <c r="S7611">
        <f>M7611-Key!$B$5</f>
        <v>14.92</v>
      </c>
      <c r="T7611" s="2">
        <f t="shared" si="590"/>
        <v>44129.819444444445</v>
      </c>
      <c r="U7611" t="str">
        <f t="shared" si="591"/>
        <v>10-25-2020 19:40</v>
      </c>
      <c r="V7611">
        <f>IFERROR(IF(W7611=Z7611,VLOOKUP($U7611,[1]C8842!$G$2:$M$145,3,FALSE),0),0)</f>
        <v>0</v>
      </c>
      <c r="W7611">
        <f>VLOOKUP(RIGHT($V$1,5),Key!$A$9:$B$14,2,FALSE)</f>
        <v>10.199999999999999</v>
      </c>
      <c r="X7611">
        <f t="shared" si="594"/>
        <v>0</v>
      </c>
      <c r="Y7611">
        <f>VLOOKUP(RIGHT($X$1,5),Key!$A$9:$B$14,2,FALSE)</f>
        <v>3.7</v>
      </c>
      <c r="Z7611">
        <f t="shared" si="592"/>
        <v>10.199999999999999</v>
      </c>
      <c r="AA7611">
        <f t="shared" si="593"/>
        <v>0</v>
      </c>
    </row>
    <row r="7612" spans="1:27" x14ac:dyDescent="0.3">
      <c r="A7612">
        <v>100067</v>
      </c>
      <c r="B7612">
        <v>230922</v>
      </c>
      <c r="C7612" s="3">
        <v>44130.819444444445</v>
      </c>
      <c r="D7612">
        <v>0</v>
      </c>
      <c r="E7612">
        <v>2</v>
      </c>
      <c r="F7612" t="s">
        <v>25</v>
      </c>
      <c r="G7612">
        <v>1</v>
      </c>
      <c r="H7612">
        <v>61.59375</v>
      </c>
      <c r="I7612">
        <v>15.496090000000001</v>
      </c>
      <c r="J7612">
        <v>0.92578130000000003</v>
      </c>
      <c r="K7612">
        <v>46.019530000000003</v>
      </c>
      <c r="L7612" s="3">
        <v>44130.572222222225</v>
      </c>
      <c r="M7612">
        <v>17.18</v>
      </c>
      <c r="N7612" t="s">
        <v>28</v>
      </c>
      <c r="P7612">
        <f>(C7612-Key!$B$1)*24</f>
        <v>4.6166666666977108</v>
      </c>
      <c r="Q7612">
        <f>(Key!$B$2-'17.1'!C7612)*24</f>
        <v>-1.6666666666860692</v>
      </c>
      <c r="R7612" s="3">
        <f>C7612-(M7612-Key!$B$5)/(24*Key!$B$6)</f>
        <v>44130.805629629627</v>
      </c>
      <c r="S7612">
        <f>M7612-Key!$B$5</f>
        <v>14.92</v>
      </c>
      <c r="T7612" s="2">
        <f t="shared" si="590"/>
        <v>44129.819444444445</v>
      </c>
      <c r="U7612" t="str">
        <f t="shared" si="591"/>
        <v>10-25-2020 19:40</v>
      </c>
      <c r="V7612">
        <f>IFERROR(IF(W7612=Z7612,VLOOKUP($U7612,[1]C8842!$G$2:$M$145,3,FALSE),0),0)</f>
        <v>0</v>
      </c>
      <c r="W7612">
        <f>VLOOKUP(RIGHT($V$1,5),Key!$A$9:$B$14,2,FALSE)</f>
        <v>10.199999999999999</v>
      </c>
      <c r="X7612">
        <f t="shared" si="594"/>
        <v>0</v>
      </c>
      <c r="Y7612">
        <f>VLOOKUP(RIGHT($X$1,5),Key!$A$9:$B$14,2,FALSE)</f>
        <v>3.7</v>
      </c>
      <c r="Z7612">
        <f t="shared" si="592"/>
        <v>10.199999999999999</v>
      </c>
      <c r="AA7612">
        <f t="shared" si="593"/>
        <v>0</v>
      </c>
    </row>
    <row r="7613" spans="1:27" x14ac:dyDescent="0.3">
      <c r="A7613">
        <v>100067</v>
      </c>
      <c r="B7613">
        <v>230922</v>
      </c>
      <c r="C7613" s="3">
        <v>44130.819444444445</v>
      </c>
      <c r="D7613">
        <v>2</v>
      </c>
      <c r="E7613">
        <v>1</v>
      </c>
      <c r="F7613" t="s">
        <v>26</v>
      </c>
      <c r="G7613">
        <v>4</v>
      </c>
      <c r="H7613">
        <v>71.765630000000002</v>
      </c>
      <c r="I7613">
        <v>52.183590000000002</v>
      </c>
      <c r="J7613">
        <v>2.15625</v>
      </c>
      <c r="K7613">
        <v>80.03125</v>
      </c>
      <c r="L7613" s="3">
        <v>44130.572222222225</v>
      </c>
      <c r="M7613">
        <v>17.18</v>
      </c>
      <c r="N7613" t="s">
        <v>28</v>
      </c>
      <c r="P7613">
        <f>(C7613-Key!$B$1)*24</f>
        <v>4.6166666666977108</v>
      </c>
      <c r="Q7613">
        <f>(Key!$B$2-'17.1'!C7613)*24</f>
        <v>-1.6666666666860692</v>
      </c>
      <c r="R7613" s="3">
        <f>C7613-(M7613-Key!$B$5)/(24*Key!$B$6)</f>
        <v>44130.805629629627</v>
      </c>
      <c r="S7613">
        <f>M7613-Key!$B$5</f>
        <v>14.92</v>
      </c>
      <c r="T7613" s="2">
        <f t="shared" si="590"/>
        <v>44129.819444444445</v>
      </c>
      <c r="U7613" t="str">
        <f t="shared" si="591"/>
        <v>10-25-2020 19:40</v>
      </c>
      <c r="V7613">
        <f>IFERROR(IF(W7613=Z7613,VLOOKUP($U7613,[1]C8842!$G$2:$M$145,3,FALSE),0),0)</f>
        <v>0</v>
      </c>
      <c r="W7613">
        <f>VLOOKUP(RIGHT($V$1,5),Key!$A$9:$B$14,2,FALSE)</f>
        <v>10.199999999999999</v>
      </c>
      <c r="X7613">
        <f t="shared" si="594"/>
        <v>0</v>
      </c>
      <c r="Y7613">
        <f>VLOOKUP(RIGHT($X$1,5),Key!$A$9:$B$14,2,FALSE)</f>
        <v>3.7</v>
      </c>
      <c r="Z7613">
        <f t="shared" si="592"/>
        <v>10.199999999999999</v>
      </c>
      <c r="AA7613">
        <f t="shared" si="593"/>
        <v>0</v>
      </c>
    </row>
    <row r="7614" spans="1:27" x14ac:dyDescent="0.3">
      <c r="A7614">
        <v>100067</v>
      </c>
      <c r="B7614">
        <v>230922</v>
      </c>
      <c r="C7614" s="3">
        <v>44130.819444444445</v>
      </c>
      <c r="D7614">
        <v>3</v>
      </c>
      <c r="E7614">
        <v>2</v>
      </c>
      <c r="F7614" t="s">
        <v>26</v>
      </c>
      <c r="G7614">
        <v>4</v>
      </c>
      <c r="H7614">
        <v>50.472659999999998</v>
      </c>
      <c r="I7614">
        <v>73.855469999999997</v>
      </c>
      <c r="J7614">
        <v>4.2109379999999996</v>
      </c>
      <c r="K7614">
        <v>93.039060000000006</v>
      </c>
      <c r="L7614" s="3">
        <v>44130.572222222225</v>
      </c>
      <c r="M7614">
        <v>17.18</v>
      </c>
      <c r="N7614" t="s">
        <v>28</v>
      </c>
      <c r="P7614">
        <f>(C7614-Key!$B$1)*24</f>
        <v>4.6166666666977108</v>
      </c>
      <c r="Q7614">
        <f>(Key!$B$2-'17.1'!C7614)*24</f>
        <v>-1.6666666666860692</v>
      </c>
      <c r="R7614" s="3">
        <f>C7614-(M7614-Key!$B$5)/(24*Key!$B$6)</f>
        <v>44130.805629629627</v>
      </c>
      <c r="S7614">
        <f>M7614-Key!$B$5</f>
        <v>14.92</v>
      </c>
      <c r="T7614" s="2">
        <f t="shared" si="590"/>
        <v>44129.819444444445</v>
      </c>
      <c r="U7614" t="str">
        <f t="shared" si="591"/>
        <v>10-25-2020 19:40</v>
      </c>
      <c r="V7614">
        <f>IFERROR(IF(W7614=Z7614,VLOOKUP($U7614,[1]C8842!$G$2:$M$145,3,FALSE),0),0)</f>
        <v>0</v>
      </c>
      <c r="W7614">
        <f>VLOOKUP(RIGHT($V$1,5),Key!$A$9:$B$14,2,FALSE)</f>
        <v>10.199999999999999</v>
      </c>
      <c r="X7614">
        <f t="shared" si="594"/>
        <v>0</v>
      </c>
      <c r="Y7614">
        <f>VLOOKUP(RIGHT($X$1,5),Key!$A$9:$B$14,2,FALSE)</f>
        <v>3.7</v>
      </c>
      <c r="Z7614">
        <f t="shared" si="592"/>
        <v>10.199999999999999</v>
      </c>
      <c r="AA7614">
        <f t="shared" si="593"/>
        <v>0</v>
      </c>
    </row>
    <row r="7615" spans="1:27" x14ac:dyDescent="0.3">
      <c r="A7615">
        <v>100067</v>
      </c>
      <c r="B7615">
        <v>230922</v>
      </c>
      <c r="C7615" s="3">
        <v>44130.819444444445</v>
      </c>
      <c r="D7615">
        <v>0</v>
      </c>
      <c r="E7615">
        <v>2</v>
      </c>
      <c r="F7615" t="s">
        <v>25</v>
      </c>
      <c r="G7615">
        <v>1</v>
      </c>
      <c r="H7615">
        <v>66.878910000000005</v>
      </c>
      <c r="I7615">
        <v>17.710940000000001</v>
      </c>
      <c r="J7615">
        <v>0.94140630000000003</v>
      </c>
      <c r="K7615">
        <v>46.019530000000003</v>
      </c>
      <c r="L7615" s="3">
        <v>44130.572222222225</v>
      </c>
      <c r="M7615">
        <v>17.18</v>
      </c>
      <c r="N7615" t="s">
        <v>28</v>
      </c>
      <c r="P7615">
        <f>(C7615-Key!$B$1)*24</f>
        <v>4.6166666666977108</v>
      </c>
      <c r="Q7615">
        <f>(Key!$B$2-'17.1'!C7615)*24</f>
        <v>-1.6666666666860692</v>
      </c>
      <c r="R7615" s="3">
        <f>C7615-(M7615-Key!$B$5)/(24*Key!$B$6)</f>
        <v>44130.805629629627</v>
      </c>
      <c r="S7615">
        <f>M7615-Key!$B$5</f>
        <v>14.92</v>
      </c>
      <c r="T7615" s="2">
        <f t="shared" si="590"/>
        <v>44129.819444444445</v>
      </c>
      <c r="U7615" t="str">
        <f t="shared" si="591"/>
        <v>10-25-2020 19:40</v>
      </c>
      <c r="V7615">
        <f>IFERROR(IF(W7615=Z7615,VLOOKUP($U7615,[1]C8842!$G$2:$M$145,3,FALSE),0),0)</f>
        <v>0</v>
      </c>
      <c r="W7615">
        <f>VLOOKUP(RIGHT($V$1,5),Key!$A$9:$B$14,2,FALSE)</f>
        <v>10.199999999999999</v>
      </c>
      <c r="X7615">
        <f t="shared" si="594"/>
        <v>0</v>
      </c>
      <c r="Y7615">
        <f>VLOOKUP(RIGHT($X$1,5),Key!$A$9:$B$14,2,FALSE)</f>
        <v>3.7</v>
      </c>
      <c r="Z7615">
        <f t="shared" si="592"/>
        <v>10.199999999999999</v>
      </c>
      <c r="AA7615">
        <f t="shared" si="593"/>
        <v>0</v>
      </c>
    </row>
    <row r="7616" spans="1:27" x14ac:dyDescent="0.3">
      <c r="A7616">
        <v>100067</v>
      </c>
      <c r="B7616">
        <v>230922</v>
      </c>
      <c r="C7616" s="3">
        <v>44130.819444444445</v>
      </c>
      <c r="D7616">
        <v>3</v>
      </c>
      <c r="E7616">
        <v>2</v>
      </c>
      <c r="F7616" t="s">
        <v>26</v>
      </c>
      <c r="G7616">
        <v>1</v>
      </c>
      <c r="H7616">
        <v>78.628910000000005</v>
      </c>
      <c r="I7616">
        <v>16.36328</v>
      </c>
      <c r="J7616">
        <v>0.75390630000000003</v>
      </c>
      <c r="K7616">
        <v>95.039060000000006</v>
      </c>
      <c r="L7616" s="3">
        <v>44130.572222222225</v>
      </c>
      <c r="M7616">
        <v>17.18</v>
      </c>
      <c r="N7616" t="s">
        <v>28</v>
      </c>
      <c r="P7616">
        <f>(C7616-Key!$B$1)*24</f>
        <v>4.6166666666977108</v>
      </c>
      <c r="Q7616">
        <f>(Key!$B$2-'17.1'!C7616)*24</f>
        <v>-1.6666666666860692</v>
      </c>
      <c r="R7616" s="3">
        <f>C7616-(M7616-Key!$B$5)/(24*Key!$B$6)</f>
        <v>44130.805629629627</v>
      </c>
      <c r="S7616">
        <f>M7616-Key!$B$5</f>
        <v>14.92</v>
      </c>
      <c r="T7616" s="2">
        <f t="shared" si="590"/>
        <v>44129.819444444445</v>
      </c>
      <c r="U7616" t="str">
        <f t="shared" si="591"/>
        <v>10-25-2020 19:40</v>
      </c>
      <c r="V7616">
        <f>IFERROR(IF(W7616=Z7616,VLOOKUP($U7616,[1]C8842!$G$2:$M$145,3,FALSE),0),0)</f>
        <v>0</v>
      </c>
      <c r="W7616">
        <f>VLOOKUP(RIGHT($V$1,5),Key!$A$9:$B$14,2,FALSE)</f>
        <v>10.199999999999999</v>
      </c>
      <c r="X7616">
        <f t="shared" si="594"/>
        <v>0</v>
      </c>
      <c r="Y7616">
        <f>VLOOKUP(RIGHT($X$1,5),Key!$A$9:$B$14,2,FALSE)</f>
        <v>3.7</v>
      </c>
      <c r="Z7616">
        <f t="shared" si="592"/>
        <v>10.199999999999999</v>
      </c>
      <c r="AA7616">
        <f t="shared" si="593"/>
        <v>0</v>
      </c>
    </row>
    <row r="7617" spans="1:27" x14ac:dyDescent="0.3">
      <c r="A7617">
        <v>100067</v>
      </c>
      <c r="B7617">
        <v>230922</v>
      </c>
      <c r="C7617" s="3">
        <v>44130.819444444445</v>
      </c>
      <c r="D7617">
        <v>2</v>
      </c>
      <c r="E7617">
        <v>1</v>
      </c>
      <c r="F7617" t="s">
        <v>26</v>
      </c>
      <c r="G7617">
        <v>1</v>
      </c>
      <c r="H7617">
        <v>75.949219999999997</v>
      </c>
      <c r="I7617">
        <v>14.59375</v>
      </c>
      <c r="J7617">
        <v>0.71875</v>
      </c>
      <c r="K7617">
        <v>80.03125</v>
      </c>
      <c r="L7617" s="3">
        <v>44130.572222222225</v>
      </c>
      <c r="M7617">
        <v>17.18</v>
      </c>
      <c r="N7617" t="s">
        <v>28</v>
      </c>
      <c r="P7617">
        <f>(C7617-Key!$B$1)*24</f>
        <v>4.6166666666977108</v>
      </c>
      <c r="Q7617">
        <f>(Key!$B$2-'17.1'!C7617)*24</f>
        <v>-1.6666666666860692</v>
      </c>
      <c r="R7617" s="3">
        <f>C7617-(M7617-Key!$B$5)/(24*Key!$B$6)</f>
        <v>44130.805629629627</v>
      </c>
      <c r="S7617">
        <f>M7617-Key!$B$5</f>
        <v>14.92</v>
      </c>
      <c r="T7617" s="2">
        <f t="shared" si="590"/>
        <v>44129.819444444445</v>
      </c>
      <c r="U7617" t="str">
        <f t="shared" si="591"/>
        <v>10-25-2020 19:40</v>
      </c>
      <c r="V7617">
        <f>IFERROR(IF(W7617=Z7617,VLOOKUP($U7617,[1]C8842!$G$2:$M$145,3,FALSE),0),0)</f>
        <v>0</v>
      </c>
      <c r="W7617">
        <f>VLOOKUP(RIGHT($V$1,5),Key!$A$9:$B$14,2,FALSE)</f>
        <v>10.199999999999999</v>
      </c>
      <c r="X7617">
        <f t="shared" si="594"/>
        <v>0</v>
      </c>
      <c r="Y7617">
        <f>VLOOKUP(RIGHT($X$1,5),Key!$A$9:$B$14,2,FALSE)</f>
        <v>3.7</v>
      </c>
      <c r="Z7617">
        <f t="shared" si="592"/>
        <v>10.199999999999999</v>
      </c>
      <c r="AA7617">
        <f t="shared" si="593"/>
        <v>0</v>
      </c>
    </row>
    <row r="7618" spans="1:27" x14ac:dyDescent="0.3">
      <c r="A7618">
        <v>100067</v>
      </c>
      <c r="B7618">
        <v>230922</v>
      </c>
      <c r="C7618" s="3">
        <v>44130.819444444445</v>
      </c>
      <c r="D7618">
        <v>2</v>
      </c>
      <c r="E7618">
        <v>1</v>
      </c>
      <c r="F7618" t="s">
        <v>26</v>
      </c>
      <c r="G7618">
        <v>2</v>
      </c>
      <c r="H7618">
        <v>75.011719999999997</v>
      </c>
      <c r="I7618">
        <v>22.035160000000001</v>
      </c>
      <c r="J7618">
        <v>0.9921875</v>
      </c>
      <c r="K7618">
        <v>80.03125</v>
      </c>
      <c r="L7618" s="3">
        <v>44130.572222222225</v>
      </c>
      <c r="M7618">
        <v>17.18</v>
      </c>
      <c r="N7618" t="s">
        <v>28</v>
      </c>
      <c r="P7618">
        <f>(C7618-Key!$B$1)*24</f>
        <v>4.6166666666977108</v>
      </c>
      <c r="Q7618">
        <f>(Key!$B$2-'17.1'!C7618)*24</f>
        <v>-1.6666666666860692</v>
      </c>
      <c r="R7618" s="3">
        <f>C7618-(M7618-Key!$B$5)/(24*Key!$B$6)</f>
        <v>44130.805629629627</v>
      </c>
      <c r="S7618">
        <f>M7618-Key!$B$5</f>
        <v>14.92</v>
      </c>
      <c r="T7618" s="2">
        <f t="shared" si="590"/>
        <v>44129.819444444445</v>
      </c>
      <c r="U7618" t="str">
        <f t="shared" si="591"/>
        <v>10-25-2020 19:40</v>
      </c>
      <c r="V7618">
        <f>IFERROR(IF(W7618=Z7618,VLOOKUP($U7618,[1]C8842!$G$2:$M$145,3,FALSE),0),0)</f>
        <v>0</v>
      </c>
      <c r="W7618">
        <f>VLOOKUP(RIGHT($V$1,5),Key!$A$9:$B$14,2,FALSE)</f>
        <v>10.199999999999999</v>
      </c>
      <c r="X7618">
        <f t="shared" si="594"/>
        <v>0</v>
      </c>
      <c r="Y7618">
        <f>VLOOKUP(RIGHT($X$1,5),Key!$A$9:$B$14,2,FALSE)</f>
        <v>3.7</v>
      </c>
      <c r="Z7618">
        <f t="shared" si="592"/>
        <v>10.199999999999999</v>
      </c>
      <c r="AA7618">
        <f t="shared" si="593"/>
        <v>0</v>
      </c>
    </row>
    <row r="7619" spans="1:27" x14ac:dyDescent="0.3">
      <c r="A7619">
        <v>100067</v>
      </c>
      <c r="B7619">
        <v>230922</v>
      </c>
      <c r="C7619" s="3">
        <v>44130.820138888892</v>
      </c>
      <c r="D7619">
        <v>3</v>
      </c>
      <c r="E7619">
        <v>2</v>
      </c>
      <c r="F7619" t="s">
        <v>26</v>
      </c>
      <c r="G7619">
        <v>1</v>
      </c>
      <c r="H7619">
        <v>69.984380000000002</v>
      </c>
      <c r="I7619">
        <v>19.08203</v>
      </c>
      <c r="J7619">
        <v>0.953125</v>
      </c>
      <c r="K7619">
        <v>94.039060000000006</v>
      </c>
      <c r="L7619" s="3">
        <v>44130.572222222225</v>
      </c>
      <c r="M7619">
        <v>17.18</v>
      </c>
      <c r="N7619" t="s">
        <v>28</v>
      </c>
      <c r="P7619">
        <f>(C7619-Key!$B$1)*24</f>
        <v>4.6333333334187046</v>
      </c>
      <c r="Q7619">
        <f>(Key!$B$2-'17.1'!C7619)*24</f>
        <v>-1.683333333407063</v>
      </c>
      <c r="R7619" s="3">
        <f>C7619-(M7619-Key!$B$5)/(24*Key!$B$6)</f>
        <v>44130.806324074074</v>
      </c>
      <c r="S7619">
        <f>M7619-Key!$B$5</f>
        <v>14.92</v>
      </c>
      <c r="T7619" s="2">
        <f t="shared" ref="T7619:T7682" si="595">ROUND(C7619*24*60/10,0)/(24*6)-1</f>
        <v>44129.819444444445</v>
      </c>
      <c r="U7619" t="str">
        <f t="shared" ref="U7619:U7682" si="596">TEXT(T7619,"mm-dd-yyyy hh:mm")</f>
        <v>10-25-2020 19:40</v>
      </c>
      <c r="V7619">
        <f>IFERROR(IF(W7619=Z7619,VLOOKUP($U7619,[1]C8842!$G$2:$M$145,3,FALSE),0),0)</f>
        <v>0</v>
      </c>
      <c r="W7619">
        <f>VLOOKUP(RIGHT($V$1,5),Key!$A$9:$B$14,2,FALSE)</f>
        <v>10.199999999999999</v>
      </c>
      <c r="X7619">
        <f t="shared" si="594"/>
        <v>0</v>
      </c>
      <c r="Y7619">
        <f>VLOOKUP(RIGHT($X$1,5),Key!$A$9:$B$14,2,FALSE)</f>
        <v>3.7</v>
      </c>
      <c r="Z7619">
        <f t="shared" ref="Z7619:Z7682" si="597">M7619-MIN(ABS(Y7619-M7619),ABS(W7619-M7619))</f>
        <v>10.199999999999999</v>
      </c>
      <c r="AA7619">
        <f t="shared" ref="AA7619:AA7682" si="598">SUM(V7619,X7619)</f>
        <v>0</v>
      </c>
    </row>
    <row r="7620" spans="1:27" x14ac:dyDescent="0.3">
      <c r="A7620">
        <v>100067</v>
      </c>
      <c r="B7620">
        <v>230922</v>
      </c>
      <c r="C7620" s="3">
        <v>44130.820138888892</v>
      </c>
      <c r="D7620">
        <v>3</v>
      </c>
      <c r="E7620">
        <v>2</v>
      </c>
      <c r="F7620" t="s">
        <v>26</v>
      </c>
      <c r="G7620">
        <v>2</v>
      </c>
      <c r="H7620">
        <v>68.597660000000005</v>
      </c>
      <c r="I7620">
        <v>21.183589999999999</v>
      </c>
      <c r="J7620">
        <v>1.0546880000000001</v>
      </c>
      <c r="K7620">
        <v>94.039060000000006</v>
      </c>
      <c r="L7620" s="3">
        <v>44130.572222222225</v>
      </c>
      <c r="M7620">
        <v>17.18</v>
      </c>
      <c r="N7620" t="s">
        <v>28</v>
      </c>
      <c r="P7620">
        <f>(C7620-Key!$B$1)*24</f>
        <v>4.6333333334187046</v>
      </c>
      <c r="Q7620">
        <f>(Key!$B$2-'17.1'!C7620)*24</f>
        <v>-1.683333333407063</v>
      </c>
      <c r="R7620" s="3">
        <f>C7620-(M7620-Key!$B$5)/(24*Key!$B$6)</f>
        <v>44130.806324074074</v>
      </c>
      <c r="S7620">
        <f>M7620-Key!$B$5</f>
        <v>14.92</v>
      </c>
      <c r="T7620" s="2">
        <f t="shared" si="595"/>
        <v>44129.819444444445</v>
      </c>
      <c r="U7620" t="str">
        <f t="shared" si="596"/>
        <v>10-25-2020 19:40</v>
      </c>
      <c r="V7620">
        <f>IFERROR(IF(W7620=Z7620,VLOOKUP($U7620,[1]C8842!$G$2:$M$145,3,FALSE),0),0)</f>
        <v>0</v>
      </c>
      <c r="W7620">
        <f>VLOOKUP(RIGHT($V$1,5),Key!$A$9:$B$14,2,FALSE)</f>
        <v>10.199999999999999</v>
      </c>
      <c r="X7620">
        <f t="shared" ref="X7620:X7683" si="599">$X$2</f>
        <v>0</v>
      </c>
      <c r="Y7620">
        <f>VLOOKUP(RIGHT($X$1,5),Key!$A$9:$B$14,2,FALSE)</f>
        <v>3.7</v>
      </c>
      <c r="Z7620">
        <f t="shared" si="597"/>
        <v>10.199999999999999</v>
      </c>
      <c r="AA7620">
        <f t="shared" si="598"/>
        <v>0</v>
      </c>
    </row>
    <row r="7621" spans="1:27" x14ac:dyDescent="0.3">
      <c r="A7621">
        <v>100067</v>
      </c>
      <c r="B7621">
        <v>230922</v>
      </c>
      <c r="C7621" s="3">
        <v>44130.820138888892</v>
      </c>
      <c r="D7621">
        <v>2</v>
      </c>
      <c r="E7621">
        <v>1</v>
      </c>
      <c r="F7621" t="s">
        <v>26</v>
      </c>
      <c r="G7621">
        <v>1</v>
      </c>
      <c r="H7621">
        <v>71.070310000000006</v>
      </c>
      <c r="I7621">
        <v>15.472659999999999</v>
      </c>
      <c r="J7621">
        <v>0.80078130000000003</v>
      </c>
      <c r="K7621">
        <v>80.03125</v>
      </c>
      <c r="L7621" s="3">
        <v>44130.572222222225</v>
      </c>
      <c r="M7621">
        <v>17.18</v>
      </c>
      <c r="N7621" t="s">
        <v>28</v>
      </c>
      <c r="P7621">
        <f>(C7621-Key!$B$1)*24</f>
        <v>4.6333333334187046</v>
      </c>
      <c r="Q7621">
        <f>(Key!$B$2-'17.1'!C7621)*24</f>
        <v>-1.683333333407063</v>
      </c>
      <c r="R7621" s="3">
        <f>C7621-(M7621-Key!$B$5)/(24*Key!$B$6)</f>
        <v>44130.806324074074</v>
      </c>
      <c r="S7621">
        <f>M7621-Key!$B$5</f>
        <v>14.92</v>
      </c>
      <c r="T7621" s="2">
        <f t="shared" si="595"/>
        <v>44129.819444444445</v>
      </c>
      <c r="U7621" t="str">
        <f t="shared" si="596"/>
        <v>10-25-2020 19:40</v>
      </c>
      <c r="V7621">
        <f>IFERROR(IF(W7621=Z7621,VLOOKUP($U7621,[1]C8842!$G$2:$M$145,3,FALSE),0),0)</f>
        <v>0</v>
      </c>
      <c r="W7621">
        <f>VLOOKUP(RIGHT($V$1,5),Key!$A$9:$B$14,2,FALSE)</f>
        <v>10.199999999999999</v>
      </c>
      <c r="X7621">
        <f t="shared" si="599"/>
        <v>0</v>
      </c>
      <c r="Y7621">
        <f>VLOOKUP(RIGHT($X$1,5),Key!$A$9:$B$14,2,FALSE)</f>
        <v>3.7</v>
      </c>
      <c r="Z7621">
        <f t="shared" si="597"/>
        <v>10.199999999999999</v>
      </c>
      <c r="AA7621">
        <f t="shared" si="598"/>
        <v>0</v>
      </c>
    </row>
    <row r="7622" spans="1:27" x14ac:dyDescent="0.3">
      <c r="A7622">
        <v>100067</v>
      </c>
      <c r="B7622">
        <v>230922</v>
      </c>
      <c r="C7622" s="3">
        <v>44130.820138888892</v>
      </c>
      <c r="D7622">
        <v>1</v>
      </c>
      <c r="E7622">
        <v>1</v>
      </c>
      <c r="F7622" t="s">
        <v>25</v>
      </c>
      <c r="G7622">
        <v>3</v>
      </c>
      <c r="H7622">
        <v>64.871089999999995</v>
      </c>
      <c r="I7622">
        <v>44.035159999999998</v>
      </c>
      <c r="J7622">
        <v>2.0507810000000002</v>
      </c>
      <c r="K7622">
        <v>56.023440000000001</v>
      </c>
      <c r="L7622" s="3">
        <v>44130.572222222225</v>
      </c>
      <c r="M7622">
        <v>17.18</v>
      </c>
      <c r="N7622" t="s">
        <v>28</v>
      </c>
      <c r="P7622">
        <f>(C7622-Key!$B$1)*24</f>
        <v>4.6333333334187046</v>
      </c>
      <c r="Q7622">
        <f>(Key!$B$2-'17.1'!C7622)*24</f>
        <v>-1.683333333407063</v>
      </c>
      <c r="R7622" s="3">
        <f>C7622-(M7622-Key!$B$5)/(24*Key!$B$6)</f>
        <v>44130.806324074074</v>
      </c>
      <c r="S7622">
        <f>M7622-Key!$B$5</f>
        <v>14.92</v>
      </c>
      <c r="T7622" s="2">
        <f t="shared" si="595"/>
        <v>44129.819444444445</v>
      </c>
      <c r="U7622" t="str">
        <f t="shared" si="596"/>
        <v>10-25-2020 19:40</v>
      </c>
      <c r="V7622">
        <f>IFERROR(IF(W7622=Z7622,VLOOKUP($U7622,[1]C8842!$G$2:$M$145,3,FALSE),0),0)</f>
        <v>0</v>
      </c>
      <c r="W7622">
        <f>VLOOKUP(RIGHT($V$1,5),Key!$A$9:$B$14,2,FALSE)</f>
        <v>10.199999999999999</v>
      </c>
      <c r="X7622">
        <f t="shared" si="599"/>
        <v>0</v>
      </c>
      <c r="Y7622">
        <f>VLOOKUP(RIGHT($X$1,5),Key!$A$9:$B$14,2,FALSE)</f>
        <v>3.7</v>
      </c>
      <c r="Z7622">
        <f t="shared" si="597"/>
        <v>10.199999999999999</v>
      </c>
      <c r="AA7622">
        <f t="shared" si="598"/>
        <v>0</v>
      </c>
    </row>
    <row r="7623" spans="1:27" x14ac:dyDescent="0.3">
      <c r="A7623">
        <v>100067</v>
      </c>
      <c r="B7623">
        <v>230922</v>
      </c>
      <c r="C7623" s="3">
        <v>44130.820138888892</v>
      </c>
      <c r="D7623">
        <v>3</v>
      </c>
      <c r="E7623">
        <v>2</v>
      </c>
      <c r="F7623" t="s">
        <v>26</v>
      </c>
      <c r="G7623">
        <v>2</v>
      </c>
      <c r="H7623">
        <v>61.242190000000001</v>
      </c>
      <c r="I7623">
        <v>22.16797</v>
      </c>
      <c r="J7623">
        <v>1.222656</v>
      </c>
      <c r="K7623">
        <v>94.039060000000006</v>
      </c>
      <c r="L7623" s="3">
        <v>44130.572222222225</v>
      </c>
      <c r="M7623">
        <v>17.18</v>
      </c>
      <c r="N7623" t="s">
        <v>28</v>
      </c>
      <c r="P7623">
        <f>(C7623-Key!$B$1)*24</f>
        <v>4.6333333334187046</v>
      </c>
      <c r="Q7623">
        <f>(Key!$B$2-'17.1'!C7623)*24</f>
        <v>-1.683333333407063</v>
      </c>
      <c r="R7623" s="3">
        <f>C7623-(M7623-Key!$B$5)/(24*Key!$B$6)</f>
        <v>44130.806324074074</v>
      </c>
      <c r="S7623">
        <f>M7623-Key!$B$5</f>
        <v>14.92</v>
      </c>
      <c r="T7623" s="2">
        <f t="shared" si="595"/>
        <v>44129.819444444445</v>
      </c>
      <c r="U7623" t="str">
        <f t="shared" si="596"/>
        <v>10-25-2020 19:40</v>
      </c>
      <c r="V7623">
        <f>IFERROR(IF(W7623=Z7623,VLOOKUP($U7623,[1]C8842!$G$2:$M$145,3,FALSE),0),0)</f>
        <v>0</v>
      </c>
      <c r="W7623">
        <f>VLOOKUP(RIGHT($V$1,5),Key!$A$9:$B$14,2,FALSE)</f>
        <v>10.199999999999999</v>
      </c>
      <c r="X7623">
        <f t="shared" si="599"/>
        <v>0</v>
      </c>
      <c r="Y7623">
        <f>VLOOKUP(RIGHT($X$1,5),Key!$A$9:$B$14,2,FALSE)</f>
        <v>3.7</v>
      </c>
      <c r="Z7623">
        <f t="shared" si="597"/>
        <v>10.199999999999999</v>
      </c>
      <c r="AA7623">
        <f t="shared" si="598"/>
        <v>0</v>
      </c>
    </row>
    <row r="7624" spans="1:27" x14ac:dyDescent="0.3">
      <c r="A7624">
        <v>100067</v>
      </c>
      <c r="B7624">
        <v>230922</v>
      </c>
      <c r="C7624" s="3">
        <v>44130.820138888892</v>
      </c>
      <c r="D7624">
        <v>1</v>
      </c>
      <c r="E7624">
        <v>1</v>
      </c>
      <c r="F7624" t="s">
        <v>25</v>
      </c>
      <c r="G7624">
        <v>1</v>
      </c>
      <c r="H7624">
        <v>63.445309999999999</v>
      </c>
      <c r="I7624">
        <v>13.503909999999999</v>
      </c>
      <c r="J7624">
        <v>0.81640630000000003</v>
      </c>
      <c r="K7624">
        <v>59.023440000000001</v>
      </c>
      <c r="L7624" s="3">
        <v>44130.572222222225</v>
      </c>
      <c r="M7624">
        <v>17.18</v>
      </c>
      <c r="N7624" t="s">
        <v>28</v>
      </c>
      <c r="P7624">
        <f>(C7624-Key!$B$1)*24</f>
        <v>4.6333333334187046</v>
      </c>
      <c r="Q7624">
        <f>(Key!$B$2-'17.1'!C7624)*24</f>
        <v>-1.683333333407063</v>
      </c>
      <c r="R7624" s="3">
        <f>C7624-(M7624-Key!$B$5)/(24*Key!$B$6)</f>
        <v>44130.806324074074</v>
      </c>
      <c r="S7624">
        <f>M7624-Key!$B$5</f>
        <v>14.92</v>
      </c>
      <c r="T7624" s="2">
        <f t="shared" si="595"/>
        <v>44129.819444444445</v>
      </c>
      <c r="U7624" t="str">
        <f t="shared" si="596"/>
        <v>10-25-2020 19:40</v>
      </c>
      <c r="V7624">
        <f>IFERROR(IF(W7624=Z7624,VLOOKUP($U7624,[1]C8842!$G$2:$M$145,3,FALSE),0),0)</f>
        <v>0</v>
      </c>
      <c r="W7624">
        <f>VLOOKUP(RIGHT($V$1,5),Key!$A$9:$B$14,2,FALSE)</f>
        <v>10.199999999999999</v>
      </c>
      <c r="X7624">
        <f t="shared" si="599"/>
        <v>0</v>
      </c>
      <c r="Y7624">
        <f>VLOOKUP(RIGHT($X$1,5),Key!$A$9:$B$14,2,FALSE)</f>
        <v>3.7</v>
      </c>
      <c r="Z7624">
        <f t="shared" si="597"/>
        <v>10.199999999999999</v>
      </c>
      <c r="AA7624">
        <f t="shared" si="598"/>
        <v>0</v>
      </c>
    </row>
    <row r="7625" spans="1:27" x14ac:dyDescent="0.3">
      <c r="A7625">
        <v>100067</v>
      </c>
      <c r="B7625">
        <v>230922</v>
      </c>
      <c r="C7625" s="3">
        <v>44130.820138888892</v>
      </c>
      <c r="D7625">
        <v>1</v>
      </c>
      <c r="E7625">
        <v>1</v>
      </c>
      <c r="F7625" t="s">
        <v>25</v>
      </c>
      <c r="G7625">
        <v>2</v>
      </c>
      <c r="H7625">
        <v>64.386719999999997</v>
      </c>
      <c r="I7625">
        <v>21.8125</v>
      </c>
      <c r="J7625">
        <v>1.1484380000000001</v>
      </c>
      <c r="K7625">
        <v>58.023440000000001</v>
      </c>
      <c r="L7625" s="3">
        <v>44130.572222222225</v>
      </c>
      <c r="M7625">
        <v>17.18</v>
      </c>
      <c r="N7625" t="s">
        <v>28</v>
      </c>
      <c r="P7625">
        <f>(C7625-Key!$B$1)*24</f>
        <v>4.6333333334187046</v>
      </c>
      <c r="Q7625">
        <f>(Key!$B$2-'17.1'!C7625)*24</f>
        <v>-1.683333333407063</v>
      </c>
      <c r="R7625" s="3">
        <f>C7625-(M7625-Key!$B$5)/(24*Key!$B$6)</f>
        <v>44130.806324074074</v>
      </c>
      <c r="S7625">
        <f>M7625-Key!$B$5</f>
        <v>14.92</v>
      </c>
      <c r="T7625" s="2">
        <f t="shared" si="595"/>
        <v>44129.819444444445</v>
      </c>
      <c r="U7625" t="str">
        <f t="shared" si="596"/>
        <v>10-25-2020 19:40</v>
      </c>
      <c r="V7625">
        <f>IFERROR(IF(W7625=Z7625,VLOOKUP($U7625,[1]C8842!$G$2:$M$145,3,FALSE),0),0)</f>
        <v>0</v>
      </c>
      <c r="W7625">
        <f>VLOOKUP(RIGHT($V$1,5),Key!$A$9:$B$14,2,FALSE)</f>
        <v>10.199999999999999</v>
      </c>
      <c r="X7625">
        <f t="shared" si="599"/>
        <v>0</v>
      </c>
      <c r="Y7625">
        <f>VLOOKUP(RIGHT($X$1,5),Key!$A$9:$B$14,2,FALSE)</f>
        <v>3.7</v>
      </c>
      <c r="Z7625">
        <f t="shared" si="597"/>
        <v>10.199999999999999</v>
      </c>
      <c r="AA7625">
        <f t="shared" si="598"/>
        <v>0</v>
      </c>
    </row>
    <row r="7626" spans="1:27" x14ac:dyDescent="0.3">
      <c r="A7626">
        <v>100067</v>
      </c>
      <c r="B7626">
        <v>230922</v>
      </c>
      <c r="C7626" s="3">
        <v>44130.820138888892</v>
      </c>
      <c r="D7626">
        <v>0</v>
      </c>
      <c r="E7626">
        <v>2</v>
      </c>
      <c r="F7626" t="s">
        <v>25</v>
      </c>
      <c r="G7626">
        <v>1</v>
      </c>
      <c r="H7626">
        <v>62.484380000000002</v>
      </c>
      <c r="I7626">
        <v>16.57422</v>
      </c>
      <c r="J7626">
        <v>0.9609375</v>
      </c>
      <c r="K7626">
        <v>47.019530000000003</v>
      </c>
      <c r="L7626" s="3">
        <v>44130.572222222225</v>
      </c>
      <c r="M7626">
        <v>17.18</v>
      </c>
      <c r="N7626" t="s">
        <v>28</v>
      </c>
      <c r="P7626">
        <f>(C7626-Key!$B$1)*24</f>
        <v>4.6333333334187046</v>
      </c>
      <c r="Q7626">
        <f>(Key!$B$2-'17.1'!C7626)*24</f>
        <v>-1.683333333407063</v>
      </c>
      <c r="R7626" s="3">
        <f>C7626-(M7626-Key!$B$5)/(24*Key!$B$6)</f>
        <v>44130.806324074074</v>
      </c>
      <c r="S7626">
        <f>M7626-Key!$B$5</f>
        <v>14.92</v>
      </c>
      <c r="T7626" s="2">
        <f t="shared" si="595"/>
        <v>44129.819444444445</v>
      </c>
      <c r="U7626" t="str">
        <f t="shared" si="596"/>
        <v>10-25-2020 19:40</v>
      </c>
      <c r="V7626">
        <f>IFERROR(IF(W7626=Z7626,VLOOKUP($U7626,[1]C8842!$G$2:$M$145,3,FALSE),0),0)</f>
        <v>0</v>
      </c>
      <c r="W7626">
        <f>VLOOKUP(RIGHT($V$1,5),Key!$A$9:$B$14,2,FALSE)</f>
        <v>10.199999999999999</v>
      </c>
      <c r="X7626">
        <f t="shared" si="599"/>
        <v>0</v>
      </c>
      <c r="Y7626">
        <f>VLOOKUP(RIGHT($X$1,5),Key!$A$9:$B$14,2,FALSE)</f>
        <v>3.7</v>
      </c>
      <c r="Z7626">
        <f t="shared" si="597"/>
        <v>10.199999999999999</v>
      </c>
      <c r="AA7626">
        <f t="shared" si="598"/>
        <v>0</v>
      </c>
    </row>
    <row r="7627" spans="1:27" x14ac:dyDescent="0.3">
      <c r="A7627">
        <v>100067</v>
      </c>
      <c r="B7627">
        <v>230922</v>
      </c>
      <c r="C7627" s="3">
        <v>44130.820138888892</v>
      </c>
      <c r="D7627">
        <v>1</v>
      </c>
      <c r="E7627">
        <v>1</v>
      </c>
      <c r="F7627" t="s">
        <v>25</v>
      </c>
      <c r="G7627">
        <v>1</v>
      </c>
      <c r="H7627">
        <v>71.671880000000002</v>
      </c>
      <c r="I7627">
        <v>12.585940000000001</v>
      </c>
      <c r="J7627">
        <v>0.6875</v>
      </c>
      <c r="K7627">
        <v>56.023440000000001</v>
      </c>
      <c r="L7627" s="3">
        <v>44130.572222222225</v>
      </c>
      <c r="M7627">
        <v>17.18</v>
      </c>
      <c r="N7627" t="s">
        <v>28</v>
      </c>
      <c r="P7627">
        <f>(C7627-Key!$B$1)*24</f>
        <v>4.6333333334187046</v>
      </c>
      <c r="Q7627">
        <f>(Key!$B$2-'17.1'!C7627)*24</f>
        <v>-1.683333333407063</v>
      </c>
      <c r="R7627" s="3">
        <f>C7627-(M7627-Key!$B$5)/(24*Key!$B$6)</f>
        <v>44130.806324074074</v>
      </c>
      <c r="S7627">
        <f>M7627-Key!$B$5</f>
        <v>14.92</v>
      </c>
      <c r="T7627" s="2">
        <f t="shared" si="595"/>
        <v>44129.819444444445</v>
      </c>
      <c r="U7627" t="str">
        <f t="shared" si="596"/>
        <v>10-25-2020 19:40</v>
      </c>
      <c r="V7627">
        <f>IFERROR(IF(W7627=Z7627,VLOOKUP($U7627,[1]C8842!$G$2:$M$145,3,FALSE),0),0)</f>
        <v>0</v>
      </c>
      <c r="W7627">
        <f>VLOOKUP(RIGHT($V$1,5),Key!$A$9:$B$14,2,FALSE)</f>
        <v>10.199999999999999</v>
      </c>
      <c r="X7627">
        <f t="shared" si="599"/>
        <v>0</v>
      </c>
      <c r="Y7627">
        <f>VLOOKUP(RIGHT($X$1,5),Key!$A$9:$B$14,2,FALSE)</f>
        <v>3.7</v>
      </c>
      <c r="Z7627">
        <f t="shared" si="597"/>
        <v>10.199999999999999</v>
      </c>
      <c r="AA7627">
        <f t="shared" si="598"/>
        <v>0</v>
      </c>
    </row>
    <row r="7628" spans="1:27" x14ac:dyDescent="0.3">
      <c r="A7628">
        <v>100067</v>
      </c>
      <c r="B7628">
        <v>230922</v>
      </c>
      <c r="C7628" s="3">
        <v>44130.820138888892</v>
      </c>
      <c r="D7628">
        <v>0</v>
      </c>
      <c r="E7628">
        <v>2</v>
      </c>
      <c r="F7628" t="s">
        <v>25</v>
      </c>
      <c r="G7628">
        <v>2</v>
      </c>
      <c r="H7628">
        <v>61.046880000000002</v>
      </c>
      <c r="I7628">
        <v>25.23047</v>
      </c>
      <c r="J7628">
        <v>1.359375</v>
      </c>
      <c r="K7628">
        <v>46.019530000000003</v>
      </c>
      <c r="L7628" s="3">
        <v>44130.572222222225</v>
      </c>
      <c r="M7628">
        <v>17.18</v>
      </c>
      <c r="N7628" t="s">
        <v>28</v>
      </c>
      <c r="P7628">
        <f>(C7628-Key!$B$1)*24</f>
        <v>4.6333333334187046</v>
      </c>
      <c r="Q7628">
        <f>(Key!$B$2-'17.1'!C7628)*24</f>
        <v>-1.683333333407063</v>
      </c>
      <c r="R7628" s="3">
        <f>C7628-(M7628-Key!$B$5)/(24*Key!$B$6)</f>
        <v>44130.806324074074</v>
      </c>
      <c r="S7628">
        <f>M7628-Key!$B$5</f>
        <v>14.92</v>
      </c>
      <c r="T7628" s="2">
        <f t="shared" si="595"/>
        <v>44129.819444444445</v>
      </c>
      <c r="U7628" t="str">
        <f t="shared" si="596"/>
        <v>10-25-2020 19:40</v>
      </c>
      <c r="V7628">
        <f>IFERROR(IF(W7628=Z7628,VLOOKUP($U7628,[1]C8842!$G$2:$M$145,3,FALSE),0),0)</f>
        <v>0</v>
      </c>
      <c r="W7628">
        <f>VLOOKUP(RIGHT($V$1,5),Key!$A$9:$B$14,2,FALSE)</f>
        <v>10.199999999999999</v>
      </c>
      <c r="X7628">
        <f t="shared" si="599"/>
        <v>0</v>
      </c>
      <c r="Y7628">
        <f>VLOOKUP(RIGHT($X$1,5),Key!$A$9:$B$14,2,FALSE)</f>
        <v>3.7</v>
      </c>
      <c r="Z7628">
        <f t="shared" si="597"/>
        <v>10.199999999999999</v>
      </c>
      <c r="AA7628">
        <f t="shared" si="598"/>
        <v>0</v>
      </c>
    </row>
    <row r="7629" spans="1:27" x14ac:dyDescent="0.3">
      <c r="A7629">
        <v>100067</v>
      </c>
      <c r="B7629">
        <v>230922</v>
      </c>
      <c r="C7629" s="3">
        <v>44130.820833333331</v>
      </c>
      <c r="D7629">
        <v>1</v>
      </c>
      <c r="E7629">
        <v>1</v>
      </c>
      <c r="F7629" t="s">
        <v>25</v>
      </c>
      <c r="G7629">
        <v>2</v>
      </c>
      <c r="H7629">
        <v>69.628910000000005</v>
      </c>
      <c r="I7629">
        <v>21.01172</v>
      </c>
      <c r="J7629">
        <v>1.03125</v>
      </c>
      <c r="K7629">
        <v>58.023440000000001</v>
      </c>
      <c r="L7629" s="3">
        <v>44130.572222222225</v>
      </c>
      <c r="M7629">
        <v>17.18</v>
      </c>
      <c r="N7629" t="s">
        <v>28</v>
      </c>
      <c r="P7629">
        <f>(C7629-Key!$B$1)*24</f>
        <v>4.6499999999650754</v>
      </c>
      <c r="Q7629">
        <f>(Key!$B$2-'17.1'!C7629)*24</f>
        <v>-1.6999999999534339</v>
      </c>
      <c r="R7629" s="3">
        <f>C7629-(M7629-Key!$B$5)/(24*Key!$B$6)</f>
        <v>44130.807018518513</v>
      </c>
      <c r="S7629">
        <f>M7629-Key!$B$5</f>
        <v>14.92</v>
      </c>
      <c r="T7629" s="2">
        <f t="shared" si="595"/>
        <v>44129.819444444445</v>
      </c>
      <c r="U7629" t="str">
        <f t="shared" si="596"/>
        <v>10-25-2020 19:40</v>
      </c>
      <c r="V7629">
        <f>IFERROR(IF(W7629=Z7629,VLOOKUP($U7629,[1]C8842!$G$2:$M$145,3,FALSE),0),0)</f>
        <v>0</v>
      </c>
      <c r="W7629">
        <f>VLOOKUP(RIGHT($V$1,5),Key!$A$9:$B$14,2,FALSE)</f>
        <v>10.199999999999999</v>
      </c>
      <c r="X7629">
        <f t="shared" si="599"/>
        <v>0</v>
      </c>
      <c r="Y7629">
        <f>VLOOKUP(RIGHT($X$1,5),Key!$A$9:$B$14,2,FALSE)</f>
        <v>3.7</v>
      </c>
      <c r="Z7629">
        <f t="shared" si="597"/>
        <v>10.199999999999999</v>
      </c>
      <c r="AA7629">
        <f t="shared" si="598"/>
        <v>0</v>
      </c>
    </row>
    <row r="7630" spans="1:27" x14ac:dyDescent="0.3">
      <c r="A7630">
        <v>100067</v>
      </c>
      <c r="B7630">
        <v>230922</v>
      </c>
      <c r="C7630" s="3">
        <v>44130.820833333331</v>
      </c>
      <c r="D7630">
        <v>3</v>
      </c>
      <c r="E7630">
        <v>2</v>
      </c>
      <c r="F7630" t="s">
        <v>26</v>
      </c>
      <c r="G7630">
        <v>1</v>
      </c>
      <c r="H7630">
        <v>65.796880000000002</v>
      </c>
      <c r="I7630">
        <v>16.164059999999999</v>
      </c>
      <c r="J7630">
        <v>0.89453130000000003</v>
      </c>
      <c r="K7630">
        <v>94.039060000000006</v>
      </c>
      <c r="L7630" s="3">
        <v>44130.572222222225</v>
      </c>
      <c r="M7630">
        <v>17.18</v>
      </c>
      <c r="N7630" t="s">
        <v>28</v>
      </c>
      <c r="P7630">
        <f>(C7630-Key!$B$1)*24</f>
        <v>4.6499999999650754</v>
      </c>
      <c r="Q7630">
        <f>(Key!$B$2-'17.1'!C7630)*24</f>
        <v>-1.6999999999534339</v>
      </c>
      <c r="R7630" s="3">
        <f>C7630-(M7630-Key!$B$5)/(24*Key!$B$6)</f>
        <v>44130.807018518513</v>
      </c>
      <c r="S7630">
        <f>M7630-Key!$B$5</f>
        <v>14.92</v>
      </c>
      <c r="T7630" s="2">
        <f t="shared" si="595"/>
        <v>44129.819444444445</v>
      </c>
      <c r="U7630" t="str">
        <f t="shared" si="596"/>
        <v>10-25-2020 19:40</v>
      </c>
      <c r="V7630">
        <f>IFERROR(IF(W7630=Z7630,VLOOKUP($U7630,[1]C8842!$G$2:$M$145,3,FALSE),0),0)</f>
        <v>0</v>
      </c>
      <c r="W7630">
        <f>VLOOKUP(RIGHT($V$1,5),Key!$A$9:$B$14,2,FALSE)</f>
        <v>10.199999999999999</v>
      </c>
      <c r="X7630">
        <f t="shared" si="599"/>
        <v>0</v>
      </c>
      <c r="Y7630">
        <f>VLOOKUP(RIGHT($X$1,5),Key!$A$9:$B$14,2,FALSE)</f>
        <v>3.7</v>
      </c>
      <c r="Z7630">
        <f t="shared" si="597"/>
        <v>10.199999999999999</v>
      </c>
      <c r="AA7630">
        <f t="shared" si="598"/>
        <v>0</v>
      </c>
    </row>
    <row r="7631" spans="1:27" x14ac:dyDescent="0.3">
      <c r="A7631">
        <v>100067</v>
      </c>
      <c r="B7631">
        <v>230922</v>
      </c>
      <c r="C7631" s="3">
        <v>44130.820833333331</v>
      </c>
      <c r="D7631">
        <v>0</v>
      </c>
      <c r="E7631">
        <v>2</v>
      </c>
      <c r="F7631" t="s">
        <v>25</v>
      </c>
      <c r="G7631">
        <v>1</v>
      </c>
      <c r="H7631">
        <v>57.714840000000002</v>
      </c>
      <c r="I7631">
        <v>18.996089999999999</v>
      </c>
      <c r="J7631">
        <v>1.152344</v>
      </c>
      <c r="K7631">
        <v>46.019530000000003</v>
      </c>
      <c r="L7631" s="3">
        <v>44130.572222222225</v>
      </c>
      <c r="M7631">
        <v>17.18</v>
      </c>
      <c r="N7631" t="s">
        <v>28</v>
      </c>
      <c r="P7631">
        <f>(C7631-Key!$B$1)*24</f>
        <v>4.6499999999650754</v>
      </c>
      <c r="Q7631">
        <f>(Key!$B$2-'17.1'!C7631)*24</f>
        <v>-1.6999999999534339</v>
      </c>
      <c r="R7631" s="3">
        <f>C7631-(M7631-Key!$B$5)/(24*Key!$B$6)</f>
        <v>44130.807018518513</v>
      </c>
      <c r="S7631">
        <f>M7631-Key!$B$5</f>
        <v>14.92</v>
      </c>
      <c r="T7631" s="2">
        <f t="shared" si="595"/>
        <v>44129.819444444445</v>
      </c>
      <c r="U7631" t="str">
        <f t="shared" si="596"/>
        <v>10-25-2020 19:40</v>
      </c>
      <c r="V7631">
        <f>IFERROR(IF(W7631=Z7631,VLOOKUP($U7631,[1]C8842!$G$2:$M$145,3,FALSE),0),0)</f>
        <v>0</v>
      </c>
      <c r="W7631">
        <f>VLOOKUP(RIGHT($V$1,5),Key!$A$9:$B$14,2,FALSE)</f>
        <v>10.199999999999999</v>
      </c>
      <c r="X7631">
        <f t="shared" si="599"/>
        <v>0</v>
      </c>
      <c r="Y7631">
        <f>VLOOKUP(RIGHT($X$1,5),Key!$A$9:$B$14,2,FALSE)</f>
        <v>3.7</v>
      </c>
      <c r="Z7631">
        <f t="shared" si="597"/>
        <v>10.199999999999999</v>
      </c>
      <c r="AA7631">
        <f t="shared" si="598"/>
        <v>0</v>
      </c>
    </row>
    <row r="7632" spans="1:27" x14ac:dyDescent="0.3">
      <c r="A7632">
        <v>100067</v>
      </c>
      <c r="B7632">
        <v>230922</v>
      </c>
      <c r="C7632" s="3">
        <v>44130.820833333331</v>
      </c>
      <c r="D7632">
        <v>1</v>
      </c>
      <c r="E7632">
        <v>1</v>
      </c>
      <c r="F7632" t="s">
        <v>25</v>
      </c>
      <c r="G7632">
        <v>1</v>
      </c>
      <c r="H7632">
        <v>65.269530000000003</v>
      </c>
      <c r="I7632">
        <v>19.445309999999999</v>
      </c>
      <c r="J7632">
        <v>1.035156</v>
      </c>
      <c r="K7632">
        <v>58.023440000000001</v>
      </c>
      <c r="L7632" s="3">
        <v>44130.572222222225</v>
      </c>
      <c r="M7632">
        <v>17.18</v>
      </c>
      <c r="N7632" t="s">
        <v>28</v>
      </c>
      <c r="P7632">
        <f>(C7632-Key!$B$1)*24</f>
        <v>4.6499999999650754</v>
      </c>
      <c r="Q7632">
        <f>(Key!$B$2-'17.1'!C7632)*24</f>
        <v>-1.6999999999534339</v>
      </c>
      <c r="R7632" s="3">
        <f>C7632-(M7632-Key!$B$5)/(24*Key!$B$6)</f>
        <v>44130.807018518513</v>
      </c>
      <c r="S7632">
        <f>M7632-Key!$B$5</f>
        <v>14.92</v>
      </c>
      <c r="T7632" s="2">
        <f t="shared" si="595"/>
        <v>44129.819444444445</v>
      </c>
      <c r="U7632" t="str">
        <f t="shared" si="596"/>
        <v>10-25-2020 19:40</v>
      </c>
      <c r="V7632">
        <f>IFERROR(IF(W7632=Z7632,VLOOKUP($U7632,[1]C8842!$G$2:$M$145,3,FALSE),0),0)</f>
        <v>0</v>
      </c>
      <c r="W7632">
        <f>VLOOKUP(RIGHT($V$1,5),Key!$A$9:$B$14,2,FALSE)</f>
        <v>10.199999999999999</v>
      </c>
      <c r="X7632">
        <f t="shared" si="599"/>
        <v>0</v>
      </c>
      <c r="Y7632">
        <f>VLOOKUP(RIGHT($X$1,5),Key!$A$9:$B$14,2,FALSE)</f>
        <v>3.7</v>
      </c>
      <c r="Z7632">
        <f t="shared" si="597"/>
        <v>10.199999999999999</v>
      </c>
      <c r="AA7632">
        <f t="shared" si="598"/>
        <v>0</v>
      </c>
    </row>
    <row r="7633" spans="1:27" x14ac:dyDescent="0.3">
      <c r="A7633">
        <v>100067</v>
      </c>
      <c r="B7633">
        <v>230922</v>
      </c>
      <c r="C7633" s="3">
        <v>44130.820833333331</v>
      </c>
      <c r="D7633">
        <v>0</v>
      </c>
      <c r="E7633">
        <v>2</v>
      </c>
      <c r="F7633" t="s">
        <v>25</v>
      </c>
      <c r="G7633">
        <v>3</v>
      </c>
      <c r="H7633">
        <v>62.421880000000002</v>
      </c>
      <c r="I7633">
        <v>31.089839999999999</v>
      </c>
      <c r="J7633">
        <v>1.582031</v>
      </c>
      <c r="K7633">
        <v>45.019530000000003</v>
      </c>
      <c r="L7633" s="3">
        <v>44130.572222222225</v>
      </c>
      <c r="M7633">
        <v>17.18</v>
      </c>
      <c r="N7633" t="s">
        <v>28</v>
      </c>
      <c r="P7633">
        <f>(C7633-Key!$B$1)*24</f>
        <v>4.6499999999650754</v>
      </c>
      <c r="Q7633">
        <f>(Key!$B$2-'17.1'!C7633)*24</f>
        <v>-1.6999999999534339</v>
      </c>
      <c r="R7633" s="3">
        <f>C7633-(M7633-Key!$B$5)/(24*Key!$B$6)</f>
        <v>44130.807018518513</v>
      </c>
      <c r="S7633">
        <f>M7633-Key!$B$5</f>
        <v>14.92</v>
      </c>
      <c r="T7633" s="2">
        <f t="shared" si="595"/>
        <v>44129.819444444445</v>
      </c>
      <c r="U7633" t="str">
        <f t="shared" si="596"/>
        <v>10-25-2020 19:40</v>
      </c>
      <c r="V7633">
        <f>IFERROR(IF(W7633=Z7633,VLOOKUP($U7633,[1]C8842!$G$2:$M$145,3,FALSE),0),0)</f>
        <v>0</v>
      </c>
      <c r="W7633">
        <f>VLOOKUP(RIGHT($V$1,5),Key!$A$9:$B$14,2,FALSE)</f>
        <v>10.199999999999999</v>
      </c>
      <c r="X7633">
        <f t="shared" si="599"/>
        <v>0</v>
      </c>
      <c r="Y7633">
        <f>VLOOKUP(RIGHT($X$1,5),Key!$A$9:$B$14,2,FALSE)</f>
        <v>3.7</v>
      </c>
      <c r="Z7633">
        <f t="shared" si="597"/>
        <v>10.199999999999999</v>
      </c>
      <c r="AA7633">
        <f t="shared" si="598"/>
        <v>0</v>
      </c>
    </row>
    <row r="7634" spans="1:27" x14ac:dyDescent="0.3">
      <c r="A7634">
        <v>100067</v>
      </c>
      <c r="B7634">
        <v>230922</v>
      </c>
      <c r="C7634" s="3">
        <v>44130.820833333331</v>
      </c>
      <c r="D7634">
        <v>1</v>
      </c>
      <c r="E7634">
        <v>1</v>
      </c>
      <c r="F7634" t="s">
        <v>25</v>
      </c>
      <c r="G7634">
        <v>1</v>
      </c>
      <c r="H7634">
        <v>66.859380000000002</v>
      </c>
      <c r="I7634">
        <v>14.617190000000001</v>
      </c>
      <c r="J7634">
        <v>0.8203125</v>
      </c>
      <c r="K7634">
        <v>58.023440000000001</v>
      </c>
      <c r="L7634" s="3">
        <v>44130.572222222225</v>
      </c>
      <c r="M7634">
        <v>17.18</v>
      </c>
      <c r="N7634" t="s">
        <v>28</v>
      </c>
      <c r="P7634">
        <f>(C7634-Key!$B$1)*24</f>
        <v>4.6499999999650754</v>
      </c>
      <c r="Q7634">
        <f>(Key!$B$2-'17.1'!C7634)*24</f>
        <v>-1.6999999999534339</v>
      </c>
      <c r="R7634" s="3">
        <f>C7634-(M7634-Key!$B$5)/(24*Key!$B$6)</f>
        <v>44130.807018518513</v>
      </c>
      <c r="S7634">
        <f>M7634-Key!$B$5</f>
        <v>14.92</v>
      </c>
      <c r="T7634" s="2">
        <f t="shared" si="595"/>
        <v>44129.819444444445</v>
      </c>
      <c r="U7634" t="str">
        <f t="shared" si="596"/>
        <v>10-25-2020 19:40</v>
      </c>
      <c r="V7634">
        <f>IFERROR(IF(W7634=Z7634,VLOOKUP($U7634,[1]C8842!$G$2:$M$145,3,FALSE),0),0)</f>
        <v>0</v>
      </c>
      <c r="W7634">
        <f>VLOOKUP(RIGHT($V$1,5),Key!$A$9:$B$14,2,FALSE)</f>
        <v>10.199999999999999</v>
      </c>
      <c r="X7634">
        <f t="shared" si="599"/>
        <v>0</v>
      </c>
      <c r="Y7634">
        <f>VLOOKUP(RIGHT($X$1,5),Key!$A$9:$B$14,2,FALSE)</f>
        <v>3.7</v>
      </c>
      <c r="Z7634">
        <f t="shared" si="597"/>
        <v>10.199999999999999</v>
      </c>
      <c r="AA7634">
        <f t="shared" si="598"/>
        <v>0</v>
      </c>
    </row>
    <row r="7635" spans="1:27" x14ac:dyDescent="0.3">
      <c r="A7635">
        <v>100067</v>
      </c>
      <c r="B7635">
        <v>230922</v>
      </c>
      <c r="C7635" s="3">
        <v>44130.820833333331</v>
      </c>
      <c r="D7635">
        <v>1</v>
      </c>
      <c r="E7635">
        <v>1</v>
      </c>
      <c r="F7635" t="s">
        <v>25</v>
      </c>
      <c r="G7635">
        <v>1</v>
      </c>
      <c r="H7635">
        <v>67.679689999999994</v>
      </c>
      <c r="I7635">
        <v>18.61328</v>
      </c>
      <c r="J7635">
        <v>0.96484380000000003</v>
      </c>
      <c r="K7635">
        <v>56.023440000000001</v>
      </c>
      <c r="L7635" s="3">
        <v>44130.572222222225</v>
      </c>
      <c r="M7635">
        <v>17.18</v>
      </c>
      <c r="N7635" t="s">
        <v>28</v>
      </c>
      <c r="P7635">
        <f>(C7635-Key!$B$1)*24</f>
        <v>4.6499999999650754</v>
      </c>
      <c r="Q7635">
        <f>(Key!$B$2-'17.1'!C7635)*24</f>
        <v>-1.6999999999534339</v>
      </c>
      <c r="R7635" s="3">
        <f>C7635-(M7635-Key!$B$5)/(24*Key!$B$6)</f>
        <v>44130.807018518513</v>
      </c>
      <c r="S7635">
        <f>M7635-Key!$B$5</f>
        <v>14.92</v>
      </c>
      <c r="T7635" s="2">
        <f t="shared" si="595"/>
        <v>44129.819444444445</v>
      </c>
      <c r="U7635" t="str">
        <f t="shared" si="596"/>
        <v>10-25-2020 19:40</v>
      </c>
      <c r="V7635">
        <f>IFERROR(IF(W7635=Z7635,VLOOKUP($U7635,[1]C8842!$G$2:$M$145,3,FALSE),0),0)</f>
        <v>0</v>
      </c>
      <c r="W7635">
        <f>VLOOKUP(RIGHT($V$1,5),Key!$A$9:$B$14,2,FALSE)</f>
        <v>10.199999999999999</v>
      </c>
      <c r="X7635">
        <f t="shared" si="599"/>
        <v>0</v>
      </c>
      <c r="Y7635">
        <f>VLOOKUP(RIGHT($X$1,5),Key!$A$9:$B$14,2,FALSE)</f>
        <v>3.7</v>
      </c>
      <c r="Z7635">
        <f t="shared" si="597"/>
        <v>10.199999999999999</v>
      </c>
      <c r="AA7635">
        <f t="shared" si="598"/>
        <v>0</v>
      </c>
    </row>
    <row r="7636" spans="1:27" x14ac:dyDescent="0.3">
      <c r="A7636">
        <v>100067</v>
      </c>
      <c r="B7636">
        <v>230922</v>
      </c>
      <c r="C7636" s="3">
        <v>44130.820833333331</v>
      </c>
      <c r="D7636">
        <v>0</v>
      </c>
      <c r="E7636">
        <v>2</v>
      </c>
      <c r="F7636" t="s">
        <v>25</v>
      </c>
      <c r="G7636">
        <v>1</v>
      </c>
      <c r="H7636">
        <v>58.398440000000001</v>
      </c>
      <c r="I7636">
        <v>16.464839999999999</v>
      </c>
      <c r="J7636">
        <v>1.0234380000000001</v>
      </c>
      <c r="K7636">
        <v>46.019530000000003</v>
      </c>
      <c r="L7636" s="3">
        <v>44130.572222222225</v>
      </c>
      <c r="M7636">
        <v>17.18</v>
      </c>
      <c r="N7636" t="s">
        <v>28</v>
      </c>
      <c r="P7636">
        <f>(C7636-Key!$B$1)*24</f>
        <v>4.6499999999650754</v>
      </c>
      <c r="Q7636">
        <f>(Key!$B$2-'17.1'!C7636)*24</f>
        <v>-1.6999999999534339</v>
      </c>
      <c r="R7636" s="3">
        <f>C7636-(M7636-Key!$B$5)/(24*Key!$B$6)</f>
        <v>44130.807018518513</v>
      </c>
      <c r="S7636">
        <f>M7636-Key!$B$5</f>
        <v>14.92</v>
      </c>
      <c r="T7636" s="2">
        <f t="shared" si="595"/>
        <v>44129.819444444445</v>
      </c>
      <c r="U7636" t="str">
        <f t="shared" si="596"/>
        <v>10-25-2020 19:40</v>
      </c>
      <c r="V7636">
        <f>IFERROR(IF(W7636=Z7636,VLOOKUP($U7636,[1]C8842!$G$2:$M$145,3,FALSE),0),0)</f>
        <v>0</v>
      </c>
      <c r="W7636">
        <f>VLOOKUP(RIGHT($V$1,5),Key!$A$9:$B$14,2,FALSE)</f>
        <v>10.199999999999999</v>
      </c>
      <c r="X7636">
        <f t="shared" si="599"/>
        <v>0</v>
      </c>
      <c r="Y7636">
        <f>VLOOKUP(RIGHT($X$1,5),Key!$A$9:$B$14,2,FALSE)</f>
        <v>3.7</v>
      </c>
      <c r="Z7636">
        <f t="shared" si="597"/>
        <v>10.199999999999999</v>
      </c>
      <c r="AA7636">
        <f t="shared" si="598"/>
        <v>0</v>
      </c>
    </row>
    <row r="7637" spans="1:27" x14ac:dyDescent="0.3">
      <c r="A7637">
        <v>100067</v>
      </c>
      <c r="B7637">
        <v>230922</v>
      </c>
      <c r="C7637" s="3">
        <v>44130.820833333331</v>
      </c>
      <c r="D7637">
        <v>3</v>
      </c>
      <c r="E7637">
        <v>2</v>
      </c>
      <c r="F7637" t="s">
        <v>26</v>
      </c>
      <c r="G7637">
        <v>1</v>
      </c>
      <c r="H7637">
        <v>71.449219999999997</v>
      </c>
      <c r="I7637">
        <v>15.820309999999999</v>
      </c>
      <c r="J7637">
        <v>0.8125</v>
      </c>
      <c r="K7637">
        <v>94.039060000000006</v>
      </c>
      <c r="L7637" s="3">
        <v>44130.572222222225</v>
      </c>
      <c r="M7637">
        <v>17.18</v>
      </c>
      <c r="N7637" t="s">
        <v>28</v>
      </c>
      <c r="P7637">
        <f>(C7637-Key!$B$1)*24</f>
        <v>4.6499999999650754</v>
      </c>
      <c r="Q7637">
        <f>(Key!$B$2-'17.1'!C7637)*24</f>
        <v>-1.6999999999534339</v>
      </c>
      <c r="R7637" s="3">
        <f>C7637-(M7637-Key!$B$5)/(24*Key!$B$6)</f>
        <v>44130.807018518513</v>
      </c>
      <c r="S7637">
        <f>M7637-Key!$B$5</f>
        <v>14.92</v>
      </c>
      <c r="T7637" s="2">
        <f t="shared" si="595"/>
        <v>44129.819444444445</v>
      </c>
      <c r="U7637" t="str">
        <f t="shared" si="596"/>
        <v>10-25-2020 19:40</v>
      </c>
      <c r="V7637">
        <f>IFERROR(IF(W7637=Z7637,VLOOKUP($U7637,[1]C8842!$G$2:$M$145,3,FALSE),0),0)</f>
        <v>0</v>
      </c>
      <c r="W7637">
        <f>VLOOKUP(RIGHT($V$1,5),Key!$A$9:$B$14,2,FALSE)</f>
        <v>10.199999999999999</v>
      </c>
      <c r="X7637">
        <f t="shared" si="599"/>
        <v>0</v>
      </c>
      <c r="Y7637">
        <f>VLOOKUP(RIGHT($X$1,5),Key!$A$9:$B$14,2,FALSE)</f>
        <v>3.7</v>
      </c>
      <c r="Z7637">
        <f t="shared" si="597"/>
        <v>10.199999999999999</v>
      </c>
      <c r="AA7637">
        <f t="shared" si="598"/>
        <v>0</v>
      </c>
    </row>
    <row r="7638" spans="1:27" x14ac:dyDescent="0.3">
      <c r="A7638">
        <v>100067</v>
      </c>
      <c r="B7638">
        <v>230922</v>
      </c>
      <c r="C7638" s="3">
        <v>44130.820833333331</v>
      </c>
      <c r="D7638">
        <v>0</v>
      </c>
      <c r="E7638">
        <v>2</v>
      </c>
      <c r="F7638" t="s">
        <v>25</v>
      </c>
      <c r="G7638">
        <v>2</v>
      </c>
      <c r="H7638">
        <v>62.355469999999997</v>
      </c>
      <c r="I7638">
        <v>22.83203</v>
      </c>
      <c r="J7638">
        <v>1.230469</v>
      </c>
      <c r="K7638">
        <v>48.019530000000003</v>
      </c>
      <c r="L7638" s="3">
        <v>44130.572222222225</v>
      </c>
      <c r="M7638">
        <v>17.18</v>
      </c>
      <c r="N7638" t="s">
        <v>28</v>
      </c>
      <c r="P7638">
        <f>(C7638-Key!$B$1)*24</f>
        <v>4.6499999999650754</v>
      </c>
      <c r="Q7638">
        <f>(Key!$B$2-'17.1'!C7638)*24</f>
        <v>-1.6999999999534339</v>
      </c>
      <c r="R7638" s="3">
        <f>C7638-(M7638-Key!$B$5)/(24*Key!$B$6)</f>
        <v>44130.807018518513</v>
      </c>
      <c r="S7638">
        <f>M7638-Key!$B$5</f>
        <v>14.92</v>
      </c>
      <c r="T7638" s="2">
        <f t="shared" si="595"/>
        <v>44129.819444444445</v>
      </c>
      <c r="U7638" t="str">
        <f t="shared" si="596"/>
        <v>10-25-2020 19:40</v>
      </c>
      <c r="V7638">
        <f>IFERROR(IF(W7638=Z7638,VLOOKUP($U7638,[1]C8842!$G$2:$M$145,3,FALSE),0),0)</f>
        <v>0</v>
      </c>
      <c r="W7638">
        <f>VLOOKUP(RIGHT($V$1,5),Key!$A$9:$B$14,2,FALSE)</f>
        <v>10.199999999999999</v>
      </c>
      <c r="X7638">
        <f t="shared" si="599"/>
        <v>0</v>
      </c>
      <c r="Y7638">
        <f>VLOOKUP(RIGHT($X$1,5),Key!$A$9:$B$14,2,FALSE)</f>
        <v>3.7</v>
      </c>
      <c r="Z7638">
        <f t="shared" si="597"/>
        <v>10.199999999999999</v>
      </c>
      <c r="AA7638">
        <f t="shared" si="598"/>
        <v>0</v>
      </c>
    </row>
    <row r="7639" spans="1:27" x14ac:dyDescent="0.3">
      <c r="A7639">
        <v>100067</v>
      </c>
      <c r="B7639">
        <v>230922</v>
      </c>
      <c r="C7639" s="3">
        <v>44130.820833333331</v>
      </c>
      <c r="D7639">
        <v>0</v>
      </c>
      <c r="E7639">
        <v>2</v>
      </c>
      <c r="F7639" t="s">
        <v>25</v>
      </c>
      <c r="G7639">
        <v>2</v>
      </c>
      <c r="H7639">
        <v>58.8125</v>
      </c>
      <c r="I7639">
        <v>24.066410000000001</v>
      </c>
      <c r="J7639">
        <v>1.359375</v>
      </c>
      <c r="K7639">
        <v>46.019530000000003</v>
      </c>
      <c r="L7639" s="3">
        <v>44130.572222222225</v>
      </c>
      <c r="M7639">
        <v>17.18</v>
      </c>
      <c r="N7639" t="s">
        <v>28</v>
      </c>
      <c r="P7639">
        <f>(C7639-Key!$B$1)*24</f>
        <v>4.6499999999650754</v>
      </c>
      <c r="Q7639">
        <f>(Key!$B$2-'17.1'!C7639)*24</f>
        <v>-1.6999999999534339</v>
      </c>
      <c r="R7639" s="3">
        <f>C7639-(M7639-Key!$B$5)/(24*Key!$B$6)</f>
        <v>44130.807018518513</v>
      </c>
      <c r="S7639">
        <f>M7639-Key!$B$5</f>
        <v>14.92</v>
      </c>
      <c r="T7639" s="2">
        <f t="shared" si="595"/>
        <v>44129.819444444445</v>
      </c>
      <c r="U7639" t="str">
        <f t="shared" si="596"/>
        <v>10-25-2020 19:40</v>
      </c>
      <c r="V7639">
        <f>IFERROR(IF(W7639=Z7639,VLOOKUP($U7639,[1]C8842!$G$2:$M$145,3,FALSE),0),0)</f>
        <v>0</v>
      </c>
      <c r="W7639">
        <f>VLOOKUP(RIGHT($V$1,5),Key!$A$9:$B$14,2,FALSE)</f>
        <v>10.199999999999999</v>
      </c>
      <c r="X7639">
        <f t="shared" si="599"/>
        <v>0</v>
      </c>
      <c r="Y7639">
        <f>VLOOKUP(RIGHT($X$1,5),Key!$A$9:$B$14,2,FALSE)</f>
        <v>3.7</v>
      </c>
      <c r="Z7639">
        <f t="shared" si="597"/>
        <v>10.199999999999999</v>
      </c>
      <c r="AA7639">
        <f t="shared" si="598"/>
        <v>0</v>
      </c>
    </row>
    <row r="7640" spans="1:27" x14ac:dyDescent="0.3">
      <c r="A7640">
        <v>100067</v>
      </c>
      <c r="B7640">
        <v>230922</v>
      </c>
      <c r="C7640" s="3">
        <v>44130.820833333331</v>
      </c>
      <c r="D7640">
        <v>2</v>
      </c>
      <c r="E7640">
        <v>1</v>
      </c>
      <c r="F7640" t="s">
        <v>26</v>
      </c>
      <c r="G7640">
        <v>1</v>
      </c>
      <c r="H7640">
        <v>68.0625</v>
      </c>
      <c r="I7640">
        <v>15.382809999999999</v>
      </c>
      <c r="J7640">
        <v>0.83203130000000003</v>
      </c>
      <c r="K7640">
        <v>82.035160000000005</v>
      </c>
      <c r="L7640" s="3">
        <v>44130.572222222225</v>
      </c>
      <c r="M7640">
        <v>17.18</v>
      </c>
      <c r="N7640" t="s">
        <v>28</v>
      </c>
      <c r="P7640">
        <f>(C7640-Key!$B$1)*24</f>
        <v>4.6499999999650754</v>
      </c>
      <c r="Q7640">
        <f>(Key!$B$2-'17.1'!C7640)*24</f>
        <v>-1.6999999999534339</v>
      </c>
      <c r="R7640" s="3">
        <f>C7640-(M7640-Key!$B$5)/(24*Key!$B$6)</f>
        <v>44130.807018518513</v>
      </c>
      <c r="S7640">
        <f>M7640-Key!$B$5</f>
        <v>14.92</v>
      </c>
      <c r="T7640" s="2">
        <f t="shared" si="595"/>
        <v>44129.819444444445</v>
      </c>
      <c r="U7640" t="str">
        <f t="shared" si="596"/>
        <v>10-25-2020 19:40</v>
      </c>
      <c r="V7640">
        <f>IFERROR(IF(W7640=Z7640,VLOOKUP($U7640,[1]C8842!$G$2:$M$145,3,FALSE),0),0)</f>
        <v>0</v>
      </c>
      <c r="W7640">
        <f>VLOOKUP(RIGHT($V$1,5),Key!$A$9:$B$14,2,FALSE)</f>
        <v>10.199999999999999</v>
      </c>
      <c r="X7640">
        <f t="shared" si="599"/>
        <v>0</v>
      </c>
      <c r="Y7640">
        <f>VLOOKUP(RIGHT($X$1,5),Key!$A$9:$B$14,2,FALSE)</f>
        <v>3.7</v>
      </c>
      <c r="Z7640">
        <f t="shared" si="597"/>
        <v>10.199999999999999</v>
      </c>
      <c r="AA7640">
        <f t="shared" si="598"/>
        <v>0</v>
      </c>
    </row>
    <row r="7641" spans="1:27" x14ac:dyDescent="0.3">
      <c r="A7641">
        <v>100067</v>
      </c>
      <c r="B7641">
        <v>230922</v>
      </c>
      <c r="C7641" s="3">
        <v>44130.820833333331</v>
      </c>
      <c r="D7641">
        <v>3</v>
      </c>
      <c r="E7641">
        <v>2</v>
      </c>
      <c r="F7641" t="s">
        <v>26</v>
      </c>
      <c r="G7641">
        <v>1</v>
      </c>
      <c r="H7641">
        <v>70.746089999999995</v>
      </c>
      <c r="I7641">
        <v>19.195309999999999</v>
      </c>
      <c r="J7641">
        <v>0.9453125</v>
      </c>
      <c r="K7641">
        <v>92.039060000000006</v>
      </c>
      <c r="L7641" s="3">
        <v>44130.572222222225</v>
      </c>
      <c r="M7641">
        <v>17.18</v>
      </c>
      <c r="N7641" t="s">
        <v>28</v>
      </c>
      <c r="P7641">
        <f>(C7641-Key!$B$1)*24</f>
        <v>4.6499999999650754</v>
      </c>
      <c r="Q7641">
        <f>(Key!$B$2-'17.1'!C7641)*24</f>
        <v>-1.6999999999534339</v>
      </c>
      <c r="R7641" s="3">
        <f>C7641-(M7641-Key!$B$5)/(24*Key!$B$6)</f>
        <v>44130.807018518513</v>
      </c>
      <c r="S7641">
        <f>M7641-Key!$B$5</f>
        <v>14.92</v>
      </c>
      <c r="T7641" s="2">
        <f t="shared" si="595"/>
        <v>44129.819444444445</v>
      </c>
      <c r="U7641" t="str">
        <f t="shared" si="596"/>
        <v>10-25-2020 19:40</v>
      </c>
      <c r="V7641">
        <f>IFERROR(IF(W7641=Z7641,VLOOKUP($U7641,[1]C8842!$G$2:$M$145,3,FALSE),0),0)</f>
        <v>0</v>
      </c>
      <c r="W7641">
        <f>VLOOKUP(RIGHT($V$1,5),Key!$A$9:$B$14,2,FALSE)</f>
        <v>10.199999999999999</v>
      </c>
      <c r="X7641">
        <f t="shared" si="599"/>
        <v>0</v>
      </c>
      <c r="Y7641">
        <f>VLOOKUP(RIGHT($X$1,5),Key!$A$9:$B$14,2,FALSE)</f>
        <v>3.7</v>
      </c>
      <c r="Z7641">
        <f t="shared" si="597"/>
        <v>10.199999999999999</v>
      </c>
      <c r="AA7641">
        <f t="shared" si="598"/>
        <v>0</v>
      </c>
    </row>
    <row r="7642" spans="1:27" x14ac:dyDescent="0.3">
      <c r="A7642">
        <v>100067</v>
      </c>
      <c r="B7642">
        <v>230922</v>
      </c>
      <c r="C7642" s="3">
        <v>44130.820833333331</v>
      </c>
      <c r="D7642">
        <v>0</v>
      </c>
      <c r="E7642">
        <v>2</v>
      </c>
      <c r="F7642" t="s">
        <v>25</v>
      </c>
      <c r="G7642">
        <v>1</v>
      </c>
      <c r="H7642">
        <v>60.1875</v>
      </c>
      <c r="I7642">
        <v>16.066410000000001</v>
      </c>
      <c r="J7642">
        <v>0.97265630000000003</v>
      </c>
      <c r="K7642">
        <v>46.019530000000003</v>
      </c>
      <c r="L7642" s="3">
        <v>44130.572222222225</v>
      </c>
      <c r="M7642">
        <v>17.18</v>
      </c>
      <c r="N7642" t="s">
        <v>28</v>
      </c>
      <c r="P7642">
        <f>(C7642-Key!$B$1)*24</f>
        <v>4.6499999999650754</v>
      </c>
      <c r="Q7642">
        <f>(Key!$B$2-'17.1'!C7642)*24</f>
        <v>-1.6999999999534339</v>
      </c>
      <c r="R7642" s="3">
        <f>C7642-(M7642-Key!$B$5)/(24*Key!$B$6)</f>
        <v>44130.807018518513</v>
      </c>
      <c r="S7642">
        <f>M7642-Key!$B$5</f>
        <v>14.92</v>
      </c>
      <c r="T7642" s="2">
        <f t="shared" si="595"/>
        <v>44129.819444444445</v>
      </c>
      <c r="U7642" t="str">
        <f t="shared" si="596"/>
        <v>10-25-2020 19:40</v>
      </c>
      <c r="V7642">
        <f>IFERROR(IF(W7642=Z7642,VLOOKUP($U7642,[1]C8842!$G$2:$M$145,3,FALSE),0),0)</f>
        <v>0</v>
      </c>
      <c r="W7642">
        <f>VLOOKUP(RIGHT($V$1,5),Key!$A$9:$B$14,2,FALSE)</f>
        <v>10.199999999999999</v>
      </c>
      <c r="X7642">
        <f t="shared" si="599"/>
        <v>0</v>
      </c>
      <c r="Y7642">
        <f>VLOOKUP(RIGHT($X$1,5),Key!$A$9:$B$14,2,FALSE)</f>
        <v>3.7</v>
      </c>
      <c r="Z7642">
        <f t="shared" si="597"/>
        <v>10.199999999999999</v>
      </c>
      <c r="AA7642">
        <f t="shared" si="598"/>
        <v>0</v>
      </c>
    </row>
    <row r="7643" spans="1:27" x14ac:dyDescent="0.3">
      <c r="A7643">
        <v>100067</v>
      </c>
      <c r="B7643">
        <v>230922</v>
      </c>
      <c r="C7643" s="3">
        <v>44130.821527777778</v>
      </c>
      <c r="D7643">
        <v>3</v>
      </c>
      <c r="E7643">
        <v>2</v>
      </c>
      <c r="F7643" t="s">
        <v>26</v>
      </c>
      <c r="G7643">
        <v>1</v>
      </c>
      <c r="H7643">
        <v>70.457030000000003</v>
      </c>
      <c r="I7643">
        <v>15.625</v>
      </c>
      <c r="J7643">
        <v>0.81640630000000003</v>
      </c>
      <c r="K7643">
        <v>94.039060000000006</v>
      </c>
      <c r="L7643" s="3">
        <v>44130.575694444444</v>
      </c>
      <c r="M7643">
        <v>17.18</v>
      </c>
      <c r="N7643" t="s">
        <v>28</v>
      </c>
      <c r="P7643">
        <f>(C7643-Key!$B$1)*24</f>
        <v>4.6666666666860692</v>
      </c>
      <c r="Q7643">
        <f>(Key!$B$2-'17.1'!C7643)*24</f>
        <v>-1.7166666666744277</v>
      </c>
      <c r="R7643" s="3">
        <f>C7643-(M7643-Key!$B$5)/(24*Key!$B$6)</f>
        <v>44130.80771296296</v>
      </c>
      <c r="S7643">
        <f>M7643-Key!$B$5</f>
        <v>14.92</v>
      </c>
      <c r="T7643" s="2">
        <f t="shared" si="595"/>
        <v>44129.819444444445</v>
      </c>
      <c r="U7643" t="str">
        <f t="shared" si="596"/>
        <v>10-25-2020 19:40</v>
      </c>
      <c r="V7643">
        <f>IFERROR(IF(W7643=Z7643,VLOOKUP($U7643,[1]C8842!$G$2:$M$145,3,FALSE),0),0)</f>
        <v>0</v>
      </c>
      <c r="W7643">
        <f>VLOOKUP(RIGHT($V$1,5),Key!$A$9:$B$14,2,FALSE)</f>
        <v>10.199999999999999</v>
      </c>
      <c r="X7643">
        <f t="shared" si="599"/>
        <v>0</v>
      </c>
      <c r="Y7643">
        <f>VLOOKUP(RIGHT($X$1,5),Key!$A$9:$B$14,2,FALSE)</f>
        <v>3.7</v>
      </c>
      <c r="Z7643">
        <f t="shared" si="597"/>
        <v>10.199999999999999</v>
      </c>
      <c r="AA7643">
        <f t="shared" si="598"/>
        <v>0</v>
      </c>
    </row>
    <row r="7644" spans="1:27" x14ac:dyDescent="0.3">
      <c r="A7644">
        <v>100067</v>
      </c>
      <c r="B7644">
        <v>230922</v>
      </c>
      <c r="C7644" s="3">
        <v>44130.821527777778</v>
      </c>
      <c r="D7644">
        <v>2</v>
      </c>
      <c r="E7644">
        <v>1</v>
      </c>
      <c r="F7644" t="s">
        <v>26</v>
      </c>
      <c r="G7644">
        <v>1</v>
      </c>
      <c r="H7644">
        <v>72.082030000000003</v>
      </c>
      <c r="I7644">
        <v>16.625</v>
      </c>
      <c r="J7644">
        <v>0.83203130000000003</v>
      </c>
      <c r="K7644">
        <v>81.035160000000005</v>
      </c>
      <c r="L7644" s="3">
        <v>44130.575694444444</v>
      </c>
      <c r="M7644">
        <v>17.18</v>
      </c>
      <c r="N7644" t="s">
        <v>28</v>
      </c>
      <c r="P7644">
        <f>(C7644-Key!$B$1)*24</f>
        <v>4.6666666666860692</v>
      </c>
      <c r="Q7644">
        <f>(Key!$B$2-'17.1'!C7644)*24</f>
        <v>-1.7166666666744277</v>
      </c>
      <c r="R7644" s="3">
        <f>C7644-(M7644-Key!$B$5)/(24*Key!$B$6)</f>
        <v>44130.80771296296</v>
      </c>
      <c r="S7644">
        <f>M7644-Key!$B$5</f>
        <v>14.92</v>
      </c>
      <c r="T7644" s="2">
        <f t="shared" si="595"/>
        <v>44129.819444444445</v>
      </c>
      <c r="U7644" t="str">
        <f t="shared" si="596"/>
        <v>10-25-2020 19:40</v>
      </c>
      <c r="V7644">
        <f>IFERROR(IF(W7644=Z7644,VLOOKUP($U7644,[1]C8842!$G$2:$M$145,3,FALSE),0),0)</f>
        <v>0</v>
      </c>
      <c r="W7644">
        <f>VLOOKUP(RIGHT($V$1,5),Key!$A$9:$B$14,2,FALSE)</f>
        <v>10.199999999999999</v>
      </c>
      <c r="X7644">
        <f t="shared" si="599"/>
        <v>0</v>
      </c>
      <c r="Y7644">
        <f>VLOOKUP(RIGHT($X$1,5),Key!$A$9:$B$14,2,FALSE)</f>
        <v>3.7</v>
      </c>
      <c r="Z7644">
        <f t="shared" si="597"/>
        <v>10.199999999999999</v>
      </c>
      <c r="AA7644">
        <f t="shared" si="598"/>
        <v>0</v>
      </c>
    </row>
    <row r="7645" spans="1:27" x14ac:dyDescent="0.3">
      <c r="A7645">
        <v>100067</v>
      </c>
      <c r="B7645">
        <v>230922</v>
      </c>
      <c r="C7645" s="3">
        <v>44130.821527777778</v>
      </c>
      <c r="D7645">
        <v>0</v>
      </c>
      <c r="E7645">
        <v>2</v>
      </c>
      <c r="F7645" t="s">
        <v>25</v>
      </c>
      <c r="G7645">
        <v>5</v>
      </c>
      <c r="H7645">
        <v>61.335940000000001</v>
      </c>
      <c r="I7645">
        <v>81.140630000000002</v>
      </c>
      <c r="J7645">
        <v>3.78125</v>
      </c>
      <c r="K7645">
        <v>46.019530000000003</v>
      </c>
      <c r="L7645" s="3">
        <v>44130.575694444444</v>
      </c>
      <c r="M7645">
        <v>17.18</v>
      </c>
      <c r="N7645" t="s">
        <v>28</v>
      </c>
      <c r="P7645">
        <f>(C7645-Key!$B$1)*24</f>
        <v>4.6666666666860692</v>
      </c>
      <c r="Q7645">
        <f>(Key!$B$2-'17.1'!C7645)*24</f>
        <v>-1.7166666666744277</v>
      </c>
      <c r="R7645" s="3">
        <f>C7645-(M7645-Key!$B$5)/(24*Key!$B$6)</f>
        <v>44130.80771296296</v>
      </c>
      <c r="S7645">
        <f>M7645-Key!$B$5</f>
        <v>14.92</v>
      </c>
      <c r="T7645" s="2">
        <f t="shared" si="595"/>
        <v>44129.819444444445</v>
      </c>
      <c r="U7645" t="str">
        <f t="shared" si="596"/>
        <v>10-25-2020 19:40</v>
      </c>
      <c r="V7645">
        <f>IFERROR(IF(W7645=Z7645,VLOOKUP($U7645,[1]C8842!$G$2:$M$145,3,FALSE),0),0)</f>
        <v>0</v>
      </c>
      <c r="W7645">
        <f>VLOOKUP(RIGHT($V$1,5),Key!$A$9:$B$14,2,FALSE)</f>
        <v>10.199999999999999</v>
      </c>
      <c r="X7645">
        <f t="shared" si="599"/>
        <v>0</v>
      </c>
      <c r="Y7645">
        <f>VLOOKUP(RIGHT($X$1,5),Key!$A$9:$B$14,2,FALSE)</f>
        <v>3.7</v>
      </c>
      <c r="Z7645">
        <f t="shared" si="597"/>
        <v>10.199999999999999</v>
      </c>
      <c r="AA7645">
        <f t="shared" si="598"/>
        <v>0</v>
      </c>
    </row>
    <row r="7646" spans="1:27" x14ac:dyDescent="0.3">
      <c r="A7646">
        <v>100067</v>
      </c>
      <c r="B7646">
        <v>230922</v>
      </c>
      <c r="C7646" s="3">
        <v>44130.821527777778</v>
      </c>
      <c r="D7646">
        <v>1</v>
      </c>
      <c r="E7646">
        <v>1</v>
      </c>
      <c r="F7646" t="s">
        <v>25</v>
      </c>
      <c r="G7646">
        <v>1</v>
      </c>
      <c r="H7646">
        <v>74.308589999999995</v>
      </c>
      <c r="I7646">
        <v>17.51172</v>
      </c>
      <c r="J7646">
        <v>0.83984380000000003</v>
      </c>
      <c r="K7646">
        <v>58.023440000000001</v>
      </c>
      <c r="L7646" s="3">
        <v>44130.575694444444</v>
      </c>
      <c r="M7646">
        <v>17.18</v>
      </c>
      <c r="N7646" t="s">
        <v>28</v>
      </c>
      <c r="P7646">
        <f>(C7646-Key!$B$1)*24</f>
        <v>4.6666666666860692</v>
      </c>
      <c r="Q7646">
        <f>(Key!$B$2-'17.1'!C7646)*24</f>
        <v>-1.7166666666744277</v>
      </c>
      <c r="R7646" s="3">
        <f>C7646-(M7646-Key!$B$5)/(24*Key!$B$6)</f>
        <v>44130.80771296296</v>
      </c>
      <c r="S7646">
        <f>M7646-Key!$B$5</f>
        <v>14.92</v>
      </c>
      <c r="T7646" s="2">
        <f t="shared" si="595"/>
        <v>44129.819444444445</v>
      </c>
      <c r="U7646" t="str">
        <f t="shared" si="596"/>
        <v>10-25-2020 19:40</v>
      </c>
      <c r="V7646">
        <f>IFERROR(IF(W7646=Z7646,VLOOKUP($U7646,[1]C8842!$G$2:$M$145,3,FALSE),0),0)</f>
        <v>0</v>
      </c>
      <c r="W7646">
        <f>VLOOKUP(RIGHT($V$1,5),Key!$A$9:$B$14,2,FALSE)</f>
        <v>10.199999999999999</v>
      </c>
      <c r="X7646">
        <f t="shared" si="599"/>
        <v>0</v>
      </c>
      <c r="Y7646">
        <f>VLOOKUP(RIGHT($X$1,5),Key!$A$9:$B$14,2,FALSE)</f>
        <v>3.7</v>
      </c>
      <c r="Z7646">
        <f t="shared" si="597"/>
        <v>10.199999999999999</v>
      </c>
      <c r="AA7646">
        <f t="shared" si="598"/>
        <v>0</v>
      </c>
    </row>
    <row r="7647" spans="1:27" x14ac:dyDescent="0.3">
      <c r="A7647">
        <v>100067</v>
      </c>
      <c r="B7647">
        <v>230922</v>
      </c>
      <c r="C7647" s="3">
        <v>44130.821527777778</v>
      </c>
      <c r="D7647">
        <v>0</v>
      </c>
      <c r="E7647">
        <v>2</v>
      </c>
      <c r="F7647" t="s">
        <v>25</v>
      </c>
      <c r="G7647">
        <v>5</v>
      </c>
      <c r="H7647">
        <v>59.570309999999999</v>
      </c>
      <c r="I7647">
        <v>94.886719999999997</v>
      </c>
      <c r="J7647">
        <v>4.5078129999999996</v>
      </c>
      <c r="K7647">
        <v>45.019530000000003</v>
      </c>
      <c r="L7647" s="3">
        <v>44130.575694444444</v>
      </c>
      <c r="M7647">
        <v>17.18</v>
      </c>
      <c r="N7647" t="s">
        <v>28</v>
      </c>
      <c r="P7647">
        <f>(C7647-Key!$B$1)*24</f>
        <v>4.6666666666860692</v>
      </c>
      <c r="Q7647">
        <f>(Key!$B$2-'17.1'!C7647)*24</f>
        <v>-1.7166666666744277</v>
      </c>
      <c r="R7647" s="3">
        <f>C7647-(M7647-Key!$B$5)/(24*Key!$B$6)</f>
        <v>44130.80771296296</v>
      </c>
      <c r="S7647">
        <f>M7647-Key!$B$5</f>
        <v>14.92</v>
      </c>
      <c r="T7647" s="2">
        <f t="shared" si="595"/>
        <v>44129.819444444445</v>
      </c>
      <c r="U7647" t="str">
        <f t="shared" si="596"/>
        <v>10-25-2020 19:40</v>
      </c>
      <c r="V7647">
        <f>IFERROR(IF(W7647=Z7647,VLOOKUP($U7647,[1]C8842!$G$2:$M$145,3,FALSE),0),0)</f>
        <v>0</v>
      </c>
      <c r="W7647">
        <f>VLOOKUP(RIGHT($V$1,5),Key!$A$9:$B$14,2,FALSE)</f>
        <v>10.199999999999999</v>
      </c>
      <c r="X7647">
        <f t="shared" si="599"/>
        <v>0</v>
      </c>
      <c r="Y7647">
        <f>VLOOKUP(RIGHT($X$1,5),Key!$A$9:$B$14,2,FALSE)</f>
        <v>3.7</v>
      </c>
      <c r="Z7647">
        <f t="shared" si="597"/>
        <v>10.199999999999999</v>
      </c>
      <c r="AA7647">
        <f t="shared" si="598"/>
        <v>0</v>
      </c>
    </row>
    <row r="7648" spans="1:27" x14ac:dyDescent="0.3">
      <c r="A7648">
        <v>100067</v>
      </c>
      <c r="B7648">
        <v>230922</v>
      </c>
      <c r="C7648" s="3">
        <v>44130.821527777778</v>
      </c>
      <c r="D7648">
        <v>0</v>
      </c>
      <c r="E7648">
        <v>2</v>
      </c>
      <c r="F7648" t="s">
        <v>25</v>
      </c>
      <c r="G7648">
        <v>1</v>
      </c>
      <c r="H7648">
        <v>64.914060000000006</v>
      </c>
      <c r="I7648">
        <v>15.722659999999999</v>
      </c>
      <c r="J7648">
        <v>0.88671880000000003</v>
      </c>
      <c r="K7648">
        <v>45.019530000000003</v>
      </c>
      <c r="L7648" s="3">
        <v>44130.575694444444</v>
      </c>
      <c r="M7648">
        <v>17.18</v>
      </c>
      <c r="N7648" t="s">
        <v>28</v>
      </c>
      <c r="P7648">
        <f>(C7648-Key!$B$1)*24</f>
        <v>4.6666666666860692</v>
      </c>
      <c r="Q7648">
        <f>(Key!$B$2-'17.1'!C7648)*24</f>
        <v>-1.7166666666744277</v>
      </c>
      <c r="R7648" s="3">
        <f>C7648-(M7648-Key!$B$5)/(24*Key!$B$6)</f>
        <v>44130.80771296296</v>
      </c>
      <c r="S7648">
        <f>M7648-Key!$B$5</f>
        <v>14.92</v>
      </c>
      <c r="T7648" s="2">
        <f t="shared" si="595"/>
        <v>44129.819444444445</v>
      </c>
      <c r="U7648" t="str">
        <f t="shared" si="596"/>
        <v>10-25-2020 19:40</v>
      </c>
      <c r="V7648">
        <f>IFERROR(IF(W7648=Z7648,VLOOKUP($U7648,[1]C8842!$G$2:$M$145,3,FALSE),0),0)</f>
        <v>0</v>
      </c>
      <c r="W7648">
        <f>VLOOKUP(RIGHT($V$1,5),Key!$A$9:$B$14,2,FALSE)</f>
        <v>10.199999999999999</v>
      </c>
      <c r="X7648">
        <f t="shared" si="599"/>
        <v>0</v>
      </c>
      <c r="Y7648">
        <f>VLOOKUP(RIGHT($X$1,5),Key!$A$9:$B$14,2,FALSE)</f>
        <v>3.7</v>
      </c>
      <c r="Z7648">
        <f t="shared" si="597"/>
        <v>10.199999999999999</v>
      </c>
      <c r="AA7648">
        <f t="shared" si="598"/>
        <v>0</v>
      </c>
    </row>
    <row r="7649" spans="1:27" x14ac:dyDescent="0.3">
      <c r="A7649">
        <v>100067</v>
      </c>
      <c r="B7649">
        <v>230922</v>
      </c>
      <c r="C7649" s="3">
        <v>44130.821527777778</v>
      </c>
      <c r="D7649">
        <v>3</v>
      </c>
      <c r="E7649">
        <v>2</v>
      </c>
      <c r="F7649" t="s">
        <v>26</v>
      </c>
      <c r="G7649">
        <v>3</v>
      </c>
      <c r="H7649">
        <v>60.894530000000003</v>
      </c>
      <c r="I7649">
        <v>45.128909999999998</v>
      </c>
      <c r="J7649">
        <v>2.234375</v>
      </c>
      <c r="K7649">
        <v>95.039060000000006</v>
      </c>
      <c r="L7649" s="3">
        <v>44130.575694444444</v>
      </c>
      <c r="M7649">
        <v>17.18</v>
      </c>
      <c r="N7649" t="s">
        <v>28</v>
      </c>
      <c r="P7649">
        <f>(C7649-Key!$B$1)*24</f>
        <v>4.6666666666860692</v>
      </c>
      <c r="Q7649">
        <f>(Key!$B$2-'17.1'!C7649)*24</f>
        <v>-1.7166666666744277</v>
      </c>
      <c r="R7649" s="3">
        <f>C7649-(M7649-Key!$B$5)/(24*Key!$B$6)</f>
        <v>44130.80771296296</v>
      </c>
      <c r="S7649">
        <f>M7649-Key!$B$5</f>
        <v>14.92</v>
      </c>
      <c r="T7649" s="2">
        <f t="shared" si="595"/>
        <v>44129.819444444445</v>
      </c>
      <c r="U7649" t="str">
        <f t="shared" si="596"/>
        <v>10-25-2020 19:40</v>
      </c>
      <c r="V7649">
        <f>IFERROR(IF(W7649=Z7649,VLOOKUP($U7649,[1]C8842!$G$2:$M$145,3,FALSE),0),0)</f>
        <v>0</v>
      </c>
      <c r="W7649">
        <f>VLOOKUP(RIGHT($V$1,5),Key!$A$9:$B$14,2,FALSE)</f>
        <v>10.199999999999999</v>
      </c>
      <c r="X7649">
        <f t="shared" si="599"/>
        <v>0</v>
      </c>
      <c r="Y7649">
        <f>VLOOKUP(RIGHT($X$1,5),Key!$A$9:$B$14,2,FALSE)</f>
        <v>3.7</v>
      </c>
      <c r="Z7649">
        <f t="shared" si="597"/>
        <v>10.199999999999999</v>
      </c>
      <c r="AA7649">
        <f t="shared" si="598"/>
        <v>0</v>
      </c>
    </row>
    <row r="7650" spans="1:27" x14ac:dyDescent="0.3">
      <c r="A7650">
        <v>100067</v>
      </c>
      <c r="B7650">
        <v>230922</v>
      </c>
      <c r="C7650" s="3">
        <v>44130.821527777778</v>
      </c>
      <c r="D7650">
        <v>3</v>
      </c>
      <c r="E7650">
        <v>2</v>
      </c>
      <c r="F7650" t="s">
        <v>26</v>
      </c>
      <c r="G7650">
        <v>4</v>
      </c>
      <c r="H7650">
        <v>62.515630000000002</v>
      </c>
      <c r="I7650">
        <v>77.125</v>
      </c>
      <c r="J7650">
        <v>3.5390630000000001</v>
      </c>
      <c r="K7650">
        <v>94.039060000000006</v>
      </c>
      <c r="L7650" s="3">
        <v>44130.575694444444</v>
      </c>
      <c r="M7650">
        <v>17.18</v>
      </c>
      <c r="N7650" t="s">
        <v>28</v>
      </c>
      <c r="P7650">
        <f>(C7650-Key!$B$1)*24</f>
        <v>4.6666666666860692</v>
      </c>
      <c r="Q7650">
        <f>(Key!$B$2-'17.1'!C7650)*24</f>
        <v>-1.7166666666744277</v>
      </c>
      <c r="R7650" s="3">
        <f>C7650-(M7650-Key!$B$5)/(24*Key!$B$6)</f>
        <v>44130.80771296296</v>
      </c>
      <c r="S7650">
        <f>M7650-Key!$B$5</f>
        <v>14.92</v>
      </c>
      <c r="T7650" s="2">
        <f t="shared" si="595"/>
        <v>44129.819444444445</v>
      </c>
      <c r="U7650" t="str">
        <f t="shared" si="596"/>
        <v>10-25-2020 19:40</v>
      </c>
      <c r="V7650">
        <f>IFERROR(IF(W7650=Z7650,VLOOKUP($U7650,[1]C8842!$G$2:$M$145,3,FALSE),0),0)</f>
        <v>0</v>
      </c>
      <c r="W7650">
        <f>VLOOKUP(RIGHT($V$1,5),Key!$A$9:$B$14,2,FALSE)</f>
        <v>10.199999999999999</v>
      </c>
      <c r="X7650">
        <f t="shared" si="599"/>
        <v>0</v>
      </c>
      <c r="Y7650">
        <f>VLOOKUP(RIGHT($X$1,5),Key!$A$9:$B$14,2,FALSE)</f>
        <v>3.7</v>
      </c>
      <c r="Z7650">
        <f t="shared" si="597"/>
        <v>10.199999999999999</v>
      </c>
      <c r="AA7650">
        <f t="shared" si="598"/>
        <v>0</v>
      </c>
    </row>
    <row r="7651" spans="1:27" x14ac:dyDescent="0.3">
      <c r="A7651">
        <v>100067</v>
      </c>
      <c r="B7651">
        <v>230922</v>
      </c>
      <c r="C7651" s="3">
        <v>44130.821527777778</v>
      </c>
      <c r="D7651">
        <v>3</v>
      </c>
      <c r="E7651">
        <v>2</v>
      </c>
      <c r="F7651" t="s">
        <v>26</v>
      </c>
      <c r="G7651">
        <v>1</v>
      </c>
      <c r="H7651">
        <v>66.371089999999995</v>
      </c>
      <c r="I7651">
        <v>14.222659999999999</v>
      </c>
      <c r="J7651">
        <v>0.80859380000000003</v>
      </c>
      <c r="K7651">
        <v>94.039060000000006</v>
      </c>
      <c r="L7651" s="3">
        <v>44130.575694444444</v>
      </c>
      <c r="M7651">
        <v>17.18</v>
      </c>
      <c r="N7651" t="s">
        <v>28</v>
      </c>
      <c r="P7651">
        <f>(C7651-Key!$B$1)*24</f>
        <v>4.6666666666860692</v>
      </c>
      <c r="Q7651">
        <f>(Key!$B$2-'17.1'!C7651)*24</f>
        <v>-1.7166666666744277</v>
      </c>
      <c r="R7651" s="3">
        <f>C7651-(M7651-Key!$B$5)/(24*Key!$B$6)</f>
        <v>44130.80771296296</v>
      </c>
      <c r="S7651">
        <f>M7651-Key!$B$5</f>
        <v>14.92</v>
      </c>
      <c r="T7651" s="2">
        <f t="shared" si="595"/>
        <v>44129.819444444445</v>
      </c>
      <c r="U7651" t="str">
        <f t="shared" si="596"/>
        <v>10-25-2020 19:40</v>
      </c>
      <c r="V7651">
        <f>IFERROR(IF(W7651=Z7651,VLOOKUP($U7651,[1]C8842!$G$2:$M$145,3,FALSE),0),0)</f>
        <v>0</v>
      </c>
      <c r="W7651">
        <f>VLOOKUP(RIGHT($V$1,5),Key!$A$9:$B$14,2,FALSE)</f>
        <v>10.199999999999999</v>
      </c>
      <c r="X7651">
        <f t="shared" si="599"/>
        <v>0</v>
      </c>
      <c r="Y7651">
        <f>VLOOKUP(RIGHT($X$1,5),Key!$A$9:$B$14,2,FALSE)</f>
        <v>3.7</v>
      </c>
      <c r="Z7651">
        <f t="shared" si="597"/>
        <v>10.199999999999999</v>
      </c>
      <c r="AA7651">
        <f t="shared" si="598"/>
        <v>0</v>
      </c>
    </row>
    <row r="7652" spans="1:27" x14ac:dyDescent="0.3">
      <c r="A7652">
        <v>100067</v>
      </c>
      <c r="B7652">
        <v>230922</v>
      </c>
      <c r="C7652" s="3">
        <v>44130.821527777778</v>
      </c>
      <c r="D7652">
        <v>0</v>
      </c>
      <c r="E7652">
        <v>2</v>
      </c>
      <c r="F7652" t="s">
        <v>25</v>
      </c>
      <c r="G7652">
        <v>3</v>
      </c>
      <c r="H7652">
        <v>74.269530000000003</v>
      </c>
      <c r="I7652">
        <v>31.765630000000002</v>
      </c>
      <c r="J7652">
        <v>1.3515630000000001</v>
      </c>
      <c r="K7652">
        <v>46.019530000000003</v>
      </c>
      <c r="L7652" s="3">
        <v>44130.575694444444</v>
      </c>
      <c r="M7652">
        <v>17.18</v>
      </c>
      <c r="N7652" t="s">
        <v>28</v>
      </c>
      <c r="P7652">
        <f>(C7652-Key!$B$1)*24</f>
        <v>4.6666666666860692</v>
      </c>
      <c r="Q7652">
        <f>(Key!$B$2-'17.1'!C7652)*24</f>
        <v>-1.7166666666744277</v>
      </c>
      <c r="R7652" s="3">
        <f>C7652-(M7652-Key!$B$5)/(24*Key!$B$6)</f>
        <v>44130.80771296296</v>
      </c>
      <c r="S7652">
        <f>M7652-Key!$B$5</f>
        <v>14.92</v>
      </c>
      <c r="T7652" s="2">
        <f t="shared" si="595"/>
        <v>44129.819444444445</v>
      </c>
      <c r="U7652" t="str">
        <f t="shared" si="596"/>
        <v>10-25-2020 19:40</v>
      </c>
      <c r="V7652">
        <f>IFERROR(IF(W7652=Z7652,VLOOKUP($U7652,[1]C8842!$G$2:$M$145,3,FALSE),0),0)</f>
        <v>0</v>
      </c>
      <c r="W7652">
        <f>VLOOKUP(RIGHT($V$1,5),Key!$A$9:$B$14,2,FALSE)</f>
        <v>10.199999999999999</v>
      </c>
      <c r="X7652">
        <f t="shared" si="599"/>
        <v>0</v>
      </c>
      <c r="Y7652">
        <f>VLOOKUP(RIGHT($X$1,5),Key!$A$9:$B$14,2,FALSE)</f>
        <v>3.7</v>
      </c>
      <c r="Z7652">
        <f t="shared" si="597"/>
        <v>10.199999999999999</v>
      </c>
      <c r="AA7652">
        <f t="shared" si="598"/>
        <v>0</v>
      </c>
    </row>
    <row r="7653" spans="1:27" x14ac:dyDescent="0.3">
      <c r="A7653">
        <v>100067</v>
      </c>
      <c r="B7653">
        <v>230922</v>
      </c>
      <c r="C7653" s="3">
        <v>44130.821527777778</v>
      </c>
      <c r="D7653">
        <v>2</v>
      </c>
      <c r="E7653">
        <v>1</v>
      </c>
      <c r="F7653" t="s">
        <v>26</v>
      </c>
      <c r="G7653">
        <v>1</v>
      </c>
      <c r="H7653">
        <v>71.050780000000003</v>
      </c>
      <c r="I7653">
        <v>15.902340000000001</v>
      </c>
      <c r="J7653">
        <v>0.8203125</v>
      </c>
      <c r="K7653">
        <v>81.035160000000005</v>
      </c>
      <c r="L7653" s="3">
        <v>44130.575694444444</v>
      </c>
      <c r="M7653">
        <v>17.18</v>
      </c>
      <c r="N7653" t="s">
        <v>28</v>
      </c>
      <c r="P7653">
        <f>(C7653-Key!$B$1)*24</f>
        <v>4.6666666666860692</v>
      </c>
      <c r="Q7653">
        <f>(Key!$B$2-'17.1'!C7653)*24</f>
        <v>-1.7166666666744277</v>
      </c>
      <c r="R7653" s="3">
        <f>C7653-(M7653-Key!$B$5)/(24*Key!$B$6)</f>
        <v>44130.80771296296</v>
      </c>
      <c r="S7653">
        <f>M7653-Key!$B$5</f>
        <v>14.92</v>
      </c>
      <c r="T7653" s="2">
        <f t="shared" si="595"/>
        <v>44129.819444444445</v>
      </c>
      <c r="U7653" t="str">
        <f t="shared" si="596"/>
        <v>10-25-2020 19:40</v>
      </c>
      <c r="V7653">
        <f>IFERROR(IF(W7653=Z7653,VLOOKUP($U7653,[1]C8842!$G$2:$M$145,3,FALSE),0),0)</f>
        <v>0</v>
      </c>
      <c r="W7653">
        <f>VLOOKUP(RIGHT($V$1,5),Key!$A$9:$B$14,2,FALSE)</f>
        <v>10.199999999999999</v>
      </c>
      <c r="X7653">
        <f t="shared" si="599"/>
        <v>0</v>
      </c>
      <c r="Y7653">
        <f>VLOOKUP(RIGHT($X$1,5),Key!$A$9:$B$14,2,FALSE)</f>
        <v>3.7</v>
      </c>
      <c r="Z7653">
        <f t="shared" si="597"/>
        <v>10.199999999999999</v>
      </c>
      <c r="AA7653">
        <f t="shared" si="598"/>
        <v>0</v>
      </c>
    </row>
    <row r="7654" spans="1:27" x14ac:dyDescent="0.3">
      <c r="A7654">
        <v>100067</v>
      </c>
      <c r="B7654">
        <v>230922</v>
      </c>
      <c r="C7654" s="3">
        <v>44130.822222222225</v>
      </c>
      <c r="D7654">
        <v>0</v>
      </c>
      <c r="E7654">
        <v>2</v>
      </c>
      <c r="F7654" t="s">
        <v>25</v>
      </c>
      <c r="G7654">
        <v>1</v>
      </c>
      <c r="H7654">
        <v>62.734380000000002</v>
      </c>
      <c r="I7654">
        <v>17.234380000000002</v>
      </c>
      <c r="J7654">
        <v>0.984375</v>
      </c>
      <c r="K7654">
        <v>46.019530000000003</v>
      </c>
      <c r="L7654" s="3">
        <v>44130.575694444444</v>
      </c>
      <c r="M7654">
        <v>17.18</v>
      </c>
      <c r="N7654" t="s">
        <v>28</v>
      </c>
      <c r="P7654">
        <f>(C7654-Key!$B$1)*24</f>
        <v>4.683333333407063</v>
      </c>
      <c r="Q7654">
        <f>(Key!$B$2-'17.1'!C7654)*24</f>
        <v>-1.7333333333954215</v>
      </c>
      <c r="R7654" s="3">
        <f>C7654-(M7654-Key!$B$5)/(24*Key!$B$6)</f>
        <v>44130.808407407407</v>
      </c>
      <c r="S7654">
        <f>M7654-Key!$B$5</f>
        <v>14.92</v>
      </c>
      <c r="T7654" s="2">
        <f t="shared" si="595"/>
        <v>44129.819444444445</v>
      </c>
      <c r="U7654" t="str">
        <f t="shared" si="596"/>
        <v>10-25-2020 19:40</v>
      </c>
      <c r="V7654">
        <f>IFERROR(IF(W7654=Z7654,VLOOKUP($U7654,[1]C8842!$G$2:$M$145,3,FALSE),0),0)</f>
        <v>0</v>
      </c>
      <c r="W7654">
        <f>VLOOKUP(RIGHT($V$1,5),Key!$A$9:$B$14,2,FALSE)</f>
        <v>10.199999999999999</v>
      </c>
      <c r="X7654">
        <f t="shared" si="599"/>
        <v>0</v>
      </c>
      <c r="Y7654">
        <f>VLOOKUP(RIGHT($X$1,5),Key!$A$9:$B$14,2,FALSE)</f>
        <v>3.7</v>
      </c>
      <c r="Z7654">
        <f t="shared" si="597"/>
        <v>10.199999999999999</v>
      </c>
      <c r="AA7654">
        <f t="shared" si="598"/>
        <v>0</v>
      </c>
    </row>
    <row r="7655" spans="1:27" x14ac:dyDescent="0.3">
      <c r="A7655">
        <v>100067</v>
      </c>
      <c r="B7655">
        <v>230922</v>
      </c>
      <c r="C7655" s="3">
        <v>44130.822222222225</v>
      </c>
      <c r="D7655">
        <v>0</v>
      </c>
      <c r="E7655">
        <v>2</v>
      </c>
      <c r="F7655" t="s">
        <v>25</v>
      </c>
      <c r="G7655">
        <v>1</v>
      </c>
      <c r="H7655">
        <v>58.875</v>
      </c>
      <c r="I7655">
        <v>16.476559999999999</v>
      </c>
      <c r="J7655">
        <v>1.015625</v>
      </c>
      <c r="K7655">
        <v>47.019530000000003</v>
      </c>
      <c r="L7655" s="3">
        <v>44130.575694444444</v>
      </c>
      <c r="M7655">
        <v>17.18</v>
      </c>
      <c r="N7655" t="s">
        <v>28</v>
      </c>
      <c r="P7655">
        <f>(C7655-Key!$B$1)*24</f>
        <v>4.683333333407063</v>
      </c>
      <c r="Q7655">
        <f>(Key!$B$2-'17.1'!C7655)*24</f>
        <v>-1.7333333333954215</v>
      </c>
      <c r="R7655" s="3">
        <f>C7655-(M7655-Key!$B$5)/(24*Key!$B$6)</f>
        <v>44130.808407407407</v>
      </c>
      <c r="S7655">
        <f>M7655-Key!$B$5</f>
        <v>14.92</v>
      </c>
      <c r="T7655" s="2">
        <f t="shared" si="595"/>
        <v>44129.819444444445</v>
      </c>
      <c r="U7655" t="str">
        <f t="shared" si="596"/>
        <v>10-25-2020 19:40</v>
      </c>
      <c r="V7655">
        <f>IFERROR(IF(W7655=Z7655,VLOOKUP($U7655,[1]C8842!$G$2:$M$145,3,FALSE),0),0)</f>
        <v>0</v>
      </c>
      <c r="W7655">
        <f>VLOOKUP(RIGHT($V$1,5),Key!$A$9:$B$14,2,FALSE)</f>
        <v>10.199999999999999</v>
      </c>
      <c r="X7655">
        <f t="shared" si="599"/>
        <v>0</v>
      </c>
      <c r="Y7655">
        <f>VLOOKUP(RIGHT($X$1,5),Key!$A$9:$B$14,2,FALSE)</f>
        <v>3.7</v>
      </c>
      <c r="Z7655">
        <f t="shared" si="597"/>
        <v>10.199999999999999</v>
      </c>
      <c r="AA7655">
        <f t="shared" si="598"/>
        <v>0</v>
      </c>
    </row>
    <row r="7656" spans="1:27" x14ac:dyDescent="0.3">
      <c r="A7656">
        <v>100067</v>
      </c>
      <c r="B7656">
        <v>230922</v>
      </c>
      <c r="C7656" s="3">
        <v>44130.822222222225</v>
      </c>
      <c r="D7656">
        <v>0</v>
      </c>
      <c r="E7656">
        <v>2</v>
      </c>
      <c r="F7656" t="s">
        <v>25</v>
      </c>
      <c r="G7656">
        <v>1</v>
      </c>
      <c r="H7656">
        <v>56.925780000000003</v>
      </c>
      <c r="I7656">
        <v>14.53125</v>
      </c>
      <c r="J7656">
        <v>0.95703130000000003</v>
      </c>
      <c r="K7656">
        <v>46.019530000000003</v>
      </c>
      <c r="L7656" s="3">
        <v>44130.575694444444</v>
      </c>
      <c r="M7656">
        <v>17.18</v>
      </c>
      <c r="N7656" t="s">
        <v>28</v>
      </c>
      <c r="P7656">
        <f>(C7656-Key!$B$1)*24</f>
        <v>4.683333333407063</v>
      </c>
      <c r="Q7656">
        <f>(Key!$B$2-'17.1'!C7656)*24</f>
        <v>-1.7333333333954215</v>
      </c>
      <c r="R7656" s="3">
        <f>C7656-(M7656-Key!$B$5)/(24*Key!$B$6)</f>
        <v>44130.808407407407</v>
      </c>
      <c r="S7656">
        <f>M7656-Key!$B$5</f>
        <v>14.92</v>
      </c>
      <c r="T7656" s="2">
        <f t="shared" si="595"/>
        <v>44129.819444444445</v>
      </c>
      <c r="U7656" t="str">
        <f t="shared" si="596"/>
        <v>10-25-2020 19:40</v>
      </c>
      <c r="V7656">
        <f>IFERROR(IF(W7656=Z7656,VLOOKUP($U7656,[1]C8842!$G$2:$M$145,3,FALSE),0),0)</f>
        <v>0</v>
      </c>
      <c r="W7656">
        <f>VLOOKUP(RIGHT($V$1,5),Key!$A$9:$B$14,2,FALSE)</f>
        <v>10.199999999999999</v>
      </c>
      <c r="X7656">
        <f t="shared" si="599"/>
        <v>0</v>
      </c>
      <c r="Y7656">
        <f>VLOOKUP(RIGHT($X$1,5),Key!$A$9:$B$14,2,FALSE)</f>
        <v>3.7</v>
      </c>
      <c r="Z7656">
        <f t="shared" si="597"/>
        <v>10.199999999999999</v>
      </c>
      <c r="AA7656">
        <f t="shared" si="598"/>
        <v>0</v>
      </c>
    </row>
    <row r="7657" spans="1:27" x14ac:dyDescent="0.3">
      <c r="A7657">
        <v>100067</v>
      </c>
      <c r="B7657">
        <v>230922</v>
      </c>
      <c r="C7657" s="3">
        <v>44130.822222222225</v>
      </c>
      <c r="D7657">
        <v>3</v>
      </c>
      <c r="E7657">
        <v>2</v>
      </c>
      <c r="F7657" t="s">
        <v>26</v>
      </c>
      <c r="G7657">
        <v>1</v>
      </c>
      <c r="H7657">
        <v>57.925780000000003</v>
      </c>
      <c r="I7657">
        <v>15.85547</v>
      </c>
      <c r="J7657">
        <v>1.003906</v>
      </c>
      <c r="K7657">
        <v>95.039060000000006</v>
      </c>
      <c r="L7657" s="3">
        <v>44130.575694444444</v>
      </c>
      <c r="M7657">
        <v>17.18</v>
      </c>
      <c r="N7657" t="s">
        <v>28</v>
      </c>
      <c r="P7657">
        <f>(C7657-Key!$B$1)*24</f>
        <v>4.683333333407063</v>
      </c>
      <c r="Q7657">
        <f>(Key!$B$2-'17.1'!C7657)*24</f>
        <v>-1.7333333333954215</v>
      </c>
      <c r="R7657" s="3">
        <f>C7657-(M7657-Key!$B$5)/(24*Key!$B$6)</f>
        <v>44130.808407407407</v>
      </c>
      <c r="S7657">
        <f>M7657-Key!$B$5</f>
        <v>14.92</v>
      </c>
      <c r="T7657" s="2">
        <f t="shared" si="595"/>
        <v>44129.819444444445</v>
      </c>
      <c r="U7657" t="str">
        <f t="shared" si="596"/>
        <v>10-25-2020 19:40</v>
      </c>
      <c r="V7657">
        <f>IFERROR(IF(W7657=Z7657,VLOOKUP($U7657,[1]C8842!$G$2:$M$145,3,FALSE),0),0)</f>
        <v>0</v>
      </c>
      <c r="W7657">
        <f>VLOOKUP(RIGHT($V$1,5),Key!$A$9:$B$14,2,FALSE)</f>
        <v>10.199999999999999</v>
      </c>
      <c r="X7657">
        <f t="shared" si="599"/>
        <v>0</v>
      </c>
      <c r="Y7657">
        <f>VLOOKUP(RIGHT($X$1,5),Key!$A$9:$B$14,2,FALSE)</f>
        <v>3.7</v>
      </c>
      <c r="Z7657">
        <f t="shared" si="597"/>
        <v>10.199999999999999</v>
      </c>
      <c r="AA7657">
        <f t="shared" si="598"/>
        <v>0</v>
      </c>
    </row>
    <row r="7658" spans="1:27" x14ac:dyDescent="0.3">
      <c r="A7658">
        <v>100067</v>
      </c>
      <c r="B7658">
        <v>230922</v>
      </c>
      <c r="C7658" s="3">
        <v>44130.822222222225</v>
      </c>
      <c r="D7658">
        <v>0</v>
      </c>
      <c r="E7658">
        <v>2</v>
      </c>
      <c r="F7658" t="s">
        <v>25</v>
      </c>
      <c r="G7658">
        <v>3</v>
      </c>
      <c r="H7658">
        <v>59.085940000000001</v>
      </c>
      <c r="I7658">
        <v>46.695309999999999</v>
      </c>
      <c r="J7658">
        <v>2.3710939999999998</v>
      </c>
      <c r="K7658">
        <v>46.019530000000003</v>
      </c>
      <c r="L7658" s="3">
        <v>44130.575694444444</v>
      </c>
      <c r="M7658">
        <v>17.18</v>
      </c>
      <c r="N7658" t="s">
        <v>28</v>
      </c>
      <c r="P7658">
        <f>(C7658-Key!$B$1)*24</f>
        <v>4.683333333407063</v>
      </c>
      <c r="Q7658">
        <f>(Key!$B$2-'17.1'!C7658)*24</f>
        <v>-1.7333333333954215</v>
      </c>
      <c r="R7658" s="3">
        <f>C7658-(M7658-Key!$B$5)/(24*Key!$B$6)</f>
        <v>44130.808407407407</v>
      </c>
      <c r="S7658">
        <f>M7658-Key!$B$5</f>
        <v>14.92</v>
      </c>
      <c r="T7658" s="2">
        <f t="shared" si="595"/>
        <v>44129.819444444445</v>
      </c>
      <c r="U7658" t="str">
        <f t="shared" si="596"/>
        <v>10-25-2020 19:40</v>
      </c>
      <c r="V7658">
        <f>IFERROR(IF(W7658=Z7658,VLOOKUP($U7658,[1]C8842!$G$2:$M$145,3,FALSE),0),0)</f>
        <v>0</v>
      </c>
      <c r="W7658">
        <f>VLOOKUP(RIGHT($V$1,5),Key!$A$9:$B$14,2,FALSE)</f>
        <v>10.199999999999999</v>
      </c>
      <c r="X7658">
        <f t="shared" si="599"/>
        <v>0</v>
      </c>
      <c r="Y7658">
        <f>VLOOKUP(RIGHT($X$1,5),Key!$A$9:$B$14,2,FALSE)</f>
        <v>3.7</v>
      </c>
      <c r="Z7658">
        <f t="shared" si="597"/>
        <v>10.199999999999999</v>
      </c>
      <c r="AA7658">
        <f t="shared" si="598"/>
        <v>0</v>
      </c>
    </row>
    <row r="7659" spans="1:27" x14ac:dyDescent="0.3">
      <c r="A7659">
        <v>100067</v>
      </c>
      <c r="B7659">
        <v>230922</v>
      </c>
      <c r="C7659" s="3">
        <v>44130.822222222225</v>
      </c>
      <c r="D7659">
        <v>2</v>
      </c>
      <c r="E7659">
        <v>1</v>
      </c>
      <c r="F7659" t="s">
        <v>26</v>
      </c>
      <c r="G7659">
        <v>1</v>
      </c>
      <c r="H7659">
        <v>63.867190000000001</v>
      </c>
      <c r="I7659">
        <v>19.59375</v>
      </c>
      <c r="J7659">
        <v>1.066406</v>
      </c>
      <c r="K7659">
        <v>80.03125</v>
      </c>
      <c r="L7659" s="3">
        <v>44130.575694444444</v>
      </c>
      <c r="M7659">
        <v>17.18</v>
      </c>
      <c r="N7659" t="s">
        <v>28</v>
      </c>
      <c r="P7659">
        <f>(C7659-Key!$B$1)*24</f>
        <v>4.683333333407063</v>
      </c>
      <c r="Q7659">
        <f>(Key!$B$2-'17.1'!C7659)*24</f>
        <v>-1.7333333333954215</v>
      </c>
      <c r="R7659" s="3">
        <f>C7659-(M7659-Key!$B$5)/(24*Key!$B$6)</f>
        <v>44130.808407407407</v>
      </c>
      <c r="S7659">
        <f>M7659-Key!$B$5</f>
        <v>14.92</v>
      </c>
      <c r="T7659" s="2">
        <f t="shared" si="595"/>
        <v>44129.819444444445</v>
      </c>
      <c r="U7659" t="str">
        <f t="shared" si="596"/>
        <v>10-25-2020 19:40</v>
      </c>
      <c r="V7659">
        <f>IFERROR(IF(W7659=Z7659,VLOOKUP($U7659,[1]C8842!$G$2:$M$145,3,FALSE),0),0)</f>
        <v>0</v>
      </c>
      <c r="W7659">
        <f>VLOOKUP(RIGHT($V$1,5),Key!$A$9:$B$14,2,FALSE)</f>
        <v>10.199999999999999</v>
      </c>
      <c r="X7659">
        <f t="shared" si="599"/>
        <v>0</v>
      </c>
      <c r="Y7659">
        <f>VLOOKUP(RIGHT($X$1,5),Key!$A$9:$B$14,2,FALSE)</f>
        <v>3.7</v>
      </c>
      <c r="Z7659">
        <f t="shared" si="597"/>
        <v>10.199999999999999</v>
      </c>
      <c r="AA7659">
        <f t="shared" si="598"/>
        <v>0</v>
      </c>
    </row>
    <row r="7660" spans="1:27" x14ac:dyDescent="0.3">
      <c r="A7660">
        <v>100067</v>
      </c>
      <c r="B7660">
        <v>230922</v>
      </c>
      <c r="C7660" s="3">
        <v>44130.822222222225</v>
      </c>
      <c r="D7660">
        <v>3</v>
      </c>
      <c r="E7660">
        <v>2</v>
      </c>
      <c r="F7660" t="s">
        <v>26</v>
      </c>
      <c r="G7660">
        <v>1</v>
      </c>
      <c r="H7660">
        <v>61.984380000000002</v>
      </c>
      <c r="I7660">
        <v>17.367190000000001</v>
      </c>
      <c r="J7660">
        <v>1</v>
      </c>
      <c r="K7660">
        <v>94.039060000000006</v>
      </c>
      <c r="L7660" s="3">
        <v>44130.575694444444</v>
      </c>
      <c r="M7660">
        <v>17.18</v>
      </c>
      <c r="N7660" t="s">
        <v>28</v>
      </c>
      <c r="P7660">
        <f>(C7660-Key!$B$1)*24</f>
        <v>4.683333333407063</v>
      </c>
      <c r="Q7660">
        <f>(Key!$B$2-'17.1'!C7660)*24</f>
        <v>-1.7333333333954215</v>
      </c>
      <c r="R7660" s="3">
        <f>C7660-(M7660-Key!$B$5)/(24*Key!$B$6)</f>
        <v>44130.808407407407</v>
      </c>
      <c r="S7660">
        <f>M7660-Key!$B$5</f>
        <v>14.92</v>
      </c>
      <c r="T7660" s="2">
        <f t="shared" si="595"/>
        <v>44129.819444444445</v>
      </c>
      <c r="U7660" t="str">
        <f t="shared" si="596"/>
        <v>10-25-2020 19:40</v>
      </c>
      <c r="V7660">
        <f>IFERROR(IF(W7660=Z7660,VLOOKUP($U7660,[1]C8842!$G$2:$M$145,3,FALSE),0),0)</f>
        <v>0</v>
      </c>
      <c r="W7660">
        <f>VLOOKUP(RIGHT($V$1,5),Key!$A$9:$B$14,2,FALSE)</f>
        <v>10.199999999999999</v>
      </c>
      <c r="X7660">
        <f t="shared" si="599"/>
        <v>0</v>
      </c>
      <c r="Y7660">
        <f>VLOOKUP(RIGHT($X$1,5),Key!$A$9:$B$14,2,FALSE)</f>
        <v>3.7</v>
      </c>
      <c r="Z7660">
        <f t="shared" si="597"/>
        <v>10.199999999999999</v>
      </c>
      <c r="AA7660">
        <f t="shared" si="598"/>
        <v>0</v>
      </c>
    </row>
    <row r="7661" spans="1:27" x14ac:dyDescent="0.3">
      <c r="A7661">
        <v>100067</v>
      </c>
      <c r="B7661">
        <v>230922</v>
      </c>
      <c r="C7661" s="3">
        <v>44130.822222222225</v>
      </c>
      <c r="D7661">
        <v>1</v>
      </c>
      <c r="E7661">
        <v>1</v>
      </c>
      <c r="F7661" t="s">
        <v>25</v>
      </c>
      <c r="G7661">
        <v>1</v>
      </c>
      <c r="H7661">
        <v>64.019530000000003</v>
      </c>
      <c r="I7661">
        <v>19.117190000000001</v>
      </c>
      <c r="J7661">
        <v>1.042969</v>
      </c>
      <c r="K7661">
        <v>58.023440000000001</v>
      </c>
      <c r="L7661" s="3">
        <v>44130.575694444444</v>
      </c>
      <c r="M7661">
        <v>17.18</v>
      </c>
      <c r="N7661" t="s">
        <v>28</v>
      </c>
      <c r="P7661">
        <f>(C7661-Key!$B$1)*24</f>
        <v>4.683333333407063</v>
      </c>
      <c r="Q7661">
        <f>(Key!$B$2-'17.1'!C7661)*24</f>
        <v>-1.7333333333954215</v>
      </c>
      <c r="R7661" s="3">
        <f>C7661-(M7661-Key!$B$5)/(24*Key!$B$6)</f>
        <v>44130.808407407407</v>
      </c>
      <c r="S7661">
        <f>M7661-Key!$B$5</f>
        <v>14.92</v>
      </c>
      <c r="T7661" s="2">
        <f t="shared" si="595"/>
        <v>44129.819444444445</v>
      </c>
      <c r="U7661" t="str">
        <f t="shared" si="596"/>
        <v>10-25-2020 19:40</v>
      </c>
      <c r="V7661">
        <f>IFERROR(IF(W7661=Z7661,VLOOKUP($U7661,[1]C8842!$G$2:$M$145,3,FALSE),0),0)</f>
        <v>0</v>
      </c>
      <c r="W7661">
        <f>VLOOKUP(RIGHT($V$1,5),Key!$A$9:$B$14,2,FALSE)</f>
        <v>10.199999999999999</v>
      </c>
      <c r="X7661">
        <f t="shared" si="599"/>
        <v>0</v>
      </c>
      <c r="Y7661">
        <f>VLOOKUP(RIGHT($X$1,5),Key!$A$9:$B$14,2,FALSE)</f>
        <v>3.7</v>
      </c>
      <c r="Z7661">
        <f t="shared" si="597"/>
        <v>10.199999999999999</v>
      </c>
      <c r="AA7661">
        <f t="shared" si="598"/>
        <v>0</v>
      </c>
    </row>
    <row r="7662" spans="1:27" x14ac:dyDescent="0.3">
      <c r="A7662">
        <v>100067</v>
      </c>
      <c r="B7662">
        <v>230922</v>
      </c>
      <c r="C7662" s="3">
        <v>44130.822222222225</v>
      </c>
      <c r="D7662">
        <v>2</v>
      </c>
      <c r="E7662">
        <v>1</v>
      </c>
      <c r="F7662" t="s">
        <v>26</v>
      </c>
      <c r="G7662">
        <v>2</v>
      </c>
      <c r="H7662">
        <v>67.394530000000003</v>
      </c>
      <c r="I7662">
        <v>23.804690000000001</v>
      </c>
      <c r="J7662">
        <v>1.175781</v>
      </c>
      <c r="K7662">
        <v>81.035160000000005</v>
      </c>
      <c r="L7662" s="3">
        <v>44130.575694444444</v>
      </c>
      <c r="M7662">
        <v>17.18</v>
      </c>
      <c r="N7662" t="s">
        <v>28</v>
      </c>
      <c r="P7662">
        <f>(C7662-Key!$B$1)*24</f>
        <v>4.683333333407063</v>
      </c>
      <c r="Q7662">
        <f>(Key!$B$2-'17.1'!C7662)*24</f>
        <v>-1.7333333333954215</v>
      </c>
      <c r="R7662" s="3">
        <f>C7662-(M7662-Key!$B$5)/(24*Key!$B$6)</f>
        <v>44130.808407407407</v>
      </c>
      <c r="S7662">
        <f>M7662-Key!$B$5</f>
        <v>14.92</v>
      </c>
      <c r="T7662" s="2">
        <f t="shared" si="595"/>
        <v>44129.819444444445</v>
      </c>
      <c r="U7662" t="str">
        <f t="shared" si="596"/>
        <v>10-25-2020 19:40</v>
      </c>
      <c r="V7662">
        <f>IFERROR(IF(W7662=Z7662,VLOOKUP($U7662,[1]C8842!$G$2:$M$145,3,FALSE),0),0)</f>
        <v>0</v>
      </c>
      <c r="W7662">
        <f>VLOOKUP(RIGHT($V$1,5),Key!$A$9:$B$14,2,FALSE)</f>
        <v>10.199999999999999</v>
      </c>
      <c r="X7662">
        <f t="shared" si="599"/>
        <v>0</v>
      </c>
      <c r="Y7662">
        <f>VLOOKUP(RIGHT($X$1,5),Key!$A$9:$B$14,2,FALSE)</f>
        <v>3.7</v>
      </c>
      <c r="Z7662">
        <f t="shared" si="597"/>
        <v>10.199999999999999</v>
      </c>
      <c r="AA7662">
        <f t="shared" si="598"/>
        <v>0</v>
      </c>
    </row>
    <row r="7663" spans="1:27" x14ac:dyDescent="0.3">
      <c r="A7663">
        <v>100067</v>
      </c>
      <c r="B7663">
        <v>230922</v>
      </c>
      <c r="C7663" s="3">
        <v>44130.822222222225</v>
      </c>
      <c r="D7663">
        <v>3</v>
      </c>
      <c r="E7663">
        <v>2</v>
      </c>
      <c r="F7663" t="s">
        <v>26</v>
      </c>
      <c r="G7663">
        <v>1</v>
      </c>
      <c r="H7663">
        <v>61</v>
      </c>
      <c r="I7663">
        <v>17.929690000000001</v>
      </c>
      <c r="J7663">
        <v>1.027344</v>
      </c>
      <c r="K7663">
        <v>94.039060000000006</v>
      </c>
      <c r="L7663" s="3">
        <v>44130.575694444444</v>
      </c>
      <c r="M7663">
        <v>17.18</v>
      </c>
      <c r="N7663" t="s">
        <v>28</v>
      </c>
      <c r="P7663">
        <f>(C7663-Key!$B$1)*24</f>
        <v>4.683333333407063</v>
      </c>
      <c r="Q7663">
        <f>(Key!$B$2-'17.1'!C7663)*24</f>
        <v>-1.7333333333954215</v>
      </c>
      <c r="R7663" s="3">
        <f>C7663-(M7663-Key!$B$5)/(24*Key!$B$6)</f>
        <v>44130.808407407407</v>
      </c>
      <c r="S7663">
        <f>M7663-Key!$B$5</f>
        <v>14.92</v>
      </c>
      <c r="T7663" s="2">
        <f t="shared" si="595"/>
        <v>44129.819444444445</v>
      </c>
      <c r="U7663" t="str">
        <f t="shared" si="596"/>
        <v>10-25-2020 19:40</v>
      </c>
      <c r="V7663">
        <f>IFERROR(IF(W7663=Z7663,VLOOKUP($U7663,[1]C8842!$G$2:$M$145,3,FALSE),0),0)</f>
        <v>0</v>
      </c>
      <c r="W7663">
        <f>VLOOKUP(RIGHT($V$1,5),Key!$A$9:$B$14,2,FALSE)</f>
        <v>10.199999999999999</v>
      </c>
      <c r="X7663">
        <f t="shared" si="599"/>
        <v>0</v>
      </c>
      <c r="Y7663">
        <f>VLOOKUP(RIGHT($X$1,5),Key!$A$9:$B$14,2,FALSE)</f>
        <v>3.7</v>
      </c>
      <c r="Z7663">
        <f t="shared" si="597"/>
        <v>10.199999999999999</v>
      </c>
      <c r="AA7663">
        <f t="shared" si="598"/>
        <v>0</v>
      </c>
    </row>
    <row r="7664" spans="1:27" x14ac:dyDescent="0.3">
      <c r="A7664">
        <v>100067</v>
      </c>
      <c r="B7664">
        <v>230922</v>
      </c>
      <c r="C7664" s="3">
        <v>44130.822222222225</v>
      </c>
      <c r="D7664">
        <v>0</v>
      </c>
      <c r="E7664">
        <v>2</v>
      </c>
      <c r="F7664" t="s">
        <v>25</v>
      </c>
      <c r="G7664">
        <v>2</v>
      </c>
      <c r="H7664">
        <v>57.417969999999997</v>
      </c>
      <c r="I7664">
        <v>21.933589999999999</v>
      </c>
      <c r="J7664">
        <v>1.292969</v>
      </c>
      <c r="K7664">
        <v>46.019530000000003</v>
      </c>
      <c r="L7664" s="3">
        <v>44130.575694444444</v>
      </c>
      <c r="M7664">
        <v>17.18</v>
      </c>
      <c r="N7664" t="s">
        <v>28</v>
      </c>
      <c r="P7664">
        <f>(C7664-Key!$B$1)*24</f>
        <v>4.683333333407063</v>
      </c>
      <c r="Q7664">
        <f>(Key!$B$2-'17.1'!C7664)*24</f>
        <v>-1.7333333333954215</v>
      </c>
      <c r="R7664" s="3">
        <f>C7664-(M7664-Key!$B$5)/(24*Key!$B$6)</f>
        <v>44130.808407407407</v>
      </c>
      <c r="S7664">
        <f>M7664-Key!$B$5</f>
        <v>14.92</v>
      </c>
      <c r="T7664" s="2">
        <f t="shared" si="595"/>
        <v>44129.819444444445</v>
      </c>
      <c r="U7664" t="str">
        <f t="shared" si="596"/>
        <v>10-25-2020 19:40</v>
      </c>
      <c r="V7664">
        <f>IFERROR(IF(W7664=Z7664,VLOOKUP($U7664,[1]C8842!$G$2:$M$145,3,FALSE),0),0)</f>
        <v>0</v>
      </c>
      <c r="W7664">
        <f>VLOOKUP(RIGHT($V$1,5),Key!$A$9:$B$14,2,FALSE)</f>
        <v>10.199999999999999</v>
      </c>
      <c r="X7664">
        <f t="shared" si="599"/>
        <v>0</v>
      </c>
      <c r="Y7664">
        <f>VLOOKUP(RIGHT($X$1,5),Key!$A$9:$B$14,2,FALSE)</f>
        <v>3.7</v>
      </c>
      <c r="Z7664">
        <f t="shared" si="597"/>
        <v>10.199999999999999</v>
      </c>
      <c r="AA7664">
        <f t="shared" si="598"/>
        <v>0</v>
      </c>
    </row>
    <row r="7665" spans="1:27" x14ac:dyDescent="0.3">
      <c r="A7665">
        <v>100067</v>
      </c>
      <c r="B7665">
        <v>230922</v>
      </c>
      <c r="C7665" s="3">
        <v>44130.822222222225</v>
      </c>
      <c r="D7665">
        <v>1</v>
      </c>
      <c r="E7665">
        <v>1</v>
      </c>
      <c r="F7665" t="s">
        <v>25</v>
      </c>
      <c r="G7665">
        <v>1</v>
      </c>
      <c r="H7665">
        <v>64.824219999999997</v>
      </c>
      <c r="I7665">
        <v>16.04297</v>
      </c>
      <c r="J7665">
        <v>0.90234380000000003</v>
      </c>
      <c r="K7665">
        <v>58.023440000000001</v>
      </c>
      <c r="L7665" s="3">
        <v>44130.575694444444</v>
      </c>
      <c r="M7665">
        <v>17.18</v>
      </c>
      <c r="N7665" t="s">
        <v>28</v>
      </c>
      <c r="P7665">
        <f>(C7665-Key!$B$1)*24</f>
        <v>4.683333333407063</v>
      </c>
      <c r="Q7665">
        <f>(Key!$B$2-'17.1'!C7665)*24</f>
        <v>-1.7333333333954215</v>
      </c>
      <c r="R7665" s="3">
        <f>C7665-(M7665-Key!$B$5)/(24*Key!$B$6)</f>
        <v>44130.808407407407</v>
      </c>
      <c r="S7665">
        <f>M7665-Key!$B$5</f>
        <v>14.92</v>
      </c>
      <c r="T7665" s="2">
        <f t="shared" si="595"/>
        <v>44129.819444444445</v>
      </c>
      <c r="U7665" t="str">
        <f t="shared" si="596"/>
        <v>10-25-2020 19:40</v>
      </c>
      <c r="V7665">
        <f>IFERROR(IF(W7665=Z7665,VLOOKUP($U7665,[1]C8842!$G$2:$M$145,3,FALSE),0),0)</f>
        <v>0</v>
      </c>
      <c r="W7665">
        <f>VLOOKUP(RIGHT($V$1,5),Key!$A$9:$B$14,2,FALSE)</f>
        <v>10.199999999999999</v>
      </c>
      <c r="X7665">
        <f t="shared" si="599"/>
        <v>0</v>
      </c>
      <c r="Y7665">
        <f>VLOOKUP(RIGHT($X$1,5),Key!$A$9:$B$14,2,FALSE)</f>
        <v>3.7</v>
      </c>
      <c r="Z7665">
        <f t="shared" si="597"/>
        <v>10.199999999999999</v>
      </c>
      <c r="AA7665">
        <f t="shared" si="598"/>
        <v>0</v>
      </c>
    </row>
    <row r="7666" spans="1:27" x14ac:dyDescent="0.3">
      <c r="A7666">
        <v>100067</v>
      </c>
      <c r="B7666">
        <v>230922</v>
      </c>
      <c r="C7666" s="3">
        <v>44130.822222222225</v>
      </c>
      <c r="D7666">
        <v>0</v>
      </c>
      <c r="E7666">
        <v>2</v>
      </c>
      <c r="F7666" t="s">
        <v>25</v>
      </c>
      <c r="G7666">
        <v>1</v>
      </c>
      <c r="H7666">
        <v>56.273440000000001</v>
      </c>
      <c r="I7666">
        <v>15.570309999999999</v>
      </c>
      <c r="J7666">
        <v>1.019531</v>
      </c>
      <c r="K7666">
        <v>44.019530000000003</v>
      </c>
      <c r="L7666" s="3">
        <v>44130.575694444444</v>
      </c>
      <c r="M7666">
        <v>17.18</v>
      </c>
      <c r="N7666" t="s">
        <v>28</v>
      </c>
      <c r="P7666">
        <f>(C7666-Key!$B$1)*24</f>
        <v>4.683333333407063</v>
      </c>
      <c r="Q7666">
        <f>(Key!$B$2-'17.1'!C7666)*24</f>
        <v>-1.7333333333954215</v>
      </c>
      <c r="R7666" s="3">
        <f>C7666-(M7666-Key!$B$5)/(24*Key!$B$6)</f>
        <v>44130.808407407407</v>
      </c>
      <c r="S7666">
        <f>M7666-Key!$B$5</f>
        <v>14.92</v>
      </c>
      <c r="T7666" s="2">
        <f t="shared" si="595"/>
        <v>44129.819444444445</v>
      </c>
      <c r="U7666" t="str">
        <f t="shared" si="596"/>
        <v>10-25-2020 19:40</v>
      </c>
      <c r="V7666">
        <f>IFERROR(IF(W7666=Z7666,VLOOKUP($U7666,[1]C8842!$G$2:$M$145,3,FALSE),0),0)</f>
        <v>0</v>
      </c>
      <c r="W7666">
        <f>VLOOKUP(RIGHT($V$1,5),Key!$A$9:$B$14,2,FALSE)</f>
        <v>10.199999999999999</v>
      </c>
      <c r="X7666">
        <f t="shared" si="599"/>
        <v>0</v>
      </c>
      <c r="Y7666">
        <f>VLOOKUP(RIGHT($X$1,5),Key!$A$9:$B$14,2,FALSE)</f>
        <v>3.7</v>
      </c>
      <c r="Z7666">
        <f t="shared" si="597"/>
        <v>10.199999999999999</v>
      </c>
      <c r="AA7666">
        <f t="shared" si="598"/>
        <v>0</v>
      </c>
    </row>
    <row r="7667" spans="1:27" x14ac:dyDescent="0.3">
      <c r="A7667">
        <v>100067</v>
      </c>
      <c r="B7667">
        <v>230922</v>
      </c>
      <c r="C7667" s="3">
        <v>44130.822222222225</v>
      </c>
      <c r="D7667">
        <v>3</v>
      </c>
      <c r="E7667">
        <v>2</v>
      </c>
      <c r="F7667" t="s">
        <v>26</v>
      </c>
      <c r="G7667">
        <v>1</v>
      </c>
      <c r="H7667">
        <v>65.6875</v>
      </c>
      <c r="I7667">
        <v>17.558589999999999</v>
      </c>
      <c r="J7667">
        <v>0.953125</v>
      </c>
      <c r="K7667">
        <v>96.039060000000006</v>
      </c>
      <c r="L7667" s="3">
        <v>44130.575694444444</v>
      </c>
      <c r="M7667">
        <v>17.18</v>
      </c>
      <c r="N7667" t="s">
        <v>28</v>
      </c>
      <c r="P7667">
        <f>(C7667-Key!$B$1)*24</f>
        <v>4.683333333407063</v>
      </c>
      <c r="Q7667">
        <f>(Key!$B$2-'17.1'!C7667)*24</f>
        <v>-1.7333333333954215</v>
      </c>
      <c r="R7667" s="3">
        <f>C7667-(M7667-Key!$B$5)/(24*Key!$B$6)</f>
        <v>44130.808407407407</v>
      </c>
      <c r="S7667">
        <f>M7667-Key!$B$5</f>
        <v>14.92</v>
      </c>
      <c r="T7667" s="2">
        <f t="shared" si="595"/>
        <v>44129.819444444445</v>
      </c>
      <c r="U7667" t="str">
        <f t="shared" si="596"/>
        <v>10-25-2020 19:40</v>
      </c>
      <c r="V7667">
        <f>IFERROR(IF(W7667=Z7667,VLOOKUP($U7667,[1]C8842!$G$2:$M$145,3,FALSE),0),0)</f>
        <v>0</v>
      </c>
      <c r="W7667">
        <f>VLOOKUP(RIGHT($V$1,5),Key!$A$9:$B$14,2,FALSE)</f>
        <v>10.199999999999999</v>
      </c>
      <c r="X7667">
        <f t="shared" si="599"/>
        <v>0</v>
      </c>
      <c r="Y7667">
        <f>VLOOKUP(RIGHT($X$1,5),Key!$A$9:$B$14,2,FALSE)</f>
        <v>3.7</v>
      </c>
      <c r="Z7667">
        <f t="shared" si="597"/>
        <v>10.199999999999999</v>
      </c>
      <c r="AA7667">
        <f t="shared" si="598"/>
        <v>0</v>
      </c>
    </row>
    <row r="7668" spans="1:27" x14ac:dyDescent="0.3">
      <c r="A7668">
        <v>100067</v>
      </c>
      <c r="B7668">
        <v>230922</v>
      </c>
      <c r="C7668" s="3">
        <v>44130.822222222225</v>
      </c>
      <c r="D7668">
        <v>0</v>
      </c>
      <c r="E7668">
        <v>2</v>
      </c>
      <c r="F7668" t="s">
        <v>25</v>
      </c>
      <c r="G7668">
        <v>1</v>
      </c>
      <c r="H7668">
        <v>56.402340000000002</v>
      </c>
      <c r="I7668">
        <v>16.33203</v>
      </c>
      <c r="J7668">
        <v>1.050781</v>
      </c>
      <c r="K7668">
        <v>46.019530000000003</v>
      </c>
      <c r="L7668" s="3">
        <v>44130.575694444444</v>
      </c>
      <c r="M7668">
        <v>17.18</v>
      </c>
      <c r="N7668" t="s">
        <v>28</v>
      </c>
      <c r="P7668">
        <f>(C7668-Key!$B$1)*24</f>
        <v>4.683333333407063</v>
      </c>
      <c r="Q7668">
        <f>(Key!$B$2-'17.1'!C7668)*24</f>
        <v>-1.7333333333954215</v>
      </c>
      <c r="R7668" s="3">
        <f>C7668-(M7668-Key!$B$5)/(24*Key!$B$6)</f>
        <v>44130.808407407407</v>
      </c>
      <c r="S7668">
        <f>M7668-Key!$B$5</f>
        <v>14.92</v>
      </c>
      <c r="T7668" s="2">
        <f t="shared" si="595"/>
        <v>44129.819444444445</v>
      </c>
      <c r="U7668" t="str">
        <f t="shared" si="596"/>
        <v>10-25-2020 19:40</v>
      </c>
      <c r="V7668">
        <f>IFERROR(IF(W7668=Z7668,VLOOKUP($U7668,[1]C8842!$G$2:$M$145,3,FALSE),0),0)</f>
        <v>0</v>
      </c>
      <c r="W7668">
        <f>VLOOKUP(RIGHT($V$1,5),Key!$A$9:$B$14,2,FALSE)</f>
        <v>10.199999999999999</v>
      </c>
      <c r="X7668">
        <f t="shared" si="599"/>
        <v>0</v>
      </c>
      <c r="Y7668">
        <f>VLOOKUP(RIGHT($X$1,5),Key!$A$9:$B$14,2,FALSE)</f>
        <v>3.7</v>
      </c>
      <c r="Z7668">
        <f t="shared" si="597"/>
        <v>10.199999999999999</v>
      </c>
      <c r="AA7668">
        <f t="shared" si="598"/>
        <v>0</v>
      </c>
    </row>
    <row r="7669" spans="1:27" x14ac:dyDescent="0.3">
      <c r="A7669">
        <v>100067</v>
      </c>
      <c r="B7669">
        <v>230922</v>
      </c>
      <c r="C7669" s="3">
        <v>44130.822222222225</v>
      </c>
      <c r="D7669">
        <v>0</v>
      </c>
      <c r="E7669">
        <v>2</v>
      </c>
      <c r="F7669" t="s">
        <v>25</v>
      </c>
      <c r="G7669">
        <v>2</v>
      </c>
      <c r="H7669">
        <v>59.78125</v>
      </c>
      <c r="I7669">
        <v>21.210940000000001</v>
      </c>
      <c r="J7669">
        <v>1.2109380000000001</v>
      </c>
      <c r="K7669">
        <v>46.019530000000003</v>
      </c>
      <c r="L7669" s="3">
        <v>44130.575694444444</v>
      </c>
      <c r="M7669">
        <v>17.18</v>
      </c>
      <c r="N7669" t="s">
        <v>28</v>
      </c>
      <c r="P7669">
        <f>(C7669-Key!$B$1)*24</f>
        <v>4.683333333407063</v>
      </c>
      <c r="Q7669">
        <f>(Key!$B$2-'17.1'!C7669)*24</f>
        <v>-1.7333333333954215</v>
      </c>
      <c r="R7669" s="3">
        <f>C7669-(M7669-Key!$B$5)/(24*Key!$B$6)</f>
        <v>44130.808407407407</v>
      </c>
      <c r="S7669">
        <f>M7669-Key!$B$5</f>
        <v>14.92</v>
      </c>
      <c r="T7669" s="2">
        <f t="shared" si="595"/>
        <v>44129.819444444445</v>
      </c>
      <c r="U7669" t="str">
        <f t="shared" si="596"/>
        <v>10-25-2020 19:40</v>
      </c>
      <c r="V7669">
        <f>IFERROR(IF(W7669=Z7669,VLOOKUP($U7669,[1]C8842!$G$2:$M$145,3,FALSE),0),0)</f>
        <v>0</v>
      </c>
      <c r="W7669">
        <f>VLOOKUP(RIGHT($V$1,5),Key!$A$9:$B$14,2,FALSE)</f>
        <v>10.199999999999999</v>
      </c>
      <c r="X7669">
        <f t="shared" si="599"/>
        <v>0</v>
      </c>
      <c r="Y7669">
        <f>VLOOKUP(RIGHT($X$1,5),Key!$A$9:$B$14,2,FALSE)</f>
        <v>3.7</v>
      </c>
      <c r="Z7669">
        <f t="shared" si="597"/>
        <v>10.199999999999999</v>
      </c>
      <c r="AA7669">
        <f t="shared" si="598"/>
        <v>0</v>
      </c>
    </row>
    <row r="7670" spans="1:27" x14ac:dyDescent="0.3">
      <c r="A7670">
        <v>100067</v>
      </c>
      <c r="B7670">
        <v>230922</v>
      </c>
      <c r="C7670" s="3">
        <v>44130.822222222225</v>
      </c>
      <c r="D7670">
        <v>2</v>
      </c>
      <c r="E7670">
        <v>1</v>
      </c>
      <c r="F7670" t="s">
        <v>26</v>
      </c>
      <c r="G7670">
        <v>1</v>
      </c>
      <c r="H7670">
        <v>70.144530000000003</v>
      </c>
      <c r="I7670">
        <v>15.160159999999999</v>
      </c>
      <c r="J7670">
        <v>0.80078130000000003</v>
      </c>
      <c r="K7670">
        <v>80.03125</v>
      </c>
      <c r="L7670" s="3">
        <v>44130.575694444444</v>
      </c>
      <c r="M7670">
        <v>17.18</v>
      </c>
      <c r="N7670" t="s">
        <v>28</v>
      </c>
      <c r="P7670">
        <f>(C7670-Key!$B$1)*24</f>
        <v>4.683333333407063</v>
      </c>
      <c r="Q7670">
        <f>(Key!$B$2-'17.1'!C7670)*24</f>
        <v>-1.7333333333954215</v>
      </c>
      <c r="R7670" s="3">
        <f>C7670-(M7670-Key!$B$5)/(24*Key!$B$6)</f>
        <v>44130.808407407407</v>
      </c>
      <c r="S7670">
        <f>M7670-Key!$B$5</f>
        <v>14.92</v>
      </c>
      <c r="T7670" s="2">
        <f t="shared" si="595"/>
        <v>44129.819444444445</v>
      </c>
      <c r="U7670" t="str">
        <f t="shared" si="596"/>
        <v>10-25-2020 19:40</v>
      </c>
      <c r="V7670">
        <f>IFERROR(IF(W7670=Z7670,VLOOKUP($U7670,[1]C8842!$G$2:$M$145,3,FALSE),0),0)</f>
        <v>0</v>
      </c>
      <c r="W7670">
        <f>VLOOKUP(RIGHT($V$1,5),Key!$A$9:$B$14,2,FALSE)</f>
        <v>10.199999999999999</v>
      </c>
      <c r="X7670">
        <f t="shared" si="599"/>
        <v>0</v>
      </c>
      <c r="Y7670">
        <f>VLOOKUP(RIGHT($X$1,5),Key!$A$9:$B$14,2,FALSE)</f>
        <v>3.7</v>
      </c>
      <c r="Z7670">
        <f t="shared" si="597"/>
        <v>10.199999999999999</v>
      </c>
      <c r="AA7670">
        <f t="shared" si="598"/>
        <v>0</v>
      </c>
    </row>
    <row r="7671" spans="1:27" x14ac:dyDescent="0.3">
      <c r="A7671">
        <v>100067</v>
      </c>
      <c r="B7671">
        <v>230922</v>
      </c>
      <c r="C7671" s="3">
        <v>44130.822222222225</v>
      </c>
      <c r="D7671">
        <v>3</v>
      </c>
      <c r="E7671">
        <v>2</v>
      </c>
      <c r="F7671" t="s">
        <v>26</v>
      </c>
      <c r="G7671">
        <v>1</v>
      </c>
      <c r="H7671">
        <v>60.863280000000003</v>
      </c>
      <c r="I7671">
        <v>17.40625</v>
      </c>
      <c r="J7671">
        <v>1.019531</v>
      </c>
      <c r="K7671">
        <v>95.039060000000006</v>
      </c>
      <c r="L7671" s="3">
        <v>44130.575694444444</v>
      </c>
      <c r="M7671">
        <v>17.18</v>
      </c>
      <c r="N7671" t="s">
        <v>28</v>
      </c>
      <c r="P7671">
        <f>(C7671-Key!$B$1)*24</f>
        <v>4.683333333407063</v>
      </c>
      <c r="Q7671">
        <f>(Key!$B$2-'17.1'!C7671)*24</f>
        <v>-1.7333333333954215</v>
      </c>
      <c r="R7671" s="3">
        <f>C7671-(M7671-Key!$B$5)/(24*Key!$B$6)</f>
        <v>44130.808407407407</v>
      </c>
      <c r="S7671">
        <f>M7671-Key!$B$5</f>
        <v>14.92</v>
      </c>
      <c r="T7671" s="2">
        <f t="shared" si="595"/>
        <v>44129.819444444445</v>
      </c>
      <c r="U7671" t="str">
        <f t="shared" si="596"/>
        <v>10-25-2020 19:40</v>
      </c>
      <c r="V7671">
        <f>IFERROR(IF(W7671=Z7671,VLOOKUP($U7671,[1]C8842!$G$2:$M$145,3,FALSE),0),0)</f>
        <v>0</v>
      </c>
      <c r="W7671">
        <f>VLOOKUP(RIGHT($V$1,5),Key!$A$9:$B$14,2,FALSE)</f>
        <v>10.199999999999999</v>
      </c>
      <c r="X7671">
        <f t="shared" si="599"/>
        <v>0</v>
      </c>
      <c r="Y7671">
        <f>VLOOKUP(RIGHT($X$1,5),Key!$A$9:$B$14,2,FALSE)</f>
        <v>3.7</v>
      </c>
      <c r="Z7671">
        <f t="shared" si="597"/>
        <v>10.199999999999999</v>
      </c>
      <c r="AA7671">
        <f t="shared" si="598"/>
        <v>0</v>
      </c>
    </row>
    <row r="7672" spans="1:27" x14ac:dyDescent="0.3">
      <c r="A7672">
        <v>100067</v>
      </c>
      <c r="B7672">
        <v>230922</v>
      </c>
      <c r="C7672" s="3">
        <v>44130.822222222225</v>
      </c>
      <c r="D7672">
        <v>3</v>
      </c>
      <c r="E7672">
        <v>2</v>
      </c>
      <c r="F7672" t="s">
        <v>26</v>
      </c>
      <c r="G7672">
        <v>2</v>
      </c>
      <c r="H7672">
        <v>65.046880000000002</v>
      </c>
      <c r="I7672">
        <v>24.94922</v>
      </c>
      <c r="J7672">
        <v>1.265625</v>
      </c>
      <c r="K7672">
        <v>94.039060000000006</v>
      </c>
      <c r="L7672" s="3">
        <v>44130.575694444444</v>
      </c>
      <c r="M7672">
        <v>17.18</v>
      </c>
      <c r="N7672" t="s">
        <v>28</v>
      </c>
      <c r="P7672">
        <f>(C7672-Key!$B$1)*24</f>
        <v>4.683333333407063</v>
      </c>
      <c r="Q7672">
        <f>(Key!$B$2-'17.1'!C7672)*24</f>
        <v>-1.7333333333954215</v>
      </c>
      <c r="R7672" s="3">
        <f>C7672-(M7672-Key!$B$5)/(24*Key!$B$6)</f>
        <v>44130.808407407407</v>
      </c>
      <c r="S7672">
        <f>M7672-Key!$B$5</f>
        <v>14.92</v>
      </c>
      <c r="T7672" s="2">
        <f t="shared" si="595"/>
        <v>44129.819444444445</v>
      </c>
      <c r="U7672" t="str">
        <f t="shared" si="596"/>
        <v>10-25-2020 19:40</v>
      </c>
      <c r="V7672">
        <f>IFERROR(IF(W7672=Z7672,VLOOKUP($U7672,[1]C8842!$G$2:$M$145,3,FALSE),0),0)</f>
        <v>0</v>
      </c>
      <c r="W7672">
        <f>VLOOKUP(RIGHT($V$1,5),Key!$A$9:$B$14,2,FALSE)</f>
        <v>10.199999999999999</v>
      </c>
      <c r="X7672">
        <f t="shared" si="599"/>
        <v>0</v>
      </c>
      <c r="Y7672">
        <f>VLOOKUP(RIGHT($X$1,5),Key!$A$9:$B$14,2,FALSE)</f>
        <v>3.7</v>
      </c>
      <c r="Z7672">
        <f t="shared" si="597"/>
        <v>10.199999999999999</v>
      </c>
      <c r="AA7672">
        <f t="shared" si="598"/>
        <v>0</v>
      </c>
    </row>
    <row r="7673" spans="1:27" x14ac:dyDescent="0.3">
      <c r="A7673">
        <v>100067</v>
      </c>
      <c r="B7673">
        <v>230922</v>
      </c>
      <c r="C7673" s="3">
        <v>44130.822222222225</v>
      </c>
      <c r="D7673">
        <v>3</v>
      </c>
      <c r="E7673">
        <v>2</v>
      </c>
      <c r="F7673" t="s">
        <v>26</v>
      </c>
      <c r="G7673">
        <v>2</v>
      </c>
      <c r="H7673">
        <v>65.132810000000006</v>
      </c>
      <c r="I7673">
        <v>20.476559999999999</v>
      </c>
      <c r="J7673">
        <v>1.082031</v>
      </c>
      <c r="K7673">
        <v>93.039060000000006</v>
      </c>
      <c r="L7673" s="3">
        <v>44130.575694444444</v>
      </c>
      <c r="M7673">
        <v>17.18</v>
      </c>
      <c r="N7673" t="s">
        <v>28</v>
      </c>
      <c r="P7673">
        <f>(C7673-Key!$B$1)*24</f>
        <v>4.683333333407063</v>
      </c>
      <c r="Q7673">
        <f>(Key!$B$2-'17.1'!C7673)*24</f>
        <v>-1.7333333333954215</v>
      </c>
      <c r="R7673" s="3">
        <f>C7673-(M7673-Key!$B$5)/(24*Key!$B$6)</f>
        <v>44130.808407407407</v>
      </c>
      <c r="S7673">
        <f>M7673-Key!$B$5</f>
        <v>14.92</v>
      </c>
      <c r="T7673" s="2">
        <f t="shared" si="595"/>
        <v>44129.819444444445</v>
      </c>
      <c r="U7673" t="str">
        <f t="shared" si="596"/>
        <v>10-25-2020 19:40</v>
      </c>
      <c r="V7673">
        <f>IFERROR(IF(W7673=Z7673,VLOOKUP($U7673,[1]C8842!$G$2:$M$145,3,FALSE),0),0)</f>
        <v>0</v>
      </c>
      <c r="W7673">
        <f>VLOOKUP(RIGHT($V$1,5),Key!$A$9:$B$14,2,FALSE)</f>
        <v>10.199999999999999</v>
      </c>
      <c r="X7673">
        <f t="shared" si="599"/>
        <v>0</v>
      </c>
      <c r="Y7673">
        <f>VLOOKUP(RIGHT($X$1,5),Key!$A$9:$B$14,2,FALSE)</f>
        <v>3.7</v>
      </c>
      <c r="Z7673">
        <f t="shared" si="597"/>
        <v>10.199999999999999</v>
      </c>
      <c r="AA7673">
        <f t="shared" si="598"/>
        <v>0</v>
      </c>
    </row>
    <row r="7674" spans="1:27" x14ac:dyDescent="0.3">
      <c r="A7674">
        <v>100067</v>
      </c>
      <c r="B7674">
        <v>230922</v>
      </c>
      <c r="C7674" s="3">
        <v>44130.822222222225</v>
      </c>
      <c r="D7674">
        <v>3</v>
      </c>
      <c r="E7674">
        <v>2</v>
      </c>
      <c r="F7674" t="s">
        <v>26</v>
      </c>
      <c r="G7674">
        <v>5</v>
      </c>
      <c r="H7674">
        <v>67.820310000000006</v>
      </c>
      <c r="I7674">
        <v>95.40625</v>
      </c>
      <c r="J7674">
        <v>3.9804689999999998</v>
      </c>
      <c r="K7674">
        <v>94.039060000000006</v>
      </c>
      <c r="L7674" s="3">
        <v>44130.575694444444</v>
      </c>
      <c r="M7674">
        <v>17.18</v>
      </c>
      <c r="N7674" t="s">
        <v>28</v>
      </c>
      <c r="P7674">
        <f>(C7674-Key!$B$1)*24</f>
        <v>4.683333333407063</v>
      </c>
      <c r="Q7674">
        <f>(Key!$B$2-'17.1'!C7674)*24</f>
        <v>-1.7333333333954215</v>
      </c>
      <c r="R7674" s="3">
        <f>C7674-(M7674-Key!$B$5)/(24*Key!$B$6)</f>
        <v>44130.808407407407</v>
      </c>
      <c r="S7674">
        <f>M7674-Key!$B$5</f>
        <v>14.92</v>
      </c>
      <c r="T7674" s="2">
        <f t="shared" si="595"/>
        <v>44129.819444444445</v>
      </c>
      <c r="U7674" t="str">
        <f t="shared" si="596"/>
        <v>10-25-2020 19:40</v>
      </c>
      <c r="V7674">
        <f>IFERROR(IF(W7674=Z7674,VLOOKUP($U7674,[1]C8842!$G$2:$M$145,3,FALSE),0),0)</f>
        <v>0</v>
      </c>
      <c r="W7674">
        <f>VLOOKUP(RIGHT($V$1,5),Key!$A$9:$B$14,2,FALSE)</f>
        <v>10.199999999999999</v>
      </c>
      <c r="X7674">
        <f t="shared" si="599"/>
        <v>0</v>
      </c>
      <c r="Y7674">
        <f>VLOOKUP(RIGHT($X$1,5),Key!$A$9:$B$14,2,FALSE)</f>
        <v>3.7</v>
      </c>
      <c r="Z7674">
        <f t="shared" si="597"/>
        <v>10.199999999999999</v>
      </c>
      <c r="AA7674">
        <f t="shared" si="598"/>
        <v>0</v>
      </c>
    </row>
    <row r="7675" spans="1:27" x14ac:dyDescent="0.3">
      <c r="A7675">
        <v>100067</v>
      </c>
      <c r="B7675">
        <v>230922</v>
      </c>
      <c r="C7675" s="3">
        <v>44130.822222222225</v>
      </c>
      <c r="D7675">
        <v>0</v>
      </c>
      <c r="E7675">
        <v>2</v>
      </c>
      <c r="F7675" t="s">
        <v>25</v>
      </c>
      <c r="G7675">
        <v>2</v>
      </c>
      <c r="H7675">
        <v>67.546880000000002</v>
      </c>
      <c r="I7675">
        <v>20.484380000000002</v>
      </c>
      <c r="J7675">
        <v>1.042969</v>
      </c>
      <c r="K7675">
        <v>46.019530000000003</v>
      </c>
      <c r="L7675" s="3">
        <v>44130.575694444444</v>
      </c>
      <c r="M7675">
        <v>17.18</v>
      </c>
      <c r="N7675" t="s">
        <v>28</v>
      </c>
      <c r="P7675">
        <f>(C7675-Key!$B$1)*24</f>
        <v>4.683333333407063</v>
      </c>
      <c r="Q7675">
        <f>(Key!$B$2-'17.1'!C7675)*24</f>
        <v>-1.7333333333954215</v>
      </c>
      <c r="R7675" s="3">
        <f>C7675-(M7675-Key!$B$5)/(24*Key!$B$6)</f>
        <v>44130.808407407407</v>
      </c>
      <c r="S7675">
        <f>M7675-Key!$B$5</f>
        <v>14.92</v>
      </c>
      <c r="T7675" s="2">
        <f t="shared" si="595"/>
        <v>44129.819444444445</v>
      </c>
      <c r="U7675" t="str">
        <f t="shared" si="596"/>
        <v>10-25-2020 19:40</v>
      </c>
      <c r="V7675">
        <f>IFERROR(IF(W7675=Z7675,VLOOKUP($U7675,[1]C8842!$G$2:$M$145,3,FALSE),0),0)</f>
        <v>0</v>
      </c>
      <c r="W7675">
        <f>VLOOKUP(RIGHT($V$1,5),Key!$A$9:$B$14,2,FALSE)</f>
        <v>10.199999999999999</v>
      </c>
      <c r="X7675">
        <f t="shared" si="599"/>
        <v>0</v>
      </c>
      <c r="Y7675">
        <f>VLOOKUP(RIGHT($X$1,5),Key!$A$9:$B$14,2,FALSE)</f>
        <v>3.7</v>
      </c>
      <c r="Z7675">
        <f t="shared" si="597"/>
        <v>10.199999999999999</v>
      </c>
      <c r="AA7675">
        <f t="shared" si="598"/>
        <v>0</v>
      </c>
    </row>
    <row r="7676" spans="1:27" x14ac:dyDescent="0.3">
      <c r="A7676">
        <v>100067</v>
      </c>
      <c r="B7676">
        <v>230922</v>
      </c>
      <c r="C7676" s="3">
        <v>44130.822222222225</v>
      </c>
      <c r="D7676">
        <v>1</v>
      </c>
      <c r="E7676">
        <v>1</v>
      </c>
      <c r="F7676" t="s">
        <v>25</v>
      </c>
      <c r="G7676">
        <v>1</v>
      </c>
      <c r="H7676">
        <v>66.769530000000003</v>
      </c>
      <c r="I7676">
        <v>12.35547</v>
      </c>
      <c r="J7676">
        <v>0.73046880000000003</v>
      </c>
      <c r="K7676">
        <v>56.023440000000001</v>
      </c>
      <c r="L7676" s="3">
        <v>44130.575694444444</v>
      </c>
      <c r="M7676">
        <v>17.18</v>
      </c>
      <c r="N7676" t="s">
        <v>28</v>
      </c>
      <c r="P7676">
        <f>(C7676-Key!$B$1)*24</f>
        <v>4.683333333407063</v>
      </c>
      <c r="Q7676">
        <f>(Key!$B$2-'17.1'!C7676)*24</f>
        <v>-1.7333333333954215</v>
      </c>
      <c r="R7676" s="3">
        <f>C7676-(M7676-Key!$B$5)/(24*Key!$B$6)</f>
        <v>44130.808407407407</v>
      </c>
      <c r="S7676">
        <f>M7676-Key!$B$5</f>
        <v>14.92</v>
      </c>
      <c r="T7676" s="2">
        <f t="shared" si="595"/>
        <v>44129.819444444445</v>
      </c>
      <c r="U7676" t="str">
        <f t="shared" si="596"/>
        <v>10-25-2020 19:40</v>
      </c>
      <c r="V7676">
        <f>IFERROR(IF(W7676=Z7676,VLOOKUP($U7676,[1]C8842!$G$2:$M$145,3,FALSE),0),0)</f>
        <v>0</v>
      </c>
      <c r="W7676">
        <f>VLOOKUP(RIGHT($V$1,5),Key!$A$9:$B$14,2,FALSE)</f>
        <v>10.199999999999999</v>
      </c>
      <c r="X7676">
        <f t="shared" si="599"/>
        <v>0</v>
      </c>
      <c r="Y7676">
        <f>VLOOKUP(RIGHT($X$1,5),Key!$A$9:$B$14,2,FALSE)</f>
        <v>3.7</v>
      </c>
      <c r="Z7676">
        <f t="shared" si="597"/>
        <v>10.199999999999999</v>
      </c>
      <c r="AA7676">
        <f t="shared" si="598"/>
        <v>0</v>
      </c>
    </row>
    <row r="7677" spans="1:27" x14ac:dyDescent="0.3">
      <c r="A7677">
        <v>100067</v>
      </c>
      <c r="B7677">
        <v>230922</v>
      </c>
      <c r="C7677" s="3">
        <v>44130.822222222225</v>
      </c>
      <c r="D7677">
        <v>0</v>
      </c>
      <c r="E7677">
        <v>2</v>
      </c>
      <c r="F7677" t="s">
        <v>25</v>
      </c>
      <c r="G7677">
        <v>1</v>
      </c>
      <c r="H7677">
        <v>62.308590000000002</v>
      </c>
      <c r="I7677">
        <v>17.98047</v>
      </c>
      <c r="J7677">
        <v>1.0234380000000001</v>
      </c>
      <c r="K7677">
        <v>46.019530000000003</v>
      </c>
      <c r="L7677" s="3">
        <v>44130.575694444444</v>
      </c>
      <c r="M7677">
        <v>17.18</v>
      </c>
      <c r="N7677" t="s">
        <v>28</v>
      </c>
      <c r="P7677">
        <f>(C7677-Key!$B$1)*24</f>
        <v>4.683333333407063</v>
      </c>
      <c r="Q7677">
        <f>(Key!$B$2-'17.1'!C7677)*24</f>
        <v>-1.7333333333954215</v>
      </c>
      <c r="R7677" s="3">
        <f>C7677-(M7677-Key!$B$5)/(24*Key!$B$6)</f>
        <v>44130.808407407407</v>
      </c>
      <c r="S7677">
        <f>M7677-Key!$B$5</f>
        <v>14.92</v>
      </c>
      <c r="T7677" s="2">
        <f t="shared" si="595"/>
        <v>44129.819444444445</v>
      </c>
      <c r="U7677" t="str">
        <f t="shared" si="596"/>
        <v>10-25-2020 19:40</v>
      </c>
      <c r="V7677">
        <f>IFERROR(IF(W7677=Z7677,VLOOKUP($U7677,[1]C8842!$G$2:$M$145,3,FALSE),0),0)</f>
        <v>0</v>
      </c>
      <c r="W7677">
        <f>VLOOKUP(RIGHT($V$1,5),Key!$A$9:$B$14,2,FALSE)</f>
        <v>10.199999999999999</v>
      </c>
      <c r="X7677">
        <f t="shared" si="599"/>
        <v>0</v>
      </c>
      <c r="Y7677">
        <f>VLOOKUP(RIGHT($X$1,5),Key!$A$9:$B$14,2,FALSE)</f>
        <v>3.7</v>
      </c>
      <c r="Z7677">
        <f t="shared" si="597"/>
        <v>10.199999999999999</v>
      </c>
      <c r="AA7677">
        <f t="shared" si="598"/>
        <v>0</v>
      </c>
    </row>
    <row r="7678" spans="1:27" x14ac:dyDescent="0.3">
      <c r="A7678">
        <v>100067</v>
      </c>
      <c r="B7678">
        <v>230922</v>
      </c>
      <c r="C7678" s="3">
        <v>44130.822916666664</v>
      </c>
      <c r="D7678">
        <v>2</v>
      </c>
      <c r="E7678">
        <v>1</v>
      </c>
      <c r="F7678" t="s">
        <v>26</v>
      </c>
      <c r="G7678">
        <v>1</v>
      </c>
      <c r="H7678">
        <v>72.3125</v>
      </c>
      <c r="I7678">
        <v>15.976559999999999</v>
      </c>
      <c r="J7678">
        <v>0.80859380000000003</v>
      </c>
      <c r="K7678">
        <v>82.035160000000005</v>
      </c>
      <c r="L7678" s="3">
        <v>44130.575694444444</v>
      </c>
      <c r="M7678">
        <v>17.18</v>
      </c>
      <c r="N7678" t="s">
        <v>28</v>
      </c>
      <c r="P7678">
        <f>(C7678-Key!$B$1)*24</f>
        <v>4.6999999999534339</v>
      </c>
      <c r="Q7678">
        <f>(Key!$B$2-'17.1'!C7678)*24</f>
        <v>-1.7499999999417923</v>
      </c>
      <c r="R7678" s="3">
        <f>C7678-(M7678-Key!$B$5)/(24*Key!$B$6)</f>
        <v>44130.809101851846</v>
      </c>
      <c r="S7678">
        <f>M7678-Key!$B$5</f>
        <v>14.92</v>
      </c>
      <c r="T7678" s="2">
        <f t="shared" si="595"/>
        <v>44129.826388888891</v>
      </c>
      <c r="U7678" t="str">
        <f t="shared" si="596"/>
        <v>10-25-2020 19:50</v>
      </c>
      <c r="V7678">
        <f>IFERROR(IF(W7678=Z7678,VLOOKUP($U7678,[1]C8842!$G$2:$M$145,3,FALSE),0),0)</f>
        <v>0</v>
      </c>
      <c r="W7678">
        <f>VLOOKUP(RIGHT($V$1,5),Key!$A$9:$B$14,2,FALSE)</f>
        <v>10.199999999999999</v>
      </c>
      <c r="X7678">
        <f t="shared" si="599"/>
        <v>0</v>
      </c>
      <c r="Y7678">
        <f>VLOOKUP(RIGHT($X$1,5),Key!$A$9:$B$14,2,FALSE)</f>
        <v>3.7</v>
      </c>
      <c r="Z7678">
        <f t="shared" si="597"/>
        <v>10.199999999999999</v>
      </c>
      <c r="AA7678">
        <f t="shared" si="598"/>
        <v>0</v>
      </c>
    </row>
    <row r="7679" spans="1:27" x14ac:dyDescent="0.3">
      <c r="A7679">
        <v>100067</v>
      </c>
      <c r="B7679">
        <v>230922</v>
      </c>
      <c r="C7679" s="3">
        <v>44130.822916666664</v>
      </c>
      <c r="D7679">
        <v>2</v>
      </c>
      <c r="E7679">
        <v>1</v>
      </c>
      <c r="F7679" t="s">
        <v>26</v>
      </c>
      <c r="G7679">
        <v>1</v>
      </c>
      <c r="H7679">
        <v>71.691410000000005</v>
      </c>
      <c r="I7679">
        <v>19.535160000000001</v>
      </c>
      <c r="J7679">
        <v>0.9453125</v>
      </c>
      <c r="K7679">
        <v>84.035160000000005</v>
      </c>
      <c r="L7679" s="3">
        <v>44130.575694444444</v>
      </c>
      <c r="M7679">
        <v>17.18</v>
      </c>
      <c r="N7679" t="s">
        <v>28</v>
      </c>
      <c r="P7679">
        <f>(C7679-Key!$B$1)*24</f>
        <v>4.6999999999534339</v>
      </c>
      <c r="Q7679">
        <f>(Key!$B$2-'17.1'!C7679)*24</f>
        <v>-1.7499999999417923</v>
      </c>
      <c r="R7679" s="3">
        <f>C7679-(M7679-Key!$B$5)/(24*Key!$B$6)</f>
        <v>44130.809101851846</v>
      </c>
      <c r="S7679">
        <f>M7679-Key!$B$5</f>
        <v>14.92</v>
      </c>
      <c r="T7679" s="2">
        <f t="shared" si="595"/>
        <v>44129.826388888891</v>
      </c>
      <c r="U7679" t="str">
        <f t="shared" si="596"/>
        <v>10-25-2020 19:50</v>
      </c>
      <c r="V7679">
        <f>IFERROR(IF(W7679=Z7679,VLOOKUP($U7679,[1]C8842!$G$2:$M$145,3,FALSE),0),0)</f>
        <v>0</v>
      </c>
      <c r="W7679">
        <f>VLOOKUP(RIGHT($V$1,5),Key!$A$9:$B$14,2,FALSE)</f>
        <v>10.199999999999999</v>
      </c>
      <c r="X7679">
        <f t="shared" si="599"/>
        <v>0</v>
      </c>
      <c r="Y7679">
        <f>VLOOKUP(RIGHT($X$1,5),Key!$A$9:$B$14,2,FALSE)</f>
        <v>3.7</v>
      </c>
      <c r="Z7679">
        <f t="shared" si="597"/>
        <v>10.199999999999999</v>
      </c>
      <c r="AA7679">
        <f t="shared" si="598"/>
        <v>0</v>
      </c>
    </row>
    <row r="7680" spans="1:27" x14ac:dyDescent="0.3">
      <c r="A7680">
        <v>100067</v>
      </c>
      <c r="B7680">
        <v>230922</v>
      </c>
      <c r="C7680" s="3">
        <v>44130.822916666664</v>
      </c>
      <c r="D7680">
        <v>3</v>
      </c>
      <c r="E7680">
        <v>2</v>
      </c>
      <c r="F7680" t="s">
        <v>26</v>
      </c>
      <c r="G7680">
        <v>1</v>
      </c>
      <c r="H7680">
        <v>76.84375</v>
      </c>
      <c r="I7680">
        <v>17.79297</v>
      </c>
      <c r="J7680">
        <v>0.8203125</v>
      </c>
      <c r="K7680">
        <v>94.039060000000006</v>
      </c>
      <c r="L7680" s="3">
        <v>44130.575694444444</v>
      </c>
      <c r="M7680">
        <v>17.18</v>
      </c>
      <c r="N7680" t="s">
        <v>28</v>
      </c>
      <c r="P7680">
        <f>(C7680-Key!$B$1)*24</f>
        <v>4.6999999999534339</v>
      </c>
      <c r="Q7680">
        <f>(Key!$B$2-'17.1'!C7680)*24</f>
        <v>-1.7499999999417923</v>
      </c>
      <c r="R7680" s="3">
        <f>C7680-(M7680-Key!$B$5)/(24*Key!$B$6)</f>
        <v>44130.809101851846</v>
      </c>
      <c r="S7680">
        <f>M7680-Key!$B$5</f>
        <v>14.92</v>
      </c>
      <c r="T7680" s="2">
        <f t="shared" si="595"/>
        <v>44129.826388888891</v>
      </c>
      <c r="U7680" t="str">
        <f t="shared" si="596"/>
        <v>10-25-2020 19:50</v>
      </c>
      <c r="V7680">
        <f>IFERROR(IF(W7680=Z7680,VLOOKUP($U7680,[1]C8842!$G$2:$M$145,3,FALSE),0),0)</f>
        <v>0</v>
      </c>
      <c r="W7680">
        <f>VLOOKUP(RIGHT($V$1,5),Key!$A$9:$B$14,2,FALSE)</f>
        <v>10.199999999999999</v>
      </c>
      <c r="X7680">
        <f t="shared" si="599"/>
        <v>0</v>
      </c>
      <c r="Y7680">
        <f>VLOOKUP(RIGHT($X$1,5),Key!$A$9:$B$14,2,FALSE)</f>
        <v>3.7</v>
      </c>
      <c r="Z7680">
        <f t="shared" si="597"/>
        <v>10.199999999999999</v>
      </c>
      <c r="AA7680">
        <f t="shared" si="598"/>
        <v>0</v>
      </c>
    </row>
    <row r="7681" spans="1:27" x14ac:dyDescent="0.3">
      <c r="A7681">
        <v>100067</v>
      </c>
      <c r="B7681">
        <v>230922</v>
      </c>
      <c r="C7681" s="3">
        <v>44130.822916666664</v>
      </c>
      <c r="D7681">
        <v>3</v>
      </c>
      <c r="E7681">
        <v>2</v>
      </c>
      <c r="F7681" t="s">
        <v>26</v>
      </c>
      <c r="G7681">
        <v>1</v>
      </c>
      <c r="H7681">
        <v>64.902339999999995</v>
      </c>
      <c r="I7681">
        <v>14.054690000000001</v>
      </c>
      <c r="J7681">
        <v>0.8203125</v>
      </c>
      <c r="K7681">
        <v>94.039060000000006</v>
      </c>
      <c r="L7681" s="3">
        <v>44130.575694444444</v>
      </c>
      <c r="M7681">
        <v>17.18</v>
      </c>
      <c r="N7681" t="s">
        <v>28</v>
      </c>
      <c r="P7681">
        <f>(C7681-Key!$B$1)*24</f>
        <v>4.6999999999534339</v>
      </c>
      <c r="Q7681">
        <f>(Key!$B$2-'17.1'!C7681)*24</f>
        <v>-1.7499999999417923</v>
      </c>
      <c r="R7681" s="3">
        <f>C7681-(M7681-Key!$B$5)/(24*Key!$B$6)</f>
        <v>44130.809101851846</v>
      </c>
      <c r="S7681">
        <f>M7681-Key!$B$5</f>
        <v>14.92</v>
      </c>
      <c r="T7681" s="2">
        <f t="shared" si="595"/>
        <v>44129.826388888891</v>
      </c>
      <c r="U7681" t="str">
        <f t="shared" si="596"/>
        <v>10-25-2020 19:50</v>
      </c>
      <c r="V7681">
        <f>IFERROR(IF(W7681=Z7681,VLOOKUP($U7681,[1]C8842!$G$2:$M$145,3,FALSE),0),0)</f>
        <v>0</v>
      </c>
      <c r="W7681">
        <f>VLOOKUP(RIGHT($V$1,5),Key!$A$9:$B$14,2,FALSE)</f>
        <v>10.199999999999999</v>
      </c>
      <c r="X7681">
        <f t="shared" si="599"/>
        <v>0</v>
      </c>
      <c r="Y7681">
        <f>VLOOKUP(RIGHT($X$1,5),Key!$A$9:$B$14,2,FALSE)</f>
        <v>3.7</v>
      </c>
      <c r="Z7681">
        <f t="shared" si="597"/>
        <v>10.199999999999999</v>
      </c>
      <c r="AA7681">
        <f t="shared" si="598"/>
        <v>0</v>
      </c>
    </row>
    <row r="7682" spans="1:27" x14ac:dyDescent="0.3">
      <c r="A7682">
        <v>100067</v>
      </c>
      <c r="B7682">
        <v>230922</v>
      </c>
      <c r="C7682" s="3">
        <v>44130.822916666664</v>
      </c>
      <c r="D7682">
        <v>3</v>
      </c>
      <c r="E7682">
        <v>2</v>
      </c>
      <c r="F7682" t="s">
        <v>26</v>
      </c>
      <c r="G7682">
        <v>2</v>
      </c>
      <c r="H7682">
        <v>68.082030000000003</v>
      </c>
      <c r="I7682">
        <v>20.492190000000001</v>
      </c>
      <c r="J7682">
        <v>1.035156</v>
      </c>
      <c r="K7682">
        <v>94.039060000000006</v>
      </c>
      <c r="L7682" s="3">
        <v>44130.575694444444</v>
      </c>
      <c r="M7682">
        <v>17.18</v>
      </c>
      <c r="N7682" t="s">
        <v>28</v>
      </c>
      <c r="P7682">
        <f>(C7682-Key!$B$1)*24</f>
        <v>4.6999999999534339</v>
      </c>
      <c r="Q7682">
        <f>(Key!$B$2-'17.1'!C7682)*24</f>
        <v>-1.7499999999417923</v>
      </c>
      <c r="R7682" s="3">
        <f>C7682-(M7682-Key!$B$5)/(24*Key!$B$6)</f>
        <v>44130.809101851846</v>
      </c>
      <c r="S7682">
        <f>M7682-Key!$B$5</f>
        <v>14.92</v>
      </c>
      <c r="T7682" s="2">
        <f t="shared" si="595"/>
        <v>44129.826388888891</v>
      </c>
      <c r="U7682" t="str">
        <f t="shared" si="596"/>
        <v>10-25-2020 19:50</v>
      </c>
      <c r="V7682">
        <f>IFERROR(IF(W7682=Z7682,VLOOKUP($U7682,[1]C8842!$G$2:$M$145,3,FALSE),0),0)</f>
        <v>0</v>
      </c>
      <c r="W7682">
        <f>VLOOKUP(RIGHT($V$1,5),Key!$A$9:$B$14,2,FALSE)</f>
        <v>10.199999999999999</v>
      </c>
      <c r="X7682">
        <f t="shared" si="599"/>
        <v>0</v>
      </c>
      <c r="Y7682">
        <f>VLOOKUP(RIGHT($X$1,5),Key!$A$9:$B$14,2,FALSE)</f>
        <v>3.7</v>
      </c>
      <c r="Z7682">
        <f t="shared" si="597"/>
        <v>10.199999999999999</v>
      </c>
      <c r="AA7682">
        <f t="shared" si="598"/>
        <v>0</v>
      </c>
    </row>
    <row r="7683" spans="1:27" x14ac:dyDescent="0.3">
      <c r="A7683">
        <v>100067</v>
      </c>
      <c r="B7683">
        <v>230922</v>
      </c>
      <c r="C7683" s="3">
        <v>44130.822916666664</v>
      </c>
      <c r="D7683">
        <v>1</v>
      </c>
      <c r="E7683">
        <v>1</v>
      </c>
      <c r="F7683" t="s">
        <v>25</v>
      </c>
      <c r="G7683">
        <v>2</v>
      </c>
      <c r="H7683">
        <v>73.15625</v>
      </c>
      <c r="I7683">
        <v>20.789059999999999</v>
      </c>
      <c r="J7683">
        <v>0.97265630000000003</v>
      </c>
      <c r="K7683">
        <v>58.023440000000001</v>
      </c>
      <c r="L7683" s="3">
        <v>44130.575694444444</v>
      </c>
      <c r="M7683">
        <v>17.18</v>
      </c>
      <c r="N7683" t="s">
        <v>28</v>
      </c>
      <c r="P7683">
        <f>(C7683-Key!$B$1)*24</f>
        <v>4.6999999999534339</v>
      </c>
      <c r="Q7683">
        <f>(Key!$B$2-'17.1'!C7683)*24</f>
        <v>-1.7499999999417923</v>
      </c>
      <c r="R7683" s="3">
        <f>C7683-(M7683-Key!$B$5)/(24*Key!$B$6)</f>
        <v>44130.809101851846</v>
      </c>
      <c r="S7683">
        <f>M7683-Key!$B$5</f>
        <v>14.92</v>
      </c>
      <c r="T7683" s="2">
        <f t="shared" ref="T7683:T7746" si="600">ROUND(C7683*24*60/10,0)/(24*6)-1</f>
        <v>44129.826388888891</v>
      </c>
      <c r="U7683" t="str">
        <f t="shared" ref="U7683:U7746" si="601">TEXT(T7683,"mm-dd-yyyy hh:mm")</f>
        <v>10-25-2020 19:50</v>
      </c>
      <c r="V7683">
        <f>IFERROR(IF(W7683=Z7683,VLOOKUP($U7683,[1]C8842!$G$2:$M$145,3,FALSE),0),0)</f>
        <v>0</v>
      </c>
      <c r="W7683">
        <f>VLOOKUP(RIGHT($V$1,5),Key!$A$9:$B$14,2,FALSE)</f>
        <v>10.199999999999999</v>
      </c>
      <c r="X7683">
        <f t="shared" si="599"/>
        <v>0</v>
      </c>
      <c r="Y7683">
        <f>VLOOKUP(RIGHT($X$1,5),Key!$A$9:$B$14,2,FALSE)</f>
        <v>3.7</v>
      </c>
      <c r="Z7683">
        <f t="shared" ref="Z7683:Z7746" si="602">M7683-MIN(ABS(Y7683-M7683),ABS(W7683-M7683))</f>
        <v>10.199999999999999</v>
      </c>
      <c r="AA7683">
        <f t="shared" ref="AA7683:AA7746" si="603">SUM(V7683,X7683)</f>
        <v>0</v>
      </c>
    </row>
    <row r="7684" spans="1:27" x14ac:dyDescent="0.3">
      <c r="A7684">
        <v>100067</v>
      </c>
      <c r="B7684">
        <v>230922</v>
      </c>
      <c r="C7684" s="3">
        <v>44130.822916666664</v>
      </c>
      <c r="D7684">
        <v>0</v>
      </c>
      <c r="E7684">
        <v>2</v>
      </c>
      <c r="F7684" t="s">
        <v>25</v>
      </c>
      <c r="G7684">
        <v>1</v>
      </c>
      <c r="H7684">
        <v>62.347659999999998</v>
      </c>
      <c r="I7684">
        <v>15.13672</v>
      </c>
      <c r="J7684">
        <v>0.90234380000000003</v>
      </c>
      <c r="K7684">
        <v>46.019530000000003</v>
      </c>
      <c r="L7684" s="3">
        <v>44130.575694444444</v>
      </c>
      <c r="M7684">
        <v>17.18</v>
      </c>
      <c r="N7684" t="s">
        <v>28</v>
      </c>
      <c r="P7684">
        <f>(C7684-Key!$B$1)*24</f>
        <v>4.6999999999534339</v>
      </c>
      <c r="Q7684">
        <f>(Key!$B$2-'17.1'!C7684)*24</f>
        <v>-1.7499999999417923</v>
      </c>
      <c r="R7684" s="3">
        <f>C7684-(M7684-Key!$B$5)/(24*Key!$B$6)</f>
        <v>44130.809101851846</v>
      </c>
      <c r="S7684">
        <f>M7684-Key!$B$5</f>
        <v>14.92</v>
      </c>
      <c r="T7684" s="2">
        <f t="shared" si="600"/>
        <v>44129.826388888891</v>
      </c>
      <c r="U7684" t="str">
        <f t="shared" si="601"/>
        <v>10-25-2020 19:50</v>
      </c>
      <c r="V7684">
        <f>IFERROR(IF(W7684=Z7684,VLOOKUP($U7684,[1]C8842!$G$2:$M$145,3,FALSE),0),0)</f>
        <v>0</v>
      </c>
      <c r="W7684">
        <f>VLOOKUP(RIGHT($V$1,5),Key!$A$9:$B$14,2,FALSE)</f>
        <v>10.199999999999999</v>
      </c>
      <c r="X7684">
        <f t="shared" ref="X7684:X7747" si="604">$X$2</f>
        <v>0</v>
      </c>
      <c r="Y7684">
        <f>VLOOKUP(RIGHT($X$1,5),Key!$A$9:$B$14,2,FALSE)</f>
        <v>3.7</v>
      </c>
      <c r="Z7684">
        <f t="shared" si="602"/>
        <v>10.199999999999999</v>
      </c>
      <c r="AA7684">
        <f t="shared" si="603"/>
        <v>0</v>
      </c>
    </row>
    <row r="7685" spans="1:27" x14ac:dyDescent="0.3">
      <c r="A7685">
        <v>100067</v>
      </c>
      <c r="B7685">
        <v>230922</v>
      </c>
      <c r="C7685" s="3">
        <v>44130.822916666664</v>
      </c>
      <c r="D7685">
        <v>2</v>
      </c>
      <c r="E7685">
        <v>1</v>
      </c>
      <c r="F7685" t="s">
        <v>26</v>
      </c>
      <c r="G7685">
        <v>1</v>
      </c>
      <c r="H7685">
        <v>71.65625</v>
      </c>
      <c r="I7685">
        <v>18.63672</v>
      </c>
      <c r="J7685">
        <v>0.9140625</v>
      </c>
      <c r="K7685">
        <v>80.03125</v>
      </c>
      <c r="L7685" s="3">
        <v>44130.575694444444</v>
      </c>
      <c r="M7685">
        <v>17.18</v>
      </c>
      <c r="N7685" t="s">
        <v>28</v>
      </c>
      <c r="P7685">
        <f>(C7685-Key!$B$1)*24</f>
        <v>4.6999999999534339</v>
      </c>
      <c r="Q7685">
        <f>(Key!$B$2-'17.1'!C7685)*24</f>
        <v>-1.7499999999417923</v>
      </c>
      <c r="R7685" s="3">
        <f>C7685-(M7685-Key!$B$5)/(24*Key!$B$6)</f>
        <v>44130.809101851846</v>
      </c>
      <c r="S7685">
        <f>M7685-Key!$B$5</f>
        <v>14.92</v>
      </c>
      <c r="T7685" s="2">
        <f t="shared" si="600"/>
        <v>44129.826388888891</v>
      </c>
      <c r="U7685" t="str">
        <f t="shared" si="601"/>
        <v>10-25-2020 19:50</v>
      </c>
      <c r="V7685">
        <f>IFERROR(IF(W7685=Z7685,VLOOKUP($U7685,[1]C8842!$G$2:$M$145,3,FALSE),0),0)</f>
        <v>0</v>
      </c>
      <c r="W7685">
        <f>VLOOKUP(RIGHT($V$1,5),Key!$A$9:$B$14,2,FALSE)</f>
        <v>10.199999999999999</v>
      </c>
      <c r="X7685">
        <f t="shared" si="604"/>
        <v>0</v>
      </c>
      <c r="Y7685">
        <f>VLOOKUP(RIGHT($X$1,5),Key!$A$9:$B$14,2,FALSE)</f>
        <v>3.7</v>
      </c>
      <c r="Z7685">
        <f t="shared" si="602"/>
        <v>10.199999999999999</v>
      </c>
      <c r="AA7685">
        <f t="shared" si="603"/>
        <v>0</v>
      </c>
    </row>
    <row r="7686" spans="1:27" x14ac:dyDescent="0.3">
      <c r="A7686">
        <v>100067</v>
      </c>
      <c r="B7686">
        <v>230922</v>
      </c>
      <c r="C7686" s="3">
        <v>44130.822916666664</v>
      </c>
      <c r="D7686">
        <v>0</v>
      </c>
      <c r="E7686">
        <v>2</v>
      </c>
      <c r="F7686" t="s">
        <v>25</v>
      </c>
      <c r="G7686">
        <v>1</v>
      </c>
      <c r="H7686">
        <v>64.203130000000002</v>
      </c>
      <c r="I7686">
        <v>16.375</v>
      </c>
      <c r="J7686">
        <v>0.92578130000000003</v>
      </c>
      <c r="K7686">
        <v>46.019530000000003</v>
      </c>
      <c r="L7686" s="3">
        <v>44130.575694444444</v>
      </c>
      <c r="M7686">
        <v>17.18</v>
      </c>
      <c r="N7686" t="s">
        <v>28</v>
      </c>
      <c r="P7686">
        <f>(C7686-Key!$B$1)*24</f>
        <v>4.6999999999534339</v>
      </c>
      <c r="Q7686">
        <f>(Key!$B$2-'17.1'!C7686)*24</f>
        <v>-1.7499999999417923</v>
      </c>
      <c r="R7686" s="3">
        <f>C7686-(M7686-Key!$B$5)/(24*Key!$B$6)</f>
        <v>44130.809101851846</v>
      </c>
      <c r="S7686">
        <f>M7686-Key!$B$5</f>
        <v>14.92</v>
      </c>
      <c r="T7686" s="2">
        <f t="shared" si="600"/>
        <v>44129.826388888891</v>
      </c>
      <c r="U7686" t="str">
        <f t="shared" si="601"/>
        <v>10-25-2020 19:50</v>
      </c>
      <c r="V7686">
        <f>IFERROR(IF(W7686=Z7686,VLOOKUP($U7686,[1]C8842!$G$2:$M$145,3,FALSE),0),0)</f>
        <v>0</v>
      </c>
      <c r="W7686">
        <f>VLOOKUP(RIGHT($V$1,5),Key!$A$9:$B$14,2,FALSE)</f>
        <v>10.199999999999999</v>
      </c>
      <c r="X7686">
        <f t="shared" si="604"/>
        <v>0</v>
      </c>
      <c r="Y7686">
        <f>VLOOKUP(RIGHT($X$1,5),Key!$A$9:$B$14,2,FALSE)</f>
        <v>3.7</v>
      </c>
      <c r="Z7686">
        <f t="shared" si="602"/>
        <v>10.199999999999999</v>
      </c>
      <c r="AA7686">
        <f t="shared" si="603"/>
        <v>0</v>
      </c>
    </row>
    <row r="7687" spans="1:27" x14ac:dyDescent="0.3">
      <c r="A7687">
        <v>100067</v>
      </c>
      <c r="B7687">
        <v>230922</v>
      </c>
      <c r="C7687" s="3">
        <v>44130.822916666664</v>
      </c>
      <c r="D7687">
        <v>0</v>
      </c>
      <c r="E7687">
        <v>2</v>
      </c>
      <c r="F7687" t="s">
        <v>25</v>
      </c>
      <c r="G7687">
        <v>2</v>
      </c>
      <c r="H7687">
        <v>67.164060000000006</v>
      </c>
      <c r="I7687">
        <v>22.984380000000002</v>
      </c>
      <c r="J7687">
        <v>1.1484380000000001</v>
      </c>
      <c r="K7687">
        <v>46.019530000000003</v>
      </c>
      <c r="L7687" s="3">
        <v>44130.575694444444</v>
      </c>
      <c r="M7687">
        <v>17.18</v>
      </c>
      <c r="N7687" t="s">
        <v>28</v>
      </c>
      <c r="P7687">
        <f>(C7687-Key!$B$1)*24</f>
        <v>4.6999999999534339</v>
      </c>
      <c r="Q7687">
        <f>(Key!$B$2-'17.1'!C7687)*24</f>
        <v>-1.7499999999417923</v>
      </c>
      <c r="R7687" s="3">
        <f>C7687-(M7687-Key!$B$5)/(24*Key!$B$6)</f>
        <v>44130.809101851846</v>
      </c>
      <c r="S7687">
        <f>M7687-Key!$B$5</f>
        <v>14.92</v>
      </c>
      <c r="T7687" s="2">
        <f t="shared" si="600"/>
        <v>44129.826388888891</v>
      </c>
      <c r="U7687" t="str">
        <f t="shared" si="601"/>
        <v>10-25-2020 19:50</v>
      </c>
      <c r="V7687">
        <f>IFERROR(IF(W7687=Z7687,VLOOKUP($U7687,[1]C8842!$G$2:$M$145,3,FALSE),0),0)</f>
        <v>0</v>
      </c>
      <c r="W7687">
        <f>VLOOKUP(RIGHT($V$1,5),Key!$A$9:$B$14,2,FALSE)</f>
        <v>10.199999999999999</v>
      </c>
      <c r="X7687">
        <f t="shared" si="604"/>
        <v>0</v>
      </c>
      <c r="Y7687">
        <f>VLOOKUP(RIGHT($X$1,5),Key!$A$9:$B$14,2,FALSE)</f>
        <v>3.7</v>
      </c>
      <c r="Z7687">
        <f t="shared" si="602"/>
        <v>10.199999999999999</v>
      </c>
      <c r="AA7687">
        <f t="shared" si="603"/>
        <v>0</v>
      </c>
    </row>
    <row r="7688" spans="1:27" x14ac:dyDescent="0.3">
      <c r="A7688">
        <v>100067</v>
      </c>
      <c r="B7688">
        <v>230922</v>
      </c>
      <c r="C7688" s="3">
        <v>44130.822916666664</v>
      </c>
      <c r="D7688">
        <v>1</v>
      </c>
      <c r="E7688">
        <v>1</v>
      </c>
      <c r="F7688" t="s">
        <v>25</v>
      </c>
      <c r="G7688">
        <v>1</v>
      </c>
      <c r="H7688">
        <v>64.238280000000003</v>
      </c>
      <c r="I7688">
        <v>16.453130000000002</v>
      </c>
      <c r="J7688">
        <v>0.9296875</v>
      </c>
      <c r="K7688">
        <v>58.023440000000001</v>
      </c>
      <c r="L7688" s="3">
        <v>44130.575694444444</v>
      </c>
      <c r="M7688">
        <v>17.18</v>
      </c>
      <c r="N7688" t="s">
        <v>28</v>
      </c>
      <c r="P7688">
        <f>(C7688-Key!$B$1)*24</f>
        <v>4.6999999999534339</v>
      </c>
      <c r="Q7688">
        <f>(Key!$B$2-'17.1'!C7688)*24</f>
        <v>-1.7499999999417923</v>
      </c>
      <c r="R7688" s="3">
        <f>C7688-(M7688-Key!$B$5)/(24*Key!$B$6)</f>
        <v>44130.809101851846</v>
      </c>
      <c r="S7688">
        <f>M7688-Key!$B$5</f>
        <v>14.92</v>
      </c>
      <c r="T7688" s="2">
        <f t="shared" si="600"/>
        <v>44129.826388888891</v>
      </c>
      <c r="U7688" t="str">
        <f t="shared" si="601"/>
        <v>10-25-2020 19:50</v>
      </c>
      <c r="V7688">
        <f>IFERROR(IF(W7688=Z7688,VLOOKUP($U7688,[1]C8842!$G$2:$M$145,3,FALSE),0),0)</f>
        <v>0</v>
      </c>
      <c r="W7688">
        <f>VLOOKUP(RIGHT($V$1,5),Key!$A$9:$B$14,2,FALSE)</f>
        <v>10.199999999999999</v>
      </c>
      <c r="X7688">
        <f t="shared" si="604"/>
        <v>0</v>
      </c>
      <c r="Y7688">
        <f>VLOOKUP(RIGHT($X$1,5),Key!$A$9:$B$14,2,FALSE)</f>
        <v>3.7</v>
      </c>
      <c r="Z7688">
        <f t="shared" si="602"/>
        <v>10.199999999999999</v>
      </c>
      <c r="AA7688">
        <f t="shared" si="603"/>
        <v>0</v>
      </c>
    </row>
    <row r="7689" spans="1:27" x14ac:dyDescent="0.3">
      <c r="A7689">
        <v>100067</v>
      </c>
      <c r="B7689">
        <v>230922</v>
      </c>
      <c r="C7689" s="3">
        <v>44130.822916666664</v>
      </c>
      <c r="D7689">
        <v>0</v>
      </c>
      <c r="E7689">
        <v>2</v>
      </c>
      <c r="F7689" t="s">
        <v>25</v>
      </c>
      <c r="G7689">
        <v>1</v>
      </c>
      <c r="H7689">
        <v>60.121090000000002</v>
      </c>
      <c r="I7689">
        <v>14.71875</v>
      </c>
      <c r="J7689">
        <v>0.9140625</v>
      </c>
      <c r="K7689">
        <v>48.019530000000003</v>
      </c>
      <c r="L7689" s="3">
        <v>44130.575694444444</v>
      </c>
      <c r="M7689">
        <v>17.18</v>
      </c>
      <c r="N7689" t="s">
        <v>28</v>
      </c>
      <c r="P7689">
        <f>(C7689-Key!$B$1)*24</f>
        <v>4.6999999999534339</v>
      </c>
      <c r="Q7689">
        <f>(Key!$B$2-'17.1'!C7689)*24</f>
        <v>-1.7499999999417923</v>
      </c>
      <c r="R7689" s="3">
        <f>C7689-(M7689-Key!$B$5)/(24*Key!$B$6)</f>
        <v>44130.809101851846</v>
      </c>
      <c r="S7689">
        <f>M7689-Key!$B$5</f>
        <v>14.92</v>
      </c>
      <c r="T7689" s="2">
        <f t="shared" si="600"/>
        <v>44129.826388888891</v>
      </c>
      <c r="U7689" t="str">
        <f t="shared" si="601"/>
        <v>10-25-2020 19:50</v>
      </c>
      <c r="V7689">
        <f>IFERROR(IF(W7689=Z7689,VLOOKUP($U7689,[1]C8842!$G$2:$M$145,3,FALSE),0),0)</f>
        <v>0</v>
      </c>
      <c r="W7689">
        <f>VLOOKUP(RIGHT($V$1,5),Key!$A$9:$B$14,2,FALSE)</f>
        <v>10.199999999999999</v>
      </c>
      <c r="X7689">
        <f t="shared" si="604"/>
        <v>0</v>
      </c>
      <c r="Y7689">
        <f>VLOOKUP(RIGHT($X$1,5),Key!$A$9:$B$14,2,FALSE)</f>
        <v>3.7</v>
      </c>
      <c r="Z7689">
        <f t="shared" si="602"/>
        <v>10.199999999999999</v>
      </c>
      <c r="AA7689">
        <f t="shared" si="603"/>
        <v>0</v>
      </c>
    </row>
    <row r="7690" spans="1:27" x14ac:dyDescent="0.3">
      <c r="A7690">
        <v>100067</v>
      </c>
      <c r="B7690">
        <v>230922</v>
      </c>
      <c r="C7690" s="3">
        <v>44130.822916666664</v>
      </c>
      <c r="D7690">
        <v>3</v>
      </c>
      <c r="E7690">
        <v>2</v>
      </c>
      <c r="F7690" t="s">
        <v>26</v>
      </c>
      <c r="G7690">
        <v>1</v>
      </c>
      <c r="H7690">
        <v>70.128910000000005</v>
      </c>
      <c r="I7690">
        <v>16.953130000000002</v>
      </c>
      <c r="J7690">
        <v>0.8671875</v>
      </c>
      <c r="K7690">
        <v>92.039060000000006</v>
      </c>
      <c r="L7690" s="3">
        <v>44130.575694444444</v>
      </c>
      <c r="M7690">
        <v>17.18</v>
      </c>
      <c r="N7690" t="s">
        <v>28</v>
      </c>
      <c r="P7690">
        <f>(C7690-Key!$B$1)*24</f>
        <v>4.6999999999534339</v>
      </c>
      <c r="Q7690">
        <f>(Key!$B$2-'17.1'!C7690)*24</f>
        <v>-1.7499999999417923</v>
      </c>
      <c r="R7690" s="3">
        <f>C7690-(M7690-Key!$B$5)/(24*Key!$B$6)</f>
        <v>44130.809101851846</v>
      </c>
      <c r="S7690">
        <f>M7690-Key!$B$5</f>
        <v>14.92</v>
      </c>
      <c r="T7690" s="2">
        <f t="shared" si="600"/>
        <v>44129.826388888891</v>
      </c>
      <c r="U7690" t="str">
        <f t="shared" si="601"/>
        <v>10-25-2020 19:50</v>
      </c>
      <c r="V7690">
        <f>IFERROR(IF(W7690=Z7690,VLOOKUP($U7690,[1]C8842!$G$2:$M$145,3,FALSE),0),0)</f>
        <v>0</v>
      </c>
      <c r="W7690">
        <f>VLOOKUP(RIGHT($V$1,5),Key!$A$9:$B$14,2,FALSE)</f>
        <v>10.199999999999999</v>
      </c>
      <c r="X7690">
        <f t="shared" si="604"/>
        <v>0</v>
      </c>
      <c r="Y7690">
        <f>VLOOKUP(RIGHT($X$1,5),Key!$A$9:$B$14,2,FALSE)</f>
        <v>3.7</v>
      </c>
      <c r="Z7690">
        <f t="shared" si="602"/>
        <v>10.199999999999999</v>
      </c>
      <c r="AA7690">
        <f t="shared" si="603"/>
        <v>0</v>
      </c>
    </row>
    <row r="7691" spans="1:27" x14ac:dyDescent="0.3">
      <c r="A7691">
        <v>100067</v>
      </c>
      <c r="B7691">
        <v>230922</v>
      </c>
      <c r="C7691" s="3">
        <v>44130.822916666664</v>
      </c>
      <c r="D7691">
        <v>2</v>
      </c>
      <c r="E7691">
        <v>1</v>
      </c>
      <c r="F7691" t="s">
        <v>26</v>
      </c>
      <c r="G7691">
        <v>1</v>
      </c>
      <c r="H7691">
        <v>76.066410000000005</v>
      </c>
      <c r="I7691">
        <v>18.9375</v>
      </c>
      <c r="J7691">
        <v>0.87109380000000003</v>
      </c>
      <c r="K7691">
        <v>82.035160000000005</v>
      </c>
      <c r="L7691" s="3">
        <v>44130.575694444444</v>
      </c>
      <c r="M7691">
        <v>17.18</v>
      </c>
      <c r="N7691" t="s">
        <v>28</v>
      </c>
      <c r="P7691">
        <f>(C7691-Key!$B$1)*24</f>
        <v>4.6999999999534339</v>
      </c>
      <c r="Q7691">
        <f>(Key!$B$2-'17.1'!C7691)*24</f>
        <v>-1.7499999999417923</v>
      </c>
      <c r="R7691" s="3">
        <f>C7691-(M7691-Key!$B$5)/(24*Key!$B$6)</f>
        <v>44130.809101851846</v>
      </c>
      <c r="S7691">
        <f>M7691-Key!$B$5</f>
        <v>14.92</v>
      </c>
      <c r="T7691" s="2">
        <f t="shared" si="600"/>
        <v>44129.826388888891</v>
      </c>
      <c r="U7691" t="str">
        <f t="shared" si="601"/>
        <v>10-25-2020 19:50</v>
      </c>
      <c r="V7691">
        <f>IFERROR(IF(W7691=Z7691,VLOOKUP($U7691,[1]C8842!$G$2:$M$145,3,FALSE),0),0)</f>
        <v>0</v>
      </c>
      <c r="W7691">
        <f>VLOOKUP(RIGHT($V$1,5),Key!$A$9:$B$14,2,FALSE)</f>
        <v>10.199999999999999</v>
      </c>
      <c r="X7691">
        <f t="shared" si="604"/>
        <v>0</v>
      </c>
      <c r="Y7691">
        <f>VLOOKUP(RIGHT($X$1,5),Key!$A$9:$B$14,2,FALSE)</f>
        <v>3.7</v>
      </c>
      <c r="Z7691">
        <f t="shared" si="602"/>
        <v>10.199999999999999</v>
      </c>
      <c r="AA7691">
        <f t="shared" si="603"/>
        <v>0</v>
      </c>
    </row>
    <row r="7692" spans="1:27" x14ac:dyDescent="0.3">
      <c r="A7692">
        <v>100067</v>
      </c>
      <c r="B7692">
        <v>230922</v>
      </c>
      <c r="C7692" s="3">
        <v>44130.822916666664</v>
      </c>
      <c r="D7692">
        <v>3</v>
      </c>
      <c r="E7692">
        <v>2</v>
      </c>
      <c r="F7692" t="s">
        <v>26</v>
      </c>
      <c r="G7692">
        <v>4</v>
      </c>
      <c r="H7692">
        <v>69.234380000000002</v>
      </c>
      <c r="I7692">
        <v>75.238280000000003</v>
      </c>
      <c r="J7692">
        <v>3.1210939999999998</v>
      </c>
      <c r="K7692">
        <v>94.039060000000006</v>
      </c>
      <c r="L7692" s="3">
        <v>44130.575694444444</v>
      </c>
      <c r="M7692">
        <v>17.18</v>
      </c>
      <c r="N7692" t="s">
        <v>28</v>
      </c>
      <c r="P7692">
        <f>(C7692-Key!$B$1)*24</f>
        <v>4.6999999999534339</v>
      </c>
      <c r="Q7692">
        <f>(Key!$B$2-'17.1'!C7692)*24</f>
        <v>-1.7499999999417923</v>
      </c>
      <c r="R7692" s="3">
        <f>C7692-(M7692-Key!$B$5)/(24*Key!$B$6)</f>
        <v>44130.809101851846</v>
      </c>
      <c r="S7692">
        <f>M7692-Key!$B$5</f>
        <v>14.92</v>
      </c>
      <c r="T7692" s="2">
        <f t="shared" si="600"/>
        <v>44129.826388888891</v>
      </c>
      <c r="U7692" t="str">
        <f t="shared" si="601"/>
        <v>10-25-2020 19:50</v>
      </c>
      <c r="V7692">
        <f>IFERROR(IF(W7692=Z7692,VLOOKUP($U7692,[1]C8842!$G$2:$M$145,3,FALSE),0),0)</f>
        <v>0</v>
      </c>
      <c r="W7692">
        <f>VLOOKUP(RIGHT($V$1,5),Key!$A$9:$B$14,2,FALSE)</f>
        <v>10.199999999999999</v>
      </c>
      <c r="X7692">
        <f t="shared" si="604"/>
        <v>0</v>
      </c>
      <c r="Y7692">
        <f>VLOOKUP(RIGHT($X$1,5),Key!$A$9:$B$14,2,FALSE)</f>
        <v>3.7</v>
      </c>
      <c r="Z7692">
        <f t="shared" si="602"/>
        <v>10.199999999999999</v>
      </c>
      <c r="AA7692">
        <f t="shared" si="603"/>
        <v>0</v>
      </c>
    </row>
    <row r="7693" spans="1:27" x14ac:dyDescent="0.3">
      <c r="A7693">
        <v>100067</v>
      </c>
      <c r="B7693">
        <v>230922</v>
      </c>
      <c r="C7693" s="3">
        <v>44130.822916666664</v>
      </c>
      <c r="D7693">
        <v>3</v>
      </c>
      <c r="E7693">
        <v>2</v>
      </c>
      <c r="F7693" t="s">
        <v>26</v>
      </c>
      <c r="G7693">
        <v>2</v>
      </c>
      <c r="H7693">
        <v>71.386719999999997</v>
      </c>
      <c r="I7693">
        <v>21.375</v>
      </c>
      <c r="J7693">
        <v>1.019531</v>
      </c>
      <c r="K7693">
        <v>93.039060000000006</v>
      </c>
      <c r="L7693" s="3">
        <v>44130.575694444444</v>
      </c>
      <c r="M7693">
        <v>17.18</v>
      </c>
      <c r="N7693" t="s">
        <v>28</v>
      </c>
      <c r="P7693">
        <f>(C7693-Key!$B$1)*24</f>
        <v>4.6999999999534339</v>
      </c>
      <c r="Q7693">
        <f>(Key!$B$2-'17.1'!C7693)*24</f>
        <v>-1.7499999999417923</v>
      </c>
      <c r="R7693" s="3">
        <f>C7693-(M7693-Key!$B$5)/(24*Key!$B$6)</f>
        <v>44130.809101851846</v>
      </c>
      <c r="S7693">
        <f>M7693-Key!$B$5</f>
        <v>14.92</v>
      </c>
      <c r="T7693" s="2">
        <f t="shared" si="600"/>
        <v>44129.826388888891</v>
      </c>
      <c r="U7693" t="str">
        <f t="shared" si="601"/>
        <v>10-25-2020 19:50</v>
      </c>
      <c r="V7693">
        <f>IFERROR(IF(W7693=Z7693,VLOOKUP($U7693,[1]C8842!$G$2:$M$145,3,FALSE),0),0)</f>
        <v>0</v>
      </c>
      <c r="W7693">
        <f>VLOOKUP(RIGHT($V$1,5),Key!$A$9:$B$14,2,FALSE)</f>
        <v>10.199999999999999</v>
      </c>
      <c r="X7693">
        <f t="shared" si="604"/>
        <v>0</v>
      </c>
      <c r="Y7693">
        <f>VLOOKUP(RIGHT($X$1,5),Key!$A$9:$B$14,2,FALSE)</f>
        <v>3.7</v>
      </c>
      <c r="Z7693">
        <f t="shared" si="602"/>
        <v>10.199999999999999</v>
      </c>
      <c r="AA7693">
        <f t="shared" si="603"/>
        <v>0</v>
      </c>
    </row>
    <row r="7694" spans="1:27" x14ac:dyDescent="0.3">
      <c r="A7694">
        <v>100067</v>
      </c>
      <c r="B7694">
        <v>230922</v>
      </c>
      <c r="C7694" s="3">
        <v>44130.823611111111</v>
      </c>
      <c r="D7694">
        <v>3</v>
      </c>
      <c r="E7694">
        <v>2</v>
      </c>
      <c r="F7694" t="s">
        <v>26</v>
      </c>
      <c r="G7694">
        <v>5</v>
      </c>
      <c r="H7694">
        <v>71.960939999999994</v>
      </c>
      <c r="I7694">
        <v>79.066410000000005</v>
      </c>
      <c r="J7694">
        <v>3.1445310000000002</v>
      </c>
      <c r="K7694">
        <v>92.039060000000006</v>
      </c>
      <c r="L7694" s="3">
        <v>44130.575694444444</v>
      </c>
      <c r="M7694">
        <v>17.18</v>
      </c>
      <c r="N7694" t="s">
        <v>28</v>
      </c>
      <c r="P7694">
        <f>(C7694-Key!$B$1)*24</f>
        <v>4.7166666666744277</v>
      </c>
      <c r="Q7694">
        <f>(Key!$B$2-'17.1'!C7694)*24</f>
        <v>-1.7666666666627862</v>
      </c>
      <c r="R7694" s="3">
        <f>C7694-(M7694-Key!$B$5)/(24*Key!$B$6)</f>
        <v>44130.809796296293</v>
      </c>
      <c r="S7694">
        <f>M7694-Key!$B$5</f>
        <v>14.92</v>
      </c>
      <c r="T7694" s="2">
        <f t="shared" si="600"/>
        <v>44129.826388888891</v>
      </c>
      <c r="U7694" t="str">
        <f t="shared" si="601"/>
        <v>10-25-2020 19:50</v>
      </c>
      <c r="V7694">
        <f>IFERROR(IF(W7694=Z7694,VLOOKUP($U7694,[1]C8842!$G$2:$M$145,3,FALSE),0),0)</f>
        <v>0</v>
      </c>
      <c r="W7694">
        <f>VLOOKUP(RIGHT($V$1,5),Key!$A$9:$B$14,2,FALSE)</f>
        <v>10.199999999999999</v>
      </c>
      <c r="X7694">
        <f t="shared" si="604"/>
        <v>0</v>
      </c>
      <c r="Y7694">
        <f>VLOOKUP(RIGHT($X$1,5),Key!$A$9:$B$14,2,FALSE)</f>
        <v>3.7</v>
      </c>
      <c r="Z7694">
        <f t="shared" si="602"/>
        <v>10.199999999999999</v>
      </c>
      <c r="AA7694">
        <f t="shared" si="603"/>
        <v>0</v>
      </c>
    </row>
    <row r="7695" spans="1:27" x14ac:dyDescent="0.3">
      <c r="A7695">
        <v>100067</v>
      </c>
      <c r="B7695">
        <v>230922</v>
      </c>
      <c r="C7695" s="3">
        <v>44130.823611111111</v>
      </c>
      <c r="D7695">
        <v>0</v>
      </c>
      <c r="E7695">
        <v>2</v>
      </c>
      <c r="F7695" t="s">
        <v>25</v>
      </c>
      <c r="G7695">
        <v>1</v>
      </c>
      <c r="H7695">
        <v>66.617189999999994</v>
      </c>
      <c r="I7695">
        <v>16.535160000000001</v>
      </c>
      <c r="J7695">
        <v>0.8984375</v>
      </c>
      <c r="K7695">
        <v>46.019530000000003</v>
      </c>
      <c r="L7695" s="3">
        <v>44130.575694444444</v>
      </c>
      <c r="M7695">
        <v>17.18</v>
      </c>
      <c r="N7695" t="s">
        <v>28</v>
      </c>
      <c r="P7695">
        <f>(C7695-Key!$B$1)*24</f>
        <v>4.7166666666744277</v>
      </c>
      <c r="Q7695">
        <f>(Key!$B$2-'17.1'!C7695)*24</f>
        <v>-1.7666666666627862</v>
      </c>
      <c r="R7695" s="3">
        <f>C7695-(M7695-Key!$B$5)/(24*Key!$B$6)</f>
        <v>44130.809796296293</v>
      </c>
      <c r="S7695">
        <f>M7695-Key!$B$5</f>
        <v>14.92</v>
      </c>
      <c r="T7695" s="2">
        <f t="shared" si="600"/>
        <v>44129.826388888891</v>
      </c>
      <c r="U7695" t="str">
        <f t="shared" si="601"/>
        <v>10-25-2020 19:50</v>
      </c>
      <c r="V7695">
        <f>IFERROR(IF(W7695=Z7695,VLOOKUP($U7695,[1]C8842!$G$2:$M$145,3,FALSE),0),0)</f>
        <v>0</v>
      </c>
      <c r="W7695">
        <f>VLOOKUP(RIGHT($V$1,5),Key!$A$9:$B$14,2,FALSE)</f>
        <v>10.199999999999999</v>
      </c>
      <c r="X7695">
        <f t="shared" si="604"/>
        <v>0</v>
      </c>
      <c r="Y7695">
        <f>VLOOKUP(RIGHT($X$1,5),Key!$A$9:$B$14,2,FALSE)</f>
        <v>3.7</v>
      </c>
      <c r="Z7695">
        <f t="shared" si="602"/>
        <v>10.199999999999999</v>
      </c>
      <c r="AA7695">
        <f t="shared" si="603"/>
        <v>0</v>
      </c>
    </row>
    <row r="7696" spans="1:27" x14ac:dyDescent="0.3">
      <c r="A7696">
        <v>100067</v>
      </c>
      <c r="B7696">
        <v>230922</v>
      </c>
      <c r="C7696" s="3">
        <v>44130.823611111111</v>
      </c>
      <c r="D7696">
        <v>0</v>
      </c>
      <c r="E7696">
        <v>2</v>
      </c>
      <c r="F7696" t="s">
        <v>25</v>
      </c>
      <c r="G7696">
        <v>1</v>
      </c>
      <c r="H7696">
        <v>61.246090000000002</v>
      </c>
      <c r="I7696">
        <v>17.046880000000002</v>
      </c>
      <c r="J7696">
        <v>1</v>
      </c>
      <c r="K7696">
        <v>48.019530000000003</v>
      </c>
      <c r="L7696" s="3">
        <v>44130.575694444444</v>
      </c>
      <c r="M7696">
        <v>17.18</v>
      </c>
      <c r="N7696" t="s">
        <v>28</v>
      </c>
      <c r="P7696">
        <f>(C7696-Key!$B$1)*24</f>
        <v>4.7166666666744277</v>
      </c>
      <c r="Q7696">
        <f>(Key!$B$2-'17.1'!C7696)*24</f>
        <v>-1.7666666666627862</v>
      </c>
      <c r="R7696" s="3">
        <f>C7696-(M7696-Key!$B$5)/(24*Key!$B$6)</f>
        <v>44130.809796296293</v>
      </c>
      <c r="S7696">
        <f>M7696-Key!$B$5</f>
        <v>14.92</v>
      </c>
      <c r="T7696" s="2">
        <f t="shared" si="600"/>
        <v>44129.826388888891</v>
      </c>
      <c r="U7696" t="str">
        <f t="shared" si="601"/>
        <v>10-25-2020 19:50</v>
      </c>
      <c r="V7696">
        <f>IFERROR(IF(W7696=Z7696,VLOOKUP($U7696,[1]C8842!$G$2:$M$145,3,FALSE),0),0)</f>
        <v>0</v>
      </c>
      <c r="W7696">
        <f>VLOOKUP(RIGHT($V$1,5),Key!$A$9:$B$14,2,FALSE)</f>
        <v>10.199999999999999</v>
      </c>
      <c r="X7696">
        <f t="shared" si="604"/>
        <v>0</v>
      </c>
      <c r="Y7696">
        <f>VLOOKUP(RIGHT($X$1,5),Key!$A$9:$B$14,2,FALSE)</f>
        <v>3.7</v>
      </c>
      <c r="Z7696">
        <f t="shared" si="602"/>
        <v>10.199999999999999</v>
      </c>
      <c r="AA7696">
        <f t="shared" si="603"/>
        <v>0</v>
      </c>
    </row>
    <row r="7697" spans="1:27" x14ac:dyDescent="0.3">
      <c r="A7697">
        <v>100067</v>
      </c>
      <c r="B7697">
        <v>230922</v>
      </c>
      <c r="C7697" s="3">
        <v>44130.823611111111</v>
      </c>
      <c r="D7697">
        <v>3</v>
      </c>
      <c r="E7697">
        <v>2</v>
      </c>
      <c r="F7697" t="s">
        <v>26</v>
      </c>
      <c r="G7697">
        <v>1</v>
      </c>
      <c r="H7697">
        <v>71.75</v>
      </c>
      <c r="I7697">
        <v>18.328130000000002</v>
      </c>
      <c r="J7697">
        <v>0.90234380000000003</v>
      </c>
      <c r="K7697">
        <v>94.039060000000006</v>
      </c>
      <c r="L7697" s="3">
        <v>44130.575694444444</v>
      </c>
      <c r="M7697">
        <v>17.18</v>
      </c>
      <c r="N7697" t="s">
        <v>28</v>
      </c>
      <c r="P7697">
        <f>(C7697-Key!$B$1)*24</f>
        <v>4.7166666666744277</v>
      </c>
      <c r="Q7697">
        <f>(Key!$B$2-'17.1'!C7697)*24</f>
        <v>-1.7666666666627862</v>
      </c>
      <c r="R7697" s="3">
        <f>C7697-(M7697-Key!$B$5)/(24*Key!$B$6)</f>
        <v>44130.809796296293</v>
      </c>
      <c r="S7697">
        <f>M7697-Key!$B$5</f>
        <v>14.92</v>
      </c>
      <c r="T7697" s="2">
        <f t="shared" si="600"/>
        <v>44129.826388888891</v>
      </c>
      <c r="U7697" t="str">
        <f t="shared" si="601"/>
        <v>10-25-2020 19:50</v>
      </c>
      <c r="V7697">
        <f>IFERROR(IF(W7697=Z7697,VLOOKUP($U7697,[1]C8842!$G$2:$M$145,3,FALSE),0),0)</f>
        <v>0</v>
      </c>
      <c r="W7697">
        <f>VLOOKUP(RIGHT($V$1,5),Key!$A$9:$B$14,2,FALSE)</f>
        <v>10.199999999999999</v>
      </c>
      <c r="X7697">
        <f t="shared" si="604"/>
        <v>0</v>
      </c>
      <c r="Y7697">
        <f>VLOOKUP(RIGHT($X$1,5),Key!$A$9:$B$14,2,FALSE)</f>
        <v>3.7</v>
      </c>
      <c r="Z7697">
        <f t="shared" si="602"/>
        <v>10.199999999999999</v>
      </c>
      <c r="AA7697">
        <f t="shared" si="603"/>
        <v>0</v>
      </c>
    </row>
    <row r="7698" spans="1:27" x14ac:dyDescent="0.3">
      <c r="A7698">
        <v>100067</v>
      </c>
      <c r="B7698">
        <v>230922</v>
      </c>
      <c r="C7698" s="3">
        <v>44130.823611111111</v>
      </c>
      <c r="D7698">
        <v>1</v>
      </c>
      <c r="E7698">
        <v>1</v>
      </c>
      <c r="F7698" t="s">
        <v>25</v>
      </c>
      <c r="G7698">
        <v>1</v>
      </c>
      <c r="H7698">
        <v>66</v>
      </c>
      <c r="I7698">
        <v>19.54297</v>
      </c>
      <c r="J7698">
        <v>1.011719</v>
      </c>
      <c r="K7698">
        <v>60.023440000000001</v>
      </c>
      <c r="L7698" s="3">
        <v>44130.575694444444</v>
      </c>
      <c r="M7698">
        <v>17.18</v>
      </c>
      <c r="N7698" t="s">
        <v>28</v>
      </c>
      <c r="P7698">
        <f>(C7698-Key!$B$1)*24</f>
        <v>4.7166666666744277</v>
      </c>
      <c r="Q7698">
        <f>(Key!$B$2-'17.1'!C7698)*24</f>
        <v>-1.7666666666627862</v>
      </c>
      <c r="R7698" s="3">
        <f>C7698-(M7698-Key!$B$5)/(24*Key!$B$6)</f>
        <v>44130.809796296293</v>
      </c>
      <c r="S7698">
        <f>M7698-Key!$B$5</f>
        <v>14.92</v>
      </c>
      <c r="T7698" s="2">
        <f t="shared" si="600"/>
        <v>44129.826388888891</v>
      </c>
      <c r="U7698" t="str">
        <f t="shared" si="601"/>
        <v>10-25-2020 19:50</v>
      </c>
      <c r="V7698">
        <f>IFERROR(IF(W7698=Z7698,VLOOKUP($U7698,[1]C8842!$G$2:$M$145,3,FALSE),0),0)</f>
        <v>0</v>
      </c>
      <c r="W7698">
        <f>VLOOKUP(RIGHT($V$1,5),Key!$A$9:$B$14,2,FALSE)</f>
        <v>10.199999999999999</v>
      </c>
      <c r="X7698">
        <f t="shared" si="604"/>
        <v>0</v>
      </c>
      <c r="Y7698">
        <f>VLOOKUP(RIGHT($X$1,5),Key!$A$9:$B$14,2,FALSE)</f>
        <v>3.7</v>
      </c>
      <c r="Z7698">
        <f t="shared" si="602"/>
        <v>10.199999999999999</v>
      </c>
      <c r="AA7698">
        <f t="shared" si="603"/>
        <v>0</v>
      </c>
    </row>
    <row r="7699" spans="1:27" x14ac:dyDescent="0.3">
      <c r="A7699">
        <v>100067</v>
      </c>
      <c r="B7699">
        <v>230922</v>
      </c>
      <c r="C7699" s="3">
        <v>44130.823611111111</v>
      </c>
      <c r="D7699">
        <v>0</v>
      </c>
      <c r="E7699">
        <v>2</v>
      </c>
      <c r="F7699" t="s">
        <v>25</v>
      </c>
      <c r="G7699">
        <v>1</v>
      </c>
      <c r="H7699">
        <v>61.15625</v>
      </c>
      <c r="I7699">
        <v>13.71875</v>
      </c>
      <c r="J7699">
        <v>0.85546880000000003</v>
      </c>
      <c r="K7699">
        <v>46.019530000000003</v>
      </c>
      <c r="L7699" s="3">
        <v>44130.575694444444</v>
      </c>
      <c r="M7699">
        <v>17.18</v>
      </c>
      <c r="N7699" t="s">
        <v>28</v>
      </c>
      <c r="P7699">
        <f>(C7699-Key!$B$1)*24</f>
        <v>4.7166666666744277</v>
      </c>
      <c r="Q7699">
        <f>(Key!$B$2-'17.1'!C7699)*24</f>
        <v>-1.7666666666627862</v>
      </c>
      <c r="R7699" s="3">
        <f>C7699-(M7699-Key!$B$5)/(24*Key!$B$6)</f>
        <v>44130.809796296293</v>
      </c>
      <c r="S7699">
        <f>M7699-Key!$B$5</f>
        <v>14.92</v>
      </c>
      <c r="T7699" s="2">
        <f t="shared" si="600"/>
        <v>44129.826388888891</v>
      </c>
      <c r="U7699" t="str">
        <f t="shared" si="601"/>
        <v>10-25-2020 19:50</v>
      </c>
      <c r="V7699">
        <f>IFERROR(IF(W7699=Z7699,VLOOKUP($U7699,[1]C8842!$G$2:$M$145,3,FALSE),0),0)</f>
        <v>0</v>
      </c>
      <c r="W7699">
        <f>VLOOKUP(RIGHT($V$1,5),Key!$A$9:$B$14,2,FALSE)</f>
        <v>10.199999999999999</v>
      </c>
      <c r="X7699">
        <f t="shared" si="604"/>
        <v>0</v>
      </c>
      <c r="Y7699">
        <f>VLOOKUP(RIGHT($X$1,5),Key!$A$9:$B$14,2,FALSE)</f>
        <v>3.7</v>
      </c>
      <c r="Z7699">
        <f t="shared" si="602"/>
        <v>10.199999999999999</v>
      </c>
      <c r="AA7699">
        <f t="shared" si="603"/>
        <v>0</v>
      </c>
    </row>
    <row r="7700" spans="1:27" x14ac:dyDescent="0.3">
      <c r="A7700">
        <v>100067</v>
      </c>
      <c r="B7700">
        <v>230922</v>
      </c>
      <c r="C7700" s="3">
        <v>44130.823611111111</v>
      </c>
      <c r="D7700">
        <v>3</v>
      </c>
      <c r="E7700">
        <v>2</v>
      </c>
      <c r="F7700" t="s">
        <v>26</v>
      </c>
      <c r="G7700">
        <v>1</v>
      </c>
      <c r="H7700">
        <v>65.777339999999995</v>
      </c>
      <c r="I7700">
        <v>19.609380000000002</v>
      </c>
      <c r="J7700">
        <v>1.035156</v>
      </c>
      <c r="K7700">
        <v>95.039060000000006</v>
      </c>
      <c r="L7700" s="3">
        <v>44130.575694444444</v>
      </c>
      <c r="M7700">
        <v>17.18</v>
      </c>
      <c r="N7700" t="s">
        <v>28</v>
      </c>
      <c r="P7700">
        <f>(C7700-Key!$B$1)*24</f>
        <v>4.7166666666744277</v>
      </c>
      <c r="Q7700">
        <f>(Key!$B$2-'17.1'!C7700)*24</f>
        <v>-1.7666666666627862</v>
      </c>
      <c r="R7700" s="3">
        <f>C7700-(M7700-Key!$B$5)/(24*Key!$B$6)</f>
        <v>44130.809796296293</v>
      </c>
      <c r="S7700">
        <f>M7700-Key!$B$5</f>
        <v>14.92</v>
      </c>
      <c r="T7700" s="2">
        <f t="shared" si="600"/>
        <v>44129.826388888891</v>
      </c>
      <c r="U7700" t="str">
        <f t="shared" si="601"/>
        <v>10-25-2020 19:50</v>
      </c>
      <c r="V7700">
        <f>IFERROR(IF(W7700=Z7700,VLOOKUP($U7700,[1]C8842!$G$2:$M$145,3,FALSE),0),0)</f>
        <v>0</v>
      </c>
      <c r="W7700">
        <f>VLOOKUP(RIGHT($V$1,5),Key!$A$9:$B$14,2,FALSE)</f>
        <v>10.199999999999999</v>
      </c>
      <c r="X7700">
        <f t="shared" si="604"/>
        <v>0</v>
      </c>
      <c r="Y7700">
        <f>VLOOKUP(RIGHT($X$1,5),Key!$A$9:$B$14,2,FALSE)</f>
        <v>3.7</v>
      </c>
      <c r="Z7700">
        <f t="shared" si="602"/>
        <v>10.199999999999999</v>
      </c>
      <c r="AA7700">
        <f t="shared" si="603"/>
        <v>0</v>
      </c>
    </row>
    <row r="7701" spans="1:27" x14ac:dyDescent="0.3">
      <c r="A7701">
        <v>100067</v>
      </c>
      <c r="B7701">
        <v>230922</v>
      </c>
      <c r="C7701" s="3">
        <v>44130.823611111111</v>
      </c>
      <c r="D7701">
        <v>2</v>
      </c>
      <c r="E7701">
        <v>1</v>
      </c>
      <c r="F7701" t="s">
        <v>26</v>
      </c>
      <c r="G7701">
        <v>1</v>
      </c>
      <c r="H7701">
        <v>79.183589999999995</v>
      </c>
      <c r="I7701">
        <v>17.589839999999999</v>
      </c>
      <c r="J7701">
        <v>0.7890625</v>
      </c>
      <c r="K7701">
        <v>81.035160000000005</v>
      </c>
      <c r="L7701" s="3">
        <v>44130.575694444444</v>
      </c>
      <c r="M7701">
        <v>17.18</v>
      </c>
      <c r="N7701" t="s">
        <v>28</v>
      </c>
      <c r="P7701">
        <f>(C7701-Key!$B$1)*24</f>
        <v>4.7166666666744277</v>
      </c>
      <c r="Q7701">
        <f>(Key!$B$2-'17.1'!C7701)*24</f>
        <v>-1.7666666666627862</v>
      </c>
      <c r="R7701" s="3">
        <f>C7701-(M7701-Key!$B$5)/(24*Key!$B$6)</f>
        <v>44130.809796296293</v>
      </c>
      <c r="S7701">
        <f>M7701-Key!$B$5</f>
        <v>14.92</v>
      </c>
      <c r="T7701" s="2">
        <f t="shared" si="600"/>
        <v>44129.826388888891</v>
      </c>
      <c r="U7701" t="str">
        <f t="shared" si="601"/>
        <v>10-25-2020 19:50</v>
      </c>
      <c r="V7701">
        <f>IFERROR(IF(W7701=Z7701,VLOOKUP($U7701,[1]C8842!$G$2:$M$145,3,FALSE),0),0)</f>
        <v>0</v>
      </c>
      <c r="W7701">
        <f>VLOOKUP(RIGHT($V$1,5),Key!$A$9:$B$14,2,FALSE)</f>
        <v>10.199999999999999</v>
      </c>
      <c r="X7701">
        <f t="shared" si="604"/>
        <v>0</v>
      </c>
      <c r="Y7701">
        <f>VLOOKUP(RIGHT($X$1,5),Key!$A$9:$B$14,2,FALSE)</f>
        <v>3.7</v>
      </c>
      <c r="Z7701">
        <f t="shared" si="602"/>
        <v>10.199999999999999</v>
      </c>
      <c r="AA7701">
        <f t="shared" si="603"/>
        <v>0</v>
      </c>
    </row>
    <row r="7702" spans="1:27" x14ac:dyDescent="0.3">
      <c r="A7702">
        <v>100067</v>
      </c>
      <c r="B7702">
        <v>230922</v>
      </c>
      <c r="C7702" s="3">
        <v>44130.823611111111</v>
      </c>
      <c r="D7702">
        <v>3</v>
      </c>
      <c r="E7702">
        <v>2</v>
      </c>
      <c r="F7702" t="s">
        <v>26</v>
      </c>
      <c r="G7702">
        <v>1</v>
      </c>
      <c r="H7702">
        <v>66.339839999999995</v>
      </c>
      <c r="I7702">
        <v>19.121089999999999</v>
      </c>
      <c r="J7702">
        <v>1.0078130000000001</v>
      </c>
      <c r="K7702">
        <v>96.039060000000006</v>
      </c>
      <c r="L7702" s="3">
        <v>44130.575694444444</v>
      </c>
      <c r="M7702">
        <v>17.18</v>
      </c>
      <c r="N7702" t="s">
        <v>28</v>
      </c>
      <c r="P7702">
        <f>(C7702-Key!$B$1)*24</f>
        <v>4.7166666666744277</v>
      </c>
      <c r="Q7702">
        <f>(Key!$B$2-'17.1'!C7702)*24</f>
        <v>-1.7666666666627862</v>
      </c>
      <c r="R7702" s="3">
        <f>C7702-(M7702-Key!$B$5)/(24*Key!$B$6)</f>
        <v>44130.809796296293</v>
      </c>
      <c r="S7702">
        <f>M7702-Key!$B$5</f>
        <v>14.92</v>
      </c>
      <c r="T7702" s="2">
        <f t="shared" si="600"/>
        <v>44129.826388888891</v>
      </c>
      <c r="U7702" t="str">
        <f t="shared" si="601"/>
        <v>10-25-2020 19:50</v>
      </c>
      <c r="V7702">
        <f>IFERROR(IF(W7702=Z7702,VLOOKUP($U7702,[1]C8842!$G$2:$M$145,3,FALSE),0),0)</f>
        <v>0</v>
      </c>
      <c r="W7702">
        <f>VLOOKUP(RIGHT($V$1,5),Key!$A$9:$B$14,2,FALSE)</f>
        <v>10.199999999999999</v>
      </c>
      <c r="X7702">
        <f t="shared" si="604"/>
        <v>0</v>
      </c>
      <c r="Y7702">
        <f>VLOOKUP(RIGHT($X$1,5),Key!$A$9:$B$14,2,FALSE)</f>
        <v>3.7</v>
      </c>
      <c r="Z7702">
        <f t="shared" si="602"/>
        <v>10.199999999999999</v>
      </c>
      <c r="AA7702">
        <f t="shared" si="603"/>
        <v>0</v>
      </c>
    </row>
    <row r="7703" spans="1:27" x14ac:dyDescent="0.3">
      <c r="A7703">
        <v>100067</v>
      </c>
      <c r="B7703">
        <v>230922</v>
      </c>
      <c r="C7703" s="3">
        <v>44130.823611111111</v>
      </c>
      <c r="D7703">
        <v>1</v>
      </c>
      <c r="E7703">
        <v>1</v>
      </c>
      <c r="F7703" t="s">
        <v>25</v>
      </c>
      <c r="G7703">
        <v>2</v>
      </c>
      <c r="H7703">
        <v>75.695310000000006</v>
      </c>
      <c r="I7703">
        <v>20.94922</v>
      </c>
      <c r="J7703">
        <v>0.9453125</v>
      </c>
      <c r="K7703">
        <v>58.023440000000001</v>
      </c>
      <c r="L7703" s="3">
        <v>44130.575694444444</v>
      </c>
      <c r="M7703">
        <v>17.18</v>
      </c>
      <c r="N7703" t="s">
        <v>28</v>
      </c>
      <c r="P7703">
        <f>(C7703-Key!$B$1)*24</f>
        <v>4.7166666666744277</v>
      </c>
      <c r="Q7703">
        <f>(Key!$B$2-'17.1'!C7703)*24</f>
        <v>-1.7666666666627862</v>
      </c>
      <c r="R7703" s="3">
        <f>C7703-(M7703-Key!$B$5)/(24*Key!$B$6)</f>
        <v>44130.809796296293</v>
      </c>
      <c r="S7703">
        <f>M7703-Key!$B$5</f>
        <v>14.92</v>
      </c>
      <c r="T7703" s="2">
        <f t="shared" si="600"/>
        <v>44129.826388888891</v>
      </c>
      <c r="U7703" t="str">
        <f t="shared" si="601"/>
        <v>10-25-2020 19:50</v>
      </c>
      <c r="V7703">
        <f>IFERROR(IF(W7703=Z7703,VLOOKUP($U7703,[1]C8842!$G$2:$M$145,3,FALSE),0),0)</f>
        <v>0</v>
      </c>
      <c r="W7703">
        <f>VLOOKUP(RIGHT($V$1,5),Key!$A$9:$B$14,2,FALSE)</f>
        <v>10.199999999999999</v>
      </c>
      <c r="X7703">
        <f t="shared" si="604"/>
        <v>0</v>
      </c>
      <c r="Y7703">
        <f>VLOOKUP(RIGHT($X$1,5),Key!$A$9:$B$14,2,FALSE)</f>
        <v>3.7</v>
      </c>
      <c r="Z7703">
        <f t="shared" si="602"/>
        <v>10.199999999999999</v>
      </c>
      <c r="AA7703">
        <f t="shared" si="603"/>
        <v>0</v>
      </c>
    </row>
    <row r="7704" spans="1:27" x14ac:dyDescent="0.3">
      <c r="A7704">
        <v>100067</v>
      </c>
      <c r="B7704">
        <v>230922</v>
      </c>
      <c r="C7704" s="3">
        <v>44130.823611111111</v>
      </c>
      <c r="D7704">
        <v>0</v>
      </c>
      <c r="E7704">
        <v>2</v>
      </c>
      <c r="F7704" t="s">
        <v>25</v>
      </c>
      <c r="G7704">
        <v>1</v>
      </c>
      <c r="H7704">
        <v>65.835939999999994</v>
      </c>
      <c r="I7704">
        <v>14.44922</v>
      </c>
      <c r="J7704">
        <v>0.82421880000000003</v>
      </c>
      <c r="K7704">
        <v>46.019530000000003</v>
      </c>
      <c r="L7704" s="3">
        <v>44130.575694444444</v>
      </c>
      <c r="M7704">
        <v>17.18</v>
      </c>
      <c r="N7704" t="s">
        <v>28</v>
      </c>
      <c r="P7704">
        <f>(C7704-Key!$B$1)*24</f>
        <v>4.7166666666744277</v>
      </c>
      <c r="Q7704">
        <f>(Key!$B$2-'17.1'!C7704)*24</f>
        <v>-1.7666666666627862</v>
      </c>
      <c r="R7704" s="3">
        <f>C7704-(M7704-Key!$B$5)/(24*Key!$B$6)</f>
        <v>44130.809796296293</v>
      </c>
      <c r="S7704">
        <f>M7704-Key!$B$5</f>
        <v>14.92</v>
      </c>
      <c r="T7704" s="2">
        <f t="shared" si="600"/>
        <v>44129.826388888891</v>
      </c>
      <c r="U7704" t="str">
        <f t="shared" si="601"/>
        <v>10-25-2020 19:50</v>
      </c>
      <c r="V7704">
        <f>IFERROR(IF(W7704=Z7704,VLOOKUP($U7704,[1]C8842!$G$2:$M$145,3,FALSE),0),0)</f>
        <v>0</v>
      </c>
      <c r="W7704">
        <f>VLOOKUP(RIGHT($V$1,5),Key!$A$9:$B$14,2,FALSE)</f>
        <v>10.199999999999999</v>
      </c>
      <c r="X7704">
        <f t="shared" si="604"/>
        <v>0</v>
      </c>
      <c r="Y7704">
        <f>VLOOKUP(RIGHT($X$1,5),Key!$A$9:$B$14,2,FALSE)</f>
        <v>3.7</v>
      </c>
      <c r="Z7704">
        <f t="shared" si="602"/>
        <v>10.199999999999999</v>
      </c>
      <c r="AA7704">
        <f t="shared" si="603"/>
        <v>0</v>
      </c>
    </row>
    <row r="7705" spans="1:27" x14ac:dyDescent="0.3">
      <c r="A7705">
        <v>100067</v>
      </c>
      <c r="B7705">
        <v>230922</v>
      </c>
      <c r="C7705" s="3">
        <v>44130.823611111111</v>
      </c>
      <c r="D7705">
        <v>3</v>
      </c>
      <c r="E7705">
        <v>2</v>
      </c>
      <c r="F7705" t="s">
        <v>26</v>
      </c>
      <c r="G7705">
        <v>1</v>
      </c>
      <c r="H7705">
        <v>62.65625</v>
      </c>
      <c r="I7705">
        <v>15.996090000000001</v>
      </c>
      <c r="J7705">
        <v>0.93359380000000003</v>
      </c>
      <c r="K7705">
        <v>93.039060000000006</v>
      </c>
      <c r="L7705" s="3">
        <v>44130.575694444444</v>
      </c>
      <c r="M7705">
        <v>17.18</v>
      </c>
      <c r="N7705" t="s">
        <v>28</v>
      </c>
      <c r="P7705">
        <f>(C7705-Key!$B$1)*24</f>
        <v>4.7166666666744277</v>
      </c>
      <c r="Q7705">
        <f>(Key!$B$2-'17.1'!C7705)*24</f>
        <v>-1.7666666666627862</v>
      </c>
      <c r="R7705" s="3">
        <f>C7705-(M7705-Key!$B$5)/(24*Key!$B$6)</f>
        <v>44130.809796296293</v>
      </c>
      <c r="S7705">
        <f>M7705-Key!$B$5</f>
        <v>14.92</v>
      </c>
      <c r="T7705" s="2">
        <f t="shared" si="600"/>
        <v>44129.826388888891</v>
      </c>
      <c r="U7705" t="str">
        <f t="shared" si="601"/>
        <v>10-25-2020 19:50</v>
      </c>
      <c r="V7705">
        <f>IFERROR(IF(W7705=Z7705,VLOOKUP($U7705,[1]C8842!$G$2:$M$145,3,FALSE),0),0)</f>
        <v>0</v>
      </c>
      <c r="W7705">
        <f>VLOOKUP(RIGHT($V$1,5),Key!$A$9:$B$14,2,FALSE)</f>
        <v>10.199999999999999</v>
      </c>
      <c r="X7705">
        <f t="shared" si="604"/>
        <v>0</v>
      </c>
      <c r="Y7705">
        <f>VLOOKUP(RIGHT($X$1,5),Key!$A$9:$B$14,2,FALSE)</f>
        <v>3.7</v>
      </c>
      <c r="Z7705">
        <f t="shared" si="602"/>
        <v>10.199999999999999</v>
      </c>
      <c r="AA7705">
        <f t="shared" si="603"/>
        <v>0</v>
      </c>
    </row>
    <row r="7706" spans="1:27" x14ac:dyDescent="0.3">
      <c r="A7706">
        <v>100067</v>
      </c>
      <c r="B7706">
        <v>230922</v>
      </c>
      <c r="C7706" s="3">
        <v>44130.823611111111</v>
      </c>
      <c r="D7706">
        <v>0</v>
      </c>
      <c r="E7706">
        <v>2</v>
      </c>
      <c r="F7706" t="s">
        <v>25</v>
      </c>
      <c r="G7706">
        <v>1</v>
      </c>
      <c r="H7706">
        <v>62.875</v>
      </c>
      <c r="I7706">
        <v>16.21875</v>
      </c>
      <c r="J7706">
        <v>0.9375</v>
      </c>
      <c r="K7706">
        <v>47.019530000000003</v>
      </c>
      <c r="L7706" s="3">
        <v>44130.575694444444</v>
      </c>
      <c r="M7706">
        <v>17.18</v>
      </c>
      <c r="N7706" t="s">
        <v>28</v>
      </c>
      <c r="P7706">
        <f>(C7706-Key!$B$1)*24</f>
        <v>4.7166666666744277</v>
      </c>
      <c r="Q7706">
        <f>(Key!$B$2-'17.1'!C7706)*24</f>
        <v>-1.7666666666627862</v>
      </c>
      <c r="R7706" s="3">
        <f>C7706-(M7706-Key!$B$5)/(24*Key!$B$6)</f>
        <v>44130.809796296293</v>
      </c>
      <c r="S7706">
        <f>M7706-Key!$B$5</f>
        <v>14.92</v>
      </c>
      <c r="T7706" s="2">
        <f t="shared" si="600"/>
        <v>44129.826388888891</v>
      </c>
      <c r="U7706" t="str">
        <f t="shared" si="601"/>
        <v>10-25-2020 19:50</v>
      </c>
      <c r="V7706">
        <f>IFERROR(IF(W7706=Z7706,VLOOKUP($U7706,[1]C8842!$G$2:$M$145,3,FALSE),0),0)</f>
        <v>0</v>
      </c>
      <c r="W7706">
        <f>VLOOKUP(RIGHT($V$1,5),Key!$A$9:$B$14,2,FALSE)</f>
        <v>10.199999999999999</v>
      </c>
      <c r="X7706">
        <f t="shared" si="604"/>
        <v>0</v>
      </c>
      <c r="Y7706">
        <f>VLOOKUP(RIGHT($X$1,5),Key!$A$9:$B$14,2,FALSE)</f>
        <v>3.7</v>
      </c>
      <c r="Z7706">
        <f t="shared" si="602"/>
        <v>10.199999999999999</v>
      </c>
      <c r="AA7706">
        <f t="shared" si="603"/>
        <v>0</v>
      </c>
    </row>
    <row r="7707" spans="1:27" x14ac:dyDescent="0.3">
      <c r="A7707">
        <v>100067</v>
      </c>
      <c r="B7707">
        <v>230922</v>
      </c>
      <c r="C7707" s="3">
        <v>44130.823611111111</v>
      </c>
      <c r="D7707">
        <v>3</v>
      </c>
      <c r="E7707">
        <v>2</v>
      </c>
      <c r="F7707" t="s">
        <v>26</v>
      </c>
      <c r="G7707">
        <v>4</v>
      </c>
      <c r="H7707">
        <v>65.738280000000003</v>
      </c>
      <c r="I7707">
        <v>70.527339999999995</v>
      </c>
      <c r="J7707">
        <v>3.0976560000000002</v>
      </c>
      <c r="K7707">
        <v>94.039060000000006</v>
      </c>
      <c r="L7707" s="3">
        <v>44130.575694444444</v>
      </c>
      <c r="M7707">
        <v>17.18</v>
      </c>
      <c r="N7707" t="s">
        <v>28</v>
      </c>
      <c r="P7707">
        <f>(C7707-Key!$B$1)*24</f>
        <v>4.7166666666744277</v>
      </c>
      <c r="Q7707">
        <f>(Key!$B$2-'17.1'!C7707)*24</f>
        <v>-1.7666666666627862</v>
      </c>
      <c r="R7707" s="3">
        <f>C7707-(M7707-Key!$B$5)/(24*Key!$B$6)</f>
        <v>44130.809796296293</v>
      </c>
      <c r="S7707">
        <f>M7707-Key!$B$5</f>
        <v>14.92</v>
      </c>
      <c r="T7707" s="2">
        <f t="shared" si="600"/>
        <v>44129.826388888891</v>
      </c>
      <c r="U7707" t="str">
        <f t="shared" si="601"/>
        <v>10-25-2020 19:50</v>
      </c>
      <c r="V7707">
        <f>IFERROR(IF(W7707=Z7707,VLOOKUP($U7707,[1]C8842!$G$2:$M$145,3,FALSE),0),0)</f>
        <v>0</v>
      </c>
      <c r="W7707">
        <f>VLOOKUP(RIGHT($V$1,5),Key!$A$9:$B$14,2,FALSE)</f>
        <v>10.199999999999999</v>
      </c>
      <c r="X7707">
        <f t="shared" si="604"/>
        <v>0</v>
      </c>
      <c r="Y7707">
        <f>VLOOKUP(RIGHT($X$1,5),Key!$A$9:$B$14,2,FALSE)</f>
        <v>3.7</v>
      </c>
      <c r="Z7707">
        <f t="shared" si="602"/>
        <v>10.199999999999999</v>
      </c>
      <c r="AA7707">
        <f t="shared" si="603"/>
        <v>0</v>
      </c>
    </row>
    <row r="7708" spans="1:27" x14ac:dyDescent="0.3">
      <c r="A7708">
        <v>100067</v>
      </c>
      <c r="B7708">
        <v>230922</v>
      </c>
      <c r="C7708" s="3">
        <v>44130.823611111111</v>
      </c>
      <c r="D7708">
        <v>0</v>
      </c>
      <c r="E7708">
        <v>2</v>
      </c>
      <c r="F7708" t="s">
        <v>25</v>
      </c>
      <c r="G7708">
        <v>1</v>
      </c>
      <c r="H7708">
        <v>72.523439999999994</v>
      </c>
      <c r="I7708">
        <v>16.33203</v>
      </c>
      <c r="J7708">
        <v>0.81640630000000003</v>
      </c>
      <c r="K7708">
        <v>46.019530000000003</v>
      </c>
      <c r="L7708" s="3">
        <v>44130.575694444444</v>
      </c>
      <c r="M7708">
        <v>17.18</v>
      </c>
      <c r="N7708" t="s">
        <v>28</v>
      </c>
      <c r="P7708">
        <f>(C7708-Key!$B$1)*24</f>
        <v>4.7166666666744277</v>
      </c>
      <c r="Q7708">
        <f>(Key!$B$2-'17.1'!C7708)*24</f>
        <v>-1.7666666666627862</v>
      </c>
      <c r="R7708" s="3">
        <f>C7708-(M7708-Key!$B$5)/(24*Key!$B$6)</f>
        <v>44130.809796296293</v>
      </c>
      <c r="S7708">
        <f>M7708-Key!$B$5</f>
        <v>14.92</v>
      </c>
      <c r="T7708" s="2">
        <f t="shared" si="600"/>
        <v>44129.826388888891</v>
      </c>
      <c r="U7708" t="str">
        <f t="shared" si="601"/>
        <v>10-25-2020 19:50</v>
      </c>
      <c r="V7708">
        <f>IFERROR(IF(W7708=Z7708,VLOOKUP($U7708,[1]C8842!$G$2:$M$145,3,FALSE),0),0)</f>
        <v>0</v>
      </c>
      <c r="W7708">
        <f>VLOOKUP(RIGHT($V$1,5),Key!$A$9:$B$14,2,FALSE)</f>
        <v>10.199999999999999</v>
      </c>
      <c r="X7708">
        <f t="shared" si="604"/>
        <v>0</v>
      </c>
      <c r="Y7708">
        <f>VLOOKUP(RIGHT($X$1,5),Key!$A$9:$B$14,2,FALSE)</f>
        <v>3.7</v>
      </c>
      <c r="Z7708">
        <f t="shared" si="602"/>
        <v>10.199999999999999</v>
      </c>
      <c r="AA7708">
        <f t="shared" si="603"/>
        <v>0</v>
      </c>
    </row>
    <row r="7709" spans="1:27" x14ac:dyDescent="0.3">
      <c r="A7709">
        <v>100067</v>
      </c>
      <c r="B7709">
        <v>230922</v>
      </c>
      <c r="C7709" s="3">
        <v>44130.823611111111</v>
      </c>
      <c r="D7709">
        <v>3</v>
      </c>
      <c r="E7709">
        <v>2</v>
      </c>
      <c r="F7709" t="s">
        <v>26</v>
      </c>
      <c r="G7709">
        <v>3</v>
      </c>
      <c r="H7709">
        <v>64.96875</v>
      </c>
      <c r="I7709">
        <v>36.359380000000002</v>
      </c>
      <c r="J7709">
        <v>1.734375</v>
      </c>
      <c r="K7709">
        <v>94.039060000000006</v>
      </c>
      <c r="L7709" s="3">
        <v>44130.575694444444</v>
      </c>
      <c r="M7709">
        <v>17.18</v>
      </c>
      <c r="N7709" t="s">
        <v>28</v>
      </c>
      <c r="P7709">
        <f>(C7709-Key!$B$1)*24</f>
        <v>4.7166666666744277</v>
      </c>
      <c r="Q7709">
        <f>(Key!$B$2-'17.1'!C7709)*24</f>
        <v>-1.7666666666627862</v>
      </c>
      <c r="R7709" s="3">
        <f>C7709-(M7709-Key!$B$5)/(24*Key!$B$6)</f>
        <v>44130.809796296293</v>
      </c>
      <c r="S7709">
        <f>M7709-Key!$B$5</f>
        <v>14.92</v>
      </c>
      <c r="T7709" s="2">
        <f t="shared" si="600"/>
        <v>44129.826388888891</v>
      </c>
      <c r="U7709" t="str">
        <f t="shared" si="601"/>
        <v>10-25-2020 19:50</v>
      </c>
      <c r="V7709">
        <f>IFERROR(IF(W7709=Z7709,VLOOKUP($U7709,[1]C8842!$G$2:$M$145,3,FALSE),0),0)</f>
        <v>0</v>
      </c>
      <c r="W7709">
        <f>VLOOKUP(RIGHT($V$1,5),Key!$A$9:$B$14,2,FALSE)</f>
        <v>10.199999999999999</v>
      </c>
      <c r="X7709">
        <f t="shared" si="604"/>
        <v>0</v>
      </c>
      <c r="Y7709">
        <f>VLOOKUP(RIGHT($X$1,5),Key!$A$9:$B$14,2,FALSE)</f>
        <v>3.7</v>
      </c>
      <c r="Z7709">
        <f t="shared" si="602"/>
        <v>10.199999999999999</v>
      </c>
      <c r="AA7709">
        <f t="shared" si="603"/>
        <v>0</v>
      </c>
    </row>
    <row r="7710" spans="1:27" x14ac:dyDescent="0.3">
      <c r="A7710">
        <v>100067</v>
      </c>
      <c r="B7710">
        <v>230922</v>
      </c>
      <c r="C7710" s="3">
        <v>44130.824305555558</v>
      </c>
      <c r="D7710">
        <v>2</v>
      </c>
      <c r="E7710">
        <v>1</v>
      </c>
      <c r="F7710" t="s">
        <v>26</v>
      </c>
      <c r="G7710">
        <v>1</v>
      </c>
      <c r="H7710">
        <v>66.480469999999997</v>
      </c>
      <c r="I7710">
        <v>14.398440000000001</v>
      </c>
      <c r="J7710">
        <v>0.8125</v>
      </c>
      <c r="K7710">
        <v>82.035160000000005</v>
      </c>
      <c r="L7710" s="3">
        <v>44130.575694444444</v>
      </c>
      <c r="M7710">
        <v>17.18</v>
      </c>
      <c r="N7710" t="s">
        <v>28</v>
      </c>
      <c r="P7710">
        <f>(C7710-Key!$B$1)*24</f>
        <v>4.7333333333954215</v>
      </c>
      <c r="Q7710">
        <f>(Key!$B$2-'17.1'!C7710)*24</f>
        <v>-1.78333333338378</v>
      </c>
      <c r="R7710" s="3">
        <f>C7710-(M7710-Key!$B$5)/(24*Key!$B$6)</f>
        <v>44130.81049074074</v>
      </c>
      <c r="S7710">
        <f>M7710-Key!$B$5</f>
        <v>14.92</v>
      </c>
      <c r="T7710" s="2">
        <f t="shared" si="600"/>
        <v>44129.826388888891</v>
      </c>
      <c r="U7710" t="str">
        <f t="shared" si="601"/>
        <v>10-25-2020 19:50</v>
      </c>
      <c r="V7710">
        <f>IFERROR(IF(W7710=Z7710,VLOOKUP($U7710,[1]C8842!$G$2:$M$145,3,FALSE),0),0)</f>
        <v>0</v>
      </c>
      <c r="W7710">
        <f>VLOOKUP(RIGHT($V$1,5),Key!$A$9:$B$14,2,FALSE)</f>
        <v>10.199999999999999</v>
      </c>
      <c r="X7710">
        <f t="shared" si="604"/>
        <v>0</v>
      </c>
      <c r="Y7710">
        <f>VLOOKUP(RIGHT($X$1,5),Key!$A$9:$B$14,2,FALSE)</f>
        <v>3.7</v>
      </c>
      <c r="Z7710">
        <f t="shared" si="602"/>
        <v>10.199999999999999</v>
      </c>
      <c r="AA7710">
        <f t="shared" si="603"/>
        <v>0</v>
      </c>
    </row>
    <row r="7711" spans="1:27" x14ac:dyDescent="0.3">
      <c r="A7711">
        <v>100067</v>
      </c>
      <c r="B7711">
        <v>230922</v>
      </c>
      <c r="C7711" s="3">
        <v>44130.824305555558</v>
      </c>
      <c r="D7711">
        <v>0</v>
      </c>
      <c r="E7711">
        <v>2</v>
      </c>
      <c r="F7711" t="s">
        <v>25</v>
      </c>
      <c r="G7711">
        <v>1</v>
      </c>
      <c r="H7711">
        <v>64.652339999999995</v>
      </c>
      <c r="I7711">
        <v>16.273440000000001</v>
      </c>
      <c r="J7711">
        <v>0.9140625</v>
      </c>
      <c r="K7711">
        <v>48.019530000000003</v>
      </c>
      <c r="L7711" s="3">
        <v>44130.575694444444</v>
      </c>
      <c r="M7711">
        <v>17.18</v>
      </c>
      <c r="N7711" t="s">
        <v>28</v>
      </c>
      <c r="P7711">
        <f>(C7711-Key!$B$1)*24</f>
        <v>4.7333333333954215</v>
      </c>
      <c r="Q7711">
        <f>(Key!$B$2-'17.1'!C7711)*24</f>
        <v>-1.78333333338378</v>
      </c>
      <c r="R7711" s="3">
        <f>C7711-(M7711-Key!$B$5)/(24*Key!$B$6)</f>
        <v>44130.81049074074</v>
      </c>
      <c r="S7711">
        <f>M7711-Key!$B$5</f>
        <v>14.92</v>
      </c>
      <c r="T7711" s="2">
        <f t="shared" si="600"/>
        <v>44129.826388888891</v>
      </c>
      <c r="U7711" t="str">
        <f t="shared" si="601"/>
        <v>10-25-2020 19:50</v>
      </c>
      <c r="V7711">
        <f>IFERROR(IF(W7711=Z7711,VLOOKUP($U7711,[1]C8842!$G$2:$M$145,3,FALSE),0),0)</f>
        <v>0</v>
      </c>
      <c r="W7711">
        <f>VLOOKUP(RIGHT($V$1,5),Key!$A$9:$B$14,2,FALSE)</f>
        <v>10.199999999999999</v>
      </c>
      <c r="X7711">
        <f t="shared" si="604"/>
        <v>0</v>
      </c>
      <c r="Y7711">
        <f>VLOOKUP(RIGHT($X$1,5),Key!$A$9:$B$14,2,FALSE)</f>
        <v>3.7</v>
      </c>
      <c r="Z7711">
        <f t="shared" si="602"/>
        <v>10.199999999999999</v>
      </c>
      <c r="AA7711">
        <f t="shared" si="603"/>
        <v>0</v>
      </c>
    </row>
    <row r="7712" spans="1:27" x14ac:dyDescent="0.3">
      <c r="A7712">
        <v>100067</v>
      </c>
      <c r="B7712">
        <v>230922</v>
      </c>
      <c r="C7712" s="3">
        <v>44130.824305555558</v>
      </c>
      <c r="D7712">
        <v>1</v>
      </c>
      <c r="E7712">
        <v>1</v>
      </c>
      <c r="F7712" t="s">
        <v>25</v>
      </c>
      <c r="G7712">
        <v>1</v>
      </c>
      <c r="H7712">
        <v>64.507810000000006</v>
      </c>
      <c r="I7712">
        <v>15.507809999999999</v>
      </c>
      <c r="J7712">
        <v>0.88671880000000003</v>
      </c>
      <c r="K7712">
        <v>58.023440000000001</v>
      </c>
      <c r="L7712" s="3">
        <v>44130.575694444444</v>
      </c>
      <c r="M7712">
        <v>17.18</v>
      </c>
      <c r="N7712" t="s">
        <v>28</v>
      </c>
      <c r="P7712">
        <f>(C7712-Key!$B$1)*24</f>
        <v>4.7333333333954215</v>
      </c>
      <c r="Q7712">
        <f>(Key!$B$2-'17.1'!C7712)*24</f>
        <v>-1.78333333338378</v>
      </c>
      <c r="R7712" s="3">
        <f>C7712-(M7712-Key!$B$5)/(24*Key!$B$6)</f>
        <v>44130.81049074074</v>
      </c>
      <c r="S7712">
        <f>M7712-Key!$B$5</f>
        <v>14.92</v>
      </c>
      <c r="T7712" s="2">
        <f t="shared" si="600"/>
        <v>44129.826388888891</v>
      </c>
      <c r="U7712" t="str">
        <f t="shared" si="601"/>
        <v>10-25-2020 19:50</v>
      </c>
      <c r="V7712">
        <f>IFERROR(IF(W7712=Z7712,VLOOKUP($U7712,[1]C8842!$G$2:$M$145,3,FALSE),0),0)</f>
        <v>0</v>
      </c>
      <c r="W7712">
        <f>VLOOKUP(RIGHT($V$1,5),Key!$A$9:$B$14,2,FALSE)</f>
        <v>10.199999999999999</v>
      </c>
      <c r="X7712">
        <f t="shared" si="604"/>
        <v>0</v>
      </c>
      <c r="Y7712">
        <f>VLOOKUP(RIGHT($X$1,5),Key!$A$9:$B$14,2,FALSE)</f>
        <v>3.7</v>
      </c>
      <c r="Z7712">
        <f t="shared" si="602"/>
        <v>10.199999999999999</v>
      </c>
      <c r="AA7712">
        <f t="shared" si="603"/>
        <v>0</v>
      </c>
    </row>
    <row r="7713" spans="1:27" x14ac:dyDescent="0.3">
      <c r="A7713">
        <v>100067</v>
      </c>
      <c r="B7713">
        <v>230922</v>
      </c>
      <c r="C7713" s="3">
        <v>44130.824305555558</v>
      </c>
      <c r="D7713">
        <v>0</v>
      </c>
      <c r="E7713">
        <v>2</v>
      </c>
      <c r="F7713" t="s">
        <v>25</v>
      </c>
      <c r="G7713">
        <v>1</v>
      </c>
      <c r="H7713">
        <v>64.5</v>
      </c>
      <c r="I7713">
        <v>15.746090000000001</v>
      </c>
      <c r="J7713">
        <v>0.89453130000000003</v>
      </c>
      <c r="K7713">
        <v>46.019530000000003</v>
      </c>
      <c r="L7713" s="3">
        <v>44130.575694444444</v>
      </c>
      <c r="M7713">
        <v>17.18</v>
      </c>
      <c r="N7713" t="s">
        <v>28</v>
      </c>
      <c r="P7713">
        <f>(C7713-Key!$B$1)*24</f>
        <v>4.7333333333954215</v>
      </c>
      <c r="Q7713">
        <f>(Key!$B$2-'17.1'!C7713)*24</f>
        <v>-1.78333333338378</v>
      </c>
      <c r="R7713" s="3">
        <f>C7713-(M7713-Key!$B$5)/(24*Key!$B$6)</f>
        <v>44130.81049074074</v>
      </c>
      <c r="S7713">
        <f>M7713-Key!$B$5</f>
        <v>14.92</v>
      </c>
      <c r="T7713" s="2">
        <f t="shared" si="600"/>
        <v>44129.826388888891</v>
      </c>
      <c r="U7713" t="str">
        <f t="shared" si="601"/>
        <v>10-25-2020 19:50</v>
      </c>
      <c r="V7713">
        <f>IFERROR(IF(W7713=Z7713,VLOOKUP($U7713,[1]C8842!$G$2:$M$145,3,FALSE),0),0)</f>
        <v>0</v>
      </c>
      <c r="W7713">
        <f>VLOOKUP(RIGHT($V$1,5),Key!$A$9:$B$14,2,FALSE)</f>
        <v>10.199999999999999</v>
      </c>
      <c r="X7713">
        <f t="shared" si="604"/>
        <v>0</v>
      </c>
      <c r="Y7713">
        <f>VLOOKUP(RIGHT($X$1,5),Key!$A$9:$B$14,2,FALSE)</f>
        <v>3.7</v>
      </c>
      <c r="Z7713">
        <f t="shared" si="602"/>
        <v>10.199999999999999</v>
      </c>
      <c r="AA7713">
        <f t="shared" si="603"/>
        <v>0</v>
      </c>
    </row>
    <row r="7714" spans="1:27" x14ac:dyDescent="0.3">
      <c r="A7714">
        <v>100067</v>
      </c>
      <c r="B7714">
        <v>230922</v>
      </c>
      <c r="C7714" s="3">
        <v>44130.824305555558</v>
      </c>
      <c r="D7714">
        <v>3</v>
      </c>
      <c r="E7714">
        <v>2</v>
      </c>
      <c r="F7714" t="s">
        <v>26</v>
      </c>
      <c r="G7714">
        <v>2</v>
      </c>
      <c r="H7714">
        <v>69.097660000000005</v>
      </c>
      <c r="I7714">
        <v>23.023440000000001</v>
      </c>
      <c r="J7714">
        <v>1.1171880000000001</v>
      </c>
      <c r="K7714">
        <v>94.039060000000006</v>
      </c>
      <c r="L7714" s="3">
        <v>44130.575694444444</v>
      </c>
      <c r="M7714">
        <v>17.18</v>
      </c>
      <c r="N7714" t="s">
        <v>28</v>
      </c>
      <c r="P7714">
        <f>(C7714-Key!$B$1)*24</f>
        <v>4.7333333333954215</v>
      </c>
      <c r="Q7714">
        <f>(Key!$B$2-'17.1'!C7714)*24</f>
        <v>-1.78333333338378</v>
      </c>
      <c r="R7714" s="3">
        <f>C7714-(M7714-Key!$B$5)/(24*Key!$B$6)</f>
        <v>44130.81049074074</v>
      </c>
      <c r="S7714">
        <f>M7714-Key!$B$5</f>
        <v>14.92</v>
      </c>
      <c r="T7714" s="2">
        <f t="shared" si="600"/>
        <v>44129.826388888891</v>
      </c>
      <c r="U7714" t="str">
        <f t="shared" si="601"/>
        <v>10-25-2020 19:50</v>
      </c>
      <c r="V7714">
        <f>IFERROR(IF(W7714=Z7714,VLOOKUP($U7714,[1]C8842!$G$2:$M$145,3,FALSE),0),0)</f>
        <v>0</v>
      </c>
      <c r="W7714">
        <f>VLOOKUP(RIGHT($V$1,5),Key!$A$9:$B$14,2,FALSE)</f>
        <v>10.199999999999999</v>
      </c>
      <c r="X7714">
        <f t="shared" si="604"/>
        <v>0</v>
      </c>
      <c r="Y7714">
        <f>VLOOKUP(RIGHT($X$1,5),Key!$A$9:$B$14,2,FALSE)</f>
        <v>3.7</v>
      </c>
      <c r="Z7714">
        <f t="shared" si="602"/>
        <v>10.199999999999999</v>
      </c>
      <c r="AA7714">
        <f t="shared" si="603"/>
        <v>0</v>
      </c>
    </row>
    <row r="7715" spans="1:27" x14ac:dyDescent="0.3">
      <c r="A7715">
        <v>100067</v>
      </c>
      <c r="B7715">
        <v>230922</v>
      </c>
      <c r="C7715" s="3">
        <v>44130.824305555558</v>
      </c>
      <c r="D7715">
        <v>0</v>
      </c>
      <c r="E7715">
        <v>2</v>
      </c>
      <c r="F7715" t="s">
        <v>25</v>
      </c>
      <c r="G7715">
        <v>1</v>
      </c>
      <c r="H7715">
        <v>63.949219999999997</v>
      </c>
      <c r="I7715">
        <v>19.128910000000001</v>
      </c>
      <c r="J7715">
        <v>1.042969</v>
      </c>
      <c r="K7715">
        <v>46.019530000000003</v>
      </c>
      <c r="L7715" s="3">
        <v>44130.575694444444</v>
      </c>
      <c r="M7715">
        <v>17.18</v>
      </c>
      <c r="N7715" t="s">
        <v>28</v>
      </c>
      <c r="P7715">
        <f>(C7715-Key!$B$1)*24</f>
        <v>4.7333333333954215</v>
      </c>
      <c r="Q7715">
        <f>(Key!$B$2-'17.1'!C7715)*24</f>
        <v>-1.78333333338378</v>
      </c>
      <c r="R7715" s="3">
        <f>C7715-(M7715-Key!$B$5)/(24*Key!$B$6)</f>
        <v>44130.81049074074</v>
      </c>
      <c r="S7715">
        <f>M7715-Key!$B$5</f>
        <v>14.92</v>
      </c>
      <c r="T7715" s="2">
        <f t="shared" si="600"/>
        <v>44129.826388888891</v>
      </c>
      <c r="U7715" t="str">
        <f t="shared" si="601"/>
        <v>10-25-2020 19:50</v>
      </c>
      <c r="V7715">
        <f>IFERROR(IF(W7715=Z7715,VLOOKUP($U7715,[1]C8842!$G$2:$M$145,3,FALSE),0),0)</f>
        <v>0</v>
      </c>
      <c r="W7715">
        <f>VLOOKUP(RIGHT($V$1,5),Key!$A$9:$B$14,2,FALSE)</f>
        <v>10.199999999999999</v>
      </c>
      <c r="X7715">
        <f t="shared" si="604"/>
        <v>0</v>
      </c>
      <c r="Y7715">
        <f>VLOOKUP(RIGHT($X$1,5),Key!$A$9:$B$14,2,FALSE)</f>
        <v>3.7</v>
      </c>
      <c r="Z7715">
        <f t="shared" si="602"/>
        <v>10.199999999999999</v>
      </c>
      <c r="AA7715">
        <f t="shared" si="603"/>
        <v>0</v>
      </c>
    </row>
    <row r="7716" spans="1:27" x14ac:dyDescent="0.3">
      <c r="A7716">
        <v>100067</v>
      </c>
      <c r="B7716">
        <v>230922</v>
      </c>
      <c r="C7716" s="3">
        <v>44130.824305555558</v>
      </c>
      <c r="D7716">
        <v>3</v>
      </c>
      <c r="E7716">
        <v>2</v>
      </c>
      <c r="F7716" t="s">
        <v>26</v>
      </c>
      <c r="G7716">
        <v>3</v>
      </c>
      <c r="H7716">
        <v>65.449219999999997</v>
      </c>
      <c r="I7716">
        <v>35.277340000000002</v>
      </c>
      <c r="J7716">
        <v>1.675781</v>
      </c>
      <c r="K7716">
        <v>94.039060000000006</v>
      </c>
      <c r="L7716" s="3">
        <v>44130.575694444444</v>
      </c>
      <c r="M7716">
        <v>17.18</v>
      </c>
      <c r="N7716" t="s">
        <v>28</v>
      </c>
      <c r="P7716">
        <f>(C7716-Key!$B$1)*24</f>
        <v>4.7333333333954215</v>
      </c>
      <c r="Q7716">
        <f>(Key!$B$2-'17.1'!C7716)*24</f>
        <v>-1.78333333338378</v>
      </c>
      <c r="R7716" s="3">
        <f>C7716-(M7716-Key!$B$5)/(24*Key!$B$6)</f>
        <v>44130.81049074074</v>
      </c>
      <c r="S7716">
        <f>M7716-Key!$B$5</f>
        <v>14.92</v>
      </c>
      <c r="T7716" s="2">
        <f t="shared" si="600"/>
        <v>44129.826388888891</v>
      </c>
      <c r="U7716" t="str">
        <f t="shared" si="601"/>
        <v>10-25-2020 19:50</v>
      </c>
      <c r="V7716">
        <f>IFERROR(IF(W7716=Z7716,VLOOKUP($U7716,[1]C8842!$G$2:$M$145,3,FALSE),0),0)</f>
        <v>0</v>
      </c>
      <c r="W7716">
        <f>VLOOKUP(RIGHT($V$1,5),Key!$A$9:$B$14,2,FALSE)</f>
        <v>10.199999999999999</v>
      </c>
      <c r="X7716">
        <f t="shared" si="604"/>
        <v>0</v>
      </c>
      <c r="Y7716">
        <f>VLOOKUP(RIGHT($X$1,5),Key!$A$9:$B$14,2,FALSE)</f>
        <v>3.7</v>
      </c>
      <c r="Z7716">
        <f t="shared" si="602"/>
        <v>10.199999999999999</v>
      </c>
      <c r="AA7716">
        <f t="shared" si="603"/>
        <v>0</v>
      </c>
    </row>
    <row r="7717" spans="1:27" x14ac:dyDescent="0.3">
      <c r="A7717">
        <v>100067</v>
      </c>
      <c r="B7717">
        <v>230922</v>
      </c>
      <c r="C7717" s="3">
        <v>44130.824305555558</v>
      </c>
      <c r="D7717">
        <v>2</v>
      </c>
      <c r="E7717">
        <v>1</v>
      </c>
      <c r="F7717" t="s">
        <v>26</v>
      </c>
      <c r="G7717">
        <v>1</v>
      </c>
      <c r="H7717">
        <v>69.769530000000003</v>
      </c>
      <c r="I7717">
        <v>17.183589999999999</v>
      </c>
      <c r="J7717">
        <v>0.8828125</v>
      </c>
      <c r="K7717">
        <v>80.03125</v>
      </c>
      <c r="L7717" s="3">
        <v>44130.575694444444</v>
      </c>
      <c r="M7717">
        <v>17.18</v>
      </c>
      <c r="N7717" t="s">
        <v>28</v>
      </c>
      <c r="P7717">
        <f>(C7717-Key!$B$1)*24</f>
        <v>4.7333333333954215</v>
      </c>
      <c r="Q7717">
        <f>(Key!$B$2-'17.1'!C7717)*24</f>
        <v>-1.78333333338378</v>
      </c>
      <c r="R7717" s="3">
        <f>C7717-(M7717-Key!$B$5)/(24*Key!$B$6)</f>
        <v>44130.81049074074</v>
      </c>
      <c r="S7717">
        <f>M7717-Key!$B$5</f>
        <v>14.92</v>
      </c>
      <c r="T7717" s="2">
        <f t="shared" si="600"/>
        <v>44129.826388888891</v>
      </c>
      <c r="U7717" t="str">
        <f t="shared" si="601"/>
        <v>10-25-2020 19:50</v>
      </c>
      <c r="V7717">
        <f>IFERROR(IF(W7717=Z7717,VLOOKUP($U7717,[1]C8842!$G$2:$M$145,3,FALSE),0),0)</f>
        <v>0</v>
      </c>
      <c r="W7717">
        <f>VLOOKUP(RIGHT($V$1,5),Key!$A$9:$B$14,2,FALSE)</f>
        <v>10.199999999999999</v>
      </c>
      <c r="X7717">
        <f t="shared" si="604"/>
        <v>0</v>
      </c>
      <c r="Y7717">
        <f>VLOOKUP(RIGHT($X$1,5),Key!$A$9:$B$14,2,FALSE)</f>
        <v>3.7</v>
      </c>
      <c r="Z7717">
        <f t="shared" si="602"/>
        <v>10.199999999999999</v>
      </c>
      <c r="AA7717">
        <f t="shared" si="603"/>
        <v>0</v>
      </c>
    </row>
    <row r="7718" spans="1:27" x14ac:dyDescent="0.3">
      <c r="A7718">
        <v>100067</v>
      </c>
      <c r="B7718">
        <v>230922</v>
      </c>
      <c r="C7718" s="3">
        <v>44130.824305555558</v>
      </c>
      <c r="D7718">
        <v>1</v>
      </c>
      <c r="E7718">
        <v>1</v>
      </c>
      <c r="F7718" t="s">
        <v>25</v>
      </c>
      <c r="G7718">
        <v>1</v>
      </c>
      <c r="H7718">
        <v>71.210939999999994</v>
      </c>
      <c r="I7718">
        <v>14.4375</v>
      </c>
      <c r="J7718">
        <v>0.76171880000000003</v>
      </c>
      <c r="K7718">
        <v>58.023440000000001</v>
      </c>
      <c r="L7718" s="3">
        <v>44130.575694444444</v>
      </c>
      <c r="M7718">
        <v>17.18</v>
      </c>
      <c r="N7718" t="s">
        <v>28</v>
      </c>
      <c r="P7718">
        <f>(C7718-Key!$B$1)*24</f>
        <v>4.7333333333954215</v>
      </c>
      <c r="Q7718">
        <f>(Key!$B$2-'17.1'!C7718)*24</f>
        <v>-1.78333333338378</v>
      </c>
      <c r="R7718" s="3">
        <f>C7718-(M7718-Key!$B$5)/(24*Key!$B$6)</f>
        <v>44130.81049074074</v>
      </c>
      <c r="S7718">
        <f>M7718-Key!$B$5</f>
        <v>14.92</v>
      </c>
      <c r="T7718" s="2">
        <f t="shared" si="600"/>
        <v>44129.826388888891</v>
      </c>
      <c r="U7718" t="str">
        <f t="shared" si="601"/>
        <v>10-25-2020 19:50</v>
      </c>
      <c r="V7718">
        <f>IFERROR(IF(W7718=Z7718,VLOOKUP($U7718,[1]C8842!$G$2:$M$145,3,FALSE),0),0)</f>
        <v>0</v>
      </c>
      <c r="W7718">
        <f>VLOOKUP(RIGHT($V$1,5),Key!$A$9:$B$14,2,FALSE)</f>
        <v>10.199999999999999</v>
      </c>
      <c r="X7718">
        <f t="shared" si="604"/>
        <v>0</v>
      </c>
      <c r="Y7718">
        <f>VLOOKUP(RIGHT($X$1,5),Key!$A$9:$B$14,2,FALSE)</f>
        <v>3.7</v>
      </c>
      <c r="Z7718">
        <f t="shared" si="602"/>
        <v>10.199999999999999</v>
      </c>
      <c r="AA7718">
        <f t="shared" si="603"/>
        <v>0</v>
      </c>
    </row>
    <row r="7719" spans="1:27" x14ac:dyDescent="0.3">
      <c r="A7719">
        <v>100067</v>
      </c>
      <c r="B7719">
        <v>230922</v>
      </c>
      <c r="C7719" s="3">
        <v>44130.824305555558</v>
      </c>
      <c r="D7719">
        <v>2</v>
      </c>
      <c r="E7719">
        <v>1</v>
      </c>
      <c r="F7719" t="s">
        <v>26</v>
      </c>
      <c r="G7719">
        <v>3</v>
      </c>
      <c r="H7719">
        <v>72.707030000000003</v>
      </c>
      <c r="I7719">
        <v>33.019530000000003</v>
      </c>
      <c r="J7719">
        <v>1.425781</v>
      </c>
      <c r="K7719">
        <v>82.035160000000005</v>
      </c>
      <c r="L7719" s="3">
        <v>44130.575694444444</v>
      </c>
      <c r="M7719">
        <v>17.18</v>
      </c>
      <c r="N7719" t="s">
        <v>28</v>
      </c>
      <c r="P7719">
        <f>(C7719-Key!$B$1)*24</f>
        <v>4.7333333333954215</v>
      </c>
      <c r="Q7719">
        <f>(Key!$B$2-'17.1'!C7719)*24</f>
        <v>-1.78333333338378</v>
      </c>
      <c r="R7719" s="3">
        <f>C7719-(M7719-Key!$B$5)/(24*Key!$B$6)</f>
        <v>44130.81049074074</v>
      </c>
      <c r="S7719">
        <f>M7719-Key!$B$5</f>
        <v>14.92</v>
      </c>
      <c r="T7719" s="2">
        <f t="shared" si="600"/>
        <v>44129.826388888891</v>
      </c>
      <c r="U7719" t="str">
        <f t="shared" si="601"/>
        <v>10-25-2020 19:50</v>
      </c>
      <c r="V7719">
        <f>IFERROR(IF(W7719=Z7719,VLOOKUP($U7719,[1]C8842!$G$2:$M$145,3,FALSE),0),0)</f>
        <v>0</v>
      </c>
      <c r="W7719">
        <f>VLOOKUP(RIGHT($V$1,5),Key!$A$9:$B$14,2,FALSE)</f>
        <v>10.199999999999999</v>
      </c>
      <c r="X7719">
        <f t="shared" si="604"/>
        <v>0</v>
      </c>
      <c r="Y7719">
        <f>VLOOKUP(RIGHT($X$1,5),Key!$A$9:$B$14,2,FALSE)</f>
        <v>3.7</v>
      </c>
      <c r="Z7719">
        <f t="shared" si="602"/>
        <v>10.199999999999999</v>
      </c>
      <c r="AA7719">
        <f t="shared" si="603"/>
        <v>0</v>
      </c>
    </row>
    <row r="7720" spans="1:27" x14ac:dyDescent="0.3">
      <c r="A7720">
        <v>100067</v>
      </c>
      <c r="B7720">
        <v>230922</v>
      </c>
      <c r="C7720" s="3">
        <v>44130.824305555558</v>
      </c>
      <c r="D7720">
        <v>0</v>
      </c>
      <c r="E7720">
        <v>2</v>
      </c>
      <c r="F7720" t="s">
        <v>25</v>
      </c>
      <c r="G7720">
        <v>1</v>
      </c>
      <c r="H7720">
        <v>61.585940000000001</v>
      </c>
      <c r="I7720">
        <v>14.48047</v>
      </c>
      <c r="J7720">
        <v>0.8828125</v>
      </c>
      <c r="K7720">
        <v>48.019530000000003</v>
      </c>
      <c r="L7720" s="3">
        <v>44130.575694444444</v>
      </c>
      <c r="M7720">
        <v>17.18</v>
      </c>
      <c r="N7720" t="s">
        <v>28</v>
      </c>
      <c r="P7720">
        <f>(C7720-Key!$B$1)*24</f>
        <v>4.7333333333954215</v>
      </c>
      <c r="Q7720">
        <f>(Key!$B$2-'17.1'!C7720)*24</f>
        <v>-1.78333333338378</v>
      </c>
      <c r="R7720" s="3">
        <f>C7720-(M7720-Key!$B$5)/(24*Key!$B$6)</f>
        <v>44130.81049074074</v>
      </c>
      <c r="S7720">
        <f>M7720-Key!$B$5</f>
        <v>14.92</v>
      </c>
      <c r="T7720" s="2">
        <f t="shared" si="600"/>
        <v>44129.826388888891</v>
      </c>
      <c r="U7720" t="str">
        <f t="shared" si="601"/>
        <v>10-25-2020 19:50</v>
      </c>
      <c r="V7720">
        <f>IFERROR(IF(W7720=Z7720,VLOOKUP($U7720,[1]C8842!$G$2:$M$145,3,FALSE),0),0)</f>
        <v>0</v>
      </c>
      <c r="W7720">
        <f>VLOOKUP(RIGHT($V$1,5),Key!$A$9:$B$14,2,FALSE)</f>
        <v>10.199999999999999</v>
      </c>
      <c r="X7720">
        <f t="shared" si="604"/>
        <v>0</v>
      </c>
      <c r="Y7720">
        <f>VLOOKUP(RIGHT($X$1,5),Key!$A$9:$B$14,2,FALSE)</f>
        <v>3.7</v>
      </c>
      <c r="Z7720">
        <f t="shared" si="602"/>
        <v>10.199999999999999</v>
      </c>
      <c r="AA7720">
        <f t="shared" si="603"/>
        <v>0</v>
      </c>
    </row>
    <row r="7721" spans="1:27" x14ac:dyDescent="0.3">
      <c r="A7721">
        <v>100067</v>
      </c>
      <c r="B7721">
        <v>230922</v>
      </c>
      <c r="C7721" s="3">
        <v>44130.824305555558</v>
      </c>
      <c r="D7721">
        <v>3</v>
      </c>
      <c r="E7721">
        <v>2</v>
      </c>
      <c r="F7721" t="s">
        <v>26</v>
      </c>
      <c r="G7721">
        <v>1</v>
      </c>
      <c r="H7721">
        <v>67.480469999999997</v>
      </c>
      <c r="I7721">
        <v>15.04297</v>
      </c>
      <c r="J7721">
        <v>0.828125</v>
      </c>
      <c r="K7721">
        <v>96.039060000000006</v>
      </c>
      <c r="L7721" s="3">
        <v>44130.575694444444</v>
      </c>
      <c r="M7721">
        <v>17.18</v>
      </c>
      <c r="N7721" t="s">
        <v>28</v>
      </c>
      <c r="P7721">
        <f>(C7721-Key!$B$1)*24</f>
        <v>4.7333333333954215</v>
      </c>
      <c r="Q7721">
        <f>(Key!$B$2-'17.1'!C7721)*24</f>
        <v>-1.78333333338378</v>
      </c>
      <c r="R7721" s="3">
        <f>C7721-(M7721-Key!$B$5)/(24*Key!$B$6)</f>
        <v>44130.81049074074</v>
      </c>
      <c r="S7721">
        <f>M7721-Key!$B$5</f>
        <v>14.92</v>
      </c>
      <c r="T7721" s="2">
        <f t="shared" si="600"/>
        <v>44129.826388888891</v>
      </c>
      <c r="U7721" t="str">
        <f t="shared" si="601"/>
        <v>10-25-2020 19:50</v>
      </c>
      <c r="V7721">
        <f>IFERROR(IF(W7721=Z7721,VLOOKUP($U7721,[1]C8842!$G$2:$M$145,3,FALSE),0),0)</f>
        <v>0</v>
      </c>
      <c r="W7721">
        <f>VLOOKUP(RIGHT($V$1,5),Key!$A$9:$B$14,2,FALSE)</f>
        <v>10.199999999999999</v>
      </c>
      <c r="X7721">
        <f t="shared" si="604"/>
        <v>0</v>
      </c>
      <c r="Y7721">
        <f>VLOOKUP(RIGHT($X$1,5),Key!$A$9:$B$14,2,FALSE)</f>
        <v>3.7</v>
      </c>
      <c r="Z7721">
        <f t="shared" si="602"/>
        <v>10.199999999999999</v>
      </c>
      <c r="AA7721">
        <f t="shared" si="603"/>
        <v>0</v>
      </c>
    </row>
    <row r="7722" spans="1:27" x14ac:dyDescent="0.3">
      <c r="A7722">
        <v>100067</v>
      </c>
      <c r="B7722">
        <v>230922</v>
      </c>
      <c r="C7722" s="3">
        <v>44130.824305555558</v>
      </c>
      <c r="D7722">
        <v>2</v>
      </c>
      <c r="E7722">
        <v>1</v>
      </c>
      <c r="F7722" t="s">
        <v>26</v>
      </c>
      <c r="G7722">
        <v>1</v>
      </c>
      <c r="H7722">
        <v>66.335939999999994</v>
      </c>
      <c r="I7722">
        <v>15.285159999999999</v>
      </c>
      <c r="J7722">
        <v>0.8515625</v>
      </c>
      <c r="K7722">
        <v>82.035160000000005</v>
      </c>
      <c r="L7722" s="3">
        <v>44130.575694444444</v>
      </c>
      <c r="M7722">
        <v>17.18</v>
      </c>
      <c r="N7722" t="s">
        <v>28</v>
      </c>
      <c r="P7722">
        <f>(C7722-Key!$B$1)*24</f>
        <v>4.7333333333954215</v>
      </c>
      <c r="Q7722">
        <f>(Key!$B$2-'17.1'!C7722)*24</f>
        <v>-1.78333333338378</v>
      </c>
      <c r="R7722" s="3">
        <f>C7722-(M7722-Key!$B$5)/(24*Key!$B$6)</f>
        <v>44130.81049074074</v>
      </c>
      <c r="S7722">
        <f>M7722-Key!$B$5</f>
        <v>14.92</v>
      </c>
      <c r="T7722" s="2">
        <f t="shared" si="600"/>
        <v>44129.826388888891</v>
      </c>
      <c r="U7722" t="str">
        <f t="shared" si="601"/>
        <v>10-25-2020 19:50</v>
      </c>
      <c r="V7722">
        <f>IFERROR(IF(W7722=Z7722,VLOOKUP($U7722,[1]C8842!$G$2:$M$145,3,FALSE),0),0)</f>
        <v>0</v>
      </c>
      <c r="W7722">
        <f>VLOOKUP(RIGHT($V$1,5),Key!$A$9:$B$14,2,FALSE)</f>
        <v>10.199999999999999</v>
      </c>
      <c r="X7722">
        <f t="shared" si="604"/>
        <v>0</v>
      </c>
      <c r="Y7722">
        <f>VLOOKUP(RIGHT($X$1,5),Key!$A$9:$B$14,2,FALSE)</f>
        <v>3.7</v>
      </c>
      <c r="Z7722">
        <f t="shared" si="602"/>
        <v>10.199999999999999</v>
      </c>
      <c r="AA7722">
        <f t="shared" si="603"/>
        <v>0</v>
      </c>
    </row>
    <row r="7723" spans="1:27" x14ac:dyDescent="0.3">
      <c r="A7723">
        <v>100067</v>
      </c>
      <c r="B7723">
        <v>230922</v>
      </c>
      <c r="C7723" s="3">
        <v>44130.824305555558</v>
      </c>
      <c r="D7723">
        <v>3</v>
      </c>
      <c r="E7723">
        <v>2</v>
      </c>
      <c r="F7723" t="s">
        <v>26</v>
      </c>
      <c r="G7723">
        <v>1</v>
      </c>
      <c r="H7723">
        <v>65.175780000000003</v>
      </c>
      <c r="I7723">
        <v>17.371089999999999</v>
      </c>
      <c r="J7723">
        <v>0.953125</v>
      </c>
      <c r="K7723">
        <v>96.039060000000006</v>
      </c>
      <c r="L7723" s="3">
        <v>44130.575694444444</v>
      </c>
      <c r="M7723">
        <v>17.18</v>
      </c>
      <c r="N7723" t="s">
        <v>28</v>
      </c>
      <c r="P7723">
        <f>(C7723-Key!$B$1)*24</f>
        <v>4.7333333333954215</v>
      </c>
      <c r="Q7723">
        <f>(Key!$B$2-'17.1'!C7723)*24</f>
        <v>-1.78333333338378</v>
      </c>
      <c r="R7723" s="3">
        <f>C7723-(M7723-Key!$B$5)/(24*Key!$B$6)</f>
        <v>44130.81049074074</v>
      </c>
      <c r="S7723">
        <f>M7723-Key!$B$5</f>
        <v>14.92</v>
      </c>
      <c r="T7723" s="2">
        <f t="shared" si="600"/>
        <v>44129.826388888891</v>
      </c>
      <c r="U7723" t="str">
        <f t="shared" si="601"/>
        <v>10-25-2020 19:50</v>
      </c>
      <c r="V7723">
        <f>IFERROR(IF(W7723=Z7723,VLOOKUP($U7723,[1]C8842!$G$2:$M$145,3,FALSE),0),0)</f>
        <v>0</v>
      </c>
      <c r="W7723">
        <f>VLOOKUP(RIGHT($V$1,5),Key!$A$9:$B$14,2,FALSE)</f>
        <v>10.199999999999999</v>
      </c>
      <c r="X7723">
        <f t="shared" si="604"/>
        <v>0</v>
      </c>
      <c r="Y7723">
        <f>VLOOKUP(RIGHT($X$1,5),Key!$A$9:$B$14,2,FALSE)</f>
        <v>3.7</v>
      </c>
      <c r="Z7723">
        <f t="shared" si="602"/>
        <v>10.199999999999999</v>
      </c>
      <c r="AA7723">
        <f t="shared" si="603"/>
        <v>0</v>
      </c>
    </row>
    <row r="7724" spans="1:27" x14ac:dyDescent="0.3">
      <c r="A7724">
        <v>100067</v>
      </c>
      <c r="B7724">
        <v>230922</v>
      </c>
      <c r="C7724" s="3">
        <v>44130.824305555558</v>
      </c>
      <c r="D7724">
        <v>0</v>
      </c>
      <c r="E7724">
        <v>2</v>
      </c>
      <c r="F7724" t="s">
        <v>25</v>
      </c>
      <c r="G7724">
        <v>5</v>
      </c>
      <c r="H7724">
        <v>62.144530000000003</v>
      </c>
      <c r="I7724">
        <v>94.136719999999997</v>
      </c>
      <c r="J7724">
        <v>4.2890629999999996</v>
      </c>
      <c r="K7724">
        <v>45.019530000000003</v>
      </c>
      <c r="L7724" s="3">
        <v>44130.575694444444</v>
      </c>
      <c r="M7724">
        <v>17.18</v>
      </c>
      <c r="N7724" t="s">
        <v>28</v>
      </c>
      <c r="P7724">
        <f>(C7724-Key!$B$1)*24</f>
        <v>4.7333333333954215</v>
      </c>
      <c r="Q7724">
        <f>(Key!$B$2-'17.1'!C7724)*24</f>
        <v>-1.78333333338378</v>
      </c>
      <c r="R7724" s="3">
        <f>C7724-(M7724-Key!$B$5)/(24*Key!$B$6)</f>
        <v>44130.81049074074</v>
      </c>
      <c r="S7724">
        <f>M7724-Key!$B$5</f>
        <v>14.92</v>
      </c>
      <c r="T7724" s="2">
        <f t="shared" si="600"/>
        <v>44129.826388888891</v>
      </c>
      <c r="U7724" t="str">
        <f t="shared" si="601"/>
        <v>10-25-2020 19:50</v>
      </c>
      <c r="V7724">
        <f>IFERROR(IF(W7724=Z7724,VLOOKUP($U7724,[1]C8842!$G$2:$M$145,3,FALSE),0),0)</f>
        <v>0</v>
      </c>
      <c r="W7724">
        <f>VLOOKUP(RIGHT($V$1,5),Key!$A$9:$B$14,2,FALSE)</f>
        <v>10.199999999999999</v>
      </c>
      <c r="X7724">
        <f t="shared" si="604"/>
        <v>0</v>
      </c>
      <c r="Y7724">
        <f>VLOOKUP(RIGHT($X$1,5),Key!$A$9:$B$14,2,FALSE)</f>
        <v>3.7</v>
      </c>
      <c r="Z7724">
        <f t="shared" si="602"/>
        <v>10.199999999999999</v>
      </c>
      <c r="AA7724">
        <f t="shared" si="603"/>
        <v>0</v>
      </c>
    </row>
    <row r="7725" spans="1:27" x14ac:dyDescent="0.3">
      <c r="A7725">
        <v>100067</v>
      </c>
      <c r="B7725">
        <v>230922</v>
      </c>
      <c r="C7725" s="3">
        <v>44130.824305555558</v>
      </c>
      <c r="D7725">
        <v>3</v>
      </c>
      <c r="E7725">
        <v>2</v>
      </c>
      <c r="F7725" t="s">
        <v>26</v>
      </c>
      <c r="G7725">
        <v>2</v>
      </c>
      <c r="H7725">
        <v>57.230469999999997</v>
      </c>
      <c r="I7725">
        <v>24.375</v>
      </c>
      <c r="J7725">
        <v>1.410156</v>
      </c>
      <c r="K7725">
        <v>92.039060000000006</v>
      </c>
      <c r="L7725" s="3">
        <v>44130.575694444444</v>
      </c>
      <c r="M7725">
        <v>17.18</v>
      </c>
      <c r="N7725" t="s">
        <v>28</v>
      </c>
      <c r="P7725">
        <f>(C7725-Key!$B$1)*24</f>
        <v>4.7333333333954215</v>
      </c>
      <c r="Q7725">
        <f>(Key!$B$2-'17.1'!C7725)*24</f>
        <v>-1.78333333338378</v>
      </c>
      <c r="R7725" s="3">
        <f>C7725-(M7725-Key!$B$5)/(24*Key!$B$6)</f>
        <v>44130.81049074074</v>
      </c>
      <c r="S7725">
        <f>M7725-Key!$B$5</f>
        <v>14.92</v>
      </c>
      <c r="T7725" s="2">
        <f t="shared" si="600"/>
        <v>44129.826388888891</v>
      </c>
      <c r="U7725" t="str">
        <f t="shared" si="601"/>
        <v>10-25-2020 19:50</v>
      </c>
      <c r="V7725">
        <f>IFERROR(IF(W7725=Z7725,VLOOKUP($U7725,[1]C8842!$G$2:$M$145,3,FALSE),0),0)</f>
        <v>0</v>
      </c>
      <c r="W7725">
        <f>VLOOKUP(RIGHT($V$1,5),Key!$A$9:$B$14,2,FALSE)</f>
        <v>10.199999999999999</v>
      </c>
      <c r="X7725">
        <f t="shared" si="604"/>
        <v>0</v>
      </c>
      <c r="Y7725">
        <f>VLOOKUP(RIGHT($X$1,5),Key!$A$9:$B$14,2,FALSE)</f>
        <v>3.7</v>
      </c>
      <c r="Z7725">
        <f t="shared" si="602"/>
        <v>10.199999999999999</v>
      </c>
      <c r="AA7725">
        <f t="shared" si="603"/>
        <v>0</v>
      </c>
    </row>
    <row r="7726" spans="1:27" x14ac:dyDescent="0.3">
      <c r="A7726">
        <v>100067</v>
      </c>
      <c r="B7726">
        <v>230922</v>
      </c>
      <c r="C7726" s="3">
        <v>44130.824305555558</v>
      </c>
      <c r="D7726">
        <v>1</v>
      </c>
      <c r="E7726">
        <v>1</v>
      </c>
      <c r="F7726" t="s">
        <v>25</v>
      </c>
      <c r="G7726">
        <v>1</v>
      </c>
      <c r="H7726">
        <v>64.019530000000003</v>
      </c>
      <c r="I7726">
        <v>15.964840000000001</v>
      </c>
      <c r="J7726">
        <v>0.91015630000000003</v>
      </c>
      <c r="K7726">
        <v>58.023440000000001</v>
      </c>
      <c r="L7726" s="3">
        <v>44130.575694444444</v>
      </c>
      <c r="M7726">
        <v>17.18</v>
      </c>
      <c r="N7726" t="s">
        <v>28</v>
      </c>
      <c r="P7726">
        <f>(C7726-Key!$B$1)*24</f>
        <v>4.7333333333954215</v>
      </c>
      <c r="Q7726">
        <f>(Key!$B$2-'17.1'!C7726)*24</f>
        <v>-1.78333333338378</v>
      </c>
      <c r="R7726" s="3">
        <f>C7726-(M7726-Key!$B$5)/(24*Key!$B$6)</f>
        <v>44130.81049074074</v>
      </c>
      <c r="S7726">
        <f>M7726-Key!$B$5</f>
        <v>14.92</v>
      </c>
      <c r="T7726" s="2">
        <f t="shared" si="600"/>
        <v>44129.826388888891</v>
      </c>
      <c r="U7726" t="str">
        <f t="shared" si="601"/>
        <v>10-25-2020 19:50</v>
      </c>
      <c r="V7726">
        <f>IFERROR(IF(W7726=Z7726,VLOOKUP($U7726,[1]C8842!$G$2:$M$145,3,FALSE),0),0)</f>
        <v>0</v>
      </c>
      <c r="W7726">
        <f>VLOOKUP(RIGHT($V$1,5),Key!$A$9:$B$14,2,FALSE)</f>
        <v>10.199999999999999</v>
      </c>
      <c r="X7726">
        <f t="shared" si="604"/>
        <v>0</v>
      </c>
      <c r="Y7726">
        <f>VLOOKUP(RIGHT($X$1,5),Key!$A$9:$B$14,2,FALSE)</f>
        <v>3.7</v>
      </c>
      <c r="Z7726">
        <f t="shared" si="602"/>
        <v>10.199999999999999</v>
      </c>
      <c r="AA7726">
        <f t="shared" si="603"/>
        <v>0</v>
      </c>
    </row>
    <row r="7727" spans="1:27" x14ac:dyDescent="0.3">
      <c r="A7727">
        <v>100067</v>
      </c>
      <c r="B7727">
        <v>230922</v>
      </c>
      <c r="C7727" s="3">
        <v>44130.824999999997</v>
      </c>
      <c r="D7727">
        <v>0</v>
      </c>
      <c r="E7727">
        <v>2</v>
      </c>
      <c r="F7727" t="s">
        <v>25</v>
      </c>
      <c r="G7727">
        <v>1</v>
      </c>
      <c r="H7727">
        <v>36.617190000000001</v>
      </c>
      <c r="I7727">
        <v>14.98438</v>
      </c>
      <c r="J7727">
        <v>1.5234380000000001</v>
      </c>
      <c r="K7727">
        <v>46.019530000000003</v>
      </c>
      <c r="L7727" s="3">
        <v>44130.575694444444</v>
      </c>
      <c r="M7727">
        <v>17.18</v>
      </c>
      <c r="N7727" t="s">
        <v>28</v>
      </c>
      <c r="P7727">
        <f>(C7727-Key!$B$1)*24</f>
        <v>4.7499999999417923</v>
      </c>
      <c r="Q7727">
        <f>(Key!$B$2-'17.1'!C7727)*24</f>
        <v>-1.7999999999301508</v>
      </c>
      <c r="R7727" s="3">
        <f>C7727-(M7727-Key!$B$5)/(24*Key!$B$6)</f>
        <v>44130.811185185179</v>
      </c>
      <c r="S7727">
        <f>M7727-Key!$B$5</f>
        <v>14.92</v>
      </c>
      <c r="T7727" s="2">
        <f t="shared" si="600"/>
        <v>44129.826388888891</v>
      </c>
      <c r="U7727" t="str">
        <f t="shared" si="601"/>
        <v>10-25-2020 19:50</v>
      </c>
      <c r="V7727">
        <f>IFERROR(IF(W7727=Z7727,VLOOKUP($U7727,[1]C8842!$G$2:$M$145,3,FALSE),0),0)</f>
        <v>0</v>
      </c>
      <c r="W7727">
        <f>VLOOKUP(RIGHT($V$1,5),Key!$A$9:$B$14,2,FALSE)</f>
        <v>10.199999999999999</v>
      </c>
      <c r="X7727">
        <f t="shared" si="604"/>
        <v>0</v>
      </c>
      <c r="Y7727">
        <f>VLOOKUP(RIGHT($X$1,5),Key!$A$9:$B$14,2,FALSE)</f>
        <v>3.7</v>
      </c>
      <c r="Z7727">
        <f t="shared" si="602"/>
        <v>10.199999999999999</v>
      </c>
      <c r="AA7727">
        <f t="shared" si="603"/>
        <v>0</v>
      </c>
    </row>
    <row r="7728" spans="1:27" x14ac:dyDescent="0.3">
      <c r="A7728">
        <v>100067</v>
      </c>
      <c r="B7728">
        <v>230922</v>
      </c>
      <c r="C7728" s="3">
        <v>44130.824999999997</v>
      </c>
      <c r="D7728">
        <v>3</v>
      </c>
      <c r="E7728">
        <v>2</v>
      </c>
      <c r="F7728" t="s">
        <v>26</v>
      </c>
      <c r="G7728">
        <v>1</v>
      </c>
      <c r="H7728">
        <v>64.566410000000005</v>
      </c>
      <c r="I7728">
        <v>15.160159999999999</v>
      </c>
      <c r="J7728">
        <v>0.87109380000000003</v>
      </c>
      <c r="K7728">
        <v>96.039060000000006</v>
      </c>
      <c r="L7728" s="3">
        <v>44130.575694444444</v>
      </c>
      <c r="M7728">
        <v>17.18</v>
      </c>
      <c r="N7728" t="s">
        <v>28</v>
      </c>
      <c r="P7728">
        <f>(C7728-Key!$B$1)*24</f>
        <v>4.7499999999417923</v>
      </c>
      <c r="Q7728">
        <f>(Key!$B$2-'17.1'!C7728)*24</f>
        <v>-1.7999999999301508</v>
      </c>
      <c r="R7728" s="3">
        <f>C7728-(M7728-Key!$B$5)/(24*Key!$B$6)</f>
        <v>44130.811185185179</v>
      </c>
      <c r="S7728">
        <f>M7728-Key!$B$5</f>
        <v>14.92</v>
      </c>
      <c r="T7728" s="2">
        <f t="shared" si="600"/>
        <v>44129.826388888891</v>
      </c>
      <c r="U7728" t="str">
        <f t="shared" si="601"/>
        <v>10-25-2020 19:50</v>
      </c>
      <c r="V7728">
        <f>IFERROR(IF(W7728=Z7728,VLOOKUP($U7728,[1]C8842!$G$2:$M$145,3,FALSE),0),0)</f>
        <v>0</v>
      </c>
      <c r="W7728">
        <f>VLOOKUP(RIGHT($V$1,5),Key!$A$9:$B$14,2,FALSE)</f>
        <v>10.199999999999999</v>
      </c>
      <c r="X7728">
        <f t="shared" si="604"/>
        <v>0</v>
      </c>
      <c r="Y7728">
        <f>VLOOKUP(RIGHT($X$1,5),Key!$A$9:$B$14,2,FALSE)</f>
        <v>3.7</v>
      </c>
      <c r="Z7728">
        <f t="shared" si="602"/>
        <v>10.199999999999999</v>
      </c>
      <c r="AA7728">
        <f t="shared" si="603"/>
        <v>0</v>
      </c>
    </row>
    <row r="7729" spans="1:27" x14ac:dyDescent="0.3">
      <c r="A7729">
        <v>100067</v>
      </c>
      <c r="B7729">
        <v>230922</v>
      </c>
      <c r="C7729" s="3">
        <v>44130.824999999997</v>
      </c>
      <c r="D7729">
        <v>1</v>
      </c>
      <c r="E7729">
        <v>1</v>
      </c>
      <c r="F7729" t="s">
        <v>25</v>
      </c>
      <c r="G7729">
        <v>3</v>
      </c>
      <c r="H7729">
        <v>63.652340000000002</v>
      </c>
      <c r="I7729">
        <v>36.09375</v>
      </c>
      <c r="J7729">
        <v>1.7578130000000001</v>
      </c>
      <c r="K7729">
        <v>54.023440000000001</v>
      </c>
      <c r="L7729" s="3">
        <v>44130.575694444444</v>
      </c>
      <c r="M7729">
        <v>17.18</v>
      </c>
      <c r="N7729" t="s">
        <v>28</v>
      </c>
      <c r="P7729">
        <f>(C7729-Key!$B$1)*24</f>
        <v>4.7499999999417923</v>
      </c>
      <c r="Q7729">
        <f>(Key!$B$2-'17.1'!C7729)*24</f>
        <v>-1.7999999999301508</v>
      </c>
      <c r="R7729" s="3">
        <f>C7729-(M7729-Key!$B$5)/(24*Key!$B$6)</f>
        <v>44130.811185185179</v>
      </c>
      <c r="S7729">
        <f>M7729-Key!$B$5</f>
        <v>14.92</v>
      </c>
      <c r="T7729" s="2">
        <f t="shared" si="600"/>
        <v>44129.826388888891</v>
      </c>
      <c r="U7729" t="str">
        <f t="shared" si="601"/>
        <v>10-25-2020 19:50</v>
      </c>
      <c r="V7729">
        <f>IFERROR(IF(W7729=Z7729,VLOOKUP($U7729,[1]C8842!$G$2:$M$145,3,FALSE),0),0)</f>
        <v>0</v>
      </c>
      <c r="W7729">
        <f>VLOOKUP(RIGHT($V$1,5),Key!$A$9:$B$14,2,FALSE)</f>
        <v>10.199999999999999</v>
      </c>
      <c r="X7729">
        <f t="shared" si="604"/>
        <v>0</v>
      </c>
      <c r="Y7729">
        <f>VLOOKUP(RIGHT($X$1,5),Key!$A$9:$B$14,2,FALSE)</f>
        <v>3.7</v>
      </c>
      <c r="Z7729">
        <f t="shared" si="602"/>
        <v>10.199999999999999</v>
      </c>
      <c r="AA7729">
        <f t="shared" si="603"/>
        <v>0</v>
      </c>
    </row>
    <row r="7730" spans="1:27" x14ac:dyDescent="0.3">
      <c r="A7730">
        <v>100067</v>
      </c>
      <c r="B7730">
        <v>230922</v>
      </c>
      <c r="C7730" s="3">
        <v>44130.824999999997</v>
      </c>
      <c r="D7730">
        <v>2</v>
      </c>
      <c r="E7730">
        <v>1</v>
      </c>
      <c r="F7730" t="s">
        <v>26</v>
      </c>
      <c r="G7730">
        <v>1</v>
      </c>
      <c r="H7730">
        <v>72.15625</v>
      </c>
      <c r="I7730">
        <v>16.86328</v>
      </c>
      <c r="J7730">
        <v>0.83984380000000003</v>
      </c>
      <c r="K7730">
        <v>82.035160000000005</v>
      </c>
      <c r="L7730" s="3">
        <v>44130.57916666667</v>
      </c>
      <c r="M7730">
        <v>17.18</v>
      </c>
      <c r="N7730" t="s">
        <v>28</v>
      </c>
      <c r="P7730">
        <f>(C7730-Key!$B$1)*24</f>
        <v>4.7499999999417923</v>
      </c>
      <c r="Q7730">
        <f>(Key!$B$2-'17.1'!C7730)*24</f>
        <v>-1.7999999999301508</v>
      </c>
      <c r="R7730" s="3">
        <f>C7730-(M7730-Key!$B$5)/(24*Key!$B$6)</f>
        <v>44130.811185185179</v>
      </c>
      <c r="S7730">
        <f>M7730-Key!$B$5</f>
        <v>14.92</v>
      </c>
      <c r="T7730" s="2">
        <f t="shared" si="600"/>
        <v>44129.826388888891</v>
      </c>
      <c r="U7730" t="str">
        <f t="shared" si="601"/>
        <v>10-25-2020 19:50</v>
      </c>
      <c r="V7730">
        <f>IFERROR(IF(W7730=Z7730,VLOOKUP($U7730,[1]C8842!$G$2:$M$145,3,FALSE),0),0)</f>
        <v>0</v>
      </c>
      <c r="W7730">
        <f>VLOOKUP(RIGHT($V$1,5),Key!$A$9:$B$14,2,FALSE)</f>
        <v>10.199999999999999</v>
      </c>
      <c r="X7730">
        <f t="shared" si="604"/>
        <v>0</v>
      </c>
      <c r="Y7730">
        <f>VLOOKUP(RIGHT($X$1,5),Key!$A$9:$B$14,2,FALSE)</f>
        <v>3.7</v>
      </c>
      <c r="Z7730">
        <f t="shared" si="602"/>
        <v>10.199999999999999</v>
      </c>
      <c r="AA7730">
        <f t="shared" si="603"/>
        <v>0</v>
      </c>
    </row>
    <row r="7731" spans="1:27" x14ac:dyDescent="0.3">
      <c r="A7731">
        <v>100067</v>
      </c>
      <c r="B7731">
        <v>230922</v>
      </c>
      <c r="C7731" s="3">
        <v>44130.824999999997</v>
      </c>
      <c r="D7731">
        <v>0</v>
      </c>
      <c r="E7731">
        <v>2</v>
      </c>
      <c r="F7731" t="s">
        <v>25</v>
      </c>
      <c r="G7731">
        <v>1</v>
      </c>
      <c r="H7731">
        <v>66.519530000000003</v>
      </c>
      <c r="I7731">
        <v>14.20703</v>
      </c>
      <c r="J7731">
        <v>0.80859380000000003</v>
      </c>
      <c r="K7731">
        <v>48.019530000000003</v>
      </c>
      <c r="L7731" s="3">
        <v>44130.57916666667</v>
      </c>
      <c r="M7731">
        <v>17.18</v>
      </c>
      <c r="N7731" t="s">
        <v>28</v>
      </c>
      <c r="P7731">
        <f>(C7731-Key!$B$1)*24</f>
        <v>4.7499999999417923</v>
      </c>
      <c r="Q7731">
        <f>(Key!$B$2-'17.1'!C7731)*24</f>
        <v>-1.7999999999301508</v>
      </c>
      <c r="R7731" s="3">
        <f>C7731-(M7731-Key!$B$5)/(24*Key!$B$6)</f>
        <v>44130.811185185179</v>
      </c>
      <c r="S7731">
        <f>M7731-Key!$B$5</f>
        <v>14.92</v>
      </c>
      <c r="T7731" s="2">
        <f t="shared" si="600"/>
        <v>44129.826388888891</v>
      </c>
      <c r="U7731" t="str">
        <f t="shared" si="601"/>
        <v>10-25-2020 19:50</v>
      </c>
      <c r="V7731">
        <f>IFERROR(IF(W7731=Z7731,VLOOKUP($U7731,[1]C8842!$G$2:$M$145,3,FALSE),0),0)</f>
        <v>0</v>
      </c>
      <c r="W7731">
        <f>VLOOKUP(RIGHT($V$1,5),Key!$A$9:$B$14,2,FALSE)</f>
        <v>10.199999999999999</v>
      </c>
      <c r="X7731">
        <f t="shared" si="604"/>
        <v>0</v>
      </c>
      <c r="Y7731">
        <f>VLOOKUP(RIGHT($X$1,5),Key!$A$9:$B$14,2,FALSE)</f>
        <v>3.7</v>
      </c>
      <c r="Z7731">
        <f t="shared" si="602"/>
        <v>10.199999999999999</v>
      </c>
      <c r="AA7731">
        <f t="shared" si="603"/>
        <v>0</v>
      </c>
    </row>
    <row r="7732" spans="1:27" x14ac:dyDescent="0.3">
      <c r="A7732">
        <v>100067</v>
      </c>
      <c r="B7732">
        <v>230922</v>
      </c>
      <c r="C7732" s="3">
        <v>44130.824999999997</v>
      </c>
      <c r="D7732">
        <v>0</v>
      </c>
      <c r="E7732">
        <v>2</v>
      </c>
      <c r="F7732" t="s">
        <v>25</v>
      </c>
      <c r="G7732">
        <v>1</v>
      </c>
      <c r="H7732">
        <v>65.785160000000005</v>
      </c>
      <c r="I7732">
        <v>16.15625</v>
      </c>
      <c r="J7732">
        <v>0.89453130000000003</v>
      </c>
      <c r="K7732">
        <v>46.019530000000003</v>
      </c>
      <c r="L7732" s="3">
        <v>44130.57916666667</v>
      </c>
      <c r="M7732">
        <v>17.18</v>
      </c>
      <c r="N7732" t="s">
        <v>28</v>
      </c>
      <c r="P7732">
        <f>(C7732-Key!$B$1)*24</f>
        <v>4.7499999999417923</v>
      </c>
      <c r="Q7732">
        <f>(Key!$B$2-'17.1'!C7732)*24</f>
        <v>-1.7999999999301508</v>
      </c>
      <c r="R7732" s="3">
        <f>C7732-(M7732-Key!$B$5)/(24*Key!$B$6)</f>
        <v>44130.811185185179</v>
      </c>
      <c r="S7732">
        <f>M7732-Key!$B$5</f>
        <v>14.92</v>
      </c>
      <c r="T7732" s="2">
        <f t="shared" si="600"/>
        <v>44129.826388888891</v>
      </c>
      <c r="U7732" t="str">
        <f t="shared" si="601"/>
        <v>10-25-2020 19:50</v>
      </c>
      <c r="V7732">
        <f>IFERROR(IF(W7732=Z7732,VLOOKUP($U7732,[1]C8842!$G$2:$M$145,3,FALSE),0),0)</f>
        <v>0</v>
      </c>
      <c r="W7732">
        <f>VLOOKUP(RIGHT($V$1,5),Key!$A$9:$B$14,2,FALSE)</f>
        <v>10.199999999999999</v>
      </c>
      <c r="X7732">
        <f t="shared" si="604"/>
        <v>0</v>
      </c>
      <c r="Y7732">
        <f>VLOOKUP(RIGHT($X$1,5),Key!$A$9:$B$14,2,FALSE)</f>
        <v>3.7</v>
      </c>
      <c r="Z7732">
        <f t="shared" si="602"/>
        <v>10.199999999999999</v>
      </c>
      <c r="AA7732">
        <f t="shared" si="603"/>
        <v>0</v>
      </c>
    </row>
    <row r="7733" spans="1:27" x14ac:dyDescent="0.3">
      <c r="A7733">
        <v>100067</v>
      </c>
      <c r="B7733">
        <v>230922</v>
      </c>
      <c r="C7733" s="3">
        <v>44130.824999999997</v>
      </c>
      <c r="D7733">
        <v>1</v>
      </c>
      <c r="E7733">
        <v>1</v>
      </c>
      <c r="F7733" t="s">
        <v>25</v>
      </c>
      <c r="G7733">
        <v>1</v>
      </c>
      <c r="H7733">
        <v>65.621089999999995</v>
      </c>
      <c r="I7733">
        <v>15.164059999999999</v>
      </c>
      <c r="J7733">
        <v>0.85546880000000003</v>
      </c>
      <c r="K7733">
        <v>56.023440000000001</v>
      </c>
      <c r="L7733" s="3">
        <v>44130.57916666667</v>
      </c>
      <c r="M7733">
        <v>17.18</v>
      </c>
      <c r="N7733" t="s">
        <v>28</v>
      </c>
      <c r="P7733">
        <f>(C7733-Key!$B$1)*24</f>
        <v>4.7499999999417923</v>
      </c>
      <c r="Q7733">
        <f>(Key!$B$2-'17.1'!C7733)*24</f>
        <v>-1.7999999999301508</v>
      </c>
      <c r="R7733" s="3">
        <f>C7733-(M7733-Key!$B$5)/(24*Key!$B$6)</f>
        <v>44130.811185185179</v>
      </c>
      <c r="S7733">
        <f>M7733-Key!$B$5</f>
        <v>14.92</v>
      </c>
      <c r="T7733" s="2">
        <f t="shared" si="600"/>
        <v>44129.826388888891</v>
      </c>
      <c r="U7733" t="str">
        <f t="shared" si="601"/>
        <v>10-25-2020 19:50</v>
      </c>
      <c r="V7733">
        <f>IFERROR(IF(W7733=Z7733,VLOOKUP($U7733,[1]C8842!$G$2:$M$145,3,FALSE),0),0)</f>
        <v>0</v>
      </c>
      <c r="W7733">
        <f>VLOOKUP(RIGHT($V$1,5),Key!$A$9:$B$14,2,FALSE)</f>
        <v>10.199999999999999</v>
      </c>
      <c r="X7733">
        <f t="shared" si="604"/>
        <v>0</v>
      </c>
      <c r="Y7733">
        <f>VLOOKUP(RIGHT($X$1,5),Key!$A$9:$B$14,2,FALSE)</f>
        <v>3.7</v>
      </c>
      <c r="Z7733">
        <f t="shared" si="602"/>
        <v>10.199999999999999</v>
      </c>
      <c r="AA7733">
        <f t="shared" si="603"/>
        <v>0</v>
      </c>
    </row>
    <row r="7734" spans="1:27" x14ac:dyDescent="0.3">
      <c r="A7734">
        <v>100067</v>
      </c>
      <c r="B7734">
        <v>230922</v>
      </c>
      <c r="C7734" s="3">
        <v>44130.824999999997</v>
      </c>
      <c r="D7734">
        <v>0</v>
      </c>
      <c r="E7734">
        <v>2</v>
      </c>
      <c r="F7734" t="s">
        <v>25</v>
      </c>
      <c r="G7734">
        <v>1</v>
      </c>
      <c r="H7734">
        <v>62.953130000000002</v>
      </c>
      <c r="I7734">
        <v>14.21875</v>
      </c>
      <c r="J7734">
        <v>0.8515625</v>
      </c>
      <c r="K7734">
        <v>50.019530000000003</v>
      </c>
      <c r="L7734" s="3">
        <v>44130.57916666667</v>
      </c>
      <c r="M7734">
        <v>17.18</v>
      </c>
      <c r="N7734" t="s">
        <v>28</v>
      </c>
      <c r="P7734">
        <f>(C7734-Key!$B$1)*24</f>
        <v>4.7499999999417923</v>
      </c>
      <c r="Q7734">
        <f>(Key!$B$2-'17.1'!C7734)*24</f>
        <v>-1.7999999999301508</v>
      </c>
      <c r="R7734" s="3">
        <f>C7734-(M7734-Key!$B$5)/(24*Key!$B$6)</f>
        <v>44130.811185185179</v>
      </c>
      <c r="S7734">
        <f>M7734-Key!$B$5</f>
        <v>14.92</v>
      </c>
      <c r="T7734" s="2">
        <f t="shared" si="600"/>
        <v>44129.826388888891</v>
      </c>
      <c r="U7734" t="str">
        <f t="shared" si="601"/>
        <v>10-25-2020 19:50</v>
      </c>
      <c r="V7734">
        <f>IFERROR(IF(W7734=Z7734,VLOOKUP($U7734,[1]C8842!$G$2:$M$145,3,FALSE),0),0)</f>
        <v>0</v>
      </c>
      <c r="W7734">
        <f>VLOOKUP(RIGHT($V$1,5),Key!$A$9:$B$14,2,FALSE)</f>
        <v>10.199999999999999</v>
      </c>
      <c r="X7734">
        <f t="shared" si="604"/>
        <v>0</v>
      </c>
      <c r="Y7734">
        <f>VLOOKUP(RIGHT($X$1,5),Key!$A$9:$B$14,2,FALSE)</f>
        <v>3.7</v>
      </c>
      <c r="Z7734">
        <f t="shared" si="602"/>
        <v>10.199999999999999</v>
      </c>
      <c r="AA7734">
        <f t="shared" si="603"/>
        <v>0</v>
      </c>
    </row>
    <row r="7735" spans="1:27" x14ac:dyDescent="0.3">
      <c r="A7735">
        <v>100067</v>
      </c>
      <c r="B7735">
        <v>230922</v>
      </c>
      <c r="C7735" s="3">
        <v>44130.824999999997</v>
      </c>
      <c r="D7735">
        <v>2</v>
      </c>
      <c r="E7735">
        <v>1</v>
      </c>
      <c r="F7735" t="s">
        <v>26</v>
      </c>
      <c r="G7735">
        <v>2</v>
      </c>
      <c r="H7735">
        <v>75.164060000000006</v>
      </c>
      <c r="I7735">
        <v>23.421880000000002</v>
      </c>
      <c r="J7735">
        <v>1.0390630000000001</v>
      </c>
      <c r="K7735">
        <v>81.035160000000005</v>
      </c>
      <c r="L7735" s="3">
        <v>44130.57916666667</v>
      </c>
      <c r="M7735">
        <v>17.18</v>
      </c>
      <c r="N7735" t="s">
        <v>28</v>
      </c>
      <c r="P7735">
        <f>(C7735-Key!$B$1)*24</f>
        <v>4.7499999999417923</v>
      </c>
      <c r="Q7735">
        <f>(Key!$B$2-'17.1'!C7735)*24</f>
        <v>-1.7999999999301508</v>
      </c>
      <c r="R7735" s="3">
        <f>C7735-(M7735-Key!$B$5)/(24*Key!$B$6)</f>
        <v>44130.811185185179</v>
      </c>
      <c r="S7735">
        <f>M7735-Key!$B$5</f>
        <v>14.92</v>
      </c>
      <c r="T7735" s="2">
        <f t="shared" si="600"/>
        <v>44129.826388888891</v>
      </c>
      <c r="U7735" t="str">
        <f t="shared" si="601"/>
        <v>10-25-2020 19:50</v>
      </c>
      <c r="V7735">
        <f>IFERROR(IF(W7735=Z7735,VLOOKUP($U7735,[1]C8842!$G$2:$M$145,3,FALSE),0),0)</f>
        <v>0</v>
      </c>
      <c r="W7735">
        <f>VLOOKUP(RIGHT($V$1,5),Key!$A$9:$B$14,2,FALSE)</f>
        <v>10.199999999999999</v>
      </c>
      <c r="X7735">
        <f t="shared" si="604"/>
        <v>0</v>
      </c>
      <c r="Y7735">
        <f>VLOOKUP(RIGHT($X$1,5),Key!$A$9:$B$14,2,FALSE)</f>
        <v>3.7</v>
      </c>
      <c r="Z7735">
        <f t="shared" si="602"/>
        <v>10.199999999999999</v>
      </c>
      <c r="AA7735">
        <f t="shared" si="603"/>
        <v>0</v>
      </c>
    </row>
    <row r="7736" spans="1:27" x14ac:dyDescent="0.3">
      <c r="A7736">
        <v>100067</v>
      </c>
      <c r="B7736">
        <v>230922</v>
      </c>
      <c r="C7736" s="3">
        <v>44130.824999999997</v>
      </c>
      <c r="D7736">
        <v>2</v>
      </c>
      <c r="E7736">
        <v>1</v>
      </c>
      <c r="F7736" t="s">
        <v>26</v>
      </c>
      <c r="G7736">
        <v>2</v>
      </c>
      <c r="H7736">
        <v>71.28125</v>
      </c>
      <c r="I7736">
        <v>20.816410000000001</v>
      </c>
      <c r="J7736">
        <v>1</v>
      </c>
      <c r="K7736">
        <v>80.03125</v>
      </c>
      <c r="L7736" s="3">
        <v>44130.57916666667</v>
      </c>
      <c r="M7736">
        <v>17.18</v>
      </c>
      <c r="N7736" t="s">
        <v>28</v>
      </c>
      <c r="P7736">
        <f>(C7736-Key!$B$1)*24</f>
        <v>4.7499999999417923</v>
      </c>
      <c r="Q7736">
        <f>(Key!$B$2-'17.1'!C7736)*24</f>
        <v>-1.7999999999301508</v>
      </c>
      <c r="R7736" s="3">
        <f>C7736-(M7736-Key!$B$5)/(24*Key!$B$6)</f>
        <v>44130.811185185179</v>
      </c>
      <c r="S7736">
        <f>M7736-Key!$B$5</f>
        <v>14.92</v>
      </c>
      <c r="T7736" s="2">
        <f t="shared" si="600"/>
        <v>44129.826388888891</v>
      </c>
      <c r="U7736" t="str">
        <f t="shared" si="601"/>
        <v>10-25-2020 19:50</v>
      </c>
      <c r="V7736">
        <f>IFERROR(IF(W7736=Z7736,VLOOKUP($U7736,[1]C8842!$G$2:$M$145,3,FALSE),0),0)</f>
        <v>0</v>
      </c>
      <c r="W7736">
        <f>VLOOKUP(RIGHT($V$1,5),Key!$A$9:$B$14,2,FALSE)</f>
        <v>10.199999999999999</v>
      </c>
      <c r="X7736">
        <f t="shared" si="604"/>
        <v>0</v>
      </c>
      <c r="Y7736">
        <f>VLOOKUP(RIGHT($X$1,5),Key!$A$9:$B$14,2,FALSE)</f>
        <v>3.7</v>
      </c>
      <c r="Z7736">
        <f t="shared" si="602"/>
        <v>10.199999999999999</v>
      </c>
      <c r="AA7736">
        <f t="shared" si="603"/>
        <v>0</v>
      </c>
    </row>
    <row r="7737" spans="1:27" x14ac:dyDescent="0.3">
      <c r="A7737">
        <v>100067</v>
      </c>
      <c r="B7737">
        <v>230922</v>
      </c>
      <c r="C7737" s="3">
        <v>44130.824999999997</v>
      </c>
      <c r="D7737">
        <v>3</v>
      </c>
      <c r="E7737">
        <v>2</v>
      </c>
      <c r="F7737" t="s">
        <v>26</v>
      </c>
      <c r="G7737">
        <v>1</v>
      </c>
      <c r="H7737">
        <v>65.898439999999994</v>
      </c>
      <c r="I7737">
        <v>15.789059999999999</v>
      </c>
      <c r="J7737">
        <v>0.87890630000000003</v>
      </c>
      <c r="K7737">
        <v>95.039060000000006</v>
      </c>
      <c r="L7737" s="3">
        <v>44130.57916666667</v>
      </c>
      <c r="M7737">
        <v>17.18</v>
      </c>
      <c r="N7737" t="s">
        <v>28</v>
      </c>
      <c r="P7737">
        <f>(C7737-Key!$B$1)*24</f>
        <v>4.7499999999417923</v>
      </c>
      <c r="Q7737">
        <f>(Key!$B$2-'17.1'!C7737)*24</f>
        <v>-1.7999999999301508</v>
      </c>
      <c r="R7737" s="3">
        <f>C7737-(M7737-Key!$B$5)/(24*Key!$B$6)</f>
        <v>44130.811185185179</v>
      </c>
      <c r="S7737">
        <f>M7737-Key!$B$5</f>
        <v>14.92</v>
      </c>
      <c r="T7737" s="2">
        <f t="shared" si="600"/>
        <v>44129.826388888891</v>
      </c>
      <c r="U7737" t="str">
        <f t="shared" si="601"/>
        <v>10-25-2020 19:50</v>
      </c>
      <c r="V7737">
        <f>IFERROR(IF(W7737=Z7737,VLOOKUP($U7737,[1]C8842!$G$2:$M$145,3,FALSE),0),0)</f>
        <v>0</v>
      </c>
      <c r="W7737">
        <f>VLOOKUP(RIGHT($V$1,5),Key!$A$9:$B$14,2,FALSE)</f>
        <v>10.199999999999999</v>
      </c>
      <c r="X7737">
        <f t="shared" si="604"/>
        <v>0</v>
      </c>
      <c r="Y7737">
        <f>VLOOKUP(RIGHT($X$1,5),Key!$A$9:$B$14,2,FALSE)</f>
        <v>3.7</v>
      </c>
      <c r="Z7737">
        <f t="shared" si="602"/>
        <v>10.199999999999999</v>
      </c>
      <c r="AA7737">
        <f t="shared" si="603"/>
        <v>0</v>
      </c>
    </row>
    <row r="7738" spans="1:27" x14ac:dyDescent="0.3">
      <c r="A7738">
        <v>100067</v>
      </c>
      <c r="B7738">
        <v>230922</v>
      </c>
      <c r="C7738" s="3">
        <v>44130.824999999997</v>
      </c>
      <c r="D7738">
        <v>0</v>
      </c>
      <c r="E7738">
        <v>2</v>
      </c>
      <c r="F7738" t="s">
        <v>25</v>
      </c>
      <c r="G7738">
        <v>1</v>
      </c>
      <c r="H7738">
        <v>62.175780000000003</v>
      </c>
      <c r="I7738">
        <v>16.83203</v>
      </c>
      <c r="J7738">
        <v>0.9765625</v>
      </c>
      <c r="K7738">
        <v>46.019530000000003</v>
      </c>
      <c r="L7738" s="3">
        <v>44130.57916666667</v>
      </c>
      <c r="M7738">
        <v>17.18</v>
      </c>
      <c r="N7738" t="s">
        <v>28</v>
      </c>
      <c r="P7738">
        <f>(C7738-Key!$B$1)*24</f>
        <v>4.7499999999417923</v>
      </c>
      <c r="Q7738">
        <f>(Key!$B$2-'17.1'!C7738)*24</f>
        <v>-1.7999999999301508</v>
      </c>
      <c r="R7738" s="3">
        <f>C7738-(M7738-Key!$B$5)/(24*Key!$B$6)</f>
        <v>44130.811185185179</v>
      </c>
      <c r="S7738">
        <f>M7738-Key!$B$5</f>
        <v>14.92</v>
      </c>
      <c r="T7738" s="2">
        <f t="shared" si="600"/>
        <v>44129.826388888891</v>
      </c>
      <c r="U7738" t="str">
        <f t="shared" si="601"/>
        <v>10-25-2020 19:50</v>
      </c>
      <c r="V7738">
        <f>IFERROR(IF(W7738=Z7738,VLOOKUP($U7738,[1]C8842!$G$2:$M$145,3,FALSE),0),0)</f>
        <v>0</v>
      </c>
      <c r="W7738">
        <f>VLOOKUP(RIGHT($V$1,5),Key!$A$9:$B$14,2,FALSE)</f>
        <v>10.199999999999999</v>
      </c>
      <c r="X7738">
        <f t="shared" si="604"/>
        <v>0</v>
      </c>
      <c r="Y7738">
        <f>VLOOKUP(RIGHT($X$1,5),Key!$A$9:$B$14,2,FALSE)</f>
        <v>3.7</v>
      </c>
      <c r="Z7738">
        <f t="shared" si="602"/>
        <v>10.199999999999999</v>
      </c>
      <c r="AA7738">
        <f t="shared" si="603"/>
        <v>0</v>
      </c>
    </row>
    <row r="7739" spans="1:27" x14ac:dyDescent="0.3">
      <c r="A7739">
        <v>100067</v>
      </c>
      <c r="B7739">
        <v>230922</v>
      </c>
      <c r="C7739" s="3">
        <v>44130.824999999997</v>
      </c>
      <c r="D7739">
        <v>1</v>
      </c>
      <c r="E7739">
        <v>1</v>
      </c>
      <c r="F7739" t="s">
        <v>25</v>
      </c>
      <c r="G7739">
        <v>2</v>
      </c>
      <c r="H7739">
        <v>65.679689999999994</v>
      </c>
      <c r="I7739">
        <v>20.222660000000001</v>
      </c>
      <c r="J7739">
        <v>1.0625</v>
      </c>
      <c r="K7739">
        <v>58.023440000000001</v>
      </c>
      <c r="L7739" s="3">
        <v>44130.57916666667</v>
      </c>
      <c r="M7739">
        <v>17.18</v>
      </c>
      <c r="N7739" t="s">
        <v>28</v>
      </c>
      <c r="P7739">
        <f>(C7739-Key!$B$1)*24</f>
        <v>4.7499999999417923</v>
      </c>
      <c r="Q7739">
        <f>(Key!$B$2-'17.1'!C7739)*24</f>
        <v>-1.7999999999301508</v>
      </c>
      <c r="R7739" s="3">
        <f>C7739-(M7739-Key!$B$5)/(24*Key!$B$6)</f>
        <v>44130.811185185179</v>
      </c>
      <c r="S7739">
        <f>M7739-Key!$B$5</f>
        <v>14.92</v>
      </c>
      <c r="T7739" s="2">
        <f t="shared" si="600"/>
        <v>44129.826388888891</v>
      </c>
      <c r="U7739" t="str">
        <f t="shared" si="601"/>
        <v>10-25-2020 19:50</v>
      </c>
      <c r="V7739">
        <f>IFERROR(IF(W7739=Z7739,VLOOKUP($U7739,[1]C8842!$G$2:$M$145,3,FALSE),0),0)</f>
        <v>0</v>
      </c>
      <c r="W7739">
        <f>VLOOKUP(RIGHT($V$1,5),Key!$A$9:$B$14,2,FALSE)</f>
        <v>10.199999999999999</v>
      </c>
      <c r="X7739">
        <f t="shared" si="604"/>
        <v>0</v>
      </c>
      <c r="Y7739">
        <f>VLOOKUP(RIGHT($X$1,5),Key!$A$9:$B$14,2,FALSE)</f>
        <v>3.7</v>
      </c>
      <c r="Z7739">
        <f t="shared" si="602"/>
        <v>10.199999999999999</v>
      </c>
      <c r="AA7739">
        <f t="shared" si="603"/>
        <v>0</v>
      </c>
    </row>
    <row r="7740" spans="1:27" x14ac:dyDescent="0.3">
      <c r="A7740">
        <v>100067</v>
      </c>
      <c r="B7740">
        <v>230922</v>
      </c>
      <c r="C7740" s="3">
        <v>44130.824999999997</v>
      </c>
      <c r="D7740">
        <v>0</v>
      </c>
      <c r="E7740">
        <v>2</v>
      </c>
      <c r="F7740" t="s">
        <v>25</v>
      </c>
      <c r="G7740">
        <v>2</v>
      </c>
      <c r="H7740">
        <v>67.289060000000006</v>
      </c>
      <c r="I7740">
        <v>23.36328</v>
      </c>
      <c r="J7740">
        <v>1.160156</v>
      </c>
      <c r="K7740">
        <v>46.019530000000003</v>
      </c>
      <c r="L7740" s="3">
        <v>44130.57916666667</v>
      </c>
      <c r="M7740">
        <v>17.18</v>
      </c>
      <c r="N7740" t="s">
        <v>28</v>
      </c>
      <c r="P7740">
        <f>(C7740-Key!$B$1)*24</f>
        <v>4.7499999999417923</v>
      </c>
      <c r="Q7740">
        <f>(Key!$B$2-'17.1'!C7740)*24</f>
        <v>-1.7999999999301508</v>
      </c>
      <c r="R7740" s="3">
        <f>C7740-(M7740-Key!$B$5)/(24*Key!$B$6)</f>
        <v>44130.811185185179</v>
      </c>
      <c r="S7740">
        <f>M7740-Key!$B$5</f>
        <v>14.92</v>
      </c>
      <c r="T7740" s="2">
        <f t="shared" si="600"/>
        <v>44129.826388888891</v>
      </c>
      <c r="U7740" t="str">
        <f t="shared" si="601"/>
        <v>10-25-2020 19:50</v>
      </c>
      <c r="V7740">
        <f>IFERROR(IF(W7740=Z7740,VLOOKUP($U7740,[1]C8842!$G$2:$M$145,3,FALSE),0),0)</f>
        <v>0</v>
      </c>
      <c r="W7740">
        <f>VLOOKUP(RIGHT($V$1,5),Key!$A$9:$B$14,2,FALSE)</f>
        <v>10.199999999999999</v>
      </c>
      <c r="X7740">
        <f t="shared" si="604"/>
        <v>0</v>
      </c>
      <c r="Y7740">
        <f>VLOOKUP(RIGHT($X$1,5),Key!$A$9:$B$14,2,FALSE)</f>
        <v>3.7</v>
      </c>
      <c r="Z7740">
        <f t="shared" si="602"/>
        <v>10.199999999999999</v>
      </c>
      <c r="AA7740">
        <f t="shared" si="603"/>
        <v>0</v>
      </c>
    </row>
    <row r="7741" spans="1:27" x14ac:dyDescent="0.3">
      <c r="A7741">
        <v>100067</v>
      </c>
      <c r="B7741">
        <v>230922</v>
      </c>
      <c r="C7741" s="3">
        <v>44130.824999999997</v>
      </c>
      <c r="D7741">
        <v>3</v>
      </c>
      <c r="E7741">
        <v>2</v>
      </c>
      <c r="F7741" t="s">
        <v>26</v>
      </c>
      <c r="G7741">
        <v>1</v>
      </c>
      <c r="H7741">
        <v>80.101560000000006</v>
      </c>
      <c r="I7741">
        <v>18.51953</v>
      </c>
      <c r="J7741">
        <v>0.8125</v>
      </c>
      <c r="K7741">
        <v>94.039060000000006</v>
      </c>
      <c r="L7741" s="3">
        <v>44130.57916666667</v>
      </c>
      <c r="M7741">
        <v>17.18</v>
      </c>
      <c r="N7741" t="s">
        <v>28</v>
      </c>
      <c r="P7741">
        <f>(C7741-Key!$B$1)*24</f>
        <v>4.7499999999417923</v>
      </c>
      <c r="Q7741">
        <f>(Key!$B$2-'17.1'!C7741)*24</f>
        <v>-1.7999999999301508</v>
      </c>
      <c r="R7741" s="3">
        <f>C7741-(M7741-Key!$B$5)/(24*Key!$B$6)</f>
        <v>44130.811185185179</v>
      </c>
      <c r="S7741">
        <f>M7741-Key!$B$5</f>
        <v>14.92</v>
      </c>
      <c r="T7741" s="2">
        <f t="shared" si="600"/>
        <v>44129.826388888891</v>
      </c>
      <c r="U7741" t="str">
        <f t="shared" si="601"/>
        <v>10-25-2020 19:50</v>
      </c>
      <c r="V7741">
        <f>IFERROR(IF(W7741=Z7741,VLOOKUP($U7741,[1]C8842!$G$2:$M$145,3,FALSE),0),0)</f>
        <v>0</v>
      </c>
      <c r="W7741">
        <f>VLOOKUP(RIGHT($V$1,5),Key!$A$9:$B$14,2,FALSE)</f>
        <v>10.199999999999999</v>
      </c>
      <c r="X7741">
        <f t="shared" si="604"/>
        <v>0</v>
      </c>
      <c r="Y7741">
        <f>VLOOKUP(RIGHT($X$1,5),Key!$A$9:$B$14,2,FALSE)</f>
        <v>3.7</v>
      </c>
      <c r="Z7741">
        <f t="shared" si="602"/>
        <v>10.199999999999999</v>
      </c>
      <c r="AA7741">
        <f t="shared" si="603"/>
        <v>0</v>
      </c>
    </row>
    <row r="7742" spans="1:27" x14ac:dyDescent="0.3">
      <c r="A7742">
        <v>100067</v>
      </c>
      <c r="B7742">
        <v>230922</v>
      </c>
      <c r="C7742" s="3">
        <v>44130.824999999997</v>
      </c>
      <c r="D7742">
        <v>0</v>
      </c>
      <c r="E7742">
        <v>2</v>
      </c>
      <c r="F7742" t="s">
        <v>25</v>
      </c>
      <c r="G7742">
        <v>1</v>
      </c>
      <c r="H7742">
        <v>64.734380000000002</v>
      </c>
      <c r="I7742">
        <v>17.09375</v>
      </c>
      <c r="J7742">
        <v>0.94921880000000003</v>
      </c>
      <c r="K7742">
        <v>46.019530000000003</v>
      </c>
      <c r="L7742" s="3">
        <v>44130.57916666667</v>
      </c>
      <c r="M7742">
        <v>17.18</v>
      </c>
      <c r="N7742" t="s">
        <v>28</v>
      </c>
      <c r="P7742">
        <f>(C7742-Key!$B$1)*24</f>
        <v>4.7499999999417923</v>
      </c>
      <c r="Q7742">
        <f>(Key!$B$2-'17.1'!C7742)*24</f>
        <v>-1.7999999999301508</v>
      </c>
      <c r="R7742" s="3">
        <f>C7742-(M7742-Key!$B$5)/(24*Key!$B$6)</f>
        <v>44130.811185185179</v>
      </c>
      <c r="S7742">
        <f>M7742-Key!$B$5</f>
        <v>14.92</v>
      </c>
      <c r="T7742" s="2">
        <f t="shared" si="600"/>
        <v>44129.826388888891</v>
      </c>
      <c r="U7742" t="str">
        <f t="shared" si="601"/>
        <v>10-25-2020 19:50</v>
      </c>
      <c r="V7742">
        <f>IFERROR(IF(W7742=Z7742,VLOOKUP($U7742,[1]C8842!$G$2:$M$145,3,FALSE),0),0)</f>
        <v>0</v>
      </c>
      <c r="W7742">
        <f>VLOOKUP(RIGHT($V$1,5),Key!$A$9:$B$14,2,FALSE)</f>
        <v>10.199999999999999</v>
      </c>
      <c r="X7742">
        <f t="shared" si="604"/>
        <v>0</v>
      </c>
      <c r="Y7742">
        <f>VLOOKUP(RIGHT($X$1,5),Key!$A$9:$B$14,2,FALSE)</f>
        <v>3.7</v>
      </c>
      <c r="Z7742">
        <f t="shared" si="602"/>
        <v>10.199999999999999</v>
      </c>
      <c r="AA7742">
        <f t="shared" si="603"/>
        <v>0</v>
      </c>
    </row>
    <row r="7743" spans="1:27" x14ac:dyDescent="0.3">
      <c r="A7743">
        <v>100067</v>
      </c>
      <c r="B7743">
        <v>230922</v>
      </c>
      <c r="C7743" s="3">
        <v>44130.824999999997</v>
      </c>
      <c r="D7743">
        <v>2</v>
      </c>
      <c r="E7743">
        <v>1</v>
      </c>
      <c r="F7743" t="s">
        <v>26</v>
      </c>
      <c r="G7743">
        <v>1</v>
      </c>
      <c r="H7743">
        <v>71.445310000000006</v>
      </c>
      <c r="I7743">
        <v>17.01172</v>
      </c>
      <c r="J7743">
        <v>0.85546880000000003</v>
      </c>
      <c r="K7743">
        <v>80.03125</v>
      </c>
      <c r="L7743" s="3">
        <v>44130.57916666667</v>
      </c>
      <c r="M7743">
        <v>17.18</v>
      </c>
      <c r="N7743" t="s">
        <v>28</v>
      </c>
      <c r="P7743">
        <f>(C7743-Key!$B$1)*24</f>
        <v>4.7499999999417923</v>
      </c>
      <c r="Q7743">
        <f>(Key!$B$2-'17.1'!C7743)*24</f>
        <v>-1.7999999999301508</v>
      </c>
      <c r="R7743" s="3">
        <f>C7743-(M7743-Key!$B$5)/(24*Key!$B$6)</f>
        <v>44130.811185185179</v>
      </c>
      <c r="S7743">
        <f>M7743-Key!$B$5</f>
        <v>14.92</v>
      </c>
      <c r="T7743" s="2">
        <f t="shared" si="600"/>
        <v>44129.826388888891</v>
      </c>
      <c r="U7743" t="str">
        <f t="shared" si="601"/>
        <v>10-25-2020 19:50</v>
      </c>
      <c r="V7743">
        <f>IFERROR(IF(W7743=Z7743,VLOOKUP($U7743,[1]C8842!$G$2:$M$145,3,FALSE),0),0)</f>
        <v>0</v>
      </c>
      <c r="W7743">
        <f>VLOOKUP(RIGHT($V$1,5),Key!$A$9:$B$14,2,FALSE)</f>
        <v>10.199999999999999</v>
      </c>
      <c r="X7743">
        <f t="shared" si="604"/>
        <v>0</v>
      </c>
      <c r="Y7743">
        <f>VLOOKUP(RIGHT($X$1,5),Key!$A$9:$B$14,2,FALSE)</f>
        <v>3.7</v>
      </c>
      <c r="Z7743">
        <f t="shared" si="602"/>
        <v>10.199999999999999</v>
      </c>
      <c r="AA7743">
        <f t="shared" si="603"/>
        <v>0</v>
      </c>
    </row>
    <row r="7744" spans="1:27" x14ac:dyDescent="0.3">
      <c r="A7744">
        <v>100067</v>
      </c>
      <c r="B7744">
        <v>230922</v>
      </c>
      <c r="C7744" s="3">
        <v>44130.824999999997</v>
      </c>
      <c r="D7744">
        <v>1</v>
      </c>
      <c r="E7744">
        <v>1</v>
      </c>
      <c r="F7744" t="s">
        <v>25</v>
      </c>
      <c r="G7744">
        <v>1</v>
      </c>
      <c r="H7744">
        <v>65.851560000000006</v>
      </c>
      <c r="I7744">
        <v>14.73438</v>
      </c>
      <c r="J7744">
        <v>0.8359375</v>
      </c>
      <c r="K7744">
        <v>58.023440000000001</v>
      </c>
      <c r="L7744" s="3">
        <v>44130.57916666667</v>
      </c>
      <c r="M7744">
        <v>17.18</v>
      </c>
      <c r="N7744" t="s">
        <v>28</v>
      </c>
      <c r="P7744">
        <f>(C7744-Key!$B$1)*24</f>
        <v>4.7499999999417923</v>
      </c>
      <c r="Q7744">
        <f>(Key!$B$2-'17.1'!C7744)*24</f>
        <v>-1.7999999999301508</v>
      </c>
      <c r="R7744" s="3">
        <f>C7744-(M7744-Key!$B$5)/(24*Key!$B$6)</f>
        <v>44130.811185185179</v>
      </c>
      <c r="S7744">
        <f>M7744-Key!$B$5</f>
        <v>14.92</v>
      </c>
      <c r="T7744" s="2">
        <f t="shared" si="600"/>
        <v>44129.826388888891</v>
      </c>
      <c r="U7744" t="str">
        <f t="shared" si="601"/>
        <v>10-25-2020 19:50</v>
      </c>
      <c r="V7744">
        <f>IFERROR(IF(W7744=Z7744,VLOOKUP($U7744,[1]C8842!$G$2:$M$145,3,FALSE),0),0)</f>
        <v>0</v>
      </c>
      <c r="W7744">
        <f>VLOOKUP(RIGHT($V$1,5),Key!$A$9:$B$14,2,FALSE)</f>
        <v>10.199999999999999</v>
      </c>
      <c r="X7744">
        <f t="shared" si="604"/>
        <v>0</v>
      </c>
      <c r="Y7744">
        <f>VLOOKUP(RIGHT($X$1,5),Key!$A$9:$B$14,2,FALSE)</f>
        <v>3.7</v>
      </c>
      <c r="Z7744">
        <f t="shared" si="602"/>
        <v>10.199999999999999</v>
      </c>
      <c r="AA7744">
        <f t="shared" si="603"/>
        <v>0</v>
      </c>
    </row>
    <row r="7745" spans="1:27" x14ac:dyDescent="0.3">
      <c r="A7745">
        <v>100067</v>
      </c>
      <c r="B7745">
        <v>230922</v>
      </c>
      <c r="C7745" s="3">
        <v>44130.825694444444</v>
      </c>
      <c r="D7745">
        <v>0</v>
      </c>
      <c r="E7745">
        <v>2</v>
      </c>
      <c r="F7745" t="s">
        <v>25</v>
      </c>
      <c r="G7745">
        <v>1</v>
      </c>
      <c r="H7745">
        <v>67.613280000000003</v>
      </c>
      <c r="I7745">
        <v>16.964839999999999</v>
      </c>
      <c r="J7745">
        <v>0.90234380000000003</v>
      </c>
      <c r="K7745">
        <v>46.019530000000003</v>
      </c>
      <c r="L7745" s="3">
        <v>44130.57916666667</v>
      </c>
      <c r="M7745">
        <v>17.18</v>
      </c>
      <c r="N7745" t="s">
        <v>28</v>
      </c>
      <c r="P7745">
        <f>(C7745-Key!$B$1)*24</f>
        <v>4.7666666666627862</v>
      </c>
      <c r="Q7745">
        <f>(Key!$B$2-'17.1'!C7745)*24</f>
        <v>-1.8166666666511446</v>
      </c>
      <c r="R7745" s="3">
        <f>C7745-(M7745-Key!$B$5)/(24*Key!$B$6)</f>
        <v>44130.811879629626</v>
      </c>
      <c r="S7745">
        <f>M7745-Key!$B$5</f>
        <v>14.92</v>
      </c>
      <c r="T7745" s="2">
        <f t="shared" si="600"/>
        <v>44129.826388888891</v>
      </c>
      <c r="U7745" t="str">
        <f t="shared" si="601"/>
        <v>10-25-2020 19:50</v>
      </c>
      <c r="V7745">
        <f>IFERROR(IF(W7745=Z7745,VLOOKUP($U7745,[1]C8842!$G$2:$M$145,3,FALSE),0),0)</f>
        <v>0</v>
      </c>
      <c r="W7745">
        <f>VLOOKUP(RIGHT($V$1,5),Key!$A$9:$B$14,2,FALSE)</f>
        <v>10.199999999999999</v>
      </c>
      <c r="X7745">
        <f t="shared" si="604"/>
        <v>0</v>
      </c>
      <c r="Y7745">
        <f>VLOOKUP(RIGHT($X$1,5),Key!$A$9:$B$14,2,FALSE)</f>
        <v>3.7</v>
      </c>
      <c r="Z7745">
        <f t="shared" si="602"/>
        <v>10.199999999999999</v>
      </c>
      <c r="AA7745">
        <f t="shared" si="603"/>
        <v>0</v>
      </c>
    </row>
    <row r="7746" spans="1:27" x14ac:dyDescent="0.3">
      <c r="A7746">
        <v>100067</v>
      </c>
      <c r="B7746">
        <v>230922</v>
      </c>
      <c r="C7746" s="3">
        <v>44130.825694444444</v>
      </c>
      <c r="D7746">
        <v>3</v>
      </c>
      <c r="E7746">
        <v>2</v>
      </c>
      <c r="F7746" t="s">
        <v>26</v>
      </c>
      <c r="G7746">
        <v>2</v>
      </c>
      <c r="H7746">
        <v>60.027340000000002</v>
      </c>
      <c r="I7746">
        <v>25.33203</v>
      </c>
      <c r="J7746">
        <v>1.386719</v>
      </c>
      <c r="K7746">
        <v>94.039060000000006</v>
      </c>
      <c r="L7746" s="3">
        <v>44130.57916666667</v>
      </c>
      <c r="M7746">
        <v>17.18</v>
      </c>
      <c r="N7746" t="s">
        <v>28</v>
      </c>
      <c r="P7746">
        <f>(C7746-Key!$B$1)*24</f>
        <v>4.7666666666627862</v>
      </c>
      <c r="Q7746">
        <f>(Key!$B$2-'17.1'!C7746)*24</f>
        <v>-1.8166666666511446</v>
      </c>
      <c r="R7746" s="3">
        <f>C7746-(M7746-Key!$B$5)/(24*Key!$B$6)</f>
        <v>44130.811879629626</v>
      </c>
      <c r="S7746">
        <f>M7746-Key!$B$5</f>
        <v>14.92</v>
      </c>
      <c r="T7746" s="2">
        <f t="shared" si="600"/>
        <v>44129.826388888891</v>
      </c>
      <c r="U7746" t="str">
        <f t="shared" si="601"/>
        <v>10-25-2020 19:50</v>
      </c>
      <c r="V7746">
        <f>IFERROR(IF(W7746=Z7746,VLOOKUP($U7746,[1]C8842!$G$2:$M$145,3,FALSE),0),0)</f>
        <v>0</v>
      </c>
      <c r="W7746">
        <f>VLOOKUP(RIGHT($V$1,5),Key!$A$9:$B$14,2,FALSE)</f>
        <v>10.199999999999999</v>
      </c>
      <c r="X7746">
        <f t="shared" si="604"/>
        <v>0</v>
      </c>
      <c r="Y7746">
        <f>VLOOKUP(RIGHT($X$1,5),Key!$A$9:$B$14,2,FALSE)</f>
        <v>3.7</v>
      </c>
      <c r="Z7746">
        <f t="shared" si="602"/>
        <v>10.199999999999999</v>
      </c>
      <c r="AA7746">
        <f t="shared" si="603"/>
        <v>0</v>
      </c>
    </row>
    <row r="7747" spans="1:27" x14ac:dyDescent="0.3">
      <c r="A7747">
        <v>100067</v>
      </c>
      <c r="B7747">
        <v>230922</v>
      </c>
      <c r="C7747" s="3">
        <v>44130.825694444444</v>
      </c>
      <c r="D7747">
        <v>3</v>
      </c>
      <c r="E7747">
        <v>2</v>
      </c>
      <c r="F7747" t="s">
        <v>26</v>
      </c>
      <c r="G7747">
        <v>3</v>
      </c>
      <c r="H7747">
        <v>74.699219999999997</v>
      </c>
      <c r="I7747">
        <v>31.25</v>
      </c>
      <c r="J7747">
        <v>1.324219</v>
      </c>
      <c r="K7747">
        <v>90.039060000000006</v>
      </c>
      <c r="L7747" s="3">
        <v>44130.57916666667</v>
      </c>
      <c r="M7747">
        <v>17.18</v>
      </c>
      <c r="N7747" t="s">
        <v>28</v>
      </c>
      <c r="P7747">
        <f>(C7747-Key!$B$1)*24</f>
        <v>4.7666666666627862</v>
      </c>
      <c r="Q7747">
        <f>(Key!$B$2-'17.1'!C7747)*24</f>
        <v>-1.8166666666511446</v>
      </c>
      <c r="R7747" s="3">
        <f>C7747-(M7747-Key!$B$5)/(24*Key!$B$6)</f>
        <v>44130.811879629626</v>
      </c>
      <c r="S7747">
        <f>M7747-Key!$B$5</f>
        <v>14.92</v>
      </c>
      <c r="T7747" s="2">
        <f t="shared" ref="T7747:T7810" si="605">ROUND(C7747*24*60/10,0)/(24*6)-1</f>
        <v>44129.826388888891</v>
      </c>
      <c r="U7747" t="str">
        <f t="shared" ref="U7747:U7810" si="606">TEXT(T7747,"mm-dd-yyyy hh:mm")</f>
        <v>10-25-2020 19:50</v>
      </c>
      <c r="V7747">
        <f>IFERROR(IF(W7747=Z7747,VLOOKUP($U7747,[1]C8842!$G$2:$M$145,3,FALSE),0),0)</f>
        <v>0</v>
      </c>
      <c r="W7747">
        <f>VLOOKUP(RIGHT($V$1,5),Key!$A$9:$B$14,2,FALSE)</f>
        <v>10.199999999999999</v>
      </c>
      <c r="X7747">
        <f t="shared" si="604"/>
        <v>0</v>
      </c>
      <c r="Y7747">
        <f>VLOOKUP(RIGHT($X$1,5),Key!$A$9:$B$14,2,FALSE)</f>
        <v>3.7</v>
      </c>
      <c r="Z7747">
        <f t="shared" ref="Z7747:Z7810" si="607">M7747-MIN(ABS(Y7747-M7747),ABS(W7747-M7747))</f>
        <v>10.199999999999999</v>
      </c>
      <c r="AA7747">
        <f t="shared" ref="AA7747:AA7810" si="608">SUM(V7747,X7747)</f>
        <v>0</v>
      </c>
    </row>
    <row r="7748" spans="1:27" x14ac:dyDescent="0.3">
      <c r="A7748">
        <v>100067</v>
      </c>
      <c r="B7748">
        <v>230922</v>
      </c>
      <c r="C7748" s="3">
        <v>44130.825694444444</v>
      </c>
      <c r="D7748">
        <v>0</v>
      </c>
      <c r="E7748">
        <v>2</v>
      </c>
      <c r="F7748" t="s">
        <v>25</v>
      </c>
      <c r="G7748">
        <v>4</v>
      </c>
      <c r="H7748">
        <v>51.726559999999999</v>
      </c>
      <c r="I7748">
        <v>75.640630000000002</v>
      </c>
      <c r="J7748">
        <v>4.203125</v>
      </c>
      <c r="K7748">
        <v>46.019530000000003</v>
      </c>
      <c r="L7748" s="3">
        <v>44130.57916666667</v>
      </c>
      <c r="M7748">
        <v>17.18</v>
      </c>
      <c r="N7748" t="s">
        <v>28</v>
      </c>
      <c r="P7748">
        <f>(C7748-Key!$B$1)*24</f>
        <v>4.7666666666627862</v>
      </c>
      <c r="Q7748">
        <f>(Key!$B$2-'17.1'!C7748)*24</f>
        <v>-1.8166666666511446</v>
      </c>
      <c r="R7748" s="3">
        <f>C7748-(M7748-Key!$B$5)/(24*Key!$B$6)</f>
        <v>44130.811879629626</v>
      </c>
      <c r="S7748">
        <f>M7748-Key!$B$5</f>
        <v>14.92</v>
      </c>
      <c r="T7748" s="2">
        <f t="shared" si="605"/>
        <v>44129.826388888891</v>
      </c>
      <c r="U7748" t="str">
        <f t="shared" si="606"/>
        <v>10-25-2020 19:50</v>
      </c>
      <c r="V7748">
        <f>IFERROR(IF(W7748=Z7748,VLOOKUP($U7748,[1]C8842!$G$2:$M$145,3,FALSE),0),0)</f>
        <v>0</v>
      </c>
      <c r="W7748">
        <f>VLOOKUP(RIGHT($V$1,5),Key!$A$9:$B$14,2,FALSE)</f>
        <v>10.199999999999999</v>
      </c>
      <c r="X7748">
        <f t="shared" ref="X7748:X7811" si="609">$X$2</f>
        <v>0</v>
      </c>
      <c r="Y7748">
        <f>VLOOKUP(RIGHT($X$1,5),Key!$A$9:$B$14,2,FALSE)</f>
        <v>3.7</v>
      </c>
      <c r="Z7748">
        <f t="shared" si="607"/>
        <v>10.199999999999999</v>
      </c>
      <c r="AA7748">
        <f t="shared" si="608"/>
        <v>0</v>
      </c>
    </row>
    <row r="7749" spans="1:27" x14ac:dyDescent="0.3">
      <c r="A7749">
        <v>100067</v>
      </c>
      <c r="B7749">
        <v>230922</v>
      </c>
      <c r="C7749" s="3">
        <v>44130.825694444444</v>
      </c>
      <c r="D7749">
        <v>1</v>
      </c>
      <c r="E7749">
        <v>1</v>
      </c>
      <c r="F7749" t="s">
        <v>25</v>
      </c>
      <c r="G7749">
        <v>1</v>
      </c>
      <c r="H7749">
        <v>67.230469999999997</v>
      </c>
      <c r="I7749">
        <v>15.79688</v>
      </c>
      <c r="J7749">
        <v>0.859375</v>
      </c>
      <c r="K7749">
        <v>56.023440000000001</v>
      </c>
      <c r="L7749" s="3">
        <v>44130.57916666667</v>
      </c>
      <c r="M7749">
        <v>17.18</v>
      </c>
      <c r="N7749" t="s">
        <v>28</v>
      </c>
      <c r="P7749">
        <f>(C7749-Key!$B$1)*24</f>
        <v>4.7666666666627862</v>
      </c>
      <c r="Q7749">
        <f>(Key!$B$2-'17.1'!C7749)*24</f>
        <v>-1.8166666666511446</v>
      </c>
      <c r="R7749" s="3">
        <f>C7749-(M7749-Key!$B$5)/(24*Key!$B$6)</f>
        <v>44130.811879629626</v>
      </c>
      <c r="S7749">
        <f>M7749-Key!$B$5</f>
        <v>14.92</v>
      </c>
      <c r="T7749" s="2">
        <f t="shared" si="605"/>
        <v>44129.826388888891</v>
      </c>
      <c r="U7749" t="str">
        <f t="shared" si="606"/>
        <v>10-25-2020 19:50</v>
      </c>
      <c r="V7749">
        <f>IFERROR(IF(W7749=Z7749,VLOOKUP($U7749,[1]C8842!$G$2:$M$145,3,FALSE),0),0)</f>
        <v>0</v>
      </c>
      <c r="W7749">
        <f>VLOOKUP(RIGHT($V$1,5),Key!$A$9:$B$14,2,FALSE)</f>
        <v>10.199999999999999</v>
      </c>
      <c r="X7749">
        <f t="shared" si="609"/>
        <v>0</v>
      </c>
      <c r="Y7749">
        <f>VLOOKUP(RIGHT($X$1,5),Key!$A$9:$B$14,2,FALSE)</f>
        <v>3.7</v>
      </c>
      <c r="Z7749">
        <f t="shared" si="607"/>
        <v>10.199999999999999</v>
      </c>
      <c r="AA7749">
        <f t="shared" si="608"/>
        <v>0</v>
      </c>
    </row>
    <row r="7750" spans="1:27" x14ac:dyDescent="0.3">
      <c r="A7750">
        <v>100067</v>
      </c>
      <c r="B7750">
        <v>230922</v>
      </c>
      <c r="C7750" s="3">
        <v>44130.825694444444</v>
      </c>
      <c r="D7750">
        <v>0</v>
      </c>
      <c r="E7750">
        <v>2</v>
      </c>
      <c r="F7750" t="s">
        <v>25</v>
      </c>
      <c r="G7750">
        <v>2</v>
      </c>
      <c r="H7750">
        <v>64.625</v>
      </c>
      <c r="I7750">
        <v>22.45703</v>
      </c>
      <c r="J7750">
        <v>1.171875</v>
      </c>
      <c r="K7750">
        <v>46.019530000000003</v>
      </c>
      <c r="L7750" s="3">
        <v>44130.57916666667</v>
      </c>
      <c r="M7750">
        <v>17.18</v>
      </c>
      <c r="N7750" t="s">
        <v>28</v>
      </c>
      <c r="P7750">
        <f>(C7750-Key!$B$1)*24</f>
        <v>4.7666666666627862</v>
      </c>
      <c r="Q7750">
        <f>(Key!$B$2-'17.1'!C7750)*24</f>
        <v>-1.8166666666511446</v>
      </c>
      <c r="R7750" s="3">
        <f>C7750-(M7750-Key!$B$5)/(24*Key!$B$6)</f>
        <v>44130.811879629626</v>
      </c>
      <c r="S7750">
        <f>M7750-Key!$B$5</f>
        <v>14.92</v>
      </c>
      <c r="T7750" s="2">
        <f t="shared" si="605"/>
        <v>44129.826388888891</v>
      </c>
      <c r="U7750" t="str">
        <f t="shared" si="606"/>
        <v>10-25-2020 19:50</v>
      </c>
      <c r="V7750">
        <f>IFERROR(IF(W7750=Z7750,VLOOKUP($U7750,[1]C8842!$G$2:$M$145,3,FALSE),0),0)</f>
        <v>0</v>
      </c>
      <c r="W7750">
        <f>VLOOKUP(RIGHT($V$1,5),Key!$A$9:$B$14,2,FALSE)</f>
        <v>10.199999999999999</v>
      </c>
      <c r="X7750">
        <f t="shared" si="609"/>
        <v>0</v>
      </c>
      <c r="Y7750">
        <f>VLOOKUP(RIGHT($X$1,5),Key!$A$9:$B$14,2,FALSE)</f>
        <v>3.7</v>
      </c>
      <c r="Z7750">
        <f t="shared" si="607"/>
        <v>10.199999999999999</v>
      </c>
      <c r="AA7750">
        <f t="shared" si="608"/>
        <v>0</v>
      </c>
    </row>
    <row r="7751" spans="1:27" x14ac:dyDescent="0.3">
      <c r="A7751">
        <v>100067</v>
      </c>
      <c r="B7751">
        <v>230922</v>
      </c>
      <c r="C7751" s="3">
        <v>44130.825694444444</v>
      </c>
      <c r="D7751">
        <v>1</v>
      </c>
      <c r="E7751">
        <v>1</v>
      </c>
      <c r="F7751" t="s">
        <v>25</v>
      </c>
      <c r="G7751">
        <v>1</v>
      </c>
      <c r="H7751">
        <v>71.503910000000005</v>
      </c>
      <c r="I7751">
        <v>16.753910000000001</v>
      </c>
      <c r="J7751">
        <v>0.84375</v>
      </c>
      <c r="K7751">
        <v>58.023440000000001</v>
      </c>
      <c r="L7751" s="3">
        <v>44130.57916666667</v>
      </c>
      <c r="M7751">
        <v>17.18</v>
      </c>
      <c r="N7751" t="s">
        <v>28</v>
      </c>
      <c r="P7751">
        <f>(C7751-Key!$B$1)*24</f>
        <v>4.7666666666627862</v>
      </c>
      <c r="Q7751">
        <f>(Key!$B$2-'17.1'!C7751)*24</f>
        <v>-1.8166666666511446</v>
      </c>
      <c r="R7751" s="3">
        <f>C7751-(M7751-Key!$B$5)/(24*Key!$B$6)</f>
        <v>44130.811879629626</v>
      </c>
      <c r="S7751">
        <f>M7751-Key!$B$5</f>
        <v>14.92</v>
      </c>
      <c r="T7751" s="2">
        <f t="shared" si="605"/>
        <v>44129.826388888891</v>
      </c>
      <c r="U7751" t="str">
        <f t="shared" si="606"/>
        <v>10-25-2020 19:50</v>
      </c>
      <c r="V7751">
        <f>IFERROR(IF(W7751=Z7751,VLOOKUP($U7751,[1]C8842!$G$2:$M$145,3,FALSE),0),0)</f>
        <v>0</v>
      </c>
      <c r="W7751">
        <f>VLOOKUP(RIGHT($V$1,5),Key!$A$9:$B$14,2,FALSE)</f>
        <v>10.199999999999999</v>
      </c>
      <c r="X7751">
        <f t="shared" si="609"/>
        <v>0</v>
      </c>
      <c r="Y7751">
        <f>VLOOKUP(RIGHT($X$1,5),Key!$A$9:$B$14,2,FALSE)</f>
        <v>3.7</v>
      </c>
      <c r="Z7751">
        <f t="shared" si="607"/>
        <v>10.199999999999999</v>
      </c>
      <c r="AA7751">
        <f t="shared" si="608"/>
        <v>0</v>
      </c>
    </row>
    <row r="7752" spans="1:27" x14ac:dyDescent="0.3">
      <c r="A7752">
        <v>100067</v>
      </c>
      <c r="B7752">
        <v>230922</v>
      </c>
      <c r="C7752" s="3">
        <v>44130.825694444444</v>
      </c>
      <c r="D7752">
        <v>3</v>
      </c>
      <c r="E7752">
        <v>2</v>
      </c>
      <c r="F7752" t="s">
        <v>26</v>
      </c>
      <c r="G7752">
        <v>2</v>
      </c>
      <c r="H7752">
        <v>78.472660000000005</v>
      </c>
      <c r="I7752">
        <v>22.371089999999999</v>
      </c>
      <c r="J7752">
        <v>0.9609375</v>
      </c>
      <c r="K7752">
        <v>94.039060000000006</v>
      </c>
      <c r="L7752" s="3">
        <v>44130.57916666667</v>
      </c>
      <c r="M7752">
        <v>17.18</v>
      </c>
      <c r="N7752" t="s">
        <v>28</v>
      </c>
      <c r="P7752">
        <f>(C7752-Key!$B$1)*24</f>
        <v>4.7666666666627862</v>
      </c>
      <c r="Q7752">
        <f>(Key!$B$2-'17.1'!C7752)*24</f>
        <v>-1.8166666666511446</v>
      </c>
      <c r="R7752" s="3">
        <f>C7752-(M7752-Key!$B$5)/(24*Key!$B$6)</f>
        <v>44130.811879629626</v>
      </c>
      <c r="S7752">
        <f>M7752-Key!$B$5</f>
        <v>14.92</v>
      </c>
      <c r="T7752" s="2">
        <f t="shared" si="605"/>
        <v>44129.826388888891</v>
      </c>
      <c r="U7752" t="str">
        <f t="shared" si="606"/>
        <v>10-25-2020 19:50</v>
      </c>
      <c r="V7752">
        <f>IFERROR(IF(W7752=Z7752,VLOOKUP($U7752,[1]C8842!$G$2:$M$145,3,FALSE),0),0)</f>
        <v>0</v>
      </c>
      <c r="W7752">
        <f>VLOOKUP(RIGHT($V$1,5),Key!$A$9:$B$14,2,FALSE)</f>
        <v>10.199999999999999</v>
      </c>
      <c r="X7752">
        <f t="shared" si="609"/>
        <v>0</v>
      </c>
      <c r="Y7752">
        <f>VLOOKUP(RIGHT($X$1,5),Key!$A$9:$B$14,2,FALSE)</f>
        <v>3.7</v>
      </c>
      <c r="Z7752">
        <f t="shared" si="607"/>
        <v>10.199999999999999</v>
      </c>
      <c r="AA7752">
        <f t="shared" si="608"/>
        <v>0</v>
      </c>
    </row>
    <row r="7753" spans="1:27" x14ac:dyDescent="0.3">
      <c r="A7753">
        <v>100067</v>
      </c>
      <c r="B7753">
        <v>230922</v>
      </c>
      <c r="C7753" s="3">
        <v>44130.825694444444</v>
      </c>
      <c r="D7753">
        <v>3</v>
      </c>
      <c r="E7753">
        <v>2</v>
      </c>
      <c r="F7753" t="s">
        <v>26</v>
      </c>
      <c r="G7753">
        <v>1</v>
      </c>
      <c r="H7753">
        <v>73.765630000000002</v>
      </c>
      <c r="I7753">
        <v>17.46875</v>
      </c>
      <c r="J7753">
        <v>0.84375</v>
      </c>
      <c r="K7753">
        <v>94.039060000000006</v>
      </c>
      <c r="L7753" s="3">
        <v>44130.57916666667</v>
      </c>
      <c r="M7753">
        <v>17.18</v>
      </c>
      <c r="N7753" t="s">
        <v>28</v>
      </c>
      <c r="P7753">
        <f>(C7753-Key!$B$1)*24</f>
        <v>4.7666666666627862</v>
      </c>
      <c r="Q7753">
        <f>(Key!$B$2-'17.1'!C7753)*24</f>
        <v>-1.8166666666511446</v>
      </c>
      <c r="R7753" s="3">
        <f>C7753-(M7753-Key!$B$5)/(24*Key!$B$6)</f>
        <v>44130.811879629626</v>
      </c>
      <c r="S7753">
        <f>M7753-Key!$B$5</f>
        <v>14.92</v>
      </c>
      <c r="T7753" s="2">
        <f t="shared" si="605"/>
        <v>44129.826388888891</v>
      </c>
      <c r="U7753" t="str">
        <f t="shared" si="606"/>
        <v>10-25-2020 19:50</v>
      </c>
      <c r="V7753">
        <f>IFERROR(IF(W7753=Z7753,VLOOKUP($U7753,[1]C8842!$G$2:$M$145,3,FALSE),0),0)</f>
        <v>0</v>
      </c>
      <c r="W7753">
        <f>VLOOKUP(RIGHT($V$1,5),Key!$A$9:$B$14,2,FALSE)</f>
        <v>10.199999999999999</v>
      </c>
      <c r="X7753">
        <f t="shared" si="609"/>
        <v>0</v>
      </c>
      <c r="Y7753">
        <f>VLOOKUP(RIGHT($X$1,5),Key!$A$9:$B$14,2,FALSE)</f>
        <v>3.7</v>
      </c>
      <c r="Z7753">
        <f t="shared" si="607"/>
        <v>10.199999999999999</v>
      </c>
      <c r="AA7753">
        <f t="shared" si="608"/>
        <v>0</v>
      </c>
    </row>
    <row r="7754" spans="1:27" x14ac:dyDescent="0.3">
      <c r="A7754">
        <v>100067</v>
      </c>
      <c r="B7754">
        <v>230922</v>
      </c>
      <c r="C7754" s="3">
        <v>44130.825694444444</v>
      </c>
      <c r="D7754">
        <v>0</v>
      </c>
      <c r="E7754">
        <v>2</v>
      </c>
      <c r="F7754" t="s">
        <v>25</v>
      </c>
      <c r="G7754">
        <v>1</v>
      </c>
      <c r="H7754">
        <v>64.089839999999995</v>
      </c>
      <c r="I7754">
        <v>18.808589999999999</v>
      </c>
      <c r="J7754">
        <v>1.027344</v>
      </c>
      <c r="K7754">
        <v>47.019530000000003</v>
      </c>
      <c r="L7754" s="3">
        <v>44130.57916666667</v>
      </c>
      <c r="M7754">
        <v>17.18</v>
      </c>
      <c r="N7754" t="s">
        <v>28</v>
      </c>
      <c r="P7754">
        <f>(C7754-Key!$B$1)*24</f>
        <v>4.7666666666627862</v>
      </c>
      <c r="Q7754">
        <f>(Key!$B$2-'17.1'!C7754)*24</f>
        <v>-1.8166666666511446</v>
      </c>
      <c r="R7754" s="3">
        <f>C7754-(M7754-Key!$B$5)/(24*Key!$B$6)</f>
        <v>44130.811879629626</v>
      </c>
      <c r="S7754">
        <f>M7754-Key!$B$5</f>
        <v>14.92</v>
      </c>
      <c r="T7754" s="2">
        <f t="shared" si="605"/>
        <v>44129.826388888891</v>
      </c>
      <c r="U7754" t="str">
        <f t="shared" si="606"/>
        <v>10-25-2020 19:50</v>
      </c>
      <c r="V7754">
        <f>IFERROR(IF(W7754=Z7754,VLOOKUP($U7754,[1]C8842!$G$2:$M$145,3,FALSE),0),0)</f>
        <v>0</v>
      </c>
      <c r="W7754">
        <f>VLOOKUP(RIGHT($V$1,5),Key!$A$9:$B$14,2,FALSE)</f>
        <v>10.199999999999999</v>
      </c>
      <c r="X7754">
        <f t="shared" si="609"/>
        <v>0</v>
      </c>
      <c r="Y7754">
        <f>VLOOKUP(RIGHT($X$1,5),Key!$A$9:$B$14,2,FALSE)</f>
        <v>3.7</v>
      </c>
      <c r="Z7754">
        <f t="shared" si="607"/>
        <v>10.199999999999999</v>
      </c>
      <c r="AA7754">
        <f t="shared" si="608"/>
        <v>0</v>
      </c>
    </row>
    <row r="7755" spans="1:27" x14ac:dyDescent="0.3">
      <c r="A7755">
        <v>100067</v>
      </c>
      <c r="B7755">
        <v>230922</v>
      </c>
      <c r="C7755" s="3">
        <v>44130.825694444444</v>
      </c>
      <c r="D7755">
        <v>1</v>
      </c>
      <c r="E7755">
        <v>1</v>
      </c>
      <c r="F7755" t="s">
        <v>25</v>
      </c>
      <c r="G7755">
        <v>1</v>
      </c>
      <c r="H7755">
        <v>68.078130000000002</v>
      </c>
      <c r="I7755">
        <v>18.8125</v>
      </c>
      <c r="J7755">
        <v>0.96875</v>
      </c>
      <c r="K7755">
        <v>58.023440000000001</v>
      </c>
      <c r="L7755" s="3">
        <v>44130.57916666667</v>
      </c>
      <c r="M7755">
        <v>17.18</v>
      </c>
      <c r="N7755" t="s">
        <v>28</v>
      </c>
      <c r="P7755">
        <f>(C7755-Key!$B$1)*24</f>
        <v>4.7666666666627862</v>
      </c>
      <c r="Q7755">
        <f>(Key!$B$2-'17.1'!C7755)*24</f>
        <v>-1.8166666666511446</v>
      </c>
      <c r="R7755" s="3">
        <f>C7755-(M7755-Key!$B$5)/(24*Key!$B$6)</f>
        <v>44130.811879629626</v>
      </c>
      <c r="S7755">
        <f>M7755-Key!$B$5</f>
        <v>14.92</v>
      </c>
      <c r="T7755" s="2">
        <f t="shared" si="605"/>
        <v>44129.826388888891</v>
      </c>
      <c r="U7755" t="str">
        <f t="shared" si="606"/>
        <v>10-25-2020 19:50</v>
      </c>
      <c r="V7755">
        <f>IFERROR(IF(W7755=Z7755,VLOOKUP($U7755,[1]C8842!$G$2:$M$145,3,FALSE),0),0)</f>
        <v>0</v>
      </c>
      <c r="W7755">
        <f>VLOOKUP(RIGHT($V$1,5),Key!$A$9:$B$14,2,FALSE)</f>
        <v>10.199999999999999</v>
      </c>
      <c r="X7755">
        <f t="shared" si="609"/>
        <v>0</v>
      </c>
      <c r="Y7755">
        <f>VLOOKUP(RIGHT($X$1,5),Key!$A$9:$B$14,2,FALSE)</f>
        <v>3.7</v>
      </c>
      <c r="Z7755">
        <f t="shared" si="607"/>
        <v>10.199999999999999</v>
      </c>
      <c r="AA7755">
        <f t="shared" si="608"/>
        <v>0</v>
      </c>
    </row>
    <row r="7756" spans="1:27" x14ac:dyDescent="0.3">
      <c r="A7756">
        <v>100067</v>
      </c>
      <c r="B7756">
        <v>230922</v>
      </c>
      <c r="C7756" s="3">
        <v>44130.825694444444</v>
      </c>
      <c r="D7756">
        <v>0</v>
      </c>
      <c r="E7756">
        <v>2</v>
      </c>
      <c r="F7756" t="s">
        <v>25</v>
      </c>
      <c r="G7756">
        <v>2</v>
      </c>
      <c r="H7756">
        <v>61.523440000000001</v>
      </c>
      <c r="I7756">
        <v>20.027339999999999</v>
      </c>
      <c r="J7756">
        <v>1.125</v>
      </c>
      <c r="K7756">
        <v>46.019530000000003</v>
      </c>
      <c r="L7756" s="3">
        <v>44130.57916666667</v>
      </c>
      <c r="M7756">
        <v>17.18</v>
      </c>
      <c r="N7756" t="s">
        <v>28</v>
      </c>
      <c r="P7756">
        <f>(C7756-Key!$B$1)*24</f>
        <v>4.7666666666627862</v>
      </c>
      <c r="Q7756">
        <f>(Key!$B$2-'17.1'!C7756)*24</f>
        <v>-1.8166666666511446</v>
      </c>
      <c r="R7756" s="3">
        <f>C7756-(M7756-Key!$B$5)/(24*Key!$B$6)</f>
        <v>44130.811879629626</v>
      </c>
      <c r="S7756">
        <f>M7756-Key!$B$5</f>
        <v>14.92</v>
      </c>
      <c r="T7756" s="2">
        <f t="shared" si="605"/>
        <v>44129.826388888891</v>
      </c>
      <c r="U7756" t="str">
        <f t="shared" si="606"/>
        <v>10-25-2020 19:50</v>
      </c>
      <c r="V7756">
        <f>IFERROR(IF(W7756=Z7756,VLOOKUP($U7756,[1]C8842!$G$2:$M$145,3,FALSE),0),0)</f>
        <v>0</v>
      </c>
      <c r="W7756">
        <f>VLOOKUP(RIGHT($V$1,5),Key!$A$9:$B$14,2,FALSE)</f>
        <v>10.199999999999999</v>
      </c>
      <c r="X7756">
        <f t="shared" si="609"/>
        <v>0</v>
      </c>
      <c r="Y7756">
        <f>VLOOKUP(RIGHT($X$1,5),Key!$A$9:$B$14,2,FALSE)</f>
        <v>3.7</v>
      </c>
      <c r="Z7756">
        <f t="shared" si="607"/>
        <v>10.199999999999999</v>
      </c>
      <c r="AA7756">
        <f t="shared" si="608"/>
        <v>0</v>
      </c>
    </row>
    <row r="7757" spans="1:27" x14ac:dyDescent="0.3">
      <c r="A7757">
        <v>100067</v>
      </c>
      <c r="B7757">
        <v>230922</v>
      </c>
      <c r="C7757" s="3">
        <v>44130.825694444444</v>
      </c>
      <c r="D7757">
        <v>3</v>
      </c>
      <c r="E7757">
        <v>2</v>
      </c>
      <c r="F7757" t="s">
        <v>26</v>
      </c>
      <c r="G7757">
        <v>1</v>
      </c>
      <c r="H7757">
        <v>65.960939999999994</v>
      </c>
      <c r="I7757">
        <v>17.589839999999999</v>
      </c>
      <c r="J7757">
        <v>0.94921880000000003</v>
      </c>
      <c r="K7757">
        <v>95.039060000000006</v>
      </c>
      <c r="L7757" s="3">
        <v>44130.57916666667</v>
      </c>
      <c r="M7757">
        <v>17.18</v>
      </c>
      <c r="N7757" t="s">
        <v>28</v>
      </c>
      <c r="P7757">
        <f>(C7757-Key!$B$1)*24</f>
        <v>4.7666666666627862</v>
      </c>
      <c r="Q7757">
        <f>(Key!$B$2-'17.1'!C7757)*24</f>
        <v>-1.8166666666511446</v>
      </c>
      <c r="R7757" s="3">
        <f>C7757-(M7757-Key!$B$5)/(24*Key!$B$6)</f>
        <v>44130.811879629626</v>
      </c>
      <c r="S7757">
        <f>M7757-Key!$B$5</f>
        <v>14.92</v>
      </c>
      <c r="T7757" s="2">
        <f t="shared" si="605"/>
        <v>44129.826388888891</v>
      </c>
      <c r="U7757" t="str">
        <f t="shared" si="606"/>
        <v>10-25-2020 19:50</v>
      </c>
      <c r="V7757">
        <f>IFERROR(IF(W7757=Z7757,VLOOKUP($U7757,[1]C8842!$G$2:$M$145,3,FALSE),0),0)</f>
        <v>0</v>
      </c>
      <c r="W7757">
        <f>VLOOKUP(RIGHT($V$1,5),Key!$A$9:$B$14,2,FALSE)</f>
        <v>10.199999999999999</v>
      </c>
      <c r="X7757">
        <f t="shared" si="609"/>
        <v>0</v>
      </c>
      <c r="Y7757">
        <f>VLOOKUP(RIGHT($X$1,5),Key!$A$9:$B$14,2,FALSE)</f>
        <v>3.7</v>
      </c>
      <c r="Z7757">
        <f t="shared" si="607"/>
        <v>10.199999999999999</v>
      </c>
      <c r="AA7757">
        <f t="shared" si="608"/>
        <v>0</v>
      </c>
    </row>
    <row r="7758" spans="1:27" x14ac:dyDescent="0.3">
      <c r="A7758">
        <v>100067</v>
      </c>
      <c r="B7758">
        <v>230922</v>
      </c>
      <c r="C7758" s="3">
        <v>44130.825694444444</v>
      </c>
      <c r="D7758">
        <v>0</v>
      </c>
      <c r="E7758">
        <v>2</v>
      </c>
      <c r="F7758" t="s">
        <v>25</v>
      </c>
      <c r="G7758">
        <v>1</v>
      </c>
      <c r="H7758">
        <v>58.589840000000002</v>
      </c>
      <c r="I7758">
        <v>15.695309999999999</v>
      </c>
      <c r="J7758">
        <v>0.984375</v>
      </c>
      <c r="K7758">
        <v>46.019530000000003</v>
      </c>
      <c r="L7758" s="3">
        <v>44130.57916666667</v>
      </c>
      <c r="M7758">
        <v>17.18</v>
      </c>
      <c r="N7758" t="s">
        <v>28</v>
      </c>
      <c r="P7758">
        <f>(C7758-Key!$B$1)*24</f>
        <v>4.7666666666627862</v>
      </c>
      <c r="Q7758">
        <f>(Key!$B$2-'17.1'!C7758)*24</f>
        <v>-1.8166666666511446</v>
      </c>
      <c r="R7758" s="3">
        <f>C7758-(M7758-Key!$B$5)/(24*Key!$B$6)</f>
        <v>44130.811879629626</v>
      </c>
      <c r="S7758">
        <f>M7758-Key!$B$5</f>
        <v>14.92</v>
      </c>
      <c r="T7758" s="2">
        <f t="shared" si="605"/>
        <v>44129.826388888891</v>
      </c>
      <c r="U7758" t="str">
        <f t="shared" si="606"/>
        <v>10-25-2020 19:50</v>
      </c>
      <c r="V7758">
        <f>IFERROR(IF(W7758=Z7758,VLOOKUP($U7758,[1]C8842!$G$2:$M$145,3,FALSE),0),0)</f>
        <v>0</v>
      </c>
      <c r="W7758">
        <f>VLOOKUP(RIGHT($V$1,5),Key!$A$9:$B$14,2,FALSE)</f>
        <v>10.199999999999999</v>
      </c>
      <c r="X7758">
        <f t="shared" si="609"/>
        <v>0</v>
      </c>
      <c r="Y7758">
        <f>VLOOKUP(RIGHT($X$1,5),Key!$A$9:$B$14,2,FALSE)</f>
        <v>3.7</v>
      </c>
      <c r="Z7758">
        <f t="shared" si="607"/>
        <v>10.199999999999999</v>
      </c>
      <c r="AA7758">
        <f t="shared" si="608"/>
        <v>0</v>
      </c>
    </row>
    <row r="7759" spans="1:27" x14ac:dyDescent="0.3">
      <c r="A7759">
        <v>100067</v>
      </c>
      <c r="B7759">
        <v>230922</v>
      </c>
      <c r="C7759" s="3">
        <v>44130.825694444444</v>
      </c>
      <c r="D7759">
        <v>1</v>
      </c>
      <c r="E7759">
        <v>1</v>
      </c>
      <c r="F7759" t="s">
        <v>25</v>
      </c>
      <c r="G7759">
        <v>1</v>
      </c>
      <c r="H7759">
        <v>65.730469999999997</v>
      </c>
      <c r="I7759">
        <v>17.210940000000001</v>
      </c>
      <c r="J7759">
        <v>0.9375</v>
      </c>
      <c r="K7759">
        <v>58.023440000000001</v>
      </c>
      <c r="L7759" s="3">
        <v>44130.57916666667</v>
      </c>
      <c r="M7759">
        <v>17.18</v>
      </c>
      <c r="N7759" t="s">
        <v>28</v>
      </c>
      <c r="P7759">
        <f>(C7759-Key!$B$1)*24</f>
        <v>4.7666666666627862</v>
      </c>
      <c r="Q7759">
        <f>(Key!$B$2-'17.1'!C7759)*24</f>
        <v>-1.8166666666511446</v>
      </c>
      <c r="R7759" s="3">
        <f>C7759-(M7759-Key!$B$5)/(24*Key!$B$6)</f>
        <v>44130.811879629626</v>
      </c>
      <c r="S7759">
        <f>M7759-Key!$B$5</f>
        <v>14.92</v>
      </c>
      <c r="T7759" s="2">
        <f t="shared" si="605"/>
        <v>44129.826388888891</v>
      </c>
      <c r="U7759" t="str">
        <f t="shared" si="606"/>
        <v>10-25-2020 19:50</v>
      </c>
      <c r="V7759">
        <f>IFERROR(IF(W7759=Z7759,VLOOKUP($U7759,[1]C8842!$G$2:$M$145,3,FALSE),0),0)</f>
        <v>0</v>
      </c>
      <c r="W7759">
        <f>VLOOKUP(RIGHT($V$1,5),Key!$A$9:$B$14,2,FALSE)</f>
        <v>10.199999999999999</v>
      </c>
      <c r="X7759">
        <f t="shared" si="609"/>
        <v>0</v>
      </c>
      <c r="Y7759">
        <f>VLOOKUP(RIGHT($X$1,5),Key!$A$9:$B$14,2,FALSE)</f>
        <v>3.7</v>
      </c>
      <c r="Z7759">
        <f t="shared" si="607"/>
        <v>10.199999999999999</v>
      </c>
      <c r="AA7759">
        <f t="shared" si="608"/>
        <v>0</v>
      </c>
    </row>
    <row r="7760" spans="1:27" x14ac:dyDescent="0.3">
      <c r="A7760">
        <v>100067</v>
      </c>
      <c r="B7760">
        <v>230922</v>
      </c>
      <c r="C7760" s="3">
        <v>44130.825694444444</v>
      </c>
      <c r="D7760">
        <v>3</v>
      </c>
      <c r="E7760">
        <v>2</v>
      </c>
      <c r="F7760" t="s">
        <v>26</v>
      </c>
      <c r="G7760">
        <v>2</v>
      </c>
      <c r="H7760">
        <v>71.378910000000005</v>
      </c>
      <c r="I7760">
        <v>22.40625</v>
      </c>
      <c r="J7760">
        <v>1.058594</v>
      </c>
      <c r="K7760">
        <v>95.039060000000006</v>
      </c>
      <c r="L7760" s="3">
        <v>44130.57916666667</v>
      </c>
      <c r="M7760">
        <v>17.18</v>
      </c>
      <c r="N7760" t="s">
        <v>28</v>
      </c>
      <c r="P7760">
        <f>(C7760-Key!$B$1)*24</f>
        <v>4.7666666666627862</v>
      </c>
      <c r="Q7760">
        <f>(Key!$B$2-'17.1'!C7760)*24</f>
        <v>-1.8166666666511446</v>
      </c>
      <c r="R7760" s="3">
        <f>C7760-(M7760-Key!$B$5)/(24*Key!$B$6)</f>
        <v>44130.811879629626</v>
      </c>
      <c r="S7760">
        <f>M7760-Key!$B$5</f>
        <v>14.92</v>
      </c>
      <c r="T7760" s="2">
        <f t="shared" si="605"/>
        <v>44129.826388888891</v>
      </c>
      <c r="U7760" t="str">
        <f t="shared" si="606"/>
        <v>10-25-2020 19:50</v>
      </c>
      <c r="V7760">
        <f>IFERROR(IF(W7760=Z7760,VLOOKUP($U7760,[1]C8842!$G$2:$M$145,3,FALSE),0),0)</f>
        <v>0</v>
      </c>
      <c r="W7760">
        <f>VLOOKUP(RIGHT($V$1,5),Key!$A$9:$B$14,2,FALSE)</f>
        <v>10.199999999999999</v>
      </c>
      <c r="X7760">
        <f t="shared" si="609"/>
        <v>0</v>
      </c>
      <c r="Y7760">
        <f>VLOOKUP(RIGHT($X$1,5),Key!$A$9:$B$14,2,FALSE)</f>
        <v>3.7</v>
      </c>
      <c r="Z7760">
        <f t="shared" si="607"/>
        <v>10.199999999999999</v>
      </c>
      <c r="AA7760">
        <f t="shared" si="608"/>
        <v>0</v>
      </c>
    </row>
    <row r="7761" spans="1:27" x14ac:dyDescent="0.3">
      <c r="A7761">
        <v>100067</v>
      </c>
      <c r="B7761">
        <v>230922</v>
      </c>
      <c r="C7761" s="3">
        <v>44130.825694444444</v>
      </c>
      <c r="D7761">
        <v>1</v>
      </c>
      <c r="E7761">
        <v>1</v>
      </c>
      <c r="F7761" t="s">
        <v>25</v>
      </c>
      <c r="G7761">
        <v>2</v>
      </c>
      <c r="H7761">
        <v>66.722660000000005</v>
      </c>
      <c r="I7761">
        <v>24.535160000000001</v>
      </c>
      <c r="J7761">
        <v>1.214844</v>
      </c>
      <c r="K7761">
        <v>58.023440000000001</v>
      </c>
      <c r="L7761" s="3">
        <v>44130.57916666667</v>
      </c>
      <c r="M7761">
        <v>17.18</v>
      </c>
      <c r="N7761" t="s">
        <v>28</v>
      </c>
      <c r="P7761">
        <f>(C7761-Key!$B$1)*24</f>
        <v>4.7666666666627862</v>
      </c>
      <c r="Q7761">
        <f>(Key!$B$2-'17.1'!C7761)*24</f>
        <v>-1.8166666666511446</v>
      </c>
      <c r="R7761" s="3">
        <f>C7761-(M7761-Key!$B$5)/(24*Key!$B$6)</f>
        <v>44130.811879629626</v>
      </c>
      <c r="S7761">
        <f>M7761-Key!$B$5</f>
        <v>14.92</v>
      </c>
      <c r="T7761" s="2">
        <f t="shared" si="605"/>
        <v>44129.826388888891</v>
      </c>
      <c r="U7761" t="str">
        <f t="shared" si="606"/>
        <v>10-25-2020 19:50</v>
      </c>
      <c r="V7761">
        <f>IFERROR(IF(W7761=Z7761,VLOOKUP($U7761,[1]C8842!$G$2:$M$145,3,FALSE),0),0)</f>
        <v>0</v>
      </c>
      <c r="W7761">
        <f>VLOOKUP(RIGHT($V$1,5),Key!$A$9:$B$14,2,FALSE)</f>
        <v>10.199999999999999</v>
      </c>
      <c r="X7761">
        <f t="shared" si="609"/>
        <v>0</v>
      </c>
      <c r="Y7761">
        <f>VLOOKUP(RIGHT($X$1,5),Key!$A$9:$B$14,2,FALSE)</f>
        <v>3.7</v>
      </c>
      <c r="Z7761">
        <f t="shared" si="607"/>
        <v>10.199999999999999</v>
      </c>
      <c r="AA7761">
        <f t="shared" si="608"/>
        <v>0</v>
      </c>
    </row>
    <row r="7762" spans="1:27" x14ac:dyDescent="0.3">
      <c r="A7762">
        <v>100067</v>
      </c>
      <c r="B7762">
        <v>230922</v>
      </c>
      <c r="C7762" s="3">
        <v>44130.825694444444</v>
      </c>
      <c r="D7762">
        <v>0</v>
      </c>
      <c r="E7762">
        <v>2</v>
      </c>
      <c r="F7762" t="s">
        <v>25</v>
      </c>
      <c r="G7762">
        <v>2</v>
      </c>
      <c r="H7762">
        <v>60.449219999999997</v>
      </c>
      <c r="I7762">
        <v>27.847660000000001</v>
      </c>
      <c r="J7762">
        <v>1.488281</v>
      </c>
      <c r="K7762">
        <v>46.019530000000003</v>
      </c>
      <c r="L7762" s="3">
        <v>44130.57916666667</v>
      </c>
      <c r="M7762">
        <v>17.18</v>
      </c>
      <c r="N7762" t="s">
        <v>28</v>
      </c>
      <c r="P7762">
        <f>(C7762-Key!$B$1)*24</f>
        <v>4.7666666666627862</v>
      </c>
      <c r="Q7762">
        <f>(Key!$B$2-'17.1'!C7762)*24</f>
        <v>-1.8166666666511446</v>
      </c>
      <c r="R7762" s="3">
        <f>C7762-(M7762-Key!$B$5)/(24*Key!$B$6)</f>
        <v>44130.811879629626</v>
      </c>
      <c r="S7762">
        <f>M7762-Key!$B$5</f>
        <v>14.92</v>
      </c>
      <c r="T7762" s="2">
        <f t="shared" si="605"/>
        <v>44129.826388888891</v>
      </c>
      <c r="U7762" t="str">
        <f t="shared" si="606"/>
        <v>10-25-2020 19:50</v>
      </c>
      <c r="V7762">
        <f>IFERROR(IF(W7762=Z7762,VLOOKUP($U7762,[1]C8842!$G$2:$M$145,3,FALSE),0),0)</f>
        <v>0</v>
      </c>
      <c r="W7762">
        <f>VLOOKUP(RIGHT($V$1,5),Key!$A$9:$B$14,2,FALSE)</f>
        <v>10.199999999999999</v>
      </c>
      <c r="X7762">
        <f t="shared" si="609"/>
        <v>0</v>
      </c>
      <c r="Y7762">
        <f>VLOOKUP(RIGHT($X$1,5),Key!$A$9:$B$14,2,FALSE)</f>
        <v>3.7</v>
      </c>
      <c r="Z7762">
        <f t="shared" si="607"/>
        <v>10.199999999999999</v>
      </c>
      <c r="AA7762">
        <f t="shared" si="608"/>
        <v>0</v>
      </c>
    </row>
    <row r="7763" spans="1:27" x14ac:dyDescent="0.3">
      <c r="A7763">
        <v>100067</v>
      </c>
      <c r="B7763">
        <v>230922</v>
      </c>
      <c r="C7763" s="3">
        <v>44130.825694444444</v>
      </c>
      <c r="D7763">
        <v>1</v>
      </c>
      <c r="E7763">
        <v>1</v>
      </c>
      <c r="F7763" t="s">
        <v>25</v>
      </c>
      <c r="G7763">
        <v>4</v>
      </c>
      <c r="H7763">
        <v>62.523440000000001</v>
      </c>
      <c r="I7763">
        <v>50.351559999999999</v>
      </c>
      <c r="J7763">
        <v>2.3984380000000001</v>
      </c>
      <c r="K7763">
        <v>64.027339999999995</v>
      </c>
      <c r="L7763" s="3">
        <v>44130.57916666667</v>
      </c>
      <c r="M7763">
        <v>17.18</v>
      </c>
      <c r="N7763" t="s">
        <v>28</v>
      </c>
      <c r="P7763">
        <f>(C7763-Key!$B$1)*24</f>
        <v>4.7666666666627862</v>
      </c>
      <c r="Q7763">
        <f>(Key!$B$2-'17.1'!C7763)*24</f>
        <v>-1.8166666666511446</v>
      </c>
      <c r="R7763" s="3">
        <f>C7763-(M7763-Key!$B$5)/(24*Key!$B$6)</f>
        <v>44130.811879629626</v>
      </c>
      <c r="S7763">
        <f>M7763-Key!$B$5</f>
        <v>14.92</v>
      </c>
      <c r="T7763" s="2">
        <f t="shared" si="605"/>
        <v>44129.826388888891</v>
      </c>
      <c r="U7763" t="str">
        <f t="shared" si="606"/>
        <v>10-25-2020 19:50</v>
      </c>
      <c r="V7763">
        <f>IFERROR(IF(W7763=Z7763,VLOOKUP($U7763,[1]C8842!$G$2:$M$145,3,FALSE),0),0)</f>
        <v>0</v>
      </c>
      <c r="W7763">
        <f>VLOOKUP(RIGHT($V$1,5),Key!$A$9:$B$14,2,FALSE)</f>
        <v>10.199999999999999</v>
      </c>
      <c r="X7763">
        <f t="shared" si="609"/>
        <v>0</v>
      </c>
      <c r="Y7763">
        <f>VLOOKUP(RIGHT($X$1,5),Key!$A$9:$B$14,2,FALSE)</f>
        <v>3.7</v>
      </c>
      <c r="Z7763">
        <f t="shared" si="607"/>
        <v>10.199999999999999</v>
      </c>
      <c r="AA7763">
        <f t="shared" si="608"/>
        <v>0</v>
      </c>
    </row>
    <row r="7764" spans="1:27" x14ac:dyDescent="0.3">
      <c r="A7764">
        <v>100067</v>
      </c>
      <c r="B7764">
        <v>230922</v>
      </c>
      <c r="C7764" s="3">
        <v>44130.825694444444</v>
      </c>
      <c r="D7764">
        <v>0</v>
      </c>
      <c r="E7764">
        <v>2</v>
      </c>
      <c r="F7764" t="s">
        <v>25</v>
      </c>
      <c r="G7764">
        <v>4</v>
      </c>
      <c r="H7764">
        <v>60.332030000000003</v>
      </c>
      <c r="I7764">
        <v>74.945310000000006</v>
      </c>
      <c r="J7764">
        <v>3.5703130000000001</v>
      </c>
      <c r="K7764">
        <v>44.019530000000003</v>
      </c>
      <c r="L7764" s="3">
        <v>44130.57916666667</v>
      </c>
      <c r="M7764">
        <v>17.18</v>
      </c>
      <c r="N7764" t="s">
        <v>28</v>
      </c>
      <c r="P7764">
        <f>(C7764-Key!$B$1)*24</f>
        <v>4.7666666666627862</v>
      </c>
      <c r="Q7764">
        <f>(Key!$B$2-'17.1'!C7764)*24</f>
        <v>-1.8166666666511446</v>
      </c>
      <c r="R7764" s="3">
        <f>C7764-(M7764-Key!$B$5)/(24*Key!$B$6)</f>
        <v>44130.811879629626</v>
      </c>
      <c r="S7764">
        <f>M7764-Key!$B$5</f>
        <v>14.92</v>
      </c>
      <c r="T7764" s="2">
        <f t="shared" si="605"/>
        <v>44129.826388888891</v>
      </c>
      <c r="U7764" t="str">
        <f t="shared" si="606"/>
        <v>10-25-2020 19:50</v>
      </c>
      <c r="V7764">
        <f>IFERROR(IF(W7764=Z7764,VLOOKUP($U7764,[1]C8842!$G$2:$M$145,3,FALSE),0),0)</f>
        <v>0</v>
      </c>
      <c r="W7764">
        <f>VLOOKUP(RIGHT($V$1,5),Key!$A$9:$B$14,2,FALSE)</f>
        <v>10.199999999999999</v>
      </c>
      <c r="X7764">
        <f t="shared" si="609"/>
        <v>0</v>
      </c>
      <c r="Y7764">
        <f>VLOOKUP(RIGHT($X$1,5),Key!$A$9:$B$14,2,FALSE)</f>
        <v>3.7</v>
      </c>
      <c r="Z7764">
        <f t="shared" si="607"/>
        <v>10.199999999999999</v>
      </c>
      <c r="AA7764">
        <f t="shared" si="608"/>
        <v>0</v>
      </c>
    </row>
    <row r="7765" spans="1:27" x14ac:dyDescent="0.3">
      <c r="A7765">
        <v>100067</v>
      </c>
      <c r="B7765">
        <v>230922</v>
      </c>
      <c r="C7765" s="3">
        <v>44130.825694444444</v>
      </c>
      <c r="D7765">
        <v>3</v>
      </c>
      <c r="E7765">
        <v>2</v>
      </c>
      <c r="F7765" t="s">
        <v>26</v>
      </c>
      <c r="G7765">
        <v>1</v>
      </c>
      <c r="H7765">
        <v>69.496089999999995</v>
      </c>
      <c r="I7765">
        <v>18.382809999999999</v>
      </c>
      <c r="J7765">
        <v>0.93359380000000003</v>
      </c>
      <c r="K7765">
        <v>93.039060000000006</v>
      </c>
      <c r="L7765" s="3">
        <v>44130.57916666667</v>
      </c>
      <c r="M7765">
        <v>17.18</v>
      </c>
      <c r="N7765" t="s">
        <v>28</v>
      </c>
      <c r="P7765">
        <f>(C7765-Key!$B$1)*24</f>
        <v>4.7666666666627862</v>
      </c>
      <c r="Q7765">
        <f>(Key!$B$2-'17.1'!C7765)*24</f>
        <v>-1.8166666666511446</v>
      </c>
      <c r="R7765" s="3">
        <f>C7765-(M7765-Key!$B$5)/(24*Key!$B$6)</f>
        <v>44130.811879629626</v>
      </c>
      <c r="S7765">
        <f>M7765-Key!$B$5</f>
        <v>14.92</v>
      </c>
      <c r="T7765" s="2">
        <f t="shared" si="605"/>
        <v>44129.826388888891</v>
      </c>
      <c r="U7765" t="str">
        <f t="shared" si="606"/>
        <v>10-25-2020 19:50</v>
      </c>
      <c r="V7765">
        <f>IFERROR(IF(W7765=Z7765,VLOOKUP($U7765,[1]C8842!$G$2:$M$145,3,FALSE),0),0)</f>
        <v>0</v>
      </c>
      <c r="W7765">
        <f>VLOOKUP(RIGHT($V$1,5),Key!$A$9:$B$14,2,FALSE)</f>
        <v>10.199999999999999</v>
      </c>
      <c r="X7765">
        <f t="shared" si="609"/>
        <v>0</v>
      </c>
      <c r="Y7765">
        <f>VLOOKUP(RIGHT($X$1,5),Key!$A$9:$B$14,2,FALSE)</f>
        <v>3.7</v>
      </c>
      <c r="Z7765">
        <f t="shared" si="607"/>
        <v>10.199999999999999</v>
      </c>
      <c r="AA7765">
        <f t="shared" si="608"/>
        <v>0</v>
      </c>
    </row>
    <row r="7766" spans="1:27" x14ac:dyDescent="0.3">
      <c r="A7766">
        <v>100067</v>
      </c>
      <c r="B7766">
        <v>230922</v>
      </c>
      <c r="C7766" s="3">
        <v>44130.825694444444</v>
      </c>
      <c r="D7766">
        <v>2</v>
      </c>
      <c r="E7766">
        <v>1</v>
      </c>
      <c r="F7766" t="s">
        <v>26</v>
      </c>
      <c r="G7766">
        <v>1</v>
      </c>
      <c r="H7766">
        <v>72.960939999999994</v>
      </c>
      <c r="I7766">
        <v>18.089839999999999</v>
      </c>
      <c r="J7766">
        <v>0.875</v>
      </c>
      <c r="K7766">
        <v>82.035160000000005</v>
      </c>
      <c r="L7766" s="3">
        <v>44130.57916666667</v>
      </c>
      <c r="M7766">
        <v>17.18</v>
      </c>
      <c r="N7766" t="s">
        <v>28</v>
      </c>
      <c r="P7766">
        <f>(C7766-Key!$B$1)*24</f>
        <v>4.7666666666627862</v>
      </c>
      <c r="Q7766">
        <f>(Key!$B$2-'17.1'!C7766)*24</f>
        <v>-1.8166666666511446</v>
      </c>
      <c r="R7766" s="3">
        <f>C7766-(M7766-Key!$B$5)/(24*Key!$B$6)</f>
        <v>44130.811879629626</v>
      </c>
      <c r="S7766">
        <f>M7766-Key!$B$5</f>
        <v>14.92</v>
      </c>
      <c r="T7766" s="2">
        <f t="shared" si="605"/>
        <v>44129.826388888891</v>
      </c>
      <c r="U7766" t="str">
        <f t="shared" si="606"/>
        <v>10-25-2020 19:50</v>
      </c>
      <c r="V7766">
        <f>IFERROR(IF(W7766=Z7766,VLOOKUP($U7766,[1]C8842!$G$2:$M$145,3,FALSE),0),0)</f>
        <v>0</v>
      </c>
      <c r="W7766">
        <f>VLOOKUP(RIGHT($V$1,5),Key!$A$9:$B$14,2,FALSE)</f>
        <v>10.199999999999999</v>
      </c>
      <c r="X7766">
        <f t="shared" si="609"/>
        <v>0</v>
      </c>
      <c r="Y7766">
        <f>VLOOKUP(RIGHT($X$1,5),Key!$A$9:$B$14,2,FALSE)</f>
        <v>3.7</v>
      </c>
      <c r="Z7766">
        <f t="shared" si="607"/>
        <v>10.199999999999999</v>
      </c>
      <c r="AA7766">
        <f t="shared" si="608"/>
        <v>0</v>
      </c>
    </row>
    <row r="7767" spans="1:27" x14ac:dyDescent="0.3">
      <c r="A7767">
        <v>100067</v>
      </c>
      <c r="B7767">
        <v>230922</v>
      </c>
      <c r="C7767" s="3">
        <v>44130.825694444444</v>
      </c>
      <c r="D7767">
        <v>3</v>
      </c>
      <c r="E7767">
        <v>2</v>
      </c>
      <c r="F7767" t="s">
        <v>26</v>
      </c>
      <c r="G7767">
        <v>1</v>
      </c>
      <c r="H7767">
        <v>73.210939999999994</v>
      </c>
      <c r="I7767">
        <v>15.98828</v>
      </c>
      <c r="J7767">
        <v>0.796875</v>
      </c>
      <c r="K7767">
        <v>94.039060000000006</v>
      </c>
      <c r="L7767" s="3">
        <v>44130.57916666667</v>
      </c>
      <c r="M7767">
        <v>17.18</v>
      </c>
      <c r="N7767" t="s">
        <v>28</v>
      </c>
      <c r="P7767">
        <f>(C7767-Key!$B$1)*24</f>
        <v>4.7666666666627862</v>
      </c>
      <c r="Q7767">
        <f>(Key!$B$2-'17.1'!C7767)*24</f>
        <v>-1.8166666666511446</v>
      </c>
      <c r="R7767" s="3">
        <f>C7767-(M7767-Key!$B$5)/(24*Key!$B$6)</f>
        <v>44130.811879629626</v>
      </c>
      <c r="S7767">
        <f>M7767-Key!$B$5</f>
        <v>14.92</v>
      </c>
      <c r="T7767" s="2">
        <f t="shared" si="605"/>
        <v>44129.826388888891</v>
      </c>
      <c r="U7767" t="str">
        <f t="shared" si="606"/>
        <v>10-25-2020 19:50</v>
      </c>
      <c r="V7767">
        <f>IFERROR(IF(W7767=Z7767,VLOOKUP($U7767,[1]C8842!$G$2:$M$145,3,FALSE),0),0)</f>
        <v>0</v>
      </c>
      <c r="W7767">
        <f>VLOOKUP(RIGHT($V$1,5),Key!$A$9:$B$14,2,FALSE)</f>
        <v>10.199999999999999</v>
      </c>
      <c r="X7767">
        <f t="shared" si="609"/>
        <v>0</v>
      </c>
      <c r="Y7767">
        <f>VLOOKUP(RIGHT($X$1,5),Key!$A$9:$B$14,2,FALSE)</f>
        <v>3.7</v>
      </c>
      <c r="Z7767">
        <f t="shared" si="607"/>
        <v>10.199999999999999</v>
      </c>
      <c r="AA7767">
        <f t="shared" si="608"/>
        <v>0</v>
      </c>
    </row>
    <row r="7768" spans="1:27" x14ac:dyDescent="0.3">
      <c r="A7768">
        <v>100067</v>
      </c>
      <c r="B7768">
        <v>230922</v>
      </c>
      <c r="C7768" s="3">
        <v>44130.825694444444</v>
      </c>
      <c r="D7768">
        <v>3</v>
      </c>
      <c r="E7768">
        <v>2</v>
      </c>
      <c r="F7768" t="s">
        <v>26</v>
      </c>
      <c r="G7768">
        <v>2</v>
      </c>
      <c r="H7768">
        <v>70.167969999999997</v>
      </c>
      <c r="I7768">
        <v>24.265630000000002</v>
      </c>
      <c r="J7768">
        <v>1.1484380000000001</v>
      </c>
      <c r="K7768">
        <v>94.039060000000006</v>
      </c>
      <c r="L7768" s="3">
        <v>44130.57916666667</v>
      </c>
      <c r="M7768">
        <v>17.18</v>
      </c>
      <c r="N7768" t="s">
        <v>28</v>
      </c>
      <c r="P7768">
        <f>(C7768-Key!$B$1)*24</f>
        <v>4.7666666666627862</v>
      </c>
      <c r="Q7768">
        <f>(Key!$B$2-'17.1'!C7768)*24</f>
        <v>-1.8166666666511446</v>
      </c>
      <c r="R7768" s="3">
        <f>C7768-(M7768-Key!$B$5)/(24*Key!$B$6)</f>
        <v>44130.811879629626</v>
      </c>
      <c r="S7768">
        <f>M7768-Key!$B$5</f>
        <v>14.92</v>
      </c>
      <c r="T7768" s="2">
        <f t="shared" si="605"/>
        <v>44129.826388888891</v>
      </c>
      <c r="U7768" t="str">
        <f t="shared" si="606"/>
        <v>10-25-2020 19:50</v>
      </c>
      <c r="V7768">
        <f>IFERROR(IF(W7768=Z7768,VLOOKUP($U7768,[1]C8842!$G$2:$M$145,3,FALSE),0),0)</f>
        <v>0</v>
      </c>
      <c r="W7768">
        <f>VLOOKUP(RIGHT($V$1,5),Key!$A$9:$B$14,2,FALSE)</f>
        <v>10.199999999999999</v>
      </c>
      <c r="X7768">
        <f t="shared" si="609"/>
        <v>0</v>
      </c>
      <c r="Y7768">
        <f>VLOOKUP(RIGHT($X$1,5),Key!$A$9:$B$14,2,FALSE)</f>
        <v>3.7</v>
      </c>
      <c r="Z7768">
        <f t="shared" si="607"/>
        <v>10.199999999999999</v>
      </c>
      <c r="AA7768">
        <f t="shared" si="608"/>
        <v>0</v>
      </c>
    </row>
    <row r="7769" spans="1:27" x14ac:dyDescent="0.3">
      <c r="A7769">
        <v>100067</v>
      </c>
      <c r="B7769">
        <v>230922</v>
      </c>
      <c r="C7769" s="3">
        <v>44130.826388888891</v>
      </c>
      <c r="D7769">
        <v>1</v>
      </c>
      <c r="E7769">
        <v>1</v>
      </c>
      <c r="F7769" t="s">
        <v>25</v>
      </c>
      <c r="G7769">
        <v>1</v>
      </c>
      <c r="H7769">
        <v>66.230469999999997</v>
      </c>
      <c r="I7769">
        <v>15.898440000000001</v>
      </c>
      <c r="J7769">
        <v>0.87890630000000003</v>
      </c>
      <c r="K7769">
        <v>58.023440000000001</v>
      </c>
      <c r="L7769" s="3">
        <v>44130.57916666667</v>
      </c>
      <c r="M7769">
        <v>17.18</v>
      </c>
      <c r="N7769" t="s">
        <v>28</v>
      </c>
      <c r="P7769">
        <f>(C7769-Key!$B$1)*24</f>
        <v>4.78333333338378</v>
      </c>
      <c r="Q7769">
        <f>(Key!$B$2-'17.1'!C7769)*24</f>
        <v>-1.8333333333721384</v>
      </c>
      <c r="R7769" s="3">
        <f>C7769-(M7769-Key!$B$5)/(24*Key!$B$6)</f>
        <v>44130.812574074072</v>
      </c>
      <c r="S7769">
        <f>M7769-Key!$B$5</f>
        <v>14.92</v>
      </c>
      <c r="T7769" s="2">
        <f t="shared" si="605"/>
        <v>44129.826388888891</v>
      </c>
      <c r="U7769" t="str">
        <f t="shared" si="606"/>
        <v>10-25-2020 19:50</v>
      </c>
      <c r="V7769">
        <f>IFERROR(IF(W7769=Z7769,VLOOKUP($U7769,[1]C8842!$G$2:$M$145,3,FALSE),0),0)</f>
        <v>0</v>
      </c>
      <c r="W7769">
        <f>VLOOKUP(RIGHT($V$1,5),Key!$A$9:$B$14,2,FALSE)</f>
        <v>10.199999999999999</v>
      </c>
      <c r="X7769">
        <f t="shared" si="609"/>
        <v>0</v>
      </c>
      <c r="Y7769">
        <f>VLOOKUP(RIGHT($X$1,5),Key!$A$9:$B$14,2,FALSE)</f>
        <v>3.7</v>
      </c>
      <c r="Z7769">
        <f t="shared" si="607"/>
        <v>10.199999999999999</v>
      </c>
      <c r="AA7769">
        <f t="shared" si="608"/>
        <v>0</v>
      </c>
    </row>
    <row r="7770" spans="1:27" x14ac:dyDescent="0.3">
      <c r="A7770">
        <v>100067</v>
      </c>
      <c r="B7770">
        <v>230922</v>
      </c>
      <c r="C7770" s="3">
        <v>44130.826388888891</v>
      </c>
      <c r="D7770">
        <v>3</v>
      </c>
      <c r="E7770">
        <v>2</v>
      </c>
      <c r="F7770" t="s">
        <v>26</v>
      </c>
      <c r="G7770">
        <v>4</v>
      </c>
      <c r="H7770">
        <v>67.832030000000003</v>
      </c>
      <c r="I7770">
        <v>76.777339999999995</v>
      </c>
      <c r="J7770">
        <v>3.2460939999999998</v>
      </c>
      <c r="K7770">
        <v>94.039060000000006</v>
      </c>
      <c r="L7770" s="3">
        <v>44130.57916666667</v>
      </c>
      <c r="M7770">
        <v>17.18</v>
      </c>
      <c r="N7770" t="s">
        <v>28</v>
      </c>
      <c r="P7770">
        <f>(C7770-Key!$B$1)*24</f>
        <v>4.78333333338378</v>
      </c>
      <c r="Q7770">
        <f>(Key!$B$2-'17.1'!C7770)*24</f>
        <v>-1.8333333333721384</v>
      </c>
      <c r="R7770" s="3">
        <f>C7770-(M7770-Key!$B$5)/(24*Key!$B$6)</f>
        <v>44130.812574074072</v>
      </c>
      <c r="S7770">
        <f>M7770-Key!$B$5</f>
        <v>14.92</v>
      </c>
      <c r="T7770" s="2">
        <f t="shared" si="605"/>
        <v>44129.826388888891</v>
      </c>
      <c r="U7770" t="str">
        <f t="shared" si="606"/>
        <v>10-25-2020 19:50</v>
      </c>
      <c r="V7770">
        <f>IFERROR(IF(W7770=Z7770,VLOOKUP($U7770,[1]C8842!$G$2:$M$145,3,FALSE),0),0)</f>
        <v>0</v>
      </c>
      <c r="W7770">
        <f>VLOOKUP(RIGHT($V$1,5),Key!$A$9:$B$14,2,FALSE)</f>
        <v>10.199999999999999</v>
      </c>
      <c r="X7770">
        <f t="shared" si="609"/>
        <v>0</v>
      </c>
      <c r="Y7770">
        <f>VLOOKUP(RIGHT($X$1,5),Key!$A$9:$B$14,2,FALSE)</f>
        <v>3.7</v>
      </c>
      <c r="Z7770">
        <f t="shared" si="607"/>
        <v>10.199999999999999</v>
      </c>
      <c r="AA7770">
        <f t="shared" si="608"/>
        <v>0</v>
      </c>
    </row>
    <row r="7771" spans="1:27" x14ac:dyDescent="0.3">
      <c r="A7771">
        <v>100067</v>
      </c>
      <c r="B7771">
        <v>230922</v>
      </c>
      <c r="C7771" s="3">
        <v>44130.826388888891</v>
      </c>
      <c r="D7771">
        <v>0</v>
      </c>
      <c r="E7771">
        <v>2</v>
      </c>
      <c r="F7771" t="s">
        <v>25</v>
      </c>
      <c r="G7771">
        <v>1</v>
      </c>
      <c r="H7771">
        <v>66.324219999999997</v>
      </c>
      <c r="I7771">
        <v>14.26953</v>
      </c>
      <c r="J7771">
        <v>0.8125</v>
      </c>
      <c r="K7771">
        <v>46.019530000000003</v>
      </c>
      <c r="L7771" s="3">
        <v>44130.57916666667</v>
      </c>
      <c r="M7771">
        <v>17.18</v>
      </c>
      <c r="N7771" t="s">
        <v>28</v>
      </c>
      <c r="P7771">
        <f>(C7771-Key!$B$1)*24</f>
        <v>4.78333333338378</v>
      </c>
      <c r="Q7771">
        <f>(Key!$B$2-'17.1'!C7771)*24</f>
        <v>-1.8333333333721384</v>
      </c>
      <c r="R7771" s="3">
        <f>C7771-(M7771-Key!$B$5)/(24*Key!$B$6)</f>
        <v>44130.812574074072</v>
      </c>
      <c r="S7771">
        <f>M7771-Key!$B$5</f>
        <v>14.92</v>
      </c>
      <c r="T7771" s="2">
        <f t="shared" si="605"/>
        <v>44129.826388888891</v>
      </c>
      <c r="U7771" t="str">
        <f t="shared" si="606"/>
        <v>10-25-2020 19:50</v>
      </c>
      <c r="V7771">
        <f>IFERROR(IF(W7771=Z7771,VLOOKUP($U7771,[1]C8842!$G$2:$M$145,3,FALSE),0),0)</f>
        <v>0</v>
      </c>
      <c r="W7771">
        <f>VLOOKUP(RIGHT($V$1,5),Key!$A$9:$B$14,2,FALSE)</f>
        <v>10.199999999999999</v>
      </c>
      <c r="X7771">
        <f t="shared" si="609"/>
        <v>0</v>
      </c>
      <c r="Y7771">
        <f>VLOOKUP(RIGHT($X$1,5),Key!$A$9:$B$14,2,FALSE)</f>
        <v>3.7</v>
      </c>
      <c r="Z7771">
        <f t="shared" si="607"/>
        <v>10.199999999999999</v>
      </c>
      <c r="AA7771">
        <f t="shared" si="608"/>
        <v>0</v>
      </c>
    </row>
    <row r="7772" spans="1:27" x14ac:dyDescent="0.3">
      <c r="A7772">
        <v>100067</v>
      </c>
      <c r="B7772">
        <v>230922</v>
      </c>
      <c r="C7772" s="3">
        <v>44130.826388888891</v>
      </c>
      <c r="D7772">
        <v>1</v>
      </c>
      <c r="E7772">
        <v>1</v>
      </c>
      <c r="F7772" t="s">
        <v>25</v>
      </c>
      <c r="G7772">
        <v>1</v>
      </c>
      <c r="H7772">
        <v>84.488280000000003</v>
      </c>
      <c r="I7772">
        <v>15.29688</v>
      </c>
      <c r="J7772">
        <v>0.66796880000000003</v>
      </c>
      <c r="K7772">
        <v>57.023440000000001</v>
      </c>
      <c r="L7772" s="3">
        <v>44130.57916666667</v>
      </c>
      <c r="M7772">
        <v>17.18</v>
      </c>
      <c r="N7772" t="s">
        <v>28</v>
      </c>
      <c r="P7772">
        <f>(C7772-Key!$B$1)*24</f>
        <v>4.78333333338378</v>
      </c>
      <c r="Q7772">
        <f>(Key!$B$2-'17.1'!C7772)*24</f>
        <v>-1.8333333333721384</v>
      </c>
      <c r="R7772" s="3">
        <f>C7772-(M7772-Key!$B$5)/(24*Key!$B$6)</f>
        <v>44130.812574074072</v>
      </c>
      <c r="S7772">
        <f>M7772-Key!$B$5</f>
        <v>14.92</v>
      </c>
      <c r="T7772" s="2">
        <f t="shared" si="605"/>
        <v>44129.826388888891</v>
      </c>
      <c r="U7772" t="str">
        <f t="shared" si="606"/>
        <v>10-25-2020 19:50</v>
      </c>
      <c r="V7772">
        <f>IFERROR(IF(W7772=Z7772,VLOOKUP($U7772,[1]C8842!$G$2:$M$145,3,FALSE),0),0)</f>
        <v>0</v>
      </c>
      <c r="W7772">
        <f>VLOOKUP(RIGHT($V$1,5),Key!$A$9:$B$14,2,FALSE)</f>
        <v>10.199999999999999</v>
      </c>
      <c r="X7772">
        <f t="shared" si="609"/>
        <v>0</v>
      </c>
      <c r="Y7772">
        <f>VLOOKUP(RIGHT($X$1,5),Key!$A$9:$B$14,2,FALSE)</f>
        <v>3.7</v>
      </c>
      <c r="Z7772">
        <f t="shared" si="607"/>
        <v>10.199999999999999</v>
      </c>
      <c r="AA7772">
        <f t="shared" si="608"/>
        <v>0</v>
      </c>
    </row>
    <row r="7773" spans="1:27" x14ac:dyDescent="0.3">
      <c r="A7773">
        <v>100067</v>
      </c>
      <c r="B7773">
        <v>230922</v>
      </c>
      <c r="C7773" s="3">
        <v>44130.826388888891</v>
      </c>
      <c r="D7773">
        <v>2</v>
      </c>
      <c r="E7773">
        <v>1</v>
      </c>
      <c r="F7773" t="s">
        <v>26</v>
      </c>
      <c r="G7773">
        <v>1</v>
      </c>
      <c r="H7773">
        <v>62.726559999999999</v>
      </c>
      <c r="I7773">
        <v>18.757809999999999</v>
      </c>
      <c r="J7773">
        <v>1.046875</v>
      </c>
      <c r="K7773">
        <v>82.035160000000005</v>
      </c>
      <c r="L7773" s="3">
        <v>44130.57916666667</v>
      </c>
      <c r="M7773">
        <v>17.18</v>
      </c>
      <c r="N7773" t="s">
        <v>28</v>
      </c>
      <c r="P7773">
        <f>(C7773-Key!$B$1)*24</f>
        <v>4.78333333338378</v>
      </c>
      <c r="Q7773">
        <f>(Key!$B$2-'17.1'!C7773)*24</f>
        <v>-1.8333333333721384</v>
      </c>
      <c r="R7773" s="3">
        <f>C7773-(M7773-Key!$B$5)/(24*Key!$B$6)</f>
        <v>44130.812574074072</v>
      </c>
      <c r="S7773">
        <f>M7773-Key!$B$5</f>
        <v>14.92</v>
      </c>
      <c r="T7773" s="2">
        <f t="shared" si="605"/>
        <v>44129.826388888891</v>
      </c>
      <c r="U7773" t="str">
        <f t="shared" si="606"/>
        <v>10-25-2020 19:50</v>
      </c>
      <c r="V7773">
        <f>IFERROR(IF(W7773=Z7773,VLOOKUP($U7773,[1]C8842!$G$2:$M$145,3,FALSE),0),0)</f>
        <v>0</v>
      </c>
      <c r="W7773">
        <f>VLOOKUP(RIGHT($V$1,5),Key!$A$9:$B$14,2,FALSE)</f>
        <v>10.199999999999999</v>
      </c>
      <c r="X7773">
        <f t="shared" si="609"/>
        <v>0</v>
      </c>
      <c r="Y7773">
        <f>VLOOKUP(RIGHT($X$1,5),Key!$A$9:$B$14,2,FALSE)</f>
        <v>3.7</v>
      </c>
      <c r="Z7773">
        <f t="shared" si="607"/>
        <v>10.199999999999999</v>
      </c>
      <c r="AA7773">
        <f t="shared" si="608"/>
        <v>0</v>
      </c>
    </row>
    <row r="7774" spans="1:27" x14ac:dyDescent="0.3">
      <c r="A7774">
        <v>100067</v>
      </c>
      <c r="B7774">
        <v>230922</v>
      </c>
      <c r="C7774" s="3">
        <v>44130.826388888891</v>
      </c>
      <c r="D7774">
        <v>0</v>
      </c>
      <c r="E7774">
        <v>2</v>
      </c>
      <c r="F7774" t="s">
        <v>25</v>
      </c>
      <c r="G7774">
        <v>1</v>
      </c>
      <c r="H7774">
        <v>62.15625</v>
      </c>
      <c r="I7774">
        <v>15.07422</v>
      </c>
      <c r="J7774">
        <v>0.90234380000000003</v>
      </c>
      <c r="K7774">
        <v>46.019530000000003</v>
      </c>
      <c r="L7774" s="3">
        <v>44130.57916666667</v>
      </c>
      <c r="M7774">
        <v>17.18</v>
      </c>
      <c r="N7774" t="s">
        <v>28</v>
      </c>
      <c r="P7774">
        <f>(C7774-Key!$B$1)*24</f>
        <v>4.78333333338378</v>
      </c>
      <c r="Q7774">
        <f>(Key!$B$2-'17.1'!C7774)*24</f>
        <v>-1.8333333333721384</v>
      </c>
      <c r="R7774" s="3">
        <f>C7774-(M7774-Key!$B$5)/(24*Key!$B$6)</f>
        <v>44130.812574074072</v>
      </c>
      <c r="S7774">
        <f>M7774-Key!$B$5</f>
        <v>14.92</v>
      </c>
      <c r="T7774" s="2">
        <f t="shared" si="605"/>
        <v>44129.826388888891</v>
      </c>
      <c r="U7774" t="str">
        <f t="shared" si="606"/>
        <v>10-25-2020 19:50</v>
      </c>
      <c r="V7774">
        <f>IFERROR(IF(W7774=Z7774,VLOOKUP($U7774,[1]C8842!$G$2:$M$145,3,FALSE),0),0)</f>
        <v>0</v>
      </c>
      <c r="W7774">
        <f>VLOOKUP(RIGHT($V$1,5),Key!$A$9:$B$14,2,FALSE)</f>
        <v>10.199999999999999</v>
      </c>
      <c r="X7774">
        <f t="shared" si="609"/>
        <v>0</v>
      </c>
      <c r="Y7774">
        <f>VLOOKUP(RIGHT($X$1,5),Key!$A$9:$B$14,2,FALSE)</f>
        <v>3.7</v>
      </c>
      <c r="Z7774">
        <f t="shared" si="607"/>
        <v>10.199999999999999</v>
      </c>
      <c r="AA7774">
        <f t="shared" si="608"/>
        <v>0</v>
      </c>
    </row>
    <row r="7775" spans="1:27" x14ac:dyDescent="0.3">
      <c r="A7775">
        <v>100067</v>
      </c>
      <c r="B7775">
        <v>230922</v>
      </c>
      <c r="C7775" s="3">
        <v>44130.826388888891</v>
      </c>
      <c r="D7775">
        <v>1</v>
      </c>
      <c r="E7775">
        <v>1</v>
      </c>
      <c r="F7775" t="s">
        <v>25</v>
      </c>
      <c r="G7775">
        <v>1</v>
      </c>
      <c r="H7775">
        <v>66.320310000000006</v>
      </c>
      <c r="I7775">
        <v>18.26172</v>
      </c>
      <c r="J7775">
        <v>0.97265630000000003</v>
      </c>
      <c r="K7775">
        <v>56.023440000000001</v>
      </c>
      <c r="L7775" s="3">
        <v>44130.57916666667</v>
      </c>
      <c r="M7775">
        <v>17.18</v>
      </c>
      <c r="N7775" t="s">
        <v>28</v>
      </c>
      <c r="P7775">
        <f>(C7775-Key!$B$1)*24</f>
        <v>4.78333333338378</v>
      </c>
      <c r="Q7775">
        <f>(Key!$B$2-'17.1'!C7775)*24</f>
        <v>-1.8333333333721384</v>
      </c>
      <c r="R7775" s="3">
        <f>C7775-(M7775-Key!$B$5)/(24*Key!$B$6)</f>
        <v>44130.812574074072</v>
      </c>
      <c r="S7775">
        <f>M7775-Key!$B$5</f>
        <v>14.92</v>
      </c>
      <c r="T7775" s="2">
        <f t="shared" si="605"/>
        <v>44129.826388888891</v>
      </c>
      <c r="U7775" t="str">
        <f t="shared" si="606"/>
        <v>10-25-2020 19:50</v>
      </c>
      <c r="V7775">
        <f>IFERROR(IF(W7775=Z7775,VLOOKUP($U7775,[1]C8842!$G$2:$M$145,3,FALSE),0),0)</f>
        <v>0</v>
      </c>
      <c r="W7775">
        <f>VLOOKUP(RIGHT($V$1,5),Key!$A$9:$B$14,2,FALSE)</f>
        <v>10.199999999999999</v>
      </c>
      <c r="X7775">
        <f t="shared" si="609"/>
        <v>0</v>
      </c>
      <c r="Y7775">
        <f>VLOOKUP(RIGHT($X$1,5),Key!$A$9:$B$14,2,FALSE)</f>
        <v>3.7</v>
      </c>
      <c r="Z7775">
        <f t="shared" si="607"/>
        <v>10.199999999999999</v>
      </c>
      <c r="AA7775">
        <f t="shared" si="608"/>
        <v>0</v>
      </c>
    </row>
    <row r="7776" spans="1:27" x14ac:dyDescent="0.3">
      <c r="A7776">
        <v>100067</v>
      </c>
      <c r="B7776">
        <v>230922</v>
      </c>
      <c r="C7776" s="3">
        <v>44130.826388888891</v>
      </c>
      <c r="D7776">
        <v>3</v>
      </c>
      <c r="E7776">
        <v>2</v>
      </c>
      <c r="F7776" t="s">
        <v>26</v>
      </c>
      <c r="G7776">
        <v>5</v>
      </c>
      <c r="H7776">
        <v>54.992190000000001</v>
      </c>
      <c r="I7776">
        <v>95.375</v>
      </c>
      <c r="J7776">
        <v>4.90625</v>
      </c>
      <c r="K7776">
        <v>96.039060000000006</v>
      </c>
      <c r="L7776" s="3">
        <v>44130.57916666667</v>
      </c>
      <c r="M7776">
        <v>17.18</v>
      </c>
      <c r="N7776" t="s">
        <v>28</v>
      </c>
      <c r="P7776">
        <f>(C7776-Key!$B$1)*24</f>
        <v>4.78333333338378</v>
      </c>
      <c r="Q7776">
        <f>(Key!$B$2-'17.1'!C7776)*24</f>
        <v>-1.8333333333721384</v>
      </c>
      <c r="R7776" s="3">
        <f>C7776-(M7776-Key!$B$5)/(24*Key!$B$6)</f>
        <v>44130.812574074072</v>
      </c>
      <c r="S7776">
        <f>M7776-Key!$B$5</f>
        <v>14.92</v>
      </c>
      <c r="T7776" s="2">
        <f t="shared" si="605"/>
        <v>44129.826388888891</v>
      </c>
      <c r="U7776" t="str">
        <f t="shared" si="606"/>
        <v>10-25-2020 19:50</v>
      </c>
      <c r="V7776">
        <f>IFERROR(IF(W7776=Z7776,VLOOKUP($U7776,[1]C8842!$G$2:$M$145,3,FALSE),0),0)</f>
        <v>0</v>
      </c>
      <c r="W7776">
        <f>VLOOKUP(RIGHT($V$1,5),Key!$A$9:$B$14,2,FALSE)</f>
        <v>10.199999999999999</v>
      </c>
      <c r="X7776">
        <f t="shared" si="609"/>
        <v>0</v>
      </c>
      <c r="Y7776">
        <f>VLOOKUP(RIGHT($X$1,5),Key!$A$9:$B$14,2,FALSE)</f>
        <v>3.7</v>
      </c>
      <c r="Z7776">
        <f t="shared" si="607"/>
        <v>10.199999999999999</v>
      </c>
      <c r="AA7776">
        <f t="shared" si="608"/>
        <v>0</v>
      </c>
    </row>
    <row r="7777" spans="1:27" x14ac:dyDescent="0.3">
      <c r="A7777">
        <v>100067</v>
      </c>
      <c r="B7777">
        <v>230922</v>
      </c>
      <c r="C7777" s="3">
        <v>44130.826388888891</v>
      </c>
      <c r="D7777">
        <v>0</v>
      </c>
      <c r="E7777">
        <v>2</v>
      </c>
      <c r="F7777" t="s">
        <v>25</v>
      </c>
      <c r="G7777">
        <v>1</v>
      </c>
      <c r="H7777">
        <v>66.167969999999997</v>
      </c>
      <c r="I7777">
        <v>13.789059999999999</v>
      </c>
      <c r="J7777">
        <v>0.79296880000000003</v>
      </c>
      <c r="K7777">
        <v>46.019530000000003</v>
      </c>
      <c r="L7777" s="3">
        <v>44130.57916666667</v>
      </c>
      <c r="M7777">
        <v>17.18</v>
      </c>
      <c r="N7777" t="s">
        <v>28</v>
      </c>
      <c r="P7777">
        <f>(C7777-Key!$B$1)*24</f>
        <v>4.78333333338378</v>
      </c>
      <c r="Q7777">
        <f>(Key!$B$2-'17.1'!C7777)*24</f>
        <v>-1.8333333333721384</v>
      </c>
      <c r="R7777" s="3">
        <f>C7777-(M7777-Key!$B$5)/(24*Key!$B$6)</f>
        <v>44130.812574074072</v>
      </c>
      <c r="S7777">
        <f>M7777-Key!$B$5</f>
        <v>14.92</v>
      </c>
      <c r="T7777" s="2">
        <f t="shared" si="605"/>
        <v>44129.826388888891</v>
      </c>
      <c r="U7777" t="str">
        <f t="shared" si="606"/>
        <v>10-25-2020 19:50</v>
      </c>
      <c r="V7777">
        <f>IFERROR(IF(W7777=Z7777,VLOOKUP($U7777,[1]C8842!$G$2:$M$145,3,FALSE),0),0)</f>
        <v>0</v>
      </c>
      <c r="W7777">
        <f>VLOOKUP(RIGHT($V$1,5),Key!$A$9:$B$14,2,FALSE)</f>
        <v>10.199999999999999</v>
      </c>
      <c r="X7777">
        <f t="shared" si="609"/>
        <v>0</v>
      </c>
      <c r="Y7777">
        <f>VLOOKUP(RIGHT($X$1,5),Key!$A$9:$B$14,2,FALSE)</f>
        <v>3.7</v>
      </c>
      <c r="Z7777">
        <f t="shared" si="607"/>
        <v>10.199999999999999</v>
      </c>
      <c r="AA7777">
        <f t="shared" si="608"/>
        <v>0</v>
      </c>
    </row>
    <row r="7778" spans="1:27" x14ac:dyDescent="0.3">
      <c r="A7778">
        <v>100067</v>
      </c>
      <c r="B7778">
        <v>230922</v>
      </c>
      <c r="C7778" s="3">
        <v>44130.826388888891</v>
      </c>
      <c r="D7778">
        <v>1</v>
      </c>
      <c r="E7778">
        <v>1</v>
      </c>
      <c r="F7778" t="s">
        <v>25</v>
      </c>
      <c r="G7778">
        <v>1</v>
      </c>
      <c r="H7778">
        <v>64.019530000000003</v>
      </c>
      <c r="I7778">
        <v>13.46875</v>
      </c>
      <c r="J7778">
        <v>0.80859380000000003</v>
      </c>
      <c r="K7778">
        <v>58.023440000000001</v>
      </c>
      <c r="L7778" s="3">
        <v>44130.57916666667</v>
      </c>
      <c r="M7778">
        <v>17.18</v>
      </c>
      <c r="N7778" t="s">
        <v>28</v>
      </c>
      <c r="P7778">
        <f>(C7778-Key!$B$1)*24</f>
        <v>4.78333333338378</v>
      </c>
      <c r="Q7778">
        <f>(Key!$B$2-'17.1'!C7778)*24</f>
        <v>-1.8333333333721384</v>
      </c>
      <c r="R7778" s="3">
        <f>C7778-(M7778-Key!$B$5)/(24*Key!$B$6)</f>
        <v>44130.812574074072</v>
      </c>
      <c r="S7778">
        <f>M7778-Key!$B$5</f>
        <v>14.92</v>
      </c>
      <c r="T7778" s="2">
        <f t="shared" si="605"/>
        <v>44129.826388888891</v>
      </c>
      <c r="U7778" t="str">
        <f t="shared" si="606"/>
        <v>10-25-2020 19:50</v>
      </c>
      <c r="V7778">
        <f>IFERROR(IF(W7778=Z7778,VLOOKUP($U7778,[1]C8842!$G$2:$M$145,3,FALSE),0),0)</f>
        <v>0</v>
      </c>
      <c r="W7778">
        <f>VLOOKUP(RIGHT($V$1,5),Key!$A$9:$B$14,2,FALSE)</f>
        <v>10.199999999999999</v>
      </c>
      <c r="X7778">
        <f t="shared" si="609"/>
        <v>0</v>
      </c>
      <c r="Y7778">
        <f>VLOOKUP(RIGHT($X$1,5),Key!$A$9:$B$14,2,FALSE)</f>
        <v>3.7</v>
      </c>
      <c r="Z7778">
        <f t="shared" si="607"/>
        <v>10.199999999999999</v>
      </c>
      <c r="AA7778">
        <f t="shared" si="608"/>
        <v>0</v>
      </c>
    </row>
    <row r="7779" spans="1:27" x14ac:dyDescent="0.3">
      <c r="A7779">
        <v>100067</v>
      </c>
      <c r="B7779">
        <v>230922</v>
      </c>
      <c r="C7779" s="3">
        <v>44130.826388888891</v>
      </c>
      <c r="D7779">
        <v>3</v>
      </c>
      <c r="E7779">
        <v>2</v>
      </c>
      <c r="F7779" t="s">
        <v>26</v>
      </c>
      <c r="G7779">
        <v>1</v>
      </c>
      <c r="H7779">
        <v>58.460940000000001</v>
      </c>
      <c r="I7779">
        <v>18.44922</v>
      </c>
      <c r="J7779">
        <v>1.113281</v>
      </c>
      <c r="K7779">
        <v>96.039060000000006</v>
      </c>
      <c r="L7779" s="3">
        <v>44130.57916666667</v>
      </c>
      <c r="M7779">
        <v>17.18</v>
      </c>
      <c r="N7779" t="s">
        <v>28</v>
      </c>
      <c r="P7779">
        <f>(C7779-Key!$B$1)*24</f>
        <v>4.78333333338378</v>
      </c>
      <c r="Q7779">
        <f>(Key!$B$2-'17.1'!C7779)*24</f>
        <v>-1.8333333333721384</v>
      </c>
      <c r="R7779" s="3">
        <f>C7779-(M7779-Key!$B$5)/(24*Key!$B$6)</f>
        <v>44130.812574074072</v>
      </c>
      <c r="S7779">
        <f>M7779-Key!$B$5</f>
        <v>14.92</v>
      </c>
      <c r="T7779" s="2">
        <f t="shared" si="605"/>
        <v>44129.826388888891</v>
      </c>
      <c r="U7779" t="str">
        <f t="shared" si="606"/>
        <v>10-25-2020 19:50</v>
      </c>
      <c r="V7779">
        <f>IFERROR(IF(W7779=Z7779,VLOOKUP($U7779,[1]C8842!$G$2:$M$145,3,FALSE),0),0)</f>
        <v>0</v>
      </c>
      <c r="W7779">
        <f>VLOOKUP(RIGHT($V$1,5),Key!$A$9:$B$14,2,FALSE)</f>
        <v>10.199999999999999</v>
      </c>
      <c r="X7779">
        <f t="shared" si="609"/>
        <v>0</v>
      </c>
      <c r="Y7779">
        <f>VLOOKUP(RIGHT($X$1,5),Key!$A$9:$B$14,2,FALSE)</f>
        <v>3.7</v>
      </c>
      <c r="Z7779">
        <f t="shared" si="607"/>
        <v>10.199999999999999</v>
      </c>
      <c r="AA7779">
        <f t="shared" si="608"/>
        <v>0</v>
      </c>
    </row>
    <row r="7780" spans="1:27" x14ac:dyDescent="0.3">
      <c r="A7780">
        <v>100067</v>
      </c>
      <c r="B7780">
        <v>230922</v>
      </c>
      <c r="C7780" s="3">
        <v>44130.826388888891</v>
      </c>
      <c r="D7780">
        <v>2</v>
      </c>
      <c r="E7780">
        <v>1</v>
      </c>
      <c r="F7780" t="s">
        <v>26</v>
      </c>
      <c r="G7780">
        <v>1</v>
      </c>
      <c r="H7780">
        <v>64.765630000000002</v>
      </c>
      <c r="I7780">
        <v>15.316409999999999</v>
      </c>
      <c r="J7780">
        <v>0.875</v>
      </c>
      <c r="K7780">
        <v>81.035160000000005</v>
      </c>
      <c r="L7780" s="3">
        <v>44130.57916666667</v>
      </c>
      <c r="M7780">
        <v>17.18</v>
      </c>
      <c r="N7780" t="s">
        <v>28</v>
      </c>
      <c r="P7780">
        <f>(C7780-Key!$B$1)*24</f>
        <v>4.78333333338378</v>
      </c>
      <c r="Q7780">
        <f>(Key!$B$2-'17.1'!C7780)*24</f>
        <v>-1.8333333333721384</v>
      </c>
      <c r="R7780" s="3">
        <f>C7780-(M7780-Key!$B$5)/(24*Key!$B$6)</f>
        <v>44130.812574074072</v>
      </c>
      <c r="S7780">
        <f>M7780-Key!$B$5</f>
        <v>14.92</v>
      </c>
      <c r="T7780" s="2">
        <f t="shared" si="605"/>
        <v>44129.826388888891</v>
      </c>
      <c r="U7780" t="str">
        <f t="shared" si="606"/>
        <v>10-25-2020 19:50</v>
      </c>
      <c r="V7780">
        <f>IFERROR(IF(W7780=Z7780,VLOOKUP($U7780,[1]C8842!$G$2:$M$145,3,FALSE),0),0)</f>
        <v>0</v>
      </c>
      <c r="W7780">
        <f>VLOOKUP(RIGHT($V$1,5),Key!$A$9:$B$14,2,FALSE)</f>
        <v>10.199999999999999</v>
      </c>
      <c r="X7780">
        <f t="shared" si="609"/>
        <v>0</v>
      </c>
      <c r="Y7780">
        <f>VLOOKUP(RIGHT($X$1,5),Key!$A$9:$B$14,2,FALSE)</f>
        <v>3.7</v>
      </c>
      <c r="Z7780">
        <f t="shared" si="607"/>
        <v>10.199999999999999</v>
      </c>
      <c r="AA7780">
        <f t="shared" si="608"/>
        <v>0</v>
      </c>
    </row>
    <row r="7781" spans="1:27" x14ac:dyDescent="0.3">
      <c r="A7781">
        <v>100067</v>
      </c>
      <c r="B7781">
        <v>230922</v>
      </c>
      <c r="C7781" s="3">
        <v>44130.826388888891</v>
      </c>
      <c r="D7781">
        <v>3</v>
      </c>
      <c r="E7781">
        <v>2</v>
      </c>
      <c r="F7781" t="s">
        <v>26</v>
      </c>
      <c r="G7781">
        <v>1</v>
      </c>
      <c r="H7781">
        <v>66.96875</v>
      </c>
      <c r="I7781">
        <v>16.32422</v>
      </c>
      <c r="J7781">
        <v>0.88671880000000003</v>
      </c>
      <c r="K7781">
        <v>92.039060000000006</v>
      </c>
      <c r="L7781" s="3">
        <v>44130.57916666667</v>
      </c>
      <c r="M7781">
        <v>17.18</v>
      </c>
      <c r="N7781" t="s">
        <v>28</v>
      </c>
      <c r="P7781">
        <f>(C7781-Key!$B$1)*24</f>
        <v>4.78333333338378</v>
      </c>
      <c r="Q7781">
        <f>(Key!$B$2-'17.1'!C7781)*24</f>
        <v>-1.8333333333721384</v>
      </c>
      <c r="R7781" s="3">
        <f>C7781-(M7781-Key!$B$5)/(24*Key!$B$6)</f>
        <v>44130.812574074072</v>
      </c>
      <c r="S7781">
        <f>M7781-Key!$B$5</f>
        <v>14.92</v>
      </c>
      <c r="T7781" s="2">
        <f t="shared" si="605"/>
        <v>44129.826388888891</v>
      </c>
      <c r="U7781" t="str">
        <f t="shared" si="606"/>
        <v>10-25-2020 19:50</v>
      </c>
      <c r="V7781">
        <f>IFERROR(IF(W7781=Z7781,VLOOKUP($U7781,[1]C8842!$G$2:$M$145,3,FALSE),0),0)</f>
        <v>0</v>
      </c>
      <c r="W7781">
        <f>VLOOKUP(RIGHT($V$1,5),Key!$A$9:$B$14,2,FALSE)</f>
        <v>10.199999999999999</v>
      </c>
      <c r="X7781">
        <f t="shared" si="609"/>
        <v>0</v>
      </c>
      <c r="Y7781">
        <f>VLOOKUP(RIGHT($X$1,5),Key!$A$9:$B$14,2,FALSE)</f>
        <v>3.7</v>
      </c>
      <c r="Z7781">
        <f t="shared" si="607"/>
        <v>10.199999999999999</v>
      </c>
      <c r="AA7781">
        <f t="shared" si="608"/>
        <v>0</v>
      </c>
    </row>
    <row r="7782" spans="1:27" x14ac:dyDescent="0.3">
      <c r="A7782">
        <v>100067</v>
      </c>
      <c r="B7782">
        <v>230922</v>
      </c>
      <c r="C7782" s="3">
        <v>44130.826388888891</v>
      </c>
      <c r="D7782">
        <v>3</v>
      </c>
      <c r="E7782">
        <v>2</v>
      </c>
      <c r="F7782" t="s">
        <v>26</v>
      </c>
      <c r="G7782">
        <v>2</v>
      </c>
      <c r="H7782">
        <v>66.097660000000005</v>
      </c>
      <c r="I7782">
        <v>21.441410000000001</v>
      </c>
      <c r="J7782">
        <v>1.1015630000000001</v>
      </c>
      <c r="K7782">
        <v>94.039060000000006</v>
      </c>
      <c r="L7782" s="3">
        <v>44130.57916666667</v>
      </c>
      <c r="M7782">
        <v>17.18</v>
      </c>
      <c r="N7782" t="s">
        <v>28</v>
      </c>
      <c r="P7782">
        <f>(C7782-Key!$B$1)*24</f>
        <v>4.78333333338378</v>
      </c>
      <c r="Q7782">
        <f>(Key!$B$2-'17.1'!C7782)*24</f>
        <v>-1.8333333333721384</v>
      </c>
      <c r="R7782" s="3">
        <f>C7782-(M7782-Key!$B$5)/(24*Key!$B$6)</f>
        <v>44130.812574074072</v>
      </c>
      <c r="S7782">
        <f>M7782-Key!$B$5</f>
        <v>14.92</v>
      </c>
      <c r="T7782" s="2">
        <f t="shared" si="605"/>
        <v>44129.826388888891</v>
      </c>
      <c r="U7782" t="str">
        <f t="shared" si="606"/>
        <v>10-25-2020 19:50</v>
      </c>
      <c r="V7782">
        <f>IFERROR(IF(W7782=Z7782,VLOOKUP($U7782,[1]C8842!$G$2:$M$145,3,FALSE),0),0)</f>
        <v>0</v>
      </c>
      <c r="W7782">
        <f>VLOOKUP(RIGHT($V$1,5),Key!$A$9:$B$14,2,FALSE)</f>
        <v>10.199999999999999</v>
      </c>
      <c r="X7782">
        <f t="shared" si="609"/>
        <v>0</v>
      </c>
      <c r="Y7782">
        <f>VLOOKUP(RIGHT($X$1,5),Key!$A$9:$B$14,2,FALSE)</f>
        <v>3.7</v>
      </c>
      <c r="Z7782">
        <f t="shared" si="607"/>
        <v>10.199999999999999</v>
      </c>
      <c r="AA7782">
        <f t="shared" si="608"/>
        <v>0</v>
      </c>
    </row>
    <row r="7783" spans="1:27" x14ac:dyDescent="0.3">
      <c r="A7783">
        <v>100067</v>
      </c>
      <c r="B7783">
        <v>230922</v>
      </c>
      <c r="C7783" s="3">
        <v>44130.826388888891</v>
      </c>
      <c r="D7783">
        <v>2</v>
      </c>
      <c r="E7783">
        <v>1</v>
      </c>
      <c r="F7783" t="s">
        <v>26</v>
      </c>
      <c r="G7783">
        <v>1</v>
      </c>
      <c r="H7783">
        <v>70.480469999999997</v>
      </c>
      <c r="I7783">
        <v>17.335940000000001</v>
      </c>
      <c r="J7783">
        <v>0.87890630000000003</v>
      </c>
      <c r="K7783">
        <v>83.035160000000005</v>
      </c>
      <c r="L7783" s="3">
        <v>44130.57916666667</v>
      </c>
      <c r="M7783">
        <v>17.18</v>
      </c>
      <c r="N7783" t="s">
        <v>28</v>
      </c>
      <c r="P7783">
        <f>(C7783-Key!$B$1)*24</f>
        <v>4.78333333338378</v>
      </c>
      <c r="Q7783">
        <f>(Key!$B$2-'17.1'!C7783)*24</f>
        <v>-1.8333333333721384</v>
      </c>
      <c r="R7783" s="3">
        <f>C7783-(M7783-Key!$B$5)/(24*Key!$B$6)</f>
        <v>44130.812574074072</v>
      </c>
      <c r="S7783">
        <f>M7783-Key!$B$5</f>
        <v>14.92</v>
      </c>
      <c r="T7783" s="2">
        <f t="shared" si="605"/>
        <v>44129.826388888891</v>
      </c>
      <c r="U7783" t="str">
        <f t="shared" si="606"/>
        <v>10-25-2020 19:50</v>
      </c>
      <c r="V7783">
        <f>IFERROR(IF(W7783=Z7783,VLOOKUP($U7783,[1]C8842!$G$2:$M$145,3,FALSE),0),0)</f>
        <v>0</v>
      </c>
      <c r="W7783">
        <f>VLOOKUP(RIGHT($V$1,5),Key!$A$9:$B$14,2,FALSE)</f>
        <v>10.199999999999999</v>
      </c>
      <c r="X7783">
        <f t="shared" si="609"/>
        <v>0</v>
      </c>
      <c r="Y7783">
        <f>VLOOKUP(RIGHT($X$1,5),Key!$A$9:$B$14,2,FALSE)</f>
        <v>3.7</v>
      </c>
      <c r="Z7783">
        <f t="shared" si="607"/>
        <v>10.199999999999999</v>
      </c>
      <c r="AA7783">
        <f t="shared" si="608"/>
        <v>0</v>
      </c>
    </row>
    <row r="7784" spans="1:27" x14ac:dyDescent="0.3">
      <c r="A7784">
        <v>100067</v>
      </c>
      <c r="B7784">
        <v>230922</v>
      </c>
      <c r="C7784" s="3">
        <v>44130.826388888891</v>
      </c>
      <c r="D7784">
        <v>3</v>
      </c>
      <c r="E7784">
        <v>2</v>
      </c>
      <c r="F7784" t="s">
        <v>26</v>
      </c>
      <c r="G7784">
        <v>1</v>
      </c>
      <c r="H7784">
        <v>72.058589999999995</v>
      </c>
      <c r="I7784">
        <v>15.54688</v>
      </c>
      <c r="J7784">
        <v>0.79296880000000003</v>
      </c>
      <c r="K7784">
        <v>94.039060000000006</v>
      </c>
      <c r="L7784" s="3">
        <v>44130.57916666667</v>
      </c>
      <c r="M7784">
        <v>17.18</v>
      </c>
      <c r="N7784" t="s">
        <v>28</v>
      </c>
      <c r="P7784">
        <f>(C7784-Key!$B$1)*24</f>
        <v>4.78333333338378</v>
      </c>
      <c r="Q7784">
        <f>(Key!$B$2-'17.1'!C7784)*24</f>
        <v>-1.8333333333721384</v>
      </c>
      <c r="R7784" s="3">
        <f>C7784-(M7784-Key!$B$5)/(24*Key!$B$6)</f>
        <v>44130.812574074072</v>
      </c>
      <c r="S7784">
        <f>M7784-Key!$B$5</f>
        <v>14.92</v>
      </c>
      <c r="T7784" s="2">
        <f t="shared" si="605"/>
        <v>44129.826388888891</v>
      </c>
      <c r="U7784" t="str">
        <f t="shared" si="606"/>
        <v>10-25-2020 19:50</v>
      </c>
      <c r="V7784">
        <f>IFERROR(IF(W7784=Z7784,VLOOKUP($U7784,[1]C8842!$G$2:$M$145,3,FALSE),0),0)</f>
        <v>0</v>
      </c>
      <c r="W7784">
        <f>VLOOKUP(RIGHT($V$1,5),Key!$A$9:$B$14,2,FALSE)</f>
        <v>10.199999999999999</v>
      </c>
      <c r="X7784">
        <f t="shared" si="609"/>
        <v>0</v>
      </c>
      <c r="Y7784">
        <f>VLOOKUP(RIGHT($X$1,5),Key!$A$9:$B$14,2,FALSE)</f>
        <v>3.7</v>
      </c>
      <c r="Z7784">
        <f t="shared" si="607"/>
        <v>10.199999999999999</v>
      </c>
      <c r="AA7784">
        <f t="shared" si="608"/>
        <v>0</v>
      </c>
    </row>
    <row r="7785" spans="1:27" x14ac:dyDescent="0.3">
      <c r="A7785">
        <v>100067</v>
      </c>
      <c r="B7785">
        <v>230922</v>
      </c>
      <c r="C7785" s="3">
        <v>44130.826388888891</v>
      </c>
      <c r="D7785">
        <v>2</v>
      </c>
      <c r="E7785">
        <v>1</v>
      </c>
      <c r="F7785" t="s">
        <v>26</v>
      </c>
      <c r="G7785">
        <v>1</v>
      </c>
      <c r="H7785">
        <v>68.796880000000002</v>
      </c>
      <c r="I7785">
        <v>16.20703</v>
      </c>
      <c r="J7785">
        <v>0.85546880000000003</v>
      </c>
      <c r="K7785">
        <v>81.035160000000005</v>
      </c>
      <c r="L7785" s="3">
        <v>44130.57916666667</v>
      </c>
      <c r="M7785">
        <v>17.18</v>
      </c>
      <c r="N7785" t="s">
        <v>28</v>
      </c>
      <c r="P7785">
        <f>(C7785-Key!$B$1)*24</f>
        <v>4.78333333338378</v>
      </c>
      <c r="Q7785">
        <f>(Key!$B$2-'17.1'!C7785)*24</f>
        <v>-1.8333333333721384</v>
      </c>
      <c r="R7785" s="3">
        <f>C7785-(M7785-Key!$B$5)/(24*Key!$B$6)</f>
        <v>44130.812574074072</v>
      </c>
      <c r="S7785">
        <f>M7785-Key!$B$5</f>
        <v>14.92</v>
      </c>
      <c r="T7785" s="2">
        <f t="shared" si="605"/>
        <v>44129.826388888891</v>
      </c>
      <c r="U7785" t="str">
        <f t="shared" si="606"/>
        <v>10-25-2020 19:50</v>
      </c>
      <c r="V7785">
        <f>IFERROR(IF(W7785=Z7785,VLOOKUP($U7785,[1]C8842!$G$2:$M$145,3,FALSE),0),0)</f>
        <v>0</v>
      </c>
      <c r="W7785">
        <f>VLOOKUP(RIGHT($V$1,5),Key!$A$9:$B$14,2,FALSE)</f>
        <v>10.199999999999999</v>
      </c>
      <c r="X7785">
        <f t="shared" si="609"/>
        <v>0</v>
      </c>
      <c r="Y7785">
        <f>VLOOKUP(RIGHT($X$1,5),Key!$A$9:$B$14,2,FALSE)</f>
        <v>3.7</v>
      </c>
      <c r="Z7785">
        <f t="shared" si="607"/>
        <v>10.199999999999999</v>
      </c>
      <c r="AA7785">
        <f t="shared" si="608"/>
        <v>0</v>
      </c>
    </row>
    <row r="7786" spans="1:27" x14ac:dyDescent="0.3">
      <c r="A7786">
        <v>100067</v>
      </c>
      <c r="B7786">
        <v>230922</v>
      </c>
      <c r="C7786" s="3">
        <v>44130.826388888891</v>
      </c>
      <c r="D7786">
        <v>3</v>
      </c>
      <c r="E7786">
        <v>2</v>
      </c>
      <c r="F7786" t="s">
        <v>26</v>
      </c>
      <c r="G7786">
        <v>1</v>
      </c>
      <c r="H7786">
        <v>70.484380000000002</v>
      </c>
      <c r="I7786">
        <v>14.45313</v>
      </c>
      <c r="J7786">
        <v>0.76953130000000003</v>
      </c>
      <c r="K7786">
        <v>94.039060000000006</v>
      </c>
      <c r="L7786" s="3">
        <v>44130.57916666667</v>
      </c>
      <c r="M7786">
        <v>17.18</v>
      </c>
      <c r="N7786" t="s">
        <v>28</v>
      </c>
      <c r="P7786">
        <f>(C7786-Key!$B$1)*24</f>
        <v>4.78333333338378</v>
      </c>
      <c r="Q7786">
        <f>(Key!$B$2-'17.1'!C7786)*24</f>
        <v>-1.8333333333721384</v>
      </c>
      <c r="R7786" s="3">
        <f>C7786-(M7786-Key!$B$5)/(24*Key!$B$6)</f>
        <v>44130.812574074072</v>
      </c>
      <c r="S7786">
        <f>M7786-Key!$B$5</f>
        <v>14.92</v>
      </c>
      <c r="T7786" s="2">
        <f t="shared" si="605"/>
        <v>44129.826388888891</v>
      </c>
      <c r="U7786" t="str">
        <f t="shared" si="606"/>
        <v>10-25-2020 19:50</v>
      </c>
      <c r="V7786">
        <f>IFERROR(IF(W7786=Z7786,VLOOKUP($U7786,[1]C8842!$G$2:$M$145,3,FALSE),0),0)</f>
        <v>0</v>
      </c>
      <c r="W7786">
        <f>VLOOKUP(RIGHT($V$1,5),Key!$A$9:$B$14,2,FALSE)</f>
        <v>10.199999999999999</v>
      </c>
      <c r="X7786">
        <f t="shared" si="609"/>
        <v>0</v>
      </c>
      <c r="Y7786">
        <f>VLOOKUP(RIGHT($X$1,5),Key!$A$9:$B$14,2,FALSE)</f>
        <v>3.7</v>
      </c>
      <c r="Z7786">
        <f t="shared" si="607"/>
        <v>10.199999999999999</v>
      </c>
      <c r="AA7786">
        <f t="shared" si="608"/>
        <v>0</v>
      </c>
    </row>
    <row r="7787" spans="1:27" x14ac:dyDescent="0.3">
      <c r="A7787">
        <v>100067</v>
      </c>
      <c r="B7787">
        <v>230922</v>
      </c>
      <c r="C7787" s="3">
        <v>44130.826388888891</v>
      </c>
      <c r="D7787">
        <v>3</v>
      </c>
      <c r="E7787">
        <v>2</v>
      </c>
      <c r="F7787" t="s">
        <v>26</v>
      </c>
      <c r="G7787">
        <v>1</v>
      </c>
      <c r="H7787">
        <v>69.632810000000006</v>
      </c>
      <c r="I7787">
        <v>15.226559999999999</v>
      </c>
      <c r="J7787">
        <v>0.80859380000000003</v>
      </c>
      <c r="K7787">
        <v>93.039060000000006</v>
      </c>
      <c r="L7787" s="3">
        <v>44130.57916666667</v>
      </c>
      <c r="M7787">
        <v>17.18</v>
      </c>
      <c r="N7787" t="s">
        <v>28</v>
      </c>
      <c r="P7787">
        <f>(C7787-Key!$B$1)*24</f>
        <v>4.78333333338378</v>
      </c>
      <c r="Q7787">
        <f>(Key!$B$2-'17.1'!C7787)*24</f>
        <v>-1.8333333333721384</v>
      </c>
      <c r="R7787" s="3">
        <f>C7787-(M7787-Key!$B$5)/(24*Key!$B$6)</f>
        <v>44130.812574074072</v>
      </c>
      <c r="S7787">
        <f>M7787-Key!$B$5</f>
        <v>14.92</v>
      </c>
      <c r="T7787" s="2">
        <f t="shared" si="605"/>
        <v>44129.826388888891</v>
      </c>
      <c r="U7787" t="str">
        <f t="shared" si="606"/>
        <v>10-25-2020 19:50</v>
      </c>
      <c r="V7787">
        <f>IFERROR(IF(W7787=Z7787,VLOOKUP($U7787,[1]C8842!$G$2:$M$145,3,FALSE),0),0)</f>
        <v>0</v>
      </c>
      <c r="W7787">
        <f>VLOOKUP(RIGHT($V$1,5),Key!$A$9:$B$14,2,FALSE)</f>
        <v>10.199999999999999</v>
      </c>
      <c r="X7787">
        <f t="shared" si="609"/>
        <v>0</v>
      </c>
      <c r="Y7787">
        <f>VLOOKUP(RIGHT($X$1,5),Key!$A$9:$B$14,2,FALSE)</f>
        <v>3.7</v>
      </c>
      <c r="Z7787">
        <f t="shared" si="607"/>
        <v>10.199999999999999</v>
      </c>
      <c r="AA7787">
        <f t="shared" si="608"/>
        <v>0</v>
      </c>
    </row>
    <row r="7788" spans="1:27" x14ac:dyDescent="0.3">
      <c r="A7788">
        <v>100067</v>
      </c>
      <c r="B7788">
        <v>230922</v>
      </c>
      <c r="C7788" s="3">
        <v>44130.82708333333</v>
      </c>
      <c r="D7788">
        <v>2</v>
      </c>
      <c r="E7788">
        <v>1</v>
      </c>
      <c r="F7788" t="s">
        <v>26</v>
      </c>
      <c r="G7788">
        <v>1</v>
      </c>
      <c r="H7788">
        <v>69.996089999999995</v>
      </c>
      <c r="I7788">
        <v>19.464839999999999</v>
      </c>
      <c r="J7788">
        <v>0.96875</v>
      </c>
      <c r="K7788">
        <v>83.035160000000005</v>
      </c>
      <c r="L7788" s="3">
        <v>44130.57916666667</v>
      </c>
      <c r="M7788">
        <v>17.18</v>
      </c>
      <c r="N7788" t="s">
        <v>28</v>
      </c>
      <c r="P7788">
        <f>(C7788-Key!$B$1)*24</f>
        <v>4.7999999999301508</v>
      </c>
      <c r="Q7788">
        <f>(Key!$B$2-'17.1'!C7788)*24</f>
        <v>-1.8499999999185093</v>
      </c>
      <c r="R7788" s="3">
        <f>C7788-(M7788-Key!$B$5)/(24*Key!$B$6)</f>
        <v>44130.813268518512</v>
      </c>
      <c r="S7788">
        <f>M7788-Key!$B$5</f>
        <v>14.92</v>
      </c>
      <c r="T7788" s="2">
        <f t="shared" si="605"/>
        <v>44129.826388888891</v>
      </c>
      <c r="U7788" t="str">
        <f t="shared" si="606"/>
        <v>10-25-2020 19:50</v>
      </c>
      <c r="V7788">
        <f>IFERROR(IF(W7788=Z7788,VLOOKUP($U7788,[1]C8842!$G$2:$M$145,3,FALSE),0),0)</f>
        <v>0</v>
      </c>
      <c r="W7788">
        <f>VLOOKUP(RIGHT($V$1,5),Key!$A$9:$B$14,2,FALSE)</f>
        <v>10.199999999999999</v>
      </c>
      <c r="X7788">
        <f t="shared" si="609"/>
        <v>0</v>
      </c>
      <c r="Y7788">
        <f>VLOOKUP(RIGHT($X$1,5),Key!$A$9:$B$14,2,FALSE)</f>
        <v>3.7</v>
      </c>
      <c r="Z7788">
        <f t="shared" si="607"/>
        <v>10.199999999999999</v>
      </c>
      <c r="AA7788">
        <f t="shared" si="608"/>
        <v>0</v>
      </c>
    </row>
    <row r="7789" spans="1:27" x14ac:dyDescent="0.3">
      <c r="A7789">
        <v>100067</v>
      </c>
      <c r="B7789">
        <v>230922</v>
      </c>
      <c r="C7789" s="3">
        <v>44130.82708333333</v>
      </c>
      <c r="D7789">
        <v>2</v>
      </c>
      <c r="E7789">
        <v>1</v>
      </c>
      <c r="F7789" t="s">
        <v>26</v>
      </c>
      <c r="G7789">
        <v>1</v>
      </c>
      <c r="H7789">
        <v>71.542969999999997</v>
      </c>
      <c r="I7789">
        <v>17.046880000000002</v>
      </c>
      <c r="J7789">
        <v>0.85546880000000003</v>
      </c>
      <c r="K7789">
        <v>80.03125</v>
      </c>
      <c r="L7789" s="3">
        <v>44130.57916666667</v>
      </c>
      <c r="M7789">
        <v>17.18</v>
      </c>
      <c r="N7789" t="s">
        <v>28</v>
      </c>
      <c r="P7789">
        <f>(C7789-Key!$B$1)*24</f>
        <v>4.7999999999301508</v>
      </c>
      <c r="Q7789">
        <f>(Key!$B$2-'17.1'!C7789)*24</f>
        <v>-1.8499999999185093</v>
      </c>
      <c r="R7789" s="3">
        <f>C7789-(M7789-Key!$B$5)/(24*Key!$B$6)</f>
        <v>44130.813268518512</v>
      </c>
      <c r="S7789">
        <f>M7789-Key!$B$5</f>
        <v>14.92</v>
      </c>
      <c r="T7789" s="2">
        <f t="shared" si="605"/>
        <v>44129.826388888891</v>
      </c>
      <c r="U7789" t="str">
        <f t="shared" si="606"/>
        <v>10-25-2020 19:50</v>
      </c>
      <c r="V7789">
        <f>IFERROR(IF(W7789=Z7789,VLOOKUP($U7789,[1]C8842!$G$2:$M$145,3,FALSE),0),0)</f>
        <v>0</v>
      </c>
      <c r="W7789">
        <f>VLOOKUP(RIGHT($V$1,5),Key!$A$9:$B$14,2,FALSE)</f>
        <v>10.199999999999999</v>
      </c>
      <c r="X7789">
        <f t="shared" si="609"/>
        <v>0</v>
      </c>
      <c r="Y7789">
        <f>VLOOKUP(RIGHT($X$1,5),Key!$A$9:$B$14,2,FALSE)</f>
        <v>3.7</v>
      </c>
      <c r="Z7789">
        <f t="shared" si="607"/>
        <v>10.199999999999999</v>
      </c>
      <c r="AA7789">
        <f t="shared" si="608"/>
        <v>0</v>
      </c>
    </row>
    <row r="7790" spans="1:27" x14ac:dyDescent="0.3">
      <c r="A7790">
        <v>100067</v>
      </c>
      <c r="B7790">
        <v>230922</v>
      </c>
      <c r="C7790" s="3">
        <v>44130.82708333333</v>
      </c>
      <c r="D7790">
        <v>3</v>
      </c>
      <c r="E7790">
        <v>2</v>
      </c>
      <c r="F7790" t="s">
        <v>26</v>
      </c>
      <c r="G7790">
        <v>4</v>
      </c>
      <c r="H7790">
        <v>62.074219999999997</v>
      </c>
      <c r="I7790">
        <v>75.511719999999997</v>
      </c>
      <c r="J7790">
        <v>3.4960939999999998</v>
      </c>
      <c r="K7790">
        <v>94.039060000000006</v>
      </c>
      <c r="L7790" s="3">
        <v>44130.57916666667</v>
      </c>
      <c r="M7790">
        <v>17.18</v>
      </c>
      <c r="N7790" t="s">
        <v>28</v>
      </c>
      <c r="P7790">
        <f>(C7790-Key!$B$1)*24</f>
        <v>4.7999999999301508</v>
      </c>
      <c r="Q7790">
        <f>(Key!$B$2-'17.1'!C7790)*24</f>
        <v>-1.8499999999185093</v>
      </c>
      <c r="R7790" s="3">
        <f>C7790-(M7790-Key!$B$5)/(24*Key!$B$6)</f>
        <v>44130.813268518512</v>
      </c>
      <c r="S7790">
        <f>M7790-Key!$B$5</f>
        <v>14.92</v>
      </c>
      <c r="T7790" s="2">
        <f t="shared" si="605"/>
        <v>44129.826388888891</v>
      </c>
      <c r="U7790" t="str">
        <f t="shared" si="606"/>
        <v>10-25-2020 19:50</v>
      </c>
      <c r="V7790">
        <f>IFERROR(IF(W7790=Z7790,VLOOKUP($U7790,[1]C8842!$G$2:$M$145,3,FALSE),0),0)</f>
        <v>0</v>
      </c>
      <c r="W7790">
        <f>VLOOKUP(RIGHT($V$1,5),Key!$A$9:$B$14,2,FALSE)</f>
        <v>10.199999999999999</v>
      </c>
      <c r="X7790">
        <f t="shared" si="609"/>
        <v>0</v>
      </c>
      <c r="Y7790">
        <f>VLOOKUP(RIGHT($X$1,5),Key!$A$9:$B$14,2,FALSE)</f>
        <v>3.7</v>
      </c>
      <c r="Z7790">
        <f t="shared" si="607"/>
        <v>10.199999999999999</v>
      </c>
      <c r="AA7790">
        <f t="shared" si="608"/>
        <v>0</v>
      </c>
    </row>
    <row r="7791" spans="1:27" x14ac:dyDescent="0.3">
      <c r="A7791">
        <v>100067</v>
      </c>
      <c r="B7791">
        <v>230922</v>
      </c>
      <c r="C7791" s="3">
        <v>44130.82708333333</v>
      </c>
      <c r="D7791">
        <v>2</v>
      </c>
      <c r="E7791">
        <v>1</v>
      </c>
      <c r="F7791" t="s">
        <v>26</v>
      </c>
      <c r="G7791">
        <v>1</v>
      </c>
      <c r="H7791">
        <v>65.335939999999994</v>
      </c>
      <c r="I7791">
        <v>15.63672</v>
      </c>
      <c r="J7791">
        <v>0.87890630000000003</v>
      </c>
      <c r="K7791">
        <v>84.035160000000005</v>
      </c>
      <c r="L7791" s="3">
        <v>44130.57916666667</v>
      </c>
      <c r="M7791">
        <v>17.18</v>
      </c>
      <c r="N7791" t="s">
        <v>28</v>
      </c>
      <c r="P7791">
        <f>(C7791-Key!$B$1)*24</f>
        <v>4.7999999999301508</v>
      </c>
      <c r="Q7791">
        <f>(Key!$B$2-'17.1'!C7791)*24</f>
        <v>-1.8499999999185093</v>
      </c>
      <c r="R7791" s="3">
        <f>C7791-(M7791-Key!$B$5)/(24*Key!$B$6)</f>
        <v>44130.813268518512</v>
      </c>
      <c r="S7791">
        <f>M7791-Key!$B$5</f>
        <v>14.92</v>
      </c>
      <c r="T7791" s="2">
        <f t="shared" si="605"/>
        <v>44129.826388888891</v>
      </c>
      <c r="U7791" t="str">
        <f t="shared" si="606"/>
        <v>10-25-2020 19:50</v>
      </c>
      <c r="V7791">
        <f>IFERROR(IF(W7791=Z7791,VLOOKUP($U7791,[1]C8842!$G$2:$M$145,3,FALSE),0),0)</f>
        <v>0</v>
      </c>
      <c r="W7791">
        <f>VLOOKUP(RIGHT($V$1,5),Key!$A$9:$B$14,2,FALSE)</f>
        <v>10.199999999999999</v>
      </c>
      <c r="X7791">
        <f t="shared" si="609"/>
        <v>0</v>
      </c>
      <c r="Y7791">
        <f>VLOOKUP(RIGHT($X$1,5),Key!$A$9:$B$14,2,FALSE)</f>
        <v>3.7</v>
      </c>
      <c r="Z7791">
        <f t="shared" si="607"/>
        <v>10.199999999999999</v>
      </c>
      <c r="AA7791">
        <f t="shared" si="608"/>
        <v>0</v>
      </c>
    </row>
    <row r="7792" spans="1:27" x14ac:dyDescent="0.3">
      <c r="A7792">
        <v>100067</v>
      </c>
      <c r="B7792">
        <v>230922</v>
      </c>
      <c r="C7792" s="3">
        <v>44130.82708333333</v>
      </c>
      <c r="D7792">
        <v>0</v>
      </c>
      <c r="E7792">
        <v>2</v>
      </c>
      <c r="F7792" t="s">
        <v>25</v>
      </c>
      <c r="G7792">
        <v>1</v>
      </c>
      <c r="H7792">
        <v>69.902339999999995</v>
      </c>
      <c r="I7792">
        <v>16.13672</v>
      </c>
      <c r="J7792">
        <v>0.83984380000000003</v>
      </c>
      <c r="K7792">
        <v>48.019530000000003</v>
      </c>
      <c r="L7792" s="3">
        <v>44130.57916666667</v>
      </c>
      <c r="M7792">
        <v>17.18</v>
      </c>
      <c r="N7792" t="s">
        <v>28</v>
      </c>
      <c r="P7792">
        <f>(C7792-Key!$B$1)*24</f>
        <v>4.7999999999301508</v>
      </c>
      <c r="Q7792">
        <f>(Key!$B$2-'17.1'!C7792)*24</f>
        <v>-1.8499999999185093</v>
      </c>
      <c r="R7792" s="3">
        <f>C7792-(M7792-Key!$B$5)/(24*Key!$B$6)</f>
        <v>44130.813268518512</v>
      </c>
      <c r="S7792">
        <f>M7792-Key!$B$5</f>
        <v>14.92</v>
      </c>
      <c r="T7792" s="2">
        <f t="shared" si="605"/>
        <v>44129.826388888891</v>
      </c>
      <c r="U7792" t="str">
        <f t="shared" si="606"/>
        <v>10-25-2020 19:50</v>
      </c>
      <c r="V7792">
        <f>IFERROR(IF(W7792=Z7792,VLOOKUP($U7792,[1]C8842!$G$2:$M$145,3,FALSE),0),0)</f>
        <v>0</v>
      </c>
      <c r="W7792">
        <f>VLOOKUP(RIGHT($V$1,5),Key!$A$9:$B$14,2,FALSE)</f>
        <v>10.199999999999999</v>
      </c>
      <c r="X7792">
        <f t="shared" si="609"/>
        <v>0</v>
      </c>
      <c r="Y7792">
        <f>VLOOKUP(RIGHT($X$1,5),Key!$A$9:$B$14,2,FALSE)</f>
        <v>3.7</v>
      </c>
      <c r="Z7792">
        <f t="shared" si="607"/>
        <v>10.199999999999999</v>
      </c>
      <c r="AA7792">
        <f t="shared" si="608"/>
        <v>0</v>
      </c>
    </row>
    <row r="7793" spans="1:27" x14ac:dyDescent="0.3">
      <c r="A7793">
        <v>100067</v>
      </c>
      <c r="B7793">
        <v>230922</v>
      </c>
      <c r="C7793" s="3">
        <v>44130.82708333333</v>
      </c>
      <c r="D7793">
        <v>0</v>
      </c>
      <c r="E7793">
        <v>2</v>
      </c>
      <c r="F7793" t="s">
        <v>25</v>
      </c>
      <c r="G7793">
        <v>1</v>
      </c>
      <c r="H7793">
        <v>66.570310000000006</v>
      </c>
      <c r="I7793">
        <v>18.152339999999999</v>
      </c>
      <c r="J7793">
        <v>0.96484380000000003</v>
      </c>
      <c r="K7793">
        <v>46.019530000000003</v>
      </c>
      <c r="L7793" s="3">
        <v>44130.57916666667</v>
      </c>
      <c r="M7793">
        <v>17.18</v>
      </c>
      <c r="N7793" t="s">
        <v>28</v>
      </c>
      <c r="P7793">
        <f>(C7793-Key!$B$1)*24</f>
        <v>4.7999999999301508</v>
      </c>
      <c r="Q7793">
        <f>(Key!$B$2-'17.1'!C7793)*24</f>
        <v>-1.8499999999185093</v>
      </c>
      <c r="R7793" s="3">
        <f>C7793-(M7793-Key!$B$5)/(24*Key!$B$6)</f>
        <v>44130.813268518512</v>
      </c>
      <c r="S7793">
        <f>M7793-Key!$B$5</f>
        <v>14.92</v>
      </c>
      <c r="T7793" s="2">
        <f t="shared" si="605"/>
        <v>44129.826388888891</v>
      </c>
      <c r="U7793" t="str">
        <f t="shared" si="606"/>
        <v>10-25-2020 19:50</v>
      </c>
      <c r="V7793">
        <f>IFERROR(IF(W7793=Z7793,VLOOKUP($U7793,[1]C8842!$G$2:$M$145,3,FALSE),0),0)</f>
        <v>0</v>
      </c>
      <c r="W7793">
        <f>VLOOKUP(RIGHT($V$1,5),Key!$A$9:$B$14,2,FALSE)</f>
        <v>10.199999999999999</v>
      </c>
      <c r="X7793">
        <f t="shared" si="609"/>
        <v>0</v>
      </c>
      <c r="Y7793">
        <f>VLOOKUP(RIGHT($X$1,5),Key!$A$9:$B$14,2,FALSE)</f>
        <v>3.7</v>
      </c>
      <c r="Z7793">
        <f t="shared" si="607"/>
        <v>10.199999999999999</v>
      </c>
      <c r="AA7793">
        <f t="shared" si="608"/>
        <v>0</v>
      </c>
    </row>
    <row r="7794" spans="1:27" x14ac:dyDescent="0.3">
      <c r="A7794">
        <v>100067</v>
      </c>
      <c r="B7794">
        <v>230922</v>
      </c>
      <c r="C7794" s="3">
        <v>44130.82708333333</v>
      </c>
      <c r="D7794">
        <v>1</v>
      </c>
      <c r="E7794">
        <v>1</v>
      </c>
      <c r="F7794" t="s">
        <v>25</v>
      </c>
      <c r="G7794">
        <v>1</v>
      </c>
      <c r="H7794">
        <v>69.835939999999994</v>
      </c>
      <c r="I7794">
        <v>19.628910000000001</v>
      </c>
      <c r="J7794">
        <v>0.97265630000000003</v>
      </c>
      <c r="K7794">
        <v>58.023440000000001</v>
      </c>
      <c r="L7794" s="3">
        <v>44130.57916666667</v>
      </c>
      <c r="M7794">
        <v>17.18</v>
      </c>
      <c r="N7794" t="s">
        <v>28</v>
      </c>
      <c r="P7794">
        <f>(C7794-Key!$B$1)*24</f>
        <v>4.7999999999301508</v>
      </c>
      <c r="Q7794">
        <f>(Key!$B$2-'17.1'!C7794)*24</f>
        <v>-1.8499999999185093</v>
      </c>
      <c r="R7794" s="3">
        <f>C7794-(M7794-Key!$B$5)/(24*Key!$B$6)</f>
        <v>44130.813268518512</v>
      </c>
      <c r="S7794">
        <f>M7794-Key!$B$5</f>
        <v>14.92</v>
      </c>
      <c r="T7794" s="2">
        <f t="shared" si="605"/>
        <v>44129.826388888891</v>
      </c>
      <c r="U7794" t="str">
        <f t="shared" si="606"/>
        <v>10-25-2020 19:50</v>
      </c>
      <c r="V7794">
        <f>IFERROR(IF(W7794=Z7794,VLOOKUP($U7794,[1]C8842!$G$2:$M$145,3,FALSE),0),0)</f>
        <v>0</v>
      </c>
      <c r="W7794">
        <f>VLOOKUP(RIGHT($V$1,5),Key!$A$9:$B$14,2,FALSE)</f>
        <v>10.199999999999999</v>
      </c>
      <c r="X7794">
        <f t="shared" si="609"/>
        <v>0</v>
      </c>
      <c r="Y7794">
        <f>VLOOKUP(RIGHT($X$1,5),Key!$A$9:$B$14,2,FALSE)</f>
        <v>3.7</v>
      </c>
      <c r="Z7794">
        <f t="shared" si="607"/>
        <v>10.199999999999999</v>
      </c>
      <c r="AA7794">
        <f t="shared" si="608"/>
        <v>0</v>
      </c>
    </row>
    <row r="7795" spans="1:27" x14ac:dyDescent="0.3">
      <c r="A7795">
        <v>100067</v>
      </c>
      <c r="B7795">
        <v>230922</v>
      </c>
      <c r="C7795" s="3">
        <v>44130.82708333333</v>
      </c>
      <c r="D7795">
        <v>0</v>
      </c>
      <c r="E7795">
        <v>2</v>
      </c>
      <c r="F7795" t="s">
        <v>25</v>
      </c>
      <c r="G7795">
        <v>1</v>
      </c>
      <c r="H7795">
        <v>61.777340000000002</v>
      </c>
      <c r="I7795">
        <v>17.097660000000001</v>
      </c>
      <c r="J7795">
        <v>0.9921875</v>
      </c>
      <c r="K7795">
        <v>46.019530000000003</v>
      </c>
      <c r="L7795" s="3">
        <v>44130.57916666667</v>
      </c>
      <c r="M7795">
        <v>17.18</v>
      </c>
      <c r="N7795" t="s">
        <v>28</v>
      </c>
      <c r="P7795">
        <f>(C7795-Key!$B$1)*24</f>
        <v>4.7999999999301508</v>
      </c>
      <c r="Q7795">
        <f>(Key!$B$2-'17.1'!C7795)*24</f>
        <v>-1.8499999999185093</v>
      </c>
      <c r="R7795" s="3">
        <f>C7795-(M7795-Key!$B$5)/(24*Key!$B$6)</f>
        <v>44130.813268518512</v>
      </c>
      <c r="S7795">
        <f>M7795-Key!$B$5</f>
        <v>14.92</v>
      </c>
      <c r="T7795" s="2">
        <f t="shared" si="605"/>
        <v>44129.826388888891</v>
      </c>
      <c r="U7795" t="str">
        <f t="shared" si="606"/>
        <v>10-25-2020 19:50</v>
      </c>
      <c r="V7795">
        <f>IFERROR(IF(W7795=Z7795,VLOOKUP($U7795,[1]C8842!$G$2:$M$145,3,FALSE),0),0)</f>
        <v>0</v>
      </c>
      <c r="W7795">
        <f>VLOOKUP(RIGHT($V$1,5),Key!$A$9:$B$14,2,FALSE)</f>
        <v>10.199999999999999</v>
      </c>
      <c r="X7795">
        <f t="shared" si="609"/>
        <v>0</v>
      </c>
      <c r="Y7795">
        <f>VLOOKUP(RIGHT($X$1,5),Key!$A$9:$B$14,2,FALSE)</f>
        <v>3.7</v>
      </c>
      <c r="Z7795">
        <f t="shared" si="607"/>
        <v>10.199999999999999</v>
      </c>
      <c r="AA7795">
        <f t="shared" si="608"/>
        <v>0</v>
      </c>
    </row>
    <row r="7796" spans="1:27" x14ac:dyDescent="0.3">
      <c r="A7796">
        <v>100067</v>
      </c>
      <c r="B7796">
        <v>230922</v>
      </c>
      <c r="C7796" s="3">
        <v>44130.82708333333</v>
      </c>
      <c r="D7796">
        <v>1</v>
      </c>
      <c r="E7796">
        <v>1</v>
      </c>
      <c r="F7796" t="s">
        <v>25</v>
      </c>
      <c r="G7796">
        <v>1</v>
      </c>
      <c r="H7796">
        <v>66.691410000000005</v>
      </c>
      <c r="I7796">
        <v>12.70313</v>
      </c>
      <c r="J7796">
        <v>0.74609380000000003</v>
      </c>
      <c r="K7796">
        <v>60.023440000000001</v>
      </c>
      <c r="L7796" s="3">
        <v>44130.57916666667</v>
      </c>
      <c r="M7796">
        <v>17.18</v>
      </c>
      <c r="N7796" t="s">
        <v>28</v>
      </c>
      <c r="P7796">
        <f>(C7796-Key!$B$1)*24</f>
        <v>4.7999999999301508</v>
      </c>
      <c r="Q7796">
        <f>(Key!$B$2-'17.1'!C7796)*24</f>
        <v>-1.8499999999185093</v>
      </c>
      <c r="R7796" s="3">
        <f>C7796-(M7796-Key!$B$5)/(24*Key!$B$6)</f>
        <v>44130.813268518512</v>
      </c>
      <c r="S7796">
        <f>M7796-Key!$B$5</f>
        <v>14.92</v>
      </c>
      <c r="T7796" s="2">
        <f t="shared" si="605"/>
        <v>44129.826388888891</v>
      </c>
      <c r="U7796" t="str">
        <f t="shared" si="606"/>
        <v>10-25-2020 19:50</v>
      </c>
      <c r="V7796">
        <f>IFERROR(IF(W7796=Z7796,VLOOKUP($U7796,[1]C8842!$G$2:$M$145,3,FALSE),0),0)</f>
        <v>0</v>
      </c>
      <c r="W7796">
        <f>VLOOKUP(RIGHT($V$1,5),Key!$A$9:$B$14,2,FALSE)</f>
        <v>10.199999999999999</v>
      </c>
      <c r="X7796">
        <f t="shared" si="609"/>
        <v>0</v>
      </c>
      <c r="Y7796">
        <f>VLOOKUP(RIGHT($X$1,5),Key!$A$9:$B$14,2,FALSE)</f>
        <v>3.7</v>
      </c>
      <c r="Z7796">
        <f t="shared" si="607"/>
        <v>10.199999999999999</v>
      </c>
      <c r="AA7796">
        <f t="shared" si="608"/>
        <v>0</v>
      </c>
    </row>
    <row r="7797" spans="1:27" x14ac:dyDescent="0.3">
      <c r="A7797">
        <v>100067</v>
      </c>
      <c r="B7797">
        <v>230922</v>
      </c>
      <c r="C7797" s="3">
        <v>44130.82708333333</v>
      </c>
      <c r="D7797">
        <v>3</v>
      </c>
      <c r="E7797">
        <v>2</v>
      </c>
      <c r="F7797" t="s">
        <v>26</v>
      </c>
      <c r="G7797">
        <v>1</v>
      </c>
      <c r="H7797">
        <v>72.089839999999995</v>
      </c>
      <c r="I7797">
        <v>18.625</v>
      </c>
      <c r="J7797">
        <v>0.90625</v>
      </c>
      <c r="K7797">
        <v>94.039060000000006</v>
      </c>
      <c r="L7797" s="3">
        <v>44130.57916666667</v>
      </c>
      <c r="M7797">
        <v>17.18</v>
      </c>
      <c r="N7797" t="s">
        <v>28</v>
      </c>
      <c r="P7797">
        <f>(C7797-Key!$B$1)*24</f>
        <v>4.7999999999301508</v>
      </c>
      <c r="Q7797">
        <f>(Key!$B$2-'17.1'!C7797)*24</f>
        <v>-1.8499999999185093</v>
      </c>
      <c r="R7797" s="3">
        <f>C7797-(M7797-Key!$B$5)/(24*Key!$B$6)</f>
        <v>44130.813268518512</v>
      </c>
      <c r="S7797">
        <f>M7797-Key!$B$5</f>
        <v>14.92</v>
      </c>
      <c r="T7797" s="2">
        <f t="shared" si="605"/>
        <v>44129.826388888891</v>
      </c>
      <c r="U7797" t="str">
        <f t="shared" si="606"/>
        <v>10-25-2020 19:50</v>
      </c>
      <c r="V7797">
        <f>IFERROR(IF(W7797=Z7797,VLOOKUP($U7797,[1]C8842!$G$2:$M$145,3,FALSE),0),0)</f>
        <v>0</v>
      </c>
      <c r="W7797">
        <f>VLOOKUP(RIGHT($V$1,5),Key!$A$9:$B$14,2,FALSE)</f>
        <v>10.199999999999999</v>
      </c>
      <c r="X7797">
        <f t="shared" si="609"/>
        <v>0</v>
      </c>
      <c r="Y7797">
        <f>VLOOKUP(RIGHT($X$1,5),Key!$A$9:$B$14,2,FALSE)</f>
        <v>3.7</v>
      </c>
      <c r="Z7797">
        <f t="shared" si="607"/>
        <v>10.199999999999999</v>
      </c>
      <c r="AA7797">
        <f t="shared" si="608"/>
        <v>0</v>
      </c>
    </row>
    <row r="7798" spans="1:27" x14ac:dyDescent="0.3">
      <c r="A7798">
        <v>100067</v>
      </c>
      <c r="B7798">
        <v>230922</v>
      </c>
      <c r="C7798" s="3">
        <v>44130.82708333333</v>
      </c>
      <c r="D7798">
        <v>1</v>
      </c>
      <c r="E7798">
        <v>1</v>
      </c>
      <c r="F7798" t="s">
        <v>25</v>
      </c>
      <c r="G7798">
        <v>1</v>
      </c>
      <c r="H7798">
        <v>61.628909999999998</v>
      </c>
      <c r="I7798">
        <v>16.726559999999999</v>
      </c>
      <c r="J7798">
        <v>0.98046880000000003</v>
      </c>
      <c r="K7798">
        <v>58.023440000000001</v>
      </c>
      <c r="L7798" s="3">
        <v>44130.57916666667</v>
      </c>
      <c r="M7798">
        <v>17.18</v>
      </c>
      <c r="N7798" t="s">
        <v>28</v>
      </c>
      <c r="P7798">
        <f>(C7798-Key!$B$1)*24</f>
        <v>4.7999999999301508</v>
      </c>
      <c r="Q7798">
        <f>(Key!$B$2-'17.1'!C7798)*24</f>
        <v>-1.8499999999185093</v>
      </c>
      <c r="R7798" s="3">
        <f>C7798-(M7798-Key!$B$5)/(24*Key!$B$6)</f>
        <v>44130.813268518512</v>
      </c>
      <c r="S7798">
        <f>M7798-Key!$B$5</f>
        <v>14.92</v>
      </c>
      <c r="T7798" s="2">
        <f t="shared" si="605"/>
        <v>44129.826388888891</v>
      </c>
      <c r="U7798" t="str">
        <f t="shared" si="606"/>
        <v>10-25-2020 19:50</v>
      </c>
      <c r="V7798">
        <f>IFERROR(IF(W7798=Z7798,VLOOKUP($U7798,[1]C8842!$G$2:$M$145,3,FALSE),0),0)</f>
        <v>0</v>
      </c>
      <c r="W7798">
        <f>VLOOKUP(RIGHT($V$1,5),Key!$A$9:$B$14,2,FALSE)</f>
        <v>10.199999999999999</v>
      </c>
      <c r="X7798">
        <f t="shared" si="609"/>
        <v>0</v>
      </c>
      <c r="Y7798">
        <f>VLOOKUP(RIGHT($X$1,5),Key!$A$9:$B$14,2,FALSE)</f>
        <v>3.7</v>
      </c>
      <c r="Z7798">
        <f t="shared" si="607"/>
        <v>10.199999999999999</v>
      </c>
      <c r="AA7798">
        <f t="shared" si="608"/>
        <v>0</v>
      </c>
    </row>
    <row r="7799" spans="1:27" x14ac:dyDescent="0.3">
      <c r="A7799">
        <v>100067</v>
      </c>
      <c r="B7799">
        <v>230922</v>
      </c>
      <c r="C7799" s="3">
        <v>44130.82708333333</v>
      </c>
      <c r="D7799">
        <v>0</v>
      </c>
      <c r="E7799">
        <v>2</v>
      </c>
      <c r="F7799" t="s">
        <v>25</v>
      </c>
      <c r="G7799">
        <v>1</v>
      </c>
      <c r="H7799">
        <v>62.382809999999999</v>
      </c>
      <c r="I7799">
        <v>18.69922</v>
      </c>
      <c r="J7799">
        <v>1.050781</v>
      </c>
      <c r="K7799">
        <v>45.019530000000003</v>
      </c>
      <c r="L7799" s="3">
        <v>44130.57916666667</v>
      </c>
      <c r="M7799">
        <v>17.18</v>
      </c>
      <c r="N7799" t="s">
        <v>28</v>
      </c>
      <c r="P7799">
        <f>(C7799-Key!$B$1)*24</f>
        <v>4.7999999999301508</v>
      </c>
      <c r="Q7799">
        <f>(Key!$B$2-'17.1'!C7799)*24</f>
        <v>-1.8499999999185093</v>
      </c>
      <c r="R7799" s="3">
        <f>C7799-(M7799-Key!$B$5)/(24*Key!$B$6)</f>
        <v>44130.813268518512</v>
      </c>
      <c r="S7799">
        <f>M7799-Key!$B$5</f>
        <v>14.92</v>
      </c>
      <c r="T7799" s="2">
        <f t="shared" si="605"/>
        <v>44129.826388888891</v>
      </c>
      <c r="U7799" t="str">
        <f t="shared" si="606"/>
        <v>10-25-2020 19:50</v>
      </c>
      <c r="V7799">
        <f>IFERROR(IF(W7799=Z7799,VLOOKUP($U7799,[1]C8842!$G$2:$M$145,3,FALSE),0),0)</f>
        <v>0</v>
      </c>
      <c r="W7799">
        <f>VLOOKUP(RIGHT($V$1,5),Key!$A$9:$B$14,2,FALSE)</f>
        <v>10.199999999999999</v>
      </c>
      <c r="X7799">
        <f t="shared" si="609"/>
        <v>0</v>
      </c>
      <c r="Y7799">
        <f>VLOOKUP(RIGHT($X$1,5),Key!$A$9:$B$14,2,FALSE)</f>
        <v>3.7</v>
      </c>
      <c r="Z7799">
        <f t="shared" si="607"/>
        <v>10.199999999999999</v>
      </c>
      <c r="AA7799">
        <f t="shared" si="608"/>
        <v>0</v>
      </c>
    </row>
    <row r="7800" spans="1:27" x14ac:dyDescent="0.3">
      <c r="A7800">
        <v>100067</v>
      </c>
      <c r="B7800">
        <v>230922</v>
      </c>
      <c r="C7800" s="3">
        <v>44130.82708333333</v>
      </c>
      <c r="D7800">
        <v>3</v>
      </c>
      <c r="E7800">
        <v>2</v>
      </c>
      <c r="F7800" t="s">
        <v>26</v>
      </c>
      <c r="G7800">
        <v>3</v>
      </c>
      <c r="H7800">
        <v>66.792969999999997</v>
      </c>
      <c r="I7800">
        <v>34.585940000000001</v>
      </c>
      <c r="J7800">
        <v>1.6171880000000001</v>
      </c>
      <c r="K7800">
        <v>95.039060000000006</v>
      </c>
      <c r="L7800" s="3">
        <v>44130.57916666667</v>
      </c>
      <c r="M7800">
        <v>17.18</v>
      </c>
      <c r="N7800" t="s">
        <v>28</v>
      </c>
      <c r="P7800">
        <f>(C7800-Key!$B$1)*24</f>
        <v>4.7999999999301508</v>
      </c>
      <c r="Q7800">
        <f>(Key!$B$2-'17.1'!C7800)*24</f>
        <v>-1.8499999999185093</v>
      </c>
      <c r="R7800" s="3">
        <f>C7800-(M7800-Key!$B$5)/(24*Key!$B$6)</f>
        <v>44130.813268518512</v>
      </c>
      <c r="S7800">
        <f>M7800-Key!$B$5</f>
        <v>14.92</v>
      </c>
      <c r="T7800" s="2">
        <f t="shared" si="605"/>
        <v>44129.826388888891</v>
      </c>
      <c r="U7800" t="str">
        <f t="shared" si="606"/>
        <v>10-25-2020 19:50</v>
      </c>
      <c r="V7800">
        <f>IFERROR(IF(W7800=Z7800,VLOOKUP($U7800,[1]C8842!$G$2:$M$145,3,FALSE),0),0)</f>
        <v>0</v>
      </c>
      <c r="W7800">
        <f>VLOOKUP(RIGHT($V$1,5),Key!$A$9:$B$14,2,FALSE)</f>
        <v>10.199999999999999</v>
      </c>
      <c r="X7800">
        <f t="shared" si="609"/>
        <v>0</v>
      </c>
      <c r="Y7800">
        <f>VLOOKUP(RIGHT($X$1,5),Key!$A$9:$B$14,2,FALSE)</f>
        <v>3.7</v>
      </c>
      <c r="Z7800">
        <f t="shared" si="607"/>
        <v>10.199999999999999</v>
      </c>
      <c r="AA7800">
        <f t="shared" si="608"/>
        <v>0</v>
      </c>
    </row>
    <row r="7801" spans="1:27" x14ac:dyDescent="0.3">
      <c r="A7801">
        <v>100067</v>
      </c>
      <c r="B7801">
        <v>230922</v>
      </c>
      <c r="C7801" s="3">
        <v>44130.82708333333</v>
      </c>
      <c r="D7801">
        <v>3</v>
      </c>
      <c r="E7801">
        <v>2</v>
      </c>
      <c r="F7801" t="s">
        <v>26</v>
      </c>
      <c r="G7801">
        <v>1</v>
      </c>
      <c r="H7801">
        <v>81.101560000000006</v>
      </c>
      <c r="I7801">
        <v>15.308590000000001</v>
      </c>
      <c r="J7801">
        <v>0.69921880000000003</v>
      </c>
      <c r="K7801">
        <v>93.039060000000006</v>
      </c>
      <c r="L7801" s="3">
        <v>44130.57916666667</v>
      </c>
      <c r="M7801">
        <v>17.18</v>
      </c>
      <c r="N7801" t="s">
        <v>28</v>
      </c>
      <c r="P7801">
        <f>(C7801-Key!$B$1)*24</f>
        <v>4.7999999999301508</v>
      </c>
      <c r="Q7801">
        <f>(Key!$B$2-'17.1'!C7801)*24</f>
        <v>-1.8499999999185093</v>
      </c>
      <c r="R7801" s="3">
        <f>C7801-(M7801-Key!$B$5)/(24*Key!$B$6)</f>
        <v>44130.813268518512</v>
      </c>
      <c r="S7801">
        <f>M7801-Key!$B$5</f>
        <v>14.92</v>
      </c>
      <c r="T7801" s="2">
        <f t="shared" si="605"/>
        <v>44129.826388888891</v>
      </c>
      <c r="U7801" t="str">
        <f t="shared" si="606"/>
        <v>10-25-2020 19:50</v>
      </c>
      <c r="V7801">
        <f>IFERROR(IF(W7801=Z7801,VLOOKUP($U7801,[1]C8842!$G$2:$M$145,3,FALSE),0),0)</f>
        <v>0</v>
      </c>
      <c r="W7801">
        <f>VLOOKUP(RIGHT($V$1,5),Key!$A$9:$B$14,2,FALSE)</f>
        <v>10.199999999999999</v>
      </c>
      <c r="X7801">
        <f t="shared" si="609"/>
        <v>0</v>
      </c>
      <c r="Y7801">
        <f>VLOOKUP(RIGHT($X$1,5),Key!$A$9:$B$14,2,FALSE)</f>
        <v>3.7</v>
      </c>
      <c r="Z7801">
        <f t="shared" si="607"/>
        <v>10.199999999999999</v>
      </c>
      <c r="AA7801">
        <f t="shared" si="608"/>
        <v>0</v>
      </c>
    </row>
    <row r="7802" spans="1:27" x14ac:dyDescent="0.3">
      <c r="A7802">
        <v>100067</v>
      </c>
      <c r="B7802">
        <v>230922</v>
      </c>
      <c r="C7802" s="3">
        <v>44130.82708333333</v>
      </c>
      <c r="D7802">
        <v>0</v>
      </c>
      <c r="E7802">
        <v>2</v>
      </c>
      <c r="F7802" t="s">
        <v>25</v>
      </c>
      <c r="G7802">
        <v>1</v>
      </c>
      <c r="H7802">
        <v>63.472659999999998</v>
      </c>
      <c r="I7802">
        <v>19.6875</v>
      </c>
      <c r="J7802">
        <v>1.074219</v>
      </c>
      <c r="K7802">
        <v>46.019530000000003</v>
      </c>
      <c r="L7802" s="3">
        <v>44130.57916666667</v>
      </c>
      <c r="M7802">
        <v>17.18</v>
      </c>
      <c r="N7802" t="s">
        <v>28</v>
      </c>
      <c r="P7802">
        <f>(C7802-Key!$B$1)*24</f>
        <v>4.7999999999301508</v>
      </c>
      <c r="Q7802">
        <f>(Key!$B$2-'17.1'!C7802)*24</f>
        <v>-1.8499999999185093</v>
      </c>
      <c r="R7802" s="3">
        <f>C7802-(M7802-Key!$B$5)/(24*Key!$B$6)</f>
        <v>44130.813268518512</v>
      </c>
      <c r="S7802">
        <f>M7802-Key!$B$5</f>
        <v>14.92</v>
      </c>
      <c r="T7802" s="2">
        <f t="shared" si="605"/>
        <v>44129.826388888891</v>
      </c>
      <c r="U7802" t="str">
        <f t="shared" si="606"/>
        <v>10-25-2020 19:50</v>
      </c>
      <c r="V7802">
        <f>IFERROR(IF(W7802=Z7802,VLOOKUP($U7802,[1]C8842!$G$2:$M$145,3,FALSE),0),0)</f>
        <v>0</v>
      </c>
      <c r="W7802">
        <f>VLOOKUP(RIGHT($V$1,5),Key!$A$9:$B$14,2,FALSE)</f>
        <v>10.199999999999999</v>
      </c>
      <c r="X7802">
        <f t="shared" si="609"/>
        <v>0</v>
      </c>
      <c r="Y7802">
        <f>VLOOKUP(RIGHT($X$1,5),Key!$A$9:$B$14,2,FALSE)</f>
        <v>3.7</v>
      </c>
      <c r="Z7802">
        <f t="shared" si="607"/>
        <v>10.199999999999999</v>
      </c>
      <c r="AA7802">
        <f t="shared" si="608"/>
        <v>0</v>
      </c>
    </row>
    <row r="7803" spans="1:27" x14ac:dyDescent="0.3">
      <c r="A7803">
        <v>100067</v>
      </c>
      <c r="B7803">
        <v>230922</v>
      </c>
      <c r="C7803" s="3">
        <v>44130.82708333333</v>
      </c>
      <c r="D7803">
        <v>3</v>
      </c>
      <c r="E7803">
        <v>2</v>
      </c>
      <c r="F7803" t="s">
        <v>26</v>
      </c>
      <c r="G7803">
        <v>1</v>
      </c>
      <c r="H7803">
        <v>74.101560000000006</v>
      </c>
      <c r="I7803">
        <v>18.203130000000002</v>
      </c>
      <c r="J7803">
        <v>0.8671875</v>
      </c>
      <c r="K7803">
        <v>94.039060000000006</v>
      </c>
      <c r="L7803" s="3">
        <v>44130.57916666667</v>
      </c>
      <c r="M7803">
        <v>17.18</v>
      </c>
      <c r="N7803" t="s">
        <v>28</v>
      </c>
      <c r="P7803">
        <f>(C7803-Key!$B$1)*24</f>
        <v>4.7999999999301508</v>
      </c>
      <c r="Q7803">
        <f>(Key!$B$2-'17.1'!C7803)*24</f>
        <v>-1.8499999999185093</v>
      </c>
      <c r="R7803" s="3">
        <f>C7803-(M7803-Key!$B$5)/(24*Key!$B$6)</f>
        <v>44130.813268518512</v>
      </c>
      <c r="S7803">
        <f>M7803-Key!$B$5</f>
        <v>14.92</v>
      </c>
      <c r="T7803" s="2">
        <f t="shared" si="605"/>
        <v>44129.826388888891</v>
      </c>
      <c r="U7803" t="str">
        <f t="shared" si="606"/>
        <v>10-25-2020 19:50</v>
      </c>
      <c r="V7803">
        <f>IFERROR(IF(W7803=Z7803,VLOOKUP($U7803,[1]C8842!$G$2:$M$145,3,FALSE),0),0)</f>
        <v>0</v>
      </c>
      <c r="W7803">
        <f>VLOOKUP(RIGHT($V$1,5),Key!$A$9:$B$14,2,FALSE)</f>
        <v>10.199999999999999</v>
      </c>
      <c r="X7803">
        <f t="shared" si="609"/>
        <v>0</v>
      </c>
      <c r="Y7803">
        <f>VLOOKUP(RIGHT($X$1,5),Key!$A$9:$B$14,2,FALSE)</f>
        <v>3.7</v>
      </c>
      <c r="Z7803">
        <f t="shared" si="607"/>
        <v>10.199999999999999</v>
      </c>
      <c r="AA7803">
        <f t="shared" si="608"/>
        <v>0</v>
      </c>
    </row>
    <row r="7804" spans="1:27" x14ac:dyDescent="0.3">
      <c r="A7804">
        <v>100067</v>
      </c>
      <c r="B7804">
        <v>230922</v>
      </c>
      <c r="C7804" s="3">
        <v>44130.82708333333</v>
      </c>
      <c r="D7804">
        <v>3</v>
      </c>
      <c r="E7804">
        <v>2</v>
      </c>
      <c r="F7804" t="s">
        <v>26</v>
      </c>
      <c r="G7804">
        <v>2</v>
      </c>
      <c r="H7804">
        <v>64.429689999999994</v>
      </c>
      <c r="I7804">
        <v>27.32422</v>
      </c>
      <c r="J7804">
        <v>1.375</v>
      </c>
      <c r="K7804">
        <v>94.039060000000006</v>
      </c>
      <c r="L7804" s="3">
        <v>44130.57916666667</v>
      </c>
      <c r="M7804">
        <v>17.18</v>
      </c>
      <c r="N7804" t="s">
        <v>28</v>
      </c>
      <c r="P7804">
        <f>(C7804-Key!$B$1)*24</f>
        <v>4.7999999999301508</v>
      </c>
      <c r="Q7804">
        <f>(Key!$B$2-'17.1'!C7804)*24</f>
        <v>-1.8499999999185093</v>
      </c>
      <c r="R7804" s="3">
        <f>C7804-(M7804-Key!$B$5)/(24*Key!$B$6)</f>
        <v>44130.813268518512</v>
      </c>
      <c r="S7804">
        <f>M7804-Key!$B$5</f>
        <v>14.92</v>
      </c>
      <c r="T7804" s="2">
        <f t="shared" si="605"/>
        <v>44129.826388888891</v>
      </c>
      <c r="U7804" t="str">
        <f t="shared" si="606"/>
        <v>10-25-2020 19:50</v>
      </c>
      <c r="V7804">
        <f>IFERROR(IF(W7804=Z7804,VLOOKUP($U7804,[1]C8842!$G$2:$M$145,3,FALSE),0),0)</f>
        <v>0</v>
      </c>
      <c r="W7804">
        <f>VLOOKUP(RIGHT($V$1,5),Key!$A$9:$B$14,2,FALSE)</f>
        <v>10.199999999999999</v>
      </c>
      <c r="X7804">
        <f t="shared" si="609"/>
        <v>0</v>
      </c>
      <c r="Y7804">
        <f>VLOOKUP(RIGHT($X$1,5),Key!$A$9:$B$14,2,FALSE)</f>
        <v>3.7</v>
      </c>
      <c r="Z7804">
        <f t="shared" si="607"/>
        <v>10.199999999999999</v>
      </c>
      <c r="AA7804">
        <f t="shared" si="608"/>
        <v>0</v>
      </c>
    </row>
    <row r="7805" spans="1:27" x14ac:dyDescent="0.3">
      <c r="A7805">
        <v>100067</v>
      </c>
      <c r="B7805">
        <v>230922</v>
      </c>
      <c r="C7805" s="3">
        <v>44130.82708333333</v>
      </c>
      <c r="D7805">
        <v>3</v>
      </c>
      <c r="E7805">
        <v>2</v>
      </c>
      <c r="F7805" t="s">
        <v>26</v>
      </c>
      <c r="G7805">
        <v>1</v>
      </c>
      <c r="H7805">
        <v>66.855469999999997</v>
      </c>
      <c r="I7805">
        <v>17.703130000000002</v>
      </c>
      <c r="J7805">
        <v>0.94140630000000003</v>
      </c>
      <c r="K7805">
        <v>94.039060000000006</v>
      </c>
      <c r="L7805" s="3">
        <v>44130.57916666667</v>
      </c>
      <c r="M7805">
        <v>17.18</v>
      </c>
      <c r="N7805" t="s">
        <v>28</v>
      </c>
      <c r="P7805">
        <f>(C7805-Key!$B$1)*24</f>
        <v>4.7999999999301508</v>
      </c>
      <c r="Q7805">
        <f>(Key!$B$2-'17.1'!C7805)*24</f>
        <v>-1.8499999999185093</v>
      </c>
      <c r="R7805" s="3">
        <f>C7805-(M7805-Key!$B$5)/(24*Key!$B$6)</f>
        <v>44130.813268518512</v>
      </c>
      <c r="S7805">
        <f>M7805-Key!$B$5</f>
        <v>14.92</v>
      </c>
      <c r="T7805" s="2">
        <f t="shared" si="605"/>
        <v>44129.826388888891</v>
      </c>
      <c r="U7805" t="str">
        <f t="shared" si="606"/>
        <v>10-25-2020 19:50</v>
      </c>
      <c r="V7805">
        <f>IFERROR(IF(W7805=Z7805,VLOOKUP($U7805,[1]C8842!$G$2:$M$145,3,FALSE),0),0)</f>
        <v>0</v>
      </c>
      <c r="W7805">
        <f>VLOOKUP(RIGHT($V$1,5),Key!$A$9:$B$14,2,FALSE)</f>
        <v>10.199999999999999</v>
      </c>
      <c r="X7805">
        <f t="shared" si="609"/>
        <v>0</v>
      </c>
      <c r="Y7805">
        <f>VLOOKUP(RIGHT($X$1,5),Key!$A$9:$B$14,2,FALSE)</f>
        <v>3.7</v>
      </c>
      <c r="Z7805">
        <f t="shared" si="607"/>
        <v>10.199999999999999</v>
      </c>
      <c r="AA7805">
        <f t="shared" si="608"/>
        <v>0</v>
      </c>
    </row>
    <row r="7806" spans="1:27" x14ac:dyDescent="0.3">
      <c r="A7806">
        <v>100067</v>
      </c>
      <c r="B7806">
        <v>230922</v>
      </c>
      <c r="C7806" s="3">
        <v>44130.82708333333</v>
      </c>
      <c r="D7806">
        <v>3</v>
      </c>
      <c r="E7806">
        <v>2</v>
      </c>
      <c r="F7806" t="s">
        <v>26</v>
      </c>
      <c r="G7806">
        <v>2</v>
      </c>
      <c r="H7806">
        <v>64.214839999999995</v>
      </c>
      <c r="I7806">
        <v>22.308589999999999</v>
      </c>
      <c r="J7806">
        <v>1.171875</v>
      </c>
      <c r="K7806">
        <v>95.039060000000006</v>
      </c>
      <c r="L7806" s="3">
        <v>44130.57916666667</v>
      </c>
      <c r="M7806">
        <v>17.18</v>
      </c>
      <c r="N7806" t="s">
        <v>28</v>
      </c>
      <c r="P7806">
        <f>(C7806-Key!$B$1)*24</f>
        <v>4.7999999999301508</v>
      </c>
      <c r="Q7806">
        <f>(Key!$B$2-'17.1'!C7806)*24</f>
        <v>-1.8499999999185093</v>
      </c>
      <c r="R7806" s="3">
        <f>C7806-(M7806-Key!$B$5)/(24*Key!$B$6)</f>
        <v>44130.813268518512</v>
      </c>
      <c r="S7806">
        <f>M7806-Key!$B$5</f>
        <v>14.92</v>
      </c>
      <c r="T7806" s="2">
        <f t="shared" si="605"/>
        <v>44129.826388888891</v>
      </c>
      <c r="U7806" t="str">
        <f t="shared" si="606"/>
        <v>10-25-2020 19:50</v>
      </c>
      <c r="V7806">
        <f>IFERROR(IF(W7806=Z7806,VLOOKUP($U7806,[1]C8842!$G$2:$M$145,3,FALSE),0),0)</f>
        <v>0</v>
      </c>
      <c r="W7806">
        <f>VLOOKUP(RIGHT($V$1,5),Key!$A$9:$B$14,2,FALSE)</f>
        <v>10.199999999999999</v>
      </c>
      <c r="X7806">
        <f t="shared" si="609"/>
        <v>0</v>
      </c>
      <c r="Y7806">
        <f>VLOOKUP(RIGHT($X$1,5),Key!$A$9:$B$14,2,FALSE)</f>
        <v>3.7</v>
      </c>
      <c r="Z7806">
        <f t="shared" si="607"/>
        <v>10.199999999999999</v>
      </c>
      <c r="AA7806">
        <f t="shared" si="608"/>
        <v>0</v>
      </c>
    </row>
    <row r="7807" spans="1:27" x14ac:dyDescent="0.3">
      <c r="A7807">
        <v>100067</v>
      </c>
      <c r="B7807">
        <v>230922</v>
      </c>
      <c r="C7807" s="3">
        <v>44130.827777777777</v>
      </c>
      <c r="D7807">
        <v>3</v>
      </c>
      <c r="E7807">
        <v>2</v>
      </c>
      <c r="F7807" t="s">
        <v>26</v>
      </c>
      <c r="G7807">
        <v>2</v>
      </c>
      <c r="H7807">
        <v>68.472660000000005</v>
      </c>
      <c r="I7807">
        <v>21.92578</v>
      </c>
      <c r="J7807">
        <v>1.082031</v>
      </c>
      <c r="K7807">
        <v>96.039060000000006</v>
      </c>
      <c r="L7807" s="3">
        <v>44130.57916666667</v>
      </c>
      <c r="M7807">
        <v>17.18</v>
      </c>
      <c r="N7807" t="s">
        <v>28</v>
      </c>
      <c r="P7807">
        <f>(C7807-Key!$B$1)*24</f>
        <v>4.8166666666511446</v>
      </c>
      <c r="Q7807">
        <f>(Key!$B$2-'17.1'!C7807)*24</f>
        <v>-1.8666666666395031</v>
      </c>
      <c r="R7807" s="3">
        <f>C7807-(M7807-Key!$B$5)/(24*Key!$B$6)</f>
        <v>44130.813962962959</v>
      </c>
      <c r="S7807">
        <f>M7807-Key!$B$5</f>
        <v>14.92</v>
      </c>
      <c r="T7807" s="2">
        <f t="shared" si="605"/>
        <v>44129.826388888891</v>
      </c>
      <c r="U7807" t="str">
        <f t="shared" si="606"/>
        <v>10-25-2020 19:50</v>
      </c>
      <c r="V7807">
        <f>IFERROR(IF(W7807=Z7807,VLOOKUP($U7807,[1]C8842!$G$2:$M$145,3,FALSE),0),0)</f>
        <v>0</v>
      </c>
      <c r="W7807">
        <f>VLOOKUP(RIGHT($V$1,5),Key!$A$9:$B$14,2,FALSE)</f>
        <v>10.199999999999999</v>
      </c>
      <c r="X7807">
        <f t="shared" si="609"/>
        <v>0</v>
      </c>
      <c r="Y7807">
        <f>VLOOKUP(RIGHT($X$1,5),Key!$A$9:$B$14,2,FALSE)</f>
        <v>3.7</v>
      </c>
      <c r="Z7807">
        <f t="shared" si="607"/>
        <v>10.199999999999999</v>
      </c>
      <c r="AA7807">
        <f t="shared" si="608"/>
        <v>0</v>
      </c>
    </row>
    <row r="7808" spans="1:27" x14ac:dyDescent="0.3">
      <c r="A7808">
        <v>100067</v>
      </c>
      <c r="B7808">
        <v>230922</v>
      </c>
      <c r="C7808" s="3">
        <v>44130.827777777777</v>
      </c>
      <c r="D7808">
        <v>2</v>
      </c>
      <c r="E7808">
        <v>1</v>
      </c>
      <c r="F7808" t="s">
        <v>26</v>
      </c>
      <c r="G7808">
        <v>1</v>
      </c>
      <c r="H7808">
        <v>66.515630000000002</v>
      </c>
      <c r="I7808">
        <v>15.308590000000001</v>
      </c>
      <c r="J7808">
        <v>0.8515625</v>
      </c>
      <c r="K7808">
        <v>84.035160000000005</v>
      </c>
      <c r="L7808" s="3">
        <v>44130.57916666667</v>
      </c>
      <c r="M7808">
        <v>17.18</v>
      </c>
      <c r="N7808" t="s">
        <v>28</v>
      </c>
      <c r="P7808">
        <f>(C7808-Key!$B$1)*24</f>
        <v>4.8166666666511446</v>
      </c>
      <c r="Q7808">
        <f>(Key!$B$2-'17.1'!C7808)*24</f>
        <v>-1.8666666666395031</v>
      </c>
      <c r="R7808" s="3">
        <f>C7808-(M7808-Key!$B$5)/(24*Key!$B$6)</f>
        <v>44130.813962962959</v>
      </c>
      <c r="S7808">
        <f>M7808-Key!$B$5</f>
        <v>14.92</v>
      </c>
      <c r="T7808" s="2">
        <f t="shared" si="605"/>
        <v>44129.826388888891</v>
      </c>
      <c r="U7808" t="str">
        <f t="shared" si="606"/>
        <v>10-25-2020 19:50</v>
      </c>
      <c r="V7808">
        <f>IFERROR(IF(W7808=Z7808,VLOOKUP($U7808,[1]C8842!$G$2:$M$145,3,FALSE),0),0)</f>
        <v>0</v>
      </c>
      <c r="W7808">
        <f>VLOOKUP(RIGHT($V$1,5),Key!$A$9:$B$14,2,FALSE)</f>
        <v>10.199999999999999</v>
      </c>
      <c r="X7808">
        <f t="shared" si="609"/>
        <v>0</v>
      </c>
      <c r="Y7808">
        <f>VLOOKUP(RIGHT($X$1,5),Key!$A$9:$B$14,2,FALSE)</f>
        <v>3.7</v>
      </c>
      <c r="Z7808">
        <f t="shared" si="607"/>
        <v>10.199999999999999</v>
      </c>
      <c r="AA7808">
        <f t="shared" si="608"/>
        <v>0</v>
      </c>
    </row>
    <row r="7809" spans="1:27" x14ac:dyDescent="0.3">
      <c r="A7809">
        <v>100067</v>
      </c>
      <c r="B7809">
        <v>230922</v>
      </c>
      <c r="C7809" s="3">
        <v>44130.827777777777</v>
      </c>
      <c r="D7809">
        <v>3</v>
      </c>
      <c r="E7809">
        <v>2</v>
      </c>
      <c r="F7809" t="s">
        <v>26</v>
      </c>
      <c r="G7809">
        <v>4</v>
      </c>
      <c r="H7809">
        <v>66.304689999999994</v>
      </c>
      <c r="I7809">
        <v>64.324219999999997</v>
      </c>
      <c r="J7809">
        <v>2.8203130000000001</v>
      </c>
      <c r="K7809">
        <v>94.039060000000006</v>
      </c>
      <c r="L7809" s="3">
        <v>44130.57916666667</v>
      </c>
      <c r="M7809">
        <v>17.18</v>
      </c>
      <c r="N7809" t="s">
        <v>28</v>
      </c>
      <c r="P7809">
        <f>(C7809-Key!$B$1)*24</f>
        <v>4.8166666666511446</v>
      </c>
      <c r="Q7809">
        <f>(Key!$B$2-'17.1'!C7809)*24</f>
        <v>-1.8666666666395031</v>
      </c>
      <c r="R7809" s="3">
        <f>C7809-(M7809-Key!$B$5)/(24*Key!$B$6)</f>
        <v>44130.813962962959</v>
      </c>
      <c r="S7809">
        <f>M7809-Key!$B$5</f>
        <v>14.92</v>
      </c>
      <c r="T7809" s="2">
        <f t="shared" si="605"/>
        <v>44129.826388888891</v>
      </c>
      <c r="U7809" t="str">
        <f t="shared" si="606"/>
        <v>10-25-2020 19:50</v>
      </c>
      <c r="V7809">
        <f>IFERROR(IF(W7809=Z7809,VLOOKUP($U7809,[1]C8842!$G$2:$M$145,3,FALSE),0),0)</f>
        <v>0</v>
      </c>
      <c r="W7809">
        <f>VLOOKUP(RIGHT($V$1,5),Key!$A$9:$B$14,2,FALSE)</f>
        <v>10.199999999999999</v>
      </c>
      <c r="X7809">
        <f t="shared" si="609"/>
        <v>0</v>
      </c>
      <c r="Y7809">
        <f>VLOOKUP(RIGHT($X$1,5),Key!$A$9:$B$14,2,FALSE)</f>
        <v>3.7</v>
      </c>
      <c r="Z7809">
        <f t="shared" si="607"/>
        <v>10.199999999999999</v>
      </c>
      <c r="AA7809">
        <f t="shared" si="608"/>
        <v>0</v>
      </c>
    </row>
    <row r="7810" spans="1:27" x14ac:dyDescent="0.3">
      <c r="A7810">
        <v>100067</v>
      </c>
      <c r="B7810">
        <v>230922</v>
      </c>
      <c r="C7810" s="3">
        <v>44130.827777777777</v>
      </c>
      <c r="D7810">
        <v>3</v>
      </c>
      <c r="E7810">
        <v>2</v>
      </c>
      <c r="F7810" t="s">
        <v>26</v>
      </c>
      <c r="G7810">
        <v>1</v>
      </c>
      <c r="H7810">
        <v>63.6875</v>
      </c>
      <c r="I7810">
        <v>18.007809999999999</v>
      </c>
      <c r="J7810">
        <v>1</v>
      </c>
      <c r="K7810">
        <v>94.039060000000006</v>
      </c>
      <c r="L7810" s="3">
        <v>44130.57916666667</v>
      </c>
      <c r="M7810">
        <v>17.18</v>
      </c>
      <c r="N7810" t="s">
        <v>28</v>
      </c>
      <c r="P7810">
        <f>(C7810-Key!$B$1)*24</f>
        <v>4.8166666666511446</v>
      </c>
      <c r="Q7810">
        <f>(Key!$B$2-'17.1'!C7810)*24</f>
        <v>-1.8666666666395031</v>
      </c>
      <c r="R7810" s="3">
        <f>C7810-(M7810-Key!$B$5)/(24*Key!$B$6)</f>
        <v>44130.813962962959</v>
      </c>
      <c r="S7810">
        <f>M7810-Key!$B$5</f>
        <v>14.92</v>
      </c>
      <c r="T7810" s="2">
        <f t="shared" si="605"/>
        <v>44129.826388888891</v>
      </c>
      <c r="U7810" t="str">
        <f t="shared" si="606"/>
        <v>10-25-2020 19:50</v>
      </c>
      <c r="V7810">
        <f>IFERROR(IF(W7810=Z7810,VLOOKUP($U7810,[1]C8842!$G$2:$M$145,3,FALSE),0),0)</f>
        <v>0</v>
      </c>
      <c r="W7810">
        <f>VLOOKUP(RIGHT($V$1,5),Key!$A$9:$B$14,2,FALSE)</f>
        <v>10.199999999999999</v>
      </c>
      <c r="X7810">
        <f t="shared" si="609"/>
        <v>0</v>
      </c>
      <c r="Y7810">
        <f>VLOOKUP(RIGHT($X$1,5),Key!$A$9:$B$14,2,FALSE)</f>
        <v>3.7</v>
      </c>
      <c r="Z7810">
        <f t="shared" si="607"/>
        <v>10.199999999999999</v>
      </c>
      <c r="AA7810">
        <f t="shared" si="608"/>
        <v>0</v>
      </c>
    </row>
    <row r="7811" spans="1:27" x14ac:dyDescent="0.3">
      <c r="A7811">
        <v>100067</v>
      </c>
      <c r="B7811">
        <v>230922</v>
      </c>
      <c r="C7811" s="3">
        <v>44130.827777777777</v>
      </c>
      <c r="D7811">
        <v>0</v>
      </c>
      <c r="E7811">
        <v>2</v>
      </c>
      <c r="F7811" t="s">
        <v>25</v>
      </c>
      <c r="G7811">
        <v>1</v>
      </c>
      <c r="H7811">
        <v>61.503909999999998</v>
      </c>
      <c r="I7811">
        <v>14.257809999999999</v>
      </c>
      <c r="J7811">
        <v>0.875</v>
      </c>
      <c r="K7811">
        <v>46.019530000000003</v>
      </c>
      <c r="L7811" s="3">
        <v>44130.57916666667</v>
      </c>
      <c r="M7811">
        <v>17.18</v>
      </c>
      <c r="N7811" t="s">
        <v>28</v>
      </c>
      <c r="P7811">
        <f>(C7811-Key!$B$1)*24</f>
        <v>4.8166666666511446</v>
      </c>
      <c r="Q7811">
        <f>(Key!$B$2-'17.1'!C7811)*24</f>
        <v>-1.8666666666395031</v>
      </c>
      <c r="R7811" s="3">
        <f>C7811-(M7811-Key!$B$5)/(24*Key!$B$6)</f>
        <v>44130.813962962959</v>
      </c>
      <c r="S7811">
        <f>M7811-Key!$B$5</f>
        <v>14.92</v>
      </c>
      <c r="T7811" s="2">
        <f t="shared" ref="T7811:T7874" si="610">ROUND(C7811*24*60/10,0)/(24*6)-1</f>
        <v>44129.826388888891</v>
      </c>
      <c r="U7811" t="str">
        <f t="shared" ref="U7811:U7874" si="611">TEXT(T7811,"mm-dd-yyyy hh:mm")</f>
        <v>10-25-2020 19:50</v>
      </c>
      <c r="V7811">
        <f>IFERROR(IF(W7811=Z7811,VLOOKUP($U7811,[1]C8842!$G$2:$M$145,3,FALSE),0),0)</f>
        <v>0</v>
      </c>
      <c r="W7811">
        <f>VLOOKUP(RIGHT($V$1,5),Key!$A$9:$B$14,2,FALSE)</f>
        <v>10.199999999999999</v>
      </c>
      <c r="X7811">
        <f t="shared" si="609"/>
        <v>0</v>
      </c>
      <c r="Y7811">
        <f>VLOOKUP(RIGHT($X$1,5),Key!$A$9:$B$14,2,FALSE)</f>
        <v>3.7</v>
      </c>
      <c r="Z7811">
        <f t="shared" ref="Z7811:Z7874" si="612">M7811-MIN(ABS(Y7811-M7811),ABS(W7811-M7811))</f>
        <v>10.199999999999999</v>
      </c>
      <c r="AA7811">
        <f t="shared" ref="AA7811:AA7874" si="613">SUM(V7811,X7811)</f>
        <v>0</v>
      </c>
    </row>
    <row r="7812" spans="1:27" x14ac:dyDescent="0.3">
      <c r="A7812">
        <v>100067</v>
      </c>
      <c r="B7812">
        <v>230922</v>
      </c>
      <c r="C7812" s="3">
        <v>44130.827777777777</v>
      </c>
      <c r="D7812">
        <v>3</v>
      </c>
      <c r="E7812">
        <v>2</v>
      </c>
      <c r="F7812" t="s">
        <v>26</v>
      </c>
      <c r="G7812">
        <v>4</v>
      </c>
      <c r="H7812">
        <v>61.15625</v>
      </c>
      <c r="I7812">
        <v>54.023440000000001</v>
      </c>
      <c r="J7812">
        <v>2.6132810000000002</v>
      </c>
      <c r="K7812">
        <v>94.039060000000006</v>
      </c>
      <c r="L7812" s="3">
        <v>44130.57916666667</v>
      </c>
      <c r="M7812">
        <v>17.18</v>
      </c>
      <c r="N7812" t="s">
        <v>28</v>
      </c>
      <c r="P7812">
        <f>(C7812-Key!$B$1)*24</f>
        <v>4.8166666666511446</v>
      </c>
      <c r="Q7812">
        <f>(Key!$B$2-'17.1'!C7812)*24</f>
        <v>-1.8666666666395031</v>
      </c>
      <c r="R7812" s="3">
        <f>C7812-(M7812-Key!$B$5)/(24*Key!$B$6)</f>
        <v>44130.813962962959</v>
      </c>
      <c r="S7812">
        <f>M7812-Key!$B$5</f>
        <v>14.92</v>
      </c>
      <c r="T7812" s="2">
        <f t="shared" si="610"/>
        <v>44129.826388888891</v>
      </c>
      <c r="U7812" t="str">
        <f t="shared" si="611"/>
        <v>10-25-2020 19:50</v>
      </c>
      <c r="V7812">
        <f>IFERROR(IF(W7812=Z7812,VLOOKUP($U7812,[1]C8842!$G$2:$M$145,3,FALSE),0),0)</f>
        <v>0</v>
      </c>
      <c r="W7812">
        <f>VLOOKUP(RIGHT($V$1,5),Key!$A$9:$B$14,2,FALSE)</f>
        <v>10.199999999999999</v>
      </c>
      <c r="X7812">
        <f t="shared" ref="X7812:X7875" si="614">$X$2</f>
        <v>0</v>
      </c>
      <c r="Y7812">
        <f>VLOOKUP(RIGHT($X$1,5),Key!$A$9:$B$14,2,FALSE)</f>
        <v>3.7</v>
      </c>
      <c r="Z7812">
        <f t="shared" si="612"/>
        <v>10.199999999999999</v>
      </c>
      <c r="AA7812">
        <f t="shared" si="613"/>
        <v>0</v>
      </c>
    </row>
    <row r="7813" spans="1:27" x14ac:dyDescent="0.3">
      <c r="A7813">
        <v>100067</v>
      </c>
      <c r="B7813">
        <v>230922</v>
      </c>
      <c r="C7813" s="3">
        <v>44130.827777777777</v>
      </c>
      <c r="D7813">
        <v>0</v>
      </c>
      <c r="E7813">
        <v>2</v>
      </c>
      <c r="F7813" t="s">
        <v>25</v>
      </c>
      <c r="G7813">
        <v>1</v>
      </c>
      <c r="H7813">
        <v>65.042969999999997</v>
      </c>
      <c r="I7813">
        <v>15.941409999999999</v>
      </c>
      <c r="J7813">
        <v>0.89453130000000003</v>
      </c>
      <c r="K7813">
        <v>48.019530000000003</v>
      </c>
      <c r="L7813" s="3">
        <v>44130.57916666667</v>
      </c>
      <c r="M7813">
        <v>17.18</v>
      </c>
      <c r="N7813" t="s">
        <v>28</v>
      </c>
      <c r="P7813">
        <f>(C7813-Key!$B$1)*24</f>
        <v>4.8166666666511446</v>
      </c>
      <c r="Q7813">
        <f>(Key!$B$2-'17.1'!C7813)*24</f>
        <v>-1.8666666666395031</v>
      </c>
      <c r="R7813" s="3">
        <f>C7813-(M7813-Key!$B$5)/(24*Key!$B$6)</f>
        <v>44130.813962962959</v>
      </c>
      <c r="S7813">
        <f>M7813-Key!$B$5</f>
        <v>14.92</v>
      </c>
      <c r="T7813" s="2">
        <f t="shared" si="610"/>
        <v>44129.826388888891</v>
      </c>
      <c r="U7813" t="str">
        <f t="shared" si="611"/>
        <v>10-25-2020 19:50</v>
      </c>
      <c r="V7813">
        <f>IFERROR(IF(W7813=Z7813,VLOOKUP($U7813,[1]C8842!$G$2:$M$145,3,FALSE),0),0)</f>
        <v>0</v>
      </c>
      <c r="W7813">
        <f>VLOOKUP(RIGHT($V$1,5),Key!$A$9:$B$14,2,FALSE)</f>
        <v>10.199999999999999</v>
      </c>
      <c r="X7813">
        <f t="shared" si="614"/>
        <v>0</v>
      </c>
      <c r="Y7813">
        <f>VLOOKUP(RIGHT($X$1,5),Key!$A$9:$B$14,2,FALSE)</f>
        <v>3.7</v>
      </c>
      <c r="Z7813">
        <f t="shared" si="612"/>
        <v>10.199999999999999</v>
      </c>
      <c r="AA7813">
        <f t="shared" si="613"/>
        <v>0</v>
      </c>
    </row>
    <row r="7814" spans="1:27" x14ac:dyDescent="0.3">
      <c r="A7814">
        <v>100067</v>
      </c>
      <c r="B7814">
        <v>230922</v>
      </c>
      <c r="C7814" s="3">
        <v>44130.827777777777</v>
      </c>
      <c r="D7814">
        <v>1</v>
      </c>
      <c r="E7814">
        <v>1</v>
      </c>
      <c r="F7814" t="s">
        <v>25</v>
      </c>
      <c r="G7814">
        <v>1</v>
      </c>
      <c r="H7814">
        <v>70.257810000000006</v>
      </c>
      <c r="I7814">
        <v>16.773440000000001</v>
      </c>
      <c r="J7814">
        <v>0.859375</v>
      </c>
      <c r="K7814">
        <v>58.023440000000001</v>
      </c>
      <c r="L7814" s="3">
        <v>44130.57916666667</v>
      </c>
      <c r="M7814">
        <v>17.18</v>
      </c>
      <c r="N7814" t="s">
        <v>28</v>
      </c>
      <c r="P7814">
        <f>(C7814-Key!$B$1)*24</f>
        <v>4.8166666666511446</v>
      </c>
      <c r="Q7814">
        <f>(Key!$B$2-'17.1'!C7814)*24</f>
        <v>-1.8666666666395031</v>
      </c>
      <c r="R7814" s="3">
        <f>C7814-(M7814-Key!$B$5)/(24*Key!$B$6)</f>
        <v>44130.813962962959</v>
      </c>
      <c r="S7814">
        <f>M7814-Key!$B$5</f>
        <v>14.92</v>
      </c>
      <c r="T7814" s="2">
        <f t="shared" si="610"/>
        <v>44129.826388888891</v>
      </c>
      <c r="U7814" t="str">
        <f t="shared" si="611"/>
        <v>10-25-2020 19:50</v>
      </c>
      <c r="V7814">
        <f>IFERROR(IF(W7814=Z7814,VLOOKUP($U7814,[1]C8842!$G$2:$M$145,3,FALSE),0),0)</f>
        <v>0</v>
      </c>
      <c r="W7814">
        <f>VLOOKUP(RIGHT($V$1,5),Key!$A$9:$B$14,2,FALSE)</f>
        <v>10.199999999999999</v>
      </c>
      <c r="X7814">
        <f t="shared" si="614"/>
        <v>0</v>
      </c>
      <c r="Y7814">
        <f>VLOOKUP(RIGHT($X$1,5),Key!$A$9:$B$14,2,FALSE)</f>
        <v>3.7</v>
      </c>
      <c r="Z7814">
        <f t="shared" si="612"/>
        <v>10.199999999999999</v>
      </c>
      <c r="AA7814">
        <f t="shared" si="613"/>
        <v>0</v>
      </c>
    </row>
    <row r="7815" spans="1:27" x14ac:dyDescent="0.3">
      <c r="A7815">
        <v>100067</v>
      </c>
      <c r="B7815">
        <v>230922</v>
      </c>
      <c r="C7815" s="3">
        <v>44130.827777777777</v>
      </c>
      <c r="D7815">
        <v>0</v>
      </c>
      <c r="E7815">
        <v>2</v>
      </c>
      <c r="F7815" t="s">
        <v>25</v>
      </c>
      <c r="G7815">
        <v>5</v>
      </c>
      <c r="H7815">
        <v>67.917969999999997</v>
      </c>
      <c r="I7815">
        <v>81.386719999999997</v>
      </c>
      <c r="J7815">
        <v>3.4257810000000002</v>
      </c>
      <c r="K7815">
        <v>44.019530000000003</v>
      </c>
      <c r="L7815" s="3">
        <v>44130.57916666667</v>
      </c>
      <c r="M7815">
        <v>17.18</v>
      </c>
      <c r="N7815" t="s">
        <v>28</v>
      </c>
      <c r="P7815">
        <f>(C7815-Key!$B$1)*24</f>
        <v>4.8166666666511446</v>
      </c>
      <c r="Q7815">
        <f>(Key!$B$2-'17.1'!C7815)*24</f>
        <v>-1.8666666666395031</v>
      </c>
      <c r="R7815" s="3">
        <f>C7815-(M7815-Key!$B$5)/(24*Key!$B$6)</f>
        <v>44130.813962962959</v>
      </c>
      <c r="S7815">
        <f>M7815-Key!$B$5</f>
        <v>14.92</v>
      </c>
      <c r="T7815" s="2">
        <f t="shared" si="610"/>
        <v>44129.826388888891</v>
      </c>
      <c r="U7815" t="str">
        <f t="shared" si="611"/>
        <v>10-25-2020 19:50</v>
      </c>
      <c r="V7815">
        <f>IFERROR(IF(W7815=Z7815,VLOOKUP($U7815,[1]C8842!$G$2:$M$145,3,FALSE),0),0)</f>
        <v>0</v>
      </c>
      <c r="W7815">
        <f>VLOOKUP(RIGHT($V$1,5),Key!$A$9:$B$14,2,FALSE)</f>
        <v>10.199999999999999</v>
      </c>
      <c r="X7815">
        <f t="shared" si="614"/>
        <v>0</v>
      </c>
      <c r="Y7815">
        <f>VLOOKUP(RIGHT($X$1,5),Key!$A$9:$B$14,2,FALSE)</f>
        <v>3.7</v>
      </c>
      <c r="Z7815">
        <f t="shared" si="612"/>
        <v>10.199999999999999</v>
      </c>
      <c r="AA7815">
        <f t="shared" si="613"/>
        <v>0</v>
      </c>
    </row>
    <row r="7816" spans="1:27" x14ac:dyDescent="0.3">
      <c r="A7816">
        <v>100067</v>
      </c>
      <c r="B7816">
        <v>230922</v>
      </c>
      <c r="C7816" s="3">
        <v>44130.827777777777</v>
      </c>
      <c r="D7816">
        <v>1</v>
      </c>
      <c r="E7816">
        <v>1</v>
      </c>
      <c r="F7816" t="s">
        <v>25</v>
      </c>
      <c r="G7816">
        <v>2</v>
      </c>
      <c r="H7816">
        <v>70.335939999999994</v>
      </c>
      <c r="I7816">
        <v>20.664059999999999</v>
      </c>
      <c r="J7816">
        <v>1.0078130000000001</v>
      </c>
      <c r="K7816">
        <v>58.023440000000001</v>
      </c>
      <c r="L7816" s="3">
        <v>44130.57916666667</v>
      </c>
      <c r="M7816">
        <v>17.18</v>
      </c>
      <c r="N7816" t="s">
        <v>28</v>
      </c>
      <c r="P7816">
        <f>(C7816-Key!$B$1)*24</f>
        <v>4.8166666666511446</v>
      </c>
      <c r="Q7816">
        <f>(Key!$B$2-'17.1'!C7816)*24</f>
        <v>-1.8666666666395031</v>
      </c>
      <c r="R7816" s="3">
        <f>C7816-(M7816-Key!$B$5)/(24*Key!$B$6)</f>
        <v>44130.813962962959</v>
      </c>
      <c r="S7816">
        <f>M7816-Key!$B$5</f>
        <v>14.92</v>
      </c>
      <c r="T7816" s="2">
        <f t="shared" si="610"/>
        <v>44129.826388888891</v>
      </c>
      <c r="U7816" t="str">
        <f t="shared" si="611"/>
        <v>10-25-2020 19:50</v>
      </c>
      <c r="V7816">
        <f>IFERROR(IF(W7816=Z7816,VLOOKUP($U7816,[1]C8842!$G$2:$M$145,3,FALSE),0),0)</f>
        <v>0</v>
      </c>
      <c r="W7816">
        <f>VLOOKUP(RIGHT($V$1,5),Key!$A$9:$B$14,2,FALSE)</f>
        <v>10.199999999999999</v>
      </c>
      <c r="X7816">
        <f t="shared" si="614"/>
        <v>0</v>
      </c>
      <c r="Y7816">
        <f>VLOOKUP(RIGHT($X$1,5),Key!$A$9:$B$14,2,FALSE)</f>
        <v>3.7</v>
      </c>
      <c r="Z7816">
        <f t="shared" si="612"/>
        <v>10.199999999999999</v>
      </c>
      <c r="AA7816">
        <f t="shared" si="613"/>
        <v>0</v>
      </c>
    </row>
    <row r="7817" spans="1:27" x14ac:dyDescent="0.3">
      <c r="A7817">
        <v>100067</v>
      </c>
      <c r="B7817">
        <v>230922</v>
      </c>
      <c r="C7817" s="3">
        <v>44130.827777777777</v>
      </c>
      <c r="D7817">
        <v>3</v>
      </c>
      <c r="E7817">
        <v>2</v>
      </c>
      <c r="F7817" t="s">
        <v>26</v>
      </c>
      <c r="G7817">
        <v>1</v>
      </c>
      <c r="H7817">
        <v>66.425780000000003</v>
      </c>
      <c r="I7817">
        <v>18.171880000000002</v>
      </c>
      <c r="J7817">
        <v>0.96875</v>
      </c>
      <c r="K7817">
        <v>94.039060000000006</v>
      </c>
      <c r="L7817" s="3">
        <v>44130.57916666667</v>
      </c>
      <c r="M7817">
        <v>17.18</v>
      </c>
      <c r="N7817" t="s">
        <v>28</v>
      </c>
      <c r="P7817">
        <f>(C7817-Key!$B$1)*24</f>
        <v>4.8166666666511446</v>
      </c>
      <c r="Q7817">
        <f>(Key!$B$2-'17.1'!C7817)*24</f>
        <v>-1.8666666666395031</v>
      </c>
      <c r="R7817" s="3">
        <f>C7817-(M7817-Key!$B$5)/(24*Key!$B$6)</f>
        <v>44130.813962962959</v>
      </c>
      <c r="S7817">
        <f>M7817-Key!$B$5</f>
        <v>14.92</v>
      </c>
      <c r="T7817" s="2">
        <f t="shared" si="610"/>
        <v>44129.826388888891</v>
      </c>
      <c r="U7817" t="str">
        <f t="shared" si="611"/>
        <v>10-25-2020 19:50</v>
      </c>
      <c r="V7817">
        <f>IFERROR(IF(W7817=Z7817,VLOOKUP($U7817,[1]C8842!$G$2:$M$145,3,FALSE),0),0)</f>
        <v>0</v>
      </c>
      <c r="W7817">
        <f>VLOOKUP(RIGHT($V$1,5),Key!$A$9:$B$14,2,FALSE)</f>
        <v>10.199999999999999</v>
      </c>
      <c r="X7817">
        <f t="shared" si="614"/>
        <v>0</v>
      </c>
      <c r="Y7817">
        <f>VLOOKUP(RIGHT($X$1,5),Key!$A$9:$B$14,2,FALSE)</f>
        <v>3.7</v>
      </c>
      <c r="Z7817">
        <f t="shared" si="612"/>
        <v>10.199999999999999</v>
      </c>
      <c r="AA7817">
        <f t="shared" si="613"/>
        <v>0</v>
      </c>
    </row>
    <row r="7818" spans="1:27" x14ac:dyDescent="0.3">
      <c r="A7818">
        <v>100067</v>
      </c>
      <c r="B7818">
        <v>230922</v>
      </c>
      <c r="C7818" s="3">
        <v>44130.827777777777</v>
      </c>
      <c r="D7818">
        <v>1</v>
      </c>
      <c r="E7818">
        <v>1</v>
      </c>
      <c r="F7818" t="s">
        <v>25</v>
      </c>
      <c r="G7818">
        <v>2</v>
      </c>
      <c r="H7818">
        <v>69.65625</v>
      </c>
      <c r="I7818">
        <v>26.039059999999999</v>
      </c>
      <c r="J7818">
        <v>1.222656</v>
      </c>
      <c r="K7818">
        <v>58.023440000000001</v>
      </c>
      <c r="L7818" s="3">
        <v>44130.57916666667</v>
      </c>
      <c r="M7818">
        <v>17.18</v>
      </c>
      <c r="N7818" t="s">
        <v>28</v>
      </c>
      <c r="P7818">
        <f>(C7818-Key!$B$1)*24</f>
        <v>4.8166666666511446</v>
      </c>
      <c r="Q7818">
        <f>(Key!$B$2-'17.1'!C7818)*24</f>
        <v>-1.8666666666395031</v>
      </c>
      <c r="R7818" s="3">
        <f>C7818-(M7818-Key!$B$5)/(24*Key!$B$6)</f>
        <v>44130.813962962959</v>
      </c>
      <c r="S7818">
        <f>M7818-Key!$B$5</f>
        <v>14.92</v>
      </c>
      <c r="T7818" s="2">
        <f t="shared" si="610"/>
        <v>44129.826388888891</v>
      </c>
      <c r="U7818" t="str">
        <f t="shared" si="611"/>
        <v>10-25-2020 19:50</v>
      </c>
      <c r="V7818">
        <f>IFERROR(IF(W7818=Z7818,VLOOKUP($U7818,[1]C8842!$G$2:$M$145,3,FALSE),0),0)</f>
        <v>0</v>
      </c>
      <c r="W7818">
        <f>VLOOKUP(RIGHT($V$1,5),Key!$A$9:$B$14,2,FALSE)</f>
        <v>10.199999999999999</v>
      </c>
      <c r="X7818">
        <f t="shared" si="614"/>
        <v>0</v>
      </c>
      <c r="Y7818">
        <f>VLOOKUP(RIGHT($X$1,5),Key!$A$9:$B$14,2,FALSE)</f>
        <v>3.7</v>
      </c>
      <c r="Z7818">
        <f t="shared" si="612"/>
        <v>10.199999999999999</v>
      </c>
      <c r="AA7818">
        <f t="shared" si="613"/>
        <v>0</v>
      </c>
    </row>
    <row r="7819" spans="1:27" x14ac:dyDescent="0.3">
      <c r="A7819">
        <v>100067</v>
      </c>
      <c r="B7819">
        <v>230922</v>
      </c>
      <c r="C7819" s="3">
        <v>44130.827777777777</v>
      </c>
      <c r="D7819">
        <v>3</v>
      </c>
      <c r="E7819">
        <v>2</v>
      </c>
      <c r="F7819" t="s">
        <v>26</v>
      </c>
      <c r="G7819">
        <v>1</v>
      </c>
      <c r="H7819">
        <v>66.1875</v>
      </c>
      <c r="I7819">
        <v>18.265630000000002</v>
      </c>
      <c r="J7819">
        <v>0.97265630000000003</v>
      </c>
      <c r="K7819">
        <v>94.039060000000006</v>
      </c>
      <c r="L7819" s="3">
        <v>44130.57916666667</v>
      </c>
      <c r="M7819">
        <v>17.18</v>
      </c>
      <c r="N7819" t="s">
        <v>28</v>
      </c>
      <c r="P7819">
        <f>(C7819-Key!$B$1)*24</f>
        <v>4.8166666666511446</v>
      </c>
      <c r="Q7819">
        <f>(Key!$B$2-'17.1'!C7819)*24</f>
        <v>-1.8666666666395031</v>
      </c>
      <c r="R7819" s="3">
        <f>C7819-(M7819-Key!$B$5)/(24*Key!$B$6)</f>
        <v>44130.813962962959</v>
      </c>
      <c r="S7819">
        <f>M7819-Key!$B$5</f>
        <v>14.92</v>
      </c>
      <c r="T7819" s="2">
        <f t="shared" si="610"/>
        <v>44129.826388888891</v>
      </c>
      <c r="U7819" t="str">
        <f t="shared" si="611"/>
        <v>10-25-2020 19:50</v>
      </c>
      <c r="V7819">
        <f>IFERROR(IF(W7819=Z7819,VLOOKUP($U7819,[1]C8842!$G$2:$M$145,3,FALSE),0),0)</f>
        <v>0</v>
      </c>
      <c r="W7819">
        <f>VLOOKUP(RIGHT($V$1,5),Key!$A$9:$B$14,2,FALSE)</f>
        <v>10.199999999999999</v>
      </c>
      <c r="X7819">
        <f t="shared" si="614"/>
        <v>0</v>
      </c>
      <c r="Y7819">
        <f>VLOOKUP(RIGHT($X$1,5),Key!$A$9:$B$14,2,FALSE)</f>
        <v>3.7</v>
      </c>
      <c r="Z7819">
        <f t="shared" si="612"/>
        <v>10.199999999999999</v>
      </c>
      <c r="AA7819">
        <f t="shared" si="613"/>
        <v>0</v>
      </c>
    </row>
    <row r="7820" spans="1:27" x14ac:dyDescent="0.3">
      <c r="A7820">
        <v>100067</v>
      </c>
      <c r="B7820">
        <v>230922</v>
      </c>
      <c r="C7820" s="3">
        <v>44130.827777777777</v>
      </c>
      <c r="D7820">
        <v>2</v>
      </c>
      <c r="E7820">
        <v>1</v>
      </c>
      <c r="F7820" t="s">
        <v>26</v>
      </c>
      <c r="G7820">
        <v>1</v>
      </c>
      <c r="H7820">
        <v>69.832030000000003</v>
      </c>
      <c r="I7820">
        <v>15.39453</v>
      </c>
      <c r="J7820">
        <v>0.8125</v>
      </c>
      <c r="K7820">
        <v>82.035160000000005</v>
      </c>
      <c r="L7820" s="3">
        <v>44130.57916666667</v>
      </c>
      <c r="M7820">
        <v>17.18</v>
      </c>
      <c r="N7820" t="s">
        <v>28</v>
      </c>
      <c r="P7820">
        <f>(C7820-Key!$B$1)*24</f>
        <v>4.8166666666511446</v>
      </c>
      <c r="Q7820">
        <f>(Key!$B$2-'17.1'!C7820)*24</f>
        <v>-1.8666666666395031</v>
      </c>
      <c r="R7820" s="3">
        <f>C7820-(M7820-Key!$B$5)/(24*Key!$B$6)</f>
        <v>44130.813962962959</v>
      </c>
      <c r="S7820">
        <f>M7820-Key!$B$5</f>
        <v>14.92</v>
      </c>
      <c r="T7820" s="2">
        <f t="shared" si="610"/>
        <v>44129.826388888891</v>
      </c>
      <c r="U7820" t="str">
        <f t="shared" si="611"/>
        <v>10-25-2020 19:50</v>
      </c>
      <c r="V7820">
        <f>IFERROR(IF(W7820=Z7820,VLOOKUP($U7820,[1]C8842!$G$2:$M$145,3,FALSE),0),0)</f>
        <v>0</v>
      </c>
      <c r="W7820">
        <f>VLOOKUP(RIGHT($V$1,5),Key!$A$9:$B$14,2,FALSE)</f>
        <v>10.199999999999999</v>
      </c>
      <c r="X7820">
        <f t="shared" si="614"/>
        <v>0</v>
      </c>
      <c r="Y7820">
        <f>VLOOKUP(RIGHT($X$1,5),Key!$A$9:$B$14,2,FALSE)</f>
        <v>3.7</v>
      </c>
      <c r="Z7820">
        <f t="shared" si="612"/>
        <v>10.199999999999999</v>
      </c>
      <c r="AA7820">
        <f t="shared" si="613"/>
        <v>0</v>
      </c>
    </row>
    <row r="7821" spans="1:27" x14ac:dyDescent="0.3">
      <c r="A7821">
        <v>100067</v>
      </c>
      <c r="B7821">
        <v>230922</v>
      </c>
      <c r="C7821" s="3">
        <v>44130.827777777777</v>
      </c>
      <c r="D7821">
        <v>3</v>
      </c>
      <c r="E7821">
        <v>2</v>
      </c>
      <c r="F7821" t="s">
        <v>26</v>
      </c>
      <c r="G7821">
        <v>2</v>
      </c>
      <c r="H7821">
        <v>66.003910000000005</v>
      </c>
      <c r="I7821">
        <v>20.871089999999999</v>
      </c>
      <c r="J7821">
        <v>1.082031</v>
      </c>
      <c r="K7821">
        <v>95.039060000000006</v>
      </c>
      <c r="L7821" s="3">
        <v>44130.57916666667</v>
      </c>
      <c r="M7821">
        <v>17.18</v>
      </c>
      <c r="N7821" t="s">
        <v>28</v>
      </c>
      <c r="P7821">
        <f>(C7821-Key!$B$1)*24</f>
        <v>4.8166666666511446</v>
      </c>
      <c r="Q7821">
        <f>(Key!$B$2-'17.1'!C7821)*24</f>
        <v>-1.8666666666395031</v>
      </c>
      <c r="R7821" s="3">
        <f>C7821-(M7821-Key!$B$5)/(24*Key!$B$6)</f>
        <v>44130.813962962959</v>
      </c>
      <c r="S7821">
        <f>M7821-Key!$B$5</f>
        <v>14.92</v>
      </c>
      <c r="T7821" s="2">
        <f t="shared" si="610"/>
        <v>44129.826388888891</v>
      </c>
      <c r="U7821" t="str">
        <f t="shared" si="611"/>
        <v>10-25-2020 19:50</v>
      </c>
      <c r="V7821">
        <f>IFERROR(IF(W7821=Z7821,VLOOKUP($U7821,[1]C8842!$G$2:$M$145,3,FALSE),0),0)</f>
        <v>0</v>
      </c>
      <c r="W7821">
        <f>VLOOKUP(RIGHT($V$1,5),Key!$A$9:$B$14,2,FALSE)</f>
        <v>10.199999999999999</v>
      </c>
      <c r="X7821">
        <f t="shared" si="614"/>
        <v>0</v>
      </c>
      <c r="Y7821">
        <f>VLOOKUP(RIGHT($X$1,5),Key!$A$9:$B$14,2,FALSE)</f>
        <v>3.7</v>
      </c>
      <c r="Z7821">
        <f t="shared" si="612"/>
        <v>10.199999999999999</v>
      </c>
      <c r="AA7821">
        <f t="shared" si="613"/>
        <v>0</v>
      </c>
    </row>
    <row r="7822" spans="1:27" x14ac:dyDescent="0.3">
      <c r="A7822">
        <v>100067</v>
      </c>
      <c r="B7822">
        <v>230922</v>
      </c>
      <c r="C7822" s="3">
        <v>44130.827777777777</v>
      </c>
      <c r="D7822">
        <v>0</v>
      </c>
      <c r="E7822">
        <v>2</v>
      </c>
      <c r="F7822" t="s">
        <v>25</v>
      </c>
      <c r="G7822">
        <v>1</v>
      </c>
      <c r="H7822">
        <v>67.667969999999997</v>
      </c>
      <c r="I7822">
        <v>14.339840000000001</v>
      </c>
      <c r="J7822">
        <v>0.796875</v>
      </c>
      <c r="K7822">
        <v>46.019530000000003</v>
      </c>
      <c r="L7822" s="3">
        <v>44130.57916666667</v>
      </c>
      <c r="M7822">
        <v>17.18</v>
      </c>
      <c r="N7822" t="s">
        <v>28</v>
      </c>
      <c r="P7822">
        <f>(C7822-Key!$B$1)*24</f>
        <v>4.8166666666511446</v>
      </c>
      <c r="Q7822">
        <f>(Key!$B$2-'17.1'!C7822)*24</f>
        <v>-1.8666666666395031</v>
      </c>
      <c r="R7822" s="3">
        <f>C7822-(M7822-Key!$B$5)/(24*Key!$B$6)</f>
        <v>44130.813962962959</v>
      </c>
      <c r="S7822">
        <f>M7822-Key!$B$5</f>
        <v>14.92</v>
      </c>
      <c r="T7822" s="2">
        <f t="shared" si="610"/>
        <v>44129.826388888891</v>
      </c>
      <c r="U7822" t="str">
        <f t="shared" si="611"/>
        <v>10-25-2020 19:50</v>
      </c>
      <c r="V7822">
        <f>IFERROR(IF(W7822=Z7822,VLOOKUP($U7822,[1]C8842!$G$2:$M$145,3,FALSE),0),0)</f>
        <v>0</v>
      </c>
      <c r="W7822">
        <f>VLOOKUP(RIGHT($V$1,5),Key!$A$9:$B$14,2,FALSE)</f>
        <v>10.199999999999999</v>
      </c>
      <c r="X7822">
        <f t="shared" si="614"/>
        <v>0</v>
      </c>
      <c r="Y7822">
        <f>VLOOKUP(RIGHT($X$1,5),Key!$A$9:$B$14,2,FALSE)</f>
        <v>3.7</v>
      </c>
      <c r="Z7822">
        <f t="shared" si="612"/>
        <v>10.199999999999999</v>
      </c>
      <c r="AA7822">
        <f t="shared" si="613"/>
        <v>0</v>
      </c>
    </row>
    <row r="7823" spans="1:27" x14ac:dyDescent="0.3">
      <c r="A7823">
        <v>100067</v>
      </c>
      <c r="B7823">
        <v>230922</v>
      </c>
      <c r="C7823" s="3">
        <v>44130.827777777777</v>
      </c>
      <c r="D7823">
        <v>2</v>
      </c>
      <c r="E7823">
        <v>1</v>
      </c>
      <c r="F7823" t="s">
        <v>26</v>
      </c>
      <c r="G7823">
        <v>1</v>
      </c>
      <c r="H7823">
        <v>69.539060000000006</v>
      </c>
      <c r="I7823">
        <v>16.01953</v>
      </c>
      <c r="J7823">
        <v>0.83984380000000003</v>
      </c>
      <c r="K7823">
        <v>81.035160000000005</v>
      </c>
      <c r="L7823" s="3">
        <v>44130.57916666667</v>
      </c>
      <c r="M7823">
        <v>17.18</v>
      </c>
      <c r="N7823" t="s">
        <v>28</v>
      </c>
      <c r="P7823">
        <f>(C7823-Key!$B$1)*24</f>
        <v>4.8166666666511446</v>
      </c>
      <c r="Q7823">
        <f>(Key!$B$2-'17.1'!C7823)*24</f>
        <v>-1.8666666666395031</v>
      </c>
      <c r="R7823" s="3">
        <f>C7823-(M7823-Key!$B$5)/(24*Key!$B$6)</f>
        <v>44130.813962962959</v>
      </c>
      <c r="S7823">
        <f>M7823-Key!$B$5</f>
        <v>14.92</v>
      </c>
      <c r="T7823" s="2">
        <f t="shared" si="610"/>
        <v>44129.826388888891</v>
      </c>
      <c r="U7823" t="str">
        <f t="shared" si="611"/>
        <v>10-25-2020 19:50</v>
      </c>
      <c r="V7823">
        <f>IFERROR(IF(W7823=Z7823,VLOOKUP($U7823,[1]C8842!$G$2:$M$145,3,FALSE),0),0)</f>
        <v>0</v>
      </c>
      <c r="W7823">
        <f>VLOOKUP(RIGHT($V$1,5),Key!$A$9:$B$14,2,FALSE)</f>
        <v>10.199999999999999</v>
      </c>
      <c r="X7823">
        <f t="shared" si="614"/>
        <v>0</v>
      </c>
      <c r="Y7823">
        <f>VLOOKUP(RIGHT($X$1,5),Key!$A$9:$B$14,2,FALSE)</f>
        <v>3.7</v>
      </c>
      <c r="Z7823">
        <f t="shared" si="612"/>
        <v>10.199999999999999</v>
      </c>
      <c r="AA7823">
        <f t="shared" si="613"/>
        <v>0</v>
      </c>
    </row>
    <row r="7824" spans="1:27" x14ac:dyDescent="0.3">
      <c r="A7824">
        <v>100067</v>
      </c>
      <c r="B7824">
        <v>230922</v>
      </c>
      <c r="C7824" s="3">
        <v>44130.827777777777</v>
      </c>
      <c r="D7824">
        <v>3</v>
      </c>
      <c r="E7824">
        <v>2</v>
      </c>
      <c r="F7824" t="s">
        <v>26</v>
      </c>
      <c r="G7824">
        <v>2</v>
      </c>
      <c r="H7824">
        <v>70.570310000000006</v>
      </c>
      <c r="I7824">
        <v>23.753910000000001</v>
      </c>
      <c r="J7824">
        <v>1.121094</v>
      </c>
      <c r="K7824">
        <v>94.039060000000006</v>
      </c>
      <c r="L7824" s="3">
        <v>44130.57916666667</v>
      </c>
      <c r="M7824">
        <v>17.18</v>
      </c>
      <c r="N7824" t="s">
        <v>28</v>
      </c>
      <c r="P7824">
        <f>(C7824-Key!$B$1)*24</f>
        <v>4.8166666666511446</v>
      </c>
      <c r="Q7824">
        <f>(Key!$B$2-'17.1'!C7824)*24</f>
        <v>-1.8666666666395031</v>
      </c>
      <c r="R7824" s="3">
        <f>C7824-(M7824-Key!$B$5)/(24*Key!$B$6)</f>
        <v>44130.813962962959</v>
      </c>
      <c r="S7824">
        <f>M7824-Key!$B$5</f>
        <v>14.92</v>
      </c>
      <c r="T7824" s="2">
        <f t="shared" si="610"/>
        <v>44129.826388888891</v>
      </c>
      <c r="U7824" t="str">
        <f t="shared" si="611"/>
        <v>10-25-2020 19:50</v>
      </c>
      <c r="V7824">
        <f>IFERROR(IF(W7824=Z7824,VLOOKUP($U7824,[1]C8842!$G$2:$M$145,3,FALSE),0),0)</f>
        <v>0</v>
      </c>
      <c r="W7824">
        <f>VLOOKUP(RIGHT($V$1,5),Key!$A$9:$B$14,2,FALSE)</f>
        <v>10.199999999999999</v>
      </c>
      <c r="X7824">
        <f t="shared" si="614"/>
        <v>0</v>
      </c>
      <c r="Y7824">
        <f>VLOOKUP(RIGHT($X$1,5),Key!$A$9:$B$14,2,FALSE)</f>
        <v>3.7</v>
      </c>
      <c r="Z7824">
        <f t="shared" si="612"/>
        <v>10.199999999999999</v>
      </c>
      <c r="AA7824">
        <f t="shared" si="613"/>
        <v>0</v>
      </c>
    </row>
    <row r="7825" spans="1:27" x14ac:dyDescent="0.3">
      <c r="A7825">
        <v>100067</v>
      </c>
      <c r="B7825">
        <v>230922</v>
      </c>
      <c r="C7825" s="3">
        <v>44130.828472222223</v>
      </c>
      <c r="D7825">
        <v>3</v>
      </c>
      <c r="E7825">
        <v>2</v>
      </c>
      <c r="F7825" t="s">
        <v>26</v>
      </c>
      <c r="G7825">
        <v>1</v>
      </c>
      <c r="H7825">
        <v>67.652339999999995</v>
      </c>
      <c r="I7825">
        <v>16.8125</v>
      </c>
      <c r="J7825">
        <v>0.89453130000000003</v>
      </c>
      <c r="K7825">
        <v>95.039060000000006</v>
      </c>
      <c r="L7825" s="3">
        <v>44130.57916666667</v>
      </c>
      <c r="M7825">
        <v>17.18</v>
      </c>
      <c r="N7825" t="s">
        <v>28</v>
      </c>
      <c r="P7825">
        <f>(C7825-Key!$B$1)*24</f>
        <v>4.8333333333721384</v>
      </c>
      <c r="Q7825">
        <f>(Key!$B$2-'17.1'!C7825)*24</f>
        <v>-1.8833333333604969</v>
      </c>
      <c r="R7825" s="3">
        <f>C7825-(M7825-Key!$B$5)/(24*Key!$B$6)</f>
        <v>44130.814657407405</v>
      </c>
      <c r="S7825">
        <f>M7825-Key!$B$5</f>
        <v>14.92</v>
      </c>
      <c r="T7825" s="2">
        <f t="shared" si="610"/>
        <v>44129.826388888891</v>
      </c>
      <c r="U7825" t="str">
        <f t="shared" si="611"/>
        <v>10-25-2020 19:50</v>
      </c>
      <c r="V7825">
        <f>IFERROR(IF(W7825=Z7825,VLOOKUP($U7825,[1]C8842!$G$2:$M$145,3,FALSE),0),0)</f>
        <v>0</v>
      </c>
      <c r="W7825">
        <f>VLOOKUP(RIGHT($V$1,5),Key!$A$9:$B$14,2,FALSE)</f>
        <v>10.199999999999999</v>
      </c>
      <c r="X7825">
        <f t="shared" si="614"/>
        <v>0</v>
      </c>
      <c r="Y7825">
        <f>VLOOKUP(RIGHT($X$1,5),Key!$A$9:$B$14,2,FALSE)</f>
        <v>3.7</v>
      </c>
      <c r="Z7825">
        <f t="shared" si="612"/>
        <v>10.199999999999999</v>
      </c>
      <c r="AA7825">
        <f t="shared" si="613"/>
        <v>0</v>
      </c>
    </row>
    <row r="7826" spans="1:27" x14ac:dyDescent="0.3">
      <c r="A7826">
        <v>100067</v>
      </c>
      <c r="B7826">
        <v>230922</v>
      </c>
      <c r="C7826" s="3">
        <v>44130.828472222223</v>
      </c>
      <c r="D7826">
        <v>3</v>
      </c>
      <c r="E7826">
        <v>2</v>
      </c>
      <c r="F7826" t="s">
        <v>26</v>
      </c>
      <c r="G7826">
        <v>1</v>
      </c>
      <c r="H7826">
        <v>56.402340000000002</v>
      </c>
      <c r="I7826">
        <v>18.597660000000001</v>
      </c>
      <c r="J7826">
        <v>1.160156</v>
      </c>
      <c r="K7826">
        <v>94.039060000000006</v>
      </c>
      <c r="L7826" s="3">
        <v>44130.57916666667</v>
      </c>
      <c r="M7826">
        <v>17.18</v>
      </c>
      <c r="N7826" t="s">
        <v>28</v>
      </c>
      <c r="P7826">
        <f>(C7826-Key!$B$1)*24</f>
        <v>4.8333333333721384</v>
      </c>
      <c r="Q7826">
        <f>(Key!$B$2-'17.1'!C7826)*24</f>
        <v>-1.8833333333604969</v>
      </c>
      <c r="R7826" s="3">
        <f>C7826-(M7826-Key!$B$5)/(24*Key!$B$6)</f>
        <v>44130.814657407405</v>
      </c>
      <c r="S7826">
        <f>M7826-Key!$B$5</f>
        <v>14.92</v>
      </c>
      <c r="T7826" s="2">
        <f t="shared" si="610"/>
        <v>44129.826388888891</v>
      </c>
      <c r="U7826" t="str">
        <f t="shared" si="611"/>
        <v>10-25-2020 19:50</v>
      </c>
      <c r="V7826">
        <f>IFERROR(IF(W7826=Z7826,VLOOKUP($U7826,[1]C8842!$G$2:$M$145,3,FALSE),0),0)</f>
        <v>0</v>
      </c>
      <c r="W7826">
        <f>VLOOKUP(RIGHT($V$1,5),Key!$A$9:$B$14,2,FALSE)</f>
        <v>10.199999999999999</v>
      </c>
      <c r="X7826">
        <f t="shared" si="614"/>
        <v>0</v>
      </c>
      <c r="Y7826">
        <f>VLOOKUP(RIGHT($X$1,5),Key!$A$9:$B$14,2,FALSE)</f>
        <v>3.7</v>
      </c>
      <c r="Z7826">
        <f t="shared" si="612"/>
        <v>10.199999999999999</v>
      </c>
      <c r="AA7826">
        <f t="shared" si="613"/>
        <v>0</v>
      </c>
    </row>
    <row r="7827" spans="1:27" x14ac:dyDescent="0.3">
      <c r="A7827">
        <v>100067</v>
      </c>
      <c r="B7827">
        <v>230922</v>
      </c>
      <c r="C7827" s="3">
        <v>44130.828472222223</v>
      </c>
      <c r="D7827">
        <v>3</v>
      </c>
      <c r="E7827">
        <v>2</v>
      </c>
      <c r="F7827" t="s">
        <v>26</v>
      </c>
      <c r="G7827">
        <v>1</v>
      </c>
      <c r="H7827">
        <v>69.386719999999997</v>
      </c>
      <c r="I7827">
        <v>14.277340000000001</v>
      </c>
      <c r="J7827">
        <v>0.77734380000000003</v>
      </c>
      <c r="K7827">
        <v>94.039060000000006</v>
      </c>
      <c r="L7827" s="3">
        <v>44130.57916666667</v>
      </c>
      <c r="M7827">
        <v>17.18</v>
      </c>
      <c r="N7827" t="s">
        <v>28</v>
      </c>
      <c r="P7827">
        <f>(C7827-Key!$B$1)*24</f>
        <v>4.8333333333721384</v>
      </c>
      <c r="Q7827">
        <f>(Key!$B$2-'17.1'!C7827)*24</f>
        <v>-1.8833333333604969</v>
      </c>
      <c r="R7827" s="3">
        <f>C7827-(M7827-Key!$B$5)/(24*Key!$B$6)</f>
        <v>44130.814657407405</v>
      </c>
      <c r="S7827">
        <f>M7827-Key!$B$5</f>
        <v>14.92</v>
      </c>
      <c r="T7827" s="2">
        <f t="shared" si="610"/>
        <v>44129.826388888891</v>
      </c>
      <c r="U7827" t="str">
        <f t="shared" si="611"/>
        <v>10-25-2020 19:50</v>
      </c>
      <c r="V7827">
        <f>IFERROR(IF(W7827=Z7827,VLOOKUP($U7827,[1]C8842!$G$2:$M$145,3,FALSE),0),0)</f>
        <v>0</v>
      </c>
      <c r="W7827">
        <f>VLOOKUP(RIGHT($V$1,5),Key!$A$9:$B$14,2,FALSE)</f>
        <v>10.199999999999999</v>
      </c>
      <c r="X7827">
        <f t="shared" si="614"/>
        <v>0</v>
      </c>
      <c r="Y7827">
        <f>VLOOKUP(RIGHT($X$1,5),Key!$A$9:$B$14,2,FALSE)</f>
        <v>3.7</v>
      </c>
      <c r="Z7827">
        <f t="shared" si="612"/>
        <v>10.199999999999999</v>
      </c>
      <c r="AA7827">
        <f t="shared" si="613"/>
        <v>0</v>
      </c>
    </row>
    <row r="7828" spans="1:27" x14ac:dyDescent="0.3">
      <c r="A7828">
        <v>100067</v>
      </c>
      <c r="B7828">
        <v>230922</v>
      </c>
      <c r="C7828" s="3">
        <v>44130.828472222223</v>
      </c>
      <c r="D7828">
        <v>3</v>
      </c>
      <c r="E7828">
        <v>2</v>
      </c>
      <c r="F7828" t="s">
        <v>26</v>
      </c>
      <c r="G7828">
        <v>1</v>
      </c>
      <c r="H7828">
        <v>68.128910000000005</v>
      </c>
      <c r="I7828">
        <v>15.039059999999999</v>
      </c>
      <c r="J7828">
        <v>0.8203125</v>
      </c>
      <c r="K7828">
        <v>92.039060000000006</v>
      </c>
      <c r="L7828" s="3">
        <v>44130.57916666667</v>
      </c>
      <c r="M7828">
        <v>17.18</v>
      </c>
      <c r="N7828" t="s">
        <v>28</v>
      </c>
      <c r="P7828">
        <f>(C7828-Key!$B$1)*24</f>
        <v>4.8333333333721384</v>
      </c>
      <c r="Q7828">
        <f>(Key!$B$2-'17.1'!C7828)*24</f>
        <v>-1.8833333333604969</v>
      </c>
      <c r="R7828" s="3">
        <f>C7828-(M7828-Key!$B$5)/(24*Key!$B$6)</f>
        <v>44130.814657407405</v>
      </c>
      <c r="S7828">
        <f>M7828-Key!$B$5</f>
        <v>14.92</v>
      </c>
      <c r="T7828" s="2">
        <f t="shared" si="610"/>
        <v>44129.826388888891</v>
      </c>
      <c r="U7828" t="str">
        <f t="shared" si="611"/>
        <v>10-25-2020 19:50</v>
      </c>
      <c r="V7828">
        <f>IFERROR(IF(W7828=Z7828,VLOOKUP($U7828,[1]C8842!$G$2:$M$145,3,FALSE),0),0)</f>
        <v>0</v>
      </c>
      <c r="W7828">
        <f>VLOOKUP(RIGHT($V$1,5),Key!$A$9:$B$14,2,FALSE)</f>
        <v>10.199999999999999</v>
      </c>
      <c r="X7828">
        <f t="shared" si="614"/>
        <v>0</v>
      </c>
      <c r="Y7828">
        <f>VLOOKUP(RIGHT($X$1,5),Key!$A$9:$B$14,2,FALSE)</f>
        <v>3.7</v>
      </c>
      <c r="Z7828">
        <f t="shared" si="612"/>
        <v>10.199999999999999</v>
      </c>
      <c r="AA7828">
        <f t="shared" si="613"/>
        <v>0</v>
      </c>
    </row>
    <row r="7829" spans="1:27" x14ac:dyDescent="0.3">
      <c r="A7829">
        <v>100067</v>
      </c>
      <c r="B7829">
        <v>230922</v>
      </c>
      <c r="C7829" s="3">
        <v>44130.828472222223</v>
      </c>
      <c r="D7829">
        <v>3</v>
      </c>
      <c r="E7829">
        <v>2</v>
      </c>
      <c r="F7829" t="s">
        <v>26</v>
      </c>
      <c r="G7829">
        <v>2</v>
      </c>
      <c r="H7829">
        <v>61.34375</v>
      </c>
      <c r="I7829">
        <v>23.984380000000002</v>
      </c>
      <c r="J7829">
        <v>1.300781</v>
      </c>
      <c r="K7829">
        <v>96.039060000000006</v>
      </c>
      <c r="L7829" s="3">
        <v>44130.582638888889</v>
      </c>
      <c r="M7829">
        <v>17.18</v>
      </c>
      <c r="N7829" t="s">
        <v>28</v>
      </c>
      <c r="P7829">
        <f>(C7829-Key!$B$1)*24</f>
        <v>4.8333333333721384</v>
      </c>
      <c r="Q7829">
        <f>(Key!$B$2-'17.1'!C7829)*24</f>
        <v>-1.8833333333604969</v>
      </c>
      <c r="R7829" s="3">
        <f>C7829-(M7829-Key!$B$5)/(24*Key!$B$6)</f>
        <v>44130.814657407405</v>
      </c>
      <c r="S7829">
        <f>M7829-Key!$B$5</f>
        <v>14.92</v>
      </c>
      <c r="T7829" s="2">
        <f t="shared" si="610"/>
        <v>44129.826388888891</v>
      </c>
      <c r="U7829" t="str">
        <f t="shared" si="611"/>
        <v>10-25-2020 19:50</v>
      </c>
      <c r="V7829">
        <f>IFERROR(IF(W7829=Z7829,VLOOKUP($U7829,[1]C8842!$G$2:$M$145,3,FALSE),0),0)</f>
        <v>0</v>
      </c>
      <c r="W7829">
        <f>VLOOKUP(RIGHT($V$1,5),Key!$A$9:$B$14,2,FALSE)</f>
        <v>10.199999999999999</v>
      </c>
      <c r="X7829">
        <f t="shared" si="614"/>
        <v>0</v>
      </c>
      <c r="Y7829">
        <f>VLOOKUP(RIGHT($X$1,5),Key!$A$9:$B$14,2,FALSE)</f>
        <v>3.7</v>
      </c>
      <c r="Z7829">
        <f t="shared" si="612"/>
        <v>10.199999999999999</v>
      </c>
      <c r="AA7829">
        <f t="shared" si="613"/>
        <v>0</v>
      </c>
    </row>
    <row r="7830" spans="1:27" x14ac:dyDescent="0.3">
      <c r="A7830">
        <v>100067</v>
      </c>
      <c r="B7830">
        <v>230922</v>
      </c>
      <c r="C7830" s="3">
        <v>44130.828472222223</v>
      </c>
      <c r="D7830">
        <v>2</v>
      </c>
      <c r="E7830">
        <v>1</v>
      </c>
      <c r="F7830" t="s">
        <v>26</v>
      </c>
      <c r="G7830">
        <v>1</v>
      </c>
      <c r="H7830">
        <v>70.441410000000005</v>
      </c>
      <c r="I7830">
        <v>15.445309999999999</v>
      </c>
      <c r="J7830">
        <v>0.80859380000000003</v>
      </c>
      <c r="K7830">
        <v>81.035160000000005</v>
      </c>
      <c r="L7830" s="3">
        <v>44130.582638888889</v>
      </c>
      <c r="M7830">
        <v>17.18</v>
      </c>
      <c r="N7830" t="s">
        <v>28</v>
      </c>
      <c r="P7830">
        <f>(C7830-Key!$B$1)*24</f>
        <v>4.8333333333721384</v>
      </c>
      <c r="Q7830">
        <f>(Key!$B$2-'17.1'!C7830)*24</f>
        <v>-1.8833333333604969</v>
      </c>
      <c r="R7830" s="3">
        <f>C7830-(M7830-Key!$B$5)/(24*Key!$B$6)</f>
        <v>44130.814657407405</v>
      </c>
      <c r="S7830">
        <f>M7830-Key!$B$5</f>
        <v>14.92</v>
      </c>
      <c r="T7830" s="2">
        <f t="shared" si="610"/>
        <v>44129.826388888891</v>
      </c>
      <c r="U7830" t="str">
        <f t="shared" si="611"/>
        <v>10-25-2020 19:50</v>
      </c>
      <c r="V7830">
        <f>IFERROR(IF(W7830=Z7830,VLOOKUP($U7830,[1]C8842!$G$2:$M$145,3,FALSE),0),0)</f>
        <v>0</v>
      </c>
      <c r="W7830">
        <f>VLOOKUP(RIGHT($V$1,5),Key!$A$9:$B$14,2,FALSE)</f>
        <v>10.199999999999999</v>
      </c>
      <c r="X7830">
        <f t="shared" si="614"/>
        <v>0</v>
      </c>
      <c r="Y7830">
        <f>VLOOKUP(RIGHT($X$1,5),Key!$A$9:$B$14,2,FALSE)</f>
        <v>3.7</v>
      </c>
      <c r="Z7830">
        <f t="shared" si="612"/>
        <v>10.199999999999999</v>
      </c>
      <c r="AA7830">
        <f t="shared" si="613"/>
        <v>0</v>
      </c>
    </row>
    <row r="7831" spans="1:27" x14ac:dyDescent="0.3">
      <c r="A7831">
        <v>100067</v>
      </c>
      <c r="B7831">
        <v>230922</v>
      </c>
      <c r="C7831" s="3">
        <v>44130.828472222223</v>
      </c>
      <c r="D7831">
        <v>0</v>
      </c>
      <c r="E7831">
        <v>2</v>
      </c>
      <c r="F7831" t="s">
        <v>25</v>
      </c>
      <c r="G7831">
        <v>1</v>
      </c>
      <c r="H7831">
        <v>60.109380000000002</v>
      </c>
      <c r="I7831">
        <v>18.664059999999999</v>
      </c>
      <c r="J7831">
        <v>1.089844</v>
      </c>
      <c r="K7831">
        <v>46.019530000000003</v>
      </c>
      <c r="L7831" s="3">
        <v>44130.582638888889</v>
      </c>
      <c r="M7831">
        <v>17.18</v>
      </c>
      <c r="N7831" t="s">
        <v>28</v>
      </c>
      <c r="P7831">
        <f>(C7831-Key!$B$1)*24</f>
        <v>4.8333333333721384</v>
      </c>
      <c r="Q7831">
        <f>(Key!$B$2-'17.1'!C7831)*24</f>
        <v>-1.8833333333604969</v>
      </c>
      <c r="R7831" s="3">
        <f>C7831-(M7831-Key!$B$5)/(24*Key!$B$6)</f>
        <v>44130.814657407405</v>
      </c>
      <c r="S7831">
        <f>M7831-Key!$B$5</f>
        <v>14.92</v>
      </c>
      <c r="T7831" s="2">
        <f t="shared" si="610"/>
        <v>44129.826388888891</v>
      </c>
      <c r="U7831" t="str">
        <f t="shared" si="611"/>
        <v>10-25-2020 19:50</v>
      </c>
      <c r="V7831">
        <f>IFERROR(IF(W7831=Z7831,VLOOKUP($U7831,[1]C8842!$G$2:$M$145,3,FALSE),0),0)</f>
        <v>0</v>
      </c>
      <c r="W7831">
        <f>VLOOKUP(RIGHT($V$1,5),Key!$A$9:$B$14,2,FALSE)</f>
        <v>10.199999999999999</v>
      </c>
      <c r="X7831">
        <f t="shared" si="614"/>
        <v>0</v>
      </c>
      <c r="Y7831">
        <f>VLOOKUP(RIGHT($X$1,5),Key!$A$9:$B$14,2,FALSE)</f>
        <v>3.7</v>
      </c>
      <c r="Z7831">
        <f t="shared" si="612"/>
        <v>10.199999999999999</v>
      </c>
      <c r="AA7831">
        <f t="shared" si="613"/>
        <v>0</v>
      </c>
    </row>
    <row r="7832" spans="1:27" x14ac:dyDescent="0.3">
      <c r="A7832">
        <v>100067</v>
      </c>
      <c r="B7832">
        <v>230922</v>
      </c>
      <c r="C7832" s="3">
        <v>44130.828472222223</v>
      </c>
      <c r="D7832">
        <v>3</v>
      </c>
      <c r="E7832">
        <v>2</v>
      </c>
      <c r="F7832" t="s">
        <v>26</v>
      </c>
      <c r="G7832">
        <v>4</v>
      </c>
      <c r="H7832">
        <v>60.519530000000003</v>
      </c>
      <c r="I7832">
        <v>76.113280000000003</v>
      </c>
      <c r="J7832">
        <v>3.609375</v>
      </c>
      <c r="K7832">
        <v>93.039060000000006</v>
      </c>
      <c r="L7832" s="3">
        <v>44130.582638888889</v>
      </c>
      <c r="M7832">
        <v>17.18</v>
      </c>
      <c r="N7832" t="s">
        <v>28</v>
      </c>
      <c r="P7832">
        <f>(C7832-Key!$B$1)*24</f>
        <v>4.8333333333721384</v>
      </c>
      <c r="Q7832">
        <f>(Key!$B$2-'17.1'!C7832)*24</f>
        <v>-1.8833333333604969</v>
      </c>
      <c r="R7832" s="3">
        <f>C7832-(M7832-Key!$B$5)/(24*Key!$B$6)</f>
        <v>44130.814657407405</v>
      </c>
      <c r="S7832">
        <f>M7832-Key!$B$5</f>
        <v>14.92</v>
      </c>
      <c r="T7832" s="2">
        <f t="shared" si="610"/>
        <v>44129.826388888891</v>
      </c>
      <c r="U7832" t="str">
        <f t="shared" si="611"/>
        <v>10-25-2020 19:50</v>
      </c>
      <c r="V7832">
        <f>IFERROR(IF(W7832=Z7832,VLOOKUP($U7832,[1]C8842!$G$2:$M$145,3,FALSE),0),0)</f>
        <v>0</v>
      </c>
      <c r="W7832">
        <f>VLOOKUP(RIGHT($V$1,5),Key!$A$9:$B$14,2,FALSE)</f>
        <v>10.199999999999999</v>
      </c>
      <c r="X7832">
        <f t="shared" si="614"/>
        <v>0</v>
      </c>
      <c r="Y7832">
        <f>VLOOKUP(RIGHT($X$1,5),Key!$A$9:$B$14,2,FALSE)</f>
        <v>3.7</v>
      </c>
      <c r="Z7832">
        <f t="shared" si="612"/>
        <v>10.199999999999999</v>
      </c>
      <c r="AA7832">
        <f t="shared" si="613"/>
        <v>0</v>
      </c>
    </row>
    <row r="7833" spans="1:27" x14ac:dyDescent="0.3">
      <c r="A7833">
        <v>100067</v>
      </c>
      <c r="B7833">
        <v>230922</v>
      </c>
      <c r="C7833" s="3">
        <v>44130.828472222223</v>
      </c>
      <c r="D7833">
        <v>0</v>
      </c>
      <c r="E7833">
        <v>2</v>
      </c>
      <c r="F7833" t="s">
        <v>25</v>
      </c>
      <c r="G7833">
        <v>4</v>
      </c>
      <c r="H7833">
        <v>57.210940000000001</v>
      </c>
      <c r="I7833">
        <v>72.804689999999994</v>
      </c>
      <c r="J7833">
        <v>3.6679689999999998</v>
      </c>
      <c r="K7833">
        <v>44.019530000000003</v>
      </c>
      <c r="L7833" s="3">
        <v>44130.582638888889</v>
      </c>
      <c r="M7833">
        <v>17.18</v>
      </c>
      <c r="N7833" t="s">
        <v>28</v>
      </c>
      <c r="P7833">
        <f>(C7833-Key!$B$1)*24</f>
        <v>4.8333333333721384</v>
      </c>
      <c r="Q7833">
        <f>(Key!$B$2-'17.1'!C7833)*24</f>
        <v>-1.8833333333604969</v>
      </c>
      <c r="R7833" s="3">
        <f>C7833-(M7833-Key!$B$5)/(24*Key!$B$6)</f>
        <v>44130.814657407405</v>
      </c>
      <c r="S7833">
        <f>M7833-Key!$B$5</f>
        <v>14.92</v>
      </c>
      <c r="T7833" s="2">
        <f t="shared" si="610"/>
        <v>44129.826388888891</v>
      </c>
      <c r="U7833" t="str">
        <f t="shared" si="611"/>
        <v>10-25-2020 19:50</v>
      </c>
      <c r="V7833">
        <f>IFERROR(IF(W7833=Z7833,VLOOKUP($U7833,[1]C8842!$G$2:$M$145,3,FALSE),0),0)</f>
        <v>0</v>
      </c>
      <c r="W7833">
        <f>VLOOKUP(RIGHT($V$1,5),Key!$A$9:$B$14,2,FALSE)</f>
        <v>10.199999999999999</v>
      </c>
      <c r="X7833">
        <f t="shared" si="614"/>
        <v>0</v>
      </c>
      <c r="Y7833">
        <f>VLOOKUP(RIGHT($X$1,5),Key!$A$9:$B$14,2,FALSE)</f>
        <v>3.7</v>
      </c>
      <c r="Z7833">
        <f t="shared" si="612"/>
        <v>10.199999999999999</v>
      </c>
      <c r="AA7833">
        <f t="shared" si="613"/>
        <v>0</v>
      </c>
    </row>
    <row r="7834" spans="1:27" x14ac:dyDescent="0.3">
      <c r="A7834">
        <v>100067</v>
      </c>
      <c r="B7834">
        <v>230922</v>
      </c>
      <c r="C7834" s="3">
        <v>44130.828472222223</v>
      </c>
      <c r="D7834">
        <v>0</v>
      </c>
      <c r="E7834">
        <v>2</v>
      </c>
      <c r="F7834" t="s">
        <v>25</v>
      </c>
      <c r="G7834">
        <v>3</v>
      </c>
      <c r="H7834">
        <v>57.71875</v>
      </c>
      <c r="I7834">
        <v>36.246090000000002</v>
      </c>
      <c r="J7834">
        <v>1.9453130000000001</v>
      </c>
      <c r="K7834">
        <v>46.019530000000003</v>
      </c>
      <c r="L7834" s="3">
        <v>44130.582638888889</v>
      </c>
      <c r="M7834">
        <v>17.18</v>
      </c>
      <c r="N7834" t="s">
        <v>28</v>
      </c>
      <c r="P7834">
        <f>(C7834-Key!$B$1)*24</f>
        <v>4.8333333333721384</v>
      </c>
      <c r="Q7834">
        <f>(Key!$B$2-'17.1'!C7834)*24</f>
        <v>-1.8833333333604969</v>
      </c>
      <c r="R7834" s="3">
        <f>C7834-(M7834-Key!$B$5)/(24*Key!$B$6)</f>
        <v>44130.814657407405</v>
      </c>
      <c r="S7834">
        <f>M7834-Key!$B$5</f>
        <v>14.92</v>
      </c>
      <c r="T7834" s="2">
        <f t="shared" si="610"/>
        <v>44129.826388888891</v>
      </c>
      <c r="U7834" t="str">
        <f t="shared" si="611"/>
        <v>10-25-2020 19:50</v>
      </c>
      <c r="V7834">
        <f>IFERROR(IF(W7834=Z7834,VLOOKUP($U7834,[1]C8842!$G$2:$M$145,3,FALSE),0),0)</f>
        <v>0</v>
      </c>
      <c r="W7834">
        <f>VLOOKUP(RIGHT($V$1,5),Key!$A$9:$B$14,2,FALSE)</f>
        <v>10.199999999999999</v>
      </c>
      <c r="X7834">
        <f t="shared" si="614"/>
        <v>0</v>
      </c>
      <c r="Y7834">
        <f>VLOOKUP(RIGHT($X$1,5),Key!$A$9:$B$14,2,FALSE)</f>
        <v>3.7</v>
      </c>
      <c r="Z7834">
        <f t="shared" si="612"/>
        <v>10.199999999999999</v>
      </c>
      <c r="AA7834">
        <f t="shared" si="613"/>
        <v>0</v>
      </c>
    </row>
    <row r="7835" spans="1:27" x14ac:dyDescent="0.3">
      <c r="A7835">
        <v>100067</v>
      </c>
      <c r="B7835">
        <v>230922</v>
      </c>
      <c r="C7835" s="3">
        <v>44130.828472222223</v>
      </c>
      <c r="D7835">
        <v>3</v>
      </c>
      <c r="E7835">
        <v>2</v>
      </c>
      <c r="F7835" t="s">
        <v>26</v>
      </c>
      <c r="G7835">
        <v>1</v>
      </c>
      <c r="H7835">
        <v>69.050780000000003</v>
      </c>
      <c r="I7835">
        <v>12.664059999999999</v>
      </c>
      <c r="J7835">
        <v>0.71875</v>
      </c>
      <c r="K7835">
        <v>95.039060000000006</v>
      </c>
      <c r="L7835" s="3">
        <v>44130.582638888889</v>
      </c>
      <c r="M7835">
        <v>17.18</v>
      </c>
      <c r="N7835" t="s">
        <v>28</v>
      </c>
      <c r="P7835">
        <f>(C7835-Key!$B$1)*24</f>
        <v>4.8333333333721384</v>
      </c>
      <c r="Q7835">
        <f>(Key!$B$2-'17.1'!C7835)*24</f>
        <v>-1.8833333333604969</v>
      </c>
      <c r="R7835" s="3">
        <f>C7835-(M7835-Key!$B$5)/(24*Key!$B$6)</f>
        <v>44130.814657407405</v>
      </c>
      <c r="S7835">
        <f>M7835-Key!$B$5</f>
        <v>14.92</v>
      </c>
      <c r="T7835" s="2">
        <f t="shared" si="610"/>
        <v>44129.826388888891</v>
      </c>
      <c r="U7835" t="str">
        <f t="shared" si="611"/>
        <v>10-25-2020 19:50</v>
      </c>
      <c r="V7835">
        <f>IFERROR(IF(W7835=Z7835,VLOOKUP($U7835,[1]C8842!$G$2:$M$145,3,FALSE),0),0)</f>
        <v>0</v>
      </c>
      <c r="W7835">
        <f>VLOOKUP(RIGHT($V$1,5),Key!$A$9:$B$14,2,FALSE)</f>
        <v>10.199999999999999</v>
      </c>
      <c r="X7835">
        <f t="shared" si="614"/>
        <v>0</v>
      </c>
      <c r="Y7835">
        <f>VLOOKUP(RIGHT($X$1,5),Key!$A$9:$B$14,2,FALSE)</f>
        <v>3.7</v>
      </c>
      <c r="Z7835">
        <f t="shared" si="612"/>
        <v>10.199999999999999</v>
      </c>
      <c r="AA7835">
        <f t="shared" si="613"/>
        <v>0</v>
      </c>
    </row>
    <row r="7836" spans="1:27" x14ac:dyDescent="0.3">
      <c r="A7836">
        <v>100067</v>
      </c>
      <c r="B7836">
        <v>230922</v>
      </c>
      <c r="C7836" s="3">
        <v>44130.828472222223</v>
      </c>
      <c r="D7836">
        <v>1</v>
      </c>
      <c r="E7836">
        <v>1</v>
      </c>
      <c r="F7836" t="s">
        <v>25</v>
      </c>
      <c r="G7836">
        <v>1</v>
      </c>
      <c r="H7836">
        <v>65.753910000000005</v>
      </c>
      <c r="I7836">
        <v>19.82422</v>
      </c>
      <c r="J7836">
        <v>1.042969</v>
      </c>
      <c r="K7836">
        <v>58.023440000000001</v>
      </c>
      <c r="L7836" s="3">
        <v>44130.582638888889</v>
      </c>
      <c r="M7836">
        <v>17.18</v>
      </c>
      <c r="N7836" t="s">
        <v>28</v>
      </c>
      <c r="P7836">
        <f>(C7836-Key!$B$1)*24</f>
        <v>4.8333333333721384</v>
      </c>
      <c r="Q7836">
        <f>(Key!$B$2-'17.1'!C7836)*24</f>
        <v>-1.8833333333604969</v>
      </c>
      <c r="R7836" s="3">
        <f>C7836-(M7836-Key!$B$5)/(24*Key!$B$6)</f>
        <v>44130.814657407405</v>
      </c>
      <c r="S7836">
        <f>M7836-Key!$B$5</f>
        <v>14.92</v>
      </c>
      <c r="T7836" s="2">
        <f t="shared" si="610"/>
        <v>44129.826388888891</v>
      </c>
      <c r="U7836" t="str">
        <f t="shared" si="611"/>
        <v>10-25-2020 19:50</v>
      </c>
      <c r="V7836">
        <f>IFERROR(IF(W7836=Z7836,VLOOKUP($U7836,[1]C8842!$G$2:$M$145,3,FALSE),0),0)</f>
        <v>0</v>
      </c>
      <c r="W7836">
        <f>VLOOKUP(RIGHT($V$1,5),Key!$A$9:$B$14,2,FALSE)</f>
        <v>10.199999999999999</v>
      </c>
      <c r="X7836">
        <f t="shared" si="614"/>
        <v>0</v>
      </c>
      <c r="Y7836">
        <f>VLOOKUP(RIGHT($X$1,5),Key!$A$9:$B$14,2,FALSE)</f>
        <v>3.7</v>
      </c>
      <c r="Z7836">
        <f t="shared" si="612"/>
        <v>10.199999999999999</v>
      </c>
      <c r="AA7836">
        <f t="shared" si="613"/>
        <v>0</v>
      </c>
    </row>
    <row r="7837" spans="1:27" x14ac:dyDescent="0.3">
      <c r="A7837">
        <v>100067</v>
      </c>
      <c r="B7837">
        <v>230922</v>
      </c>
      <c r="C7837" s="3">
        <v>44130.828472222223</v>
      </c>
      <c r="D7837">
        <v>3</v>
      </c>
      <c r="E7837">
        <v>2</v>
      </c>
      <c r="F7837" t="s">
        <v>26</v>
      </c>
      <c r="G7837">
        <v>1</v>
      </c>
      <c r="H7837">
        <v>64.554689999999994</v>
      </c>
      <c r="I7837">
        <v>16.6875</v>
      </c>
      <c r="J7837">
        <v>0.93359380000000003</v>
      </c>
      <c r="K7837">
        <v>94.039060000000006</v>
      </c>
      <c r="L7837" s="3">
        <v>44130.582638888889</v>
      </c>
      <c r="M7837">
        <v>17.18</v>
      </c>
      <c r="N7837" t="s">
        <v>28</v>
      </c>
      <c r="P7837">
        <f>(C7837-Key!$B$1)*24</f>
        <v>4.8333333333721384</v>
      </c>
      <c r="Q7837">
        <f>(Key!$B$2-'17.1'!C7837)*24</f>
        <v>-1.8833333333604969</v>
      </c>
      <c r="R7837" s="3">
        <f>C7837-(M7837-Key!$B$5)/(24*Key!$B$6)</f>
        <v>44130.814657407405</v>
      </c>
      <c r="S7837">
        <f>M7837-Key!$B$5</f>
        <v>14.92</v>
      </c>
      <c r="T7837" s="2">
        <f t="shared" si="610"/>
        <v>44129.826388888891</v>
      </c>
      <c r="U7837" t="str">
        <f t="shared" si="611"/>
        <v>10-25-2020 19:50</v>
      </c>
      <c r="V7837">
        <f>IFERROR(IF(W7837=Z7837,VLOOKUP($U7837,[1]C8842!$G$2:$M$145,3,FALSE),0),0)</f>
        <v>0</v>
      </c>
      <c r="W7837">
        <f>VLOOKUP(RIGHT($V$1,5),Key!$A$9:$B$14,2,FALSE)</f>
        <v>10.199999999999999</v>
      </c>
      <c r="X7837">
        <f t="shared" si="614"/>
        <v>0</v>
      </c>
      <c r="Y7837">
        <f>VLOOKUP(RIGHT($X$1,5),Key!$A$9:$B$14,2,FALSE)</f>
        <v>3.7</v>
      </c>
      <c r="Z7837">
        <f t="shared" si="612"/>
        <v>10.199999999999999</v>
      </c>
      <c r="AA7837">
        <f t="shared" si="613"/>
        <v>0</v>
      </c>
    </row>
    <row r="7838" spans="1:27" x14ac:dyDescent="0.3">
      <c r="A7838">
        <v>100067</v>
      </c>
      <c r="B7838">
        <v>230922</v>
      </c>
      <c r="C7838" s="3">
        <v>44130.82916666667</v>
      </c>
      <c r="D7838">
        <v>1</v>
      </c>
      <c r="E7838">
        <v>1</v>
      </c>
      <c r="F7838" t="s">
        <v>25</v>
      </c>
      <c r="G7838">
        <v>2</v>
      </c>
      <c r="H7838">
        <v>74.851560000000006</v>
      </c>
      <c r="I7838">
        <v>21.273440000000001</v>
      </c>
      <c r="J7838">
        <v>0.96875</v>
      </c>
      <c r="K7838">
        <v>59.023440000000001</v>
      </c>
      <c r="L7838" s="3">
        <v>44130.582638888889</v>
      </c>
      <c r="M7838">
        <v>17.18</v>
      </c>
      <c r="N7838" t="s">
        <v>28</v>
      </c>
      <c r="P7838">
        <f>(C7838-Key!$B$1)*24</f>
        <v>4.8500000000931323</v>
      </c>
      <c r="Q7838">
        <f>(Key!$B$2-'17.1'!C7838)*24</f>
        <v>-1.9000000000814907</v>
      </c>
      <c r="R7838" s="3">
        <f>C7838-(M7838-Key!$B$5)/(24*Key!$B$6)</f>
        <v>44130.815351851852</v>
      </c>
      <c r="S7838">
        <f>M7838-Key!$B$5</f>
        <v>14.92</v>
      </c>
      <c r="T7838" s="2">
        <f t="shared" si="610"/>
        <v>44129.826388888891</v>
      </c>
      <c r="U7838" t="str">
        <f t="shared" si="611"/>
        <v>10-25-2020 19:50</v>
      </c>
      <c r="V7838">
        <f>IFERROR(IF(W7838=Z7838,VLOOKUP($U7838,[1]C8842!$G$2:$M$145,3,FALSE),0),0)</f>
        <v>0</v>
      </c>
      <c r="W7838">
        <f>VLOOKUP(RIGHT($V$1,5),Key!$A$9:$B$14,2,FALSE)</f>
        <v>10.199999999999999</v>
      </c>
      <c r="X7838">
        <f t="shared" si="614"/>
        <v>0</v>
      </c>
      <c r="Y7838">
        <f>VLOOKUP(RIGHT($X$1,5),Key!$A$9:$B$14,2,FALSE)</f>
        <v>3.7</v>
      </c>
      <c r="Z7838">
        <f t="shared" si="612"/>
        <v>10.199999999999999</v>
      </c>
      <c r="AA7838">
        <f t="shared" si="613"/>
        <v>0</v>
      </c>
    </row>
    <row r="7839" spans="1:27" x14ac:dyDescent="0.3">
      <c r="A7839">
        <v>100067</v>
      </c>
      <c r="B7839">
        <v>230922</v>
      </c>
      <c r="C7839" s="3">
        <v>44130.82916666667</v>
      </c>
      <c r="D7839">
        <v>0</v>
      </c>
      <c r="E7839">
        <v>2</v>
      </c>
      <c r="F7839" t="s">
        <v>25</v>
      </c>
      <c r="G7839">
        <v>1</v>
      </c>
      <c r="H7839">
        <v>69.074219999999997</v>
      </c>
      <c r="I7839">
        <v>19.26172</v>
      </c>
      <c r="J7839">
        <v>0.97265630000000003</v>
      </c>
      <c r="K7839">
        <v>44.019530000000003</v>
      </c>
      <c r="L7839" s="3">
        <v>44130.582638888889</v>
      </c>
      <c r="M7839">
        <v>17.18</v>
      </c>
      <c r="N7839" t="s">
        <v>28</v>
      </c>
      <c r="P7839">
        <f>(C7839-Key!$B$1)*24</f>
        <v>4.8500000000931323</v>
      </c>
      <c r="Q7839">
        <f>(Key!$B$2-'17.1'!C7839)*24</f>
        <v>-1.9000000000814907</v>
      </c>
      <c r="R7839" s="3">
        <f>C7839-(M7839-Key!$B$5)/(24*Key!$B$6)</f>
        <v>44130.815351851852</v>
      </c>
      <c r="S7839">
        <f>M7839-Key!$B$5</f>
        <v>14.92</v>
      </c>
      <c r="T7839" s="2">
        <f t="shared" si="610"/>
        <v>44129.826388888891</v>
      </c>
      <c r="U7839" t="str">
        <f t="shared" si="611"/>
        <v>10-25-2020 19:50</v>
      </c>
      <c r="V7839">
        <f>IFERROR(IF(W7839=Z7839,VLOOKUP($U7839,[1]C8842!$G$2:$M$145,3,FALSE),0),0)</f>
        <v>0</v>
      </c>
      <c r="W7839">
        <f>VLOOKUP(RIGHT($V$1,5),Key!$A$9:$B$14,2,FALSE)</f>
        <v>10.199999999999999</v>
      </c>
      <c r="X7839">
        <f t="shared" si="614"/>
        <v>0</v>
      </c>
      <c r="Y7839">
        <f>VLOOKUP(RIGHT($X$1,5),Key!$A$9:$B$14,2,FALSE)</f>
        <v>3.7</v>
      </c>
      <c r="Z7839">
        <f t="shared" si="612"/>
        <v>10.199999999999999</v>
      </c>
      <c r="AA7839">
        <f t="shared" si="613"/>
        <v>0</v>
      </c>
    </row>
    <row r="7840" spans="1:27" x14ac:dyDescent="0.3">
      <c r="A7840">
        <v>100067</v>
      </c>
      <c r="B7840">
        <v>230922</v>
      </c>
      <c r="C7840" s="3">
        <v>44130.82916666667</v>
      </c>
      <c r="D7840">
        <v>0</v>
      </c>
      <c r="E7840">
        <v>2</v>
      </c>
      <c r="F7840" t="s">
        <v>25</v>
      </c>
      <c r="G7840">
        <v>1</v>
      </c>
      <c r="H7840">
        <v>60.542969999999997</v>
      </c>
      <c r="I7840">
        <v>13.98047</v>
      </c>
      <c r="J7840">
        <v>0.875</v>
      </c>
      <c r="K7840">
        <v>44.019530000000003</v>
      </c>
      <c r="L7840" s="3">
        <v>44130.582638888889</v>
      </c>
      <c r="M7840">
        <v>17.18</v>
      </c>
      <c r="N7840" t="s">
        <v>28</v>
      </c>
      <c r="P7840">
        <f>(C7840-Key!$B$1)*24</f>
        <v>4.8500000000931323</v>
      </c>
      <c r="Q7840">
        <f>(Key!$B$2-'17.1'!C7840)*24</f>
        <v>-1.9000000000814907</v>
      </c>
      <c r="R7840" s="3">
        <f>C7840-(M7840-Key!$B$5)/(24*Key!$B$6)</f>
        <v>44130.815351851852</v>
      </c>
      <c r="S7840">
        <f>M7840-Key!$B$5</f>
        <v>14.92</v>
      </c>
      <c r="T7840" s="2">
        <f t="shared" si="610"/>
        <v>44129.826388888891</v>
      </c>
      <c r="U7840" t="str">
        <f t="shared" si="611"/>
        <v>10-25-2020 19:50</v>
      </c>
      <c r="V7840">
        <f>IFERROR(IF(W7840=Z7840,VLOOKUP($U7840,[1]C8842!$G$2:$M$145,3,FALSE),0),0)</f>
        <v>0</v>
      </c>
      <c r="W7840">
        <f>VLOOKUP(RIGHT($V$1,5),Key!$A$9:$B$14,2,FALSE)</f>
        <v>10.199999999999999</v>
      </c>
      <c r="X7840">
        <f t="shared" si="614"/>
        <v>0</v>
      </c>
      <c r="Y7840">
        <f>VLOOKUP(RIGHT($X$1,5),Key!$A$9:$B$14,2,FALSE)</f>
        <v>3.7</v>
      </c>
      <c r="Z7840">
        <f t="shared" si="612"/>
        <v>10.199999999999999</v>
      </c>
      <c r="AA7840">
        <f t="shared" si="613"/>
        <v>0</v>
      </c>
    </row>
    <row r="7841" spans="1:27" x14ac:dyDescent="0.3">
      <c r="A7841">
        <v>100067</v>
      </c>
      <c r="B7841">
        <v>230922</v>
      </c>
      <c r="C7841" s="3">
        <v>44130.82916666667</v>
      </c>
      <c r="D7841">
        <v>1</v>
      </c>
      <c r="E7841">
        <v>1</v>
      </c>
      <c r="F7841" t="s">
        <v>25</v>
      </c>
      <c r="G7841">
        <v>1</v>
      </c>
      <c r="H7841">
        <v>67.769530000000003</v>
      </c>
      <c r="I7841">
        <v>18.027339999999999</v>
      </c>
      <c r="J7841">
        <v>0.94140630000000003</v>
      </c>
      <c r="K7841">
        <v>58.023440000000001</v>
      </c>
      <c r="L7841" s="3">
        <v>44130.582638888889</v>
      </c>
      <c r="M7841">
        <v>17.18</v>
      </c>
      <c r="N7841" t="s">
        <v>28</v>
      </c>
      <c r="P7841">
        <f>(C7841-Key!$B$1)*24</f>
        <v>4.8500000000931323</v>
      </c>
      <c r="Q7841">
        <f>(Key!$B$2-'17.1'!C7841)*24</f>
        <v>-1.9000000000814907</v>
      </c>
      <c r="R7841" s="3">
        <f>C7841-(M7841-Key!$B$5)/(24*Key!$B$6)</f>
        <v>44130.815351851852</v>
      </c>
      <c r="S7841">
        <f>M7841-Key!$B$5</f>
        <v>14.92</v>
      </c>
      <c r="T7841" s="2">
        <f t="shared" si="610"/>
        <v>44129.826388888891</v>
      </c>
      <c r="U7841" t="str">
        <f t="shared" si="611"/>
        <v>10-25-2020 19:50</v>
      </c>
      <c r="V7841">
        <f>IFERROR(IF(W7841=Z7841,VLOOKUP($U7841,[1]C8842!$G$2:$M$145,3,FALSE),0),0)</f>
        <v>0</v>
      </c>
      <c r="W7841">
        <f>VLOOKUP(RIGHT($V$1,5),Key!$A$9:$B$14,2,FALSE)</f>
        <v>10.199999999999999</v>
      </c>
      <c r="X7841">
        <f t="shared" si="614"/>
        <v>0</v>
      </c>
      <c r="Y7841">
        <f>VLOOKUP(RIGHT($X$1,5),Key!$A$9:$B$14,2,FALSE)</f>
        <v>3.7</v>
      </c>
      <c r="Z7841">
        <f t="shared" si="612"/>
        <v>10.199999999999999</v>
      </c>
      <c r="AA7841">
        <f t="shared" si="613"/>
        <v>0</v>
      </c>
    </row>
    <row r="7842" spans="1:27" x14ac:dyDescent="0.3">
      <c r="A7842">
        <v>100067</v>
      </c>
      <c r="B7842">
        <v>230922</v>
      </c>
      <c r="C7842" s="3">
        <v>44130.82916666667</v>
      </c>
      <c r="D7842">
        <v>0</v>
      </c>
      <c r="E7842">
        <v>2</v>
      </c>
      <c r="F7842" t="s">
        <v>25</v>
      </c>
      <c r="G7842">
        <v>2</v>
      </c>
      <c r="H7842">
        <v>64.074219999999997</v>
      </c>
      <c r="I7842">
        <v>20.203130000000002</v>
      </c>
      <c r="J7842">
        <v>1.0859380000000001</v>
      </c>
      <c r="K7842">
        <v>46.019530000000003</v>
      </c>
      <c r="L7842" s="3">
        <v>44130.582638888889</v>
      </c>
      <c r="M7842">
        <v>17.18</v>
      </c>
      <c r="N7842" t="s">
        <v>28</v>
      </c>
      <c r="P7842">
        <f>(C7842-Key!$B$1)*24</f>
        <v>4.8500000000931323</v>
      </c>
      <c r="Q7842">
        <f>(Key!$B$2-'17.1'!C7842)*24</f>
        <v>-1.9000000000814907</v>
      </c>
      <c r="R7842" s="3">
        <f>C7842-(M7842-Key!$B$5)/(24*Key!$B$6)</f>
        <v>44130.815351851852</v>
      </c>
      <c r="S7842">
        <f>M7842-Key!$B$5</f>
        <v>14.92</v>
      </c>
      <c r="T7842" s="2">
        <f t="shared" si="610"/>
        <v>44129.826388888891</v>
      </c>
      <c r="U7842" t="str">
        <f t="shared" si="611"/>
        <v>10-25-2020 19:50</v>
      </c>
      <c r="V7842">
        <f>IFERROR(IF(W7842=Z7842,VLOOKUP($U7842,[1]C8842!$G$2:$M$145,3,FALSE),0),0)</f>
        <v>0</v>
      </c>
      <c r="W7842">
        <f>VLOOKUP(RIGHT($V$1,5),Key!$A$9:$B$14,2,FALSE)</f>
        <v>10.199999999999999</v>
      </c>
      <c r="X7842">
        <f t="shared" si="614"/>
        <v>0</v>
      </c>
      <c r="Y7842">
        <f>VLOOKUP(RIGHT($X$1,5),Key!$A$9:$B$14,2,FALSE)</f>
        <v>3.7</v>
      </c>
      <c r="Z7842">
        <f t="shared" si="612"/>
        <v>10.199999999999999</v>
      </c>
      <c r="AA7842">
        <f t="shared" si="613"/>
        <v>0</v>
      </c>
    </row>
    <row r="7843" spans="1:27" x14ac:dyDescent="0.3">
      <c r="A7843">
        <v>100067</v>
      </c>
      <c r="B7843">
        <v>230922</v>
      </c>
      <c r="C7843" s="3">
        <v>44130.82916666667</v>
      </c>
      <c r="D7843">
        <v>1</v>
      </c>
      <c r="E7843">
        <v>1</v>
      </c>
      <c r="F7843" t="s">
        <v>25</v>
      </c>
      <c r="G7843">
        <v>1</v>
      </c>
      <c r="H7843">
        <v>76.195310000000006</v>
      </c>
      <c r="I7843">
        <v>16.433589999999999</v>
      </c>
      <c r="J7843">
        <v>0.78125</v>
      </c>
      <c r="K7843">
        <v>58.023440000000001</v>
      </c>
      <c r="L7843" s="3">
        <v>44130.582638888889</v>
      </c>
      <c r="M7843">
        <v>17.18</v>
      </c>
      <c r="N7843" t="s">
        <v>28</v>
      </c>
      <c r="P7843">
        <f>(C7843-Key!$B$1)*24</f>
        <v>4.8500000000931323</v>
      </c>
      <c r="Q7843">
        <f>(Key!$B$2-'17.1'!C7843)*24</f>
        <v>-1.9000000000814907</v>
      </c>
      <c r="R7843" s="3">
        <f>C7843-(M7843-Key!$B$5)/(24*Key!$B$6)</f>
        <v>44130.815351851852</v>
      </c>
      <c r="S7843">
        <f>M7843-Key!$B$5</f>
        <v>14.92</v>
      </c>
      <c r="T7843" s="2">
        <f t="shared" si="610"/>
        <v>44129.826388888891</v>
      </c>
      <c r="U7843" t="str">
        <f t="shared" si="611"/>
        <v>10-25-2020 19:50</v>
      </c>
      <c r="V7843">
        <f>IFERROR(IF(W7843=Z7843,VLOOKUP($U7843,[1]C8842!$G$2:$M$145,3,FALSE),0),0)</f>
        <v>0</v>
      </c>
      <c r="W7843">
        <f>VLOOKUP(RIGHT($V$1,5),Key!$A$9:$B$14,2,FALSE)</f>
        <v>10.199999999999999</v>
      </c>
      <c r="X7843">
        <f t="shared" si="614"/>
        <v>0</v>
      </c>
      <c r="Y7843">
        <f>VLOOKUP(RIGHT($X$1,5),Key!$A$9:$B$14,2,FALSE)</f>
        <v>3.7</v>
      </c>
      <c r="Z7843">
        <f t="shared" si="612"/>
        <v>10.199999999999999</v>
      </c>
      <c r="AA7843">
        <f t="shared" si="613"/>
        <v>0</v>
      </c>
    </row>
    <row r="7844" spans="1:27" x14ac:dyDescent="0.3">
      <c r="A7844">
        <v>100067</v>
      </c>
      <c r="B7844">
        <v>230922</v>
      </c>
      <c r="C7844" s="3">
        <v>44130.82916666667</v>
      </c>
      <c r="D7844">
        <v>3</v>
      </c>
      <c r="E7844">
        <v>2</v>
      </c>
      <c r="F7844" t="s">
        <v>26</v>
      </c>
      <c r="G7844">
        <v>2</v>
      </c>
      <c r="H7844">
        <v>69.066410000000005</v>
      </c>
      <c r="I7844">
        <v>22.589839999999999</v>
      </c>
      <c r="J7844">
        <v>1.1015630000000001</v>
      </c>
      <c r="K7844">
        <v>95.039060000000006</v>
      </c>
      <c r="L7844" s="3">
        <v>44130.582638888889</v>
      </c>
      <c r="M7844">
        <v>17.18</v>
      </c>
      <c r="N7844" t="s">
        <v>28</v>
      </c>
      <c r="P7844">
        <f>(C7844-Key!$B$1)*24</f>
        <v>4.8500000000931323</v>
      </c>
      <c r="Q7844">
        <f>(Key!$B$2-'17.1'!C7844)*24</f>
        <v>-1.9000000000814907</v>
      </c>
      <c r="R7844" s="3">
        <f>C7844-(M7844-Key!$B$5)/(24*Key!$B$6)</f>
        <v>44130.815351851852</v>
      </c>
      <c r="S7844">
        <f>M7844-Key!$B$5</f>
        <v>14.92</v>
      </c>
      <c r="T7844" s="2">
        <f t="shared" si="610"/>
        <v>44129.826388888891</v>
      </c>
      <c r="U7844" t="str">
        <f t="shared" si="611"/>
        <v>10-25-2020 19:50</v>
      </c>
      <c r="V7844">
        <f>IFERROR(IF(W7844=Z7844,VLOOKUP($U7844,[1]C8842!$G$2:$M$145,3,FALSE),0),0)</f>
        <v>0</v>
      </c>
      <c r="W7844">
        <f>VLOOKUP(RIGHT($V$1,5),Key!$A$9:$B$14,2,FALSE)</f>
        <v>10.199999999999999</v>
      </c>
      <c r="X7844">
        <f t="shared" si="614"/>
        <v>0</v>
      </c>
      <c r="Y7844">
        <f>VLOOKUP(RIGHT($X$1,5),Key!$A$9:$B$14,2,FALSE)</f>
        <v>3.7</v>
      </c>
      <c r="Z7844">
        <f t="shared" si="612"/>
        <v>10.199999999999999</v>
      </c>
      <c r="AA7844">
        <f t="shared" si="613"/>
        <v>0</v>
      </c>
    </row>
    <row r="7845" spans="1:27" x14ac:dyDescent="0.3">
      <c r="A7845">
        <v>100067</v>
      </c>
      <c r="B7845">
        <v>230922</v>
      </c>
      <c r="C7845" s="3">
        <v>44130.82916666667</v>
      </c>
      <c r="D7845">
        <v>0</v>
      </c>
      <c r="E7845">
        <v>2</v>
      </c>
      <c r="F7845" t="s">
        <v>25</v>
      </c>
      <c r="G7845">
        <v>1</v>
      </c>
      <c r="H7845">
        <v>67.175780000000003</v>
      </c>
      <c r="I7845">
        <v>15.382809999999999</v>
      </c>
      <c r="J7845">
        <v>0.84375</v>
      </c>
      <c r="K7845">
        <v>48.019530000000003</v>
      </c>
      <c r="L7845" s="3">
        <v>44130.582638888889</v>
      </c>
      <c r="M7845">
        <v>17.18</v>
      </c>
      <c r="N7845" t="s">
        <v>28</v>
      </c>
      <c r="P7845">
        <f>(C7845-Key!$B$1)*24</f>
        <v>4.8500000000931323</v>
      </c>
      <c r="Q7845">
        <f>(Key!$B$2-'17.1'!C7845)*24</f>
        <v>-1.9000000000814907</v>
      </c>
      <c r="R7845" s="3">
        <f>C7845-(M7845-Key!$B$5)/(24*Key!$B$6)</f>
        <v>44130.815351851852</v>
      </c>
      <c r="S7845">
        <f>M7845-Key!$B$5</f>
        <v>14.92</v>
      </c>
      <c r="T7845" s="2">
        <f t="shared" si="610"/>
        <v>44129.826388888891</v>
      </c>
      <c r="U7845" t="str">
        <f t="shared" si="611"/>
        <v>10-25-2020 19:50</v>
      </c>
      <c r="V7845">
        <f>IFERROR(IF(W7845=Z7845,VLOOKUP($U7845,[1]C8842!$G$2:$M$145,3,FALSE),0),0)</f>
        <v>0</v>
      </c>
      <c r="W7845">
        <f>VLOOKUP(RIGHT($V$1,5),Key!$A$9:$B$14,2,FALSE)</f>
        <v>10.199999999999999</v>
      </c>
      <c r="X7845">
        <f t="shared" si="614"/>
        <v>0</v>
      </c>
      <c r="Y7845">
        <f>VLOOKUP(RIGHT($X$1,5),Key!$A$9:$B$14,2,FALSE)</f>
        <v>3.7</v>
      </c>
      <c r="Z7845">
        <f t="shared" si="612"/>
        <v>10.199999999999999</v>
      </c>
      <c r="AA7845">
        <f t="shared" si="613"/>
        <v>0</v>
      </c>
    </row>
    <row r="7846" spans="1:27" x14ac:dyDescent="0.3">
      <c r="A7846">
        <v>100067</v>
      </c>
      <c r="B7846">
        <v>230922</v>
      </c>
      <c r="C7846" s="3">
        <v>44130.82916666667</v>
      </c>
      <c r="D7846">
        <v>0</v>
      </c>
      <c r="E7846">
        <v>2</v>
      </c>
      <c r="F7846" t="s">
        <v>25</v>
      </c>
      <c r="G7846">
        <v>2</v>
      </c>
      <c r="H7846">
        <v>62.765630000000002</v>
      </c>
      <c r="I7846">
        <v>22.17578</v>
      </c>
      <c r="J7846">
        <v>1.1953130000000001</v>
      </c>
      <c r="K7846">
        <v>46.019530000000003</v>
      </c>
      <c r="L7846" s="3">
        <v>44130.582638888889</v>
      </c>
      <c r="M7846">
        <v>17.18</v>
      </c>
      <c r="N7846" t="s">
        <v>28</v>
      </c>
      <c r="P7846">
        <f>(C7846-Key!$B$1)*24</f>
        <v>4.8500000000931323</v>
      </c>
      <c r="Q7846">
        <f>(Key!$B$2-'17.1'!C7846)*24</f>
        <v>-1.9000000000814907</v>
      </c>
      <c r="R7846" s="3">
        <f>C7846-(M7846-Key!$B$5)/(24*Key!$B$6)</f>
        <v>44130.815351851852</v>
      </c>
      <c r="S7846">
        <f>M7846-Key!$B$5</f>
        <v>14.92</v>
      </c>
      <c r="T7846" s="2">
        <f t="shared" si="610"/>
        <v>44129.826388888891</v>
      </c>
      <c r="U7846" t="str">
        <f t="shared" si="611"/>
        <v>10-25-2020 19:50</v>
      </c>
      <c r="V7846">
        <f>IFERROR(IF(W7846=Z7846,VLOOKUP($U7846,[1]C8842!$G$2:$M$145,3,FALSE),0),0)</f>
        <v>0</v>
      </c>
      <c r="W7846">
        <f>VLOOKUP(RIGHT($V$1,5),Key!$A$9:$B$14,2,FALSE)</f>
        <v>10.199999999999999</v>
      </c>
      <c r="X7846">
        <f t="shared" si="614"/>
        <v>0</v>
      </c>
      <c r="Y7846">
        <f>VLOOKUP(RIGHT($X$1,5),Key!$A$9:$B$14,2,FALSE)</f>
        <v>3.7</v>
      </c>
      <c r="Z7846">
        <f t="shared" si="612"/>
        <v>10.199999999999999</v>
      </c>
      <c r="AA7846">
        <f t="shared" si="613"/>
        <v>0</v>
      </c>
    </row>
    <row r="7847" spans="1:27" x14ac:dyDescent="0.3">
      <c r="A7847">
        <v>100067</v>
      </c>
      <c r="B7847">
        <v>230922</v>
      </c>
      <c r="C7847" s="3">
        <v>44130.82916666667</v>
      </c>
      <c r="D7847">
        <v>1</v>
      </c>
      <c r="E7847">
        <v>1</v>
      </c>
      <c r="F7847" t="s">
        <v>25</v>
      </c>
      <c r="G7847">
        <v>1</v>
      </c>
      <c r="H7847">
        <v>77.144530000000003</v>
      </c>
      <c r="I7847">
        <v>19.445309999999999</v>
      </c>
      <c r="J7847">
        <v>0.875</v>
      </c>
      <c r="K7847">
        <v>56.023440000000001</v>
      </c>
      <c r="L7847" s="3">
        <v>44130.582638888889</v>
      </c>
      <c r="M7847">
        <v>17.18</v>
      </c>
      <c r="N7847" t="s">
        <v>28</v>
      </c>
      <c r="P7847">
        <f>(C7847-Key!$B$1)*24</f>
        <v>4.8500000000931323</v>
      </c>
      <c r="Q7847">
        <f>(Key!$B$2-'17.1'!C7847)*24</f>
        <v>-1.9000000000814907</v>
      </c>
      <c r="R7847" s="3">
        <f>C7847-(M7847-Key!$B$5)/(24*Key!$B$6)</f>
        <v>44130.815351851852</v>
      </c>
      <c r="S7847">
        <f>M7847-Key!$B$5</f>
        <v>14.92</v>
      </c>
      <c r="T7847" s="2">
        <f t="shared" si="610"/>
        <v>44129.826388888891</v>
      </c>
      <c r="U7847" t="str">
        <f t="shared" si="611"/>
        <v>10-25-2020 19:50</v>
      </c>
      <c r="V7847">
        <f>IFERROR(IF(W7847=Z7847,VLOOKUP($U7847,[1]C8842!$G$2:$M$145,3,FALSE),0),0)</f>
        <v>0</v>
      </c>
      <c r="W7847">
        <f>VLOOKUP(RIGHT($V$1,5),Key!$A$9:$B$14,2,FALSE)</f>
        <v>10.199999999999999</v>
      </c>
      <c r="X7847">
        <f t="shared" si="614"/>
        <v>0</v>
      </c>
      <c r="Y7847">
        <f>VLOOKUP(RIGHT($X$1,5),Key!$A$9:$B$14,2,FALSE)</f>
        <v>3.7</v>
      </c>
      <c r="Z7847">
        <f t="shared" si="612"/>
        <v>10.199999999999999</v>
      </c>
      <c r="AA7847">
        <f t="shared" si="613"/>
        <v>0</v>
      </c>
    </row>
    <row r="7848" spans="1:27" x14ac:dyDescent="0.3">
      <c r="A7848">
        <v>100067</v>
      </c>
      <c r="B7848">
        <v>230922</v>
      </c>
      <c r="C7848" s="3">
        <v>44130.82916666667</v>
      </c>
      <c r="D7848">
        <v>3</v>
      </c>
      <c r="E7848">
        <v>2</v>
      </c>
      <c r="F7848" t="s">
        <v>26</v>
      </c>
      <c r="G7848">
        <v>1</v>
      </c>
      <c r="H7848">
        <v>61.449219999999997</v>
      </c>
      <c r="I7848">
        <v>16.632809999999999</v>
      </c>
      <c r="J7848">
        <v>0.98046880000000003</v>
      </c>
      <c r="K7848">
        <v>94.039060000000006</v>
      </c>
      <c r="L7848" s="3">
        <v>44130.582638888889</v>
      </c>
      <c r="M7848">
        <v>17.18</v>
      </c>
      <c r="N7848" t="s">
        <v>28</v>
      </c>
      <c r="P7848">
        <f>(C7848-Key!$B$1)*24</f>
        <v>4.8500000000931323</v>
      </c>
      <c r="Q7848">
        <f>(Key!$B$2-'17.1'!C7848)*24</f>
        <v>-1.9000000000814907</v>
      </c>
      <c r="R7848" s="3">
        <f>C7848-(M7848-Key!$B$5)/(24*Key!$B$6)</f>
        <v>44130.815351851852</v>
      </c>
      <c r="S7848">
        <f>M7848-Key!$B$5</f>
        <v>14.92</v>
      </c>
      <c r="T7848" s="2">
        <f t="shared" si="610"/>
        <v>44129.826388888891</v>
      </c>
      <c r="U7848" t="str">
        <f t="shared" si="611"/>
        <v>10-25-2020 19:50</v>
      </c>
      <c r="V7848">
        <f>IFERROR(IF(W7848=Z7848,VLOOKUP($U7848,[1]C8842!$G$2:$M$145,3,FALSE),0),0)</f>
        <v>0</v>
      </c>
      <c r="W7848">
        <f>VLOOKUP(RIGHT($V$1,5),Key!$A$9:$B$14,2,FALSE)</f>
        <v>10.199999999999999</v>
      </c>
      <c r="X7848">
        <f t="shared" si="614"/>
        <v>0</v>
      </c>
      <c r="Y7848">
        <f>VLOOKUP(RIGHT($X$1,5),Key!$A$9:$B$14,2,FALSE)</f>
        <v>3.7</v>
      </c>
      <c r="Z7848">
        <f t="shared" si="612"/>
        <v>10.199999999999999</v>
      </c>
      <c r="AA7848">
        <f t="shared" si="613"/>
        <v>0</v>
      </c>
    </row>
    <row r="7849" spans="1:27" x14ac:dyDescent="0.3">
      <c r="A7849">
        <v>100067</v>
      </c>
      <c r="B7849">
        <v>230922</v>
      </c>
      <c r="C7849" s="3">
        <v>44130.82916666667</v>
      </c>
      <c r="D7849">
        <v>0</v>
      </c>
      <c r="E7849">
        <v>2</v>
      </c>
      <c r="F7849" t="s">
        <v>25</v>
      </c>
      <c r="G7849">
        <v>1</v>
      </c>
      <c r="H7849">
        <v>70.601560000000006</v>
      </c>
      <c r="I7849">
        <v>16.316410000000001</v>
      </c>
      <c r="J7849">
        <v>0.83984380000000003</v>
      </c>
      <c r="K7849">
        <v>46.019530000000003</v>
      </c>
      <c r="L7849" s="3">
        <v>44130.582638888889</v>
      </c>
      <c r="M7849">
        <v>17.18</v>
      </c>
      <c r="N7849" t="s">
        <v>28</v>
      </c>
      <c r="P7849">
        <f>(C7849-Key!$B$1)*24</f>
        <v>4.8500000000931323</v>
      </c>
      <c r="Q7849">
        <f>(Key!$B$2-'17.1'!C7849)*24</f>
        <v>-1.9000000000814907</v>
      </c>
      <c r="R7849" s="3">
        <f>C7849-(M7849-Key!$B$5)/(24*Key!$B$6)</f>
        <v>44130.815351851852</v>
      </c>
      <c r="S7849">
        <f>M7849-Key!$B$5</f>
        <v>14.92</v>
      </c>
      <c r="T7849" s="2">
        <f t="shared" si="610"/>
        <v>44129.826388888891</v>
      </c>
      <c r="U7849" t="str">
        <f t="shared" si="611"/>
        <v>10-25-2020 19:50</v>
      </c>
      <c r="V7849">
        <f>IFERROR(IF(W7849=Z7849,VLOOKUP($U7849,[1]C8842!$G$2:$M$145,3,FALSE),0),0)</f>
        <v>0</v>
      </c>
      <c r="W7849">
        <f>VLOOKUP(RIGHT($V$1,5),Key!$A$9:$B$14,2,FALSE)</f>
        <v>10.199999999999999</v>
      </c>
      <c r="X7849">
        <f t="shared" si="614"/>
        <v>0</v>
      </c>
      <c r="Y7849">
        <f>VLOOKUP(RIGHT($X$1,5),Key!$A$9:$B$14,2,FALSE)</f>
        <v>3.7</v>
      </c>
      <c r="Z7849">
        <f t="shared" si="612"/>
        <v>10.199999999999999</v>
      </c>
      <c r="AA7849">
        <f t="shared" si="613"/>
        <v>0</v>
      </c>
    </row>
    <row r="7850" spans="1:27" x14ac:dyDescent="0.3">
      <c r="A7850">
        <v>100067</v>
      </c>
      <c r="B7850">
        <v>230922</v>
      </c>
      <c r="C7850" s="3">
        <v>44130.829861111109</v>
      </c>
      <c r="D7850">
        <v>1</v>
      </c>
      <c r="E7850">
        <v>1</v>
      </c>
      <c r="F7850" t="s">
        <v>25</v>
      </c>
      <c r="G7850">
        <v>1</v>
      </c>
      <c r="H7850">
        <v>71.25</v>
      </c>
      <c r="I7850">
        <v>16.66797</v>
      </c>
      <c r="J7850">
        <v>0.84375</v>
      </c>
      <c r="K7850">
        <v>58.023440000000001</v>
      </c>
      <c r="L7850" s="3">
        <v>44130.582638888889</v>
      </c>
      <c r="M7850">
        <v>17.18</v>
      </c>
      <c r="N7850" t="s">
        <v>28</v>
      </c>
      <c r="P7850">
        <f>(C7850-Key!$B$1)*24</f>
        <v>4.8666666666395031</v>
      </c>
      <c r="Q7850">
        <f>(Key!$B$2-'17.1'!C7850)*24</f>
        <v>-1.9166666666278616</v>
      </c>
      <c r="R7850" s="3">
        <f>C7850-(M7850-Key!$B$5)/(24*Key!$B$6)</f>
        <v>44130.816046296291</v>
      </c>
      <c r="S7850">
        <f>M7850-Key!$B$5</f>
        <v>14.92</v>
      </c>
      <c r="T7850" s="2">
        <f t="shared" si="610"/>
        <v>44129.833333333336</v>
      </c>
      <c r="U7850" t="str">
        <f t="shared" si="611"/>
        <v>10-25-2020 20:00</v>
      </c>
      <c r="V7850">
        <f>IFERROR(IF(W7850=Z7850,VLOOKUP($U7850,[1]C8842!$G$2:$M$145,3,FALSE),0),0)</f>
        <v>0</v>
      </c>
      <c r="W7850">
        <f>VLOOKUP(RIGHT($V$1,5),Key!$A$9:$B$14,2,FALSE)</f>
        <v>10.199999999999999</v>
      </c>
      <c r="X7850">
        <f t="shared" si="614"/>
        <v>0</v>
      </c>
      <c r="Y7850">
        <f>VLOOKUP(RIGHT($X$1,5),Key!$A$9:$B$14,2,FALSE)</f>
        <v>3.7</v>
      </c>
      <c r="Z7850">
        <f t="shared" si="612"/>
        <v>10.199999999999999</v>
      </c>
      <c r="AA7850">
        <f t="shared" si="613"/>
        <v>0</v>
      </c>
    </row>
    <row r="7851" spans="1:27" x14ac:dyDescent="0.3">
      <c r="A7851">
        <v>100067</v>
      </c>
      <c r="B7851">
        <v>230922</v>
      </c>
      <c r="C7851" s="3">
        <v>44130.829861111109</v>
      </c>
      <c r="D7851">
        <v>0</v>
      </c>
      <c r="E7851">
        <v>2</v>
      </c>
      <c r="F7851" t="s">
        <v>25</v>
      </c>
      <c r="G7851">
        <v>1</v>
      </c>
      <c r="H7851">
        <v>61.617190000000001</v>
      </c>
      <c r="I7851">
        <v>14.29297</v>
      </c>
      <c r="J7851">
        <v>0.875</v>
      </c>
      <c r="K7851">
        <v>46.019530000000003</v>
      </c>
      <c r="L7851" s="3">
        <v>44130.582638888889</v>
      </c>
      <c r="M7851">
        <v>17.18</v>
      </c>
      <c r="N7851" t="s">
        <v>28</v>
      </c>
      <c r="P7851">
        <f>(C7851-Key!$B$1)*24</f>
        <v>4.8666666666395031</v>
      </c>
      <c r="Q7851">
        <f>(Key!$B$2-'17.1'!C7851)*24</f>
        <v>-1.9166666666278616</v>
      </c>
      <c r="R7851" s="3">
        <f>C7851-(M7851-Key!$B$5)/(24*Key!$B$6)</f>
        <v>44130.816046296291</v>
      </c>
      <c r="S7851">
        <f>M7851-Key!$B$5</f>
        <v>14.92</v>
      </c>
      <c r="T7851" s="2">
        <f t="shared" si="610"/>
        <v>44129.833333333336</v>
      </c>
      <c r="U7851" t="str">
        <f t="shared" si="611"/>
        <v>10-25-2020 20:00</v>
      </c>
      <c r="V7851">
        <f>IFERROR(IF(W7851=Z7851,VLOOKUP($U7851,[1]C8842!$G$2:$M$145,3,FALSE),0),0)</f>
        <v>0</v>
      </c>
      <c r="W7851">
        <f>VLOOKUP(RIGHT($V$1,5),Key!$A$9:$B$14,2,FALSE)</f>
        <v>10.199999999999999</v>
      </c>
      <c r="X7851">
        <f t="shared" si="614"/>
        <v>0</v>
      </c>
      <c r="Y7851">
        <f>VLOOKUP(RIGHT($X$1,5),Key!$A$9:$B$14,2,FALSE)</f>
        <v>3.7</v>
      </c>
      <c r="Z7851">
        <f t="shared" si="612"/>
        <v>10.199999999999999</v>
      </c>
      <c r="AA7851">
        <f t="shared" si="613"/>
        <v>0</v>
      </c>
    </row>
    <row r="7852" spans="1:27" x14ac:dyDescent="0.3">
      <c r="A7852">
        <v>100067</v>
      </c>
      <c r="B7852">
        <v>230922</v>
      </c>
      <c r="C7852" s="3">
        <v>44130.829861111109</v>
      </c>
      <c r="D7852">
        <v>2</v>
      </c>
      <c r="E7852">
        <v>1</v>
      </c>
      <c r="F7852" t="s">
        <v>26</v>
      </c>
      <c r="G7852">
        <v>1</v>
      </c>
      <c r="H7852">
        <v>70.710939999999994</v>
      </c>
      <c r="I7852">
        <v>17.734380000000002</v>
      </c>
      <c r="J7852">
        <v>0.890625</v>
      </c>
      <c r="K7852">
        <v>84.035160000000005</v>
      </c>
      <c r="L7852" s="3">
        <v>44130.582638888889</v>
      </c>
      <c r="M7852">
        <v>17.18</v>
      </c>
      <c r="N7852" t="s">
        <v>28</v>
      </c>
      <c r="P7852">
        <f>(C7852-Key!$B$1)*24</f>
        <v>4.8666666666395031</v>
      </c>
      <c r="Q7852">
        <f>(Key!$B$2-'17.1'!C7852)*24</f>
        <v>-1.9166666666278616</v>
      </c>
      <c r="R7852" s="3">
        <f>C7852-(M7852-Key!$B$5)/(24*Key!$B$6)</f>
        <v>44130.816046296291</v>
      </c>
      <c r="S7852">
        <f>M7852-Key!$B$5</f>
        <v>14.92</v>
      </c>
      <c r="T7852" s="2">
        <f t="shared" si="610"/>
        <v>44129.833333333336</v>
      </c>
      <c r="U7852" t="str">
        <f t="shared" si="611"/>
        <v>10-25-2020 20:00</v>
      </c>
      <c r="V7852">
        <f>IFERROR(IF(W7852=Z7852,VLOOKUP($U7852,[1]C8842!$G$2:$M$145,3,FALSE),0),0)</f>
        <v>0</v>
      </c>
      <c r="W7852">
        <f>VLOOKUP(RIGHT($V$1,5),Key!$A$9:$B$14,2,FALSE)</f>
        <v>10.199999999999999</v>
      </c>
      <c r="X7852">
        <f t="shared" si="614"/>
        <v>0</v>
      </c>
      <c r="Y7852">
        <f>VLOOKUP(RIGHT($X$1,5),Key!$A$9:$B$14,2,FALSE)</f>
        <v>3.7</v>
      </c>
      <c r="Z7852">
        <f t="shared" si="612"/>
        <v>10.199999999999999</v>
      </c>
      <c r="AA7852">
        <f t="shared" si="613"/>
        <v>0</v>
      </c>
    </row>
    <row r="7853" spans="1:27" x14ac:dyDescent="0.3">
      <c r="A7853">
        <v>100067</v>
      </c>
      <c r="B7853">
        <v>230922</v>
      </c>
      <c r="C7853" s="3">
        <v>44130.829861111109</v>
      </c>
      <c r="D7853">
        <v>0</v>
      </c>
      <c r="E7853">
        <v>2</v>
      </c>
      <c r="F7853" t="s">
        <v>25</v>
      </c>
      <c r="G7853">
        <v>1</v>
      </c>
      <c r="H7853">
        <v>60.640630000000002</v>
      </c>
      <c r="I7853">
        <v>15.246090000000001</v>
      </c>
      <c r="J7853">
        <v>0.9296875</v>
      </c>
      <c r="K7853">
        <v>46.019530000000003</v>
      </c>
      <c r="L7853" s="3">
        <v>44130.582638888889</v>
      </c>
      <c r="M7853">
        <v>17.18</v>
      </c>
      <c r="N7853" t="s">
        <v>28</v>
      </c>
      <c r="P7853">
        <f>(C7853-Key!$B$1)*24</f>
        <v>4.8666666666395031</v>
      </c>
      <c r="Q7853">
        <f>(Key!$B$2-'17.1'!C7853)*24</f>
        <v>-1.9166666666278616</v>
      </c>
      <c r="R7853" s="3">
        <f>C7853-(M7853-Key!$B$5)/(24*Key!$B$6)</f>
        <v>44130.816046296291</v>
      </c>
      <c r="S7853">
        <f>M7853-Key!$B$5</f>
        <v>14.92</v>
      </c>
      <c r="T7853" s="2">
        <f t="shared" si="610"/>
        <v>44129.833333333336</v>
      </c>
      <c r="U7853" t="str">
        <f t="shared" si="611"/>
        <v>10-25-2020 20:00</v>
      </c>
      <c r="V7853">
        <f>IFERROR(IF(W7853=Z7853,VLOOKUP($U7853,[1]C8842!$G$2:$M$145,3,FALSE),0),0)</f>
        <v>0</v>
      </c>
      <c r="W7853">
        <f>VLOOKUP(RIGHT($V$1,5),Key!$A$9:$B$14,2,FALSE)</f>
        <v>10.199999999999999</v>
      </c>
      <c r="X7853">
        <f t="shared" si="614"/>
        <v>0</v>
      </c>
      <c r="Y7853">
        <f>VLOOKUP(RIGHT($X$1,5),Key!$A$9:$B$14,2,FALSE)</f>
        <v>3.7</v>
      </c>
      <c r="Z7853">
        <f t="shared" si="612"/>
        <v>10.199999999999999</v>
      </c>
      <c r="AA7853">
        <f t="shared" si="613"/>
        <v>0</v>
      </c>
    </row>
    <row r="7854" spans="1:27" x14ac:dyDescent="0.3">
      <c r="A7854">
        <v>100067</v>
      </c>
      <c r="B7854">
        <v>230922</v>
      </c>
      <c r="C7854" s="3">
        <v>44130.829861111109</v>
      </c>
      <c r="D7854">
        <v>0</v>
      </c>
      <c r="E7854">
        <v>2</v>
      </c>
      <c r="F7854" t="s">
        <v>25</v>
      </c>
      <c r="G7854">
        <v>1</v>
      </c>
      <c r="H7854">
        <v>59.542969999999997</v>
      </c>
      <c r="I7854">
        <v>19.61328</v>
      </c>
      <c r="J7854">
        <v>1.144531</v>
      </c>
      <c r="K7854">
        <v>46.019530000000003</v>
      </c>
      <c r="L7854" s="3">
        <v>44130.582638888889</v>
      </c>
      <c r="M7854">
        <v>17.18</v>
      </c>
      <c r="N7854" t="s">
        <v>28</v>
      </c>
      <c r="P7854">
        <f>(C7854-Key!$B$1)*24</f>
        <v>4.8666666666395031</v>
      </c>
      <c r="Q7854">
        <f>(Key!$B$2-'17.1'!C7854)*24</f>
        <v>-1.9166666666278616</v>
      </c>
      <c r="R7854" s="3">
        <f>C7854-(M7854-Key!$B$5)/(24*Key!$B$6)</f>
        <v>44130.816046296291</v>
      </c>
      <c r="S7854">
        <f>M7854-Key!$B$5</f>
        <v>14.92</v>
      </c>
      <c r="T7854" s="2">
        <f t="shared" si="610"/>
        <v>44129.833333333336</v>
      </c>
      <c r="U7854" t="str">
        <f t="shared" si="611"/>
        <v>10-25-2020 20:00</v>
      </c>
      <c r="V7854">
        <f>IFERROR(IF(W7854=Z7854,VLOOKUP($U7854,[1]C8842!$G$2:$M$145,3,FALSE),0),0)</f>
        <v>0</v>
      </c>
      <c r="W7854">
        <f>VLOOKUP(RIGHT($V$1,5),Key!$A$9:$B$14,2,FALSE)</f>
        <v>10.199999999999999</v>
      </c>
      <c r="X7854">
        <f t="shared" si="614"/>
        <v>0</v>
      </c>
      <c r="Y7854">
        <f>VLOOKUP(RIGHT($X$1,5),Key!$A$9:$B$14,2,FALSE)</f>
        <v>3.7</v>
      </c>
      <c r="Z7854">
        <f t="shared" si="612"/>
        <v>10.199999999999999</v>
      </c>
      <c r="AA7854">
        <f t="shared" si="613"/>
        <v>0</v>
      </c>
    </row>
    <row r="7855" spans="1:27" x14ac:dyDescent="0.3">
      <c r="A7855">
        <v>100067</v>
      </c>
      <c r="B7855">
        <v>230922</v>
      </c>
      <c r="C7855" s="3">
        <v>44130.829861111109</v>
      </c>
      <c r="D7855">
        <v>1</v>
      </c>
      <c r="E7855">
        <v>1</v>
      </c>
      <c r="F7855" t="s">
        <v>25</v>
      </c>
      <c r="G7855">
        <v>1</v>
      </c>
      <c r="H7855">
        <v>63.433590000000002</v>
      </c>
      <c r="I7855">
        <v>16.38672</v>
      </c>
      <c r="J7855">
        <v>0.9375</v>
      </c>
      <c r="K7855">
        <v>58.023440000000001</v>
      </c>
      <c r="L7855" s="3">
        <v>44130.582638888889</v>
      </c>
      <c r="M7855">
        <v>17.18</v>
      </c>
      <c r="N7855" t="s">
        <v>28</v>
      </c>
      <c r="P7855">
        <f>(C7855-Key!$B$1)*24</f>
        <v>4.8666666666395031</v>
      </c>
      <c r="Q7855">
        <f>(Key!$B$2-'17.1'!C7855)*24</f>
        <v>-1.9166666666278616</v>
      </c>
      <c r="R7855" s="3">
        <f>C7855-(M7855-Key!$B$5)/(24*Key!$B$6)</f>
        <v>44130.816046296291</v>
      </c>
      <c r="S7855">
        <f>M7855-Key!$B$5</f>
        <v>14.92</v>
      </c>
      <c r="T7855" s="2">
        <f t="shared" si="610"/>
        <v>44129.833333333336</v>
      </c>
      <c r="U7855" t="str">
        <f t="shared" si="611"/>
        <v>10-25-2020 20:00</v>
      </c>
      <c r="V7855">
        <f>IFERROR(IF(W7855=Z7855,VLOOKUP($U7855,[1]C8842!$G$2:$M$145,3,FALSE),0),0)</f>
        <v>0</v>
      </c>
      <c r="W7855">
        <f>VLOOKUP(RIGHT($V$1,5),Key!$A$9:$B$14,2,FALSE)</f>
        <v>10.199999999999999</v>
      </c>
      <c r="X7855">
        <f t="shared" si="614"/>
        <v>0</v>
      </c>
      <c r="Y7855">
        <f>VLOOKUP(RIGHT($X$1,5),Key!$A$9:$B$14,2,FALSE)</f>
        <v>3.7</v>
      </c>
      <c r="Z7855">
        <f t="shared" si="612"/>
        <v>10.199999999999999</v>
      </c>
      <c r="AA7855">
        <f t="shared" si="613"/>
        <v>0</v>
      </c>
    </row>
    <row r="7856" spans="1:27" x14ac:dyDescent="0.3">
      <c r="A7856">
        <v>100067</v>
      </c>
      <c r="B7856">
        <v>230922</v>
      </c>
      <c r="C7856" s="3">
        <v>44130.829861111109</v>
      </c>
      <c r="D7856">
        <v>0</v>
      </c>
      <c r="E7856">
        <v>2</v>
      </c>
      <c r="F7856" t="s">
        <v>25</v>
      </c>
      <c r="G7856">
        <v>1</v>
      </c>
      <c r="H7856">
        <v>60.78125</v>
      </c>
      <c r="I7856">
        <v>17.539059999999999</v>
      </c>
      <c r="J7856">
        <v>1.027344</v>
      </c>
      <c r="K7856">
        <v>46.019530000000003</v>
      </c>
      <c r="L7856" s="3">
        <v>44130.582638888889</v>
      </c>
      <c r="M7856">
        <v>17.18</v>
      </c>
      <c r="N7856" t="s">
        <v>28</v>
      </c>
      <c r="P7856">
        <f>(C7856-Key!$B$1)*24</f>
        <v>4.8666666666395031</v>
      </c>
      <c r="Q7856">
        <f>(Key!$B$2-'17.1'!C7856)*24</f>
        <v>-1.9166666666278616</v>
      </c>
      <c r="R7856" s="3">
        <f>C7856-(M7856-Key!$B$5)/(24*Key!$B$6)</f>
        <v>44130.816046296291</v>
      </c>
      <c r="S7856">
        <f>M7856-Key!$B$5</f>
        <v>14.92</v>
      </c>
      <c r="T7856" s="2">
        <f t="shared" si="610"/>
        <v>44129.833333333336</v>
      </c>
      <c r="U7856" t="str">
        <f t="shared" si="611"/>
        <v>10-25-2020 20:00</v>
      </c>
      <c r="V7856">
        <f>IFERROR(IF(W7856=Z7856,VLOOKUP($U7856,[1]C8842!$G$2:$M$145,3,FALSE),0),0)</f>
        <v>0</v>
      </c>
      <c r="W7856">
        <f>VLOOKUP(RIGHT($V$1,5),Key!$A$9:$B$14,2,FALSE)</f>
        <v>10.199999999999999</v>
      </c>
      <c r="X7856">
        <f t="shared" si="614"/>
        <v>0</v>
      </c>
      <c r="Y7856">
        <f>VLOOKUP(RIGHT($X$1,5),Key!$A$9:$B$14,2,FALSE)</f>
        <v>3.7</v>
      </c>
      <c r="Z7856">
        <f t="shared" si="612"/>
        <v>10.199999999999999</v>
      </c>
      <c r="AA7856">
        <f t="shared" si="613"/>
        <v>0</v>
      </c>
    </row>
    <row r="7857" spans="1:27" x14ac:dyDescent="0.3">
      <c r="A7857">
        <v>100067</v>
      </c>
      <c r="B7857">
        <v>230922</v>
      </c>
      <c r="C7857" s="3">
        <v>44130.829861111109</v>
      </c>
      <c r="D7857">
        <v>1</v>
      </c>
      <c r="E7857">
        <v>1</v>
      </c>
      <c r="F7857" t="s">
        <v>25</v>
      </c>
      <c r="G7857">
        <v>1</v>
      </c>
      <c r="H7857">
        <v>70.363280000000003</v>
      </c>
      <c r="I7857">
        <v>17.398440000000001</v>
      </c>
      <c r="J7857">
        <v>0.8828125</v>
      </c>
      <c r="K7857">
        <v>58.023440000000001</v>
      </c>
      <c r="L7857" s="3">
        <v>44130.582638888889</v>
      </c>
      <c r="M7857">
        <v>17.18</v>
      </c>
      <c r="N7857" t="s">
        <v>28</v>
      </c>
      <c r="P7857">
        <f>(C7857-Key!$B$1)*24</f>
        <v>4.8666666666395031</v>
      </c>
      <c r="Q7857">
        <f>(Key!$B$2-'17.1'!C7857)*24</f>
        <v>-1.9166666666278616</v>
      </c>
      <c r="R7857" s="3">
        <f>C7857-(M7857-Key!$B$5)/(24*Key!$B$6)</f>
        <v>44130.816046296291</v>
      </c>
      <c r="S7857">
        <f>M7857-Key!$B$5</f>
        <v>14.92</v>
      </c>
      <c r="T7857" s="2">
        <f t="shared" si="610"/>
        <v>44129.833333333336</v>
      </c>
      <c r="U7857" t="str">
        <f t="shared" si="611"/>
        <v>10-25-2020 20:00</v>
      </c>
      <c r="V7857">
        <f>IFERROR(IF(W7857=Z7857,VLOOKUP($U7857,[1]C8842!$G$2:$M$145,3,FALSE),0),0)</f>
        <v>0</v>
      </c>
      <c r="W7857">
        <f>VLOOKUP(RIGHT($V$1,5),Key!$A$9:$B$14,2,FALSE)</f>
        <v>10.199999999999999</v>
      </c>
      <c r="X7857">
        <f t="shared" si="614"/>
        <v>0</v>
      </c>
      <c r="Y7857">
        <f>VLOOKUP(RIGHT($X$1,5),Key!$A$9:$B$14,2,FALSE)</f>
        <v>3.7</v>
      </c>
      <c r="Z7857">
        <f t="shared" si="612"/>
        <v>10.199999999999999</v>
      </c>
      <c r="AA7857">
        <f t="shared" si="613"/>
        <v>0</v>
      </c>
    </row>
    <row r="7858" spans="1:27" x14ac:dyDescent="0.3">
      <c r="A7858">
        <v>100067</v>
      </c>
      <c r="B7858">
        <v>230922</v>
      </c>
      <c r="C7858" s="3">
        <v>44130.829861111109</v>
      </c>
      <c r="D7858">
        <v>0</v>
      </c>
      <c r="E7858">
        <v>2</v>
      </c>
      <c r="F7858" t="s">
        <v>25</v>
      </c>
      <c r="G7858">
        <v>4</v>
      </c>
      <c r="H7858">
        <v>54.289059999999999</v>
      </c>
      <c r="I7858">
        <v>70.730469999999997</v>
      </c>
      <c r="J7858">
        <v>3.7617189999999998</v>
      </c>
      <c r="K7858">
        <v>44.019530000000003</v>
      </c>
      <c r="L7858" s="3">
        <v>44130.582638888889</v>
      </c>
      <c r="M7858">
        <v>17.18</v>
      </c>
      <c r="N7858" t="s">
        <v>28</v>
      </c>
      <c r="P7858">
        <f>(C7858-Key!$B$1)*24</f>
        <v>4.8666666666395031</v>
      </c>
      <c r="Q7858">
        <f>(Key!$B$2-'17.1'!C7858)*24</f>
        <v>-1.9166666666278616</v>
      </c>
      <c r="R7858" s="3">
        <f>C7858-(M7858-Key!$B$5)/(24*Key!$B$6)</f>
        <v>44130.816046296291</v>
      </c>
      <c r="S7858">
        <f>M7858-Key!$B$5</f>
        <v>14.92</v>
      </c>
      <c r="T7858" s="2">
        <f t="shared" si="610"/>
        <v>44129.833333333336</v>
      </c>
      <c r="U7858" t="str">
        <f t="shared" si="611"/>
        <v>10-25-2020 20:00</v>
      </c>
      <c r="V7858">
        <f>IFERROR(IF(W7858=Z7858,VLOOKUP($U7858,[1]C8842!$G$2:$M$145,3,FALSE),0),0)</f>
        <v>0</v>
      </c>
      <c r="W7858">
        <f>VLOOKUP(RIGHT($V$1,5),Key!$A$9:$B$14,2,FALSE)</f>
        <v>10.199999999999999</v>
      </c>
      <c r="X7858">
        <f t="shared" si="614"/>
        <v>0</v>
      </c>
      <c r="Y7858">
        <f>VLOOKUP(RIGHT($X$1,5),Key!$A$9:$B$14,2,FALSE)</f>
        <v>3.7</v>
      </c>
      <c r="Z7858">
        <f t="shared" si="612"/>
        <v>10.199999999999999</v>
      </c>
      <c r="AA7858">
        <f t="shared" si="613"/>
        <v>0</v>
      </c>
    </row>
    <row r="7859" spans="1:27" x14ac:dyDescent="0.3">
      <c r="A7859">
        <v>100067</v>
      </c>
      <c r="B7859">
        <v>230922</v>
      </c>
      <c r="C7859" s="3">
        <v>44130.829861111109</v>
      </c>
      <c r="D7859">
        <v>2</v>
      </c>
      <c r="E7859">
        <v>1</v>
      </c>
      <c r="F7859" t="s">
        <v>26</v>
      </c>
      <c r="G7859">
        <v>1</v>
      </c>
      <c r="H7859">
        <v>66.265630000000002</v>
      </c>
      <c r="I7859">
        <v>16.41797</v>
      </c>
      <c r="J7859">
        <v>0.8984375</v>
      </c>
      <c r="K7859">
        <v>83.035160000000005</v>
      </c>
      <c r="L7859" s="3">
        <v>44130.582638888889</v>
      </c>
      <c r="M7859">
        <v>17.18</v>
      </c>
      <c r="N7859" t="s">
        <v>28</v>
      </c>
      <c r="P7859">
        <f>(C7859-Key!$B$1)*24</f>
        <v>4.8666666666395031</v>
      </c>
      <c r="Q7859">
        <f>(Key!$B$2-'17.1'!C7859)*24</f>
        <v>-1.9166666666278616</v>
      </c>
      <c r="R7859" s="3">
        <f>C7859-(M7859-Key!$B$5)/(24*Key!$B$6)</f>
        <v>44130.816046296291</v>
      </c>
      <c r="S7859">
        <f>M7859-Key!$B$5</f>
        <v>14.92</v>
      </c>
      <c r="T7859" s="2">
        <f t="shared" si="610"/>
        <v>44129.833333333336</v>
      </c>
      <c r="U7859" t="str">
        <f t="shared" si="611"/>
        <v>10-25-2020 20:00</v>
      </c>
      <c r="V7859">
        <f>IFERROR(IF(W7859=Z7859,VLOOKUP($U7859,[1]C8842!$G$2:$M$145,3,FALSE),0),0)</f>
        <v>0</v>
      </c>
      <c r="W7859">
        <f>VLOOKUP(RIGHT($V$1,5),Key!$A$9:$B$14,2,FALSE)</f>
        <v>10.199999999999999</v>
      </c>
      <c r="X7859">
        <f t="shared" si="614"/>
        <v>0</v>
      </c>
      <c r="Y7859">
        <f>VLOOKUP(RIGHT($X$1,5),Key!$A$9:$B$14,2,FALSE)</f>
        <v>3.7</v>
      </c>
      <c r="Z7859">
        <f t="shared" si="612"/>
        <v>10.199999999999999</v>
      </c>
      <c r="AA7859">
        <f t="shared" si="613"/>
        <v>0</v>
      </c>
    </row>
    <row r="7860" spans="1:27" x14ac:dyDescent="0.3">
      <c r="A7860">
        <v>100067</v>
      </c>
      <c r="B7860">
        <v>230922</v>
      </c>
      <c r="C7860" s="3">
        <v>44130.829861111109</v>
      </c>
      <c r="D7860">
        <v>3</v>
      </c>
      <c r="E7860">
        <v>2</v>
      </c>
      <c r="F7860" t="s">
        <v>26</v>
      </c>
      <c r="G7860">
        <v>1</v>
      </c>
      <c r="H7860">
        <v>59.847659999999998</v>
      </c>
      <c r="I7860">
        <v>19.808589999999999</v>
      </c>
      <c r="J7860">
        <v>1.144531</v>
      </c>
      <c r="K7860">
        <v>92.039060000000006</v>
      </c>
      <c r="L7860" s="3">
        <v>44130.582638888889</v>
      </c>
      <c r="M7860">
        <v>17.18</v>
      </c>
      <c r="N7860" t="s">
        <v>28</v>
      </c>
      <c r="P7860">
        <f>(C7860-Key!$B$1)*24</f>
        <v>4.8666666666395031</v>
      </c>
      <c r="Q7860">
        <f>(Key!$B$2-'17.1'!C7860)*24</f>
        <v>-1.9166666666278616</v>
      </c>
      <c r="R7860" s="3">
        <f>C7860-(M7860-Key!$B$5)/(24*Key!$B$6)</f>
        <v>44130.816046296291</v>
      </c>
      <c r="S7860">
        <f>M7860-Key!$B$5</f>
        <v>14.92</v>
      </c>
      <c r="T7860" s="2">
        <f t="shared" si="610"/>
        <v>44129.833333333336</v>
      </c>
      <c r="U7860" t="str">
        <f t="shared" si="611"/>
        <v>10-25-2020 20:00</v>
      </c>
      <c r="V7860">
        <f>IFERROR(IF(W7860=Z7860,VLOOKUP($U7860,[1]C8842!$G$2:$M$145,3,FALSE),0),0)</f>
        <v>0</v>
      </c>
      <c r="W7860">
        <f>VLOOKUP(RIGHT($V$1,5),Key!$A$9:$B$14,2,FALSE)</f>
        <v>10.199999999999999</v>
      </c>
      <c r="X7860">
        <f t="shared" si="614"/>
        <v>0</v>
      </c>
      <c r="Y7860">
        <f>VLOOKUP(RIGHT($X$1,5),Key!$A$9:$B$14,2,FALSE)</f>
        <v>3.7</v>
      </c>
      <c r="Z7860">
        <f t="shared" si="612"/>
        <v>10.199999999999999</v>
      </c>
      <c r="AA7860">
        <f t="shared" si="613"/>
        <v>0</v>
      </c>
    </row>
    <row r="7861" spans="1:27" x14ac:dyDescent="0.3">
      <c r="A7861">
        <v>100067</v>
      </c>
      <c r="B7861">
        <v>230922</v>
      </c>
      <c r="C7861" s="3">
        <v>44130.829861111109</v>
      </c>
      <c r="D7861">
        <v>3</v>
      </c>
      <c r="E7861">
        <v>2</v>
      </c>
      <c r="F7861" t="s">
        <v>26</v>
      </c>
      <c r="G7861">
        <v>1</v>
      </c>
      <c r="H7861">
        <v>58.355469999999997</v>
      </c>
      <c r="I7861">
        <v>15.273440000000001</v>
      </c>
      <c r="J7861">
        <v>0.96875</v>
      </c>
      <c r="K7861">
        <v>94.039060000000006</v>
      </c>
      <c r="L7861" s="3">
        <v>44130.582638888889</v>
      </c>
      <c r="M7861">
        <v>17.18</v>
      </c>
      <c r="N7861" t="s">
        <v>28</v>
      </c>
      <c r="P7861">
        <f>(C7861-Key!$B$1)*24</f>
        <v>4.8666666666395031</v>
      </c>
      <c r="Q7861">
        <f>(Key!$B$2-'17.1'!C7861)*24</f>
        <v>-1.9166666666278616</v>
      </c>
      <c r="R7861" s="3">
        <f>C7861-(M7861-Key!$B$5)/(24*Key!$B$6)</f>
        <v>44130.816046296291</v>
      </c>
      <c r="S7861">
        <f>M7861-Key!$B$5</f>
        <v>14.92</v>
      </c>
      <c r="T7861" s="2">
        <f t="shared" si="610"/>
        <v>44129.833333333336</v>
      </c>
      <c r="U7861" t="str">
        <f t="shared" si="611"/>
        <v>10-25-2020 20:00</v>
      </c>
      <c r="V7861">
        <f>IFERROR(IF(W7861=Z7861,VLOOKUP($U7861,[1]C8842!$G$2:$M$145,3,FALSE),0),0)</f>
        <v>0</v>
      </c>
      <c r="W7861">
        <f>VLOOKUP(RIGHT($V$1,5),Key!$A$9:$B$14,2,FALSE)</f>
        <v>10.199999999999999</v>
      </c>
      <c r="X7861">
        <f t="shared" si="614"/>
        <v>0</v>
      </c>
      <c r="Y7861">
        <f>VLOOKUP(RIGHT($X$1,5),Key!$A$9:$B$14,2,FALSE)</f>
        <v>3.7</v>
      </c>
      <c r="Z7861">
        <f t="shared" si="612"/>
        <v>10.199999999999999</v>
      </c>
      <c r="AA7861">
        <f t="shared" si="613"/>
        <v>0</v>
      </c>
    </row>
    <row r="7862" spans="1:27" x14ac:dyDescent="0.3">
      <c r="A7862">
        <v>100067</v>
      </c>
      <c r="B7862">
        <v>230922</v>
      </c>
      <c r="C7862" s="3">
        <v>44130.829861111109</v>
      </c>
      <c r="D7862">
        <v>2</v>
      </c>
      <c r="E7862">
        <v>1</v>
      </c>
      <c r="F7862" t="s">
        <v>26</v>
      </c>
      <c r="G7862">
        <v>1</v>
      </c>
      <c r="H7862">
        <v>70.414060000000006</v>
      </c>
      <c r="I7862">
        <v>15.007809999999999</v>
      </c>
      <c r="J7862">
        <v>0.79296880000000003</v>
      </c>
      <c r="K7862">
        <v>80.03125</v>
      </c>
      <c r="L7862" s="3">
        <v>44130.582638888889</v>
      </c>
      <c r="M7862">
        <v>17.18</v>
      </c>
      <c r="N7862" t="s">
        <v>28</v>
      </c>
      <c r="P7862">
        <f>(C7862-Key!$B$1)*24</f>
        <v>4.8666666666395031</v>
      </c>
      <c r="Q7862">
        <f>(Key!$B$2-'17.1'!C7862)*24</f>
        <v>-1.9166666666278616</v>
      </c>
      <c r="R7862" s="3">
        <f>C7862-(M7862-Key!$B$5)/(24*Key!$B$6)</f>
        <v>44130.816046296291</v>
      </c>
      <c r="S7862">
        <f>M7862-Key!$B$5</f>
        <v>14.92</v>
      </c>
      <c r="T7862" s="2">
        <f t="shared" si="610"/>
        <v>44129.833333333336</v>
      </c>
      <c r="U7862" t="str">
        <f t="shared" si="611"/>
        <v>10-25-2020 20:00</v>
      </c>
      <c r="V7862">
        <f>IFERROR(IF(W7862=Z7862,VLOOKUP($U7862,[1]C8842!$G$2:$M$145,3,FALSE),0),0)</f>
        <v>0</v>
      </c>
      <c r="W7862">
        <f>VLOOKUP(RIGHT($V$1,5),Key!$A$9:$B$14,2,FALSE)</f>
        <v>10.199999999999999</v>
      </c>
      <c r="X7862">
        <f t="shared" si="614"/>
        <v>0</v>
      </c>
      <c r="Y7862">
        <f>VLOOKUP(RIGHT($X$1,5),Key!$A$9:$B$14,2,FALSE)</f>
        <v>3.7</v>
      </c>
      <c r="Z7862">
        <f t="shared" si="612"/>
        <v>10.199999999999999</v>
      </c>
      <c r="AA7862">
        <f t="shared" si="613"/>
        <v>0</v>
      </c>
    </row>
    <row r="7863" spans="1:27" x14ac:dyDescent="0.3">
      <c r="A7863">
        <v>100067</v>
      </c>
      <c r="B7863">
        <v>230922</v>
      </c>
      <c r="C7863" s="3">
        <v>44130.829861111109</v>
      </c>
      <c r="D7863">
        <v>3</v>
      </c>
      <c r="E7863">
        <v>2</v>
      </c>
      <c r="F7863" t="s">
        <v>26</v>
      </c>
      <c r="G7863">
        <v>1</v>
      </c>
      <c r="H7863">
        <v>65.265630000000002</v>
      </c>
      <c r="I7863">
        <v>19.566410000000001</v>
      </c>
      <c r="J7863">
        <v>1.042969</v>
      </c>
      <c r="K7863">
        <v>94.039060000000006</v>
      </c>
      <c r="L7863" s="3">
        <v>44130.582638888889</v>
      </c>
      <c r="M7863">
        <v>17.18</v>
      </c>
      <c r="N7863" t="s">
        <v>28</v>
      </c>
      <c r="P7863">
        <f>(C7863-Key!$B$1)*24</f>
        <v>4.8666666666395031</v>
      </c>
      <c r="Q7863">
        <f>(Key!$B$2-'17.1'!C7863)*24</f>
        <v>-1.9166666666278616</v>
      </c>
      <c r="R7863" s="3">
        <f>C7863-(M7863-Key!$B$5)/(24*Key!$B$6)</f>
        <v>44130.816046296291</v>
      </c>
      <c r="S7863">
        <f>M7863-Key!$B$5</f>
        <v>14.92</v>
      </c>
      <c r="T7863" s="2">
        <f t="shared" si="610"/>
        <v>44129.833333333336</v>
      </c>
      <c r="U7863" t="str">
        <f t="shared" si="611"/>
        <v>10-25-2020 20:00</v>
      </c>
      <c r="V7863">
        <f>IFERROR(IF(W7863=Z7863,VLOOKUP($U7863,[1]C8842!$G$2:$M$145,3,FALSE),0),0)</f>
        <v>0</v>
      </c>
      <c r="W7863">
        <f>VLOOKUP(RIGHT($V$1,5),Key!$A$9:$B$14,2,FALSE)</f>
        <v>10.199999999999999</v>
      </c>
      <c r="X7863">
        <f t="shared" si="614"/>
        <v>0</v>
      </c>
      <c r="Y7863">
        <f>VLOOKUP(RIGHT($X$1,5),Key!$A$9:$B$14,2,FALSE)</f>
        <v>3.7</v>
      </c>
      <c r="Z7863">
        <f t="shared" si="612"/>
        <v>10.199999999999999</v>
      </c>
      <c r="AA7863">
        <f t="shared" si="613"/>
        <v>0</v>
      </c>
    </row>
    <row r="7864" spans="1:27" x14ac:dyDescent="0.3">
      <c r="A7864">
        <v>100067</v>
      </c>
      <c r="B7864">
        <v>230922</v>
      </c>
      <c r="C7864" s="3">
        <v>44130.829861111109</v>
      </c>
      <c r="D7864">
        <v>2</v>
      </c>
      <c r="E7864">
        <v>1</v>
      </c>
      <c r="F7864" t="s">
        <v>26</v>
      </c>
      <c r="G7864">
        <v>1</v>
      </c>
      <c r="H7864">
        <v>62.089840000000002</v>
      </c>
      <c r="I7864">
        <v>19.94922</v>
      </c>
      <c r="J7864">
        <v>1.109375</v>
      </c>
      <c r="K7864">
        <v>80.03125</v>
      </c>
      <c r="L7864" s="3">
        <v>44130.582638888889</v>
      </c>
      <c r="M7864">
        <v>17.18</v>
      </c>
      <c r="N7864" t="s">
        <v>28</v>
      </c>
      <c r="P7864">
        <f>(C7864-Key!$B$1)*24</f>
        <v>4.8666666666395031</v>
      </c>
      <c r="Q7864">
        <f>(Key!$B$2-'17.1'!C7864)*24</f>
        <v>-1.9166666666278616</v>
      </c>
      <c r="R7864" s="3">
        <f>C7864-(M7864-Key!$B$5)/(24*Key!$B$6)</f>
        <v>44130.816046296291</v>
      </c>
      <c r="S7864">
        <f>M7864-Key!$B$5</f>
        <v>14.92</v>
      </c>
      <c r="T7864" s="2">
        <f t="shared" si="610"/>
        <v>44129.833333333336</v>
      </c>
      <c r="U7864" t="str">
        <f t="shared" si="611"/>
        <v>10-25-2020 20:00</v>
      </c>
      <c r="V7864">
        <f>IFERROR(IF(W7864=Z7864,VLOOKUP($U7864,[1]C8842!$G$2:$M$145,3,FALSE),0),0)</f>
        <v>0</v>
      </c>
      <c r="W7864">
        <f>VLOOKUP(RIGHT($V$1,5),Key!$A$9:$B$14,2,FALSE)</f>
        <v>10.199999999999999</v>
      </c>
      <c r="X7864">
        <f t="shared" si="614"/>
        <v>0</v>
      </c>
      <c r="Y7864">
        <f>VLOOKUP(RIGHT($X$1,5),Key!$A$9:$B$14,2,FALSE)</f>
        <v>3.7</v>
      </c>
      <c r="Z7864">
        <f t="shared" si="612"/>
        <v>10.199999999999999</v>
      </c>
      <c r="AA7864">
        <f t="shared" si="613"/>
        <v>0</v>
      </c>
    </row>
    <row r="7865" spans="1:27" x14ac:dyDescent="0.3">
      <c r="A7865">
        <v>100067</v>
      </c>
      <c r="B7865">
        <v>230922</v>
      </c>
      <c r="C7865" s="3">
        <v>44130.829861111109</v>
      </c>
      <c r="D7865">
        <v>3</v>
      </c>
      <c r="E7865">
        <v>2</v>
      </c>
      <c r="F7865" t="s">
        <v>26</v>
      </c>
      <c r="G7865">
        <v>1</v>
      </c>
      <c r="H7865">
        <v>63.945309999999999</v>
      </c>
      <c r="I7865">
        <v>15.257809999999999</v>
      </c>
      <c r="J7865">
        <v>0.8828125</v>
      </c>
      <c r="K7865">
        <v>92.039060000000006</v>
      </c>
      <c r="L7865" s="3">
        <v>44130.582638888889</v>
      </c>
      <c r="M7865">
        <v>17.18</v>
      </c>
      <c r="N7865" t="s">
        <v>28</v>
      </c>
      <c r="P7865">
        <f>(C7865-Key!$B$1)*24</f>
        <v>4.8666666666395031</v>
      </c>
      <c r="Q7865">
        <f>(Key!$B$2-'17.1'!C7865)*24</f>
        <v>-1.9166666666278616</v>
      </c>
      <c r="R7865" s="3">
        <f>C7865-(M7865-Key!$B$5)/(24*Key!$B$6)</f>
        <v>44130.816046296291</v>
      </c>
      <c r="S7865">
        <f>M7865-Key!$B$5</f>
        <v>14.92</v>
      </c>
      <c r="T7865" s="2">
        <f t="shared" si="610"/>
        <v>44129.833333333336</v>
      </c>
      <c r="U7865" t="str">
        <f t="shared" si="611"/>
        <v>10-25-2020 20:00</v>
      </c>
      <c r="V7865">
        <f>IFERROR(IF(W7865=Z7865,VLOOKUP($U7865,[1]C8842!$G$2:$M$145,3,FALSE),0),0)</f>
        <v>0</v>
      </c>
      <c r="W7865">
        <f>VLOOKUP(RIGHT($V$1,5),Key!$A$9:$B$14,2,FALSE)</f>
        <v>10.199999999999999</v>
      </c>
      <c r="X7865">
        <f t="shared" si="614"/>
        <v>0</v>
      </c>
      <c r="Y7865">
        <f>VLOOKUP(RIGHT($X$1,5),Key!$A$9:$B$14,2,FALSE)</f>
        <v>3.7</v>
      </c>
      <c r="Z7865">
        <f t="shared" si="612"/>
        <v>10.199999999999999</v>
      </c>
      <c r="AA7865">
        <f t="shared" si="613"/>
        <v>0</v>
      </c>
    </row>
    <row r="7866" spans="1:27" x14ac:dyDescent="0.3">
      <c r="A7866">
        <v>100067</v>
      </c>
      <c r="B7866">
        <v>230922</v>
      </c>
      <c r="C7866" s="3">
        <v>44130.829861111109</v>
      </c>
      <c r="D7866">
        <v>0</v>
      </c>
      <c r="E7866">
        <v>2</v>
      </c>
      <c r="F7866" t="s">
        <v>25</v>
      </c>
      <c r="G7866">
        <v>1</v>
      </c>
      <c r="H7866">
        <v>71.800780000000003</v>
      </c>
      <c r="I7866">
        <v>14.527340000000001</v>
      </c>
      <c r="J7866">
        <v>0.7578125</v>
      </c>
      <c r="K7866">
        <v>46.019530000000003</v>
      </c>
      <c r="L7866" s="3">
        <v>44130.582638888889</v>
      </c>
      <c r="M7866">
        <v>17.18</v>
      </c>
      <c r="N7866" t="s">
        <v>28</v>
      </c>
      <c r="P7866">
        <f>(C7866-Key!$B$1)*24</f>
        <v>4.8666666666395031</v>
      </c>
      <c r="Q7866">
        <f>(Key!$B$2-'17.1'!C7866)*24</f>
        <v>-1.9166666666278616</v>
      </c>
      <c r="R7866" s="3">
        <f>C7866-(M7866-Key!$B$5)/(24*Key!$B$6)</f>
        <v>44130.816046296291</v>
      </c>
      <c r="S7866">
        <f>M7866-Key!$B$5</f>
        <v>14.92</v>
      </c>
      <c r="T7866" s="2">
        <f t="shared" si="610"/>
        <v>44129.833333333336</v>
      </c>
      <c r="U7866" t="str">
        <f t="shared" si="611"/>
        <v>10-25-2020 20:00</v>
      </c>
      <c r="V7866">
        <f>IFERROR(IF(W7866=Z7866,VLOOKUP($U7866,[1]C8842!$G$2:$M$145,3,FALSE),0),0)</f>
        <v>0</v>
      </c>
      <c r="W7866">
        <f>VLOOKUP(RIGHT($V$1,5),Key!$A$9:$B$14,2,FALSE)</f>
        <v>10.199999999999999</v>
      </c>
      <c r="X7866">
        <f t="shared" si="614"/>
        <v>0</v>
      </c>
      <c r="Y7866">
        <f>VLOOKUP(RIGHT($X$1,5),Key!$A$9:$B$14,2,FALSE)</f>
        <v>3.7</v>
      </c>
      <c r="Z7866">
        <f t="shared" si="612"/>
        <v>10.199999999999999</v>
      </c>
      <c r="AA7866">
        <f t="shared" si="613"/>
        <v>0</v>
      </c>
    </row>
    <row r="7867" spans="1:27" x14ac:dyDescent="0.3">
      <c r="A7867">
        <v>100067</v>
      </c>
      <c r="B7867">
        <v>230922</v>
      </c>
      <c r="C7867" s="3">
        <v>44130.829861111109</v>
      </c>
      <c r="D7867">
        <v>1</v>
      </c>
      <c r="E7867">
        <v>1</v>
      </c>
      <c r="F7867" t="s">
        <v>25</v>
      </c>
      <c r="G7867">
        <v>1</v>
      </c>
      <c r="H7867">
        <v>70.519530000000003</v>
      </c>
      <c r="I7867">
        <v>17.96875</v>
      </c>
      <c r="J7867">
        <v>0.90234380000000003</v>
      </c>
      <c r="K7867">
        <v>58.023440000000001</v>
      </c>
      <c r="L7867" s="3">
        <v>44130.582638888889</v>
      </c>
      <c r="M7867">
        <v>17.18</v>
      </c>
      <c r="N7867" t="s">
        <v>28</v>
      </c>
      <c r="P7867">
        <f>(C7867-Key!$B$1)*24</f>
        <v>4.8666666666395031</v>
      </c>
      <c r="Q7867">
        <f>(Key!$B$2-'17.1'!C7867)*24</f>
        <v>-1.9166666666278616</v>
      </c>
      <c r="R7867" s="3">
        <f>C7867-(M7867-Key!$B$5)/(24*Key!$B$6)</f>
        <v>44130.816046296291</v>
      </c>
      <c r="S7867">
        <f>M7867-Key!$B$5</f>
        <v>14.92</v>
      </c>
      <c r="T7867" s="2">
        <f t="shared" si="610"/>
        <v>44129.833333333336</v>
      </c>
      <c r="U7867" t="str">
        <f t="shared" si="611"/>
        <v>10-25-2020 20:00</v>
      </c>
      <c r="V7867">
        <f>IFERROR(IF(W7867=Z7867,VLOOKUP($U7867,[1]C8842!$G$2:$M$145,3,FALSE),0),0)</f>
        <v>0</v>
      </c>
      <c r="W7867">
        <f>VLOOKUP(RIGHT($V$1,5),Key!$A$9:$B$14,2,FALSE)</f>
        <v>10.199999999999999</v>
      </c>
      <c r="X7867">
        <f t="shared" si="614"/>
        <v>0</v>
      </c>
      <c r="Y7867">
        <f>VLOOKUP(RIGHT($X$1,5),Key!$A$9:$B$14,2,FALSE)</f>
        <v>3.7</v>
      </c>
      <c r="Z7867">
        <f t="shared" si="612"/>
        <v>10.199999999999999</v>
      </c>
      <c r="AA7867">
        <f t="shared" si="613"/>
        <v>0</v>
      </c>
    </row>
    <row r="7868" spans="1:27" x14ac:dyDescent="0.3">
      <c r="A7868">
        <v>100067</v>
      </c>
      <c r="B7868">
        <v>230922</v>
      </c>
      <c r="C7868" s="3">
        <v>44130.829861111109</v>
      </c>
      <c r="D7868">
        <v>0</v>
      </c>
      <c r="E7868">
        <v>2</v>
      </c>
      <c r="F7868" t="s">
        <v>25</v>
      </c>
      <c r="G7868">
        <v>1</v>
      </c>
      <c r="H7868">
        <v>65.125</v>
      </c>
      <c r="I7868">
        <v>16.714839999999999</v>
      </c>
      <c r="J7868">
        <v>0.92578130000000003</v>
      </c>
      <c r="K7868">
        <v>44.019530000000003</v>
      </c>
      <c r="L7868" s="3">
        <v>44130.582638888889</v>
      </c>
      <c r="M7868">
        <v>17.18</v>
      </c>
      <c r="N7868" t="s">
        <v>28</v>
      </c>
      <c r="P7868">
        <f>(C7868-Key!$B$1)*24</f>
        <v>4.8666666666395031</v>
      </c>
      <c r="Q7868">
        <f>(Key!$B$2-'17.1'!C7868)*24</f>
        <v>-1.9166666666278616</v>
      </c>
      <c r="R7868" s="3">
        <f>C7868-(M7868-Key!$B$5)/(24*Key!$B$6)</f>
        <v>44130.816046296291</v>
      </c>
      <c r="S7868">
        <f>M7868-Key!$B$5</f>
        <v>14.92</v>
      </c>
      <c r="T7868" s="2">
        <f t="shared" si="610"/>
        <v>44129.833333333336</v>
      </c>
      <c r="U7868" t="str">
        <f t="shared" si="611"/>
        <v>10-25-2020 20:00</v>
      </c>
      <c r="V7868">
        <f>IFERROR(IF(W7868=Z7868,VLOOKUP($U7868,[1]C8842!$G$2:$M$145,3,FALSE),0),0)</f>
        <v>0</v>
      </c>
      <c r="W7868">
        <f>VLOOKUP(RIGHT($V$1,5),Key!$A$9:$B$14,2,FALSE)</f>
        <v>10.199999999999999</v>
      </c>
      <c r="X7868">
        <f t="shared" si="614"/>
        <v>0</v>
      </c>
      <c r="Y7868">
        <f>VLOOKUP(RIGHT($X$1,5),Key!$A$9:$B$14,2,FALSE)</f>
        <v>3.7</v>
      </c>
      <c r="Z7868">
        <f t="shared" si="612"/>
        <v>10.199999999999999</v>
      </c>
      <c r="AA7868">
        <f t="shared" si="613"/>
        <v>0</v>
      </c>
    </row>
    <row r="7869" spans="1:27" x14ac:dyDescent="0.3">
      <c r="A7869">
        <v>100067</v>
      </c>
      <c r="B7869">
        <v>230922</v>
      </c>
      <c r="C7869" s="3">
        <v>44130.829861111109</v>
      </c>
      <c r="D7869">
        <v>1</v>
      </c>
      <c r="E7869">
        <v>1</v>
      </c>
      <c r="F7869" t="s">
        <v>25</v>
      </c>
      <c r="G7869">
        <v>1</v>
      </c>
      <c r="H7869">
        <v>66.132810000000006</v>
      </c>
      <c r="I7869">
        <v>14.54297</v>
      </c>
      <c r="J7869">
        <v>0.82421880000000003</v>
      </c>
      <c r="K7869">
        <v>58.023440000000001</v>
      </c>
      <c r="L7869" s="3">
        <v>44130.582638888889</v>
      </c>
      <c r="M7869">
        <v>17.18</v>
      </c>
      <c r="N7869" t="s">
        <v>28</v>
      </c>
      <c r="P7869">
        <f>(C7869-Key!$B$1)*24</f>
        <v>4.8666666666395031</v>
      </c>
      <c r="Q7869">
        <f>(Key!$B$2-'17.1'!C7869)*24</f>
        <v>-1.9166666666278616</v>
      </c>
      <c r="R7869" s="3">
        <f>C7869-(M7869-Key!$B$5)/(24*Key!$B$6)</f>
        <v>44130.816046296291</v>
      </c>
      <c r="S7869">
        <f>M7869-Key!$B$5</f>
        <v>14.92</v>
      </c>
      <c r="T7869" s="2">
        <f t="shared" si="610"/>
        <v>44129.833333333336</v>
      </c>
      <c r="U7869" t="str">
        <f t="shared" si="611"/>
        <v>10-25-2020 20:00</v>
      </c>
      <c r="V7869">
        <f>IFERROR(IF(W7869=Z7869,VLOOKUP($U7869,[1]C8842!$G$2:$M$145,3,FALSE),0),0)</f>
        <v>0</v>
      </c>
      <c r="W7869">
        <f>VLOOKUP(RIGHT($V$1,5),Key!$A$9:$B$14,2,FALSE)</f>
        <v>10.199999999999999</v>
      </c>
      <c r="X7869">
        <f t="shared" si="614"/>
        <v>0</v>
      </c>
      <c r="Y7869">
        <f>VLOOKUP(RIGHT($X$1,5),Key!$A$9:$B$14,2,FALSE)</f>
        <v>3.7</v>
      </c>
      <c r="Z7869">
        <f t="shared" si="612"/>
        <v>10.199999999999999</v>
      </c>
      <c r="AA7869">
        <f t="shared" si="613"/>
        <v>0</v>
      </c>
    </row>
    <row r="7870" spans="1:27" x14ac:dyDescent="0.3">
      <c r="A7870">
        <v>100067</v>
      </c>
      <c r="B7870">
        <v>230922</v>
      </c>
      <c r="C7870" s="3">
        <v>44130.829861111109</v>
      </c>
      <c r="D7870">
        <v>2</v>
      </c>
      <c r="E7870">
        <v>1</v>
      </c>
      <c r="F7870" t="s">
        <v>26</v>
      </c>
      <c r="G7870">
        <v>1</v>
      </c>
      <c r="H7870">
        <v>66.632810000000006</v>
      </c>
      <c r="I7870">
        <v>17.226559999999999</v>
      </c>
      <c r="J7870">
        <v>0.92578130000000003</v>
      </c>
      <c r="K7870">
        <v>81.035160000000005</v>
      </c>
      <c r="L7870" s="3">
        <v>44130.582638888889</v>
      </c>
      <c r="M7870">
        <v>17.18</v>
      </c>
      <c r="N7870" t="s">
        <v>28</v>
      </c>
      <c r="P7870">
        <f>(C7870-Key!$B$1)*24</f>
        <v>4.8666666666395031</v>
      </c>
      <c r="Q7870">
        <f>(Key!$B$2-'17.1'!C7870)*24</f>
        <v>-1.9166666666278616</v>
      </c>
      <c r="R7870" s="3">
        <f>C7870-(M7870-Key!$B$5)/(24*Key!$B$6)</f>
        <v>44130.816046296291</v>
      </c>
      <c r="S7870">
        <f>M7870-Key!$B$5</f>
        <v>14.92</v>
      </c>
      <c r="T7870" s="2">
        <f t="shared" si="610"/>
        <v>44129.833333333336</v>
      </c>
      <c r="U7870" t="str">
        <f t="shared" si="611"/>
        <v>10-25-2020 20:00</v>
      </c>
      <c r="V7870">
        <f>IFERROR(IF(W7870=Z7870,VLOOKUP($U7870,[1]C8842!$G$2:$M$145,3,FALSE),0),0)</f>
        <v>0</v>
      </c>
      <c r="W7870">
        <f>VLOOKUP(RIGHT($V$1,5),Key!$A$9:$B$14,2,FALSE)</f>
        <v>10.199999999999999</v>
      </c>
      <c r="X7870">
        <f t="shared" si="614"/>
        <v>0</v>
      </c>
      <c r="Y7870">
        <f>VLOOKUP(RIGHT($X$1,5),Key!$A$9:$B$14,2,FALSE)</f>
        <v>3.7</v>
      </c>
      <c r="Z7870">
        <f t="shared" si="612"/>
        <v>10.199999999999999</v>
      </c>
      <c r="AA7870">
        <f t="shared" si="613"/>
        <v>0</v>
      </c>
    </row>
    <row r="7871" spans="1:27" x14ac:dyDescent="0.3">
      <c r="A7871">
        <v>100067</v>
      </c>
      <c r="B7871">
        <v>230922</v>
      </c>
      <c r="C7871" s="3">
        <v>44130.829861111109</v>
      </c>
      <c r="D7871">
        <v>1</v>
      </c>
      <c r="E7871">
        <v>1</v>
      </c>
      <c r="F7871" t="s">
        <v>25</v>
      </c>
      <c r="G7871">
        <v>1</v>
      </c>
      <c r="H7871">
        <v>73.863280000000003</v>
      </c>
      <c r="I7871">
        <v>15.57813</v>
      </c>
      <c r="J7871">
        <v>0.7734375</v>
      </c>
      <c r="K7871">
        <v>58.023440000000001</v>
      </c>
      <c r="L7871" s="3">
        <v>44130.582638888889</v>
      </c>
      <c r="M7871">
        <v>17.18</v>
      </c>
      <c r="N7871" t="s">
        <v>28</v>
      </c>
      <c r="P7871">
        <f>(C7871-Key!$B$1)*24</f>
        <v>4.8666666666395031</v>
      </c>
      <c r="Q7871">
        <f>(Key!$B$2-'17.1'!C7871)*24</f>
        <v>-1.9166666666278616</v>
      </c>
      <c r="R7871" s="3">
        <f>C7871-(M7871-Key!$B$5)/(24*Key!$B$6)</f>
        <v>44130.816046296291</v>
      </c>
      <c r="S7871">
        <f>M7871-Key!$B$5</f>
        <v>14.92</v>
      </c>
      <c r="T7871" s="2">
        <f t="shared" si="610"/>
        <v>44129.833333333336</v>
      </c>
      <c r="U7871" t="str">
        <f t="shared" si="611"/>
        <v>10-25-2020 20:00</v>
      </c>
      <c r="V7871">
        <f>IFERROR(IF(W7871=Z7871,VLOOKUP($U7871,[1]C8842!$G$2:$M$145,3,FALSE),0),0)</f>
        <v>0</v>
      </c>
      <c r="W7871">
        <f>VLOOKUP(RIGHT($V$1,5),Key!$A$9:$B$14,2,FALSE)</f>
        <v>10.199999999999999</v>
      </c>
      <c r="X7871">
        <f t="shared" si="614"/>
        <v>0</v>
      </c>
      <c r="Y7871">
        <f>VLOOKUP(RIGHT($X$1,5),Key!$A$9:$B$14,2,FALSE)</f>
        <v>3.7</v>
      </c>
      <c r="Z7871">
        <f t="shared" si="612"/>
        <v>10.199999999999999</v>
      </c>
      <c r="AA7871">
        <f t="shared" si="613"/>
        <v>0</v>
      </c>
    </row>
    <row r="7872" spans="1:27" x14ac:dyDescent="0.3">
      <c r="A7872">
        <v>100067</v>
      </c>
      <c r="B7872">
        <v>230922</v>
      </c>
      <c r="C7872" s="3">
        <v>44130.829861111109</v>
      </c>
      <c r="D7872">
        <v>3</v>
      </c>
      <c r="E7872">
        <v>2</v>
      </c>
      <c r="F7872" t="s">
        <v>26</v>
      </c>
      <c r="G7872">
        <v>1</v>
      </c>
      <c r="H7872">
        <v>62.335940000000001</v>
      </c>
      <c r="I7872">
        <v>17.89453</v>
      </c>
      <c r="J7872">
        <v>1.019531</v>
      </c>
      <c r="K7872">
        <v>93.039060000000006</v>
      </c>
      <c r="L7872" s="3">
        <v>44130.582638888889</v>
      </c>
      <c r="M7872">
        <v>17.18</v>
      </c>
      <c r="N7872" t="s">
        <v>28</v>
      </c>
      <c r="P7872">
        <f>(C7872-Key!$B$1)*24</f>
        <v>4.8666666666395031</v>
      </c>
      <c r="Q7872">
        <f>(Key!$B$2-'17.1'!C7872)*24</f>
        <v>-1.9166666666278616</v>
      </c>
      <c r="R7872" s="3">
        <f>C7872-(M7872-Key!$B$5)/(24*Key!$B$6)</f>
        <v>44130.816046296291</v>
      </c>
      <c r="S7872">
        <f>M7872-Key!$B$5</f>
        <v>14.92</v>
      </c>
      <c r="T7872" s="2">
        <f t="shared" si="610"/>
        <v>44129.833333333336</v>
      </c>
      <c r="U7872" t="str">
        <f t="shared" si="611"/>
        <v>10-25-2020 20:00</v>
      </c>
      <c r="V7872">
        <f>IFERROR(IF(W7872=Z7872,VLOOKUP($U7872,[1]C8842!$G$2:$M$145,3,FALSE),0),0)</f>
        <v>0</v>
      </c>
      <c r="W7872">
        <f>VLOOKUP(RIGHT($V$1,5),Key!$A$9:$B$14,2,FALSE)</f>
        <v>10.199999999999999</v>
      </c>
      <c r="X7872">
        <f t="shared" si="614"/>
        <v>0</v>
      </c>
      <c r="Y7872">
        <f>VLOOKUP(RIGHT($X$1,5),Key!$A$9:$B$14,2,FALSE)</f>
        <v>3.7</v>
      </c>
      <c r="Z7872">
        <f t="shared" si="612"/>
        <v>10.199999999999999</v>
      </c>
      <c r="AA7872">
        <f t="shared" si="613"/>
        <v>0</v>
      </c>
    </row>
    <row r="7873" spans="1:27" x14ac:dyDescent="0.3">
      <c r="A7873">
        <v>100067</v>
      </c>
      <c r="B7873">
        <v>230922</v>
      </c>
      <c r="C7873" s="3">
        <v>44130.830555555556</v>
      </c>
      <c r="D7873">
        <v>3</v>
      </c>
      <c r="E7873">
        <v>2</v>
      </c>
      <c r="F7873" t="s">
        <v>26</v>
      </c>
      <c r="G7873">
        <v>1</v>
      </c>
      <c r="H7873">
        <v>70.285160000000005</v>
      </c>
      <c r="I7873">
        <v>16.20703</v>
      </c>
      <c r="J7873">
        <v>0.83984380000000003</v>
      </c>
      <c r="K7873">
        <v>93.039060000000006</v>
      </c>
      <c r="L7873" s="3">
        <v>44130.582638888889</v>
      </c>
      <c r="M7873">
        <v>17.18</v>
      </c>
      <c r="N7873" t="s">
        <v>28</v>
      </c>
      <c r="P7873">
        <f>(C7873-Key!$B$1)*24</f>
        <v>4.8833333333604969</v>
      </c>
      <c r="Q7873">
        <f>(Key!$B$2-'17.1'!C7873)*24</f>
        <v>-1.9333333333488554</v>
      </c>
      <c r="R7873" s="3">
        <f>C7873-(M7873-Key!$B$5)/(24*Key!$B$6)</f>
        <v>44130.816740740738</v>
      </c>
      <c r="S7873">
        <f>M7873-Key!$B$5</f>
        <v>14.92</v>
      </c>
      <c r="T7873" s="2">
        <f t="shared" si="610"/>
        <v>44129.833333333336</v>
      </c>
      <c r="U7873" t="str">
        <f t="shared" si="611"/>
        <v>10-25-2020 20:00</v>
      </c>
      <c r="V7873">
        <f>IFERROR(IF(W7873=Z7873,VLOOKUP($U7873,[1]C8842!$G$2:$M$145,3,FALSE),0),0)</f>
        <v>0</v>
      </c>
      <c r="W7873">
        <f>VLOOKUP(RIGHT($V$1,5),Key!$A$9:$B$14,2,FALSE)</f>
        <v>10.199999999999999</v>
      </c>
      <c r="X7873">
        <f t="shared" si="614"/>
        <v>0</v>
      </c>
      <c r="Y7873">
        <f>VLOOKUP(RIGHT($X$1,5),Key!$A$9:$B$14,2,FALSE)</f>
        <v>3.7</v>
      </c>
      <c r="Z7873">
        <f t="shared" si="612"/>
        <v>10.199999999999999</v>
      </c>
      <c r="AA7873">
        <f t="shared" si="613"/>
        <v>0</v>
      </c>
    </row>
    <row r="7874" spans="1:27" x14ac:dyDescent="0.3">
      <c r="A7874">
        <v>100067</v>
      </c>
      <c r="B7874">
        <v>230922</v>
      </c>
      <c r="C7874" s="3">
        <v>44130.830555555556</v>
      </c>
      <c r="D7874">
        <v>0</v>
      </c>
      <c r="E7874">
        <v>2</v>
      </c>
      <c r="F7874" t="s">
        <v>25</v>
      </c>
      <c r="G7874">
        <v>1</v>
      </c>
      <c r="H7874">
        <v>60.820309999999999</v>
      </c>
      <c r="I7874">
        <v>17.027339999999999</v>
      </c>
      <c r="J7874">
        <v>1.0078130000000001</v>
      </c>
      <c r="K7874">
        <v>46.019530000000003</v>
      </c>
      <c r="L7874" s="3">
        <v>44130.582638888889</v>
      </c>
      <c r="M7874">
        <v>17.18</v>
      </c>
      <c r="N7874" t="s">
        <v>28</v>
      </c>
      <c r="P7874">
        <f>(C7874-Key!$B$1)*24</f>
        <v>4.8833333333604969</v>
      </c>
      <c r="Q7874">
        <f>(Key!$B$2-'17.1'!C7874)*24</f>
        <v>-1.9333333333488554</v>
      </c>
      <c r="R7874" s="3">
        <f>C7874-(M7874-Key!$B$5)/(24*Key!$B$6)</f>
        <v>44130.816740740738</v>
      </c>
      <c r="S7874">
        <f>M7874-Key!$B$5</f>
        <v>14.92</v>
      </c>
      <c r="T7874" s="2">
        <f t="shared" si="610"/>
        <v>44129.833333333336</v>
      </c>
      <c r="U7874" t="str">
        <f t="shared" si="611"/>
        <v>10-25-2020 20:00</v>
      </c>
      <c r="V7874">
        <f>IFERROR(IF(W7874=Z7874,VLOOKUP($U7874,[1]C8842!$G$2:$M$145,3,FALSE),0),0)</f>
        <v>0</v>
      </c>
      <c r="W7874">
        <f>VLOOKUP(RIGHT($V$1,5),Key!$A$9:$B$14,2,FALSE)</f>
        <v>10.199999999999999</v>
      </c>
      <c r="X7874">
        <f t="shared" si="614"/>
        <v>0</v>
      </c>
      <c r="Y7874">
        <f>VLOOKUP(RIGHT($X$1,5),Key!$A$9:$B$14,2,FALSE)</f>
        <v>3.7</v>
      </c>
      <c r="Z7874">
        <f t="shared" si="612"/>
        <v>10.199999999999999</v>
      </c>
      <c r="AA7874">
        <f t="shared" si="613"/>
        <v>0</v>
      </c>
    </row>
    <row r="7875" spans="1:27" x14ac:dyDescent="0.3">
      <c r="A7875">
        <v>100067</v>
      </c>
      <c r="B7875">
        <v>230922</v>
      </c>
      <c r="C7875" s="3">
        <v>44130.830555555556</v>
      </c>
      <c r="D7875">
        <v>0</v>
      </c>
      <c r="E7875">
        <v>2</v>
      </c>
      <c r="F7875" t="s">
        <v>25</v>
      </c>
      <c r="G7875">
        <v>3</v>
      </c>
      <c r="H7875">
        <v>52.902340000000002</v>
      </c>
      <c r="I7875">
        <v>37.308590000000002</v>
      </c>
      <c r="J7875">
        <v>2.1757810000000002</v>
      </c>
      <c r="K7875">
        <v>46.019530000000003</v>
      </c>
      <c r="L7875" s="3">
        <v>44130.582638888889</v>
      </c>
      <c r="M7875">
        <v>17.18</v>
      </c>
      <c r="N7875" t="s">
        <v>28</v>
      </c>
      <c r="P7875">
        <f>(C7875-Key!$B$1)*24</f>
        <v>4.8833333333604969</v>
      </c>
      <c r="Q7875">
        <f>(Key!$B$2-'17.1'!C7875)*24</f>
        <v>-1.9333333333488554</v>
      </c>
      <c r="R7875" s="3">
        <f>C7875-(M7875-Key!$B$5)/(24*Key!$B$6)</f>
        <v>44130.816740740738</v>
      </c>
      <c r="S7875">
        <f>M7875-Key!$B$5</f>
        <v>14.92</v>
      </c>
      <c r="T7875" s="2">
        <f t="shared" ref="T7875:T7938" si="615">ROUND(C7875*24*60/10,0)/(24*6)-1</f>
        <v>44129.833333333336</v>
      </c>
      <c r="U7875" t="str">
        <f t="shared" ref="U7875:U7938" si="616">TEXT(T7875,"mm-dd-yyyy hh:mm")</f>
        <v>10-25-2020 20:00</v>
      </c>
      <c r="V7875">
        <f>IFERROR(IF(W7875=Z7875,VLOOKUP($U7875,[1]C8842!$G$2:$M$145,3,FALSE),0),0)</f>
        <v>0</v>
      </c>
      <c r="W7875">
        <f>VLOOKUP(RIGHT($V$1,5),Key!$A$9:$B$14,2,FALSE)</f>
        <v>10.199999999999999</v>
      </c>
      <c r="X7875">
        <f t="shared" si="614"/>
        <v>0</v>
      </c>
      <c r="Y7875">
        <f>VLOOKUP(RIGHT($X$1,5),Key!$A$9:$B$14,2,FALSE)</f>
        <v>3.7</v>
      </c>
      <c r="Z7875">
        <f t="shared" ref="Z7875:Z7938" si="617">M7875-MIN(ABS(Y7875-M7875),ABS(W7875-M7875))</f>
        <v>10.199999999999999</v>
      </c>
      <c r="AA7875">
        <f t="shared" ref="AA7875:AA7938" si="618">SUM(V7875,X7875)</f>
        <v>0</v>
      </c>
    </row>
    <row r="7876" spans="1:27" x14ac:dyDescent="0.3">
      <c r="A7876">
        <v>100067</v>
      </c>
      <c r="B7876">
        <v>230922</v>
      </c>
      <c r="C7876" s="3">
        <v>44130.830555555556</v>
      </c>
      <c r="D7876">
        <v>3</v>
      </c>
      <c r="E7876">
        <v>2</v>
      </c>
      <c r="F7876" t="s">
        <v>26</v>
      </c>
      <c r="G7876">
        <v>1</v>
      </c>
      <c r="H7876">
        <v>67.253910000000005</v>
      </c>
      <c r="I7876">
        <v>17.746089999999999</v>
      </c>
      <c r="J7876">
        <v>0.9375</v>
      </c>
      <c r="K7876">
        <v>96.039060000000006</v>
      </c>
      <c r="L7876" s="3">
        <v>44130.582638888889</v>
      </c>
      <c r="M7876">
        <v>17.18</v>
      </c>
      <c r="N7876" t="s">
        <v>28</v>
      </c>
      <c r="P7876">
        <f>(C7876-Key!$B$1)*24</f>
        <v>4.8833333333604969</v>
      </c>
      <c r="Q7876">
        <f>(Key!$B$2-'17.1'!C7876)*24</f>
        <v>-1.9333333333488554</v>
      </c>
      <c r="R7876" s="3">
        <f>C7876-(M7876-Key!$B$5)/(24*Key!$B$6)</f>
        <v>44130.816740740738</v>
      </c>
      <c r="S7876">
        <f>M7876-Key!$B$5</f>
        <v>14.92</v>
      </c>
      <c r="T7876" s="2">
        <f t="shared" si="615"/>
        <v>44129.833333333336</v>
      </c>
      <c r="U7876" t="str">
        <f t="shared" si="616"/>
        <v>10-25-2020 20:00</v>
      </c>
      <c r="V7876">
        <f>IFERROR(IF(W7876=Z7876,VLOOKUP($U7876,[1]C8842!$G$2:$M$145,3,FALSE),0),0)</f>
        <v>0</v>
      </c>
      <c r="W7876">
        <f>VLOOKUP(RIGHT($V$1,5),Key!$A$9:$B$14,2,FALSE)</f>
        <v>10.199999999999999</v>
      </c>
      <c r="X7876">
        <f t="shared" ref="X7876:X7939" si="619">$X$2</f>
        <v>0</v>
      </c>
      <c r="Y7876">
        <f>VLOOKUP(RIGHT($X$1,5),Key!$A$9:$B$14,2,FALSE)</f>
        <v>3.7</v>
      </c>
      <c r="Z7876">
        <f t="shared" si="617"/>
        <v>10.199999999999999</v>
      </c>
      <c r="AA7876">
        <f t="shared" si="618"/>
        <v>0</v>
      </c>
    </row>
    <row r="7877" spans="1:27" x14ac:dyDescent="0.3">
      <c r="A7877">
        <v>100067</v>
      </c>
      <c r="B7877">
        <v>230922</v>
      </c>
      <c r="C7877" s="3">
        <v>44130.830555555556</v>
      </c>
      <c r="D7877">
        <v>0</v>
      </c>
      <c r="E7877">
        <v>2</v>
      </c>
      <c r="F7877" t="s">
        <v>25</v>
      </c>
      <c r="G7877">
        <v>1</v>
      </c>
      <c r="H7877">
        <v>60.792969999999997</v>
      </c>
      <c r="I7877">
        <v>17.277339999999999</v>
      </c>
      <c r="J7877">
        <v>1.015625</v>
      </c>
      <c r="K7877">
        <v>48.019530000000003</v>
      </c>
      <c r="L7877" s="3">
        <v>44130.582638888889</v>
      </c>
      <c r="M7877">
        <v>17.18</v>
      </c>
      <c r="N7877" t="s">
        <v>28</v>
      </c>
      <c r="P7877">
        <f>(C7877-Key!$B$1)*24</f>
        <v>4.8833333333604969</v>
      </c>
      <c r="Q7877">
        <f>(Key!$B$2-'17.1'!C7877)*24</f>
        <v>-1.9333333333488554</v>
      </c>
      <c r="R7877" s="3">
        <f>C7877-(M7877-Key!$B$5)/(24*Key!$B$6)</f>
        <v>44130.816740740738</v>
      </c>
      <c r="S7877">
        <f>M7877-Key!$B$5</f>
        <v>14.92</v>
      </c>
      <c r="T7877" s="2">
        <f t="shared" si="615"/>
        <v>44129.833333333336</v>
      </c>
      <c r="U7877" t="str">
        <f t="shared" si="616"/>
        <v>10-25-2020 20:00</v>
      </c>
      <c r="V7877">
        <f>IFERROR(IF(W7877=Z7877,VLOOKUP($U7877,[1]C8842!$G$2:$M$145,3,FALSE),0),0)</f>
        <v>0</v>
      </c>
      <c r="W7877">
        <f>VLOOKUP(RIGHT($V$1,5),Key!$A$9:$B$14,2,FALSE)</f>
        <v>10.199999999999999</v>
      </c>
      <c r="X7877">
        <f t="shared" si="619"/>
        <v>0</v>
      </c>
      <c r="Y7877">
        <f>VLOOKUP(RIGHT($X$1,5),Key!$A$9:$B$14,2,FALSE)</f>
        <v>3.7</v>
      </c>
      <c r="Z7877">
        <f t="shared" si="617"/>
        <v>10.199999999999999</v>
      </c>
      <c r="AA7877">
        <f t="shared" si="618"/>
        <v>0</v>
      </c>
    </row>
    <row r="7878" spans="1:27" x14ac:dyDescent="0.3">
      <c r="A7878">
        <v>100067</v>
      </c>
      <c r="B7878">
        <v>230922</v>
      </c>
      <c r="C7878" s="3">
        <v>44130.830555555556</v>
      </c>
      <c r="D7878">
        <v>2</v>
      </c>
      <c r="E7878">
        <v>1</v>
      </c>
      <c r="F7878" t="s">
        <v>26</v>
      </c>
      <c r="G7878">
        <v>2</v>
      </c>
      <c r="H7878">
        <v>73.90625</v>
      </c>
      <c r="I7878">
        <v>21.64453</v>
      </c>
      <c r="J7878">
        <v>0.99609380000000003</v>
      </c>
      <c r="K7878">
        <v>80.03125</v>
      </c>
      <c r="L7878" s="3">
        <v>44130.582638888889</v>
      </c>
      <c r="M7878">
        <v>17.18</v>
      </c>
      <c r="N7878" t="s">
        <v>28</v>
      </c>
      <c r="P7878">
        <f>(C7878-Key!$B$1)*24</f>
        <v>4.8833333333604969</v>
      </c>
      <c r="Q7878">
        <f>(Key!$B$2-'17.1'!C7878)*24</f>
        <v>-1.9333333333488554</v>
      </c>
      <c r="R7878" s="3">
        <f>C7878-(M7878-Key!$B$5)/(24*Key!$B$6)</f>
        <v>44130.816740740738</v>
      </c>
      <c r="S7878">
        <f>M7878-Key!$B$5</f>
        <v>14.92</v>
      </c>
      <c r="T7878" s="2">
        <f t="shared" si="615"/>
        <v>44129.833333333336</v>
      </c>
      <c r="U7878" t="str">
        <f t="shared" si="616"/>
        <v>10-25-2020 20:00</v>
      </c>
      <c r="V7878">
        <f>IFERROR(IF(W7878=Z7878,VLOOKUP($U7878,[1]C8842!$G$2:$M$145,3,FALSE),0),0)</f>
        <v>0</v>
      </c>
      <c r="W7878">
        <f>VLOOKUP(RIGHT($V$1,5),Key!$A$9:$B$14,2,FALSE)</f>
        <v>10.199999999999999</v>
      </c>
      <c r="X7878">
        <f t="shared" si="619"/>
        <v>0</v>
      </c>
      <c r="Y7878">
        <f>VLOOKUP(RIGHT($X$1,5),Key!$A$9:$B$14,2,FALSE)</f>
        <v>3.7</v>
      </c>
      <c r="Z7878">
        <f t="shared" si="617"/>
        <v>10.199999999999999</v>
      </c>
      <c r="AA7878">
        <f t="shared" si="618"/>
        <v>0</v>
      </c>
    </row>
    <row r="7879" spans="1:27" x14ac:dyDescent="0.3">
      <c r="A7879">
        <v>100067</v>
      </c>
      <c r="B7879">
        <v>230922</v>
      </c>
      <c r="C7879" s="3">
        <v>44130.830555555556</v>
      </c>
      <c r="D7879">
        <v>3</v>
      </c>
      <c r="E7879">
        <v>2</v>
      </c>
      <c r="F7879" t="s">
        <v>26</v>
      </c>
      <c r="G7879">
        <v>1</v>
      </c>
      <c r="H7879">
        <v>70.972660000000005</v>
      </c>
      <c r="I7879">
        <v>19.34375</v>
      </c>
      <c r="J7879">
        <v>0.94921880000000003</v>
      </c>
      <c r="K7879">
        <v>94.039060000000006</v>
      </c>
      <c r="L7879" s="3">
        <v>44130.582638888889</v>
      </c>
      <c r="M7879">
        <v>17.18</v>
      </c>
      <c r="N7879" t="s">
        <v>28</v>
      </c>
      <c r="P7879">
        <f>(C7879-Key!$B$1)*24</f>
        <v>4.8833333333604969</v>
      </c>
      <c r="Q7879">
        <f>(Key!$B$2-'17.1'!C7879)*24</f>
        <v>-1.9333333333488554</v>
      </c>
      <c r="R7879" s="3">
        <f>C7879-(M7879-Key!$B$5)/(24*Key!$B$6)</f>
        <v>44130.816740740738</v>
      </c>
      <c r="S7879">
        <f>M7879-Key!$B$5</f>
        <v>14.92</v>
      </c>
      <c r="T7879" s="2">
        <f t="shared" si="615"/>
        <v>44129.833333333336</v>
      </c>
      <c r="U7879" t="str">
        <f t="shared" si="616"/>
        <v>10-25-2020 20:00</v>
      </c>
      <c r="V7879">
        <f>IFERROR(IF(W7879=Z7879,VLOOKUP($U7879,[1]C8842!$G$2:$M$145,3,FALSE),0),0)</f>
        <v>0</v>
      </c>
      <c r="W7879">
        <f>VLOOKUP(RIGHT($V$1,5),Key!$A$9:$B$14,2,FALSE)</f>
        <v>10.199999999999999</v>
      </c>
      <c r="X7879">
        <f t="shared" si="619"/>
        <v>0</v>
      </c>
      <c r="Y7879">
        <f>VLOOKUP(RIGHT($X$1,5),Key!$A$9:$B$14,2,FALSE)</f>
        <v>3.7</v>
      </c>
      <c r="Z7879">
        <f t="shared" si="617"/>
        <v>10.199999999999999</v>
      </c>
      <c r="AA7879">
        <f t="shared" si="618"/>
        <v>0</v>
      </c>
    </row>
    <row r="7880" spans="1:27" x14ac:dyDescent="0.3">
      <c r="A7880">
        <v>100067</v>
      </c>
      <c r="B7880">
        <v>230922</v>
      </c>
      <c r="C7880" s="3">
        <v>44130.830555555556</v>
      </c>
      <c r="D7880">
        <v>0</v>
      </c>
      <c r="E7880">
        <v>2</v>
      </c>
      <c r="F7880" t="s">
        <v>25</v>
      </c>
      <c r="G7880">
        <v>1</v>
      </c>
      <c r="H7880">
        <v>61.070309999999999</v>
      </c>
      <c r="I7880">
        <v>15.59375</v>
      </c>
      <c r="J7880">
        <v>0.94140630000000003</v>
      </c>
      <c r="K7880">
        <v>46.019530000000003</v>
      </c>
      <c r="L7880" s="3">
        <v>44130.582638888889</v>
      </c>
      <c r="M7880">
        <v>17.18</v>
      </c>
      <c r="N7880" t="s">
        <v>28</v>
      </c>
      <c r="P7880">
        <f>(C7880-Key!$B$1)*24</f>
        <v>4.8833333333604969</v>
      </c>
      <c r="Q7880">
        <f>(Key!$B$2-'17.1'!C7880)*24</f>
        <v>-1.9333333333488554</v>
      </c>
      <c r="R7880" s="3">
        <f>C7880-(M7880-Key!$B$5)/(24*Key!$B$6)</f>
        <v>44130.816740740738</v>
      </c>
      <c r="S7880">
        <f>M7880-Key!$B$5</f>
        <v>14.92</v>
      </c>
      <c r="T7880" s="2">
        <f t="shared" si="615"/>
        <v>44129.833333333336</v>
      </c>
      <c r="U7880" t="str">
        <f t="shared" si="616"/>
        <v>10-25-2020 20:00</v>
      </c>
      <c r="V7880">
        <f>IFERROR(IF(W7880=Z7880,VLOOKUP($U7880,[1]C8842!$G$2:$M$145,3,FALSE),0),0)</f>
        <v>0</v>
      </c>
      <c r="W7880">
        <f>VLOOKUP(RIGHT($V$1,5),Key!$A$9:$B$14,2,FALSE)</f>
        <v>10.199999999999999</v>
      </c>
      <c r="X7880">
        <f t="shared" si="619"/>
        <v>0</v>
      </c>
      <c r="Y7880">
        <f>VLOOKUP(RIGHT($X$1,5),Key!$A$9:$B$14,2,FALSE)</f>
        <v>3.7</v>
      </c>
      <c r="Z7880">
        <f t="shared" si="617"/>
        <v>10.199999999999999</v>
      </c>
      <c r="AA7880">
        <f t="shared" si="618"/>
        <v>0</v>
      </c>
    </row>
    <row r="7881" spans="1:27" x14ac:dyDescent="0.3">
      <c r="A7881">
        <v>100067</v>
      </c>
      <c r="B7881">
        <v>230922</v>
      </c>
      <c r="C7881" s="3">
        <v>44130.830555555556</v>
      </c>
      <c r="D7881">
        <v>2</v>
      </c>
      <c r="E7881">
        <v>1</v>
      </c>
      <c r="F7881" t="s">
        <v>26</v>
      </c>
      <c r="G7881">
        <v>1</v>
      </c>
      <c r="H7881">
        <v>73.28125</v>
      </c>
      <c r="I7881">
        <v>18.648440000000001</v>
      </c>
      <c r="J7881">
        <v>0.89453130000000003</v>
      </c>
      <c r="K7881">
        <v>84.035160000000005</v>
      </c>
      <c r="L7881" s="3">
        <v>44130.582638888889</v>
      </c>
      <c r="M7881">
        <v>17.18</v>
      </c>
      <c r="N7881" t="s">
        <v>28</v>
      </c>
      <c r="P7881">
        <f>(C7881-Key!$B$1)*24</f>
        <v>4.8833333333604969</v>
      </c>
      <c r="Q7881">
        <f>(Key!$B$2-'17.1'!C7881)*24</f>
        <v>-1.9333333333488554</v>
      </c>
      <c r="R7881" s="3">
        <f>C7881-(M7881-Key!$B$5)/(24*Key!$B$6)</f>
        <v>44130.816740740738</v>
      </c>
      <c r="S7881">
        <f>M7881-Key!$B$5</f>
        <v>14.92</v>
      </c>
      <c r="T7881" s="2">
        <f t="shared" si="615"/>
        <v>44129.833333333336</v>
      </c>
      <c r="U7881" t="str">
        <f t="shared" si="616"/>
        <v>10-25-2020 20:00</v>
      </c>
      <c r="V7881">
        <f>IFERROR(IF(W7881=Z7881,VLOOKUP($U7881,[1]C8842!$G$2:$M$145,3,FALSE),0),0)</f>
        <v>0</v>
      </c>
      <c r="W7881">
        <f>VLOOKUP(RIGHT($V$1,5),Key!$A$9:$B$14,2,FALSE)</f>
        <v>10.199999999999999</v>
      </c>
      <c r="X7881">
        <f t="shared" si="619"/>
        <v>0</v>
      </c>
      <c r="Y7881">
        <f>VLOOKUP(RIGHT($X$1,5),Key!$A$9:$B$14,2,FALSE)</f>
        <v>3.7</v>
      </c>
      <c r="Z7881">
        <f t="shared" si="617"/>
        <v>10.199999999999999</v>
      </c>
      <c r="AA7881">
        <f t="shared" si="618"/>
        <v>0</v>
      </c>
    </row>
    <row r="7882" spans="1:27" x14ac:dyDescent="0.3">
      <c r="A7882">
        <v>100067</v>
      </c>
      <c r="B7882">
        <v>230922</v>
      </c>
      <c r="C7882" s="3">
        <v>44130.830555555556</v>
      </c>
      <c r="D7882">
        <v>3</v>
      </c>
      <c r="E7882">
        <v>2</v>
      </c>
      <c r="F7882" t="s">
        <v>26</v>
      </c>
      <c r="G7882">
        <v>4</v>
      </c>
      <c r="H7882">
        <v>60.792969999999997</v>
      </c>
      <c r="I7882">
        <v>51.027340000000002</v>
      </c>
      <c r="J7882">
        <v>2.4960939999999998</v>
      </c>
      <c r="K7882">
        <v>94.039060000000006</v>
      </c>
      <c r="L7882" s="3">
        <v>44130.582638888889</v>
      </c>
      <c r="M7882">
        <v>17.18</v>
      </c>
      <c r="N7882" t="s">
        <v>28</v>
      </c>
      <c r="P7882">
        <f>(C7882-Key!$B$1)*24</f>
        <v>4.8833333333604969</v>
      </c>
      <c r="Q7882">
        <f>(Key!$B$2-'17.1'!C7882)*24</f>
        <v>-1.9333333333488554</v>
      </c>
      <c r="R7882" s="3">
        <f>C7882-(M7882-Key!$B$5)/(24*Key!$B$6)</f>
        <v>44130.816740740738</v>
      </c>
      <c r="S7882">
        <f>M7882-Key!$B$5</f>
        <v>14.92</v>
      </c>
      <c r="T7882" s="2">
        <f t="shared" si="615"/>
        <v>44129.833333333336</v>
      </c>
      <c r="U7882" t="str">
        <f t="shared" si="616"/>
        <v>10-25-2020 20:00</v>
      </c>
      <c r="V7882">
        <f>IFERROR(IF(W7882=Z7882,VLOOKUP($U7882,[1]C8842!$G$2:$M$145,3,FALSE),0),0)</f>
        <v>0</v>
      </c>
      <c r="W7882">
        <f>VLOOKUP(RIGHT($V$1,5),Key!$A$9:$B$14,2,FALSE)</f>
        <v>10.199999999999999</v>
      </c>
      <c r="X7882">
        <f t="shared" si="619"/>
        <v>0</v>
      </c>
      <c r="Y7882">
        <f>VLOOKUP(RIGHT($X$1,5),Key!$A$9:$B$14,2,FALSE)</f>
        <v>3.7</v>
      </c>
      <c r="Z7882">
        <f t="shared" si="617"/>
        <v>10.199999999999999</v>
      </c>
      <c r="AA7882">
        <f t="shared" si="618"/>
        <v>0</v>
      </c>
    </row>
    <row r="7883" spans="1:27" x14ac:dyDescent="0.3">
      <c r="A7883">
        <v>100067</v>
      </c>
      <c r="B7883">
        <v>230922</v>
      </c>
      <c r="C7883" s="3">
        <v>44130.830555555556</v>
      </c>
      <c r="D7883">
        <v>0</v>
      </c>
      <c r="E7883">
        <v>2</v>
      </c>
      <c r="F7883" t="s">
        <v>25</v>
      </c>
      <c r="G7883">
        <v>1</v>
      </c>
      <c r="H7883">
        <v>54.855469999999997</v>
      </c>
      <c r="I7883">
        <v>13.79688</v>
      </c>
      <c r="J7883">
        <v>0.95703130000000003</v>
      </c>
      <c r="K7883">
        <v>46.019530000000003</v>
      </c>
      <c r="L7883" s="3">
        <v>44130.582638888889</v>
      </c>
      <c r="M7883">
        <v>17.18</v>
      </c>
      <c r="N7883" t="s">
        <v>28</v>
      </c>
      <c r="P7883">
        <f>(C7883-Key!$B$1)*24</f>
        <v>4.8833333333604969</v>
      </c>
      <c r="Q7883">
        <f>(Key!$B$2-'17.1'!C7883)*24</f>
        <v>-1.9333333333488554</v>
      </c>
      <c r="R7883" s="3">
        <f>C7883-(M7883-Key!$B$5)/(24*Key!$B$6)</f>
        <v>44130.816740740738</v>
      </c>
      <c r="S7883">
        <f>M7883-Key!$B$5</f>
        <v>14.92</v>
      </c>
      <c r="T7883" s="2">
        <f t="shared" si="615"/>
        <v>44129.833333333336</v>
      </c>
      <c r="U7883" t="str">
        <f t="shared" si="616"/>
        <v>10-25-2020 20:00</v>
      </c>
      <c r="V7883">
        <f>IFERROR(IF(W7883=Z7883,VLOOKUP($U7883,[1]C8842!$G$2:$M$145,3,FALSE),0),0)</f>
        <v>0</v>
      </c>
      <c r="W7883">
        <f>VLOOKUP(RIGHT($V$1,5),Key!$A$9:$B$14,2,FALSE)</f>
        <v>10.199999999999999</v>
      </c>
      <c r="X7883">
        <f t="shared" si="619"/>
        <v>0</v>
      </c>
      <c r="Y7883">
        <f>VLOOKUP(RIGHT($X$1,5),Key!$A$9:$B$14,2,FALSE)</f>
        <v>3.7</v>
      </c>
      <c r="Z7883">
        <f t="shared" si="617"/>
        <v>10.199999999999999</v>
      </c>
      <c r="AA7883">
        <f t="shared" si="618"/>
        <v>0</v>
      </c>
    </row>
    <row r="7884" spans="1:27" x14ac:dyDescent="0.3">
      <c r="A7884">
        <v>100067</v>
      </c>
      <c r="B7884">
        <v>230922</v>
      </c>
      <c r="C7884" s="3">
        <v>44130.830555555556</v>
      </c>
      <c r="D7884">
        <v>3</v>
      </c>
      <c r="E7884">
        <v>2</v>
      </c>
      <c r="F7884" t="s">
        <v>26</v>
      </c>
      <c r="G7884">
        <v>2</v>
      </c>
      <c r="H7884">
        <v>66.359380000000002</v>
      </c>
      <c r="I7884">
        <v>20.460940000000001</v>
      </c>
      <c r="J7884">
        <v>1.058594</v>
      </c>
      <c r="K7884">
        <v>93.039060000000006</v>
      </c>
      <c r="L7884" s="3">
        <v>44130.582638888889</v>
      </c>
      <c r="M7884">
        <v>17.18</v>
      </c>
      <c r="N7884" t="s">
        <v>28</v>
      </c>
      <c r="P7884">
        <f>(C7884-Key!$B$1)*24</f>
        <v>4.8833333333604969</v>
      </c>
      <c r="Q7884">
        <f>(Key!$B$2-'17.1'!C7884)*24</f>
        <v>-1.9333333333488554</v>
      </c>
      <c r="R7884" s="3">
        <f>C7884-(M7884-Key!$B$5)/(24*Key!$B$6)</f>
        <v>44130.816740740738</v>
      </c>
      <c r="S7884">
        <f>M7884-Key!$B$5</f>
        <v>14.92</v>
      </c>
      <c r="T7884" s="2">
        <f t="shared" si="615"/>
        <v>44129.833333333336</v>
      </c>
      <c r="U7884" t="str">
        <f t="shared" si="616"/>
        <v>10-25-2020 20:00</v>
      </c>
      <c r="V7884">
        <f>IFERROR(IF(W7884=Z7884,VLOOKUP($U7884,[1]C8842!$G$2:$M$145,3,FALSE),0),0)</f>
        <v>0</v>
      </c>
      <c r="W7884">
        <f>VLOOKUP(RIGHT($V$1,5),Key!$A$9:$B$14,2,FALSE)</f>
        <v>10.199999999999999</v>
      </c>
      <c r="X7884">
        <f t="shared" si="619"/>
        <v>0</v>
      </c>
      <c r="Y7884">
        <f>VLOOKUP(RIGHT($X$1,5),Key!$A$9:$B$14,2,FALSE)</f>
        <v>3.7</v>
      </c>
      <c r="Z7884">
        <f t="shared" si="617"/>
        <v>10.199999999999999</v>
      </c>
      <c r="AA7884">
        <f t="shared" si="618"/>
        <v>0</v>
      </c>
    </row>
    <row r="7885" spans="1:27" x14ac:dyDescent="0.3">
      <c r="A7885">
        <v>100067</v>
      </c>
      <c r="B7885">
        <v>230922</v>
      </c>
      <c r="C7885" s="3">
        <v>44130.830555555556</v>
      </c>
      <c r="D7885">
        <v>1</v>
      </c>
      <c r="E7885">
        <v>1</v>
      </c>
      <c r="F7885" t="s">
        <v>25</v>
      </c>
      <c r="G7885">
        <v>1</v>
      </c>
      <c r="H7885">
        <v>66.023439999999994</v>
      </c>
      <c r="I7885">
        <v>18.660160000000001</v>
      </c>
      <c r="J7885">
        <v>0.9921875</v>
      </c>
      <c r="K7885">
        <v>58.023440000000001</v>
      </c>
      <c r="L7885" s="3">
        <v>44130.582638888889</v>
      </c>
      <c r="M7885">
        <v>17.18</v>
      </c>
      <c r="N7885" t="s">
        <v>28</v>
      </c>
      <c r="P7885">
        <f>(C7885-Key!$B$1)*24</f>
        <v>4.8833333333604969</v>
      </c>
      <c r="Q7885">
        <f>(Key!$B$2-'17.1'!C7885)*24</f>
        <v>-1.9333333333488554</v>
      </c>
      <c r="R7885" s="3">
        <f>C7885-(M7885-Key!$B$5)/(24*Key!$B$6)</f>
        <v>44130.816740740738</v>
      </c>
      <c r="S7885">
        <f>M7885-Key!$B$5</f>
        <v>14.92</v>
      </c>
      <c r="T7885" s="2">
        <f t="shared" si="615"/>
        <v>44129.833333333336</v>
      </c>
      <c r="U7885" t="str">
        <f t="shared" si="616"/>
        <v>10-25-2020 20:00</v>
      </c>
      <c r="V7885">
        <f>IFERROR(IF(W7885=Z7885,VLOOKUP($U7885,[1]C8842!$G$2:$M$145,3,FALSE),0),0)</f>
        <v>0</v>
      </c>
      <c r="W7885">
        <f>VLOOKUP(RIGHT($V$1,5),Key!$A$9:$B$14,2,FALSE)</f>
        <v>10.199999999999999</v>
      </c>
      <c r="X7885">
        <f t="shared" si="619"/>
        <v>0</v>
      </c>
      <c r="Y7885">
        <f>VLOOKUP(RIGHT($X$1,5),Key!$A$9:$B$14,2,FALSE)</f>
        <v>3.7</v>
      </c>
      <c r="Z7885">
        <f t="shared" si="617"/>
        <v>10.199999999999999</v>
      </c>
      <c r="AA7885">
        <f t="shared" si="618"/>
        <v>0</v>
      </c>
    </row>
    <row r="7886" spans="1:27" x14ac:dyDescent="0.3">
      <c r="A7886">
        <v>100067</v>
      </c>
      <c r="B7886">
        <v>230922</v>
      </c>
      <c r="C7886" s="3">
        <v>44130.831250000003</v>
      </c>
      <c r="D7886">
        <v>0</v>
      </c>
      <c r="E7886">
        <v>2</v>
      </c>
      <c r="F7886" t="s">
        <v>25</v>
      </c>
      <c r="G7886">
        <v>1</v>
      </c>
      <c r="H7886">
        <v>63.613280000000003</v>
      </c>
      <c r="I7886">
        <v>19.183589999999999</v>
      </c>
      <c r="J7886">
        <v>1.050781</v>
      </c>
      <c r="K7886">
        <v>46.019530000000003</v>
      </c>
      <c r="L7886" s="3">
        <v>44130.582638888889</v>
      </c>
      <c r="M7886">
        <v>17.18</v>
      </c>
      <c r="N7886" t="s">
        <v>28</v>
      </c>
      <c r="P7886">
        <f>(C7886-Key!$B$1)*24</f>
        <v>4.9000000000814907</v>
      </c>
      <c r="Q7886">
        <f>(Key!$B$2-'17.1'!C7886)*24</f>
        <v>-1.9500000000698492</v>
      </c>
      <c r="R7886" s="3">
        <f>C7886-(M7886-Key!$B$5)/(24*Key!$B$6)</f>
        <v>44130.817435185185</v>
      </c>
      <c r="S7886">
        <f>M7886-Key!$B$5</f>
        <v>14.92</v>
      </c>
      <c r="T7886" s="2">
        <f t="shared" si="615"/>
        <v>44129.833333333336</v>
      </c>
      <c r="U7886" t="str">
        <f t="shared" si="616"/>
        <v>10-25-2020 20:00</v>
      </c>
      <c r="V7886">
        <f>IFERROR(IF(W7886=Z7886,VLOOKUP($U7886,[1]C8842!$G$2:$M$145,3,FALSE),0),0)</f>
        <v>0</v>
      </c>
      <c r="W7886">
        <f>VLOOKUP(RIGHT($V$1,5),Key!$A$9:$B$14,2,FALSE)</f>
        <v>10.199999999999999</v>
      </c>
      <c r="X7886">
        <f t="shared" si="619"/>
        <v>0</v>
      </c>
      <c r="Y7886">
        <f>VLOOKUP(RIGHT($X$1,5),Key!$A$9:$B$14,2,FALSE)</f>
        <v>3.7</v>
      </c>
      <c r="Z7886">
        <f t="shared" si="617"/>
        <v>10.199999999999999</v>
      </c>
      <c r="AA7886">
        <f t="shared" si="618"/>
        <v>0</v>
      </c>
    </row>
    <row r="7887" spans="1:27" x14ac:dyDescent="0.3">
      <c r="A7887">
        <v>100067</v>
      </c>
      <c r="B7887">
        <v>230922</v>
      </c>
      <c r="C7887" s="3">
        <v>44130.831250000003</v>
      </c>
      <c r="D7887">
        <v>3</v>
      </c>
      <c r="E7887">
        <v>2</v>
      </c>
      <c r="F7887" t="s">
        <v>26</v>
      </c>
      <c r="G7887">
        <v>1</v>
      </c>
      <c r="H7887">
        <v>75.734380000000002</v>
      </c>
      <c r="I7887">
        <v>17.015630000000002</v>
      </c>
      <c r="J7887">
        <v>0.80859380000000003</v>
      </c>
      <c r="K7887">
        <v>92.039060000000006</v>
      </c>
      <c r="L7887" s="3">
        <v>44130.582638888889</v>
      </c>
      <c r="M7887">
        <v>17.18</v>
      </c>
      <c r="N7887" t="s">
        <v>28</v>
      </c>
      <c r="P7887">
        <f>(C7887-Key!$B$1)*24</f>
        <v>4.9000000000814907</v>
      </c>
      <c r="Q7887">
        <f>(Key!$B$2-'17.1'!C7887)*24</f>
        <v>-1.9500000000698492</v>
      </c>
      <c r="R7887" s="3">
        <f>C7887-(M7887-Key!$B$5)/(24*Key!$B$6)</f>
        <v>44130.817435185185</v>
      </c>
      <c r="S7887">
        <f>M7887-Key!$B$5</f>
        <v>14.92</v>
      </c>
      <c r="T7887" s="2">
        <f t="shared" si="615"/>
        <v>44129.833333333336</v>
      </c>
      <c r="U7887" t="str">
        <f t="shared" si="616"/>
        <v>10-25-2020 20:00</v>
      </c>
      <c r="V7887">
        <f>IFERROR(IF(W7887=Z7887,VLOOKUP($U7887,[1]C8842!$G$2:$M$145,3,FALSE),0),0)</f>
        <v>0</v>
      </c>
      <c r="W7887">
        <f>VLOOKUP(RIGHT($V$1,5),Key!$A$9:$B$14,2,FALSE)</f>
        <v>10.199999999999999</v>
      </c>
      <c r="X7887">
        <f t="shared" si="619"/>
        <v>0</v>
      </c>
      <c r="Y7887">
        <f>VLOOKUP(RIGHT($X$1,5),Key!$A$9:$B$14,2,FALSE)</f>
        <v>3.7</v>
      </c>
      <c r="Z7887">
        <f t="shared" si="617"/>
        <v>10.199999999999999</v>
      </c>
      <c r="AA7887">
        <f t="shared" si="618"/>
        <v>0</v>
      </c>
    </row>
    <row r="7888" spans="1:27" x14ac:dyDescent="0.3">
      <c r="A7888">
        <v>100067</v>
      </c>
      <c r="B7888">
        <v>230922</v>
      </c>
      <c r="C7888" s="3">
        <v>44130.831250000003</v>
      </c>
      <c r="D7888">
        <v>3</v>
      </c>
      <c r="E7888">
        <v>2</v>
      </c>
      <c r="F7888" t="s">
        <v>26</v>
      </c>
      <c r="G7888">
        <v>1</v>
      </c>
      <c r="H7888">
        <v>66.152339999999995</v>
      </c>
      <c r="I7888">
        <v>16.84375</v>
      </c>
      <c r="J7888">
        <v>0.91796880000000003</v>
      </c>
      <c r="K7888">
        <v>92.039060000000006</v>
      </c>
      <c r="L7888" s="3">
        <v>44130.582638888889</v>
      </c>
      <c r="M7888">
        <v>17.18</v>
      </c>
      <c r="N7888" t="s">
        <v>28</v>
      </c>
      <c r="P7888">
        <f>(C7888-Key!$B$1)*24</f>
        <v>4.9000000000814907</v>
      </c>
      <c r="Q7888">
        <f>(Key!$B$2-'17.1'!C7888)*24</f>
        <v>-1.9500000000698492</v>
      </c>
      <c r="R7888" s="3">
        <f>C7888-(M7888-Key!$B$5)/(24*Key!$B$6)</f>
        <v>44130.817435185185</v>
      </c>
      <c r="S7888">
        <f>M7888-Key!$B$5</f>
        <v>14.92</v>
      </c>
      <c r="T7888" s="2">
        <f t="shared" si="615"/>
        <v>44129.833333333336</v>
      </c>
      <c r="U7888" t="str">
        <f t="shared" si="616"/>
        <v>10-25-2020 20:00</v>
      </c>
      <c r="V7888">
        <f>IFERROR(IF(W7888=Z7888,VLOOKUP($U7888,[1]C8842!$G$2:$M$145,3,FALSE),0),0)</f>
        <v>0</v>
      </c>
      <c r="W7888">
        <f>VLOOKUP(RIGHT($V$1,5),Key!$A$9:$B$14,2,FALSE)</f>
        <v>10.199999999999999</v>
      </c>
      <c r="X7888">
        <f t="shared" si="619"/>
        <v>0</v>
      </c>
      <c r="Y7888">
        <f>VLOOKUP(RIGHT($X$1,5),Key!$A$9:$B$14,2,FALSE)</f>
        <v>3.7</v>
      </c>
      <c r="Z7888">
        <f t="shared" si="617"/>
        <v>10.199999999999999</v>
      </c>
      <c r="AA7888">
        <f t="shared" si="618"/>
        <v>0</v>
      </c>
    </row>
    <row r="7889" spans="1:27" x14ac:dyDescent="0.3">
      <c r="A7889">
        <v>100067</v>
      </c>
      <c r="B7889">
        <v>230922</v>
      </c>
      <c r="C7889" s="3">
        <v>44130.831250000003</v>
      </c>
      <c r="D7889">
        <v>3</v>
      </c>
      <c r="E7889">
        <v>2</v>
      </c>
      <c r="F7889" t="s">
        <v>26</v>
      </c>
      <c r="G7889">
        <v>3</v>
      </c>
      <c r="H7889">
        <v>68.429689999999994</v>
      </c>
      <c r="I7889">
        <v>49.117190000000001</v>
      </c>
      <c r="J7889">
        <v>2.1445310000000002</v>
      </c>
      <c r="K7889">
        <v>94.039060000000006</v>
      </c>
      <c r="L7889" s="3">
        <v>44130.582638888889</v>
      </c>
      <c r="M7889">
        <v>17.18</v>
      </c>
      <c r="N7889" t="s">
        <v>28</v>
      </c>
      <c r="P7889">
        <f>(C7889-Key!$B$1)*24</f>
        <v>4.9000000000814907</v>
      </c>
      <c r="Q7889">
        <f>(Key!$B$2-'17.1'!C7889)*24</f>
        <v>-1.9500000000698492</v>
      </c>
      <c r="R7889" s="3">
        <f>C7889-(M7889-Key!$B$5)/(24*Key!$B$6)</f>
        <v>44130.817435185185</v>
      </c>
      <c r="S7889">
        <f>M7889-Key!$B$5</f>
        <v>14.92</v>
      </c>
      <c r="T7889" s="2">
        <f t="shared" si="615"/>
        <v>44129.833333333336</v>
      </c>
      <c r="U7889" t="str">
        <f t="shared" si="616"/>
        <v>10-25-2020 20:00</v>
      </c>
      <c r="V7889">
        <f>IFERROR(IF(W7889=Z7889,VLOOKUP($U7889,[1]C8842!$G$2:$M$145,3,FALSE),0),0)</f>
        <v>0</v>
      </c>
      <c r="W7889">
        <f>VLOOKUP(RIGHT($V$1,5),Key!$A$9:$B$14,2,FALSE)</f>
        <v>10.199999999999999</v>
      </c>
      <c r="X7889">
        <f t="shared" si="619"/>
        <v>0</v>
      </c>
      <c r="Y7889">
        <f>VLOOKUP(RIGHT($X$1,5),Key!$A$9:$B$14,2,FALSE)</f>
        <v>3.7</v>
      </c>
      <c r="Z7889">
        <f t="shared" si="617"/>
        <v>10.199999999999999</v>
      </c>
      <c r="AA7889">
        <f t="shared" si="618"/>
        <v>0</v>
      </c>
    </row>
    <row r="7890" spans="1:27" x14ac:dyDescent="0.3">
      <c r="A7890">
        <v>100067</v>
      </c>
      <c r="B7890">
        <v>230922</v>
      </c>
      <c r="C7890" s="3">
        <v>44130.831250000003</v>
      </c>
      <c r="D7890">
        <v>1</v>
      </c>
      <c r="E7890">
        <v>1</v>
      </c>
      <c r="F7890" t="s">
        <v>25</v>
      </c>
      <c r="G7890">
        <v>1</v>
      </c>
      <c r="H7890">
        <v>69.574219999999997</v>
      </c>
      <c r="I7890">
        <v>15.29297</v>
      </c>
      <c r="J7890">
        <v>0.8125</v>
      </c>
      <c r="K7890">
        <v>58.023440000000001</v>
      </c>
      <c r="L7890" s="3">
        <v>44130.582638888889</v>
      </c>
      <c r="M7890">
        <v>17.18</v>
      </c>
      <c r="N7890" t="s">
        <v>28</v>
      </c>
      <c r="P7890">
        <f>(C7890-Key!$B$1)*24</f>
        <v>4.9000000000814907</v>
      </c>
      <c r="Q7890">
        <f>(Key!$B$2-'17.1'!C7890)*24</f>
        <v>-1.9500000000698492</v>
      </c>
      <c r="R7890" s="3">
        <f>C7890-(M7890-Key!$B$5)/(24*Key!$B$6)</f>
        <v>44130.817435185185</v>
      </c>
      <c r="S7890">
        <f>M7890-Key!$B$5</f>
        <v>14.92</v>
      </c>
      <c r="T7890" s="2">
        <f t="shared" si="615"/>
        <v>44129.833333333336</v>
      </c>
      <c r="U7890" t="str">
        <f t="shared" si="616"/>
        <v>10-25-2020 20:00</v>
      </c>
      <c r="V7890">
        <f>IFERROR(IF(W7890=Z7890,VLOOKUP($U7890,[1]C8842!$G$2:$M$145,3,FALSE),0),0)</f>
        <v>0</v>
      </c>
      <c r="W7890">
        <f>VLOOKUP(RIGHT($V$1,5),Key!$A$9:$B$14,2,FALSE)</f>
        <v>10.199999999999999</v>
      </c>
      <c r="X7890">
        <f t="shared" si="619"/>
        <v>0</v>
      </c>
      <c r="Y7890">
        <f>VLOOKUP(RIGHT($X$1,5),Key!$A$9:$B$14,2,FALSE)</f>
        <v>3.7</v>
      </c>
      <c r="Z7890">
        <f t="shared" si="617"/>
        <v>10.199999999999999</v>
      </c>
      <c r="AA7890">
        <f t="shared" si="618"/>
        <v>0</v>
      </c>
    </row>
    <row r="7891" spans="1:27" x14ac:dyDescent="0.3">
      <c r="A7891">
        <v>100067</v>
      </c>
      <c r="B7891">
        <v>230922</v>
      </c>
      <c r="C7891" s="3">
        <v>44130.831250000003</v>
      </c>
      <c r="D7891">
        <v>1</v>
      </c>
      <c r="E7891">
        <v>1</v>
      </c>
      <c r="F7891" t="s">
        <v>25</v>
      </c>
      <c r="G7891">
        <v>1</v>
      </c>
      <c r="H7891">
        <v>63.535159999999998</v>
      </c>
      <c r="I7891">
        <v>16.621089999999999</v>
      </c>
      <c r="J7891">
        <v>0.9453125</v>
      </c>
      <c r="K7891">
        <v>58.023440000000001</v>
      </c>
      <c r="L7891" s="3">
        <v>44130.582638888889</v>
      </c>
      <c r="M7891">
        <v>17.18</v>
      </c>
      <c r="N7891" t="s">
        <v>28</v>
      </c>
      <c r="P7891">
        <f>(C7891-Key!$B$1)*24</f>
        <v>4.9000000000814907</v>
      </c>
      <c r="Q7891">
        <f>(Key!$B$2-'17.1'!C7891)*24</f>
        <v>-1.9500000000698492</v>
      </c>
      <c r="R7891" s="3">
        <f>C7891-(M7891-Key!$B$5)/(24*Key!$B$6)</f>
        <v>44130.817435185185</v>
      </c>
      <c r="S7891">
        <f>M7891-Key!$B$5</f>
        <v>14.92</v>
      </c>
      <c r="T7891" s="2">
        <f t="shared" si="615"/>
        <v>44129.833333333336</v>
      </c>
      <c r="U7891" t="str">
        <f t="shared" si="616"/>
        <v>10-25-2020 20:00</v>
      </c>
      <c r="V7891">
        <f>IFERROR(IF(W7891=Z7891,VLOOKUP($U7891,[1]C8842!$G$2:$M$145,3,FALSE),0),0)</f>
        <v>0</v>
      </c>
      <c r="W7891">
        <f>VLOOKUP(RIGHT($V$1,5),Key!$A$9:$B$14,2,FALSE)</f>
        <v>10.199999999999999</v>
      </c>
      <c r="X7891">
        <f t="shared" si="619"/>
        <v>0</v>
      </c>
      <c r="Y7891">
        <f>VLOOKUP(RIGHT($X$1,5),Key!$A$9:$B$14,2,FALSE)</f>
        <v>3.7</v>
      </c>
      <c r="Z7891">
        <f t="shared" si="617"/>
        <v>10.199999999999999</v>
      </c>
      <c r="AA7891">
        <f t="shared" si="618"/>
        <v>0</v>
      </c>
    </row>
    <row r="7892" spans="1:27" x14ac:dyDescent="0.3">
      <c r="A7892">
        <v>100067</v>
      </c>
      <c r="B7892">
        <v>230922</v>
      </c>
      <c r="C7892" s="3">
        <v>44130.831250000003</v>
      </c>
      <c r="D7892">
        <v>3</v>
      </c>
      <c r="E7892">
        <v>2</v>
      </c>
      <c r="F7892" t="s">
        <v>26</v>
      </c>
      <c r="G7892">
        <v>5</v>
      </c>
      <c r="H7892">
        <v>60.789059999999999</v>
      </c>
      <c r="I7892">
        <v>107.9766</v>
      </c>
      <c r="J7892">
        <v>4.9921879999999996</v>
      </c>
      <c r="K7892">
        <v>93.039060000000006</v>
      </c>
      <c r="L7892" s="3">
        <v>44130.582638888889</v>
      </c>
      <c r="M7892">
        <v>17.18</v>
      </c>
      <c r="N7892" t="s">
        <v>28</v>
      </c>
      <c r="P7892">
        <f>(C7892-Key!$B$1)*24</f>
        <v>4.9000000000814907</v>
      </c>
      <c r="Q7892">
        <f>(Key!$B$2-'17.1'!C7892)*24</f>
        <v>-1.9500000000698492</v>
      </c>
      <c r="R7892" s="3">
        <f>C7892-(M7892-Key!$B$5)/(24*Key!$B$6)</f>
        <v>44130.817435185185</v>
      </c>
      <c r="S7892">
        <f>M7892-Key!$B$5</f>
        <v>14.92</v>
      </c>
      <c r="T7892" s="2">
        <f t="shared" si="615"/>
        <v>44129.833333333336</v>
      </c>
      <c r="U7892" t="str">
        <f t="shared" si="616"/>
        <v>10-25-2020 20:00</v>
      </c>
      <c r="V7892">
        <f>IFERROR(IF(W7892=Z7892,VLOOKUP($U7892,[1]C8842!$G$2:$M$145,3,FALSE),0),0)</f>
        <v>0</v>
      </c>
      <c r="W7892">
        <f>VLOOKUP(RIGHT($V$1,5),Key!$A$9:$B$14,2,FALSE)</f>
        <v>10.199999999999999</v>
      </c>
      <c r="X7892">
        <f t="shared" si="619"/>
        <v>0</v>
      </c>
      <c r="Y7892">
        <f>VLOOKUP(RIGHT($X$1,5),Key!$A$9:$B$14,2,FALSE)</f>
        <v>3.7</v>
      </c>
      <c r="Z7892">
        <f t="shared" si="617"/>
        <v>10.199999999999999</v>
      </c>
      <c r="AA7892">
        <f t="shared" si="618"/>
        <v>0</v>
      </c>
    </row>
    <row r="7893" spans="1:27" x14ac:dyDescent="0.3">
      <c r="A7893">
        <v>100067</v>
      </c>
      <c r="B7893">
        <v>230922</v>
      </c>
      <c r="C7893" s="3">
        <v>44130.831250000003</v>
      </c>
      <c r="D7893">
        <v>1</v>
      </c>
      <c r="E7893">
        <v>1</v>
      </c>
      <c r="F7893" t="s">
        <v>25</v>
      </c>
      <c r="G7893">
        <v>1</v>
      </c>
      <c r="H7893">
        <v>68.183589999999995</v>
      </c>
      <c r="I7893">
        <v>15.503909999999999</v>
      </c>
      <c r="J7893">
        <v>0.8359375</v>
      </c>
      <c r="K7893">
        <v>58.023440000000001</v>
      </c>
      <c r="L7893" s="3">
        <v>44130.582638888889</v>
      </c>
      <c r="M7893">
        <v>17.18</v>
      </c>
      <c r="N7893" t="s">
        <v>28</v>
      </c>
      <c r="P7893">
        <f>(C7893-Key!$B$1)*24</f>
        <v>4.9000000000814907</v>
      </c>
      <c r="Q7893">
        <f>(Key!$B$2-'17.1'!C7893)*24</f>
        <v>-1.9500000000698492</v>
      </c>
      <c r="R7893" s="3">
        <f>C7893-(M7893-Key!$B$5)/(24*Key!$B$6)</f>
        <v>44130.817435185185</v>
      </c>
      <c r="S7893">
        <f>M7893-Key!$B$5</f>
        <v>14.92</v>
      </c>
      <c r="T7893" s="2">
        <f t="shared" si="615"/>
        <v>44129.833333333336</v>
      </c>
      <c r="U7893" t="str">
        <f t="shared" si="616"/>
        <v>10-25-2020 20:00</v>
      </c>
      <c r="V7893">
        <f>IFERROR(IF(W7893=Z7893,VLOOKUP($U7893,[1]C8842!$G$2:$M$145,3,FALSE),0),0)</f>
        <v>0</v>
      </c>
      <c r="W7893">
        <f>VLOOKUP(RIGHT($V$1,5),Key!$A$9:$B$14,2,FALSE)</f>
        <v>10.199999999999999</v>
      </c>
      <c r="X7893">
        <f t="shared" si="619"/>
        <v>0</v>
      </c>
      <c r="Y7893">
        <f>VLOOKUP(RIGHT($X$1,5),Key!$A$9:$B$14,2,FALSE)</f>
        <v>3.7</v>
      </c>
      <c r="Z7893">
        <f t="shared" si="617"/>
        <v>10.199999999999999</v>
      </c>
      <c r="AA7893">
        <f t="shared" si="618"/>
        <v>0</v>
      </c>
    </row>
    <row r="7894" spans="1:27" x14ac:dyDescent="0.3">
      <c r="A7894">
        <v>100067</v>
      </c>
      <c r="B7894">
        <v>230922</v>
      </c>
      <c r="C7894" s="3">
        <v>44130.831250000003</v>
      </c>
      <c r="D7894">
        <v>0</v>
      </c>
      <c r="E7894">
        <v>2</v>
      </c>
      <c r="F7894" t="s">
        <v>25</v>
      </c>
      <c r="G7894">
        <v>1</v>
      </c>
      <c r="H7894">
        <v>68.894530000000003</v>
      </c>
      <c r="I7894">
        <v>17.507809999999999</v>
      </c>
      <c r="J7894">
        <v>0.90625</v>
      </c>
      <c r="K7894">
        <v>46.019530000000003</v>
      </c>
      <c r="L7894" s="3">
        <v>44130.582638888889</v>
      </c>
      <c r="M7894">
        <v>17.18</v>
      </c>
      <c r="N7894" t="s">
        <v>28</v>
      </c>
      <c r="P7894">
        <f>(C7894-Key!$B$1)*24</f>
        <v>4.9000000000814907</v>
      </c>
      <c r="Q7894">
        <f>(Key!$B$2-'17.1'!C7894)*24</f>
        <v>-1.9500000000698492</v>
      </c>
      <c r="R7894" s="3">
        <f>C7894-(M7894-Key!$B$5)/(24*Key!$B$6)</f>
        <v>44130.817435185185</v>
      </c>
      <c r="S7894">
        <f>M7894-Key!$B$5</f>
        <v>14.92</v>
      </c>
      <c r="T7894" s="2">
        <f t="shared" si="615"/>
        <v>44129.833333333336</v>
      </c>
      <c r="U7894" t="str">
        <f t="shared" si="616"/>
        <v>10-25-2020 20:00</v>
      </c>
      <c r="V7894">
        <f>IFERROR(IF(W7894=Z7894,VLOOKUP($U7894,[1]C8842!$G$2:$M$145,3,FALSE),0),0)</f>
        <v>0</v>
      </c>
      <c r="W7894">
        <f>VLOOKUP(RIGHT($V$1,5),Key!$A$9:$B$14,2,FALSE)</f>
        <v>10.199999999999999</v>
      </c>
      <c r="X7894">
        <f t="shared" si="619"/>
        <v>0</v>
      </c>
      <c r="Y7894">
        <f>VLOOKUP(RIGHT($X$1,5),Key!$A$9:$B$14,2,FALSE)</f>
        <v>3.7</v>
      </c>
      <c r="Z7894">
        <f t="shared" si="617"/>
        <v>10.199999999999999</v>
      </c>
      <c r="AA7894">
        <f t="shared" si="618"/>
        <v>0</v>
      </c>
    </row>
    <row r="7895" spans="1:27" x14ac:dyDescent="0.3">
      <c r="A7895">
        <v>100067</v>
      </c>
      <c r="B7895">
        <v>230922</v>
      </c>
      <c r="C7895" s="3">
        <v>44130.831250000003</v>
      </c>
      <c r="D7895">
        <v>1</v>
      </c>
      <c r="E7895">
        <v>1</v>
      </c>
      <c r="F7895" t="s">
        <v>25</v>
      </c>
      <c r="G7895">
        <v>1</v>
      </c>
      <c r="H7895">
        <v>65.492189999999994</v>
      </c>
      <c r="I7895">
        <v>17.335940000000001</v>
      </c>
      <c r="J7895">
        <v>0.9453125</v>
      </c>
      <c r="K7895">
        <v>58.023440000000001</v>
      </c>
      <c r="L7895" s="3">
        <v>44130.582638888889</v>
      </c>
      <c r="M7895">
        <v>17.18</v>
      </c>
      <c r="N7895" t="s">
        <v>28</v>
      </c>
      <c r="P7895">
        <f>(C7895-Key!$B$1)*24</f>
        <v>4.9000000000814907</v>
      </c>
      <c r="Q7895">
        <f>(Key!$B$2-'17.1'!C7895)*24</f>
        <v>-1.9500000000698492</v>
      </c>
      <c r="R7895" s="3">
        <f>C7895-(M7895-Key!$B$5)/(24*Key!$B$6)</f>
        <v>44130.817435185185</v>
      </c>
      <c r="S7895">
        <f>M7895-Key!$B$5</f>
        <v>14.92</v>
      </c>
      <c r="T7895" s="2">
        <f t="shared" si="615"/>
        <v>44129.833333333336</v>
      </c>
      <c r="U7895" t="str">
        <f t="shared" si="616"/>
        <v>10-25-2020 20:00</v>
      </c>
      <c r="V7895">
        <f>IFERROR(IF(W7895=Z7895,VLOOKUP($U7895,[1]C8842!$G$2:$M$145,3,FALSE),0),0)</f>
        <v>0</v>
      </c>
      <c r="W7895">
        <f>VLOOKUP(RIGHT($V$1,5),Key!$A$9:$B$14,2,FALSE)</f>
        <v>10.199999999999999</v>
      </c>
      <c r="X7895">
        <f t="shared" si="619"/>
        <v>0</v>
      </c>
      <c r="Y7895">
        <f>VLOOKUP(RIGHT($X$1,5),Key!$A$9:$B$14,2,FALSE)</f>
        <v>3.7</v>
      </c>
      <c r="Z7895">
        <f t="shared" si="617"/>
        <v>10.199999999999999</v>
      </c>
      <c r="AA7895">
        <f t="shared" si="618"/>
        <v>0</v>
      </c>
    </row>
    <row r="7896" spans="1:27" x14ac:dyDescent="0.3">
      <c r="A7896">
        <v>100067</v>
      </c>
      <c r="B7896">
        <v>230922</v>
      </c>
      <c r="C7896" s="3">
        <v>44130.831250000003</v>
      </c>
      <c r="D7896">
        <v>1</v>
      </c>
      <c r="E7896">
        <v>1</v>
      </c>
      <c r="F7896" t="s">
        <v>25</v>
      </c>
      <c r="G7896">
        <v>1</v>
      </c>
      <c r="H7896">
        <v>64.746089999999995</v>
      </c>
      <c r="I7896">
        <v>15.351559999999999</v>
      </c>
      <c r="J7896">
        <v>0.875</v>
      </c>
      <c r="K7896">
        <v>56.023440000000001</v>
      </c>
      <c r="L7896" s="3">
        <v>44130.582638888889</v>
      </c>
      <c r="M7896">
        <v>17.18</v>
      </c>
      <c r="N7896" t="s">
        <v>28</v>
      </c>
      <c r="P7896">
        <f>(C7896-Key!$B$1)*24</f>
        <v>4.9000000000814907</v>
      </c>
      <c r="Q7896">
        <f>(Key!$B$2-'17.1'!C7896)*24</f>
        <v>-1.9500000000698492</v>
      </c>
      <c r="R7896" s="3">
        <f>C7896-(M7896-Key!$B$5)/(24*Key!$B$6)</f>
        <v>44130.817435185185</v>
      </c>
      <c r="S7896">
        <f>M7896-Key!$B$5</f>
        <v>14.92</v>
      </c>
      <c r="T7896" s="2">
        <f t="shared" si="615"/>
        <v>44129.833333333336</v>
      </c>
      <c r="U7896" t="str">
        <f t="shared" si="616"/>
        <v>10-25-2020 20:00</v>
      </c>
      <c r="V7896">
        <f>IFERROR(IF(W7896=Z7896,VLOOKUP($U7896,[1]C8842!$G$2:$M$145,3,FALSE),0),0)</f>
        <v>0</v>
      </c>
      <c r="W7896">
        <f>VLOOKUP(RIGHT($V$1,5),Key!$A$9:$B$14,2,FALSE)</f>
        <v>10.199999999999999</v>
      </c>
      <c r="X7896">
        <f t="shared" si="619"/>
        <v>0</v>
      </c>
      <c r="Y7896">
        <f>VLOOKUP(RIGHT($X$1,5),Key!$A$9:$B$14,2,FALSE)</f>
        <v>3.7</v>
      </c>
      <c r="Z7896">
        <f t="shared" si="617"/>
        <v>10.199999999999999</v>
      </c>
      <c r="AA7896">
        <f t="shared" si="618"/>
        <v>0</v>
      </c>
    </row>
    <row r="7897" spans="1:27" x14ac:dyDescent="0.3">
      <c r="A7897">
        <v>100067</v>
      </c>
      <c r="B7897">
        <v>230922</v>
      </c>
      <c r="C7897" s="3">
        <v>44130.831250000003</v>
      </c>
      <c r="D7897">
        <v>3</v>
      </c>
      <c r="E7897">
        <v>2</v>
      </c>
      <c r="F7897" t="s">
        <v>26</v>
      </c>
      <c r="G7897">
        <v>1</v>
      </c>
      <c r="H7897">
        <v>67.558589999999995</v>
      </c>
      <c r="I7897">
        <v>14.04297</v>
      </c>
      <c r="J7897">
        <v>0.7890625</v>
      </c>
      <c r="K7897">
        <v>94.039060000000006</v>
      </c>
      <c r="L7897" s="3">
        <v>44130.582638888889</v>
      </c>
      <c r="M7897">
        <v>17.18</v>
      </c>
      <c r="N7897" t="s">
        <v>28</v>
      </c>
      <c r="P7897">
        <f>(C7897-Key!$B$1)*24</f>
        <v>4.9000000000814907</v>
      </c>
      <c r="Q7897">
        <f>(Key!$B$2-'17.1'!C7897)*24</f>
        <v>-1.9500000000698492</v>
      </c>
      <c r="R7897" s="3">
        <f>C7897-(M7897-Key!$B$5)/(24*Key!$B$6)</f>
        <v>44130.817435185185</v>
      </c>
      <c r="S7897">
        <f>M7897-Key!$B$5</f>
        <v>14.92</v>
      </c>
      <c r="T7897" s="2">
        <f t="shared" si="615"/>
        <v>44129.833333333336</v>
      </c>
      <c r="U7897" t="str">
        <f t="shared" si="616"/>
        <v>10-25-2020 20:00</v>
      </c>
      <c r="V7897">
        <f>IFERROR(IF(W7897=Z7897,VLOOKUP($U7897,[1]C8842!$G$2:$M$145,3,FALSE),0),0)</f>
        <v>0</v>
      </c>
      <c r="W7897">
        <f>VLOOKUP(RIGHT($V$1,5),Key!$A$9:$B$14,2,FALSE)</f>
        <v>10.199999999999999</v>
      </c>
      <c r="X7897">
        <f t="shared" si="619"/>
        <v>0</v>
      </c>
      <c r="Y7897">
        <f>VLOOKUP(RIGHT($X$1,5),Key!$A$9:$B$14,2,FALSE)</f>
        <v>3.7</v>
      </c>
      <c r="Z7897">
        <f t="shared" si="617"/>
        <v>10.199999999999999</v>
      </c>
      <c r="AA7897">
        <f t="shared" si="618"/>
        <v>0</v>
      </c>
    </row>
    <row r="7898" spans="1:27" x14ac:dyDescent="0.3">
      <c r="A7898">
        <v>100067</v>
      </c>
      <c r="B7898">
        <v>230922</v>
      </c>
      <c r="C7898" s="3">
        <v>44130.831250000003</v>
      </c>
      <c r="D7898">
        <v>0</v>
      </c>
      <c r="E7898">
        <v>2</v>
      </c>
      <c r="F7898" t="s">
        <v>25</v>
      </c>
      <c r="G7898">
        <v>1</v>
      </c>
      <c r="H7898">
        <v>57.492190000000001</v>
      </c>
      <c r="I7898">
        <v>15.351559999999999</v>
      </c>
      <c r="J7898">
        <v>0.98828130000000003</v>
      </c>
      <c r="K7898">
        <v>45.019530000000003</v>
      </c>
      <c r="L7898" s="3">
        <v>44130.582638888889</v>
      </c>
      <c r="M7898">
        <v>17.18</v>
      </c>
      <c r="N7898" t="s">
        <v>28</v>
      </c>
      <c r="P7898">
        <f>(C7898-Key!$B$1)*24</f>
        <v>4.9000000000814907</v>
      </c>
      <c r="Q7898">
        <f>(Key!$B$2-'17.1'!C7898)*24</f>
        <v>-1.9500000000698492</v>
      </c>
      <c r="R7898" s="3">
        <f>C7898-(M7898-Key!$B$5)/(24*Key!$B$6)</f>
        <v>44130.817435185185</v>
      </c>
      <c r="S7898">
        <f>M7898-Key!$B$5</f>
        <v>14.92</v>
      </c>
      <c r="T7898" s="2">
        <f t="shared" si="615"/>
        <v>44129.833333333336</v>
      </c>
      <c r="U7898" t="str">
        <f t="shared" si="616"/>
        <v>10-25-2020 20:00</v>
      </c>
      <c r="V7898">
        <f>IFERROR(IF(W7898=Z7898,VLOOKUP($U7898,[1]C8842!$G$2:$M$145,3,FALSE),0),0)</f>
        <v>0</v>
      </c>
      <c r="W7898">
        <f>VLOOKUP(RIGHT($V$1,5),Key!$A$9:$B$14,2,FALSE)</f>
        <v>10.199999999999999</v>
      </c>
      <c r="X7898">
        <f t="shared" si="619"/>
        <v>0</v>
      </c>
      <c r="Y7898">
        <f>VLOOKUP(RIGHT($X$1,5),Key!$A$9:$B$14,2,FALSE)</f>
        <v>3.7</v>
      </c>
      <c r="Z7898">
        <f t="shared" si="617"/>
        <v>10.199999999999999</v>
      </c>
      <c r="AA7898">
        <f t="shared" si="618"/>
        <v>0</v>
      </c>
    </row>
    <row r="7899" spans="1:27" x14ac:dyDescent="0.3">
      <c r="A7899">
        <v>100067</v>
      </c>
      <c r="B7899">
        <v>230922</v>
      </c>
      <c r="C7899" s="3">
        <v>44130.831250000003</v>
      </c>
      <c r="D7899">
        <v>1</v>
      </c>
      <c r="E7899">
        <v>1</v>
      </c>
      <c r="F7899" t="s">
        <v>25</v>
      </c>
      <c r="G7899">
        <v>1</v>
      </c>
      <c r="H7899">
        <v>69.578130000000002</v>
      </c>
      <c r="I7899">
        <v>13.65625</v>
      </c>
      <c r="J7899">
        <v>0.75</v>
      </c>
      <c r="K7899">
        <v>58.023440000000001</v>
      </c>
      <c r="L7899" s="3">
        <v>44130.582638888889</v>
      </c>
      <c r="M7899">
        <v>17.18</v>
      </c>
      <c r="N7899" t="s">
        <v>28</v>
      </c>
      <c r="P7899">
        <f>(C7899-Key!$B$1)*24</f>
        <v>4.9000000000814907</v>
      </c>
      <c r="Q7899">
        <f>(Key!$B$2-'17.1'!C7899)*24</f>
        <v>-1.9500000000698492</v>
      </c>
      <c r="R7899" s="3">
        <f>C7899-(M7899-Key!$B$5)/(24*Key!$B$6)</f>
        <v>44130.817435185185</v>
      </c>
      <c r="S7899">
        <f>M7899-Key!$B$5</f>
        <v>14.92</v>
      </c>
      <c r="T7899" s="2">
        <f t="shared" si="615"/>
        <v>44129.833333333336</v>
      </c>
      <c r="U7899" t="str">
        <f t="shared" si="616"/>
        <v>10-25-2020 20:00</v>
      </c>
      <c r="V7899">
        <f>IFERROR(IF(W7899=Z7899,VLOOKUP($U7899,[1]C8842!$G$2:$M$145,3,FALSE),0),0)</f>
        <v>0</v>
      </c>
      <c r="W7899">
        <f>VLOOKUP(RIGHT($V$1,5),Key!$A$9:$B$14,2,FALSE)</f>
        <v>10.199999999999999</v>
      </c>
      <c r="X7899">
        <f t="shared" si="619"/>
        <v>0</v>
      </c>
      <c r="Y7899">
        <f>VLOOKUP(RIGHT($X$1,5),Key!$A$9:$B$14,2,FALSE)</f>
        <v>3.7</v>
      </c>
      <c r="Z7899">
        <f t="shared" si="617"/>
        <v>10.199999999999999</v>
      </c>
      <c r="AA7899">
        <f t="shared" si="618"/>
        <v>0</v>
      </c>
    </row>
    <row r="7900" spans="1:27" x14ac:dyDescent="0.3">
      <c r="A7900">
        <v>100067</v>
      </c>
      <c r="B7900">
        <v>230922</v>
      </c>
      <c r="C7900" s="3">
        <v>44130.831250000003</v>
      </c>
      <c r="D7900">
        <v>3</v>
      </c>
      <c r="E7900">
        <v>2</v>
      </c>
      <c r="F7900" t="s">
        <v>26</v>
      </c>
      <c r="G7900">
        <v>2</v>
      </c>
      <c r="H7900">
        <v>49.597659999999998</v>
      </c>
      <c r="I7900">
        <v>23.94922</v>
      </c>
      <c r="J7900">
        <v>1.605469</v>
      </c>
      <c r="K7900">
        <v>94.039060000000006</v>
      </c>
      <c r="L7900" s="3">
        <v>44130.582638888889</v>
      </c>
      <c r="M7900">
        <v>17.18</v>
      </c>
      <c r="N7900" t="s">
        <v>28</v>
      </c>
      <c r="P7900">
        <f>(C7900-Key!$B$1)*24</f>
        <v>4.9000000000814907</v>
      </c>
      <c r="Q7900">
        <f>(Key!$B$2-'17.1'!C7900)*24</f>
        <v>-1.9500000000698492</v>
      </c>
      <c r="R7900" s="3">
        <f>C7900-(M7900-Key!$B$5)/(24*Key!$B$6)</f>
        <v>44130.817435185185</v>
      </c>
      <c r="S7900">
        <f>M7900-Key!$B$5</f>
        <v>14.92</v>
      </c>
      <c r="T7900" s="2">
        <f t="shared" si="615"/>
        <v>44129.833333333336</v>
      </c>
      <c r="U7900" t="str">
        <f t="shared" si="616"/>
        <v>10-25-2020 20:00</v>
      </c>
      <c r="V7900">
        <f>IFERROR(IF(W7900=Z7900,VLOOKUP($U7900,[1]C8842!$G$2:$M$145,3,FALSE),0),0)</f>
        <v>0</v>
      </c>
      <c r="W7900">
        <f>VLOOKUP(RIGHT($V$1,5),Key!$A$9:$B$14,2,FALSE)</f>
        <v>10.199999999999999</v>
      </c>
      <c r="X7900">
        <f t="shared" si="619"/>
        <v>0</v>
      </c>
      <c r="Y7900">
        <f>VLOOKUP(RIGHT($X$1,5),Key!$A$9:$B$14,2,FALSE)</f>
        <v>3.7</v>
      </c>
      <c r="Z7900">
        <f t="shared" si="617"/>
        <v>10.199999999999999</v>
      </c>
      <c r="AA7900">
        <f t="shared" si="618"/>
        <v>0</v>
      </c>
    </row>
    <row r="7901" spans="1:27" x14ac:dyDescent="0.3">
      <c r="A7901">
        <v>100067</v>
      </c>
      <c r="B7901">
        <v>230922</v>
      </c>
      <c r="C7901" s="3">
        <v>44130.831250000003</v>
      </c>
      <c r="D7901">
        <v>2</v>
      </c>
      <c r="E7901">
        <v>1</v>
      </c>
      <c r="F7901" t="s">
        <v>26</v>
      </c>
      <c r="G7901">
        <v>1</v>
      </c>
      <c r="H7901">
        <v>70.71875</v>
      </c>
      <c r="I7901">
        <v>19.25</v>
      </c>
      <c r="J7901">
        <v>0.94921880000000003</v>
      </c>
      <c r="K7901">
        <v>81.035160000000005</v>
      </c>
      <c r="L7901" s="3">
        <v>44130.582638888889</v>
      </c>
      <c r="M7901">
        <v>17.18</v>
      </c>
      <c r="N7901" t="s">
        <v>28</v>
      </c>
      <c r="P7901">
        <f>(C7901-Key!$B$1)*24</f>
        <v>4.9000000000814907</v>
      </c>
      <c r="Q7901">
        <f>(Key!$B$2-'17.1'!C7901)*24</f>
        <v>-1.9500000000698492</v>
      </c>
      <c r="R7901" s="3">
        <f>C7901-(M7901-Key!$B$5)/(24*Key!$B$6)</f>
        <v>44130.817435185185</v>
      </c>
      <c r="S7901">
        <f>M7901-Key!$B$5</f>
        <v>14.92</v>
      </c>
      <c r="T7901" s="2">
        <f t="shared" si="615"/>
        <v>44129.833333333336</v>
      </c>
      <c r="U7901" t="str">
        <f t="shared" si="616"/>
        <v>10-25-2020 20:00</v>
      </c>
      <c r="V7901">
        <f>IFERROR(IF(W7901=Z7901,VLOOKUP($U7901,[1]C8842!$G$2:$M$145,3,FALSE),0),0)</f>
        <v>0</v>
      </c>
      <c r="W7901">
        <f>VLOOKUP(RIGHT($V$1,5),Key!$A$9:$B$14,2,FALSE)</f>
        <v>10.199999999999999</v>
      </c>
      <c r="X7901">
        <f t="shared" si="619"/>
        <v>0</v>
      </c>
      <c r="Y7901">
        <f>VLOOKUP(RIGHT($X$1,5),Key!$A$9:$B$14,2,FALSE)</f>
        <v>3.7</v>
      </c>
      <c r="Z7901">
        <f t="shared" si="617"/>
        <v>10.199999999999999</v>
      </c>
      <c r="AA7901">
        <f t="shared" si="618"/>
        <v>0</v>
      </c>
    </row>
    <row r="7902" spans="1:27" x14ac:dyDescent="0.3">
      <c r="A7902">
        <v>100067</v>
      </c>
      <c r="B7902">
        <v>230922</v>
      </c>
      <c r="C7902" s="3">
        <v>44130.831250000003</v>
      </c>
      <c r="D7902">
        <v>0</v>
      </c>
      <c r="E7902">
        <v>2</v>
      </c>
      <c r="F7902" t="s">
        <v>25</v>
      </c>
      <c r="G7902">
        <v>3</v>
      </c>
      <c r="H7902">
        <v>67.175780000000003</v>
      </c>
      <c r="I7902">
        <v>45.085940000000001</v>
      </c>
      <c r="J7902">
        <v>2.0234380000000001</v>
      </c>
      <c r="K7902">
        <v>46.019530000000003</v>
      </c>
      <c r="L7902" s="3">
        <v>44130.582638888889</v>
      </c>
      <c r="M7902">
        <v>17.18</v>
      </c>
      <c r="N7902" t="s">
        <v>28</v>
      </c>
      <c r="P7902">
        <f>(C7902-Key!$B$1)*24</f>
        <v>4.9000000000814907</v>
      </c>
      <c r="Q7902">
        <f>(Key!$B$2-'17.1'!C7902)*24</f>
        <v>-1.9500000000698492</v>
      </c>
      <c r="R7902" s="3">
        <f>C7902-(M7902-Key!$B$5)/(24*Key!$B$6)</f>
        <v>44130.817435185185</v>
      </c>
      <c r="S7902">
        <f>M7902-Key!$B$5</f>
        <v>14.92</v>
      </c>
      <c r="T7902" s="2">
        <f t="shared" si="615"/>
        <v>44129.833333333336</v>
      </c>
      <c r="U7902" t="str">
        <f t="shared" si="616"/>
        <v>10-25-2020 20:00</v>
      </c>
      <c r="V7902">
        <f>IFERROR(IF(W7902=Z7902,VLOOKUP($U7902,[1]C8842!$G$2:$M$145,3,FALSE),0),0)</f>
        <v>0</v>
      </c>
      <c r="W7902">
        <f>VLOOKUP(RIGHT($V$1,5),Key!$A$9:$B$14,2,FALSE)</f>
        <v>10.199999999999999</v>
      </c>
      <c r="X7902">
        <f t="shared" si="619"/>
        <v>0</v>
      </c>
      <c r="Y7902">
        <f>VLOOKUP(RIGHT($X$1,5),Key!$A$9:$B$14,2,FALSE)</f>
        <v>3.7</v>
      </c>
      <c r="Z7902">
        <f t="shared" si="617"/>
        <v>10.199999999999999</v>
      </c>
      <c r="AA7902">
        <f t="shared" si="618"/>
        <v>0</v>
      </c>
    </row>
    <row r="7903" spans="1:27" x14ac:dyDescent="0.3">
      <c r="A7903">
        <v>100067</v>
      </c>
      <c r="B7903">
        <v>230922</v>
      </c>
      <c r="C7903" s="3">
        <v>44130.831250000003</v>
      </c>
      <c r="D7903">
        <v>2</v>
      </c>
      <c r="E7903">
        <v>1</v>
      </c>
      <c r="F7903" t="s">
        <v>26</v>
      </c>
      <c r="G7903">
        <v>1</v>
      </c>
      <c r="H7903">
        <v>72.90625</v>
      </c>
      <c r="I7903">
        <v>13.01563</v>
      </c>
      <c r="J7903">
        <v>0.69140630000000003</v>
      </c>
      <c r="K7903">
        <v>81.035160000000005</v>
      </c>
      <c r="L7903" s="3">
        <v>44130.582638888889</v>
      </c>
      <c r="M7903">
        <v>17.18</v>
      </c>
      <c r="N7903" t="s">
        <v>28</v>
      </c>
      <c r="P7903">
        <f>(C7903-Key!$B$1)*24</f>
        <v>4.9000000000814907</v>
      </c>
      <c r="Q7903">
        <f>(Key!$B$2-'17.1'!C7903)*24</f>
        <v>-1.9500000000698492</v>
      </c>
      <c r="R7903" s="3">
        <f>C7903-(M7903-Key!$B$5)/(24*Key!$B$6)</f>
        <v>44130.817435185185</v>
      </c>
      <c r="S7903">
        <f>M7903-Key!$B$5</f>
        <v>14.92</v>
      </c>
      <c r="T7903" s="2">
        <f t="shared" si="615"/>
        <v>44129.833333333336</v>
      </c>
      <c r="U7903" t="str">
        <f t="shared" si="616"/>
        <v>10-25-2020 20:00</v>
      </c>
      <c r="V7903">
        <f>IFERROR(IF(W7903=Z7903,VLOOKUP($U7903,[1]C8842!$G$2:$M$145,3,FALSE),0),0)</f>
        <v>0</v>
      </c>
      <c r="W7903">
        <f>VLOOKUP(RIGHT($V$1,5),Key!$A$9:$B$14,2,FALSE)</f>
        <v>10.199999999999999</v>
      </c>
      <c r="X7903">
        <f t="shared" si="619"/>
        <v>0</v>
      </c>
      <c r="Y7903">
        <f>VLOOKUP(RIGHT($X$1,5),Key!$A$9:$B$14,2,FALSE)</f>
        <v>3.7</v>
      </c>
      <c r="Z7903">
        <f t="shared" si="617"/>
        <v>10.199999999999999</v>
      </c>
      <c r="AA7903">
        <f t="shared" si="618"/>
        <v>0</v>
      </c>
    </row>
    <row r="7904" spans="1:27" x14ac:dyDescent="0.3">
      <c r="A7904">
        <v>100067</v>
      </c>
      <c r="B7904">
        <v>230922</v>
      </c>
      <c r="C7904" s="3">
        <v>44130.831250000003</v>
      </c>
      <c r="D7904">
        <v>3</v>
      </c>
      <c r="E7904">
        <v>2</v>
      </c>
      <c r="F7904" t="s">
        <v>26</v>
      </c>
      <c r="G7904">
        <v>1</v>
      </c>
      <c r="H7904">
        <v>60.273440000000001</v>
      </c>
      <c r="I7904">
        <v>18.195309999999999</v>
      </c>
      <c r="J7904">
        <v>1.066406</v>
      </c>
      <c r="K7904">
        <v>96.039060000000006</v>
      </c>
      <c r="L7904" s="3">
        <v>44130.582638888889</v>
      </c>
      <c r="M7904">
        <v>17.18</v>
      </c>
      <c r="N7904" t="s">
        <v>28</v>
      </c>
      <c r="P7904">
        <f>(C7904-Key!$B$1)*24</f>
        <v>4.9000000000814907</v>
      </c>
      <c r="Q7904">
        <f>(Key!$B$2-'17.1'!C7904)*24</f>
        <v>-1.9500000000698492</v>
      </c>
      <c r="R7904" s="3">
        <f>C7904-(M7904-Key!$B$5)/(24*Key!$B$6)</f>
        <v>44130.817435185185</v>
      </c>
      <c r="S7904">
        <f>M7904-Key!$B$5</f>
        <v>14.92</v>
      </c>
      <c r="T7904" s="2">
        <f t="shared" si="615"/>
        <v>44129.833333333336</v>
      </c>
      <c r="U7904" t="str">
        <f t="shared" si="616"/>
        <v>10-25-2020 20:00</v>
      </c>
      <c r="V7904">
        <f>IFERROR(IF(W7904=Z7904,VLOOKUP($U7904,[1]C8842!$G$2:$M$145,3,FALSE),0),0)</f>
        <v>0</v>
      </c>
      <c r="W7904">
        <f>VLOOKUP(RIGHT($V$1,5),Key!$A$9:$B$14,2,FALSE)</f>
        <v>10.199999999999999</v>
      </c>
      <c r="X7904">
        <f t="shared" si="619"/>
        <v>0</v>
      </c>
      <c r="Y7904">
        <f>VLOOKUP(RIGHT($X$1,5),Key!$A$9:$B$14,2,FALSE)</f>
        <v>3.7</v>
      </c>
      <c r="Z7904">
        <f t="shared" si="617"/>
        <v>10.199999999999999</v>
      </c>
      <c r="AA7904">
        <f t="shared" si="618"/>
        <v>0</v>
      </c>
    </row>
    <row r="7905" spans="1:27" x14ac:dyDescent="0.3">
      <c r="A7905">
        <v>100067</v>
      </c>
      <c r="B7905">
        <v>230922</v>
      </c>
      <c r="C7905" s="3">
        <v>44130.831944444442</v>
      </c>
      <c r="D7905">
        <v>3</v>
      </c>
      <c r="E7905">
        <v>2</v>
      </c>
      <c r="F7905" t="s">
        <v>26</v>
      </c>
      <c r="G7905">
        <v>1</v>
      </c>
      <c r="H7905">
        <v>67.828130000000002</v>
      </c>
      <c r="I7905">
        <v>15.035159999999999</v>
      </c>
      <c r="J7905">
        <v>0.82421880000000003</v>
      </c>
      <c r="K7905">
        <v>94.039060000000006</v>
      </c>
      <c r="L7905" s="3">
        <v>44130.582638888889</v>
      </c>
      <c r="M7905">
        <v>17.18</v>
      </c>
      <c r="N7905" t="s">
        <v>28</v>
      </c>
      <c r="P7905">
        <f>(C7905-Key!$B$1)*24</f>
        <v>4.9166666666278616</v>
      </c>
      <c r="Q7905">
        <f>(Key!$B$2-'17.1'!C7905)*24</f>
        <v>-1.96666666661622</v>
      </c>
      <c r="R7905" s="3">
        <f>C7905-(M7905-Key!$B$5)/(24*Key!$B$6)</f>
        <v>44130.818129629624</v>
      </c>
      <c r="S7905">
        <f>M7905-Key!$B$5</f>
        <v>14.92</v>
      </c>
      <c r="T7905" s="2">
        <f t="shared" si="615"/>
        <v>44129.833333333336</v>
      </c>
      <c r="U7905" t="str">
        <f t="shared" si="616"/>
        <v>10-25-2020 20:00</v>
      </c>
      <c r="V7905">
        <f>IFERROR(IF(W7905=Z7905,VLOOKUP($U7905,[1]C8842!$G$2:$M$145,3,FALSE),0),0)</f>
        <v>0</v>
      </c>
      <c r="W7905">
        <f>VLOOKUP(RIGHT($V$1,5),Key!$A$9:$B$14,2,FALSE)</f>
        <v>10.199999999999999</v>
      </c>
      <c r="X7905">
        <f t="shared" si="619"/>
        <v>0</v>
      </c>
      <c r="Y7905">
        <f>VLOOKUP(RIGHT($X$1,5),Key!$A$9:$B$14,2,FALSE)</f>
        <v>3.7</v>
      </c>
      <c r="Z7905">
        <f t="shared" si="617"/>
        <v>10.199999999999999</v>
      </c>
      <c r="AA7905">
        <f t="shared" si="618"/>
        <v>0</v>
      </c>
    </row>
    <row r="7906" spans="1:27" x14ac:dyDescent="0.3">
      <c r="A7906">
        <v>100067</v>
      </c>
      <c r="B7906">
        <v>230922</v>
      </c>
      <c r="C7906" s="3">
        <v>44130.831944444442</v>
      </c>
      <c r="D7906">
        <v>3</v>
      </c>
      <c r="E7906">
        <v>2</v>
      </c>
      <c r="F7906" t="s">
        <v>26</v>
      </c>
      <c r="G7906">
        <v>1</v>
      </c>
      <c r="H7906">
        <v>65.117189999999994</v>
      </c>
      <c r="I7906">
        <v>19.46875</v>
      </c>
      <c r="J7906">
        <v>1.0390630000000001</v>
      </c>
      <c r="K7906">
        <v>94.039060000000006</v>
      </c>
      <c r="L7906" s="3">
        <v>44130.582638888889</v>
      </c>
      <c r="M7906">
        <v>17.18</v>
      </c>
      <c r="N7906" t="s">
        <v>28</v>
      </c>
      <c r="P7906">
        <f>(C7906-Key!$B$1)*24</f>
        <v>4.9166666666278616</v>
      </c>
      <c r="Q7906">
        <f>(Key!$B$2-'17.1'!C7906)*24</f>
        <v>-1.96666666661622</v>
      </c>
      <c r="R7906" s="3">
        <f>C7906-(M7906-Key!$B$5)/(24*Key!$B$6)</f>
        <v>44130.818129629624</v>
      </c>
      <c r="S7906">
        <f>M7906-Key!$B$5</f>
        <v>14.92</v>
      </c>
      <c r="T7906" s="2">
        <f t="shared" si="615"/>
        <v>44129.833333333336</v>
      </c>
      <c r="U7906" t="str">
        <f t="shared" si="616"/>
        <v>10-25-2020 20:00</v>
      </c>
      <c r="V7906">
        <f>IFERROR(IF(W7906=Z7906,VLOOKUP($U7906,[1]C8842!$G$2:$M$145,3,FALSE),0),0)</f>
        <v>0</v>
      </c>
      <c r="W7906">
        <f>VLOOKUP(RIGHT($V$1,5),Key!$A$9:$B$14,2,FALSE)</f>
        <v>10.199999999999999</v>
      </c>
      <c r="X7906">
        <f t="shared" si="619"/>
        <v>0</v>
      </c>
      <c r="Y7906">
        <f>VLOOKUP(RIGHT($X$1,5),Key!$A$9:$B$14,2,FALSE)</f>
        <v>3.7</v>
      </c>
      <c r="Z7906">
        <f t="shared" si="617"/>
        <v>10.199999999999999</v>
      </c>
      <c r="AA7906">
        <f t="shared" si="618"/>
        <v>0</v>
      </c>
    </row>
    <row r="7907" spans="1:27" x14ac:dyDescent="0.3">
      <c r="A7907">
        <v>100067</v>
      </c>
      <c r="B7907">
        <v>230922</v>
      </c>
      <c r="C7907" s="3">
        <v>44130.831944444442</v>
      </c>
      <c r="D7907">
        <v>0</v>
      </c>
      <c r="E7907">
        <v>2</v>
      </c>
      <c r="F7907" t="s">
        <v>25</v>
      </c>
      <c r="G7907">
        <v>1</v>
      </c>
      <c r="H7907">
        <v>67.019530000000003</v>
      </c>
      <c r="I7907">
        <v>19.29297</v>
      </c>
      <c r="J7907">
        <v>1.003906</v>
      </c>
      <c r="K7907">
        <v>46.019530000000003</v>
      </c>
      <c r="L7907" s="3">
        <v>44130.582638888889</v>
      </c>
      <c r="M7907">
        <v>17.18</v>
      </c>
      <c r="N7907" t="s">
        <v>28</v>
      </c>
      <c r="P7907">
        <f>(C7907-Key!$B$1)*24</f>
        <v>4.9166666666278616</v>
      </c>
      <c r="Q7907">
        <f>(Key!$B$2-'17.1'!C7907)*24</f>
        <v>-1.96666666661622</v>
      </c>
      <c r="R7907" s="3">
        <f>C7907-(M7907-Key!$B$5)/(24*Key!$B$6)</f>
        <v>44130.818129629624</v>
      </c>
      <c r="S7907">
        <f>M7907-Key!$B$5</f>
        <v>14.92</v>
      </c>
      <c r="T7907" s="2">
        <f t="shared" si="615"/>
        <v>44129.833333333336</v>
      </c>
      <c r="U7907" t="str">
        <f t="shared" si="616"/>
        <v>10-25-2020 20:00</v>
      </c>
      <c r="V7907">
        <f>IFERROR(IF(W7907=Z7907,VLOOKUP($U7907,[1]C8842!$G$2:$M$145,3,FALSE),0),0)</f>
        <v>0</v>
      </c>
      <c r="W7907">
        <f>VLOOKUP(RIGHT($V$1,5),Key!$A$9:$B$14,2,FALSE)</f>
        <v>10.199999999999999</v>
      </c>
      <c r="X7907">
        <f t="shared" si="619"/>
        <v>0</v>
      </c>
      <c r="Y7907">
        <f>VLOOKUP(RIGHT($X$1,5),Key!$A$9:$B$14,2,FALSE)</f>
        <v>3.7</v>
      </c>
      <c r="Z7907">
        <f t="shared" si="617"/>
        <v>10.199999999999999</v>
      </c>
      <c r="AA7907">
        <f t="shared" si="618"/>
        <v>0</v>
      </c>
    </row>
    <row r="7908" spans="1:27" x14ac:dyDescent="0.3">
      <c r="A7908">
        <v>100067</v>
      </c>
      <c r="B7908">
        <v>230922</v>
      </c>
      <c r="C7908" s="3">
        <v>44130.831944444442</v>
      </c>
      <c r="D7908">
        <v>0</v>
      </c>
      <c r="E7908">
        <v>2</v>
      </c>
      <c r="F7908" t="s">
        <v>25</v>
      </c>
      <c r="G7908">
        <v>1</v>
      </c>
      <c r="H7908">
        <v>59.554690000000001</v>
      </c>
      <c r="I7908">
        <v>13.76953</v>
      </c>
      <c r="J7908">
        <v>0.8828125</v>
      </c>
      <c r="K7908">
        <v>46.019530000000003</v>
      </c>
      <c r="L7908" s="3">
        <v>44130.582638888889</v>
      </c>
      <c r="M7908">
        <v>17.18</v>
      </c>
      <c r="N7908" t="s">
        <v>28</v>
      </c>
      <c r="P7908">
        <f>(C7908-Key!$B$1)*24</f>
        <v>4.9166666666278616</v>
      </c>
      <c r="Q7908">
        <f>(Key!$B$2-'17.1'!C7908)*24</f>
        <v>-1.96666666661622</v>
      </c>
      <c r="R7908" s="3">
        <f>C7908-(M7908-Key!$B$5)/(24*Key!$B$6)</f>
        <v>44130.818129629624</v>
      </c>
      <c r="S7908">
        <f>M7908-Key!$B$5</f>
        <v>14.92</v>
      </c>
      <c r="T7908" s="2">
        <f t="shared" si="615"/>
        <v>44129.833333333336</v>
      </c>
      <c r="U7908" t="str">
        <f t="shared" si="616"/>
        <v>10-25-2020 20:00</v>
      </c>
      <c r="V7908">
        <f>IFERROR(IF(W7908=Z7908,VLOOKUP($U7908,[1]C8842!$G$2:$M$145,3,FALSE),0),0)</f>
        <v>0</v>
      </c>
      <c r="W7908">
        <f>VLOOKUP(RIGHT($V$1,5),Key!$A$9:$B$14,2,FALSE)</f>
        <v>10.199999999999999</v>
      </c>
      <c r="X7908">
        <f t="shared" si="619"/>
        <v>0</v>
      </c>
      <c r="Y7908">
        <f>VLOOKUP(RIGHT($X$1,5),Key!$A$9:$B$14,2,FALSE)</f>
        <v>3.7</v>
      </c>
      <c r="Z7908">
        <f t="shared" si="617"/>
        <v>10.199999999999999</v>
      </c>
      <c r="AA7908">
        <f t="shared" si="618"/>
        <v>0</v>
      </c>
    </row>
    <row r="7909" spans="1:27" x14ac:dyDescent="0.3">
      <c r="A7909">
        <v>100067</v>
      </c>
      <c r="B7909">
        <v>230922</v>
      </c>
      <c r="C7909" s="3">
        <v>44130.831944444442</v>
      </c>
      <c r="D7909">
        <v>1</v>
      </c>
      <c r="E7909">
        <v>1</v>
      </c>
      <c r="F7909" t="s">
        <v>25</v>
      </c>
      <c r="G7909">
        <v>1</v>
      </c>
      <c r="H7909">
        <v>75.496089999999995</v>
      </c>
      <c r="I7909">
        <v>17.578130000000002</v>
      </c>
      <c r="J7909">
        <v>0.828125</v>
      </c>
      <c r="K7909">
        <v>58.023440000000001</v>
      </c>
      <c r="L7909" s="3">
        <v>44130.582638888889</v>
      </c>
      <c r="M7909">
        <v>17.18</v>
      </c>
      <c r="N7909" t="s">
        <v>28</v>
      </c>
      <c r="P7909">
        <f>(C7909-Key!$B$1)*24</f>
        <v>4.9166666666278616</v>
      </c>
      <c r="Q7909">
        <f>(Key!$B$2-'17.1'!C7909)*24</f>
        <v>-1.96666666661622</v>
      </c>
      <c r="R7909" s="3">
        <f>C7909-(M7909-Key!$B$5)/(24*Key!$B$6)</f>
        <v>44130.818129629624</v>
      </c>
      <c r="S7909">
        <f>M7909-Key!$B$5</f>
        <v>14.92</v>
      </c>
      <c r="T7909" s="2">
        <f t="shared" si="615"/>
        <v>44129.833333333336</v>
      </c>
      <c r="U7909" t="str">
        <f t="shared" si="616"/>
        <v>10-25-2020 20:00</v>
      </c>
      <c r="V7909">
        <f>IFERROR(IF(W7909=Z7909,VLOOKUP($U7909,[1]C8842!$G$2:$M$145,3,FALSE),0),0)</f>
        <v>0</v>
      </c>
      <c r="W7909">
        <f>VLOOKUP(RIGHT($V$1,5),Key!$A$9:$B$14,2,FALSE)</f>
        <v>10.199999999999999</v>
      </c>
      <c r="X7909">
        <f t="shared" si="619"/>
        <v>0</v>
      </c>
      <c r="Y7909">
        <f>VLOOKUP(RIGHT($X$1,5),Key!$A$9:$B$14,2,FALSE)</f>
        <v>3.7</v>
      </c>
      <c r="Z7909">
        <f t="shared" si="617"/>
        <v>10.199999999999999</v>
      </c>
      <c r="AA7909">
        <f t="shared" si="618"/>
        <v>0</v>
      </c>
    </row>
    <row r="7910" spans="1:27" x14ac:dyDescent="0.3">
      <c r="A7910">
        <v>100067</v>
      </c>
      <c r="B7910">
        <v>230922</v>
      </c>
      <c r="C7910" s="3">
        <v>44130.831944444442</v>
      </c>
      <c r="D7910">
        <v>1</v>
      </c>
      <c r="E7910">
        <v>1</v>
      </c>
      <c r="F7910" t="s">
        <v>25</v>
      </c>
      <c r="G7910">
        <v>1</v>
      </c>
      <c r="H7910">
        <v>72.882810000000006</v>
      </c>
      <c r="I7910">
        <v>19.902339999999999</v>
      </c>
      <c r="J7910">
        <v>0.9453125</v>
      </c>
      <c r="K7910">
        <v>58.023440000000001</v>
      </c>
      <c r="L7910" s="3">
        <v>44130.582638888889</v>
      </c>
      <c r="M7910">
        <v>17.18</v>
      </c>
      <c r="N7910" t="s">
        <v>28</v>
      </c>
      <c r="P7910">
        <f>(C7910-Key!$B$1)*24</f>
        <v>4.9166666666278616</v>
      </c>
      <c r="Q7910">
        <f>(Key!$B$2-'17.1'!C7910)*24</f>
        <v>-1.96666666661622</v>
      </c>
      <c r="R7910" s="3">
        <f>C7910-(M7910-Key!$B$5)/(24*Key!$B$6)</f>
        <v>44130.818129629624</v>
      </c>
      <c r="S7910">
        <f>M7910-Key!$B$5</f>
        <v>14.92</v>
      </c>
      <c r="T7910" s="2">
        <f t="shared" si="615"/>
        <v>44129.833333333336</v>
      </c>
      <c r="U7910" t="str">
        <f t="shared" si="616"/>
        <v>10-25-2020 20:00</v>
      </c>
      <c r="V7910">
        <f>IFERROR(IF(W7910=Z7910,VLOOKUP($U7910,[1]C8842!$G$2:$M$145,3,FALSE),0),0)</f>
        <v>0</v>
      </c>
      <c r="W7910">
        <f>VLOOKUP(RIGHT($V$1,5),Key!$A$9:$B$14,2,FALSE)</f>
        <v>10.199999999999999</v>
      </c>
      <c r="X7910">
        <f t="shared" si="619"/>
        <v>0</v>
      </c>
      <c r="Y7910">
        <f>VLOOKUP(RIGHT($X$1,5),Key!$A$9:$B$14,2,FALSE)</f>
        <v>3.7</v>
      </c>
      <c r="Z7910">
        <f t="shared" si="617"/>
        <v>10.199999999999999</v>
      </c>
      <c r="AA7910">
        <f t="shared" si="618"/>
        <v>0</v>
      </c>
    </row>
    <row r="7911" spans="1:27" x14ac:dyDescent="0.3">
      <c r="A7911">
        <v>100067</v>
      </c>
      <c r="B7911">
        <v>230922</v>
      </c>
      <c r="C7911" s="3">
        <v>44130.831944444442</v>
      </c>
      <c r="D7911">
        <v>1</v>
      </c>
      <c r="E7911">
        <v>1</v>
      </c>
      <c r="F7911" t="s">
        <v>25</v>
      </c>
      <c r="G7911">
        <v>1</v>
      </c>
      <c r="H7911">
        <v>76.761719999999997</v>
      </c>
      <c r="I7911">
        <v>15.23047</v>
      </c>
      <c r="J7911">
        <v>0.734375</v>
      </c>
      <c r="K7911">
        <v>54.023440000000001</v>
      </c>
      <c r="L7911" s="3">
        <v>44130.582638888889</v>
      </c>
      <c r="M7911">
        <v>17.18</v>
      </c>
      <c r="N7911" t="s">
        <v>28</v>
      </c>
      <c r="P7911">
        <f>(C7911-Key!$B$1)*24</f>
        <v>4.9166666666278616</v>
      </c>
      <c r="Q7911">
        <f>(Key!$B$2-'17.1'!C7911)*24</f>
        <v>-1.96666666661622</v>
      </c>
      <c r="R7911" s="3">
        <f>C7911-(M7911-Key!$B$5)/(24*Key!$B$6)</f>
        <v>44130.818129629624</v>
      </c>
      <c r="S7911">
        <f>M7911-Key!$B$5</f>
        <v>14.92</v>
      </c>
      <c r="T7911" s="2">
        <f t="shared" si="615"/>
        <v>44129.833333333336</v>
      </c>
      <c r="U7911" t="str">
        <f t="shared" si="616"/>
        <v>10-25-2020 20:00</v>
      </c>
      <c r="V7911">
        <f>IFERROR(IF(W7911=Z7911,VLOOKUP($U7911,[1]C8842!$G$2:$M$145,3,FALSE),0),0)</f>
        <v>0</v>
      </c>
      <c r="W7911">
        <f>VLOOKUP(RIGHT($V$1,5),Key!$A$9:$B$14,2,FALSE)</f>
        <v>10.199999999999999</v>
      </c>
      <c r="X7911">
        <f t="shared" si="619"/>
        <v>0</v>
      </c>
      <c r="Y7911">
        <f>VLOOKUP(RIGHT($X$1,5),Key!$A$9:$B$14,2,FALSE)</f>
        <v>3.7</v>
      </c>
      <c r="Z7911">
        <f t="shared" si="617"/>
        <v>10.199999999999999</v>
      </c>
      <c r="AA7911">
        <f t="shared" si="618"/>
        <v>0</v>
      </c>
    </row>
    <row r="7912" spans="1:27" x14ac:dyDescent="0.3">
      <c r="A7912">
        <v>100067</v>
      </c>
      <c r="B7912">
        <v>230922</v>
      </c>
      <c r="C7912" s="3">
        <v>44130.831944444442</v>
      </c>
      <c r="D7912">
        <v>0</v>
      </c>
      <c r="E7912">
        <v>2</v>
      </c>
      <c r="F7912" t="s">
        <v>25</v>
      </c>
      <c r="G7912">
        <v>1</v>
      </c>
      <c r="H7912">
        <v>60.453130000000002</v>
      </c>
      <c r="I7912">
        <v>10.73047</v>
      </c>
      <c r="J7912">
        <v>0.734375</v>
      </c>
      <c r="K7912">
        <v>48.019530000000003</v>
      </c>
      <c r="L7912" s="3">
        <v>44130.582638888889</v>
      </c>
      <c r="M7912">
        <v>17.18</v>
      </c>
      <c r="N7912" t="s">
        <v>28</v>
      </c>
      <c r="P7912">
        <f>(C7912-Key!$B$1)*24</f>
        <v>4.9166666666278616</v>
      </c>
      <c r="Q7912">
        <f>(Key!$B$2-'17.1'!C7912)*24</f>
        <v>-1.96666666661622</v>
      </c>
      <c r="R7912" s="3">
        <f>C7912-(M7912-Key!$B$5)/(24*Key!$B$6)</f>
        <v>44130.818129629624</v>
      </c>
      <c r="S7912">
        <f>M7912-Key!$B$5</f>
        <v>14.92</v>
      </c>
      <c r="T7912" s="2">
        <f t="shared" si="615"/>
        <v>44129.833333333336</v>
      </c>
      <c r="U7912" t="str">
        <f t="shared" si="616"/>
        <v>10-25-2020 20:00</v>
      </c>
      <c r="V7912">
        <f>IFERROR(IF(W7912=Z7912,VLOOKUP($U7912,[1]C8842!$G$2:$M$145,3,FALSE),0),0)</f>
        <v>0</v>
      </c>
      <c r="W7912">
        <f>VLOOKUP(RIGHT($V$1,5),Key!$A$9:$B$14,2,FALSE)</f>
        <v>10.199999999999999</v>
      </c>
      <c r="X7912">
        <f t="shared" si="619"/>
        <v>0</v>
      </c>
      <c r="Y7912">
        <f>VLOOKUP(RIGHT($X$1,5),Key!$A$9:$B$14,2,FALSE)</f>
        <v>3.7</v>
      </c>
      <c r="Z7912">
        <f t="shared" si="617"/>
        <v>10.199999999999999</v>
      </c>
      <c r="AA7912">
        <f t="shared" si="618"/>
        <v>0</v>
      </c>
    </row>
    <row r="7913" spans="1:27" x14ac:dyDescent="0.3">
      <c r="A7913">
        <v>100067</v>
      </c>
      <c r="B7913">
        <v>230922</v>
      </c>
      <c r="C7913" s="3">
        <v>44130.831944444442</v>
      </c>
      <c r="D7913">
        <v>0</v>
      </c>
      <c r="E7913">
        <v>2</v>
      </c>
      <c r="F7913" t="s">
        <v>25</v>
      </c>
      <c r="G7913">
        <v>1</v>
      </c>
      <c r="H7913">
        <v>67.695310000000006</v>
      </c>
      <c r="I7913">
        <v>16.55078</v>
      </c>
      <c r="J7913">
        <v>0.88671880000000003</v>
      </c>
      <c r="K7913">
        <v>46.019530000000003</v>
      </c>
      <c r="L7913" s="3">
        <v>44130.582638888889</v>
      </c>
      <c r="M7913">
        <v>17.18</v>
      </c>
      <c r="N7913" t="s">
        <v>28</v>
      </c>
      <c r="P7913">
        <f>(C7913-Key!$B$1)*24</f>
        <v>4.9166666666278616</v>
      </c>
      <c r="Q7913">
        <f>(Key!$B$2-'17.1'!C7913)*24</f>
        <v>-1.96666666661622</v>
      </c>
      <c r="R7913" s="3">
        <f>C7913-(M7913-Key!$B$5)/(24*Key!$B$6)</f>
        <v>44130.818129629624</v>
      </c>
      <c r="S7913">
        <f>M7913-Key!$B$5</f>
        <v>14.92</v>
      </c>
      <c r="T7913" s="2">
        <f t="shared" si="615"/>
        <v>44129.833333333336</v>
      </c>
      <c r="U7913" t="str">
        <f t="shared" si="616"/>
        <v>10-25-2020 20:00</v>
      </c>
      <c r="V7913">
        <f>IFERROR(IF(W7913=Z7913,VLOOKUP($U7913,[1]C8842!$G$2:$M$145,3,FALSE),0),0)</f>
        <v>0</v>
      </c>
      <c r="W7913">
        <f>VLOOKUP(RIGHT($V$1,5),Key!$A$9:$B$14,2,FALSE)</f>
        <v>10.199999999999999</v>
      </c>
      <c r="X7913">
        <f t="shared" si="619"/>
        <v>0</v>
      </c>
      <c r="Y7913">
        <f>VLOOKUP(RIGHT($X$1,5),Key!$A$9:$B$14,2,FALSE)</f>
        <v>3.7</v>
      </c>
      <c r="Z7913">
        <f t="shared" si="617"/>
        <v>10.199999999999999</v>
      </c>
      <c r="AA7913">
        <f t="shared" si="618"/>
        <v>0</v>
      </c>
    </row>
    <row r="7914" spans="1:27" x14ac:dyDescent="0.3">
      <c r="A7914">
        <v>100067</v>
      </c>
      <c r="B7914">
        <v>230922</v>
      </c>
      <c r="C7914" s="3">
        <v>44130.831944444442</v>
      </c>
      <c r="D7914">
        <v>1</v>
      </c>
      <c r="E7914">
        <v>1</v>
      </c>
      <c r="F7914" t="s">
        <v>25</v>
      </c>
      <c r="G7914">
        <v>1</v>
      </c>
      <c r="H7914">
        <v>77.222660000000005</v>
      </c>
      <c r="I7914">
        <v>15.32422</v>
      </c>
      <c r="J7914">
        <v>0.734375</v>
      </c>
      <c r="K7914">
        <v>57.023440000000001</v>
      </c>
      <c r="L7914" s="3">
        <v>44130.582638888889</v>
      </c>
      <c r="M7914">
        <v>17.18</v>
      </c>
      <c r="N7914" t="s">
        <v>28</v>
      </c>
      <c r="P7914">
        <f>(C7914-Key!$B$1)*24</f>
        <v>4.9166666666278616</v>
      </c>
      <c r="Q7914">
        <f>(Key!$B$2-'17.1'!C7914)*24</f>
        <v>-1.96666666661622</v>
      </c>
      <c r="R7914" s="3">
        <f>C7914-(M7914-Key!$B$5)/(24*Key!$B$6)</f>
        <v>44130.818129629624</v>
      </c>
      <c r="S7914">
        <f>M7914-Key!$B$5</f>
        <v>14.92</v>
      </c>
      <c r="T7914" s="2">
        <f t="shared" si="615"/>
        <v>44129.833333333336</v>
      </c>
      <c r="U7914" t="str">
        <f t="shared" si="616"/>
        <v>10-25-2020 20:00</v>
      </c>
      <c r="V7914">
        <f>IFERROR(IF(W7914=Z7914,VLOOKUP($U7914,[1]C8842!$G$2:$M$145,3,FALSE),0),0)</f>
        <v>0</v>
      </c>
      <c r="W7914">
        <f>VLOOKUP(RIGHT($V$1,5),Key!$A$9:$B$14,2,FALSE)</f>
        <v>10.199999999999999</v>
      </c>
      <c r="X7914">
        <f t="shared" si="619"/>
        <v>0</v>
      </c>
      <c r="Y7914">
        <f>VLOOKUP(RIGHT($X$1,5),Key!$A$9:$B$14,2,FALSE)</f>
        <v>3.7</v>
      </c>
      <c r="Z7914">
        <f t="shared" si="617"/>
        <v>10.199999999999999</v>
      </c>
      <c r="AA7914">
        <f t="shared" si="618"/>
        <v>0</v>
      </c>
    </row>
    <row r="7915" spans="1:27" x14ac:dyDescent="0.3">
      <c r="A7915">
        <v>100067</v>
      </c>
      <c r="B7915">
        <v>230922</v>
      </c>
      <c r="C7915" s="3">
        <v>44130.831944444442</v>
      </c>
      <c r="D7915">
        <v>0</v>
      </c>
      <c r="E7915">
        <v>2</v>
      </c>
      <c r="F7915" t="s">
        <v>25</v>
      </c>
      <c r="G7915">
        <v>1</v>
      </c>
      <c r="H7915">
        <v>68.5</v>
      </c>
      <c r="I7915">
        <v>13.5625</v>
      </c>
      <c r="J7915">
        <v>0.7578125</v>
      </c>
      <c r="K7915">
        <v>46.019530000000003</v>
      </c>
      <c r="L7915" s="3">
        <v>44130.582638888889</v>
      </c>
      <c r="M7915">
        <v>17.18</v>
      </c>
      <c r="N7915" t="s">
        <v>28</v>
      </c>
      <c r="P7915">
        <f>(C7915-Key!$B$1)*24</f>
        <v>4.9166666666278616</v>
      </c>
      <c r="Q7915">
        <f>(Key!$B$2-'17.1'!C7915)*24</f>
        <v>-1.96666666661622</v>
      </c>
      <c r="R7915" s="3">
        <f>C7915-(M7915-Key!$B$5)/(24*Key!$B$6)</f>
        <v>44130.818129629624</v>
      </c>
      <c r="S7915">
        <f>M7915-Key!$B$5</f>
        <v>14.92</v>
      </c>
      <c r="T7915" s="2">
        <f t="shared" si="615"/>
        <v>44129.833333333336</v>
      </c>
      <c r="U7915" t="str">
        <f t="shared" si="616"/>
        <v>10-25-2020 20:00</v>
      </c>
      <c r="V7915">
        <f>IFERROR(IF(W7915=Z7915,VLOOKUP($U7915,[1]C8842!$G$2:$M$145,3,FALSE),0),0)</f>
        <v>0</v>
      </c>
      <c r="W7915">
        <f>VLOOKUP(RIGHT($V$1,5),Key!$A$9:$B$14,2,FALSE)</f>
        <v>10.199999999999999</v>
      </c>
      <c r="X7915">
        <f t="shared" si="619"/>
        <v>0</v>
      </c>
      <c r="Y7915">
        <f>VLOOKUP(RIGHT($X$1,5),Key!$A$9:$B$14,2,FALSE)</f>
        <v>3.7</v>
      </c>
      <c r="Z7915">
        <f t="shared" si="617"/>
        <v>10.199999999999999</v>
      </c>
      <c r="AA7915">
        <f t="shared" si="618"/>
        <v>0</v>
      </c>
    </row>
    <row r="7916" spans="1:27" x14ac:dyDescent="0.3">
      <c r="A7916">
        <v>100067</v>
      </c>
      <c r="B7916">
        <v>230922</v>
      </c>
      <c r="C7916" s="3">
        <v>44130.831944444442</v>
      </c>
      <c r="D7916">
        <v>1</v>
      </c>
      <c r="E7916">
        <v>1</v>
      </c>
      <c r="F7916" t="s">
        <v>25</v>
      </c>
      <c r="G7916">
        <v>1</v>
      </c>
      <c r="H7916">
        <v>69.574219999999997</v>
      </c>
      <c r="I7916">
        <v>13.51953</v>
      </c>
      <c r="J7916">
        <v>0.74609380000000003</v>
      </c>
      <c r="K7916">
        <v>58.023440000000001</v>
      </c>
      <c r="L7916" s="3">
        <v>44130.582638888889</v>
      </c>
      <c r="M7916">
        <v>17.18</v>
      </c>
      <c r="N7916" t="s">
        <v>28</v>
      </c>
      <c r="P7916">
        <f>(C7916-Key!$B$1)*24</f>
        <v>4.9166666666278616</v>
      </c>
      <c r="Q7916">
        <f>(Key!$B$2-'17.1'!C7916)*24</f>
        <v>-1.96666666661622</v>
      </c>
      <c r="R7916" s="3">
        <f>C7916-(M7916-Key!$B$5)/(24*Key!$B$6)</f>
        <v>44130.818129629624</v>
      </c>
      <c r="S7916">
        <f>M7916-Key!$B$5</f>
        <v>14.92</v>
      </c>
      <c r="T7916" s="2">
        <f t="shared" si="615"/>
        <v>44129.833333333336</v>
      </c>
      <c r="U7916" t="str">
        <f t="shared" si="616"/>
        <v>10-25-2020 20:00</v>
      </c>
      <c r="V7916">
        <f>IFERROR(IF(W7916=Z7916,VLOOKUP($U7916,[1]C8842!$G$2:$M$145,3,FALSE),0),0)</f>
        <v>0</v>
      </c>
      <c r="W7916">
        <f>VLOOKUP(RIGHT($V$1,5),Key!$A$9:$B$14,2,FALSE)</f>
        <v>10.199999999999999</v>
      </c>
      <c r="X7916">
        <f t="shared" si="619"/>
        <v>0</v>
      </c>
      <c r="Y7916">
        <f>VLOOKUP(RIGHT($X$1,5),Key!$A$9:$B$14,2,FALSE)</f>
        <v>3.7</v>
      </c>
      <c r="Z7916">
        <f t="shared" si="617"/>
        <v>10.199999999999999</v>
      </c>
      <c r="AA7916">
        <f t="shared" si="618"/>
        <v>0</v>
      </c>
    </row>
    <row r="7917" spans="1:27" x14ac:dyDescent="0.3">
      <c r="A7917">
        <v>100067</v>
      </c>
      <c r="B7917">
        <v>230922</v>
      </c>
      <c r="C7917" s="3">
        <v>44130.831944444442</v>
      </c>
      <c r="D7917">
        <v>0</v>
      </c>
      <c r="E7917">
        <v>2</v>
      </c>
      <c r="F7917" t="s">
        <v>25</v>
      </c>
      <c r="G7917">
        <v>1</v>
      </c>
      <c r="H7917">
        <v>62.574219999999997</v>
      </c>
      <c r="I7917">
        <v>15.535159999999999</v>
      </c>
      <c r="J7917">
        <v>0.9140625</v>
      </c>
      <c r="K7917">
        <v>46.019530000000003</v>
      </c>
      <c r="L7917" s="3">
        <v>44130.582638888889</v>
      </c>
      <c r="M7917">
        <v>17.18</v>
      </c>
      <c r="N7917" t="s">
        <v>28</v>
      </c>
      <c r="P7917">
        <f>(C7917-Key!$B$1)*24</f>
        <v>4.9166666666278616</v>
      </c>
      <c r="Q7917">
        <f>(Key!$B$2-'17.1'!C7917)*24</f>
        <v>-1.96666666661622</v>
      </c>
      <c r="R7917" s="3">
        <f>C7917-(M7917-Key!$B$5)/(24*Key!$B$6)</f>
        <v>44130.818129629624</v>
      </c>
      <c r="S7917">
        <f>M7917-Key!$B$5</f>
        <v>14.92</v>
      </c>
      <c r="T7917" s="2">
        <f t="shared" si="615"/>
        <v>44129.833333333336</v>
      </c>
      <c r="U7917" t="str">
        <f t="shared" si="616"/>
        <v>10-25-2020 20:00</v>
      </c>
      <c r="V7917">
        <f>IFERROR(IF(W7917=Z7917,VLOOKUP($U7917,[1]C8842!$G$2:$M$145,3,FALSE),0),0)</f>
        <v>0</v>
      </c>
      <c r="W7917">
        <f>VLOOKUP(RIGHT($V$1,5),Key!$A$9:$B$14,2,FALSE)</f>
        <v>10.199999999999999</v>
      </c>
      <c r="X7917">
        <f t="shared" si="619"/>
        <v>0</v>
      </c>
      <c r="Y7917">
        <f>VLOOKUP(RIGHT($X$1,5),Key!$A$9:$B$14,2,FALSE)</f>
        <v>3.7</v>
      </c>
      <c r="Z7917">
        <f t="shared" si="617"/>
        <v>10.199999999999999</v>
      </c>
      <c r="AA7917">
        <f t="shared" si="618"/>
        <v>0</v>
      </c>
    </row>
    <row r="7918" spans="1:27" x14ac:dyDescent="0.3">
      <c r="A7918">
        <v>100067</v>
      </c>
      <c r="B7918">
        <v>230922</v>
      </c>
      <c r="C7918" s="3">
        <v>44130.831944444442</v>
      </c>
      <c r="D7918">
        <v>3</v>
      </c>
      <c r="E7918">
        <v>2</v>
      </c>
      <c r="F7918" t="s">
        <v>26</v>
      </c>
      <c r="G7918">
        <v>4</v>
      </c>
      <c r="H7918">
        <v>65.621089999999995</v>
      </c>
      <c r="I7918">
        <v>51.511719999999997</v>
      </c>
      <c r="J7918">
        <v>2.3320310000000002</v>
      </c>
      <c r="K7918">
        <v>94.039060000000006</v>
      </c>
      <c r="L7918" s="3">
        <v>44130.582638888889</v>
      </c>
      <c r="M7918">
        <v>17.18</v>
      </c>
      <c r="N7918" t="s">
        <v>28</v>
      </c>
      <c r="P7918">
        <f>(C7918-Key!$B$1)*24</f>
        <v>4.9166666666278616</v>
      </c>
      <c r="Q7918">
        <f>(Key!$B$2-'17.1'!C7918)*24</f>
        <v>-1.96666666661622</v>
      </c>
      <c r="R7918" s="3">
        <f>C7918-(M7918-Key!$B$5)/(24*Key!$B$6)</f>
        <v>44130.818129629624</v>
      </c>
      <c r="S7918">
        <f>M7918-Key!$B$5</f>
        <v>14.92</v>
      </c>
      <c r="T7918" s="2">
        <f t="shared" si="615"/>
        <v>44129.833333333336</v>
      </c>
      <c r="U7918" t="str">
        <f t="shared" si="616"/>
        <v>10-25-2020 20:00</v>
      </c>
      <c r="V7918">
        <f>IFERROR(IF(W7918=Z7918,VLOOKUP($U7918,[1]C8842!$G$2:$M$145,3,FALSE),0),0)</f>
        <v>0</v>
      </c>
      <c r="W7918">
        <f>VLOOKUP(RIGHT($V$1,5),Key!$A$9:$B$14,2,FALSE)</f>
        <v>10.199999999999999</v>
      </c>
      <c r="X7918">
        <f t="shared" si="619"/>
        <v>0</v>
      </c>
      <c r="Y7918">
        <f>VLOOKUP(RIGHT($X$1,5),Key!$A$9:$B$14,2,FALSE)</f>
        <v>3.7</v>
      </c>
      <c r="Z7918">
        <f t="shared" si="617"/>
        <v>10.199999999999999</v>
      </c>
      <c r="AA7918">
        <f t="shared" si="618"/>
        <v>0</v>
      </c>
    </row>
    <row r="7919" spans="1:27" x14ac:dyDescent="0.3">
      <c r="A7919">
        <v>100067</v>
      </c>
      <c r="B7919">
        <v>230922</v>
      </c>
      <c r="C7919" s="3">
        <v>44130.831944444442</v>
      </c>
      <c r="D7919">
        <v>1</v>
      </c>
      <c r="E7919">
        <v>1</v>
      </c>
      <c r="F7919" t="s">
        <v>25</v>
      </c>
      <c r="G7919">
        <v>1</v>
      </c>
      <c r="H7919">
        <v>69.25</v>
      </c>
      <c r="I7919">
        <v>15.539059999999999</v>
      </c>
      <c r="J7919">
        <v>0.828125</v>
      </c>
      <c r="K7919">
        <v>57.023440000000001</v>
      </c>
      <c r="L7919" s="3">
        <v>44130.582638888889</v>
      </c>
      <c r="M7919">
        <v>17.18</v>
      </c>
      <c r="N7919" t="s">
        <v>28</v>
      </c>
      <c r="P7919">
        <f>(C7919-Key!$B$1)*24</f>
        <v>4.9166666666278616</v>
      </c>
      <c r="Q7919">
        <f>(Key!$B$2-'17.1'!C7919)*24</f>
        <v>-1.96666666661622</v>
      </c>
      <c r="R7919" s="3">
        <f>C7919-(M7919-Key!$B$5)/(24*Key!$B$6)</f>
        <v>44130.818129629624</v>
      </c>
      <c r="S7919">
        <f>M7919-Key!$B$5</f>
        <v>14.92</v>
      </c>
      <c r="T7919" s="2">
        <f t="shared" si="615"/>
        <v>44129.833333333336</v>
      </c>
      <c r="U7919" t="str">
        <f t="shared" si="616"/>
        <v>10-25-2020 20:00</v>
      </c>
      <c r="V7919">
        <f>IFERROR(IF(W7919=Z7919,VLOOKUP($U7919,[1]C8842!$G$2:$M$145,3,FALSE),0),0)</f>
        <v>0</v>
      </c>
      <c r="W7919">
        <f>VLOOKUP(RIGHT($V$1,5),Key!$A$9:$B$14,2,FALSE)</f>
        <v>10.199999999999999</v>
      </c>
      <c r="X7919">
        <f t="shared" si="619"/>
        <v>0</v>
      </c>
      <c r="Y7919">
        <f>VLOOKUP(RIGHT($X$1,5),Key!$A$9:$B$14,2,FALSE)</f>
        <v>3.7</v>
      </c>
      <c r="Z7919">
        <f t="shared" si="617"/>
        <v>10.199999999999999</v>
      </c>
      <c r="AA7919">
        <f t="shared" si="618"/>
        <v>0</v>
      </c>
    </row>
    <row r="7920" spans="1:27" x14ac:dyDescent="0.3">
      <c r="A7920">
        <v>100067</v>
      </c>
      <c r="B7920">
        <v>230922</v>
      </c>
      <c r="C7920" s="3">
        <v>44130.831944444442</v>
      </c>
      <c r="D7920">
        <v>3</v>
      </c>
      <c r="E7920">
        <v>2</v>
      </c>
      <c r="F7920" t="s">
        <v>26</v>
      </c>
      <c r="G7920">
        <v>4</v>
      </c>
      <c r="H7920">
        <v>64.097660000000005</v>
      </c>
      <c r="I7920">
        <v>78.011719999999997</v>
      </c>
      <c r="J7920">
        <v>3.4882810000000002</v>
      </c>
      <c r="K7920">
        <v>92.039060000000006</v>
      </c>
      <c r="L7920" s="3">
        <v>44130.586111111108</v>
      </c>
      <c r="M7920">
        <v>17.18</v>
      </c>
      <c r="N7920" t="s">
        <v>28</v>
      </c>
      <c r="P7920">
        <f>(C7920-Key!$B$1)*24</f>
        <v>4.9166666666278616</v>
      </c>
      <c r="Q7920">
        <f>(Key!$B$2-'17.1'!C7920)*24</f>
        <v>-1.96666666661622</v>
      </c>
      <c r="R7920" s="3">
        <f>C7920-(M7920-Key!$B$5)/(24*Key!$B$6)</f>
        <v>44130.818129629624</v>
      </c>
      <c r="S7920">
        <f>M7920-Key!$B$5</f>
        <v>14.92</v>
      </c>
      <c r="T7920" s="2">
        <f t="shared" si="615"/>
        <v>44129.833333333336</v>
      </c>
      <c r="U7920" t="str">
        <f t="shared" si="616"/>
        <v>10-25-2020 20:00</v>
      </c>
      <c r="V7920">
        <f>IFERROR(IF(W7920=Z7920,VLOOKUP($U7920,[1]C8842!$G$2:$M$145,3,FALSE),0),0)</f>
        <v>0</v>
      </c>
      <c r="W7920">
        <f>VLOOKUP(RIGHT($V$1,5),Key!$A$9:$B$14,2,FALSE)</f>
        <v>10.199999999999999</v>
      </c>
      <c r="X7920">
        <f t="shared" si="619"/>
        <v>0</v>
      </c>
      <c r="Y7920">
        <f>VLOOKUP(RIGHT($X$1,5),Key!$A$9:$B$14,2,FALSE)</f>
        <v>3.7</v>
      </c>
      <c r="Z7920">
        <f t="shared" si="617"/>
        <v>10.199999999999999</v>
      </c>
      <c r="AA7920">
        <f t="shared" si="618"/>
        <v>0</v>
      </c>
    </row>
    <row r="7921" spans="1:27" x14ac:dyDescent="0.3">
      <c r="A7921">
        <v>100067</v>
      </c>
      <c r="B7921">
        <v>230922</v>
      </c>
      <c r="C7921" s="3">
        <v>44130.831944444442</v>
      </c>
      <c r="D7921">
        <v>2</v>
      </c>
      <c r="E7921">
        <v>1</v>
      </c>
      <c r="F7921" t="s">
        <v>26</v>
      </c>
      <c r="G7921">
        <v>1</v>
      </c>
      <c r="H7921">
        <v>77.976560000000006</v>
      </c>
      <c r="I7921">
        <v>16.04297</v>
      </c>
      <c r="J7921">
        <v>0.75</v>
      </c>
      <c r="K7921">
        <v>80.03125</v>
      </c>
      <c r="L7921" s="3">
        <v>44130.586111111108</v>
      </c>
      <c r="M7921">
        <v>17.18</v>
      </c>
      <c r="N7921" t="s">
        <v>28</v>
      </c>
      <c r="P7921">
        <f>(C7921-Key!$B$1)*24</f>
        <v>4.9166666666278616</v>
      </c>
      <c r="Q7921">
        <f>(Key!$B$2-'17.1'!C7921)*24</f>
        <v>-1.96666666661622</v>
      </c>
      <c r="R7921" s="3">
        <f>C7921-(M7921-Key!$B$5)/(24*Key!$B$6)</f>
        <v>44130.818129629624</v>
      </c>
      <c r="S7921">
        <f>M7921-Key!$B$5</f>
        <v>14.92</v>
      </c>
      <c r="T7921" s="2">
        <f t="shared" si="615"/>
        <v>44129.833333333336</v>
      </c>
      <c r="U7921" t="str">
        <f t="shared" si="616"/>
        <v>10-25-2020 20:00</v>
      </c>
      <c r="V7921">
        <f>IFERROR(IF(W7921=Z7921,VLOOKUP($U7921,[1]C8842!$G$2:$M$145,3,FALSE),0),0)</f>
        <v>0</v>
      </c>
      <c r="W7921">
        <f>VLOOKUP(RIGHT($V$1,5),Key!$A$9:$B$14,2,FALSE)</f>
        <v>10.199999999999999</v>
      </c>
      <c r="X7921">
        <f t="shared" si="619"/>
        <v>0</v>
      </c>
      <c r="Y7921">
        <f>VLOOKUP(RIGHT($X$1,5),Key!$A$9:$B$14,2,FALSE)</f>
        <v>3.7</v>
      </c>
      <c r="Z7921">
        <f t="shared" si="617"/>
        <v>10.199999999999999</v>
      </c>
      <c r="AA7921">
        <f t="shared" si="618"/>
        <v>0</v>
      </c>
    </row>
    <row r="7922" spans="1:27" x14ac:dyDescent="0.3">
      <c r="A7922">
        <v>100067</v>
      </c>
      <c r="B7922">
        <v>230922</v>
      </c>
      <c r="C7922" s="3">
        <v>44130.831944444442</v>
      </c>
      <c r="D7922">
        <v>3</v>
      </c>
      <c r="E7922">
        <v>2</v>
      </c>
      <c r="F7922" t="s">
        <v>26</v>
      </c>
      <c r="G7922">
        <v>1</v>
      </c>
      <c r="H7922">
        <v>73.972660000000005</v>
      </c>
      <c r="I7922">
        <v>16.83203</v>
      </c>
      <c r="J7922">
        <v>0.8203125</v>
      </c>
      <c r="K7922">
        <v>92.039060000000006</v>
      </c>
      <c r="L7922" s="3">
        <v>44130.586111111108</v>
      </c>
      <c r="M7922">
        <v>17.18</v>
      </c>
      <c r="N7922" t="s">
        <v>28</v>
      </c>
      <c r="P7922">
        <f>(C7922-Key!$B$1)*24</f>
        <v>4.9166666666278616</v>
      </c>
      <c r="Q7922">
        <f>(Key!$B$2-'17.1'!C7922)*24</f>
        <v>-1.96666666661622</v>
      </c>
      <c r="R7922" s="3">
        <f>C7922-(M7922-Key!$B$5)/(24*Key!$B$6)</f>
        <v>44130.818129629624</v>
      </c>
      <c r="S7922">
        <f>M7922-Key!$B$5</f>
        <v>14.92</v>
      </c>
      <c r="T7922" s="2">
        <f t="shared" si="615"/>
        <v>44129.833333333336</v>
      </c>
      <c r="U7922" t="str">
        <f t="shared" si="616"/>
        <v>10-25-2020 20:00</v>
      </c>
      <c r="V7922">
        <f>IFERROR(IF(W7922=Z7922,VLOOKUP($U7922,[1]C8842!$G$2:$M$145,3,FALSE),0),0)</f>
        <v>0</v>
      </c>
      <c r="W7922">
        <f>VLOOKUP(RIGHT($V$1,5),Key!$A$9:$B$14,2,FALSE)</f>
        <v>10.199999999999999</v>
      </c>
      <c r="X7922">
        <f t="shared" si="619"/>
        <v>0</v>
      </c>
      <c r="Y7922">
        <f>VLOOKUP(RIGHT($X$1,5),Key!$A$9:$B$14,2,FALSE)</f>
        <v>3.7</v>
      </c>
      <c r="Z7922">
        <f t="shared" si="617"/>
        <v>10.199999999999999</v>
      </c>
      <c r="AA7922">
        <f t="shared" si="618"/>
        <v>0</v>
      </c>
    </row>
    <row r="7923" spans="1:27" x14ac:dyDescent="0.3">
      <c r="A7923">
        <v>100067</v>
      </c>
      <c r="B7923">
        <v>230922</v>
      </c>
      <c r="C7923" s="3">
        <v>44130.831944444442</v>
      </c>
      <c r="D7923">
        <v>3</v>
      </c>
      <c r="E7923">
        <v>2</v>
      </c>
      <c r="F7923" t="s">
        <v>26</v>
      </c>
      <c r="G7923">
        <v>1</v>
      </c>
      <c r="H7923">
        <v>71.847660000000005</v>
      </c>
      <c r="I7923">
        <v>13.191409999999999</v>
      </c>
      <c r="J7923">
        <v>0.70703130000000003</v>
      </c>
      <c r="K7923">
        <v>95.039060000000006</v>
      </c>
      <c r="L7923" s="3">
        <v>44130.586111111108</v>
      </c>
      <c r="M7923">
        <v>17.18</v>
      </c>
      <c r="N7923" t="s">
        <v>28</v>
      </c>
      <c r="P7923">
        <f>(C7923-Key!$B$1)*24</f>
        <v>4.9166666666278616</v>
      </c>
      <c r="Q7923">
        <f>(Key!$B$2-'17.1'!C7923)*24</f>
        <v>-1.96666666661622</v>
      </c>
      <c r="R7923" s="3">
        <f>C7923-(M7923-Key!$B$5)/(24*Key!$B$6)</f>
        <v>44130.818129629624</v>
      </c>
      <c r="S7923">
        <f>M7923-Key!$B$5</f>
        <v>14.92</v>
      </c>
      <c r="T7923" s="2">
        <f t="shared" si="615"/>
        <v>44129.833333333336</v>
      </c>
      <c r="U7923" t="str">
        <f t="shared" si="616"/>
        <v>10-25-2020 20:00</v>
      </c>
      <c r="V7923">
        <f>IFERROR(IF(W7923=Z7923,VLOOKUP($U7923,[1]C8842!$G$2:$M$145,3,FALSE),0),0)</f>
        <v>0</v>
      </c>
      <c r="W7923">
        <f>VLOOKUP(RIGHT($V$1,5),Key!$A$9:$B$14,2,FALSE)</f>
        <v>10.199999999999999</v>
      </c>
      <c r="X7923">
        <f t="shared" si="619"/>
        <v>0</v>
      </c>
      <c r="Y7923">
        <f>VLOOKUP(RIGHT($X$1,5),Key!$A$9:$B$14,2,FALSE)</f>
        <v>3.7</v>
      </c>
      <c r="Z7923">
        <f t="shared" si="617"/>
        <v>10.199999999999999</v>
      </c>
      <c r="AA7923">
        <f t="shared" si="618"/>
        <v>0</v>
      </c>
    </row>
    <row r="7924" spans="1:27" x14ac:dyDescent="0.3">
      <c r="A7924">
        <v>100067</v>
      </c>
      <c r="B7924">
        <v>230922</v>
      </c>
      <c r="C7924" s="3">
        <v>44130.831944444442</v>
      </c>
      <c r="D7924">
        <v>2</v>
      </c>
      <c r="E7924">
        <v>1</v>
      </c>
      <c r="F7924" t="s">
        <v>26</v>
      </c>
      <c r="G7924">
        <v>1</v>
      </c>
      <c r="H7924">
        <v>77.96875</v>
      </c>
      <c r="I7924">
        <v>15.32813</v>
      </c>
      <c r="J7924">
        <v>0.7265625</v>
      </c>
      <c r="K7924">
        <v>80.03125</v>
      </c>
      <c r="L7924" s="3">
        <v>44130.586111111108</v>
      </c>
      <c r="M7924">
        <v>17.18</v>
      </c>
      <c r="N7924" t="s">
        <v>28</v>
      </c>
      <c r="P7924">
        <f>(C7924-Key!$B$1)*24</f>
        <v>4.9166666666278616</v>
      </c>
      <c r="Q7924">
        <f>(Key!$B$2-'17.1'!C7924)*24</f>
        <v>-1.96666666661622</v>
      </c>
      <c r="R7924" s="3">
        <f>C7924-(M7924-Key!$B$5)/(24*Key!$B$6)</f>
        <v>44130.818129629624</v>
      </c>
      <c r="S7924">
        <f>M7924-Key!$B$5</f>
        <v>14.92</v>
      </c>
      <c r="T7924" s="2">
        <f t="shared" si="615"/>
        <v>44129.833333333336</v>
      </c>
      <c r="U7924" t="str">
        <f t="shared" si="616"/>
        <v>10-25-2020 20:00</v>
      </c>
      <c r="V7924">
        <f>IFERROR(IF(W7924=Z7924,VLOOKUP($U7924,[1]C8842!$G$2:$M$145,3,FALSE),0),0)</f>
        <v>0</v>
      </c>
      <c r="W7924">
        <f>VLOOKUP(RIGHT($V$1,5),Key!$A$9:$B$14,2,FALSE)</f>
        <v>10.199999999999999</v>
      </c>
      <c r="X7924">
        <f t="shared" si="619"/>
        <v>0</v>
      </c>
      <c r="Y7924">
        <f>VLOOKUP(RIGHT($X$1,5),Key!$A$9:$B$14,2,FALSE)</f>
        <v>3.7</v>
      </c>
      <c r="Z7924">
        <f t="shared" si="617"/>
        <v>10.199999999999999</v>
      </c>
      <c r="AA7924">
        <f t="shared" si="618"/>
        <v>0</v>
      </c>
    </row>
    <row r="7925" spans="1:27" x14ac:dyDescent="0.3">
      <c r="A7925">
        <v>100067</v>
      </c>
      <c r="B7925">
        <v>230922</v>
      </c>
      <c r="C7925" s="3">
        <v>44130.831944444442</v>
      </c>
      <c r="D7925">
        <v>2</v>
      </c>
      <c r="E7925">
        <v>1</v>
      </c>
      <c r="F7925" t="s">
        <v>26</v>
      </c>
      <c r="G7925">
        <v>1</v>
      </c>
      <c r="H7925">
        <v>75.527339999999995</v>
      </c>
      <c r="I7925">
        <v>16.007809999999999</v>
      </c>
      <c r="J7925">
        <v>0.7734375</v>
      </c>
      <c r="K7925">
        <v>82.035160000000005</v>
      </c>
      <c r="L7925" s="3">
        <v>44130.586111111108</v>
      </c>
      <c r="M7925">
        <v>17.18</v>
      </c>
      <c r="N7925" t="s">
        <v>28</v>
      </c>
      <c r="P7925">
        <f>(C7925-Key!$B$1)*24</f>
        <v>4.9166666666278616</v>
      </c>
      <c r="Q7925">
        <f>(Key!$B$2-'17.1'!C7925)*24</f>
        <v>-1.96666666661622</v>
      </c>
      <c r="R7925" s="3">
        <f>C7925-(M7925-Key!$B$5)/(24*Key!$B$6)</f>
        <v>44130.818129629624</v>
      </c>
      <c r="S7925">
        <f>M7925-Key!$B$5</f>
        <v>14.92</v>
      </c>
      <c r="T7925" s="2">
        <f t="shared" si="615"/>
        <v>44129.833333333336</v>
      </c>
      <c r="U7925" t="str">
        <f t="shared" si="616"/>
        <v>10-25-2020 20:00</v>
      </c>
      <c r="V7925">
        <f>IFERROR(IF(W7925=Z7925,VLOOKUP($U7925,[1]C8842!$G$2:$M$145,3,FALSE),0),0)</f>
        <v>0</v>
      </c>
      <c r="W7925">
        <f>VLOOKUP(RIGHT($V$1,5),Key!$A$9:$B$14,2,FALSE)</f>
        <v>10.199999999999999</v>
      </c>
      <c r="X7925">
        <f t="shared" si="619"/>
        <v>0</v>
      </c>
      <c r="Y7925">
        <f>VLOOKUP(RIGHT($X$1,5),Key!$A$9:$B$14,2,FALSE)</f>
        <v>3.7</v>
      </c>
      <c r="Z7925">
        <f t="shared" si="617"/>
        <v>10.199999999999999</v>
      </c>
      <c r="AA7925">
        <f t="shared" si="618"/>
        <v>0</v>
      </c>
    </row>
    <row r="7926" spans="1:27" x14ac:dyDescent="0.3">
      <c r="A7926">
        <v>100067</v>
      </c>
      <c r="B7926">
        <v>230922</v>
      </c>
      <c r="C7926" s="3">
        <v>44130.831944444442</v>
      </c>
      <c r="D7926">
        <v>3</v>
      </c>
      <c r="E7926">
        <v>2</v>
      </c>
      <c r="F7926" t="s">
        <v>26</v>
      </c>
      <c r="G7926">
        <v>1</v>
      </c>
      <c r="H7926">
        <v>69.117189999999994</v>
      </c>
      <c r="I7926">
        <v>16.921880000000002</v>
      </c>
      <c r="J7926">
        <v>0.87890630000000003</v>
      </c>
      <c r="K7926">
        <v>94.039060000000006</v>
      </c>
      <c r="L7926" s="3">
        <v>44130.586111111108</v>
      </c>
      <c r="M7926">
        <v>17.18</v>
      </c>
      <c r="N7926" t="s">
        <v>28</v>
      </c>
      <c r="P7926">
        <f>(C7926-Key!$B$1)*24</f>
        <v>4.9166666666278616</v>
      </c>
      <c r="Q7926">
        <f>(Key!$B$2-'17.1'!C7926)*24</f>
        <v>-1.96666666661622</v>
      </c>
      <c r="R7926" s="3">
        <f>C7926-(M7926-Key!$B$5)/(24*Key!$B$6)</f>
        <v>44130.818129629624</v>
      </c>
      <c r="S7926">
        <f>M7926-Key!$B$5</f>
        <v>14.92</v>
      </c>
      <c r="T7926" s="2">
        <f t="shared" si="615"/>
        <v>44129.833333333336</v>
      </c>
      <c r="U7926" t="str">
        <f t="shared" si="616"/>
        <v>10-25-2020 20:00</v>
      </c>
      <c r="V7926">
        <f>IFERROR(IF(W7926=Z7926,VLOOKUP($U7926,[1]C8842!$G$2:$M$145,3,FALSE),0),0)</f>
        <v>0</v>
      </c>
      <c r="W7926">
        <f>VLOOKUP(RIGHT($V$1,5),Key!$A$9:$B$14,2,FALSE)</f>
        <v>10.199999999999999</v>
      </c>
      <c r="X7926">
        <f t="shared" si="619"/>
        <v>0</v>
      </c>
      <c r="Y7926">
        <f>VLOOKUP(RIGHT($X$1,5),Key!$A$9:$B$14,2,FALSE)</f>
        <v>3.7</v>
      </c>
      <c r="Z7926">
        <f t="shared" si="617"/>
        <v>10.199999999999999</v>
      </c>
      <c r="AA7926">
        <f t="shared" si="618"/>
        <v>0</v>
      </c>
    </row>
    <row r="7927" spans="1:27" x14ac:dyDescent="0.3">
      <c r="A7927">
        <v>100067</v>
      </c>
      <c r="B7927">
        <v>230922</v>
      </c>
      <c r="C7927" s="3">
        <v>44130.832638888889</v>
      </c>
      <c r="D7927">
        <v>2</v>
      </c>
      <c r="E7927">
        <v>1</v>
      </c>
      <c r="F7927" t="s">
        <v>26</v>
      </c>
      <c r="G7927">
        <v>2</v>
      </c>
      <c r="H7927">
        <v>72.300780000000003</v>
      </c>
      <c r="I7927">
        <v>21.64453</v>
      </c>
      <c r="J7927">
        <v>1.015625</v>
      </c>
      <c r="K7927">
        <v>80.03125</v>
      </c>
      <c r="L7927" s="3">
        <v>44130.586111111108</v>
      </c>
      <c r="M7927">
        <v>17.18</v>
      </c>
      <c r="N7927" t="s">
        <v>28</v>
      </c>
      <c r="P7927">
        <f>(C7927-Key!$B$1)*24</f>
        <v>4.9333333333488554</v>
      </c>
      <c r="Q7927">
        <f>(Key!$B$2-'17.1'!C7927)*24</f>
        <v>-1.9833333333372138</v>
      </c>
      <c r="R7927" s="3">
        <f>C7927-(M7927-Key!$B$5)/(24*Key!$B$6)</f>
        <v>44130.818824074071</v>
      </c>
      <c r="S7927">
        <f>M7927-Key!$B$5</f>
        <v>14.92</v>
      </c>
      <c r="T7927" s="2">
        <f t="shared" si="615"/>
        <v>44129.833333333336</v>
      </c>
      <c r="U7927" t="str">
        <f t="shared" si="616"/>
        <v>10-25-2020 20:00</v>
      </c>
      <c r="V7927">
        <f>IFERROR(IF(W7927=Z7927,VLOOKUP($U7927,[1]C8842!$G$2:$M$145,3,FALSE),0),0)</f>
        <v>0</v>
      </c>
      <c r="W7927">
        <f>VLOOKUP(RIGHT($V$1,5),Key!$A$9:$B$14,2,FALSE)</f>
        <v>10.199999999999999</v>
      </c>
      <c r="X7927">
        <f t="shared" si="619"/>
        <v>0</v>
      </c>
      <c r="Y7927">
        <f>VLOOKUP(RIGHT($X$1,5),Key!$A$9:$B$14,2,FALSE)</f>
        <v>3.7</v>
      </c>
      <c r="Z7927">
        <f t="shared" si="617"/>
        <v>10.199999999999999</v>
      </c>
      <c r="AA7927">
        <f t="shared" si="618"/>
        <v>0</v>
      </c>
    </row>
    <row r="7928" spans="1:27" x14ac:dyDescent="0.3">
      <c r="A7928">
        <v>100067</v>
      </c>
      <c r="B7928">
        <v>230922</v>
      </c>
      <c r="C7928" s="3">
        <v>44130.832638888889</v>
      </c>
      <c r="D7928">
        <v>2</v>
      </c>
      <c r="E7928">
        <v>1</v>
      </c>
      <c r="F7928" t="s">
        <v>26</v>
      </c>
      <c r="G7928">
        <v>1</v>
      </c>
      <c r="H7928">
        <v>75.929689999999994</v>
      </c>
      <c r="I7928">
        <v>15.40625</v>
      </c>
      <c r="J7928">
        <v>0.74609380000000003</v>
      </c>
      <c r="K7928">
        <v>82.035160000000005</v>
      </c>
      <c r="L7928" s="3">
        <v>44130.586111111108</v>
      </c>
      <c r="M7928">
        <v>17.18</v>
      </c>
      <c r="N7928" t="s">
        <v>28</v>
      </c>
      <c r="P7928">
        <f>(C7928-Key!$B$1)*24</f>
        <v>4.9333333333488554</v>
      </c>
      <c r="Q7928">
        <f>(Key!$B$2-'17.1'!C7928)*24</f>
        <v>-1.9833333333372138</v>
      </c>
      <c r="R7928" s="3">
        <f>C7928-(M7928-Key!$B$5)/(24*Key!$B$6)</f>
        <v>44130.818824074071</v>
      </c>
      <c r="S7928">
        <f>M7928-Key!$B$5</f>
        <v>14.92</v>
      </c>
      <c r="T7928" s="2">
        <f t="shared" si="615"/>
        <v>44129.833333333336</v>
      </c>
      <c r="U7928" t="str">
        <f t="shared" si="616"/>
        <v>10-25-2020 20:00</v>
      </c>
      <c r="V7928">
        <f>IFERROR(IF(W7928=Z7928,VLOOKUP($U7928,[1]C8842!$G$2:$M$145,3,FALSE),0),0)</f>
        <v>0</v>
      </c>
      <c r="W7928">
        <f>VLOOKUP(RIGHT($V$1,5),Key!$A$9:$B$14,2,FALSE)</f>
        <v>10.199999999999999</v>
      </c>
      <c r="X7928">
        <f t="shared" si="619"/>
        <v>0</v>
      </c>
      <c r="Y7928">
        <f>VLOOKUP(RIGHT($X$1,5),Key!$A$9:$B$14,2,FALSE)</f>
        <v>3.7</v>
      </c>
      <c r="Z7928">
        <f t="shared" si="617"/>
        <v>10.199999999999999</v>
      </c>
      <c r="AA7928">
        <f t="shared" si="618"/>
        <v>0</v>
      </c>
    </row>
    <row r="7929" spans="1:27" x14ac:dyDescent="0.3">
      <c r="A7929">
        <v>100067</v>
      </c>
      <c r="B7929">
        <v>230922</v>
      </c>
      <c r="C7929" s="3">
        <v>44130.832638888889</v>
      </c>
      <c r="D7929">
        <v>2</v>
      </c>
      <c r="E7929">
        <v>1</v>
      </c>
      <c r="F7929" t="s">
        <v>26</v>
      </c>
      <c r="G7929">
        <v>1</v>
      </c>
      <c r="H7929">
        <v>73.9375</v>
      </c>
      <c r="I7929">
        <v>18.277339999999999</v>
      </c>
      <c r="J7929">
        <v>0.87109380000000003</v>
      </c>
      <c r="K7929">
        <v>81.035160000000005</v>
      </c>
      <c r="L7929" s="3">
        <v>44130.586111111108</v>
      </c>
      <c r="M7929">
        <v>17.18</v>
      </c>
      <c r="N7929" t="s">
        <v>28</v>
      </c>
      <c r="P7929">
        <f>(C7929-Key!$B$1)*24</f>
        <v>4.9333333333488554</v>
      </c>
      <c r="Q7929">
        <f>(Key!$B$2-'17.1'!C7929)*24</f>
        <v>-1.9833333333372138</v>
      </c>
      <c r="R7929" s="3">
        <f>C7929-(M7929-Key!$B$5)/(24*Key!$B$6)</f>
        <v>44130.818824074071</v>
      </c>
      <c r="S7929">
        <f>M7929-Key!$B$5</f>
        <v>14.92</v>
      </c>
      <c r="T7929" s="2">
        <f t="shared" si="615"/>
        <v>44129.833333333336</v>
      </c>
      <c r="U7929" t="str">
        <f t="shared" si="616"/>
        <v>10-25-2020 20:00</v>
      </c>
      <c r="V7929">
        <f>IFERROR(IF(W7929=Z7929,VLOOKUP($U7929,[1]C8842!$G$2:$M$145,3,FALSE),0),0)</f>
        <v>0</v>
      </c>
      <c r="W7929">
        <f>VLOOKUP(RIGHT($V$1,5),Key!$A$9:$B$14,2,FALSE)</f>
        <v>10.199999999999999</v>
      </c>
      <c r="X7929">
        <f t="shared" si="619"/>
        <v>0</v>
      </c>
      <c r="Y7929">
        <f>VLOOKUP(RIGHT($X$1,5),Key!$A$9:$B$14,2,FALSE)</f>
        <v>3.7</v>
      </c>
      <c r="Z7929">
        <f t="shared" si="617"/>
        <v>10.199999999999999</v>
      </c>
      <c r="AA7929">
        <f t="shared" si="618"/>
        <v>0</v>
      </c>
    </row>
    <row r="7930" spans="1:27" x14ac:dyDescent="0.3">
      <c r="A7930">
        <v>100067</v>
      </c>
      <c r="B7930">
        <v>230922</v>
      </c>
      <c r="C7930" s="3">
        <v>44130.832638888889</v>
      </c>
      <c r="D7930">
        <v>3</v>
      </c>
      <c r="E7930">
        <v>2</v>
      </c>
      <c r="F7930" t="s">
        <v>26</v>
      </c>
      <c r="G7930">
        <v>4</v>
      </c>
      <c r="H7930">
        <v>64.09375</v>
      </c>
      <c r="I7930">
        <v>71.644530000000003</v>
      </c>
      <c r="J7930">
        <v>3.2226560000000002</v>
      </c>
      <c r="K7930">
        <v>94.039060000000006</v>
      </c>
      <c r="L7930" s="3">
        <v>44130.586111111108</v>
      </c>
      <c r="M7930">
        <v>17.18</v>
      </c>
      <c r="N7930" t="s">
        <v>28</v>
      </c>
      <c r="P7930">
        <f>(C7930-Key!$B$1)*24</f>
        <v>4.9333333333488554</v>
      </c>
      <c r="Q7930">
        <f>(Key!$B$2-'17.1'!C7930)*24</f>
        <v>-1.9833333333372138</v>
      </c>
      <c r="R7930" s="3">
        <f>C7930-(M7930-Key!$B$5)/(24*Key!$B$6)</f>
        <v>44130.818824074071</v>
      </c>
      <c r="S7930">
        <f>M7930-Key!$B$5</f>
        <v>14.92</v>
      </c>
      <c r="T7930" s="2">
        <f t="shared" si="615"/>
        <v>44129.833333333336</v>
      </c>
      <c r="U7930" t="str">
        <f t="shared" si="616"/>
        <v>10-25-2020 20:00</v>
      </c>
      <c r="V7930">
        <f>IFERROR(IF(W7930=Z7930,VLOOKUP($U7930,[1]C8842!$G$2:$M$145,3,FALSE),0),0)</f>
        <v>0</v>
      </c>
      <c r="W7930">
        <f>VLOOKUP(RIGHT($V$1,5),Key!$A$9:$B$14,2,FALSE)</f>
        <v>10.199999999999999</v>
      </c>
      <c r="X7930">
        <f t="shared" si="619"/>
        <v>0</v>
      </c>
      <c r="Y7930">
        <f>VLOOKUP(RIGHT($X$1,5),Key!$A$9:$B$14,2,FALSE)</f>
        <v>3.7</v>
      </c>
      <c r="Z7930">
        <f t="shared" si="617"/>
        <v>10.199999999999999</v>
      </c>
      <c r="AA7930">
        <f t="shared" si="618"/>
        <v>0</v>
      </c>
    </row>
    <row r="7931" spans="1:27" x14ac:dyDescent="0.3">
      <c r="A7931">
        <v>100067</v>
      </c>
      <c r="B7931">
        <v>230922</v>
      </c>
      <c r="C7931" s="3">
        <v>44130.832638888889</v>
      </c>
      <c r="D7931">
        <v>3</v>
      </c>
      <c r="E7931">
        <v>2</v>
      </c>
      <c r="F7931" t="s">
        <v>26</v>
      </c>
      <c r="G7931">
        <v>2</v>
      </c>
      <c r="H7931">
        <v>66.085939999999994</v>
      </c>
      <c r="I7931">
        <v>22.222660000000001</v>
      </c>
      <c r="J7931">
        <v>1.1328130000000001</v>
      </c>
      <c r="K7931">
        <v>96.039060000000006</v>
      </c>
      <c r="L7931" s="3">
        <v>44130.586111111108</v>
      </c>
      <c r="M7931">
        <v>17.18</v>
      </c>
      <c r="N7931" t="s">
        <v>28</v>
      </c>
      <c r="P7931">
        <f>(C7931-Key!$B$1)*24</f>
        <v>4.9333333333488554</v>
      </c>
      <c r="Q7931">
        <f>(Key!$B$2-'17.1'!C7931)*24</f>
        <v>-1.9833333333372138</v>
      </c>
      <c r="R7931" s="3">
        <f>C7931-(M7931-Key!$B$5)/(24*Key!$B$6)</f>
        <v>44130.818824074071</v>
      </c>
      <c r="S7931">
        <f>M7931-Key!$B$5</f>
        <v>14.92</v>
      </c>
      <c r="T7931" s="2">
        <f t="shared" si="615"/>
        <v>44129.833333333336</v>
      </c>
      <c r="U7931" t="str">
        <f t="shared" si="616"/>
        <v>10-25-2020 20:00</v>
      </c>
      <c r="V7931">
        <f>IFERROR(IF(W7931=Z7931,VLOOKUP($U7931,[1]C8842!$G$2:$M$145,3,FALSE),0),0)</f>
        <v>0</v>
      </c>
      <c r="W7931">
        <f>VLOOKUP(RIGHT($V$1,5),Key!$A$9:$B$14,2,FALSE)</f>
        <v>10.199999999999999</v>
      </c>
      <c r="X7931">
        <f t="shared" si="619"/>
        <v>0</v>
      </c>
      <c r="Y7931">
        <f>VLOOKUP(RIGHT($X$1,5),Key!$A$9:$B$14,2,FALSE)</f>
        <v>3.7</v>
      </c>
      <c r="Z7931">
        <f t="shared" si="617"/>
        <v>10.199999999999999</v>
      </c>
      <c r="AA7931">
        <f t="shared" si="618"/>
        <v>0</v>
      </c>
    </row>
    <row r="7932" spans="1:27" x14ac:dyDescent="0.3">
      <c r="A7932">
        <v>100067</v>
      </c>
      <c r="B7932">
        <v>230922</v>
      </c>
      <c r="C7932" s="3">
        <v>44130.832638888889</v>
      </c>
      <c r="D7932">
        <v>2</v>
      </c>
      <c r="E7932">
        <v>1</v>
      </c>
      <c r="F7932" t="s">
        <v>26</v>
      </c>
      <c r="G7932">
        <v>1</v>
      </c>
      <c r="H7932">
        <v>75.253910000000005</v>
      </c>
      <c r="I7932">
        <v>14.26563</v>
      </c>
      <c r="J7932">
        <v>0.71484380000000003</v>
      </c>
      <c r="K7932">
        <v>82.035160000000005</v>
      </c>
      <c r="L7932" s="3">
        <v>44130.586111111108</v>
      </c>
      <c r="M7932">
        <v>17.18</v>
      </c>
      <c r="N7932" t="s">
        <v>28</v>
      </c>
      <c r="P7932">
        <f>(C7932-Key!$B$1)*24</f>
        <v>4.9333333333488554</v>
      </c>
      <c r="Q7932">
        <f>(Key!$B$2-'17.1'!C7932)*24</f>
        <v>-1.9833333333372138</v>
      </c>
      <c r="R7932" s="3">
        <f>C7932-(M7932-Key!$B$5)/(24*Key!$B$6)</f>
        <v>44130.818824074071</v>
      </c>
      <c r="S7932">
        <f>M7932-Key!$B$5</f>
        <v>14.92</v>
      </c>
      <c r="T7932" s="2">
        <f t="shared" si="615"/>
        <v>44129.833333333336</v>
      </c>
      <c r="U7932" t="str">
        <f t="shared" si="616"/>
        <v>10-25-2020 20:00</v>
      </c>
      <c r="V7932">
        <f>IFERROR(IF(W7932=Z7932,VLOOKUP($U7932,[1]C8842!$G$2:$M$145,3,FALSE),0),0)</f>
        <v>0</v>
      </c>
      <c r="W7932">
        <f>VLOOKUP(RIGHT($V$1,5),Key!$A$9:$B$14,2,FALSE)</f>
        <v>10.199999999999999</v>
      </c>
      <c r="X7932">
        <f t="shared" si="619"/>
        <v>0</v>
      </c>
      <c r="Y7932">
        <f>VLOOKUP(RIGHT($X$1,5),Key!$A$9:$B$14,2,FALSE)</f>
        <v>3.7</v>
      </c>
      <c r="Z7932">
        <f t="shared" si="617"/>
        <v>10.199999999999999</v>
      </c>
      <c r="AA7932">
        <f t="shared" si="618"/>
        <v>0</v>
      </c>
    </row>
    <row r="7933" spans="1:27" x14ac:dyDescent="0.3">
      <c r="A7933">
        <v>100067</v>
      </c>
      <c r="B7933">
        <v>230922</v>
      </c>
      <c r="C7933" s="3">
        <v>44130.832638888889</v>
      </c>
      <c r="D7933">
        <v>0</v>
      </c>
      <c r="E7933">
        <v>2</v>
      </c>
      <c r="F7933" t="s">
        <v>25</v>
      </c>
      <c r="G7933">
        <v>1</v>
      </c>
      <c r="H7933">
        <v>58.371090000000002</v>
      </c>
      <c r="I7933">
        <v>18.195309999999999</v>
      </c>
      <c r="J7933">
        <v>1.1015630000000001</v>
      </c>
      <c r="K7933">
        <v>46.019530000000003</v>
      </c>
      <c r="L7933" s="3">
        <v>44130.586111111108</v>
      </c>
      <c r="M7933">
        <v>17.18</v>
      </c>
      <c r="N7933" t="s">
        <v>28</v>
      </c>
      <c r="P7933">
        <f>(C7933-Key!$B$1)*24</f>
        <v>4.9333333333488554</v>
      </c>
      <c r="Q7933">
        <f>(Key!$B$2-'17.1'!C7933)*24</f>
        <v>-1.9833333333372138</v>
      </c>
      <c r="R7933" s="3">
        <f>C7933-(M7933-Key!$B$5)/(24*Key!$B$6)</f>
        <v>44130.818824074071</v>
      </c>
      <c r="S7933">
        <f>M7933-Key!$B$5</f>
        <v>14.92</v>
      </c>
      <c r="T7933" s="2">
        <f t="shared" si="615"/>
        <v>44129.833333333336</v>
      </c>
      <c r="U7933" t="str">
        <f t="shared" si="616"/>
        <v>10-25-2020 20:00</v>
      </c>
      <c r="V7933">
        <f>IFERROR(IF(W7933=Z7933,VLOOKUP($U7933,[1]C8842!$G$2:$M$145,3,FALSE),0),0)</f>
        <v>0</v>
      </c>
      <c r="W7933">
        <f>VLOOKUP(RIGHT($V$1,5),Key!$A$9:$B$14,2,FALSE)</f>
        <v>10.199999999999999</v>
      </c>
      <c r="X7933">
        <f t="shared" si="619"/>
        <v>0</v>
      </c>
      <c r="Y7933">
        <f>VLOOKUP(RIGHT($X$1,5),Key!$A$9:$B$14,2,FALSE)</f>
        <v>3.7</v>
      </c>
      <c r="Z7933">
        <f t="shared" si="617"/>
        <v>10.199999999999999</v>
      </c>
      <c r="AA7933">
        <f t="shared" si="618"/>
        <v>0</v>
      </c>
    </row>
    <row r="7934" spans="1:27" x14ac:dyDescent="0.3">
      <c r="A7934">
        <v>100067</v>
      </c>
      <c r="B7934">
        <v>230922</v>
      </c>
      <c r="C7934" s="3">
        <v>44130.832638888889</v>
      </c>
      <c r="D7934">
        <v>3</v>
      </c>
      <c r="E7934">
        <v>2</v>
      </c>
      <c r="F7934" t="s">
        <v>26</v>
      </c>
      <c r="G7934">
        <v>3</v>
      </c>
      <c r="H7934">
        <v>68.230469999999997</v>
      </c>
      <c r="I7934">
        <v>39.441409999999998</v>
      </c>
      <c r="J7934">
        <v>1.769531</v>
      </c>
      <c r="K7934">
        <v>96.039060000000006</v>
      </c>
      <c r="L7934" s="3">
        <v>44130.586111111108</v>
      </c>
      <c r="M7934">
        <v>17.18</v>
      </c>
      <c r="N7934" t="s">
        <v>28</v>
      </c>
      <c r="P7934">
        <f>(C7934-Key!$B$1)*24</f>
        <v>4.9333333333488554</v>
      </c>
      <c r="Q7934">
        <f>(Key!$B$2-'17.1'!C7934)*24</f>
        <v>-1.9833333333372138</v>
      </c>
      <c r="R7934" s="3">
        <f>C7934-(M7934-Key!$B$5)/(24*Key!$B$6)</f>
        <v>44130.818824074071</v>
      </c>
      <c r="S7934">
        <f>M7934-Key!$B$5</f>
        <v>14.92</v>
      </c>
      <c r="T7934" s="2">
        <f t="shared" si="615"/>
        <v>44129.833333333336</v>
      </c>
      <c r="U7934" t="str">
        <f t="shared" si="616"/>
        <v>10-25-2020 20:00</v>
      </c>
      <c r="V7934">
        <f>IFERROR(IF(W7934=Z7934,VLOOKUP($U7934,[1]C8842!$G$2:$M$145,3,FALSE),0),0)</f>
        <v>0</v>
      </c>
      <c r="W7934">
        <f>VLOOKUP(RIGHT($V$1,5),Key!$A$9:$B$14,2,FALSE)</f>
        <v>10.199999999999999</v>
      </c>
      <c r="X7934">
        <f t="shared" si="619"/>
        <v>0</v>
      </c>
      <c r="Y7934">
        <f>VLOOKUP(RIGHT($X$1,5),Key!$A$9:$B$14,2,FALSE)</f>
        <v>3.7</v>
      </c>
      <c r="Z7934">
        <f t="shared" si="617"/>
        <v>10.199999999999999</v>
      </c>
      <c r="AA7934">
        <f t="shared" si="618"/>
        <v>0</v>
      </c>
    </row>
    <row r="7935" spans="1:27" x14ac:dyDescent="0.3">
      <c r="A7935">
        <v>100067</v>
      </c>
      <c r="B7935">
        <v>230922</v>
      </c>
      <c r="C7935" s="3">
        <v>44130.832638888889</v>
      </c>
      <c r="D7935">
        <v>2</v>
      </c>
      <c r="E7935">
        <v>1</v>
      </c>
      <c r="F7935" t="s">
        <v>26</v>
      </c>
      <c r="G7935">
        <v>2</v>
      </c>
      <c r="H7935">
        <v>71.183589999999995</v>
      </c>
      <c r="I7935">
        <v>20.25</v>
      </c>
      <c r="J7935">
        <v>0.98046880000000003</v>
      </c>
      <c r="K7935">
        <v>81.035160000000005</v>
      </c>
      <c r="L7935" s="3">
        <v>44130.586111111108</v>
      </c>
      <c r="M7935">
        <v>17.18</v>
      </c>
      <c r="N7935" t="s">
        <v>28</v>
      </c>
      <c r="P7935">
        <f>(C7935-Key!$B$1)*24</f>
        <v>4.9333333333488554</v>
      </c>
      <c r="Q7935">
        <f>(Key!$B$2-'17.1'!C7935)*24</f>
        <v>-1.9833333333372138</v>
      </c>
      <c r="R7935" s="3">
        <f>C7935-(M7935-Key!$B$5)/(24*Key!$B$6)</f>
        <v>44130.818824074071</v>
      </c>
      <c r="S7935">
        <f>M7935-Key!$B$5</f>
        <v>14.92</v>
      </c>
      <c r="T7935" s="2">
        <f t="shared" si="615"/>
        <v>44129.833333333336</v>
      </c>
      <c r="U7935" t="str">
        <f t="shared" si="616"/>
        <v>10-25-2020 20:00</v>
      </c>
      <c r="V7935">
        <f>IFERROR(IF(W7935=Z7935,VLOOKUP($U7935,[1]C8842!$G$2:$M$145,3,FALSE),0),0)</f>
        <v>0</v>
      </c>
      <c r="W7935">
        <f>VLOOKUP(RIGHT($V$1,5),Key!$A$9:$B$14,2,FALSE)</f>
        <v>10.199999999999999</v>
      </c>
      <c r="X7935">
        <f t="shared" si="619"/>
        <v>0</v>
      </c>
      <c r="Y7935">
        <f>VLOOKUP(RIGHT($X$1,5),Key!$A$9:$B$14,2,FALSE)</f>
        <v>3.7</v>
      </c>
      <c r="Z7935">
        <f t="shared" si="617"/>
        <v>10.199999999999999</v>
      </c>
      <c r="AA7935">
        <f t="shared" si="618"/>
        <v>0</v>
      </c>
    </row>
    <row r="7936" spans="1:27" x14ac:dyDescent="0.3">
      <c r="A7936">
        <v>100067</v>
      </c>
      <c r="B7936">
        <v>230922</v>
      </c>
      <c r="C7936" s="3">
        <v>44130.832638888889</v>
      </c>
      <c r="D7936">
        <v>0</v>
      </c>
      <c r="E7936">
        <v>2</v>
      </c>
      <c r="F7936" t="s">
        <v>25</v>
      </c>
      <c r="G7936">
        <v>1</v>
      </c>
      <c r="H7936">
        <v>63.042969999999997</v>
      </c>
      <c r="I7936">
        <v>14.539059999999999</v>
      </c>
      <c r="J7936">
        <v>0.8671875</v>
      </c>
      <c r="K7936">
        <v>46.019530000000003</v>
      </c>
      <c r="L7936" s="3">
        <v>44130.586111111108</v>
      </c>
      <c r="M7936">
        <v>17.18</v>
      </c>
      <c r="N7936" t="s">
        <v>28</v>
      </c>
      <c r="P7936">
        <f>(C7936-Key!$B$1)*24</f>
        <v>4.9333333333488554</v>
      </c>
      <c r="Q7936">
        <f>(Key!$B$2-'17.1'!C7936)*24</f>
        <v>-1.9833333333372138</v>
      </c>
      <c r="R7936" s="3">
        <f>C7936-(M7936-Key!$B$5)/(24*Key!$B$6)</f>
        <v>44130.818824074071</v>
      </c>
      <c r="S7936">
        <f>M7936-Key!$B$5</f>
        <v>14.92</v>
      </c>
      <c r="T7936" s="2">
        <f t="shared" si="615"/>
        <v>44129.833333333336</v>
      </c>
      <c r="U7936" t="str">
        <f t="shared" si="616"/>
        <v>10-25-2020 20:00</v>
      </c>
      <c r="V7936">
        <f>IFERROR(IF(W7936=Z7936,VLOOKUP($U7936,[1]C8842!$G$2:$M$145,3,FALSE),0),0)</f>
        <v>0</v>
      </c>
      <c r="W7936">
        <f>VLOOKUP(RIGHT($V$1,5),Key!$A$9:$B$14,2,FALSE)</f>
        <v>10.199999999999999</v>
      </c>
      <c r="X7936">
        <f t="shared" si="619"/>
        <v>0</v>
      </c>
      <c r="Y7936">
        <f>VLOOKUP(RIGHT($X$1,5),Key!$A$9:$B$14,2,FALSE)</f>
        <v>3.7</v>
      </c>
      <c r="Z7936">
        <f t="shared" si="617"/>
        <v>10.199999999999999</v>
      </c>
      <c r="AA7936">
        <f t="shared" si="618"/>
        <v>0</v>
      </c>
    </row>
    <row r="7937" spans="1:27" x14ac:dyDescent="0.3">
      <c r="A7937">
        <v>100067</v>
      </c>
      <c r="B7937">
        <v>230922</v>
      </c>
      <c r="C7937" s="3">
        <v>44130.832638888889</v>
      </c>
      <c r="D7937">
        <v>0</v>
      </c>
      <c r="E7937">
        <v>2</v>
      </c>
      <c r="F7937" t="s">
        <v>25</v>
      </c>
      <c r="G7937">
        <v>3</v>
      </c>
      <c r="H7937">
        <v>54.777340000000002</v>
      </c>
      <c r="I7937">
        <v>34.324219999999997</v>
      </c>
      <c r="J7937">
        <v>1.957031</v>
      </c>
      <c r="K7937">
        <v>46.019530000000003</v>
      </c>
      <c r="L7937" s="3">
        <v>44130.586111111108</v>
      </c>
      <c r="M7937">
        <v>17.18</v>
      </c>
      <c r="N7937" t="s">
        <v>28</v>
      </c>
      <c r="P7937">
        <f>(C7937-Key!$B$1)*24</f>
        <v>4.9333333333488554</v>
      </c>
      <c r="Q7937">
        <f>(Key!$B$2-'17.1'!C7937)*24</f>
        <v>-1.9833333333372138</v>
      </c>
      <c r="R7937" s="3">
        <f>C7937-(M7937-Key!$B$5)/(24*Key!$B$6)</f>
        <v>44130.818824074071</v>
      </c>
      <c r="S7937">
        <f>M7937-Key!$B$5</f>
        <v>14.92</v>
      </c>
      <c r="T7937" s="2">
        <f t="shared" si="615"/>
        <v>44129.833333333336</v>
      </c>
      <c r="U7937" t="str">
        <f t="shared" si="616"/>
        <v>10-25-2020 20:00</v>
      </c>
      <c r="V7937">
        <f>IFERROR(IF(W7937=Z7937,VLOOKUP($U7937,[1]C8842!$G$2:$M$145,3,FALSE),0),0)</f>
        <v>0</v>
      </c>
      <c r="W7937">
        <f>VLOOKUP(RIGHT($V$1,5),Key!$A$9:$B$14,2,FALSE)</f>
        <v>10.199999999999999</v>
      </c>
      <c r="X7937">
        <f t="shared" si="619"/>
        <v>0</v>
      </c>
      <c r="Y7937">
        <f>VLOOKUP(RIGHT($X$1,5),Key!$A$9:$B$14,2,FALSE)</f>
        <v>3.7</v>
      </c>
      <c r="Z7937">
        <f t="shared" si="617"/>
        <v>10.199999999999999</v>
      </c>
      <c r="AA7937">
        <f t="shared" si="618"/>
        <v>0</v>
      </c>
    </row>
    <row r="7938" spans="1:27" x14ac:dyDescent="0.3">
      <c r="A7938">
        <v>100067</v>
      </c>
      <c r="B7938">
        <v>230922</v>
      </c>
      <c r="C7938" s="3">
        <v>44130.832638888889</v>
      </c>
      <c r="D7938">
        <v>1</v>
      </c>
      <c r="E7938">
        <v>1</v>
      </c>
      <c r="F7938" t="s">
        <v>25</v>
      </c>
      <c r="G7938">
        <v>4</v>
      </c>
      <c r="H7938">
        <v>61.324219999999997</v>
      </c>
      <c r="I7938">
        <v>76.613280000000003</v>
      </c>
      <c r="J7938">
        <v>3.5859380000000001</v>
      </c>
      <c r="K7938">
        <v>58.023440000000001</v>
      </c>
      <c r="L7938" s="3">
        <v>44130.586111111108</v>
      </c>
      <c r="M7938">
        <v>17.18</v>
      </c>
      <c r="N7938" t="s">
        <v>28</v>
      </c>
      <c r="P7938">
        <f>(C7938-Key!$B$1)*24</f>
        <v>4.9333333333488554</v>
      </c>
      <c r="Q7938">
        <f>(Key!$B$2-'17.1'!C7938)*24</f>
        <v>-1.9833333333372138</v>
      </c>
      <c r="R7938" s="3">
        <f>C7938-(M7938-Key!$B$5)/(24*Key!$B$6)</f>
        <v>44130.818824074071</v>
      </c>
      <c r="S7938">
        <f>M7938-Key!$B$5</f>
        <v>14.92</v>
      </c>
      <c r="T7938" s="2">
        <f t="shared" si="615"/>
        <v>44129.833333333336</v>
      </c>
      <c r="U7938" t="str">
        <f t="shared" si="616"/>
        <v>10-25-2020 20:00</v>
      </c>
      <c r="V7938">
        <f>IFERROR(IF(W7938=Z7938,VLOOKUP($U7938,[1]C8842!$G$2:$M$145,3,FALSE),0),0)</f>
        <v>0</v>
      </c>
      <c r="W7938">
        <f>VLOOKUP(RIGHT($V$1,5),Key!$A$9:$B$14,2,FALSE)</f>
        <v>10.199999999999999</v>
      </c>
      <c r="X7938">
        <f t="shared" si="619"/>
        <v>0</v>
      </c>
      <c r="Y7938">
        <f>VLOOKUP(RIGHT($X$1,5),Key!$A$9:$B$14,2,FALSE)</f>
        <v>3.7</v>
      </c>
      <c r="Z7938">
        <f t="shared" si="617"/>
        <v>10.199999999999999</v>
      </c>
      <c r="AA7938">
        <f t="shared" si="618"/>
        <v>0</v>
      </c>
    </row>
    <row r="7939" spans="1:27" x14ac:dyDescent="0.3">
      <c r="A7939">
        <v>100067</v>
      </c>
      <c r="B7939">
        <v>230922</v>
      </c>
      <c r="C7939" s="3">
        <v>44130.832638888889</v>
      </c>
      <c r="D7939">
        <v>1</v>
      </c>
      <c r="E7939">
        <v>1</v>
      </c>
      <c r="F7939" t="s">
        <v>25</v>
      </c>
      <c r="G7939">
        <v>1</v>
      </c>
      <c r="H7939">
        <v>64.054689999999994</v>
      </c>
      <c r="I7939">
        <v>14.94922</v>
      </c>
      <c r="J7939">
        <v>0.8671875</v>
      </c>
      <c r="K7939">
        <v>58.023440000000001</v>
      </c>
      <c r="L7939" s="3">
        <v>44130.586111111108</v>
      </c>
      <c r="M7939">
        <v>17.18</v>
      </c>
      <c r="N7939" t="s">
        <v>28</v>
      </c>
      <c r="P7939">
        <f>(C7939-Key!$B$1)*24</f>
        <v>4.9333333333488554</v>
      </c>
      <c r="Q7939">
        <f>(Key!$B$2-'17.1'!C7939)*24</f>
        <v>-1.9833333333372138</v>
      </c>
      <c r="R7939" s="3">
        <f>C7939-(M7939-Key!$B$5)/(24*Key!$B$6)</f>
        <v>44130.818824074071</v>
      </c>
      <c r="S7939">
        <f>M7939-Key!$B$5</f>
        <v>14.92</v>
      </c>
      <c r="T7939" s="2">
        <f t="shared" ref="T7939:T8002" si="620">ROUND(C7939*24*60/10,0)/(24*6)-1</f>
        <v>44129.833333333336</v>
      </c>
      <c r="U7939" t="str">
        <f t="shared" ref="U7939:U8002" si="621">TEXT(T7939,"mm-dd-yyyy hh:mm")</f>
        <v>10-25-2020 20:00</v>
      </c>
      <c r="V7939">
        <f>IFERROR(IF(W7939=Z7939,VLOOKUP($U7939,[1]C8842!$G$2:$M$145,3,FALSE),0),0)</f>
        <v>0</v>
      </c>
      <c r="W7939">
        <f>VLOOKUP(RIGHT($V$1,5),Key!$A$9:$B$14,2,FALSE)</f>
        <v>10.199999999999999</v>
      </c>
      <c r="X7939">
        <f t="shared" si="619"/>
        <v>0</v>
      </c>
      <c r="Y7939">
        <f>VLOOKUP(RIGHT($X$1,5),Key!$A$9:$B$14,2,FALSE)</f>
        <v>3.7</v>
      </c>
      <c r="Z7939">
        <f t="shared" ref="Z7939:Z8002" si="622">M7939-MIN(ABS(Y7939-M7939),ABS(W7939-M7939))</f>
        <v>10.199999999999999</v>
      </c>
      <c r="AA7939">
        <f t="shared" ref="AA7939:AA8002" si="623">SUM(V7939,X7939)</f>
        <v>0</v>
      </c>
    </row>
    <row r="7940" spans="1:27" x14ac:dyDescent="0.3">
      <c r="A7940">
        <v>100067</v>
      </c>
      <c r="B7940">
        <v>230922</v>
      </c>
      <c r="C7940" s="3">
        <v>44130.832638888889</v>
      </c>
      <c r="D7940">
        <v>1</v>
      </c>
      <c r="E7940">
        <v>1</v>
      </c>
      <c r="F7940" t="s">
        <v>25</v>
      </c>
      <c r="G7940">
        <v>2</v>
      </c>
      <c r="H7940">
        <v>68.960939999999994</v>
      </c>
      <c r="I7940">
        <v>21.597660000000001</v>
      </c>
      <c r="J7940">
        <v>1.0625</v>
      </c>
      <c r="K7940">
        <v>58.023440000000001</v>
      </c>
      <c r="L7940" s="3">
        <v>44130.586111111108</v>
      </c>
      <c r="M7940">
        <v>17.18</v>
      </c>
      <c r="N7940" t="s">
        <v>28</v>
      </c>
      <c r="P7940">
        <f>(C7940-Key!$B$1)*24</f>
        <v>4.9333333333488554</v>
      </c>
      <c r="Q7940">
        <f>(Key!$B$2-'17.1'!C7940)*24</f>
        <v>-1.9833333333372138</v>
      </c>
      <c r="R7940" s="3">
        <f>C7940-(M7940-Key!$B$5)/(24*Key!$B$6)</f>
        <v>44130.818824074071</v>
      </c>
      <c r="S7940">
        <f>M7940-Key!$B$5</f>
        <v>14.92</v>
      </c>
      <c r="T7940" s="2">
        <f t="shared" si="620"/>
        <v>44129.833333333336</v>
      </c>
      <c r="U7940" t="str">
        <f t="shared" si="621"/>
        <v>10-25-2020 20:00</v>
      </c>
      <c r="V7940">
        <f>IFERROR(IF(W7940=Z7940,VLOOKUP($U7940,[1]C8842!$G$2:$M$145,3,FALSE),0),0)</f>
        <v>0</v>
      </c>
      <c r="W7940">
        <f>VLOOKUP(RIGHT($V$1,5),Key!$A$9:$B$14,2,FALSE)</f>
        <v>10.199999999999999</v>
      </c>
      <c r="X7940">
        <f t="shared" ref="X7940:X8003" si="624">$X$2</f>
        <v>0</v>
      </c>
      <c r="Y7940">
        <f>VLOOKUP(RIGHT($X$1,5),Key!$A$9:$B$14,2,FALSE)</f>
        <v>3.7</v>
      </c>
      <c r="Z7940">
        <f t="shared" si="622"/>
        <v>10.199999999999999</v>
      </c>
      <c r="AA7940">
        <f t="shared" si="623"/>
        <v>0</v>
      </c>
    </row>
    <row r="7941" spans="1:27" x14ac:dyDescent="0.3">
      <c r="A7941">
        <v>100067</v>
      </c>
      <c r="B7941">
        <v>230922</v>
      </c>
      <c r="C7941" s="3">
        <v>44130.832638888889</v>
      </c>
      <c r="D7941">
        <v>2</v>
      </c>
      <c r="E7941">
        <v>1</v>
      </c>
      <c r="F7941" t="s">
        <v>26</v>
      </c>
      <c r="G7941">
        <v>2</v>
      </c>
      <c r="H7941">
        <v>68.628910000000005</v>
      </c>
      <c r="I7941">
        <v>23.984380000000002</v>
      </c>
      <c r="J7941">
        <v>1.160156</v>
      </c>
      <c r="K7941">
        <v>81.035160000000005</v>
      </c>
      <c r="L7941" s="3">
        <v>44130.586111111108</v>
      </c>
      <c r="M7941">
        <v>17.18</v>
      </c>
      <c r="N7941" t="s">
        <v>28</v>
      </c>
      <c r="P7941">
        <f>(C7941-Key!$B$1)*24</f>
        <v>4.9333333333488554</v>
      </c>
      <c r="Q7941">
        <f>(Key!$B$2-'17.1'!C7941)*24</f>
        <v>-1.9833333333372138</v>
      </c>
      <c r="R7941" s="3">
        <f>C7941-(M7941-Key!$B$5)/(24*Key!$B$6)</f>
        <v>44130.818824074071</v>
      </c>
      <c r="S7941">
        <f>M7941-Key!$B$5</f>
        <v>14.92</v>
      </c>
      <c r="T7941" s="2">
        <f t="shared" si="620"/>
        <v>44129.833333333336</v>
      </c>
      <c r="U7941" t="str">
        <f t="shared" si="621"/>
        <v>10-25-2020 20:00</v>
      </c>
      <c r="V7941">
        <f>IFERROR(IF(W7941=Z7941,VLOOKUP($U7941,[1]C8842!$G$2:$M$145,3,FALSE),0),0)</f>
        <v>0</v>
      </c>
      <c r="W7941">
        <f>VLOOKUP(RIGHT($V$1,5),Key!$A$9:$B$14,2,FALSE)</f>
        <v>10.199999999999999</v>
      </c>
      <c r="X7941">
        <f t="shared" si="624"/>
        <v>0</v>
      </c>
      <c r="Y7941">
        <f>VLOOKUP(RIGHT($X$1,5),Key!$A$9:$B$14,2,FALSE)</f>
        <v>3.7</v>
      </c>
      <c r="Z7941">
        <f t="shared" si="622"/>
        <v>10.199999999999999</v>
      </c>
      <c r="AA7941">
        <f t="shared" si="623"/>
        <v>0</v>
      </c>
    </row>
    <row r="7942" spans="1:27" x14ac:dyDescent="0.3">
      <c r="A7942">
        <v>100067</v>
      </c>
      <c r="B7942">
        <v>230922</v>
      </c>
      <c r="C7942" s="3">
        <v>44130.832638888889</v>
      </c>
      <c r="D7942">
        <v>1</v>
      </c>
      <c r="E7942">
        <v>1</v>
      </c>
      <c r="F7942" t="s">
        <v>25</v>
      </c>
      <c r="G7942">
        <v>4</v>
      </c>
      <c r="H7942">
        <v>66.515630000000002</v>
      </c>
      <c r="I7942">
        <v>55.058590000000002</v>
      </c>
      <c r="J7942">
        <v>2.4414060000000002</v>
      </c>
      <c r="K7942">
        <v>56.023440000000001</v>
      </c>
      <c r="L7942" s="3">
        <v>44130.586111111108</v>
      </c>
      <c r="M7942">
        <v>17.18</v>
      </c>
      <c r="N7942" t="s">
        <v>28</v>
      </c>
      <c r="P7942">
        <f>(C7942-Key!$B$1)*24</f>
        <v>4.9333333333488554</v>
      </c>
      <c r="Q7942">
        <f>(Key!$B$2-'17.1'!C7942)*24</f>
        <v>-1.9833333333372138</v>
      </c>
      <c r="R7942" s="3">
        <f>C7942-(M7942-Key!$B$5)/(24*Key!$B$6)</f>
        <v>44130.818824074071</v>
      </c>
      <c r="S7942">
        <f>M7942-Key!$B$5</f>
        <v>14.92</v>
      </c>
      <c r="T7942" s="2">
        <f t="shared" si="620"/>
        <v>44129.833333333336</v>
      </c>
      <c r="U7942" t="str">
        <f t="shared" si="621"/>
        <v>10-25-2020 20:00</v>
      </c>
      <c r="V7942">
        <f>IFERROR(IF(W7942=Z7942,VLOOKUP($U7942,[1]C8842!$G$2:$M$145,3,FALSE),0),0)</f>
        <v>0</v>
      </c>
      <c r="W7942">
        <f>VLOOKUP(RIGHT($V$1,5),Key!$A$9:$B$14,2,FALSE)</f>
        <v>10.199999999999999</v>
      </c>
      <c r="X7942">
        <f t="shared" si="624"/>
        <v>0</v>
      </c>
      <c r="Y7942">
        <f>VLOOKUP(RIGHT($X$1,5),Key!$A$9:$B$14,2,FALSE)</f>
        <v>3.7</v>
      </c>
      <c r="Z7942">
        <f t="shared" si="622"/>
        <v>10.199999999999999</v>
      </c>
      <c r="AA7942">
        <f t="shared" si="623"/>
        <v>0</v>
      </c>
    </row>
    <row r="7943" spans="1:27" x14ac:dyDescent="0.3">
      <c r="A7943">
        <v>100067</v>
      </c>
      <c r="B7943">
        <v>230922</v>
      </c>
      <c r="C7943" s="3">
        <v>44130.832638888889</v>
      </c>
      <c r="D7943">
        <v>0</v>
      </c>
      <c r="E7943">
        <v>2</v>
      </c>
      <c r="F7943" t="s">
        <v>25</v>
      </c>
      <c r="G7943">
        <v>4</v>
      </c>
      <c r="H7943">
        <v>62.242190000000001</v>
      </c>
      <c r="I7943">
        <v>56.570309999999999</v>
      </c>
      <c r="J7943">
        <v>2.6757810000000002</v>
      </c>
      <c r="K7943">
        <v>46.019530000000003</v>
      </c>
      <c r="L7943" s="3">
        <v>44130.586111111108</v>
      </c>
      <c r="M7943">
        <v>17.18</v>
      </c>
      <c r="N7943" t="s">
        <v>28</v>
      </c>
      <c r="P7943">
        <f>(C7943-Key!$B$1)*24</f>
        <v>4.9333333333488554</v>
      </c>
      <c r="Q7943">
        <f>(Key!$B$2-'17.1'!C7943)*24</f>
        <v>-1.9833333333372138</v>
      </c>
      <c r="R7943" s="3">
        <f>C7943-(M7943-Key!$B$5)/(24*Key!$B$6)</f>
        <v>44130.818824074071</v>
      </c>
      <c r="S7943">
        <f>M7943-Key!$B$5</f>
        <v>14.92</v>
      </c>
      <c r="T7943" s="2">
        <f t="shared" si="620"/>
        <v>44129.833333333336</v>
      </c>
      <c r="U7943" t="str">
        <f t="shared" si="621"/>
        <v>10-25-2020 20:00</v>
      </c>
      <c r="V7943">
        <f>IFERROR(IF(W7943=Z7943,VLOOKUP($U7943,[1]C8842!$G$2:$M$145,3,FALSE),0),0)</f>
        <v>0</v>
      </c>
      <c r="W7943">
        <f>VLOOKUP(RIGHT($V$1,5),Key!$A$9:$B$14,2,FALSE)</f>
        <v>10.199999999999999</v>
      </c>
      <c r="X7943">
        <f t="shared" si="624"/>
        <v>0</v>
      </c>
      <c r="Y7943">
        <f>VLOOKUP(RIGHT($X$1,5),Key!$A$9:$B$14,2,FALSE)</f>
        <v>3.7</v>
      </c>
      <c r="Z7943">
        <f t="shared" si="622"/>
        <v>10.199999999999999</v>
      </c>
      <c r="AA7943">
        <f t="shared" si="623"/>
        <v>0</v>
      </c>
    </row>
    <row r="7944" spans="1:27" x14ac:dyDescent="0.3">
      <c r="A7944">
        <v>100067</v>
      </c>
      <c r="B7944">
        <v>230922</v>
      </c>
      <c r="C7944" s="3">
        <v>44130.832638888889</v>
      </c>
      <c r="D7944">
        <v>1</v>
      </c>
      <c r="E7944">
        <v>1</v>
      </c>
      <c r="F7944" t="s">
        <v>25</v>
      </c>
      <c r="G7944">
        <v>1</v>
      </c>
      <c r="H7944">
        <v>66.6875</v>
      </c>
      <c r="I7944">
        <v>13.464840000000001</v>
      </c>
      <c r="J7944">
        <v>0.7734375</v>
      </c>
      <c r="K7944">
        <v>58.023440000000001</v>
      </c>
      <c r="L7944" s="3">
        <v>44130.586111111108</v>
      </c>
      <c r="M7944">
        <v>17.18</v>
      </c>
      <c r="N7944" t="s">
        <v>28</v>
      </c>
      <c r="P7944">
        <f>(C7944-Key!$B$1)*24</f>
        <v>4.9333333333488554</v>
      </c>
      <c r="Q7944">
        <f>(Key!$B$2-'17.1'!C7944)*24</f>
        <v>-1.9833333333372138</v>
      </c>
      <c r="R7944" s="3">
        <f>C7944-(M7944-Key!$B$5)/(24*Key!$B$6)</f>
        <v>44130.818824074071</v>
      </c>
      <c r="S7944">
        <f>M7944-Key!$B$5</f>
        <v>14.92</v>
      </c>
      <c r="T7944" s="2">
        <f t="shared" si="620"/>
        <v>44129.833333333336</v>
      </c>
      <c r="U7944" t="str">
        <f t="shared" si="621"/>
        <v>10-25-2020 20:00</v>
      </c>
      <c r="V7944">
        <f>IFERROR(IF(W7944=Z7944,VLOOKUP($U7944,[1]C8842!$G$2:$M$145,3,FALSE),0),0)</f>
        <v>0</v>
      </c>
      <c r="W7944">
        <f>VLOOKUP(RIGHT($V$1,5),Key!$A$9:$B$14,2,FALSE)</f>
        <v>10.199999999999999</v>
      </c>
      <c r="X7944">
        <f t="shared" si="624"/>
        <v>0</v>
      </c>
      <c r="Y7944">
        <f>VLOOKUP(RIGHT($X$1,5),Key!$A$9:$B$14,2,FALSE)</f>
        <v>3.7</v>
      </c>
      <c r="Z7944">
        <f t="shared" si="622"/>
        <v>10.199999999999999</v>
      </c>
      <c r="AA7944">
        <f t="shared" si="623"/>
        <v>0</v>
      </c>
    </row>
    <row r="7945" spans="1:27" x14ac:dyDescent="0.3">
      <c r="A7945">
        <v>100067</v>
      </c>
      <c r="B7945">
        <v>230922</v>
      </c>
      <c r="C7945" s="3">
        <v>44130.832638888889</v>
      </c>
      <c r="D7945">
        <v>2</v>
      </c>
      <c r="E7945">
        <v>1</v>
      </c>
      <c r="F7945" t="s">
        <v>26</v>
      </c>
      <c r="G7945">
        <v>2</v>
      </c>
      <c r="H7945">
        <v>75.472660000000005</v>
      </c>
      <c r="I7945">
        <v>21.421880000000002</v>
      </c>
      <c r="J7945">
        <v>0.96484380000000003</v>
      </c>
      <c r="K7945">
        <v>80.03125</v>
      </c>
      <c r="L7945" s="3">
        <v>44130.586111111108</v>
      </c>
      <c r="M7945">
        <v>17.18</v>
      </c>
      <c r="N7945" t="s">
        <v>28</v>
      </c>
      <c r="P7945">
        <f>(C7945-Key!$B$1)*24</f>
        <v>4.9333333333488554</v>
      </c>
      <c r="Q7945">
        <f>(Key!$B$2-'17.1'!C7945)*24</f>
        <v>-1.9833333333372138</v>
      </c>
      <c r="R7945" s="3">
        <f>C7945-(M7945-Key!$B$5)/(24*Key!$B$6)</f>
        <v>44130.818824074071</v>
      </c>
      <c r="S7945">
        <f>M7945-Key!$B$5</f>
        <v>14.92</v>
      </c>
      <c r="T7945" s="2">
        <f t="shared" si="620"/>
        <v>44129.833333333336</v>
      </c>
      <c r="U7945" t="str">
        <f t="shared" si="621"/>
        <v>10-25-2020 20:00</v>
      </c>
      <c r="V7945">
        <f>IFERROR(IF(W7945=Z7945,VLOOKUP($U7945,[1]C8842!$G$2:$M$145,3,FALSE),0),0)</f>
        <v>0</v>
      </c>
      <c r="W7945">
        <f>VLOOKUP(RIGHT($V$1,5),Key!$A$9:$B$14,2,FALSE)</f>
        <v>10.199999999999999</v>
      </c>
      <c r="X7945">
        <f t="shared" si="624"/>
        <v>0</v>
      </c>
      <c r="Y7945">
        <f>VLOOKUP(RIGHT($X$1,5),Key!$A$9:$B$14,2,FALSE)</f>
        <v>3.7</v>
      </c>
      <c r="Z7945">
        <f t="shared" si="622"/>
        <v>10.199999999999999</v>
      </c>
      <c r="AA7945">
        <f t="shared" si="623"/>
        <v>0</v>
      </c>
    </row>
    <row r="7946" spans="1:27" x14ac:dyDescent="0.3">
      <c r="A7946">
        <v>100067</v>
      </c>
      <c r="B7946">
        <v>230922</v>
      </c>
      <c r="C7946" s="3">
        <v>44130.832638888889</v>
      </c>
      <c r="D7946">
        <v>1</v>
      </c>
      <c r="E7946">
        <v>1</v>
      </c>
      <c r="F7946" t="s">
        <v>25</v>
      </c>
      <c r="G7946">
        <v>1</v>
      </c>
      <c r="H7946">
        <v>66.5625</v>
      </c>
      <c r="I7946">
        <v>19.773440000000001</v>
      </c>
      <c r="J7946">
        <v>1.027344</v>
      </c>
      <c r="K7946">
        <v>58.023440000000001</v>
      </c>
      <c r="L7946" s="3">
        <v>44130.586111111108</v>
      </c>
      <c r="M7946">
        <v>17.18</v>
      </c>
      <c r="N7946" t="s">
        <v>28</v>
      </c>
      <c r="P7946">
        <f>(C7946-Key!$B$1)*24</f>
        <v>4.9333333333488554</v>
      </c>
      <c r="Q7946">
        <f>(Key!$B$2-'17.1'!C7946)*24</f>
        <v>-1.9833333333372138</v>
      </c>
      <c r="R7946" s="3">
        <f>C7946-(M7946-Key!$B$5)/(24*Key!$B$6)</f>
        <v>44130.818824074071</v>
      </c>
      <c r="S7946">
        <f>M7946-Key!$B$5</f>
        <v>14.92</v>
      </c>
      <c r="T7946" s="2">
        <f t="shared" si="620"/>
        <v>44129.833333333336</v>
      </c>
      <c r="U7946" t="str">
        <f t="shared" si="621"/>
        <v>10-25-2020 20:00</v>
      </c>
      <c r="V7946">
        <f>IFERROR(IF(W7946=Z7946,VLOOKUP($U7946,[1]C8842!$G$2:$M$145,3,FALSE),0),0)</f>
        <v>0</v>
      </c>
      <c r="W7946">
        <f>VLOOKUP(RIGHT($V$1,5),Key!$A$9:$B$14,2,FALSE)</f>
        <v>10.199999999999999</v>
      </c>
      <c r="X7946">
        <f t="shared" si="624"/>
        <v>0</v>
      </c>
      <c r="Y7946">
        <f>VLOOKUP(RIGHT($X$1,5),Key!$A$9:$B$14,2,FALSE)</f>
        <v>3.7</v>
      </c>
      <c r="Z7946">
        <f t="shared" si="622"/>
        <v>10.199999999999999</v>
      </c>
      <c r="AA7946">
        <f t="shared" si="623"/>
        <v>0</v>
      </c>
    </row>
    <row r="7947" spans="1:27" x14ac:dyDescent="0.3">
      <c r="A7947">
        <v>100067</v>
      </c>
      <c r="B7947">
        <v>230922</v>
      </c>
      <c r="C7947" s="3">
        <v>44130.832638888889</v>
      </c>
      <c r="D7947">
        <v>3</v>
      </c>
      <c r="E7947">
        <v>2</v>
      </c>
      <c r="F7947" t="s">
        <v>26</v>
      </c>
      <c r="G7947">
        <v>1</v>
      </c>
      <c r="H7947">
        <v>68.742189999999994</v>
      </c>
      <c r="I7947">
        <v>15.476559999999999</v>
      </c>
      <c r="J7947">
        <v>0.828125</v>
      </c>
      <c r="K7947">
        <v>95.039060000000006</v>
      </c>
      <c r="L7947" s="3">
        <v>44130.586111111108</v>
      </c>
      <c r="M7947">
        <v>17.18</v>
      </c>
      <c r="N7947" t="s">
        <v>28</v>
      </c>
      <c r="P7947">
        <f>(C7947-Key!$B$1)*24</f>
        <v>4.9333333333488554</v>
      </c>
      <c r="Q7947">
        <f>(Key!$B$2-'17.1'!C7947)*24</f>
        <v>-1.9833333333372138</v>
      </c>
      <c r="R7947" s="3">
        <f>C7947-(M7947-Key!$B$5)/(24*Key!$B$6)</f>
        <v>44130.818824074071</v>
      </c>
      <c r="S7947">
        <f>M7947-Key!$B$5</f>
        <v>14.92</v>
      </c>
      <c r="T7947" s="2">
        <f t="shared" si="620"/>
        <v>44129.833333333336</v>
      </c>
      <c r="U7947" t="str">
        <f t="shared" si="621"/>
        <v>10-25-2020 20:00</v>
      </c>
      <c r="V7947">
        <f>IFERROR(IF(W7947=Z7947,VLOOKUP($U7947,[1]C8842!$G$2:$M$145,3,FALSE),0),0)</f>
        <v>0</v>
      </c>
      <c r="W7947">
        <f>VLOOKUP(RIGHT($V$1,5),Key!$A$9:$B$14,2,FALSE)</f>
        <v>10.199999999999999</v>
      </c>
      <c r="X7947">
        <f t="shared" si="624"/>
        <v>0</v>
      </c>
      <c r="Y7947">
        <f>VLOOKUP(RIGHT($X$1,5),Key!$A$9:$B$14,2,FALSE)</f>
        <v>3.7</v>
      </c>
      <c r="Z7947">
        <f t="shared" si="622"/>
        <v>10.199999999999999</v>
      </c>
      <c r="AA7947">
        <f t="shared" si="623"/>
        <v>0</v>
      </c>
    </row>
    <row r="7948" spans="1:27" x14ac:dyDescent="0.3">
      <c r="A7948">
        <v>100067</v>
      </c>
      <c r="B7948">
        <v>230922</v>
      </c>
      <c r="C7948" s="3">
        <v>44130.832638888889</v>
      </c>
      <c r="D7948">
        <v>1</v>
      </c>
      <c r="E7948">
        <v>1</v>
      </c>
      <c r="F7948" t="s">
        <v>25</v>
      </c>
      <c r="G7948">
        <v>1</v>
      </c>
      <c r="H7948">
        <v>65.660160000000005</v>
      </c>
      <c r="I7948">
        <v>14.85938</v>
      </c>
      <c r="J7948">
        <v>0.84375</v>
      </c>
      <c r="K7948">
        <v>58.023440000000001</v>
      </c>
      <c r="L7948" s="3">
        <v>44130.586111111108</v>
      </c>
      <c r="M7948">
        <v>17.18</v>
      </c>
      <c r="N7948" t="s">
        <v>28</v>
      </c>
      <c r="P7948">
        <f>(C7948-Key!$B$1)*24</f>
        <v>4.9333333333488554</v>
      </c>
      <c r="Q7948">
        <f>(Key!$B$2-'17.1'!C7948)*24</f>
        <v>-1.9833333333372138</v>
      </c>
      <c r="R7948" s="3">
        <f>C7948-(M7948-Key!$B$5)/(24*Key!$B$6)</f>
        <v>44130.818824074071</v>
      </c>
      <c r="S7948">
        <f>M7948-Key!$B$5</f>
        <v>14.92</v>
      </c>
      <c r="T7948" s="2">
        <f t="shared" si="620"/>
        <v>44129.833333333336</v>
      </c>
      <c r="U7948" t="str">
        <f t="shared" si="621"/>
        <v>10-25-2020 20:00</v>
      </c>
      <c r="V7948">
        <f>IFERROR(IF(W7948=Z7948,VLOOKUP($U7948,[1]C8842!$G$2:$M$145,3,FALSE),0),0)</f>
        <v>0</v>
      </c>
      <c r="W7948">
        <f>VLOOKUP(RIGHT($V$1,5),Key!$A$9:$B$14,2,FALSE)</f>
        <v>10.199999999999999</v>
      </c>
      <c r="X7948">
        <f t="shared" si="624"/>
        <v>0</v>
      </c>
      <c r="Y7948">
        <f>VLOOKUP(RIGHT($X$1,5),Key!$A$9:$B$14,2,FALSE)</f>
        <v>3.7</v>
      </c>
      <c r="Z7948">
        <f t="shared" si="622"/>
        <v>10.199999999999999</v>
      </c>
      <c r="AA7948">
        <f t="shared" si="623"/>
        <v>0</v>
      </c>
    </row>
    <row r="7949" spans="1:27" x14ac:dyDescent="0.3">
      <c r="A7949">
        <v>100067</v>
      </c>
      <c r="B7949">
        <v>230922</v>
      </c>
      <c r="C7949" s="3">
        <v>44130.832638888889</v>
      </c>
      <c r="D7949">
        <v>1</v>
      </c>
      <c r="E7949">
        <v>1</v>
      </c>
      <c r="F7949" t="s">
        <v>25</v>
      </c>
      <c r="G7949">
        <v>1</v>
      </c>
      <c r="H7949">
        <v>62.15625</v>
      </c>
      <c r="I7949">
        <v>13.04297</v>
      </c>
      <c r="J7949">
        <v>0.8125</v>
      </c>
      <c r="K7949">
        <v>58.023440000000001</v>
      </c>
      <c r="L7949" s="3">
        <v>44130.586111111108</v>
      </c>
      <c r="M7949">
        <v>17.18</v>
      </c>
      <c r="N7949" t="s">
        <v>28</v>
      </c>
      <c r="P7949">
        <f>(C7949-Key!$B$1)*24</f>
        <v>4.9333333333488554</v>
      </c>
      <c r="Q7949">
        <f>(Key!$B$2-'17.1'!C7949)*24</f>
        <v>-1.9833333333372138</v>
      </c>
      <c r="R7949" s="3">
        <f>C7949-(M7949-Key!$B$5)/(24*Key!$B$6)</f>
        <v>44130.818824074071</v>
      </c>
      <c r="S7949">
        <f>M7949-Key!$B$5</f>
        <v>14.92</v>
      </c>
      <c r="T7949" s="2">
        <f t="shared" si="620"/>
        <v>44129.833333333336</v>
      </c>
      <c r="U7949" t="str">
        <f t="shared" si="621"/>
        <v>10-25-2020 20:00</v>
      </c>
      <c r="V7949">
        <f>IFERROR(IF(W7949=Z7949,VLOOKUP($U7949,[1]C8842!$G$2:$M$145,3,FALSE),0),0)</f>
        <v>0</v>
      </c>
      <c r="W7949">
        <f>VLOOKUP(RIGHT($V$1,5),Key!$A$9:$B$14,2,FALSE)</f>
        <v>10.199999999999999</v>
      </c>
      <c r="X7949">
        <f t="shared" si="624"/>
        <v>0</v>
      </c>
      <c r="Y7949">
        <f>VLOOKUP(RIGHT($X$1,5),Key!$A$9:$B$14,2,FALSE)</f>
        <v>3.7</v>
      </c>
      <c r="Z7949">
        <f t="shared" si="622"/>
        <v>10.199999999999999</v>
      </c>
      <c r="AA7949">
        <f t="shared" si="623"/>
        <v>0</v>
      </c>
    </row>
    <row r="7950" spans="1:27" x14ac:dyDescent="0.3">
      <c r="A7950">
        <v>100067</v>
      </c>
      <c r="B7950">
        <v>230922</v>
      </c>
      <c r="C7950" s="3">
        <v>44130.832638888889</v>
      </c>
      <c r="D7950">
        <v>1</v>
      </c>
      <c r="E7950">
        <v>1</v>
      </c>
      <c r="F7950" t="s">
        <v>25</v>
      </c>
      <c r="G7950">
        <v>1</v>
      </c>
      <c r="H7950">
        <v>65.53125</v>
      </c>
      <c r="I7950">
        <v>16.746089999999999</v>
      </c>
      <c r="J7950">
        <v>0.921875</v>
      </c>
      <c r="K7950">
        <v>58.023440000000001</v>
      </c>
      <c r="L7950" s="3">
        <v>44130.586111111108</v>
      </c>
      <c r="M7950">
        <v>17.18</v>
      </c>
      <c r="N7950" t="s">
        <v>28</v>
      </c>
      <c r="P7950">
        <f>(C7950-Key!$B$1)*24</f>
        <v>4.9333333333488554</v>
      </c>
      <c r="Q7950">
        <f>(Key!$B$2-'17.1'!C7950)*24</f>
        <v>-1.9833333333372138</v>
      </c>
      <c r="R7950" s="3">
        <f>C7950-(M7950-Key!$B$5)/(24*Key!$B$6)</f>
        <v>44130.818824074071</v>
      </c>
      <c r="S7950">
        <f>M7950-Key!$B$5</f>
        <v>14.92</v>
      </c>
      <c r="T7950" s="2">
        <f t="shared" si="620"/>
        <v>44129.833333333336</v>
      </c>
      <c r="U7950" t="str">
        <f t="shared" si="621"/>
        <v>10-25-2020 20:00</v>
      </c>
      <c r="V7950">
        <f>IFERROR(IF(W7950=Z7950,VLOOKUP($U7950,[1]C8842!$G$2:$M$145,3,FALSE),0),0)</f>
        <v>0</v>
      </c>
      <c r="W7950">
        <f>VLOOKUP(RIGHT($V$1,5),Key!$A$9:$B$14,2,FALSE)</f>
        <v>10.199999999999999</v>
      </c>
      <c r="X7950">
        <f t="shared" si="624"/>
        <v>0</v>
      </c>
      <c r="Y7950">
        <f>VLOOKUP(RIGHT($X$1,5),Key!$A$9:$B$14,2,FALSE)</f>
        <v>3.7</v>
      </c>
      <c r="Z7950">
        <f t="shared" si="622"/>
        <v>10.199999999999999</v>
      </c>
      <c r="AA7950">
        <f t="shared" si="623"/>
        <v>0</v>
      </c>
    </row>
    <row r="7951" spans="1:27" x14ac:dyDescent="0.3">
      <c r="A7951">
        <v>100067</v>
      </c>
      <c r="B7951">
        <v>230922</v>
      </c>
      <c r="C7951" s="3">
        <v>44130.832638888889</v>
      </c>
      <c r="D7951">
        <v>3</v>
      </c>
      <c r="E7951">
        <v>2</v>
      </c>
      <c r="F7951" t="s">
        <v>26</v>
      </c>
      <c r="G7951">
        <v>1</v>
      </c>
      <c r="H7951">
        <v>58.613280000000003</v>
      </c>
      <c r="I7951">
        <v>15.42188</v>
      </c>
      <c r="J7951">
        <v>0.97265630000000003</v>
      </c>
      <c r="K7951">
        <v>95.039060000000006</v>
      </c>
      <c r="L7951" s="3">
        <v>44130.586111111108</v>
      </c>
      <c r="M7951">
        <v>17.18</v>
      </c>
      <c r="N7951" t="s">
        <v>28</v>
      </c>
      <c r="P7951">
        <f>(C7951-Key!$B$1)*24</f>
        <v>4.9333333333488554</v>
      </c>
      <c r="Q7951">
        <f>(Key!$B$2-'17.1'!C7951)*24</f>
        <v>-1.9833333333372138</v>
      </c>
      <c r="R7951" s="3">
        <f>C7951-(M7951-Key!$B$5)/(24*Key!$B$6)</f>
        <v>44130.818824074071</v>
      </c>
      <c r="S7951">
        <f>M7951-Key!$B$5</f>
        <v>14.92</v>
      </c>
      <c r="T7951" s="2">
        <f t="shared" si="620"/>
        <v>44129.833333333336</v>
      </c>
      <c r="U7951" t="str">
        <f t="shared" si="621"/>
        <v>10-25-2020 20:00</v>
      </c>
      <c r="V7951">
        <f>IFERROR(IF(W7951=Z7951,VLOOKUP($U7951,[1]C8842!$G$2:$M$145,3,FALSE),0),0)</f>
        <v>0</v>
      </c>
      <c r="W7951">
        <f>VLOOKUP(RIGHT($V$1,5),Key!$A$9:$B$14,2,FALSE)</f>
        <v>10.199999999999999</v>
      </c>
      <c r="X7951">
        <f t="shared" si="624"/>
        <v>0</v>
      </c>
      <c r="Y7951">
        <f>VLOOKUP(RIGHT($X$1,5),Key!$A$9:$B$14,2,FALSE)</f>
        <v>3.7</v>
      </c>
      <c r="Z7951">
        <f t="shared" si="622"/>
        <v>10.199999999999999</v>
      </c>
      <c r="AA7951">
        <f t="shared" si="623"/>
        <v>0</v>
      </c>
    </row>
    <row r="7952" spans="1:27" x14ac:dyDescent="0.3">
      <c r="A7952">
        <v>100067</v>
      </c>
      <c r="B7952">
        <v>230922</v>
      </c>
      <c r="C7952" s="3">
        <v>44130.832638888889</v>
      </c>
      <c r="D7952">
        <v>3</v>
      </c>
      <c r="E7952">
        <v>2</v>
      </c>
      <c r="F7952" t="s">
        <v>26</v>
      </c>
      <c r="G7952">
        <v>1</v>
      </c>
      <c r="H7952">
        <v>65.164060000000006</v>
      </c>
      <c r="I7952">
        <v>18.265630000000002</v>
      </c>
      <c r="J7952">
        <v>0.98828130000000003</v>
      </c>
      <c r="K7952">
        <v>95.039060000000006</v>
      </c>
      <c r="L7952" s="3">
        <v>44130.586111111108</v>
      </c>
      <c r="M7952">
        <v>17.18</v>
      </c>
      <c r="N7952" t="s">
        <v>28</v>
      </c>
      <c r="P7952">
        <f>(C7952-Key!$B$1)*24</f>
        <v>4.9333333333488554</v>
      </c>
      <c r="Q7952">
        <f>(Key!$B$2-'17.1'!C7952)*24</f>
        <v>-1.9833333333372138</v>
      </c>
      <c r="R7952" s="3">
        <f>C7952-(M7952-Key!$B$5)/(24*Key!$B$6)</f>
        <v>44130.818824074071</v>
      </c>
      <c r="S7952">
        <f>M7952-Key!$B$5</f>
        <v>14.92</v>
      </c>
      <c r="T7952" s="2">
        <f t="shared" si="620"/>
        <v>44129.833333333336</v>
      </c>
      <c r="U7952" t="str">
        <f t="shared" si="621"/>
        <v>10-25-2020 20:00</v>
      </c>
      <c r="V7952">
        <f>IFERROR(IF(W7952=Z7952,VLOOKUP($U7952,[1]C8842!$G$2:$M$145,3,FALSE),0),0)</f>
        <v>0</v>
      </c>
      <c r="W7952">
        <f>VLOOKUP(RIGHT($V$1,5),Key!$A$9:$B$14,2,FALSE)</f>
        <v>10.199999999999999</v>
      </c>
      <c r="X7952">
        <f t="shared" si="624"/>
        <v>0</v>
      </c>
      <c r="Y7952">
        <f>VLOOKUP(RIGHT($X$1,5),Key!$A$9:$B$14,2,FALSE)</f>
        <v>3.7</v>
      </c>
      <c r="Z7952">
        <f t="shared" si="622"/>
        <v>10.199999999999999</v>
      </c>
      <c r="AA7952">
        <f t="shared" si="623"/>
        <v>0</v>
      </c>
    </row>
    <row r="7953" spans="1:27" x14ac:dyDescent="0.3">
      <c r="A7953">
        <v>100067</v>
      </c>
      <c r="B7953">
        <v>230922</v>
      </c>
      <c r="C7953" s="3">
        <v>44130.833333333336</v>
      </c>
      <c r="D7953">
        <v>0</v>
      </c>
      <c r="E7953">
        <v>2</v>
      </c>
      <c r="F7953" t="s">
        <v>25</v>
      </c>
      <c r="G7953">
        <v>1</v>
      </c>
      <c r="H7953">
        <v>63.554690000000001</v>
      </c>
      <c r="I7953">
        <v>14.195309999999999</v>
      </c>
      <c r="J7953">
        <v>0.84375</v>
      </c>
      <c r="K7953">
        <v>46.019530000000003</v>
      </c>
      <c r="L7953" s="3">
        <v>44130.586111111108</v>
      </c>
      <c r="M7953">
        <v>17.18</v>
      </c>
      <c r="N7953" t="s">
        <v>28</v>
      </c>
      <c r="P7953">
        <f>(C7953-Key!$B$1)*24</f>
        <v>4.9500000000698492</v>
      </c>
      <c r="Q7953">
        <f>(Key!$B$2-'17.1'!C7953)*24</f>
        <v>-2.0000000000582077</v>
      </c>
      <c r="R7953" s="3">
        <f>C7953-(M7953-Key!$B$5)/(24*Key!$B$6)</f>
        <v>44130.819518518518</v>
      </c>
      <c r="S7953">
        <f>M7953-Key!$B$5</f>
        <v>14.92</v>
      </c>
      <c r="T7953" s="2">
        <f t="shared" si="620"/>
        <v>44129.833333333336</v>
      </c>
      <c r="U7953" t="str">
        <f t="shared" si="621"/>
        <v>10-25-2020 20:00</v>
      </c>
      <c r="V7953">
        <f>IFERROR(IF(W7953=Z7953,VLOOKUP($U7953,[1]C8842!$G$2:$M$145,3,FALSE),0),0)</f>
        <v>0</v>
      </c>
      <c r="W7953">
        <f>VLOOKUP(RIGHT($V$1,5),Key!$A$9:$B$14,2,FALSE)</f>
        <v>10.199999999999999</v>
      </c>
      <c r="X7953">
        <f t="shared" si="624"/>
        <v>0</v>
      </c>
      <c r="Y7953">
        <f>VLOOKUP(RIGHT($X$1,5),Key!$A$9:$B$14,2,FALSE)</f>
        <v>3.7</v>
      </c>
      <c r="Z7953">
        <f t="shared" si="622"/>
        <v>10.199999999999999</v>
      </c>
      <c r="AA7953">
        <f t="shared" si="623"/>
        <v>0</v>
      </c>
    </row>
    <row r="7954" spans="1:27" x14ac:dyDescent="0.3">
      <c r="A7954">
        <v>100067</v>
      </c>
      <c r="B7954">
        <v>230922</v>
      </c>
      <c r="C7954" s="3">
        <v>44130.833333333336</v>
      </c>
      <c r="D7954">
        <v>2</v>
      </c>
      <c r="E7954">
        <v>1</v>
      </c>
      <c r="F7954" t="s">
        <v>26</v>
      </c>
      <c r="G7954">
        <v>2</v>
      </c>
      <c r="H7954">
        <v>68.042969999999997</v>
      </c>
      <c r="I7954">
        <v>22.29297</v>
      </c>
      <c r="J7954">
        <v>1.105469</v>
      </c>
      <c r="K7954">
        <v>80.03125</v>
      </c>
      <c r="L7954" s="3">
        <v>44130.586111111108</v>
      </c>
      <c r="M7954">
        <v>17.18</v>
      </c>
      <c r="N7954" t="s">
        <v>28</v>
      </c>
      <c r="P7954">
        <f>(C7954-Key!$B$1)*24</f>
        <v>4.9500000000698492</v>
      </c>
      <c r="Q7954">
        <f>(Key!$B$2-'17.1'!C7954)*24</f>
        <v>-2.0000000000582077</v>
      </c>
      <c r="R7954" s="3">
        <f>C7954-(M7954-Key!$B$5)/(24*Key!$B$6)</f>
        <v>44130.819518518518</v>
      </c>
      <c r="S7954">
        <f>M7954-Key!$B$5</f>
        <v>14.92</v>
      </c>
      <c r="T7954" s="2">
        <f t="shared" si="620"/>
        <v>44129.833333333336</v>
      </c>
      <c r="U7954" t="str">
        <f t="shared" si="621"/>
        <v>10-25-2020 20:00</v>
      </c>
      <c r="V7954">
        <f>IFERROR(IF(W7954=Z7954,VLOOKUP($U7954,[1]C8842!$G$2:$M$145,3,FALSE),0),0)</f>
        <v>0</v>
      </c>
      <c r="W7954">
        <f>VLOOKUP(RIGHT($V$1,5),Key!$A$9:$B$14,2,FALSE)</f>
        <v>10.199999999999999</v>
      </c>
      <c r="X7954">
        <f t="shared" si="624"/>
        <v>0</v>
      </c>
      <c r="Y7954">
        <f>VLOOKUP(RIGHT($X$1,5),Key!$A$9:$B$14,2,FALSE)</f>
        <v>3.7</v>
      </c>
      <c r="Z7954">
        <f t="shared" si="622"/>
        <v>10.199999999999999</v>
      </c>
      <c r="AA7954">
        <f t="shared" si="623"/>
        <v>0</v>
      </c>
    </row>
    <row r="7955" spans="1:27" x14ac:dyDescent="0.3">
      <c r="A7955">
        <v>100067</v>
      </c>
      <c r="B7955">
        <v>230922</v>
      </c>
      <c r="C7955" s="3">
        <v>44130.833333333336</v>
      </c>
      <c r="D7955">
        <v>3</v>
      </c>
      <c r="E7955">
        <v>2</v>
      </c>
      <c r="F7955" t="s">
        <v>26</v>
      </c>
      <c r="G7955">
        <v>1</v>
      </c>
      <c r="H7955">
        <v>63.300780000000003</v>
      </c>
      <c r="I7955">
        <v>15.820309999999999</v>
      </c>
      <c r="J7955">
        <v>0.9140625</v>
      </c>
      <c r="K7955">
        <v>96.039060000000006</v>
      </c>
      <c r="L7955" s="3">
        <v>44130.586111111108</v>
      </c>
      <c r="M7955">
        <v>17.18</v>
      </c>
      <c r="N7955" t="s">
        <v>28</v>
      </c>
      <c r="P7955">
        <f>(C7955-Key!$B$1)*24</f>
        <v>4.9500000000698492</v>
      </c>
      <c r="Q7955">
        <f>(Key!$B$2-'17.1'!C7955)*24</f>
        <v>-2.0000000000582077</v>
      </c>
      <c r="R7955" s="3">
        <f>C7955-(M7955-Key!$B$5)/(24*Key!$B$6)</f>
        <v>44130.819518518518</v>
      </c>
      <c r="S7955">
        <f>M7955-Key!$B$5</f>
        <v>14.92</v>
      </c>
      <c r="T7955" s="2">
        <f t="shared" si="620"/>
        <v>44129.833333333336</v>
      </c>
      <c r="U7955" t="str">
        <f t="shared" si="621"/>
        <v>10-25-2020 20:00</v>
      </c>
      <c r="V7955">
        <f>IFERROR(IF(W7955=Z7955,VLOOKUP($U7955,[1]C8842!$G$2:$M$145,3,FALSE),0),0)</f>
        <v>0</v>
      </c>
      <c r="W7955">
        <f>VLOOKUP(RIGHT($V$1,5),Key!$A$9:$B$14,2,FALSE)</f>
        <v>10.199999999999999</v>
      </c>
      <c r="X7955">
        <f t="shared" si="624"/>
        <v>0</v>
      </c>
      <c r="Y7955">
        <f>VLOOKUP(RIGHT($X$1,5),Key!$A$9:$B$14,2,FALSE)</f>
        <v>3.7</v>
      </c>
      <c r="Z7955">
        <f t="shared" si="622"/>
        <v>10.199999999999999</v>
      </c>
      <c r="AA7955">
        <f t="shared" si="623"/>
        <v>0</v>
      </c>
    </row>
    <row r="7956" spans="1:27" x14ac:dyDescent="0.3">
      <c r="A7956">
        <v>100067</v>
      </c>
      <c r="B7956">
        <v>230922</v>
      </c>
      <c r="C7956" s="3">
        <v>44130.833333333336</v>
      </c>
      <c r="D7956">
        <v>3</v>
      </c>
      <c r="E7956">
        <v>2</v>
      </c>
      <c r="F7956" t="s">
        <v>26</v>
      </c>
      <c r="G7956">
        <v>1</v>
      </c>
      <c r="H7956">
        <v>66.214839999999995</v>
      </c>
      <c r="I7956">
        <v>19.375</v>
      </c>
      <c r="J7956">
        <v>1.019531</v>
      </c>
      <c r="K7956">
        <v>94.039060000000006</v>
      </c>
      <c r="L7956" s="3">
        <v>44130.586111111108</v>
      </c>
      <c r="M7956">
        <v>17.18</v>
      </c>
      <c r="N7956" t="s">
        <v>28</v>
      </c>
      <c r="P7956">
        <f>(C7956-Key!$B$1)*24</f>
        <v>4.9500000000698492</v>
      </c>
      <c r="Q7956">
        <f>(Key!$B$2-'17.1'!C7956)*24</f>
        <v>-2.0000000000582077</v>
      </c>
      <c r="R7956" s="3">
        <f>C7956-(M7956-Key!$B$5)/(24*Key!$B$6)</f>
        <v>44130.819518518518</v>
      </c>
      <c r="S7956">
        <f>M7956-Key!$B$5</f>
        <v>14.92</v>
      </c>
      <c r="T7956" s="2">
        <f t="shared" si="620"/>
        <v>44129.833333333336</v>
      </c>
      <c r="U7956" t="str">
        <f t="shared" si="621"/>
        <v>10-25-2020 20:00</v>
      </c>
      <c r="V7956">
        <f>IFERROR(IF(W7956=Z7956,VLOOKUP($U7956,[1]C8842!$G$2:$M$145,3,FALSE),0),0)</f>
        <v>0</v>
      </c>
      <c r="W7956">
        <f>VLOOKUP(RIGHT($V$1,5),Key!$A$9:$B$14,2,FALSE)</f>
        <v>10.199999999999999</v>
      </c>
      <c r="X7956">
        <f t="shared" si="624"/>
        <v>0</v>
      </c>
      <c r="Y7956">
        <f>VLOOKUP(RIGHT($X$1,5),Key!$A$9:$B$14,2,FALSE)</f>
        <v>3.7</v>
      </c>
      <c r="Z7956">
        <f t="shared" si="622"/>
        <v>10.199999999999999</v>
      </c>
      <c r="AA7956">
        <f t="shared" si="623"/>
        <v>0</v>
      </c>
    </row>
    <row r="7957" spans="1:27" x14ac:dyDescent="0.3">
      <c r="A7957">
        <v>100067</v>
      </c>
      <c r="B7957">
        <v>230922</v>
      </c>
      <c r="C7957" s="3">
        <v>44130.833333333336</v>
      </c>
      <c r="D7957">
        <v>2</v>
      </c>
      <c r="E7957">
        <v>1</v>
      </c>
      <c r="F7957" t="s">
        <v>26</v>
      </c>
      <c r="G7957">
        <v>1</v>
      </c>
      <c r="H7957">
        <v>69.773439999999994</v>
      </c>
      <c r="I7957">
        <v>16.566410000000001</v>
      </c>
      <c r="J7957">
        <v>0.859375</v>
      </c>
      <c r="K7957">
        <v>81.035160000000005</v>
      </c>
      <c r="L7957" s="3">
        <v>44130.586111111108</v>
      </c>
      <c r="M7957">
        <v>17.18</v>
      </c>
      <c r="N7957" t="s">
        <v>28</v>
      </c>
      <c r="P7957">
        <f>(C7957-Key!$B$1)*24</f>
        <v>4.9500000000698492</v>
      </c>
      <c r="Q7957">
        <f>(Key!$B$2-'17.1'!C7957)*24</f>
        <v>-2.0000000000582077</v>
      </c>
      <c r="R7957" s="3">
        <f>C7957-(M7957-Key!$B$5)/(24*Key!$B$6)</f>
        <v>44130.819518518518</v>
      </c>
      <c r="S7957">
        <f>M7957-Key!$B$5</f>
        <v>14.92</v>
      </c>
      <c r="T7957" s="2">
        <f t="shared" si="620"/>
        <v>44129.833333333336</v>
      </c>
      <c r="U7957" t="str">
        <f t="shared" si="621"/>
        <v>10-25-2020 20:00</v>
      </c>
      <c r="V7957">
        <f>IFERROR(IF(W7957=Z7957,VLOOKUP($U7957,[1]C8842!$G$2:$M$145,3,FALSE),0),0)</f>
        <v>0</v>
      </c>
      <c r="W7957">
        <f>VLOOKUP(RIGHT($V$1,5),Key!$A$9:$B$14,2,FALSE)</f>
        <v>10.199999999999999</v>
      </c>
      <c r="X7957">
        <f t="shared" si="624"/>
        <v>0</v>
      </c>
      <c r="Y7957">
        <f>VLOOKUP(RIGHT($X$1,5),Key!$A$9:$B$14,2,FALSE)</f>
        <v>3.7</v>
      </c>
      <c r="Z7957">
        <f t="shared" si="622"/>
        <v>10.199999999999999</v>
      </c>
      <c r="AA7957">
        <f t="shared" si="623"/>
        <v>0</v>
      </c>
    </row>
    <row r="7958" spans="1:27" x14ac:dyDescent="0.3">
      <c r="A7958">
        <v>100067</v>
      </c>
      <c r="B7958">
        <v>230922</v>
      </c>
      <c r="C7958" s="3">
        <v>44130.833333333336</v>
      </c>
      <c r="D7958">
        <v>0</v>
      </c>
      <c r="E7958">
        <v>2</v>
      </c>
      <c r="F7958" t="s">
        <v>25</v>
      </c>
      <c r="G7958">
        <v>1</v>
      </c>
      <c r="H7958">
        <v>58.707030000000003</v>
      </c>
      <c r="I7958">
        <v>14.464840000000001</v>
      </c>
      <c r="J7958">
        <v>0.92578130000000003</v>
      </c>
      <c r="K7958">
        <v>46.019530000000003</v>
      </c>
      <c r="L7958" s="3">
        <v>44130.586111111108</v>
      </c>
      <c r="M7958">
        <v>17.18</v>
      </c>
      <c r="N7958" t="s">
        <v>28</v>
      </c>
      <c r="P7958">
        <f>(C7958-Key!$B$1)*24</f>
        <v>4.9500000000698492</v>
      </c>
      <c r="Q7958">
        <f>(Key!$B$2-'17.1'!C7958)*24</f>
        <v>-2.0000000000582077</v>
      </c>
      <c r="R7958" s="3">
        <f>C7958-(M7958-Key!$B$5)/(24*Key!$B$6)</f>
        <v>44130.819518518518</v>
      </c>
      <c r="S7958">
        <f>M7958-Key!$B$5</f>
        <v>14.92</v>
      </c>
      <c r="T7958" s="2">
        <f t="shared" si="620"/>
        <v>44129.833333333336</v>
      </c>
      <c r="U7958" t="str">
        <f t="shared" si="621"/>
        <v>10-25-2020 20:00</v>
      </c>
      <c r="V7958">
        <f>IFERROR(IF(W7958=Z7958,VLOOKUP($U7958,[1]C8842!$G$2:$M$145,3,FALSE),0),0)</f>
        <v>0</v>
      </c>
      <c r="W7958">
        <f>VLOOKUP(RIGHT($V$1,5),Key!$A$9:$B$14,2,FALSE)</f>
        <v>10.199999999999999</v>
      </c>
      <c r="X7958">
        <f t="shared" si="624"/>
        <v>0</v>
      </c>
      <c r="Y7958">
        <f>VLOOKUP(RIGHT($X$1,5),Key!$A$9:$B$14,2,FALSE)</f>
        <v>3.7</v>
      </c>
      <c r="Z7958">
        <f t="shared" si="622"/>
        <v>10.199999999999999</v>
      </c>
      <c r="AA7958">
        <f t="shared" si="623"/>
        <v>0</v>
      </c>
    </row>
    <row r="7959" spans="1:27" x14ac:dyDescent="0.3">
      <c r="A7959">
        <v>100067</v>
      </c>
      <c r="B7959">
        <v>230922</v>
      </c>
      <c r="C7959" s="3">
        <v>44130.833333333336</v>
      </c>
      <c r="D7959">
        <v>2</v>
      </c>
      <c r="E7959">
        <v>1</v>
      </c>
      <c r="F7959" t="s">
        <v>26</v>
      </c>
      <c r="G7959">
        <v>1</v>
      </c>
      <c r="H7959">
        <v>61.347659999999998</v>
      </c>
      <c r="I7959">
        <v>18.13672</v>
      </c>
      <c r="J7959">
        <v>1.046875</v>
      </c>
      <c r="K7959">
        <v>81.035160000000005</v>
      </c>
      <c r="L7959" s="3">
        <v>44130.586111111108</v>
      </c>
      <c r="M7959">
        <v>17.18</v>
      </c>
      <c r="N7959" t="s">
        <v>28</v>
      </c>
      <c r="P7959">
        <f>(C7959-Key!$B$1)*24</f>
        <v>4.9500000000698492</v>
      </c>
      <c r="Q7959">
        <f>(Key!$B$2-'17.1'!C7959)*24</f>
        <v>-2.0000000000582077</v>
      </c>
      <c r="R7959" s="3">
        <f>C7959-(M7959-Key!$B$5)/(24*Key!$B$6)</f>
        <v>44130.819518518518</v>
      </c>
      <c r="S7959">
        <f>M7959-Key!$B$5</f>
        <v>14.92</v>
      </c>
      <c r="T7959" s="2">
        <f t="shared" si="620"/>
        <v>44129.833333333336</v>
      </c>
      <c r="U7959" t="str">
        <f t="shared" si="621"/>
        <v>10-25-2020 20:00</v>
      </c>
      <c r="V7959">
        <f>IFERROR(IF(W7959=Z7959,VLOOKUP($U7959,[1]C8842!$G$2:$M$145,3,FALSE),0),0)</f>
        <v>0</v>
      </c>
      <c r="W7959">
        <f>VLOOKUP(RIGHT($V$1,5),Key!$A$9:$B$14,2,FALSE)</f>
        <v>10.199999999999999</v>
      </c>
      <c r="X7959">
        <f t="shared" si="624"/>
        <v>0</v>
      </c>
      <c r="Y7959">
        <f>VLOOKUP(RIGHT($X$1,5),Key!$A$9:$B$14,2,FALSE)</f>
        <v>3.7</v>
      </c>
      <c r="Z7959">
        <f t="shared" si="622"/>
        <v>10.199999999999999</v>
      </c>
      <c r="AA7959">
        <f t="shared" si="623"/>
        <v>0</v>
      </c>
    </row>
    <row r="7960" spans="1:27" x14ac:dyDescent="0.3">
      <c r="A7960">
        <v>100067</v>
      </c>
      <c r="B7960">
        <v>230922</v>
      </c>
      <c r="C7960" s="3">
        <v>44130.833333333336</v>
      </c>
      <c r="D7960">
        <v>2</v>
      </c>
      <c r="E7960">
        <v>1</v>
      </c>
      <c r="F7960" t="s">
        <v>26</v>
      </c>
      <c r="G7960">
        <v>1</v>
      </c>
      <c r="H7960">
        <v>70.617189999999994</v>
      </c>
      <c r="I7960">
        <v>14.9375</v>
      </c>
      <c r="J7960">
        <v>0.78515630000000003</v>
      </c>
      <c r="K7960">
        <v>81.035160000000005</v>
      </c>
      <c r="L7960" s="3">
        <v>44130.586111111108</v>
      </c>
      <c r="M7960">
        <v>17.18</v>
      </c>
      <c r="N7960" t="s">
        <v>28</v>
      </c>
      <c r="P7960">
        <f>(C7960-Key!$B$1)*24</f>
        <v>4.9500000000698492</v>
      </c>
      <c r="Q7960">
        <f>(Key!$B$2-'17.1'!C7960)*24</f>
        <v>-2.0000000000582077</v>
      </c>
      <c r="R7960" s="3">
        <f>C7960-(M7960-Key!$B$5)/(24*Key!$B$6)</f>
        <v>44130.819518518518</v>
      </c>
      <c r="S7960">
        <f>M7960-Key!$B$5</f>
        <v>14.92</v>
      </c>
      <c r="T7960" s="2">
        <f t="shared" si="620"/>
        <v>44129.833333333336</v>
      </c>
      <c r="U7960" t="str">
        <f t="shared" si="621"/>
        <v>10-25-2020 20:00</v>
      </c>
      <c r="V7960">
        <f>IFERROR(IF(W7960=Z7960,VLOOKUP($U7960,[1]C8842!$G$2:$M$145,3,FALSE),0),0)</f>
        <v>0</v>
      </c>
      <c r="W7960">
        <f>VLOOKUP(RIGHT($V$1,5),Key!$A$9:$B$14,2,FALSE)</f>
        <v>10.199999999999999</v>
      </c>
      <c r="X7960">
        <f t="shared" si="624"/>
        <v>0</v>
      </c>
      <c r="Y7960">
        <f>VLOOKUP(RIGHT($X$1,5),Key!$A$9:$B$14,2,FALSE)</f>
        <v>3.7</v>
      </c>
      <c r="Z7960">
        <f t="shared" si="622"/>
        <v>10.199999999999999</v>
      </c>
      <c r="AA7960">
        <f t="shared" si="623"/>
        <v>0</v>
      </c>
    </row>
    <row r="7961" spans="1:27" x14ac:dyDescent="0.3">
      <c r="A7961">
        <v>100067</v>
      </c>
      <c r="B7961">
        <v>230922</v>
      </c>
      <c r="C7961" s="3">
        <v>44130.833333333336</v>
      </c>
      <c r="D7961">
        <v>3</v>
      </c>
      <c r="E7961">
        <v>2</v>
      </c>
      <c r="F7961" t="s">
        <v>26</v>
      </c>
      <c r="G7961">
        <v>2</v>
      </c>
      <c r="H7961">
        <v>67.871089999999995</v>
      </c>
      <c r="I7961">
        <v>22.60547</v>
      </c>
      <c r="J7961">
        <v>1.121094</v>
      </c>
      <c r="K7961">
        <v>94.039060000000006</v>
      </c>
      <c r="L7961" s="3">
        <v>44130.586111111108</v>
      </c>
      <c r="M7961">
        <v>17.18</v>
      </c>
      <c r="N7961" t="s">
        <v>28</v>
      </c>
      <c r="P7961">
        <f>(C7961-Key!$B$1)*24</f>
        <v>4.9500000000698492</v>
      </c>
      <c r="Q7961">
        <f>(Key!$B$2-'17.1'!C7961)*24</f>
        <v>-2.0000000000582077</v>
      </c>
      <c r="R7961" s="3">
        <f>C7961-(M7961-Key!$B$5)/(24*Key!$B$6)</f>
        <v>44130.819518518518</v>
      </c>
      <c r="S7961">
        <f>M7961-Key!$B$5</f>
        <v>14.92</v>
      </c>
      <c r="T7961" s="2">
        <f t="shared" si="620"/>
        <v>44129.833333333336</v>
      </c>
      <c r="U7961" t="str">
        <f t="shared" si="621"/>
        <v>10-25-2020 20:00</v>
      </c>
      <c r="V7961">
        <f>IFERROR(IF(W7961=Z7961,VLOOKUP($U7961,[1]C8842!$G$2:$M$145,3,FALSE),0),0)</f>
        <v>0</v>
      </c>
      <c r="W7961">
        <f>VLOOKUP(RIGHT($V$1,5),Key!$A$9:$B$14,2,FALSE)</f>
        <v>10.199999999999999</v>
      </c>
      <c r="X7961">
        <f t="shared" si="624"/>
        <v>0</v>
      </c>
      <c r="Y7961">
        <f>VLOOKUP(RIGHT($X$1,5),Key!$A$9:$B$14,2,FALSE)</f>
        <v>3.7</v>
      </c>
      <c r="Z7961">
        <f t="shared" si="622"/>
        <v>10.199999999999999</v>
      </c>
      <c r="AA7961">
        <f t="shared" si="623"/>
        <v>0</v>
      </c>
    </row>
    <row r="7962" spans="1:27" x14ac:dyDescent="0.3">
      <c r="A7962">
        <v>100067</v>
      </c>
      <c r="B7962">
        <v>230922</v>
      </c>
      <c r="C7962" s="3">
        <v>44130.833333333336</v>
      </c>
      <c r="D7962">
        <v>2</v>
      </c>
      <c r="E7962">
        <v>1</v>
      </c>
      <c r="F7962" t="s">
        <v>26</v>
      </c>
      <c r="G7962">
        <v>1</v>
      </c>
      <c r="H7962">
        <v>67.144530000000003</v>
      </c>
      <c r="I7962">
        <v>16.203130000000002</v>
      </c>
      <c r="J7962">
        <v>0.87890630000000003</v>
      </c>
      <c r="K7962">
        <v>82.035160000000005</v>
      </c>
      <c r="L7962" s="3">
        <v>44130.586111111108</v>
      </c>
      <c r="M7962">
        <v>17.18</v>
      </c>
      <c r="N7962" t="s">
        <v>28</v>
      </c>
      <c r="P7962">
        <f>(C7962-Key!$B$1)*24</f>
        <v>4.9500000000698492</v>
      </c>
      <c r="Q7962">
        <f>(Key!$B$2-'17.1'!C7962)*24</f>
        <v>-2.0000000000582077</v>
      </c>
      <c r="R7962" s="3">
        <f>C7962-(M7962-Key!$B$5)/(24*Key!$B$6)</f>
        <v>44130.819518518518</v>
      </c>
      <c r="S7962">
        <f>M7962-Key!$B$5</f>
        <v>14.92</v>
      </c>
      <c r="T7962" s="2">
        <f t="shared" si="620"/>
        <v>44129.833333333336</v>
      </c>
      <c r="U7962" t="str">
        <f t="shared" si="621"/>
        <v>10-25-2020 20:00</v>
      </c>
      <c r="V7962">
        <f>IFERROR(IF(W7962=Z7962,VLOOKUP($U7962,[1]C8842!$G$2:$M$145,3,FALSE),0),0)</f>
        <v>0</v>
      </c>
      <c r="W7962">
        <f>VLOOKUP(RIGHT($V$1,5),Key!$A$9:$B$14,2,FALSE)</f>
        <v>10.199999999999999</v>
      </c>
      <c r="X7962">
        <f t="shared" si="624"/>
        <v>0</v>
      </c>
      <c r="Y7962">
        <f>VLOOKUP(RIGHT($X$1,5),Key!$A$9:$B$14,2,FALSE)</f>
        <v>3.7</v>
      </c>
      <c r="Z7962">
        <f t="shared" si="622"/>
        <v>10.199999999999999</v>
      </c>
      <c r="AA7962">
        <f t="shared" si="623"/>
        <v>0</v>
      </c>
    </row>
    <row r="7963" spans="1:27" x14ac:dyDescent="0.3">
      <c r="A7963">
        <v>100067</v>
      </c>
      <c r="B7963">
        <v>230922</v>
      </c>
      <c r="C7963" s="3">
        <v>44130.833333333336</v>
      </c>
      <c r="D7963">
        <v>3</v>
      </c>
      <c r="E7963">
        <v>2</v>
      </c>
      <c r="F7963" t="s">
        <v>26</v>
      </c>
      <c r="G7963">
        <v>1</v>
      </c>
      <c r="H7963">
        <v>71.933589999999995</v>
      </c>
      <c r="I7963">
        <v>16.246089999999999</v>
      </c>
      <c r="J7963">
        <v>0.8203125</v>
      </c>
      <c r="K7963">
        <v>94.039060000000006</v>
      </c>
      <c r="L7963" s="3">
        <v>44130.586111111108</v>
      </c>
      <c r="M7963">
        <v>17.18</v>
      </c>
      <c r="N7963" t="s">
        <v>28</v>
      </c>
      <c r="P7963">
        <f>(C7963-Key!$B$1)*24</f>
        <v>4.9500000000698492</v>
      </c>
      <c r="Q7963">
        <f>(Key!$B$2-'17.1'!C7963)*24</f>
        <v>-2.0000000000582077</v>
      </c>
      <c r="R7963" s="3">
        <f>C7963-(M7963-Key!$B$5)/(24*Key!$B$6)</f>
        <v>44130.819518518518</v>
      </c>
      <c r="S7963">
        <f>M7963-Key!$B$5</f>
        <v>14.92</v>
      </c>
      <c r="T7963" s="2">
        <f t="shared" si="620"/>
        <v>44129.833333333336</v>
      </c>
      <c r="U7963" t="str">
        <f t="shared" si="621"/>
        <v>10-25-2020 20:00</v>
      </c>
      <c r="V7963">
        <f>IFERROR(IF(W7963=Z7963,VLOOKUP($U7963,[1]C8842!$G$2:$M$145,3,FALSE),0),0)</f>
        <v>0</v>
      </c>
      <c r="W7963">
        <f>VLOOKUP(RIGHT($V$1,5),Key!$A$9:$B$14,2,FALSE)</f>
        <v>10.199999999999999</v>
      </c>
      <c r="X7963">
        <f t="shared" si="624"/>
        <v>0</v>
      </c>
      <c r="Y7963">
        <f>VLOOKUP(RIGHT($X$1,5),Key!$A$9:$B$14,2,FALSE)</f>
        <v>3.7</v>
      </c>
      <c r="Z7963">
        <f t="shared" si="622"/>
        <v>10.199999999999999</v>
      </c>
      <c r="AA7963">
        <f t="shared" si="623"/>
        <v>0</v>
      </c>
    </row>
    <row r="7964" spans="1:27" x14ac:dyDescent="0.3">
      <c r="A7964">
        <v>100067</v>
      </c>
      <c r="B7964">
        <v>230922</v>
      </c>
      <c r="C7964" s="3">
        <v>44130.833333333336</v>
      </c>
      <c r="D7964">
        <v>3</v>
      </c>
      <c r="E7964">
        <v>2</v>
      </c>
      <c r="F7964" t="s">
        <v>26</v>
      </c>
      <c r="G7964">
        <v>1</v>
      </c>
      <c r="H7964">
        <v>63.433590000000002</v>
      </c>
      <c r="I7964">
        <v>17.808589999999999</v>
      </c>
      <c r="J7964">
        <v>0.99609380000000003</v>
      </c>
      <c r="K7964">
        <v>94.039060000000006</v>
      </c>
      <c r="L7964" s="3">
        <v>44130.586111111108</v>
      </c>
      <c r="M7964">
        <v>17.18</v>
      </c>
      <c r="N7964" t="s">
        <v>28</v>
      </c>
      <c r="P7964">
        <f>(C7964-Key!$B$1)*24</f>
        <v>4.9500000000698492</v>
      </c>
      <c r="Q7964">
        <f>(Key!$B$2-'17.1'!C7964)*24</f>
        <v>-2.0000000000582077</v>
      </c>
      <c r="R7964" s="3">
        <f>C7964-(M7964-Key!$B$5)/(24*Key!$B$6)</f>
        <v>44130.819518518518</v>
      </c>
      <c r="S7964">
        <f>M7964-Key!$B$5</f>
        <v>14.92</v>
      </c>
      <c r="T7964" s="2">
        <f t="shared" si="620"/>
        <v>44129.833333333336</v>
      </c>
      <c r="U7964" t="str">
        <f t="shared" si="621"/>
        <v>10-25-2020 20:00</v>
      </c>
      <c r="V7964">
        <f>IFERROR(IF(W7964=Z7964,VLOOKUP($U7964,[1]C8842!$G$2:$M$145,3,FALSE),0),0)</f>
        <v>0</v>
      </c>
      <c r="W7964">
        <f>VLOOKUP(RIGHT($V$1,5),Key!$A$9:$B$14,2,FALSE)</f>
        <v>10.199999999999999</v>
      </c>
      <c r="X7964">
        <f t="shared" si="624"/>
        <v>0</v>
      </c>
      <c r="Y7964">
        <f>VLOOKUP(RIGHT($X$1,5),Key!$A$9:$B$14,2,FALSE)</f>
        <v>3.7</v>
      </c>
      <c r="Z7964">
        <f t="shared" si="622"/>
        <v>10.199999999999999</v>
      </c>
      <c r="AA7964">
        <f t="shared" si="623"/>
        <v>0</v>
      </c>
    </row>
    <row r="7965" spans="1:27" x14ac:dyDescent="0.3">
      <c r="A7965">
        <v>100067</v>
      </c>
      <c r="B7965">
        <v>230922</v>
      </c>
      <c r="C7965" s="3">
        <v>44130.833333333336</v>
      </c>
      <c r="D7965">
        <v>1</v>
      </c>
      <c r="E7965">
        <v>1</v>
      </c>
      <c r="F7965" t="s">
        <v>25</v>
      </c>
      <c r="G7965">
        <v>3</v>
      </c>
      <c r="H7965">
        <v>63.914059999999999</v>
      </c>
      <c r="I7965">
        <v>35.597659999999998</v>
      </c>
      <c r="J7965">
        <v>1.730469</v>
      </c>
      <c r="K7965">
        <v>57.023440000000001</v>
      </c>
      <c r="L7965" s="3">
        <v>44130.586111111108</v>
      </c>
      <c r="M7965">
        <v>17.18</v>
      </c>
      <c r="N7965" t="s">
        <v>28</v>
      </c>
      <c r="P7965">
        <f>(C7965-Key!$B$1)*24</f>
        <v>4.9500000000698492</v>
      </c>
      <c r="Q7965">
        <f>(Key!$B$2-'17.1'!C7965)*24</f>
        <v>-2.0000000000582077</v>
      </c>
      <c r="R7965" s="3">
        <f>C7965-(M7965-Key!$B$5)/(24*Key!$B$6)</f>
        <v>44130.819518518518</v>
      </c>
      <c r="S7965">
        <f>M7965-Key!$B$5</f>
        <v>14.92</v>
      </c>
      <c r="T7965" s="2">
        <f t="shared" si="620"/>
        <v>44129.833333333336</v>
      </c>
      <c r="U7965" t="str">
        <f t="shared" si="621"/>
        <v>10-25-2020 20:00</v>
      </c>
      <c r="V7965">
        <f>IFERROR(IF(W7965=Z7965,VLOOKUP($U7965,[1]C8842!$G$2:$M$145,3,FALSE),0),0)</f>
        <v>0</v>
      </c>
      <c r="W7965">
        <f>VLOOKUP(RIGHT($V$1,5),Key!$A$9:$B$14,2,FALSE)</f>
        <v>10.199999999999999</v>
      </c>
      <c r="X7965">
        <f t="shared" si="624"/>
        <v>0</v>
      </c>
      <c r="Y7965">
        <f>VLOOKUP(RIGHT($X$1,5),Key!$A$9:$B$14,2,FALSE)</f>
        <v>3.7</v>
      </c>
      <c r="Z7965">
        <f t="shared" si="622"/>
        <v>10.199999999999999</v>
      </c>
      <c r="AA7965">
        <f t="shared" si="623"/>
        <v>0</v>
      </c>
    </row>
    <row r="7966" spans="1:27" x14ac:dyDescent="0.3">
      <c r="A7966">
        <v>100067</v>
      </c>
      <c r="B7966">
        <v>230922</v>
      </c>
      <c r="C7966" s="3">
        <v>44130.833333333336</v>
      </c>
      <c r="D7966">
        <v>0</v>
      </c>
      <c r="E7966">
        <v>2</v>
      </c>
      <c r="F7966" t="s">
        <v>25</v>
      </c>
      <c r="G7966">
        <v>4</v>
      </c>
      <c r="H7966">
        <v>68.519530000000003</v>
      </c>
      <c r="I7966">
        <v>66.753910000000005</v>
      </c>
      <c r="J7966">
        <v>2.8242189999999998</v>
      </c>
      <c r="K7966">
        <v>46.019530000000003</v>
      </c>
      <c r="L7966" s="3">
        <v>44130.586111111108</v>
      </c>
      <c r="M7966">
        <v>17.18</v>
      </c>
      <c r="N7966" t="s">
        <v>28</v>
      </c>
      <c r="P7966">
        <f>(C7966-Key!$B$1)*24</f>
        <v>4.9500000000698492</v>
      </c>
      <c r="Q7966">
        <f>(Key!$B$2-'17.1'!C7966)*24</f>
        <v>-2.0000000000582077</v>
      </c>
      <c r="R7966" s="3">
        <f>C7966-(M7966-Key!$B$5)/(24*Key!$B$6)</f>
        <v>44130.819518518518</v>
      </c>
      <c r="S7966">
        <f>M7966-Key!$B$5</f>
        <v>14.92</v>
      </c>
      <c r="T7966" s="2">
        <f t="shared" si="620"/>
        <v>44129.833333333336</v>
      </c>
      <c r="U7966" t="str">
        <f t="shared" si="621"/>
        <v>10-25-2020 20:00</v>
      </c>
      <c r="V7966">
        <f>IFERROR(IF(W7966=Z7966,VLOOKUP($U7966,[1]C8842!$G$2:$M$145,3,FALSE),0),0)</f>
        <v>0</v>
      </c>
      <c r="W7966">
        <f>VLOOKUP(RIGHT($V$1,5),Key!$A$9:$B$14,2,FALSE)</f>
        <v>10.199999999999999</v>
      </c>
      <c r="X7966">
        <f t="shared" si="624"/>
        <v>0</v>
      </c>
      <c r="Y7966">
        <f>VLOOKUP(RIGHT($X$1,5),Key!$A$9:$B$14,2,FALSE)</f>
        <v>3.7</v>
      </c>
      <c r="Z7966">
        <f t="shared" si="622"/>
        <v>10.199999999999999</v>
      </c>
      <c r="AA7966">
        <f t="shared" si="623"/>
        <v>0</v>
      </c>
    </row>
    <row r="7967" spans="1:27" x14ac:dyDescent="0.3">
      <c r="A7967">
        <v>100067</v>
      </c>
      <c r="B7967">
        <v>230922</v>
      </c>
      <c r="C7967" s="3">
        <v>44130.833333333336</v>
      </c>
      <c r="D7967">
        <v>0</v>
      </c>
      <c r="E7967">
        <v>2</v>
      </c>
      <c r="F7967" t="s">
        <v>25</v>
      </c>
      <c r="G7967">
        <v>5</v>
      </c>
      <c r="H7967">
        <v>65.761719999999997</v>
      </c>
      <c r="I7967">
        <v>97.089839999999995</v>
      </c>
      <c r="J7967">
        <v>4.171875</v>
      </c>
      <c r="K7967">
        <v>46.019530000000003</v>
      </c>
      <c r="L7967" s="3">
        <v>44130.586111111108</v>
      </c>
      <c r="M7967">
        <v>17.18</v>
      </c>
      <c r="N7967" t="s">
        <v>28</v>
      </c>
      <c r="P7967">
        <f>(C7967-Key!$B$1)*24</f>
        <v>4.9500000000698492</v>
      </c>
      <c r="Q7967">
        <f>(Key!$B$2-'17.1'!C7967)*24</f>
        <v>-2.0000000000582077</v>
      </c>
      <c r="R7967" s="3">
        <f>C7967-(M7967-Key!$B$5)/(24*Key!$B$6)</f>
        <v>44130.819518518518</v>
      </c>
      <c r="S7967">
        <f>M7967-Key!$B$5</f>
        <v>14.92</v>
      </c>
      <c r="T7967" s="2">
        <f t="shared" si="620"/>
        <v>44129.833333333336</v>
      </c>
      <c r="U7967" t="str">
        <f t="shared" si="621"/>
        <v>10-25-2020 20:00</v>
      </c>
      <c r="V7967">
        <f>IFERROR(IF(W7967=Z7967,VLOOKUP($U7967,[1]C8842!$G$2:$M$145,3,FALSE),0),0)</f>
        <v>0</v>
      </c>
      <c r="W7967">
        <f>VLOOKUP(RIGHT($V$1,5),Key!$A$9:$B$14,2,FALSE)</f>
        <v>10.199999999999999</v>
      </c>
      <c r="X7967">
        <f t="shared" si="624"/>
        <v>0</v>
      </c>
      <c r="Y7967">
        <f>VLOOKUP(RIGHT($X$1,5),Key!$A$9:$B$14,2,FALSE)</f>
        <v>3.7</v>
      </c>
      <c r="Z7967">
        <f t="shared" si="622"/>
        <v>10.199999999999999</v>
      </c>
      <c r="AA7967">
        <f t="shared" si="623"/>
        <v>0</v>
      </c>
    </row>
    <row r="7968" spans="1:27" x14ac:dyDescent="0.3">
      <c r="A7968">
        <v>100067</v>
      </c>
      <c r="B7968">
        <v>230922</v>
      </c>
      <c r="C7968" s="3">
        <v>44130.834027777775</v>
      </c>
      <c r="D7968">
        <v>3</v>
      </c>
      <c r="E7968">
        <v>2</v>
      </c>
      <c r="F7968" t="s">
        <v>26</v>
      </c>
      <c r="G7968">
        <v>5</v>
      </c>
      <c r="H7968">
        <v>62.160159999999998</v>
      </c>
      <c r="I7968">
        <v>84.445310000000006</v>
      </c>
      <c r="J7968">
        <v>3.8710939999999998</v>
      </c>
      <c r="K7968">
        <v>91.039060000000006</v>
      </c>
      <c r="L7968" s="3">
        <v>44130.586111111108</v>
      </c>
      <c r="M7968">
        <v>17.18</v>
      </c>
      <c r="N7968" t="s">
        <v>28</v>
      </c>
      <c r="P7968">
        <f>(C7968-Key!$B$1)*24</f>
        <v>4.96666666661622</v>
      </c>
      <c r="Q7968">
        <f>(Key!$B$2-'17.1'!C7968)*24</f>
        <v>-2.0166666666045785</v>
      </c>
      <c r="R7968" s="3">
        <f>C7968-(M7968-Key!$B$5)/(24*Key!$B$6)</f>
        <v>44130.820212962957</v>
      </c>
      <c r="S7968">
        <f>M7968-Key!$B$5</f>
        <v>14.92</v>
      </c>
      <c r="T7968" s="2">
        <f t="shared" si="620"/>
        <v>44129.833333333336</v>
      </c>
      <c r="U7968" t="str">
        <f t="shared" si="621"/>
        <v>10-25-2020 20:00</v>
      </c>
      <c r="V7968">
        <f>IFERROR(IF(W7968=Z7968,VLOOKUP($U7968,[1]C8842!$G$2:$M$145,3,FALSE),0),0)</f>
        <v>0</v>
      </c>
      <c r="W7968">
        <f>VLOOKUP(RIGHT($V$1,5),Key!$A$9:$B$14,2,FALSE)</f>
        <v>10.199999999999999</v>
      </c>
      <c r="X7968">
        <f t="shared" si="624"/>
        <v>0</v>
      </c>
      <c r="Y7968">
        <f>VLOOKUP(RIGHT($X$1,5),Key!$A$9:$B$14,2,FALSE)</f>
        <v>3.7</v>
      </c>
      <c r="Z7968">
        <f t="shared" si="622"/>
        <v>10.199999999999999</v>
      </c>
      <c r="AA7968">
        <f t="shared" si="623"/>
        <v>0</v>
      </c>
    </row>
    <row r="7969" spans="1:27" x14ac:dyDescent="0.3">
      <c r="A7969">
        <v>100067</v>
      </c>
      <c r="B7969">
        <v>230922</v>
      </c>
      <c r="C7969" s="3">
        <v>44130.834027777775</v>
      </c>
      <c r="D7969">
        <v>0</v>
      </c>
      <c r="E7969">
        <v>2</v>
      </c>
      <c r="F7969" t="s">
        <v>25</v>
      </c>
      <c r="G7969">
        <v>2</v>
      </c>
      <c r="H7969">
        <v>64.832030000000003</v>
      </c>
      <c r="I7969">
        <v>20.097660000000001</v>
      </c>
      <c r="J7969">
        <v>1.0703130000000001</v>
      </c>
      <c r="K7969">
        <v>46.019530000000003</v>
      </c>
      <c r="L7969" s="3">
        <v>44130.586111111108</v>
      </c>
      <c r="M7969">
        <v>17.18</v>
      </c>
      <c r="N7969" t="s">
        <v>28</v>
      </c>
      <c r="P7969">
        <f>(C7969-Key!$B$1)*24</f>
        <v>4.96666666661622</v>
      </c>
      <c r="Q7969">
        <f>(Key!$B$2-'17.1'!C7969)*24</f>
        <v>-2.0166666666045785</v>
      </c>
      <c r="R7969" s="3">
        <f>C7969-(M7969-Key!$B$5)/(24*Key!$B$6)</f>
        <v>44130.820212962957</v>
      </c>
      <c r="S7969">
        <f>M7969-Key!$B$5</f>
        <v>14.92</v>
      </c>
      <c r="T7969" s="2">
        <f t="shared" si="620"/>
        <v>44129.833333333336</v>
      </c>
      <c r="U7969" t="str">
        <f t="shared" si="621"/>
        <v>10-25-2020 20:00</v>
      </c>
      <c r="V7969">
        <f>IFERROR(IF(W7969=Z7969,VLOOKUP($U7969,[1]C8842!$G$2:$M$145,3,FALSE),0),0)</f>
        <v>0</v>
      </c>
      <c r="W7969">
        <f>VLOOKUP(RIGHT($V$1,5),Key!$A$9:$B$14,2,FALSE)</f>
        <v>10.199999999999999</v>
      </c>
      <c r="X7969">
        <f t="shared" si="624"/>
        <v>0</v>
      </c>
      <c r="Y7969">
        <f>VLOOKUP(RIGHT($X$1,5),Key!$A$9:$B$14,2,FALSE)</f>
        <v>3.7</v>
      </c>
      <c r="Z7969">
        <f t="shared" si="622"/>
        <v>10.199999999999999</v>
      </c>
      <c r="AA7969">
        <f t="shared" si="623"/>
        <v>0</v>
      </c>
    </row>
    <row r="7970" spans="1:27" x14ac:dyDescent="0.3">
      <c r="A7970">
        <v>100067</v>
      </c>
      <c r="B7970">
        <v>230922</v>
      </c>
      <c r="C7970" s="3">
        <v>44130.834027777775</v>
      </c>
      <c r="D7970">
        <v>1</v>
      </c>
      <c r="E7970">
        <v>1</v>
      </c>
      <c r="F7970" t="s">
        <v>25</v>
      </c>
      <c r="G7970">
        <v>1</v>
      </c>
      <c r="H7970">
        <v>69.65625</v>
      </c>
      <c r="I7970">
        <v>13.226559999999999</v>
      </c>
      <c r="J7970">
        <v>0.734375</v>
      </c>
      <c r="K7970">
        <v>56.023440000000001</v>
      </c>
      <c r="L7970" s="3">
        <v>44130.586111111108</v>
      </c>
      <c r="M7970">
        <v>17.18</v>
      </c>
      <c r="N7970" t="s">
        <v>28</v>
      </c>
      <c r="P7970">
        <f>(C7970-Key!$B$1)*24</f>
        <v>4.96666666661622</v>
      </c>
      <c r="Q7970">
        <f>(Key!$B$2-'17.1'!C7970)*24</f>
        <v>-2.0166666666045785</v>
      </c>
      <c r="R7970" s="3">
        <f>C7970-(M7970-Key!$B$5)/(24*Key!$B$6)</f>
        <v>44130.820212962957</v>
      </c>
      <c r="S7970">
        <f>M7970-Key!$B$5</f>
        <v>14.92</v>
      </c>
      <c r="T7970" s="2">
        <f t="shared" si="620"/>
        <v>44129.833333333336</v>
      </c>
      <c r="U7970" t="str">
        <f t="shared" si="621"/>
        <v>10-25-2020 20:00</v>
      </c>
      <c r="V7970">
        <f>IFERROR(IF(W7970=Z7970,VLOOKUP($U7970,[1]C8842!$G$2:$M$145,3,FALSE),0),0)</f>
        <v>0</v>
      </c>
      <c r="W7970">
        <f>VLOOKUP(RIGHT($V$1,5),Key!$A$9:$B$14,2,FALSE)</f>
        <v>10.199999999999999</v>
      </c>
      <c r="X7970">
        <f t="shared" si="624"/>
        <v>0</v>
      </c>
      <c r="Y7970">
        <f>VLOOKUP(RIGHT($X$1,5),Key!$A$9:$B$14,2,FALSE)</f>
        <v>3.7</v>
      </c>
      <c r="Z7970">
        <f t="shared" si="622"/>
        <v>10.199999999999999</v>
      </c>
      <c r="AA7970">
        <f t="shared" si="623"/>
        <v>0</v>
      </c>
    </row>
    <row r="7971" spans="1:27" x14ac:dyDescent="0.3">
      <c r="A7971">
        <v>100067</v>
      </c>
      <c r="B7971">
        <v>230922</v>
      </c>
      <c r="C7971" s="3">
        <v>44130.834027777775</v>
      </c>
      <c r="D7971">
        <v>0</v>
      </c>
      <c r="E7971">
        <v>2</v>
      </c>
      <c r="F7971" t="s">
        <v>25</v>
      </c>
      <c r="G7971">
        <v>1</v>
      </c>
      <c r="H7971">
        <v>63.175780000000003</v>
      </c>
      <c r="I7971">
        <v>17.152339999999999</v>
      </c>
      <c r="J7971">
        <v>0.97265630000000003</v>
      </c>
      <c r="K7971">
        <v>46.019530000000003</v>
      </c>
      <c r="L7971" s="3">
        <v>44130.586111111108</v>
      </c>
      <c r="M7971">
        <v>17.18</v>
      </c>
      <c r="N7971" t="s">
        <v>28</v>
      </c>
      <c r="P7971">
        <f>(C7971-Key!$B$1)*24</f>
        <v>4.96666666661622</v>
      </c>
      <c r="Q7971">
        <f>(Key!$B$2-'17.1'!C7971)*24</f>
        <v>-2.0166666666045785</v>
      </c>
      <c r="R7971" s="3">
        <f>C7971-(M7971-Key!$B$5)/(24*Key!$B$6)</f>
        <v>44130.820212962957</v>
      </c>
      <c r="S7971">
        <f>M7971-Key!$B$5</f>
        <v>14.92</v>
      </c>
      <c r="T7971" s="2">
        <f t="shared" si="620"/>
        <v>44129.833333333336</v>
      </c>
      <c r="U7971" t="str">
        <f t="shared" si="621"/>
        <v>10-25-2020 20:00</v>
      </c>
      <c r="V7971">
        <f>IFERROR(IF(W7971=Z7971,VLOOKUP($U7971,[1]C8842!$G$2:$M$145,3,FALSE),0),0)</f>
        <v>0</v>
      </c>
      <c r="W7971">
        <f>VLOOKUP(RIGHT($V$1,5),Key!$A$9:$B$14,2,FALSE)</f>
        <v>10.199999999999999</v>
      </c>
      <c r="X7971">
        <f t="shared" si="624"/>
        <v>0</v>
      </c>
      <c r="Y7971">
        <f>VLOOKUP(RIGHT($X$1,5),Key!$A$9:$B$14,2,FALSE)</f>
        <v>3.7</v>
      </c>
      <c r="Z7971">
        <f t="shared" si="622"/>
        <v>10.199999999999999</v>
      </c>
      <c r="AA7971">
        <f t="shared" si="623"/>
        <v>0</v>
      </c>
    </row>
    <row r="7972" spans="1:27" x14ac:dyDescent="0.3">
      <c r="A7972">
        <v>100067</v>
      </c>
      <c r="B7972">
        <v>230922</v>
      </c>
      <c r="C7972" s="3">
        <v>44130.834027777775</v>
      </c>
      <c r="D7972">
        <v>3</v>
      </c>
      <c r="E7972">
        <v>2</v>
      </c>
      <c r="F7972" t="s">
        <v>26</v>
      </c>
      <c r="G7972">
        <v>2</v>
      </c>
      <c r="H7972">
        <v>48.441409999999998</v>
      </c>
      <c r="I7972">
        <v>20.36328</v>
      </c>
      <c r="J7972">
        <v>1.449219</v>
      </c>
      <c r="K7972">
        <v>94.039060000000006</v>
      </c>
      <c r="L7972" s="3">
        <v>44130.586111111108</v>
      </c>
      <c r="M7972">
        <v>17.18</v>
      </c>
      <c r="N7972" t="s">
        <v>28</v>
      </c>
      <c r="P7972">
        <f>(C7972-Key!$B$1)*24</f>
        <v>4.96666666661622</v>
      </c>
      <c r="Q7972">
        <f>(Key!$B$2-'17.1'!C7972)*24</f>
        <v>-2.0166666666045785</v>
      </c>
      <c r="R7972" s="3">
        <f>C7972-(M7972-Key!$B$5)/(24*Key!$B$6)</f>
        <v>44130.820212962957</v>
      </c>
      <c r="S7972">
        <f>M7972-Key!$B$5</f>
        <v>14.92</v>
      </c>
      <c r="T7972" s="2">
        <f t="shared" si="620"/>
        <v>44129.833333333336</v>
      </c>
      <c r="U7972" t="str">
        <f t="shared" si="621"/>
        <v>10-25-2020 20:00</v>
      </c>
      <c r="V7972">
        <f>IFERROR(IF(W7972=Z7972,VLOOKUP($U7972,[1]C8842!$G$2:$M$145,3,FALSE),0),0)</f>
        <v>0</v>
      </c>
      <c r="W7972">
        <f>VLOOKUP(RIGHT($V$1,5),Key!$A$9:$B$14,2,FALSE)</f>
        <v>10.199999999999999</v>
      </c>
      <c r="X7972">
        <f t="shared" si="624"/>
        <v>0</v>
      </c>
      <c r="Y7972">
        <f>VLOOKUP(RIGHT($X$1,5),Key!$A$9:$B$14,2,FALSE)</f>
        <v>3.7</v>
      </c>
      <c r="Z7972">
        <f t="shared" si="622"/>
        <v>10.199999999999999</v>
      </c>
      <c r="AA7972">
        <f t="shared" si="623"/>
        <v>0</v>
      </c>
    </row>
    <row r="7973" spans="1:27" x14ac:dyDescent="0.3">
      <c r="A7973">
        <v>100067</v>
      </c>
      <c r="B7973">
        <v>230922</v>
      </c>
      <c r="C7973" s="3">
        <v>44130.834027777775</v>
      </c>
      <c r="D7973">
        <v>2</v>
      </c>
      <c r="E7973">
        <v>1</v>
      </c>
      <c r="F7973" t="s">
        <v>26</v>
      </c>
      <c r="G7973">
        <v>1</v>
      </c>
      <c r="H7973">
        <v>65.5625</v>
      </c>
      <c r="I7973">
        <v>16.941410000000001</v>
      </c>
      <c r="J7973">
        <v>0.9296875</v>
      </c>
      <c r="K7973">
        <v>80.03125</v>
      </c>
      <c r="L7973" s="3">
        <v>44130.586111111108</v>
      </c>
      <c r="M7973">
        <v>17.18</v>
      </c>
      <c r="N7973" t="s">
        <v>28</v>
      </c>
      <c r="P7973">
        <f>(C7973-Key!$B$1)*24</f>
        <v>4.96666666661622</v>
      </c>
      <c r="Q7973">
        <f>(Key!$B$2-'17.1'!C7973)*24</f>
        <v>-2.0166666666045785</v>
      </c>
      <c r="R7973" s="3">
        <f>C7973-(M7973-Key!$B$5)/(24*Key!$B$6)</f>
        <v>44130.820212962957</v>
      </c>
      <c r="S7973">
        <f>M7973-Key!$B$5</f>
        <v>14.92</v>
      </c>
      <c r="T7973" s="2">
        <f t="shared" si="620"/>
        <v>44129.833333333336</v>
      </c>
      <c r="U7973" t="str">
        <f t="shared" si="621"/>
        <v>10-25-2020 20:00</v>
      </c>
      <c r="V7973">
        <f>IFERROR(IF(W7973=Z7973,VLOOKUP($U7973,[1]C8842!$G$2:$M$145,3,FALSE),0),0)</f>
        <v>0</v>
      </c>
      <c r="W7973">
        <f>VLOOKUP(RIGHT($V$1,5),Key!$A$9:$B$14,2,FALSE)</f>
        <v>10.199999999999999</v>
      </c>
      <c r="X7973">
        <f t="shared" si="624"/>
        <v>0</v>
      </c>
      <c r="Y7973">
        <f>VLOOKUP(RIGHT($X$1,5),Key!$A$9:$B$14,2,FALSE)</f>
        <v>3.7</v>
      </c>
      <c r="Z7973">
        <f t="shared" si="622"/>
        <v>10.199999999999999</v>
      </c>
      <c r="AA7973">
        <f t="shared" si="623"/>
        <v>0</v>
      </c>
    </row>
    <row r="7974" spans="1:27" x14ac:dyDescent="0.3">
      <c r="A7974">
        <v>100067</v>
      </c>
      <c r="B7974">
        <v>230922</v>
      </c>
      <c r="C7974" s="3">
        <v>44130.834027777775</v>
      </c>
      <c r="D7974">
        <v>1</v>
      </c>
      <c r="E7974">
        <v>1</v>
      </c>
      <c r="F7974" t="s">
        <v>25</v>
      </c>
      <c r="G7974">
        <v>1</v>
      </c>
      <c r="H7974">
        <v>59.953130000000002</v>
      </c>
      <c r="I7974">
        <v>13.441409999999999</v>
      </c>
      <c r="J7974">
        <v>0.859375</v>
      </c>
      <c r="K7974">
        <v>56.023440000000001</v>
      </c>
      <c r="L7974" s="3">
        <v>44130.586111111108</v>
      </c>
      <c r="M7974">
        <v>17.18</v>
      </c>
      <c r="N7974" t="s">
        <v>28</v>
      </c>
      <c r="P7974">
        <f>(C7974-Key!$B$1)*24</f>
        <v>4.96666666661622</v>
      </c>
      <c r="Q7974">
        <f>(Key!$B$2-'17.1'!C7974)*24</f>
        <v>-2.0166666666045785</v>
      </c>
      <c r="R7974" s="3">
        <f>C7974-(M7974-Key!$B$5)/(24*Key!$B$6)</f>
        <v>44130.820212962957</v>
      </c>
      <c r="S7974">
        <f>M7974-Key!$B$5</f>
        <v>14.92</v>
      </c>
      <c r="T7974" s="2">
        <f t="shared" si="620"/>
        <v>44129.833333333336</v>
      </c>
      <c r="U7974" t="str">
        <f t="shared" si="621"/>
        <v>10-25-2020 20:00</v>
      </c>
      <c r="V7974">
        <f>IFERROR(IF(W7974=Z7974,VLOOKUP($U7974,[1]C8842!$G$2:$M$145,3,FALSE),0),0)</f>
        <v>0</v>
      </c>
      <c r="W7974">
        <f>VLOOKUP(RIGHT($V$1,5),Key!$A$9:$B$14,2,FALSE)</f>
        <v>10.199999999999999</v>
      </c>
      <c r="X7974">
        <f t="shared" si="624"/>
        <v>0</v>
      </c>
      <c r="Y7974">
        <f>VLOOKUP(RIGHT($X$1,5),Key!$A$9:$B$14,2,FALSE)</f>
        <v>3.7</v>
      </c>
      <c r="Z7974">
        <f t="shared" si="622"/>
        <v>10.199999999999999</v>
      </c>
      <c r="AA7974">
        <f t="shared" si="623"/>
        <v>0</v>
      </c>
    </row>
    <row r="7975" spans="1:27" x14ac:dyDescent="0.3">
      <c r="A7975">
        <v>100067</v>
      </c>
      <c r="B7975">
        <v>230922</v>
      </c>
      <c r="C7975" s="3">
        <v>44130.834027777775</v>
      </c>
      <c r="D7975">
        <v>0</v>
      </c>
      <c r="E7975">
        <v>2</v>
      </c>
      <c r="F7975" t="s">
        <v>25</v>
      </c>
      <c r="G7975">
        <v>2</v>
      </c>
      <c r="H7975">
        <v>64.703130000000002</v>
      </c>
      <c r="I7975">
        <v>29.691410000000001</v>
      </c>
      <c r="J7975">
        <v>1.46875</v>
      </c>
      <c r="K7975">
        <v>46.019530000000003</v>
      </c>
      <c r="L7975" s="3">
        <v>44130.586111111108</v>
      </c>
      <c r="M7975">
        <v>17.18</v>
      </c>
      <c r="N7975" t="s">
        <v>28</v>
      </c>
      <c r="P7975">
        <f>(C7975-Key!$B$1)*24</f>
        <v>4.96666666661622</v>
      </c>
      <c r="Q7975">
        <f>(Key!$B$2-'17.1'!C7975)*24</f>
        <v>-2.0166666666045785</v>
      </c>
      <c r="R7975" s="3">
        <f>C7975-(M7975-Key!$B$5)/(24*Key!$B$6)</f>
        <v>44130.820212962957</v>
      </c>
      <c r="S7975">
        <f>M7975-Key!$B$5</f>
        <v>14.92</v>
      </c>
      <c r="T7975" s="2">
        <f t="shared" si="620"/>
        <v>44129.833333333336</v>
      </c>
      <c r="U7975" t="str">
        <f t="shared" si="621"/>
        <v>10-25-2020 20:00</v>
      </c>
      <c r="V7975">
        <f>IFERROR(IF(W7975=Z7975,VLOOKUP($U7975,[1]C8842!$G$2:$M$145,3,FALSE),0),0)</f>
        <v>0</v>
      </c>
      <c r="W7975">
        <f>VLOOKUP(RIGHT($V$1,5),Key!$A$9:$B$14,2,FALSE)</f>
        <v>10.199999999999999</v>
      </c>
      <c r="X7975">
        <f t="shared" si="624"/>
        <v>0</v>
      </c>
      <c r="Y7975">
        <f>VLOOKUP(RIGHT($X$1,5),Key!$A$9:$B$14,2,FALSE)</f>
        <v>3.7</v>
      </c>
      <c r="Z7975">
        <f t="shared" si="622"/>
        <v>10.199999999999999</v>
      </c>
      <c r="AA7975">
        <f t="shared" si="623"/>
        <v>0</v>
      </c>
    </row>
    <row r="7976" spans="1:27" x14ac:dyDescent="0.3">
      <c r="A7976">
        <v>100067</v>
      </c>
      <c r="B7976">
        <v>230922</v>
      </c>
      <c r="C7976" s="3">
        <v>44130.834027777775</v>
      </c>
      <c r="D7976">
        <v>2</v>
      </c>
      <c r="E7976">
        <v>1</v>
      </c>
      <c r="F7976" t="s">
        <v>26</v>
      </c>
      <c r="G7976">
        <v>1</v>
      </c>
      <c r="H7976">
        <v>68.050780000000003</v>
      </c>
      <c r="I7976">
        <v>18.097660000000001</v>
      </c>
      <c r="J7976">
        <v>0.94140630000000003</v>
      </c>
      <c r="K7976">
        <v>82.035160000000005</v>
      </c>
      <c r="L7976" s="3">
        <v>44130.586111111108</v>
      </c>
      <c r="M7976">
        <v>17.18</v>
      </c>
      <c r="N7976" t="s">
        <v>28</v>
      </c>
      <c r="P7976">
        <f>(C7976-Key!$B$1)*24</f>
        <v>4.96666666661622</v>
      </c>
      <c r="Q7976">
        <f>(Key!$B$2-'17.1'!C7976)*24</f>
        <v>-2.0166666666045785</v>
      </c>
      <c r="R7976" s="3">
        <f>C7976-(M7976-Key!$B$5)/(24*Key!$B$6)</f>
        <v>44130.820212962957</v>
      </c>
      <c r="S7976">
        <f>M7976-Key!$B$5</f>
        <v>14.92</v>
      </c>
      <c r="T7976" s="2">
        <f t="shared" si="620"/>
        <v>44129.833333333336</v>
      </c>
      <c r="U7976" t="str">
        <f t="shared" si="621"/>
        <v>10-25-2020 20:00</v>
      </c>
      <c r="V7976">
        <f>IFERROR(IF(W7976=Z7976,VLOOKUP($U7976,[1]C8842!$G$2:$M$145,3,FALSE),0),0)</f>
        <v>0</v>
      </c>
      <c r="W7976">
        <f>VLOOKUP(RIGHT($V$1,5),Key!$A$9:$B$14,2,FALSE)</f>
        <v>10.199999999999999</v>
      </c>
      <c r="X7976">
        <f t="shared" si="624"/>
        <v>0</v>
      </c>
      <c r="Y7976">
        <f>VLOOKUP(RIGHT($X$1,5),Key!$A$9:$B$14,2,FALSE)</f>
        <v>3.7</v>
      </c>
      <c r="Z7976">
        <f t="shared" si="622"/>
        <v>10.199999999999999</v>
      </c>
      <c r="AA7976">
        <f t="shared" si="623"/>
        <v>0</v>
      </c>
    </row>
    <row r="7977" spans="1:27" x14ac:dyDescent="0.3">
      <c r="A7977">
        <v>100067</v>
      </c>
      <c r="B7977">
        <v>230922</v>
      </c>
      <c r="C7977" s="3">
        <v>44130.834027777775</v>
      </c>
      <c r="D7977">
        <v>2</v>
      </c>
      <c r="E7977">
        <v>1</v>
      </c>
      <c r="F7977" t="s">
        <v>26</v>
      </c>
      <c r="G7977">
        <v>1</v>
      </c>
      <c r="H7977">
        <v>61.648440000000001</v>
      </c>
      <c r="I7977">
        <v>17.441410000000001</v>
      </c>
      <c r="J7977">
        <v>1.011719</v>
      </c>
      <c r="K7977">
        <v>86.035160000000005</v>
      </c>
      <c r="L7977" s="3">
        <v>44130.586111111108</v>
      </c>
      <c r="M7977">
        <v>17.18</v>
      </c>
      <c r="N7977" t="s">
        <v>28</v>
      </c>
      <c r="P7977">
        <f>(C7977-Key!$B$1)*24</f>
        <v>4.96666666661622</v>
      </c>
      <c r="Q7977">
        <f>(Key!$B$2-'17.1'!C7977)*24</f>
        <v>-2.0166666666045785</v>
      </c>
      <c r="R7977" s="3">
        <f>C7977-(M7977-Key!$B$5)/(24*Key!$B$6)</f>
        <v>44130.820212962957</v>
      </c>
      <c r="S7977">
        <f>M7977-Key!$B$5</f>
        <v>14.92</v>
      </c>
      <c r="T7977" s="2">
        <f t="shared" si="620"/>
        <v>44129.833333333336</v>
      </c>
      <c r="U7977" t="str">
        <f t="shared" si="621"/>
        <v>10-25-2020 20:00</v>
      </c>
      <c r="V7977">
        <f>IFERROR(IF(W7977=Z7977,VLOOKUP($U7977,[1]C8842!$G$2:$M$145,3,FALSE),0),0)</f>
        <v>0</v>
      </c>
      <c r="W7977">
        <f>VLOOKUP(RIGHT($V$1,5),Key!$A$9:$B$14,2,FALSE)</f>
        <v>10.199999999999999</v>
      </c>
      <c r="X7977">
        <f t="shared" si="624"/>
        <v>0</v>
      </c>
      <c r="Y7977">
        <f>VLOOKUP(RIGHT($X$1,5),Key!$A$9:$B$14,2,FALSE)</f>
        <v>3.7</v>
      </c>
      <c r="Z7977">
        <f t="shared" si="622"/>
        <v>10.199999999999999</v>
      </c>
      <c r="AA7977">
        <f t="shared" si="623"/>
        <v>0</v>
      </c>
    </row>
    <row r="7978" spans="1:27" x14ac:dyDescent="0.3">
      <c r="A7978">
        <v>100067</v>
      </c>
      <c r="B7978">
        <v>230922</v>
      </c>
      <c r="C7978" s="3">
        <v>44130.834027777775</v>
      </c>
      <c r="D7978">
        <v>3</v>
      </c>
      <c r="E7978">
        <v>2</v>
      </c>
      <c r="F7978" t="s">
        <v>26</v>
      </c>
      <c r="G7978">
        <v>2</v>
      </c>
      <c r="H7978">
        <v>68.636719999999997</v>
      </c>
      <c r="I7978">
        <v>21.19922</v>
      </c>
      <c r="J7978">
        <v>1.0546880000000001</v>
      </c>
      <c r="K7978">
        <v>94.039060000000006</v>
      </c>
      <c r="L7978" s="3">
        <v>44130.586111111108</v>
      </c>
      <c r="M7978">
        <v>17.18</v>
      </c>
      <c r="N7978" t="s">
        <v>28</v>
      </c>
      <c r="P7978">
        <f>(C7978-Key!$B$1)*24</f>
        <v>4.96666666661622</v>
      </c>
      <c r="Q7978">
        <f>(Key!$B$2-'17.1'!C7978)*24</f>
        <v>-2.0166666666045785</v>
      </c>
      <c r="R7978" s="3">
        <f>C7978-(M7978-Key!$B$5)/(24*Key!$B$6)</f>
        <v>44130.820212962957</v>
      </c>
      <c r="S7978">
        <f>M7978-Key!$B$5</f>
        <v>14.92</v>
      </c>
      <c r="T7978" s="2">
        <f t="shared" si="620"/>
        <v>44129.833333333336</v>
      </c>
      <c r="U7978" t="str">
        <f t="shared" si="621"/>
        <v>10-25-2020 20:00</v>
      </c>
      <c r="V7978">
        <f>IFERROR(IF(W7978=Z7978,VLOOKUP($U7978,[1]C8842!$G$2:$M$145,3,FALSE),0),0)</f>
        <v>0</v>
      </c>
      <c r="W7978">
        <f>VLOOKUP(RIGHT($V$1,5),Key!$A$9:$B$14,2,FALSE)</f>
        <v>10.199999999999999</v>
      </c>
      <c r="X7978">
        <f t="shared" si="624"/>
        <v>0</v>
      </c>
      <c r="Y7978">
        <f>VLOOKUP(RIGHT($X$1,5),Key!$A$9:$B$14,2,FALSE)</f>
        <v>3.7</v>
      </c>
      <c r="Z7978">
        <f t="shared" si="622"/>
        <v>10.199999999999999</v>
      </c>
      <c r="AA7978">
        <f t="shared" si="623"/>
        <v>0</v>
      </c>
    </row>
    <row r="7979" spans="1:27" x14ac:dyDescent="0.3">
      <c r="A7979">
        <v>100067</v>
      </c>
      <c r="B7979">
        <v>230922</v>
      </c>
      <c r="C7979" s="3">
        <v>44130.834027777775</v>
      </c>
      <c r="D7979">
        <v>0</v>
      </c>
      <c r="E7979">
        <v>2</v>
      </c>
      <c r="F7979" t="s">
        <v>25</v>
      </c>
      <c r="G7979">
        <v>4</v>
      </c>
      <c r="H7979">
        <v>62.292969999999997</v>
      </c>
      <c r="I7979">
        <v>68.007810000000006</v>
      </c>
      <c r="J7979">
        <v>3.1601560000000002</v>
      </c>
      <c r="K7979">
        <v>46.019530000000003</v>
      </c>
      <c r="L7979" s="3">
        <v>44130.586111111108</v>
      </c>
      <c r="M7979">
        <v>17.18</v>
      </c>
      <c r="N7979" t="s">
        <v>28</v>
      </c>
      <c r="P7979">
        <f>(C7979-Key!$B$1)*24</f>
        <v>4.96666666661622</v>
      </c>
      <c r="Q7979">
        <f>(Key!$B$2-'17.1'!C7979)*24</f>
        <v>-2.0166666666045785</v>
      </c>
      <c r="R7979" s="3">
        <f>C7979-(M7979-Key!$B$5)/(24*Key!$B$6)</f>
        <v>44130.820212962957</v>
      </c>
      <c r="S7979">
        <f>M7979-Key!$B$5</f>
        <v>14.92</v>
      </c>
      <c r="T7979" s="2">
        <f t="shared" si="620"/>
        <v>44129.833333333336</v>
      </c>
      <c r="U7979" t="str">
        <f t="shared" si="621"/>
        <v>10-25-2020 20:00</v>
      </c>
      <c r="V7979">
        <f>IFERROR(IF(W7979=Z7979,VLOOKUP($U7979,[1]C8842!$G$2:$M$145,3,FALSE),0),0)</f>
        <v>0</v>
      </c>
      <c r="W7979">
        <f>VLOOKUP(RIGHT($V$1,5),Key!$A$9:$B$14,2,FALSE)</f>
        <v>10.199999999999999</v>
      </c>
      <c r="X7979">
        <f t="shared" si="624"/>
        <v>0</v>
      </c>
      <c r="Y7979">
        <f>VLOOKUP(RIGHT($X$1,5),Key!$A$9:$B$14,2,FALSE)</f>
        <v>3.7</v>
      </c>
      <c r="Z7979">
        <f t="shared" si="622"/>
        <v>10.199999999999999</v>
      </c>
      <c r="AA7979">
        <f t="shared" si="623"/>
        <v>0</v>
      </c>
    </row>
    <row r="7980" spans="1:27" x14ac:dyDescent="0.3">
      <c r="A7980">
        <v>100067</v>
      </c>
      <c r="B7980">
        <v>230922</v>
      </c>
      <c r="C7980" s="3">
        <v>44130.834027777775</v>
      </c>
      <c r="D7980">
        <v>3</v>
      </c>
      <c r="E7980">
        <v>2</v>
      </c>
      <c r="F7980" t="s">
        <v>26</v>
      </c>
      <c r="G7980">
        <v>1</v>
      </c>
      <c r="H7980">
        <v>71.8125</v>
      </c>
      <c r="I7980">
        <v>16.992190000000001</v>
      </c>
      <c r="J7980">
        <v>0.8515625</v>
      </c>
      <c r="K7980">
        <v>92.039060000000006</v>
      </c>
      <c r="L7980" s="3">
        <v>44130.586111111108</v>
      </c>
      <c r="M7980">
        <v>17.18</v>
      </c>
      <c r="N7980" t="s">
        <v>28</v>
      </c>
      <c r="P7980">
        <f>(C7980-Key!$B$1)*24</f>
        <v>4.96666666661622</v>
      </c>
      <c r="Q7980">
        <f>(Key!$B$2-'17.1'!C7980)*24</f>
        <v>-2.0166666666045785</v>
      </c>
      <c r="R7980" s="3">
        <f>C7980-(M7980-Key!$B$5)/(24*Key!$B$6)</f>
        <v>44130.820212962957</v>
      </c>
      <c r="S7980">
        <f>M7980-Key!$B$5</f>
        <v>14.92</v>
      </c>
      <c r="T7980" s="2">
        <f t="shared" si="620"/>
        <v>44129.833333333336</v>
      </c>
      <c r="U7980" t="str">
        <f t="shared" si="621"/>
        <v>10-25-2020 20:00</v>
      </c>
      <c r="V7980">
        <f>IFERROR(IF(W7980=Z7980,VLOOKUP($U7980,[1]C8842!$G$2:$M$145,3,FALSE),0),0)</f>
        <v>0</v>
      </c>
      <c r="W7980">
        <f>VLOOKUP(RIGHT($V$1,5),Key!$A$9:$B$14,2,FALSE)</f>
        <v>10.199999999999999</v>
      </c>
      <c r="X7980">
        <f t="shared" si="624"/>
        <v>0</v>
      </c>
      <c r="Y7980">
        <f>VLOOKUP(RIGHT($X$1,5),Key!$A$9:$B$14,2,FALSE)</f>
        <v>3.7</v>
      </c>
      <c r="Z7980">
        <f t="shared" si="622"/>
        <v>10.199999999999999</v>
      </c>
      <c r="AA7980">
        <f t="shared" si="623"/>
        <v>0</v>
      </c>
    </row>
    <row r="7981" spans="1:27" x14ac:dyDescent="0.3">
      <c r="A7981">
        <v>100067</v>
      </c>
      <c r="B7981">
        <v>230922</v>
      </c>
      <c r="C7981" s="3">
        <v>44130.834027777775</v>
      </c>
      <c r="D7981">
        <v>1</v>
      </c>
      <c r="E7981">
        <v>1</v>
      </c>
      <c r="F7981" t="s">
        <v>25</v>
      </c>
      <c r="G7981">
        <v>2</v>
      </c>
      <c r="H7981">
        <v>57.464840000000002</v>
      </c>
      <c r="I7981">
        <v>20.91797</v>
      </c>
      <c r="J7981">
        <v>1.246094</v>
      </c>
      <c r="K7981">
        <v>58.023440000000001</v>
      </c>
      <c r="L7981" s="3">
        <v>44130.586111111108</v>
      </c>
      <c r="M7981">
        <v>17.18</v>
      </c>
      <c r="N7981" t="s">
        <v>28</v>
      </c>
      <c r="P7981">
        <f>(C7981-Key!$B$1)*24</f>
        <v>4.96666666661622</v>
      </c>
      <c r="Q7981">
        <f>(Key!$B$2-'17.1'!C7981)*24</f>
        <v>-2.0166666666045785</v>
      </c>
      <c r="R7981" s="3">
        <f>C7981-(M7981-Key!$B$5)/(24*Key!$B$6)</f>
        <v>44130.820212962957</v>
      </c>
      <c r="S7981">
        <f>M7981-Key!$B$5</f>
        <v>14.92</v>
      </c>
      <c r="T7981" s="2">
        <f t="shared" si="620"/>
        <v>44129.833333333336</v>
      </c>
      <c r="U7981" t="str">
        <f t="shared" si="621"/>
        <v>10-25-2020 20:00</v>
      </c>
      <c r="V7981">
        <f>IFERROR(IF(W7981=Z7981,VLOOKUP($U7981,[1]C8842!$G$2:$M$145,3,FALSE),0),0)</f>
        <v>0</v>
      </c>
      <c r="W7981">
        <f>VLOOKUP(RIGHT($V$1,5),Key!$A$9:$B$14,2,FALSE)</f>
        <v>10.199999999999999</v>
      </c>
      <c r="X7981">
        <f t="shared" si="624"/>
        <v>0</v>
      </c>
      <c r="Y7981">
        <f>VLOOKUP(RIGHT($X$1,5),Key!$A$9:$B$14,2,FALSE)</f>
        <v>3.7</v>
      </c>
      <c r="Z7981">
        <f t="shared" si="622"/>
        <v>10.199999999999999</v>
      </c>
      <c r="AA7981">
        <f t="shared" si="623"/>
        <v>0</v>
      </c>
    </row>
    <row r="7982" spans="1:27" x14ac:dyDescent="0.3">
      <c r="A7982">
        <v>100067</v>
      </c>
      <c r="B7982">
        <v>230922</v>
      </c>
      <c r="C7982" s="3">
        <v>44130.834027777775</v>
      </c>
      <c r="D7982">
        <v>3</v>
      </c>
      <c r="E7982">
        <v>2</v>
      </c>
      <c r="F7982" t="s">
        <v>26</v>
      </c>
      <c r="G7982">
        <v>1</v>
      </c>
      <c r="H7982">
        <v>75.335939999999994</v>
      </c>
      <c r="I7982">
        <v>13.164059999999999</v>
      </c>
      <c r="J7982">
        <v>0.67578130000000003</v>
      </c>
      <c r="K7982">
        <v>92.039060000000006</v>
      </c>
      <c r="L7982" s="3">
        <v>44130.586111111108</v>
      </c>
      <c r="M7982">
        <v>17.18</v>
      </c>
      <c r="N7982" t="s">
        <v>28</v>
      </c>
      <c r="P7982">
        <f>(C7982-Key!$B$1)*24</f>
        <v>4.96666666661622</v>
      </c>
      <c r="Q7982">
        <f>(Key!$B$2-'17.1'!C7982)*24</f>
        <v>-2.0166666666045785</v>
      </c>
      <c r="R7982" s="3">
        <f>C7982-(M7982-Key!$B$5)/(24*Key!$B$6)</f>
        <v>44130.820212962957</v>
      </c>
      <c r="S7982">
        <f>M7982-Key!$B$5</f>
        <v>14.92</v>
      </c>
      <c r="T7982" s="2">
        <f t="shared" si="620"/>
        <v>44129.833333333336</v>
      </c>
      <c r="U7982" t="str">
        <f t="shared" si="621"/>
        <v>10-25-2020 20:00</v>
      </c>
      <c r="V7982">
        <f>IFERROR(IF(W7982=Z7982,VLOOKUP($U7982,[1]C8842!$G$2:$M$145,3,FALSE),0),0)</f>
        <v>0</v>
      </c>
      <c r="W7982">
        <f>VLOOKUP(RIGHT($V$1,5),Key!$A$9:$B$14,2,FALSE)</f>
        <v>10.199999999999999</v>
      </c>
      <c r="X7982">
        <f t="shared" si="624"/>
        <v>0</v>
      </c>
      <c r="Y7982">
        <f>VLOOKUP(RIGHT($X$1,5),Key!$A$9:$B$14,2,FALSE)</f>
        <v>3.7</v>
      </c>
      <c r="Z7982">
        <f t="shared" si="622"/>
        <v>10.199999999999999</v>
      </c>
      <c r="AA7982">
        <f t="shared" si="623"/>
        <v>0</v>
      </c>
    </row>
    <row r="7983" spans="1:27" x14ac:dyDescent="0.3">
      <c r="A7983">
        <v>100067</v>
      </c>
      <c r="B7983">
        <v>230922</v>
      </c>
      <c r="C7983" s="3">
        <v>44130.834027777775</v>
      </c>
      <c r="D7983">
        <v>0</v>
      </c>
      <c r="E7983">
        <v>2</v>
      </c>
      <c r="F7983" t="s">
        <v>25</v>
      </c>
      <c r="G7983">
        <v>1</v>
      </c>
      <c r="H7983">
        <v>60.457030000000003</v>
      </c>
      <c r="I7983">
        <v>15.63672</v>
      </c>
      <c r="J7983">
        <v>0.94921880000000003</v>
      </c>
      <c r="K7983">
        <v>46.019530000000003</v>
      </c>
      <c r="L7983" s="3">
        <v>44130.586111111108</v>
      </c>
      <c r="M7983">
        <v>17.18</v>
      </c>
      <c r="N7983" t="s">
        <v>28</v>
      </c>
      <c r="P7983">
        <f>(C7983-Key!$B$1)*24</f>
        <v>4.96666666661622</v>
      </c>
      <c r="Q7983">
        <f>(Key!$B$2-'17.1'!C7983)*24</f>
        <v>-2.0166666666045785</v>
      </c>
      <c r="R7983" s="3">
        <f>C7983-(M7983-Key!$B$5)/(24*Key!$B$6)</f>
        <v>44130.820212962957</v>
      </c>
      <c r="S7983">
        <f>M7983-Key!$B$5</f>
        <v>14.92</v>
      </c>
      <c r="T7983" s="2">
        <f t="shared" si="620"/>
        <v>44129.833333333336</v>
      </c>
      <c r="U7983" t="str">
        <f t="shared" si="621"/>
        <v>10-25-2020 20:00</v>
      </c>
      <c r="V7983">
        <f>IFERROR(IF(W7983=Z7983,VLOOKUP($U7983,[1]C8842!$G$2:$M$145,3,FALSE),0),0)</f>
        <v>0</v>
      </c>
      <c r="W7983">
        <f>VLOOKUP(RIGHT($V$1,5),Key!$A$9:$B$14,2,FALSE)</f>
        <v>10.199999999999999</v>
      </c>
      <c r="X7983">
        <f t="shared" si="624"/>
        <v>0</v>
      </c>
      <c r="Y7983">
        <f>VLOOKUP(RIGHT($X$1,5),Key!$A$9:$B$14,2,FALSE)</f>
        <v>3.7</v>
      </c>
      <c r="Z7983">
        <f t="shared" si="622"/>
        <v>10.199999999999999</v>
      </c>
      <c r="AA7983">
        <f t="shared" si="623"/>
        <v>0</v>
      </c>
    </row>
    <row r="7984" spans="1:27" x14ac:dyDescent="0.3">
      <c r="A7984">
        <v>100067</v>
      </c>
      <c r="B7984">
        <v>230922</v>
      </c>
      <c r="C7984" s="3">
        <v>44130.834027777775</v>
      </c>
      <c r="D7984">
        <v>3</v>
      </c>
      <c r="E7984">
        <v>2</v>
      </c>
      <c r="F7984" t="s">
        <v>26</v>
      </c>
      <c r="G7984">
        <v>2</v>
      </c>
      <c r="H7984">
        <v>69.144530000000003</v>
      </c>
      <c r="I7984">
        <v>22.367190000000001</v>
      </c>
      <c r="J7984">
        <v>1.089844</v>
      </c>
      <c r="K7984">
        <v>94.039060000000006</v>
      </c>
      <c r="L7984" s="3">
        <v>44130.586111111108</v>
      </c>
      <c r="M7984">
        <v>17.18</v>
      </c>
      <c r="N7984" t="s">
        <v>28</v>
      </c>
      <c r="P7984">
        <f>(C7984-Key!$B$1)*24</f>
        <v>4.96666666661622</v>
      </c>
      <c r="Q7984">
        <f>(Key!$B$2-'17.1'!C7984)*24</f>
        <v>-2.0166666666045785</v>
      </c>
      <c r="R7984" s="3">
        <f>C7984-(M7984-Key!$B$5)/(24*Key!$B$6)</f>
        <v>44130.820212962957</v>
      </c>
      <c r="S7984">
        <f>M7984-Key!$B$5</f>
        <v>14.92</v>
      </c>
      <c r="T7984" s="2">
        <f t="shared" si="620"/>
        <v>44129.833333333336</v>
      </c>
      <c r="U7984" t="str">
        <f t="shared" si="621"/>
        <v>10-25-2020 20:00</v>
      </c>
      <c r="V7984">
        <f>IFERROR(IF(W7984=Z7984,VLOOKUP($U7984,[1]C8842!$G$2:$M$145,3,FALSE),0),0)</f>
        <v>0</v>
      </c>
      <c r="W7984">
        <f>VLOOKUP(RIGHT($V$1,5),Key!$A$9:$B$14,2,FALSE)</f>
        <v>10.199999999999999</v>
      </c>
      <c r="X7984">
        <f t="shared" si="624"/>
        <v>0</v>
      </c>
      <c r="Y7984">
        <f>VLOOKUP(RIGHT($X$1,5),Key!$A$9:$B$14,2,FALSE)</f>
        <v>3.7</v>
      </c>
      <c r="Z7984">
        <f t="shared" si="622"/>
        <v>10.199999999999999</v>
      </c>
      <c r="AA7984">
        <f t="shared" si="623"/>
        <v>0</v>
      </c>
    </row>
    <row r="7985" spans="1:27" x14ac:dyDescent="0.3">
      <c r="A7985">
        <v>100067</v>
      </c>
      <c r="B7985">
        <v>230922</v>
      </c>
      <c r="C7985" s="3">
        <v>44130.834027777775</v>
      </c>
      <c r="D7985">
        <v>3</v>
      </c>
      <c r="E7985">
        <v>2</v>
      </c>
      <c r="F7985" t="s">
        <v>26</v>
      </c>
      <c r="G7985">
        <v>1</v>
      </c>
      <c r="H7985">
        <v>61.816409999999998</v>
      </c>
      <c r="I7985">
        <v>15.777340000000001</v>
      </c>
      <c r="J7985">
        <v>0.93359380000000003</v>
      </c>
      <c r="K7985">
        <v>92.039060000000006</v>
      </c>
      <c r="L7985" s="3">
        <v>44130.586111111108</v>
      </c>
      <c r="M7985">
        <v>17.18</v>
      </c>
      <c r="N7985" t="s">
        <v>28</v>
      </c>
      <c r="P7985">
        <f>(C7985-Key!$B$1)*24</f>
        <v>4.96666666661622</v>
      </c>
      <c r="Q7985">
        <f>(Key!$B$2-'17.1'!C7985)*24</f>
        <v>-2.0166666666045785</v>
      </c>
      <c r="R7985" s="3">
        <f>C7985-(M7985-Key!$B$5)/(24*Key!$B$6)</f>
        <v>44130.820212962957</v>
      </c>
      <c r="S7985">
        <f>M7985-Key!$B$5</f>
        <v>14.92</v>
      </c>
      <c r="T7985" s="2">
        <f t="shared" si="620"/>
        <v>44129.833333333336</v>
      </c>
      <c r="U7985" t="str">
        <f t="shared" si="621"/>
        <v>10-25-2020 20:00</v>
      </c>
      <c r="V7985">
        <f>IFERROR(IF(W7985=Z7985,VLOOKUP($U7985,[1]C8842!$G$2:$M$145,3,FALSE),0),0)</f>
        <v>0</v>
      </c>
      <c r="W7985">
        <f>VLOOKUP(RIGHT($V$1,5),Key!$A$9:$B$14,2,FALSE)</f>
        <v>10.199999999999999</v>
      </c>
      <c r="X7985">
        <f t="shared" si="624"/>
        <v>0</v>
      </c>
      <c r="Y7985">
        <f>VLOOKUP(RIGHT($X$1,5),Key!$A$9:$B$14,2,FALSE)</f>
        <v>3.7</v>
      </c>
      <c r="Z7985">
        <f t="shared" si="622"/>
        <v>10.199999999999999</v>
      </c>
      <c r="AA7985">
        <f t="shared" si="623"/>
        <v>0</v>
      </c>
    </row>
    <row r="7986" spans="1:27" x14ac:dyDescent="0.3">
      <c r="A7986">
        <v>100067</v>
      </c>
      <c r="B7986">
        <v>230922</v>
      </c>
      <c r="C7986" s="3">
        <v>44130.834027777775</v>
      </c>
      <c r="D7986">
        <v>1</v>
      </c>
      <c r="E7986">
        <v>1</v>
      </c>
      <c r="F7986" t="s">
        <v>25</v>
      </c>
      <c r="G7986">
        <v>1</v>
      </c>
      <c r="H7986">
        <v>68.820310000000006</v>
      </c>
      <c r="I7986">
        <v>16.128910000000001</v>
      </c>
      <c r="J7986">
        <v>0.85546880000000003</v>
      </c>
      <c r="K7986">
        <v>58.023440000000001</v>
      </c>
      <c r="L7986" s="3">
        <v>44130.586111111108</v>
      </c>
      <c r="M7986">
        <v>17.18</v>
      </c>
      <c r="N7986" t="s">
        <v>28</v>
      </c>
      <c r="P7986">
        <f>(C7986-Key!$B$1)*24</f>
        <v>4.96666666661622</v>
      </c>
      <c r="Q7986">
        <f>(Key!$B$2-'17.1'!C7986)*24</f>
        <v>-2.0166666666045785</v>
      </c>
      <c r="R7986" s="3">
        <f>C7986-(M7986-Key!$B$5)/(24*Key!$B$6)</f>
        <v>44130.820212962957</v>
      </c>
      <c r="S7986">
        <f>M7986-Key!$B$5</f>
        <v>14.92</v>
      </c>
      <c r="T7986" s="2">
        <f t="shared" si="620"/>
        <v>44129.833333333336</v>
      </c>
      <c r="U7986" t="str">
        <f t="shared" si="621"/>
        <v>10-25-2020 20:00</v>
      </c>
      <c r="V7986">
        <f>IFERROR(IF(W7986=Z7986,VLOOKUP($U7986,[1]C8842!$G$2:$M$145,3,FALSE),0),0)</f>
        <v>0</v>
      </c>
      <c r="W7986">
        <f>VLOOKUP(RIGHT($V$1,5),Key!$A$9:$B$14,2,FALSE)</f>
        <v>10.199999999999999</v>
      </c>
      <c r="X7986">
        <f t="shared" si="624"/>
        <v>0</v>
      </c>
      <c r="Y7986">
        <f>VLOOKUP(RIGHT($X$1,5),Key!$A$9:$B$14,2,FALSE)</f>
        <v>3.7</v>
      </c>
      <c r="Z7986">
        <f t="shared" si="622"/>
        <v>10.199999999999999</v>
      </c>
      <c r="AA7986">
        <f t="shared" si="623"/>
        <v>0</v>
      </c>
    </row>
    <row r="7987" spans="1:27" x14ac:dyDescent="0.3">
      <c r="A7987">
        <v>100067</v>
      </c>
      <c r="B7987">
        <v>230922</v>
      </c>
      <c r="C7987" s="3">
        <v>44130.834722222222</v>
      </c>
      <c r="D7987">
        <v>2</v>
      </c>
      <c r="E7987">
        <v>1</v>
      </c>
      <c r="F7987" t="s">
        <v>26</v>
      </c>
      <c r="G7987">
        <v>2</v>
      </c>
      <c r="H7987">
        <v>66.34375</v>
      </c>
      <c r="I7987">
        <v>22.140630000000002</v>
      </c>
      <c r="J7987">
        <v>1.128906</v>
      </c>
      <c r="K7987">
        <v>83.035160000000005</v>
      </c>
      <c r="L7987" s="3">
        <v>44130.586111111108</v>
      </c>
      <c r="M7987">
        <v>17.18</v>
      </c>
      <c r="N7987" t="s">
        <v>28</v>
      </c>
      <c r="P7987">
        <f>(C7987-Key!$B$1)*24</f>
        <v>4.9833333333372138</v>
      </c>
      <c r="Q7987">
        <f>(Key!$B$2-'17.1'!C7987)*24</f>
        <v>-2.0333333333255723</v>
      </c>
      <c r="R7987" s="3">
        <f>C7987-(M7987-Key!$B$5)/(24*Key!$B$6)</f>
        <v>44130.820907407404</v>
      </c>
      <c r="S7987">
        <f>M7987-Key!$B$5</f>
        <v>14.92</v>
      </c>
      <c r="T7987" s="2">
        <f t="shared" si="620"/>
        <v>44129.833333333336</v>
      </c>
      <c r="U7987" t="str">
        <f t="shared" si="621"/>
        <v>10-25-2020 20:00</v>
      </c>
      <c r="V7987">
        <f>IFERROR(IF(W7987=Z7987,VLOOKUP($U7987,[1]C8842!$G$2:$M$145,3,FALSE),0),0)</f>
        <v>0</v>
      </c>
      <c r="W7987">
        <f>VLOOKUP(RIGHT($V$1,5),Key!$A$9:$B$14,2,FALSE)</f>
        <v>10.199999999999999</v>
      </c>
      <c r="X7987">
        <f t="shared" si="624"/>
        <v>0</v>
      </c>
      <c r="Y7987">
        <f>VLOOKUP(RIGHT($X$1,5),Key!$A$9:$B$14,2,FALSE)</f>
        <v>3.7</v>
      </c>
      <c r="Z7987">
        <f t="shared" si="622"/>
        <v>10.199999999999999</v>
      </c>
      <c r="AA7987">
        <f t="shared" si="623"/>
        <v>0</v>
      </c>
    </row>
    <row r="7988" spans="1:27" x14ac:dyDescent="0.3">
      <c r="A7988">
        <v>100067</v>
      </c>
      <c r="B7988">
        <v>230922</v>
      </c>
      <c r="C7988" s="3">
        <v>44130.834722222222</v>
      </c>
      <c r="D7988">
        <v>0</v>
      </c>
      <c r="E7988">
        <v>2</v>
      </c>
      <c r="F7988" t="s">
        <v>25</v>
      </c>
      <c r="G7988">
        <v>2</v>
      </c>
      <c r="H7988">
        <v>29.632809999999999</v>
      </c>
      <c r="I7988">
        <v>25.679690000000001</v>
      </c>
      <c r="J7988">
        <v>2.84375</v>
      </c>
      <c r="K7988">
        <v>46.019530000000003</v>
      </c>
      <c r="L7988" s="3">
        <v>44130.586111111108</v>
      </c>
      <c r="M7988">
        <v>17.18</v>
      </c>
      <c r="N7988" t="s">
        <v>28</v>
      </c>
      <c r="P7988">
        <f>(C7988-Key!$B$1)*24</f>
        <v>4.9833333333372138</v>
      </c>
      <c r="Q7988">
        <f>(Key!$B$2-'17.1'!C7988)*24</f>
        <v>-2.0333333333255723</v>
      </c>
      <c r="R7988" s="3">
        <f>C7988-(M7988-Key!$B$5)/(24*Key!$B$6)</f>
        <v>44130.820907407404</v>
      </c>
      <c r="S7988">
        <f>M7988-Key!$B$5</f>
        <v>14.92</v>
      </c>
      <c r="T7988" s="2">
        <f t="shared" si="620"/>
        <v>44129.833333333336</v>
      </c>
      <c r="U7988" t="str">
        <f t="shared" si="621"/>
        <v>10-25-2020 20:00</v>
      </c>
      <c r="V7988">
        <f>IFERROR(IF(W7988=Z7988,VLOOKUP($U7988,[1]C8842!$G$2:$M$145,3,FALSE),0),0)</f>
        <v>0</v>
      </c>
      <c r="W7988">
        <f>VLOOKUP(RIGHT($V$1,5),Key!$A$9:$B$14,2,FALSE)</f>
        <v>10.199999999999999</v>
      </c>
      <c r="X7988">
        <f t="shared" si="624"/>
        <v>0</v>
      </c>
      <c r="Y7988">
        <f>VLOOKUP(RIGHT($X$1,5),Key!$A$9:$B$14,2,FALSE)</f>
        <v>3.7</v>
      </c>
      <c r="Z7988">
        <f t="shared" si="622"/>
        <v>10.199999999999999</v>
      </c>
      <c r="AA7988">
        <f t="shared" si="623"/>
        <v>0</v>
      </c>
    </row>
    <row r="7989" spans="1:27" x14ac:dyDescent="0.3">
      <c r="A7989">
        <v>100067</v>
      </c>
      <c r="B7989">
        <v>230922</v>
      </c>
      <c r="C7989" s="3">
        <v>44130.834722222222</v>
      </c>
      <c r="D7989">
        <v>2</v>
      </c>
      <c r="E7989">
        <v>1</v>
      </c>
      <c r="F7989" t="s">
        <v>26</v>
      </c>
      <c r="G7989">
        <v>1</v>
      </c>
      <c r="H7989">
        <v>72.253910000000005</v>
      </c>
      <c r="I7989">
        <v>16.335940000000001</v>
      </c>
      <c r="J7989">
        <v>0.8203125</v>
      </c>
      <c r="K7989">
        <v>80.03125</v>
      </c>
      <c r="L7989" s="3">
        <v>44130.586111111108</v>
      </c>
      <c r="M7989">
        <v>17.18</v>
      </c>
      <c r="N7989" t="s">
        <v>28</v>
      </c>
      <c r="P7989">
        <f>(C7989-Key!$B$1)*24</f>
        <v>4.9833333333372138</v>
      </c>
      <c r="Q7989">
        <f>(Key!$B$2-'17.1'!C7989)*24</f>
        <v>-2.0333333333255723</v>
      </c>
      <c r="R7989" s="3">
        <f>C7989-(M7989-Key!$B$5)/(24*Key!$B$6)</f>
        <v>44130.820907407404</v>
      </c>
      <c r="S7989">
        <f>M7989-Key!$B$5</f>
        <v>14.92</v>
      </c>
      <c r="T7989" s="2">
        <f t="shared" si="620"/>
        <v>44129.833333333336</v>
      </c>
      <c r="U7989" t="str">
        <f t="shared" si="621"/>
        <v>10-25-2020 20:00</v>
      </c>
      <c r="V7989">
        <f>IFERROR(IF(W7989=Z7989,VLOOKUP($U7989,[1]C8842!$G$2:$M$145,3,FALSE),0),0)</f>
        <v>0</v>
      </c>
      <c r="W7989">
        <f>VLOOKUP(RIGHT($V$1,5),Key!$A$9:$B$14,2,FALSE)</f>
        <v>10.199999999999999</v>
      </c>
      <c r="X7989">
        <f t="shared" si="624"/>
        <v>0</v>
      </c>
      <c r="Y7989">
        <f>VLOOKUP(RIGHT($X$1,5),Key!$A$9:$B$14,2,FALSE)</f>
        <v>3.7</v>
      </c>
      <c r="Z7989">
        <f t="shared" si="622"/>
        <v>10.199999999999999</v>
      </c>
      <c r="AA7989">
        <f t="shared" si="623"/>
        <v>0</v>
      </c>
    </row>
    <row r="7990" spans="1:27" x14ac:dyDescent="0.3">
      <c r="A7990">
        <v>100067</v>
      </c>
      <c r="B7990">
        <v>230922</v>
      </c>
      <c r="C7990" s="3">
        <v>44130.834722222222</v>
      </c>
      <c r="D7990">
        <v>2</v>
      </c>
      <c r="E7990">
        <v>1</v>
      </c>
      <c r="F7990" t="s">
        <v>26</v>
      </c>
      <c r="G7990">
        <v>1</v>
      </c>
      <c r="H7990">
        <v>68.105469999999997</v>
      </c>
      <c r="I7990">
        <v>15.070309999999999</v>
      </c>
      <c r="J7990">
        <v>0.8203125</v>
      </c>
      <c r="K7990">
        <v>80.03125</v>
      </c>
      <c r="L7990" s="3">
        <v>44130.586111111108</v>
      </c>
      <c r="M7990">
        <v>17.18</v>
      </c>
      <c r="N7990" t="s">
        <v>28</v>
      </c>
      <c r="P7990">
        <f>(C7990-Key!$B$1)*24</f>
        <v>4.9833333333372138</v>
      </c>
      <c r="Q7990">
        <f>(Key!$B$2-'17.1'!C7990)*24</f>
        <v>-2.0333333333255723</v>
      </c>
      <c r="R7990" s="3">
        <f>C7990-(M7990-Key!$B$5)/(24*Key!$B$6)</f>
        <v>44130.820907407404</v>
      </c>
      <c r="S7990">
        <f>M7990-Key!$B$5</f>
        <v>14.92</v>
      </c>
      <c r="T7990" s="2">
        <f t="shared" si="620"/>
        <v>44129.833333333336</v>
      </c>
      <c r="U7990" t="str">
        <f t="shared" si="621"/>
        <v>10-25-2020 20:00</v>
      </c>
      <c r="V7990">
        <f>IFERROR(IF(W7990=Z7990,VLOOKUP($U7990,[1]C8842!$G$2:$M$145,3,FALSE),0),0)</f>
        <v>0</v>
      </c>
      <c r="W7990">
        <f>VLOOKUP(RIGHT($V$1,5),Key!$A$9:$B$14,2,FALSE)</f>
        <v>10.199999999999999</v>
      </c>
      <c r="X7990">
        <f t="shared" si="624"/>
        <v>0</v>
      </c>
      <c r="Y7990">
        <f>VLOOKUP(RIGHT($X$1,5),Key!$A$9:$B$14,2,FALSE)</f>
        <v>3.7</v>
      </c>
      <c r="Z7990">
        <f t="shared" si="622"/>
        <v>10.199999999999999</v>
      </c>
      <c r="AA7990">
        <f t="shared" si="623"/>
        <v>0</v>
      </c>
    </row>
    <row r="7991" spans="1:27" x14ac:dyDescent="0.3">
      <c r="A7991">
        <v>100067</v>
      </c>
      <c r="B7991">
        <v>230922</v>
      </c>
      <c r="C7991" s="3">
        <v>44130.834722222222</v>
      </c>
      <c r="D7991">
        <v>3</v>
      </c>
      <c r="E7991">
        <v>2</v>
      </c>
      <c r="F7991" t="s">
        <v>26</v>
      </c>
      <c r="G7991">
        <v>5</v>
      </c>
      <c r="H7991">
        <v>55.203130000000002</v>
      </c>
      <c r="I7991">
        <v>98.34375</v>
      </c>
      <c r="J7991">
        <v>5.03125</v>
      </c>
      <c r="K7991">
        <v>94.039060000000006</v>
      </c>
      <c r="L7991" s="3">
        <v>44130.586111111108</v>
      </c>
      <c r="M7991">
        <v>17.18</v>
      </c>
      <c r="N7991" t="s">
        <v>28</v>
      </c>
      <c r="P7991">
        <f>(C7991-Key!$B$1)*24</f>
        <v>4.9833333333372138</v>
      </c>
      <c r="Q7991">
        <f>(Key!$B$2-'17.1'!C7991)*24</f>
        <v>-2.0333333333255723</v>
      </c>
      <c r="R7991" s="3">
        <f>C7991-(M7991-Key!$B$5)/(24*Key!$B$6)</f>
        <v>44130.820907407404</v>
      </c>
      <c r="S7991">
        <f>M7991-Key!$B$5</f>
        <v>14.92</v>
      </c>
      <c r="T7991" s="2">
        <f t="shared" si="620"/>
        <v>44129.833333333336</v>
      </c>
      <c r="U7991" t="str">
        <f t="shared" si="621"/>
        <v>10-25-2020 20:00</v>
      </c>
      <c r="V7991">
        <f>IFERROR(IF(W7991=Z7991,VLOOKUP($U7991,[1]C8842!$G$2:$M$145,3,FALSE),0),0)</f>
        <v>0</v>
      </c>
      <c r="W7991">
        <f>VLOOKUP(RIGHT($V$1,5),Key!$A$9:$B$14,2,FALSE)</f>
        <v>10.199999999999999</v>
      </c>
      <c r="X7991">
        <f t="shared" si="624"/>
        <v>0</v>
      </c>
      <c r="Y7991">
        <f>VLOOKUP(RIGHT($X$1,5),Key!$A$9:$B$14,2,FALSE)</f>
        <v>3.7</v>
      </c>
      <c r="Z7991">
        <f t="shared" si="622"/>
        <v>10.199999999999999</v>
      </c>
      <c r="AA7991">
        <f t="shared" si="623"/>
        <v>0</v>
      </c>
    </row>
    <row r="7992" spans="1:27" x14ac:dyDescent="0.3">
      <c r="A7992">
        <v>100067</v>
      </c>
      <c r="B7992">
        <v>230922</v>
      </c>
      <c r="C7992" s="3">
        <v>44130.834722222222</v>
      </c>
      <c r="D7992">
        <v>0</v>
      </c>
      <c r="E7992">
        <v>2</v>
      </c>
      <c r="F7992" t="s">
        <v>25</v>
      </c>
      <c r="G7992">
        <v>1</v>
      </c>
      <c r="H7992">
        <v>56.6875</v>
      </c>
      <c r="I7992">
        <v>16.835940000000001</v>
      </c>
      <c r="J7992">
        <v>1.0703130000000001</v>
      </c>
      <c r="K7992">
        <v>49.019530000000003</v>
      </c>
      <c r="L7992" s="3">
        <v>44130.586111111108</v>
      </c>
      <c r="M7992">
        <v>17.18</v>
      </c>
      <c r="N7992" t="s">
        <v>28</v>
      </c>
      <c r="P7992">
        <f>(C7992-Key!$B$1)*24</f>
        <v>4.9833333333372138</v>
      </c>
      <c r="Q7992">
        <f>(Key!$B$2-'17.1'!C7992)*24</f>
        <v>-2.0333333333255723</v>
      </c>
      <c r="R7992" s="3">
        <f>C7992-(M7992-Key!$B$5)/(24*Key!$B$6)</f>
        <v>44130.820907407404</v>
      </c>
      <c r="S7992">
        <f>M7992-Key!$B$5</f>
        <v>14.92</v>
      </c>
      <c r="T7992" s="2">
        <f t="shared" si="620"/>
        <v>44129.833333333336</v>
      </c>
      <c r="U7992" t="str">
        <f t="shared" si="621"/>
        <v>10-25-2020 20:00</v>
      </c>
      <c r="V7992">
        <f>IFERROR(IF(W7992=Z7992,VLOOKUP($U7992,[1]C8842!$G$2:$M$145,3,FALSE),0),0)</f>
        <v>0</v>
      </c>
      <c r="W7992">
        <f>VLOOKUP(RIGHT($V$1,5),Key!$A$9:$B$14,2,FALSE)</f>
        <v>10.199999999999999</v>
      </c>
      <c r="X7992">
        <f t="shared" si="624"/>
        <v>0</v>
      </c>
      <c r="Y7992">
        <f>VLOOKUP(RIGHT($X$1,5),Key!$A$9:$B$14,2,FALSE)</f>
        <v>3.7</v>
      </c>
      <c r="Z7992">
        <f t="shared" si="622"/>
        <v>10.199999999999999</v>
      </c>
      <c r="AA7992">
        <f t="shared" si="623"/>
        <v>0</v>
      </c>
    </row>
    <row r="7993" spans="1:27" x14ac:dyDescent="0.3">
      <c r="A7993">
        <v>100067</v>
      </c>
      <c r="B7993">
        <v>230922</v>
      </c>
      <c r="C7993" s="3">
        <v>44130.834722222222</v>
      </c>
      <c r="D7993">
        <v>1</v>
      </c>
      <c r="E7993">
        <v>1</v>
      </c>
      <c r="F7993" t="s">
        <v>25</v>
      </c>
      <c r="G7993">
        <v>1</v>
      </c>
      <c r="H7993">
        <v>72.578130000000002</v>
      </c>
      <c r="I7993">
        <v>17.34375</v>
      </c>
      <c r="J7993">
        <v>0.85546880000000003</v>
      </c>
      <c r="K7993">
        <v>58.023440000000001</v>
      </c>
      <c r="L7993" s="3">
        <v>44130.586111111108</v>
      </c>
      <c r="M7993">
        <v>17.18</v>
      </c>
      <c r="N7993" t="s">
        <v>28</v>
      </c>
      <c r="P7993">
        <f>(C7993-Key!$B$1)*24</f>
        <v>4.9833333333372138</v>
      </c>
      <c r="Q7993">
        <f>(Key!$B$2-'17.1'!C7993)*24</f>
        <v>-2.0333333333255723</v>
      </c>
      <c r="R7993" s="3">
        <f>C7993-(M7993-Key!$B$5)/(24*Key!$B$6)</f>
        <v>44130.820907407404</v>
      </c>
      <c r="S7993">
        <f>M7993-Key!$B$5</f>
        <v>14.92</v>
      </c>
      <c r="T7993" s="2">
        <f t="shared" si="620"/>
        <v>44129.833333333336</v>
      </c>
      <c r="U7993" t="str">
        <f t="shared" si="621"/>
        <v>10-25-2020 20:00</v>
      </c>
      <c r="V7993">
        <f>IFERROR(IF(W7993=Z7993,VLOOKUP($U7993,[1]C8842!$G$2:$M$145,3,FALSE),0),0)</f>
        <v>0</v>
      </c>
      <c r="W7993">
        <f>VLOOKUP(RIGHT($V$1,5),Key!$A$9:$B$14,2,FALSE)</f>
        <v>10.199999999999999</v>
      </c>
      <c r="X7993">
        <f t="shared" si="624"/>
        <v>0</v>
      </c>
      <c r="Y7993">
        <f>VLOOKUP(RIGHT($X$1,5),Key!$A$9:$B$14,2,FALSE)</f>
        <v>3.7</v>
      </c>
      <c r="Z7993">
        <f t="shared" si="622"/>
        <v>10.199999999999999</v>
      </c>
      <c r="AA7993">
        <f t="shared" si="623"/>
        <v>0</v>
      </c>
    </row>
    <row r="7994" spans="1:27" x14ac:dyDescent="0.3">
      <c r="A7994">
        <v>100067</v>
      </c>
      <c r="B7994">
        <v>230922</v>
      </c>
      <c r="C7994" s="3">
        <v>44130.834722222222</v>
      </c>
      <c r="D7994">
        <v>3</v>
      </c>
      <c r="E7994">
        <v>2</v>
      </c>
      <c r="F7994" t="s">
        <v>26</v>
      </c>
      <c r="G7994">
        <v>1</v>
      </c>
      <c r="H7994">
        <v>66.570310000000006</v>
      </c>
      <c r="I7994">
        <v>17.95703</v>
      </c>
      <c r="J7994">
        <v>0.95703130000000003</v>
      </c>
      <c r="K7994">
        <v>93.039060000000006</v>
      </c>
      <c r="L7994" s="3">
        <v>44130.586111111108</v>
      </c>
      <c r="M7994">
        <v>17.18</v>
      </c>
      <c r="N7994" t="s">
        <v>28</v>
      </c>
      <c r="P7994">
        <f>(C7994-Key!$B$1)*24</f>
        <v>4.9833333333372138</v>
      </c>
      <c r="Q7994">
        <f>(Key!$B$2-'17.1'!C7994)*24</f>
        <v>-2.0333333333255723</v>
      </c>
      <c r="R7994" s="3">
        <f>C7994-(M7994-Key!$B$5)/(24*Key!$B$6)</f>
        <v>44130.820907407404</v>
      </c>
      <c r="S7994">
        <f>M7994-Key!$B$5</f>
        <v>14.92</v>
      </c>
      <c r="T7994" s="2">
        <f t="shared" si="620"/>
        <v>44129.833333333336</v>
      </c>
      <c r="U7994" t="str">
        <f t="shared" si="621"/>
        <v>10-25-2020 20:00</v>
      </c>
      <c r="V7994">
        <f>IFERROR(IF(W7994=Z7994,VLOOKUP($U7994,[1]C8842!$G$2:$M$145,3,FALSE),0),0)</f>
        <v>0</v>
      </c>
      <c r="W7994">
        <f>VLOOKUP(RIGHT($V$1,5),Key!$A$9:$B$14,2,FALSE)</f>
        <v>10.199999999999999</v>
      </c>
      <c r="X7994">
        <f t="shared" si="624"/>
        <v>0</v>
      </c>
      <c r="Y7994">
        <f>VLOOKUP(RIGHT($X$1,5),Key!$A$9:$B$14,2,FALSE)</f>
        <v>3.7</v>
      </c>
      <c r="Z7994">
        <f t="shared" si="622"/>
        <v>10.199999999999999</v>
      </c>
      <c r="AA7994">
        <f t="shared" si="623"/>
        <v>0</v>
      </c>
    </row>
    <row r="7995" spans="1:27" x14ac:dyDescent="0.3">
      <c r="A7995">
        <v>100067</v>
      </c>
      <c r="B7995">
        <v>230922</v>
      </c>
      <c r="C7995" s="3">
        <v>44130.834722222222</v>
      </c>
      <c r="D7995">
        <v>1</v>
      </c>
      <c r="E7995">
        <v>1</v>
      </c>
      <c r="F7995" t="s">
        <v>25</v>
      </c>
      <c r="G7995">
        <v>1</v>
      </c>
      <c r="H7995">
        <v>63.496090000000002</v>
      </c>
      <c r="I7995">
        <v>14.695309999999999</v>
      </c>
      <c r="J7995">
        <v>0.8671875</v>
      </c>
      <c r="K7995">
        <v>57.023440000000001</v>
      </c>
      <c r="L7995" s="3">
        <v>44130.586111111108</v>
      </c>
      <c r="M7995">
        <v>17.18</v>
      </c>
      <c r="N7995" t="s">
        <v>28</v>
      </c>
      <c r="P7995">
        <f>(C7995-Key!$B$1)*24</f>
        <v>4.9833333333372138</v>
      </c>
      <c r="Q7995">
        <f>(Key!$B$2-'17.1'!C7995)*24</f>
        <v>-2.0333333333255723</v>
      </c>
      <c r="R7995" s="3">
        <f>C7995-(M7995-Key!$B$5)/(24*Key!$B$6)</f>
        <v>44130.820907407404</v>
      </c>
      <c r="S7995">
        <f>M7995-Key!$B$5</f>
        <v>14.92</v>
      </c>
      <c r="T7995" s="2">
        <f t="shared" si="620"/>
        <v>44129.833333333336</v>
      </c>
      <c r="U7995" t="str">
        <f t="shared" si="621"/>
        <v>10-25-2020 20:00</v>
      </c>
      <c r="V7995">
        <f>IFERROR(IF(W7995=Z7995,VLOOKUP($U7995,[1]C8842!$G$2:$M$145,3,FALSE),0),0)</f>
        <v>0</v>
      </c>
      <c r="W7995">
        <f>VLOOKUP(RIGHT($V$1,5),Key!$A$9:$B$14,2,FALSE)</f>
        <v>10.199999999999999</v>
      </c>
      <c r="X7995">
        <f t="shared" si="624"/>
        <v>0</v>
      </c>
      <c r="Y7995">
        <f>VLOOKUP(RIGHT($X$1,5),Key!$A$9:$B$14,2,FALSE)</f>
        <v>3.7</v>
      </c>
      <c r="Z7995">
        <f t="shared" si="622"/>
        <v>10.199999999999999</v>
      </c>
      <c r="AA7995">
        <f t="shared" si="623"/>
        <v>0</v>
      </c>
    </row>
    <row r="7996" spans="1:27" x14ac:dyDescent="0.3">
      <c r="A7996">
        <v>100067</v>
      </c>
      <c r="B7996">
        <v>230922</v>
      </c>
      <c r="C7996" s="3">
        <v>44130.834722222222</v>
      </c>
      <c r="D7996">
        <v>3</v>
      </c>
      <c r="E7996">
        <v>2</v>
      </c>
      <c r="F7996" t="s">
        <v>26</v>
      </c>
      <c r="G7996">
        <v>4</v>
      </c>
      <c r="H7996">
        <v>65.398439999999994</v>
      </c>
      <c r="I7996">
        <v>69.347660000000005</v>
      </c>
      <c r="J7996">
        <v>3.0664060000000002</v>
      </c>
      <c r="K7996">
        <v>96.039060000000006</v>
      </c>
      <c r="L7996" s="3">
        <v>44130.586111111108</v>
      </c>
      <c r="M7996">
        <v>17.18</v>
      </c>
      <c r="N7996" t="s">
        <v>28</v>
      </c>
      <c r="P7996">
        <f>(C7996-Key!$B$1)*24</f>
        <v>4.9833333333372138</v>
      </c>
      <c r="Q7996">
        <f>(Key!$B$2-'17.1'!C7996)*24</f>
        <v>-2.0333333333255723</v>
      </c>
      <c r="R7996" s="3">
        <f>C7996-(M7996-Key!$B$5)/(24*Key!$B$6)</f>
        <v>44130.820907407404</v>
      </c>
      <c r="S7996">
        <f>M7996-Key!$B$5</f>
        <v>14.92</v>
      </c>
      <c r="T7996" s="2">
        <f t="shared" si="620"/>
        <v>44129.833333333336</v>
      </c>
      <c r="U7996" t="str">
        <f t="shared" si="621"/>
        <v>10-25-2020 20:00</v>
      </c>
      <c r="V7996">
        <f>IFERROR(IF(W7996=Z7996,VLOOKUP($U7996,[1]C8842!$G$2:$M$145,3,FALSE),0),0)</f>
        <v>0</v>
      </c>
      <c r="W7996">
        <f>VLOOKUP(RIGHT($V$1,5),Key!$A$9:$B$14,2,FALSE)</f>
        <v>10.199999999999999</v>
      </c>
      <c r="X7996">
        <f t="shared" si="624"/>
        <v>0</v>
      </c>
      <c r="Y7996">
        <f>VLOOKUP(RIGHT($X$1,5),Key!$A$9:$B$14,2,FALSE)</f>
        <v>3.7</v>
      </c>
      <c r="Z7996">
        <f t="shared" si="622"/>
        <v>10.199999999999999</v>
      </c>
      <c r="AA7996">
        <f t="shared" si="623"/>
        <v>0</v>
      </c>
    </row>
    <row r="7997" spans="1:27" x14ac:dyDescent="0.3">
      <c r="A7997">
        <v>100067</v>
      </c>
      <c r="B7997">
        <v>230922</v>
      </c>
      <c r="C7997" s="3">
        <v>44130.834722222222</v>
      </c>
      <c r="D7997">
        <v>0</v>
      </c>
      <c r="E7997">
        <v>2</v>
      </c>
      <c r="F7997" t="s">
        <v>25</v>
      </c>
      <c r="G7997">
        <v>1</v>
      </c>
      <c r="H7997">
        <v>59.519530000000003</v>
      </c>
      <c r="I7997">
        <v>15.14453</v>
      </c>
      <c r="J7997">
        <v>0.9453125</v>
      </c>
      <c r="K7997">
        <v>48.019530000000003</v>
      </c>
      <c r="L7997" s="3">
        <v>44130.586111111108</v>
      </c>
      <c r="M7997">
        <v>17.18</v>
      </c>
      <c r="N7997" t="s">
        <v>28</v>
      </c>
      <c r="P7997">
        <f>(C7997-Key!$B$1)*24</f>
        <v>4.9833333333372138</v>
      </c>
      <c r="Q7997">
        <f>(Key!$B$2-'17.1'!C7997)*24</f>
        <v>-2.0333333333255723</v>
      </c>
      <c r="R7997" s="3">
        <f>C7997-(M7997-Key!$B$5)/(24*Key!$B$6)</f>
        <v>44130.820907407404</v>
      </c>
      <c r="S7997">
        <f>M7997-Key!$B$5</f>
        <v>14.92</v>
      </c>
      <c r="T7997" s="2">
        <f t="shared" si="620"/>
        <v>44129.833333333336</v>
      </c>
      <c r="U7997" t="str">
        <f t="shared" si="621"/>
        <v>10-25-2020 20:00</v>
      </c>
      <c r="V7997">
        <f>IFERROR(IF(W7997=Z7997,VLOOKUP($U7997,[1]C8842!$G$2:$M$145,3,FALSE),0),0)</f>
        <v>0</v>
      </c>
      <c r="W7997">
        <f>VLOOKUP(RIGHT($V$1,5),Key!$A$9:$B$14,2,FALSE)</f>
        <v>10.199999999999999</v>
      </c>
      <c r="X7997">
        <f t="shared" si="624"/>
        <v>0</v>
      </c>
      <c r="Y7997">
        <f>VLOOKUP(RIGHT($X$1,5),Key!$A$9:$B$14,2,FALSE)</f>
        <v>3.7</v>
      </c>
      <c r="Z7997">
        <f t="shared" si="622"/>
        <v>10.199999999999999</v>
      </c>
      <c r="AA7997">
        <f t="shared" si="623"/>
        <v>0</v>
      </c>
    </row>
    <row r="7998" spans="1:27" x14ac:dyDescent="0.3">
      <c r="A7998">
        <v>100067</v>
      </c>
      <c r="B7998">
        <v>230922</v>
      </c>
      <c r="C7998" s="3">
        <v>44130.834722222222</v>
      </c>
      <c r="D7998">
        <v>0</v>
      </c>
      <c r="E7998">
        <v>2</v>
      </c>
      <c r="F7998" t="s">
        <v>25</v>
      </c>
      <c r="G7998">
        <v>1</v>
      </c>
      <c r="H7998">
        <v>69.988280000000003</v>
      </c>
      <c r="I7998">
        <v>12.5</v>
      </c>
      <c r="J7998">
        <v>0.69921880000000003</v>
      </c>
      <c r="K7998">
        <v>48.019530000000003</v>
      </c>
      <c r="L7998" s="3">
        <v>44130.586111111108</v>
      </c>
      <c r="M7998">
        <v>17.18</v>
      </c>
      <c r="N7998" t="s">
        <v>28</v>
      </c>
      <c r="P7998">
        <f>(C7998-Key!$B$1)*24</f>
        <v>4.9833333333372138</v>
      </c>
      <c r="Q7998">
        <f>(Key!$B$2-'17.1'!C7998)*24</f>
        <v>-2.0333333333255723</v>
      </c>
      <c r="R7998" s="3">
        <f>C7998-(M7998-Key!$B$5)/(24*Key!$B$6)</f>
        <v>44130.820907407404</v>
      </c>
      <c r="S7998">
        <f>M7998-Key!$B$5</f>
        <v>14.92</v>
      </c>
      <c r="T7998" s="2">
        <f t="shared" si="620"/>
        <v>44129.833333333336</v>
      </c>
      <c r="U7998" t="str">
        <f t="shared" si="621"/>
        <v>10-25-2020 20:00</v>
      </c>
      <c r="V7998">
        <f>IFERROR(IF(W7998=Z7998,VLOOKUP($U7998,[1]C8842!$G$2:$M$145,3,FALSE),0),0)</f>
        <v>0</v>
      </c>
      <c r="W7998">
        <f>VLOOKUP(RIGHT($V$1,5),Key!$A$9:$B$14,2,FALSE)</f>
        <v>10.199999999999999</v>
      </c>
      <c r="X7998">
        <f t="shared" si="624"/>
        <v>0</v>
      </c>
      <c r="Y7998">
        <f>VLOOKUP(RIGHT($X$1,5),Key!$A$9:$B$14,2,FALSE)</f>
        <v>3.7</v>
      </c>
      <c r="Z7998">
        <f t="shared" si="622"/>
        <v>10.199999999999999</v>
      </c>
      <c r="AA7998">
        <f t="shared" si="623"/>
        <v>0</v>
      </c>
    </row>
    <row r="7999" spans="1:27" x14ac:dyDescent="0.3">
      <c r="A7999">
        <v>100067</v>
      </c>
      <c r="B7999">
        <v>230922</v>
      </c>
      <c r="C7999" s="3">
        <v>44130.834722222222</v>
      </c>
      <c r="D7999">
        <v>3</v>
      </c>
      <c r="E7999">
        <v>2</v>
      </c>
      <c r="F7999" t="s">
        <v>26</v>
      </c>
      <c r="G7999">
        <v>1</v>
      </c>
      <c r="H7999">
        <v>67.777339999999995</v>
      </c>
      <c r="I7999">
        <v>15.679690000000001</v>
      </c>
      <c r="J7999">
        <v>0.84765630000000003</v>
      </c>
      <c r="K7999">
        <v>94.039060000000006</v>
      </c>
      <c r="L7999" s="3">
        <v>44130.586111111108</v>
      </c>
      <c r="M7999">
        <v>17.18</v>
      </c>
      <c r="N7999" t="s">
        <v>28</v>
      </c>
      <c r="P7999">
        <f>(C7999-Key!$B$1)*24</f>
        <v>4.9833333333372138</v>
      </c>
      <c r="Q7999">
        <f>(Key!$B$2-'17.1'!C7999)*24</f>
        <v>-2.0333333333255723</v>
      </c>
      <c r="R7999" s="3">
        <f>C7999-(M7999-Key!$B$5)/(24*Key!$B$6)</f>
        <v>44130.820907407404</v>
      </c>
      <c r="S7999">
        <f>M7999-Key!$B$5</f>
        <v>14.92</v>
      </c>
      <c r="T7999" s="2">
        <f t="shared" si="620"/>
        <v>44129.833333333336</v>
      </c>
      <c r="U7999" t="str">
        <f t="shared" si="621"/>
        <v>10-25-2020 20:00</v>
      </c>
      <c r="V7999">
        <f>IFERROR(IF(W7999=Z7999,VLOOKUP($U7999,[1]C8842!$G$2:$M$145,3,FALSE),0),0)</f>
        <v>0</v>
      </c>
      <c r="W7999">
        <f>VLOOKUP(RIGHT($V$1,5),Key!$A$9:$B$14,2,FALSE)</f>
        <v>10.199999999999999</v>
      </c>
      <c r="X7999">
        <f t="shared" si="624"/>
        <v>0</v>
      </c>
      <c r="Y7999">
        <f>VLOOKUP(RIGHT($X$1,5),Key!$A$9:$B$14,2,FALSE)</f>
        <v>3.7</v>
      </c>
      <c r="Z7999">
        <f t="shared" si="622"/>
        <v>10.199999999999999</v>
      </c>
      <c r="AA7999">
        <f t="shared" si="623"/>
        <v>0</v>
      </c>
    </row>
    <row r="8000" spans="1:27" x14ac:dyDescent="0.3">
      <c r="A8000">
        <v>100067</v>
      </c>
      <c r="B8000">
        <v>230922</v>
      </c>
      <c r="C8000" s="3">
        <v>44130.834722222222</v>
      </c>
      <c r="D8000">
        <v>1</v>
      </c>
      <c r="E8000">
        <v>1</v>
      </c>
      <c r="F8000" t="s">
        <v>25</v>
      </c>
      <c r="G8000">
        <v>1</v>
      </c>
      <c r="H8000">
        <v>64.140630000000002</v>
      </c>
      <c r="I8000">
        <v>16.835940000000001</v>
      </c>
      <c r="J8000">
        <v>0.9453125</v>
      </c>
      <c r="K8000">
        <v>58.023440000000001</v>
      </c>
      <c r="L8000" s="3">
        <v>44130.586111111108</v>
      </c>
      <c r="M8000">
        <v>17.18</v>
      </c>
      <c r="N8000" t="s">
        <v>28</v>
      </c>
      <c r="P8000">
        <f>(C8000-Key!$B$1)*24</f>
        <v>4.9833333333372138</v>
      </c>
      <c r="Q8000">
        <f>(Key!$B$2-'17.1'!C8000)*24</f>
        <v>-2.0333333333255723</v>
      </c>
      <c r="R8000" s="3">
        <f>C8000-(M8000-Key!$B$5)/(24*Key!$B$6)</f>
        <v>44130.820907407404</v>
      </c>
      <c r="S8000">
        <f>M8000-Key!$B$5</f>
        <v>14.92</v>
      </c>
      <c r="T8000" s="2">
        <f t="shared" si="620"/>
        <v>44129.833333333336</v>
      </c>
      <c r="U8000" t="str">
        <f t="shared" si="621"/>
        <v>10-25-2020 20:00</v>
      </c>
      <c r="V8000">
        <f>IFERROR(IF(W8000=Z8000,VLOOKUP($U8000,[1]C8842!$G$2:$M$145,3,FALSE),0),0)</f>
        <v>0</v>
      </c>
      <c r="W8000">
        <f>VLOOKUP(RIGHT($V$1,5),Key!$A$9:$B$14,2,FALSE)</f>
        <v>10.199999999999999</v>
      </c>
      <c r="X8000">
        <f t="shared" si="624"/>
        <v>0</v>
      </c>
      <c r="Y8000">
        <f>VLOOKUP(RIGHT($X$1,5),Key!$A$9:$B$14,2,FALSE)</f>
        <v>3.7</v>
      </c>
      <c r="Z8000">
        <f t="shared" si="622"/>
        <v>10.199999999999999</v>
      </c>
      <c r="AA8000">
        <f t="shared" si="623"/>
        <v>0</v>
      </c>
    </row>
    <row r="8001" spans="1:27" x14ac:dyDescent="0.3">
      <c r="A8001">
        <v>100067</v>
      </c>
      <c r="B8001">
        <v>230922</v>
      </c>
      <c r="C8001" s="3">
        <v>44130.834722222222</v>
      </c>
      <c r="D8001">
        <v>0</v>
      </c>
      <c r="E8001">
        <v>2</v>
      </c>
      <c r="F8001" t="s">
        <v>25</v>
      </c>
      <c r="G8001">
        <v>1</v>
      </c>
      <c r="H8001">
        <v>59.679690000000001</v>
      </c>
      <c r="I8001">
        <v>19.539059999999999</v>
      </c>
      <c r="J8001">
        <v>1.136719</v>
      </c>
      <c r="K8001">
        <v>46.019530000000003</v>
      </c>
      <c r="L8001" s="3">
        <v>44130.586111111108</v>
      </c>
      <c r="M8001">
        <v>17.18</v>
      </c>
      <c r="N8001" t="s">
        <v>28</v>
      </c>
      <c r="P8001">
        <f>(C8001-Key!$B$1)*24</f>
        <v>4.9833333333372138</v>
      </c>
      <c r="Q8001">
        <f>(Key!$B$2-'17.1'!C8001)*24</f>
        <v>-2.0333333333255723</v>
      </c>
      <c r="R8001" s="3">
        <f>C8001-(M8001-Key!$B$5)/(24*Key!$B$6)</f>
        <v>44130.820907407404</v>
      </c>
      <c r="S8001">
        <f>M8001-Key!$B$5</f>
        <v>14.92</v>
      </c>
      <c r="T8001" s="2">
        <f t="shared" si="620"/>
        <v>44129.833333333336</v>
      </c>
      <c r="U8001" t="str">
        <f t="shared" si="621"/>
        <v>10-25-2020 20:00</v>
      </c>
      <c r="V8001">
        <f>IFERROR(IF(W8001=Z8001,VLOOKUP($U8001,[1]C8842!$G$2:$M$145,3,FALSE),0),0)</f>
        <v>0</v>
      </c>
      <c r="W8001">
        <f>VLOOKUP(RIGHT($V$1,5),Key!$A$9:$B$14,2,FALSE)</f>
        <v>10.199999999999999</v>
      </c>
      <c r="X8001">
        <f t="shared" si="624"/>
        <v>0</v>
      </c>
      <c r="Y8001">
        <f>VLOOKUP(RIGHT($X$1,5),Key!$A$9:$B$14,2,FALSE)</f>
        <v>3.7</v>
      </c>
      <c r="Z8001">
        <f t="shared" si="622"/>
        <v>10.199999999999999</v>
      </c>
      <c r="AA8001">
        <f t="shared" si="623"/>
        <v>0</v>
      </c>
    </row>
    <row r="8002" spans="1:27" x14ac:dyDescent="0.3">
      <c r="A8002">
        <v>100067</v>
      </c>
      <c r="B8002">
        <v>230922</v>
      </c>
      <c r="C8002" s="3">
        <v>44130.834722222222</v>
      </c>
      <c r="D8002">
        <v>0</v>
      </c>
      <c r="E8002">
        <v>2</v>
      </c>
      <c r="F8002" t="s">
        <v>25</v>
      </c>
      <c r="G8002">
        <v>1</v>
      </c>
      <c r="H8002">
        <v>57.964840000000002</v>
      </c>
      <c r="I8002">
        <v>14.84375</v>
      </c>
      <c r="J8002">
        <v>0.953125</v>
      </c>
      <c r="K8002">
        <v>46.019530000000003</v>
      </c>
      <c r="L8002" s="3">
        <v>44130.586111111108</v>
      </c>
      <c r="M8002">
        <v>17.18</v>
      </c>
      <c r="N8002" t="s">
        <v>28</v>
      </c>
      <c r="P8002">
        <f>(C8002-Key!$B$1)*24</f>
        <v>4.9833333333372138</v>
      </c>
      <c r="Q8002">
        <f>(Key!$B$2-'17.1'!C8002)*24</f>
        <v>-2.0333333333255723</v>
      </c>
      <c r="R8002" s="3">
        <f>C8002-(M8002-Key!$B$5)/(24*Key!$B$6)</f>
        <v>44130.820907407404</v>
      </c>
      <c r="S8002">
        <f>M8002-Key!$B$5</f>
        <v>14.92</v>
      </c>
      <c r="T8002" s="2">
        <f t="shared" si="620"/>
        <v>44129.833333333336</v>
      </c>
      <c r="U8002" t="str">
        <f t="shared" si="621"/>
        <v>10-25-2020 20:00</v>
      </c>
      <c r="V8002">
        <f>IFERROR(IF(W8002=Z8002,VLOOKUP($U8002,[1]C8842!$G$2:$M$145,3,FALSE),0),0)</f>
        <v>0</v>
      </c>
      <c r="W8002">
        <f>VLOOKUP(RIGHT($V$1,5),Key!$A$9:$B$14,2,FALSE)</f>
        <v>10.199999999999999</v>
      </c>
      <c r="X8002">
        <f t="shared" si="624"/>
        <v>0</v>
      </c>
      <c r="Y8002">
        <f>VLOOKUP(RIGHT($X$1,5),Key!$A$9:$B$14,2,FALSE)</f>
        <v>3.7</v>
      </c>
      <c r="Z8002">
        <f t="shared" si="622"/>
        <v>10.199999999999999</v>
      </c>
      <c r="AA8002">
        <f t="shared" si="623"/>
        <v>0</v>
      </c>
    </row>
    <row r="8003" spans="1:27" x14ac:dyDescent="0.3">
      <c r="A8003">
        <v>100067</v>
      </c>
      <c r="B8003">
        <v>230922</v>
      </c>
      <c r="C8003" s="3">
        <v>44130.834722222222</v>
      </c>
      <c r="D8003">
        <v>2</v>
      </c>
      <c r="E8003">
        <v>1</v>
      </c>
      <c r="F8003" t="s">
        <v>26</v>
      </c>
      <c r="G8003">
        <v>1</v>
      </c>
      <c r="H8003">
        <v>71.640630000000002</v>
      </c>
      <c r="I8003">
        <v>15.285159999999999</v>
      </c>
      <c r="J8003">
        <v>0.7890625</v>
      </c>
      <c r="K8003">
        <v>81.035160000000005</v>
      </c>
      <c r="L8003" s="3">
        <v>44130.586111111108</v>
      </c>
      <c r="M8003">
        <v>17.18</v>
      </c>
      <c r="N8003" t="s">
        <v>28</v>
      </c>
      <c r="P8003">
        <f>(C8003-Key!$B$1)*24</f>
        <v>4.9833333333372138</v>
      </c>
      <c r="Q8003">
        <f>(Key!$B$2-'17.1'!C8003)*24</f>
        <v>-2.0333333333255723</v>
      </c>
      <c r="R8003" s="3">
        <f>C8003-(M8003-Key!$B$5)/(24*Key!$B$6)</f>
        <v>44130.820907407404</v>
      </c>
      <c r="S8003">
        <f>M8003-Key!$B$5</f>
        <v>14.92</v>
      </c>
      <c r="T8003" s="2">
        <f t="shared" ref="T8003:T8066" si="625">ROUND(C8003*24*60/10,0)/(24*6)-1</f>
        <v>44129.833333333336</v>
      </c>
      <c r="U8003" t="str">
        <f t="shared" ref="U8003:U8066" si="626">TEXT(T8003,"mm-dd-yyyy hh:mm")</f>
        <v>10-25-2020 20:00</v>
      </c>
      <c r="V8003">
        <f>IFERROR(IF(W8003=Z8003,VLOOKUP($U8003,[1]C8842!$G$2:$M$145,3,FALSE),0),0)</f>
        <v>0</v>
      </c>
      <c r="W8003">
        <f>VLOOKUP(RIGHT($V$1,5),Key!$A$9:$B$14,2,FALSE)</f>
        <v>10.199999999999999</v>
      </c>
      <c r="X8003">
        <f t="shared" si="624"/>
        <v>0</v>
      </c>
      <c r="Y8003">
        <f>VLOOKUP(RIGHT($X$1,5),Key!$A$9:$B$14,2,FALSE)</f>
        <v>3.7</v>
      </c>
      <c r="Z8003">
        <f t="shared" ref="Z8003:Z8066" si="627">M8003-MIN(ABS(Y8003-M8003),ABS(W8003-M8003))</f>
        <v>10.199999999999999</v>
      </c>
      <c r="AA8003">
        <f t="shared" ref="AA8003:AA8066" si="628">SUM(V8003,X8003)</f>
        <v>0</v>
      </c>
    </row>
    <row r="8004" spans="1:27" x14ac:dyDescent="0.3">
      <c r="A8004">
        <v>100067</v>
      </c>
      <c r="B8004">
        <v>230922</v>
      </c>
      <c r="C8004" s="3">
        <v>44130.834722222222</v>
      </c>
      <c r="D8004">
        <v>0</v>
      </c>
      <c r="E8004">
        <v>2</v>
      </c>
      <c r="F8004" t="s">
        <v>25</v>
      </c>
      <c r="G8004">
        <v>2</v>
      </c>
      <c r="H8004">
        <v>68.351560000000006</v>
      </c>
      <c r="I8004">
        <v>22.69922</v>
      </c>
      <c r="J8004">
        <v>1.1171880000000001</v>
      </c>
      <c r="K8004">
        <v>46.019530000000003</v>
      </c>
      <c r="L8004" s="3">
        <v>44130.586111111108</v>
      </c>
      <c r="M8004">
        <v>17.18</v>
      </c>
      <c r="N8004" t="s">
        <v>28</v>
      </c>
      <c r="P8004">
        <f>(C8004-Key!$B$1)*24</f>
        <v>4.9833333333372138</v>
      </c>
      <c r="Q8004">
        <f>(Key!$B$2-'17.1'!C8004)*24</f>
        <v>-2.0333333333255723</v>
      </c>
      <c r="R8004" s="3">
        <f>C8004-(M8004-Key!$B$5)/(24*Key!$B$6)</f>
        <v>44130.820907407404</v>
      </c>
      <c r="S8004">
        <f>M8004-Key!$B$5</f>
        <v>14.92</v>
      </c>
      <c r="T8004" s="2">
        <f t="shared" si="625"/>
        <v>44129.833333333336</v>
      </c>
      <c r="U8004" t="str">
        <f t="shared" si="626"/>
        <v>10-25-2020 20:00</v>
      </c>
      <c r="V8004">
        <f>IFERROR(IF(W8004=Z8004,VLOOKUP($U8004,[1]C8842!$G$2:$M$145,3,FALSE),0),0)</f>
        <v>0</v>
      </c>
      <c r="W8004">
        <f>VLOOKUP(RIGHT($V$1,5),Key!$A$9:$B$14,2,FALSE)</f>
        <v>10.199999999999999</v>
      </c>
      <c r="X8004">
        <f t="shared" ref="X8004:X8067" si="629">$X$2</f>
        <v>0</v>
      </c>
      <c r="Y8004">
        <f>VLOOKUP(RIGHT($X$1,5),Key!$A$9:$B$14,2,FALSE)</f>
        <v>3.7</v>
      </c>
      <c r="Z8004">
        <f t="shared" si="627"/>
        <v>10.199999999999999</v>
      </c>
      <c r="AA8004">
        <f t="shared" si="628"/>
        <v>0</v>
      </c>
    </row>
    <row r="8005" spans="1:27" x14ac:dyDescent="0.3">
      <c r="A8005">
        <v>100067</v>
      </c>
      <c r="B8005">
        <v>230922</v>
      </c>
      <c r="C8005" s="3">
        <v>44130.834722222222</v>
      </c>
      <c r="D8005">
        <v>2</v>
      </c>
      <c r="E8005">
        <v>1</v>
      </c>
      <c r="F8005" t="s">
        <v>26</v>
      </c>
      <c r="G8005">
        <v>1</v>
      </c>
      <c r="H8005">
        <v>73.300780000000003</v>
      </c>
      <c r="I8005">
        <v>19.234380000000002</v>
      </c>
      <c r="J8005">
        <v>0.9140625</v>
      </c>
      <c r="K8005">
        <v>80.03125</v>
      </c>
      <c r="L8005" s="3">
        <v>44130.586111111108</v>
      </c>
      <c r="M8005">
        <v>17.18</v>
      </c>
      <c r="N8005" t="s">
        <v>28</v>
      </c>
      <c r="P8005">
        <f>(C8005-Key!$B$1)*24</f>
        <v>4.9833333333372138</v>
      </c>
      <c r="Q8005">
        <f>(Key!$B$2-'17.1'!C8005)*24</f>
        <v>-2.0333333333255723</v>
      </c>
      <c r="R8005" s="3">
        <f>C8005-(M8005-Key!$B$5)/(24*Key!$B$6)</f>
        <v>44130.820907407404</v>
      </c>
      <c r="S8005">
        <f>M8005-Key!$B$5</f>
        <v>14.92</v>
      </c>
      <c r="T8005" s="2">
        <f t="shared" si="625"/>
        <v>44129.833333333336</v>
      </c>
      <c r="U8005" t="str">
        <f t="shared" si="626"/>
        <v>10-25-2020 20:00</v>
      </c>
      <c r="V8005">
        <f>IFERROR(IF(W8005=Z8005,VLOOKUP($U8005,[1]C8842!$G$2:$M$145,3,FALSE),0),0)</f>
        <v>0</v>
      </c>
      <c r="W8005">
        <f>VLOOKUP(RIGHT($V$1,5),Key!$A$9:$B$14,2,FALSE)</f>
        <v>10.199999999999999</v>
      </c>
      <c r="X8005">
        <f t="shared" si="629"/>
        <v>0</v>
      </c>
      <c r="Y8005">
        <f>VLOOKUP(RIGHT($X$1,5),Key!$A$9:$B$14,2,FALSE)</f>
        <v>3.7</v>
      </c>
      <c r="Z8005">
        <f t="shared" si="627"/>
        <v>10.199999999999999</v>
      </c>
      <c r="AA8005">
        <f t="shared" si="628"/>
        <v>0</v>
      </c>
    </row>
    <row r="8006" spans="1:27" x14ac:dyDescent="0.3">
      <c r="A8006">
        <v>100067</v>
      </c>
      <c r="B8006">
        <v>230922</v>
      </c>
      <c r="C8006" s="3">
        <v>44130.834722222222</v>
      </c>
      <c r="D8006">
        <v>3</v>
      </c>
      <c r="E8006">
        <v>2</v>
      </c>
      <c r="F8006" t="s">
        <v>26</v>
      </c>
      <c r="G8006">
        <v>1</v>
      </c>
      <c r="H8006">
        <v>68.371089999999995</v>
      </c>
      <c r="I8006">
        <v>17.558589999999999</v>
      </c>
      <c r="J8006">
        <v>0.9140625</v>
      </c>
      <c r="K8006">
        <v>95.039060000000006</v>
      </c>
      <c r="L8006" s="3">
        <v>44130.586111111108</v>
      </c>
      <c r="M8006">
        <v>17.18</v>
      </c>
      <c r="N8006" t="s">
        <v>28</v>
      </c>
      <c r="P8006">
        <f>(C8006-Key!$B$1)*24</f>
        <v>4.9833333333372138</v>
      </c>
      <c r="Q8006">
        <f>(Key!$B$2-'17.1'!C8006)*24</f>
        <v>-2.0333333333255723</v>
      </c>
      <c r="R8006" s="3">
        <f>C8006-(M8006-Key!$B$5)/(24*Key!$B$6)</f>
        <v>44130.820907407404</v>
      </c>
      <c r="S8006">
        <f>M8006-Key!$B$5</f>
        <v>14.92</v>
      </c>
      <c r="T8006" s="2">
        <f t="shared" si="625"/>
        <v>44129.833333333336</v>
      </c>
      <c r="U8006" t="str">
        <f t="shared" si="626"/>
        <v>10-25-2020 20:00</v>
      </c>
      <c r="V8006">
        <f>IFERROR(IF(W8006=Z8006,VLOOKUP($U8006,[1]C8842!$G$2:$M$145,3,FALSE),0),0)</f>
        <v>0</v>
      </c>
      <c r="W8006">
        <f>VLOOKUP(RIGHT($V$1,5),Key!$A$9:$B$14,2,FALSE)</f>
        <v>10.199999999999999</v>
      </c>
      <c r="X8006">
        <f t="shared" si="629"/>
        <v>0</v>
      </c>
      <c r="Y8006">
        <f>VLOOKUP(RIGHT($X$1,5),Key!$A$9:$B$14,2,FALSE)</f>
        <v>3.7</v>
      </c>
      <c r="Z8006">
        <f t="shared" si="627"/>
        <v>10.199999999999999</v>
      </c>
      <c r="AA8006">
        <f t="shared" si="628"/>
        <v>0</v>
      </c>
    </row>
    <row r="8007" spans="1:27" x14ac:dyDescent="0.3">
      <c r="A8007">
        <v>100067</v>
      </c>
      <c r="B8007">
        <v>230922</v>
      </c>
      <c r="C8007" s="3">
        <v>44130.834722222222</v>
      </c>
      <c r="D8007">
        <v>1</v>
      </c>
      <c r="E8007">
        <v>1</v>
      </c>
      <c r="F8007" t="s">
        <v>25</v>
      </c>
      <c r="G8007">
        <v>1</v>
      </c>
      <c r="H8007">
        <v>70.671880000000002</v>
      </c>
      <c r="I8007">
        <v>18.71875</v>
      </c>
      <c r="J8007">
        <v>0.9296875</v>
      </c>
      <c r="K8007">
        <v>58.023440000000001</v>
      </c>
      <c r="L8007" s="3">
        <v>44130.586111111108</v>
      </c>
      <c r="M8007">
        <v>17.18</v>
      </c>
      <c r="N8007" t="s">
        <v>28</v>
      </c>
      <c r="P8007">
        <f>(C8007-Key!$B$1)*24</f>
        <v>4.9833333333372138</v>
      </c>
      <c r="Q8007">
        <f>(Key!$B$2-'17.1'!C8007)*24</f>
        <v>-2.0333333333255723</v>
      </c>
      <c r="R8007" s="3">
        <f>C8007-(M8007-Key!$B$5)/(24*Key!$B$6)</f>
        <v>44130.820907407404</v>
      </c>
      <c r="S8007">
        <f>M8007-Key!$B$5</f>
        <v>14.92</v>
      </c>
      <c r="T8007" s="2">
        <f t="shared" si="625"/>
        <v>44129.833333333336</v>
      </c>
      <c r="U8007" t="str">
        <f t="shared" si="626"/>
        <v>10-25-2020 20:00</v>
      </c>
      <c r="V8007">
        <f>IFERROR(IF(W8007=Z8007,VLOOKUP($U8007,[1]C8842!$G$2:$M$145,3,FALSE),0),0)</f>
        <v>0</v>
      </c>
      <c r="W8007">
        <f>VLOOKUP(RIGHT($V$1,5),Key!$A$9:$B$14,2,FALSE)</f>
        <v>10.199999999999999</v>
      </c>
      <c r="X8007">
        <f t="shared" si="629"/>
        <v>0</v>
      </c>
      <c r="Y8007">
        <f>VLOOKUP(RIGHT($X$1,5),Key!$A$9:$B$14,2,FALSE)</f>
        <v>3.7</v>
      </c>
      <c r="Z8007">
        <f t="shared" si="627"/>
        <v>10.199999999999999</v>
      </c>
      <c r="AA8007">
        <f t="shared" si="628"/>
        <v>0</v>
      </c>
    </row>
    <row r="8008" spans="1:27" x14ac:dyDescent="0.3">
      <c r="A8008">
        <v>100067</v>
      </c>
      <c r="B8008">
        <v>230922</v>
      </c>
      <c r="C8008" s="3">
        <v>44130.834722222222</v>
      </c>
      <c r="D8008">
        <v>0</v>
      </c>
      <c r="E8008">
        <v>2</v>
      </c>
      <c r="F8008" t="s">
        <v>25</v>
      </c>
      <c r="G8008">
        <v>1</v>
      </c>
      <c r="H8008">
        <v>70.175780000000003</v>
      </c>
      <c r="I8008">
        <v>15.039059999999999</v>
      </c>
      <c r="J8008">
        <v>0.796875</v>
      </c>
      <c r="K8008">
        <v>46.019530000000003</v>
      </c>
      <c r="L8008" s="3">
        <v>44130.586111111108</v>
      </c>
      <c r="M8008">
        <v>17.18</v>
      </c>
      <c r="N8008" t="s">
        <v>28</v>
      </c>
      <c r="P8008">
        <f>(C8008-Key!$B$1)*24</f>
        <v>4.9833333333372138</v>
      </c>
      <c r="Q8008">
        <f>(Key!$B$2-'17.1'!C8008)*24</f>
        <v>-2.0333333333255723</v>
      </c>
      <c r="R8008" s="3">
        <f>C8008-(M8008-Key!$B$5)/(24*Key!$B$6)</f>
        <v>44130.820907407404</v>
      </c>
      <c r="S8008">
        <f>M8008-Key!$B$5</f>
        <v>14.92</v>
      </c>
      <c r="T8008" s="2">
        <f t="shared" si="625"/>
        <v>44129.833333333336</v>
      </c>
      <c r="U8008" t="str">
        <f t="shared" si="626"/>
        <v>10-25-2020 20:00</v>
      </c>
      <c r="V8008">
        <f>IFERROR(IF(W8008=Z8008,VLOOKUP($U8008,[1]C8842!$G$2:$M$145,3,FALSE),0),0)</f>
        <v>0</v>
      </c>
      <c r="W8008">
        <f>VLOOKUP(RIGHT($V$1,5),Key!$A$9:$B$14,2,FALSE)</f>
        <v>10.199999999999999</v>
      </c>
      <c r="X8008">
        <f t="shared" si="629"/>
        <v>0</v>
      </c>
      <c r="Y8008">
        <f>VLOOKUP(RIGHT($X$1,5),Key!$A$9:$B$14,2,FALSE)</f>
        <v>3.7</v>
      </c>
      <c r="Z8008">
        <f t="shared" si="627"/>
        <v>10.199999999999999</v>
      </c>
      <c r="AA8008">
        <f t="shared" si="628"/>
        <v>0</v>
      </c>
    </row>
    <row r="8009" spans="1:27" x14ac:dyDescent="0.3">
      <c r="A8009">
        <v>100067</v>
      </c>
      <c r="B8009">
        <v>230922</v>
      </c>
      <c r="C8009" s="3">
        <v>44130.834722222222</v>
      </c>
      <c r="D8009">
        <v>0</v>
      </c>
      <c r="E8009">
        <v>2</v>
      </c>
      <c r="F8009" t="s">
        <v>25</v>
      </c>
      <c r="G8009">
        <v>2</v>
      </c>
      <c r="H8009">
        <v>67.820310000000006</v>
      </c>
      <c r="I8009">
        <v>20.378910000000001</v>
      </c>
      <c r="J8009">
        <v>1.035156</v>
      </c>
      <c r="K8009">
        <v>46.019530000000003</v>
      </c>
      <c r="L8009" s="3">
        <v>44130.586111111108</v>
      </c>
      <c r="M8009">
        <v>17.18</v>
      </c>
      <c r="N8009" t="s">
        <v>28</v>
      </c>
      <c r="P8009">
        <f>(C8009-Key!$B$1)*24</f>
        <v>4.9833333333372138</v>
      </c>
      <c r="Q8009">
        <f>(Key!$B$2-'17.1'!C8009)*24</f>
        <v>-2.0333333333255723</v>
      </c>
      <c r="R8009" s="3">
        <f>C8009-(M8009-Key!$B$5)/(24*Key!$B$6)</f>
        <v>44130.820907407404</v>
      </c>
      <c r="S8009">
        <f>M8009-Key!$B$5</f>
        <v>14.92</v>
      </c>
      <c r="T8009" s="2">
        <f t="shared" si="625"/>
        <v>44129.833333333336</v>
      </c>
      <c r="U8009" t="str">
        <f t="shared" si="626"/>
        <v>10-25-2020 20:00</v>
      </c>
      <c r="V8009">
        <f>IFERROR(IF(W8009=Z8009,VLOOKUP($U8009,[1]C8842!$G$2:$M$145,3,FALSE),0),0)</f>
        <v>0</v>
      </c>
      <c r="W8009">
        <f>VLOOKUP(RIGHT($V$1,5),Key!$A$9:$B$14,2,FALSE)</f>
        <v>10.199999999999999</v>
      </c>
      <c r="X8009">
        <f t="shared" si="629"/>
        <v>0</v>
      </c>
      <c r="Y8009">
        <f>VLOOKUP(RIGHT($X$1,5),Key!$A$9:$B$14,2,FALSE)</f>
        <v>3.7</v>
      </c>
      <c r="Z8009">
        <f t="shared" si="627"/>
        <v>10.199999999999999</v>
      </c>
      <c r="AA8009">
        <f t="shared" si="628"/>
        <v>0</v>
      </c>
    </row>
    <row r="8010" spans="1:27" x14ac:dyDescent="0.3">
      <c r="A8010">
        <v>100067</v>
      </c>
      <c r="B8010">
        <v>230922</v>
      </c>
      <c r="C8010" s="3">
        <v>44130.834722222222</v>
      </c>
      <c r="D8010">
        <v>0</v>
      </c>
      <c r="E8010">
        <v>2</v>
      </c>
      <c r="F8010" t="s">
        <v>25</v>
      </c>
      <c r="G8010">
        <v>1</v>
      </c>
      <c r="H8010">
        <v>63.75</v>
      </c>
      <c r="I8010">
        <v>16.015630000000002</v>
      </c>
      <c r="J8010">
        <v>0.91796880000000003</v>
      </c>
      <c r="K8010">
        <v>46.019530000000003</v>
      </c>
      <c r="L8010" s="3">
        <v>44130.586111111108</v>
      </c>
      <c r="M8010">
        <v>17.18</v>
      </c>
      <c r="N8010" t="s">
        <v>28</v>
      </c>
      <c r="P8010">
        <f>(C8010-Key!$B$1)*24</f>
        <v>4.9833333333372138</v>
      </c>
      <c r="Q8010">
        <f>(Key!$B$2-'17.1'!C8010)*24</f>
        <v>-2.0333333333255723</v>
      </c>
      <c r="R8010" s="3">
        <f>C8010-(M8010-Key!$B$5)/(24*Key!$B$6)</f>
        <v>44130.820907407404</v>
      </c>
      <c r="S8010">
        <f>M8010-Key!$B$5</f>
        <v>14.92</v>
      </c>
      <c r="T8010" s="2">
        <f t="shared" si="625"/>
        <v>44129.833333333336</v>
      </c>
      <c r="U8010" t="str">
        <f t="shared" si="626"/>
        <v>10-25-2020 20:00</v>
      </c>
      <c r="V8010">
        <f>IFERROR(IF(W8010=Z8010,VLOOKUP($U8010,[1]C8842!$G$2:$M$145,3,FALSE),0),0)</f>
        <v>0</v>
      </c>
      <c r="W8010">
        <f>VLOOKUP(RIGHT($V$1,5),Key!$A$9:$B$14,2,FALSE)</f>
        <v>10.199999999999999</v>
      </c>
      <c r="X8010">
        <f t="shared" si="629"/>
        <v>0</v>
      </c>
      <c r="Y8010">
        <f>VLOOKUP(RIGHT($X$1,5),Key!$A$9:$B$14,2,FALSE)</f>
        <v>3.7</v>
      </c>
      <c r="Z8010">
        <f t="shared" si="627"/>
        <v>10.199999999999999</v>
      </c>
      <c r="AA8010">
        <f t="shared" si="628"/>
        <v>0</v>
      </c>
    </row>
    <row r="8011" spans="1:27" x14ac:dyDescent="0.3">
      <c r="A8011">
        <v>100067</v>
      </c>
      <c r="B8011">
        <v>230922</v>
      </c>
      <c r="C8011" s="3">
        <v>44130.834722222222</v>
      </c>
      <c r="D8011">
        <v>1</v>
      </c>
      <c r="E8011">
        <v>1</v>
      </c>
      <c r="F8011" t="s">
        <v>25</v>
      </c>
      <c r="G8011">
        <v>1</v>
      </c>
      <c r="H8011">
        <v>65.074219999999997</v>
      </c>
      <c r="I8011">
        <v>12.95313</v>
      </c>
      <c r="J8011">
        <v>0.7734375</v>
      </c>
      <c r="K8011">
        <v>58.023440000000001</v>
      </c>
      <c r="L8011" s="3">
        <v>44130.586111111108</v>
      </c>
      <c r="M8011">
        <v>17.18</v>
      </c>
      <c r="N8011" t="s">
        <v>28</v>
      </c>
      <c r="P8011">
        <f>(C8011-Key!$B$1)*24</f>
        <v>4.9833333333372138</v>
      </c>
      <c r="Q8011">
        <f>(Key!$B$2-'17.1'!C8011)*24</f>
        <v>-2.0333333333255723</v>
      </c>
      <c r="R8011" s="3">
        <f>C8011-(M8011-Key!$B$5)/(24*Key!$B$6)</f>
        <v>44130.820907407404</v>
      </c>
      <c r="S8011">
        <f>M8011-Key!$B$5</f>
        <v>14.92</v>
      </c>
      <c r="T8011" s="2">
        <f t="shared" si="625"/>
        <v>44129.833333333336</v>
      </c>
      <c r="U8011" t="str">
        <f t="shared" si="626"/>
        <v>10-25-2020 20:00</v>
      </c>
      <c r="V8011">
        <f>IFERROR(IF(W8011=Z8011,VLOOKUP($U8011,[1]C8842!$G$2:$M$145,3,FALSE),0),0)</f>
        <v>0</v>
      </c>
      <c r="W8011">
        <f>VLOOKUP(RIGHT($V$1,5),Key!$A$9:$B$14,2,FALSE)</f>
        <v>10.199999999999999</v>
      </c>
      <c r="X8011">
        <f t="shared" si="629"/>
        <v>0</v>
      </c>
      <c r="Y8011">
        <f>VLOOKUP(RIGHT($X$1,5),Key!$A$9:$B$14,2,FALSE)</f>
        <v>3.7</v>
      </c>
      <c r="Z8011">
        <f t="shared" si="627"/>
        <v>10.199999999999999</v>
      </c>
      <c r="AA8011">
        <f t="shared" si="628"/>
        <v>0</v>
      </c>
    </row>
    <row r="8012" spans="1:27" x14ac:dyDescent="0.3">
      <c r="A8012">
        <v>100067</v>
      </c>
      <c r="B8012">
        <v>230922</v>
      </c>
      <c r="C8012" s="3">
        <v>44130.834722222222</v>
      </c>
      <c r="D8012">
        <v>1</v>
      </c>
      <c r="E8012">
        <v>1</v>
      </c>
      <c r="F8012" t="s">
        <v>25</v>
      </c>
      <c r="G8012">
        <v>2</v>
      </c>
      <c r="H8012">
        <v>63.984380000000002</v>
      </c>
      <c r="I8012">
        <v>21.570309999999999</v>
      </c>
      <c r="J8012">
        <v>1.144531</v>
      </c>
      <c r="K8012">
        <v>56.023440000000001</v>
      </c>
      <c r="L8012" s="3">
        <v>44130.586111111108</v>
      </c>
      <c r="M8012">
        <v>17.18</v>
      </c>
      <c r="N8012" t="s">
        <v>28</v>
      </c>
      <c r="P8012">
        <f>(C8012-Key!$B$1)*24</f>
        <v>4.9833333333372138</v>
      </c>
      <c r="Q8012">
        <f>(Key!$B$2-'17.1'!C8012)*24</f>
        <v>-2.0333333333255723</v>
      </c>
      <c r="R8012" s="3">
        <f>C8012-(M8012-Key!$B$5)/(24*Key!$B$6)</f>
        <v>44130.820907407404</v>
      </c>
      <c r="S8012">
        <f>M8012-Key!$B$5</f>
        <v>14.92</v>
      </c>
      <c r="T8012" s="2">
        <f t="shared" si="625"/>
        <v>44129.833333333336</v>
      </c>
      <c r="U8012" t="str">
        <f t="shared" si="626"/>
        <v>10-25-2020 20:00</v>
      </c>
      <c r="V8012">
        <f>IFERROR(IF(W8012=Z8012,VLOOKUP($U8012,[1]C8842!$G$2:$M$145,3,FALSE),0),0)</f>
        <v>0</v>
      </c>
      <c r="W8012">
        <f>VLOOKUP(RIGHT($V$1,5),Key!$A$9:$B$14,2,FALSE)</f>
        <v>10.199999999999999</v>
      </c>
      <c r="X8012">
        <f t="shared" si="629"/>
        <v>0</v>
      </c>
      <c r="Y8012">
        <f>VLOOKUP(RIGHT($X$1,5),Key!$A$9:$B$14,2,FALSE)</f>
        <v>3.7</v>
      </c>
      <c r="Z8012">
        <f t="shared" si="627"/>
        <v>10.199999999999999</v>
      </c>
      <c r="AA8012">
        <f t="shared" si="628"/>
        <v>0</v>
      </c>
    </row>
    <row r="8013" spans="1:27" x14ac:dyDescent="0.3">
      <c r="A8013">
        <v>100067</v>
      </c>
      <c r="B8013">
        <v>230922</v>
      </c>
      <c r="C8013" s="3">
        <v>44130.835416666669</v>
      </c>
      <c r="D8013">
        <v>3</v>
      </c>
      <c r="E8013">
        <v>2</v>
      </c>
      <c r="F8013" t="s">
        <v>26</v>
      </c>
      <c r="G8013">
        <v>1</v>
      </c>
      <c r="H8013">
        <v>65.367189999999994</v>
      </c>
      <c r="I8013">
        <v>14.566409999999999</v>
      </c>
      <c r="J8013">
        <v>0.8359375</v>
      </c>
      <c r="K8013">
        <v>92.039060000000006</v>
      </c>
      <c r="L8013" s="3">
        <v>44130.586111111108</v>
      </c>
      <c r="M8013">
        <v>17.18</v>
      </c>
      <c r="N8013" t="s">
        <v>28</v>
      </c>
      <c r="P8013">
        <f>(C8013-Key!$B$1)*24</f>
        <v>5.0000000000582077</v>
      </c>
      <c r="Q8013">
        <f>(Key!$B$2-'17.1'!C8013)*24</f>
        <v>-2.0500000000465661</v>
      </c>
      <c r="R8013" s="3">
        <f>C8013-(M8013-Key!$B$5)/(24*Key!$B$6)</f>
        <v>44130.821601851851</v>
      </c>
      <c r="S8013">
        <f>M8013-Key!$B$5</f>
        <v>14.92</v>
      </c>
      <c r="T8013" s="2">
        <f t="shared" si="625"/>
        <v>44129.833333333336</v>
      </c>
      <c r="U8013" t="str">
        <f t="shared" si="626"/>
        <v>10-25-2020 20:00</v>
      </c>
      <c r="V8013">
        <f>IFERROR(IF(W8013=Z8013,VLOOKUP($U8013,[1]C8842!$G$2:$M$145,3,FALSE),0),0)</f>
        <v>0</v>
      </c>
      <c r="W8013">
        <f>VLOOKUP(RIGHT($V$1,5),Key!$A$9:$B$14,2,FALSE)</f>
        <v>10.199999999999999</v>
      </c>
      <c r="X8013">
        <f t="shared" si="629"/>
        <v>0</v>
      </c>
      <c r="Y8013">
        <f>VLOOKUP(RIGHT($X$1,5),Key!$A$9:$B$14,2,FALSE)</f>
        <v>3.7</v>
      </c>
      <c r="Z8013">
        <f t="shared" si="627"/>
        <v>10.199999999999999</v>
      </c>
      <c r="AA8013">
        <f t="shared" si="628"/>
        <v>0</v>
      </c>
    </row>
    <row r="8014" spans="1:27" x14ac:dyDescent="0.3">
      <c r="A8014">
        <v>100067</v>
      </c>
      <c r="B8014">
        <v>230922</v>
      </c>
      <c r="C8014" s="3">
        <v>44130.835416666669</v>
      </c>
      <c r="D8014">
        <v>3</v>
      </c>
      <c r="E8014">
        <v>2</v>
      </c>
      <c r="F8014" t="s">
        <v>26</v>
      </c>
      <c r="G8014">
        <v>1</v>
      </c>
      <c r="H8014">
        <v>64.984380000000002</v>
      </c>
      <c r="I8014">
        <v>16.296880000000002</v>
      </c>
      <c r="J8014">
        <v>0.91015630000000003</v>
      </c>
      <c r="K8014">
        <v>95.039060000000006</v>
      </c>
      <c r="L8014" s="3">
        <v>44130.586111111108</v>
      </c>
      <c r="M8014">
        <v>17.18</v>
      </c>
      <c r="N8014" t="s">
        <v>28</v>
      </c>
      <c r="P8014">
        <f>(C8014-Key!$B$1)*24</f>
        <v>5.0000000000582077</v>
      </c>
      <c r="Q8014">
        <f>(Key!$B$2-'17.1'!C8014)*24</f>
        <v>-2.0500000000465661</v>
      </c>
      <c r="R8014" s="3">
        <f>C8014-(M8014-Key!$B$5)/(24*Key!$B$6)</f>
        <v>44130.821601851851</v>
      </c>
      <c r="S8014">
        <f>M8014-Key!$B$5</f>
        <v>14.92</v>
      </c>
      <c r="T8014" s="2">
        <f t="shared" si="625"/>
        <v>44129.833333333336</v>
      </c>
      <c r="U8014" t="str">
        <f t="shared" si="626"/>
        <v>10-25-2020 20:00</v>
      </c>
      <c r="V8014">
        <f>IFERROR(IF(W8014=Z8014,VLOOKUP($U8014,[1]C8842!$G$2:$M$145,3,FALSE),0),0)</f>
        <v>0</v>
      </c>
      <c r="W8014">
        <f>VLOOKUP(RIGHT($V$1,5),Key!$A$9:$B$14,2,FALSE)</f>
        <v>10.199999999999999</v>
      </c>
      <c r="X8014">
        <f t="shared" si="629"/>
        <v>0</v>
      </c>
      <c r="Y8014">
        <f>VLOOKUP(RIGHT($X$1,5),Key!$A$9:$B$14,2,FALSE)</f>
        <v>3.7</v>
      </c>
      <c r="Z8014">
        <f t="shared" si="627"/>
        <v>10.199999999999999</v>
      </c>
      <c r="AA8014">
        <f t="shared" si="628"/>
        <v>0</v>
      </c>
    </row>
    <row r="8015" spans="1:27" x14ac:dyDescent="0.3">
      <c r="A8015">
        <v>100067</v>
      </c>
      <c r="B8015">
        <v>230922</v>
      </c>
      <c r="C8015" s="3">
        <v>44130.835416666669</v>
      </c>
      <c r="D8015">
        <v>3</v>
      </c>
      <c r="E8015">
        <v>2</v>
      </c>
      <c r="F8015" t="s">
        <v>26</v>
      </c>
      <c r="G8015">
        <v>1</v>
      </c>
      <c r="H8015">
        <v>65.445310000000006</v>
      </c>
      <c r="I8015">
        <v>16.867190000000001</v>
      </c>
      <c r="J8015">
        <v>0.92578130000000003</v>
      </c>
      <c r="K8015">
        <v>94.039060000000006</v>
      </c>
      <c r="L8015" s="3">
        <v>44130.586111111108</v>
      </c>
      <c r="M8015">
        <v>17.18</v>
      </c>
      <c r="N8015" t="s">
        <v>28</v>
      </c>
      <c r="P8015">
        <f>(C8015-Key!$B$1)*24</f>
        <v>5.0000000000582077</v>
      </c>
      <c r="Q8015">
        <f>(Key!$B$2-'17.1'!C8015)*24</f>
        <v>-2.0500000000465661</v>
      </c>
      <c r="R8015" s="3">
        <f>C8015-(M8015-Key!$B$5)/(24*Key!$B$6)</f>
        <v>44130.821601851851</v>
      </c>
      <c r="S8015">
        <f>M8015-Key!$B$5</f>
        <v>14.92</v>
      </c>
      <c r="T8015" s="2">
        <f t="shared" si="625"/>
        <v>44129.833333333336</v>
      </c>
      <c r="U8015" t="str">
        <f t="shared" si="626"/>
        <v>10-25-2020 20:00</v>
      </c>
      <c r="V8015">
        <f>IFERROR(IF(W8015=Z8015,VLOOKUP($U8015,[1]C8842!$G$2:$M$145,3,FALSE),0),0)</f>
        <v>0</v>
      </c>
      <c r="W8015">
        <f>VLOOKUP(RIGHT($V$1,5),Key!$A$9:$B$14,2,FALSE)</f>
        <v>10.199999999999999</v>
      </c>
      <c r="X8015">
        <f t="shared" si="629"/>
        <v>0</v>
      </c>
      <c r="Y8015">
        <f>VLOOKUP(RIGHT($X$1,5),Key!$A$9:$B$14,2,FALSE)</f>
        <v>3.7</v>
      </c>
      <c r="Z8015">
        <f t="shared" si="627"/>
        <v>10.199999999999999</v>
      </c>
      <c r="AA8015">
        <f t="shared" si="628"/>
        <v>0</v>
      </c>
    </row>
    <row r="8016" spans="1:27" x14ac:dyDescent="0.3">
      <c r="A8016">
        <v>100067</v>
      </c>
      <c r="B8016">
        <v>230922</v>
      </c>
      <c r="C8016" s="3">
        <v>44130.835416666669</v>
      </c>
      <c r="D8016">
        <v>3</v>
      </c>
      <c r="E8016">
        <v>2</v>
      </c>
      <c r="F8016" t="s">
        <v>26</v>
      </c>
      <c r="G8016">
        <v>1</v>
      </c>
      <c r="H8016">
        <v>70.664060000000006</v>
      </c>
      <c r="I8016">
        <v>16.289059999999999</v>
      </c>
      <c r="J8016">
        <v>0.8359375</v>
      </c>
      <c r="K8016">
        <v>92.039060000000006</v>
      </c>
      <c r="L8016" s="3">
        <v>44130.586111111108</v>
      </c>
      <c r="M8016">
        <v>17.18</v>
      </c>
      <c r="N8016" t="s">
        <v>28</v>
      </c>
      <c r="P8016">
        <f>(C8016-Key!$B$1)*24</f>
        <v>5.0000000000582077</v>
      </c>
      <c r="Q8016">
        <f>(Key!$B$2-'17.1'!C8016)*24</f>
        <v>-2.0500000000465661</v>
      </c>
      <c r="R8016" s="3">
        <f>C8016-(M8016-Key!$B$5)/(24*Key!$B$6)</f>
        <v>44130.821601851851</v>
      </c>
      <c r="S8016">
        <f>M8016-Key!$B$5</f>
        <v>14.92</v>
      </c>
      <c r="T8016" s="2">
        <f t="shared" si="625"/>
        <v>44129.833333333336</v>
      </c>
      <c r="U8016" t="str">
        <f t="shared" si="626"/>
        <v>10-25-2020 20:00</v>
      </c>
      <c r="V8016">
        <f>IFERROR(IF(W8016=Z8016,VLOOKUP($U8016,[1]C8842!$G$2:$M$145,3,FALSE),0),0)</f>
        <v>0</v>
      </c>
      <c r="W8016">
        <f>VLOOKUP(RIGHT($V$1,5),Key!$A$9:$B$14,2,FALSE)</f>
        <v>10.199999999999999</v>
      </c>
      <c r="X8016">
        <f t="shared" si="629"/>
        <v>0</v>
      </c>
      <c r="Y8016">
        <f>VLOOKUP(RIGHT($X$1,5),Key!$A$9:$B$14,2,FALSE)</f>
        <v>3.7</v>
      </c>
      <c r="Z8016">
        <f t="shared" si="627"/>
        <v>10.199999999999999</v>
      </c>
      <c r="AA8016">
        <f t="shared" si="628"/>
        <v>0</v>
      </c>
    </row>
    <row r="8017" spans="1:27" x14ac:dyDescent="0.3">
      <c r="A8017">
        <v>100067</v>
      </c>
      <c r="B8017">
        <v>230922</v>
      </c>
      <c r="C8017" s="3">
        <v>44130.835416666669</v>
      </c>
      <c r="D8017">
        <v>2</v>
      </c>
      <c r="E8017">
        <v>1</v>
      </c>
      <c r="F8017" t="s">
        <v>26</v>
      </c>
      <c r="G8017">
        <v>2</v>
      </c>
      <c r="H8017">
        <v>73.222660000000005</v>
      </c>
      <c r="I8017">
        <v>23.585940000000001</v>
      </c>
      <c r="J8017">
        <v>1.074219</v>
      </c>
      <c r="K8017">
        <v>79.03125</v>
      </c>
      <c r="L8017" s="3">
        <v>44130.586111111108</v>
      </c>
      <c r="M8017">
        <v>17.18</v>
      </c>
      <c r="N8017" t="s">
        <v>28</v>
      </c>
      <c r="P8017">
        <f>(C8017-Key!$B$1)*24</f>
        <v>5.0000000000582077</v>
      </c>
      <c r="Q8017">
        <f>(Key!$B$2-'17.1'!C8017)*24</f>
        <v>-2.0500000000465661</v>
      </c>
      <c r="R8017" s="3">
        <f>C8017-(M8017-Key!$B$5)/(24*Key!$B$6)</f>
        <v>44130.821601851851</v>
      </c>
      <c r="S8017">
        <f>M8017-Key!$B$5</f>
        <v>14.92</v>
      </c>
      <c r="T8017" s="2">
        <f t="shared" si="625"/>
        <v>44129.833333333336</v>
      </c>
      <c r="U8017" t="str">
        <f t="shared" si="626"/>
        <v>10-25-2020 20:00</v>
      </c>
      <c r="V8017">
        <f>IFERROR(IF(W8017=Z8017,VLOOKUP($U8017,[1]C8842!$G$2:$M$145,3,FALSE),0),0)</f>
        <v>0</v>
      </c>
      <c r="W8017">
        <f>VLOOKUP(RIGHT($V$1,5),Key!$A$9:$B$14,2,FALSE)</f>
        <v>10.199999999999999</v>
      </c>
      <c r="X8017">
        <f t="shared" si="629"/>
        <v>0</v>
      </c>
      <c r="Y8017">
        <f>VLOOKUP(RIGHT($X$1,5),Key!$A$9:$B$14,2,FALSE)</f>
        <v>3.7</v>
      </c>
      <c r="Z8017">
        <f t="shared" si="627"/>
        <v>10.199999999999999</v>
      </c>
      <c r="AA8017">
        <f t="shared" si="628"/>
        <v>0</v>
      </c>
    </row>
    <row r="8018" spans="1:27" x14ac:dyDescent="0.3">
      <c r="A8018">
        <v>100067</v>
      </c>
      <c r="B8018">
        <v>230922</v>
      </c>
      <c r="C8018" s="3">
        <v>44130.835416666669</v>
      </c>
      <c r="D8018">
        <v>3</v>
      </c>
      <c r="E8018">
        <v>2</v>
      </c>
      <c r="F8018" t="s">
        <v>26</v>
      </c>
      <c r="G8018">
        <v>1</v>
      </c>
      <c r="H8018">
        <v>73.289060000000006</v>
      </c>
      <c r="I8018">
        <v>16.328130000000002</v>
      </c>
      <c r="J8018">
        <v>0.80859380000000003</v>
      </c>
      <c r="K8018">
        <v>94.039060000000006</v>
      </c>
      <c r="L8018" s="3">
        <v>44130.586111111108</v>
      </c>
      <c r="M8018">
        <v>17.18</v>
      </c>
      <c r="N8018" t="s">
        <v>28</v>
      </c>
      <c r="P8018">
        <f>(C8018-Key!$B$1)*24</f>
        <v>5.0000000000582077</v>
      </c>
      <c r="Q8018">
        <f>(Key!$B$2-'17.1'!C8018)*24</f>
        <v>-2.0500000000465661</v>
      </c>
      <c r="R8018" s="3">
        <f>C8018-(M8018-Key!$B$5)/(24*Key!$B$6)</f>
        <v>44130.821601851851</v>
      </c>
      <c r="S8018">
        <f>M8018-Key!$B$5</f>
        <v>14.92</v>
      </c>
      <c r="T8018" s="2">
        <f t="shared" si="625"/>
        <v>44129.833333333336</v>
      </c>
      <c r="U8018" t="str">
        <f t="shared" si="626"/>
        <v>10-25-2020 20:00</v>
      </c>
      <c r="V8018">
        <f>IFERROR(IF(W8018=Z8018,VLOOKUP($U8018,[1]C8842!$G$2:$M$145,3,FALSE),0),0)</f>
        <v>0</v>
      </c>
      <c r="W8018">
        <f>VLOOKUP(RIGHT($V$1,5),Key!$A$9:$B$14,2,FALSE)</f>
        <v>10.199999999999999</v>
      </c>
      <c r="X8018">
        <f t="shared" si="629"/>
        <v>0</v>
      </c>
      <c r="Y8018">
        <f>VLOOKUP(RIGHT($X$1,5),Key!$A$9:$B$14,2,FALSE)</f>
        <v>3.7</v>
      </c>
      <c r="Z8018">
        <f t="shared" si="627"/>
        <v>10.199999999999999</v>
      </c>
      <c r="AA8018">
        <f t="shared" si="628"/>
        <v>0</v>
      </c>
    </row>
    <row r="8019" spans="1:27" x14ac:dyDescent="0.3">
      <c r="A8019">
        <v>100067</v>
      </c>
      <c r="B8019">
        <v>230922</v>
      </c>
      <c r="C8019" s="3">
        <v>44130.835416666669</v>
      </c>
      <c r="D8019">
        <v>0</v>
      </c>
      <c r="E8019">
        <v>2</v>
      </c>
      <c r="F8019" t="s">
        <v>25</v>
      </c>
      <c r="G8019">
        <v>3</v>
      </c>
      <c r="H8019">
        <v>59.714840000000002</v>
      </c>
      <c r="I8019">
        <v>39.164059999999999</v>
      </c>
      <c r="J8019">
        <v>2.0117189999999998</v>
      </c>
      <c r="K8019">
        <v>46.019530000000003</v>
      </c>
      <c r="L8019" s="3">
        <v>44130.586111111108</v>
      </c>
      <c r="M8019">
        <v>17.18</v>
      </c>
      <c r="N8019" t="s">
        <v>28</v>
      </c>
      <c r="P8019">
        <f>(C8019-Key!$B$1)*24</f>
        <v>5.0000000000582077</v>
      </c>
      <c r="Q8019">
        <f>(Key!$B$2-'17.1'!C8019)*24</f>
        <v>-2.0500000000465661</v>
      </c>
      <c r="R8019" s="3">
        <f>C8019-(M8019-Key!$B$5)/(24*Key!$B$6)</f>
        <v>44130.821601851851</v>
      </c>
      <c r="S8019">
        <f>M8019-Key!$B$5</f>
        <v>14.92</v>
      </c>
      <c r="T8019" s="2">
        <f t="shared" si="625"/>
        <v>44129.833333333336</v>
      </c>
      <c r="U8019" t="str">
        <f t="shared" si="626"/>
        <v>10-25-2020 20:00</v>
      </c>
      <c r="V8019">
        <f>IFERROR(IF(W8019=Z8019,VLOOKUP($U8019,[1]C8842!$G$2:$M$145,3,FALSE),0),0)</f>
        <v>0</v>
      </c>
      <c r="W8019">
        <f>VLOOKUP(RIGHT($V$1,5),Key!$A$9:$B$14,2,FALSE)</f>
        <v>10.199999999999999</v>
      </c>
      <c r="X8019">
        <f t="shared" si="629"/>
        <v>0</v>
      </c>
      <c r="Y8019">
        <f>VLOOKUP(RIGHT($X$1,5),Key!$A$9:$B$14,2,FALSE)</f>
        <v>3.7</v>
      </c>
      <c r="Z8019">
        <f t="shared" si="627"/>
        <v>10.199999999999999</v>
      </c>
      <c r="AA8019">
        <f t="shared" si="628"/>
        <v>0</v>
      </c>
    </row>
    <row r="8020" spans="1:27" x14ac:dyDescent="0.3">
      <c r="A8020">
        <v>100067</v>
      </c>
      <c r="B8020">
        <v>230922</v>
      </c>
      <c r="C8020" s="3">
        <v>44130.835416666669</v>
      </c>
      <c r="D8020">
        <v>2</v>
      </c>
      <c r="E8020">
        <v>1</v>
      </c>
      <c r="F8020" t="s">
        <v>26</v>
      </c>
      <c r="G8020">
        <v>1</v>
      </c>
      <c r="H8020">
        <v>79.535160000000005</v>
      </c>
      <c r="I8020">
        <v>18.40625</v>
      </c>
      <c r="J8020">
        <v>0.8125</v>
      </c>
      <c r="K8020">
        <v>80.03125</v>
      </c>
      <c r="L8020" s="3">
        <v>44130.586111111108</v>
      </c>
      <c r="M8020">
        <v>17.18</v>
      </c>
      <c r="N8020" t="s">
        <v>28</v>
      </c>
      <c r="P8020">
        <f>(C8020-Key!$B$1)*24</f>
        <v>5.0000000000582077</v>
      </c>
      <c r="Q8020">
        <f>(Key!$B$2-'17.1'!C8020)*24</f>
        <v>-2.0500000000465661</v>
      </c>
      <c r="R8020" s="3">
        <f>C8020-(M8020-Key!$B$5)/(24*Key!$B$6)</f>
        <v>44130.821601851851</v>
      </c>
      <c r="S8020">
        <f>M8020-Key!$B$5</f>
        <v>14.92</v>
      </c>
      <c r="T8020" s="2">
        <f t="shared" si="625"/>
        <v>44129.833333333336</v>
      </c>
      <c r="U8020" t="str">
        <f t="shared" si="626"/>
        <v>10-25-2020 20:00</v>
      </c>
      <c r="V8020">
        <f>IFERROR(IF(W8020=Z8020,VLOOKUP($U8020,[1]C8842!$G$2:$M$145,3,FALSE),0),0)</f>
        <v>0</v>
      </c>
      <c r="W8020">
        <f>VLOOKUP(RIGHT($V$1,5),Key!$A$9:$B$14,2,FALSE)</f>
        <v>10.199999999999999</v>
      </c>
      <c r="X8020">
        <f t="shared" si="629"/>
        <v>0</v>
      </c>
      <c r="Y8020">
        <f>VLOOKUP(RIGHT($X$1,5),Key!$A$9:$B$14,2,FALSE)</f>
        <v>3.7</v>
      </c>
      <c r="Z8020">
        <f t="shared" si="627"/>
        <v>10.199999999999999</v>
      </c>
      <c r="AA8020">
        <f t="shared" si="628"/>
        <v>0</v>
      </c>
    </row>
    <row r="8021" spans="1:27" x14ac:dyDescent="0.3">
      <c r="A8021">
        <v>100067</v>
      </c>
      <c r="B8021">
        <v>230922</v>
      </c>
      <c r="C8021" s="3">
        <v>44130.835416666669</v>
      </c>
      <c r="D8021">
        <v>0</v>
      </c>
      <c r="E8021">
        <v>2</v>
      </c>
      <c r="F8021" t="s">
        <v>25</v>
      </c>
      <c r="G8021">
        <v>3</v>
      </c>
      <c r="H8021">
        <v>64.535160000000005</v>
      </c>
      <c r="I8021">
        <v>36.539059999999999</v>
      </c>
      <c r="J8021">
        <v>1.753906</v>
      </c>
      <c r="K8021">
        <v>47.019530000000003</v>
      </c>
      <c r="L8021" s="3">
        <v>44130.586111111108</v>
      </c>
      <c r="M8021">
        <v>17.18</v>
      </c>
      <c r="N8021" t="s">
        <v>28</v>
      </c>
      <c r="P8021">
        <f>(C8021-Key!$B$1)*24</f>
        <v>5.0000000000582077</v>
      </c>
      <c r="Q8021">
        <f>(Key!$B$2-'17.1'!C8021)*24</f>
        <v>-2.0500000000465661</v>
      </c>
      <c r="R8021" s="3">
        <f>C8021-(M8021-Key!$B$5)/(24*Key!$B$6)</f>
        <v>44130.821601851851</v>
      </c>
      <c r="S8021">
        <f>M8021-Key!$B$5</f>
        <v>14.92</v>
      </c>
      <c r="T8021" s="2">
        <f t="shared" si="625"/>
        <v>44129.833333333336</v>
      </c>
      <c r="U8021" t="str">
        <f t="shared" si="626"/>
        <v>10-25-2020 20:00</v>
      </c>
      <c r="V8021">
        <f>IFERROR(IF(W8021=Z8021,VLOOKUP($U8021,[1]C8842!$G$2:$M$145,3,FALSE),0),0)</f>
        <v>0</v>
      </c>
      <c r="W8021">
        <f>VLOOKUP(RIGHT($V$1,5),Key!$A$9:$B$14,2,FALSE)</f>
        <v>10.199999999999999</v>
      </c>
      <c r="X8021">
        <f t="shared" si="629"/>
        <v>0</v>
      </c>
      <c r="Y8021">
        <f>VLOOKUP(RIGHT($X$1,5),Key!$A$9:$B$14,2,FALSE)</f>
        <v>3.7</v>
      </c>
      <c r="Z8021">
        <f t="shared" si="627"/>
        <v>10.199999999999999</v>
      </c>
      <c r="AA8021">
        <f t="shared" si="628"/>
        <v>0</v>
      </c>
    </row>
    <row r="8022" spans="1:27" x14ac:dyDescent="0.3">
      <c r="A8022">
        <v>100067</v>
      </c>
      <c r="B8022">
        <v>230922</v>
      </c>
      <c r="C8022" s="3">
        <v>44130.835416666669</v>
      </c>
      <c r="D8022">
        <v>1</v>
      </c>
      <c r="E8022">
        <v>1</v>
      </c>
      <c r="F8022" t="s">
        <v>25</v>
      </c>
      <c r="G8022">
        <v>1</v>
      </c>
      <c r="H8022">
        <v>67.871089999999995</v>
      </c>
      <c r="I8022">
        <v>13.878909999999999</v>
      </c>
      <c r="J8022">
        <v>0.77734380000000003</v>
      </c>
      <c r="K8022">
        <v>58.023440000000001</v>
      </c>
      <c r="L8022" s="3">
        <v>44130.586111111108</v>
      </c>
      <c r="M8022">
        <v>17.18</v>
      </c>
      <c r="N8022" t="s">
        <v>28</v>
      </c>
      <c r="P8022">
        <f>(C8022-Key!$B$1)*24</f>
        <v>5.0000000000582077</v>
      </c>
      <c r="Q8022">
        <f>(Key!$B$2-'17.1'!C8022)*24</f>
        <v>-2.0500000000465661</v>
      </c>
      <c r="R8022" s="3">
        <f>C8022-(M8022-Key!$B$5)/(24*Key!$B$6)</f>
        <v>44130.821601851851</v>
      </c>
      <c r="S8022">
        <f>M8022-Key!$B$5</f>
        <v>14.92</v>
      </c>
      <c r="T8022" s="2">
        <f t="shared" si="625"/>
        <v>44129.833333333336</v>
      </c>
      <c r="U8022" t="str">
        <f t="shared" si="626"/>
        <v>10-25-2020 20:00</v>
      </c>
      <c r="V8022">
        <f>IFERROR(IF(W8022=Z8022,VLOOKUP($U8022,[1]C8842!$G$2:$M$145,3,FALSE),0),0)</f>
        <v>0</v>
      </c>
      <c r="W8022">
        <f>VLOOKUP(RIGHT($V$1,5),Key!$A$9:$B$14,2,FALSE)</f>
        <v>10.199999999999999</v>
      </c>
      <c r="X8022">
        <f t="shared" si="629"/>
        <v>0</v>
      </c>
      <c r="Y8022">
        <f>VLOOKUP(RIGHT($X$1,5),Key!$A$9:$B$14,2,FALSE)</f>
        <v>3.7</v>
      </c>
      <c r="Z8022">
        <f t="shared" si="627"/>
        <v>10.199999999999999</v>
      </c>
      <c r="AA8022">
        <f t="shared" si="628"/>
        <v>0</v>
      </c>
    </row>
    <row r="8023" spans="1:27" x14ac:dyDescent="0.3">
      <c r="A8023">
        <v>100067</v>
      </c>
      <c r="B8023">
        <v>230922</v>
      </c>
      <c r="C8023" s="3">
        <v>44130.835416666669</v>
      </c>
      <c r="D8023">
        <v>3</v>
      </c>
      <c r="E8023">
        <v>2</v>
      </c>
      <c r="F8023" t="s">
        <v>26</v>
      </c>
      <c r="G8023">
        <v>1</v>
      </c>
      <c r="H8023">
        <v>78.742189999999994</v>
      </c>
      <c r="I8023">
        <v>17.003910000000001</v>
      </c>
      <c r="J8023">
        <v>0.7734375</v>
      </c>
      <c r="K8023">
        <v>92.039060000000006</v>
      </c>
      <c r="L8023" s="3">
        <v>44130.586111111108</v>
      </c>
      <c r="M8023">
        <v>17.18</v>
      </c>
      <c r="N8023" t="s">
        <v>28</v>
      </c>
      <c r="P8023">
        <f>(C8023-Key!$B$1)*24</f>
        <v>5.0000000000582077</v>
      </c>
      <c r="Q8023">
        <f>(Key!$B$2-'17.1'!C8023)*24</f>
        <v>-2.0500000000465661</v>
      </c>
      <c r="R8023" s="3">
        <f>C8023-(M8023-Key!$B$5)/(24*Key!$B$6)</f>
        <v>44130.821601851851</v>
      </c>
      <c r="S8023">
        <f>M8023-Key!$B$5</f>
        <v>14.92</v>
      </c>
      <c r="T8023" s="2">
        <f t="shared" si="625"/>
        <v>44129.833333333336</v>
      </c>
      <c r="U8023" t="str">
        <f t="shared" si="626"/>
        <v>10-25-2020 20:00</v>
      </c>
      <c r="V8023">
        <f>IFERROR(IF(W8023=Z8023,VLOOKUP($U8023,[1]C8842!$G$2:$M$145,3,FALSE),0),0)</f>
        <v>0</v>
      </c>
      <c r="W8023">
        <f>VLOOKUP(RIGHT($V$1,5),Key!$A$9:$B$14,2,FALSE)</f>
        <v>10.199999999999999</v>
      </c>
      <c r="X8023">
        <f t="shared" si="629"/>
        <v>0</v>
      </c>
      <c r="Y8023">
        <f>VLOOKUP(RIGHT($X$1,5),Key!$A$9:$B$14,2,FALSE)</f>
        <v>3.7</v>
      </c>
      <c r="Z8023">
        <f t="shared" si="627"/>
        <v>10.199999999999999</v>
      </c>
      <c r="AA8023">
        <f t="shared" si="628"/>
        <v>0</v>
      </c>
    </row>
    <row r="8024" spans="1:27" x14ac:dyDescent="0.3">
      <c r="A8024">
        <v>100067</v>
      </c>
      <c r="B8024">
        <v>230922</v>
      </c>
      <c r="C8024" s="3">
        <v>44130.835416666669</v>
      </c>
      <c r="D8024">
        <v>0</v>
      </c>
      <c r="E8024">
        <v>2</v>
      </c>
      <c r="F8024" t="s">
        <v>25</v>
      </c>
      <c r="G8024">
        <v>2</v>
      </c>
      <c r="H8024">
        <v>56.429690000000001</v>
      </c>
      <c r="I8024">
        <v>20.125</v>
      </c>
      <c r="J8024">
        <v>1.230469</v>
      </c>
      <c r="K8024">
        <v>46.019530000000003</v>
      </c>
      <c r="L8024" s="3">
        <v>44130.586111111108</v>
      </c>
      <c r="M8024">
        <v>17.18</v>
      </c>
      <c r="N8024" t="s">
        <v>28</v>
      </c>
      <c r="P8024">
        <f>(C8024-Key!$B$1)*24</f>
        <v>5.0000000000582077</v>
      </c>
      <c r="Q8024">
        <f>(Key!$B$2-'17.1'!C8024)*24</f>
        <v>-2.0500000000465661</v>
      </c>
      <c r="R8024" s="3">
        <f>C8024-(M8024-Key!$B$5)/(24*Key!$B$6)</f>
        <v>44130.821601851851</v>
      </c>
      <c r="S8024">
        <f>M8024-Key!$B$5</f>
        <v>14.92</v>
      </c>
      <c r="T8024" s="2">
        <f t="shared" si="625"/>
        <v>44129.833333333336</v>
      </c>
      <c r="U8024" t="str">
        <f t="shared" si="626"/>
        <v>10-25-2020 20:00</v>
      </c>
      <c r="V8024">
        <f>IFERROR(IF(W8024=Z8024,VLOOKUP($U8024,[1]C8842!$G$2:$M$145,3,FALSE),0),0)</f>
        <v>0</v>
      </c>
      <c r="W8024">
        <f>VLOOKUP(RIGHT($V$1,5),Key!$A$9:$B$14,2,FALSE)</f>
        <v>10.199999999999999</v>
      </c>
      <c r="X8024">
        <f t="shared" si="629"/>
        <v>0</v>
      </c>
      <c r="Y8024">
        <f>VLOOKUP(RIGHT($X$1,5),Key!$A$9:$B$14,2,FALSE)</f>
        <v>3.7</v>
      </c>
      <c r="Z8024">
        <f t="shared" si="627"/>
        <v>10.199999999999999</v>
      </c>
      <c r="AA8024">
        <f t="shared" si="628"/>
        <v>0</v>
      </c>
    </row>
    <row r="8025" spans="1:27" x14ac:dyDescent="0.3">
      <c r="A8025">
        <v>100067</v>
      </c>
      <c r="B8025">
        <v>230922</v>
      </c>
      <c r="C8025" s="3">
        <v>44130.835416666669</v>
      </c>
      <c r="D8025">
        <v>1</v>
      </c>
      <c r="E8025">
        <v>1</v>
      </c>
      <c r="F8025" t="s">
        <v>25</v>
      </c>
      <c r="G8025">
        <v>2</v>
      </c>
      <c r="H8025">
        <v>60.226559999999999</v>
      </c>
      <c r="I8025">
        <v>20.578130000000002</v>
      </c>
      <c r="J8025">
        <v>1.171875</v>
      </c>
      <c r="K8025">
        <v>58.023440000000001</v>
      </c>
      <c r="L8025" s="3">
        <v>44130.586111111108</v>
      </c>
      <c r="M8025">
        <v>17.18</v>
      </c>
      <c r="N8025" t="s">
        <v>28</v>
      </c>
      <c r="P8025">
        <f>(C8025-Key!$B$1)*24</f>
        <v>5.0000000000582077</v>
      </c>
      <c r="Q8025">
        <f>(Key!$B$2-'17.1'!C8025)*24</f>
        <v>-2.0500000000465661</v>
      </c>
      <c r="R8025" s="3">
        <f>C8025-(M8025-Key!$B$5)/(24*Key!$B$6)</f>
        <v>44130.821601851851</v>
      </c>
      <c r="S8025">
        <f>M8025-Key!$B$5</f>
        <v>14.92</v>
      </c>
      <c r="T8025" s="2">
        <f t="shared" si="625"/>
        <v>44129.833333333336</v>
      </c>
      <c r="U8025" t="str">
        <f t="shared" si="626"/>
        <v>10-25-2020 20:00</v>
      </c>
      <c r="V8025">
        <f>IFERROR(IF(W8025=Z8025,VLOOKUP($U8025,[1]C8842!$G$2:$M$145,3,FALSE),0),0)</f>
        <v>0</v>
      </c>
      <c r="W8025">
        <f>VLOOKUP(RIGHT($V$1,5),Key!$A$9:$B$14,2,FALSE)</f>
        <v>10.199999999999999</v>
      </c>
      <c r="X8025">
        <f t="shared" si="629"/>
        <v>0</v>
      </c>
      <c r="Y8025">
        <f>VLOOKUP(RIGHT($X$1,5),Key!$A$9:$B$14,2,FALSE)</f>
        <v>3.7</v>
      </c>
      <c r="Z8025">
        <f t="shared" si="627"/>
        <v>10.199999999999999</v>
      </c>
      <c r="AA8025">
        <f t="shared" si="628"/>
        <v>0</v>
      </c>
    </row>
    <row r="8026" spans="1:27" x14ac:dyDescent="0.3">
      <c r="A8026">
        <v>100067</v>
      </c>
      <c r="B8026">
        <v>230922</v>
      </c>
      <c r="C8026" s="3">
        <v>44130.835416666669</v>
      </c>
      <c r="D8026">
        <v>0</v>
      </c>
      <c r="E8026">
        <v>2</v>
      </c>
      <c r="F8026" t="s">
        <v>25</v>
      </c>
      <c r="G8026">
        <v>2</v>
      </c>
      <c r="H8026">
        <v>59.332030000000003</v>
      </c>
      <c r="I8026">
        <v>29.496089999999999</v>
      </c>
      <c r="J8026">
        <v>1.589844</v>
      </c>
      <c r="K8026">
        <v>46.019530000000003</v>
      </c>
      <c r="L8026" s="3">
        <v>44130.586111111108</v>
      </c>
      <c r="M8026">
        <v>17.18</v>
      </c>
      <c r="N8026" t="s">
        <v>28</v>
      </c>
      <c r="P8026">
        <f>(C8026-Key!$B$1)*24</f>
        <v>5.0000000000582077</v>
      </c>
      <c r="Q8026">
        <f>(Key!$B$2-'17.1'!C8026)*24</f>
        <v>-2.0500000000465661</v>
      </c>
      <c r="R8026" s="3">
        <f>C8026-(M8026-Key!$B$5)/(24*Key!$B$6)</f>
        <v>44130.821601851851</v>
      </c>
      <c r="S8026">
        <f>M8026-Key!$B$5</f>
        <v>14.92</v>
      </c>
      <c r="T8026" s="2">
        <f t="shared" si="625"/>
        <v>44129.833333333336</v>
      </c>
      <c r="U8026" t="str">
        <f t="shared" si="626"/>
        <v>10-25-2020 20:00</v>
      </c>
      <c r="V8026">
        <f>IFERROR(IF(W8026=Z8026,VLOOKUP($U8026,[1]C8842!$G$2:$M$145,3,FALSE),0),0)</f>
        <v>0</v>
      </c>
      <c r="W8026">
        <f>VLOOKUP(RIGHT($V$1,5),Key!$A$9:$B$14,2,FALSE)</f>
        <v>10.199999999999999</v>
      </c>
      <c r="X8026">
        <f t="shared" si="629"/>
        <v>0</v>
      </c>
      <c r="Y8026">
        <f>VLOOKUP(RIGHT($X$1,5),Key!$A$9:$B$14,2,FALSE)</f>
        <v>3.7</v>
      </c>
      <c r="Z8026">
        <f t="shared" si="627"/>
        <v>10.199999999999999</v>
      </c>
      <c r="AA8026">
        <f t="shared" si="628"/>
        <v>0</v>
      </c>
    </row>
    <row r="8027" spans="1:27" x14ac:dyDescent="0.3">
      <c r="A8027">
        <v>100067</v>
      </c>
      <c r="B8027">
        <v>230922</v>
      </c>
      <c r="C8027" s="3">
        <v>44130.835416666669</v>
      </c>
      <c r="D8027">
        <v>1</v>
      </c>
      <c r="E8027">
        <v>1</v>
      </c>
      <c r="F8027" t="s">
        <v>25</v>
      </c>
      <c r="G8027">
        <v>2</v>
      </c>
      <c r="H8027">
        <v>69.121089999999995</v>
      </c>
      <c r="I8027">
        <v>24.660160000000001</v>
      </c>
      <c r="J8027">
        <v>1.1796880000000001</v>
      </c>
      <c r="K8027">
        <v>56.023440000000001</v>
      </c>
      <c r="L8027" s="3">
        <v>44130.586111111108</v>
      </c>
      <c r="M8027">
        <v>17.18</v>
      </c>
      <c r="N8027" t="s">
        <v>28</v>
      </c>
      <c r="P8027">
        <f>(C8027-Key!$B$1)*24</f>
        <v>5.0000000000582077</v>
      </c>
      <c r="Q8027">
        <f>(Key!$B$2-'17.1'!C8027)*24</f>
        <v>-2.0500000000465661</v>
      </c>
      <c r="R8027" s="3">
        <f>C8027-(M8027-Key!$B$5)/(24*Key!$B$6)</f>
        <v>44130.821601851851</v>
      </c>
      <c r="S8027">
        <f>M8027-Key!$B$5</f>
        <v>14.92</v>
      </c>
      <c r="T8027" s="2">
        <f t="shared" si="625"/>
        <v>44129.833333333336</v>
      </c>
      <c r="U8027" t="str">
        <f t="shared" si="626"/>
        <v>10-25-2020 20:00</v>
      </c>
      <c r="V8027">
        <f>IFERROR(IF(W8027=Z8027,VLOOKUP($U8027,[1]C8842!$G$2:$M$145,3,FALSE),0),0)</f>
        <v>0</v>
      </c>
      <c r="W8027">
        <f>VLOOKUP(RIGHT($V$1,5),Key!$A$9:$B$14,2,FALSE)</f>
        <v>10.199999999999999</v>
      </c>
      <c r="X8027">
        <f t="shared" si="629"/>
        <v>0</v>
      </c>
      <c r="Y8027">
        <f>VLOOKUP(RIGHT($X$1,5),Key!$A$9:$B$14,2,FALSE)</f>
        <v>3.7</v>
      </c>
      <c r="Z8027">
        <f t="shared" si="627"/>
        <v>10.199999999999999</v>
      </c>
      <c r="AA8027">
        <f t="shared" si="628"/>
        <v>0</v>
      </c>
    </row>
    <row r="8028" spans="1:27" x14ac:dyDescent="0.3">
      <c r="A8028">
        <v>100067</v>
      </c>
      <c r="B8028">
        <v>230922</v>
      </c>
      <c r="C8028" s="3">
        <v>44130.836111111108</v>
      </c>
      <c r="D8028">
        <v>3</v>
      </c>
      <c r="E8028">
        <v>2</v>
      </c>
      <c r="F8028" t="s">
        <v>26</v>
      </c>
      <c r="G8028">
        <v>5</v>
      </c>
      <c r="H8028">
        <v>60.503909999999998</v>
      </c>
      <c r="I8028">
        <v>81.363280000000003</v>
      </c>
      <c r="J8028">
        <v>3.84375</v>
      </c>
      <c r="K8028">
        <v>94.039060000000006</v>
      </c>
      <c r="L8028" s="3">
        <v>44130.586111111108</v>
      </c>
      <c r="M8028">
        <v>17.18</v>
      </c>
      <c r="N8028" t="s">
        <v>28</v>
      </c>
      <c r="P8028">
        <f>(C8028-Key!$B$1)*24</f>
        <v>5.0166666666045785</v>
      </c>
      <c r="Q8028">
        <f>(Key!$B$2-'17.1'!C8028)*24</f>
        <v>-2.066666666592937</v>
      </c>
      <c r="R8028" s="3">
        <f>C8028-(M8028-Key!$B$5)/(24*Key!$B$6)</f>
        <v>44130.82229629629</v>
      </c>
      <c r="S8028">
        <f>M8028-Key!$B$5</f>
        <v>14.92</v>
      </c>
      <c r="T8028" s="2">
        <f t="shared" si="625"/>
        <v>44129.833333333336</v>
      </c>
      <c r="U8028" t="str">
        <f t="shared" si="626"/>
        <v>10-25-2020 20:00</v>
      </c>
      <c r="V8028">
        <f>IFERROR(IF(W8028=Z8028,VLOOKUP($U8028,[1]C8842!$G$2:$M$145,3,FALSE),0),0)</f>
        <v>0</v>
      </c>
      <c r="W8028">
        <f>VLOOKUP(RIGHT($V$1,5),Key!$A$9:$B$14,2,FALSE)</f>
        <v>10.199999999999999</v>
      </c>
      <c r="X8028">
        <f t="shared" si="629"/>
        <v>0</v>
      </c>
      <c r="Y8028">
        <f>VLOOKUP(RIGHT($X$1,5),Key!$A$9:$B$14,2,FALSE)</f>
        <v>3.7</v>
      </c>
      <c r="Z8028">
        <f t="shared" si="627"/>
        <v>10.199999999999999</v>
      </c>
      <c r="AA8028">
        <f t="shared" si="628"/>
        <v>0</v>
      </c>
    </row>
    <row r="8029" spans="1:27" x14ac:dyDescent="0.3">
      <c r="A8029">
        <v>100067</v>
      </c>
      <c r="B8029">
        <v>230922</v>
      </c>
      <c r="C8029" s="3">
        <v>44130.836111111108</v>
      </c>
      <c r="D8029">
        <v>1</v>
      </c>
      <c r="E8029">
        <v>1</v>
      </c>
      <c r="F8029" t="s">
        <v>25</v>
      </c>
      <c r="G8029">
        <v>1</v>
      </c>
      <c r="H8029">
        <v>63.566409999999998</v>
      </c>
      <c r="I8029">
        <v>16.320309999999999</v>
      </c>
      <c r="J8029">
        <v>0.93359380000000003</v>
      </c>
      <c r="K8029">
        <v>57.023440000000001</v>
      </c>
      <c r="L8029" s="3">
        <v>44130.589583333334</v>
      </c>
      <c r="M8029">
        <v>17.18</v>
      </c>
      <c r="N8029" t="s">
        <v>28</v>
      </c>
      <c r="P8029">
        <f>(C8029-Key!$B$1)*24</f>
        <v>5.0166666666045785</v>
      </c>
      <c r="Q8029">
        <f>(Key!$B$2-'17.1'!C8029)*24</f>
        <v>-2.066666666592937</v>
      </c>
      <c r="R8029" s="3">
        <f>C8029-(M8029-Key!$B$5)/(24*Key!$B$6)</f>
        <v>44130.82229629629</v>
      </c>
      <c r="S8029">
        <f>M8029-Key!$B$5</f>
        <v>14.92</v>
      </c>
      <c r="T8029" s="2">
        <f t="shared" si="625"/>
        <v>44129.833333333336</v>
      </c>
      <c r="U8029" t="str">
        <f t="shared" si="626"/>
        <v>10-25-2020 20:00</v>
      </c>
      <c r="V8029">
        <f>IFERROR(IF(W8029=Z8029,VLOOKUP($U8029,[1]C8842!$G$2:$M$145,3,FALSE),0),0)</f>
        <v>0</v>
      </c>
      <c r="W8029">
        <f>VLOOKUP(RIGHT($V$1,5),Key!$A$9:$B$14,2,FALSE)</f>
        <v>10.199999999999999</v>
      </c>
      <c r="X8029">
        <f t="shared" si="629"/>
        <v>0</v>
      </c>
      <c r="Y8029">
        <f>VLOOKUP(RIGHT($X$1,5),Key!$A$9:$B$14,2,FALSE)</f>
        <v>3.7</v>
      </c>
      <c r="Z8029">
        <f t="shared" si="627"/>
        <v>10.199999999999999</v>
      </c>
      <c r="AA8029">
        <f t="shared" si="628"/>
        <v>0</v>
      </c>
    </row>
    <row r="8030" spans="1:27" x14ac:dyDescent="0.3">
      <c r="A8030">
        <v>100067</v>
      </c>
      <c r="B8030">
        <v>230922</v>
      </c>
      <c r="C8030" s="3">
        <v>44130.836111111108</v>
      </c>
      <c r="D8030">
        <v>0</v>
      </c>
      <c r="E8030">
        <v>2</v>
      </c>
      <c r="F8030" t="s">
        <v>25</v>
      </c>
      <c r="G8030">
        <v>4</v>
      </c>
      <c r="H8030">
        <v>60.136719999999997</v>
      </c>
      <c r="I8030">
        <v>71.503910000000005</v>
      </c>
      <c r="J8030">
        <v>3.4296880000000001</v>
      </c>
      <c r="K8030">
        <v>46.019530000000003</v>
      </c>
      <c r="L8030" s="3">
        <v>44130.589583333334</v>
      </c>
      <c r="M8030">
        <v>17.18</v>
      </c>
      <c r="N8030" t="s">
        <v>28</v>
      </c>
      <c r="P8030">
        <f>(C8030-Key!$B$1)*24</f>
        <v>5.0166666666045785</v>
      </c>
      <c r="Q8030">
        <f>(Key!$B$2-'17.1'!C8030)*24</f>
        <v>-2.066666666592937</v>
      </c>
      <c r="R8030" s="3">
        <f>C8030-(M8030-Key!$B$5)/(24*Key!$B$6)</f>
        <v>44130.82229629629</v>
      </c>
      <c r="S8030">
        <f>M8030-Key!$B$5</f>
        <v>14.92</v>
      </c>
      <c r="T8030" s="2">
        <f t="shared" si="625"/>
        <v>44129.833333333336</v>
      </c>
      <c r="U8030" t="str">
        <f t="shared" si="626"/>
        <v>10-25-2020 20:00</v>
      </c>
      <c r="V8030">
        <f>IFERROR(IF(W8030=Z8030,VLOOKUP($U8030,[1]C8842!$G$2:$M$145,3,FALSE),0),0)</f>
        <v>0</v>
      </c>
      <c r="W8030">
        <f>VLOOKUP(RIGHT($V$1,5),Key!$A$9:$B$14,2,FALSE)</f>
        <v>10.199999999999999</v>
      </c>
      <c r="X8030">
        <f t="shared" si="629"/>
        <v>0</v>
      </c>
      <c r="Y8030">
        <f>VLOOKUP(RIGHT($X$1,5),Key!$A$9:$B$14,2,FALSE)</f>
        <v>3.7</v>
      </c>
      <c r="Z8030">
        <f t="shared" si="627"/>
        <v>10.199999999999999</v>
      </c>
      <c r="AA8030">
        <f t="shared" si="628"/>
        <v>0</v>
      </c>
    </row>
    <row r="8031" spans="1:27" x14ac:dyDescent="0.3">
      <c r="A8031">
        <v>100067</v>
      </c>
      <c r="B8031">
        <v>230922</v>
      </c>
      <c r="C8031" s="3">
        <v>44130.836111111108</v>
      </c>
      <c r="D8031">
        <v>1</v>
      </c>
      <c r="E8031">
        <v>1</v>
      </c>
      <c r="F8031" t="s">
        <v>25</v>
      </c>
      <c r="G8031">
        <v>1</v>
      </c>
      <c r="H8031">
        <v>62.367190000000001</v>
      </c>
      <c r="I8031">
        <v>15.84375</v>
      </c>
      <c r="J8031">
        <v>0.9296875</v>
      </c>
      <c r="K8031">
        <v>60.023440000000001</v>
      </c>
      <c r="L8031" s="3">
        <v>44130.589583333334</v>
      </c>
      <c r="M8031">
        <v>17.18</v>
      </c>
      <c r="N8031" t="s">
        <v>28</v>
      </c>
      <c r="P8031">
        <f>(C8031-Key!$B$1)*24</f>
        <v>5.0166666666045785</v>
      </c>
      <c r="Q8031">
        <f>(Key!$B$2-'17.1'!C8031)*24</f>
        <v>-2.066666666592937</v>
      </c>
      <c r="R8031" s="3">
        <f>C8031-(M8031-Key!$B$5)/(24*Key!$B$6)</f>
        <v>44130.82229629629</v>
      </c>
      <c r="S8031">
        <f>M8031-Key!$B$5</f>
        <v>14.92</v>
      </c>
      <c r="T8031" s="2">
        <f t="shared" si="625"/>
        <v>44129.833333333336</v>
      </c>
      <c r="U8031" t="str">
        <f t="shared" si="626"/>
        <v>10-25-2020 20:00</v>
      </c>
      <c r="V8031">
        <f>IFERROR(IF(W8031=Z8031,VLOOKUP($U8031,[1]C8842!$G$2:$M$145,3,FALSE),0),0)</f>
        <v>0</v>
      </c>
      <c r="W8031">
        <f>VLOOKUP(RIGHT($V$1,5),Key!$A$9:$B$14,2,FALSE)</f>
        <v>10.199999999999999</v>
      </c>
      <c r="X8031">
        <f t="shared" si="629"/>
        <v>0</v>
      </c>
      <c r="Y8031">
        <f>VLOOKUP(RIGHT($X$1,5),Key!$A$9:$B$14,2,FALSE)</f>
        <v>3.7</v>
      </c>
      <c r="Z8031">
        <f t="shared" si="627"/>
        <v>10.199999999999999</v>
      </c>
      <c r="AA8031">
        <f t="shared" si="628"/>
        <v>0</v>
      </c>
    </row>
    <row r="8032" spans="1:27" x14ac:dyDescent="0.3">
      <c r="A8032">
        <v>100067</v>
      </c>
      <c r="B8032">
        <v>230922</v>
      </c>
      <c r="C8032" s="3">
        <v>44130.836111111108</v>
      </c>
      <c r="D8032">
        <v>1</v>
      </c>
      <c r="E8032">
        <v>1</v>
      </c>
      <c r="F8032" t="s">
        <v>25</v>
      </c>
      <c r="G8032">
        <v>1</v>
      </c>
      <c r="H8032">
        <v>67.476560000000006</v>
      </c>
      <c r="I8032">
        <v>15.73828</v>
      </c>
      <c r="J8032">
        <v>0.85546880000000003</v>
      </c>
      <c r="K8032">
        <v>58.023440000000001</v>
      </c>
      <c r="L8032" s="3">
        <v>44130.589583333334</v>
      </c>
      <c r="M8032">
        <v>17.18</v>
      </c>
      <c r="N8032" t="s">
        <v>28</v>
      </c>
      <c r="P8032">
        <f>(C8032-Key!$B$1)*24</f>
        <v>5.0166666666045785</v>
      </c>
      <c r="Q8032">
        <f>(Key!$B$2-'17.1'!C8032)*24</f>
        <v>-2.066666666592937</v>
      </c>
      <c r="R8032" s="3">
        <f>C8032-(M8032-Key!$B$5)/(24*Key!$B$6)</f>
        <v>44130.82229629629</v>
      </c>
      <c r="S8032">
        <f>M8032-Key!$B$5</f>
        <v>14.92</v>
      </c>
      <c r="T8032" s="2">
        <f t="shared" si="625"/>
        <v>44129.833333333336</v>
      </c>
      <c r="U8032" t="str">
        <f t="shared" si="626"/>
        <v>10-25-2020 20:00</v>
      </c>
      <c r="V8032">
        <f>IFERROR(IF(W8032=Z8032,VLOOKUP($U8032,[1]C8842!$G$2:$M$145,3,FALSE),0),0)</f>
        <v>0</v>
      </c>
      <c r="W8032">
        <f>VLOOKUP(RIGHT($V$1,5),Key!$A$9:$B$14,2,FALSE)</f>
        <v>10.199999999999999</v>
      </c>
      <c r="X8032">
        <f t="shared" si="629"/>
        <v>0</v>
      </c>
      <c r="Y8032">
        <f>VLOOKUP(RIGHT($X$1,5),Key!$A$9:$B$14,2,FALSE)</f>
        <v>3.7</v>
      </c>
      <c r="Z8032">
        <f t="shared" si="627"/>
        <v>10.199999999999999</v>
      </c>
      <c r="AA8032">
        <f t="shared" si="628"/>
        <v>0</v>
      </c>
    </row>
    <row r="8033" spans="1:27" x14ac:dyDescent="0.3">
      <c r="A8033">
        <v>100067</v>
      </c>
      <c r="B8033">
        <v>230922</v>
      </c>
      <c r="C8033" s="3">
        <v>44130.836111111108</v>
      </c>
      <c r="D8033">
        <v>3</v>
      </c>
      <c r="E8033">
        <v>2</v>
      </c>
      <c r="F8033" t="s">
        <v>26</v>
      </c>
      <c r="G8033">
        <v>1</v>
      </c>
      <c r="H8033">
        <v>69.984380000000002</v>
      </c>
      <c r="I8033">
        <v>19.945309999999999</v>
      </c>
      <c r="J8033">
        <v>0.984375</v>
      </c>
      <c r="K8033">
        <v>93.039060000000006</v>
      </c>
      <c r="L8033" s="3">
        <v>44130.589583333334</v>
      </c>
      <c r="M8033">
        <v>17.18</v>
      </c>
      <c r="N8033" t="s">
        <v>28</v>
      </c>
      <c r="P8033">
        <f>(C8033-Key!$B$1)*24</f>
        <v>5.0166666666045785</v>
      </c>
      <c r="Q8033">
        <f>(Key!$B$2-'17.1'!C8033)*24</f>
        <v>-2.066666666592937</v>
      </c>
      <c r="R8033" s="3">
        <f>C8033-(M8033-Key!$B$5)/(24*Key!$B$6)</f>
        <v>44130.82229629629</v>
      </c>
      <c r="S8033">
        <f>M8033-Key!$B$5</f>
        <v>14.92</v>
      </c>
      <c r="T8033" s="2">
        <f t="shared" si="625"/>
        <v>44129.833333333336</v>
      </c>
      <c r="U8033" t="str">
        <f t="shared" si="626"/>
        <v>10-25-2020 20:00</v>
      </c>
      <c r="V8033">
        <f>IFERROR(IF(W8033=Z8033,VLOOKUP($U8033,[1]C8842!$G$2:$M$145,3,FALSE),0),0)</f>
        <v>0</v>
      </c>
      <c r="W8033">
        <f>VLOOKUP(RIGHT($V$1,5),Key!$A$9:$B$14,2,FALSE)</f>
        <v>10.199999999999999</v>
      </c>
      <c r="X8033">
        <f t="shared" si="629"/>
        <v>0</v>
      </c>
      <c r="Y8033">
        <f>VLOOKUP(RIGHT($X$1,5),Key!$A$9:$B$14,2,FALSE)</f>
        <v>3.7</v>
      </c>
      <c r="Z8033">
        <f t="shared" si="627"/>
        <v>10.199999999999999</v>
      </c>
      <c r="AA8033">
        <f t="shared" si="628"/>
        <v>0</v>
      </c>
    </row>
    <row r="8034" spans="1:27" x14ac:dyDescent="0.3">
      <c r="A8034">
        <v>100067</v>
      </c>
      <c r="B8034">
        <v>230922</v>
      </c>
      <c r="C8034" s="3">
        <v>44130.836111111108</v>
      </c>
      <c r="D8034">
        <v>0</v>
      </c>
      <c r="E8034">
        <v>2</v>
      </c>
      <c r="F8034" t="s">
        <v>25</v>
      </c>
      <c r="G8034">
        <v>1</v>
      </c>
      <c r="H8034">
        <v>56.65625</v>
      </c>
      <c r="I8034">
        <v>14.66797</v>
      </c>
      <c r="J8034">
        <v>0.96875</v>
      </c>
      <c r="K8034">
        <v>46.019530000000003</v>
      </c>
      <c r="L8034" s="3">
        <v>44130.589583333334</v>
      </c>
      <c r="M8034">
        <v>17.18</v>
      </c>
      <c r="N8034" t="s">
        <v>28</v>
      </c>
      <c r="P8034">
        <f>(C8034-Key!$B$1)*24</f>
        <v>5.0166666666045785</v>
      </c>
      <c r="Q8034">
        <f>(Key!$B$2-'17.1'!C8034)*24</f>
        <v>-2.066666666592937</v>
      </c>
      <c r="R8034" s="3">
        <f>C8034-(M8034-Key!$B$5)/(24*Key!$B$6)</f>
        <v>44130.82229629629</v>
      </c>
      <c r="S8034">
        <f>M8034-Key!$B$5</f>
        <v>14.92</v>
      </c>
      <c r="T8034" s="2">
        <f t="shared" si="625"/>
        <v>44129.833333333336</v>
      </c>
      <c r="U8034" t="str">
        <f t="shared" si="626"/>
        <v>10-25-2020 20:00</v>
      </c>
      <c r="V8034">
        <f>IFERROR(IF(W8034=Z8034,VLOOKUP($U8034,[1]C8842!$G$2:$M$145,3,FALSE),0),0)</f>
        <v>0</v>
      </c>
      <c r="W8034">
        <f>VLOOKUP(RIGHT($V$1,5),Key!$A$9:$B$14,2,FALSE)</f>
        <v>10.199999999999999</v>
      </c>
      <c r="X8034">
        <f t="shared" si="629"/>
        <v>0</v>
      </c>
      <c r="Y8034">
        <f>VLOOKUP(RIGHT($X$1,5),Key!$A$9:$B$14,2,FALSE)</f>
        <v>3.7</v>
      </c>
      <c r="Z8034">
        <f t="shared" si="627"/>
        <v>10.199999999999999</v>
      </c>
      <c r="AA8034">
        <f t="shared" si="628"/>
        <v>0</v>
      </c>
    </row>
    <row r="8035" spans="1:27" x14ac:dyDescent="0.3">
      <c r="A8035">
        <v>100067</v>
      </c>
      <c r="B8035">
        <v>230922</v>
      </c>
      <c r="C8035" s="3">
        <v>44130.836111111108</v>
      </c>
      <c r="D8035">
        <v>3</v>
      </c>
      <c r="E8035">
        <v>2</v>
      </c>
      <c r="F8035" t="s">
        <v>26</v>
      </c>
      <c r="G8035">
        <v>1</v>
      </c>
      <c r="H8035">
        <v>67.34375</v>
      </c>
      <c r="I8035">
        <v>19.023440000000001</v>
      </c>
      <c r="J8035">
        <v>0.98828130000000003</v>
      </c>
      <c r="K8035">
        <v>94.039060000000006</v>
      </c>
      <c r="L8035" s="3">
        <v>44130.589583333334</v>
      </c>
      <c r="M8035">
        <v>17.18</v>
      </c>
      <c r="N8035" t="s">
        <v>28</v>
      </c>
      <c r="P8035">
        <f>(C8035-Key!$B$1)*24</f>
        <v>5.0166666666045785</v>
      </c>
      <c r="Q8035">
        <f>(Key!$B$2-'17.1'!C8035)*24</f>
        <v>-2.066666666592937</v>
      </c>
      <c r="R8035" s="3">
        <f>C8035-(M8035-Key!$B$5)/(24*Key!$B$6)</f>
        <v>44130.82229629629</v>
      </c>
      <c r="S8035">
        <f>M8035-Key!$B$5</f>
        <v>14.92</v>
      </c>
      <c r="T8035" s="2">
        <f t="shared" si="625"/>
        <v>44129.833333333336</v>
      </c>
      <c r="U8035" t="str">
        <f t="shared" si="626"/>
        <v>10-25-2020 20:00</v>
      </c>
      <c r="V8035">
        <f>IFERROR(IF(W8035=Z8035,VLOOKUP($U8035,[1]C8842!$G$2:$M$145,3,FALSE),0),0)</f>
        <v>0</v>
      </c>
      <c r="W8035">
        <f>VLOOKUP(RIGHT($V$1,5),Key!$A$9:$B$14,2,FALSE)</f>
        <v>10.199999999999999</v>
      </c>
      <c r="X8035">
        <f t="shared" si="629"/>
        <v>0</v>
      </c>
      <c r="Y8035">
        <f>VLOOKUP(RIGHT($X$1,5),Key!$A$9:$B$14,2,FALSE)</f>
        <v>3.7</v>
      </c>
      <c r="Z8035">
        <f t="shared" si="627"/>
        <v>10.199999999999999</v>
      </c>
      <c r="AA8035">
        <f t="shared" si="628"/>
        <v>0</v>
      </c>
    </row>
    <row r="8036" spans="1:27" x14ac:dyDescent="0.3">
      <c r="A8036">
        <v>100067</v>
      </c>
      <c r="B8036">
        <v>230922</v>
      </c>
      <c r="C8036" s="3">
        <v>44130.836111111108</v>
      </c>
      <c r="D8036">
        <v>1</v>
      </c>
      <c r="E8036">
        <v>1</v>
      </c>
      <c r="F8036" t="s">
        <v>25</v>
      </c>
      <c r="G8036">
        <v>1</v>
      </c>
      <c r="H8036">
        <v>64.035160000000005</v>
      </c>
      <c r="I8036">
        <v>14.503909999999999</v>
      </c>
      <c r="J8036">
        <v>0.8515625</v>
      </c>
      <c r="K8036">
        <v>58.023440000000001</v>
      </c>
      <c r="L8036" s="3">
        <v>44130.589583333334</v>
      </c>
      <c r="M8036">
        <v>17.18</v>
      </c>
      <c r="N8036" t="s">
        <v>28</v>
      </c>
      <c r="P8036">
        <f>(C8036-Key!$B$1)*24</f>
        <v>5.0166666666045785</v>
      </c>
      <c r="Q8036">
        <f>(Key!$B$2-'17.1'!C8036)*24</f>
        <v>-2.066666666592937</v>
      </c>
      <c r="R8036" s="3">
        <f>C8036-(M8036-Key!$B$5)/(24*Key!$B$6)</f>
        <v>44130.82229629629</v>
      </c>
      <c r="S8036">
        <f>M8036-Key!$B$5</f>
        <v>14.92</v>
      </c>
      <c r="T8036" s="2">
        <f t="shared" si="625"/>
        <v>44129.833333333336</v>
      </c>
      <c r="U8036" t="str">
        <f t="shared" si="626"/>
        <v>10-25-2020 20:00</v>
      </c>
      <c r="V8036">
        <f>IFERROR(IF(W8036=Z8036,VLOOKUP($U8036,[1]C8842!$G$2:$M$145,3,FALSE),0),0)</f>
        <v>0</v>
      </c>
      <c r="W8036">
        <f>VLOOKUP(RIGHT($V$1,5),Key!$A$9:$B$14,2,FALSE)</f>
        <v>10.199999999999999</v>
      </c>
      <c r="X8036">
        <f t="shared" si="629"/>
        <v>0</v>
      </c>
      <c r="Y8036">
        <f>VLOOKUP(RIGHT($X$1,5),Key!$A$9:$B$14,2,FALSE)</f>
        <v>3.7</v>
      </c>
      <c r="Z8036">
        <f t="shared" si="627"/>
        <v>10.199999999999999</v>
      </c>
      <c r="AA8036">
        <f t="shared" si="628"/>
        <v>0</v>
      </c>
    </row>
    <row r="8037" spans="1:27" x14ac:dyDescent="0.3">
      <c r="A8037">
        <v>100067</v>
      </c>
      <c r="B8037">
        <v>230922</v>
      </c>
      <c r="C8037" s="3">
        <v>44130.836111111108</v>
      </c>
      <c r="D8037">
        <v>3</v>
      </c>
      <c r="E8037">
        <v>2</v>
      </c>
      <c r="F8037" t="s">
        <v>26</v>
      </c>
      <c r="G8037">
        <v>2</v>
      </c>
      <c r="H8037">
        <v>78.421880000000002</v>
      </c>
      <c r="I8037">
        <v>20.914059999999999</v>
      </c>
      <c r="J8037">
        <v>0.91015630000000003</v>
      </c>
      <c r="K8037">
        <v>94.039060000000006</v>
      </c>
      <c r="L8037" s="3">
        <v>44130.589583333334</v>
      </c>
      <c r="M8037">
        <v>17.18</v>
      </c>
      <c r="N8037" t="s">
        <v>28</v>
      </c>
      <c r="P8037">
        <f>(C8037-Key!$B$1)*24</f>
        <v>5.0166666666045785</v>
      </c>
      <c r="Q8037">
        <f>(Key!$B$2-'17.1'!C8037)*24</f>
        <v>-2.066666666592937</v>
      </c>
      <c r="R8037" s="3">
        <f>C8037-(M8037-Key!$B$5)/(24*Key!$B$6)</f>
        <v>44130.82229629629</v>
      </c>
      <c r="S8037">
        <f>M8037-Key!$B$5</f>
        <v>14.92</v>
      </c>
      <c r="T8037" s="2">
        <f t="shared" si="625"/>
        <v>44129.833333333336</v>
      </c>
      <c r="U8037" t="str">
        <f t="shared" si="626"/>
        <v>10-25-2020 20:00</v>
      </c>
      <c r="V8037">
        <f>IFERROR(IF(W8037=Z8037,VLOOKUP($U8037,[1]C8842!$G$2:$M$145,3,FALSE),0),0)</f>
        <v>0</v>
      </c>
      <c r="W8037">
        <f>VLOOKUP(RIGHT($V$1,5),Key!$A$9:$B$14,2,FALSE)</f>
        <v>10.199999999999999</v>
      </c>
      <c r="X8037">
        <f t="shared" si="629"/>
        <v>0</v>
      </c>
      <c r="Y8037">
        <f>VLOOKUP(RIGHT($X$1,5),Key!$A$9:$B$14,2,FALSE)</f>
        <v>3.7</v>
      </c>
      <c r="Z8037">
        <f t="shared" si="627"/>
        <v>10.199999999999999</v>
      </c>
      <c r="AA8037">
        <f t="shared" si="628"/>
        <v>0</v>
      </c>
    </row>
    <row r="8038" spans="1:27" x14ac:dyDescent="0.3">
      <c r="A8038">
        <v>100067</v>
      </c>
      <c r="B8038">
        <v>230922</v>
      </c>
      <c r="C8038" s="3">
        <v>44130.836111111108</v>
      </c>
      <c r="D8038">
        <v>3</v>
      </c>
      <c r="E8038">
        <v>2</v>
      </c>
      <c r="F8038" t="s">
        <v>26</v>
      </c>
      <c r="G8038">
        <v>2</v>
      </c>
      <c r="H8038">
        <v>74.578130000000002</v>
      </c>
      <c r="I8038">
        <v>25.125</v>
      </c>
      <c r="J8038">
        <v>1.109375</v>
      </c>
      <c r="K8038">
        <v>94.039060000000006</v>
      </c>
      <c r="L8038" s="3">
        <v>44130.589583333334</v>
      </c>
      <c r="M8038">
        <v>17.18</v>
      </c>
      <c r="N8038" t="s">
        <v>28</v>
      </c>
      <c r="P8038">
        <f>(C8038-Key!$B$1)*24</f>
        <v>5.0166666666045785</v>
      </c>
      <c r="Q8038">
        <f>(Key!$B$2-'17.1'!C8038)*24</f>
        <v>-2.066666666592937</v>
      </c>
      <c r="R8038" s="3">
        <f>C8038-(M8038-Key!$B$5)/(24*Key!$B$6)</f>
        <v>44130.82229629629</v>
      </c>
      <c r="S8038">
        <f>M8038-Key!$B$5</f>
        <v>14.92</v>
      </c>
      <c r="T8038" s="2">
        <f t="shared" si="625"/>
        <v>44129.833333333336</v>
      </c>
      <c r="U8038" t="str">
        <f t="shared" si="626"/>
        <v>10-25-2020 20:00</v>
      </c>
      <c r="V8038">
        <f>IFERROR(IF(W8038=Z8038,VLOOKUP($U8038,[1]C8842!$G$2:$M$145,3,FALSE),0),0)</f>
        <v>0</v>
      </c>
      <c r="W8038">
        <f>VLOOKUP(RIGHT($V$1,5),Key!$A$9:$B$14,2,FALSE)</f>
        <v>10.199999999999999</v>
      </c>
      <c r="X8038">
        <f t="shared" si="629"/>
        <v>0</v>
      </c>
      <c r="Y8038">
        <f>VLOOKUP(RIGHT($X$1,5),Key!$A$9:$B$14,2,FALSE)</f>
        <v>3.7</v>
      </c>
      <c r="Z8038">
        <f t="shared" si="627"/>
        <v>10.199999999999999</v>
      </c>
      <c r="AA8038">
        <f t="shared" si="628"/>
        <v>0</v>
      </c>
    </row>
    <row r="8039" spans="1:27" x14ac:dyDescent="0.3">
      <c r="A8039">
        <v>100067</v>
      </c>
      <c r="B8039">
        <v>230922</v>
      </c>
      <c r="C8039" s="3">
        <v>44130.836111111108</v>
      </c>
      <c r="D8039">
        <v>3</v>
      </c>
      <c r="E8039">
        <v>2</v>
      </c>
      <c r="F8039" t="s">
        <v>26</v>
      </c>
      <c r="G8039">
        <v>3</v>
      </c>
      <c r="H8039">
        <v>70.121089999999995</v>
      </c>
      <c r="I8039">
        <v>31.40625</v>
      </c>
      <c r="J8039">
        <v>1.417969</v>
      </c>
      <c r="K8039">
        <v>94.039060000000006</v>
      </c>
      <c r="L8039" s="3">
        <v>44130.589583333334</v>
      </c>
      <c r="M8039">
        <v>17.18</v>
      </c>
      <c r="N8039" t="s">
        <v>28</v>
      </c>
      <c r="P8039">
        <f>(C8039-Key!$B$1)*24</f>
        <v>5.0166666666045785</v>
      </c>
      <c r="Q8039">
        <f>(Key!$B$2-'17.1'!C8039)*24</f>
        <v>-2.066666666592937</v>
      </c>
      <c r="R8039" s="3">
        <f>C8039-(M8039-Key!$B$5)/(24*Key!$B$6)</f>
        <v>44130.82229629629</v>
      </c>
      <c r="S8039">
        <f>M8039-Key!$B$5</f>
        <v>14.92</v>
      </c>
      <c r="T8039" s="2">
        <f t="shared" si="625"/>
        <v>44129.833333333336</v>
      </c>
      <c r="U8039" t="str">
        <f t="shared" si="626"/>
        <v>10-25-2020 20:00</v>
      </c>
      <c r="V8039">
        <f>IFERROR(IF(W8039=Z8039,VLOOKUP($U8039,[1]C8842!$G$2:$M$145,3,FALSE),0),0)</f>
        <v>0</v>
      </c>
      <c r="W8039">
        <f>VLOOKUP(RIGHT($V$1,5),Key!$A$9:$B$14,2,FALSE)</f>
        <v>10.199999999999999</v>
      </c>
      <c r="X8039">
        <f t="shared" si="629"/>
        <v>0</v>
      </c>
      <c r="Y8039">
        <f>VLOOKUP(RIGHT($X$1,5),Key!$A$9:$B$14,2,FALSE)</f>
        <v>3.7</v>
      </c>
      <c r="Z8039">
        <f t="shared" si="627"/>
        <v>10.199999999999999</v>
      </c>
      <c r="AA8039">
        <f t="shared" si="628"/>
        <v>0</v>
      </c>
    </row>
    <row r="8040" spans="1:27" x14ac:dyDescent="0.3">
      <c r="A8040">
        <v>100067</v>
      </c>
      <c r="B8040">
        <v>230922</v>
      </c>
      <c r="C8040" s="3">
        <v>44130.836805555555</v>
      </c>
      <c r="D8040">
        <v>2</v>
      </c>
      <c r="E8040">
        <v>1</v>
      </c>
      <c r="F8040" t="s">
        <v>26</v>
      </c>
      <c r="G8040">
        <v>1</v>
      </c>
      <c r="H8040">
        <v>66.328130000000002</v>
      </c>
      <c r="I8040">
        <v>14.07422</v>
      </c>
      <c r="J8040">
        <v>0.8046875</v>
      </c>
      <c r="K8040">
        <v>78.03125</v>
      </c>
      <c r="L8040" s="3">
        <v>44130.589583333334</v>
      </c>
      <c r="M8040">
        <v>17.18</v>
      </c>
      <c r="N8040" t="s">
        <v>28</v>
      </c>
      <c r="P8040">
        <f>(C8040-Key!$B$1)*24</f>
        <v>5.0333333333255723</v>
      </c>
      <c r="Q8040">
        <f>(Key!$B$2-'17.1'!C8040)*24</f>
        <v>-2.0833333333139308</v>
      </c>
      <c r="R8040" s="3">
        <f>C8040-(M8040-Key!$B$5)/(24*Key!$B$6)</f>
        <v>44130.822990740737</v>
      </c>
      <c r="S8040">
        <f>M8040-Key!$B$5</f>
        <v>14.92</v>
      </c>
      <c r="T8040" s="2">
        <f t="shared" si="625"/>
        <v>44129.840277777781</v>
      </c>
      <c r="U8040" t="str">
        <f t="shared" si="626"/>
        <v>10-25-2020 20:10</v>
      </c>
      <c r="V8040">
        <f>IFERROR(IF(W8040=Z8040,VLOOKUP($U8040,[1]C8842!$G$2:$M$145,3,FALSE),0),0)</f>
        <v>0</v>
      </c>
      <c r="W8040">
        <f>VLOOKUP(RIGHT($V$1,5),Key!$A$9:$B$14,2,FALSE)</f>
        <v>10.199999999999999</v>
      </c>
      <c r="X8040">
        <f t="shared" si="629"/>
        <v>0</v>
      </c>
      <c r="Y8040">
        <f>VLOOKUP(RIGHT($X$1,5),Key!$A$9:$B$14,2,FALSE)</f>
        <v>3.7</v>
      </c>
      <c r="Z8040">
        <f t="shared" si="627"/>
        <v>10.199999999999999</v>
      </c>
      <c r="AA8040">
        <f t="shared" si="628"/>
        <v>0</v>
      </c>
    </row>
    <row r="8041" spans="1:27" x14ac:dyDescent="0.3">
      <c r="A8041">
        <v>100067</v>
      </c>
      <c r="B8041">
        <v>230922</v>
      </c>
      <c r="C8041" s="3">
        <v>44130.836805555555</v>
      </c>
      <c r="D8041">
        <v>3</v>
      </c>
      <c r="E8041">
        <v>2</v>
      </c>
      <c r="F8041" t="s">
        <v>26</v>
      </c>
      <c r="G8041">
        <v>4</v>
      </c>
      <c r="H8041">
        <v>66.570310000000006</v>
      </c>
      <c r="I8041">
        <v>73.800780000000003</v>
      </c>
      <c r="J8041">
        <v>3.1914060000000002</v>
      </c>
      <c r="K8041">
        <v>94.039060000000006</v>
      </c>
      <c r="L8041" s="3">
        <v>44130.589583333334</v>
      </c>
      <c r="M8041">
        <v>17.18</v>
      </c>
      <c r="N8041" t="s">
        <v>28</v>
      </c>
      <c r="P8041">
        <f>(C8041-Key!$B$1)*24</f>
        <v>5.0333333333255723</v>
      </c>
      <c r="Q8041">
        <f>(Key!$B$2-'17.1'!C8041)*24</f>
        <v>-2.0833333333139308</v>
      </c>
      <c r="R8041" s="3">
        <f>C8041-(M8041-Key!$B$5)/(24*Key!$B$6)</f>
        <v>44130.822990740737</v>
      </c>
      <c r="S8041">
        <f>M8041-Key!$B$5</f>
        <v>14.92</v>
      </c>
      <c r="T8041" s="2">
        <f t="shared" si="625"/>
        <v>44129.840277777781</v>
      </c>
      <c r="U8041" t="str">
        <f t="shared" si="626"/>
        <v>10-25-2020 20:10</v>
      </c>
      <c r="V8041">
        <f>IFERROR(IF(W8041=Z8041,VLOOKUP($U8041,[1]C8842!$G$2:$M$145,3,FALSE),0),0)</f>
        <v>0</v>
      </c>
      <c r="W8041">
        <f>VLOOKUP(RIGHT($V$1,5),Key!$A$9:$B$14,2,FALSE)</f>
        <v>10.199999999999999</v>
      </c>
      <c r="X8041">
        <f t="shared" si="629"/>
        <v>0</v>
      </c>
      <c r="Y8041">
        <f>VLOOKUP(RIGHT($X$1,5),Key!$A$9:$B$14,2,FALSE)</f>
        <v>3.7</v>
      </c>
      <c r="Z8041">
        <f t="shared" si="627"/>
        <v>10.199999999999999</v>
      </c>
      <c r="AA8041">
        <f t="shared" si="628"/>
        <v>0</v>
      </c>
    </row>
    <row r="8042" spans="1:27" x14ac:dyDescent="0.3">
      <c r="A8042">
        <v>100067</v>
      </c>
      <c r="B8042">
        <v>230922</v>
      </c>
      <c r="C8042" s="3">
        <v>44130.836805555555</v>
      </c>
      <c r="D8042">
        <v>3</v>
      </c>
      <c r="E8042">
        <v>2</v>
      </c>
      <c r="F8042" t="s">
        <v>26</v>
      </c>
      <c r="G8042">
        <v>1</v>
      </c>
      <c r="H8042">
        <v>64.703130000000002</v>
      </c>
      <c r="I8042">
        <v>16.01953</v>
      </c>
      <c r="J8042">
        <v>0.90234380000000003</v>
      </c>
      <c r="K8042">
        <v>96.039060000000006</v>
      </c>
      <c r="L8042" s="3">
        <v>44130.589583333334</v>
      </c>
      <c r="M8042">
        <v>17.18</v>
      </c>
      <c r="N8042" t="s">
        <v>28</v>
      </c>
      <c r="P8042">
        <f>(C8042-Key!$B$1)*24</f>
        <v>5.0333333333255723</v>
      </c>
      <c r="Q8042">
        <f>(Key!$B$2-'17.1'!C8042)*24</f>
        <v>-2.0833333333139308</v>
      </c>
      <c r="R8042" s="3">
        <f>C8042-(M8042-Key!$B$5)/(24*Key!$B$6)</f>
        <v>44130.822990740737</v>
      </c>
      <c r="S8042">
        <f>M8042-Key!$B$5</f>
        <v>14.92</v>
      </c>
      <c r="T8042" s="2">
        <f t="shared" si="625"/>
        <v>44129.840277777781</v>
      </c>
      <c r="U8042" t="str">
        <f t="shared" si="626"/>
        <v>10-25-2020 20:10</v>
      </c>
      <c r="V8042">
        <f>IFERROR(IF(W8042=Z8042,VLOOKUP($U8042,[1]C8842!$G$2:$M$145,3,FALSE),0),0)</f>
        <v>0</v>
      </c>
      <c r="W8042">
        <f>VLOOKUP(RIGHT($V$1,5),Key!$A$9:$B$14,2,FALSE)</f>
        <v>10.199999999999999</v>
      </c>
      <c r="X8042">
        <f t="shared" si="629"/>
        <v>0</v>
      </c>
      <c r="Y8042">
        <f>VLOOKUP(RIGHT($X$1,5),Key!$A$9:$B$14,2,FALSE)</f>
        <v>3.7</v>
      </c>
      <c r="Z8042">
        <f t="shared" si="627"/>
        <v>10.199999999999999</v>
      </c>
      <c r="AA8042">
        <f t="shared" si="628"/>
        <v>0</v>
      </c>
    </row>
    <row r="8043" spans="1:27" x14ac:dyDescent="0.3">
      <c r="A8043">
        <v>100067</v>
      </c>
      <c r="B8043">
        <v>230922</v>
      </c>
      <c r="C8043" s="3">
        <v>44130.836805555555</v>
      </c>
      <c r="D8043">
        <v>2</v>
      </c>
      <c r="E8043">
        <v>1</v>
      </c>
      <c r="F8043" t="s">
        <v>26</v>
      </c>
      <c r="G8043">
        <v>1</v>
      </c>
      <c r="H8043">
        <v>73.375</v>
      </c>
      <c r="I8043">
        <v>18.0625</v>
      </c>
      <c r="J8043">
        <v>0.87109380000000003</v>
      </c>
      <c r="K8043">
        <v>81.035160000000005</v>
      </c>
      <c r="L8043" s="3">
        <v>44130.589583333334</v>
      </c>
      <c r="M8043">
        <v>17.18</v>
      </c>
      <c r="N8043" t="s">
        <v>28</v>
      </c>
      <c r="P8043">
        <f>(C8043-Key!$B$1)*24</f>
        <v>5.0333333333255723</v>
      </c>
      <c r="Q8043">
        <f>(Key!$B$2-'17.1'!C8043)*24</f>
        <v>-2.0833333333139308</v>
      </c>
      <c r="R8043" s="3">
        <f>C8043-(M8043-Key!$B$5)/(24*Key!$B$6)</f>
        <v>44130.822990740737</v>
      </c>
      <c r="S8043">
        <f>M8043-Key!$B$5</f>
        <v>14.92</v>
      </c>
      <c r="T8043" s="2">
        <f t="shared" si="625"/>
        <v>44129.840277777781</v>
      </c>
      <c r="U8043" t="str">
        <f t="shared" si="626"/>
        <v>10-25-2020 20:10</v>
      </c>
      <c r="V8043">
        <f>IFERROR(IF(W8043=Z8043,VLOOKUP($U8043,[1]C8842!$G$2:$M$145,3,FALSE),0),0)</f>
        <v>0</v>
      </c>
      <c r="W8043">
        <f>VLOOKUP(RIGHT($V$1,5),Key!$A$9:$B$14,2,FALSE)</f>
        <v>10.199999999999999</v>
      </c>
      <c r="X8043">
        <f t="shared" si="629"/>
        <v>0</v>
      </c>
      <c r="Y8043">
        <f>VLOOKUP(RIGHT($X$1,5),Key!$A$9:$B$14,2,FALSE)</f>
        <v>3.7</v>
      </c>
      <c r="Z8043">
        <f t="shared" si="627"/>
        <v>10.199999999999999</v>
      </c>
      <c r="AA8043">
        <f t="shared" si="628"/>
        <v>0</v>
      </c>
    </row>
    <row r="8044" spans="1:27" x14ac:dyDescent="0.3">
      <c r="A8044">
        <v>100067</v>
      </c>
      <c r="B8044">
        <v>230922</v>
      </c>
      <c r="C8044" s="3">
        <v>44130.836805555555</v>
      </c>
      <c r="D8044">
        <v>2</v>
      </c>
      <c r="E8044">
        <v>1</v>
      </c>
      <c r="F8044" t="s">
        <v>26</v>
      </c>
      <c r="G8044">
        <v>1</v>
      </c>
      <c r="H8044">
        <v>72.011719999999997</v>
      </c>
      <c r="I8044">
        <v>16.96875</v>
      </c>
      <c r="J8044">
        <v>0.84765630000000003</v>
      </c>
      <c r="K8044">
        <v>81.035160000000005</v>
      </c>
      <c r="L8044" s="3">
        <v>44130.589583333334</v>
      </c>
      <c r="M8044">
        <v>17.18</v>
      </c>
      <c r="N8044" t="s">
        <v>28</v>
      </c>
      <c r="P8044">
        <f>(C8044-Key!$B$1)*24</f>
        <v>5.0333333333255723</v>
      </c>
      <c r="Q8044">
        <f>(Key!$B$2-'17.1'!C8044)*24</f>
        <v>-2.0833333333139308</v>
      </c>
      <c r="R8044" s="3">
        <f>C8044-(M8044-Key!$B$5)/(24*Key!$B$6)</f>
        <v>44130.822990740737</v>
      </c>
      <c r="S8044">
        <f>M8044-Key!$B$5</f>
        <v>14.92</v>
      </c>
      <c r="T8044" s="2">
        <f t="shared" si="625"/>
        <v>44129.840277777781</v>
      </c>
      <c r="U8044" t="str">
        <f t="shared" si="626"/>
        <v>10-25-2020 20:10</v>
      </c>
      <c r="V8044">
        <f>IFERROR(IF(W8044=Z8044,VLOOKUP($U8044,[1]C8842!$G$2:$M$145,3,FALSE),0),0)</f>
        <v>0</v>
      </c>
      <c r="W8044">
        <f>VLOOKUP(RIGHT($V$1,5),Key!$A$9:$B$14,2,FALSE)</f>
        <v>10.199999999999999</v>
      </c>
      <c r="X8044">
        <f t="shared" si="629"/>
        <v>0</v>
      </c>
      <c r="Y8044">
        <f>VLOOKUP(RIGHT($X$1,5),Key!$A$9:$B$14,2,FALSE)</f>
        <v>3.7</v>
      </c>
      <c r="Z8044">
        <f t="shared" si="627"/>
        <v>10.199999999999999</v>
      </c>
      <c r="AA8044">
        <f t="shared" si="628"/>
        <v>0</v>
      </c>
    </row>
    <row r="8045" spans="1:27" x14ac:dyDescent="0.3">
      <c r="A8045">
        <v>100067</v>
      </c>
      <c r="B8045">
        <v>230922</v>
      </c>
      <c r="C8045" s="3">
        <v>44130.836805555555</v>
      </c>
      <c r="D8045">
        <v>3</v>
      </c>
      <c r="E8045">
        <v>2</v>
      </c>
      <c r="F8045" t="s">
        <v>26</v>
      </c>
      <c r="G8045">
        <v>1</v>
      </c>
      <c r="H8045">
        <v>61.816409999999998</v>
      </c>
      <c r="I8045">
        <v>9.9453130000000005</v>
      </c>
      <c r="J8045">
        <v>0.68359380000000003</v>
      </c>
      <c r="K8045">
        <v>94.039060000000006</v>
      </c>
      <c r="L8045" s="3">
        <v>44130.589583333334</v>
      </c>
      <c r="M8045">
        <v>17.18</v>
      </c>
      <c r="N8045" t="s">
        <v>28</v>
      </c>
      <c r="P8045">
        <f>(C8045-Key!$B$1)*24</f>
        <v>5.0333333333255723</v>
      </c>
      <c r="Q8045">
        <f>(Key!$B$2-'17.1'!C8045)*24</f>
        <v>-2.0833333333139308</v>
      </c>
      <c r="R8045" s="3">
        <f>C8045-(M8045-Key!$B$5)/(24*Key!$B$6)</f>
        <v>44130.822990740737</v>
      </c>
      <c r="S8045">
        <f>M8045-Key!$B$5</f>
        <v>14.92</v>
      </c>
      <c r="T8045" s="2">
        <f t="shared" si="625"/>
        <v>44129.840277777781</v>
      </c>
      <c r="U8045" t="str">
        <f t="shared" si="626"/>
        <v>10-25-2020 20:10</v>
      </c>
      <c r="V8045">
        <f>IFERROR(IF(W8045=Z8045,VLOOKUP($U8045,[1]C8842!$G$2:$M$145,3,FALSE),0),0)</f>
        <v>0</v>
      </c>
      <c r="W8045">
        <f>VLOOKUP(RIGHT($V$1,5),Key!$A$9:$B$14,2,FALSE)</f>
        <v>10.199999999999999</v>
      </c>
      <c r="X8045">
        <f t="shared" si="629"/>
        <v>0</v>
      </c>
      <c r="Y8045">
        <f>VLOOKUP(RIGHT($X$1,5),Key!$A$9:$B$14,2,FALSE)</f>
        <v>3.7</v>
      </c>
      <c r="Z8045">
        <f t="shared" si="627"/>
        <v>10.199999999999999</v>
      </c>
      <c r="AA8045">
        <f t="shared" si="628"/>
        <v>0</v>
      </c>
    </row>
    <row r="8046" spans="1:27" x14ac:dyDescent="0.3">
      <c r="A8046">
        <v>100067</v>
      </c>
      <c r="B8046">
        <v>230922</v>
      </c>
      <c r="C8046" s="3">
        <v>44130.836805555555</v>
      </c>
      <c r="D8046">
        <v>3</v>
      </c>
      <c r="E8046">
        <v>2</v>
      </c>
      <c r="F8046" t="s">
        <v>26</v>
      </c>
      <c r="G8046">
        <v>3</v>
      </c>
      <c r="H8046">
        <v>65.667969999999997</v>
      </c>
      <c r="I8046">
        <v>47.882809999999999</v>
      </c>
      <c r="J8046">
        <v>2.1835939999999998</v>
      </c>
      <c r="K8046">
        <v>94.039060000000006</v>
      </c>
      <c r="L8046" s="3">
        <v>44130.589583333334</v>
      </c>
      <c r="M8046">
        <v>17.18</v>
      </c>
      <c r="N8046" t="s">
        <v>28</v>
      </c>
      <c r="P8046">
        <f>(C8046-Key!$B$1)*24</f>
        <v>5.0333333333255723</v>
      </c>
      <c r="Q8046">
        <f>(Key!$B$2-'17.1'!C8046)*24</f>
        <v>-2.0833333333139308</v>
      </c>
      <c r="R8046" s="3">
        <f>C8046-(M8046-Key!$B$5)/(24*Key!$B$6)</f>
        <v>44130.822990740737</v>
      </c>
      <c r="S8046">
        <f>M8046-Key!$B$5</f>
        <v>14.92</v>
      </c>
      <c r="T8046" s="2">
        <f t="shared" si="625"/>
        <v>44129.840277777781</v>
      </c>
      <c r="U8046" t="str">
        <f t="shared" si="626"/>
        <v>10-25-2020 20:10</v>
      </c>
      <c r="V8046">
        <f>IFERROR(IF(W8046=Z8046,VLOOKUP($U8046,[1]C8842!$G$2:$M$145,3,FALSE),0),0)</f>
        <v>0</v>
      </c>
      <c r="W8046">
        <f>VLOOKUP(RIGHT($V$1,5),Key!$A$9:$B$14,2,FALSE)</f>
        <v>10.199999999999999</v>
      </c>
      <c r="X8046">
        <f t="shared" si="629"/>
        <v>0</v>
      </c>
      <c r="Y8046">
        <f>VLOOKUP(RIGHT($X$1,5),Key!$A$9:$B$14,2,FALSE)</f>
        <v>3.7</v>
      </c>
      <c r="Z8046">
        <f t="shared" si="627"/>
        <v>10.199999999999999</v>
      </c>
      <c r="AA8046">
        <f t="shared" si="628"/>
        <v>0</v>
      </c>
    </row>
    <row r="8047" spans="1:27" x14ac:dyDescent="0.3">
      <c r="A8047">
        <v>100067</v>
      </c>
      <c r="B8047">
        <v>230922</v>
      </c>
      <c r="C8047" s="3">
        <v>44130.836805555555</v>
      </c>
      <c r="D8047">
        <v>3</v>
      </c>
      <c r="E8047">
        <v>2</v>
      </c>
      <c r="F8047" t="s">
        <v>26</v>
      </c>
      <c r="G8047">
        <v>1</v>
      </c>
      <c r="H8047">
        <v>63.546880000000002</v>
      </c>
      <c r="I8047">
        <v>17.445309999999999</v>
      </c>
      <c r="J8047">
        <v>0.98046880000000003</v>
      </c>
      <c r="K8047">
        <v>94.039060000000006</v>
      </c>
      <c r="L8047" s="3">
        <v>44130.589583333334</v>
      </c>
      <c r="M8047">
        <v>17.18</v>
      </c>
      <c r="N8047" t="s">
        <v>28</v>
      </c>
      <c r="P8047">
        <f>(C8047-Key!$B$1)*24</f>
        <v>5.0333333333255723</v>
      </c>
      <c r="Q8047">
        <f>(Key!$B$2-'17.1'!C8047)*24</f>
        <v>-2.0833333333139308</v>
      </c>
      <c r="R8047" s="3">
        <f>C8047-(M8047-Key!$B$5)/(24*Key!$B$6)</f>
        <v>44130.822990740737</v>
      </c>
      <c r="S8047">
        <f>M8047-Key!$B$5</f>
        <v>14.92</v>
      </c>
      <c r="T8047" s="2">
        <f t="shared" si="625"/>
        <v>44129.840277777781</v>
      </c>
      <c r="U8047" t="str">
        <f t="shared" si="626"/>
        <v>10-25-2020 20:10</v>
      </c>
      <c r="V8047">
        <f>IFERROR(IF(W8047=Z8047,VLOOKUP($U8047,[1]C8842!$G$2:$M$145,3,FALSE),0),0)</f>
        <v>0</v>
      </c>
      <c r="W8047">
        <f>VLOOKUP(RIGHT($V$1,5),Key!$A$9:$B$14,2,FALSE)</f>
        <v>10.199999999999999</v>
      </c>
      <c r="X8047">
        <f t="shared" si="629"/>
        <v>0</v>
      </c>
      <c r="Y8047">
        <f>VLOOKUP(RIGHT($X$1,5),Key!$A$9:$B$14,2,FALSE)</f>
        <v>3.7</v>
      </c>
      <c r="Z8047">
        <f t="shared" si="627"/>
        <v>10.199999999999999</v>
      </c>
      <c r="AA8047">
        <f t="shared" si="628"/>
        <v>0</v>
      </c>
    </row>
    <row r="8048" spans="1:27" x14ac:dyDescent="0.3">
      <c r="A8048">
        <v>100067</v>
      </c>
      <c r="B8048">
        <v>230922</v>
      </c>
      <c r="C8048" s="3">
        <v>44130.836805555555</v>
      </c>
      <c r="D8048">
        <v>0</v>
      </c>
      <c r="E8048">
        <v>2</v>
      </c>
      <c r="F8048" t="s">
        <v>25</v>
      </c>
      <c r="G8048">
        <v>1</v>
      </c>
      <c r="H8048">
        <v>63.441409999999998</v>
      </c>
      <c r="I8048">
        <v>15.85938</v>
      </c>
      <c r="J8048">
        <v>0.9140625</v>
      </c>
      <c r="K8048">
        <v>48.019530000000003</v>
      </c>
      <c r="L8048" s="3">
        <v>44130.589583333334</v>
      </c>
      <c r="M8048">
        <v>17.18</v>
      </c>
      <c r="N8048" t="s">
        <v>28</v>
      </c>
      <c r="P8048">
        <f>(C8048-Key!$B$1)*24</f>
        <v>5.0333333333255723</v>
      </c>
      <c r="Q8048">
        <f>(Key!$B$2-'17.1'!C8048)*24</f>
        <v>-2.0833333333139308</v>
      </c>
      <c r="R8048" s="3">
        <f>C8048-(M8048-Key!$B$5)/(24*Key!$B$6)</f>
        <v>44130.822990740737</v>
      </c>
      <c r="S8048">
        <f>M8048-Key!$B$5</f>
        <v>14.92</v>
      </c>
      <c r="T8048" s="2">
        <f t="shared" si="625"/>
        <v>44129.840277777781</v>
      </c>
      <c r="U8048" t="str">
        <f t="shared" si="626"/>
        <v>10-25-2020 20:10</v>
      </c>
      <c r="V8048">
        <f>IFERROR(IF(W8048=Z8048,VLOOKUP($U8048,[1]C8842!$G$2:$M$145,3,FALSE),0),0)</f>
        <v>0</v>
      </c>
      <c r="W8048">
        <f>VLOOKUP(RIGHT($V$1,5),Key!$A$9:$B$14,2,FALSE)</f>
        <v>10.199999999999999</v>
      </c>
      <c r="X8048">
        <f t="shared" si="629"/>
        <v>0</v>
      </c>
      <c r="Y8048">
        <f>VLOOKUP(RIGHT($X$1,5),Key!$A$9:$B$14,2,FALSE)</f>
        <v>3.7</v>
      </c>
      <c r="Z8048">
        <f t="shared" si="627"/>
        <v>10.199999999999999</v>
      </c>
      <c r="AA8048">
        <f t="shared" si="628"/>
        <v>0</v>
      </c>
    </row>
    <row r="8049" spans="1:27" x14ac:dyDescent="0.3">
      <c r="A8049">
        <v>100067</v>
      </c>
      <c r="B8049">
        <v>230922</v>
      </c>
      <c r="C8049" s="3">
        <v>44130.836805555555</v>
      </c>
      <c r="D8049">
        <v>3</v>
      </c>
      <c r="E8049">
        <v>2</v>
      </c>
      <c r="F8049" t="s">
        <v>26</v>
      </c>
      <c r="G8049">
        <v>2</v>
      </c>
      <c r="H8049">
        <v>68.746089999999995</v>
      </c>
      <c r="I8049">
        <v>22.851559999999999</v>
      </c>
      <c r="J8049">
        <v>1.113281</v>
      </c>
      <c r="K8049">
        <v>94.039060000000006</v>
      </c>
      <c r="L8049" s="3">
        <v>44130.589583333334</v>
      </c>
      <c r="M8049">
        <v>17.18</v>
      </c>
      <c r="N8049" t="s">
        <v>28</v>
      </c>
      <c r="P8049">
        <f>(C8049-Key!$B$1)*24</f>
        <v>5.0333333333255723</v>
      </c>
      <c r="Q8049">
        <f>(Key!$B$2-'17.1'!C8049)*24</f>
        <v>-2.0833333333139308</v>
      </c>
      <c r="R8049" s="3">
        <f>C8049-(M8049-Key!$B$5)/(24*Key!$B$6)</f>
        <v>44130.822990740737</v>
      </c>
      <c r="S8049">
        <f>M8049-Key!$B$5</f>
        <v>14.92</v>
      </c>
      <c r="T8049" s="2">
        <f t="shared" si="625"/>
        <v>44129.840277777781</v>
      </c>
      <c r="U8049" t="str">
        <f t="shared" si="626"/>
        <v>10-25-2020 20:10</v>
      </c>
      <c r="V8049">
        <f>IFERROR(IF(W8049=Z8049,VLOOKUP($U8049,[1]C8842!$G$2:$M$145,3,FALSE),0),0)</f>
        <v>0</v>
      </c>
      <c r="W8049">
        <f>VLOOKUP(RIGHT($V$1,5),Key!$A$9:$B$14,2,FALSE)</f>
        <v>10.199999999999999</v>
      </c>
      <c r="X8049">
        <f t="shared" si="629"/>
        <v>0</v>
      </c>
      <c r="Y8049">
        <f>VLOOKUP(RIGHT($X$1,5),Key!$A$9:$B$14,2,FALSE)</f>
        <v>3.7</v>
      </c>
      <c r="Z8049">
        <f t="shared" si="627"/>
        <v>10.199999999999999</v>
      </c>
      <c r="AA8049">
        <f t="shared" si="628"/>
        <v>0</v>
      </c>
    </row>
    <row r="8050" spans="1:27" x14ac:dyDescent="0.3">
      <c r="A8050">
        <v>100067</v>
      </c>
      <c r="B8050">
        <v>230922</v>
      </c>
      <c r="C8050" s="3">
        <v>44130.836805555555</v>
      </c>
      <c r="D8050">
        <v>2</v>
      </c>
      <c r="E8050">
        <v>1</v>
      </c>
      <c r="F8050" t="s">
        <v>26</v>
      </c>
      <c r="G8050">
        <v>1</v>
      </c>
      <c r="H8050">
        <v>71.699219999999997</v>
      </c>
      <c r="I8050">
        <v>18.79297</v>
      </c>
      <c r="J8050">
        <v>0.91796880000000003</v>
      </c>
      <c r="K8050">
        <v>80.03125</v>
      </c>
      <c r="L8050" s="3">
        <v>44130.589583333334</v>
      </c>
      <c r="M8050">
        <v>17.18</v>
      </c>
      <c r="N8050" t="s">
        <v>28</v>
      </c>
      <c r="P8050">
        <f>(C8050-Key!$B$1)*24</f>
        <v>5.0333333333255723</v>
      </c>
      <c r="Q8050">
        <f>(Key!$B$2-'17.1'!C8050)*24</f>
        <v>-2.0833333333139308</v>
      </c>
      <c r="R8050" s="3">
        <f>C8050-(M8050-Key!$B$5)/(24*Key!$B$6)</f>
        <v>44130.822990740737</v>
      </c>
      <c r="S8050">
        <f>M8050-Key!$B$5</f>
        <v>14.92</v>
      </c>
      <c r="T8050" s="2">
        <f t="shared" si="625"/>
        <v>44129.840277777781</v>
      </c>
      <c r="U8050" t="str">
        <f t="shared" si="626"/>
        <v>10-25-2020 20:10</v>
      </c>
      <c r="V8050">
        <f>IFERROR(IF(W8050=Z8050,VLOOKUP($U8050,[1]C8842!$G$2:$M$145,3,FALSE),0),0)</f>
        <v>0</v>
      </c>
      <c r="W8050">
        <f>VLOOKUP(RIGHT($V$1,5),Key!$A$9:$B$14,2,FALSE)</f>
        <v>10.199999999999999</v>
      </c>
      <c r="X8050">
        <f t="shared" si="629"/>
        <v>0</v>
      </c>
      <c r="Y8050">
        <f>VLOOKUP(RIGHT($X$1,5),Key!$A$9:$B$14,2,FALSE)</f>
        <v>3.7</v>
      </c>
      <c r="Z8050">
        <f t="shared" si="627"/>
        <v>10.199999999999999</v>
      </c>
      <c r="AA8050">
        <f t="shared" si="628"/>
        <v>0</v>
      </c>
    </row>
    <row r="8051" spans="1:27" x14ac:dyDescent="0.3">
      <c r="A8051">
        <v>100067</v>
      </c>
      <c r="B8051">
        <v>230922</v>
      </c>
      <c r="C8051" s="3">
        <v>44130.836805555555</v>
      </c>
      <c r="D8051">
        <v>1</v>
      </c>
      <c r="E8051">
        <v>1</v>
      </c>
      <c r="F8051" t="s">
        <v>25</v>
      </c>
      <c r="G8051">
        <v>2</v>
      </c>
      <c r="H8051">
        <v>62.832030000000003</v>
      </c>
      <c r="I8051">
        <v>20.410160000000001</v>
      </c>
      <c r="J8051">
        <v>1.1171880000000001</v>
      </c>
      <c r="K8051">
        <v>56.023440000000001</v>
      </c>
      <c r="L8051" s="3">
        <v>44130.589583333334</v>
      </c>
      <c r="M8051">
        <v>17.18</v>
      </c>
      <c r="N8051" t="s">
        <v>28</v>
      </c>
      <c r="P8051">
        <f>(C8051-Key!$B$1)*24</f>
        <v>5.0333333333255723</v>
      </c>
      <c r="Q8051">
        <f>(Key!$B$2-'17.1'!C8051)*24</f>
        <v>-2.0833333333139308</v>
      </c>
      <c r="R8051" s="3">
        <f>C8051-(M8051-Key!$B$5)/(24*Key!$B$6)</f>
        <v>44130.822990740737</v>
      </c>
      <c r="S8051">
        <f>M8051-Key!$B$5</f>
        <v>14.92</v>
      </c>
      <c r="T8051" s="2">
        <f t="shared" si="625"/>
        <v>44129.840277777781</v>
      </c>
      <c r="U8051" t="str">
        <f t="shared" si="626"/>
        <v>10-25-2020 20:10</v>
      </c>
      <c r="V8051">
        <f>IFERROR(IF(W8051=Z8051,VLOOKUP($U8051,[1]C8842!$G$2:$M$145,3,FALSE),0),0)</f>
        <v>0</v>
      </c>
      <c r="W8051">
        <f>VLOOKUP(RIGHT($V$1,5),Key!$A$9:$B$14,2,FALSE)</f>
        <v>10.199999999999999</v>
      </c>
      <c r="X8051">
        <f t="shared" si="629"/>
        <v>0</v>
      </c>
      <c r="Y8051">
        <f>VLOOKUP(RIGHT($X$1,5),Key!$A$9:$B$14,2,FALSE)</f>
        <v>3.7</v>
      </c>
      <c r="Z8051">
        <f t="shared" si="627"/>
        <v>10.199999999999999</v>
      </c>
      <c r="AA8051">
        <f t="shared" si="628"/>
        <v>0</v>
      </c>
    </row>
    <row r="8052" spans="1:27" x14ac:dyDescent="0.3">
      <c r="A8052">
        <v>100067</v>
      </c>
      <c r="B8052">
        <v>230922</v>
      </c>
      <c r="C8052" s="3">
        <v>44130.836805555555</v>
      </c>
      <c r="D8052">
        <v>2</v>
      </c>
      <c r="E8052">
        <v>1</v>
      </c>
      <c r="F8052" t="s">
        <v>26</v>
      </c>
      <c r="G8052">
        <v>1</v>
      </c>
      <c r="H8052">
        <v>75.160160000000005</v>
      </c>
      <c r="I8052">
        <v>17.76172</v>
      </c>
      <c r="J8052">
        <v>0.83984380000000003</v>
      </c>
      <c r="K8052">
        <v>81.035160000000005</v>
      </c>
      <c r="L8052" s="3">
        <v>44130.589583333334</v>
      </c>
      <c r="M8052">
        <v>17.18</v>
      </c>
      <c r="N8052" t="s">
        <v>28</v>
      </c>
      <c r="P8052">
        <f>(C8052-Key!$B$1)*24</f>
        <v>5.0333333333255723</v>
      </c>
      <c r="Q8052">
        <f>(Key!$B$2-'17.1'!C8052)*24</f>
        <v>-2.0833333333139308</v>
      </c>
      <c r="R8052" s="3">
        <f>C8052-(M8052-Key!$B$5)/(24*Key!$B$6)</f>
        <v>44130.822990740737</v>
      </c>
      <c r="S8052">
        <f>M8052-Key!$B$5</f>
        <v>14.92</v>
      </c>
      <c r="T8052" s="2">
        <f t="shared" si="625"/>
        <v>44129.840277777781</v>
      </c>
      <c r="U8052" t="str">
        <f t="shared" si="626"/>
        <v>10-25-2020 20:10</v>
      </c>
      <c r="V8052">
        <f>IFERROR(IF(W8052=Z8052,VLOOKUP($U8052,[1]C8842!$G$2:$M$145,3,FALSE),0),0)</f>
        <v>0</v>
      </c>
      <c r="W8052">
        <f>VLOOKUP(RIGHT($V$1,5),Key!$A$9:$B$14,2,FALSE)</f>
        <v>10.199999999999999</v>
      </c>
      <c r="X8052">
        <f t="shared" si="629"/>
        <v>0</v>
      </c>
      <c r="Y8052">
        <f>VLOOKUP(RIGHT($X$1,5),Key!$A$9:$B$14,2,FALSE)</f>
        <v>3.7</v>
      </c>
      <c r="Z8052">
        <f t="shared" si="627"/>
        <v>10.199999999999999</v>
      </c>
      <c r="AA8052">
        <f t="shared" si="628"/>
        <v>0</v>
      </c>
    </row>
    <row r="8053" spans="1:27" x14ac:dyDescent="0.3">
      <c r="A8053">
        <v>100067</v>
      </c>
      <c r="B8053">
        <v>230922</v>
      </c>
      <c r="C8053" s="3">
        <v>44130.836805555555</v>
      </c>
      <c r="D8053">
        <v>3</v>
      </c>
      <c r="E8053">
        <v>2</v>
      </c>
      <c r="F8053" t="s">
        <v>26</v>
      </c>
      <c r="G8053">
        <v>5</v>
      </c>
      <c r="H8053">
        <v>65.226560000000006</v>
      </c>
      <c r="I8053">
        <v>79.289060000000006</v>
      </c>
      <c r="J8053">
        <v>3.4804689999999998</v>
      </c>
      <c r="K8053">
        <v>94.039060000000006</v>
      </c>
      <c r="L8053" s="3">
        <v>44130.589583333334</v>
      </c>
      <c r="M8053">
        <v>17.18</v>
      </c>
      <c r="N8053" t="s">
        <v>28</v>
      </c>
      <c r="P8053">
        <f>(C8053-Key!$B$1)*24</f>
        <v>5.0333333333255723</v>
      </c>
      <c r="Q8053">
        <f>(Key!$B$2-'17.1'!C8053)*24</f>
        <v>-2.0833333333139308</v>
      </c>
      <c r="R8053" s="3">
        <f>C8053-(M8053-Key!$B$5)/(24*Key!$B$6)</f>
        <v>44130.822990740737</v>
      </c>
      <c r="S8053">
        <f>M8053-Key!$B$5</f>
        <v>14.92</v>
      </c>
      <c r="T8053" s="2">
        <f t="shared" si="625"/>
        <v>44129.840277777781</v>
      </c>
      <c r="U8053" t="str">
        <f t="shared" si="626"/>
        <v>10-25-2020 20:10</v>
      </c>
      <c r="V8053">
        <f>IFERROR(IF(W8053=Z8053,VLOOKUP($U8053,[1]C8842!$G$2:$M$145,3,FALSE),0),0)</f>
        <v>0</v>
      </c>
      <c r="W8053">
        <f>VLOOKUP(RIGHT($V$1,5),Key!$A$9:$B$14,2,FALSE)</f>
        <v>10.199999999999999</v>
      </c>
      <c r="X8053">
        <f t="shared" si="629"/>
        <v>0</v>
      </c>
      <c r="Y8053">
        <f>VLOOKUP(RIGHT($X$1,5),Key!$A$9:$B$14,2,FALSE)</f>
        <v>3.7</v>
      </c>
      <c r="Z8053">
        <f t="shared" si="627"/>
        <v>10.199999999999999</v>
      </c>
      <c r="AA8053">
        <f t="shared" si="628"/>
        <v>0</v>
      </c>
    </row>
    <row r="8054" spans="1:27" x14ac:dyDescent="0.3">
      <c r="A8054">
        <v>100067</v>
      </c>
      <c r="B8054">
        <v>230922</v>
      </c>
      <c r="C8054" s="3">
        <v>44130.836805555555</v>
      </c>
      <c r="D8054">
        <v>1</v>
      </c>
      <c r="E8054">
        <v>1</v>
      </c>
      <c r="F8054" t="s">
        <v>25</v>
      </c>
      <c r="G8054">
        <v>2</v>
      </c>
      <c r="H8054">
        <v>68.414060000000006</v>
      </c>
      <c r="I8054">
        <v>21.13672</v>
      </c>
      <c r="J8054">
        <v>1.0546880000000001</v>
      </c>
      <c r="K8054">
        <v>56.023440000000001</v>
      </c>
      <c r="L8054" s="3">
        <v>44130.589583333334</v>
      </c>
      <c r="M8054">
        <v>17.18</v>
      </c>
      <c r="N8054" t="s">
        <v>28</v>
      </c>
      <c r="P8054">
        <f>(C8054-Key!$B$1)*24</f>
        <v>5.0333333333255723</v>
      </c>
      <c r="Q8054">
        <f>(Key!$B$2-'17.1'!C8054)*24</f>
        <v>-2.0833333333139308</v>
      </c>
      <c r="R8054" s="3">
        <f>C8054-(M8054-Key!$B$5)/(24*Key!$B$6)</f>
        <v>44130.822990740737</v>
      </c>
      <c r="S8054">
        <f>M8054-Key!$B$5</f>
        <v>14.92</v>
      </c>
      <c r="T8054" s="2">
        <f t="shared" si="625"/>
        <v>44129.840277777781</v>
      </c>
      <c r="U8054" t="str">
        <f t="shared" si="626"/>
        <v>10-25-2020 20:10</v>
      </c>
      <c r="V8054">
        <f>IFERROR(IF(W8054=Z8054,VLOOKUP($U8054,[1]C8842!$G$2:$M$145,3,FALSE),0),0)</f>
        <v>0</v>
      </c>
      <c r="W8054">
        <f>VLOOKUP(RIGHT($V$1,5),Key!$A$9:$B$14,2,FALSE)</f>
        <v>10.199999999999999</v>
      </c>
      <c r="X8054">
        <f t="shared" si="629"/>
        <v>0</v>
      </c>
      <c r="Y8054">
        <f>VLOOKUP(RIGHT($X$1,5),Key!$A$9:$B$14,2,FALSE)</f>
        <v>3.7</v>
      </c>
      <c r="Z8054">
        <f t="shared" si="627"/>
        <v>10.199999999999999</v>
      </c>
      <c r="AA8054">
        <f t="shared" si="628"/>
        <v>0</v>
      </c>
    </row>
    <row r="8055" spans="1:27" x14ac:dyDescent="0.3">
      <c r="A8055">
        <v>100067</v>
      </c>
      <c r="B8055">
        <v>230922</v>
      </c>
      <c r="C8055" s="3">
        <v>44130.836805555555</v>
      </c>
      <c r="D8055">
        <v>0</v>
      </c>
      <c r="E8055">
        <v>2</v>
      </c>
      <c r="F8055" t="s">
        <v>25</v>
      </c>
      <c r="G8055">
        <v>1</v>
      </c>
      <c r="H8055">
        <v>64.71875</v>
      </c>
      <c r="I8055">
        <v>18.45703</v>
      </c>
      <c r="J8055">
        <v>1.003906</v>
      </c>
      <c r="K8055">
        <v>46.019530000000003</v>
      </c>
      <c r="L8055" s="3">
        <v>44130.589583333334</v>
      </c>
      <c r="M8055">
        <v>17.18</v>
      </c>
      <c r="N8055" t="s">
        <v>28</v>
      </c>
      <c r="P8055">
        <f>(C8055-Key!$B$1)*24</f>
        <v>5.0333333333255723</v>
      </c>
      <c r="Q8055">
        <f>(Key!$B$2-'17.1'!C8055)*24</f>
        <v>-2.0833333333139308</v>
      </c>
      <c r="R8055" s="3">
        <f>C8055-(M8055-Key!$B$5)/(24*Key!$B$6)</f>
        <v>44130.822990740737</v>
      </c>
      <c r="S8055">
        <f>M8055-Key!$B$5</f>
        <v>14.92</v>
      </c>
      <c r="T8055" s="2">
        <f t="shared" si="625"/>
        <v>44129.840277777781</v>
      </c>
      <c r="U8055" t="str">
        <f t="shared" si="626"/>
        <v>10-25-2020 20:10</v>
      </c>
      <c r="V8055">
        <f>IFERROR(IF(W8055=Z8055,VLOOKUP($U8055,[1]C8842!$G$2:$M$145,3,FALSE),0),0)</f>
        <v>0</v>
      </c>
      <c r="W8055">
        <f>VLOOKUP(RIGHT($V$1,5),Key!$A$9:$B$14,2,FALSE)</f>
        <v>10.199999999999999</v>
      </c>
      <c r="X8055">
        <f t="shared" si="629"/>
        <v>0</v>
      </c>
      <c r="Y8055">
        <f>VLOOKUP(RIGHT($X$1,5),Key!$A$9:$B$14,2,FALSE)</f>
        <v>3.7</v>
      </c>
      <c r="Z8055">
        <f t="shared" si="627"/>
        <v>10.199999999999999</v>
      </c>
      <c r="AA8055">
        <f t="shared" si="628"/>
        <v>0</v>
      </c>
    </row>
    <row r="8056" spans="1:27" x14ac:dyDescent="0.3">
      <c r="A8056">
        <v>100067</v>
      </c>
      <c r="B8056">
        <v>230922</v>
      </c>
      <c r="C8056" s="3">
        <v>44130.836805555555</v>
      </c>
      <c r="D8056">
        <v>1</v>
      </c>
      <c r="E8056">
        <v>1</v>
      </c>
      <c r="F8056" t="s">
        <v>25</v>
      </c>
      <c r="G8056">
        <v>2</v>
      </c>
      <c r="H8056">
        <v>67.347660000000005</v>
      </c>
      <c r="I8056">
        <v>28.26172</v>
      </c>
      <c r="J8056">
        <v>1.3515630000000001</v>
      </c>
      <c r="K8056">
        <v>55.023440000000001</v>
      </c>
      <c r="L8056" s="3">
        <v>44130.589583333334</v>
      </c>
      <c r="M8056">
        <v>17.18</v>
      </c>
      <c r="N8056" t="s">
        <v>28</v>
      </c>
      <c r="P8056">
        <f>(C8056-Key!$B$1)*24</f>
        <v>5.0333333333255723</v>
      </c>
      <c r="Q8056">
        <f>(Key!$B$2-'17.1'!C8056)*24</f>
        <v>-2.0833333333139308</v>
      </c>
      <c r="R8056" s="3">
        <f>C8056-(M8056-Key!$B$5)/(24*Key!$B$6)</f>
        <v>44130.822990740737</v>
      </c>
      <c r="S8056">
        <f>M8056-Key!$B$5</f>
        <v>14.92</v>
      </c>
      <c r="T8056" s="2">
        <f t="shared" si="625"/>
        <v>44129.840277777781</v>
      </c>
      <c r="U8056" t="str">
        <f t="shared" si="626"/>
        <v>10-25-2020 20:10</v>
      </c>
      <c r="V8056">
        <f>IFERROR(IF(W8056=Z8056,VLOOKUP($U8056,[1]C8842!$G$2:$M$145,3,FALSE),0),0)</f>
        <v>0</v>
      </c>
      <c r="W8056">
        <f>VLOOKUP(RIGHT($V$1,5),Key!$A$9:$B$14,2,FALSE)</f>
        <v>10.199999999999999</v>
      </c>
      <c r="X8056">
        <f t="shared" si="629"/>
        <v>0</v>
      </c>
      <c r="Y8056">
        <f>VLOOKUP(RIGHT($X$1,5),Key!$A$9:$B$14,2,FALSE)</f>
        <v>3.7</v>
      </c>
      <c r="Z8056">
        <f t="shared" si="627"/>
        <v>10.199999999999999</v>
      </c>
      <c r="AA8056">
        <f t="shared" si="628"/>
        <v>0</v>
      </c>
    </row>
    <row r="8057" spans="1:27" x14ac:dyDescent="0.3">
      <c r="A8057">
        <v>100067</v>
      </c>
      <c r="B8057">
        <v>230922</v>
      </c>
      <c r="C8057" s="3">
        <v>44130.836805555555</v>
      </c>
      <c r="D8057">
        <v>0</v>
      </c>
      <c r="E8057">
        <v>2</v>
      </c>
      <c r="F8057" t="s">
        <v>25</v>
      </c>
      <c r="G8057">
        <v>1</v>
      </c>
      <c r="H8057">
        <v>61.589840000000002</v>
      </c>
      <c r="I8057">
        <v>16.996089999999999</v>
      </c>
      <c r="J8057">
        <v>0.9921875</v>
      </c>
      <c r="K8057">
        <v>47.019530000000003</v>
      </c>
      <c r="L8057" s="3">
        <v>44130.589583333334</v>
      </c>
      <c r="M8057">
        <v>17.18</v>
      </c>
      <c r="N8057" t="s">
        <v>28</v>
      </c>
      <c r="P8057">
        <f>(C8057-Key!$B$1)*24</f>
        <v>5.0333333333255723</v>
      </c>
      <c r="Q8057">
        <f>(Key!$B$2-'17.1'!C8057)*24</f>
        <v>-2.0833333333139308</v>
      </c>
      <c r="R8057" s="3">
        <f>C8057-(M8057-Key!$B$5)/(24*Key!$B$6)</f>
        <v>44130.822990740737</v>
      </c>
      <c r="S8057">
        <f>M8057-Key!$B$5</f>
        <v>14.92</v>
      </c>
      <c r="T8057" s="2">
        <f t="shared" si="625"/>
        <v>44129.840277777781</v>
      </c>
      <c r="U8057" t="str">
        <f t="shared" si="626"/>
        <v>10-25-2020 20:10</v>
      </c>
      <c r="V8057">
        <f>IFERROR(IF(W8057=Z8057,VLOOKUP($U8057,[1]C8842!$G$2:$M$145,3,FALSE),0),0)</f>
        <v>0</v>
      </c>
      <c r="W8057">
        <f>VLOOKUP(RIGHT($V$1,5),Key!$A$9:$B$14,2,FALSE)</f>
        <v>10.199999999999999</v>
      </c>
      <c r="X8057">
        <f t="shared" si="629"/>
        <v>0</v>
      </c>
      <c r="Y8057">
        <f>VLOOKUP(RIGHT($X$1,5),Key!$A$9:$B$14,2,FALSE)</f>
        <v>3.7</v>
      </c>
      <c r="Z8057">
        <f t="shared" si="627"/>
        <v>10.199999999999999</v>
      </c>
      <c r="AA8057">
        <f t="shared" si="628"/>
        <v>0</v>
      </c>
    </row>
    <row r="8058" spans="1:27" x14ac:dyDescent="0.3">
      <c r="A8058">
        <v>100067</v>
      </c>
      <c r="B8058">
        <v>230922</v>
      </c>
      <c r="C8058" s="3">
        <v>44130.836805555555</v>
      </c>
      <c r="D8058">
        <v>0</v>
      </c>
      <c r="E8058">
        <v>2</v>
      </c>
      <c r="F8058" t="s">
        <v>25</v>
      </c>
      <c r="G8058">
        <v>2</v>
      </c>
      <c r="H8058">
        <v>61.210940000000001</v>
      </c>
      <c r="I8058">
        <v>21.90625</v>
      </c>
      <c r="J8058">
        <v>1.2109380000000001</v>
      </c>
      <c r="K8058">
        <v>46.019530000000003</v>
      </c>
      <c r="L8058" s="3">
        <v>44130.589583333334</v>
      </c>
      <c r="M8058">
        <v>17.18</v>
      </c>
      <c r="N8058" t="s">
        <v>28</v>
      </c>
      <c r="P8058">
        <f>(C8058-Key!$B$1)*24</f>
        <v>5.0333333333255723</v>
      </c>
      <c r="Q8058">
        <f>(Key!$B$2-'17.1'!C8058)*24</f>
        <v>-2.0833333333139308</v>
      </c>
      <c r="R8058" s="3">
        <f>C8058-(M8058-Key!$B$5)/(24*Key!$B$6)</f>
        <v>44130.822990740737</v>
      </c>
      <c r="S8058">
        <f>M8058-Key!$B$5</f>
        <v>14.92</v>
      </c>
      <c r="T8058" s="2">
        <f t="shared" si="625"/>
        <v>44129.840277777781</v>
      </c>
      <c r="U8058" t="str">
        <f t="shared" si="626"/>
        <v>10-25-2020 20:10</v>
      </c>
      <c r="V8058">
        <f>IFERROR(IF(W8058=Z8058,VLOOKUP($U8058,[1]C8842!$G$2:$M$145,3,FALSE),0),0)</f>
        <v>0</v>
      </c>
      <c r="W8058">
        <f>VLOOKUP(RIGHT($V$1,5),Key!$A$9:$B$14,2,FALSE)</f>
        <v>10.199999999999999</v>
      </c>
      <c r="X8058">
        <f t="shared" si="629"/>
        <v>0</v>
      </c>
      <c r="Y8058">
        <f>VLOOKUP(RIGHT($X$1,5),Key!$A$9:$B$14,2,FALSE)</f>
        <v>3.7</v>
      </c>
      <c r="Z8058">
        <f t="shared" si="627"/>
        <v>10.199999999999999</v>
      </c>
      <c r="AA8058">
        <f t="shared" si="628"/>
        <v>0</v>
      </c>
    </row>
    <row r="8059" spans="1:27" x14ac:dyDescent="0.3">
      <c r="A8059">
        <v>100067</v>
      </c>
      <c r="B8059">
        <v>230922</v>
      </c>
      <c r="C8059" s="3">
        <v>44130.836805555555</v>
      </c>
      <c r="D8059">
        <v>3</v>
      </c>
      <c r="E8059">
        <v>2</v>
      </c>
      <c r="F8059" t="s">
        <v>26</v>
      </c>
      <c r="G8059">
        <v>4</v>
      </c>
      <c r="H8059">
        <v>63.363280000000003</v>
      </c>
      <c r="I8059">
        <v>68.136719999999997</v>
      </c>
      <c r="J8059">
        <v>3.1132810000000002</v>
      </c>
      <c r="K8059">
        <v>94.039060000000006</v>
      </c>
      <c r="L8059" s="3">
        <v>44130.589583333334</v>
      </c>
      <c r="M8059">
        <v>17.18</v>
      </c>
      <c r="N8059" t="s">
        <v>28</v>
      </c>
      <c r="P8059">
        <f>(C8059-Key!$B$1)*24</f>
        <v>5.0333333333255723</v>
      </c>
      <c r="Q8059">
        <f>(Key!$B$2-'17.1'!C8059)*24</f>
        <v>-2.0833333333139308</v>
      </c>
      <c r="R8059" s="3">
        <f>C8059-(M8059-Key!$B$5)/(24*Key!$B$6)</f>
        <v>44130.822990740737</v>
      </c>
      <c r="S8059">
        <f>M8059-Key!$B$5</f>
        <v>14.92</v>
      </c>
      <c r="T8059" s="2">
        <f t="shared" si="625"/>
        <v>44129.840277777781</v>
      </c>
      <c r="U8059" t="str">
        <f t="shared" si="626"/>
        <v>10-25-2020 20:10</v>
      </c>
      <c r="V8059">
        <f>IFERROR(IF(W8059=Z8059,VLOOKUP($U8059,[1]C8842!$G$2:$M$145,3,FALSE),0),0)</f>
        <v>0</v>
      </c>
      <c r="W8059">
        <f>VLOOKUP(RIGHT($V$1,5),Key!$A$9:$B$14,2,FALSE)</f>
        <v>10.199999999999999</v>
      </c>
      <c r="X8059">
        <f t="shared" si="629"/>
        <v>0</v>
      </c>
      <c r="Y8059">
        <f>VLOOKUP(RIGHT($X$1,5),Key!$A$9:$B$14,2,FALSE)</f>
        <v>3.7</v>
      </c>
      <c r="Z8059">
        <f t="shared" si="627"/>
        <v>10.199999999999999</v>
      </c>
      <c r="AA8059">
        <f t="shared" si="628"/>
        <v>0</v>
      </c>
    </row>
    <row r="8060" spans="1:27" x14ac:dyDescent="0.3">
      <c r="A8060">
        <v>100067</v>
      </c>
      <c r="B8060">
        <v>230922</v>
      </c>
      <c r="C8060" s="3">
        <v>44130.836805555555</v>
      </c>
      <c r="D8060">
        <v>3</v>
      </c>
      <c r="E8060">
        <v>2</v>
      </c>
      <c r="F8060" t="s">
        <v>26</v>
      </c>
      <c r="G8060">
        <v>1</v>
      </c>
      <c r="H8060">
        <v>66.277339999999995</v>
      </c>
      <c r="I8060">
        <v>16.73828</v>
      </c>
      <c r="J8060">
        <v>0.91015630000000003</v>
      </c>
      <c r="K8060">
        <v>93.039060000000006</v>
      </c>
      <c r="L8060" s="3">
        <v>44130.589583333334</v>
      </c>
      <c r="M8060">
        <v>17.18</v>
      </c>
      <c r="N8060" t="s">
        <v>28</v>
      </c>
      <c r="P8060">
        <f>(C8060-Key!$B$1)*24</f>
        <v>5.0333333333255723</v>
      </c>
      <c r="Q8060">
        <f>(Key!$B$2-'17.1'!C8060)*24</f>
        <v>-2.0833333333139308</v>
      </c>
      <c r="R8060" s="3">
        <f>C8060-(M8060-Key!$B$5)/(24*Key!$B$6)</f>
        <v>44130.822990740737</v>
      </c>
      <c r="S8060">
        <f>M8060-Key!$B$5</f>
        <v>14.92</v>
      </c>
      <c r="T8060" s="2">
        <f t="shared" si="625"/>
        <v>44129.840277777781</v>
      </c>
      <c r="U8060" t="str">
        <f t="shared" si="626"/>
        <v>10-25-2020 20:10</v>
      </c>
      <c r="V8060">
        <f>IFERROR(IF(W8060=Z8060,VLOOKUP($U8060,[1]C8842!$G$2:$M$145,3,FALSE),0),0)</f>
        <v>0</v>
      </c>
      <c r="W8060">
        <f>VLOOKUP(RIGHT($V$1,5),Key!$A$9:$B$14,2,FALSE)</f>
        <v>10.199999999999999</v>
      </c>
      <c r="X8060">
        <f t="shared" si="629"/>
        <v>0</v>
      </c>
      <c r="Y8060">
        <f>VLOOKUP(RIGHT($X$1,5),Key!$A$9:$B$14,2,FALSE)</f>
        <v>3.7</v>
      </c>
      <c r="Z8060">
        <f t="shared" si="627"/>
        <v>10.199999999999999</v>
      </c>
      <c r="AA8060">
        <f t="shared" si="628"/>
        <v>0</v>
      </c>
    </row>
    <row r="8061" spans="1:27" x14ac:dyDescent="0.3">
      <c r="A8061">
        <v>100067</v>
      </c>
      <c r="B8061">
        <v>230922</v>
      </c>
      <c r="C8061" s="3">
        <v>44130.836805555555</v>
      </c>
      <c r="D8061">
        <v>0</v>
      </c>
      <c r="E8061">
        <v>2</v>
      </c>
      <c r="F8061" t="s">
        <v>25</v>
      </c>
      <c r="G8061">
        <v>1</v>
      </c>
      <c r="H8061">
        <v>58.902340000000002</v>
      </c>
      <c r="I8061">
        <v>15.9375</v>
      </c>
      <c r="J8061">
        <v>0.98828130000000003</v>
      </c>
      <c r="K8061">
        <v>46.019530000000003</v>
      </c>
      <c r="L8061" s="3">
        <v>44130.589583333334</v>
      </c>
      <c r="M8061">
        <v>17.18</v>
      </c>
      <c r="N8061" t="s">
        <v>28</v>
      </c>
      <c r="P8061">
        <f>(C8061-Key!$B$1)*24</f>
        <v>5.0333333333255723</v>
      </c>
      <c r="Q8061">
        <f>(Key!$B$2-'17.1'!C8061)*24</f>
        <v>-2.0833333333139308</v>
      </c>
      <c r="R8061" s="3">
        <f>C8061-(M8061-Key!$B$5)/(24*Key!$B$6)</f>
        <v>44130.822990740737</v>
      </c>
      <c r="S8061">
        <f>M8061-Key!$B$5</f>
        <v>14.92</v>
      </c>
      <c r="T8061" s="2">
        <f t="shared" si="625"/>
        <v>44129.840277777781</v>
      </c>
      <c r="U8061" t="str">
        <f t="shared" si="626"/>
        <v>10-25-2020 20:10</v>
      </c>
      <c r="V8061">
        <f>IFERROR(IF(W8061=Z8061,VLOOKUP($U8061,[1]C8842!$G$2:$M$145,3,FALSE),0),0)</f>
        <v>0</v>
      </c>
      <c r="W8061">
        <f>VLOOKUP(RIGHT($V$1,5),Key!$A$9:$B$14,2,FALSE)</f>
        <v>10.199999999999999</v>
      </c>
      <c r="X8061">
        <f t="shared" si="629"/>
        <v>0</v>
      </c>
      <c r="Y8061">
        <f>VLOOKUP(RIGHT($X$1,5),Key!$A$9:$B$14,2,FALSE)</f>
        <v>3.7</v>
      </c>
      <c r="Z8061">
        <f t="shared" si="627"/>
        <v>10.199999999999999</v>
      </c>
      <c r="AA8061">
        <f t="shared" si="628"/>
        <v>0</v>
      </c>
    </row>
    <row r="8062" spans="1:27" x14ac:dyDescent="0.3">
      <c r="A8062">
        <v>100067</v>
      </c>
      <c r="B8062">
        <v>230922</v>
      </c>
      <c r="C8062" s="3">
        <v>44130.837500000001</v>
      </c>
      <c r="D8062">
        <v>2</v>
      </c>
      <c r="E8062">
        <v>1</v>
      </c>
      <c r="F8062" t="s">
        <v>26</v>
      </c>
      <c r="G8062">
        <v>1</v>
      </c>
      <c r="H8062">
        <v>67.335939999999994</v>
      </c>
      <c r="I8062">
        <v>14.539059999999999</v>
      </c>
      <c r="J8062">
        <v>0.80859380000000003</v>
      </c>
      <c r="K8062">
        <v>81.035160000000005</v>
      </c>
      <c r="L8062" s="3">
        <v>44130.589583333334</v>
      </c>
      <c r="M8062">
        <v>17.18</v>
      </c>
      <c r="N8062" t="s">
        <v>28</v>
      </c>
      <c r="P8062">
        <f>(C8062-Key!$B$1)*24</f>
        <v>5.0500000000465661</v>
      </c>
      <c r="Q8062">
        <f>(Key!$B$2-'17.1'!C8062)*24</f>
        <v>-2.1000000000349246</v>
      </c>
      <c r="R8062" s="3">
        <f>C8062-(M8062-Key!$B$5)/(24*Key!$B$6)</f>
        <v>44130.823685185183</v>
      </c>
      <c r="S8062">
        <f>M8062-Key!$B$5</f>
        <v>14.92</v>
      </c>
      <c r="T8062" s="2">
        <f t="shared" si="625"/>
        <v>44129.840277777781</v>
      </c>
      <c r="U8062" t="str">
        <f t="shared" si="626"/>
        <v>10-25-2020 20:10</v>
      </c>
      <c r="V8062">
        <f>IFERROR(IF(W8062=Z8062,VLOOKUP($U8062,[1]C8842!$G$2:$M$145,3,FALSE),0),0)</f>
        <v>0</v>
      </c>
      <c r="W8062">
        <f>VLOOKUP(RIGHT($V$1,5),Key!$A$9:$B$14,2,FALSE)</f>
        <v>10.199999999999999</v>
      </c>
      <c r="X8062">
        <f t="shared" si="629"/>
        <v>0</v>
      </c>
      <c r="Y8062">
        <f>VLOOKUP(RIGHT($X$1,5),Key!$A$9:$B$14,2,FALSE)</f>
        <v>3.7</v>
      </c>
      <c r="Z8062">
        <f t="shared" si="627"/>
        <v>10.199999999999999</v>
      </c>
      <c r="AA8062">
        <f t="shared" si="628"/>
        <v>0</v>
      </c>
    </row>
    <row r="8063" spans="1:27" x14ac:dyDescent="0.3">
      <c r="A8063">
        <v>100067</v>
      </c>
      <c r="B8063">
        <v>230922</v>
      </c>
      <c r="C8063" s="3">
        <v>44130.837500000001</v>
      </c>
      <c r="D8063">
        <v>3</v>
      </c>
      <c r="E8063">
        <v>2</v>
      </c>
      <c r="F8063" t="s">
        <v>26</v>
      </c>
      <c r="G8063">
        <v>1</v>
      </c>
      <c r="H8063">
        <v>68.125</v>
      </c>
      <c r="I8063">
        <v>8.6914060000000006</v>
      </c>
      <c r="J8063">
        <v>0.57421880000000003</v>
      </c>
      <c r="K8063">
        <v>94.039060000000006</v>
      </c>
      <c r="L8063" s="3">
        <v>44130.589583333334</v>
      </c>
      <c r="M8063">
        <v>17.18</v>
      </c>
      <c r="N8063" t="s">
        <v>28</v>
      </c>
      <c r="P8063">
        <f>(C8063-Key!$B$1)*24</f>
        <v>5.0500000000465661</v>
      </c>
      <c r="Q8063">
        <f>(Key!$B$2-'17.1'!C8063)*24</f>
        <v>-2.1000000000349246</v>
      </c>
      <c r="R8063" s="3">
        <f>C8063-(M8063-Key!$B$5)/(24*Key!$B$6)</f>
        <v>44130.823685185183</v>
      </c>
      <c r="S8063">
        <f>M8063-Key!$B$5</f>
        <v>14.92</v>
      </c>
      <c r="T8063" s="2">
        <f t="shared" si="625"/>
        <v>44129.840277777781</v>
      </c>
      <c r="U8063" t="str">
        <f t="shared" si="626"/>
        <v>10-25-2020 20:10</v>
      </c>
      <c r="V8063">
        <f>IFERROR(IF(W8063=Z8063,VLOOKUP($U8063,[1]C8842!$G$2:$M$145,3,FALSE),0),0)</f>
        <v>0</v>
      </c>
      <c r="W8063">
        <f>VLOOKUP(RIGHT($V$1,5),Key!$A$9:$B$14,2,FALSE)</f>
        <v>10.199999999999999</v>
      </c>
      <c r="X8063">
        <f t="shared" si="629"/>
        <v>0</v>
      </c>
      <c r="Y8063">
        <f>VLOOKUP(RIGHT($X$1,5),Key!$A$9:$B$14,2,FALSE)</f>
        <v>3.7</v>
      </c>
      <c r="Z8063">
        <f t="shared" si="627"/>
        <v>10.199999999999999</v>
      </c>
      <c r="AA8063">
        <f t="shared" si="628"/>
        <v>0</v>
      </c>
    </row>
    <row r="8064" spans="1:27" x14ac:dyDescent="0.3">
      <c r="A8064">
        <v>100067</v>
      </c>
      <c r="B8064">
        <v>230922</v>
      </c>
      <c r="C8064" s="3">
        <v>44130.837500000001</v>
      </c>
      <c r="D8064">
        <v>1</v>
      </c>
      <c r="E8064">
        <v>1</v>
      </c>
      <c r="F8064" t="s">
        <v>25</v>
      </c>
      <c r="G8064">
        <v>4</v>
      </c>
      <c r="H8064">
        <v>62.414059999999999</v>
      </c>
      <c r="I8064">
        <v>78.605469999999997</v>
      </c>
      <c r="J8064">
        <v>3.609375</v>
      </c>
      <c r="K8064">
        <v>54.023440000000001</v>
      </c>
      <c r="L8064" s="3">
        <v>44130.589583333334</v>
      </c>
      <c r="M8064">
        <v>17.18</v>
      </c>
      <c r="N8064" t="s">
        <v>28</v>
      </c>
      <c r="P8064">
        <f>(C8064-Key!$B$1)*24</f>
        <v>5.0500000000465661</v>
      </c>
      <c r="Q8064">
        <f>(Key!$B$2-'17.1'!C8064)*24</f>
        <v>-2.1000000000349246</v>
      </c>
      <c r="R8064" s="3">
        <f>C8064-(M8064-Key!$B$5)/(24*Key!$B$6)</f>
        <v>44130.823685185183</v>
      </c>
      <c r="S8064">
        <f>M8064-Key!$B$5</f>
        <v>14.92</v>
      </c>
      <c r="T8064" s="2">
        <f t="shared" si="625"/>
        <v>44129.840277777781</v>
      </c>
      <c r="U8064" t="str">
        <f t="shared" si="626"/>
        <v>10-25-2020 20:10</v>
      </c>
      <c r="V8064">
        <f>IFERROR(IF(W8064=Z8064,VLOOKUP($U8064,[1]C8842!$G$2:$M$145,3,FALSE),0),0)</f>
        <v>0</v>
      </c>
      <c r="W8064">
        <f>VLOOKUP(RIGHT($V$1,5),Key!$A$9:$B$14,2,FALSE)</f>
        <v>10.199999999999999</v>
      </c>
      <c r="X8064">
        <f t="shared" si="629"/>
        <v>0</v>
      </c>
      <c r="Y8064">
        <f>VLOOKUP(RIGHT($X$1,5),Key!$A$9:$B$14,2,FALSE)</f>
        <v>3.7</v>
      </c>
      <c r="Z8064">
        <f t="shared" si="627"/>
        <v>10.199999999999999</v>
      </c>
      <c r="AA8064">
        <f t="shared" si="628"/>
        <v>0</v>
      </c>
    </row>
    <row r="8065" spans="1:27" x14ac:dyDescent="0.3">
      <c r="A8065">
        <v>100067</v>
      </c>
      <c r="B8065">
        <v>230922</v>
      </c>
      <c r="C8065" s="3">
        <v>44130.837500000001</v>
      </c>
      <c r="D8065">
        <v>0</v>
      </c>
      <c r="E8065">
        <v>2</v>
      </c>
      <c r="F8065" t="s">
        <v>25</v>
      </c>
      <c r="G8065">
        <v>3</v>
      </c>
      <c r="H8065">
        <v>50.011719999999997</v>
      </c>
      <c r="I8065">
        <v>36.648440000000001</v>
      </c>
      <c r="J8065">
        <v>2.2695310000000002</v>
      </c>
      <c r="K8065">
        <v>46.019530000000003</v>
      </c>
      <c r="L8065" s="3">
        <v>44130.589583333334</v>
      </c>
      <c r="M8065">
        <v>17.18</v>
      </c>
      <c r="N8065" t="s">
        <v>28</v>
      </c>
      <c r="P8065">
        <f>(C8065-Key!$B$1)*24</f>
        <v>5.0500000000465661</v>
      </c>
      <c r="Q8065">
        <f>(Key!$B$2-'17.1'!C8065)*24</f>
        <v>-2.1000000000349246</v>
      </c>
      <c r="R8065" s="3">
        <f>C8065-(M8065-Key!$B$5)/(24*Key!$B$6)</f>
        <v>44130.823685185183</v>
      </c>
      <c r="S8065">
        <f>M8065-Key!$B$5</f>
        <v>14.92</v>
      </c>
      <c r="T8065" s="2">
        <f t="shared" si="625"/>
        <v>44129.840277777781</v>
      </c>
      <c r="U8065" t="str">
        <f t="shared" si="626"/>
        <v>10-25-2020 20:10</v>
      </c>
      <c r="V8065">
        <f>IFERROR(IF(W8065=Z8065,VLOOKUP($U8065,[1]C8842!$G$2:$M$145,3,FALSE),0),0)</f>
        <v>0</v>
      </c>
      <c r="W8065">
        <f>VLOOKUP(RIGHT($V$1,5),Key!$A$9:$B$14,2,FALSE)</f>
        <v>10.199999999999999</v>
      </c>
      <c r="X8065">
        <f t="shared" si="629"/>
        <v>0</v>
      </c>
      <c r="Y8065">
        <f>VLOOKUP(RIGHT($X$1,5),Key!$A$9:$B$14,2,FALSE)</f>
        <v>3.7</v>
      </c>
      <c r="Z8065">
        <f t="shared" si="627"/>
        <v>10.199999999999999</v>
      </c>
      <c r="AA8065">
        <f t="shared" si="628"/>
        <v>0</v>
      </c>
    </row>
    <row r="8066" spans="1:27" x14ac:dyDescent="0.3">
      <c r="A8066">
        <v>100067</v>
      </c>
      <c r="B8066">
        <v>230922</v>
      </c>
      <c r="C8066" s="3">
        <v>44130.837500000001</v>
      </c>
      <c r="D8066">
        <v>3</v>
      </c>
      <c r="E8066">
        <v>2</v>
      </c>
      <c r="F8066" t="s">
        <v>26</v>
      </c>
      <c r="G8066">
        <v>2</v>
      </c>
      <c r="H8066">
        <v>64.40625</v>
      </c>
      <c r="I8066">
        <v>20.453130000000002</v>
      </c>
      <c r="J8066">
        <v>1.089844</v>
      </c>
      <c r="K8066">
        <v>96.039060000000006</v>
      </c>
      <c r="L8066" s="3">
        <v>44130.589583333334</v>
      </c>
      <c r="M8066">
        <v>17.18</v>
      </c>
      <c r="N8066" t="s">
        <v>28</v>
      </c>
      <c r="P8066">
        <f>(C8066-Key!$B$1)*24</f>
        <v>5.0500000000465661</v>
      </c>
      <c r="Q8066">
        <f>(Key!$B$2-'17.1'!C8066)*24</f>
        <v>-2.1000000000349246</v>
      </c>
      <c r="R8066" s="3">
        <f>C8066-(M8066-Key!$B$5)/(24*Key!$B$6)</f>
        <v>44130.823685185183</v>
      </c>
      <c r="S8066">
        <f>M8066-Key!$B$5</f>
        <v>14.92</v>
      </c>
      <c r="T8066" s="2">
        <f t="shared" si="625"/>
        <v>44129.840277777781</v>
      </c>
      <c r="U8066" t="str">
        <f t="shared" si="626"/>
        <v>10-25-2020 20:10</v>
      </c>
      <c r="V8066">
        <f>IFERROR(IF(W8066=Z8066,VLOOKUP($U8066,[1]C8842!$G$2:$M$145,3,FALSE),0),0)</f>
        <v>0</v>
      </c>
      <c r="W8066">
        <f>VLOOKUP(RIGHT($V$1,5),Key!$A$9:$B$14,2,FALSE)</f>
        <v>10.199999999999999</v>
      </c>
      <c r="X8066">
        <f t="shared" si="629"/>
        <v>0</v>
      </c>
      <c r="Y8066">
        <f>VLOOKUP(RIGHT($X$1,5),Key!$A$9:$B$14,2,FALSE)</f>
        <v>3.7</v>
      </c>
      <c r="Z8066">
        <f t="shared" si="627"/>
        <v>10.199999999999999</v>
      </c>
      <c r="AA8066">
        <f t="shared" si="628"/>
        <v>0</v>
      </c>
    </row>
    <row r="8067" spans="1:27" x14ac:dyDescent="0.3">
      <c r="A8067">
        <v>100067</v>
      </c>
      <c r="B8067">
        <v>230922</v>
      </c>
      <c r="C8067" s="3">
        <v>44130.837500000001</v>
      </c>
      <c r="D8067">
        <v>1</v>
      </c>
      <c r="E8067">
        <v>1</v>
      </c>
      <c r="F8067" t="s">
        <v>25</v>
      </c>
      <c r="G8067">
        <v>3</v>
      </c>
      <c r="H8067">
        <v>61.546880000000002</v>
      </c>
      <c r="I8067">
        <v>42.453130000000002</v>
      </c>
      <c r="J8067">
        <v>2.09375</v>
      </c>
      <c r="K8067">
        <v>58.023440000000001</v>
      </c>
      <c r="L8067" s="3">
        <v>44130.589583333334</v>
      </c>
      <c r="M8067">
        <v>17.18</v>
      </c>
      <c r="N8067" t="s">
        <v>28</v>
      </c>
      <c r="P8067">
        <f>(C8067-Key!$B$1)*24</f>
        <v>5.0500000000465661</v>
      </c>
      <c r="Q8067">
        <f>(Key!$B$2-'17.1'!C8067)*24</f>
        <v>-2.1000000000349246</v>
      </c>
      <c r="R8067" s="3">
        <f>C8067-(M8067-Key!$B$5)/(24*Key!$B$6)</f>
        <v>44130.823685185183</v>
      </c>
      <c r="S8067">
        <f>M8067-Key!$B$5</f>
        <v>14.92</v>
      </c>
      <c r="T8067" s="2">
        <f t="shared" ref="T8067:T8130" si="630">ROUND(C8067*24*60/10,0)/(24*6)-1</f>
        <v>44129.840277777781</v>
      </c>
      <c r="U8067" t="str">
        <f t="shared" ref="U8067:U8130" si="631">TEXT(T8067,"mm-dd-yyyy hh:mm")</f>
        <v>10-25-2020 20:10</v>
      </c>
      <c r="V8067">
        <f>IFERROR(IF(W8067=Z8067,VLOOKUP($U8067,[1]C8842!$G$2:$M$145,3,FALSE),0),0)</f>
        <v>0</v>
      </c>
      <c r="W8067">
        <f>VLOOKUP(RIGHT($V$1,5),Key!$A$9:$B$14,2,FALSE)</f>
        <v>10.199999999999999</v>
      </c>
      <c r="X8067">
        <f t="shared" si="629"/>
        <v>0</v>
      </c>
      <c r="Y8067">
        <f>VLOOKUP(RIGHT($X$1,5),Key!$A$9:$B$14,2,FALSE)</f>
        <v>3.7</v>
      </c>
      <c r="Z8067">
        <f t="shared" ref="Z8067:Z8130" si="632">M8067-MIN(ABS(Y8067-M8067),ABS(W8067-M8067))</f>
        <v>10.199999999999999</v>
      </c>
      <c r="AA8067">
        <f t="shared" ref="AA8067:AA8130" si="633">SUM(V8067,X8067)</f>
        <v>0</v>
      </c>
    </row>
    <row r="8068" spans="1:27" x14ac:dyDescent="0.3">
      <c r="A8068">
        <v>100067</v>
      </c>
      <c r="B8068">
        <v>230922</v>
      </c>
      <c r="C8068" s="3">
        <v>44130.837500000001</v>
      </c>
      <c r="D8068">
        <v>3</v>
      </c>
      <c r="E8068">
        <v>2</v>
      </c>
      <c r="F8068" t="s">
        <v>26</v>
      </c>
      <c r="G8068">
        <v>1</v>
      </c>
      <c r="H8068">
        <v>62.710940000000001</v>
      </c>
      <c r="I8068">
        <v>15.972659999999999</v>
      </c>
      <c r="J8068">
        <v>0.9296875</v>
      </c>
      <c r="K8068">
        <v>94.039060000000006</v>
      </c>
      <c r="L8068" s="3">
        <v>44130.589583333334</v>
      </c>
      <c r="M8068">
        <v>17.18</v>
      </c>
      <c r="N8068" t="s">
        <v>28</v>
      </c>
      <c r="P8068">
        <f>(C8068-Key!$B$1)*24</f>
        <v>5.0500000000465661</v>
      </c>
      <c r="Q8068">
        <f>(Key!$B$2-'17.1'!C8068)*24</f>
        <v>-2.1000000000349246</v>
      </c>
      <c r="R8068" s="3">
        <f>C8068-(M8068-Key!$B$5)/(24*Key!$B$6)</f>
        <v>44130.823685185183</v>
      </c>
      <c r="S8068">
        <f>M8068-Key!$B$5</f>
        <v>14.92</v>
      </c>
      <c r="T8068" s="2">
        <f t="shared" si="630"/>
        <v>44129.840277777781</v>
      </c>
      <c r="U8068" t="str">
        <f t="shared" si="631"/>
        <v>10-25-2020 20:10</v>
      </c>
      <c r="V8068">
        <f>IFERROR(IF(W8068=Z8068,VLOOKUP($U8068,[1]C8842!$G$2:$M$145,3,FALSE),0),0)</f>
        <v>0</v>
      </c>
      <c r="W8068">
        <f>VLOOKUP(RIGHT($V$1,5),Key!$A$9:$B$14,2,FALSE)</f>
        <v>10.199999999999999</v>
      </c>
      <c r="X8068">
        <f t="shared" ref="X8068:X8131" si="634">$X$2</f>
        <v>0</v>
      </c>
      <c r="Y8068">
        <f>VLOOKUP(RIGHT($X$1,5),Key!$A$9:$B$14,2,FALSE)</f>
        <v>3.7</v>
      </c>
      <c r="Z8068">
        <f t="shared" si="632"/>
        <v>10.199999999999999</v>
      </c>
      <c r="AA8068">
        <f t="shared" si="633"/>
        <v>0</v>
      </c>
    </row>
    <row r="8069" spans="1:27" x14ac:dyDescent="0.3">
      <c r="A8069">
        <v>100067</v>
      </c>
      <c r="B8069">
        <v>230922</v>
      </c>
      <c r="C8069" s="3">
        <v>44130.837500000001</v>
      </c>
      <c r="D8069">
        <v>0</v>
      </c>
      <c r="E8069">
        <v>2</v>
      </c>
      <c r="F8069" t="s">
        <v>25</v>
      </c>
      <c r="G8069">
        <v>4</v>
      </c>
      <c r="H8069">
        <v>54.050780000000003</v>
      </c>
      <c r="I8069">
        <v>74.261719999999997</v>
      </c>
      <c r="J8069">
        <v>3.953125</v>
      </c>
      <c r="K8069">
        <v>46.019530000000003</v>
      </c>
      <c r="L8069" s="3">
        <v>44130.589583333334</v>
      </c>
      <c r="M8069">
        <v>17.18</v>
      </c>
      <c r="N8069" t="s">
        <v>28</v>
      </c>
      <c r="P8069">
        <f>(C8069-Key!$B$1)*24</f>
        <v>5.0500000000465661</v>
      </c>
      <c r="Q8069">
        <f>(Key!$B$2-'17.1'!C8069)*24</f>
        <v>-2.1000000000349246</v>
      </c>
      <c r="R8069" s="3">
        <f>C8069-(M8069-Key!$B$5)/(24*Key!$B$6)</f>
        <v>44130.823685185183</v>
      </c>
      <c r="S8069">
        <f>M8069-Key!$B$5</f>
        <v>14.92</v>
      </c>
      <c r="T8069" s="2">
        <f t="shared" si="630"/>
        <v>44129.840277777781</v>
      </c>
      <c r="U8069" t="str">
        <f t="shared" si="631"/>
        <v>10-25-2020 20:10</v>
      </c>
      <c r="V8069">
        <f>IFERROR(IF(W8069=Z8069,VLOOKUP($U8069,[1]C8842!$G$2:$M$145,3,FALSE),0),0)</f>
        <v>0</v>
      </c>
      <c r="W8069">
        <f>VLOOKUP(RIGHT($V$1,5),Key!$A$9:$B$14,2,FALSE)</f>
        <v>10.199999999999999</v>
      </c>
      <c r="X8069">
        <f t="shared" si="634"/>
        <v>0</v>
      </c>
      <c r="Y8069">
        <f>VLOOKUP(RIGHT($X$1,5),Key!$A$9:$B$14,2,FALSE)</f>
        <v>3.7</v>
      </c>
      <c r="Z8069">
        <f t="shared" si="632"/>
        <v>10.199999999999999</v>
      </c>
      <c r="AA8069">
        <f t="shared" si="633"/>
        <v>0</v>
      </c>
    </row>
    <row r="8070" spans="1:27" x14ac:dyDescent="0.3">
      <c r="A8070">
        <v>100067</v>
      </c>
      <c r="B8070">
        <v>230922</v>
      </c>
      <c r="C8070" s="3">
        <v>44130.837500000001</v>
      </c>
      <c r="D8070">
        <v>0</v>
      </c>
      <c r="E8070">
        <v>2</v>
      </c>
      <c r="F8070" t="s">
        <v>25</v>
      </c>
      <c r="G8070">
        <v>1</v>
      </c>
      <c r="H8070">
        <v>52.375</v>
      </c>
      <c r="I8070">
        <v>18.371089999999999</v>
      </c>
      <c r="J8070">
        <v>1.238281</v>
      </c>
      <c r="K8070">
        <v>46.019530000000003</v>
      </c>
      <c r="L8070" s="3">
        <v>44130.589583333334</v>
      </c>
      <c r="M8070">
        <v>17.18</v>
      </c>
      <c r="N8070" t="s">
        <v>28</v>
      </c>
      <c r="P8070">
        <f>(C8070-Key!$B$1)*24</f>
        <v>5.0500000000465661</v>
      </c>
      <c r="Q8070">
        <f>(Key!$B$2-'17.1'!C8070)*24</f>
        <v>-2.1000000000349246</v>
      </c>
      <c r="R8070" s="3">
        <f>C8070-(M8070-Key!$B$5)/(24*Key!$B$6)</f>
        <v>44130.823685185183</v>
      </c>
      <c r="S8070">
        <f>M8070-Key!$B$5</f>
        <v>14.92</v>
      </c>
      <c r="T8070" s="2">
        <f t="shared" si="630"/>
        <v>44129.840277777781</v>
      </c>
      <c r="U8070" t="str">
        <f t="shared" si="631"/>
        <v>10-25-2020 20:10</v>
      </c>
      <c r="V8070">
        <f>IFERROR(IF(W8070=Z8070,VLOOKUP($U8070,[1]C8842!$G$2:$M$145,3,FALSE),0),0)</f>
        <v>0</v>
      </c>
      <c r="W8070">
        <f>VLOOKUP(RIGHT($V$1,5),Key!$A$9:$B$14,2,FALSE)</f>
        <v>10.199999999999999</v>
      </c>
      <c r="X8070">
        <f t="shared" si="634"/>
        <v>0</v>
      </c>
      <c r="Y8070">
        <f>VLOOKUP(RIGHT($X$1,5),Key!$A$9:$B$14,2,FALSE)</f>
        <v>3.7</v>
      </c>
      <c r="Z8070">
        <f t="shared" si="632"/>
        <v>10.199999999999999</v>
      </c>
      <c r="AA8070">
        <f t="shared" si="633"/>
        <v>0</v>
      </c>
    </row>
    <row r="8071" spans="1:27" x14ac:dyDescent="0.3">
      <c r="A8071">
        <v>100067</v>
      </c>
      <c r="B8071">
        <v>230922</v>
      </c>
      <c r="C8071" s="3">
        <v>44130.837500000001</v>
      </c>
      <c r="D8071">
        <v>2</v>
      </c>
      <c r="E8071">
        <v>1</v>
      </c>
      <c r="F8071" t="s">
        <v>26</v>
      </c>
      <c r="G8071">
        <v>1</v>
      </c>
      <c r="H8071">
        <v>74.253910000000005</v>
      </c>
      <c r="I8071">
        <v>13.128909999999999</v>
      </c>
      <c r="J8071">
        <v>0.68359380000000003</v>
      </c>
      <c r="K8071">
        <v>83.035160000000005</v>
      </c>
      <c r="L8071" s="3">
        <v>44130.589583333334</v>
      </c>
      <c r="M8071">
        <v>17.18</v>
      </c>
      <c r="N8071" t="s">
        <v>28</v>
      </c>
      <c r="P8071">
        <f>(C8071-Key!$B$1)*24</f>
        <v>5.0500000000465661</v>
      </c>
      <c r="Q8071">
        <f>(Key!$B$2-'17.1'!C8071)*24</f>
        <v>-2.1000000000349246</v>
      </c>
      <c r="R8071" s="3">
        <f>C8071-(M8071-Key!$B$5)/(24*Key!$B$6)</f>
        <v>44130.823685185183</v>
      </c>
      <c r="S8071">
        <f>M8071-Key!$B$5</f>
        <v>14.92</v>
      </c>
      <c r="T8071" s="2">
        <f t="shared" si="630"/>
        <v>44129.840277777781</v>
      </c>
      <c r="U8071" t="str">
        <f t="shared" si="631"/>
        <v>10-25-2020 20:10</v>
      </c>
      <c r="V8071">
        <f>IFERROR(IF(W8071=Z8071,VLOOKUP($U8071,[1]C8842!$G$2:$M$145,3,FALSE),0),0)</f>
        <v>0</v>
      </c>
      <c r="W8071">
        <f>VLOOKUP(RIGHT($V$1,5),Key!$A$9:$B$14,2,FALSE)</f>
        <v>10.199999999999999</v>
      </c>
      <c r="X8071">
        <f t="shared" si="634"/>
        <v>0</v>
      </c>
      <c r="Y8071">
        <f>VLOOKUP(RIGHT($X$1,5),Key!$A$9:$B$14,2,FALSE)</f>
        <v>3.7</v>
      </c>
      <c r="Z8071">
        <f t="shared" si="632"/>
        <v>10.199999999999999</v>
      </c>
      <c r="AA8071">
        <f t="shared" si="633"/>
        <v>0</v>
      </c>
    </row>
    <row r="8072" spans="1:27" x14ac:dyDescent="0.3">
      <c r="A8072">
        <v>100067</v>
      </c>
      <c r="B8072">
        <v>230922</v>
      </c>
      <c r="C8072" s="3">
        <v>44130.837500000001</v>
      </c>
      <c r="D8072">
        <v>3</v>
      </c>
      <c r="E8072">
        <v>2</v>
      </c>
      <c r="F8072" t="s">
        <v>26</v>
      </c>
      <c r="G8072">
        <v>4</v>
      </c>
      <c r="H8072">
        <v>66.78125</v>
      </c>
      <c r="I8072">
        <v>75.429689999999994</v>
      </c>
      <c r="J8072">
        <v>3.2460939999999998</v>
      </c>
      <c r="K8072">
        <v>94.039060000000006</v>
      </c>
      <c r="L8072" s="3">
        <v>44130.589583333334</v>
      </c>
      <c r="M8072">
        <v>17.18</v>
      </c>
      <c r="N8072" t="s">
        <v>28</v>
      </c>
      <c r="P8072">
        <f>(C8072-Key!$B$1)*24</f>
        <v>5.0500000000465661</v>
      </c>
      <c r="Q8072">
        <f>(Key!$B$2-'17.1'!C8072)*24</f>
        <v>-2.1000000000349246</v>
      </c>
      <c r="R8072" s="3">
        <f>C8072-(M8072-Key!$B$5)/(24*Key!$B$6)</f>
        <v>44130.823685185183</v>
      </c>
      <c r="S8072">
        <f>M8072-Key!$B$5</f>
        <v>14.92</v>
      </c>
      <c r="T8072" s="2">
        <f t="shared" si="630"/>
        <v>44129.840277777781</v>
      </c>
      <c r="U8072" t="str">
        <f t="shared" si="631"/>
        <v>10-25-2020 20:10</v>
      </c>
      <c r="V8072">
        <f>IFERROR(IF(W8072=Z8072,VLOOKUP($U8072,[1]C8842!$G$2:$M$145,3,FALSE),0),0)</f>
        <v>0</v>
      </c>
      <c r="W8072">
        <f>VLOOKUP(RIGHT($V$1,5),Key!$A$9:$B$14,2,FALSE)</f>
        <v>10.199999999999999</v>
      </c>
      <c r="X8072">
        <f t="shared" si="634"/>
        <v>0</v>
      </c>
      <c r="Y8072">
        <f>VLOOKUP(RIGHT($X$1,5),Key!$A$9:$B$14,2,FALSE)</f>
        <v>3.7</v>
      </c>
      <c r="Z8072">
        <f t="shared" si="632"/>
        <v>10.199999999999999</v>
      </c>
      <c r="AA8072">
        <f t="shared" si="633"/>
        <v>0</v>
      </c>
    </row>
    <row r="8073" spans="1:27" x14ac:dyDescent="0.3">
      <c r="A8073">
        <v>100067</v>
      </c>
      <c r="B8073">
        <v>230922</v>
      </c>
      <c r="C8073" s="3">
        <v>44130.837500000001</v>
      </c>
      <c r="D8073">
        <v>0</v>
      </c>
      <c r="E8073">
        <v>2</v>
      </c>
      <c r="F8073" t="s">
        <v>25</v>
      </c>
      <c r="G8073">
        <v>1</v>
      </c>
      <c r="H8073">
        <v>76.992189999999994</v>
      </c>
      <c r="I8073">
        <v>17.589839999999999</v>
      </c>
      <c r="J8073">
        <v>0.8125</v>
      </c>
      <c r="K8073">
        <v>46.019530000000003</v>
      </c>
      <c r="L8073" s="3">
        <v>44130.589583333334</v>
      </c>
      <c r="M8073">
        <v>17.18</v>
      </c>
      <c r="N8073" t="s">
        <v>28</v>
      </c>
      <c r="P8073">
        <f>(C8073-Key!$B$1)*24</f>
        <v>5.0500000000465661</v>
      </c>
      <c r="Q8073">
        <f>(Key!$B$2-'17.1'!C8073)*24</f>
        <v>-2.1000000000349246</v>
      </c>
      <c r="R8073" s="3">
        <f>C8073-(M8073-Key!$B$5)/(24*Key!$B$6)</f>
        <v>44130.823685185183</v>
      </c>
      <c r="S8073">
        <f>M8073-Key!$B$5</f>
        <v>14.92</v>
      </c>
      <c r="T8073" s="2">
        <f t="shared" si="630"/>
        <v>44129.840277777781</v>
      </c>
      <c r="U8073" t="str">
        <f t="shared" si="631"/>
        <v>10-25-2020 20:10</v>
      </c>
      <c r="V8073">
        <f>IFERROR(IF(W8073=Z8073,VLOOKUP($U8073,[1]C8842!$G$2:$M$145,3,FALSE),0),0)</f>
        <v>0</v>
      </c>
      <c r="W8073">
        <f>VLOOKUP(RIGHT($V$1,5),Key!$A$9:$B$14,2,FALSE)</f>
        <v>10.199999999999999</v>
      </c>
      <c r="X8073">
        <f t="shared" si="634"/>
        <v>0</v>
      </c>
      <c r="Y8073">
        <f>VLOOKUP(RIGHT($X$1,5),Key!$A$9:$B$14,2,FALSE)</f>
        <v>3.7</v>
      </c>
      <c r="Z8073">
        <f t="shared" si="632"/>
        <v>10.199999999999999</v>
      </c>
      <c r="AA8073">
        <f t="shared" si="633"/>
        <v>0</v>
      </c>
    </row>
    <row r="8074" spans="1:27" x14ac:dyDescent="0.3">
      <c r="A8074">
        <v>100067</v>
      </c>
      <c r="B8074">
        <v>230922</v>
      </c>
      <c r="C8074" s="3">
        <v>44130.837500000001</v>
      </c>
      <c r="D8074">
        <v>2</v>
      </c>
      <c r="E8074">
        <v>1</v>
      </c>
      <c r="F8074" t="s">
        <v>26</v>
      </c>
      <c r="G8074">
        <v>3</v>
      </c>
      <c r="H8074">
        <v>69.414060000000006</v>
      </c>
      <c r="I8074">
        <v>33.859380000000002</v>
      </c>
      <c r="J8074">
        <v>1.527344</v>
      </c>
      <c r="K8074">
        <v>80.03125</v>
      </c>
      <c r="L8074" s="3">
        <v>44130.589583333334</v>
      </c>
      <c r="M8074">
        <v>17.18</v>
      </c>
      <c r="N8074" t="s">
        <v>28</v>
      </c>
      <c r="P8074">
        <f>(C8074-Key!$B$1)*24</f>
        <v>5.0500000000465661</v>
      </c>
      <c r="Q8074">
        <f>(Key!$B$2-'17.1'!C8074)*24</f>
        <v>-2.1000000000349246</v>
      </c>
      <c r="R8074" s="3">
        <f>C8074-(M8074-Key!$B$5)/(24*Key!$B$6)</f>
        <v>44130.823685185183</v>
      </c>
      <c r="S8074">
        <f>M8074-Key!$B$5</f>
        <v>14.92</v>
      </c>
      <c r="T8074" s="2">
        <f t="shared" si="630"/>
        <v>44129.840277777781</v>
      </c>
      <c r="U8074" t="str">
        <f t="shared" si="631"/>
        <v>10-25-2020 20:10</v>
      </c>
      <c r="V8074">
        <f>IFERROR(IF(W8074=Z8074,VLOOKUP($U8074,[1]C8842!$G$2:$M$145,3,FALSE),0),0)</f>
        <v>0</v>
      </c>
      <c r="W8074">
        <f>VLOOKUP(RIGHT($V$1,5),Key!$A$9:$B$14,2,FALSE)</f>
        <v>10.199999999999999</v>
      </c>
      <c r="X8074">
        <f t="shared" si="634"/>
        <v>0</v>
      </c>
      <c r="Y8074">
        <f>VLOOKUP(RIGHT($X$1,5),Key!$A$9:$B$14,2,FALSE)</f>
        <v>3.7</v>
      </c>
      <c r="Z8074">
        <f t="shared" si="632"/>
        <v>10.199999999999999</v>
      </c>
      <c r="AA8074">
        <f t="shared" si="633"/>
        <v>0</v>
      </c>
    </row>
    <row r="8075" spans="1:27" x14ac:dyDescent="0.3">
      <c r="A8075">
        <v>100067</v>
      </c>
      <c r="B8075">
        <v>230922</v>
      </c>
      <c r="C8075" s="3">
        <v>44130.837500000001</v>
      </c>
      <c r="D8075">
        <v>3</v>
      </c>
      <c r="E8075">
        <v>2</v>
      </c>
      <c r="F8075" t="s">
        <v>26</v>
      </c>
      <c r="G8075">
        <v>2</v>
      </c>
      <c r="H8075">
        <v>61.714840000000002</v>
      </c>
      <c r="I8075">
        <v>24.945309999999999</v>
      </c>
      <c r="J8075">
        <v>1.332031</v>
      </c>
      <c r="K8075">
        <v>94.039060000000006</v>
      </c>
      <c r="L8075" s="3">
        <v>44130.589583333334</v>
      </c>
      <c r="M8075">
        <v>17.18</v>
      </c>
      <c r="N8075" t="s">
        <v>28</v>
      </c>
      <c r="P8075">
        <f>(C8075-Key!$B$1)*24</f>
        <v>5.0500000000465661</v>
      </c>
      <c r="Q8075">
        <f>(Key!$B$2-'17.1'!C8075)*24</f>
        <v>-2.1000000000349246</v>
      </c>
      <c r="R8075" s="3">
        <f>C8075-(M8075-Key!$B$5)/(24*Key!$B$6)</f>
        <v>44130.823685185183</v>
      </c>
      <c r="S8075">
        <f>M8075-Key!$B$5</f>
        <v>14.92</v>
      </c>
      <c r="T8075" s="2">
        <f t="shared" si="630"/>
        <v>44129.840277777781</v>
      </c>
      <c r="U8075" t="str">
        <f t="shared" si="631"/>
        <v>10-25-2020 20:10</v>
      </c>
      <c r="V8075">
        <f>IFERROR(IF(W8075=Z8075,VLOOKUP($U8075,[1]C8842!$G$2:$M$145,3,FALSE),0),0)</f>
        <v>0</v>
      </c>
      <c r="W8075">
        <f>VLOOKUP(RIGHT($V$1,5),Key!$A$9:$B$14,2,FALSE)</f>
        <v>10.199999999999999</v>
      </c>
      <c r="X8075">
        <f t="shared" si="634"/>
        <v>0</v>
      </c>
      <c r="Y8075">
        <f>VLOOKUP(RIGHT($X$1,5),Key!$A$9:$B$14,2,FALSE)</f>
        <v>3.7</v>
      </c>
      <c r="Z8075">
        <f t="shared" si="632"/>
        <v>10.199999999999999</v>
      </c>
      <c r="AA8075">
        <f t="shared" si="633"/>
        <v>0</v>
      </c>
    </row>
    <row r="8076" spans="1:27" x14ac:dyDescent="0.3">
      <c r="A8076">
        <v>100067</v>
      </c>
      <c r="B8076">
        <v>230922</v>
      </c>
      <c r="C8076" s="3">
        <v>44130.837500000001</v>
      </c>
      <c r="D8076">
        <v>0</v>
      </c>
      <c r="E8076">
        <v>2</v>
      </c>
      <c r="F8076" t="s">
        <v>25</v>
      </c>
      <c r="G8076">
        <v>2</v>
      </c>
      <c r="H8076">
        <v>62.152340000000002</v>
      </c>
      <c r="I8076">
        <v>24.71875</v>
      </c>
      <c r="J8076">
        <v>1.3125</v>
      </c>
      <c r="K8076">
        <v>45.019530000000003</v>
      </c>
      <c r="L8076" s="3">
        <v>44130.589583333334</v>
      </c>
      <c r="M8076">
        <v>17.18</v>
      </c>
      <c r="N8076" t="s">
        <v>28</v>
      </c>
      <c r="P8076">
        <f>(C8076-Key!$B$1)*24</f>
        <v>5.0500000000465661</v>
      </c>
      <c r="Q8076">
        <f>(Key!$B$2-'17.1'!C8076)*24</f>
        <v>-2.1000000000349246</v>
      </c>
      <c r="R8076" s="3">
        <f>C8076-(M8076-Key!$B$5)/(24*Key!$B$6)</f>
        <v>44130.823685185183</v>
      </c>
      <c r="S8076">
        <f>M8076-Key!$B$5</f>
        <v>14.92</v>
      </c>
      <c r="T8076" s="2">
        <f t="shared" si="630"/>
        <v>44129.840277777781</v>
      </c>
      <c r="U8076" t="str">
        <f t="shared" si="631"/>
        <v>10-25-2020 20:10</v>
      </c>
      <c r="V8076">
        <f>IFERROR(IF(W8076=Z8076,VLOOKUP($U8076,[1]C8842!$G$2:$M$145,3,FALSE),0),0)</f>
        <v>0</v>
      </c>
      <c r="W8076">
        <f>VLOOKUP(RIGHT($V$1,5),Key!$A$9:$B$14,2,FALSE)</f>
        <v>10.199999999999999</v>
      </c>
      <c r="X8076">
        <f t="shared" si="634"/>
        <v>0</v>
      </c>
      <c r="Y8076">
        <f>VLOOKUP(RIGHT($X$1,5),Key!$A$9:$B$14,2,FALSE)</f>
        <v>3.7</v>
      </c>
      <c r="Z8076">
        <f t="shared" si="632"/>
        <v>10.199999999999999</v>
      </c>
      <c r="AA8076">
        <f t="shared" si="633"/>
        <v>0</v>
      </c>
    </row>
    <row r="8077" spans="1:27" x14ac:dyDescent="0.3">
      <c r="A8077">
        <v>100067</v>
      </c>
      <c r="B8077">
        <v>230922</v>
      </c>
      <c r="C8077" s="3">
        <v>44130.837500000001</v>
      </c>
      <c r="D8077">
        <v>1</v>
      </c>
      <c r="E8077">
        <v>1</v>
      </c>
      <c r="F8077" t="s">
        <v>25</v>
      </c>
      <c r="G8077">
        <v>1</v>
      </c>
      <c r="H8077">
        <v>68.371089999999995</v>
      </c>
      <c r="I8077">
        <v>13.683590000000001</v>
      </c>
      <c r="J8077">
        <v>0.765625</v>
      </c>
      <c r="K8077">
        <v>57.023440000000001</v>
      </c>
      <c r="L8077" s="3">
        <v>44130.589583333334</v>
      </c>
      <c r="M8077">
        <v>17.18</v>
      </c>
      <c r="N8077" t="s">
        <v>28</v>
      </c>
      <c r="P8077">
        <f>(C8077-Key!$B$1)*24</f>
        <v>5.0500000000465661</v>
      </c>
      <c r="Q8077">
        <f>(Key!$B$2-'17.1'!C8077)*24</f>
        <v>-2.1000000000349246</v>
      </c>
      <c r="R8077" s="3">
        <f>C8077-(M8077-Key!$B$5)/(24*Key!$B$6)</f>
        <v>44130.823685185183</v>
      </c>
      <c r="S8077">
        <f>M8077-Key!$B$5</f>
        <v>14.92</v>
      </c>
      <c r="T8077" s="2">
        <f t="shared" si="630"/>
        <v>44129.840277777781</v>
      </c>
      <c r="U8077" t="str">
        <f t="shared" si="631"/>
        <v>10-25-2020 20:10</v>
      </c>
      <c r="V8077">
        <f>IFERROR(IF(W8077=Z8077,VLOOKUP($U8077,[1]C8842!$G$2:$M$145,3,FALSE),0),0)</f>
        <v>0</v>
      </c>
      <c r="W8077">
        <f>VLOOKUP(RIGHT($V$1,5),Key!$A$9:$B$14,2,FALSE)</f>
        <v>10.199999999999999</v>
      </c>
      <c r="X8077">
        <f t="shared" si="634"/>
        <v>0</v>
      </c>
      <c r="Y8077">
        <f>VLOOKUP(RIGHT($X$1,5),Key!$A$9:$B$14,2,FALSE)</f>
        <v>3.7</v>
      </c>
      <c r="Z8077">
        <f t="shared" si="632"/>
        <v>10.199999999999999</v>
      </c>
      <c r="AA8077">
        <f t="shared" si="633"/>
        <v>0</v>
      </c>
    </row>
    <row r="8078" spans="1:27" x14ac:dyDescent="0.3">
      <c r="A8078">
        <v>100067</v>
      </c>
      <c r="B8078">
        <v>230922</v>
      </c>
      <c r="C8078" s="3">
        <v>44130.837500000001</v>
      </c>
      <c r="D8078">
        <v>0</v>
      </c>
      <c r="E8078">
        <v>2</v>
      </c>
      <c r="F8078" t="s">
        <v>25</v>
      </c>
      <c r="G8078">
        <v>1</v>
      </c>
      <c r="H8078">
        <v>64.78125</v>
      </c>
      <c r="I8078">
        <v>16.683589999999999</v>
      </c>
      <c r="J8078">
        <v>0.9296875</v>
      </c>
      <c r="K8078">
        <v>46.019530000000003</v>
      </c>
      <c r="L8078" s="3">
        <v>44130.589583333334</v>
      </c>
      <c r="M8078">
        <v>17.18</v>
      </c>
      <c r="N8078" t="s">
        <v>28</v>
      </c>
      <c r="P8078">
        <f>(C8078-Key!$B$1)*24</f>
        <v>5.0500000000465661</v>
      </c>
      <c r="Q8078">
        <f>(Key!$B$2-'17.1'!C8078)*24</f>
        <v>-2.1000000000349246</v>
      </c>
      <c r="R8078" s="3">
        <f>C8078-(M8078-Key!$B$5)/(24*Key!$B$6)</f>
        <v>44130.823685185183</v>
      </c>
      <c r="S8078">
        <f>M8078-Key!$B$5</f>
        <v>14.92</v>
      </c>
      <c r="T8078" s="2">
        <f t="shared" si="630"/>
        <v>44129.840277777781</v>
      </c>
      <c r="U8078" t="str">
        <f t="shared" si="631"/>
        <v>10-25-2020 20:10</v>
      </c>
      <c r="V8078">
        <f>IFERROR(IF(W8078=Z8078,VLOOKUP($U8078,[1]C8842!$G$2:$M$145,3,FALSE),0),0)</f>
        <v>0</v>
      </c>
      <c r="W8078">
        <f>VLOOKUP(RIGHT($V$1,5),Key!$A$9:$B$14,2,FALSE)</f>
        <v>10.199999999999999</v>
      </c>
      <c r="X8078">
        <f t="shared" si="634"/>
        <v>0</v>
      </c>
      <c r="Y8078">
        <f>VLOOKUP(RIGHT($X$1,5),Key!$A$9:$B$14,2,FALSE)</f>
        <v>3.7</v>
      </c>
      <c r="Z8078">
        <f t="shared" si="632"/>
        <v>10.199999999999999</v>
      </c>
      <c r="AA8078">
        <f t="shared" si="633"/>
        <v>0</v>
      </c>
    </row>
    <row r="8079" spans="1:27" x14ac:dyDescent="0.3">
      <c r="A8079">
        <v>100067</v>
      </c>
      <c r="B8079">
        <v>230922</v>
      </c>
      <c r="C8079" s="3">
        <v>44130.837500000001</v>
      </c>
      <c r="D8079">
        <v>2</v>
      </c>
      <c r="E8079">
        <v>1</v>
      </c>
      <c r="F8079" t="s">
        <v>26</v>
      </c>
      <c r="G8079">
        <v>1</v>
      </c>
      <c r="H8079">
        <v>69.921880000000002</v>
      </c>
      <c r="I8079">
        <v>19.210940000000001</v>
      </c>
      <c r="J8079">
        <v>0.95703130000000003</v>
      </c>
      <c r="K8079">
        <v>82.035160000000005</v>
      </c>
      <c r="L8079" s="3">
        <v>44130.589583333334</v>
      </c>
      <c r="M8079">
        <v>17.18</v>
      </c>
      <c r="N8079" t="s">
        <v>28</v>
      </c>
      <c r="P8079">
        <f>(C8079-Key!$B$1)*24</f>
        <v>5.0500000000465661</v>
      </c>
      <c r="Q8079">
        <f>(Key!$B$2-'17.1'!C8079)*24</f>
        <v>-2.1000000000349246</v>
      </c>
      <c r="R8079" s="3">
        <f>C8079-(M8079-Key!$B$5)/(24*Key!$B$6)</f>
        <v>44130.823685185183</v>
      </c>
      <c r="S8079">
        <f>M8079-Key!$B$5</f>
        <v>14.92</v>
      </c>
      <c r="T8079" s="2">
        <f t="shared" si="630"/>
        <v>44129.840277777781</v>
      </c>
      <c r="U8079" t="str">
        <f t="shared" si="631"/>
        <v>10-25-2020 20:10</v>
      </c>
      <c r="V8079">
        <f>IFERROR(IF(W8079=Z8079,VLOOKUP($U8079,[1]C8842!$G$2:$M$145,3,FALSE),0),0)</f>
        <v>0</v>
      </c>
      <c r="W8079">
        <f>VLOOKUP(RIGHT($V$1,5),Key!$A$9:$B$14,2,FALSE)</f>
        <v>10.199999999999999</v>
      </c>
      <c r="X8079">
        <f t="shared" si="634"/>
        <v>0</v>
      </c>
      <c r="Y8079">
        <f>VLOOKUP(RIGHT($X$1,5),Key!$A$9:$B$14,2,FALSE)</f>
        <v>3.7</v>
      </c>
      <c r="Z8079">
        <f t="shared" si="632"/>
        <v>10.199999999999999</v>
      </c>
      <c r="AA8079">
        <f t="shared" si="633"/>
        <v>0</v>
      </c>
    </row>
    <row r="8080" spans="1:27" x14ac:dyDescent="0.3">
      <c r="A8080">
        <v>100067</v>
      </c>
      <c r="B8080">
        <v>230922</v>
      </c>
      <c r="C8080" s="3">
        <v>44130.837500000001</v>
      </c>
      <c r="D8080">
        <v>3</v>
      </c>
      <c r="E8080">
        <v>2</v>
      </c>
      <c r="F8080" t="s">
        <v>26</v>
      </c>
      <c r="G8080">
        <v>3</v>
      </c>
      <c r="H8080">
        <v>63.324219999999997</v>
      </c>
      <c r="I8080">
        <v>39.644530000000003</v>
      </c>
      <c r="J8080">
        <v>1.917969</v>
      </c>
      <c r="K8080">
        <v>94.039060000000006</v>
      </c>
      <c r="L8080" s="3">
        <v>44130.589583333334</v>
      </c>
      <c r="M8080">
        <v>17.18</v>
      </c>
      <c r="N8080" t="s">
        <v>28</v>
      </c>
      <c r="P8080">
        <f>(C8080-Key!$B$1)*24</f>
        <v>5.0500000000465661</v>
      </c>
      <c r="Q8080">
        <f>(Key!$B$2-'17.1'!C8080)*24</f>
        <v>-2.1000000000349246</v>
      </c>
      <c r="R8080" s="3">
        <f>C8080-(M8080-Key!$B$5)/(24*Key!$B$6)</f>
        <v>44130.823685185183</v>
      </c>
      <c r="S8080">
        <f>M8080-Key!$B$5</f>
        <v>14.92</v>
      </c>
      <c r="T8080" s="2">
        <f t="shared" si="630"/>
        <v>44129.840277777781</v>
      </c>
      <c r="U8080" t="str">
        <f t="shared" si="631"/>
        <v>10-25-2020 20:10</v>
      </c>
      <c r="V8080">
        <f>IFERROR(IF(W8080=Z8080,VLOOKUP($U8080,[1]C8842!$G$2:$M$145,3,FALSE),0),0)</f>
        <v>0</v>
      </c>
      <c r="W8080">
        <f>VLOOKUP(RIGHT($V$1,5),Key!$A$9:$B$14,2,FALSE)</f>
        <v>10.199999999999999</v>
      </c>
      <c r="X8080">
        <f t="shared" si="634"/>
        <v>0</v>
      </c>
      <c r="Y8080">
        <f>VLOOKUP(RIGHT($X$1,5),Key!$A$9:$B$14,2,FALSE)</f>
        <v>3.7</v>
      </c>
      <c r="Z8080">
        <f t="shared" si="632"/>
        <v>10.199999999999999</v>
      </c>
      <c r="AA8080">
        <f t="shared" si="633"/>
        <v>0</v>
      </c>
    </row>
    <row r="8081" spans="1:27" x14ac:dyDescent="0.3">
      <c r="A8081">
        <v>100067</v>
      </c>
      <c r="B8081">
        <v>230922</v>
      </c>
      <c r="C8081" s="3">
        <v>44130.837500000001</v>
      </c>
      <c r="D8081">
        <v>3</v>
      </c>
      <c r="E8081">
        <v>2</v>
      </c>
      <c r="F8081" t="s">
        <v>26</v>
      </c>
      <c r="G8081">
        <v>3</v>
      </c>
      <c r="H8081">
        <v>64.453130000000002</v>
      </c>
      <c r="I8081">
        <v>37.425780000000003</v>
      </c>
      <c r="J8081">
        <v>1.792969</v>
      </c>
      <c r="K8081">
        <v>93.039060000000006</v>
      </c>
      <c r="L8081" s="3">
        <v>44130.589583333334</v>
      </c>
      <c r="M8081">
        <v>17.18</v>
      </c>
      <c r="N8081" t="s">
        <v>28</v>
      </c>
      <c r="P8081">
        <f>(C8081-Key!$B$1)*24</f>
        <v>5.0500000000465661</v>
      </c>
      <c r="Q8081">
        <f>(Key!$B$2-'17.1'!C8081)*24</f>
        <v>-2.1000000000349246</v>
      </c>
      <c r="R8081" s="3">
        <f>C8081-(M8081-Key!$B$5)/(24*Key!$B$6)</f>
        <v>44130.823685185183</v>
      </c>
      <c r="S8081">
        <f>M8081-Key!$B$5</f>
        <v>14.92</v>
      </c>
      <c r="T8081" s="2">
        <f t="shared" si="630"/>
        <v>44129.840277777781</v>
      </c>
      <c r="U8081" t="str">
        <f t="shared" si="631"/>
        <v>10-25-2020 20:10</v>
      </c>
      <c r="V8081">
        <f>IFERROR(IF(W8081=Z8081,VLOOKUP($U8081,[1]C8842!$G$2:$M$145,3,FALSE),0),0)</f>
        <v>0</v>
      </c>
      <c r="W8081">
        <f>VLOOKUP(RIGHT($V$1,5),Key!$A$9:$B$14,2,FALSE)</f>
        <v>10.199999999999999</v>
      </c>
      <c r="X8081">
        <f t="shared" si="634"/>
        <v>0</v>
      </c>
      <c r="Y8081">
        <f>VLOOKUP(RIGHT($X$1,5),Key!$A$9:$B$14,2,FALSE)</f>
        <v>3.7</v>
      </c>
      <c r="Z8081">
        <f t="shared" si="632"/>
        <v>10.199999999999999</v>
      </c>
      <c r="AA8081">
        <f t="shared" si="633"/>
        <v>0</v>
      </c>
    </row>
    <row r="8082" spans="1:27" x14ac:dyDescent="0.3">
      <c r="A8082">
        <v>100067</v>
      </c>
      <c r="B8082">
        <v>230922</v>
      </c>
      <c r="C8082" s="3">
        <v>44130.838194444441</v>
      </c>
      <c r="D8082">
        <v>1</v>
      </c>
      <c r="E8082">
        <v>1</v>
      </c>
      <c r="F8082" t="s">
        <v>25</v>
      </c>
      <c r="G8082">
        <v>1</v>
      </c>
      <c r="H8082">
        <v>69.210939999999994</v>
      </c>
      <c r="I8082">
        <v>19.976559999999999</v>
      </c>
      <c r="J8082">
        <v>0.99609380000000003</v>
      </c>
      <c r="K8082">
        <v>58.023440000000001</v>
      </c>
      <c r="L8082" s="3">
        <v>44130.589583333334</v>
      </c>
      <c r="M8082">
        <v>17.18</v>
      </c>
      <c r="N8082" t="s">
        <v>28</v>
      </c>
      <c r="P8082">
        <f>(C8082-Key!$B$1)*24</f>
        <v>5.066666666592937</v>
      </c>
      <c r="Q8082">
        <f>(Key!$B$2-'17.1'!C8082)*24</f>
        <v>-2.1166666665812954</v>
      </c>
      <c r="R8082" s="3">
        <f>C8082-(M8082-Key!$B$5)/(24*Key!$B$6)</f>
        <v>44130.824379629623</v>
      </c>
      <c r="S8082">
        <f>M8082-Key!$B$5</f>
        <v>14.92</v>
      </c>
      <c r="T8082" s="2">
        <f t="shared" si="630"/>
        <v>44129.840277777781</v>
      </c>
      <c r="U8082" t="str">
        <f t="shared" si="631"/>
        <v>10-25-2020 20:10</v>
      </c>
      <c r="V8082">
        <f>IFERROR(IF(W8082=Z8082,VLOOKUP($U8082,[1]C8842!$G$2:$M$145,3,FALSE),0),0)</f>
        <v>0</v>
      </c>
      <c r="W8082">
        <f>VLOOKUP(RIGHT($V$1,5),Key!$A$9:$B$14,2,FALSE)</f>
        <v>10.199999999999999</v>
      </c>
      <c r="X8082">
        <f t="shared" si="634"/>
        <v>0</v>
      </c>
      <c r="Y8082">
        <f>VLOOKUP(RIGHT($X$1,5),Key!$A$9:$B$14,2,FALSE)</f>
        <v>3.7</v>
      </c>
      <c r="Z8082">
        <f t="shared" si="632"/>
        <v>10.199999999999999</v>
      </c>
      <c r="AA8082">
        <f t="shared" si="633"/>
        <v>0</v>
      </c>
    </row>
    <row r="8083" spans="1:27" x14ac:dyDescent="0.3">
      <c r="A8083">
        <v>100067</v>
      </c>
      <c r="B8083">
        <v>230922</v>
      </c>
      <c r="C8083" s="3">
        <v>44130.838194444441</v>
      </c>
      <c r="D8083">
        <v>2</v>
      </c>
      <c r="E8083">
        <v>1</v>
      </c>
      <c r="F8083" t="s">
        <v>26</v>
      </c>
      <c r="G8083">
        <v>1</v>
      </c>
      <c r="H8083">
        <v>66.699219999999997</v>
      </c>
      <c r="I8083">
        <v>17.60547</v>
      </c>
      <c r="J8083">
        <v>0.94140630000000003</v>
      </c>
      <c r="K8083">
        <v>81.035160000000005</v>
      </c>
      <c r="L8083" s="3">
        <v>44130.589583333334</v>
      </c>
      <c r="M8083">
        <v>17.18</v>
      </c>
      <c r="N8083" t="s">
        <v>28</v>
      </c>
      <c r="P8083">
        <f>(C8083-Key!$B$1)*24</f>
        <v>5.066666666592937</v>
      </c>
      <c r="Q8083">
        <f>(Key!$B$2-'17.1'!C8083)*24</f>
        <v>-2.1166666665812954</v>
      </c>
      <c r="R8083" s="3">
        <f>C8083-(M8083-Key!$B$5)/(24*Key!$B$6)</f>
        <v>44130.824379629623</v>
      </c>
      <c r="S8083">
        <f>M8083-Key!$B$5</f>
        <v>14.92</v>
      </c>
      <c r="T8083" s="2">
        <f t="shared" si="630"/>
        <v>44129.840277777781</v>
      </c>
      <c r="U8083" t="str">
        <f t="shared" si="631"/>
        <v>10-25-2020 20:10</v>
      </c>
      <c r="V8083">
        <f>IFERROR(IF(W8083=Z8083,VLOOKUP($U8083,[1]C8842!$G$2:$M$145,3,FALSE),0),0)</f>
        <v>0</v>
      </c>
      <c r="W8083">
        <f>VLOOKUP(RIGHT($V$1,5),Key!$A$9:$B$14,2,FALSE)</f>
        <v>10.199999999999999</v>
      </c>
      <c r="X8083">
        <f t="shared" si="634"/>
        <v>0</v>
      </c>
      <c r="Y8083">
        <f>VLOOKUP(RIGHT($X$1,5),Key!$A$9:$B$14,2,FALSE)</f>
        <v>3.7</v>
      </c>
      <c r="Z8083">
        <f t="shared" si="632"/>
        <v>10.199999999999999</v>
      </c>
      <c r="AA8083">
        <f t="shared" si="633"/>
        <v>0</v>
      </c>
    </row>
    <row r="8084" spans="1:27" x14ac:dyDescent="0.3">
      <c r="A8084">
        <v>100067</v>
      </c>
      <c r="B8084">
        <v>230922</v>
      </c>
      <c r="C8084" s="3">
        <v>44130.838194444441</v>
      </c>
      <c r="D8084">
        <v>3</v>
      </c>
      <c r="E8084">
        <v>2</v>
      </c>
      <c r="F8084" t="s">
        <v>26</v>
      </c>
      <c r="G8084">
        <v>1</v>
      </c>
      <c r="H8084">
        <v>65.234380000000002</v>
      </c>
      <c r="I8084">
        <v>14.503909999999999</v>
      </c>
      <c r="J8084">
        <v>0.8359375</v>
      </c>
      <c r="K8084">
        <v>92.039060000000006</v>
      </c>
      <c r="L8084" s="3">
        <v>44130.589583333334</v>
      </c>
      <c r="M8084">
        <v>17.18</v>
      </c>
      <c r="N8084" t="s">
        <v>28</v>
      </c>
      <c r="P8084">
        <f>(C8084-Key!$B$1)*24</f>
        <v>5.066666666592937</v>
      </c>
      <c r="Q8084">
        <f>(Key!$B$2-'17.1'!C8084)*24</f>
        <v>-2.1166666665812954</v>
      </c>
      <c r="R8084" s="3">
        <f>C8084-(M8084-Key!$B$5)/(24*Key!$B$6)</f>
        <v>44130.824379629623</v>
      </c>
      <c r="S8084">
        <f>M8084-Key!$B$5</f>
        <v>14.92</v>
      </c>
      <c r="T8084" s="2">
        <f t="shared" si="630"/>
        <v>44129.840277777781</v>
      </c>
      <c r="U8084" t="str">
        <f t="shared" si="631"/>
        <v>10-25-2020 20:10</v>
      </c>
      <c r="V8084">
        <f>IFERROR(IF(W8084=Z8084,VLOOKUP($U8084,[1]C8842!$G$2:$M$145,3,FALSE),0),0)</f>
        <v>0</v>
      </c>
      <c r="W8084">
        <f>VLOOKUP(RIGHT($V$1,5),Key!$A$9:$B$14,2,FALSE)</f>
        <v>10.199999999999999</v>
      </c>
      <c r="X8084">
        <f t="shared" si="634"/>
        <v>0</v>
      </c>
      <c r="Y8084">
        <f>VLOOKUP(RIGHT($X$1,5),Key!$A$9:$B$14,2,FALSE)</f>
        <v>3.7</v>
      </c>
      <c r="Z8084">
        <f t="shared" si="632"/>
        <v>10.199999999999999</v>
      </c>
      <c r="AA8084">
        <f t="shared" si="633"/>
        <v>0</v>
      </c>
    </row>
    <row r="8085" spans="1:27" x14ac:dyDescent="0.3">
      <c r="A8085">
        <v>100067</v>
      </c>
      <c r="B8085">
        <v>230922</v>
      </c>
      <c r="C8085" s="3">
        <v>44130.838194444441</v>
      </c>
      <c r="D8085">
        <v>3</v>
      </c>
      <c r="E8085">
        <v>2</v>
      </c>
      <c r="F8085" t="s">
        <v>26</v>
      </c>
      <c r="G8085">
        <v>1</v>
      </c>
      <c r="H8085">
        <v>68.660160000000005</v>
      </c>
      <c r="I8085">
        <v>11.152340000000001</v>
      </c>
      <c r="J8085">
        <v>0.6640625</v>
      </c>
      <c r="K8085">
        <v>95.039060000000006</v>
      </c>
      <c r="L8085" s="3">
        <v>44130.589583333334</v>
      </c>
      <c r="M8085">
        <v>17.18</v>
      </c>
      <c r="N8085" t="s">
        <v>28</v>
      </c>
      <c r="P8085">
        <f>(C8085-Key!$B$1)*24</f>
        <v>5.066666666592937</v>
      </c>
      <c r="Q8085">
        <f>(Key!$B$2-'17.1'!C8085)*24</f>
        <v>-2.1166666665812954</v>
      </c>
      <c r="R8085" s="3">
        <f>C8085-(M8085-Key!$B$5)/(24*Key!$B$6)</f>
        <v>44130.824379629623</v>
      </c>
      <c r="S8085">
        <f>M8085-Key!$B$5</f>
        <v>14.92</v>
      </c>
      <c r="T8085" s="2">
        <f t="shared" si="630"/>
        <v>44129.840277777781</v>
      </c>
      <c r="U8085" t="str">
        <f t="shared" si="631"/>
        <v>10-25-2020 20:10</v>
      </c>
      <c r="V8085">
        <f>IFERROR(IF(W8085=Z8085,VLOOKUP($U8085,[1]C8842!$G$2:$M$145,3,FALSE),0),0)</f>
        <v>0</v>
      </c>
      <c r="W8085">
        <f>VLOOKUP(RIGHT($V$1,5),Key!$A$9:$B$14,2,FALSE)</f>
        <v>10.199999999999999</v>
      </c>
      <c r="X8085">
        <f t="shared" si="634"/>
        <v>0</v>
      </c>
      <c r="Y8085">
        <f>VLOOKUP(RIGHT($X$1,5),Key!$A$9:$B$14,2,FALSE)</f>
        <v>3.7</v>
      </c>
      <c r="Z8085">
        <f t="shared" si="632"/>
        <v>10.199999999999999</v>
      </c>
      <c r="AA8085">
        <f t="shared" si="633"/>
        <v>0</v>
      </c>
    </row>
    <row r="8086" spans="1:27" x14ac:dyDescent="0.3">
      <c r="A8086">
        <v>100067</v>
      </c>
      <c r="B8086">
        <v>230922</v>
      </c>
      <c r="C8086" s="3">
        <v>44130.838194444441</v>
      </c>
      <c r="D8086">
        <v>0</v>
      </c>
      <c r="E8086">
        <v>2</v>
      </c>
      <c r="F8086" t="s">
        <v>25</v>
      </c>
      <c r="G8086">
        <v>1</v>
      </c>
      <c r="H8086">
        <v>63.378909999999998</v>
      </c>
      <c r="I8086">
        <v>16.097660000000001</v>
      </c>
      <c r="J8086">
        <v>0.92578130000000003</v>
      </c>
      <c r="K8086">
        <v>46.019530000000003</v>
      </c>
      <c r="L8086" s="3">
        <v>44130.589583333334</v>
      </c>
      <c r="M8086">
        <v>17.18</v>
      </c>
      <c r="N8086" t="s">
        <v>28</v>
      </c>
      <c r="P8086">
        <f>(C8086-Key!$B$1)*24</f>
        <v>5.066666666592937</v>
      </c>
      <c r="Q8086">
        <f>(Key!$B$2-'17.1'!C8086)*24</f>
        <v>-2.1166666665812954</v>
      </c>
      <c r="R8086" s="3">
        <f>C8086-(M8086-Key!$B$5)/(24*Key!$B$6)</f>
        <v>44130.824379629623</v>
      </c>
      <c r="S8086">
        <f>M8086-Key!$B$5</f>
        <v>14.92</v>
      </c>
      <c r="T8086" s="2">
        <f t="shared" si="630"/>
        <v>44129.840277777781</v>
      </c>
      <c r="U8086" t="str">
        <f t="shared" si="631"/>
        <v>10-25-2020 20:10</v>
      </c>
      <c r="V8086">
        <f>IFERROR(IF(W8086=Z8086,VLOOKUP($U8086,[1]C8842!$G$2:$M$145,3,FALSE),0),0)</f>
        <v>0</v>
      </c>
      <c r="W8086">
        <f>VLOOKUP(RIGHT($V$1,5),Key!$A$9:$B$14,2,FALSE)</f>
        <v>10.199999999999999</v>
      </c>
      <c r="X8086">
        <f t="shared" si="634"/>
        <v>0</v>
      </c>
      <c r="Y8086">
        <f>VLOOKUP(RIGHT($X$1,5),Key!$A$9:$B$14,2,FALSE)</f>
        <v>3.7</v>
      </c>
      <c r="Z8086">
        <f t="shared" si="632"/>
        <v>10.199999999999999</v>
      </c>
      <c r="AA8086">
        <f t="shared" si="633"/>
        <v>0</v>
      </c>
    </row>
    <row r="8087" spans="1:27" x14ac:dyDescent="0.3">
      <c r="A8087">
        <v>100067</v>
      </c>
      <c r="B8087">
        <v>230922</v>
      </c>
      <c r="C8087" s="3">
        <v>44130.838194444441</v>
      </c>
      <c r="D8087">
        <v>2</v>
      </c>
      <c r="E8087">
        <v>1</v>
      </c>
      <c r="F8087" t="s">
        <v>26</v>
      </c>
      <c r="G8087">
        <v>1</v>
      </c>
      <c r="H8087">
        <v>65.265630000000002</v>
      </c>
      <c r="I8087">
        <v>14.382809999999999</v>
      </c>
      <c r="J8087">
        <v>0.828125</v>
      </c>
      <c r="K8087">
        <v>81.035160000000005</v>
      </c>
      <c r="L8087" s="3">
        <v>44130.589583333334</v>
      </c>
      <c r="M8087">
        <v>17.18</v>
      </c>
      <c r="N8087" t="s">
        <v>28</v>
      </c>
      <c r="P8087">
        <f>(C8087-Key!$B$1)*24</f>
        <v>5.066666666592937</v>
      </c>
      <c r="Q8087">
        <f>(Key!$B$2-'17.1'!C8087)*24</f>
        <v>-2.1166666665812954</v>
      </c>
      <c r="R8087" s="3">
        <f>C8087-(M8087-Key!$B$5)/(24*Key!$B$6)</f>
        <v>44130.824379629623</v>
      </c>
      <c r="S8087">
        <f>M8087-Key!$B$5</f>
        <v>14.92</v>
      </c>
      <c r="T8087" s="2">
        <f t="shared" si="630"/>
        <v>44129.840277777781</v>
      </c>
      <c r="U8087" t="str">
        <f t="shared" si="631"/>
        <v>10-25-2020 20:10</v>
      </c>
      <c r="V8087">
        <f>IFERROR(IF(W8087=Z8087,VLOOKUP($U8087,[1]C8842!$G$2:$M$145,3,FALSE),0),0)</f>
        <v>0</v>
      </c>
      <c r="W8087">
        <f>VLOOKUP(RIGHT($V$1,5),Key!$A$9:$B$14,2,FALSE)</f>
        <v>10.199999999999999</v>
      </c>
      <c r="X8087">
        <f t="shared" si="634"/>
        <v>0</v>
      </c>
      <c r="Y8087">
        <f>VLOOKUP(RIGHT($X$1,5),Key!$A$9:$B$14,2,FALSE)</f>
        <v>3.7</v>
      </c>
      <c r="Z8087">
        <f t="shared" si="632"/>
        <v>10.199999999999999</v>
      </c>
      <c r="AA8087">
        <f t="shared" si="633"/>
        <v>0</v>
      </c>
    </row>
    <row r="8088" spans="1:27" x14ac:dyDescent="0.3">
      <c r="A8088">
        <v>100067</v>
      </c>
      <c r="B8088">
        <v>230922</v>
      </c>
      <c r="C8088" s="3">
        <v>44130.838194444441</v>
      </c>
      <c r="D8088">
        <v>1</v>
      </c>
      <c r="E8088">
        <v>1</v>
      </c>
      <c r="F8088" t="s">
        <v>25</v>
      </c>
      <c r="G8088">
        <v>1</v>
      </c>
      <c r="H8088">
        <v>70.457030000000003</v>
      </c>
      <c r="I8088">
        <v>17.554690000000001</v>
      </c>
      <c r="J8088">
        <v>0.88671880000000003</v>
      </c>
      <c r="K8088">
        <v>56.023440000000001</v>
      </c>
      <c r="L8088" s="3">
        <v>44130.589583333334</v>
      </c>
      <c r="M8088">
        <v>17.18</v>
      </c>
      <c r="N8088" t="s">
        <v>28</v>
      </c>
      <c r="P8088">
        <f>(C8088-Key!$B$1)*24</f>
        <v>5.066666666592937</v>
      </c>
      <c r="Q8088">
        <f>(Key!$B$2-'17.1'!C8088)*24</f>
        <v>-2.1166666665812954</v>
      </c>
      <c r="R8088" s="3">
        <f>C8088-(M8088-Key!$B$5)/(24*Key!$B$6)</f>
        <v>44130.824379629623</v>
      </c>
      <c r="S8088">
        <f>M8088-Key!$B$5</f>
        <v>14.92</v>
      </c>
      <c r="T8088" s="2">
        <f t="shared" si="630"/>
        <v>44129.840277777781</v>
      </c>
      <c r="U8088" t="str">
        <f t="shared" si="631"/>
        <v>10-25-2020 20:10</v>
      </c>
      <c r="V8088">
        <f>IFERROR(IF(W8088=Z8088,VLOOKUP($U8088,[1]C8842!$G$2:$M$145,3,FALSE),0),0)</f>
        <v>0</v>
      </c>
      <c r="W8088">
        <f>VLOOKUP(RIGHT($V$1,5),Key!$A$9:$B$14,2,FALSE)</f>
        <v>10.199999999999999</v>
      </c>
      <c r="X8088">
        <f t="shared" si="634"/>
        <v>0</v>
      </c>
      <c r="Y8088">
        <f>VLOOKUP(RIGHT($X$1,5),Key!$A$9:$B$14,2,FALSE)</f>
        <v>3.7</v>
      </c>
      <c r="Z8088">
        <f t="shared" si="632"/>
        <v>10.199999999999999</v>
      </c>
      <c r="AA8088">
        <f t="shared" si="633"/>
        <v>0</v>
      </c>
    </row>
    <row r="8089" spans="1:27" x14ac:dyDescent="0.3">
      <c r="A8089">
        <v>100067</v>
      </c>
      <c r="B8089">
        <v>230922</v>
      </c>
      <c r="C8089" s="3">
        <v>44130.838194444441</v>
      </c>
      <c r="D8089">
        <v>2</v>
      </c>
      <c r="E8089">
        <v>1</v>
      </c>
      <c r="F8089" t="s">
        <v>26</v>
      </c>
      <c r="G8089">
        <v>1</v>
      </c>
      <c r="H8089">
        <v>64.15625</v>
      </c>
      <c r="I8089">
        <v>16.789059999999999</v>
      </c>
      <c r="J8089">
        <v>0.94140630000000003</v>
      </c>
      <c r="K8089">
        <v>80.03125</v>
      </c>
      <c r="L8089" s="3">
        <v>44130.589583333334</v>
      </c>
      <c r="M8089">
        <v>17.18</v>
      </c>
      <c r="N8089" t="s">
        <v>28</v>
      </c>
      <c r="P8089">
        <f>(C8089-Key!$B$1)*24</f>
        <v>5.066666666592937</v>
      </c>
      <c r="Q8089">
        <f>(Key!$B$2-'17.1'!C8089)*24</f>
        <v>-2.1166666665812954</v>
      </c>
      <c r="R8089" s="3">
        <f>C8089-(M8089-Key!$B$5)/(24*Key!$B$6)</f>
        <v>44130.824379629623</v>
      </c>
      <c r="S8089">
        <f>M8089-Key!$B$5</f>
        <v>14.92</v>
      </c>
      <c r="T8089" s="2">
        <f t="shared" si="630"/>
        <v>44129.840277777781</v>
      </c>
      <c r="U8089" t="str">
        <f t="shared" si="631"/>
        <v>10-25-2020 20:10</v>
      </c>
      <c r="V8089">
        <f>IFERROR(IF(W8089=Z8089,VLOOKUP($U8089,[1]C8842!$G$2:$M$145,3,FALSE),0),0)</f>
        <v>0</v>
      </c>
      <c r="W8089">
        <f>VLOOKUP(RIGHT($V$1,5),Key!$A$9:$B$14,2,FALSE)</f>
        <v>10.199999999999999</v>
      </c>
      <c r="X8089">
        <f t="shared" si="634"/>
        <v>0</v>
      </c>
      <c r="Y8089">
        <f>VLOOKUP(RIGHT($X$1,5),Key!$A$9:$B$14,2,FALSE)</f>
        <v>3.7</v>
      </c>
      <c r="Z8089">
        <f t="shared" si="632"/>
        <v>10.199999999999999</v>
      </c>
      <c r="AA8089">
        <f t="shared" si="633"/>
        <v>0</v>
      </c>
    </row>
    <row r="8090" spans="1:27" x14ac:dyDescent="0.3">
      <c r="A8090">
        <v>100067</v>
      </c>
      <c r="B8090">
        <v>230922</v>
      </c>
      <c r="C8090" s="3">
        <v>44130.838194444441</v>
      </c>
      <c r="D8090">
        <v>1</v>
      </c>
      <c r="E8090">
        <v>1</v>
      </c>
      <c r="F8090" t="s">
        <v>25</v>
      </c>
      <c r="G8090">
        <v>2</v>
      </c>
      <c r="H8090">
        <v>64.097660000000005</v>
      </c>
      <c r="I8090">
        <v>21.679690000000001</v>
      </c>
      <c r="J8090">
        <v>1.1484380000000001</v>
      </c>
      <c r="K8090">
        <v>58.023440000000001</v>
      </c>
      <c r="L8090" s="3">
        <v>44130.589583333334</v>
      </c>
      <c r="M8090">
        <v>17.18</v>
      </c>
      <c r="N8090" t="s">
        <v>28</v>
      </c>
      <c r="P8090">
        <f>(C8090-Key!$B$1)*24</f>
        <v>5.066666666592937</v>
      </c>
      <c r="Q8090">
        <f>(Key!$B$2-'17.1'!C8090)*24</f>
        <v>-2.1166666665812954</v>
      </c>
      <c r="R8090" s="3">
        <f>C8090-(M8090-Key!$B$5)/(24*Key!$B$6)</f>
        <v>44130.824379629623</v>
      </c>
      <c r="S8090">
        <f>M8090-Key!$B$5</f>
        <v>14.92</v>
      </c>
      <c r="T8090" s="2">
        <f t="shared" si="630"/>
        <v>44129.840277777781</v>
      </c>
      <c r="U8090" t="str">
        <f t="shared" si="631"/>
        <v>10-25-2020 20:10</v>
      </c>
      <c r="V8090">
        <f>IFERROR(IF(W8090=Z8090,VLOOKUP($U8090,[1]C8842!$G$2:$M$145,3,FALSE),0),0)</f>
        <v>0</v>
      </c>
      <c r="W8090">
        <f>VLOOKUP(RIGHT($V$1,5),Key!$A$9:$B$14,2,FALSE)</f>
        <v>10.199999999999999</v>
      </c>
      <c r="X8090">
        <f t="shared" si="634"/>
        <v>0</v>
      </c>
      <c r="Y8090">
        <f>VLOOKUP(RIGHT($X$1,5),Key!$A$9:$B$14,2,FALSE)</f>
        <v>3.7</v>
      </c>
      <c r="Z8090">
        <f t="shared" si="632"/>
        <v>10.199999999999999</v>
      </c>
      <c r="AA8090">
        <f t="shared" si="633"/>
        <v>0</v>
      </c>
    </row>
    <row r="8091" spans="1:27" x14ac:dyDescent="0.3">
      <c r="A8091">
        <v>100067</v>
      </c>
      <c r="B8091">
        <v>230922</v>
      </c>
      <c r="C8091" s="3">
        <v>44130.838194444441</v>
      </c>
      <c r="D8091">
        <v>2</v>
      </c>
      <c r="E8091">
        <v>1</v>
      </c>
      <c r="F8091" t="s">
        <v>26</v>
      </c>
      <c r="G8091">
        <v>1</v>
      </c>
      <c r="H8091">
        <v>74.472660000000005</v>
      </c>
      <c r="I8091">
        <v>19.60547</v>
      </c>
      <c r="J8091">
        <v>0.9140625</v>
      </c>
      <c r="K8091">
        <v>82.035160000000005</v>
      </c>
      <c r="L8091" s="3">
        <v>44130.589583333334</v>
      </c>
      <c r="M8091">
        <v>17.18</v>
      </c>
      <c r="N8091" t="s">
        <v>28</v>
      </c>
      <c r="P8091">
        <f>(C8091-Key!$B$1)*24</f>
        <v>5.066666666592937</v>
      </c>
      <c r="Q8091">
        <f>(Key!$B$2-'17.1'!C8091)*24</f>
        <v>-2.1166666665812954</v>
      </c>
      <c r="R8091" s="3">
        <f>C8091-(M8091-Key!$B$5)/(24*Key!$B$6)</f>
        <v>44130.824379629623</v>
      </c>
      <c r="S8091">
        <f>M8091-Key!$B$5</f>
        <v>14.92</v>
      </c>
      <c r="T8091" s="2">
        <f t="shared" si="630"/>
        <v>44129.840277777781</v>
      </c>
      <c r="U8091" t="str">
        <f t="shared" si="631"/>
        <v>10-25-2020 20:10</v>
      </c>
      <c r="V8091">
        <f>IFERROR(IF(W8091=Z8091,VLOOKUP($U8091,[1]C8842!$G$2:$M$145,3,FALSE),0),0)</f>
        <v>0</v>
      </c>
      <c r="W8091">
        <f>VLOOKUP(RIGHT($V$1,5),Key!$A$9:$B$14,2,FALSE)</f>
        <v>10.199999999999999</v>
      </c>
      <c r="X8091">
        <f t="shared" si="634"/>
        <v>0</v>
      </c>
      <c r="Y8091">
        <f>VLOOKUP(RIGHT($X$1,5),Key!$A$9:$B$14,2,FALSE)</f>
        <v>3.7</v>
      </c>
      <c r="Z8091">
        <f t="shared" si="632"/>
        <v>10.199999999999999</v>
      </c>
      <c r="AA8091">
        <f t="shared" si="633"/>
        <v>0</v>
      </c>
    </row>
    <row r="8092" spans="1:27" x14ac:dyDescent="0.3">
      <c r="A8092">
        <v>100067</v>
      </c>
      <c r="B8092">
        <v>230922</v>
      </c>
      <c r="C8092" s="3">
        <v>44130.838194444441</v>
      </c>
      <c r="D8092">
        <v>3</v>
      </c>
      <c r="E8092">
        <v>2</v>
      </c>
      <c r="F8092" t="s">
        <v>26</v>
      </c>
      <c r="G8092">
        <v>1</v>
      </c>
      <c r="H8092">
        <v>71.628910000000005</v>
      </c>
      <c r="I8092">
        <v>17.179690000000001</v>
      </c>
      <c r="J8092">
        <v>0.859375</v>
      </c>
      <c r="K8092">
        <v>96.039060000000006</v>
      </c>
      <c r="L8092" s="3">
        <v>44130.589583333334</v>
      </c>
      <c r="M8092">
        <v>17.18</v>
      </c>
      <c r="N8092" t="s">
        <v>28</v>
      </c>
      <c r="P8092">
        <f>(C8092-Key!$B$1)*24</f>
        <v>5.066666666592937</v>
      </c>
      <c r="Q8092">
        <f>(Key!$B$2-'17.1'!C8092)*24</f>
        <v>-2.1166666665812954</v>
      </c>
      <c r="R8092" s="3">
        <f>C8092-(M8092-Key!$B$5)/(24*Key!$B$6)</f>
        <v>44130.824379629623</v>
      </c>
      <c r="S8092">
        <f>M8092-Key!$B$5</f>
        <v>14.92</v>
      </c>
      <c r="T8092" s="2">
        <f t="shared" si="630"/>
        <v>44129.840277777781</v>
      </c>
      <c r="U8092" t="str">
        <f t="shared" si="631"/>
        <v>10-25-2020 20:10</v>
      </c>
      <c r="V8092">
        <f>IFERROR(IF(W8092=Z8092,VLOOKUP($U8092,[1]C8842!$G$2:$M$145,3,FALSE),0),0)</f>
        <v>0</v>
      </c>
      <c r="W8092">
        <f>VLOOKUP(RIGHT($V$1,5),Key!$A$9:$B$14,2,FALSE)</f>
        <v>10.199999999999999</v>
      </c>
      <c r="X8092">
        <f t="shared" si="634"/>
        <v>0</v>
      </c>
      <c r="Y8092">
        <f>VLOOKUP(RIGHT($X$1,5),Key!$A$9:$B$14,2,FALSE)</f>
        <v>3.7</v>
      </c>
      <c r="Z8092">
        <f t="shared" si="632"/>
        <v>10.199999999999999</v>
      </c>
      <c r="AA8092">
        <f t="shared" si="633"/>
        <v>0</v>
      </c>
    </row>
    <row r="8093" spans="1:27" x14ac:dyDescent="0.3">
      <c r="A8093">
        <v>100067</v>
      </c>
      <c r="B8093">
        <v>230922</v>
      </c>
      <c r="C8093" s="3">
        <v>44130.838194444441</v>
      </c>
      <c r="D8093">
        <v>2</v>
      </c>
      <c r="E8093">
        <v>1</v>
      </c>
      <c r="F8093" t="s">
        <v>26</v>
      </c>
      <c r="G8093">
        <v>1</v>
      </c>
      <c r="H8093">
        <v>71.699219999999997</v>
      </c>
      <c r="I8093">
        <v>17.38672</v>
      </c>
      <c r="J8093">
        <v>0.8671875</v>
      </c>
      <c r="K8093">
        <v>80.03125</v>
      </c>
      <c r="L8093" s="3">
        <v>44130.589583333334</v>
      </c>
      <c r="M8093">
        <v>17.18</v>
      </c>
      <c r="N8093" t="s">
        <v>28</v>
      </c>
      <c r="P8093">
        <f>(C8093-Key!$B$1)*24</f>
        <v>5.066666666592937</v>
      </c>
      <c r="Q8093">
        <f>(Key!$B$2-'17.1'!C8093)*24</f>
        <v>-2.1166666665812954</v>
      </c>
      <c r="R8093" s="3">
        <f>C8093-(M8093-Key!$B$5)/(24*Key!$B$6)</f>
        <v>44130.824379629623</v>
      </c>
      <c r="S8093">
        <f>M8093-Key!$B$5</f>
        <v>14.92</v>
      </c>
      <c r="T8093" s="2">
        <f t="shared" si="630"/>
        <v>44129.840277777781</v>
      </c>
      <c r="U8093" t="str">
        <f t="shared" si="631"/>
        <v>10-25-2020 20:10</v>
      </c>
      <c r="V8093">
        <f>IFERROR(IF(W8093=Z8093,VLOOKUP($U8093,[1]C8842!$G$2:$M$145,3,FALSE),0),0)</f>
        <v>0</v>
      </c>
      <c r="W8093">
        <f>VLOOKUP(RIGHT($V$1,5),Key!$A$9:$B$14,2,FALSE)</f>
        <v>10.199999999999999</v>
      </c>
      <c r="X8093">
        <f t="shared" si="634"/>
        <v>0</v>
      </c>
      <c r="Y8093">
        <f>VLOOKUP(RIGHT($X$1,5),Key!$A$9:$B$14,2,FALSE)</f>
        <v>3.7</v>
      </c>
      <c r="Z8093">
        <f t="shared" si="632"/>
        <v>10.199999999999999</v>
      </c>
      <c r="AA8093">
        <f t="shared" si="633"/>
        <v>0</v>
      </c>
    </row>
    <row r="8094" spans="1:27" x14ac:dyDescent="0.3">
      <c r="A8094">
        <v>100067</v>
      </c>
      <c r="B8094">
        <v>230922</v>
      </c>
      <c r="C8094" s="3">
        <v>44130.838194444441</v>
      </c>
      <c r="D8094">
        <v>0</v>
      </c>
      <c r="E8094">
        <v>2</v>
      </c>
      <c r="F8094" t="s">
        <v>25</v>
      </c>
      <c r="G8094">
        <v>1</v>
      </c>
      <c r="H8094">
        <v>62.789059999999999</v>
      </c>
      <c r="I8094">
        <v>18.58203</v>
      </c>
      <c r="J8094">
        <v>1.0390630000000001</v>
      </c>
      <c r="K8094">
        <v>48.019530000000003</v>
      </c>
      <c r="L8094" s="3">
        <v>44130.589583333334</v>
      </c>
      <c r="M8094">
        <v>17.18</v>
      </c>
      <c r="N8094" t="s">
        <v>28</v>
      </c>
      <c r="P8094">
        <f>(C8094-Key!$B$1)*24</f>
        <v>5.066666666592937</v>
      </c>
      <c r="Q8094">
        <f>(Key!$B$2-'17.1'!C8094)*24</f>
        <v>-2.1166666665812954</v>
      </c>
      <c r="R8094" s="3">
        <f>C8094-(M8094-Key!$B$5)/(24*Key!$B$6)</f>
        <v>44130.824379629623</v>
      </c>
      <c r="S8094">
        <f>M8094-Key!$B$5</f>
        <v>14.92</v>
      </c>
      <c r="T8094" s="2">
        <f t="shared" si="630"/>
        <v>44129.840277777781</v>
      </c>
      <c r="U8094" t="str">
        <f t="shared" si="631"/>
        <v>10-25-2020 20:10</v>
      </c>
      <c r="V8094">
        <f>IFERROR(IF(W8094=Z8094,VLOOKUP($U8094,[1]C8842!$G$2:$M$145,3,FALSE),0),0)</f>
        <v>0</v>
      </c>
      <c r="W8094">
        <f>VLOOKUP(RIGHT($V$1,5),Key!$A$9:$B$14,2,FALSE)</f>
        <v>10.199999999999999</v>
      </c>
      <c r="X8094">
        <f t="shared" si="634"/>
        <v>0</v>
      </c>
      <c r="Y8094">
        <f>VLOOKUP(RIGHT($X$1,5),Key!$A$9:$B$14,2,FALSE)</f>
        <v>3.7</v>
      </c>
      <c r="Z8094">
        <f t="shared" si="632"/>
        <v>10.199999999999999</v>
      </c>
      <c r="AA8094">
        <f t="shared" si="633"/>
        <v>0</v>
      </c>
    </row>
    <row r="8095" spans="1:27" x14ac:dyDescent="0.3">
      <c r="A8095">
        <v>100067</v>
      </c>
      <c r="B8095">
        <v>230922</v>
      </c>
      <c r="C8095" s="3">
        <v>44130.838194444441</v>
      </c>
      <c r="D8095">
        <v>0</v>
      </c>
      <c r="E8095">
        <v>2</v>
      </c>
      <c r="F8095" t="s">
        <v>25</v>
      </c>
      <c r="G8095">
        <v>1</v>
      </c>
      <c r="H8095">
        <v>61.386719999999997</v>
      </c>
      <c r="I8095">
        <v>17.109380000000002</v>
      </c>
      <c r="J8095">
        <v>1</v>
      </c>
      <c r="K8095">
        <v>46.019530000000003</v>
      </c>
      <c r="L8095" s="3">
        <v>44130.589583333334</v>
      </c>
      <c r="M8095">
        <v>17.18</v>
      </c>
      <c r="N8095" t="s">
        <v>28</v>
      </c>
      <c r="P8095">
        <f>(C8095-Key!$B$1)*24</f>
        <v>5.066666666592937</v>
      </c>
      <c r="Q8095">
        <f>(Key!$B$2-'17.1'!C8095)*24</f>
        <v>-2.1166666665812954</v>
      </c>
      <c r="R8095" s="3">
        <f>C8095-(M8095-Key!$B$5)/(24*Key!$B$6)</f>
        <v>44130.824379629623</v>
      </c>
      <c r="S8095">
        <f>M8095-Key!$B$5</f>
        <v>14.92</v>
      </c>
      <c r="T8095" s="2">
        <f t="shared" si="630"/>
        <v>44129.840277777781</v>
      </c>
      <c r="U8095" t="str">
        <f t="shared" si="631"/>
        <v>10-25-2020 20:10</v>
      </c>
      <c r="V8095">
        <f>IFERROR(IF(W8095=Z8095,VLOOKUP($U8095,[1]C8842!$G$2:$M$145,3,FALSE),0),0)</f>
        <v>0</v>
      </c>
      <c r="W8095">
        <f>VLOOKUP(RIGHT($V$1,5),Key!$A$9:$B$14,2,FALSE)</f>
        <v>10.199999999999999</v>
      </c>
      <c r="X8095">
        <f t="shared" si="634"/>
        <v>0</v>
      </c>
      <c r="Y8095">
        <f>VLOOKUP(RIGHT($X$1,5),Key!$A$9:$B$14,2,FALSE)</f>
        <v>3.7</v>
      </c>
      <c r="Z8095">
        <f t="shared" si="632"/>
        <v>10.199999999999999</v>
      </c>
      <c r="AA8095">
        <f t="shared" si="633"/>
        <v>0</v>
      </c>
    </row>
    <row r="8096" spans="1:27" x14ac:dyDescent="0.3">
      <c r="A8096">
        <v>100067</v>
      </c>
      <c r="B8096">
        <v>230922</v>
      </c>
      <c r="C8096" s="3">
        <v>44130.838194444441</v>
      </c>
      <c r="D8096">
        <v>2</v>
      </c>
      <c r="E8096">
        <v>1</v>
      </c>
      <c r="F8096" t="s">
        <v>26</v>
      </c>
      <c r="G8096">
        <v>2</v>
      </c>
      <c r="H8096">
        <v>71.113280000000003</v>
      </c>
      <c r="I8096">
        <v>20.246089999999999</v>
      </c>
      <c r="J8096">
        <v>0.98046880000000003</v>
      </c>
      <c r="K8096">
        <v>83.035160000000005</v>
      </c>
      <c r="L8096" s="3">
        <v>44130.589583333334</v>
      </c>
      <c r="M8096">
        <v>17.18</v>
      </c>
      <c r="N8096" t="s">
        <v>28</v>
      </c>
      <c r="P8096">
        <f>(C8096-Key!$B$1)*24</f>
        <v>5.066666666592937</v>
      </c>
      <c r="Q8096">
        <f>(Key!$B$2-'17.1'!C8096)*24</f>
        <v>-2.1166666665812954</v>
      </c>
      <c r="R8096" s="3">
        <f>C8096-(M8096-Key!$B$5)/(24*Key!$B$6)</f>
        <v>44130.824379629623</v>
      </c>
      <c r="S8096">
        <f>M8096-Key!$B$5</f>
        <v>14.92</v>
      </c>
      <c r="T8096" s="2">
        <f t="shared" si="630"/>
        <v>44129.840277777781</v>
      </c>
      <c r="U8096" t="str">
        <f t="shared" si="631"/>
        <v>10-25-2020 20:10</v>
      </c>
      <c r="V8096">
        <f>IFERROR(IF(W8096=Z8096,VLOOKUP($U8096,[1]C8842!$G$2:$M$145,3,FALSE),0),0)</f>
        <v>0</v>
      </c>
      <c r="W8096">
        <f>VLOOKUP(RIGHT($V$1,5),Key!$A$9:$B$14,2,FALSE)</f>
        <v>10.199999999999999</v>
      </c>
      <c r="X8096">
        <f t="shared" si="634"/>
        <v>0</v>
      </c>
      <c r="Y8096">
        <f>VLOOKUP(RIGHT($X$1,5),Key!$A$9:$B$14,2,FALSE)</f>
        <v>3.7</v>
      </c>
      <c r="Z8096">
        <f t="shared" si="632"/>
        <v>10.199999999999999</v>
      </c>
      <c r="AA8096">
        <f t="shared" si="633"/>
        <v>0</v>
      </c>
    </row>
    <row r="8097" spans="1:27" x14ac:dyDescent="0.3">
      <c r="A8097">
        <v>100067</v>
      </c>
      <c r="B8097">
        <v>230922</v>
      </c>
      <c r="C8097" s="3">
        <v>44130.838194444441</v>
      </c>
      <c r="D8097">
        <v>1</v>
      </c>
      <c r="E8097">
        <v>1</v>
      </c>
      <c r="F8097" t="s">
        <v>25</v>
      </c>
      <c r="G8097">
        <v>1</v>
      </c>
      <c r="H8097">
        <v>66.851560000000006</v>
      </c>
      <c r="I8097">
        <v>17.402339999999999</v>
      </c>
      <c r="J8097">
        <v>0.9296875</v>
      </c>
      <c r="K8097">
        <v>58.023440000000001</v>
      </c>
      <c r="L8097" s="3">
        <v>44130.589583333334</v>
      </c>
      <c r="M8097">
        <v>17.18</v>
      </c>
      <c r="N8097" t="s">
        <v>28</v>
      </c>
      <c r="P8097">
        <f>(C8097-Key!$B$1)*24</f>
        <v>5.066666666592937</v>
      </c>
      <c r="Q8097">
        <f>(Key!$B$2-'17.1'!C8097)*24</f>
        <v>-2.1166666665812954</v>
      </c>
      <c r="R8097" s="3">
        <f>C8097-(M8097-Key!$B$5)/(24*Key!$B$6)</f>
        <v>44130.824379629623</v>
      </c>
      <c r="S8097">
        <f>M8097-Key!$B$5</f>
        <v>14.92</v>
      </c>
      <c r="T8097" s="2">
        <f t="shared" si="630"/>
        <v>44129.840277777781</v>
      </c>
      <c r="U8097" t="str">
        <f t="shared" si="631"/>
        <v>10-25-2020 20:10</v>
      </c>
      <c r="V8097">
        <f>IFERROR(IF(W8097=Z8097,VLOOKUP($U8097,[1]C8842!$G$2:$M$145,3,FALSE),0),0)</f>
        <v>0</v>
      </c>
      <c r="W8097">
        <f>VLOOKUP(RIGHT($V$1,5),Key!$A$9:$B$14,2,FALSE)</f>
        <v>10.199999999999999</v>
      </c>
      <c r="X8097">
        <f t="shared" si="634"/>
        <v>0</v>
      </c>
      <c r="Y8097">
        <f>VLOOKUP(RIGHT($X$1,5),Key!$A$9:$B$14,2,FALSE)</f>
        <v>3.7</v>
      </c>
      <c r="Z8097">
        <f t="shared" si="632"/>
        <v>10.199999999999999</v>
      </c>
      <c r="AA8097">
        <f t="shared" si="633"/>
        <v>0</v>
      </c>
    </row>
    <row r="8098" spans="1:27" x14ac:dyDescent="0.3">
      <c r="A8098">
        <v>100067</v>
      </c>
      <c r="B8098">
        <v>230922</v>
      </c>
      <c r="C8098" s="3">
        <v>44130.838194444441</v>
      </c>
      <c r="D8098">
        <v>0</v>
      </c>
      <c r="E8098">
        <v>2</v>
      </c>
      <c r="F8098" t="s">
        <v>25</v>
      </c>
      <c r="G8098">
        <v>4</v>
      </c>
      <c r="H8098">
        <v>59.289059999999999</v>
      </c>
      <c r="I8098">
        <v>61.363280000000003</v>
      </c>
      <c r="J8098">
        <v>3.0234380000000001</v>
      </c>
      <c r="K8098">
        <v>46.019530000000003</v>
      </c>
      <c r="L8098" s="3">
        <v>44130.589583333334</v>
      </c>
      <c r="M8098">
        <v>17.18</v>
      </c>
      <c r="N8098" t="s">
        <v>28</v>
      </c>
      <c r="P8098">
        <f>(C8098-Key!$B$1)*24</f>
        <v>5.066666666592937</v>
      </c>
      <c r="Q8098">
        <f>(Key!$B$2-'17.1'!C8098)*24</f>
        <v>-2.1166666665812954</v>
      </c>
      <c r="R8098" s="3">
        <f>C8098-(M8098-Key!$B$5)/(24*Key!$B$6)</f>
        <v>44130.824379629623</v>
      </c>
      <c r="S8098">
        <f>M8098-Key!$B$5</f>
        <v>14.92</v>
      </c>
      <c r="T8098" s="2">
        <f t="shared" si="630"/>
        <v>44129.840277777781</v>
      </c>
      <c r="U8098" t="str">
        <f t="shared" si="631"/>
        <v>10-25-2020 20:10</v>
      </c>
      <c r="V8098">
        <f>IFERROR(IF(W8098=Z8098,VLOOKUP($U8098,[1]C8842!$G$2:$M$145,3,FALSE),0),0)</f>
        <v>0</v>
      </c>
      <c r="W8098">
        <f>VLOOKUP(RIGHT($V$1,5),Key!$A$9:$B$14,2,FALSE)</f>
        <v>10.199999999999999</v>
      </c>
      <c r="X8098">
        <f t="shared" si="634"/>
        <v>0</v>
      </c>
      <c r="Y8098">
        <f>VLOOKUP(RIGHT($X$1,5),Key!$A$9:$B$14,2,FALSE)</f>
        <v>3.7</v>
      </c>
      <c r="Z8098">
        <f t="shared" si="632"/>
        <v>10.199999999999999</v>
      </c>
      <c r="AA8098">
        <f t="shared" si="633"/>
        <v>0</v>
      </c>
    </row>
    <row r="8099" spans="1:27" x14ac:dyDescent="0.3">
      <c r="A8099">
        <v>100067</v>
      </c>
      <c r="B8099">
        <v>230922</v>
      </c>
      <c r="C8099" s="3">
        <v>44130.838194444441</v>
      </c>
      <c r="D8099">
        <v>2</v>
      </c>
      <c r="E8099">
        <v>1</v>
      </c>
      <c r="F8099" t="s">
        <v>26</v>
      </c>
      <c r="G8099">
        <v>2</v>
      </c>
      <c r="H8099">
        <v>64.738280000000003</v>
      </c>
      <c r="I8099">
        <v>22.867190000000001</v>
      </c>
      <c r="J8099">
        <v>1.183594</v>
      </c>
      <c r="K8099">
        <v>82.035160000000005</v>
      </c>
      <c r="L8099" s="3">
        <v>44130.589583333334</v>
      </c>
      <c r="M8099">
        <v>17.18</v>
      </c>
      <c r="N8099" t="s">
        <v>28</v>
      </c>
      <c r="P8099">
        <f>(C8099-Key!$B$1)*24</f>
        <v>5.066666666592937</v>
      </c>
      <c r="Q8099">
        <f>(Key!$B$2-'17.1'!C8099)*24</f>
        <v>-2.1166666665812954</v>
      </c>
      <c r="R8099" s="3">
        <f>C8099-(M8099-Key!$B$5)/(24*Key!$B$6)</f>
        <v>44130.824379629623</v>
      </c>
      <c r="S8099">
        <f>M8099-Key!$B$5</f>
        <v>14.92</v>
      </c>
      <c r="T8099" s="2">
        <f t="shared" si="630"/>
        <v>44129.840277777781</v>
      </c>
      <c r="U8099" t="str">
        <f t="shared" si="631"/>
        <v>10-25-2020 20:10</v>
      </c>
      <c r="V8099">
        <f>IFERROR(IF(W8099=Z8099,VLOOKUP($U8099,[1]C8842!$G$2:$M$145,3,FALSE),0),0)</f>
        <v>0</v>
      </c>
      <c r="W8099">
        <f>VLOOKUP(RIGHT($V$1,5),Key!$A$9:$B$14,2,FALSE)</f>
        <v>10.199999999999999</v>
      </c>
      <c r="X8099">
        <f t="shared" si="634"/>
        <v>0</v>
      </c>
      <c r="Y8099">
        <f>VLOOKUP(RIGHT($X$1,5),Key!$A$9:$B$14,2,FALSE)</f>
        <v>3.7</v>
      </c>
      <c r="Z8099">
        <f t="shared" si="632"/>
        <v>10.199999999999999</v>
      </c>
      <c r="AA8099">
        <f t="shared" si="633"/>
        <v>0</v>
      </c>
    </row>
    <row r="8100" spans="1:27" x14ac:dyDescent="0.3">
      <c r="A8100">
        <v>100067</v>
      </c>
      <c r="B8100">
        <v>230922</v>
      </c>
      <c r="C8100" s="3">
        <v>44130.838194444441</v>
      </c>
      <c r="D8100">
        <v>3</v>
      </c>
      <c r="E8100">
        <v>2</v>
      </c>
      <c r="F8100" t="s">
        <v>26</v>
      </c>
      <c r="G8100">
        <v>5</v>
      </c>
      <c r="H8100">
        <v>58.585940000000001</v>
      </c>
      <c r="I8100">
        <v>98.386719999999997</v>
      </c>
      <c r="J8100">
        <v>4.7421879999999996</v>
      </c>
      <c r="K8100">
        <v>96.039060000000006</v>
      </c>
      <c r="L8100" s="3">
        <v>44130.589583333334</v>
      </c>
      <c r="M8100">
        <v>17.18</v>
      </c>
      <c r="N8100" t="s">
        <v>28</v>
      </c>
      <c r="P8100">
        <f>(C8100-Key!$B$1)*24</f>
        <v>5.066666666592937</v>
      </c>
      <c r="Q8100">
        <f>(Key!$B$2-'17.1'!C8100)*24</f>
        <v>-2.1166666665812954</v>
      </c>
      <c r="R8100" s="3">
        <f>C8100-(M8100-Key!$B$5)/(24*Key!$B$6)</f>
        <v>44130.824379629623</v>
      </c>
      <c r="S8100">
        <f>M8100-Key!$B$5</f>
        <v>14.92</v>
      </c>
      <c r="T8100" s="2">
        <f t="shared" si="630"/>
        <v>44129.840277777781</v>
      </c>
      <c r="U8100" t="str">
        <f t="shared" si="631"/>
        <v>10-25-2020 20:10</v>
      </c>
      <c r="V8100">
        <f>IFERROR(IF(W8100=Z8100,VLOOKUP($U8100,[1]C8842!$G$2:$M$145,3,FALSE),0),0)</f>
        <v>0</v>
      </c>
      <c r="W8100">
        <f>VLOOKUP(RIGHT($V$1,5),Key!$A$9:$B$14,2,FALSE)</f>
        <v>10.199999999999999</v>
      </c>
      <c r="X8100">
        <f t="shared" si="634"/>
        <v>0</v>
      </c>
      <c r="Y8100">
        <f>VLOOKUP(RIGHT($X$1,5),Key!$A$9:$B$14,2,FALSE)</f>
        <v>3.7</v>
      </c>
      <c r="Z8100">
        <f t="shared" si="632"/>
        <v>10.199999999999999</v>
      </c>
      <c r="AA8100">
        <f t="shared" si="633"/>
        <v>0</v>
      </c>
    </row>
    <row r="8101" spans="1:27" x14ac:dyDescent="0.3">
      <c r="A8101">
        <v>100067</v>
      </c>
      <c r="B8101">
        <v>230922</v>
      </c>
      <c r="C8101" s="3">
        <v>44130.838888888888</v>
      </c>
      <c r="D8101">
        <v>0</v>
      </c>
      <c r="E8101">
        <v>2</v>
      </c>
      <c r="F8101" t="s">
        <v>25</v>
      </c>
      <c r="G8101">
        <v>1</v>
      </c>
      <c r="H8101">
        <v>59.34375</v>
      </c>
      <c r="I8101">
        <v>15.257809999999999</v>
      </c>
      <c r="J8101">
        <v>0.953125</v>
      </c>
      <c r="K8101">
        <v>46.019530000000003</v>
      </c>
      <c r="L8101" s="3">
        <v>44130.589583333334</v>
      </c>
      <c r="M8101">
        <v>17.18</v>
      </c>
      <c r="N8101" t="s">
        <v>28</v>
      </c>
      <c r="P8101">
        <f>(C8101-Key!$B$1)*24</f>
        <v>5.0833333333139308</v>
      </c>
      <c r="Q8101">
        <f>(Key!$B$2-'17.1'!C8101)*24</f>
        <v>-2.1333333333022892</v>
      </c>
      <c r="R8101" s="3">
        <f>C8101-(M8101-Key!$B$5)/(24*Key!$B$6)</f>
        <v>44130.82507407407</v>
      </c>
      <c r="S8101">
        <f>M8101-Key!$B$5</f>
        <v>14.92</v>
      </c>
      <c r="T8101" s="2">
        <f t="shared" si="630"/>
        <v>44129.840277777781</v>
      </c>
      <c r="U8101" t="str">
        <f t="shared" si="631"/>
        <v>10-25-2020 20:10</v>
      </c>
      <c r="V8101">
        <f>IFERROR(IF(W8101=Z8101,VLOOKUP($U8101,[1]C8842!$G$2:$M$145,3,FALSE),0),0)</f>
        <v>0</v>
      </c>
      <c r="W8101">
        <f>VLOOKUP(RIGHT($V$1,5),Key!$A$9:$B$14,2,FALSE)</f>
        <v>10.199999999999999</v>
      </c>
      <c r="X8101">
        <f t="shared" si="634"/>
        <v>0</v>
      </c>
      <c r="Y8101">
        <f>VLOOKUP(RIGHT($X$1,5),Key!$A$9:$B$14,2,FALSE)</f>
        <v>3.7</v>
      </c>
      <c r="Z8101">
        <f t="shared" si="632"/>
        <v>10.199999999999999</v>
      </c>
      <c r="AA8101">
        <f t="shared" si="633"/>
        <v>0</v>
      </c>
    </row>
    <row r="8102" spans="1:27" x14ac:dyDescent="0.3">
      <c r="A8102">
        <v>100067</v>
      </c>
      <c r="B8102">
        <v>230922</v>
      </c>
      <c r="C8102" s="3">
        <v>44130.838888888888</v>
      </c>
      <c r="D8102">
        <v>1</v>
      </c>
      <c r="E8102">
        <v>1</v>
      </c>
      <c r="F8102" t="s">
        <v>25</v>
      </c>
      <c r="G8102">
        <v>2</v>
      </c>
      <c r="H8102">
        <v>54.253909999999998</v>
      </c>
      <c r="I8102">
        <v>21.117190000000001</v>
      </c>
      <c r="J8102">
        <v>1.328125</v>
      </c>
      <c r="K8102">
        <v>58.023440000000001</v>
      </c>
      <c r="L8102" s="3">
        <v>44130.589583333334</v>
      </c>
      <c r="M8102">
        <v>17.18</v>
      </c>
      <c r="N8102" t="s">
        <v>28</v>
      </c>
      <c r="P8102">
        <f>(C8102-Key!$B$1)*24</f>
        <v>5.0833333333139308</v>
      </c>
      <c r="Q8102">
        <f>(Key!$B$2-'17.1'!C8102)*24</f>
        <v>-2.1333333333022892</v>
      </c>
      <c r="R8102" s="3">
        <f>C8102-(M8102-Key!$B$5)/(24*Key!$B$6)</f>
        <v>44130.82507407407</v>
      </c>
      <c r="S8102">
        <f>M8102-Key!$B$5</f>
        <v>14.92</v>
      </c>
      <c r="T8102" s="2">
        <f t="shared" si="630"/>
        <v>44129.840277777781</v>
      </c>
      <c r="U8102" t="str">
        <f t="shared" si="631"/>
        <v>10-25-2020 20:10</v>
      </c>
      <c r="V8102">
        <f>IFERROR(IF(W8102=Z8102,VLOOKUP($U8102,[1]C8842!$G$2:$M$145,3,FALSE),0),0)</f>
        <v>0</v>
      </c>
      <c r="W8102">
        <f>VLOOKUP(RIGHT($V$1,5),Key!$A$9:$B$14,2,FALSE)</f>
        <v>10.199999999999999</v>
      </c>
      <c r="X8102">
        <f t="shared" si="634"/>
        <v>0</v>
      </c>
      <c r="Y8102">
        <f>VLOOKUP(RIGHT($X$1,5),Key!$A$9:$B$14,2,FALSE)</f>
        <v>3.7</v>
      </c>
      <c r="Z8102">
        <f t="shared" si="632"/>
        <v>10.199999999999999</v>
      </c>
      <c r="AA8102">
        <f t="shared" si="633"/>
        <v>0</v>
      </c>
    </row>
    <row r="8103" spans="1:27" x14ac:dyDescent="0.3">
      <c r="A8103">
        <v>100067</v>
      </c>
      <c r="B8103">
        <v>230922</v>
      </c>
      <c r="C8103" s="3">
        <v>44130.838888888888</v>
      </c>
      <c r="D8103">
        <v>0</v>
      </c>
      <c r="E8103">
        <v>2</v>
      </c>
      <c r="F8103" t="s">
        <v>25</v>
      </c>
      <c r="G8103">
        <v>1</v>
      </c>
      <c r="H8103">
        <v>60.636719999999997</v>
      </c>
      <c r="I8103">
        <v>19.4375</v>
      </c>
      <c r="J8103">
        <v>1.113281</v>
      </c>
      <c r="K8103">
        <v>50.019530000000003</v>
      </c>
      <c r="L8103" s="3">
        <v>44130.589583333334</v>
      </c>
      <c r="M8103">
        <v>17.18</v>
      </c>
      <c r="N8103" t="s">
        <v>28</v>
      </c>
      <c r="P8103">
        <f>(C8103-Key!$B$1)*24</f>
        <v>5.0833333333139308</v>
      </c>
      <c r="Q8103">
        <f>(Key!$B$2-'17.1'!C8103)*24</f>
        <v>-2.1333333333022892</v>
      </c>
      <c r="R8103" s="3">
        <f>C8103-(M8103-Key!$B$5)/(24*Key!$B$6)</f>
        <v>44130.82507407407</v>
      </c>
      <c r="S8103">
        <f>M8103-Key!$B$5</f>
        <v>14.92</v>
      </c>
      <c r="T8103" s="2">
        <f t="shared" si="630"/>
        <v>44129.840277777781</v>
      </c>
      <c r="U8103" t="str">
        <f t="shared" si="631"/>
        <v>10-25-2020 20:10</v>
      </c>
      <c r="V8103">
        <f>IFERROR(IF(W8103=Z8103,VLOOKUP($U8103,[1]C8842!$G$2:$M$145,3,FALSE),0),0)</f>
        <v>0</v>
      </c>
      <c r="W8103">
        <f>VLOOKUP(RIGHT($V$1,5),Key!$A$9:$B$14,2,FALSE)</f>
        <v>10.199999999999999</v>
      </c>
      <c r="X8103">
        <f t="shared" si="634"/>
        <v>0</v>
      </c>
      <c r="Y8103">
        <f>VLOOKUP(RIGHT($X$1,5),Key!$A$9:$B$14,2,FALSE)</f>
        <v>3.7</v>
      </c>
      <c r="Z8103">
        <f t="shared" si="632"/>
        <v>10.199999999999999</v>
      </c>
      <c r="AA8103">
        <f t="shared" si="633"/>
        <v>0</v>
      </c>
    </row>
    <row r="8104" spans="1:27" x14ac:dyDescent="0.3">
      <c r="A8104">
        <v>100067</v>
      </c>
      <c r="B8104">
        <v>230922</v>
      </c>
      <c r="C8104" s="3">
        <v>44130.838888888888</v>
      </c>
      <c r="D8104">
        <v>3</v>
      </c>
      <c r="E8104">
        <v>2</v>
      </c>
      <c r="F8104" t="s">
        <v>26</v>
      </c>
      <c r="G8104">
        <v>4</v>
      </c>
      <c r="H8104">
        <v>58.152340000000002</v>
      </c>
      <c r="I8104">
        <v>77.992189999999994</v>
      </c>
      <c r="J8104">
        <v>3.84375</v>
      </c>
      <c r="K8104">
        <v>94.039060000000006</v>
      </c>
      <c r="L8104" s="3">
        <v>44130.589583333334</v>
      </c>
      <c r="M8104">
        <v>17.18</v>
      </c>
      <c r="N8104" t="s">
        <v>28</v>
      </c>
      <c r="P8104">
        <f>(C8104-Key!$B$1)*24</f>
        <v>5.0833333333139308</v>
      </c>
      <c r="Q8104">
        <f>(Key!$B$2-'17.1'!C8104)*24</f>
        <v>-2.1333333333022892</v>
      </c>
      <c r="R8104" s="3">
        <f>C8104-(M8104-Key!$B$5)/(24*Key!$B$6)</f>
        <v>44130.82507407407</v>
      </c>
      <c r="S8104">
        <f>M8104-Key!$B$5</f>
        <v>14.92</v>
      </c>
      <c r="T8104" s="2">
        <f t="shared" si="630"/>
        <v>44129.840277777781</v>
      </c>
      <c r="U8104" t="str">
        <f t="shared" si="631"/>
        <v>10-25-2020 20:10</v>
      </c>
      <c r="V8104">
        <f>IFERROR(IF(W8104=Z8104,VLOOKUP($U8104,[1]C8842!$G$2:$M$145,3,FALSE),0),0)</f>
        <v>0</v>
      </c>
      <c r="W8104">
        <f>VLOOKUP(RIGHT($V$1,5),Key!$A$9:$B$14,2,FALSE)</f>
        <v>10.199999999999999</v>
      </c>
      <c r="X8104">
        <f t="shared" si="634"/>
        <v>0</v>
      </c>
      <c r="Y8104">
        <f>VLOOKUP(RIGHT($X$1,5),Key!$A$9:$B$14,2,FALSE)</f>
        <v>3.7</v>
      </c>
      <c r="Z8104">
        <f t="shared" si="632"/>
        <v>10.199999999999999</v>
      </c>
      <c r="AA8104">
        <f t="shared" si="633"/>
        <v>0</v>
      </c>
    </row>
    <row r="8105" spans="1:27" x14ac:dyDescent="0.3">
      <c r="A8105">
        <v>100067</v>
      </c>
      <c r="B8105">
        <v>230922</v>
      </c>
      <c r="C8105" s="3">
        <v>44130.838888888888</v>
      </c>
      <c r="D8105">
        <v>1</v>
      </c>
      <c r="E8105">
        <v>1</v>
      </c>
      <c r="F8105" t="s">
        <v>25</v>
      </c>
      <c r="G8105">
        <v>4</v>
      </c>
      <c r="H8105">
        <v>64.40625</v>
      </c>
      <c r="I8105">
        <v>66.820310000000006</v>
      </c>
      <c r="J8105">
        <v>3.0078130000000001</v>
      </c>
      <c r="K8105">
        <v>57.023440000000001</v>
      </c>
      <c r="L8105" s="3">
        <v>44130.589583333334</v>
      </c>
      <c r="M8105">
        <v>17.18</v>
      </c>
      <c r="N8105" t="s">
        <v>28</v>
      </c>
      <c r="P8105">
        <f>(C8105-Key!$B$1)*24</f>
        <v>5.0833333333139308</v>
      </c>
      <c r="Q8105">
        <f>(Key!$B$2-'17.1'!C8105)*24</f>
        <v>-2.1333333333022892</v>
      </c>
      <c r="R8105" s="3">
        <f>C8105-(M8105-Key!$B$5)/(24*Key!$B$6)</f>
        <v>44130.82507407407</v>
      </c>
      <c r="S8105">
        <f>M8105-Key!$B$5</f>
        <v>14.92</v>
      </c>
      <c r="T8105" s="2">
        <f t="shared" si="630"/>
        <v>44129.840277777781</v>
      </c>
      <c r="U8105" t="str">
        <f t="shared" si="631"/>
        <v>10-25-2020 20:10</v>
      </c>
      <c r="V8105">
        <f>IFERROR(IF(W8105=Z8105,VLOOKUP($U8105,[1]C8842!$G$2:$M$145,3,FALSE),0),0)</f>
        <v>0</v>
      </c>
      <c r="W8105">
        <f>VLOOKUP(RIGHT($V$1,5),Key!$A$9:$B$14,2,FALSE)</f>
        <v>10.199999999999999</v>
      </c>
      <c r="X8105">
        <f t="shared" si="634"/>
        <v>0</v>
      </c>
      <c r="Y8105">
        <f>VLOOKUP(RIGHT($X$1,5),Key!$A$9:$B$14,2,FALSE)</f>
        <v>3.7</v>
      </c>
      <c r="Z8105">
        <f t="shared" si="632"/>
        <v>10.199999999999999</v>
      </c>
      <c r="AA8105">
        <f t="shared" si="633"/>
        <v>0</v>
      </c>
    </row>
    <row r="8106" spans="1:27" x14ac:dyDescent="0.3">
      <c r="A8106">
        <v>100067</v>
      </c>
      <c r="B8106">
        <v>230922</v>
      </c>
      <c r="C8106" s="3">
        <v>44130.838888888888</v>
      </c>
      <c r="D8106">
        <v>0</v>
      </c>
      <c r="E8106">
        <v>2</v>
      </c>
      <c r="F8106" t="s">
        <v>25</v>
      </c>
      <c r="G8106">
        <v>1</v>
      </c>
      <c r="H8106">
        <v>65.109380000000002</v>
      </c>
      <c r="I8106">
        <v>15.742190000000001</v>
      </c>
      <c r="J8106">
        <v>0.88671880000000003</v>
      </c>
      <c r="K8106">
        <v>44.019530000000003</v>
      </c>
      <c r="L8106" s="3">
        <v>44130.589583333334</v>
      </c>
      <c r="M8106">
        <v>17.18</v>
      </c>
      <c r="N8106" t="s">
        <v>28</v>
      </c>
      <c r="P8106">
        <f>(C8106-Key!$B$1)*24</f>
        <v>5.0833333333139308</v>
      </c>
      <c r="Q8106">
        <f>(Key!$B$2-'17.1'!C8106)*24</f>
        <v>-2.1333333333022892</v>
      </c>
      <c r="R8106" s="3">
        <f>C8106-(M8106-Key!$B$5)/(24*Key!$B$6)</f>
        <v>44130.82507407407</v>
      </c>
      <c r="S8106">
        <f>M8106-Key!$B$5</f>
        <v>14.92</v>
      </c>
      <c r="T8106" s="2">
        <f t="shared" si="630"/>
        <v>44129.840277777781</v>
      </c>
      <c r="U8106" t="str">
        <f t="shared" si="631"/>
        <v>10-25-2020 20:10</v>
      </c>
      <c r="V8106">
        <f>IFERROR(IF(W8106=Z8106,VLOOKUP($U8106,[1]C8842!$G$2:$M$145,3,FALSE),0),0)</f>
        <v>0</v>
      </c>
      <c r="W8106">
        <f>VLOOKUP(RIGHT($V$1,5),Key!$A$9:$B$14,2,FALSE)</f>
        <v>10.199999999999999</v>
      </c>
      <c r="X8106">
        <f t="shared" si="634"/>
        <v>0</v>
      </c>
      <c r="Y8106">
        <f>VLOOKUP(RIGHT($X$1,5),Key!$A$9:$B$14,2,FALSE)</f>
        <v>3.7</v>
      </c>
      <c r="Z8106">
        <f t="shared" si="632"/>
        <v>10.199999999999999</v>
      </c>
      <c r="AA8106">
        <f t="shared" si="633"/>
        <v>0</v>
      </c>
    </row>
    <row r="8107" spans="1:27" x14ac:dyDescent="0.3">
      <c r="A8107">
        <v>100067</v>
      </c>
      <c r="B8107">
        <v>230922</v>
      </c>
      <c r="C8107" s="3">
        <v>44130.838888888888</v>
      </c>
      <c r="D8107">
        <v>1</v>
      </c>
      <c r="E8107">
        <v>1</v>
      </c>
      <c r="F8107" t="s">
        <v>25</v>
      </c>
      <c r="G8107">
        <v>1</v>
      </c>
      <c r="H8107">
        <v>65.082030000000003</v>
      </c>
      <c r="I8107">
        <v>14.69922</v>
      </c>
      <c r="J8107">
        <v>0.84375</v>
      </c>
      <c r="K8107">
        <v>59.023440000000001</v>
      </c>
      <c r="L8107" s="3">
        <v>44130.589583333334</v>
      </c>
      <c r="M8107">
        <v>17.18</v>
      </c>
      <c r="N8107" t="s">
        <v>28</v>
      </c>
      <c r="P8107">
        <f>(C8107-Key!$B$1)*24</f>
        <v>5.0833333333139308</v>
      </c>
      <c r="Q8107">
        <f>(Key!$B$2-'17.1'!C8107)*24</f>
        <v>-2.1333333333022892</v>
      </c>
      <c r="R8107" s="3">
        <f>C8107-(M8107-Key!$B$5)/(24*Key!$B$6)</f>
        <v>44130.82507407407</v>
      </c>
      <c r="S8107">
        <f>M8107-Key!$B$5</f>
        <v>14.92</v>
      </c>
      <c r="T8107" s="2">
        <f t="shared" si="630"/>
        <v>44129.840277777781</v>
      </c>
      <c r="U8107" t="str">
        <f t="shared" si="631"/>
        <v>10-25-2020 20:10</v>
      </c>
      <c r="V8107">
        <f>IFERROR(IF(W8107=Z8107,VLOOKUP($U8107,[1]C8842!$G$2:$M$145,3,FALSE),0),0)</f>
        <v>0</v>
      </c>
      <c r="W8107">
        <f>VLOOKUP(RIGHT($V$1,5),Key!$A$9:$B$14,2,FALSE)</f>
        <v>10.199999999999999</v>
      </c>
      <c r="X8107">
        <f t="shared" si="634"/>
        <v>0</v>
      </c>
      <c r="Y8107">
        <f>VLOOKUP(RIGHT($X$1,5),Key!$A$9:$B$14,2,FALSE)</f>
        <v>3.7</v>
      </c>
      <c r="Z8107">
        <f t="shared" si="632"/>
        <v>10.199999999999999</v>
      </c>
      <c r="AA8107">
        <f t="shared" si="633"/>
        <v>0</v>
      </c>
    </row>
    <row r="8108" spans="1:27" x14ac:dyDescent="0.3">
      <c r="A8108">
        <v>100067</v>
      </c>
      <c r="B8108">
        <v>230922</v>
      </c>
      <c r="C8108" s="3">
        <v>44130.838888888888</v>
      </c>
      <c r="D8108">
        <v>2</v>
      </c>
      <c r="E8108">
        <v>1</v>
      </c>
      <c r="F8108" t="s">
        <v>26</v>
      </c>
      <c r="G8108">
        <v>2</v>
      </c>
      <c r="H8108">
        <v>77.804689999999994</v>
      </c>
      <c r="I8108">
        <v>28.195309999999999</v>
      </c>
      <c r="J8108">
        <v>1.167969</v>
      </c>
      <c r="K8108">
        <v>82.035160000000005</v>
      </c>
      <c r="L8108" s="3">
        <v>44130.589583333334</v>
      </c>
      <c r="M8108">
        <v>17.18</v>
      </c>
      <c r="N8108" t="s">
        <v>28</v>
      </c>
      <c r="P8108">
        <f>(C8108-Key!$B$1)*24</f>
        <v>5.0833333333139308</v>
      </c>
      <c r="Q8108">
        <f>(Key!$B$2-'17.1'!C8108)*24</f>
        <v>-2.1333333333022892</v>
      </c>
      <c r="R8108" s="3">
        <f>C8108-(M8108-Key!$B$5)/(24*Key!$B$6)</f>
        <v>44130.82507407407</v>
      </c>
      <c r="S8108">
        <f>M8108-Key!$B$5</f>
        <v>14.92</v>
      </c>
      <c r="T8108" s="2">
        <f t="shared" si="630"/>
        <v>44129.840277777781</v>
      </c>
      <c r="U8108" t="str">
        <f t="shared" si="631"/>
        <v>10-25-2020 20:10</v>
      </c>
      <c r="V8108">
        <f>IFERROR(IF(W8108=Z8108,VLOOKUP($U8108,[1]C8842!$G$2:$M$145,3,FALSE),0),0)</f>
        <v>0</v>
      </c>
      <c r="W8108">
        <f>VLOOKUP(RIGHT($V$1,5),Key!$A$9:$B$14,2,FALSE)</f>
        <v>10.199999999999999</v>
      </c>
      <c r="X8108">
        <f t="shared" si="634"/>
        <v>0</v>
      </c>
      <c r="Y8108">
        <f>VLOOKUP(RIGHT($X$1,5),Key!$A$9:$B$14,2,FALSE)</f>
        <v>3.7</v>
      </c>
      <c r="Z8108">
        <f t="shared" si="632"/>
        <v>10.199999999999999</v>
      </c>
      <c r="AA8108">
        <f t="shared" si="633"/>
        <v>0</v>
      </c>
    </row>
    <row r="8109" spans="1:27" x14ac:dyDescent="0.3">
      <c r="A8109">
        <v>100067</v>
      </c>
      <c r="B8109">
        <v>230922</v>
      </c>
      <c r="C8109" s="3">
        <v>44130.838888888888</v>
      </c>
      <c r="D8109">
        <v>0</v>
      </c>
      <c r="E8109">
        <v>2</v>
      </c>
      <c r="F8109" t="s">
        <v>25</v>
      </c>
      <c r="G8109">
        <v>1</v>
      </c>
      <c r="H8109">
        <v>57.429690000000001</v>
      </c>
      <c r="I8109">
        <v>19.16797</v>
      </c>
      <c r="J8109">
        <v>1.1640630000000001</v>
      </c>
      <c r="K8109">
        <v>46.019530000000003</v>
      </c>
      <c r="L8109" s="3">
        <v>44130.589583333334</v>
      </c>
      <c r="M8109">
        <v>17.18</v>
      </c>
      <c r="N8109" t="s">
        <v>28</v>
      </c>
      <c r="P8109">
        <f>(C8109-Key!$B$1)*24</f>
        <v>5.0833333333139308</v>
      </c>
      <c r="Q8109">
        <f>(Key!$B$2-'17.1'!C8109)*24</f>
        <v>-2.1333333333022892</v>
      </c>
      <c r="R8109" s="3">
        <f>C8109-(M8109-Key!$B$5)/(24*Key!$B$6)</f>
        <v>44130.82507407407</v>
      </c>
      <c r="S8109">
        <f>M8109-Key!$B$5</f>
        <v>14.92</v>
      </c>
      <c r="T8109" s="2">
        <f t="shared" si="630"/>
        <v>44129.840277777781</v>
      </c>
      <c r="U8109" t="str">
        <f t="shared" si="631"/>
        <v>10-25-2020 20:10</v>
      </c>
      <c r="V8109">
        <f>IFERROR(IF(W8109=Z8109,VLOOKUP($U8109,[1]C8842!$G$2:$M$145,3,FALSE),0),0)</f>
        <v>0</v>
      </c>
      <c r="W8109">
        <f>VLOOKUP(RIGHT($V$1,5),Key!$A$9:$B$14,2,FALSE)</f>
        <v>10.199999999999999</v>
      </c>
      <c r="X8109">
        <f t="shared" si="634"/>
        <v>0</v>
      </c>
      <c r="Y8109">
        <f>VLOOKUP(RIGHT($X$1,5),Key!$A$9:$B$14,2,FALSE)</f>
        <v>3.7</v>
      </c>
      <c r="Z8109">
        <f t="shared" si="632"/>
        <v>10.199999999999999</v>
      </c>
      <c r="AA8109">
        <f t="shared" si="633"/>
        <v>0</v>
      </c>
    </row>
    <row r="8110" spans="1:27" x14ac:dyDescent="0.3">
      <c r="A8110">
        <v>100067</v>
      </c>
      <c r="B8110">
        <v>230922</v>
      </c>
      <c r="C8110" s="3">
        <v>44130.838888888888</v>
      </c>
      <c r="D8110">
        <v>1</v>
      </c>
      <c r="E8110">
        <v>1</v>
      </c>
      <c r="F8110" t="s">
        <v>25</v>
      </c>
      <c r="G8110">
        <v>1</v>
      </c>
      <c r="H8110">
        <v>63.390630000000002</v>
      </c>
      <c r="I8110">
        <v>17.80078</v>
      </c>
      <c r="J8110">
        <v>0.99609380000000003</v>
      </c>
      <c r="K8110">
        <v>58.023440000000001</v>
      </c>
      <c r="L8110" s="3">
        <v>44130.589583333334</v>
      </c>
      <c r="M8110">
        <v>17.18</v>
      </c>
      <c r="N8110" t="s">
        <v>28</v>
      </c>
      <c r="P8110">
        <f>(C8110-Key!$B$1)*24</f>
        <v>5.0833333333139308</v>
      </c>
      <c r="Q8110">
        <f>(Key!$B$2-'17.1'!C8110)*24</f>
        <v>-2.1333333333022892</v>
      </c>
      <c r="R8110" s="3">
        <f>C8110-(M8110-Key!$B$5)/(24*Key!$B$6)</f>
        <v>44130.82507407407</v>
      </c>
      <c r="S8110">
        <f>M8110-Key!$B$5</f>
        <v>14.92</v>
      </c>
      <c r="T8110" s="2">
        <f t="shared" si="630"/>
        <v>44129.840277777781</v>
      </c>
      <c r="U8110" t="str">
        <f t="shared" si="631"/>
        <v>10-25-2020 20:10</v>
      </c>
      <c r="V8110">
        <f>IFERROR(IF(W8110=Z8110,VLOOKUP($U8110,[1]C8842!$G$2:$M$145,3,FALSE),0),0)</f>
        <v>0</v>
      </c>
      <c r="W8110">
        <f>VLOOKUP(RIGHT($V$1,5),Key!$A$9:$B$14,2,FALSE)</f>
        <v>10.199999999999999</v>
      </c>
      <c r="X8110">
        <f t="shared" si="634"/>
        <v>0</v>
      </c>
      <c r="Y8110">
        <f>VLOOKUP(RIGHT($X$1,5),Key!$A$9:$B$14,2,FALSE)</f>
        <v>3.7</v>
      </c>
      <c r="Z8110">
        <f t="shared" si="632"/>
        <v>10.199999999999999</v>
      </c>
      <c r="AA8110">
        <f t="shared" si="633"/>
        <v>0</v>
      </c>
    </row>
    <row r="8111" spans="1:27" x14ac:dyDescent="0.3">
      <c r="A8111">
        <v>100067</v>
      </c>
      <c r="B8111">
        <v>230922</v>
      </c>
      <c r="C8111" s="3">
        <v>44130.838888888888</v>
      </c>
      <c r="D8111">
        <v>1</v>
      </c>
      <c r="E8111">
        <v>1</v>
      </c>
      <c r="F8111" t="s">
        <v>25</v>
      </c>
      <c r="G8111">
        <v>1</v>
      </c>
      <c r="H8111">
        <v>61.792969999999997</v>
      </c>
      <c r="I8111">
        <v>17.17578</v>
      </c>
      <c r="J8111">
        <v>0.99609380000000003</v>
      </c>
      <c r="K8111">
        <v>58.023440000000001</v>
      </c>
      <c r="L8111" s="3">
        <v>44130.589583333334</v>
      </c>
      <c r="M8111">
        <v>17.18</v>
      </c>
      <c r="N8111" t="s">
        <v>28</v>
      </c>
      <c r="P8111">
        <f>(C8111-Key!$B$1)*24</f>
        <v>5.0833333333139308</v>
      </c>
      <c r="Q8111">
        <f>(Key!$B$2-'17.1'!C8111)*24</f>
        <v>-2.1333333333022892</v>
      </c>
      <c r="R8111" s="3">
        <f>C8111-(M8111-Key!$B$5)/(24*Key!$B$6)</f>
        <v>44130.82507407407</v>
      </c>
      <c r="S8111">
        <f>M8111-Key!$B$5</f>
        <v>14.92</v>
      </c>
      <c r="T8111" s="2">
        <f t="shared" si="630"/>
        <v>44129.840277777781</v>
      </c>
      <c r="U8111" t="str">
        <f t="shared" si="631"/>
        <v>10-25-2020 20:10</v>
      </c>
      <c r="V8111">
        <f>IFERROR(IF(W8111=Z8111,VLOOKUP($U8111,[1]C8842!$G$2:$M$145,3,FALSE),0),0)</f>
        <v>0</v>
      </c>
      <c r="W8111">
        <f>VLOOKUP(RIGHT($V$1,5),Key!$A$9:$B$14,2,FALSE)</f>
        <v>10.199999999999999</v>
      </c>
      <c r="X8111">
        <f t="shared" si="634"/>
        <v>0</v>
      </c>
      <c r="Y8111">
        <f>VLOOKUP(RIGHT($X$1,5),Key!$A$9:$B$14,2,FALSE)</f>
        <v>3.7</v>
      </c>
      <c r="Z8111">
        <f t="shared" si="632"/>
        <v>10.199999999999999</v>
      </c>
      <c r="AA8111">
        <f t="shared" si="633"/>
        <v>0</v>
      </c>
    </row>
    <row r="8112" spans="1:27" x14ac:dyDescent="0.3">
      <c r="A8112">
        <v>100067</v>
      </c>
      <c r="B8112">
        <v>230922</v>
      </c>
      <c r="C8112" s="3">
        <v>44130.838888888888</v>
      </c>
      <c r="D8112">
        <v>2</v>
      </c>
      <c r="E8112">
        <v>1</v>
      </c>
      <c r="F8112" t="s">
        <v>26</v>
      </c>
      <c r="G8112">
        <v>1</v>
      </c>
      <c r="H8112">
        <v>69.769530000000003</v>
      </c>
      <c r="I8112">
        <v>15.08203</v>
      </c>
      <c r="J8112">
        <v>0.80078130000000003</v>
      </c>
      <c r="K8112">
        <v>81.035160000000005</v>
      </c>
      <c r="L8112" s="3">
        <v>44130.589583333334</v>
      </c>
      <c r="M8112">
        <v>17.18</v>
      </c>
      <c r="N8112" t="s">
        <v>28</v>
      </c>
      <c r="P8112">
        <f>(C8112-Key!$B$1)*24</f>
        <v>5.0833333333139308</v>
      </c>
      <c r="Q8112">
        <f>(Key!$B$2-'17.1'!C8112)*24</f>
        <v>-2.1333333333022892</v>
      </c>
      <c r="R8112" s="3">
        <f>C8112-(M8112-Key!$B$5)/(24*Key!$B$6)</f>
        <v>44130.82507407407</v>
      </c>
      <c r="S8112">
        <f>M8112-Key!$B$5</f>
        <v>14.92</v>
      </c>
      <c r="T8112" s="2">
        <f t="shared" si="630"/>
        <v>44129.840277777781</v>
      </c>
      <c r="U8112" t="str">
        <f t="shared" si="631"/>
        <v>10-25-2020 20:10</v>
      </c>
      <c r="V8112">
        <f>IFERROR(IF(W8112=Z8112,VLOOKUP($U8112,[1]C8842!$G$2:$M$145,3,FALSE),0),0)</f>
        <v>0</v>
      </c>
      <c r="W8112">
        <f>VLOOKUP(RIGHT($V$1,5),Key!$A$9:$B$14,2,FALSE)</f>
        <v>10.199999999999999</v>
      </c>
      <c r="X8112">
        <f t="shared" si="634"/>
        <v>0</v>
      </c>
      <c r="Y8112">
        <f>VLOOKUP(RIGHT($X$1,5),Key!$A$9:$B$14,2,FALSE)</f>
        <v>3.7</v>
      </c>
      <c r="Z8112">
        <f t="shared" si="632"/>
        <v>10.199999999999999</v>
      </c>
      <c r="AA8112">
        <f t="shared" si="633"/>
        <v>0</v>
      </c>
    </row>
    <row r="8113" spans="1:27" x14ac:dyDescent="0.3">
      <c r="A8113">
        <v>100067</v>
      </c>
      <c r="B8113">
        <v>230922</v>
      </c>
      <c r="C8113" s="3">
        <v>44130.838888888888</v>
      </c>
      <c r="D8113">
        <v>3</v>
      </c>
      <c r="E8113">
        <v>2</v>
      </c>
      <c r="F8113" t="s">
        <v>26</v>
      </c>
      <c r="G8113">
        <v>1</v>
      </c>
      <c r="H8113">
        <v>68.757810000000006</v>
      </c>
      <c r="I8113">
        <v>17.648440000000001</v>
      </c>
      <c r="J8113">
        <v>0.9140625</v>
      </c>
      <c r="K8113">
        <v>94.039060000000006</v>
      </c>
      <c r="L8113" s="3">
        <v>44130.589583333334</v>
      </c>
      <c r="M8113">
        <v>17.18</v>
      </c>
      <c r="N8113" t="s">
        <v>28</v>
      </c>
      <c r="P8113">
        <f>(C8113-Key!$B$1)*24</f>
        <v>5.0833333333139308</v>
      </c>
      <c r="Q8113">
        <f>(Key!$B$2-'17.1'!C8113)*24</f>
        <v>-2.1333333333022892</v>
      </c>
      <c r="R8113" s="3">
        <f>C8113-(M8113-Key!$B$5)/(24*Key!$B$6)</f>
        <v>44130.82507407407</v>
      </c>
      <c r="S8113">
        <f>M8113-Key!$B$5</f>
        <v>14.92</v>
      </c>
      <c r="T8113" s="2">
        <f t="shared" si="630"/>
        <v>44129.840277777781</v>
      </c>
      <c r="U8113" t="str">
        <f t="shared" si="631"/>
        <v>10-25-2020 20:10</v>
      </c>
      <c r="V8113">
        <f>IFERROR(IF(W8113=Z8113,VLOOKUP($U8113,[1]C8842!$G$2:$M$145,3,FALSE),0),0)</f>
        <v>0</v>
      </c>
      <c r="W8113">
        <f>VLOOKUP(RIGHT($V$1,5),Key!$A$9:$B$14,2,FALSE)</f>
        <v>10.199999999999999</v>
      </c>
      <c r="X8113">
        <f t="shared" si="634"/>
        <v>0</v>
      </c>
      <c r="Y8113">
        <f>VLOOKUP(RIGHT($X$1,5),Key!$A$9:$B$14,2,FALSE)</f>
        <v>3.7</v>
      </c>
      <c r="Z8113">
        <f t="shared" si="632"/>
        <v>10.199999999999999</v>
      </c>
      <c r="AA8113">
        <f t="shared" si="633"/>
        <v>0</v>
      </c>
    </row>
    <row r="8114" spans="1:27" x14ac:dyDescent="0.3">
      <c r="A8114">
        <v>100067</v>
      </c>
      <c r="B8114">
        <v>230922</v>
      </c>
      <c r="C8114" s="3">
        <v>44130.838888888888</v>
      </c>
      <c r="D8114">
        <v>1</v>
      </c>
      <c r="E8114">
        <v>1</v>
      </c>
      <c r="F8114" t="s">
        <v>25</v>
      </c>
      <c r="G8114">
        <v>1</v>
      </c>
      <c r="H8114">
        <v>59.113280000000003</v>
      </c>
      <c r="I8114">
        <v>16.527339999999999</v>
      </c>
      <c r="J8114">
        <v>1.011719</v>
      </c>
      <c r="K8114">
        <v>58.023440000000001</v>
      </c>
      <c r="L8114" s="3">
        <v>44130.589583333334</v>
      </c>
      <c r="M8114">
        <v>17.18</v>
      </c>
      <c r="N8114" t="s">
        <v>28</v>
      </c>
      <c r="P8114">
        <f>(C8114-Key!$B$1)*24</f>
        <v>5.0833333333139308</v>
      </c>
      <c r="Q8114">
        <f>(Key!$B$2-'17.1'!C8114)*24</f>
        <v>-2.1333333333022892</v>
      </c>
      <c r="R8114" s="3">
        <f>C8114-(M8114-Key!$B$5)/(24*Key!$B$6)</f>
        <v>44130.82507407407</v>
      </c>
      <c r="S8114">
        <f>M8114-Key!$B$5</f>
        <v>14.92</v>
      </c>
      <c r="T8114" s="2">
        <f t="shared" si="630"/>
        <v>44129.840277777781</v>
      </c>
      <c r="U8114" t="str">
        <f t="shared" si="631"/>
        <v>10-25-2020 20:10</v>
      </c>
      <c r="V8114">
        <f>IFERROR(IF(W8114=Z8114,VLOOKUP($U8114,[1]C8842!$G$2:$M$145,3,FALSE),0),0)</f>
        <v>0</v>
      </c>
      <c r="W8114">
        <f>VLOOKUP(RIGHT($V$1,5),Key!$A$9:$B$14,2,FALSE)</f>
        <v>10.199999999999999</v>
      </c>
      <c r="X8114">
        <f t="shared" si="634"/>
        <v>0</v>
      </c>
      <c r="Y8114">
        <f>VLOOKUP(RIGHT($X$1,5),Key!$A$9:$B$14,2,FALSE)</f>
        <v>3.7</v>
      </c>
      <c r="Z8114">
        <f t="shared" si="632"/>
        <v>10.199999999999999</v>
      </c>
      <c r="AA8114">
        <f t="shared" si="633"/>
        <v>0</v>
      </c>
    </row>
    <row r="8115" spans="1:27" x14ac:dyDescent="0.3">
      <c r="A8115">
        <v>100067</v>
      </c>
      <c r="B8115">
        <v>230922</v>
      </c>
      <c r="C8115" s="3">
        <v>44130.838888888888</v>
      </c>
      <c r="D8115">
        <v>0</v>
      </c>
      <c r="E8115">
        <v>2</v>
      </c>
      <c r="F8115" t="s">
        <v>25</v>
      </c>
      <c r="G8115">
        <v>1</v>
      </c>
      <c r="H8115">
        <v>53.550780000000003</v>
      </c>
      <c r="I8115">
        <v>15.0625</v>
      </c>
      <c r="J8115">
        <v>1.046875</v>
      </c>
      <c r="K8115">
        <v>46.019530000000003</v>
      </c>
      <c r="L8115" s="3">
        <v>44130.589583333334</v>
      </c>
      <c r="M8115">
        <v>17.18</v>
      </c>
      <c r="N8115" t="s">
        <v>28</v>
      </c>
      <c r="P8115">
        <f>(C8115-Key!$B$1)*24</f>
        <v>5.0833333333139308</v>
      </c>
      <c r="Q8115">
        <f>(Key!$B$2-'17.1'!C8115)*24</f>
        <v>-2.1333333333022892</v>
      </c>
      <c r="R8115" s="3">
        <f>C8115-(M8115-Key!$B$5)/(24*Key!$B$6)</f>
        <v>44130.82507407407</v>
      </c>
      <c r="S8115">
        <f>M8115-Key!$B$5</f>
        <v>14.92</v>
      </c>
      <c r="T8115" s="2">
        <f t="shared" si="630"/>
        <v>44129.840277777781</v>
      </c>
      <c r="U8115" t="str">
        <f t="shared" si="631"/>
        <v>10-25-2020 20:10</v>
      </c>
      <c r="V8115">
        <f>IFERROR(IF(W8115=Z8115,VLOOKUP($U8115,[1]C8842!$G$2:$M$145,3,FALSE),0),0)</f>
        <v>0</v>
      </c>
      <c r="W8115">
        <f>VLOOKUP(RIGHT($V$1,5),Key!$A$9:$B$14,2,FALSE)</f>
        <v>10.199999999999999</v>
      </c>
      <c r="X8115">
        <f t="shared" si="634"/>
        <v>0</v>
      </c>
      <c r="Y8115">
        <f>VLOOKUP(RIGHT($X$1,5),Key!$A$9:$B$14,2,FALSE)</f>
        <v>3.7</v>
      </c>
      <c r="Z8115">
        <f t="shared" si="632"/>
        <v>10.199999999999999</v>
      </c>
      <c r="AA8115">
        <f t="shared" si="633"/>
        <v>0</v>
      </c>
    </row>
    <row r="8116" spans="1:27" x14ac:dyDescent="0.3">
      <c r="A8116">
        <v>100067</v>
      </c>
      <c r="B8116">
        <v>230922</v>
      </c>
      <c r="C8116" s="3">
        <v>44130.838888888888</v>
      </c>
      <c r="D8116">
        <v>1</v>
      </c>
      <c r="E8116">
        <v>1</v>
      </c>
      <c r="F8116" t="s">
        <v>25</v>
      </c>
      <c r="G8116">
        <v>1</v>
      </c>
      <c r="H8116">
        <v>59.992190000000001</v>
      </c>
      <c r="I8116">
        <v>17.003910000000001</v>
      </c>
      <c r="J8116">
        <v>1.019531</v>
      </c>
      <c r="K8116">
        <v>56.023440000000001</v>
      </c>
      <c r="L8116" s="3">
        <v>44130.589583333334</v>
      </c>
      <c r="M8116">
        <v>17.18</v>
      </c>
      <c r="N8116" t="s">
        <v>28</v>
      </c>
      <c r="P8116">
        <f>(C8116-Key!$B$1)*24</f>
        <v>5.0833333333139308</v>
      </c>
      <c r="Q8116">
        <f>(Key!$B$2-'17.1'!C8116)*24</f>
        <v>-2.1333333333022892</v>
      </c>
      <c r="R8116" s="3">
        <f>C8116-(M8116-Key!$B$5)/(24*Key!$B$6)</f>
        <v>44130.82507407407</v>
      </c>
      <c r="S8116">
        <f>M8116-Key!$B$5</f>
        <v>14.92</v>
      </c>
      <c r="T8116" s="2">
        <f t="shared" si="630"/>
        <v>44129.840277777781</v>
      </c>
      <c r="U8116" t="str">
        <f t="shared" si="631"/>
        <v>10-25-2020 20:10</v>
      </c>
      <c r="V8116">
        <f>IFERROR(IF(W8116=Z8116,VLOOKUP($U8116,[1]C8842!$G$2:$M$145,3,FALSE),0),0)</f>
        <v>0</v>
      </c>
      <c r="W8116">
        <f>VLOOKUP(RIGHT($V$1,5),Key!$A$9:$B$14,2,FALSE)</f>
        <v>10.199999999999999</v>
      </c>
      <c r="X8116">
        <f t="shared" si="634"/>
        <v>0</v>
      </c>
      <c r="Y8116">
        <f>VLOOKUP(RIGHT($X$1,5),Key!$A$9:$B$14,2,FALSE)</f>
        <v>3.7</v>
      </c>
      <c r="Z8116">
        <f t="shared" si="632"/>
        <v>10.199999999999999</v>
      </c>
      <c r="AA8116">
        <f t="shared" si="633"/>
        <v>0</v>
      </c>
    </row>
    <row r="8117" spans="1:27" x14ac:dyDescent="0.3">
      <c r="A8117">
        <v>100067</v>
      </c>
      <c r="B8117">
        <v>230922</v>
      </c>
      <c r="C8117" s="3">
        <v>44130.838888888888</v>
      </c>
      <c r="D8117">
        <v>0</v>
      </c>
      <c r="E8117">
        <v>2</v>
      </c>
      <c r="F8117" t="s">
        <v>25</v>
      </c>
      <c r="G8117">
        <v>1</v>
      </c>
      <c r="H8117">
        <v>62.578130000000002</v>
      </c>
      <c r="I8117">
        <v>17.09375</v>
      </c>
      <c r="J8117">
        <v>0.98046880000000003</v>
      </c>
      <c r="K8117">
        <v>47.019530000000003</v>
      </c>
      <c r="L8117" s="3">
        <v>44130.589583333334</v>
      </c>
      <c r="M8117">
        <v>17.18</v>
      </c>
      <c r="N8117" t="s">
        <v>28</v>
      </c>
      <c r="P8117">
        <f>(C8117-Key!$B$1)*24</f>
        <v>5.0833333333139308</v>
      </c>
      <c r="Q8117">
        <f>(Key!$B$2-'17.1'!C8117)*24</f>
        <v>-2.1333333333022892</v>
      </c>
      <c r="R8117" s="3">
        <f>C8117-(M8117-Key!$B$5)/(24*Key!$B$6)</f>
        <v>44130.82507407407</v>
      </c>
      <c r="S8117">
        <f>M8117-Key!$B$5</f>
        <v>14.92</v>
      </c>
      <c r="T8117" s="2">
        <f t="shared" si="630"/>
        <v>44129.840277777781</v>
      </c>
      <c r="U8117" t="str">
        <f t="shared" si="631"/>
        <v>10-25-2020 20:10</v>
      </c>
      <c r="V8117">
        <f>IFERROR(IF(W8117=Z8117,VLOOKUP($U8117,[1]C8842!$G$2:$M$145,3,FALSE),0),0)</f>
        <v>0</v>
      </c>
      <c r="W8117">
        <f>VLOOKUP(RIGHT($V$1,5),Key!$A$9:$B$14,2,FALSE)</f>
        <v>10.199999999999999</v>
      </c>
      <c r="X8117">
        <f t="shared" si="634"/>
        <v>0</v>
      </c>
      <c r="Y8117">
        <f>VLOOKUP(RIGHT($X$1,5),Key!$A$9:$B$14,2,FALSE)</f>
        <v>3.7</v>
      </c>
      <c r="Z8117">
        <f t="shared" si="632"/>
        <v>10.199999999999999</v>
      </c>
      <c r="AA8117">
        <f t="shared" si="633"/>
        <v>0</v>
      </c>
    </row>
    <row r="8118" spans="1:27" x14ac:dyDescent="0.3">
      <c r="A8118">
        <v>100067</v>
      </c>
      <c r="B8118">
        <v>230922</v>
      </c>
      <c r="C8118" s="3">
        <v>44130.838888888888</v>
      </c>
      <c r="D8118">
        <v>3</v>
      </c>
      <c r="E8118">
        <v>2</v>
      </c>
      <c r="F8118" t="s">
        <v>26</v>
      </c>
      <c r="G8118">
        <v>3</v>
      </c>
      <c r="H8118">
        <v>66.101560000000006</v>
      </c>
      <c r="I8118">
        <v>34.378909999999998</v>
      </c>
      <c r="J8118">
        <v>1.625</v>
      </c>
      <c r="K8118">
        <v>93.039060000000006</v>
      </c>
      <c r="L8118" s="3">
        <v>44130.589583333334</v>
      </c>
      <c r="M8118">
        <v>17.18</v>
      </c>
      <c r="N8118" t="s">
        <v>28</v>
      </c>
      <c r="P8118">
        <f>(C8118-Key!$B$1)*24</f>
        <v>5.0833333333139308</v>
      </c>
      <c r="Q8118">
        <f>(Key!$B$2-'17.1'!C8118)*24</f>
        <v>-2.1333333333022892</v>
      </c>
      <c r="R8118" s="3">
        <f>C8118-(M8118-Key!$B$5)/(24*Key!$B$6)</f>
        <v>44130.82507407407</v>
      </c>
      <c r="S8118">
        <f>M8118-Key!$B$5</f>
        <v>14.92</v>
      </c>
      <c r="T8118" s="2">
        <f t="shared" si="630"/>
        <v>44129.840277777781</v>
      </c>
      <c r="U8118" t="str">
        <f t="shared" si="631"/>
        <v>10-25-2020 20:10</v>
      </c>
      <c r="V8118">
        <f>IFERROR(IF(W8118=Z8118,VLOOKUP($U8118,[1]C8842!$G$2:$M$145,3,FALSE),0),0)</f>
        <v>0</v>
      </c>
      <c r="W8118">
        <f>VLOOKUP(RIGHT($V$1,5),Key!$A$9:$B$14,2,FALSE)</f>
        <v>10.199999999999999</v>
      </c>
      <c r="X8118">
        <f t="shared" si="634"/>
        <v>0</v>
      </c>
      <c r="Y8118">
        <f>VLOOKUP(RIGHT($X$1,5),Key!$A$9:$B$14,2,FALSE)</f>
        <v>3.7</v>
      </c>
      <c r="Z8118">
        <f t="shared" si="632"/>
        <v>10.199999999999999</v>
      </c>
      <c r="AA8118">
        <f t="shared" si="633"/>
        <v>0</v>
      </c>
    </row>
    <row r="8119" spans="1:27" x14ac:dyDescent="0.3">
      <c r="A8119">
        <v>100067</v>
      </c>
      <c r="B8119">
        <v>230922</v>
      </c>
      <c r="C8119" s="3">
        <v>44130.838888888888</v>
      </c>
      <c r="D8119">
        <v>2</v>
      </c>
      <c r="E8119">
        <v>1</v>
      </c>
      <c r="F8119" t="s">
        <v>26</v>
      </c>
      <c r="G8119">
        <v>1</v>
      </c>
      <c r="H8119">
        <v>70.941410000000005</v>
      </c>
      <c r="I8119">
        <v>17.75</v>
      </c>
      <c r="J8119">
        <v>0.890625</v>
      </c>
      <c r="K8119">
        <v>80.03125</v>
      </c>
      <c r="L8119" s="3">
        <v>44130.589583333334</v>
      </c>
      <c r="M8119">
        <v>17.18</v>
      </c>
      <c r="N8119" t="s">
        <v>28</v>
      </c>
      <c r="P8119">
        <f>(C8119-Key!$B$1)*24</f>
        <v>5.0833333333139308</v>
      </c>
      <c r="Q8119">
        <f>(Key!$B$2-'17.1'!C8119)*24</f>
        <v>-2.1333333333022892</v>
      </c>
      <c r="R8119" s="3">
        <f>C8119-(M8119-Key!$B$5)/(24*Key!$B$6)</f>
        <v>44130.82507407407</v>
      </c>
      <c r="S8119">
        <f>M8119-Key!$B$5</f>
        <v>14.92</v>
      </c>
      <c r="T8119" s="2">
        <f t="shared" si="630"/>
        <v>44129.840277777781</v>
      </c>
      <c r="U8119" t="str">
        <f t="shared" si="631"/>
        <v>10-25-2020 20:10</v>
      </c>
      <c r="V8119">
        <f>IFERROR(IF(W8119=Z8119,VLOOKUP($U8119,[1]C8842!$G$2:$M$145,3,FALSE),0),0)</f>
        <v>0</v>
      </c>
      <c r="W8119">
        <f>VLOOKUP(RIGHT($V$1,5),Key!$A$9:$B$14,2,FALSE)</f>
        <v>10.199999999999999</v>
      </c>
      <c r="X8119">
        <f t="shared" si="634"/>
        <v>0</v>
      </c>
      <c r="Y8119">
        <f>VLOOKUP(RIGHT($X$1,5),Key!$A$9:$B$14,2,FALSE)</f>
        <v>3.7</v>
      </c>
      <c r="Z8119">
        <f t="shared" si="632"/>
        <v>10.199999999999999</v>
      </c>
      <c r="AA8119">
        <f t="shared" si="633"/>
        <v>0</v>
      </c>
    </row>
    <row r="8120" spans="1:27" x14ac:dyDescent="0.3">
      <c r="A8120">
        <v>100067</v>
      </c>
      <c r="B8120">
        <v>230922</v>
      </c>
      <c r="C8120" s="3">
        <v>44130.838888888888</v>
      </c>
      <c r="D8120">
        <v>2</v>
      </c>
      <c r="E8120">
        <v>1</v>
      </c>
      <c r="F8120" t="s">
        <v>26</v>
      </c>
      <c r="G8120">
        <v>1</v>
      </c>
      <c r="H8120">
        <v>78.253910000000005</v>
      </c>
      <c r="I8120">
        <v>17.660160000000001</v>
      </c>
      <c r="J8120">
        <v>0.80078130000000003</v>
      </c>
      <c r="K8120">
        <v>82.035160000000005</v>
      </c>
      <c r="L8120" s="3">
        <v>44130.589583333334</v>
      </c>
      <c r="M8120">
        <v>17.18</v>
      </c>
      <c r="N8120" t="s">
        <v>28</v>
      </c>
      <c r="P8120">
        <f>(C8120-Key!$B$1)*24</f>
        <v>5.0833333333139308</v>
      </c>
      <c r="Q8120">
        <f>(Key!$B$2-'17.1'!C8120)*24</f>
        <v>-2.1333333333022892</v>
      </c>
      <c r="R8120" s="3">
        <f>C8120-(M8120-Key!$B$5)/(24*Key!$B$6)</f>
        <v>44130.82507407407</v>
      </c>
      <c r="S8120">
        <f>M8120-Key!$B$5</f>
        <v>14.92</v>
      </c>
      <c r="T8120" s="2">
        <f t="shared" si="630"/>
        <v>44129.840277777781</v>
      </c>
      <c r="U8120" t="str">
        <f t="shared" si="631"/>
        <v>10-25-2020 20:10</v>
      </c>
      <c r="V8120">
        <f>IFERROR(IF(W8120=Z8120,VLOOKUP($U8120,[1]C8842!$G$2:$M$145,3,FALSE),0),0)</f>
        <v>0</v>
      </c>
      <c r="W8120">
        <f>VLOOKUP(RIGHT($V$1,5),Key!$A$9:$B$14,2,FALSE)</f>
        <v>10.199999999999999</v>
      </c>
      <c r="X8120">
        <f t="shared" si="634"/>
        <v>0</v>
      </c>
      <c r="Y8120">
        <f>VLOOKUP(RIGHT($X$1,5),Key!$A$9:$B$14,2,FALSE)</f>
        <v>3.7</v>
      </c>
      <c r="Z8120">
        <f t="shared" si="632"/>
        <v>10.199999999999999</v>
      </c>
      <c r="AA8120">
        <f t="shared" si="633"/>
        <v>0</v>
      </c>
    </row>
    <row r="8121" spans="1:27" x14ac:dyDescent="0.3">
      <c r="A8121">
        <v>100067</v>
      </c>
      <c r="B8121">
        <v>230922</v>
      </c>
      <c r="C8121" s="3">
        <v>44130.838888888888</v>
      </c>
      <c r="D8121">
        <v>2</v>
      </c>
      <c r="E8121">
        <v>1</v>
      </c>
      <c r="F8121" t="s">
        <v>26</v>
      </c>
      <c r="G8121">
        <v>1</v>
      </c>
      <c r="H8121">
        <v>71.8125</v>
      </c>
      <c r="I8121">
        <v>13.867190000000001</v>
      </c>
      <c r="J8121">
        <v>0.734375</v>
      </c>
      <c r="K8121">
        <v>83.035160000000005</v>
      </c>
      <c r="L8121" s="3">
        <v>44130.589583333334</v>
      </c>
      <c r="M8121">
        <v>17.18</v>
      </c>
      <c r="N8121" t="s">
        <v>28</v>
      </c>
      <c r="P8121">
        <f>(C8121-Key!$B$1)*24</f>
        <v>5.0833333333139308</v>
      </c>
      <c r="Q8121">
        <f>(Key!$B$2-'17.1'!C8121)*24</f>
        <v>-2.1333333333022892</v>
      </c>
      <c r="R8121" s="3">
        <f>C8121-(M8121-Key!$B$5)/(24*Key!$B$6)</f>
        <v>44130.82507407407</v>
      </c>
      <c r="S8121">
        <f>M8121-Key!$B$5</f>
        <v>14.92</v>
      </c>
      <c r="T8121" s="2">
        <f t="shared" si="630"/>
        <v>44129.840277777781</v>
      </c>
      <c r="U8121" t="str">
        <f t="shared" si="631"/>
        <v>10-25-2020 20:10</v>
      </c>
      <c r="V8121">
        <f>IFERROR(IF(W8121=Z8121,VLOOKUP($U8121,[1]C8842!$G$2:$M$145,3,FALSE),0),0)</f>
        <v>0</v>
      </c>
      <c r="W8121">
        <f>VLOOKUP(RIGHT($V$1,5),Key!$A$9:$B$14,2,FALSE)</f>
        <v>10.199999999999999</v>
      </c>
      <c r="X8121">
        <f t="shared" si="634"/>
        <v>0</v>
      </c>
      <c r="Y8121">
        <f>VLOOKUP(RIGHT($X$1,5),Key!$A$9:$B$14,2,FALSE)</f>
        <v>3.7</v>
      </c>
      <c r="Z8121">
        <f t="shared" si="632"/>
        <v>10.199999999999999</v>
      </c>
      <c r="AA8121">
        <f t="shared" si="633"/>
        <v>0</v>
      </c>
    </row>
    <row r="8122" spans="1:27" x14ac:dyDescent="0.3">
      <c r="A8122">
        <v>100067</v>
      </c>
      <c r="B8122">
        <v>230922</v>
      </c>
      <c r="C8122" s="3">
        <v>44130.838888888888</v>
      </c>
      <c r="D8122">
        <v>2</v>
      </c>
      <c r="E8122">
        <v>1</v>
      </c>
      <c r="F8122" t="s">
        <v>26</v>
      </c>
      <c r="G8122">
        <v>2</v>
      </c>
      <c r="H8122">
        <v>72.285160000000005</v>
      </c>
      <c r="I8122">
        <v>22.117190000000001</v>
      </c>
      <c r="J8122">
        <v>1.035156</v>
      </c>
      <c r="K8122">
        <v>82.035160000000005</v>
      </c>
      <c r="L8122" s="3">
        <v>44130.589583333334</v>
      </c>
      <c r="M8122">
        <v>17.18</v>
      </c>
      <c r="N8122" t="s">
        <v>28</v>
      </c>
      <c r="P8122">
        <f>(C8122-Key!$B$1)*24</f>
        <v>5.0833333333139308</v>
      </c>
      <c r="Q8122">
        <f>(Key!$B$2-'17.1'!C8122)*24</f>
        <v>-2.1333333333022892</v>
      </c>
      <c r="R8122" s="3">
        <f>C8122-(M8122-Key!$B$5)/(24*Key!$B$6)</f>
        <v>44130.82507407407</v>
      </c>
      <c r="S8122">
        <f>M8122-Key!$B$5</f>
        <v>14.92</v>
      </c>
      <c r="T8122" s="2">
        <f t="shared" si="630"/>
        <v>44129.840277777781</v>
      </c>
      <c r="U8122" t="str">
        <f t="shared" si="631"/>
        <v>10-25-2020 20:10</v>
      </c>
      <c r="V8122">
        <f>IFERROR(IF(W8122=Z8122,VLOOKUP($U8122,[1]C8842!$G$2:$M$145,3,FALSE),0),0)</f>
        <v>0</v>
      </c>
      <c r="W8122">
        <f>VLOOKUP(RIGHT($V$1,5),Key!$A$9:$B$14,2,FALSE)</f>
        <v>10.199999999999999</v>
      </c>
      <c r="X8122">
        <f t="shared" si="634"/>
        <v>0</v>
      </c>
      <c r="Y8122">
        <f>VLOOKUP(RIGHT($X$1,5),Key!$A$9:$B$14,2,FALSE)</f>
        <v>3.7</v>
      </c>
      <c r="Z8122">
        <f t="shared" si="632"/>
        <v>10.199999999999999</v>
      </c>
      <c r="AA8122">
        <f t="shared" si="633"/>
        <v>0</v>
      </c>
    </row>
    <row r="8123" spans="1:27" x14ac:dyDescent="0.3">
      <c r="A8123">
        <v>100067</v>
      </c>
      <c r="B8123">
        <v>230922</v>
      </c>
      <c r="C8123" s="3">
        <v>44130.838888888888</v>
      </c>
      <c r="D8123">
        <v>3</v>
      </c>
      <c r="E8123">
        <v>2</v>
      </c>
      <c r="F8123" t="s">
        <v>26</v>
      </c>
      <c r="G8123">
        <v>1</v>
      </c>
      <c r="H8123">
        <v>58.132809999999999</v>
      </c>
      <c r="I8123">
        <v>14.875</v>
      </c>
      <c r="J8123">
        <v>0.953125</v>
      </c>
      <c r="K8123">
        <v>94.039060000000006</v>
      </c>
      <c r="L8123" s="3">
        <v>44130.589583333334</v>
      </c>
      <c r="M8123">
        <v>17.18</v>
      </c>
      <c r="N8123" t="s">
        <v>28</v>
      </c>
      <c r="P8123">
        <f>(C8123-Key!$B$1)*24</f>
        <v>5.0833333333139308</v>
      </c>
      <c r="Q8123">
        <f>(Key!$B$2-'17.1'!C8123)*24</f>
        <v>-2.1333333333022892</v>
      </c>
      <c r="R8123" s="3">
        <f>C8123-(M8123-Key!$B$5)/(24*Key!$B$6)</f>
        <v>44130.82507407407</v>
      </c>
      <c r="S8123">
        <f>M8123-Key!$B$5</f>
        <v>14.92</v>
      </c>
      <c r="T8123" s="2">
        <f t="shared" si="630"/>
        <v>44129.840277777781</v>
      </c>
      <c r="U8123" t="str">
        <f t="shared" si="631"/>
        <v>10-25-2020 20:10</v>
      </c>
      <c r="V8123">
        <f>IFERROR(IF(W8123=Z8123,VLOOKUP($U8123,[1]C8842!$G$2:$M$145,3,FALSE),0),0)</f>
        <v>0</v>
      </c>
      <c r="W8123">
        <f>VLOOKUP(RIGHT($V$1,5),Key!$A$9:$B$14,2,FALSE)</f>
        <v>10.199999999999999</v>
      </c>
      <c r="X8123">
        <f t="shared" si="634"/>
        <v>0</v>
      </c>
      <c r="Y8123">
        <f>VLOOKUP(RIGHT($X$1,5),Key!$A$9:$B$14,2,FALSE)</f>
        <v>3.7</v>
      </c>
      <c r="Z8123">
        <f t="shared" si="632"/>
        <v>10.199999999999999</v>
      </c>
      <c r="AA8123">
        <f t="shared" si="633"/>
        <v>0</v>
      </c>
    </row>
    <row r="8124" spans="1:27" x14ac:dyDescent="0.3">
      <c r="A8124">
        <v>100067</v>
      </c>
      <c r="B8124">
        <v>230922</v>
      </c>
      <c r="C8124" s="3">
        <v>44130.838888888888</v>
      </c>
      <c r="D8124">
        <v>2</v>
      </c>
      <c r="E8124">
        <v>1</v>
      </c>
      <c r="F8124" t="s">
        <v>26</v>
      </c>
      <c r="G8124">
        <v>1</v>
      </c>
      <c r="H8124">
        <v>69.953130000000002</v>
      </c>
      <c r="I8124">
        <v>16.21875</v>
      </c>
      <c r="J8124">
        <v>0.84375</v>
      </c>
      <c r="K8124">
        <v>80.03125</v>
      </c>
      <c r="L8124" s="3">
        <v>44130.589583333334</v>
      </c>
      <c r="M8124">
        <v>17.18</v>
      </c>
      <c r="N8124" t="s">
        <v>28</v>
      </c>
      <c r="P8124">
        <f>(C8124-Key!$B$1)*24</f>
        <v>5.0833333333139308</v>
      </c>
      <c r="Q8124">
        <f>(Key!$B$2-'17.1'!C8124)*24</f>
        <v>-2.1333333333022892</v>
      </c>
      <c r="R8124" s="3">
        <f>C8124-(M8124-Key!$B$5)/(24*Key!$B$6)</f>
        <v>44130.82507407407</v>
      </c>
      <c r="S8124">
        <f>M8124-Key!$B$5</f>
        <v>14.92</v>
      </c>
      <c r="T8124" s="2">
        <f t="shared" si="630"/>
        <v>44129.840277777781</v>
      </c>
      <c r="U8124" t="str">
        <f t="shared" si="631"/>
        <v>10-25-2020 20:10</v>
      </c>
      <c r="V8124">
        <f>IFERROR(IF(W8124=Z8124,VLOOKUP($U8124,[1]C8842!$G$2:$M$145,3,FALSE),0),0)</f>
        <v>0</v>
      </c>
      <c r="W8124">
        <f>VLOOKUP(RIGHT($V$1,5),Key!$A$9:$B$14,2,FALSE)</f>
        <v>10.199999999999999</v>
      </c>
      <c r="X8124">
        <f t="shared" si="634"/>
        <v>0</v>
      </c>
      <c r="Y8124">
        <f>VLOOKUP(RIGHT($X$1,5),Key!$A$9:$B$14,2,FALSE)</f>
        <v>3.7</v>
      </c>
      <c r="Z8124">
        <f t="shared" si="632"/>
        <v>10.199999999999999</v>
      </c>
      <c r="AA8124">
        <f t="shared" si="633"/>
        <v>0</v>
      </c>
    </row>
    <row r="8125" spans="1:27" x14ac:dyDescent="0.3">
      <c r="A8125">
        <v>100067</v>
      </c>
      <c r="B8125">
        <v>230922</v>
      </c>
      <c r="C8125" s="3">
        <v>44130.838888888888</v>
      </c>
      <c r="D8125">
        <v>0</v>
      </c>
      <c r="E8125">
        <v>2</v>
      </c>
      <c r="F8125" t="s">
        <v>25</v>
      </c>
      <c r="G8125">
        <v>1</v>
      </c>
      <c r="H8125">
        <v>64.160160000000005</v>
      </c>
      <c r="I8125">
        <v>15.941409999999999</v>
      </c>
      <c r="J8125">
        <v>0.90625</v>
      </c>
      <c r="K8125">
        <v>46.019530000000003</v>
      </c>
      <c r="L8125" s="3">
        <v>44130.589583333334</v>
      </c>
      <c r="M8125">
        <v>17.18</v>
      </c>
      <c r="N8125" t="s">
        <v>28</v>
      </c>
      <c r="P8125">
        <f>(C8125-Key!$B$1)*24</f>
        <v>5.0833333333139308</v>
      </c>
      <c r="Q8125">
        <f>(Key!$B$2-'17.1'!C8125)*24</f>
        <v>-2.1333333333022892</v>
      </c>
      <c r="R8125" s="3">
        <f>C8125-(M8125-Key!$B$5)/(24*Key!$B$6)</f>
        <v>44130.82507407407</v>
      </c>
      <c r="S8125">
        <f>M8125-Key!$B$5</f>
        <v>14.92</v>
      </c>
      <c r="T8125" s="2">
        <f t="shared" si="630"/>
        <v>44129.840277777781</v>
      </c>
      <c r="U8125" t="str">
        <f t="shared" si="631"/>
        <v>10-25-2020 20:10</v>
      </c>
      <c r="V8125">
        <f>IFERROR(IF(W8125=Z8125,VLOOKUP($U8125,[1]C8842!$G$2:$M$145,3,FALSE),0),0)</f>
        <v>0</v>
      </c>
      <c r="W8125">
        <f>VLOOKUP(RIGHT($V$1,5),Key!$A$9:$B$14,2,FALSE)</f>
        <v>10.199999999999999</v>
      </c>
      <c r="X8125">
        <f t="shared" si="634"/>
        <v>0</v>
      </c>
      <c r="Y8125">
        <f>VLOOKUP(RIGHT($X$1,5),Key!$A$9:$B$14,2,FALSE)</f>
        <v>3.7</v>
      </c>
      <c r="Z8125">
        <f t="shared" si="632"/>
        <v>10.199999999999999</v>
      </c>
      <c r="AA8125">
        <f t="shared" si="633"/>
        <v>0</v>
      </c>
    </row>
    <row r="8126" spans="1:27" x14ac:dyDescent="0.3">
      <c r="A8126">
        <v>100067</v>
      </c>
      <c r="B8126">
        <v>230922</v>
      </c>
      <c r="C8126" s="3">
        <v>44130.838888888888</v>
      </c>
      <c r="D8126">
        <v>3</v>
      </c>
      <c r="E8126">
        <v>2</v>
      </c>
      <c r="F8126" t="s">
        <v>26</v>
      </c>
      <c r="G8126">
        <v>1</v>
      </c>
      <c r="H8126">
        <v>71.667969999999997</v>
      </c>
      <c r="I8126">
        <v>17.664059999999999</v>
      </c>
      <c r="J8126">
        <v>0.875</v>
      </c>
      <c r="K8126">
        <v>94.039060000000006</v>
      </c>
      <c r="L8126" s="3">
        <v>44130.589583333334</v>
      </c>
      <c r="M8126">
        <v>17.18</v>
      </c>
      <c r="N8126" t="s">
        <v>28</v>
      </c>
      <c r="P8126">
        <f>(C8126-Key!$B$1)*24</f>
        <v>5.0833333333139308</v>
      </c>
      <c r="Q8126">
        <f>(Key!$B$2-'17.1'!C8126)*24</f>
        <v>-2.1333333333022892</v>
      </c>
      <c r="R8126" s="3">
        <f>C8126-(M8126-Key!$B$5)/(24*Key!$B$6)</f>
        <v>44130.82507407407</v>
      </c>
      <c r="S8126">
        <f>M8126-Key!$B$5</f>
        <v>14.92</v>
      </c>
      <c r="T8126" s="2">
        <f t="shared" si="630"/>
        <v>44129.840277777781</v>
      </c>
      <c r="U8126" t="str">
        <f t="shared" si="631"/>
        <v>10-25-2020 20:10</v>
      </c>
      <c r="V8126">
        <f>IFERROR(IF(W8126=Z8126,VLOOKUP($U8126,[1]C8842!$G$2:$M$145,3,FALSE),0),0)</f>
        <v>0</v>
      </c>
      <c r="W8126">
        <f>VLOOKUP(RIGHT($V$1,5),Key!$A$9:$B$14,2,FALSE)</f>
        <v>10.199999999999999</v>
      </c>
      <c r="X8126">
        <f t="shared" si="634"/>
        <v>0</v>
      </c>
      <c r="Y8126">
        <f>VLOOKUP(RIGHT($X$1,5),Key!$A$9:$B$14,2,FALSE)</f>
        <v>3.7</v>
      </c>
      <c r="Z8126">
        <f t="shared" si="632"/>
        <v>10.199999999999999</v>
      </c>
      <c r="AA8126">
        <f t="shared" si="633"/>
        <v>0</v>
      </c>
    </row>
    <row r="8127" spans="1:27" x14ac:dyDescent="0.3">
      <c r="A8127">
        <v>100067</v>
      </c>
      <c r="B8127">
        <v>230922</v>
      </c>
      <c r="C8127" s="3">
        <v>44130.838888888888</v>
      </c>
      <c r="D8127">
        <v>0</v>
      </c>
      <c r="E8127">
        <v>2</v>
      </c>
      <c r="F8127" t="s">
        <v>25</v>
      </c>
      <c r="G8127">
        <v>1</v>
      </c>
      <c r="H8127">
        <v>69.894530000000003</v>
      </c>
      <c r="I8127">
        <v>16.42578</v>
      </c>
      <c r="J8127">
        <v>0.8515625</v>
      </c>
      <c r="K8127">
        <v>44.019530000000003</v>
      </c>
      <c r="L8127" s="3">
        <v>44130.589583333334</v>
      </c>
      <c r="M8127">
        <v>17.18</v>
      </c>
      <c r="N8127" t="s">
        <v>28</v>
      </c>
      <c r="P8127">
        <f>(C8127-Key!$B$1)*24</f>
        <v>5.0833333333139308</v>
      </c>
      <c r="Q8127">
        <f>(Key!$B$2-'17.1'!C8127)*24</f>
        <v>-2.1333333333022892</v>
      </c>
      <c r="R8127" s="3">
        <f>C8127-(M8127-Key!$B$5)/(24*Key!$B$6)</f>
        <v>44130.82507407407</v>
      </c>
      <c r="S8127">
        <f>M8127-Key!$B$5</f>
        <v>14.92</v>
      </c>
      <c r="T8127" s="2">
        <f t="shared" si="630"/>
        <v>44129.840277777781</v>
      </c>
      <c r="U8127" t="str">
        <f t="shared" si="631"/>
        <v>10-25-2020 20:10</v>
      </c>
      <c r="V8127">
        <f>IFERROR(IF(W8127=Z8127,VLOOKUP($U8127,[1]C8842!$G$2:$M$145,3,FALSE),0),0)</f>
        <v>0</v>
      </c>
      <c r="W8127">
        <f>VLOOKUP(RIGHT($V$1,5),Key!$A$9:$B$14,2,FALSE)</f>
        <v>10.199999999999999</v>
      </c>
      <c r="X8127">
        <f t="shared" si="634"/>
        <v>0</v>
      </c>
      <c r="Y8127">
        <f>VLOOKUP(RIGHT($X$1,5),Key!$A$9:$B$14,2,FALSE)</f>
        <v>3.7</v>
      </c>
      <c r="Z8127">
        <f t="shared" si="632"/>
        <v>10.199999999999999</v>
      </c>
      <c r="AA8127">
        <f t="shared" si="633"/>
        <v>0</v>
      </c>
    </row>
    <row r="8128" spans="1:27" x14ac:dyDescent="0.3">
      <c r="A8128">
        <v>100067</v>
      </c>
      <c r="B8128">
        <v>230922</v>
      </c>
      <c r="C8128" s="3">
        <v>44130.839583333334</v>
      </c>
      <c r="D8128">
        <v>1</v>
      </c>
      <c r="E8128">
        <v>1</v>
      </c>
      <c r="F8128" t="s">
        <v>25</v>
      </c>
      <c r="G8128">
        <v>1</v>
      </c>
      <c r="H8128">
        <v>71.703130000000002</v>
      </c>
      <c r="I8128">
        <v>15.64063</v>
      </c>
      <c r="J8128">
        <v>0.80078130000000003</v>
      </c>
      <c r="K8128">
        <v>59.023440000000001</v>
      </c>
      <c r="L8128" s="3">
        <v>44130.589583333334</v>
      </c>
      <c r="M8128">
        <v>17.18</v>
      </c>
      <c r="N8128" t="s">
        <v>28</v>
      </c>
      <c r="P8128">
        <f>(C8128-Key!$B$1)*24</f>
        <v>5.1000000000349246</v>
      </c>
      <c r="Q8128">
        <f>(Key!$B$2-'17.1'!C8128)*24</f>
        <v>-2.1500000000232831</v>
      </c>
      <c r="R8128" s="3">
        <f>C8128-(M8128-Key!$B$5)/(24*Key!$B$6)</f>
        <v>44130.825768518516</v>
      </c>
      <c r="S8128">
        <f>M8128-Key!$B$5</f>
        <v>14.92</v>
      </c>
      <c r="T8128" s="2">
        <f t="shared" si="630"/>
        <v>44129.840277777781</v>
      </c>
      <c r="U8128" t="str">
        <f t="shared" si="631"/>
        <v>10-25-2020 20:10</v>
      </c>
      <c r="V8128">
        <f>IFERROR(IF(W8128=Z8128,VLOOKUP($U8128,[1]C8842!$G$2:$M$145,3,FALSE),0),0)</f>
        <v>0</v>
      </c>
      <c r="W8128">
        <f>VLOOKUP(RIGHT($V$1,5),Key!$A$9:$B$14,2,FALSE)</f>
        <v>10.199999999999999</v>
      </c>
      <c r="X8128">
        <f t="shared" si="634"/>
        <v>0</v>
      </c>
      <c r="Y8128">
        <f>VLOOKUP(RIGHT($X$1,5),Key!$A$9:$B$14,2,FALSE)</f>
        <v>3.7</v>
      </c>
      <c r="Z8128">
        <f t="shared" si="632"/>
        <v>10.199999999999999</v>
      </c>
      <c r="AA8128">
        <f t="shared" si="633"/>
        <v>0</v>
      </c>
    </row>
    <row r="8129" spans="1:27" x14ac:dyDescent="0.3">
      <c r="A8129">
        <v>100067</v>
      </c>
      <c r="B8129">
        <v>230922</v>
      </c>
      <c r="C8129" s="3">
        <v>44130.839583333334</v>
      </c>
      <c r="D8129">
        <v>0</v>
      </c>
      <c r="E8129">
        <v>2</v>
      </c>
      <c r="F8129" t="s">
        <v>25</v>
      </c>
      <c r="G8129">
        <v>2</v>
      </c>
      <c r="H8129">
        <v>62.277340000000002</v>
      </c>
      <c r="I8129">
        <v>20.41797</v>
      </c>
      <c r="J8129">
        <v>1.128906</v>
      </c>
      <c r="K8129">
        <v>46.019530000000003</v>
      </c>
      <c r="L8129" s="3">
        <v>44130.589583333334</v>
      </c>
      <c r="M8129">
        <v>17.18</v>
      </c>
      <c r="N8129" t="s">
        <v>28</v>
      </c>
      <c r="P8129">
        <f>(C8129-Key!$B$1)*24</f>
        <v>5.1000000000349246</v>
      </c>
      <c r="Q8129">
        <f>(Key!$B$2-'17.1'!C8129)*24</f>
        <v>-2.1500000000232831</v>
      </c>
      <c r="R8129" s="3">
        <f>C8129-(M8129-Key!$B$5)/(24*Key!$B$6)</f>
        <v>44130.825768518516</v>
      </c>
      <c r="S8129">
        <f>M8129-Key!$B$5</f>
        <v>14.92</v>
      </c>
      <c r="T8129" s="2">
        <f t="shared" si="630"/>
        <v>44129.840277777781</v>
      </c>
      <c r="U8129" t="str">
        <f t="shared" si="631"/>
        <v>10-25-2020 20:10</v>
      </c>
      <c r="V8129">
        <f>IFERROR(IF(W8129=Z8129,VLOOKUP($U8129,[1]C8842!$G$2:$M$145,3,FALSE),0),0)</f>
        <v>0</v>
      </c>
      <c r="W8129">
        <f>VLOOKUP(RIGHT($V$1,5),Key!$A$9:$B$14,2,FALSE)</f>
        <v>10.199999999999999</v>
      </c>
      <c r="X8129">
        <f t="shared" si="634"/>
        <v>0</v>
      </c>
      <c r="Y8129">
        <f>VLOOKUP(RIGHT($X$1,5),Key!$A$9:$B$14,2,FALSE)</f>
        <v>3.7</v>
      </c>
      <c r="Z8129">
        <f t="shared" si="632"/>
        <v>10.199999999999999</v>
      </c>
      <c r="AA8129">
        <f t="shared" si="633"/>
        <v>0</v>
      </c>
    </row>
    <row r="8130" spans="1:27" x14ac:dyDescent="0.3">
      <c r="A8130">
        <v>100067</v>
      </c>
      <c r="B8130">
        <v>230922</v>
      </c>
      <c r="C8130" s="3">
        <v>44130.839583333334</v>
      </c>
      <c r="D8130">
        <v>1</v>
      </c>
      <c r="E8130">
        <v>1</v>
      </c>
      <c r="F8130" t="s">
        <v>25</v>
      </c>
      <c r="G8130">
        <v>1</v>
      </c>
      <c r="H8130">
        <v>69.003910000000005</v>
      </c>
      <c r="I8130">
        <v>13.60938</v>
      </c>
      <c r="J8130">
        <v>0.75390630000000003</v>
      </c>
      <c r="K8130">
        <v>59.023440000000001</v>
      </c>
      <c r="L8130" s="3">
        <v>44130.589583333334</v>
      </c>
      <c r="M8130">
        <v>17.18</v>
      </c>
      <c r="N8130" t="s">
        <v>28</v>
      </c>
      <c r="P8130">
        <f>(C8130-Key!$B$1)*24</f>
        <v>5.1000000000349246</v>
      </c>
      <c r="Q8130">
        <f>(Key!$B$2-'17.1'!C8130)*24</f>
        <v>-2.1500000000232831</v>
      </c>
      <c r="R8130" s="3">
        <f>C8130-(M8130-Key!$B$5)/(24*Key!$B$6)</f>
        <v>44130.825768518516</v>
      </c>
      <c r="S8130">
        <f>M8130-Key!$B$5</f>
        <v>14.92</v>
      </c>
      <c r="T8130" s="2">
        <f t="shared" si="630"/>
        <v>44129.840277777781</v>
      </c>
      <c r="U8130" t="str">
        <f t="shared" si="631"/>
        <v>10-25-2020 20:10</v>
      </c>
      <c r="V8130">
        <f>IFERROR(IF(W8130=Z8130,VLOOKUP($U8130,[1]C8842!$G$2:$M$145,3,FALSE),0),0)</f>
        <v>0</v>
      </c>
      <c r="W8130">
        <f>VLOOKUP(RIGHT($V$1,5),Key!$A$9:$B$14,2,FALSE)</f>
        <v>10.199999999999999</v>
      </c>
      <c r="X8130">
        <f t="shared" si="634"/>
        <v>0</v>
      </c>
      <c r="Y8130">
        <f>VLOOKUP(RIGHT($X$1,5),Key!$A$9:$B$14,2,FALSE)</f>
        <v>3.7</v>
      </c>
      <c r="Z8130">
        <f t="shared" si="632"/>
        <v>10.199999999999999</v>
      </c>
      <c r="AA8130">
        <f t="shared" si="633"/>
        <v>0</v>
      </c>
    </row>
    <row r="8131" spans="1:27" x14ac:dyDescent="0.3">
      <c r="A8131">
        <v>100067</v>
      </c>
      <c r="B8131">
        <v>230922</v>
      </c>
      <c r="C8131" s="3">
        <v>44130.839583333334</v>
      </c>
      <c r="D8131">
        <v>1</v>
      </c>
      <c r="E8131">
        <v>1</v>
      </c>
      <c r="F8131" t="s">
        <v>25</v>
      </c>
      <c r="G8131">
        <v>1</v>
      </c>
      <c r="H8131">
        <v>69.972660000000005</v>
      </c>
      <c r="I8131">
        <v>15.88672</v>
      </c>
      <c r="J8131">
        <v>0.83203130000000003</v>
      </c>
      <c r="K8131">
        <v>58.023440000000001</v>
      </c>
      <c r="L8131" s="3">
        <v>44130.589583333334</v>
      </c>
      <c r="M8131">
        <v>17.18</v>
      </c>
      <c r="N8131" t="s">
        <v>28</v>
      </c>
      <c r="P8131">
        <f>(C8131-Key!$B$1)*24</f>
        <v>5.1000000000349246</v>
      </c>
      <c r="Q8131">
        <f>(Key!$B$2-'17.1'!C8131)*24</f>
        <v>-2.1500000000232831</v>
      </c>
      <c r="R8131" s="3">
        <f>C8131-(M8131-Key!$B$5)/(24*Key!$B$6)</f>
        <v>44130.825768518516</v>
      </c>
      <c r="S8131">
        <f>M8131-Key!$B$5</f>
        <v>14.92</v>
      </c>
      <c r="T8131" s="2">
        <f t="shared" ref="T8131:T8194" si="635">ROUND(C8131*24*60/10,0)/(24*6)-1</f>
        <v>44129.840277777781</v>
      </c>
      <c r="U8131" t="str">
        <f t="shared" ref="U8131:U8194" si="636">TEXT(T8131,"mm-dd-yyyy hh:mm")</f>
        <v>10-25-2020 20:10</v>
      </c>
      <c r="V8131">
        <f>IFERROR(IF(W8131=Z8131,VLOOKUP($U8131,[1]C8842!$G$2:$M$145,3,FALSE),0),0)</f>
        <v>0</v>
      </c>
      <c r="W8131">
        <f>VLOOKUP(RIGHT($V$1,5),Key!$A$9:$B$14,2,FALSE)</f>
        <v>10.199999999999999</v>
      </c>
      <c r="X8131">
        <f t="shared" si="634"/>
        <v>0</v>
      </c>
      <c r="Y8131">
        <f>VLOOKUP(RIGHT($X$1,5),Key!$A$9:$B$14,2,FALSE)</f>
        <v>3.7</v>
      </c>
      <c r="Z8131">
        <f t="shared" ref="Z8131:Z8194" si="637">M8131-MIN(ABS(Y8131-M8131),ABS(W8131-M8131))</f>
        <v>10.199999999999999</v>
      </c>
      <c r="AA8131">
        <f t="shared" ref="AA8131:AA8194" si="638">SUM(V8131,X8131)</f>
        <v>0</v>
      </c>
    </row>
    <row r="8132" spans="1:27" x14ac:dyDescent="0.3">
      <c r="A8132">
        <v>100067</v>
      </c>
      <c r="B8132">
        <v>230922</v>
      </c>
      <c r="C8132" s="3">
        <v>44130.839583333334</v>
      </c>
      <c r="D8132">
        <v>0</v>
      </c>
      <c r="E8132">
        <v>2</v>
      </c>
      <c r="F8132" t="s">
        <v>25</v>
      </c>
      <c r="G8132">
        <v>1</v>
      </c>
      <c r="H8132">
        <v>69.980469999999997</v>
      </c>
      <c r="I8132">
        <v>16.046880000000002</v>
      </c>
      <c r="J8132">
        <v>0.8359375</v>
      </c>
      <c r="K8132">
        <v>50.019530000000003</v>
      </c>
      <c r="L8132" s="3">
        <v>44130.589583333334</v>
      </c>
      <c r="M8132">
        <v>17.18</v>
      </c>
      <c r="N8132" t="s">
        <v>28</v>
      </c>
      <c r="P8132">
        <f>(C8132-Key!$B$1)*24</f>
        <v>5.1000000000349246</v>
      </c>
      <c r="Q8132">
        <f>(Key!$B$2-'17.1'!C8132)*24</f>
        <v>-2.1500000000232831</v>
      </c>
      <c r="R8132" s="3">
        <f>C8132-(M8132-Key!$B$5)/(24*Key!$B$6)</f>
        <v>44130.825768518516</v>
      </c>
      <c r="S8132">
        <f>M8132-Key!$B$5</f>
        <v>14.92</v>
      </c>
      <c r="T8132" s="2">
        <f t="shared" si="635"/>
        <v>44129.840277777781</v>
      </c>
      <c r="U8132" t="str">
        <f t="shared" si="636"/>
        <v>10-25-2020 20:10</v>
      </c>
      <c r="V8132">
        <f>IFERROR(IF(W8132=Z8132,VLOOKUP($U8132,[1]C8842!$G$2:$M$145,3,FALSE),0),0)</f>
        <v>0</v>
      </c>
      <c r="W8132">
        <f>VLOOKUP(RIGHT($V$1,5),Key!$A$9:$B$14,2,FALSE)</f>
        <v>10.199999999999999</v>
      </c>
      <c r="X8132">
        <f t="shared" ref="X8132:X8195" si="639">$X$2</f>
        <v>0</v>
      </c>
      <c r="Y8132">
        <f>VLOOKUP(RIGHT($X$1,5),Key!$A$9:$B$14,2,FALSE)</f>
        <v>3.7</v>
      </c>
      <c r="Z8132">
        <f t="shared" si="637"/>
        <v>10.199999999999999</v>
      </c>
      <c r="AA8132">
        <f t="shared" si="638"/>
        <v>0</v>
      </c>
    </row>
    <row r="8133" spans="1:27" x14ac:dyDescent="0.3">
      <c r="A8133">
        <v>100067</v>
      </c>
      <c r="B8133">
        <v>230922</v>
      </c>
      <c r="C8133" s="3">
        <v>44130.839583333334</v>
      </c>
      <c r="D8133">
        <v>1</v>
      </c>
      <c r="E8133">
        <v>1</v>
      </c>
      <c r="F8133" t="s">
        <v>25</v>
      </c>
      <c r="G8133">
        <v>2</v>
      </c>
      <c r="H8133">
        <v>72.375</v>
      </c>
      <c r="I8133">
        <v>21.085940000000001</v>
      </c>
      <c r="J8133">
        <v>0.99609380000000003</v>
      </c>
      <c r="K8133">
        <v>58.023440000000001</v>
      </c>
      <c r="L8133" s="3">
        <v>44130.589583333334</v>
      </c>
      <c r="M8133">
        <v>17.18</v>
      </c>
      <c r="N8133" t="s">
        <v>28</v>
      </c>
      <c r="P8133">
        <f>(C8133-Key!$B$1)*24</f>
        <v>5.1000000000349246</v>
      </c>
      <c r="Q8133">
        <f>(Key!$B$2-'17.1'!C8133)*24</f>
        <v>-2.1500000000232831</v>
      </c>
      <c r="R8133" s="3">
        <f>C8133-(M8133-Key!$B$5)/(24*Key!$B$6)</f>
        <v>44130.825768518516</v>
      </c>
      <c r="S8133">
        <f>M8133-Key!$B$5</f>
        <v>14.92</v>
      </c>
      <c r="T8133" s="2">
        <f t="shared" si="635"/>
        <v>44129.840277777781</v>
      </c>
      <c r="U8133" t="str">
        <f t="shared" si="636"/>
        <v>10-25-2020 20:10</v>
      </c>
      <c r="V8133">
        <f>IFERROR(IF(W8133=Z8133,VLOOKUP($U8133,[1]C8842!$G$2:$M$145,3,FALSE),0),0)</f>
        <v>0</v>
      </c>
      <c r="W8133">
        <f>VLOOKUP(RIGHT($V$1,5),Key!$A$9:$B$14,2,FALSE)</f>
        <v>10.199999999999999</v>
      </c>
      <c r="X8133">
        <f t="shared" si="639"/>
        <v>0</v>
      </c>
      <c r="Y8133">
        <f>VLOOKUP(RIGHT($X$1,5),Key!$A$9:$B$14,2,FALSE)</f>
        <v>3.7</v>
      </c>
      <c r="Z8133">
        <f t="shared" si="637"/>
        <v>10.199999999999999</v>
      </c>
      <c r="AA8133">
        <f t="shared" si="638"/>
        <v>0</v>
      </c>
    </row>
    <row r="8134" spans="1:27" x14ac:dyDescent="0.3">
      <c r="A8134">
        <v>100067</v>
      </c>
      <c r="B8134">
        <v>230922</v>
      </c>
      <c r="C8134" s="3">
        <v>44130.839583333334</v>
      </c>
      <c r="D8134">
        <v>2</v>
      </c>
      <c r="E8134">
        <v>1</v>
      </c>
      <c r="F8134" t="s">
        <v>26</v>
      </c>
      <c r="G8134">
        <v>1</v>
      </c>
      <c r="H8134">
        <v>73.738280000000003</v>
      </c>
      <c r="I8134">
        <v>19.98047</v>
      </c>
      <c r="J8134">
        <v>0.9375</v>
      </c>
      <c r="K8134">
        <v>81.035160000000005</v>
      </c>
      <c r="L8134" s="3">
        <v>44130.589583333334</v>
      </c>
      <c r="M8134">
        <v>17.18</v>
      </c>
      <c r="N8134" t="s">
        <v>28</v>
      </c>
      <c r="P8134">
        <f>(C8134-Key!$B$1)*24</f>
        <v>5.1000000000349246</v>
      </c>
      <c r="Q8134">
        <f>(Key!$B$2-'17.1'!C8134)*24</f>
        <v>-2.1500000000232831</v>
      </c>
      <c r="R8134" s="3">
        <f>C8134-(M8134-Key!$B$5)/(24*Key!$B$6)</f>
        <v>44130.825768518516</v>
      </c>
      <c r="S8134">
        <f>M8134-Key!$B$5</f>
        <v>14.92</v>
      </c>
      <c r="T8134" s="2">
        <f t="shared" si="635"/>
        <v>44129.840277777781</v>
      </c>
      <c r="U8134" t="str">
        <f t="shared" si="636"/>
        <v>10-25-2020 20:10</v>
      </c>
      <c r="V8134">
        <f>IFERROR(IF(W8134=Z8134,VLOOKUP($U8134,[1]C8842!$G$2:$M$145,3,FALSE),0),0)</f>
        <v>0</v>
      </c>
      <c r="W8134">
        <f>VLOOKUP(RIGHT($V$1,5),Key!$A$9:$B$14,2,FALSE)</f>
        <v>10.199999999999999</v>
      </c>
      <c r="X8134">
        <f t="shared" si="639"/>
        <v>0</v>
      </c>
      <c r="Y8134">
        <f>VLOOKUP(RIGHT($X$1,5),Key!$A$9:$B$14,2,FALSE)</f>
        <v>3.7</v>
      </c>
      <c r="Z8134">
        <f t="shared" si="637"/>
        <v>10.199999999999999</v>
      </c>
      <c r="AA8134">
        <f t="shared" si="638"/>
        <v>0</v>
      </c>
    </row>
    <row r="8135" spans="1:27" x14ac:dyDescent="0.3">
      <c r="A8135">
        <v>100067</v>
      </c>
      <c r="B8135">
        <v>230922</v>
      </c>
      <c r="C8135" s="3">
        <v>44130.839583333334</v>
      </c>
      <c r="D8135">
        <v>3</v>
      </c>
      <c r="E8135">
        <v>2</v>
      </c>
      <c r="F8135" t="s">
        <v>26</v>
      </c>
      <c r="G8135">
        <v>1</v>
      </c>
      <c r="H8135">
        <v>71.832030000000003</v>
      </c>
      <c r="I8135">
        <v>15.85547</v>
      </c>
      <c r="J8135">
        <v>0.80859380000000003</v>
      </c>
      <c r="K8135">
        <v>96.039060000000006</v>
      </c>
      <c r="L8135" s="3">
        <v>44130.589583333334</v>
      </c>
      <c r="M8135">
        <v>17.18</v>
      </c>
      <c r="N8135" t="s">
        <v>28</v>
      </c>
      <c r="P8135">
        <f>(C8135-Key!$B$1)*24</f>
        <v>5.1000000000349246</v>
      </c>
      <c r="Q8135">
        <f>(Key!$B$2-'17.1'!C8135)*24</f>
        <v>-2.1500000000232831</v>
      </c>
      <c r="R8135" s="3">
        <f>C8135-(M8135-Key!$B$5)/(24*Key!$B$6)</f>
        <v>44130.825768518516</v>
      </c>
      <c r="S8135">
        <f>M8135-Key!$B$5</f>
        <v>14.92</v>
      </c>
      <c r="T8135" s="2">
        <f t="shared" si="635"/>
        <v>44129.840277777781</v>
      </c>
      <c r="U8135" t="str">
        <f t="shared" si="636"/>
        <v>10-25-2020 20:10</v>
      </c>
      <c r="V8135">
        <f>IFERROR(IF(W8135=Z8135,VLOOKUP($U8135,[1]C8842!$G$2:$M$145,3,FALSE),0),0)</f>
        <v>0</v>
      </c>
      <c r="W8135">
        <f>VLOOKUP(RIGHT($V$1,5),Key!$A$9:$B$14,2,FALSE)</f>
        <v>10.199999999999999</v>
      </c>
      <c r="X8135">
        <f t="shared" si="639"/>
        <v>0</v>
      </c>
      <c r="Y8135">
        <f>VLOOKUP(RIGHT($X$1,5),Key!$A$9:$B$14,2,FALSE)</f>
        <v>3.7</v>
      </c>
      <c r="Z8135">
        <f t="shared" si="637"/>
        <v>10.199999999999999</v>
      </c>
      <c r="AA8135">
        <f t="shared" si="638"/>
        <v>0</v>
      </c>
    </row>
    <row r="8136" spans="1:27" x14ac:dyDescent="0.3">
      <c r="A8136">
        <v>100067</v>
      </c>
      <c r="B8136">
        <v>230922</v>
      </c>
      <c r="C8136" s="3">
        <v>44130.839583333334</v>
      </c>
      <c r="D8136">
        <v>1</v>
      </c>
      <c r="E8136">
        <v>1</v>
      </c>
      <c r="F8136" t="s">
        <v>25</v>
      </c>
      <c r="G8136">
        <v>1</v>
      </c>
      <c r="H8136">
        <v>74.175780000000003</v>
      </c>
      <c r="I8136">
        <v>19.664059999999999</v>
      </c>
      <c r="J8136">
        <v>0.91796880000000003</v>
      </c>
      <c r="K8136">
        <v>57.023440000000001</v>
      </c>
      <c r="L8136" s="3">
        <v>44130.589583333334</v>
      </c>
      <c r="M8136">
        <v>17.18</v>
      </c>
      <c r="N8136" t="s">
        <v>28</v>
      </c>
      <c r="P8136">
        <f>(C8136-Key!$B$1)*24</f>
        <v>5.1000000000349246</v>
      </c>
      <c r="Q8136">
        <f>(Key!$B$2-'17.1'!C8136)*24</f>
        <v>-2.1500000000232831</v>
      </c>
      <c r="R8136" s="3">
        <f>C8136-(M8136-Key!$B$5)/(24*Key!$B$6)</f>
        <v>44130.825768518516</v>
      </c>
      <c r="S8136">
        <f>M8136-Key!$B$5</f>
        <v>14.92</v>
      </c>
      <c r="T8136" s="2">
        <f t="shared" si="635"/>
        <v>44129.840277777781</v>
      </c>
      <c r="U8136" t="str">
        <f t="shared" si="636"/>
        <v>10-25-2020 20:10</v>
      </c>
      <c r="V8136">
        <f>IFERROR(IF(W8136=Z8136,VLOOKUP($U8136,[1]C8842!$G$2:$M$145,3,FALSE),0),0)</f>
        <v>0</v>
      </c>
      <c r="W8136">
        <f>VLOOKUP(RIGHT($V$1,5),Key!$A$9:$B$14,2,FALSE)</f>
        <v>10.199999999999999</v>
      </c>
      <c r="X8136">
        <f t="shared" si="639"/>
        <v>0</v>
      </c>
      <c r="Y8136">
        <f>VLOOKUP(RIGHT($X$1,5),Key!$A$9:$B$14,2,FALSE)</f>
        <v>3.7</v>
      </c>
      <c r="Z8136">
        <f t="shared" si="637"/>
        <v>10.199999999999999</v>
      </c>
      <c r="AA8136">
        <f t="shared" si="638"/>
        <v>0</v>
      </c>
    </row>
    <row r="8137" spans="1:27" x14ac:dyDescent="0.3">
      <c r="A8137">
        <v>100067</v>
      </c>
      <c r="B8137">
        <v>230922</v>
      </c>
      <c r="C8137" s="3">
        <v>44130.839583333334</v>
      </c>
      <c r="D8137">
        <v>0</v>
      </c>
      <c r="E8137">
        <v>2</v>
      </c>
      <c r="F8137" t="s">
        <v>25</v>
      </c>
      <c r="G8137">
        <v>4</v>
      </c>
      <c r="H8137">
        <v>61.765630000000002</v>
      </c>
      <c r="I8137">
        <v>71.964839999999995</v>
      </c>
      <c r="J8137">
        <v>3.359375</v>
      </c>
      <c r="K8137">
        <v>48.019530000000003</v>
      </c>
      <c r="L8137" s="3">
        <v>44130.589583333334</v>
      </c>
      <c r="M8137">
        <v>17.18</v>
      </c>
      <c r="N8137" t="s">
        <v>28</v>
      </c>
      <c r="P8137">
        <f>(C8137-Key!$B$1)*24</f>
        <v>5.1000000000349246</v>
      </c>
      <c r="Q8137">
        <f>(Key!$B$2-'17.1'!C8137)*24</f>
        <v>-2.1500000000232831</v>
      </c>
      <c r="R8137" s="3">
        <f>C8137-(M8137-Key!$B$5)/(24*Key!$B$6)</f>
        <v>44130.825768518516</v>
      </c>
      <c r="S8137">
        <f>M8137-Key!$B$5</f>
        <v>14.92</v>
      </c>
      <c r="T8137" s="2">
        <f t="shared" si="635"/>
        <v>44129.840277777781</v>
      </c>
      <c r="U8137" t="str">
        <f t="shared" si="636"/>
        <v>10-25-2020 20:10</v>
      </c>
      <c r="V8137">
        <f>IFERROR(IF(W8137=Z8137,VLOOKUP($U8137,[1]C8842!$G$2:$M$145,3,FALSE),0),0)</f>
        <v>0</v>
      </c>
      <c r="W8137">
        <f>VLOOKUP(RIGHT($V$1,5),Key!$A$9:$B$14,2,FALSE)</f>
        <v>10.199999999999999</v>
      </c>
      <c r="X8137">
        <f t="shared" si="639"/>
        <v>0</v>
      </c>
      <c r="Y8137">
        <f>VLOOKUP(RIGHT($X$1,5),Key!$A$9:$B$14,2,FALSE)</f>
        <v>3.7</v>
      </c>
      <c r="Z8137">
        <f t="shared" si="637"/>
        <v>10.199999999999999</v>
      </c>
      <c r="AA8137">
        <f t="shared" si="638"/>
        <v>0</v>
      </c>
    </row>
    <row r="8138" spans="1:27" x14ac:dyDescent="0.3">
      <c r="A8138">
        <v>100067</v>
      </c>
      <c r="B8138">
        <v>230922</v>
      </c>
      <c r="C8138" s="3">
        <v>44130.839583333334</v>
      </c>
      <c r="D8138">
        <v>1</v>
      </c>
      <c r="E8138">
        <v>1</v>
      </c>
      <c r="F8138" t="s">
        <v>25</v>
      </c>
      <c r="G8138">
        <v>1</v>
      </c>
      <c r="H8138">
        <v>67.183589999999995</v>
      </c>
      <c r="I8138">
        <v>14.32813</v>
      </c>
      <c r="J8138">
        <v>0.8046875</v>
      </c>
      <c r="K8138">
        <v>54.023440000000001</v>
      </c>
      <c r="L8138" s="3">
        <v>44130.589583333334</v>
      </c>
      <c r="M8138">
        <v>17.18</v>
      </c>
      <c r="N8138" t="s">
        <v>28</v>
      </c>
      <c r="P8138">
        <f>(C8138-Key!$B$1)*24</f>
        <v>5.1000000000349246</v>
      </c>
      <c r="Q8138">
        <f>(Key!$B$2-'17.1'!C8138)*24</f>
        <v>-2.1500000000232831</v>
      </c>
      <c r="R8138" s="3">
        <f>C8138-(M8138-Key!$B$5)/(24*Key!$B$6)</f>
        <v>44130.825768518516</v>
      </c>
      <c r="S8138">
        <f>M8138-Key!$B$5</f>
        <v>14.92</v>
      </c>
      <c r="T8138" s="2">
        <f t="shared" si="635"/>
        <v>44129.840277777781</v>
      </c>
      <c r="U8138" t="str">
        <f t="shared" si="636"/>
        <v>10-25-2020 20:10</v>
      </c>
      <c r="V8138">
        <f>IFERROR(IF(W8138=Z8138,VLOOKUP($U8138,[1]C8842!$G$2:$M$145,3,FALSE),0),0)</f>
        <v>0</v>
      </c>
      <c r="W8138">
        <f>VLOOKUP(RIGHT($V$1,5),Key!$A$9:$B$14,2,FALSE)</f>
        <v>10.199999999999999</v>
      </c>
      <c r="X8138">
        <f t="shared" si="639"/>
        <v>0</v>
      </c>
      <c r="Y8138">
        <f>VLOOKUP(RIGHT($X$1,5),Key!$A$9:$B$14,2,FALSE)</f>
        <v>3.7</v>
      </c>
      <c r="Z8138">
        <f t="shared" si="637"/>
        <v>10.199999999999999</v>
      </c>
      <c r="AA8138">
        <f t="shared" si="638"/>
        <v>0</v>
      </c>
    </row>
    <row r="8139" spans="1:27" x14ac:dyDescent="0.3">
      <c r="A8139">
        <v>100067</v>
      </c>
      <c r="B8139">
        <v>230922</v>
      </c>
      <c r="C8139" s="3">
        <v>44130.839583333334</v>
      </c>
      <c r="D8139">
        <v>1</v>
      </c>
      <c r="E8139">
        <v>1</v>
      </c>
      <c r="F8139" t="s">
        <v>25</v>
      </c>
      <c r="G8139">
        <v>2</v>
      </c>
      <c r="H8139">
        <v>72.128910000000005</v>
      </c>
      <c r="I8139">
        <v>20.589839999999999</v>
      </c>
      <c r="J8139">
        <v>0.98046880000000003</v>
      </c>
      <c r="K8139">
        <v>56.023440000000001</v>
      </c>
      <c r="L8139" s="3">
        <v>44130.589583333334</v>
      </c>
      <c r="M8139">
        <v>17.18</v>
      </c>
      <c r="N8139" t="s">
        <v>28</v>
      </c>
      <c r="P8139">
        <f>(C8139-Key!$B$1)*24</f>
        <v>5.1000000000349246</v>
      </c>
      <c r="Q8139">
        <f>(Key!$B$2-'17.1'!C8139)*24</f>
        <v>-2.1500000000232831</v>
      </c>
      <c r="R8139" s="3">
        <f>C8139-(M8139-Key!$B$5)/(24*Key!$B$6)</f>
        <v>44130.825768518516</v>
      </c>
      <c r="S8139">
        <f>M8139-Key!$B$5</f>
        <v>14.92</v>
      </c>
      <c r="T8139" s="2">
        <f t="shared" si="635"/>
        <v>44129.840277777781</v>
      </c>
      <c r="U8139" t="str">
        <f t="shared" si="636"/>
        <v>10-25-2020 20:10</v>
      </c>
      <c r="V8139">
        <f>IFERROR(IF(W8139=Z8139,VLOOKUP($U8139,[1]C8842!$G$2:$M$145,3,FALSE),0),0)</f>
        <v>0</v>
      </c>
      <c r="W8139">
        <f>VLOOKUP(RIGHT($V$1,5),Key!$A$9:$B$14,2,FALSE)</f>
        <v>10.199999999999999</v>
      </c>
      <c r="X8139">
        <f t="shared" si="639"/>
        <v>0</v>
      </c>
      <c r="Y8139">
        <f>VLOOKUP(RIGHT($X$1,5),Key!$A$9:$B$14,2,FALSE)</f>
        <v>3.7</v>
      </c>
      <c r="Z8139">
        <f t="shared" si="637"/>
        <v>10.199999999999999</v>
      </c>
      <c r="AA8139">
        <f t="shared" si="638"/>
        <v>0</v>
      </c>
    </row>
    <row r="8140" spans="1:27" x14ac:dyDescent="0.3">
      <c r="A8140">
        <v>100067</v>
      </c>
      <c r="B8140">
        <v>230922</v>
      </c>
      <c r="C8140" s="3">
        <v>44130.839583333334</v>
      </c>
      <c r="D8140">
        <v>1</v>
      </c>
      <c r="E8140">
        <v>1</v>
      </c>
      <c r="F8140" t="s">
        <v>25</v>
      </c>
      <c r="G8140">
        <v>1</v>
      </c>
      <c r="H8140">
        <v>71.335939999999994</v>
      </c>
      <c r="I8140">
        <v>17.05078</v>
      </c>
      <c r="J8140">
        <v>0.859375</v>
      </c>
      <c r="K8140">
        <v>59.023440000000001</v>
      </c>
      <c r="L8140" s="3">
        <v>44130.593055555553</v>
      </c>
      <c r="M8140">
        <v>17.18</v>
      </c>
      <c r="N8140" t="s">
        <v>28</v>
      </c>
      <c r="P8140">
        <f>(C8140-Key!$B$1)*24</f>
        <v>5.1000000000349246</v>
      </c>
      <c r="Q8140">
        <f>(Key!$B$2-'17.1'!C8140)*24</f>
        <v>-2.1500000000232831</v>
      </c>
      <c r="R8140" s="3">
        <f>C8140-(M8140-Key!$B$5)/(24*Key!$B$6)</f>
        <v>44130.825768518516</v>
      </c>
      <c r="S8140">
        <f>M8140-Key!$B$5</f>
        <v>14.92</v>
      </c>
      <c r="T8140" s="2">
        <f t="shared" si="635"/>
        <v>44129.840277777781</v>
      </c>
      <c r="U8140" t="str">
        <f t="shared" si="636"/>
        <v>10-25-2020 20:10</v>
      </c>
      <c r="V8140">
        <f>IFERROR(IF(W8140=Z8140,VLOOKUP($U8140,[1]C8842!$G$2:$M$145,3,FALSE),0),0)</f>
        <v>0</v>
      </c>
      <c r="W8140">
        <f>VLOOKUP(RIGHT($V$1,5),Key!$A$9:$B$14,2,FALSE)</f>
        <v>10.199999999999999</v>
      </c>
      <c r="X8140">
        <f t="shared" si="639"/>
        <v>0</v>
      </c>
      <c r="Y8140">
        <f>VLOOKUP(RIGHT($X$1,5),Key!$A$9:$B$14,2,FALSE)</f>
        <v>3.7</v>
      </c>
      <c r="Z8140">
        <f t="shared" si="637"/>
        <v>10.199999999999999</v>
      </c>
      <c r="AA8140">
        <f t="shared" si="638"/>
        <v>0</v>
      </c>
    </row>
    <row r="8141" spans="1:27" x14ac:dyDescent="0.3">
      <c r="A8141">
        <v>100067</v>
      </c>
      <c r="B8141">
        <v>230922</v>
      </c>
      <c r="C8141" s="3">
        <v>44130.839583333334</v>
      </c>
      <c r="D8141">
        <v>0</v>
      </c>
      <c r="E8141">
        <v>2</v>
      </c>
      <c r="F8141" t="s">
        <v>25</v>
      </c>
      <c r="G8141">
        <v>1</v>
      </c>
      <c r="H8141">
        <v>64.425780000000003</v>
      </c>
      <c r="I8141">
        <v>16.257809999999999</v>
      </c>
      <c r="J8141">
        <v>0.91796880000000003</v>
      </c>
      <c r="K8141">
        <v>46.019530000000003</v>
      </c>
      <c r="L8141" s="3">
        <v>44130.593055555553</v>
      </c>
      <c r="M8141">
        <v>17.18</v>
      </c>
      <c r="N8141" t="s">
        <v>28</v>
      </c>
      <c r="P8141">
        <f>(C8141-Key!$B$1)*24</f>
        <v>5.1000000000349246</v>
      </c>
      <c r="Q8141">
        <f>(Key!$B$2-'17.1'!C8141)*24</f>
        <v>-2.1500000000232831</v>
      </c>
      <c r="R8141" s="3">
        <f>C8141-(M8141-Key!$B$5)/(24*Key!$B$6)</f>
        <v>44130.825768518516</v>
      </c>
      <c r="S8141">
        <f>M8141-Key!$B$5</f>
        <v>14.92</v>
      </c>
      <c r="T8141" s="2">
        <f t="shared" si="635"/>
        <v>44129.840277777781</v>
      </c>
      <c r="U8141" t="str">
        <f t="shared" si="636"/>
        <v>10-25-2020 20:10</v>
      </c>
      <c r="V8141">
        <f>IFERROR(IF(W8141=Z8141,VLOOKUP($U8141,[1]C8842!$G$2:$M$145,3,FALSE),0),0)</f>
        <v>0</v>
      </c>
      <c r="W8141">
        <f>VLOOKUP(RIGHT($V$1,5),Key!$A$9:$B$14,2,FALSE)</f>
        <v>10.199999999999999</v>
      </c>
      <c r="X8141">
        <f t="shared" si="639"/>
        <v>0</v>
      </c>
      <c r="Y8141">
        <f>VLOOKUP(RIGHT($X$1,5),Key!$A$9:$B$14,2,FALSE)</f>
        <v>3.7</v>
      </c>
      <c r="Z8141">
        <f t="shared" si="637"/>
        <v>10.199999999999999</v>
      </c>
      <c r="AA8141">
        <f t="shared" si="638"/>
        <v>0</v>
      </c>
    </row>
    <row r="8142" spans="1:27" x14ac:dyDescent="0.3">
      <c r="A8142">
        <v>100067</v>
      </c>
      <c r="B8142">
        <v>230922</v>
      </c>
      <c r="C8142" s="3">
        <v>44130.839583333334</v>
      </c>
      <c r="D8142">
        <v>3</v>
      </c>
      <c r="E8142">
        <v>2</v>
      </c>
      <c r="F8142" t="s">
        <v>26</v>
      </c>
      <c r="G8142">
        <v>1</v>
      </c>
      <c r="H8142">
        <v>71.394530000000003</v>
      </c>
      <c r="I8142">
        <v>15.132809999999999</v>
      </c>
      <c r="J8142">
        <v>0.78515630000000003</v>
      </c>
      <c r="K8142">
        <v>92.039060000000006</v>
      </c>
      <c r="L8142" s="3">
        <v>44130.593055555553</v>
      </c>
      <c r="M8142">
        <v>17.18</v>
      </c>
      <c r="N8142" t="s">
        <v>28</v>
      </c>
      <c r="P8142">
        <f>(C8142-Key!$B$1)*24</f>
        <v>5.1000000000349246</v>
      </c>
      <c r="Q8142">
        <f>(Key!$B$2-'17.1'!C8142)*24</f>
        <v>-2.1500000000232831</v>
      </c>
      <c r="R8142" s="3">
        <f>C8142-(M8142-Key!$B$5)/(24*Key!$B$6)</f>
        <v>44130.825768518516</v>
      </c>
      <c r="S8142">
        <f>M8142-Key!$B$5</f>
        <v>14.92</v>
      </c>
      <c r="T8142" s="2">
        <f t="shared" si="635"/>
        <v>44129.840277777781</v>
      </c>
      <c r="U8142" t="str">
        <f t="shared" si="636"/>
        <v>10-25-2020 20:10</v>
      </c>
      <c r="V8142">
        <f>IFERROR(IF(W8142=Z8142,VLOOKUP($U8142,[1]C8842!$G$2:$M$145,3,FALSE),0),0)</f>
        <v>0</v>
      </c>
      <c r="W8142">
        <f>VLOOKUP(RIGHT($V$1,5),Key!$A$9:$B$14,2,FALSE)</f>
        <v>10.199999999999999</v>
      </c>
      <c r="X8142">
        <f t="shared" si="639"/>
        <v>0</v>
      </c>
      <c r="Y8142">
        <f>VLOOKUP(RIGHT($X$1,5),Key!$A$9:$B$14,2,FALSE)</f>
        <v>3.7</v>
      </c>
      <c r="Z8142">
        <f t="shared" si="637"/>
        <v>10.199999999999999</v>
      </c>
      <c r="AA8142">
        <f t="shared" si="638"/>
        <v>0</v>
      </c>
    </row>
    <row r="8143" spans="1:27" x14ac:dyDescent="0.3">
      <c r="A8143">
        <v>100067</v>
      </c>
      <c r="B8143">
        <v>230922</v>
      </c>
      <c r="C8143" s="3">
        <v>44130.839583333334</v>
      </c>
      <c r="D8143">
        <v>2</v>
      </c>
      <c r="E8143">
        <v>1</v>
      </c>
      <c r="F8143" t="s">
        <v>26</v>
      </c>
      <c r="G8143">
        <v>1</v>
      </c>
      <c r="H8143">
        <v>69.117189999999994</v>
      </c>
      <c r="I8143">
        <v>15.125</v>
      </c>
      <c r="J8143">
        <v>0.8125</v>
      </c>
      <c r="K8143">
        <v>83.035160000000005</v>
      </c>
      <c r="L8143" s="3">
        <v>44130.593055555553</v>
      </c>
      <c r="M8143">
        <v>17.18</v>
      </c>
      <c r="N8143" t="s">
        <v>28</v>
      </c>
      <c r="P8143">
        <f>(C8143-Key!$B$1)*24</f>
        <v>5.1000000000349246</v>
      </c>
      <c r="Q8143">
        <f>(Key!$B$2-'17.1'!C8143)*24</f>
        <v>-2.1500000000232831</v>
      </c>
      <c r="R8143" s="3">
        <f>C8143-(M8143-Key!$B$5)/(24*Key!$B$6)</f>
        <v>44130.825768518516</v>
      </c>
      <c r="S8143">
        <f>M8143-Key!$B$5</f>
        <v>14.92</v>
      </c>
      <c r="T8143" s="2">
        <f t="shared" si="635"/>
        <v>44129.840277777781</v>
      </c>
      <c r="U8143" t="str">
        <f t="shared" si="636"/>
        <v>10-25-2020 20:10</v>
      </c>
      <c r="V8143">
        <f>IFERROR(IF(W8143=Z8143,VLOOKUP($U8143,[1]C8842!$G$2:$M$145,3,FALSE),0),0)</f>
        <v>0</v>
      </c>
      <c r="W8143">
        <f>VLOOKUP(RIGHT($V$1,5),Key!$A$9:$B$14,2,FALSE)</f>
        <v>10.199999999999999</v>
      </c>
      <c r="X8143">
        <f t="shared" si="639"/>
        <v>0</v>
      </c>
      <c r="Y8143">
        <f>VLOOKUP(RIGHT($X$1,5),Key!$A$9:$B$14,2,FALSE)</f>
        <v>3.7</v>
      </c>
      <c r="Z8143">
        <f t="shared" si="637"/>
        <v>10.199999999999999</v>
      </c>
      <c r="AA8143">
        <f t="shared" si="638"/>
        <v>0</v>
      </c>
    </row>
    <row r="8144" spans="1:27" x14ac:dyDescent="0.3">
      <c r="A8144">
        <v>100067</v>
      </c>
      <c r="B8144">
        <v>230922</v>
      </c>
      <c r="C8144" s="3">
        <v>44130.839583333334</v>
      </c>
      <c r="D8144">
        <v>3</v>
      </c>
      <c r="E8144">
        <v>2</v>
      </c>
      <c r="F8144" t="s">
        <v>26</v>
      </c>
      <c r="G8144">
        <v>1</v>
      </c>
      <c r="H8144">
        <v>71.875</v>
      </c>
      <c r="I8144">
        <v>16.179690000000001</v>
      </c>
      <c r="J8144">
        <v>0.8203125</v>
      </c>
      <c r="K8144">
        <v>94.039060000000006</v>
      </c>
      <c r="L8144" s="3">
        <v>44130.593055555553</v>
      </c>
      <c r="M8144">
        <v>17.18</v>
      </c>
      <c r="N8144" t="s">
        <v>28</v>
      </c>
      <c r="P8144">
        <f>(C8144-Key!$B$1)*24</f>
        <v>5.1000000000349246</v>
      </c>
      <c r="Q8144">
        <f>(Key!$B$2-'17.1'!C8144)*24</f>
        <v>-2.1500000000232831</v>
      </c>
      <c r="R8144" s="3">
        <f>C8144-(M8144-Key!$B$5)/(24*Key!$B$6)</f>
        <v>44130.825768518516</v>
      </c>
      <c r="S8144">
        <f>M8144-Key!$B$5</f>
        <v>14.92</v>
      </c>
      <c r="T8144" s="2">
        <f t="shared" si="635"/>
        <v>44129.840277777781</v>
      </c>
      <c r="U8144" t="str">
        <f t="shared" si="636"/>
        <v>10-25-2020 20:10</v>
      </c>
      <c r="V8144">
        <f>IFERROR(IF(W8144=Z8144,VLOOKUP($U8144,[1]C8842!$G$2:$M$145,3,FALSE),0),0)</f>
        <v>0</v>
      </c>
      <c r="W8144">
        <f>VLOOKUP(RIGHT($V$1,5),Key!$A$9:$B$14,2,FALSE)</f>
        <v>10.199999999999999</v>
      </c>
      <c r="X8144">
        <f t="shared" si="639"/>
        <v>0</v>
      </c>
      <c r="Y8144">
        <f>VLOOKUP(RIGHT($X$1,5),Key!$A$9:$B$14,2,FALSE)</f>
        <v>3.7</v>
      </c>
      <c r="Z8144">
        <f t="shared" si="637"/>
        <v>10.199999999999999</v>
      </c>
      <c r="AA8144">
        <f t="shared" si="638"/>
        <v>0</v>
      </c>
    </row>
    <row r="8145" spans="1:27" x14ac:dyDescent="0.3">
      <c r="A8145">
        <v>100067</v>
      </c>
      <c r="B8145">
        <v>230922</v>
      </c>
      <c r="C8145" s="3">
        <v>44130.839583333334</v>
      </c>
      <c r="D8145">
        <v>3</v>
      </c>
      <c r="E8145">
        <v>2</v>
      </c>
      <c r="F8145" t="s">
        <v>26</v>
      </c>
      <c r="G8145">
        <v>2</v>
      </c>
      <c r="H8145">
        <v>67.328130000000002</v>
      </c>
      <c r="I8145">
        <v>23.433589999999999</v>
      </c>
      <c r="J8145">
        <v>1.160156</v>
      </c>
      <c r="K8145">
        <v>94.039060000000006</v>
      </c>
      <c r="L8145" s="3">
        <v>44130.593055555553</v>
      </c>
      <c r="M8145">
        <v>17.18</v>
      </c>
      <c r="N8145" t="s">
        <v>28</v>
      </c>
      <c r="P8145">
        <f>(C8145-Key!$B$1)*24</f>
        <v>5.1000000000349246</v>
      </c>
      <c r="Q8145">
        <f>(Key!$B$2-'17.1'!C8145)*24</f>
        <v>-2.1500000000232831</v>
      </c>
      <c r="R8145" s="3">
        <f>C8145-(M8145-Key!$B$5)/(24*Key!$B$6)</f>
        <v>44130.825768518516</v>
      </c>
      <c r="S8145">
        <f>M8145-Key!$B$5</f>
        <v>14.92</v>
      </c>
      <c r="T8145" s="2">
        <f t="shared" si="635"/>
        <v>44129.840277777781</v>
      </c>
      <c r="U8145" t="str">
        <f t="shared" si="636"/>
        <v>10-25-2020 20:10</v>
      </c>
      <c r="V8145">
        <f>IFERROR(IF(W8145=Z8145,VLOOKUP($U8145,[1]C8842!$G$2:$M$145,3,FALSE),0),0)</f>
        <v>0</v>
      </c>
      <c r="W8145">
        <f>VLOOKUP(RIGHT($V$1,5),Key!$A$9:$B$14,2,FALSE)</f>
        <v>10.199999999999999</v>
      </c>
      <c r="X8145">
        <f t="shared" si="639"/>
        <v>0</v>
      </c>
      <c r="Y8145">
        <f>VLOOKUP(RIGHT($X$1,5),Key!$A$9:$B$14,2,FALSE)</f>
        <v>3.7</v>
      </c>
      <c r="Z8145">
        <f t="shared" si="637"/>
        <v>10.199999999999999</v>
      </c>
      <c r="AA8145">
        <f t="shared" si="638"/>
        <v>0</v>
      </c>
    </row>
    <row r="8146" spans="1:27" x14ac:dyDescent="0.3">
      <c r="A8146">
        <v>100067</v>
      </c>
      <c r="B8146">
        <v>230922</v>
      </c>
      <c r="C8146" s="3">
        <v>44130.839583333334</v>
      </c>
      <c r="D8146">
        <v>2</v>
      </c>
      <c r="E8146">
        <v>1</v>
      </c>
      <c r="F8146" t="s">
        <v>26</v>
      </c>
      <c r="G8146">
        <v>1</v>
      </c>
      <c r="H8146">
        <v>68.207030000000003</v>
      </c>
      <c r="I8146">
        <v>14.003909999999999</v>
      </c>
      <c r="J8146">
        <v>0.77734380000000003</v>
      </c>
      <c r="K8146">
        <v>80.03125</v>
      </c>
      <c r="L8146" s="3">
        <v>44130.593055555553</v>
      </c>
      <c r="M8146">
        <v>17.18</v>
      </c>
      <c r="N8146" t="s">
        <v>28</v>
      </c>
      <c r="P8146">
        <f>(C8146-Key!$B$1)*24</f>
        <v>5.1000000000349246</v>
      </c>
      <c r="Q8146">
        <f>(Key!$B$2-'17.1'!C8146)*24</f>
        <v>-2.1500000000232831</v>
      </c>
      <c r="R8146" s="3">
        <f>C8146-(M8146-Key!$B$5)/(24*Key!$B$6)</f>
        <v>44130.825768518516</v>
      </c>
      <c r="S8146">
        <f>M8146-Key!$B$5</f>
        <v>14.92</v>
      </c>
      <c r="T8146" s="2">
        <f t="shared" si="635"/>
        <v>44129.840277777781</v>
      </c>
      <c r="U8146" t="str">
        <f t="shared" si="636"/>
        <v>10-25-2020 20:10</v>
      </c>
      <c r="V8146">
        <f>IFERROR(IF(W8146=Z8146,VLOOKUP($U8146,[1]C8842!$G$2:$M$145,3,FALSE),0),0)</f>
        <v>0</v>
      </c>
      <c r="W8146">
        <f>VLOOKUP(RIGHT($V$1,5),Key!$A$9:$B$14,2,FALSE)</f>
        <v>10.199999999999999</v>
      </c>
      <c r="X8146">
        <f t="shared" si="639"/>
        <v>0</v>
      </c>
      <c r="Y8146">
        <f>VLOOKUP(RIGHT($X$1,5),Key!$A$9:$B$14,2,FALSE)</f>
        <v>3.7</v>
      </c>
      <c r="Z8146">
        <f t="shared" si="637"/>
        <v>10.199999999999999</v>
      </c>
      <c r="AA8146">
        <f t="shared" si="638"/>
        <v>0</v>
      </c>
    </row>
    <row r="8147" spans="1:27" x14ac:dyDescent="0.3">
      <c r="A8147">
        <v>100067</v>
      </c>
      <c r="B8147">
        <v>230922</v>
      </c>
      <c r="C8147" s="3">
        <v>44130.839583333334</v>
      </c>
      <c r="D8147">
        <v>0</v>
      </c>
      <c r="E8147">
        <v>2</v>
      </c>
      <c r="F8147" t="s">
        <v>25</v>
      </c>
      <c r="G8147">
        <v>1</v>
      </c>
      <c r="H8147">
        <v>78.042969999999997</v>
      </c>
      <c r="I8147">
        <v>16.53125</v>
      </c>
      <c r="J8147">
        <v>0.765625</v>
      </c>
      <c r="K8147">
        <v>47.019530000000003</v>
      </c>
      <c r="L8147" s="3">
        <v>44130.593055555553</v>
      </c>
      <c r="M8147">
        <v>17.18</v>
      </c>
      <c r="N8147" t="s">
        <v>28</v>
      </c>
      <c r="P8147">
        <f>(C8147-Key!$B$1)*24</f>
        <v>5.1000000000349246</v>
      </c>
      <c r="Q8147">
        <f>(Key!$B$2-'17.1'!C8147)*24</f>
        <v>-2.1500000000232831</v>
      </c>
      <c r="R8147" s="3">
        <f>C8147-(M8147-Key!$B$5)/(24*Key!$B$6)</f>
        <v>44130.825768518516</v>
      </c>
      <c r="S8147">
        <f>M8147-Key!$B$5</f>
        <v>14.92</v>
      </c>
      <c r="T8147" s="2">
        <f t="shared" si="635"/>
        <v>44129.840277777781</v>
      </c>
      <c r="U8147" t="str">
        <f t="shared" si="636"/>
        <v>10-25-2020 20:10</v>
      </c>
      <c r="V8147">
        <f>IFERROR(IF(W8147=Z8147,VLOOKUP($U8147,[1]C8842!$G$2:$M$145,3,FALSE),0),0)</f>
        <v>0</v>
      </c>
      <c r="W8147">
        <f>VLOOKUP(RIGHT($V$1,5),Key!$A$9:$B$14,2,FALSE)</f>
        <v>10.199999999999999</v>
      </c>
      <c r="X8147">
        <f t="shared" si="639"/>
        <v>0</v>
      </c>
      <c r="Y8147">
        <f>VLOOKUP(RIGHT($X$1,5),Key!$A$9:$B$14,2,FALSE)</f>
        <v>3.7</v>
      </c>
      <c r="Z8147">
        <f t="shared" si="637"/>
        <v>10.199999999999999</v>
      </c>
      <c r="AA8147">
        <f t="shared" si="638"/>
        <v>0</v>
      </c>
    </row>
    <row r="8148" spans="1:27" x14ac:dyDescent="0.3">
      <c r="A8148">
        <v>100067</v>
      </c>
      <c r="B8148">
        <v>230922</v>
      </c>
      <c r="C8148" s="3">
        <v>44130.839583333334</v>
      </c>
      <c r="D8148">
        <v>0</v>
      </c>
      <c r="E8148">
        <v>2</v>
      </c>
      <c r="F8148" t="s">
        <v>25</v>
      </c>
      <c r="G8148">
        <v>1</v>
      </c>
      <c r="H8148">
        <v>80.097660000000005</v>
      </c>
      <c r="I8148">
        <v>15.83203</v>
      </c>
      <c r="J8148">
        <v>0.72265630000000003</v>
      </c>
      <c r="K8148">
        <v>46.019530000000003</v>
      </c>
      <c r="L8148" s="3">
        <v>44130.593055555553</v>
      </c>
      <c r="M8148">
        <v>17.18</v>
      </c>
      <c r="N8148" t="s">
        <v>28</v>
      </c>
      <c r="P8148">
        <f>(C8148-Key!$B$1)*24</f>
        <v>5.1000000000349246</v>
      </c>
      <c r="Q8148">
        <f>(Key!$B$2-'17.1'!C8148)*24</f>
        <v>-2.1500000000232831</v>
      </c>
      <c r="R8148" s="3">
        <f>C8148-(M8148-Key!$B$5)/(24*Key!$B$6)</f>
        <v>44130.825768518516</v>
      </c>
      <c r="S8148">
        <f>M8148-Key!$B$5</f>
        <v>14.92</v>
      </c>
      <c r="T8148" s="2">
        <f t="shared" si="635"/>
        <v>44129.840277777781</v>
      </c>
      <c r="U8148" t="str">
        <f t="shared" si="636"/>
        <v>10-25-2020 20:10</v>
      </c>
      <c r="V8148">
        <f>IFERROR(IF(W8148=Z8148,VLOOKUP($U8148,[1]C8842!$G$2:$M$145,3,FALSE),0),0)</f>
        <v>0</v>
      </c>
      <c r="W8148">
        <f>VLOOKUP(RIGHT($V$1,5),Key!$A$9:$B$14,2,FALSE)</f>
        <v>10.199999999999999</v>
      </c>
      <c r="X8148">
        <f t="shared" si="639"/>
        <v>0</v>
      </c>
      <c r="Y8148">
        <f>VLOOKUP(RIGHT($X$1,5),Key!$A$9:$B$14,2,FALSE)</f>
        <v>3.7</v>
      </c>
      <c r="Z8148">
        <f t="shared" si="637"/>
        <v>10.199999999999999</v>
      </c>
      <c r="AA8148">
        <f t="shared" si="638"/>
        <v>0</v>
      </c>
    </row>
    <row r="8149" spans="1:27" x14ac:dyDescent="0.3">
      <c r="A8149">
        <v>100067</v>
      </c>
      <c r="B8149">
        <v>230922</v>
      </c>
      <c r="C8149" s="3">
        <v>44130.839583333334</v>
      </c>
      <c r="D8149">
        <v>3</v>
      </c>
      <c r="E8149">
        <v>2</v>
      </c>
      <c r="F8149" t="s">
        <v>26</v>
      </c>
      <c r="G8149">
        <v>3</v>
      </c>
      <c r="H8149">
        <v>59.753909999999998</v>
      </c>
      <c r="I8149">
        <v>31.92578</v>
      </c>
      <c r="J8149">
        <v>1.6875</v>
      </c>
      <c r="K8149">
        <v>94.039060000000006</v>
      </c>
      <c r="L8149" s="3">
        <v>44130.593055555553</v>
      </c>
      <c r="M8149">
        <v>17.18</v>
      </c>
      <c r="N8149" t="s">
        <v>28</v>
      </c>
      <c r="P8149">
        <f>(C8149-Key!$B$1)*24</f>
        <v>5.1000000000349246</v>
      </c>
      <c r="Q8149">
        <f>(Key!$B$2-'17.1'!C8149)*24</f>
        <v>-2.1500000000232831</v>
      </c>
      <c r="R8149" s="3">
        <f>C8149-(M8149-Key!$B$5)/(24*Key!$B$6)</f>
        <v>44130.825768518516</v>
      </c>
      <c r="S8149">
        <f>M8149-Key!$B$5</f>
        <v>14.92</v>
      </c>
      <c r="T8149" s="2">
        <f t="shared" si="635"/>
        <v>44129.840277777781</v>
      </c>
      <c r="U8149" t="str">
        <f t="shared" si="636"/>
        <v>10-25-2020 20:10</v>
      </c>
      <c r="V8149">
        <f>IFERROR(IF(W8149=Z8149,VLOOKUP($U8149,[1]C8842!$G$2:$M$145,3,FALSE),0),0)</f>
        <v>0</v>
      </c>
      <c r="W8149">
        <f>VLOOKUP(RIGHT($V$1,5),Key!$A$9:$B$14,2,FALSE)</f>
        <v>10.199999999999999</v>
      </c>
      <c r="X8149">
        <f t="shared" si="639"/>
        <v>0</v>
      </c>
      <c r="Y8149">
        <f>VLOOKUP(RIGHT($X$1,5),Key!$A$9:$B$14,2,FALSE)</f>
        <v>3.7</v>
      </c>
      <c r="Z8149">
        <f t="shared" si="637"/>
        <v>10.199999999999999</v>
      </c>
      <c r="AA8149">
        <f t="shared" si="638"/>
        <v>0</v>
      </c>
    </row>
    <row r="8150" spans="1:27" x14ac:dyDescent="0.3">
      <c r="A8150">
        <v>100067</v>
      </c>
      <c r="B8150">
        <v>230922</v>
      </c>
      <c r="C8150" s="3">
        <v>44130.839583333334</v>
      </c>
      <c r="D8150">
        <v>2</v>
      </c>
      <c r="E8150">
        <v>1</v>
      </c>
      <c r="F8150" t="s">
        <v>26</v>
      </c>
      <c r="G8150">
        <v>1</v>
      </c>
      <c r="H8150">
        <v>66.820310000000006</v>
      </c>
      <c r="I8150">
        <v>19.26953</v>
      </c>
      <c r="J8150">
        <v>1.003906</v>
      </c>
      <c r="K8150">
        <v>81.035160000000005</v>
      </c>
      <c r="L8150" s="3">
        <v>44130.593055555553</v>
      </c>
      <c r="M8150">
        <v>17.18</v>
      </c>
      <c r="N8150" t="s">
        <v>28</v>
      </c>
      <c r="P8150">
        <f>(C8150-Key!$B$1)*24</f>
        <v>5.1000000000349246</v>
      </c>
      <c r="Q8150">
        <f>(Key!$B$2-'17.1'!C8150)*24</f>
        <v>-2.1500000000232831</v>
      </c>
      <c r="R8150" s="3">
        <f>C8150-(M8150-Key!$B$5)/(24*Key!$B$6)</f>
        <v>44130.825768518516</v>
      </c>
      <c r="S8150">
        <f>M8150-Key!$B$5</f>
        <v>14.92</v>
      </c>
      <c r="T8150" s="2">
        <f t="shared" si="635"/>
        <v>44129.840277777781</v>
      </c>
      <c r="U8150" t="str">
        <f t="shared" si="636"/>
        <v>10-25-2020 20:10</v>
      </c>
      <c r="V8150">
        <f>IFERROR(IF(W8150=Z8150,VLOOKUP($U8150,[1]C8842!$G$2:$M$145,3,FALSE),0),0)</f>
        <v>0</v>
      </c>
      <c r="W8150">
        <f>VLOOKUP(RIGHT($V$1,5),Key!$A$9:$B$14,2,FALSE)</f>
        <v>10.199999999999999</v>
      </c>
      <c r="X8150">
        <f t="shared" si="639"/>
        <v>0</v>
      </c>
      <c r="Y8150">
        <f>VLOOKUP(RIGHT($X$1,5),Key!$A$9:$B$14,2,FALSE)</f>
        <v>3.7</v>
      </c>
      <c r="Z8150">
        <f t="shared" si="637"/>
        <v>10.199999999999999</v>
      </c>
      <c r="AA8150">
        <f t="shared" si="638"/>
        <v>0</v>
      </c>
    </row>
    <row r="8151" spans="1:27" x14ac:dyDescent="0.3">
      <c r="A8151">
        <v>100067</v>
      </c>
      <c r="B8151">
        <v>230922</v>
      </c>
      <c r="C8151" s="3">
        <v>44130.839583333334</v>
      </c>
      <c r="D8151">
        <v>1</v>
      </c>
      <c r="E8151">
        <v>1</v>
      </c>
      <c r="F8151" t="s">
        <v>25</v>
      </c>
      <c r="G8151">
        <v>1</v>
      </c>
      <c r="H8151">
        <v>61.667969999999997</v>
      </c>
      <c r="I8151">
        <v>15.5</v>
      </c>
      <c r="J8151">
        <v>0.92578130000000003</v>
      </c>
      <c r="K8151">
        <v>58.023440000000001</v>
      </c>
      <c r="L8151" s="3">
        <v>44130.593055555553</v>
      </c>
      <c r="M8151">
        <v>17.18</v>
      </c>
      <c r="N8151" t="s">
        <v>28</v>
      </c>
      <c r="P8151">
        <f>(C8151-Key!$B$1)*24</f>
        <v>5.1000000000349246</v>
      </c>
      <c r="Q8151">
        <f>(Key!$B$2-'17.1'!C8151)*24</f>
        <v>-2.1500000000232831</v>
      </c>
      <c r="R8151" s="3">
        <f>C8151-(M8151-Key!$B$5)/(24*Key!$B$6)</f>
        <v>44130.825768518516</v>
      </c>
      <c r="S8151">
        <f>M8151-Key!$B$5</f>
        <v>14.92</v>
      </c>
      <c r="T8151" s="2">
        <f t="shared" si="635"/>
        <v>44129.840277777781</v>
      </c>
      <c r="U8151" t="str">
        <f t="shared" si="636"/>
        <v>10-25-2020 20:10</v>
      </c>
      <c r="V8151">
        <f>IFERROR(IF(W8151=Z8151,VLOOKUP($U8151,[1]C8842!$G$2:$M$145,3,FALSE),0),0)</f>
        <v>0</v>
      </c>
      <c r="W8151">
        <f>VLOOKUP(RIGHT($V$1,5),Key!$A$9:$B$14,2,FALSE)</f>
        <v>10.199999999999999</v>
      </c>
      <c r="X8151">
        <f t="shared" si="639"/>
        <v>0</v>
      </c>
      <c r="Y8151">
        <f>VLOOKUP(RIGHT($X$1,5),Key!$A$9:$B$14,2,FALSE)</f>
        <v>3.7</v>
      </c>
      <c r="Z8151">
        <f t="shared" si="637"/>
        <v>10.199999999999999</v>
      </c>
      <c r="AA8151">
        <f t="shared" si="638"/>
        <v>0</v>
      </c>
    </row>
    <row r="8152" spans="1:27" x14ac:dyDescent="0.3">
      <c r="A8152">
        <v>100067</v>
      </c>
      <c r="B8152">
        <v>230922</v>
      </c>
      <c r="C8152" s="3">
        <v>44130.839583333334</v>
      </c>
      <c r="D8152">
        <v>0</v>
      </c>
      <c r="E8152">
        <v>2</v>
      </c>
      <c r="F8152" t="s">
        <v>25</v>
      </c>
      <c r="G8152">
        <v>1</v>
      </c>
      <c r="H8152">
        <v>68.179689999999994</v>
      </c>
      <c r="I8152">
        <v>19.382809999999999</v>
      </c>
      <c r="J8152">
        <v>0.98828130000000003</v>
      </c>
      <c r="K8152">
        <v>46.019530000000003</v>
      </c>
      <c r="L8152" s="3">
        <v>44130.593055555553</v>
      </c>
      <c r="M8152">
        <v>17.18</v>
      </c>
      <c r="N8152" t="s">
        <v>28</v>
      </c>
      <c r="P8152">
        <f>(C8152-Key!$B$1)*24</f>
        <v>5.1000000000349246</v>
      </c>
      <c r="Q8152">
        <f>(Key!$B$2-'17.1'!C8152)*24</f>
        <v>-2.1500000000232831</v>
      </c>
      <c r="R8152" s="3">
        <f>C8152-(M8152-Key!$B$5)/(24*Key!$B$6)</f>
        <v>44130.825768518516</v>
      </c>
      <c r="S8152">
        <f>M8152-Key!$B$5</f>
        <v>14.92</v>
      </c>
      <c r="T8152" s="2">
        <f t="shared" si="635"/>
        <v>44129.840277777781</v>
      </c>
      <c r="U8152" t="str">
        <f t="shared" si="636"/>
        <v>10-25-2020 20:10</v>
      </c>
      <c r="V8152">
        <f>IFERROR(IF(W8152=Z8152,VLOOKUP($U8152,[1]C8842!$G$2:$M$145,3,FALSE),0),0)</f>
        <v>0</v>
      </c>
      <c r="W8152">
        <f>VLOOKUP(RIGHT($V$1,5),Key!$A$9:$B$14,2,FALSE)</f>
        <v>10.199999999999999</v>
      </c>
      <c r="X8152">
        <f t="shared" si="639"/>
        <v>0</v>
      </c>
      <c r="Y8152">
        <f>VLOOKUP(RIGHT($X$1,5),Key!$A$9:$B$14,2,FALSE)</f>
        <v>3.7</v>
      </c>
      <c r="Z8152">
        <f t="shared" si="637"/>
        <v>10.199999999999999</v>
      </c>
      <c r="AA8152">
        <f t="shared" si="638"/>
        <v>0</v>
      </c>
    </row>
    <row r="8153" spans="1:27" x14ac:dyDescent="0.3">
      <c r="A8153">
        <v>100067</v>
      </c>
      <c r="B8153">
        <v>230922</v>
      </c>
      <c r="C8153" s="3">
        <v>44130.839583333334</v>
      </c>
      <c r="D8153">
        <v>1</v>
      </c>
      <c r="E8153">
        <v>1</v>
      </c>
      <c r="F8153" t="s">
        <v>25</v>
      </c>
      <c r="G8153">
        <v>1</v>
      </c>
      <c r="H8153">
        <v>64.425780000000003</v>
      </c>
      <c r="I8153">
        <v>15.14063</v>
      </c>
      <c r="J8153">
        <v>0.87109380000000003</v>
      </c>
      <c r="K8153">
        <v>60.023440000000001</v>
      </c>
      <c r="L8153" s="3">
        <v>44130.593055555553</v>
      </c>
      <c r="M8153">
        <v>17.18</v>
      </c>
      <c r="N8153" t="s">
        <v>28</v>
      </c>
      <c r="P8153">
        <f>(C8153-Key!$B$1)*24</f>
        <v>5.1000000000349246</v>
      </c>
      <c r="Q8153">
        <f>(Key!$B$2-'17.1'!C8153)*24</f>
        <v>-2.1500000000232831</v>
      </c>
      <c r="R8153" s="3">
        <f>C8153-(M8153-Key!$B$5)/(24*Key!$B$6)</f>
        <v>44130.825768518516</v>
      </c>
      <c r="S8153">
        <f>M8153-Key!$B$5</f>
        <v>14.92</v>
      </c>
      <c r="T8153" s="2">
        <f t="shared" si="635"/>
        <v>44129.840277777781</v>
      </c>
      <c r="U8153" t="str">
        <f t="shared" si="636"/>
        <v>10-25-2020 20:10</v>
      </c>
      <c r="V8153">
        <f>IFERROR(IF(W8153=Z8153,VLOOKUP($U8153,[1]C8842!$G$2:$M$145,3,FALSE),0),0)</f>
        <v>0</v>
      </c>
      <c r="W8153">
        <f>VLOOKUP(RIGHT($V$1,5),Key!$A$9:$B$14,2,FALSE)</f>
        <v>10.199999999999999</v>
      </c>
      <c r="X8153">
        <f t="shared" si="639"/>
        <v>0</v>
      </c>
      <c r="Y8153">
        <f>VLOOKUP(RIGHT($X$1,5),Key!$A$9:$B$14,2,FALSE)</f>
        <v>3.7</v>
      </c>
      <c r="Z8153">
        <f t="shared" si="637"/>
        <v>10.199999999999999</v>
      </c>
      <c r="AA8153">
        <f t="shared" si="638"/>
        <v>0</v>
      </c>
    </row>
    <row r="8154" spans="1:27" x14ac:dyDescent="0.3">
      <c r="A8154">
        <v>100067</v>
      </c>
      <c r="B8154">
        <v>230922</v>
      </c>
      <c r="C8154" s="3">
        <v>44130.840277777781</v>
      </c>
      <c r="D8154">
        <v>1</v>
      </c>
      <c r="E8154">
        <v>1</v>
      </c>
      <c r="F8154" t="s">
        <v>25</v>
      </c>
      <c r="G8154">
        <v>1</v>
      </c>
      <c r="H8154">
        <v>68.03125</v>
      </c>
      <c r="I8154">
        <v>16.828130000000002</v>
      </c>
      <c r="J8154">
        <v>0.890625</v>
      </c>
      <c r="K8154">
        <v>58.023440000000001</v>
      </c>
      <c r="L8154" s="3">
        <v>44130.593055555553</v>
      </c>
      <c r="M8154">
        <v>17.18</v>
      </c>
      <c r="N8154" t="s">
        <v>28</v>
      </c>
      <c r="P8154">
        <f>(C8154-Key!$B$1)*24</f>
        <v>5.1166666667559184</v>
      </c>
      <c r="Q8154">
        <f>(Key!$B$2-'17.1'!C8154)*24</f>
        <v>-2.1666666667442769</v>
      </c>
      <c r="R8154" s="3">
        <f>C8154-(M8154-Key!$B$5)/(24*Key!$B$6)</f>
        <v>44130.826462962963</v>
      </c>
      <c r="S8154">
        <f>M8154-Key!$B$5</f>
        <v>14.92</v>
      </c>
      <c r="T8154" s="2">
        <f t="shared" si="635"/>
        <v>44129.840277777781</v>
      </c>
      <c r="U8154" t="str">
        <f t="shared" si="636"/>
        <v>10-25-2020 20:10</v>
      </c>
      <c r="V8154">
        <f>IFERROR(IF(W8154=Z8154,VLOOKUP($U8154,[1]C8842!$G$2:$M$145,3,FALSE),0),0)</f>
        <v>0</v>
      </c>
      <c r="W8154">
        <f>VLOOKUP(RIGHT($V$1,5),Key!$A$9:$B$14,2,FALSE)</f>
        <v>10.199999999999999</v>
      </c>
      <c r="X8154">
        <f t="shared" si="639"/>
        <v>0</v>
      </c>
      <c r="Y8154">
        <f>VLOOKUP(RIGHT($X$1,5),Key!$A$9:$B$14,2,FALSE)</f>
        <v>3.7</v>
      </c>
      <c r="Z8154">
        <f t="shared" si="637"/>
        <v>10.199999999999999</v>
      </c>
      <c r="AA8154">
        <f t="shared" si="638"/>
        <v>0</v>
      </c>
    </row>
    <row r="8155" spans="1:27" x14ac:dyDescent="0.3">
      <c r="A8155">
        <v>100067</v>
      </c>
      <c r="B8155">
        <v>230922</v>
      </c>
      <c r="C8155" s="3">
        <v>44130.840277777781</v>
      </c>
      <c r="D8155">
        <v>1</v>
      </c>
      <c r="E8155">
        <v>1</v>
      </c>
      <c r="F8155" t="s">
        <v>25</v>
      </c>
      <c r="G8155">
        <v>1</v>
      </c>
      <c r="H8155">
        <v>65.242189999999994</v>
      </c>
      <c r="I8155">
        <v>14.679690000000001</v>
      </c>
      <c r="J8155">
        <v>0.83984380000000003</v>
      </c>
      <c r="K8155">
        <v>58.023440000000001</v>
      </c>
      <c r="L8155" s="3">
        <v>44130.593055555553</v>
      </c>
      <c r="M8155">
        <v>17.18</v>
      </c>
      <c r="N8155" t="s">
        <v>28</v>
      </c>
      <c r="P8155">
        <f>(C8155-Key!$B$1)*24</f>
        <v>5.1166666667559184</v>
      </c>
      <c r="Q8155">
        <f>(Key!$B$2-'17.1'!C8155)*24</f>
        <v>-2.1666666667442769</v>
      </c>
      <c r="R8155" s="3">
        <f>C8155-(M8155-Key!$B$5)/(24*Key!$B$6)</f>
        <v>44130.826462962963</v>
      </c>
      <c r="S8155">
        <f>M8155-Key!$B$5</f>
        <v>14.92</v>
      </c>
      <c r="T8155" s="2">
        <f t="shared" si="635"/>
        <v>44129.840277777781</v>
      </c>
      <c r="U8155" t="str">
        <f t="shared" si="636"/>
        <v>10-25-2020 20:10</v>
      </c>
      <c r="V8155">
        <f>IFERROR(IF(W8155=Z8155,VLOOKUP($U8155,[1]C8842!$G$2:$M$145,3,FALSE),0),0)</f>
        <v>0</v>
      </c>
      <c r="W8155">
        <f>VLOOKUP(RIGHT($V$1,5),Key!$A$9:$B$14,2,FALSE)</f>
        <v>10.199999999999999</v>
      </c>
      <c r="X8155">
        <f t="shared" si="639"/>
        <v>0</v>
      </c>
      <c r="Y8155">
        <f>VLOOKUP(RIGHT($X$1,5),Key!$A$9:$B$14,2,FALSE)</f>
        <v>3.7</v>
      </c>
      <c r="Z8155">
        <f t="shared" si="637"/>
        <v>10.199999999999999</v>
      </c>
      <c r="AA8155">
        <f t="shared" si="638"/>
        <v>0</v>
      </c>
    </row>
    <row r="8156" spans="1:27" x14ac:dyDescent="0.3">
      <c r="A8156">
        <v>100067</v>
      </c>
      <c r="B8156">
        <v>230922</v>
      </c>
      <c r="C8156" s="3">
        <v>44130.840277777781</v>
      </c>
      <c r="D8156">
        <v>3</v>
      </c>
      <c r="E8156">
        <v>2</v>
      </c>
      <c r="F8156" t="s">
        <v>26</v>
      </c>
      <c r="G8156">
        <v>1</v>
      </c>
      <c r="H8156">
        <v>68.6875</v>
      </c>
      <c r="I8156">
        <v>15.539059999999999</v>
      </c>
      <c r="J8156">
        <v>0.83203130000000003</v>
      </c>
      <c r="K8156">
        <v>92.039060000000006</v>
      </c>
      <c r="L8156" s="3">
        <v>44130.593055555553</v>
      </c>
      <c r="M8156">
        <v>17.18</v>
      </c>
      <c r="N8156" t="s">
        <v>28</v>
      </c>
      <c r="P8156">
        <f>(C8156-Key!$B$1)*24</f>
        <v>5.1166666667559184</v>
      </c>
      <c r="Q8156">
        <f>(Key!$B$2-'17.1'!C8156)*24</f>
        <v>-2.1666666667442769</v>
      </c>
      <c r="R8156" s="3">
        <f>C8156-(M8156-Key!$B$5)/(24*Key!$B$6)</f>
        <v>44130.826462962963</v>
      </c>
      <c r="S8156">
        <f>M8156-Key!$B$5</f>
        <v>14.92</v>
      </c>
      <c r="T8156" s="2">
        <f t="shared" si="635"/>
        <v>44129.840277777781</v>
      </c>
      <c r="U8156" t="str">
        <f t="shared" si="636"/>
        <v>10-25-2020 20:10</v>
      </c>
      <c r="V8156">
        <f>IFERROR(IF(W8156=Z8156,VLOOKUP($U8156,[1]C8842!$G$2:$M$145,3,FALSE),0),0)</f>
        <v>0</v>
      </c>
      <c r="W8156">
        <f>VLOOKUP(RIGHT($V$1,5),Key!$A$9:$B$14,2,FALSE)</f>
        <v>10.199999999999999</v>
      </c>
      <c r="X8156">
        <f t="shared" si="639"/>
        <v>0</v>
      </c>
      <c r="Y8156">
        <f>VLOOKUP(RIGHT($X$1,5),Key!$A$9:$B$14,2,FALSE)</f>
        <v>3.7</v>
      </c>
      <c r="Z8156">
        <f t="shared" si="637"/>
        <v>10.199999999999999</v>
      </c>
      <c r="AA8156">
        <f t="shared" si="638"/>
        <v>0</v>
      </c>
    </row>
    <row r="8157" spans="1:27" x14ac:dyDescent="0.3">
      <c r="A8157">
        <v>100067</v>
      </c>
      <c r="B8157">
        <v>230922</v>
      </c>
      <c r="C8157" s="3">
        <v>44130.840277777781</v>
      </c>
      <c r="D8157">
        <v>0</v>
      </c>
      <c r="E8157">
        <v>2</v>
      </c>
      <c r="F8157" t="s">
        <v>25</v>
      </c>
      <c r="G8157">
        <v>2</v>
      </c>
      <c r="H8157">
        <v>64.894530000000003</v>
      </c>
      <c r="I8157">
        <v>20.445309999999999</v>
      </c>
      <c r="J8157">
        <v>1.082031</v>
      </c>
      <c r="K8157">
        <v>46.019530000000003</v>
      </c>
      <c r="L8157" s="3">
        <v>44130.593055555553</v>
      </c>
      <c r="M8157">
        <v>17.18</v>
      </c>
      <c r="N8157" t="s">
        <v>28</v>
      </c>
      <c r="P8157">
        <f>(C8157-Key!$B$1)*24</f>
        <v>5.1166666667559184</v>
      </c>
      <c r="Q8157">
        <f>(Key!$B$2-'17.1'!C8157)*24</f>
        <v>-2.1666666667442769</v>
      </c>
      <c r="R8157" s="3">
        <f>C8157-(M8157-Key!$B$5)/(24*Key!$B$6)</f>
        <v>44130.826462962963</v>
      </c>
      <c r="S8157">
        <f>M8157-Key!$B$5</f>
        <v>14.92</v>
      </c>
      <c r="T8157" s="2">
        <f t="shared" si="635"/>
        <v>44129.840277777781</v>
      </c>
      <c r="U8157" t="str">
        <f t="shared" si="636"/>
        <v>10-25-2020 20:10</v>
      </c>
      <c r="V8157">
        <f>IFERROR(IF(W8157=Z8157,VLOOKUP($U8157,[1]C8842!$G$2:$M$145,3,FALSE),0),0)</f>
        <v>0</v>
      </c>
      <c r="W8157">
        <f>VLOOKUP(RIGHT($V$1,5),Key!$A$9:$B$14,2,FALSE)</f>
        <v>10.199999999999999</v>
      </c>
      <c r="X8157">
        <f t="shared" si="639"/>
        <v>0</v>
      </c>
      <c r="Y8157">
        <f>VLOOKUP(RIGHT($X$1,5),Key!$A$9:$B$14,2,FALSE)</f>
        <v>3.7</v>
      </c>
      <c r="Z8157">
        <f t="shared" si="637"/>
        <v>10.199999999999999</v>
      </c>
      <c r="AA8157">
        <f t="shared" si="638"/>
        <v>0</v>
      </c>
    </row>
    <row r="8158" spans="1:27" x14ac:dyDescent="0.3">
      <c r="A8158">
        <v>100067</v>
      </c>
      <c r="B8158">
        <v>230922</v>
      </c>
      <c r="C8158" s="3">
        <v>44130.840277777781</v>
      </c>
      <c r="D8158">
        <v>0</v>
      </c>
      <c r="E8158">
        <v>2</v>
      </c>
      <c r="F8158" t="s">
        <v>25</v>
      </c>
      <c r="G8158">
        <v>1</v>
      </c>
      <c r="H8158">
        <v>69.472660000000005</v>
      </c>
      <c r="I8158">
        <v>16.11328</v>
      </c>
      <c r="J8158">
        <v>0.84375</v>
      </c>
      <c r="K8158">
        <v>48.019530000000003</v>
      </c>
      <c r="L8158" s="3">
        <v>44130.593055555553</v>
      </c>
      <c r="M8158">
        <v>17.18</v>
      </c>
      <c r="N8158" t="s">
        <v>28</v>
      </c>
      <c r="P8158">
        <f>(C8158-Key!$B$1)*24</f>
        <v>5.1166666667559184</v>
      </c>
      <c r="Q8158">
        <f>(Key!$B$2-'17.1'!C8158)*24</f>
        <v>-2.1666666667442769</v>
      </c>
      <c r="R8158" s="3">
        <f>C8158-(M8158-Key!$B$5)/(24*Key!$B$6)</f>
        <v>44130.826462962963</v>
      </c>
      <c r="S8158">
        <f>M8158-Key!$B$5</f>
        <v>14.92</v>
      </c>
      <c r="T8158" s="2">
        <f t="shared" si="635"/>
        <v>44129.840277777781</v>
      </c>
      <c r="U8158" t="str">
        <f t="shared" si="636"/>
        <v>10-25-2020 20:10</v>
      </c>
      <c r="V8158">
        <f>IFERROR(IF(W8158=Z8158,VLOOKUP($U8158,[1]C8842!$G$2:$M$145,3,FALSE),0),0)</f>
        <v>0</v>
      </c>
      <c r="W8158">
        <f>VLOOKUP(RIGHT($V$1,5),Key!$A$9:$B$14,2,FALSE)</f>
        <v>10.199999999999999</v>
      </c>
      <c r="X8158">
        <f t="shared" si="639"/>
        <v>0</v>
      </c>
      <c r="Y8158">
        <f>VLOOKUP(RIGHT($X$1,5),Key!$A$9:$B$14,2,FALSE)</f>
        <v>3.7</v>
      </c>
      <c r="Z8158">
        <f t="shared" si="637"/>
        <v>10.199999999999999</v>
      </c>
      <c r="AA8158">
        <f t="shared" si="638"/>
        <v>0</v>
      </c>
    </row>
    <row r="8159" spans="1:27" x14ac:dyDescent="0.3">
      <c r="A8159">
        <v>100067</v>
      </c>
      <c r="B8159">
        <v>230922</v>
      </c>
      <c r="C8159" s="3">
        <v>44130.840277777781</v>
      </c>
      <c r="D8159">
        <v>0</v>
      </c>
      <c r="E8159">
        <v>2</v>
      </c>
      <c r="F8159" t="s">
        <v>25</v>
      </c>
      <c r="G8159">
        <v>1</v>
      </c>
      <c r="H8159">
        <v>70.414060000000006</v>
      </c>
      <c r="I8159">
        <v>16.585940000000001</v>
      </c>
      <c r="J8159">
        <v>0.8515625</v>
      </c>
      <c r="K8159">
        <v>46.019530000000003</v>
      </c>
      <c r="L8159" s="3">
        <v>44130.593055555553</v>
      </c>
      <c r="M8159">
        <v>17.18</v>
      </c>
      <c r="N8159" t="s">
        <v>28</v>
      </c>
      <c r="P8159">
        <f>(C8159-Key!$B$1)*24</f>
        <v>5.1166666667559184</v>
      </c>
      <c r="Q8159">
        <f>(Key!$B$2-'17.1'!C8159)*24</f>
        <v>-2.1666666667442769</v>
      </c>
      <c r="R8159" s="3">
        <f>C8159-(M8159-Key!$B$5)/(24*Key!$B$6)</f>
        <v>44130.826462962963</v>
      </c>
      <c r="S8159">
        <f>M8159-Key!$B$5</f>
        <v>14.92</v>
      </c>
      <c r="T8159" s="2">
        <f t="shared" si="635"/>
        <v>44129.840277777781</v>
      </c>
      <c r="U8159" t="str">
        <f t="shared" si="636"/>
        <v>10-25-2020 20:10</v>
      </c>
      <c r="V8159">
        <f>IFERROR(IF(W8159=Z8159,VLOOKUP($U8159,[1]C8842!$G$2:$M$145,3,FALSE),0),0)</f>
        <v>0</v>
      </c>
      <c r="W8159">
        <f>VLOOKUP(RIGHT($V$1,5),Key!$A$9:$B$14,2,FALSE)</f>
        <v>10.199999999999999</v>
      </c>
      <c r="X8159">
        <f t="shared" si="639"/>
        <v>0</v>
      </c>
      <c r="Y8159">
        <f>VLOOKUP(RIGHT($X$1,5),Key!$A$9:$B$14,2,FALSE)</f>
        <v>3.7</v>
      </c>
      <c r="Z8159">
        <f t="shared" si="637"/>
        <v>10.199999999999999</v>
      </c>
      <c r="AA8159">
        <f t="shared" si="638"/>
        <v>0</v>
      </c>
    </row>
    <row r="8160" spans="1:27" x14ac:dyDescent="0.3">
      <c r="A8160">
        <v>100067</v>
      </c>
      <c r="B8160">
        <v>230922</v>
      </c>
      <c r="C8160" s="3">
        <v>44130.840277777781</v>
      </c>
      <c r="D8160">
        <v>3</v>
      </c>
      <c r="E8160">
        <v>2</v>
      </c>
      <c r="F8160" t="s">
        <v>26</v>
      </c>
      <c r="G8160">
        <v>5</v>
      </c>
      <c r="H8160">
        <v>62.96875</v>
      </c>
      <c r="I8160">
        <v>106.5898</v>
      </c>
      <c r="J8160">
        <v>4.7578129999999996</v>
      </c>
      <c r="K8160">
        <v>94.039060000000006</v>
      </c>
      <c r="L8160" s="3">
        <v>44130.593055555553</v>
      </c>
      <c r="M8160">
        <v>17.18</v>
      </c>
      <c r="N8160" t="s">
        <v>28</v>
      </c>
      <c r="P8160">
        <f>(C8160-Key!$B$1)*24</f>
        <v>5.1166666667559184</v>
      </c>
      <c r="Q8160">
        <f>(Key!$B$2-'17.1'!C8160)*24</f>
        <v>-2.1666666667442769</v>
      </c>
      <c r="R8160" s="3">
        <f>C8160-(M8160-Key!$B$5)/(24*Key!$B$6)</f>
        <v>44130.826462962963</v>
      </c>
      <c r="S8160">
        <f>M8160-Key!$B$5</f>
        <v>14.92</v>
      </c>
      <c r="T8160" s="2">
        <f t="shared" si="635"/>
        <v>44129.840277777781</v>
      </c>
      <c r="U8160" t="str">
        <f t="shared" si="636"/>
        <v>10-25-2020 20:10</v>
      </c>
      <c r="V8160">
        <f>IFERROR(IF(W8160=Z8160,VLOOKUP($U8160,[1]C8842!$G$2:$M$145,3,FALSE),0),0)</f>
        <v>0</v>
      </c>
      <c r="W8160">
        <f>VLOOKUP(RIGHT($V$1,5),Key!$A$9:$B$14,2,FALSE)</f>
        <v>10.199999999999999</v>
      </c>
      <c r="X8160">
        <f t="shared" si="639"/>
        <v>0</v>
      </c>
      <c r="Y8160">
        <f>VLOOKUP(RIGHT($X$1,5),Key!$A$9:$B$14,2,FALSE)</f>
        <v>3.7</v>
      </c>
      <c r="Z8160">
        <f t="shared" si="637"/>
        <v>10.199999999999999</v>
      </c>
      <c r="AA8160">
        <f t="shared" si="638"/>
        <v>0</v>
      </c>
    </row>
    <row r="8161" spans="1:27" x14ac:dyDescent="0.3">
      <c r="A8161">
        <v>100067</v>
      </c>
      <c r="B8161">
        <v>230922</v>
      </c>
      <c r="C8161" s="3">
        <v>44130.840277777781</v>
      </c>
      <c r="D8161">
        <v>1</v>
      </c>
      <c r="E8161">
        <v>1</v>
      </c>
      <c r="F8161" t="s">
        <v>25</v>
      </c>
      <c r="G8161">
        <v>1</v>
      </c>
      <c r="H8161">
        <v>65.234380000000002</v>
      </c>
      <c r="I8161">
        <v>15.98047</v>
      </c>
      <c r="J8161">
        <v>0.89453130000000003</v>
      </c>
      <c r="K8161">
        <v>57.023440000000001</v>
      </c>
      <c r="L8161" s="3">
        <v>44130.593055555553</v>
      </c>
      <c r="M8161">
        <v>17.18</v>
      </c>
      <c r="N8161" t="s">
        <v>28</v>
      </c>
      <c r="P8161">
        <f>(C8161-Key!$B$1)*24</f>
        <v>5.1166666667559184</v>
      </c>
      <c r="Q8161">
        <f>(Key!$B$2-'17.1'!C8161)*24</f>
        <v>-2.1666666667442769</v>
      </c>
      <c r="R8161" s="3">
        <f>C8161-(M8161-Key!$B$5)/(24*Key!$B$6)</f>
        <v>44130.826462962963</v>
      </c>
      <c r="S8161">
        <f>M8161-Key!$B$5</f>
        <v>14.92</v>
      </c>
      <c r="T8161" s="2">
        <f t="shared" si="635"/>
        <v>44129.840277777781</v>
      </c>
      <c r="U8161" t="str">
        <f t="shared" si="636"/>
        <v>10-25-2020 20:10</v>
      </c>
      <c r="V8161">
        <f>IFERROR(IF(W8161=Z8161,VLOOKUP($U8161,[1]C8842!$G$2:$M$145,3,FALSE),0),0)</f>
        <v>0</v>
      </c>
      <c r="W8161">
        <f>VLOOKUP(RIGHT($V$1,5),Key!$A$9:$B$14,2,FALSE)</f>
        <v>10.199999999999999</v>
      </c>
      <c r="X8161">
        <f t="shared" si="639"/>
        <v>0</v>
      </c>
      <c r="Y8161">
        <f>VLOOKUP(RIGHT($X$1,5),Key!$A$9:$B$14,2,FALSE)</f>
        <v>3.7</v>
      </c>
      <c r="Z8161">
        <f t="shared" si="637"/>
        <v>10.199999999999999</v>
      </c>
      <c r="AA8161">
        <f t="shared" si="638"/>
        <v>0</v>
      </c>
    </row>
    <row r="8162" spans="1:27" x14ac:dyDescent="0.3">
      <c r="A8162">
        <v>100067</v>
      </c>
      <c r="B8162">
        <v>230922</v>
      </c>
      <c r="C8162" s="3">
        <v>44130.840277777781</v>
      </c>
      <c r="D8162">
        <v>0</v>
      </c>
      <c r="E8162">
        <v>2</v>
      </c>
      <c r="F8162" t="s">
        <v>25</v>
      </c>
      <c r="G8162">
        <v>1</v>
      </c>
      <c r="H8162">
        <v>62.269530000000003</v>
      </c>
      <c r="I8162">
        <v>16.820309999999999</v>
      </c>
      <c r="J8162">
        <v>0.97265630000000003</v>
      </c>
      <c r="K8162">
        <v>45.019530000000003</v>
      </c>
      <c r="L8162" s="3">
        <v>44130.593055555553</v>
      </c>
      <c r="M8162">
        <v>17.18</v>
      </c>
      <c r="N8162" t="s">
        <v>28</v>
      </c>
      <c r="P8162">
        <f>(C8162-Key!$B$1)*24</f>
        <v>5.1166666667559184</v>
      </c>
      <c r="Q8162">
        <f>(Key!$B$2-'17.1'!C8162)*24</f>
        <v>-2.1666666667442769</v>
      </c>
      <c r="R8162" s="3">
        <f>C8162-(M8162-Key!$B$5)/(24*Key!$B$6)</f>
        <v>44130.826462962963</v>
      </c>
      <c r="S8162">
        <f>M8162-Key!$B$5</f>
        <v>14.92</v>
      </c>
      <c r="T8162" s="2">
        <f t="shared" si="635"/>
        <v>44129.840277777781</v>
      </c>
      <c r="U8162" t="str">
        <f t="shared" si="636"/>
        <v>10-25-2020 20:10</v>
      </c>
      <c r="V8162">
        <f>IFERROR(IF(W8162=Z8162,VLOOKUP($U8162,[1]C8842!$G$2:$M$145,3,FALSE),0),0)</f>
        <v>0</v>
      </c>
      <c r="W8162">
        <f>VLOOKUP(RIGHT($V$1,5),Key!$A$9:$B$14,2,FALSE)</f>
        <v>10.199999999999999</v>
      </c>
      <c r="X8162">
        <f t="shared" si="639"/>
        <v>0</v>
      </c>
      <c r="Y8162">
        <f>VLOOKUP(RIGHT($X$1,5),Key!$A$9:$B$14,2,FALSE)</f>
        <v>3.7</v>
      </c>
      <c r="Z8162">
        <f t="shared" si="637"/>
        <v>10.199999999999999</v>
      </c>
      <c r="AA8162">
        <f t="shared" si="638"/>
        <v>0</v>
      </c>
    </row>
    <row r="8163" spans="1:27" x14ac:dyDescent="0.3">
      <c r="A8163">
        <v>100067</v>
      </c>
      <c r="B8163">
        <v>230922</v>
      </c>
      <c r="C8163" s="3">
        <v>44130.840277777781</v>
      </c>
      <c r="D8163">
        <v>1</v>
      </c>
      <c r="E8163">
        <v>1</v>
      </c>
      <c r="F8163" t="s">
        <v>25</v>
      </c>
      <c r="G8163">
        <v>3</v>
      </c>
      <c r="H8163">
        <v>71.734380000000002</v>
      </c>
      <c r="I8163">
        <v>46.300780000000003</v>
      </c>
      <c r="J8163">
        <v>1.9375</v>
      </c>
      <c r="K8163">
        <v>58.023440000000001</v>
      </c>
      <c r="L8163" s="3">
        <v>44130.593055555553</v>
      </c>
      <c r="M8163">
        <v>17.18</v>
      </c>
      <c r="N8163" t="s">
        <v>28</v>
      </c>
      <c r="P8163">
        <f>(C8163-Key!$B$1)*24</f>
        <v>5.1166666667559184</v>
      </c>
      <c r="Q8163">
        <f>(Key!$B$2-'17.1'!C8163)*24</f>
        <v>-2.1666666667442769</v>
      </c>
      <c r="R8163" s="3">
        <f>C8163-(M8163-Key!$B$5)/(24*Key!$B$6)</f>
        <v>44130.826462962963</v>
      </c>
      <c r="S8163">
        <f>M8163-Key!$B$5</f>
        <v>14.92</v>
      </c>
      <c r="T8163" s="2">
        <f t="shared" si="635"/>
        <v>44129.840277777781</v>
      </c>
      <c r="U8163" t="str">
        <f t="shared" si="636"/>
        <v>10-25-2020 20:10</v>
      </c>
      <c r="V8163">
        <f>IFERROR(IF(W8163=Z8163,VLOOKUP($U8163,[1]C8842!$G$2:$M$145,3,FALSE),0),0)</f>
        <v>0</v>
      </c>
      <c r="W8163">
        <f>VLOOKUP(RIGHT($V$1,5),Key!$A$9:$B$14,2,FALSE)</f>
        <v>10.199999999999999</v>
      </c>
      <c r="X8163">
        <f t="shared" si="639"/>
        <v>0</v>
      </c>
      <c r="Y8163">
        <f>VLOOKUP(RIGHT($X$1,5),Key!$A$9:$B$14,2,FALSE)</f>
        <v>3.7</v>
      </c>
      <c r="Z8163">
        <f t="shared" si="637"/>
        <v>10.199999999999999</v>
      </c>
      <c r="AA8163">
        <f t="shared" si="638"/>
        <v>0</v>
      </c>
    </row>
    <row r="8164" spans="1:27" x14ac:dyDescent="0.3">
      <c r="A8164">
        <v>100067</v>
      </c>
      <c r="B8164">
        <v>230922</v>
      </c>
      <c r="C8164" s="3">
        <v>44130.840277777781</v>
      </c>
      <c r="D8164">
        <v>0</v>
      </c>
      <c r="E8164">
        <v>2</v>
      </c>
      <c r="F8164" t="s">
        <v>25</v>
      </c>
      <c r="G8164">
        <v>1</v>
      </c>
      <c r="H8164">
        <v>70.238280000000003</v>
      </c>
      <c r="I8164">
        <v>17.32422</v>
      </c>
      <c r="J8164">
        <v>0.8828125</v>
      </c>
      <c r="K8164">
        <v>47.019530000000003</v>
      </c>
      <c r="L8164" s="3">
        <v>44130.593055555553</v>
      </c>
      <c r="M8164">
        <v>17.18</v>
      </c>
      <c r="N8164" t="s">
        <v>28</v>
      </c>
      <c r="P8164">
        <f>(C8164-Key!$B$1)*24</f>
        <v>5.1166666667559184</v>
      </c>
      <c r="Q8164">
        <f>(Key!$B$2-'17.1'!C8164)*24</f>
        <v>-2.1666666667442769</v>
      </c>
      <c r="R8164" s="3">
        <f>C8164-(M8164-Key!$B$5)/(24*Key!$B$6)</f>
        <v>44130.826462962963</v>
      </c>
      <c r="S8164">
        <f>M8164-Key!$B$5</f>
        <v>14.92</v>
      </c>
      <c r="T8164" s="2">
        <f t="shared" si="635"/>
        <v>44129.840277777781</v>
      </c>
      <c r="U8164" t="str">
        <f t="shared" si="636"/>
        <v>10-25-2020 20:10</v>
      </c>
      <c r="V8164">
        <f>IFERROR(IF(W8164=Z8164,VLOOKUP($U8164,[1]C8842!$G$2:$M$145,3,FALSE),0),0)</f>
        <v>0</v>
      </c>
      <c r="W8164">
        <f>VLOOKUP(RIGHT($V$1,5),Key!$A$9:$B$14,2,FALSE)</f>
        <v>10.199999999999999</v>
      </c>
      <c r="X8164">
        <f t="shared" si="639"/>
        <v>0</v>
      </c>
      <c r="Y8164">
        <f>VLOOKUP(RIGHT($X$1,5),Key!$A$9:$B$14,2,FALSE)</f>
        <v>3.7</v>
      </c>
      <c r="Z8164">
        <f t="shared" si="637"/>
        <v>10.199999999999999</v>
      </c>
      <c r="AA8164">
        <f t="shared" si="638"/>
        <v>0</v>
      </c>
    </row>
    <row r="8165" spans="1:27" x14ac:dyDescent="0.3">
      <c r="A8165">
        <v>100067</v>
      </c>
      <c r="B8165">
        <v>230922</v>
      </c>
      <c r="C8165" s="3">
        <v>44130.840277777781</v>
      </c>
      <c r="D8165">
        <v>3</v>
      </c>
      <c r="E8165">
        <v>2</v>
      </c>
      <c r="F8165" t="s">
        <v>26</v>
      </c>
      <c r="G8165">
        <v>1</v>
      </c>
      <c r="H8165">
        <v>81.46875</v>
      </c>
      <c r="I8165">
        <v>16.61328</v>
      </c>
      <c r="J8165">
        <v>0.73828130000000003</v>
      </c>
      <c r="K8165">
        <v>94.039060000000006</v>
      </c>
      <c r="L8165" s="3">
        <v>44130.593055555553</v>
      </c>
      <c r="M8165">
        <v>17.18</v>
      </c>
      <c r="N8165" t="s">
        <v>28</v>
      </c>
      <c r="P8165">
        <f>(C8165-Key!$B$1)*24</f>
        <v>5.1166666667559184</v>
      </c>
      <c r="Q8165">
        <f>(Key!$B$2-'17.1'!C8165)*24</f>
        <v>-2.1666666667442769</v>
      </c>
      <c r="R8165" s="3">
        <f>C8165-(M8165-Key!$B$5)/(24*Key!$B$6)</f>
        <v>44130.826462962963</v>
      </c>
      <c r="S8165">
        <f>M8165-Key!$B$5</f>
        <v>14.92</v>
      </c>
      <c r="T8165" s="2">
        <f t="shared" si="635"/>
        <v>44129.840277777781</v>
      </c>
      <c r="U8165" t="str">
        <f t="shared" si="636"/>
        <v>10-25-2020 20:10</v>
      </c>
      <c r="V8165">
        <f>IFERROR(IF(W8165=Z8165,VLOOKUP($U8165,[1]C8842!$G$2:$M$145,3,FALSE),0),0)</f>
        <v>0</v>
      </c>
      <c r="W8165">
        <f>VLOOKUP(RIGHT($V$1,5),Key!$A$9:$B$14,2,FALSE)</f>
        <v>10.199999999999999</v>
      </c>
      <c r="X8165">
        <f t="shared" si="639"/>
        <v>0</v>
      </c>
      <c r="Y8165">
        <f>VLOOKUP(RIGHT($X$1,5),Key!$A$9:$B$14,2,FALSE)</f>
        <v>3.7</v>
      </c>
      <c r="Z8165">
        <f t="shared" si="637"/>
        <v>10.199999999999999</v>
      </c>
      <c r="AA8165">
        <f t="shared" si="638"/>
        <v>0</v>
      </c>
    </row>
    <row r="8166" spans="1:27" x14ac:dyDescent="0.3">
      <c r="A8166">
        <v>100067</v>
      </c>
      <c r="B8166">
        <v>230922</v>
      </c>
      <c r="C8166" s="3">
        <v>44130.84097222222</v>
      </c>
      <c r="D8166">
        <v>0</v>
      </c>
      <c r="E8166">
        <v>2</v>
      </c>
      <c r="F8166" t="s">
        <v>25</v>
      </c>
      <c r="G8166">
        <v>1</v>
      </c>
      <c r="H8166">
        <v>61.882809999999999</v>
      </c>
      <c r="I8166">
        <v>17.13672</v>
      </c>
      <c r="J8166">
        <v>0.9921875</v>
      </c>
      <c r="K8166">
        <v>46.019530000000003</v>
      </c>
      <c r="L8166" s="3">
        <v>44130.593055555553</v>
      </c>
      <c r="M8166">
        <v>17.18</v>
      </c>
      <c r="N8166" t="s">
        <v>28</v>
      </c>
      <c r="P8166">
        <f>(C8166-Key!$B$1)*24</f>
        <v>5.1333333333022892</v>
      </c>
      <c r="Q8166">
        <f>(Key!$B$2-'17.1'!C8166)*24</f>
        <v>-2.1833333332906477</v>
      </c>
      <c r="R8166" s="3">
        <f>C8166-(M8166-Key!$B$5)/(24*Key!$B$6)</f>
        <v>44130.827157407402</v>
      </c>
      <c r="S8166">
        <f>M8166-Key!$B$5</f>
        <v>14.92</v>
      </c>
      <c r="T8166" s="2">
        <f t="shared" si="635"/>
        <v>44129.840277777781</v>
      </c>
      <c r="U8166" t="str">
        <f t="shared" si="636"/>
        <v>10-25-2020 20:10</v>
      </c>
      <c r="V8166">
        <f>IFERROR(IF(W8166=Z8166,VLOOKUP($U8166,[1]C8842!$G$2:$M$145,3,FALSE),0),0)</f>
        <v>0</v>
      </c>
      <c r="W8166">
        <f>VLOOKUP(RIGHT($V$1,5),Key!$A$9:$B$14,2,FALSE)</f>
        <v>10.199999999999999</v>
      </c>
      <c r="X8166">
        <f t="shared" si="639"/>
        <v>0</v>
      </c>
      <c r="Y8166">
        <f>VLOOKUP(RIGHT($X$1,5),Key!$A$9:$B$14,2,FALSE)</f>
        <v>3.7</v>
      </c>
      <c r="Z8166">
        <f t="shared" si="637"/>
        <v>10.199999999999999</v>
      </c>
      <c r="AA8166">
        <f t="shared" si="638"/>
        <v>0</v>
      </c>
    </row>
    <row r="8167" spans="1:27" x14ac:dyDescent="0.3">
      <c r="A8167">
        <v>100067</v>
      </c>
      <c r="B8167">
        <v>230922</v>
      </c>
      <c r="C8167" s="3">
        <v>44130.84097222222</v>
      </c>
      <c r="D8167">
        <v>2</v>
      </c>
      <c r="E8167">
        <v>1</v>
      </c>
      <c r="F8167" t="s">
        <v>26</v>
      </c>
      <c r="G8167">
        <v>1</v>
      </c>
      <c r="H8167">
        <v>74.445310000000006</v>
      </c>
      <c r="I8167">
        <v>16.4375</v>
      </c>
      <c r="J8167">
        <v>0.80078130000000003</v>
      </c>
      <c r="K8167">
        <v>81.035160000000005</v>
      </c>
      <c r="L8167" s="3">
        <v>44130.593055555553</v>
      </c>
      <c r="M8167">
        <v>17.18</v>
      </c>
      <c r="N8167" t="s">
        <v>28</v>
      </c>
      <c r="P8167">
        <f>(C8167-Key!$B$1)*24</f>
        <v>5.1333333333022892</v>
      </c>
      <c r="Q8167">
        <f>(Key!$B$2-'17.1'!C8167)*24</f>
        <v>-2.1833333332906477</v>
      </c>
      <c r="R8167" s="3">
        <f>C8167-(M8167-Key!$B$5)/(24*Key!$B$6)</f>
        <v>44130.827157407402</v>
      </c>
      <c r="S8167">
        <f>M8167-Key!$B$5</f>
        <v>14.92</v>
      </c>
      <c r="T8167" s="2">
        <f t="shared" si="635"/>
        <v>44129.840277777781</v>
      </c>
      <c r="U8167" t="str">
        <f t="shared" si="636"/>
        <v>10-25-2020 20:10</v>
      </c>
      <c r="V8167">
        <f>IFERROR(IF(W8167=Z8167,VLOOKUP($U8167,[1]C8842!$G$2:$M$145,3,FALSE),0),0)</f>
        <v>0</v>
      </c>
      <c r="W8167">
        <f>VLOOKUP(RIGHT($V$1,5),Key!$A$9:$B$14,2,FALSE)</f>
        <v>10.199999999999999</v>
      </c>
      <c r="X8167">
        <f t="shared" si="639"/>
        <v>0</v>
      </c>
      <c r="Y8167">
        <f>VLOOKUP(RIGHT($X$1,5),Key!$A$9:$B$14,2,FALSE)</f>
        <v>3.7</v>
      </c>
      <c r="Z8167">
        <f t="shared" si="637"/>
        <v>10.199999999999999</v>
      </c>
      <c r="AA8167">
        <f t="shared" si="638"/>
        <v>0</v>
      </c>
    </row>
    <row r="8168" spans="1:27" x14ac:dyDescent="0.3">
      <c r="A8168">
        <v>100067</v>
      </c>
      <c r="B8168">
        <v>230922</v>
      </c>
      <c r="C8168" s="3">
        <v>44130.84097222222</v>
      </c>
      <c r="D8168">
        <v>0</v>
      </c>
      <c r="E8168">
        <v>2</v>
      </c>
      <c r="F8168" t="s">
        <v>25</v>
      </c>
      <c r="G8168">
        <v>1</v>
      </c>
      <c r="H8168">
        <v>55.4375</v>
      </c>
      <c r="I8168">
        <v>14.367190000000001</v>
      </c>
      <c r="J8168">
        <v>0.9765625</v>
      </c>
      <c r="K8168">
        <v>46.019530000000003</v>
      </c>
      <c r="L8168" s="3">
        <v>44130.593055555553</v>
      </c>
      <c r="M8168">
        <v>17.18</v>
      </c>
      <c r="N8168" t="s">
        <v>28</v>
      </c>
      <c r="P8168">
        <f>(C8168-Key!$B$1)*24</f>
        <v>5.1333333333022892</v>
      </c>
      <c r="Q8168">
        <f>(Key!$B$2-'17.1'!C8168)*24</f>
        <v>-2.1833333332906477</v>
      </c>
      <c r="R8168" s="3">
        <f>C8168-(M8168-Key!$B$5)/(24*Key!$B$6)</f>
        <v>44130.827157407402</v>
      </c>
      <c r="S8168">
        <f>M8168-Key!$B$5</f>
        <v>14.92</v>
      </c>
      <c r="T8168" s="2">
        <f t="shared" si="635"/>
        <v>44129.840277777781</v>
      </c>
      <c r="U8168" t="str">
        <f t="shared" si="636"/>
        <v>10-25-2020 20:10</v>
      </c>
      <c r="V8168">
        <f>IFERROR(IF(W8168=Z8168,VLOOKUP($U8168,[1]C8842!$G$2:$M$145,3,FALSE),0),0)</f>
        <v>0</v>
      </c>
      <c r="W8168">
        <f>VLOOKUP(RIGHT($V$1,5),Key!$A$9:$B$14,2,FALSE)</f>
        <v>10.199999999999999</v>
      </c>
      <c r="X8168">
        <f t="shared" si="639"/>
        <v>0</v>
      </c>
      <c r="Y8168">
        <f>VLOOKUP(RIGHT($X$1,5),Key!$A$9:$B$14,2,FALSE)</f>
        <v>3.7</v>
      </c>
      <c r="Z8168">
        <f t="shared" si="637"/>
        <v>10.199999999999999</v>
      </c>
      <c r="AA8168">
        <f t="shared" si="638"/>
        <v>0</v>
      </c>
    </row>
    <row r="8169" spans="1:27" x14ac:dyDescent="0.3">
      <c r="A8169">
        <v>100067</v>
      </c>
      <c r="B8169">
        <v>230922</v>
      </c>
      <c r="C8169" s="3">
        <v>44130.84097222222</v>
      </c>
      <c r="D8169">
        <v>1</v>
      </c>
      <c r="E8169">
        <v>1</v>
      </c>
      <c r="F8169" t="s">
        <v>25</v>
      </c>
      <c r="G8169">
        <v>3</v>
      </c>
      <c r="H8169">
        <v>72.238280000000003</v>
      </c>
      <c r="I8169">
        <v>36.984380000000002</v>
      </c>
      <c r="J8169">
        <v>1.582031</v>
      </c>
      <c r="K8169">
        <v>58.023440000000001</v>
      </c>
      <c r="L8169" s="3">
        <v>44130.593055555553</v>
      </c>
      <c r="M8169">
        <v>17.18</v>
      </c>
      <c r="N8169" t="s">
        <v>28</v>
      </c>
      <c r="P8169">
        <f>(C8169-Key!$B$1)*24</f>
        <v>5.1333333333022892</v>
      </c>
      <c r="Q8169">
        <f>(Key!$B$2-'17.1'!C8169)*24</f>
        <v>-2.1833333332906477</v>
      </c>
      <c r="R8169" s="3">
        <f>C8169-(M8169-Key!$B$5)/(24*Key!$B$6)</f>
        <v>44130.827157407402</v>
      </c>
      <c r="S8169">
        <f>M8169-Key!$B$5</f>
        <v>14.92</v>
      </c>
      <c r="T8169" s="2">
        <f t="shared" si="635"/>
        <v>44129.840277777781</v>
      </c>
      <c r="U8169" t="str">
        <f t="shared" si="636"/>
        <v>10-25-2020 20:10</v>
      </c>
      <c r="V8169">
        <f>IFERROR(IF(W8169=Z8169,VLOOKUP($U8169,[1]C8842!$G$2:$M$145,3,FALSE),0),0)</f>
        <v>0</v>
      </c>
      <c r="W8169">
        <f>VLOOKUP(RIGHT($V$1,5),Key!$A$9:$B$14,2,FALSE)</f>
        <v>10.199999999999999</v>
      </c>
      <c r="X8169">
        <f t="shared" si="639"/>
        <v>0</v>
      </c>
      <c r="Y8169">
        <f>VLOOKUP(RIGHT($X$1,5),Key!$A$9:$B$14,2,FALSE)</f>
        <v>3.7</v>
      </c>
      <c r="Z8169">
        <f t="shared" si="637"/>
        <v>10.199999999999999</v>
      </c>
      <c r="AA8169">
        <f t="shared" si="638"/>
        <v>0</v>
      </c>
    </row>
    <row r="8170" spans="1:27" x14ac:dyDescent="0.3">
      <c r="A8170">
        <v>100067</v>
      </c>
      <c r="B8170">
        <v>230922</v>
      </c>
      <c r="C8170" s="3">
        <v>44130.84097222222</v>
      </c>
      <c r="D8170">
        <v>3</v>
      </c>
      <c r="E8170">
        <v>2</v>
      </c>
      <c r="F8170" t="s">
        <v>26</v>
      </c>
      <c r="G8170">
        <v>1</v>
      </c>
      <c r="H8170">
        <v>69.007810000000006</v>
      </c>
      <c r="I8170">
        <v>15.746090000000001</v>
      </c>
      <c r="J8170">
        <v>0.8359375</v>
      </c>
      <c r="K8170">
        <v>94.039060000000006</v>
      </c>
      <c r="L8170" s="3">
        <v>44130.593055555553</v>
      </c>
      <c r="M8170">
        <v>17.18</v>
      </c>
      <c r="N8170" t="s">
        <v>28</v>
      </c>
      <c r="P8170">
        <f>(C8170-Key!$B$1)*24</f>
        <v>5.1333333333022892</v>
      </c>
      <c r="Q8170">
        <f>(Key!$B$2-'17.1'!C8170)*24</f>
        <v>-2.1833333332906477</v>
      </c>
      <c r="R8170" s="3">
        <f>C8170-(M8170-Key!$B$5)/(24*Key!$B$6)</f>
        <v>44130.827157407402</v>
      </c>
      <c r="S8170">
        <f>M8170-Key!$B$5</f>
        <v>14.92</v>
      </c>
      <c r="T8170" s="2">
        <f t="shared" si="635"/>
        <v>44129.840277777781</v>
      </c>
      <c r="U8170" t="str">
        <f t="shared" si="636"/>
        <v>10-25-2020 20:10</v>
      </c>
      <c r="V8170">
        <f>IFERROR(IF(W8170=Z8170,VLOOKUP($U8170,[1]C8842!$G$2:$M$145,3,FALSE),0),0)</f>
        <v>0</v>
      </c>
      <c r="W8170">
        <f>VLOOKUP(RIGHT($V$1,5),Key!$A$9:$B$14,2,FALSE)</f>
        <v>10.199999999999999</v>
      </c>
      <c r="X8170">
        <f t="shared" si="639"/>
        <v>0</v>
      </c>
      <c r="Y8170">
        <f>VLOOKUP(RIGHT($X$1,5),Key!$A$9:$B$14,2,FALSE)</f>
        <v>3.7</v>
      </c>
      <c r="Z8170">
        <f t="shared" si="637"/>
        <v>10.199999999999999</v>
      </c>
      <c r="AA8170">
        <f t="shared" si="638"/>
        <v>0</v>
      </c>
    </row>
    <row r="8171" spans="1:27" x14ac:dyDescent="0.3">
      <c r="A8171">
        <v>100067</v>
      </c>
      <c r="B8171">
        <v>230922</v>
      </c>
      <c r="C8171" s="3">
        <v>44130.84097222222</v>
      </c>
      <c r="D8171">
        <v>3</v>
      </c>
      <c r="E8171">
        <v>2</v>
      </c>
      <c r="F8171" t="s">
        <v>26</v>
      </c>
      <c r="G8171">
        <v>2</v>
      </c>
      <c r="H8171">
        <v>66.027339999999995</v>
      </c>
      <c r="I8171">
        <v>20.058589999999999</v>
      </c>
      <c r="J8171">
        <v>1.046875</v>
      </c>
      <c r="K8171">
        <v>96.039060000000006</v>
      </c>
      <c r="L8171" s="3">
        <v>44130.593055555553</v>
      </c>
      <c r="M8171">
        <v>17.18</v>
      </c>
      <c r="N8171" t="s">
        <v>28</v>
      </c>
      <c r="P8171">
        <f>(C8171-Key!$B$1)*24</f>
        <v>5.1333333333022892</v>
      </c>
      <c r="Q8171">
        <f>(Key!$B$2-'17.1'!C8171)*24</f>
        <v>-2.1833333332906477</v>
      </c>
      <c r="R8171" s="3">
        <f>C8171-(M8171-Key!$B$5)/(24*Key!$B$6)</f>
        <v>44130.827157407402</v>
      </c>
      <c r="S8171">
        <f>M8171-Key!$B$5</f>
        <v>14.92</v>
      </c>
      <c r="T8171" s="2">
        <f t="shared" si="635"/>
        <v>44129.840277777781</v>
      </c>
      <c r="U8171" t="str">
        <f t="shared" si="636"/>
        <v>10-25-2020 20:10</v>
      </c>
      <c r="V8171">
        <f>IFERROR(IF(W8171=Z8171,VLOOKUP($U8171,[1]C8842!$G$2:$M$145,3,FALSE),0),0)</f>
        <v>0</v>
      </c>
      <c r="W8171">
        <f>VLOOKUP(RIGHT($V$1,5),Key!$A$9:$B$14,2,FALSE)</f>
        <v>10.199999999999999</v>
      </c>
      <c r="X8171">
        <f t="shared" si="639"/>
        <v>0</v>
      </c>
      <c r="Y8171">
        <f>VLOOKUP(RIGHT($X$1,5),Key!$A$9:$B$14,2,FALSE)</f>
        <v>3.7</v>
      </c>
      <c r="Z8171">
        <f t="shared" si="637"/>
        <v>10.199999999999999</v>
      </c>
      <c r="AA8171">
        <f t="shared" si="638"/>
        <v>0</v>
      </c>
    </row>
    <row r="8172" spans="1:27" x14ac:dyDescent="0.3">
      <c r="A8172">
        <v>100067</v>
      </c>
      <c r="B8172">
        <v>230922</v>
      </c>
      <c r="C8172" s="3">
        <v>44130.84097222222</v>
      </c>
      <c r="D8172">
        <v>2</v>
      </c>
      <c r="E8172">
        <v>1</v>
      </c>
      <c r="F8172" t="s">
        <v>26</v>
      </c>
      <c r="G8172">
        <v>1</v>
      </c>
      <c r="H8172">
        <v>70.621089999999995</v>
      </c>
      <c r="I8172">
        <v>18.242190000000001</v>
      </c>
      <c r="J8172">
        <v>0.91015630000000003</v>
      </c>
      <c r="K8172">
        <v>82.035160000000005</v>
      </c>
      <c r="L8172" s="3">
        <v>44130.593055555553</v>
      </c>
      <c r="M8172">
        <v>17.18</v>
      </c>
      <c r="N8172" t="s">
        <v>28</v>
      </c>
      <c r="P8172">
        <f>(C8172-Key!$B$1)*24</f>
        <v>5.1333333333022892</v>
      </c>
      <c r="Q8172">
        <f>(Key!$B$2-'17.1'!C8172)*24</f>
        <v>-2.1833333332906477</v>
      </c>
      <c r="R8172" s="3">
        <f>C8172-(M8172-Key!$B$5)/(24*Key!$B$6)</f>
        <v>44130.827157407402</v>
      </c>
      <c r="S8172">
        <f>M8172-Key!$B$5</f>
        <v>14.92</v>
      </c>
      <c r="T8172" s="2">
        <f t="shared" si="635"/>
        <v>44129.840277777781</v>
      </c>
      <c r="U8172" t="str">
        <f t="shared" si="636"/>
        <v>10-25-2020 20:10</v>
      </c>
      <c r="V8172">
        <f>IFERROR(IF(W8172=Z8172,VLOOKUP($U8172,[1]C8842!$G$2:$M$145,3,FALSE),0),0)</f>
        <v>0</v>
      </c>
      <c r="W8172">
        <f>VLOOKUP(RIGHT($V$1,5),Key!$A$9:$B$14,2,FALSE)</f>
        <v>10.199999999999999</v>
      </c>
      <c r="X8172">
        <f t="shared" si="639"/>
        <v>0</v>
      </c>
      <c r="Y8172">
        <f>VLOOKUP(RIGHT($X$1,5),Key!$A$9:$B$14,2,FALSE)</f>
        <v>3.7</v>
      </c>
      <c r="Z8172">
        <f t="shared" si="637"/>
        <v>10.199999999999999</v>
      </c>
      <c r="AA8172">
        <f t="shared" si="638"/>
        <v>0</v>
      </c>
    </row>
    <row r="8173" spans="1:27" x14ac:dyDescent="0.3">
      <c r="A8173">
        <v>100067</v>
      </c>
      <c r="B8173">
        <v>230922</v>
      </c>
      <c r="C8173" s="3">
        <v>44130.84097222222</v>
      </c>
      <c r="D8173">
        <v>3</v>
      </c>
      <c r="E8173">
        <v>2</v>
      </c>
      <c r="F8173" t="s">
        <v>26</v>
      </c>
      <c r="G8173">
        <v>2</v>
      </c>
      <c r="H8173">
        <v>65.953130000000002</v>
      </c>
      <c r="I8173">
        <v>21.441410000000001</v>
      </c>
      <c r="J8173">
        <v>1.105469</v>
      </c>
      <c r="K8173">
        <v>95.039060000000006</v>
      </c>
      <c r="L8173" s="3">
        <v>44130.593055555553</v>
      </c>
      <c r="M8173">
        <v>17.18</v>
      </c>
      <c r="N8173" t="s">
        <v>28</v>
      </c>
      <c r="P8173">
        <f>(C8173-Key!$B$1)*24</f>
        <v>5.1333333333022892</v>
      </c>
      <c r="Q8173">
        <f>(Key!$B$2-'17.1'!C8173)*24</f>
        <v>-2.1833333332906477</v>
      </c>
      <c r="R8173" s="3">
        <f>C8173-(M8173-Key!$B$5)/(24*Key!$B$6)</f>
        <v>44130.827157407402</v>
      </c>
      <c r="S8173">
        <f>M8173-Key!$B$5</f>
        <v>14.92</v>
      </c>
      <c r="T8173" s="2">
        <f t="shared" si="635"/>
        <v>44129.840277777781</v>
      </c>
      <c r="U8173" t="str">
        <f t="shared" si="636"/>
        <v>10-25-2020 20:10</v>
      </c>
      <c r="V8173">
        <f>IFERROR(IF(W8173=Z8173,VLOOKUP($U8173,[1]C8842!$G$2:$M$145,3,FALSE),0),0)</f>
        <v>0</v>
      </c>
      <c r="W8173">
        <f>VLOOKUP(RIGHT($V$1,5),Key!$A$9:$B$14,2,FALSE)</f>
        <v>10.199999999999999</v>
      </c>
      <c r="X8173">
        <f t="shared" si="639"/>
        <v>0</v>
      </c>
      <c r="Y8173">
        <f>VLOOKUP(RIGHT($X$1,5),Key!$A$9:$B$14,2,FALSE)</f>
        <v>3.7</v>
      </c>
      <c r="Z8173">
        <f t="shared" si="637"/>
        <v>10.199999999999999</v>
      </c>
      <c r="AA8173">
        <f t="shared" si="638"/>
        <v>0</v>
      </c>
    </row>
    <row r="8174" spans="1:27" x14ac:dyDescent="0.3">
      <c r="A8174">
        <v>100067</v>
      </c>
      <c r="B8174">
        <v>230922</v>
      </c>
      <c r="C8174" s="3">
        <v>44130.84097222222</v>
      </c>
      <c r="D8174">
        <v>0</v>
      </c>
      <c r="E8174">
        <v>2</v>
      </c>
      <c r="F8174" t="s">
        <v>25</v>
      </c>
      <c r="G8174">
        <v>1</v>
      </c>
      <c r="H8174">
        <v>70.386719999999997</v>
      </c>
      <c r="I8174">
        <v>16.95703</v>
      </c>
      <c r="J8174">
        <v>0.8671875</v>
      </c>
      <c r="K8174">
        <v>48.019530000000003</v>
      </c>
      <c r="L8174" s="3">
        <v>44130.593055555553</v>
      </c>
      <c r="M8174">
        <v>17.18</v>
      </c>
      <c r="N8174" t="s">
        <v>28</v>
      </c>
      <c r="P8174">
        <f>(C8174-Key!$B$1)*24</f>
        <v>5.1333333333022892</v>
      </c>
      <c r="Q8174">
        <f>(Key!$B$2-'17.1'!C8174)*24</f>
        <v>-2.1833333332906477</v>
      </c>
      <c r="R8174" s="3">
        <f>C8174-(M8174-Key!$B$5)/(24*Key!$B$6)</f>
        <v>44130.827157407402</v>
      </c>
      <c r="S8174">
        <f>M8174-Key!$B$5</f>
        <v>14.92</v>
      </c>
      <c r="T8174" s="2">
        <f t="shared" si="635"/>
        <v>44129.840277777781</v>
      </c>
      <c r="U8174" t="str">
        <f t="shared" si="636"/>
        <v>10-25-2020 20:10</v>
      </c>
      <c r="V8174">
        <f>IFERROR(IF(W8174=Z8174,VLOOKUP($U8174,[1]C8842!$G$2:$M$145,3,FALSE),0),0)</f>
        <v>0</v>
      </c>
      <c r="W8174">
        <f>VLOOKUP(RIGHT($V$1,5),Key!$A$9:$B$14,2,FALSE)</f>
        <v>10.199999999999999</v>
      </c>
      <c r="X8174">
        <f t="shared" si="639"/>
        <v>0</v>
      </c>
      <c r="Y8174">
        <f>VLOOKUP(RIGHT($X$1,5),Key!$A$9:$B$14,2,FALSE)</f>
        <v>3.7</v>
      </c>
      <c r="Z8174">
        <f t="shared" si="637"/>
        <v>10.199999999999999</v>
      </c>
      <c r="AA8174">
        <f t="shared" si="638"/>
        <v>0</v>
      </c>
    </row>
    <row r="8175" spans="1:27" x14ac:dyDescent="0.3">
      <c r="A8175">
        <v>100067</v>
      </c>
      <c r="B8175">
        <v>230922</v>
      </c>
      <c r="C8175" s="3">
        <v>44130.84097222222</v>
      </c>
      <c r="D8175">
        <v>1</v>
      </c>
      <c r="E8175">
        <v>1</v>
      </c>
      <c r="F8175" t="s">
        <v>25</v>
      </c>
      <c r="G8175">
        <v>2</v>
      </c>
      <c r="H8175">
        <v>76.117189999999994</v>
      </c>
      <c r="I8175">
        <v>20.007809999999999</v>
      </c>
      <c r="J8175">
        <v>0.90625</v>
      </c>
      <c r="K8175">
        <v>56.023440000000001</v>
      </c>
      <c r="L8175" s="3">
        <v>44130.593055555553</v>
      </c>
      <c r="M8175">
        <v>17.18</v>
      </c>
      <c r="N8175" t="s">
        <v>28</v>
      </c>
      <c r="P8175">
        <f>(C8175-Key!$B$1)*24</f>
        <v>5.1333333333022892</v>
      </c>
      <c r="Q8175">
        <f>(Key!$B$2-'17.1'!C8175)*24</f>
        <v>-2.1833333332906477</v>
      </c>
      <c r="R8175" s="3">
        <f>C8175-(M8175-Key!$B$5)/(24*Key!$B$6)</f>
        <v>44130.827157407402</v>
      </c>
      <c r="S8175">
        <f>M8175-Key!$B$5</f>
        <v>14.92</v>
      </c>
      <c r="T8175" s="2">
        <f t="shared" si="635"/>
        <v>44129.840277777781</v>
      </c>
      <c r="U8175" t="str">
        <f t="shared" si="636"/>
        <v>10-25-2020 20:10</v>
      </c>
      <c r="V8175">
        <f>IFERROR(IF(W8175=Z8175,VLOOKUP($U8175,[1]C8842!$G$2:$M$145,3,FALSE),0),0)</f>
        <v>0</v>
      </c>
      <c r="W8175">
        <f>VLOOKUP(RIGHT($V$1,5),Key!$A$9:$B$14,2,FALSE)</f>
        <v>10.199999999999999</v>
      </c>
      <c r="X8175">
        <f t="shared" si="639"/>
        <v>0</v>
      </c>
      <c r="Y8175">
        <f>VLOOKUP(RIGHT($X$1,5),Key!$A$9:$B$14,2,FALSE)</f>
        <v>3.7</v>
      </c>
      <c r="Z8175">
        <f t="shared" si="637"/>
        <v>10.199999999999999</v>
      </c>
      <c r="AA8175">
        <f t="shared" si="638"/>
        <v>0</v>
      </c>
    </row>
    <row r="8176" spans="1:27" x14ac:dyDescent="0.3">
      <c r="A8176">
        <v>100067</v>
      </c>
      <c r="B8176">
        <v>230922</v>
      </c>
      <c r="C8176" s="3">
        <v>44130.84097222222</v>
      </c>
      <c r="D8176">
        <v>3</v>
      </c>
      <c r="E8176">
        <v>2</v>
      </c>
      <c r="F8176" t="s">
        <v>26</v>
      </c>
      <c r="G8176">
        <v>2</v>
      </c>
      <c r="H8176">
        <v>67.9375</v>
      </c>
      <c r="I8176">
        <v>21.44922</v>
      </c>
      <c r="J8176">
        <v>1.074219</v>
      </c>
      <c r="K8176">
        <v>93.039060000000006</v>
      </c>
      <c r="L8176" s="3">
        <v>44130.593055555553</v>
      </c>
      <c r="M8176">
        <v>17.18</v>
      </c>
      <c r="N8176" t="s">
        <v>28</v>
      </c>
      <c r="P8176">
        <f>(C8176-Key!$B$1)*24</f>
        <v>5.1333333333022892</v>
      </c>
      <c r="Q8176">
        <f>(Key!$B$2-'17.1'!C8176)*24</f>
        <v>-2.1833333332906477</v>
      </c>
      <c r="R8176" s="3">
        <f>C8176-(M8176-Key!$B$5)/(24*Key!$B$6)</f>
        <v>44130.827157407402</v>
      </c>
      <c r="S8176">
        <f>M8176-Key!$B$5</f>
        <v>14.92</v>
      </c>
      <c r="T8176" s="2">
        <f t="shared" si="635"/>
        <v>44129.840277777781</v>
      </c>
      <c r="U8176" t="str">
        <f t="shared" si="636"/>
        <v>10-25-2020 20:10</v>
      </c>
      <c r="V8176">
        <f>IFERROR(IF(W8176=Z8176,VLOOKUP($U8176,[1]C8842!$G$2:$M$145,3,FALSE),0),0)</f>
        <v>0</v>
      </c>
      <c r="W8176">
        <f>VLOOKUP(RIGHT($V$1,5),Key!$A$9:$B$14,2,FALSE)</f>
        <v>10.199999999999999</v>
      </c>
      <c r="X8176">
        <f t="shared" si="639"/>
        <v>0</v>
      </c>
      <c r="Y8176">
        <f>VLOOKUP(RIGHT($X$1,5),Key!$A$9:$B$14,2,FALSE)</f>
        <v>3.7</v>
      </c>
      <c r="Z8176">
        <f t="shared" si="637"/>
        <v>10.199999999999999</v>
      </c>
      <c r="AA8176">
        <f t="shared" si="638"/>
        <v>0</v>
      </c>
    </row>
    <row r="8177" spans="1:27" x14ac:dyDescent="0.3">
      <c r="A8177">
        <v>100067</v>
      </c>
      <c r="B8177">
        <v>230922</v>
      </c>
      <c r="C8177" s="3">
        <v>44130.84097222222</v>
      </c>
      <c r="D8177">
        <v>0</v>
      </c>
      <c r="E8177">
        <v>2</v>
      </c>
      <c r="F8177" t="s">
        <v>25</v>
      </c>
      <c r="G8177">
        <v>1</v>
      </c>
      <c r="H8177">
        <v>69.992189999999994</v>
      </c>
      <c r="I8177">
        <v>17.183589999999999</v>
      </c>
      <c r="J8177">
        <v>0.87890630000000003</v>
      </c>
      <c r="K8177">
        <v>46.019530000000003</v>
      </c>
      <c r="L8177" s="3">
        <v>44130.593055555553</v>
      </c>
      <c r="M8177">
        <v>17.18</v>
      </c>
      <c r="N8177" t="s">
        <v>28</v>
      </c>
      <c r="P8177">
        <f>(C8177-Key!$B$1)*24</f>
        <v>5.1333333333022892</v>
      </c>
      <c r="Q8177">
        <f>(Key!$B$2-'17.1'!C8177)*24</f>
        <v>-2.1833333332906477</v>
      </c>
      <c r="R8177" s="3">
        <f>C8177-(M8177-Key!$B$5)/(24*Key!$B$6)</f>
        <v>44130.827157407402</v>
      </c>
      <c r="S8177">
        <f>M8177-Key!$B$5</f>
        <v>14.92</v>
      </c>
      <c r="T8177" s="2">
        <f t="shared" si="635"/>
        <v>44129.840277777781</v>
      </c>
      <c r="U8177" t="str">
        <f t="shared" si="636"/>
        <v>10-25-2020 20:10</v>
      </c>
      <c r="V8177">
        <f>IFERROR(IF(W8177=Z8177,VLOOKUP($U8177,[1]C8842!$G$2:$M$145,3,FALSE),0),0)</f>
        <v>0</v>
      </c>
      <c r="W8177">
        <f>VLOOKUP(RIGHT($V$1,5),Key!$A$9:$B$14,2,FALSE)</f>
        <v>10.199999999999999</v>
      </c>
      <c r="X8177">
        <f t="shared" si="639"/>
        <v>0</v>
      </c>
      <c r="Y8177">
        <f>VLOOKUP(RIGHT($X$1,5),Key!$A$9:$B$14,2,FALSE)</f>
        <v>3.7</v>
      </c>
      <c r="Z8177">
        <f t="shared" si="637"/>
        <v>10.199999999999999</v>
      </c>
      <c r="AA8177">
        <f t="shared" si="638"/>
        <v>0</v>
      </c>
    </row>
    <row r="8178" spans="1:27" x14ac:dyDescent="0.3">
      <c r="A8178">
        <v>100067</v>
      </c>
      <c r="B8178">
        <v>230922</v>
      </c>
      <c r="C8178" s="3">
        <v>44130.84097222222</v>
      </c>
      <c r="D8178">
        <v>1</v>
      </c>
      <c r="E8178">
        <v>1</v>
      </c>
      <c r="F8178" t="s">
        <v>25</v>
      </c>
      <c r="G8178">
        <v>1</v>
      </c>
      <c r="H8178">
        <v>75.429689999999994</v>
      </c>
      <c r="I8178">
        <v>17.554690000000001</v>
      </c>
      <c r="J8178">
        <v>0.828125</v>
      </c>
      <c r="K8178">
        <v>58.023440000000001</v>
      </c>
      <c r="L8178" s="3">
        <v>44130.593055555553</v>
      </c>
      <c r="M8178">
        <v>17.18</v>
      </c>
      <c r="N8178" t="s">
        <v>28</v>
      </c>
      <c r="P8178">
        <f>(C8178-Key!$B$1)*24</f>
        <v>5.1333333333022892</v>
      </c>
      <c r="Q8178">
        <f>(Key!$B$2-'17.1'!C8178)*24</f>
        <v>-2.1833333332906477</v>
      </c>
      <c r="R8178" s="3">
        <f>C8178-(M8178-Key!$B$5)/(24*Key!$B$6)</f>
        <v>44130.827157407402</v>
      </c>
      <c r="S8178">
        <f>M8178-Key!$B$5</f>
        <v>14.92</v>
      </c>
      <c r="T8178" s="2">
        <f t="shared" si="635"/>
        <v>44129.840277777781</v>
      </c>
      <c r="U8178" t="str">
        <f t="shared" si="636"/>
        <v>10-25-2020 20:10</v>
      </c>
      <c r="V8178">
        <f>IFERROR(IF(W8178=Z8178,VLOOKUP($U8178,[1]C8842!$G$2:$M$145,3,FALSE),0),0)</f>
        <v>0</v>
      </c>
      <c r="W8178">
        <f>VLOOKUP(RIGHT($V$1,5),Key!$A$9:$B$14,2,FALSE)</f>
        <v>10.199999999999999</v>
      </c>
      <c r="X8178">
        <f t="shared" si="639"/>
        <v>0</v>
      </c>
      <c r="Y8178">
        <f>VLOOKUP(RIGHT($X$1,5),Key!$A$9:$B$14,2,FALSE)</f>
        <v>3.7</v>
      </c>
      <c r="Z8178">
        <f t="shared" si="637"/>
        <v>10.199999999999999</v>
      </c>
      <c r="AA8178">
        <f t="shared" si="638"/>
        <v>0</v>
      </c>
    </row>
    <row r="8179" spans="1:27" x14ac:dyDescent="0.3">
      <c r="A8179">
        <v>100067</v>
      </c>
      <c r="B8179">
        <v>230922</v>
      </c>
      <c r="C8179" s="3">
        <v>44130.84097222222</v>
      </c>
      <c r="D8179">
        <v>1</v>
      </c>
      <c r="E8179">
        <v>1</v>
      </c>
      <c r="F8179" t="s">
        <v>25</v>
      </c>
      <c r="G8179">
        <v>1</v>
      </c>
      <c r="H8179">
        <v>74.121089999999995</v>
      </c>
      <c r="I8179">
        <v>16.51172</v>
      </c>
      <c r="J8179">
        <v>0.80859380000000003</v>
      </c>
      <c r="K8179">
        <v>56.023440000000001</v>
      </c>
      <c r="L8179" s="3">
        <v>44130.593055555553</v>
      </c>
      <c r="M8179">
        <v>17.18</v>
      </c>
      <c r="N8179" t="s">
        <v>28</v>
      </c>
      <c r="P8179">
        <f>(C8179-Key!$B$1)*24</f>
        <v>5.1333333333022892</v>
      </c>
      <c r="Q8179">
        <f>(Key!$B$2-'17.1'!C8179)*24</f>
        <v>-2.1833333332906477</v>
      </c>
      <c r="R8179" s="3">
        <f>C8179-(M8179-Key!$B$5)/(24*Key!$B$6)</f>
        <v>44130.827157407402</v>
      </c>
      <c r="S8179">
        <f>M8179-Key!$B$5</f>
        <v>14.92</v>
      </c>
      <c r="T8179" s="2">
        <f t="shared" si="635"/>
        <v>44129.840277777781</v>
      </c>
      <c r="U8179" t="str">
        <f t="shared" si="636"/>
        <v>10-25-2020 20:10</v>
      </c>
      <c r="V8179">
        <f>IFERROR(IF(W8179=Z8179,VLOOKUP($U8179,[1]C8842!$G$2:$M$145,3,FALSE),0),0)</f>
        <v>0</v>
      </c>
      <c r="W8179">
        <f>VLOOKUP(RIGHT($V$1,5),Key!$A$9:$B$14,2,FALSE)</f>
        <v>10.199999999999999</v>
      </c>
      <c r="X8179">
        <f t="shared" si="639"/>
        <v>0</v>
      </c>
      <c r="Y8179">
        <f>VLOOKUP(RIGHT($X$1,5),Key!$A$9:$B$14,2,FALSE)</f>
        <v>3.7</v>
      </c>
      <c r="Z8179">
        <f t="shared" si="637"/>
        <v>10.199999999999999</v>
      </c>
      <c r="AA8179">
        <f t="shared" si="638"/>
        <v>0</v>
      </c>
    </row>
    <row r="8180" spans="1:27" x14ac:dyDescent="0.3">
      <c r="A8180">
        <v>100067</v>
      </c>
      <c r="B8180">
        <v>230922</v>
      </c>
      <c r="C8180" s="3">
        <v>44130.84097222222</v>
      </c>
      <c r="D8180">
        <v>3</v>
      </c>
      <c r="E8180">
        <v>2</v>
      </c>
      <c r="F8180" t="s">
        <v>26</v>
      </c>
      <c r="G8180">
        <v>1</v>
      </c>
      <c r="H8180">
        <v>68.730469999999997</v>
      </c>
      <c r="I8180">
        <v>19.05078</v>
      </c>
      <c r="J8180">
        <v>0.96875</v>
      </c>
      <c r="K8180">
        <v>94.039060000000006</v>
      </c>
      <c r="L8180" s="3">
        <v>44130.593055555553</v>
      </c>
      <c r="M8180">
        <v>17.18</v>
      </c>
      <c r="N8180" t="s">
        <v>28</v>
      </c>
      <c r="P8180">
        <f>(C8180-Key!$B$1)*24</f>
        <v>5.1333333333022892</v>
      </c>
      <c r="Q8180">
        <f>(Key!$B$2-'17.1'!C8180)*24</f>
        <v>-2.1833333332906477</v>
      </c>
      <c r="R8180" s="3">
        <f>C8180-(M8180-Key!$B$5)/(24*Key!$B$6)</f>
        <v>44130.827157407402</v>
      </c>
      <c r="S8180">
        <f>M8180-Key!$B$5</f>
        <v>14.92</v>
      </c>
      <c r="T8180" s="2">
        <f t="shared" si="635"/>
        <v>44129.840277777781</v>
      </c>
      <c r="U8180" t="str">
        <f t="shared" si="636"/>
        <v>10-25-2020 20:10</v>
      </c>
      <c r="V8180">
        <f>IFERROR(IF(W8180=Z8180,VLOOKUP($U8180,[1]C8842!$G$2:$M$145,3,FALSE),0),0)</f>
        <v>0</v>
      </c>
      <c r="W8180">
        <f>VLOOKUP(RIGHT($V$1,5),Key!$A$9:$B$14,2,FALSE)</f>
        <v>10.199999999999999</v>
      </c>
      <c r="X8180">
        <f t="shared" si="639"/>
        <v>0</v>
      </c>
      <c r="Y8180">
        <f>VLOOKUP(RIGHT($X$1,5),Key!$A$9:$B$14,2,FALSE)</f>
        <v>3.7</v>
      </c>
      <c r="Z8180">
        <f t="shared" si="637"/>
        <v>10.199999999999999</v>
      </c>
      <c r="AA8180">
        <f t="shared" si="638"/>
        <v>0</v>
      </c>
    </row>
    <row r="8181" spans="1:27" x14ac:dyDescent="0.3">
      <c r="A8181">
        <v>100067</v>
      </c>
      <c r="B8181">
        <v>230922</v>
      </c>
      <c r="C8181" s="3">
        <v>44130.84097222222</v>
      </c>
      <c r="D8181">
        <v>0</v>
      </c>
      <c r="E8181">
        <v>2</v>
      </c>
      <c r="F8181" t="s">
        <v>25</v>
      </c>
      <c r="G8181">
        <v>3</v>
      </c>
      <c r="H8181">
        <v>72.136719999999997</v>
      </c>
      <c r="I8181">
        <v>33.664059999999999</v>
      </c>
      <c r="J8181">
        <v>1.4609380000000001</v>
      </c>
      <c r="K8181">
        <v>46.019530000000003</v>
      </c>
      <c r="L8181" s="3">
        <v>44130.593055555553</v>
      </c>
      <c r="M8181">
        <v>17.18</v>
      </c>
      <c r="N8181" t="s">
        <v>28</v>
      </c>
      <c r="P8181">
        <f>(C8181-Key!$B$1)*24</f>
        <v>5.1333333333022892</v>
      </c>
      <c r="Q8181">
        <f>(Key!$B$2-'17.1'!C8181)*24</f>
        <v>-2.1833333332906477</v>
      </c>
      <c r="R8181" s="3">
        <f>C8181-(M8181-Key!$B$5)/(24*Key!$B$6)</f>
        <v>44130.827157407402</v>
      </c>
      <c r="S8181">
        <f>M8181-Key!$B$5</f>
        <v>14.92</v>
      </c>
      <c r="T8181" s="2">
        <f t="shared" si="635"/>
        <v>44129.840277777781</v>
      </c>
      <c r="U8181" t="str">
        <f t="shared" si="636"/>
        <v>10-25-2020 20:10</v>
      </c>
      <c r="V8181">
        <f>IFERROR(IF(W8181=Z8181,VLOOKUP($U8181,[1]C8842!$G$2:$M$145,3,FALSE),0),0)</f>
        <v>0</v>
      </c>
      <c r="W8181">
        <f>VLOOKUP(RIGHT($V$1,5),Key!$A$9:$B$14,2,FALSE)</f>
        <v>10.199999999999999</v>
      </c>
      <c r="X8181">
        <f t="shared" si="639"/>
        <v>0</v>
      </c>
      <c r="Y8181">
        <f>VLOOKUP(RIGHT($X$1,5),Key!$A$9:$B$14,2,FALSE)</f>
        <v>3.7</v>
      </c>
      <c r="Z8181">
        <f t="shared" si="637"/>
        <v>10.199999999999999</v>
      </c>
      <c r="AA8181">
        <f t="shared" si="638"/>
        <v>0</v>
      </c>
    </row>
    <row r="8182" spans="1:27" x14ac:dyDescent="0.3">
      <c r="A8182">
        <v>100067</v>
      </c>
      <c r="B8182">
        <v>230922</v>
      </c>
      <c r="C8182" s="3">
        <v>44130.84097222222</v>
      </c>
      <c r="D8182">
        <v>1</v>
      </c>
      <c r="E8182">
        <v>1</v>
      </c>
      <c r="F8182" t="s">
        <v>25</v>
      </c>
      <c r="G8182">
        <v>1</v>
      </c>
      <c r="H8182">
        <v>83.136719999999997</v>
      </c>
      <c r="I8182">
        <v>14.61328</v>
      </c>
      <c r="J8182">
        <v>0.65625</v>
      </c>
      <c r="K8182">
        <v>58.023440000000001</v>
      </c>
      <c r="L8182" s="3">
        <v>44130.593055555553</v>
      </c>
      <c r="M8182">
        <v>17.18</v>
      </c>
      <c r="N8182" t="s">
        <v>28</v>
      </c>
      <c r="P8182">
        <f>(C8182-Key!$B$1)*24</f>
        <v>5.1333333333022892</v>
      </c>
      <c r="Q8182">
        <f>(Key!$B$2-'17.1'!C8182)*24</f>
        <v>-2.1833333332906477</v>
      </c>
      <c r="R8182" s="3">
        <f>C8182-(M8182-Key!$B$5)/(24*Key!$B$6)</f>
        <v>44130.827157407402</v>
      </c>
      <c r="S8182">
        <f>M8182-Key!$B$5</f>
        <v>14.92</v>
      </c>
      <c r="T8182" s="2">
        <f t="shared" si="635"/>
        <v>44129.840277777781</v>
      </c>
      <c r="U8182" t="str">
        <f t="shared" si="636"/>
        <v>10-25-2020 20:10</v>
      </c>
      <c r="V8182">
        <f>IFERROR(IF(W8182=Z8182,VLOOKUP($U8182,[1]C8842!$G$2:$M$145,3,FALSE),0),0)</f>
        <v>0</v>
      </c>
      <c r="W8182">
        <f>VLOOKUP(RIGHT($V$1,5),Key!$A$9:$B$14,2,FALSE)</f>
        <v>10.199999999999999</v>
      </c>
      <c r="X8182">
        <f t="shared" si="639"/>
        <v>0</v>
      </c>
      <c r="Y8182">
        <f>VLOOKUP(RIGHT($X$1,5),Key!$A$9:$B$14,2,FALSE)</f>
        <v>3.7</v>
      </c>
      <c r="Z8182">
        <f t="shared" si="637"/>
        <v>10.199999999999999</v>
      </c>
      <c r="AA8182">
        <f t="shared" si="638"/>
        <v>0</v>
      </c>
    </row>
    <row r="8183" spans="1:27" x14ac:dyDescent="0.3">
      <c r="A8183">
        <v>100067</v>
      </c>
      <c r="B8183">
        <v>230922</v>
      </c>
      <c r="C8183" s="3">
        <v>44130.84097222222</v>
      </c>
      <c r="D8183">
        <v>1</v>
      </c>
      <c r="E8183">
        <v>1</v>
      </c>
      <c r="F8183" t="s">
        <v>25</v>
      </c>
      <c r="G8183">
        <v>1</v>
      </c>
      <c r="H8183">
        <v>75.292969999999997</v>
      </c>
      <c r="I8183">
        <v>17.023440000000001</v>
      </c>
      <c r="J8183">
        <v>0.8125</v>
      </c>
      <c r="K8183">
        <v>58.023440000000001</v>
      </c>
      <c r="L8183" s="3">
        <v>44130.593055555553</v>
      </c>
      <c r="M8183">
        <v>17.18</v>
      </c>
      <c r="N8183" t="s">
        <v>28</v>
      </c>
      <c r="P8183">
        <f>(C8183-Key!$B$1)*24</f>
        <v>5.1333333333022892</v>
      </c>
      <c r="Q8183">
        <f>(Key!$B$2-'17.1'!C8183)*24</f>
        <v>-2.1833333332906477</v>
      </c>
      <c r="R8183" s="3">
        <f>C8183-(M8183-Key!$B$5)/(24*Key!$B$6)</f>
        <v>44130.827157407402</v>
      </c>
      <c r="S8183">
        <f>M8183-Key!$B$5</f>
        <v>14.92</v>
      </c>
      <c r="T8183" s="2">
        <f t="shared" si="635"/>
        <v>44129.840277777781</v>
      </c>
      <c r="U8183" t="str">
        <f t="shared" si="636"/>
        <v>10-25-2020 20:10</v>
      </c>
      <c r="V8183">
        <f>IFERROR(IF(W8183=Z8183,VLOOKUP($U8183,[1]C8842!$G$2:$M$145,3,FALSE),0),0)</f>
        <v>0</v>
      </c>
      <c r="W8183">
        <f>VLOOKUP(RIGHT($V$1,5),Key!$A$9:$B$14,2,FALSE)</f>
        <v>10.199999999999999</v>
      </c>
      <c r="X8183">
        <f t="shared" si="639"/>
        <v>0</v>
      </c>
      <c r="Y8183">
        <f>VLOOKUP(RIGHT($X$1,5),Key!$A$9:$B$14,2,FALSE)</f>
        <v>3.7</v>
      </c>
      <c r="Z8183">
        <f t="shared" si="637"/>
        <v>10.199999999999999</v>
      </c>
      <c r="AA8183">
        <f t="shared" si="638"/>
        <v>0</v>
      </c>
    </row>
    <row r="8184" spans="1:27" x14ac:dyDescent="0.3">
      <c r="A8184">
        <v>100067</v>
      </c>
      <c r="B8184">
        <v>230922</v>
      </c>
      <c r="C8184" s="3">
        <v>44130.84097222222</v>
      </c>
      <c r="D8184">
        <v>0</v>
      </c>
      <c r="E8184">
        <v>2</v>
      </c>
      <c r="F8184" t="s">
        <v>25</v>
      </c>
      <c r="G8184">
        <v>1</v>
      </c>
      <c r="H8184">
        <v>65.359380000000002</v>
      </c>
      <c r="I8184">
        <v>15.808590000000001</v>
      </c>
      <c r="J8184">
        <v>0.88671880000000003</v>
      </c>
      <c r="K8184">
        <v>46.019530000000003</v>
      </c>
      <c r="L8184" s="3">
        <v>44130.593055555553</v>
      </c>
      <c r="M8184">
        <v>17.18</v>
      </c>
      <c r="N8184" t="s">
        <v>28</v>
      </c>
      <c r="P8184">
        <f>(C8184-Key!$B$1)*24</f>
        <v>5.1333333333022892</v>
      </c>
      <c r="Q8184">
        <f>(Key!$B$2-'17.1'!C8184)*24</f>
        <v>-2.1833333332906477</v>
      </c>
      <c r="R8184" s="3">
        <f>C8184-(M8184-Key!$B$5)/(24*Key!$B$6)</f>
        <v>44130.827157407402</v>
      </c>
      <c r="S8184">
        <f>M8184-Key!$B$5</f>
        <v>14.92</v>
      </c>
      <c r="T8184" s="2">
        <f t="shared" si="635"/>
        <v>44129.840277777781</v>
      </c>
      <c r="U8184" t="str">
        <f t="shared" si="636"/>
        <v>10-25-2020 20:10</v>
      </c>
      <c r="V8184">
        <f>IFERROR(IF(W8184=Z8184,VLOOKUP($U8184,[1]C8842!$G$2:$M$145,3,FALSE),0),0)</f>
        <v>0</v>
      </c>
      <c r="W8184">
        <f>VLOOKUP(RIGHT($V$1,5),Key!$A$9:$B$14,2,FALSE)</f>
        <v>10.199999999999999</v>
      </c>
      <c r="X8184">
        <f t="shared" si="639"/>
        <v>0</v>
      </c>
      <c r="Y8184">
        <f>VLOOKUP(RIGHT($X$1,5),Key!$A$9:$B$14,2,FALSE)</f>
        <v>3.7</v>
      </c>
      <c r="Z8184">
        <f t="shared" si="637"/>
        <v>10.199999999999999</v>
      </c>
      <c r="AA8184">
        <f t="shared" si="638"/>
        <v>0</v>
      </c>
    </row>
    <row r="8185" spans="1:27" x14ac:dyDescent="0.3">
      <c r="A8185">
        <v>100067</v>
      </c>
      <c r="B8185">
        <v>230922</v>
      </c>
      <c r="C8185" s="3">
        <v>44130.84097222222</v>
      </c>
      <c r="D8185">
        <v>1</v>
      </c>
      <c r="E8185">
        <v>1</v>
      </c>
      <c r="F8185" t="s">
        <v>25</v>
      </c>
      <c r="G8185">
        <v>1</v>
      </c>
      <c r="H8185">
        <v>70.488280000000003</v>
      </c>
      <c r="I8185">
        <v>19.69922</v>
      </c>
      <c r="J8185">
        <v>0.96875</v>
      </c>
      <c r="K8185">
        <v>58.023440000000001</v>
      </c>
      <c r="L8185" s="3">
        <v>44130.593055555553</v>
      </c>
      <c r="M8185">
        <v>17.18</v>
      </c>
      <c r="N8185" t="s">
        <v>28</v>
      </c>
      <c r="P8185">
        <f>(C8185-Key!$B$1)*24</f>
        <v>5.1333333333022892</v>
      </c>
      <c r="Q8185">
        <f>(Key!$B$2-'17.1'!C8185)*24</f>
        <v>-2.1833333332906477</v>
      </c>
      <c r="R8185" s="3">
        <f>C8185-(M8185-Key!$B$5)/(24*Key!$B$6)</f>
        <v>44130.827157407402</v>
      </c>
      <c r="S8185">
        <f>M8185-Key!$B$5</f>
        <v>14.92</v>
      </c>
      <c r="T8185" s="2">
        <f t="shared" si="635"/>
        <v>44129.840277777781</v>
      </c>
      <c r="U8185" t="str">
        <f t="shared" si="636"/>
        <v>10-25-2020 20:10</v>
      </c>
      <c r="V8185">
        <f>IFERROR(IF(W8185=Z8185,VLOOKUP($U8185,[1]C8842!$G$2:$M$145,3,FALSE),0),0)</f>
        <v>0</v>
      </c>
      <c r="W8185">
        <f>VLOOKUP(RIGHT($V$1,5),Key!$A$9:$B$14,2,FALSE)</f>
        <v>10.199999999999999</v>
      </c>
      <c r="X8185">
        <f t="shared" si="639"/>
        <v>0</v>
      </c>
      <c r="Y8185">
        <f>VLOOKUP(RIGHT($X$1,5),Key!$A$9:$B$14,2,FALSE)</f>
        <v>3.7</v>
      </c>
      <c r="Z8185">
        <f t="shared" si="637"/>
        <v>10.199999999999999</v>
      </c>
      <c r="AA8185">
        <f t="shared" si="638"/>
        <v>0</v>
      </c>
    </row>
    <row r="8186" spans="1:27" x14ac:dyDescent="0.3">
      <c r="A8186">
        <v>100067</v>
      </c>
      <c r="B8186">
        <v>230922</v>
      </c>
      <c r="C8186" s="3">
        <v>44130.84097222222</v>
      </c>
      <c r="D8186">
        <v>1</v>
      </c>
      <c r="E8186">
        <v>1</v>
      </c>
      <c r="F8186" t="s">
        <v>25</v>
      </c>
      <c r="G8186">
        <v>1</v>
      </c>
      <c r="H8186">
        <v>80.921880000000002</v>
      </c>
      <c r="I8186">
        <v>15.07422</v>
      </c>
      <c r="J8186">
        <v>0.69140630000000003</v>
      </c>
      <c r="K8186">
        <v>58.023440000000001</v>
      </c>
      <c r="L8186" s="3">
        <v>44130.593055555553</v>
      </c>
      <c r="M8186">
        <v>17.18</v>
      </c>
      <c r="N8186" t="s">
        <v>28</v>
      </c>
      <c r="P8186">
        <f>(C8186-Key!$B$1)*24</f>
        <v>5.1333333333022892</v>
      </c>
      <c r="Q8186">
        <f>(Key!$B$2-'17.1'!C8186)*24</f>
        <v>-2.1833333332906477</v>
      </c>
      <c r="R8186" s="3">
        <f>C8186-(M8186-Key!$B$5)/(24*Key!$B$6)</f>
        <v>44130.827157407402</v>
      </c>
      <c r="S8186">
        <f>M8186-Key!$B$5</f>
        <v>14.92</v>
      </c>
      <c r="T8186" s="2">
        <f t="shared" si="635"/>
        <v>44129.840277777781</v>
      </c>
      <c r="U8186" t="str">
        <f t="shared" si="636"/>
        <v>10-25-2020 20:10</v>
      </c>
      <c r="V8186">
        <f>IFERROR(IF(W8186=Z8186,VLOOKUP($U8186,[1]C8842!$G$2:$M$145,3,FALSE),0),0)</f>
        <v>0</v>
      </c>
      <c r="W8186">
        <f>VLOOKUP(RIGHT($V$1,5),Key!$A$9:$B$14,2,FALSE)</f>
        <v>10.199999999999999</v>
      </c>
      <c r="X8186">
        <f t="shared" si="639"/>
        <v>0</v>
      </c>
      <c r="Y8186">
        <f>VLOOKUP(RIGHT($X$1,5),Key!$A$9:$B$14,2,FALSE)</f>
        <v>3.7</v>
      </c>
      <c r="Z8186">
        <f t="shared" si="637"/>
        <v>10.199999999999999</v>
      </c>
      <c r="AA8186">
        <f t="shared" si="638"/>
        <v>0</v>
      </c>
    </row>
    <row r="8187" spans="1:27" x14ac:dyDescent="0.3">
      <c r="A8187">
        <v>100067</v>
      </c>
      <c r="B8187">
        <v>230922</v>
      </c>
      <c r="C8187" s="3">
        <v>44130.84097222222</v>
      </c>
      <c r="D8187">
        <v>0</v>
      </c>
      <c r="E8187">
        <v>2</v>
      </c>
      <c r="F8187" t="s">
        <v>25</v>
      </c>
      <c r="G8187">
        <v>1</v>
      </c>
      <c r="H8187">
        <v>60.824219999999997</v>
      </c>
      <c r="I8187">
        <v>17.390630000000002</v>
      </c>
      <c r="J8187">
        <v>1.019531</v>
      </c>
      <c r="K8187">
        <v>44.019530000000003</v>
      </c>
      <c r="L8187" s="3">
        <v>44130.593055555553</v>
      </c>
      <c r="M8187">
        <v>17.18</v>
      </c>
      <c r="N8187" t="s">
        <v>28</v>
      </c>
      <c r="P8187">
        <f>(C8187-Key!$B$1)*24</f>
        <v>5.1333333333022892</v>
      </c>
      <c r="Q8187">
        <f>(Key!$B$2-'17.1'!C8187)*24</f>
        <v>-2.1833333332906477</v>
      </c>
      <c r="R8187" s="3">
        <f>C8187-(M8187-Key!$B$5)/(24*Key!$B$6)</f>
        <v>44130.827157407402</v>
      </c>
      <c r="S8187">
        <f>M8187-Key!$B$5</f>
        <v>14.92</v>
      </c>
      <c r="T8187" s="2">
        <f t="shared" si="635"/>
        <v>44129.840277777781</v>
      </c>
      <c r="U8187" t="str">
        <f t="shared" si="636"/>
        <v>10-25-2020 20:10</v>
      </c>
      <c r="V8187">
        <f>IFERROR(IF(W8187=Z8187,VLOOKUP($U8187,[1]C8842!$G$2:$M$145,3,FALSE),0),0)</f>
        <v>0</v>
      </c>
      <c r="W8187">
        <f>VLOOKUP(RIGHT($V$1,5),Key!$A$9:$B$14,2,FALSE)</f>
        <v>10.199999999999999</v>
      </c>
      <c r="X8187">
        <f t="shared" si="639"/>
        <v>0</v>
      </c>
      <c r="Y8187">
        <f>VLOOKUP(RIGHT($X$1,5),Key!$A$9:$B$14,2,FALSE)</f>
        <v>3.7</v>
      </c>
      <c r="Z8187">
        <f t="shared" si="637"/>
        <v>10.199999999999999</v>
      </c>
      <c r="AA8187">
        <f t="shared" si="638"/>
        <v>0</v>
      </c>
    </row>
    <row r="8188" spans="1:27" x14ac:dyDescent="0.3">
      <c r="A8188">
        <v>100067</v>
      </c>
      <c r="B8188">
        <v>230922</v>
      </c>
      <c r="C8188" s="3">
        <v>44130.84097222222</v>
      </c>
      <c r="D8188">
        <v>0</v>
      </c>
      <c r="E8188">
        <v>2</v>
      </c>
      <c r="F8188" t="s">
        <v>25</v>
      </c>
      <c r="G8188">
        <v>2</v>
      </c>
      <c r="H8188">
        <v>62.371090000000002</v>
      </c>
      <c r="I8188">
        <v>20.16797</v>
      </c>
      <c r="J8188">
        <v>1.113281</v>
      </c>
      <c r="K8188">
        <v>46.019530000000003</v>
      </c>
      <c r="L8188" s="3">
        <v>44130.593055555553</v>
      </c>
      <c r="M8188">
        <v>17.18</v>
      </c>
      <c r="N8188" t="s">
        <v>28</v>
      </c>
      <c r="P8188">
        <f>(C8188-Key!$B$1)*24</f>
        <v>5.1333333333022892</v>
      </c>
      <c r="Q8188">
        <f>(Key!$B$2-'17.1'!C8188)*24</f>
        <v>-2.1833333332906477</v>
      </c>
      <c r="R8188" s="3">
        <f>C8188-(M8188-Key!$B$5)/(24*Key!$B$6)</f>
        <v>44130.827157407402</v>
      </c>
      <c r="S8188">
        <f>M8188-Key!$B$5</f>
        <v>14.92</v>
      </c>
      <c r="T8188" s="2">
        <f t="shared" si="635"/>
        <v>44129.840277777781</v>
      </c>
      <c r="U8188" t="str">
        <f t="shared" si="636"/>
        <v>10-25-2020 20:10</v>
      </c>
      <c r="V8188">
        <f>IFERROR(IF(W8188=Z8188,VLOOKUP($U8188,[1]C8842!$G$2:$M$145,3,FALSE),0),0)</f>
        <v>0</v>
      </c>
      <c r="W8188">
        <f>VLOOKUP(RIGHT($V$1,5),Key!$A$9:$B$14,2,FALSE)</f>
        <v>10.199999999999999</v>
      </c>
      <c r="X8188">
        <f t="shared" si="639"/>
        <v>0</v>
      </c>
      <c r="Y8188">
        <f>VLOOKUP(RIGHT($X$1,5),Key!$A$9:$B$14,2,FALSE)</f>
        <v>3.7</v>
      </c>
      <c r="Z8188">
        <f t="shared" si="637"/>
        <v>10.199999999999999</v>
      </c>
      <c r="AA8188">
        <f t="shared" si="638"/>
        <v>0</v>
      </c>
    </row>
    <row r="8189" spans="1:27" x14ac:dyDescent="0.3">
      <c r="A8189">
        <v>100067</v>
      </c>
      <c r="B8189">
        <v>230922</v>
      </c>
      <c r="C8189" s="3">
        <v>44130.84097222222</v>
      </c>
      <c r="D8189">
        <v>1</v>
      </c>
      <c r="E8189">
        <v>1</v>
      </c>
      <c r="F8189" t="s">
        <v>25</v>
      </c>
      <c r="G8189">
        <v>1</v>
      </c>
      <c r="H8189">
        <v>66.582030000000003</v>
      </c>
      <c r="I8189">
        <v>19.101559999999999</v>
      </c>
      <c r="J8189">
        <v>1</v>
      </c>
      <c r="K8189">
        <v>58.023440000000001</v>
      </c>
      <c r="L8189" s="3">
        <v>44130.593055555553</v>
      </c>
      <c r="M8189">
        <v>17.18</v>
      </c>
      <c r="N8189" t="s">
        <v>28</v>
      </c>
      <c r="P8189">
        <f>(C8189-Key!$B$1)*24</f>
        <v>5.1333333333022892</v>
      </c>
      <c r="Q8189">
        <f>(Key!$B$2-'17.1'!C8189)*24</f>
        <v>-2.1833333332906477</v>
      </c>
      <c r="R8189" s="3">
        <f>C8189-(M8189-Key!$B$5)/(24*Key!$B$6)</f>
        <v>44130.827157407402</v>
      </c>
      <c r="S8189">
        <f>M8189-Key!$B$5</f>
        <v>14.92</v>
      </c>
      <c r="T8189" s="2">
        <f t="shared" si="635"/>
        <v>44129.840277777781</v>
      </c>
      <c r="U8189" t="str">
        <f t="shared" si="636"/>
        <v>10-25-2020 20:10</v>
      </c>
      <c r="V8189">
        <f>IFERROR(IF(W8189=Z8189,VLOOKUP($U8189,[1]C8842!$G$2:$M$145,3,FALSE),0),0)</f>
        <v>0</v>
      </c>
      <c r="W8189">
        <f>VLOOKUP(RIGHT($V$1,5),Key!$A$9:$B$14,2,FALSE)</f>
        <v>10.199999999999999</v>
      </c>
      <c r="X8189">
        <f t="shared" si="639"/>
        <v>0</v>
      </c>
      <c r="Y8189">
        <f>VLOOKUP(RIGHT($X$1,5),Key!$A$9:$B$14,2,FALSE)</f>
        <v>3.7</v>
      </c>
      <c r="Z8189">
        <f t="shared" si="637"/>
        <v>10.199999999999999</v>
      </c>
      <c r="AA8189">
        <f t="shared" si="638"/>
        <v>0</v>
      </c>
    </row>
    <row r="8190" spans="1:27" x14ac:dyDescent="0.3">
      <c r="A8190">
        <v>100067</v>
      </c>
      <c r="B8190">
        <v>230922</v>
      </c>
      <c r="C8190" s="3">
        <v>44130.84097222222</v>
      </c>
      <c r="D8190">
        <v>1</v>
      </c>
      <c r="E8190">
        <v>1</v>
      </c>
      <c r="F8190" t="s">
        <v>25</v>
      </c>
      <c r="G8190">
        <v>1</v>
      </c>
      <c r="H8190">
        <v>63.394530000000003</v>
      </c>
      <c r="I8190">
        <v>16.95703</v>
      </c>
      <c r="J8190">
        <v>0.9609375</v>
      </c>
      <c r="K8190">
        <v>57.023440000000001</v>
      </c>
      <c r="L8190" s="3">
        <v>44130.593055555553</v>
      </c>
      <c r="M8190">
        <v>17.18</v>
      </c>
      <c r="N8190" t="s">
        <v>28</v>
      </c>
      <c r="P8190">
        <f>(C8190-Key!$B$1)*24</f>
        <v>5.1333333333022892</v>
      </c>
      <c r="Q8190">
        <f>(Key!$B$2-'17.1'!C8190)*24</f>
        <v>-2.1833333332906477</v>
      </c>
      <c r="R8190" s="3">
        <f>C8190-(M8190-Key!$B$5)/(24*Key!$B$6)</f>
        <v>44130.827157407402</v>
      </c>
      <c r="S8190">
        <f>M8190-Key!$B$5</f>
        <v>14.92</v>
      </c>
      <c r="T8190" s="2">
        <f t="shared" si="635"/>
        <v>44129.840277777781</v>
      </c>
      <c r="U8190" t="str">
        <f t="shared" si="636"/>
        <v>10-25-2020 20:10</v>
      </c>
      <c r="V8190">
        <f>IFERROR(IF(W8190=Z8190,VLOOKUP($U8190,[1]C8842!$G$2:$M$145,3,FALSE),0),0)</f>
        <v>0</v>
      </c>
      <c r="W8190">
        <f>VLOOKUP(RIGHT($V$1,5),Key!$A$9:$B$14,2,FALSE)</f>
        <v>10.199999999999999</v>
      </c>
      <c r="X8190">
        <f t="shared" si="639"/>
        <v>0</v>
      </c>
      <c r="Y8190">
        <f>VLOOKUP(RIGHT($X$1,5),Key!$A$9:$B$14,2,FALSE)</f>
        <v>3.7</v>
      </c>
      <c r="Z8190">
        <f t="shared" si="637"/>
        <v>10.199999999999999</v>
      </c>
      <c r="AA8190">
        <f t="shared" si="638"/>
        <v>0</v>
      </c>
    </row>
    <row r="8191" spans="1:27" x14ac:dyDescent="0.3">
      <c r="A8191">
        <v>100067</v>
      </c>
      <c r="B8191">
        <v>230922</v>
      </c>
      <c r="C8191" s="3">
        <v>44130.84097222222</v>
      </c>
      <c r="D8191">
        <v>0</v>
      </c>
      <c r="E8191">
        <v>2</v>
      </c>
      <c r="F8191" t="s">
        <v>25</v>
      </c>
      <c r="G8191">
        <v>3</v>
      </c>
      <c r="H8191">
        <v>67.632810000000006</v>
      </c>
      <c r="I8191">
        <v>42.210940000000001</v>
      </c>
      <c r="J8191">
        <v>1.8984380000000001</v>
      </c>
      <c r="K8191">
        <v>46.019530000000003</v>
      </c>
      <c r="L8191" s="3">
        <v>44130.593055555553</v>
      </c>
      <c r="M8191">
        <v>17.18</v>
      </c>
      <c r="N8191" t="s">
        <v>28</v>
      </c>
      <c r="P8191">
        <f>(C8191-Key!$B$1)*24</f>
        <v>5.1333333333022892</v>
      </c>
      <c r="Q8191">
        <f>(Key!$B$2-'17.1'!C8191)*24</f>
        <v>-2.1833333332906477</v>
      </c>
      <c r="R8191" s="3">
        <f>C8191-(M8191-Key!$B$5)/(24*Key!$B$6)</f>
        <v>44130.827157407402</v>
      </c>
      <c r="S8191">
        <f>M8191-Key!$B$5</f>
        <v>14.92</v>
      </c>
      <c r="T8191" s="2">
        <f t="shared" si="635"/>
        <v>44129.840277777781</v>
      </c>
      <c r="U8191" t="str">
        <f t="shared" si="636"/>
        <v>10-25-2020 20:10</v>
      </c>
      <c r="V8191">
        <f>IFERROR(IF(W8191=Z8191,VLOOKUP($U8191,[1]C8842!$G$2:$M$145,3,FALSE),0),0)</f>
        <v>0</v>
      </c>
      <c r="W8191">
        <f>VLOOKUP(RIGHT($V$1,5),Key!$A$9:$B$14,2,FALSE)</f>
        <v>10.199999999999999</v>
      </c>
      <c r="X8191">
        <f t="shared" si="639"/>
        <v>0</v>
      </c>
      <c r="Y8191">
        <f>VLOOKUP(RIGHT($X$1,5),Key!$A$9:$B$14,2,FALSE)</f>
        <v>3.7</v>
      </c>
      <c r="Z8191">
        <f t="shared" si="637"/>
        <v>10.199999999999999</v>
      </c>
      <c r="AA8191">
        <f t="shared" si="638"/>
        <v>0</v>
      </c>
    </row>
    <row r="8192" spans="1:27" x14ac:dyDescent="0.3">
      <c r="A8192">
        <v>100067</v>
      </c>
      <c r="B8192">
        <v>230922</v>
      </c>
      <c r="C8192" s="3">
        <v>44130.84097222222</v>
      </c>
      <c r="D8192">
        <v>0</v>
      </c>
      <c r="E8192">
        <v>2</v>
      </c>
      <c r="F8192" t="s">
        <v>25</v>
      </c>
      <c r="G8192">
        <v>1</v>
      </c>
      <c r="H8192">
        <v>60.53125</v>
      </c>
      <c r="I8192">
        <v>19.820309999999999</v>
      </c>
      <c r="J8192">
        <v>1.1328130000000001</v>
      </c>
      <c r="K8192">
        <v>46.019530000000003</v>
      </c>
      <c r="L8192" s="3">
        <v>44130.593055555553</v>
      </c>
      <c r="M8192">
        <v>17.18</v>
      </c>
      <c r="N8192" t="s">
        <v>28</v>
      </c>
      <c r="P8192">
        <f>(C8192-Key!$B$1)*24</f>
        <v>5.1333333333022892</v>
      </c>
      <c r="Q8192">
        <f>(Key!$B$2-'17.1'!C8192)*24</f>
        <v>-2.1833333332906477</v>
      </c>
      <c r="R8192" s="3">
        <f>C8192-(M8192-Key!$B$5)/(24*Key!$B$6)</f>
        <v>44130.827157407402</v>
      </c>
      <c r="S8192">
        <f>M8192-Key!$B$5</f>
        <v>14.92</v>
      </c>
      <c r="T8192" s="2">
        <f t="shared" si="635"/>
        <v>44129.840277777781</v>
      </c>
      <c r="U8192" t="str">
        <f t="shared" si="636"/>
        <v>10-25-2020 20:10</v>
      </c>
      <c r="V8192">
        <f>IFERROR(IF(W8192=Z8192,VLOOKUP($U8192,[1]C8842!$G$2:$M$145,3,FALSE),0),0)</f>
        <v>0</v>
      </c>
      <c r="W8192">
        <f>VLOOKUP(RIGHT($V$1,5),Key!$A$9:$B$14,2,FALSE)</f>
        <v>10.199999999999999</v>
      </c>
      <c r="X8192">
        <f t="shared" si="639"/>
        <v>0</v>
      </c>
      <c r="Y8192">
        <f>VLOOKUP(RIGHT($X$1,5),Key!$A$9:$B$14,2,FALSE)</f>
        <v>3.7</v>
      </c>
      <c r="Z8192">
        <f t="shared" si="637"/>
        <v>10.199999999999999</v>
      </c>
      <c r="AA8192">
        <f t="shared" si="638"/>
        <v>0</v>
      </c>
    </row>
    <row r="8193" spans="1:27" x14ac:dyDescent="0.3">
      <c r="A8193">
        <v>100067</v>
      </c>
      <c r="B8193">
        <v>230922</v>
      </c>
      <c r="C8193" s="3">
        <v>44130.84097222222</v>
      </c>
      <c r="D8193">
        <v>1</v>
      </c>
      <c r="E8193">
        <v>1</v>
      </c>
      <c r="F8193" t="s">
        <v>25</v>
      </c>
      <c r="G8193">
        <v>3</v>
      </c>
      <c r="H8193">
        <v>67.371089999999995</v>
      </c>
      <c r="I8193">
        <v>34.195309999999999</v>
      </c>
      <c r="J8193">
        <v>1.5859380000000001</v>
      </c>
      <c r="K8193">
        <v>58.023440000000001</v>
      </c>
      <c r="L8193" s="3">
        <v>44130.593055555553</v>
      </c>
      <c r="M8193">
        <v>17.18</v>
      </c>
      <c r="N8193" t="s">
        <v>28</v>
      </c>
      <c r="P8193">
        <f>(C8193-Key!$B$1)*24</f>
        <v>5.1333333333022892</v>
      </c>
      <c r="Q8193">
        <f>(Key!$B$2-'17.1'!C8193)*24</f>
        <v>-2.1833333332906477</v>
      </c>
      <c r="R8193" s="3">
        <f>C8193-(M8193-Key!$B$5)/(24*Key!$B$6)</f>
        <v>44130.827157407402</v>
      </c>
      <c r="S8193">
        <f>M8193-Key!$B$5</f>
        <v>14.92</v>
      </c>
      <c r="T8193" s="2">
        <f t="shared" si="635"/>
        <v>44129.840277777781</v>
      </c>
      <c r="U8193" t="str">
        <f t="shared" si="636"/>
        <v>10-25-2020 20:10</v>
      </c>
      <c r="V8193">
        <f>IFERROR(IF(W8193=Z8193,VLOOKUP($U8193,[1]C8842!$G$2:$M$145,3,FALSE),0),0)</f>
        <v>0</v>
      </c>
      <c r="W8193">
        <f>VLOOKUP(RIGHT($V$1,5),Key!$A$9:$B$14,2,FALSE)</f>
        <v>10.199999999999999</v>
      </c>
      <c r="X8193">
        <f t="shared" si="639"/>
        <v>0</v>
      </c>
      <c r="Y8193">
        <f>VLOOKUP(RIGHT($X$1,5),Key!$A$9:$B$14,2,FALSE)</f>
        <v>3.7</v>
      </c>
      <c r="Z8193">
        <f t="shared" si="637"/>
        <v>10.199999999999999</v>
      </c>
      <c r="AA8193">
        <f t="shared" si="638"/>
        <v>0</v>
      </c>
    </row>
    <row r="8194" spans="1:27" x14ac:dyDescent="0.3">
      <c r="A8194">
        <v>100067</v>
      </c>
      <c r="B8194">
        <v>230922</v>
      </c>
      <c r="C8194" s="3">
        <v>44130.84097222222</v>
      </c>
      <c r="D8194">
        <v>3</v>
      </c>
      <c r="E8194">
        <v>2</v>
      </c>
      <c r="F8194" t="s">
        <v>26</v>
      </c>
      <c r="G8194">
        <v>1</v>
      </c>
      <c r="H8194">
        <v>65.441410000000005</v>
      </c>
      <c r="I8194">
        <v>16.03125</v>
      </c>
      <c r="J8194">
        <v>0.89453130000000003</v>
      </c>
      <c r="K8194">
        <v>94.039060000000006</v>
      </c>
      <c r="L8194" s="3">
        <v>44130.593055555553</v>
      </c>
      <c r="M8194">
        <v>17.18</v>
      </c>
      <c r="N8194" t="s">
        <v>28</v>
      </c>
      <c r="P8194">
        <f>(C8194-Key!$B$1)*24</f>
        <v>5.1333333333022892</v>
      </c>
      <c r="Q8194">
        <f>(Key!$B$2-'17.1'!C8194)*24</f>
        <v>-2.1833333332906477</v>
      </c>
      <c r="R8194" s="3">
        <f>C8194-(M8194-Key!$B$5)/(24*Key!$B$6)</f>
        <v>44130.827157407402</v>
      </c>
      <c r="S8194">
        <f>M8194-Key!$B$5</f>
        <v>14.92</v>
      </c>
      <c r="T8194" s="2">
        <f t="shared" si="635"/>
        <v>44129.840277777781</v>
      </c>
      <c r="U8194" t="str">
        <f t="shared" si="636"/>
        <v>10-25-2020 20:10</v>
      </c>
      <c r="V8194">
        <f>IFERROR(IF(W8194=Z8194,VLOOKUP($U8194,[1]C8842!$G$2:$M$145,3,FALSE),0),0)</f>
        <v>0</v>
      </c>
      <c r="W8194">
        <f>VLOOKUP(RIGHT($V$1,5),Key!$A$9:$B$14,2,FALSE)</f>
        <v>10.199999999999999</v>
      </c>
      <c r="X8194">
        <f t="shared" si="639"/>
        <v>0</v>
      </c>
      <c r="Y8194">
        <f>VLOOKUP(RIGHT($X$1,5),Key!$A$9:$B$14,2,FALSE)</f>
        <v>3.7</v>
      </c>
      <c r="Z8194">
        <f t="shared" si="637"/>
        <v>10.199999999999999</v>
      </c>
      <c r="AA8194">
        <f t="shared" si="638"/>
        <v>0</v>
      </c>
    </row>
    <row r="8195" spans="1:27" x14ac:dyDescent="0.3">
      <c r="A8195">
        <v>100067</v>
      </c>
      <c r="B8195">
        <v>230922</v>
      </c>
      <c r="C8195" s="3">
        <v>44130.84097222222</v>
      </c>
      <c r="D8195">
        <v>2</v>
      </c>
      <c r="E8195">
        <v>1</v>
      </c>
      <c r="F8195" t="s">
        <v>26</v>
      </c>
      <c r="G8195">
        <v>2</v>
      </c>
      <c r="H8195">
        <v>73.546880000000002</v>
      </c>
      <c r="I8195">
        <v>21.48828</v>
      </c>
      <c r="J8195">
        <v>0.9921875</v>
      </c>
      <c r="K8195">
        <v>80.03125</v>
      </c>
      <c r="L8195" s="3">
        <v>44130.593055555553</v>
      </c>
      <c r="M8195">
        <v>17.18</v>
      </c>
      <c r="N8195" t="s">
        <v>28</v>
      </c>
      <c r="P8195">
        <f>(C8195-Key!$B$1)*24</f>
        <v>5.1333333333022892</v>
      </c>
      <c r="Q8195">
        <f>(Key!$B$2-'17.1'!C8195)*24</f>
        <v>-2.1833333332906477</v>
      </c>
      <c r="R8195" s="3">
        <f>C8195-(M8195-Key!$B$5)/(24*Key!$B$6)</f>
        <v>44130.827157407402</v>
      </c>
      <c r="S8195">
        <f>M8195-Key!$B$5</f>
        <v>14.92</v>
      </c>
      <c r="T8195" s="2">
        <f t="shared" ref="T8195:T8258" si="640">ROUND(C8195*24*60/10,0)/(24*6)-1</f>
        <v>44129.840277777781</v>
      </c>
      <c r="U8195" t="str">
        <f t="shared" ref="U8195:U8258" si="641">TEXT(T8195,"mm-dd-yyyy hh:mm")</f>
        <v>10-25-2020 20:10</v>
      </c>
      <c r="V8195">
        <f>IFERROR(IF(W8195=Z8195,VLOOKUP($U8195,[1]C8842!$G$2:$M$145,3,FALSE),0),0)</f>
        <v>0</v>
      </c>
      <c r="W8195">
        <f>VLOOKUP(RIGHT($V$1,5),Key!$A$9:$B$14,2,FALSE)</f>
        <v>10.199999999999999</v>
      </c>
      <c r="X8195">
        <f t="shared" si="639"/>
        <v>0</v>
      </c>
      <c r="Y8195">
        <f>VLOOKUP(RIGHT($X$1,5),Key!$A$9:$B$14,2,FALSE)</f>
        <v>3.7</v>
      </c>
      <c r="Z8195">
        <f t="shared" ref="Z8195:Z8258" si="642">M8195-MIN(ABS(Y8195-M8195),ABS(W8195-M8195))</f>
        <v>10.199999999999999</v>
      </c>
      <c r="AA8195">
        <f t="shared" ref="AA8195:AA8258" si="643">SUM(V8195,X8195)</f>
        <v>0</v>
      </c>
    </row>
    <row r="8196" spans="1:27" x14ac:dyDescent="0.3">
      <c r="A8196">
        <v>100067</v>
      </c>
      <c r="B8196">
        <v>230922</v>
      </c>
      <c r="C8196" s="3">
        <v>44130.84097222222</v>
      </c>
      <c r="D8196">
        <v>3</v>
      </c>
      <c r="E8196">
        <v>2</v>
      </c>
      <c r="F8196" t="s">
        <v>26</v>
      </c>
      <c r="G8196">
        <v>1</v>
      </c>
      <c r="H8196">
        <v>63.996090000000002</v>
      </c>
      <c r="I8196">
        <v>15.320309999999999</v>
      </c>
      <c r="J8196">
        <v>0.88671880000000003</v>
      </c>
      <c r="K8196">
        <v>94.039060000000006</v>
      </c>
      <c r="L8196" s="3">
        <v>44130.593055555553</v>
      </c>
      <c r="M8196">
        <v>17.18</v>
      </c>
      <c r="N8196" t="s">
        <v>28</v>
      </c>
      <c r="P8196">
        <f>(C8196-Key!$B$1)*24</f>
        <v>5.1333333333022892</v>
      </c>
      <c r="Q8196">
        <f>(Key!$B$2-'17.1'!C8196)*24</f>
        <v>-2.1833333332906477</v>
      </c>
      <c r="R8196" s="3">
        <f>C8196-(M8196-Key!$B$5)/(24*Key!$B$6)</f>
        <v>44130.827157407402</v>
      </c>
      <c r="S8196">
        <f>M8196-Key!$B$5</f>
        <v>14.92</v>
      </c>
      <c r="T8196" s="2">
        <f t="shared" si="640"/>
        <v>44129.840277777781</v>
      </c>
      <c r="U8196" t="str">
        <f t="shared" si="641"/>
        <v>10-25-2020 20:10</v>
      </c>
      <c r="V8196">
        <f>IFERROR(IF(W8196=Z8196,VLOOKUP($U8196,[1]C8842!$G$2:$M$145,3,FALSE),0),0)</f>
        <v>0</v>
      </c>
      <c r="W8196">
        <f>VLOOKUP(RIGHT($V$1,5),Key!$A$9:$B$14,2,FALSE)</f>
        <v>10.199999999999999</v>
      </c>
      <c r="X8196">
        <f t="shared" ref="X8196:X8259" si="644">$X$2</f>
        <v>0</v>
      </c>
      <c r="Y8196">
        <f>VLOOKUP(RIGHT($X$1,5),Key!$A$9:$B$14,2,FALSE)</f>
        <v>3.7</v>
      </c>
      <c r="Z8196">
        <f t="shared" si="642"/>
        <v>10.199999999999999</v>
      </c>
      <c r="AA8196">
        <f t="shared" si="643"/>
        <v>0</v>
      </c>
    </row>
    <row r="8197" spans="1:27" x14ac:dyDescent="0.3">
      <c r="A8197">
        <v>100067</v>
      </c>
      <c r="B8197">
        <v>230922</v>
      </c>
      <c r="C8197" s="3">
        <v>44130.841666666667</v>
      </c>
      <c r="D8197">
        <v>3</v>
      </c>
      <c r="E8197">
        <v>2</v>
      </c>
      <c r="F8197" t="s">
        <v>26</v>
      </c>
      <c r="G8197">
        <v>1</v>
      </c>
      <c r="H8197">
        <v>63.710940000000001</v>
      </c>
      <c r="I8197">
        <v>14.226559999999999</v>
      </c>
      <c r="J8197">
        <v>0.84375</v>
      </c>
      <c r="K8197">
        <v>94.039060000000006</v>
      </c>
      <c r="L8197" s="3">
        <v>44130.593055555553</v>
      </c>
      <c r="M8197">
        <v>17.18</v>
      </c>
      <c r="N8197" t="s">
        <v>28</v>
      </c>
      <c r="P8197">
        <f>(C8197-Key!$B$1)*24</f>
        <v>5.1500000000232831</v>
      </c>
      <c r="Q8197">
        <f>(Key!$B$2-'17.1'!C8197)*24</f>
        <v>-2.2000000000116415</v>
      </c>
      <c r="R8197" s="3">
        <f>C8197-(M8197-Key!$B$5)/(24*Key!$B$6)</f>
        <v>44130.827851851849</v>
      </c>
      <c r="S8197">
        <f>M8197-Key!$B$5</f>
        <v>14.92</v>
      </c>
      <c r="T8197" s="2">
        <f t="shared" si="640"/>
        <v>44129.840277777781</v>
      </c>
      <c r="U8197" t="str">
        <f t="shared" si="641"/>
        <v>10-25-2020 20:10</v>
      </c>
      <c r="V8197">
        <f>IFERROR(IF(W8197=Z8197,VLOOKUP($U8197,[1]C8842!$G$2:$M$145,3,FALSE),0),0)</f>
        <v>0</v>
      </c>
      <c r="W8197">
        <f>VLOOKUP(RIGHT($V$1,5),Key!$A$9:$B$14,2,FALSE)</f>
        <v>10.199999999999999</v>
      </c>
      <c r="X8197">
        <f t="shared" si="644"/>
        <v>0</v>
      </c>
      <c r="Y8197">
        <f>VLOOKUP(RIGHT($X$1,5),Key!$A$9:$B$14,2,FALSE)</f>
        <v>3.7</v>
      </c>
      <c r="Z8197">
        <f t="shared" si="642"/>
        <v>10.199999999999999</v>
      </c>
      <c r="AA8197">
        <f t="shared" si="643"/>
        <v>0</v>
      </c>
    </row>
    <row r="8198" spans="1:27" x14ac:dyDescent="0.3">
      <c r="A8198">
        <v>100067</v>
      </c>
      <c r="B8198">
        <v>230922</v>
      </c>
      <c r="C8198" s="3">
        <v>44130.841666666667</v>
      </c>
      <c r="D8198">
        <v>3</v>
      </c>
      <c r="E8198">
        <v>2</v>
      </c>
      <c r="F8198" t="s">
        <v>26</v>
      </c>
      <c r="G8198">
        <v>1</v>
      </c>
      <c r="H8198">
        <v>67.054689999999994</v>
      </c>
      <c r="I8198">
        <v>17.222660000000001</v>
      </c>
      <c r="J8198">
        <v>0.921875</v>
      </c>
      <c r="K8198">
        <v>92.039060000000006</v>
      </c>
      <c r="L8198" s="3">
        <v>44130.593055555553</v>
      </c>
      <c r="M8198">
        <v>17.18</v>
      </c>
      <c r="N8198" t="s">
        <v>28</v>
      </c>
      <c r="P8198">
        <f>(C8198-Key!$B$1)*24</f>
        <v>5.1500000000232831</v>
      </c>
      <c r="Q8198">
        <f>(Key!$B$2-'17.1'!C8198)*24</f>
        <v>-2.2000000000116415</v>
      </c>
      <c r="R8198" s="3">
        <f>C8198-(M8198-Key!$B$5)/(24*Key!$B$6)</f>
        <v>44130.827851851849</v>
      </c>
      <c r="S8198">
        <f>M8198-Key!$B$5</f>
        <v>14.92</v>
      </c>
      <c r="T8198" s="2">
        <f t="shared" si="640"/>
        <v>44129.840277777781</v>
      </c>
      <c r="U8198" t="str">
        <f t="shared" si="641"/>
        <v>10-25-2020 20:10</v>
      </c>
      <c r="V8198">
        <f>IFERROR(IF(W8198=Z8198,VLOOKUP($U8198,[1]C8842!$G$2:$M$145,3,FALSE),0),0)</f>
        <v>0</v>
      </c>
      <c r="W8198">
        <f>VLOOKUP(RIGHT($V$1,5),Key!$A$9:$B$14,2,FALSE)</f>
        <v>10.199999999999999</v>
      </c>
      <c r="X8198">
        <f t="shared" si="644"/>
        <v>0</v>
      </c>
      <c r="Y8198">
        <f>VLOOKUP(RIGHT($X$1,5),Key!$A$9:$B$14,2,FALSE)</f>
        <v>3.7</v>
      </c>
      <c r="Z8198">
        <f t="shared" si="642"/>
        <v>10.199999999999999</v>
      </c>
      <c r="AA8198">
        <f t="shared" si="643"/>
        <v>0</v>
      </c>
    </row>
    <row r="8199" spans="1:27" x14ac:dyDescent="0.3">
      <c r="A8199">
        <v>100067</v>
      </c>
      <c r="B8199">
        <v>230922</v>
      </c>
      <c r="C8199" s="3">
        <v>44130.841666666667</v>
      </c>
      <c r="D8199">
        <v>2</v>
      </c>
      <c r="E8199">
        <v>1</v>
      </c>
      <c r="F8199" t="s">
        <v>26</v>
      </c>
      <c r="G8199">
        <v>1</v>
      </c>
      <c r="H8199">
        <v>63.492190000000001</v>
      </c>
      <c r="I8199">
        <v>17.242190000000001</v>
      </c>
      <c r="J8199">
        <v>0.97265630000000003</v>
      </c>
      <c r="K8199">
        <v>82.035160000000005</v>
      </c>
      <c r="L8199" s="3">
        <v>44130.593055555553</v>
      </c>
      <c r="M8199">
        <v>17.18</v>
      </c>
      <c r="N8199" t="s">
        <v>28</v>
      </c>
      <c r="P8199">
        <f>(C8199-Key!$B$1)*24</f>
        <v>5.1500000000232831</v>
      </c>
      <c r="Q8199">
        <f>(Key!$B$2-'17.1'!C8199)*24</f>
        <v>-2.2000000000116415</v>
      </c>
      <c r="R8199" s="3">
        <f>C8199-(M8199-Key!$B$5)/(24*Key!$B$6)</f>
        <v>44130.827851851849</v>
      </c>
      <c r="S8199">
        <f>M8199-Key!$B$5</f>
        <v>14.92</v>
      </c>
      <c r="T8199" s="2">
        <f t="shared" si="640"/>
        <v>44129.840277777781</v>
      </c>
      <c r="U8199" t="str">
        <f t="shared" si="641"/>
        <v>10-25-2020 20:10</v>
      </c>
      <c r="V8199">
        <f>IFERROR(IF(W8199=Z8199,VLOOKUP($U8199,[1]C8842!$G$2:$M$145,3,FALSE),0),0)</f>
        <v>0</v>
      </c>
      <c r="W8199">
        <f>VLOOKUP(RIGHT($V$1,5),Key!$A$9:$B$14,2,FALSE)</f>
        <v>10.199999999999999</v>
      </c>
      <c r="X8199">
        <f t="shared" si="644"/>
        <v>0</v>
      </c>
      <c r="Y8199">
        <f>VLOOKUP(RIGHT($X$1,5),Key!$A$9:$B$14,2,FALSE)</f>
        <v>3.7</v>
      </c>
      <c r="Z8199">
        <f t="shared" si="642"/>
        <v>10.199999999999999</v>
      </c>
      <c r="AA8199">
        <f t="shared" si="643"/>
        <v>0</v>
      </c>
    </row>
    <row r="8200" spans="1:27" x14ac:dyDescent="0.3">
      <c r="A8200">
        <v>100067</v>
      </c>
      <c r="B8200">
        <v>230922</v>
      </c>
      <c r="C8200" s="3">
        <v>44130.841666666667</v>
      </c>
      <c r="D8200">
        <v>3</v>
      </c>
      <c r="E8200">
        <v>2</v>
      </c>
      <c r="F8200" t="s">
        <v>26</v>
      </c>
      <c r="G8200">
        <v>2</v>
      </c>
      <c r="H8200">
        <v>71.988280000000003</v>
      </c>
      <c r="I8200">
        <v>22.19922</v>
      </c>
      <c r="J8200">
        <v>1.042969</v>
      </c>
      <c r="K8200">
        <v>95.039060000000006</v>
      </c>
      <c r="L8200" s="3">
        <v>44130.593055555553</v>
      </c>
      <c r="M8200">
        <v>17.18</v>
      </c>
      <c r="N8200" t="s">
        <v>28</v>
      </c>
      <c r="P8200">
        <f>(C8200-Key!$B$1)*24</f>
        <v>5.1500000000232831</v>
      </c>
      <c r="Q8200">
        <f>(Key!$B$2-'17.1'!C8200)*24</f>
        <v>-2.2000000000116415</v>
      </c>
      <c r="R8200" s="3">
        <f>C8200-(M8200-Key!$B$5)/(24*Key!$B$6)</f>
        <v>44130.827851851849</v>
      </c>
      <c r="S8200">
        <f>M8200-Key!$B$5</f>
        <v>14.92</v>
      </c>
      <c r="T8200" s="2">
        <f t="shared" si="640"/>
        <v>44129.840277777781</v>
      </c>
      <c r="U8200" t="str">
        <f t="shared" si="641"/>
        <v>10-25-2020 20:10</v>
      </c>
      <c r="V8200">
        <f>IFERROR(IF(W8200=Z8200,VLOOKUP($U8200,[1]C8842!$G$2:$M$145,3,FALSE),0),0)</f>
        <v>0</v>
      </c>
      <c r="W8200">
        <f>VLOOKUP(RIGHT($V$1,5),Key!$A$9:$B$14,2,FALSE)</f>
        <v>10.199999999999999</v>
      </c>
      <c r="X8200">
        <f t="shared" si="644"/>
        <v>0</v>
      </c>
      <c r="Y8200">
        <f>VLOOKUP(RIGHT($X$1,5),Key!$A$9:$B$14,2,FALSE)</f>
        <v>3.7</v>
      </c>
      <c r="Z8200">
        <f t="shared" si="642"/>
        <v>10.199999999999999</v>
      </c>
      <c r="AA8200">
        <f t="shared" si="643"/>
        <v>0</v>
      </c>
    </row>
    <row r="8201" spans="1:27" x14ac:dyDescent="0.3">
      <c r="A8201">
        <v>100067</v>
      </c>
      <c r="B8201">
        <v>230922</v>
      </c>
      <c r="C8201" s="3">
        <v>44130.841666666667</v>
      </c>
      <c r="D8201">
        <v>2</v>
      </c>
      <c r="E8201">
        <v>1</v>
      </c>
      <c r="F8201" t="s">
        <v>26</v>
      </c>
      <c r="G8201">
        <v>1</v>
      </c>
      <c r="H8201">
        <v>76.339839999999995</v>
      </c>
      <c r="I8201">
        <v>17.29297</v>
      </c>
      <c r="J8201">
        <v>0.80859380000000003</v>
      </c>
      <c r="K8201">
        <v>82.035160000000005</v>
      </c>
      <c r="L8201" s="3">
        <v>44130.593055555553</v>
      </c>
      <c r="M8201">
        <v>17.18</v>
      </c>
      <c r="N8201" t="s">
        <v>28</v>
      </c>
      <c r="P8201">
        <f>(C8201-Key!$B$1)*24</f>
        <v>5.1500000000232831</v>
      </c>
      <c r="Q8201">
        <f>(Key!$B$2-'17.1'!C8201)*24</f>
        <v>-2.2000000000116415</v>
      </c>
      <c r="R8201" s="3">
        <f>C8201-(M8201-Key!$B$5)/(24*Key!$B$6)</f>
        <v>44130.827851851849</v>
      </c>
      <c r="S8201">
        <f>M8201-Key!$B$5</f>
        <v>14.92</v>
      </c>
      <c r="T8201" s="2">
        <f t="shared" si="640"/>
        <v>44129.840277777781</v>
      </c>
      <c r="U8201" t="str">
        <f t="shared" si="641"/>
        <v>10-25-2020 20:10</v>
      </c>
      <c r="V8201">
        <f>IFERROR(IF(W8201=Z8201,VLOOKUP($U8201,[1]C8842!$G$2:$M$145,3,FALSE),0),0)</f>
        <v>0</v>
      </c>
      <c r="W8201">
        <f>VLOOKUP(RIGHT($V$1,5),Key!$A$9:$B$14,2,FALSE)</f>
        <v>10.199999999999999</v>
      </c>
      <c r="X8201">
        <f t="shared" si="644"/>
        <v>0</v>
      </c>
      <c r="Y8201">
        <f>VLOOKUP(RIGHT($X$1,5),Key!$A$9:$B$14,2,FALSE)</f>
        <v>3.7</v>
      </c>
      <c r="Z8201">
        <f t="shared" si="642"/>
        <v>10.199999999999999</v>
      </c>
      <c r="AA8201">
        <f t="shared" si="643"/>
        <v>0</v>
      </c>
    </row>
    <row r="8202" spans="1:27" x14ac:dyDescent="0.3">
      <c r="A8202">
        <v>100067</v>
      </c>
      <c r="B8202">
        <v>230922</v>
      </c>
      <c r="C8202" s="3">
        <v>44130.841666666667</v>
      </c>
      <c r="D8202">
        <v>3</v>
      </c>
      <c r="E8202">
        <v>2</v>
      </c>
      <c r="F8202" t="s">
        <v>26</v>
      </c>
      <c r="G8202">
        <v>1</v>
      </c>
      <c r="H8202">
        <v>74.40625</v>
      </c>
      <c r="I8202">
        <v>19.789059999999999</v>
      </c>
      <c r="J8202">
        <v>0.921875</v>
      </c>
      <c r="K8202">
        <v>96.039060000000006</v>
      </c>
      <c r="L8202" s="3">
        <v>44130.593055555553</v>
      </c>
      <c r="M8202">
        <v>17.18</v>
      </c>
      <c r="N8202" t="s">
        <v>28</v>
      </c>
      <c r="P8202">
        <f>(C8202-Key!$B$1)*24</f>
        <v>5.1500000000232831</v>
      </c>
      <c r="Q8202">
        <f>(Key!$B$2-'17.1'!C8202)*24</f>
        <v>-2.2000000000116415</v>
      </c>
      <c r="R8202" s="3">
        <f>C8202-(M8202-Key!$B$5)/(24*Key!$B$6)</f>
        <v>44130.827851851849</v>
      </c>
      <c r="S8202">
        <f>M8202-Key!$B$5</f>
        <v>14.92</v>
      </c>
      <c r="T8202" s="2">
        <f t="shared" si="640"/>
        <v>44129.840277777781</v>
      </c>
      <c r="U8202" t="str">
        <f t="shared" si="641"/>
        <v>10-25-2020 20:10</v>
      </c>
      <c r="V8202">
        <f>IFERROR(IF(W8202=Z8202,VLOOKUP($U8202,[1]C8842!$G$2:$M$145,3,FALSE),0),0)</f>
        <v>0</v>
      </c>
      <c r="W8202">
        <f>VLOOKUP(RIGHT($V$1,5),Key!$A$9:$B$14,2,FALSE)</f>
        <v>10.199999999999999</v>
      </c>
      <c r="X8202">
        <f t="shared" si="644"/>
        <v>0</v>
      </c>
      <c r="Y8202">
        <f>VLOOKUP(RIGHT($X$1,5),Key!$A$9:$B$14,2,FALSE)</f>
        <v>3.7</v>
      </c>
      <c r="Z8202">
        <f t="shared" si="642"/>
        <v>10.199999999999999</v>
      </c>
      <c r="AA8202">
        <f t="shared" si="643"/>
        <v>0</v>
      </c>
    </row>
    <row r="8203" spans="1:27" x14ac:dyDescent="0.3">
      <c r="A8203">
        <v>100067</v>
      </c>
      <c r="B8203">
        <v>230922</v>
      </c>
      <c r="C8203" s="3">
        <v>44130.841666666667</v>
      </c>
      <c r="D8203">
        <v>0</v>
      </c>
      <c r="E8203">
        <v>2</v>
      </c>
      <c r="F8203" t="s">
        <v>25</v>
      </c>
      <c r="G8203">
        <v>2</v>
      </c>
      <c r="H8203">
        <v>65.960939999999994</v>
      </c>
      <c r="I8203">
        <v>20.640630000000002</v>
      </c>
      <c r="J8203">
        <v>1.074219</v>
      </c>
      <c r="K8203">
        <v>46.019530000000003</v>
      </c>
      <c r="L8203" s="3">
        <v>44130.593055555553</v>
      </c>
      <c r="M8203">
        <v>17.18</v>
      </c>
      <c r="N8203" t="s">
        <v>28</v>
      </c>
      <c r="P8203">
        <f>(C8203-Key!$B$1)*24</f>
        <v>5.1500000000232831</v>
      </c>
      <c r="Q8203">
        <f>(Key!$B$2-'17.1'!C8203)*24</f>
        <v>-2.2000000000116415</v>
      </c>
      <c r="R8203" s="3">
        <f>C8203-(M8203-Key!$B$5)/(24*Key!$B$6)</f>
        <v>44130.827851851849</v>
      </c>
      <c r="S8203">
        <f>M8203-Key!$B$5</f>
        <v>14.92</v>
      </c>
      <c r="T8203" s="2">
        <f t="shared" si="640"/>
        <v>44129.840277777781</v>
      </c>
      <c r="U8203" t="str">
        <f t="shared" si="641"/>
        <v>10-25-2020 20:10</v>
      </c>
      <c r="V8203">
        <f>IFERROR(IF(W8203=Z8203,VLOOKUP($U8203,[1]C8842!$G$2:$M$145,3,FALSE),0),0)</f>
        <v>0</v>
      </c>
      <c r="W8203">
        <f>VLOOKUP(RIGHT($V$1,5),Key!$A$9:$B$14,2,FALSE)</f>
        <v>10.199999999999999</v>
      </c>
      <c r="X8203">
        <f t="shared" si="644"/>
        <v>0</v>
      </c>
      <c r="Y8203">
        <f>VLOOKUP(RIGHT($X$1,5),Key!$A$9:$B$14,2,FALSE)</f>
        <v>3.7</v>
      </c>
      <c r="Z8203">
        <f t="shared" si="642"/>
        <v>10.199999999999999</v>
      </c>
      <c r="AA8203">
        <f t="shared" si="643"/>
        <v>0</v>
      </c>
    </row>
    <row r="8204" spans="1:27" x14ac:dyDescent="0.3">
      <c r="A8204">
        <v>100067</v>
      </c>
      <c r="B8204">
        <v>230922</v>
      </c>
      <c r="C8204" s="3">
        <v>44130.841666666667</v>
      </c>
      <c r="D8204">
        <v>1</v>
      </c>
      <c r="E8204">
        <v>1</v>
      </c>
      <c r="F8204" t="s">
        <v>25</v>
      </c>
      <c r="G8204">
        <v>1</v>
      </c>
      <c r="H8204">
        <v>74.417969999999997</v>
      </c>
      <c r="I8204">
        <v>18.84375</v>
      </c>
      <c r="J8204">
        <v>0.88671880000000003</v>
      </c>
      <c r="K8204">
        <v>58.023440000000001</v>
      </c>
      <c r="L8204" s="3">
        <v>44130.593055555553</v>
      </c>
      <c r="M8204">
        <v>17.18</v>
      </c>
      <c r="N8204" t="s">
        <v>28</v>
      </c>
      <c r="P8204">
        <f>(C8204-Key!$B$1)*24</f>
        <v>5.1500000000232831</v>
      </c>
      <c r="Q8204">
        <f>(Key!$B$2-'17.1'!C8204)*24</f>
        <v>-2.2000000000116415</v>
      </c>
      <c r="R8204" s="3">
        <f>C8204-(M8204-Key!$B$5)/(24*Key!$B$6)</f>
        <v>44130.827851851849</v>
      </c>
      <c r="S8204">
        <f>M8204-Key!$B$5</f>
        <v>14.92</v>
      </c>
      <c r="T8204" s="2">
        <f t="shared" si="640"/>
        <v>44129.840277777781</v>
      </c>
      <c r="U8204" t="str">
        <f t="shared" si="641"/>
        <v>10-25-2020 20:10</v>
      </c>
      <c r="V8204">
        <f>IFERROR(IF(W8204=Z8204,VLOOKUP($U8204,[1]C8842!$G$2:$M$145,3,FALSE),0),0)</f>
        <v>0</v>
      </c>
      <c r="W8204">
        <f>VLOOKUP(RIGHT($V$1,5),Key!$A$9:$B$14,2,FALSE)</f>
        <v>10.199999999999999</v>
      </c>
      <c r="X8204">
        <f t="shared" si="644"/>
        <v>0</v>
      </c>
      <c r="Y8204">
        <f>VLOOKUP(RIGHT($X$1,5),Key!$A$9:$B$14,2,FALSE)</f>
        <v>3.7</v>
      </c>
      <c r="Z8204">
        <f t="shared" si="642"/>
        <v>10.199999999999999</v>
      </c>
      <c r="AA8204">
        <f t="shared" si="643"/>
        <v>0</v>
      </c>
    </row>
    <row r="8205" spans="1:27" x14ac:dyDescent="0.3">
      <c r="A8205">
        <v>100067</v>
      </c>
      <c r="B8205">
        <v>230922</v>
      </c>
      <c r="C8205" s="3">
        <v>44130.841666666667</v>
      </c>
      <c r="D8205">
        <v>2</v>
      </c>
      <c r="E8205">
        <v>1</v>
      </c>
      <c r="F8205" t="s">
        <v>26</v>
      </c>
      <c r="G8205">
        <v>5</v>
      </c>
      <c r="H8205">
        <v>76.871089999999995</v>
      </c>
      <c r="I8205">
        <v>82.257810000000006</v>
      </c>
      <c r="J8205">
        <v>3.0546880000000001</v>
      </c>
      <c r="K8205">
        <v>83.035160000000005</v>
      </c>
      <c r="L8205" s="3">
        <v>44130.593055555553</v>
      </c>
      <c r="M8205">
        <v>17.18</v>
      </c>
      <c r="N8205" t="s">
        <v>28</v>
      </c>
      <c r="P8205">
        <f>(C8205-Key!$B$1)*24</f>
        <v>5.1500000000232831</v>
      </c>
      <c r="Q8205">
        <f>(Key!$B$2-'17.1'!C8205)*24</f>
        <v>-2.2000000000116415</v>
      </c>
      <c r="R8205" s="3">
        <f>C8205-(M8205-Key!$B$5)/(24*Key!$B$6)</f>
        <v>44130.827851851849</v>
      </c>
      <c r="S8205">
        <f>M8205-Key!$B$5</f>
        <v>14.92</v>
      </c>
      <c r="T8205" s="2">
        <f t="shared" si="640"/>
        <v>44129.840277777781</v>
      </c>
      <c r="U8205" t="str">
        <f t="shared" si="641"/>
        <v>10-25-2020 20:10</v>
      </c>
      <c r="V8205">
        <f>IFERROR(IF(W8205=Z8205,VLOOKUP($U8205,[1]C8842!$G$2:$M$145,3,FALSE),0),0)</f>
        <v>0</v>
      </c>
      <c r="W8205">
        <f>VLOOKUP(RIGHT($V$1,5),Key!$A$9:$B$14,2,FALSE)</f>
        <v>10.199999999999999</v>
      </c>
      <c r="X8205">
        <f t="shared" si="644"/>
        <v>0</v>
      </c>
      <c r="Y8205">
        <f>VLOOKUP(RIGHT($X$1,5),Key!$A$9:$B$14,2,FALSE)</f>
        <v>3.7</v>
      </c>
      <c r="Z8205">
        <f t="shared" si="642"/>
        <v>10.199999999999999</v>
      </c>
      <c r="AA8205">
        <f t="shared" si="643"/>
        <v>0</v>
      </c>
    </row>
    <row r="8206" spans="1:27" x14ac:dyDescent="0.3">
      <c r="A8206">
        <v>100067</v>
      </c>
      <c r="B8206">
        <v>230922</v>
      </c>
      <c r="C8206" s="3">
        <v>44130.841666666667</v>
      </c>
      <c r="D8206">
        <v>2</v>
      </c>
      <c r="E8206">
        <v>1</v>
      </c>
      <c r="F8206" t="s">
        <v>26</v>
      </c>
      <c r="G8206">
        <v>1</v>
      </c>
      <c r="H8206">
        <v>76.320310000000006</v>
      </c>
      <c r="I8206">
        <v>18.95703</v>
      </c>
      <c r="J8206">
        <v>0.8671875</v>
      </c>
      <c r="K8206">
        <v>82.035160000000005</v>
      </c>
      <c r="L8206" s="3">
        <v>44130.593055555553</v>
      </c>
      <c r="M8206">
        <v>17.18</v>
      </c>
      <c r="N8206" t="s">
        <v>28</v>
      </c>
      <c r="P8206">
        <f>(C8206-Key!$B$1)*24</f>
        <v>5.1500000000232831</v>
      </c>
      <c r="Q8206">
        <f>(Key!$B$2-'17.1'!C8206)*24</f>
        <v>-2.2000000000116415</v>
      </c>
      <c r="R8206" s="3">
        <f>C8206-(M8206-Key!$B$5)/(24*Key!$B$6)</f>
        <v>44130.827851851849</v>
      </c>
      <c r="S8206">
        <f>M8206-Key!$B$5</f>
        <v>14.92</v>
      </c>
      <c r="T8206" s="2">
        <f t="shared" si="640"/>
        <v>44129.840277777781</v>
      </c>
      <c r="U8206" t="str">
        <f t="shared" si="641"/>
        <v>10-25-2020 20:10</v>
      </c>
      <c r="V8206">
        <f>IFERROR(IF(W8206=Z8206,VLOOKUP($U8206,[1]C8842!$G$2:$M$145,3,FALSE),0),0)</f>
        <v>0</v>
      </c>
      <c r="W8206">
        <f>VLOOKUP(RIGHT($V$1,5),Key!$A$9:$B$14,2,FALSE)</f>
        <v>10.199999999999999</v>
      </c>
      <c r="X8206">
        <f t="shared" si="644"/>
        <v>0</v>
      </c>
      <c r="Y8206">
        <f>VLOOKUP(RIGHT($X$1,5),Key!$A$9:$B$14,2,FALSE)</f>
        <v>3.7</v>
      </c>
      <c r="Z8206">
        <f t="shared" si="642"/>
        <v>10.199999999999999</v>
      </c>
      <c r="AA8206">
        <f t="shared" si="643"/>
        <v>0</v>
      </c>
    </row>
    <row r="8207" spans="1:27" x14ac:dyDescent="0.3">
      <c r="A8207">
        <v>100067</v>
      </c>
      <c r="B8207">
        <v>230922</v>
      </c>
      <c r="C8207" s="3">
        <v>44130.841666666667</v>
      </c>
      <c r="D8207">
        <v>2</v>
      </c>
      <c r="E8207">
        <v>1</v>
      </c>
      <c r="F8207" t="s">
        <v>26</v>
      </c>
      <c r="G8207">
        <v>2</v>
      </c>
      <c r="H8207">
        <v>73.585939999999994</v>
      </c>
      <c r="I8207">
        <v>21.023440000000001</v>
      </c>
      <c r="J8207">
        <v>0.9765625</v>
      </c>
      <c r="K8207">
        <v>80.03125</v>
      </c>
      <c r="L8207" s="3">
        <v>44130.593055555553</v>
      </c>
      <c r="M8207">
        <v>17.18</v>
      </c>
      <c r="N8207" t="s">
        <v>28</v>
      </c>
      <c r="P8207">
        <f>(C8207-Key!$B$1)*24</f>
        <v>5.1500000000232831</v>
      </c>
      <c r="Q8207">
        <f>(Key!$B$2-'17.1'!C8207)*24</f>
        <v>-2.2000000000116415</v>
      </c>
      <c r="R8207" s="3">
        <f>C8207-(M8207-Key!$B$5)/(24*Key!$B$6)</f>
        <v>44130.827851851849</v>
      </c>
      <c r="S8207">
        <f>M8207-Key!$B$5</f>
        <v>14.92</v>
      </c>
      <c r="T8207" s="2">
        <f t="shared" si="640"/>
        <v>44129.840277777781</v>
      </c>
      <c r="U8207" t="str">
        <f t="shared" si="641"/>
        <v>10-25-2020 20:10</v>
      </c>
      <c r="V8207">
        <f>IFERROR(IF(W8207=Z8207,VLOOKUP($U8207,[1]C8842!$G$2:$M$145,3,FALSE),0),0)</f>
        <v>0</v>
      </c>
      <c r="W8207">
        <f>VLOOKUP(RIGHT($V$1,5),Key!$A$9:$B$14,2,FALSE)</f>
        <v>10.199999999999999</v>
      </c>
      <c r="X8207">
        <f t="shared" si="644"/>
        <v>0</v>
      </c>
      <c r="Y8207">
        <f>VLOOKUP(RIGHT($X$1,5),Key!$A$9:$B$14,2,FALSE)</f>
        <v>3.7</v>
      </c>
      <c r="Z8207">
        <f t="shared" si="642"/>
        <v>10.199999999999999</v>
      </c>
      <c r="AA8207">
        <f t="shared" si="643"/>
        <v>0</v>
      </c>
    </row>
    <row r="8208" spans="1:27" x14ac:dyDescent="0.3">
      <c r="A8208">
        <v>100067</v>
      </c>
      <c r="B8208">
        <v>230922</v>
      </c>
      <c r="C8208" s="3">
        <v>44130.841666666667</v>
      </c>
      <c r="D8208">
        <v>3</v>
      </c>
      <c r="E8208">
        <v>2</v>
      </c>
      <c r="F8208" t="s">
        <v>26</v>
      </c>
      <c r="G8208">
        <v>5</v>
      </c>
      <c r="H8208">
        <v>68.371089999999995</v>
      </c>
      <c r="I8208">
        <v>81.316410000000005</v>
      </c>
      <c r="J8208">
        <v>3.3984380000000001</v>
      </c>
      <c r="K8208">
        <v>92.039060000000006</v>
      </c>
      <c r="L8208" s="3">
        <v>44130.593055555553</v>
      </c>
      <c r="M8208">
        <v>17.18</v>
      </c>
      <c r="N8208" t="s">
        <v>28</v>
      </c>
      <c r="P8208">
        <f>(C8208-Key!$B$1)*24</f>
        <v>5.1500000000232831</v>
      </c>
      <c r="Q8208">
        <f>(Key!$B$2-'17.1'!C8208)*24</f>
        <v>-2.2000000000116415</v>
      </c>
      <c r="R8208" s="3">
        <f>C8208-(M8208-Key!$B$5)/(24*Key!$B$6)</f>
        <v>44130.827851851849</v>
      </c>
      <c r="S8208">
        <f>M8208-Key!$B$5</f>
        <v>14.92</v>
      </c>
      <c r="T8208" s="2">
        <f t="shared" si="640"/>
        <v>44129.840277777781</v>
      </c>
      <c r="U8208" t="str">
        <f t="shared" si="641"/>
        <v>10-25-2020 20:10</v>
      </c>
      <c r="V8208">
        <f>IFERROR(IF(W8208=Z8208,VLOOKUP($U8208,[1]C8842!$G$2:$M$145,3,FALSE),0),0)</f>
        <v>0</v>
      </c>
      <c r="W8208">
        <f>VLOOKUP(RIGHT($V$1,5),Key!$A$9:$B$14,2,FALSE)</f>
        <v>10.199999999999999</v>
      </c>
      <c r="X8208">
        <f t="shared" si="644"/>
        <v>0</v>
      </c>
      <c r="Y8208">
        <f>VLOOKUP(RIGHT($X$1,5),Key!$A$9:$B$14,2,FALSE)</f>
        <v>3.7</v>
      </c>
      <c r="Z8208">
        <f t="shared" si="642"/>
        <v>10.199999999999999</v>
      </c>
      <c r="AA8208">
        <f t="shared" si="643"/>
        <v>0</v>
      </c>
    </row>
    <row r="8209" spans="1:27" x14ac:dyDescent="0.3">
      <c r="A8209">
        <v>100067</v>
      </c>
      <c r="B8209">
        <v>230922</v>
      </c>
      <c r="C8209" s="3">
        <v>44130.841666666667</v>
      </c>
      <c r="D8209">
        <v>3</v>
      </c>
      <c r="E8209">
        <v>2</v>
      </c>
      <c r="F8209" t="s">
        <v>26</v>
      </c>
      <c r="G8209">
        <v>1</v>
      </c>
      <c r="H8209">
        <v>73.382810000000006</v>
      </c>
      <c r="I8209">
        <v>17.90625</v>
      </c>
      <c r="J8209">
        <v>0.8671875</v>
      </c>
      <c r="K8209">
        <v>96.039060000000006</v>
      </c>
      <c r="L8209" s="3">
        <v>44130.593055555553</v>
      </c>
      <c r="M8209">
        <v>17.18</v>
      </c>
      <c r="N8209" t="s">
        <v>28</v>
      </c>
      <c r="P8209">
        <f>(C8209-Key!$B$1)*24</f>
        <v>5.1500000000232831</v>
      </c>
      <c r="Q8209">
        <f>(Key!$B$2-'17.1'!C8209)*24</f>
        <v>-2.2000000000116415</v>
      </c>
      <c r="R8209" s="3">
        <f>C8209-(M8209-Key!$B$5)/(24*Key!$B$6)</f>
        <v>44130.827851851849</v>
      </c>
      <c r="S8209">
        <f>M8209-Key!$B$5</f>
        <v>14.92</v>
      </c>
      <c r="T8209" s="2">
        <f t="shared" si="640"/>
        <v>44129.840277777781</v>
      </c>
      <c r="U8209" t="str">
        <f t="shared" si="641"/>
        <v>10-25-2020 20:10</v>
      </c>
      <c r="V8209">
        <f>IFERROR(IF(W8209=Z8209,VLOOKUP($U8209,[1]C8842!$G$2:$M$145,3,FALSE),0),0)</f>
        <v>0</v>
      </c>
      <c r="W8209">
        <f>VLOOKUP(RIGHT($V$1,5),Key!$A$9:$B$14,2,FALSE)</f>
        <v>10.199999999999999</v>
      </c>
      <c r="X8209">
        <f t="shared" si="644"/>
        <v>0</v>
      </c>
      <c r="Y8209">
        <f>VLOOKUP(RIGHT($X$1,5),Key!$A$9:$B$14,2,FALSE)</f>
        <v>3.7</v>
      </c>
      <c r="Z8209">
        <f t="shared" si="642"/>
        <v>10.199999999999999</v>
      </c>
      <c r="AA8209">
        <f t="shared" si="643"/>
        <v>0</v>
      </c>
    </row>
    <row r="8210" spans="1:27" x14ac:dyDescent="0.3">
      <c r="A8210">
        <v>100067</v>
      </c>
      <c r="B8210">
        <v>230922</v>
      </c>
      <c r="C8210" s="3">
        <v>44130.841666666667</v>
      </c>
      <c r="D8210">
        <v>0</v>
      </c>
      <c r="E8210">
        <v>2</v>
      </c>
      <c r="F8210" t="s">
        <v>25</v>
      </c>
      <c r="G8210">
        <v>1</v>
      </c>
      <c r="H8210">
        <v>64.933589999999995</v>
      </c>
      <c r="I8210">
        <v>15.773440000000001</v>
      </c>
      <c r="J8210">
        <v>0.890625</v>
      </c>
      <c r="K8210">
        <v>46.019530000000003</v>
      </c>
      <c r="L8210" s="3">
        <v>44130.593055555553</v>
      </c>
      <c r="M8210">
        <v>17.18</v>
      </c>
      <c r="N8210" t="s">
        <v>28</v>
      </c>
      <c r="P8210">
        <f>(C8210-Key!$B$1)*24</f>
        <v>5.1500000000232831</v>
      </c>
      <c r="Q8210">
        <f>(Key!$B$2-'17.1'!C8210)*24</f>
        <v>-2.2000000000116415</v>
      </c>
      <c r="R8210" s="3">
        <f>C8210-(M8210-Key!$B$5)/(24*Key!$B$6)</f>
        <v>44130.827851851849</v>
      </c>
      <c r="S8210">
        <f>M8210-Key!$B$5</f>
        <v>14.92</v>
      </c>
      <c r="T8210" s="2">
        <f t="shared" si="640"/>
        <v>44129.840277777781</v>
      </c>
      <c r="U8210" t="str">
        <f t="shared" si="641"/>
        <v>10-25-2020 20:10</v>
      </c>
      <c r="V8210">
        <f>IFERROR(IF(W8210=Z8210,VLOOKUP($U8210,[1]C8842!$G$2:$M$145,3,FALSE),0),0)</f>
        <v>0</v>
      </c>
      <c r="W8210">
        <f>VLOOKUP(RIGHT($V$1,5),Key!$A$9:$B$14,2,FALSE)</f>
        <v>10.199999999999999</v>
      </c>
      <c r="X8210">
        <f t="shared" si="644"/>
        <v>0</v>
      </c>
      <c r="Y8210">
        <f>VLOOKUP(RIGHT($X$1,5),Key!$A$9:$B$14,2,FALSE)</f>
        <v>3.7</v>
      </c>
      <c r="Z8210">
        <f t="shared" si="642"/>
        <v>10.199999999999999</v>
      </c>
      <c r="AA8210">
        <f t="shared" si="643"/>
        <v>0</v>
      </c>
    </row>
    <row r="8211" spans="1:27" x14ac:dyDescent="0.3">
      <c r="A8211">
        <v>100067</v>
      </c>
      <c r="B8211">
        <v>230922</v>
      </c>
      <c r="C8211" s="3">
        <v>44130.841666666667</v>
      </c>
      <c r="D8211">
        <v>1</v>
      </c>
      <c r="E8211">
        <v>1</v>
      </c>
      <c r="F8211" t="s">
        <v>25</v>
      </c>
      <c r="G8211">
        <v>1</v>
      </c>
      <c r="H8211">
        <v>74.683589999999995</v>
      </c>
      <c r="I8211">
        <v>15.4375</v>
      </c>
      <c r="J8211">
        <v>0.76171880000000003</v>
      </c>
      <c r="K8211">
        <v>58.023440000000001</v>
      </c>
      <c r="L8211" s="3">
        <v>44130.593055555553</v>
      </c>
      <c r="M8211">
        <v>17.18</v>
      </c>
      <c r="N8211" t="s">
        <v>28</v>
      </c>
      <c r="P8211">
        <f>(C8211-Key!$B$1)*24</f>
        <v>5.1500000000232831</v>
      </c>
      <c r="Q8211">
        <f>(Key!$B$2-'17.1'!C8211)*24</f>
        <v>-2.2000000000116415</v>
      </c>
      <c r="R8211" s="3">
        <f>C8211-(M8211-Key!$B$5)/(24*Key!$B$6)</f>
        <v>44130.827851851849</v>
      </c>
      <c r="S8211">
        <f>M8211-Key!$B$5</f>
        <v>14.92</v>
      </c>
      <c r="T8211" s="2">
        <f t="shared" si="640"/>
        <v>44129.840277777781</v>
      </c>
      <c r="U8211" t="str">
        <f t="shared" si="641"/>
        <v>10-25-2020 20:10</v>
      </c>
      <c r="V8211">
        <f>IFERROR(IF(W8211=Z8211,VLOOKUP($U8211,[1]C8842!$G$2:$M$145,3,FALSE),0),0)</f>
        <v>0</v>
      </c>
      <c r="W8211">
        <f>VLOOKUP(RIGHT($V$1,5),Key!$A$9:$B$14,2,FALSE)</f>
        <v>10.199999999999999</v>
      </c>
      <c r="X8211">
        <f t="shared" si="644"/>
        <v>0</v>
      </c>
      <c r="Y8211">
        <f>VLOOKUP(RIGHT($X$1,5),Key!$A$9:$B$14,2,FALSE)</f>
        <v>3.7</v>
      </c>
      <c r="Z8211">
        <f t="shared" si="642"/>
        <v>10.199999999999999</v>
      </c>
      <c r="AA8211">
        <f t="shared" si="643"/>
        <v>0</v>
      </c>
    </row>
    <row r="8212" spans="1:27" x14ac:dyDescent="0.3">
      <c r="A8212">
        <v>100067</v>
      </c>
      <c r="B8212">
        <v>230922</v>
      </c>
      <c r="C8212" s="3">
        <v>44130.841666666667</v>
      </c>
      <c r="D8212">
        <v>0</v>
      </c>
      <c r="E8212">
        <v>2</v>
      </c>
      <c r="F8212" t="s">
        <v>25</v>
      </c>
      <c r="G8212">
        <v>1</v>
      </c>
      <c r="H8212">
        <v>57.726559999999999</v>
      </c>
      <c r="I8212">
        <v>14.121090000000001</v>
      </c>
      <c r="J8212">
        <v>0.92578130000000003</v>
      </c>
      <c r="K8212">
        <v>48.019530000000003</v>
      </c>
      <c r="L8212" s="3">
        <v>44130.593055555553</v>
      </c>
      <c r="M8212">
        <v>17.18</v>
      </c>
      <c r="N8212" t="s">
        <v>28</v>
      </c>
      <c r="P8212">
        <f>(C8212-Key!$B$1)*24</f>
        <v>5.1500000000232831</v>
      </c>
      <c r="Q8212">
        <f>(Key!$B$2-'17.1'!C8212)*24</f>
        <v>-2.2000000000116415</v>
      </c>
      <c r="R8212" s="3">
        <f>C8212-(M8212-Key!$B$5)/(24*Key!$B$6)</f>
        <v>44130.827851851849</v>
      </c>
      <c r="S8212">
        <f>M8212-Key!$B$5</f>
        <v>14.92</v>
      </c>
      <c r="T8212" s="2">
        <f t="shared" si="640"/>
        <v>44129.840277777781</v>
      </c>
      <c r="U8212" t="str">
        <f t="shared" si="641"/>
        <v>10-25-2020 20:10</v>
      </c>
      <c r="V8212">
        <f>IFERROR(IF(W8212=Z8212,VLOOKUP($U8212,[1]C8842!$G$2:$M$145,3,FALSE),0),0)</f>
        <v>0</v>
      </c>
      <c r="W8212">
        <f>VLOOKUP(RIGHT($V$1,5),Key!$A$9:$B$14,2,FALSE)</f>
        <v>10.199999999999999</v>
      </c>
      <c r="X8212">
        <f t="shared" si="644"/>
        <v>0</v>
      </c>
      <c r="Y8212">
        <f>VLOOKUP(RIGHT($X$1,5),Key!$A$9:$B$14,2,FALSE)</f>
        <v>3.7</v>
      </c>
      <c r="Z8212">
        <f t="shared" si="642"/>
        <v>10.199999999999999</v>
      </c>
      <c r="AA8212">
        <f t="shared" si="643"/>
        <v>0</v>
      </c>
    </row>
    <row r="8213" spans="1:27" x14ac:dyDescent="0.3">
      <c r="A8213">
        <v>100067</v>
      </c>
      <c r="B8213">
        <v>230922</v>
      </c>
      <c r="C8213" s="3">
        <v>44130.841666666667</v>
      </c>
      <c r="D8213">
        <v>3</v>
      </c>
      <c r="E8213">
        <v>2</v>
      </c>
      <c r="F8213" t="s">
        <v>26</v>
      </c>
      <c r="G8213">
        <v>1</v>
      </c>
      <c r="H8213">
        <v>65.945310000000006</v>
      </c>
      <c r="I8213">
        <v>15.148440000000001</v>
      </c>
      <c r="J8213">
        <v>0.8515625</v>
      </c>
      <c r="K8213">
        <v>94.039060000000006</v>
      </c>
      <c r="L8213" s="3">
        <v>44130.593055555553</v>
      </c>
      <c r="M8213">
        <v>17.18</v>
      </c>
      <c r="N8213" t="s">
        <v>28</v>
      </c>
      <c r="P8213">
        <f>(C8213-Key!$B$1)*24</f>
        <v>5.1500000000232831</v>
      </c>
      <c r="Q8213">
        <f>(Key!$B$2-'17.1'!C8213)*24</f>
        <v>-2.2000000000116415</v>
      </c>
      <c r="R8213" s="3">
        <f>C8213-(M8213-Key!$B$5)/(24*Key!$B$6)</f>
        <v>44130.827851851849</v>
      </c>
      <c r="S8213">
        <f>M8213-Key!$B$5</f>
        <v>14.92</v>
      </c>
      <c r="T8213" s="2">
        <f t="shared" si="640"/>
        <v>44129.840277777781</v>
      </c>
      <c r="U8213" t="str">
        <f t="shared" si="641"/>
        <v>10-25-2020 20:10</v>
      </c>
      <c r="V8213">
        <f>IFERROR(IF(W8213=Z8213,VLOOKUP($U8213,[1]C8842!$G$2:$M$145,3,FALSE),0),0)</f>
        <v>0</v>
      </c>
      <c r="W8213">
        <f>VLOOKUP(RIGHT($V$1,5),Key!$A$9:$B$14,2,FALSE)</f>
        <v>10.199999999999999</v>
      </c>
      <c r="X8213">
        <f t="shared" si="644"/>
        <v>0</v>
      </c>
      <c r="Y8213">
        <f>VLOOKUP(RIGHT($X$1,5),Key!$A$9:$B$14,2,FALSE)</f>
        <v>3.7</v>
      </c>
      <c r="Z8213">
        <f t="shared" si="642"/>
        <v>10.199999999999999</v>
      </c>
      <c r="AA8213">
        <f t="shared" si="643"/>
        <v>0</v>
      </c>
    </row>
    <row r="8214" spans="1:27" x14ac:dyDescent="0.3">
      <c r="A8214">
        <v>100067</v>
      </c>
      <c r="B8214">
        <v>230922</v>
      </c>
      <c r="C8214" s="3">
        <v>44130.841666666667</v>
      </c>
      <c r="D8214">
        <v>2</v>
      </c>
      <c r="E8214">
        <v>1</v>
      </c>
      <c r="F8214" t="s">
        <v>26</v>
      </c>
      <c r="G8214">
        <v>1</v>
      </c>
      <c r="H8214">
        <v>72.628910000000005</v>
      </c>
      <c r="I8214">
        <v>16.328130000000002</v>
      </c>
      <c r="J8214">
        <v>0.81640630000000003</v>
      </c>
      <c r="K8214">
        <v>82.035160000000005</v>
      </c>
      <c r="L8214" s="3">
        <v>44130.593055555553</v>
      </c>
      <c r="M8214">
        <v>17.18</v>
      </c>
      <c r="N8214" t="s">
        <v>28</v>
      </c>
      <c r="P8214">
        <f>(C8214-Key!$B$1)*24</f>
        <v>5.1500000000232831</v>
      </c>
      <c r="Q8214">
        <f>(Key!$B$2-'17.1'!C8214)*24</f>
        <v>-2.2000000000116415</v>
      </c>
      <c r="R8214" s="3">
        <f>C8214-(M8214-Key!$B$5)/(24*Key!$B$6)</f>
        <v>44130.827851851849</v>
      </c>
      <c r="S8214">
        <f>M8214-Key!$B$5</f>
        <v>14.92</v>
      </c>
      <c r="T8214" s="2">
        <f t="shared" si="640"/>
        <v>44129.840277777781</v>
      </c>
      <c r="U8214" t="str">
        <f t="shared" si="641"/>
        <v>10-25-2020 20:10</v>
      </c>
      <c r="V8214">
        <f>IFERROR(IF(W8214=Z8214,VLOOKUP($U8214,[1]C8842!$G$2:$M$145,3,FALSE),0),0)</f>
        <v>0</v>
      </c>
      <c r="W8214">
        <f>VLOOKUP(RIGHT($V$1,5),Key!$A$9:$B$14,2,FALSE)</f>
        <v>10.199999999999999</v>
      </c>
      <c r="X8214">
        <f t="shared" si="644"/>
        <v>0</v>
      </c>
      <c r="Y8214">
        <f>VLOOKUP(RIGHT($X$1,5),Key!$A$9:$B$14,2,FALSE)</f>
        <v>3.7</v>
      </c>
      <c r="Z8214">
        <f t="shared" si="642"/>
        <v>10.199999999999999</v>
      </c>
      <c r="AA8214">
        <f t="shared" si="643"/>
        <v>0</v>
      </c>
    </row>
    <row r="8215" spans="1:27" x14ac:dyDescent="0.3">
      <c r="A8215">
        <v>100067</v>
      </c>
      <c r="B8215">
        <v>230922</v>
      </c>
      <c r="C8215" s="3">
        <v>44130.841666666667</v>
      </c>
      <c r="D8215">
        <v>0</v>
      </c>
      <c r="E8215">
        <v>2</v>
      </c>
      <c r="F8215" t="s">
        <v>25</v>
      </c>
      <c r="G8215">
        <v>1</v>
      </c>
      <c r="H8215">
        <v>65.148439999999994</v>
      </c>
      <c r="I8215">
        <v>18.30078</v>
      </c>
      <c r="J8215">
        <v>0.9921875</v>
      </c>
      <c r="K8215">
        <v>46.019530000000003</v>
      </c>
      <c r="L8215" s="3">
        <v>44130.593055555553</v>
      </c>
      <c r="M8215">
        <v>17.18</v>
      </c>
      <c r="N8215" t="s">
        <v>28</v>
      </c>
      <c r="P8215">
        <f>(C8215-Key!$B$1)*24</f>
        <v>5.1500000000232831</v>
      </c>
      <c r="Q8215">
        <f>(Key!$B$2-'17.1'!C8215)*24</f>
        <v>-2.2000000000116415</v>
      </c>
      <c r="R8215" s="3">
        <f>C8215-(M8215-Key!$B$5)/(24*Key!$B$6)</f>
        <v>44130.827851851849</v>
      </c>
      <c r="S8215">
        <f>M8215-Key!$B$5</f>
        <v>14.92</v>
      </c>
      <c r="T8215" s="2">
        <f t="shared" si="640"/>
        <v>44129.840277777781</v>
      </c>
      <c r="U8215" t="str">
        <f t="shared" si="641"/>
        <v>10-25-2020 20:10</v>
      </c>
      <c r="V8215">
        <f>IFERROR(IF(W8215=Z8215,VLOOKUP($U8215,[1]C8842!$G$2:$M$145,3,FALSE),0),0)</f>
        <v>0</v>
      </c>
      <c r="W8215">
        <f>VLOOKUP(RIGHT($V$1,5),Key!$A$9:$B$14,2,FALSE)</f>
        <v>10.199999999999999</v>
      </c>
      <c r="X8215">
        <f t="shared" si="644"/>
        <v>0</v>
      </c>
      <c r="Y8215">
        <f>VLOOKUP(RIGHT($X$1,5),Key!$A$9:$B$14,2,FALSE)</f>
        <v>3.7</v>
      </c>
      <c r="Z8215">
        <f t="shared" si="642"/>
        <v>10.199999999999999</v>
      </c>
      <c r="AA8215">
        <f t="shared" si="643"/>
        <v>0</v>
      </c>
    </row>
    <row r="8216" spans="1:27" x14ac:dyDescent="0.3">
      <c r="A8216">
        <v>100067</v>
      </c>
      <c r="B8216">
        <v>230922</v>
      </c>
      <c r="C8216" s="3">
        <v>44130.842361111114</v>
      </c>
      <c r="D8216">
        <v>3</v>
      </c>
      <c r="E8216">
        <v>2</v>
      </c>
      <c r="F8216" t="s">
        <v>26</v>
      </c>
      <c r="G8216">
        <v>3</v>
      </c>
      <c r="H8216">
        <v>64.683589999999995</v>
      </c>
      <c r="I8216">
        <v>32.609380000000002</v>
      </c>
      <c r="J8216">
        <v>1.5859380000000001</v>
      </c>
      <c r="K8216">
        <v>96.039060000000006</v>
      </c>
      <c r="L8216" s="3">
        <v>44130.593055555553</v>
      </c>
      <c r="M8216">
        <v>17.18</v>
      </c>
      <c r="N8216" t="s">
        <v>28</v>
      </c>
      <c r="P8216">
        <f>(C8216-Key!$B$1)*24</f>
        <v>5.1666666667442769</v>
      </c>
      <c r="Q8216">
        <f>(Key!$B$2-'17.1'!C8216)*24</f>
        <v>-2.2166666667326353</v>
      </c>
      <c r="R8216" s="3">
        <f>C8216-(M8216-Key!$B$5)/(24*Key!$B$6)</f>
        <v>44130.828546296296</v>
      </c>
      <c r="S8216">
        <f>M8216-Key!$B$5</f>
        <v>14.92</v>
      </c>
      <c r="T8216" s="2">
        <f t="shared" si="640"/>
        <v>44129.840277777781</v>
      </c>
      <c r="U8216" t="str">
        <f t="shared" si="641"/>
        <v>10-25-2020 20:10</v>
      </c>
      <c r="V8216">
        <f>IFERROR(IF(W8216=Z8216,VLOOKUP($U8216,[1]C8842!$G$2:$M$145,3,FALSE),0),0)</f>
        <v>0</v>
      </c>
      <c r="W8216">
        <f>VLOOKUP(RIGHT($V$1,5),Key!$A$9:$B$14,2,FALSE)</f>
        <v>10.199999999999999</v>
      </c>
      <c r="X8216">
        <f t="shared" si="644"/>
        <v>0</v>
      </c>
      <c r="Y8216">
        <f>VLOOKUP(RIGHT($X$1,5),Key!$A$9:$B$14,2,FALSE)</f>
        <v>3.7</v>
      </c>
      <c r="Z8216">
        <f t="shared" si="642"/>
        <v>10.199999999999999</v>
      </c>
      <c r="AA8216">
        <f t="shared" si="643"/>
        <v>0</v>
      </c>
    </row>
    <row r="8217" spans="1:27" x14ac:dyDescent="0.3">
      <c r="A8217">
        <v>100067</v>
      </c>
      <c r="B8217">
        <v>230922</v>
      </c>
      <c r="C8217" s="3">
        <v>44130.842361111114</v>
      </c>
      <c r="D8217">
        <v>2</v>
      </c>
      <c r="E8217">
        <v>1</v>
      </c>
      <c r="F8217" t="s">
        <v>26</v>
      </c>
      <c r="G8217">
        <v>1</v>
      </c>
      <c r="H8217">
        <v>73.480469999999997</v>
      </c>
      <c r="I8217">
        <v>15.371090000000001</v>
      </c>
      <c r="J8217">
        <v>0.7734375</v>
      </c>
      <c r="K8217">
        <v>80.03125</v>
      </c>
      <c r="L8217" s="3">
        <v>44130.593055555553</v>
      </c>
      <c r="M8217">
        <v>17.18</v>
      </c>
      <c r="N8217" t="s">
        <v>28</v>
      </c>
      <c r="P8217">
        <f>(C8217-Key!$B$1)*24</f>
        <v>5.1666666667442769</v>
      </c>
      <c r="Q8217">
        <f>(Key!$B$2-'17.1'!C8217)*24</f>
        <v>-2.2166666667326353</v>
      </c>
      <c r="R8217" s="3">
        <f>C8217-(M8217-Key!$B$5)/(24*Key!$B$6)</f>
        <v>44130.828546296296</v>
      </c>
      <c r="S8217">
        <f>M8217-Key!$B$5</f>
        <v>14.92</v>
      </c>
      <c r="T8217" s="2">
        <f t="shared" si="640"/>
        <v>44129.840277777781</v>
      </c>
      <c r="U8217" t="str">
        <f t="shared" si="641"/>
        <v>10-25-2020 20:10</v>
      </c>
      <c r="V8217">
        <f>IFERROR(IF(W8217=Z8217,VLOOKUP($U8217,[1]C8842!$G$2:$M$145,3,FALSE),0),0)</f>
        <v>0</v>
      </c>
      <c r="W8217">
        <f>VLOOKUP(RIGHT($V$1,5),Key!$A$9:$B$14,2,FALSE)</f>
        <v>10.199999999999999</v>
      </c>
      <c r="X8217">
        <f t="shared" si="644"/>
        <v>0</v>
      </c>
      <c r="Y8217">
        <f>VLOOKUP(RIGHT($X$1,5),Key!$A$9:$B$14,2,FALSE)</f>
        <v>3.7</v>
      </c>
      <c r="Z8217">
        <f t="shared" si="642"/>
        <v>10.199999999999999</v>
      </c>
      <c r="AA8217">
        <f t="shared" si="643"/>
        <v>0</v>
      </c>
    </row>
    <row r="8218" spans="1:27" x14ac:dyDescent="0.3">
      <c r="A8218">
        <v>100067</v>
      </c>
      <c r="B8218">
        <v>230922</v>
      </c>
      <c r="C8218" s="3">
        <v>44130.842361111114</v>
      </c>
      <c r="D8218">
        <v>3</v>
      </c>
      <c r="E8218">
        <v>2</v>
      </c>
      <c r="F8218" t="s">
        <v>26</v>
      </c>
      <c r="G8218">
        <v>1</v>
      </c>
      <c r="H8218">
        <v>66.234380000000002</v>
      </c>
      <c r="I8218">
        <v>16.98828</v>
      </c>
      <c r="J8218">
        <v>0.921875</v>
      </c>
      <c r="K8218">
        <v>94.039060000000006</v>
      </c>
      <c r="L8218" s="3">
        <v>44130.593055555553</v>
      </c>
      <c r="M8218">
        <v>17.18</v>
      </c>
      <c r="N8218" t="s">
        <v>28</v>
      </c>
      <c r="P8218">
        <f>(C8218-Key!$B$1)*24</f>
        <v>5.1666666667442769</v>
      </c>
      <c r="Q8218">
        <f>(Key!$B$2-'17.1'!C8218)*24</f>
        <v>-2.2166666667326353</v>
      </c>
      <c r="R8218" s="3">
        <f>C8218-(M8218-Key!$B$5)/(24*Key!$B$6)</f>
        <v>44130.828546296296</v>
      </c>
      <c r="S8218">
        <f>M8218-Key!$B$5</f>
        <v>14.92</v>
      </c>
      <c r="T8218" s="2">
        <f t="shared" si="640"/>
        <v>44129.840277777781</v>
      </c>
      <c r="U8218" t="str">
        <f t="shared" si="641"/>
        <v>10-25-2020 20:10</v>
      </c>
      <c r="V8218">
        <f>IFERROR(IF(W8218=Z8218,VLOOKUP($U8218,[1]C8842!$G$2:$M$145,3,FALSE),0),0)</f>
        <v>0</v>
      </c>
      <c r="W8218">
        <f>VLOOKUP(RIGHT($V$1,5),Key!$A$9:$B$14,2,FALSE)</f>
        <v>10.199999999999999</v>
      </c>
      <c r="X8218">
        <f t="shared" si="644"/>
        <v>0</v>
      </c>
      <c r="Y8218">
        <f>VLOOKUP(RIGHT($X$1,5),Key!$A$9:$B$14,2,FALSE)</f>
        <v>3.7</v>
      </c>
      <c r="Z8218">
        <f t="shared" si="642"/>
        <v>10.199999999999999</v>
      </c>
      <c r="AA8218">
        <f t="shared" si="643"/>
        <v>0</v>
      </c>
    </row>
    <row r="8219" spans="1:27" x14ac:dyDescent="0.3">
      <c r="A8219">
        <v>100067</v>
      </c>
      <c r="B8219">
        <v>230922</v>
      </c>
      <c r="C8219" s="3">
        <v>44130.842361111114</v>
      </c>
      <c r="D8219">
        <v>3</v>
      </c>
      <c r="E8219">
        <v>2</v>
      </c>
      <c r="F8219" t="s">
        <v>26</v>
      </c>
      <c r="G8219">
        <v>1</v>
      </c>
      <c r="H8219">
        <v>59.816409999999998</v>
      </c>
      <c r="I8219">
        <v>14.96875</v>
      </c>
      <c r="J8219">
        <v>0.9296875</v>
      </c>
      <c r="K8219">
        <v>94.039060000000006</v>
      </c>
      <c r="L8219" s="3">
        <v>44130.593055555553</v>
      </c>
      <c r="M8219">
        <v>17.18</v>
      </c>
      <c r="N8219" t="s">
        <v>28</v>
      </c>
      <c r="P8219">
        <f>(C8219-Key!$B$1)*24</f>
        <v>5.1666666667442769</v>
      </c>
      <c r="Q8219">
        <f>(Key!$B$2-'17.1'!C8219)*24</f>
        <v>-2.2166666667326353</v>
      </c>
      <c r="R8219" s="3">
        <f>C8219-(M8219-Key!$B$5)/(24*Key!$B$6)</f>
        <v>44130.828546296296</v>
      </c>
      <c r="S8219">
        <f>M8219-Key!$B$5</f>
        <v>14.92</v>
      </c>
      <c r="T8219" s="2">
        <f t="shared" si="640"/>
        <v>44129.840277777781</v>
      </c>
      <c r="U8219" t="str">
        <f t="shared" si="641"/>
        <v>10-25-2020 20:10</v>
      </c>
      <c r="V8219">
        <f>IFERROR(IF(W8219=Z8219,VLOOKUP($U8219,[1]C8842!$G$2:$M$145,3,FALSE),0),0)</f>
        <v>0</v>
      </c>
      <c r="W8219">
        <f>VLOOKUP(RIGHT($V$1,5),Key!$A$9:$B$14,2,FALSE)</f>
        <v>10.199999999999999</v>
      </c>
      <c r="X8219">
        <f t="shared" si="644"/>
        <v>0</v>
      </c>
      <c r="Y8219">
        <f>VLOOKUP(RIGHT($X$1,5),Key!$A$9:$B$14,2,FALSE)</f>
        <v>3.7</v>
      </c>
      <c r="Z8219">
        <f t="shared" si="642"/>
        <v>10.199999999999999</v>
      </c>
      <c r="AA8219">
        <f t="shared" si="643"/>
        <v>0</v>
      </c>
    </row>
    <row r="8220" spans="1:27" x14ac:dyDescent="0.3">
      <c r="A8220">
        <v>100067</v>
      </c>
      <c r="B8220">
        <v>230922</v>
      </c>
      <c r="C8220" s="3">
        <v>44130.842361111114</v>
      </c>
      <c r="D8220">
        <v>3</v>
      </c>
      <c r="E8220">
        <v>2</v>
      </c>
      <c r="F8220" t="s">
        <v>26</v>
      </c>
      <c r="G8220">
        <v>1</v>
      </c>
      <c r="H8220">
        <v>65.6875</v>
      </c>
      <c r="I8220">
        <v>17.496089999999999</v>
      </c>
      <c r="J8220">
        <v>0.94921880000000003</v>
      </c>
      <c r="K8220">
        <v>92.039060000000006</v>
      </c>
      <c r="L8220" s="3">
        <v>44130.593055555553</v>
      </c>
      <c r="M8220">
        <v>17.18</v>
      </c>
      <c r="N8220" t="s">
        <v>28</v>
      </c>
      <c r="P8220">
        <f>(C8220-Key!$B$1)*24</f>
        <v>5.1666666667442769</v>
      </c>
      <c r="Q8220">
        <f>(Key!$B$2-'17.1'!C8220)*24</f>
        <v>-2.2166666667326353</v>
      </c>
      <c r="R8220" s="3">
        <f>C8220-(M8220-Key!$B$5)/(24*Key!$B$6)</f>
        <v>44130.828546296296</v>
      </c>
      <c r="S8220">
        <f>M8220-Key!$B$5</f>
        <v>14.92</v>
      </c>
      <c r="T8220" s="2">
        <f t="shared" si="640"/>
        <v>44129.840277777781</v>
      </c>
      <c r="U8220" t="str">
        <f t="shared" si="641"/>
        <v>10-25-2020 20:10</v>
      </c>
      <c r="V8220">
        <f>IFERROR(IF(W8220=Z8220,VLOOKUP($U8220,[1]C8842!$G$2:$M$145,3,FALSE),0),0)</f>
        <v>0</v>
      </c>
      <c r="W8220">
        <f>VLOOKUP(RIGHT($V$1,5),Key!$A$9:$B$14,2,FALSE)</f>
        <v>10.199999999999999</v>
      </c>
      <c r="X8220">
        <f t="shared" si="644"/>
        <v>0</v>
      </c>
      <c r="Y8220">
        <f>VLOOKUP(RIGHT($X$1,5),Key!$A$9:$B$14,2,FALSE)</f>
        <v>3.7</v>
      </c>
      <c r="Z8220">
        <f t="shared" si="642"/>
        <v>10.199999999999999</v>
      </c>
      <c r="AA8220">
        <f t="shared" si="643"/>
        <v>0</v>
      </c>
    </row>
    <row r="8221" spans="1:27" x14ac:dyDescent="0.3">
      <c r="A8221">
        <v>100067</v>
      </c>
      <c r="B8221">
        <v>230922</v>
      </c>
      <c r="C8221" s="3">
        <v>44130.842361111114</v>
      </c>
      <c r="D8221">
        <v>0</v>
      </c>
      <c r="E8221">
        <v>2</v>
      </c>
      <c r="F8221" t="s">
        <v>25</v>
      </c>
      <c r="G8221">
        <v>1</v>
      </c>
      <c r="H8221">
        <v>62.265630000000002</v>
      </c>
      <c r="I8221">
        <v>14.98828</v>
      </c>
      <c r="J8221">
        <v>0.89453130000000003</v>
      </c>
      <c r="K8221">
        <v>46.019530000000003</v>
      </c>
      <c r="L8221" s="3">
        <v>44130.593055555553</v>
      </c>
      <c r="M8221">
        <v>17.18</v>
      </c>
      <c r="N8221" t="s">
        <v>28</v>
      </c>
      <c r="P8221">
        <f>(C8221-Key!$B$1)*24</f>
        <v>5.1666666667442769</v>
      </c>
      <c r="Q8221">
        <f>(Key!$B$2-'17.1'!C8221)*24</f>
        <v>-2.2166666667326353</v>
      </c>
      <c r="R8221" s="3">
        <f>C8221-(M8221-Key!$B$5)/(24*Key!$B$6)</f>
        <v>44130.828546296296</v>
      </c>
      <c r="S8221">
        <f>M8221-Key!$B$5</f>
        <v>14.92</v>
      </c>
      <c r="T8221" s="2">
        <f t="shared" si="640"/>
        <v>44129.840277777781</v>
      </c>
      <c r="U8221" t="str">
        <f t="shared" si="641"/>
        <v>10-25-2020 20:10</v>
      </c>
      <c r="V8221">
        <f>IFERROR(IF(W8221=Z8221,VLOOKUP($U8221,[1]C8842!$G$2:$M$145,3,FALSE),0),0)</f>
        <v>0</v>
      </c>
      <c r="W8221">
        <f>VLOOKUP(RIGHT($V$1,5),Key!$A$9:$B$14,2,FALSE)</f>
        <v>10.199999999999999</v>
      </c>
      <c r="X8221">
        <f t="shared" si="644"/>
        <v>0</v>
      </c>
      <c r="Y8221">
        <f>VLOOKUP(RIGHT($X$1,5),Key!$A$9:$B$14,2,FALSE)</f>
        <v>3.7</v>
      </c>
      <c r="Z8221">
        <f t="shared" si="642"/>
        <v>10.199999999999999</v>
      </c>
      <c r="AA8221">
        <f t="shared" si="643"/>
        <v>0</v>
      </c>
    </row>
    <row r="8222" spans="1:27" x14ac:dyDescent="0.3">
      <c r="A8222">
        <v>100067</v>
      </c>
      <c r="B8222">
        <v>230922</v>
      </c>
      <c r="C8222" s="3">
        <v>44130.842361111114</v>
      </c>
      <c r="D8222">
        <v>1</v>
      </c>
      <c r="E8222">
        <v>1</v>
      </c>
      <c r="F8222" t="s">
        <v>25</v>
      </c>
      <c r="G8222">
        <v>1</v>
      </c>
      <c r="H8222">
        <v>63.671880000000002</v>
      </c>
      <c r="I8222">
        <v>18.339839999999999</v>
      </c>
      <c r="J8222">
        <v>1.015625</v>
      </c>
      <c r="K8222">
        <v>58.023440000000001</v>
      </c>
      <c r="L8222" s="3">
        <v>44130.593055555553</v>
      </c>
      <c r="M8222">
        <v>17.18</v>
      </c>
      <c r="N8222" t="s">
        <v>28</v>
      </c>
      <c r="P8222">
        <f>(C8222-Key!$B$1)*24</f>
        <v>5.1666666667442769</v>
      </c>
      <c r="Q8222">
        <f>(Key!$B$2-'17.1'!C8222)*24</f>
        <v>-2.2166666667326353</v>
      </c>
      <c r="R8222" s="3">
        <f>C8222-(M8222-Key!$B$5)/(24*Key!$B$6)</f>
        <v>44130.828546296296</v>
      </c>
      <c r="S8222">
        <f>M8222-Key!$B$5</f>
        <v>14.92</v>
      </c>
      <c r="T8222" s="2">
        <f t="shared" si="640"/>
        <v>44129.840277777781</v>
      </c>
      <c r="U8222" t="str">
        <f t="shared" si="641"/>
        <v>10-25-2020 20:10</v>
      </c>
      <c r="V8222">
        <f>IFERROR(IF(W8222=Z8222,VLOOKUP($U8222,[1]C8842!$G$2:$M$145,3,FALSE),0),0)</f>
        <v>0</v>
      </c>
      <c r="W8222">
        <f>VLOOKUP(RIGHT($V$1,5),Key!$A$9:$B$14,2,FALSE)</f>
        <v>10.199999999999999</v>
      </c>
      <c r="X8222">
        <f t="shared" si="644"/>
        <v>0</v>
      </c>
      <c r="Y8222">
        <f>VLOOKUP(RIGHT($X$1,5),Key!$A$9:$B$14,2,FALSE)</f>
        <v>3.7</v>
      </c>
      <c r="Z8222">
        <f t="shared" si="642"/>
        <v>10.199999999999999</v>
      </c>
      <c r="AA8222">
        <f t="shared" si="643"/>
        <v>0</v>
      </c>
    </row>
    <row r="8223" spans="1:27" x14ac:dyDescent="0.3">
      <c r="A8223">
        <v>100067</v>
      </c>
      <c r="B8223">
        <v>230922</v>
      </c>
      <c r="C8223" s="3">
        <v>44130.842361111114</v>
      </c>
      <c r="D8223">
        <v>3</v>
      </c>
      <c r="E8223">
        <v>2</v>
      </c>
      <c r="F8223" t="s">
        <v>26</v>
      </c>
      <c r="G8223">
        <v>1</v>
      </c>
      <c r="H8223">
        <v>65.890630000000002</v>
      </c>
      <c r="I8223">
        <v>19.421880000000002</v>
      </c>
      <c r="J8223">
        <v>1.0234380000000001</v>
      </c>
      <c r="K8223">
        <v>94.039060000000006</v>
      </c>
      <c r="L8223" s="3">
        <v>44130.593055555553</v>
      </c>
      <c r="M8223">
        <v>17.18</v>
      </c>
      <c r="N8223" t="s">
        <v>28</v>
      </c>
      <c r="P8223">
        <f>(C8223-Key!$B$1)*24</f>
        <v>5.1666666667442769</v>
      </c>
      <c r="Q8223">
        <f>(Key!$B$2-'17.1'!C8223)*24</f>
        <v>-2.2166666667326353</v>
      </c>
      <c r="R8223" s="3">
        <f>C8223-(M8223-Key!$B$5)/(24*Key!$B$6)</f>
        <v>44130.828546296296</v>
      </c>
      <c r="S8223">
        <f>M8223-Key!$B$5</f>
        <v>14.92</v>
      </c>
      <c r="T8223" s="2">
        <f t="shared" si="640"/>
        <v>44129.840277777781</v>
      </c>
      <c r="U8223" t="str">
        <f t="shared" si="641"/>
        <v>10-25-2020 20:10</v>
      </c>
      <c r="V8223">
        <f>IFERROR(IF(W8223=Z8223,VLOOKUP($U8223,[1]C8842!$G$2:$M$145,3,FALSE),0),0)</f>
        <v>0</v>
      </c>
      <c r="W8223">
        <f>VLOOKUP(RIGHT($V$1,5),Key!$A$9:$B$14,2,FALSE)</f>
        <v>10.199999999999999</v>
      </c>
      <c r="X8223">
        <f t="shared" si="644"/>
        <v>0</v>
      </c>
      <c r="Y8223">
        <f>VLOOKUP(RIGHT($X$1,5),Key!$A$9:$B$14,2,FALSE)</f>
        <v>3.7</v>
      </c>
      <c r="Z8223">
        <f t="shared" si="642"/>
        <v>10.199999999999999</v>
      </c>
      <c r="AA8223">
        <f t="shared" si="643"/>
        <v>0</v>
      </c>
    </row>
    <row r="8224" spans="1:27" x14ac:dyDescent="0.3">
      <c r="A8224">
        <v>100067</v>
      </c>
      <c r="B8224">
        <v>230922</v>
      </c>
      <c r="C8224" s="3">
        <v>44130.842361111114</v>
      </c>
      <c r="D8224">
        <v>3</v>
      </c>
      <c r="E8224">
        <v>2</v>
      </c>
      <c r="F8224" t="s">
        <v>26</v>
      </c>
      <c r="G8224">
        <v>1</v>
      </c>
      <c r="H8224">
        <v>69.730469999999997</v>
      </c>
      <c r="I8224">
        <v>19.078130000000002</v>
      </c>
      <c r="J8224">
        <v>0.953125</v>
      </c>
      <c r="K8224">
        <v>95.039060000000006</v>
      </c>
      <c r="L8224" s="3">
        <v>44130.593055555553</v>
      </c>
      <c r="M8224">
        <v>17.18</v>
      </c>
      <c r="N8224" t="s">
        <v>28</v>
      </c>
      <c r="P8224">
        <f>(C8224-Key!$B$1)*24</f>
        <v>5.1666666667442769</v>
      </c>
      <c r="Q8224">
        <f>(Key!$B$2-'17.1'!C8224)*24</f>
        <v>-2.2166666667326353</v>
      </c>
      <c r="R8224" s="3">
        <f>C8224-(M8224-Key!$B$5)/(24*Key!$B$6)</f>
        <v>44130.828546296296</v>
      </c>
      <c r="S8224">
        <f>M8224-Key!$B$5</f>
        <v>14.92</v>
      </c>
      <c r="T8224" s="2">
        <f t="shared" si="640"/>
        <v>44129.840277777781</v>
      </c>
      <c r="U8224" t="str">
        <f t="shared" si="641"/>
        <v>10-25-2020 20:10</v>
      </c>
      <c r="V8224">
        <f>IFERROR(IF(W8224=Z8224,VLOOKUP($U8224,[1]C8842!$G$2:$M$145,3,FALSE),0),0)</f>
        <v>0</v>
      </c>
      <c r="W8224">
        <f>VLOOKUP(RIGHT($V$1,5),Key!$A$9:$B$14,2,FALSE)</f>
        <v>10.199999999999999</v>
      </c>
      <c r="X8224">
        <f t="shared" si="644"/>
        <v>0</v>
      </c>
      <c r="Y8224">
        <f>VLOOKUP(RIGHT($X$1,5),Key!$A$9:$B$14,2,FALSE)</f>
        <v>3.7</v>
      </c>
      <c r="Z8224">
        <f t="shared" si="642"/>
        <v>10.199999999999999</v>
      </c>
      <c r="AA8224">
        <f t="shared" si="643"/>
        <v>0</v>
      </c>
    </row>
    <row r="8225" spans="1:27" x14ac:dyDescent="0.3">
      <c r="A8225">
        <v>100067</v>
      </c>
      <c r="B8225">
        <v>230922</v>
      </c>
      <c r="C8225" s="3">
        <v>44130.842361111114</v>
      </c>
      <c r="D8225">
        <v>0</v>
      </c>
      <c r="E8225">
        <v>2</v>
      </c>
      <c r="F8225" t="s">
        <v>25</v>
      </c>
      <c r="G8225">
        <v>1</v>
      </c>
      <c r="H8225">
        <v>72.546880000000002</v>
      </c>
      <c r="I8225">
        <v>19.839839999999999</v>
      </c>
      <c r="J8225">
        <v>0.9453125</v>
      </c>
      <c r="K8225">
        <v>46.019530000000003</v>
      </c>
      <c r="L8225" s="3">
        <v>44130.593055555553</v>
      </c>
      <c r="M8225">
        <v>17.18</v>
      </c>
      <c r="N8225" t="s">
        <v>28</v>
      </c>
      <c r="P8225">
        <f>(C8225-Key!$B$1)*24</f>
        <v>5.1666666667442769</v>
      </c>
      <c r="Q8225">
        <f>(Key!$B$2-'17.1'!C8225)*24</f>
        <v>-2.2166666667326353</v>
      </c>
      <c r="R8225" s="3">
        <f>C8225-(M8225-Key!$B$5)/(24*Key!$B$6)</f>
        <v>44130.828546296296</v>
      </c>
      <c r="S8225">
        <f>M8225-Key!$B$5</f>
        <v>14.92</v>
      </c>
      <c r="T8225" s="2">
        <f t="shared" si="640"/>
        <v>44129.840277777781</v>
      </c>
      <c r="U8225" t="str">
        <f t="shared" si="641"/>
        <v>10-25-2020 20:10</v>
      </c>
      <c r="V8225">
        <f>IFERROR(IF(W8225=Z8225,VLOOKUP($U8225,[1]C8842!$G$2:$M$145,3,FALSE),0),0)</f>
        <v>0</v>
      </c>
      <c r="W8225">
        <f>VLOOKUP(RIGHT($V$1,5),Key!$A$9:$B$14,2,FALSE)</f>
        <v>10.199999999999999</v>
      </c>
      <c r="X8225">
        <f t="shared" si="644"/>
        <v>0</v>
      </c>
      <c r="Y8225">
        <f>VLOOKUP(RIGHT($X$1,5),Key!$A$9:$B$14,2,FALSE)</f>
        <v>3.7</v>
      </c>
      <c r="Z8225">
        <f t="shared" si="642"/>
        <v>10.199999999999999</v>
      </c>
      <c r="AA8225">
        <f t="shared" si="643"/>
        <v>0</v>
      </c>
    </row>
    <row r="8226" spans="1:27" x14ac:dyDescent="0.3">
      <c r="A8226">
        <v>100067</v>
      </c>
      <c r="B8226">
        <v>230922</v>
      </c>
      <c r="C8226" s="3">
        <v>44130.843055555553</v>
      </c>
      <c r="D8226">
        <v>0</v>
      </c>
      <c r="E8226">
        <v>2</v>
      </c>
      <c r="F8226" t="s">
        <v>25</v>
      </c>
      <c r="G8226">
        <v>1</v>
      </c>
      <c r="H8226">
        <v>68.507810000000006</v>
      </c>
      <c r="I8226">
        <v>19.82422</v>
      </c>
      <c r="J8226">
        <v>1</v>
      </c>
      <c r="K8226">
        <v>46.019530000000003</v>
      </c>
      <c r="L8226" s="3">
        <v>44130.593055555553</v>
      </c>
      <c r="M8226">
        <v>17.18</v>
      </c>
      <c r="N8226" t="s">
        <v>28</v>
      </c>
      <c r="P8226">
        <f>(C8226-Key!$B$1)*24</f>
        <v>5.1833333332906477</v>
      </c>
      <c r="Q8226">
        <f>(Key!$B$2-'17.1'!C8226)*24</f>
        <v>-2.2333333332790062</v>
      </c>
      <c r="R8226" s="3">
        <f>C8226-(M8226-Key!$B$5)/(24*Key!$B$6)</f>
        <v>44130.829240740735</v>
      </c>
      <c r="S8226">
        <f>M8226-Key!$B$5</f>
        <v>14.92</v>
      </c>
      <c r="T8226" s="2">
        <f t="shared" si="640"/>
        <v>44129.840277777781</v>
      </c>
      <c r="U8226" t="str">
        <f t="shared" si="641"/>
        <v>10-25-2020 20:10</v>
      </c>
      <c r="V8226">
        <f>IFERROR(IF(W8226=Z8226,VLOOKUP($U8226,[1]C8842!$G$2:$M$145,3,FALSE),0),0)</f>
        <v>0</v>
      </c>
      <c r="W8226">
        <f>VLOOKUP(RIGHT($V$1,5),Key!$A$9:$B$14,2,FALSE)</f>
        <v>10.199999999999999</v>
      </c>
      <c r="X8226">
        <f t="shared" si="644"/>
        <v>0</v>
      </c>
      <c r="Y8226">
        <f>VLOOKUP(RIGHT($X$1,5),Key!$A$9:$B$14,2,FALSE)</f>
        <v>3.7</v>
      </c>
      <c r="Z8226">
        <f t="shared" si="642"/>
        <v>10.199999999999999</v>
      </c>
      <c r="AA8226">
        <f t="shared" si="643"/>
        <v>0</v>
      </c>
    </row>
    <row r="8227" spans="1:27" x14ac:dyDescent="0.3">
      <c r="A8227">
        <v>100067</v>
      </c>
      <c r="B8227">
        <v>230922</v>
      </c>
      <c r="C8227" s="3">
        <v>44130.843055555553</v>
      </c>
      <c r="D8227">
        <v>1</v>
      </c>
      <c r="E8227">
        <v>1</v>
      </c>
      <c r="F8227" t="s">
        <v>25</v>
      </c>
      <c r="G8227">
        <v>1</v>
      </c>
      <c r="H8227">
        <v>70.550780000000003</v>
      </c>
      <c r="I8227">
        <v>12.804690000000001</v>
      </c>
      <c r="J8227">
        <v>0.70703130000000003</v>
      </c>
      <c r="K8227">
        <v>56.023440000000001</v>
      </c>
      <c r="L8227" s="3">
        <v>44130.593055555553</v>
      </c>
      <c r="M8227">
        <v>17.18</v>
      </c>
      <c r="N8227" t="s">
        <v>28</v>
      </c>
      <c r="P8227">
        <f>(C8227-Key!$B$1)*24</f>
        <v>5.1833333332906477</v>
      </c>
      <c r="Q8227">
        <f>(Key!$B$2-'17.1'!C8227)*24</f>
        <v>-2.2333333332790062</v>
      </c>
      <c r="R8227" s="3">
        <f>C8227-(M8227-Key!$B$5)/(24*Key!$B$6)</f>
        <v>44130.829240740735</v>
      </c>
      <c r="S8227">
        <f>M8227-Key!$B$5</f>
        <v>14.92</v>
      </c>
      <c r="T8227" s="2">
        <f t="shared" si="640"/>
        <v>44129.840277777781</v>
      </c>
      <c r="U8227" t="str">
        <f t="shared" si="641"/>
        <v>10-25-2020 20:10</v>
      </c>
      <c r="V8227">
        <f>IFERROR(IF(W8227=Z8227,VLOOKUP($U8227,[1]C8842!$G$2:$M$145,3,FALSE),0),0)</f>
        <v>0</v>
      </c>
      <c r="W8227">
        <f>VLOOKUP(RIGHT($V$1,5),Key!$A$9:$B$14,2,FALSE)</f>
        <v>10.199999999999999</v>
      </c>
      <c r="X8227">
        <f t="shared" si="644"/>
        <v>0</v>
      </c>
      <c r="Y8227">
        <f>VLOOKUP(RIGHT($X$1,5),Key!$A$9:$B$14,2,FALSE)</f>
        <v>3.7</v>
      </c>
      <c r="Z8227">
        <f t="shared" si="642"/>
        <v>10.199999999999999</v>
      </c>
      <c r="AA8227">
        <f t="shared" si="643"/>
        <v>0</v>
      </c>
    </row>
    <row r="8228" spans="1:27" x14ac:dyDescent="0.3">
      <c r="A8228">
        <v>100067</v>
      </c>
      <c r="B8228">
        <v>230922</v>
      </c>
      <c r="C8228" s="3">
        <v>44130.843055555553</v>
      </c>
      <c r="D8228">
        <v>1</v>
      </c>
      <c r="E8228">
        <v>1</v>
      </c>
      <c r="F8228" t="s">
        <v>25</v>
      </c>
      <c r="G8228">
        <v>1</v>
      </c>
      <c r="H8228">
        <v>71.28125</v>
      </c>
      <c r="I8228">
        <v>16.140630000000002</v>
      </c>
      <c r="J8228">
        <v>0.82421880000000003</v>
      </c>
      <c r="K8228">
        <v>56.023440000000001</v>
      </c>
      <c r="L8228" s="3">
        <v>44130.593055555553</v>
      </c>
      <c r="M8228">
        <v>17.18</v>
      </c>
      <c r="N8228" t="s">
        <v>28</v>
      </c>
      <c r="P8228">
        <f>(C8228-Key!$B$1)*24</f>
        <v>5.1833333332906477</v>
      </c>
      <c r="Q8228">
        <f>(Key!$B$2-'17.1'!C8228)*24</f>
        <v>-2.2333333332790062</v>
      </c>
      <c r="R8228" s="3">
        <f>C8228-(M8228-Key!$B$5)/(24*Key!$B$6)</f>
        <v>44130.829240740735</v>
      </c>
      <c r="S8228">
        <f>M8228-Key!$B$5</f>
        <v>14.92</v>
      </c>
      <c r="T8228" s="2">
        <f t="shared" si="640"/>
        <v>44129.840277777781</v>
      </c>
      <c r="U8228" t="str">
        <f t="shared" si="641"/>
        <v>10-25-2020 20:10</v>
      </c>
      <c r="V8228">
        <f>IFERROR(IF(W8228=Z8228,VLOOKUP($U8228,[1]C8842!$G$2:$M$145,3,FALSE),0),0)</f>
        <v>0</v>
      </c>
      <c r="W8228">
        <f>VLOOKUP(RIGHT($V$1,5),Key!$A$9:$B$14,2,FALSE)</f>
        <v>10.199999999999999</v>
      </c>
      <c r="X8228">
        <f t="shared" si="644"/>
        <v>0</v>
      </c>
      <c r="Y8228">
        <f>VLOOKUP(RIGHT($X$1,5),Key!$A$9:$B$14,2,FALSE)</f>
        <v>3.7</v>
      </c>
      <c r="Z8228">
        <f t="shared" si="642"/>
        <v>10.199999999999999</v>
      </c>
      <c r="AA8228">
        <f t="shared" si="643"/>
        <v>0</v>
      </c>
    </row>
    <row r="8229" spans="1:27" x14ac:dyDescent="0.3">
      <c r="A8229">
        <v>100067</v>
      </c>
      <c r="B8229">
        <v>230922</v>
      </c>
      <c r="C8229" s="3">
        <v>44130.843055555553</v>
      </c>
      <c r="D8229">
        <v>0</v>
      </c>
      <c r="E8229">
        <v>2</v>
      </c>
      <c r="F8229" t="s">
        <v>25</v>
      </c>
      <c r="G8229">
        <v>1</v>
      </c>
      <c r="H8229">
        <v>65.878910000000005</v>
      </c>
      <c r="I8229">
        <v>16.29297</v>
      </c>
      <c r="J8229">
        <v>0.8984375</v>
      </c>
      <c r="K8229">
        <v>46.019530000000003</v>
      </c>
      <c r="L8229" s="3">
        <v>44130.593055555553</v>
      </c>
      <c r="M8229">
        <v>17.18</v>
      </c>
      <c r="N8229" t="s">
        <v>28</v>
      </c>
      <c r="P8229">
        <f>(C8229-Key!$B$1)*24</f>
        <v>5.1833333332906477</v>
      </c>
      <c r="Q8229">
        <f>(Key!$B$2-'17.1'!C8229)*24</f>
        <v>-2.2333333332790062</v>
      </c>
      <c r="R8229" s="3">
        <f>C8229-(M8229-Key!$B$5)/(24*Key!$B$6)</f>
        <v>44130.829240740735</v>
      </c>
      <c r="S8229">
        <f>M8229-Key!$B$5</f>
        <v>14.92</v>
      </c>
      <c r="T8229" s="2">
        <f t="shared" si="640"/>
        <v>44129.840277777781</v>
      </c>
      <c r="U8229" t="str">
        <f t="shared" si="641"/>
        <v>10-25-2020 20:10</v>
      </c>
      <c r="V8229">
        <f>IFERROR(IF(W8229=Z8229,VLOOKUP($U8229,[1]C8842!$G$2:$M$145,3,FALSE),0),0)</f>
        <v>0</v>
      </c>
      <c r="W8229">
        <f>VLOOKUP(RIGHT($V$1,5),Key!$A$9:$B$14,2,FALSE)</f>
        <v>10.199999999999999</v>
      </c>
      <c r="X8229">
        <f t="shared" si="644"/>
        <v>0</v>
      </c>
      <c r="Y8229">
        <f>VLOOKUP(RIGHT($X$1,5),Key!$A$9:$B$14,2,FALSE)</f>
        <v>3.7</v>
      </c>
      <c r="Z8229">
        <f t="shared" si="642"/>
        <v>10.199999999999999</v>
      </c>
      <c r="AA8229">
        <f t="shared" si="643"/>
        <v>0</v>
      </c>
    </row>
    <row r="8230" spans="1:27" x14ac:dyDescent="0.3">
      <c r="A8230">
        <v>100067</v>
      </c>
      <c r="B8230">
        <v>230922</v>
      </c>
      <c r="C8230" s="3">
        <v>44130.843055555553</v>
      </c>
      <c r="D8230">
        <v>3</v>
      </c>
      <c r="E8230">
        <v>2</v>
      </c>
      <c r="F8230" t="s">
        <v>26</v>
      </c>
      <c r="G8230">
        <v>1</v>
      </c>
      <c r="H8230">
        <v>48.917969999999997</v>
      </c>
      <c r="I8230">
        <v>16.79297</v>
      </c>
      <c r="J8230">
        <v>1.238281</v>
      </c>
      <c r="K8230">
        <v>94.039060000000006</v>
      </c>
      <c r="L8230" s="3">
        <v>44130.593055555553</v>
      </c>
      <c r="M8230">
        <v>17.18</v>
      </c>
      <c r="N8230" t="s">
        <v>28</v>
      </c>
      <c r="P8230">
        <f>(C8230-Key!$B$1)*24</f>
        <v>5.1833333332906477</v>
      </c>
      <c r="Q8230">
        <f>(Key!$B$2-'17.1'!C8230)*24</f>
        <v>-2.2333333332790062</v>
      </c>
      <c r="R8230" s="3">
        <f>C8230-(M8230-Key!$B$5)/(24*Key!$B$6)</f>
        <v>44130.829240740735</v>
      </c>
      <c r="S8230">
        <f>M8230-Key!$B$5</f>
        <v>14.92</v>
      </c>
      <c r="T8230" s="2">
        <f t="shared" si="640"/>
        <v>44129.840277777781</v>
      </c>
      <c r="U8230" t="str">
        <f t="shared" si="641"/>
        <v>10-25-2020 20:10</v>
      </c>
      <c r="V8230">
        <f>IFERROR(IF(W8230=Z8230,VLOOKUP($U8230,[1]C8842!$G$2:$M$145,3,FALSE),0),0)</f>
        <v>0</v>
      </c>
      <c r="W8230">
        <f>VLOOKUP(RIGHT($V$1,5),Key!$A$9:$B$14,2,FALSE)</f>
        <v>10.199999999999999</v>
      </c>
      <c r="X8230">
        <f t="shared" si="644"/>
        <v>0</v>
      </c>
      <c r="Y8230">
        <f>VLOOKUP(RIGHT($X$1,5),Key!$A$9:$B$14,2,FALSE)</f>
        <v>3.7</v>
      </c>
      <c r="Z8230">
        <f t="shared" si="642"/>
        <v>10.199999999999999</v>
      </c>
      <c r="AA8230">
        <f t="shared" si="643"/>
        <v>0</v>
      </c>
    </row>
    <row r="8231" spans="1:27" x14ac:dyDescent="0.3">
      <c r="A8231">
        <v>100067</v>
      </c>
      <c r="B8231">
        <v>230922</v>
      </c>
      <c r="C8231" s="3">
        <v>44130.843055555553</v>
      </c>
      <c r="D8231">
        <v>1</v>
      </c>
      <c r="E8231">
        <v>1</v>
      </c>
      <c r="F8231" t="s">
        <v>25</v>
      </c>
      <c r="G8231">
        <v>3</v>
      </c>
      <c r="H8231">
        <v>72.421880000000002</v>
      </c>
      <c r="I8231">
        <v>47.363280000000003</v>
      </c>
      <c r="J8231">
        <v>1.9609380000000001</v>
      </c>
      <c r="K8231">
        <v>58.023440000000001</v>
      </c>
      <c r="L8231" s="3">
        <v>44130.593055555553</v>
      </c>
      <c r="M8231">
        <v>17.18</v>
      </c>
      <c r="N8231" t="s">
        <v>28</v>
      </c>
      <c r="P8231">
        <f>(C8231-Key!$B$1)*24</f>
        <v>5.1833333332906477</v>
      </c>
      <c r="Q8231">
        <f>(Key!$B$2-'17.1'!C8231)*24</f>
        <v>-2.2333333332790062</v>
      </c>
      <c r="R8231" s="3">
        <f>C8231-(M8231-Key!$B$5)/(24*Key!$B$6)</f>
        <v>44130.829240740735</v>
      </c>
      <c r="S8231">
        <f>M8231-Key!$B$5</f>
        <v>14.92</v>
      </c>
      <c r="T8231" s="2">
        <f t="shared" si="640"/>
        <v>44129.840277777781</v>
      </c>
      <c r="U8231" t="str">
        <f t="shared" si="641"/>
        <v>10-25-2020 20:10</v>
      </c>
      <c r="V8231">
        <f>IFERROR(IF(W8231=Z8231,VLOOKUP($U8231,[1]C8842!$G$2:$M$145,3,FALSE),0),0)</f>
        <v>0</v>
      </c>
      <c r="W8231">
        <f>VLOOKUP(RIGHT($V$1,5),Key!$A$9:$B$14,2,FALSE)</f>
        <v>10.199999999999999</v>
      </c>
      <c r="X8231">
        <f t="shared" si="644"/>
        <v>0</v>
      </c>
      <c r="Y8231">
        <f>VLOOKUP(RIGHT($X$1,5),Key!$A$9:$B$14,2,FALSE)</f>
        <v>3.7</v>
      </c>
      <c r="Z8231">
        <f t="shared" si="642"/>
        <v>10.199999999999999</v>
      </c>
      <c r="AA8231">
        <f t="shared" si="643"/>
        <v>0</v>
      </c>
    </row>
    <row r="8232" spans="1:27" x14ac:dyDescent="0.3">
      <c r="A8232">
        <v>100067</v>
      </c>
      <c r="B8232">
        <v>230922</v>
      </c>
      <c r="C8232" s="3">
        <v>44130.843055555553</v>
      </c>
      <c r="D8232">
        <v>2</v>
      </c>
      <c r="E8232">
        <v>1</v>
      </c>
      <c r="F8232" t="s">
        <v>26</v>
      </c>
      <c r="G8232">
        <v>1</v>
      </c>
      <c r="H8232">
        <v>63.804690000000001</v>
      </c>
      <c r="I8232">
        <v>14.964840000000001</v>
      </c>
      <c r="J8232">
        <v>0.87109380000000003</v>
      </c>
      <c r="K8232">
        <v>82.035160000000005</v>
      </c>
      <c r="L8232" s="3">
        <v>44130.593055555553</v>
      </c>
      <c r="M8232">
        <v>17.18</v>
      </c>
      <c r="N8232" t="s">
        <v>28</v>
      </c>
      <c r="P8232">
        <f>(C8232-Key!$B$1)*24</f>
        <v>5.1833333332906477</v>
      </c>
      <c r="Q8232">
        <f>(Key!$B$2-'17.1'!C8232)*24</f>
        <v>-2.2333333332790062</v>
      </c>
      <c r="R8232" s="3">
        <f>C8232-(M8232-Key!$B$5)/(24*Key!$B$6)</f>
        <v>44130.829240740735</v>
      </c>
      <c r="S8232">
        <f>M8232-Key!$B$5</f>
        <v>14.92</v>
      </c>
      <c r="T8232" s="2">
        <f t="shared" si="640"/>
        <v>44129.840277777781</v>
      </c>
      <c r="U8232" t="str">
        <f t="shared" si="641"/>
        <v>10-25-2020 20:10</v>
      </c>
      <c r="V8232">
        <f>IFERROR(IF(W8232=Z8232,VLOOKUP($U8232,[1]C8842!$G$2:$M$145,3,FALSE),0),0)</f>
        <v>0</v>
      </c>
      <c r="W8232">
        <f>VLOOKUP(RIGHT($V$1,5),Key!$A$9:$B$14,2,FALSE)</f>
        <v>10.199999999999999</v>
      </c>
      <c r="X8232">
        <f t="shared" si="644"/>
        <v>0</v>
      </c>
      <c r="Y8232">
        <f>VLOOKUP(RIGHT($X$1,5),Key!$A$9:$B$14,2,FALSE)</f>
        <v>3.7</v>
      </c>
      <c r="Z8232">
        <f t="shared" si="642"/>
        <v>10.199999999999999</v>
      </c>
      <c r="AA8232">
        <f t="shared" si="643"/>
        <v>0</v>
      </c>
    </row>
    <row r="8233" spans="1:27" x14ac:dyDescent="0.3">
      <c r="A8233">
        <v>100067</v>
      </c>
      <c r="B8233">
        <v>230922</v>
      </c>
      <c r="C8233" s="3">
        <v>44130.843055555553</v>
      </c>
      <c r="D8233">
        <v>0</v>
      </c>
      <c r="E8233">
        <v>2</v>
      </c>
      <c r="F8233" t="s">
        <v>25</v>
      </c>
      <c r="G8233">
        <v>1</v>
      </c>
      <c r="H8233">
        <v>59.109380000000002</v>
      </c>
      <c r="I8233">
        <v>15.722659999999999</v>
      </c>
      <c r="J8233">
        <v>0.9765625</v>
      </c>
      <c r="K8233">
        <v>48.019530000000003</v>
      </c>
      <c r="L8233" s="3">
        <v>44130.593055555553</v>
      </c>
      <c r="M8233">
        <v>17.18</v>
      </c>
      <c r="N8233" t="s">
        <v>28</v>
      </c>
      <c r="P8233">
        <f>(C8233-Key!$B$1)*24</f>
        <v>5.1833333332906477</v>
      </c>
      <c r="Q8233">
        <f>(Key!$B$2-'17.1'!C8233)*24</f>
        <v>-2.2333333332790062</v>
      </c>
      <c r="R8233" s="3">
        <f>C8233-(M8233-Key!$B$5)/(24*Key!$B$6)</f>
        <v>44130.829240740735</v>
      </c>
      <c r="S8233">
        <f>M8233-Key!$B$5</f>
        <v>14.92</v>
      </c>
      <c r="T8233" s="2">
        <f t="shared" si="640"/>
        <v>44129.840277777781</v>
      </c>
      <c r="U8233" t="str">
        <f t="shared" si="641"/>
        <v>10-25-2020 20:10</v>
      </c>
      <c r="V8233">
        <f>IFERROR(IF(W8233=Z8233,VLOOKUP($U8233,[1]C8842!$G$2:$M$145,3,FALSE),0),0)</f>
        <v>0</v>
      </c>
      <c r="W8233">
        <f>VLOOKUP(RIGHT($V$1,5),Key!$A$9:$B$14,2,FALSE)</f>
        <v>10.199999999999999</v>
      </c>
      <c r="X8233">
        <f t="shared" si="644"/>
        <v>0</v>
      </c>
      <c r="Y8233">
        <f>VLOOKUP(RIGHT($X$1,5),Key!$A$9:$B$14,2,FALSE)</f>
        <v>3.7</v>
      </c>
      <c r="Z8233">
        <f t="shared" si="642"/>
        <v>10.199999999999999</v>
      </c>
      <c r="AA8233">
        <f t="shared" si="643"/>
        <v>0</v>
      </c>
    </row>
    <row r="8234" spans="1:27" x14ac:dyDescent="0.3">
      <c r="A8234">
        <v>100067</v>
      </c>
      <c r="B8234">
        <v>230922</v>
      </c>
      <c r="C8234" s="3">
        <v>44130.843055555553</v>
      </c>
      <c r="D8234">
        <v>0</v>
      </c>
      <c r="E8234">
        <v>2</v>
      </c>
      <c r="F8234" t="s">
        <v>25</v>
      </c>
      <c r="G8234">
        <v>3</v>
      </c>
      <c r="H8234">
        <v>57.089840000000002</v>
      </c>
      <c r="I8234">
        <v>31.5</v>
      </c>
      <c r="J8234">
        <v>1.746094</v>
      </c>
      <c r="K8234">
        <v>48.019530000000003</v>
      </c>
      <c r="L8234" s="3">
        <v>44130.59652777778</v>
      </c>
      <c r="M8234">
        <v>17.18</v>
      </c>
      <c r="N8234" t="s">
        <v>28</v>
      </c>
      <c r="P8234">
        <f>(C8234-Key!$B$1)*24</f>
        <v>5.1833333332906477</v>
      </c>
      <c r="Q8234">
        <f>(Key!$B$2-'17.1'!C8234)*24</f>
        <v>-2.2333333332790062</v>
      </c>
      <c r="R8234" s="3">
        <f>C8234-(M8234-Key!$B$5)/(24*Key!$B$6)</f>
        <v>44130.829240740735</v>
      </c>
      <c r="S8234">
        <f>M8234-Key!$B$5</f>
        <v>14.92</v>
      </c>
      <c r="T8234" s="2">
        <f t="shared" si="640"/>
        <v>44129.840277777781</v>
      </c>
      <c r="U8234" t="str">
        <f t="shared" si="641"/>
        <v>10-25-2020 20:10</v>
      </c>
      <c r="V8234">
        <f>IFERROR(IF(W8234=Z8234,VLOOKUP($U8234,[1]C8842!$G$2:$M$145,3,FALSE),0),0)</f>
        <v>0</v>
      </c>
      <c r="W8234">
        <f>VLOOKUP(RIGHT($V$1,5),Key!$A$9:$B$14,2,FALSE)</f>
        <v>10.199999999999999</v>
      </c>
      <c r="X8234">
        <f t="shared" si="644"/>
        <v>0</v>
      </c>
      <c r="Y8234">
        <f>VLOOKUP(RIGHT($X$1,5),Key!$A$9:$B$14,2,FALSE)</f>
        <v>3.7</v>
      </c>
      <c r="Z8234">
        <f t="shared" si="642"/>
        <v>10.199999999999999</v>
      </c>
      <c r="AA8234">
        <f t="shared" si="643"/>
        <v>0</v>
      </c>
    </row>
    <row r="8235" spans="1:27" x14ac:dyDescent="0.3">
      <c r="A8235">
        <v>100067</v>
      </c>
      <c r="B8235">
        <v>230922</v>
      </c>
      <c r="C8235" s="3">
        <v>44130.843055555553</v>
      </c>
      <c r="D8235">
        <v>2</v>
      </c>
      <c r="E8235">
        <v>1</v>
      </c>
      <c r="F8235" t="s">
        <v>26</v>
      </c>
      <c r="G8235">
        <v>1</v>
      </c>
      <c r="H8235">
        <v>74.933589999999995</v>
      </c>
      <c r="I8235">
        <v>16.195309999999999</v>
      </c>
      <c r="J8235">
        <v>0.78515630000000003</v>
      </c>
      <c r="K8235">
        <v>83.035160000000005</v>
      </c>
      <c r="L8235" s="3">
        <v>44130.59652777778</v>
      </c>
      <c r="M8235">
        <v>17.18</v>
      </c>
      <c r="N8235" t="s">
        <v>28</v>
      </c>
      <c r="P8235">
        <f>(C8235-Key!$B$1)*24</f>
        <v>5.1833333332906477</v>
      </c>
      <c r="Q8235">
        <f>(Key!$B$2-'17.1'!C8235)*24</f>
        <v>-2.2333333332790062</v>
      </c>
      <c r="R8235" s="3">
        <f>C8235-(M8235-Key!$B$5)/(24*Key!$B$6)</f>
        <v>44130.829240740735</v>
      </c>
      <c r="S8235">
        <f>M8235-Key!$B$5</f>
        <v>14.92</v>
      </c>
      <c r="T8235" s="2">
        <f t="shared" si="640"/>
        <v>44129.840277777781</v>
      </c>
      <c r="U8235" t="str">
        <f t="shared" si="641"/>
        <v>10-25-2020 20:10</v>
      </c>
      <c r="V8235">
        <f>IFERROR(IF(W8235=Z8235,VLOOKUP($U8235,[1]C8842!$G$2:$M$145,3,FALSE),0),0)</f>
        <v>0</v>
      </c>
      <c r="W8235">
        <f>VLOOKUP(RIGHT($V$1,5),Key!$A$9:$B$14,2,FALSE)</f>
        <v>10.199999999999999</v>
      </c>
      <c r="X8235">
        <f t="shared" si="644"/>
        <v>0</v>
      </c>
      <c r="Y8235">
        <f>VLOOKUP(RIGHT($X$1,5),Key!$A$9:$B$14,2,FALSE)</f>
        <v>3.7</v>
      </c>
      <c r="Z8235">
        <f t="shared" si="642"/>
        <v>10.199999999999999</v>
      </c>
      <c r="AA8235">
        <f t="shared" si="643"/>
        <v>0</v>
      </c>
    </row>
    <row r="8236" spans="1:27" x14ac:dyDescent="0.3">
      <c r="A8236">
        <v>100067</v>
      </c>
      <c r="B8236">
        <v>230922</v>
      </c>
      <c r="C8236" s="3">
        <v>44130.843055555553</v>
      </c>
      <c r="D8236">
        <v>0</v>
      </c>
      <c r="E8236">
        <v>2</v>
      </c>
      <c r="F8236" t="s">
        <v>25</v>
      </c>
      <c r="G8236">
        <v>1</v>
      </c>
      <c r="H8236">
        <v>61.105469999999997</v>
      </c>
      <c r="I8236">
        <v>18.382809999999999</v>
      </c>
      <c r="J8236">
        <v>1.0625</v>
      </c>
      <c r="K8236">
        <v>46.019530000000003</v>
      </c>
      <c r="L8236" s="3">
        <v>44130.59652777778</v>
      </c>
      <c r="M8236">
        <v>17.18</v>
      </c>
      <c r="N8236" t="s">
        <v>28</v>
      </c>
      <c r="P8236">
        <f>(C8236-Key!$B$1)*24</f>
        <v>5.1833333332906477</v>
      </c>
      <c r="Q8236">
        <f>(Key!$B$2-'17.1'!C8236)*24</f>
        <v>-2.2333333332790062</v>
      </c>
      <c r="R8236" s="3">
        <f>C8236-(M8236-Key!$B$5)/(24*Key!$B$6)</f>
        <v>44130.829240740735</v>
      </c>
      <c r="S8236">
        <f>M8236-Key!$B$5</f>
        <v>14.92</v>
      </c>
      <c r="T8236" s="2">
        <f t="shared" si="640"/>
        <v>44129.840277777781</v>
      </c>
      <c r="U8236" t="str">
        <f t="shared" si="641"/>
        <v>10-25-2020 20:10</v>
      </c>
      <c r="V8236">
        <f>IFERROR(IF(W8236=Z8236,VLOOKUP($U8236,[1]C8842!$G$2:$M$145,3,FALSE),0),0)</f>
        <v>0</v>
      </c>
      <c r="W8236">
        <f>VLOOKUP(RIGHT($V$1,5),Key!$A$9:$B$14,2,FALSE)</f>
        <v>10.199999999999999</v>
      </c>
      <c r="X8236">
        <f t="shared" si="644"/>
        <v>0</v>
      </c>
      <c r="Y8236">
        <f>VLOOKUP(RIGHT($X$1,5),Key!$A$9:$B$14,2,FALSE)</f>
        <v>3.7</v>
      </c>
      <c r="Z8236">
        <f t="shared" si="642"/>
        <v>10.199999999999999</v>
      </c>
      <c r="AA8236">
        <f t="shared" si="643"/>
        <v>0</v>
      </c>
    </row>
    <row r="8237" spans="1:27" x14ac:dyDescent="0.3">
      <c r="A8237">
        <v>100067</v>
      </c>
      <c r="B8237">
        <v>230922</v>
      </c>
      <c r="C8237" s="3">
        <v>44130.843055555553</v>
      </c>
      <c r="D8237">
        <v>3</v>
      </c>
      <c r="E8237">
        <v>2</v>
      </c>
      <c r="F8237" t="s">
        <v>26</v>
      </c>
      <c r="G8237">
        <v>4</v>
      </c>
      <c r="H8237">
        <v>63.132809999999999</v>
      </c>
      <c r="I8237">
        <v>73.699219999999997</v>
      </c>
      <c r="J8237">
        <v>3.359375</v>
      </c>
      <c r="K8237">
        <v>92.039060000000006</v>
      </c>
      <c r="L8237" s="3">
        <v>44130.59652777778</v>
      </c>
      <c r="M8237">
        <v>17.18</v>
      </c>
      <c r="N8237" t="s">
        <v>28</v>
      </c>
      <c r="P8237">
        <f>(C8237-Key!$B$1)*24</f>
        <v>5.1833333332906477</v>
      </c>
      <c r="Q8237">
        <f>(Key!$B$2-'17.1'!C8237)*24</f>
        <v>-2.2333333332790062</v>
      </c>
      <c r="R8237" s="3">
        <f>C8237-(M8237-Key!$B$5)/(24*Key!$B$6)</f>
        <v>44130.829240740735</v>
      </c>
      <c r="S8237">
        <f>M8237-Key!$B$5</f>
        <v>14.92</v>
      </c>
      <c r="T8237" s="2">
        <f t="shared" si="640"/>
        <v>44129.840277777781</v>
      </c>
      <c r="U8237" t="str">
        <f t="shared" si="641"/>
        <v>10-25-2020 20:10</v>
      </c>
      <c r="V8237">
        <f>IFERROR(IF(W8237=Z8237,VLOOKUP($U8237,[1]C8842!$G$2:$M$145,3,FALSE),0),0)</f>
        <v>0</v>
      </c>
      <c r="W8237">
        <f>VLOOKUP(RIGHT($V$1,5),Key!$A$9:$B$14,2,FALSE)</f>
        <v>10.199999999999999</v>
      </c>
      <c r="X8237">
        <f t="shared" si="644"/>
        <v>0</v>
      </c>
      <c r="Y8237">
        <f>VLOOKUP(RIGHT($X$1,5),Key!$A$9:$B$14,2,FALSE)</f>
        <v>3.7</v>
      </c>
      <c r="Z8237">
        <f t="shared" si="642"/>
        <v>10.199999999999999</v>
      </c>
      <c r="AA8237">
        <f t="shared" si="643"/>
        <v>0</v>
      </c>
    </row>
    <row r="8238" spans="1:27" x14ac:dyDescent="0.3">
      <c r="A8238">
        <v>100067</v>
      </c>
      <c r="B8238">
        <v>230922</v>
      </c>
      <c r="C8238" s="3">
        <v>44130.843055555553</v>
      </c>
      <c r="D8238">
        <v>2</v>
      </c>
      <c r="E8238">
        <v>1</v>
      </c>
      <c r="F8238" t="s">
        <v>26</v>
      </c>
      <c r="G8238">
        <v>1</v>
      </c>
      <c r="H8238">
        <v>64.828130000000002</v>
      </c>
      <c r="I8238">
        <v>17.44922</v>
      </c>
      <c r="J8238">
        <v>0.9609375</v>
      </c>
      <c r="K8238">
        <v>82.035160000000005</v>
      </c>
      <c r="L8238" s="3">
        <v>44130.59652777778</v>
      </c>
      <c r="M8238">
        <v>17.18</v>
      </c>
      <c r="N8238" t="s">
        <v>28</v>
      </c>
      <c r="P8238">
        <f>(C8238-Key!$B$1)*24</f>
        <v>5.1833333332906477</v>
      </c>
      <c r="Q8238">
        <f>(Key!$B$2-'17.1'!C8238)*24</f>
        <v>-2.2333333332790062</v>
      </c>
      <c r="R8238" s="3">
        <f>C8238-(M8238-Key!$B$5)/(24*Key!$B$6)</f>
        <v>44130.829240740735</v>
      </c>
      <c r="S8238">
        <f>M8238-Key!$B$5</f>
        <v>14.92</v>
      </c>
      <c r="T8238" s="2">
        <f t="shared" si="640"/>
        <v>44129.840277777781</v>
      </c>
      <c r="U8238" t="str">
        <f t="shared" si="641"/>
        <v>10-25-2020 20:10</v>
      </c>
      <c r="V8238">
        <f>IFERROR(IF(W8238=Z8238,VLOOKUP($U8238,[1]C8842!$G$2:$M$145,3,FALSE),0),0)</f>
        <v>0</v>
      </c>
      <c r="W8238">
        <f>VLOOKUP(RIGHT($V$1,5),Key!$A$9:$B$14,2,FALSE)</f>
        <v>10.199999999999999</v>
      </c>
      <c r="X8238">
        <f t="shared" si="644"/>
        <v>0</v>
      </c>
      <c r="Y8238">
        <f>VLOOKUP(RIGHT($X$1,5),Key!$A$9:$B$14,2,FALSE)</f>
        <v>3.7</v>
      </c>
      <c r="Z8238">
        <f t="shared" si="642"/>
        <v>10.199999999999999</v>
      </c>
      <c r="AA8238">
        <f t="shared" si="643"/>
        <v>0</v>
      </c>
    </row>
    <row r="8239" spans="1:27" x14ac:dyDescent="0.3">
      <c r="A8239">
        <v>100067</v>
      </c>
      <c r="B8239">
        <v>230922</v>
      </c>
      <c r="C8239" s="3">
        <v>44130.843055555553</v>
      </c>
      <c r="D8239">
        <v>0</v>
      </c>
      <c r="E8239">
        <v>2</v>
      </c>
      <c r="F8239" t="s">
        <v>25</v>
      </c>
      <c r="G8239">
        <v>1</v>
      </c>
      <c r="H8239">
        <v>61.574219999999997</v>
      </c>
      <c r="I8239">
        <v>14.875</v>
      </c>
      <c r="J8239">
        <v>0.90234380000000003</v>
      </c>
      <c r="K8239">
        <v>48.019530000000003</v>
      </c>
      <c r="L8239" s="3">
        <v>44130.59652777778</v>
      </c>
      <c r="M8239">
        <v>17.18</v>
      </c>
      <c r="N8239" t="s">
        <v>28</v>
      </c>
      <c r="P8239">
        <f>(C8239-Key!$B$1)*24</f>
        <v>5.1833333332906477</v>
      </c>
      <c r="Q8239">
        <f>(Key!$B$2-'17.1'!C8239)*24</f>
        <v>-2.2333333332790062</v>
      </c>
      <c r="R8239" s="3">
        <f>C8239-(M8239-Key!$B$5)/(24*Key!$B$6)</f>
        <v>44130.829240740735</v>
      </c>
      <c r="S8239">
        <f>M8239-Key!$B$5</f>
        <v>14.92</v>
      </c>
      <c r="T8239" s="2">
        <f t="shared" si="640"/>
        <v>44129.840277777781</v>
      </c>
      <c r="U8239" t="str">
        <f t="shared" si="641"/>
        <v>10-25-2020 20:10</v>
      </c>
      <c r="V8239">
        <f>IFERROR(IF(W8239=Z8239,VLOOKUP($U8239,[1]C8842!$G$2:$M$145,3,FALSE),0),0)</f>
        <v>0</v>
      </c>
      <c r="W8239">
        <f>VLOOKUP(RIGHT($V$1,5),Key!$A$9:$B$14,2,FALSE)</f>
        <v>10.199999999999999</v>
      </c>
      <c r="X8239">
        <f t="shared" si="644"/>
        <v>0</v>
      </c>
      <c r="Y8239">
        <f>VLOOKUP(RIGHT($X$1,5),Key!$A$9:$B$14,2,FALSE)</f>
        <v>3.7</v>
      </c>
      <c r="Z8239">
        <f t="shared" si="642"/>
        <v>10.199999999999999</v>
      </c>
      <c r="AA8239">
        <f t="shared" si="643"/>
        <v>0</v>
      </c>
    </row>
    <row r="8240" spans="1:27" x14ac:dyDescent="0.3">
      <c r="A8240">
        <v>100067</v>
      </c>
      <c r="B8240">
        <v>230922</v>
      </c>
      <c r="C8240" s="3">
        <v>44130.84375</v>
      </c>
      <c r="D8240">
        <v>3</v>
      </c>
      <c r="E8240">
        <v>2</v>
      </c>
      <c r="F8240" t="s">
        <v>26</v>
      </c>
      <c r="G8240">
        <v>2</v>
      </c>
      <c r="H8240">
        <v>73.070310000000006</v>
      </c>
      <c r="I8240">
        <v>22.953130000000002</v>
      </c>
      <c r="J8240">
        <v>1.0546880000000001</v>
      </c>
      <c r="K8240">
        <v>95.039060000000006</v>
      </c>
      <c r="L8240" s="3">
        <v>44130.59652777778</v>
      </c>
      <c r="M8240">
        <v>17.18</v>
      </c>
      <c r="N8240" t="s">
        <v>28</v>
      </c>
      <c r="P8240">
        <f>(C8240-Key!$B$1)*24</f>
        <v>5.2000000000116415</v>
      </c>
      <c r="Q8240">
        <f>(Key!$B$2-'17.1'!C8240)*24</f>
        <v>-2.25</v>
      </c>
      <c r="R8240" s="3">
        <f>C8240-(M8240-Key!$B$5)/(24*Key!$B$6)</f>
        <v>44130.829935185182</v>
      </c>
      <c r="S8240">
        <f>M8240-Key!$B$5</f>
        <v>14.92</v>
      </c>
      <c r="T8240" s="2">
        <f t="shared" si="640"/>
        <v>44129.847222222219</v>
      </c>
      <c r="U8240" t="str">
        <f t="shared" si="641"/>
        <v>10-25-2020 20:20</v>
      </c>
      <c r="V8240">
        <f>IFERROR(IF(W8240=Z8240,VLOOKUP($U8240,[1]C8842!$G$2:$M$145,3,FALSE),0),0)</f>
        <v>0</v>
      </c>
      <c r="W8240">
        <f>VLOOKUP(RIGHT($V$1,5),Key!$A$9:$B$14,2,FALSE)</f>
        <v>10.199999999999999</v>
      </c>
      <c r="X8240">
        <f t="shared" si="644"/>
        <v>0</v>
      </c>
      <c r="Y8240">
        <f>VLOOKUP(RIGHT($X$1,5),Key!$A$9:$B$14,2,FALSE)</f>
        <v>3.7</v>
      </c>
      <c r="Z8240">
        <f t="shared" si="642"/>
        <v>10.199999999999999</v>
      </c>
      <c r="AA8240">
        <f t="shared" si="643"/>
        <v>0</v>
      </c>
    </row>
    <row r="8241" spans="1:27" x14ac:dyDescent="0.3">
      <c r="A8241">
        <v>100067</v>
      </c>
      <c r="B8241">
        <v>230922</v>
      </c>
      <c r="C8241" s="3">
        <v>44130.84375</v>
      </c>
      <c r="D8241">
        <v>2</v>
      </c>
      <c r="E8241">
        <v>1</v>
      </c>
      <c r="F8241" t="s">
        <v>26</v>
      </c>
      <c r="G8241">
        <v>2</v>
      </c>
      <c r="H8241">
        <v>72.265630000000002</v>
      </c>
      <c r="I8241">
        <v>20.98828</v>
      </c>
      <c r="J8241">
        <v>0.9921875</v>
      </c>
      <c r="K8241">
        <v>81.035160000000005</v>
      </c>
      <c r="L8241" s="3">
        <v>44130.59652777778</v>
      </c>
      <c r="M8241">
        <v>17.18</v>
      </c>
      <c r="N8241" t="s">
        <v>28</v>
      </c>
      <c r="P8241">
        <f>(C8241-Key!$B$1)*24</f>
        <v>5.2000000000116415</v>
      </c>
      <c r="Q8241">
        <f>(Key!$B$2-'17.1'!C8241)*24</f>
        <v>-2.25</v>
      </c>
      <c r="R8241" s="3">
        <f>C8241-(M8241-Key!$B$5)/(24*Key!$B$6)</f>
        <v>44130.829935185182</v>
      </c>
      <c r="S8241">
        <f>M8241-Key!$B$5</f>
        <v>14.92</v>
      </c>
      <c r="T8241" s="2">
        <f t="shared" si="640"/>
        <v>44129.847222222219</v>
      </c>
      <c r="U8241" t="str">
        <f t="shared" si="641"/>
        <v>10-25-2020 20:20</v>
      </c>
      <c r="V8241">
        <f>IFERROR(IF(W8241=Z8241,VLOOKUP($U8241,[1]C8842!$G$2:$M$145,3,FALSE),0),0)</f>
        <v>0</v>
      </c>
      <c r="W8241">
        <f>VLOOKUP(RIGHT($V$1,5),Key!$A$9:$B$14,2,FALSE)</f>
        <v>10.199999999999999</v>
      </c>
      <c r="X8241">
        <f t="shared" si="644"/>
        <v>0</v>
      </c>
      <c r="Y8241">
        <f>VLOOKUP(RIGHT($X$1,5),Key!$A$9:$B$14,2,FALSE)</f>
        <v>3.7</v>
      </c>
      <c r="Z8241">
        <f t="shared" si="642"/>
        <v>10.199999999999999</v>
      </c>
      <c r="AA8241">
        <f t="shared" si="643"/>
        <v>0</v>
      </c>
    </row>
    <row r="8242" spans="1:27" x14ac:dyDescent="0.3">
      <c r="A8242">
        <v>100067</v>
      </c>
      <c r="B8242">
        <v>230922</v>
      </c>
      <c r="C8242" s="3">
        <v>44130.84375</v>
      </c>
      <c r="D8242">
        <v>2</v>
      </c>
      <c r="E8242">
        <v>1</v>
      </c>
      <c r="F8242" t="s">
        <v>26</v>
      </c>
      <c r="G8242">
        <v>1</v>
      </c>
      <c r="H8242">
        <v>70.671880000000002</v>
      </c>
      <c r="I8242">
        <v>14.76563</v>
      </c>
      <c r="J8242">
        <v>0.78125</v>
      </c>
      <c r="K8242">
        <v>80.03125</v>
      </c>
      <c r="L8242" s="3">
        <v>44130.59652777778</v>
      </c>
      <c r="M8242">
        <v>17.18</v>
      </c>
      <c r="N8242" t="s">
        <v>28</v>
      </c>
      <c r="P8242">
        <f>(C8242-Key!$B$1)*24</f>
        <v>5.2000000000116415</v>
      </c>
      <c r="Q8242">
        <f>(Key!$B$2-'17.1'!C8242)*24</f>
        <v>-2.25</v>
      </c>
      <c r="R8242" s="3">
        <f>C8242-(M8242-Key!$B$5)/(24*Key!$B$6)</f>
        <v>44130.829935185182</v>
      </c>
      <c r="S8242">
        <f>M8242-Key!$B$5</f>
        <v>14.92</v>
      </c>
      <c r="T8242" s="2">
        <f t="shared" si="640"/>
        <v>44129.847222222219</v>
      </c>
      <c r="U8242" t="str">
        <f t="shared" si="641"/>
        <v>10-25-2020 20:20</v>
      </c>
      <c r="V8242">
        <f>IFERROR(IF(W8242=Z8242,VLOOKUP($U8242,[1]C8842!$G$2:$M$145,3,FALSE),0),0)</f>
        <v>0</v>
      </c>
      <c r="W8242">
        <f>VLOOKUP(RIGHT($V$1,5),Key!$A$9:$B$14,2,FALSE)</f>
        <v>10.199999999999999</v>
      </c>
      <c r="X8242">
        <f t="shared" si="644"/>
        <v>0</v>
      </c>
      <c r="Y8242">
        <f>VLOOKUP(RIGHT($X$1,5),Key!$A$9:$B$14,2,FALSE)</f>
        <v>3.7</v>
      </c>
      <c r="Z8242">
        <f t="shared" si="642"/>
        <v>10.199999999999999</v>
      </c>
      <c r="AA8242">
        <f t="shared" si="643"/>
        <v>0</v>
      </c>
    </row>
    <row r="8243" spans="1:27" x14ac:dyDescent="0.3">
      <c r="A8243">
        <v>100067</v>
      </c>
      <c r="B8243">
        <v>230922</v>
      </c>
      <c r="C8243" s="3">
        <v>44130.84375</v>
      </c>
      <c r="D8243">
        <v>3</v>
      </c>
      <c r="E8243">
        <v>2</v>
      </c>
      <c r="F8243" t="s">
        <v>26</v>
      </c>
      <c r="G8243">
        <v>1</v>
      </c>
      <c r="H8243">
        <v>73.894530000000003</v>
      </c>
      <c r="I8243">
        <v>18.36328</v>
      </c>
      <c r="J8243">
        <v>0.875</v>
      </c>
      <c r="K8243">
        <v>94.039060000000006</v>
      </c>
      <c r="L8243" s="3">
        <v>44130.59652777778</v>
      </c>
      <c r="M8243">
        <v>17.18</v>
      </c>
      <c r="N8243" t="s">
        <v>28</v>
      </c>
      <c r="P8243">
        <f>(C8243-Key!$B$1)*24</f>
        <v>5.2000000000116415</v>
      </c>
      <c r="Q8243">
        <f>(Key!$B$2-'17.1'!C8243)*24</f>
        <v>-2.25</v>
      </c>
      <c r="R8243" s="3">
        <f>C8243-(M8243-Key!$B$5)/(24*Key!$B$6)</f>
        <v>44130.829935185182</v>
      </c>
      <c r="S8243">
        <f>M8243-Key!$B$5</f>
        <v>14.92</v>
      </c>
      <c r="T8243" s="2">
        <f t="shared" si="640"/>
        <v>44129.847222222219</v>
      </c>
      <c r="U8243" t="str">
        <f t="shared" si="641"/>
        <v>10-25-2020 20:20</v>
      </c>
      <c r="V8243">
        <f>IFERROR(IF(W8243=Z8243,VLOOKUP($U8243,[1]C8842!$G$2:$M$145,3,FALSE),0),0)</f>
        <v>0</v>
      </c>
      <c r="W8243">
        <f>VLOOKUP(RIGHT($V$1,5),Key!$A$9:$B$14,2,FALSE)</f>
        <v>10.199999999999999</v>
      </c>
      <c r="X8243">
        <f t="shared" si="644"/>
        <v>0</v>
      </c>
      <c r="Y8243">
        <f>VLOOKUP(RIGHT($X$1,5),Key!$A$9:$B$14,2,FALSE)</f>
        <v>3.7</v>
      </c>
      <c r="Z8243">
        <f t="shared" si="642"/>
        <v>10.199999999999999</v>
      </c>
      <c r="AA8243">
        <f t="shared" si="643"/>
        <v>0</v>
      </c>
    </row>
    <row r="8244" spans="1:27" x14ac:dyDescent="0.3">
      <c r="A8244">
        <v>100067</v>
      </c>
      <c r="B8244">
        <v>230922</v>
      </c>
      <c r="C8244" s="3">
        <v>44130.84375</v>
      </c>
      <c r="D8244">
        <v>0</v>
      </c>
      <c r="E8244">
        <v>2</v>
      </c>
      <c r="F8244" t="s">
        <v>25</v>
      </c>
      <c r="G8244">
        <v>1</v>
      </c>
      <c r="H8244">
        <v>49.875</v>
      </c>
      <c r="I8244">
        <v>14.160159999999999</v>
      </c>
      <c r="J8244">
        <v>1.074219</v>
      </c>
      <c r="K8244">
        <v>46.019530000000003</v>
      </c>
      <c r="L8244" s="3">
        <v>44130.59652777778</v>
      </c>
      <c r="M8244">
        <v>17.18</v>
      </c>
      <c r="N8244" t="s">
        <v>28</v>
      </c>
      <c r="P8244">
        <f>(C8244-Key!$B$1)*24</f>
        <v>5.2000000000116415</v>
      </c>
      <c r="Q8244">
        <f>(Key!$B$2-'17.1'!C8244)*24</f>
        <v>-2.25</v>
      </c>
      <c r="R8244" s="3">
        <f>C8244-(M8244-Key!$B$5)/(24*Key!$B$6)</f>
        <v>44130.829935185182</v>
      </c>
      <c r="S8244">
        <f>M8244-Key!$B$5</f>
        <v>14.92</v>
      </c>
      <c r="T8244" s="2">
        <f t="shared" si="640"/>
        <v>44129.847222222219</v>
      </c>
      <c r="U8244" t="str">
        <f t="shared" si="641"/>
        <v>10-25-2020 20:20</v>
      </c>
      <c r="V8244">
        <f>IFERROR(IF(W8244=Z8244,VLOOKUP($U8244,[1]C8842!$G$2:$M$145,3,FALSE),0),0)</f>
        <v>0</v>
      </c>
      <c r="W8244">
        <f>VLOOKUP(RIGHT($V$1,5),Key!$A$9:$B$14,2,FALSE)</f>
        <v>10.199999999999999</v>
      </c>
      <c r="X8244">
        <f t="shared" si="644"/>
        <v>0</v>
      </c>
      <c r="Y8244">
        <f>VLOOKUP(RIGHT($X$1,5),Key!$A$9:$B$14,2,FALSE)</f>
        <v>3.7</v>
      </c>
      <c r="Z8244">
        <f t="shared" si="642"/>
        <v>10.199999999999999</v>
      </c>
      <c r="AA8244">
        <f t="shared" si="643"/>
        <v>0</v>
      </c>
    </row>
    <row r="8245" spans="1:27" x14ac:dyDescent="0.3">
      <c r="A8245">
        <v>100067</v>
      </c>
      <c r="B8245">
        <v>230922</v>
      </c>
      <c r="C8245" s="3">
        <v>44130.84375</v>
      </c>
      <c r="D8245">
        <v>0</v>
      </c>
      <c r="E8245">
        <v>2</v>
      </c>
      <c r="F8245" t="s">
        <v>25</v>
      </c>
      <c r="G8245">
        <v>1</v>
      </c>
      <c r="H8245">
        <v>69.1875</v>
      </c>
      <c r="I8245">
        <v>15.9375</v>
      </c>
      <c r="J8245">
        <v>0.83984380000000003</v>
      </c>
      <c r="K8245">
        <v>45.019530000000003</v>
      </c>
      <c r="L8245" s="3">
        <v>44130.59652777778</v>
      </c>
      <c r="M8245">
        <v>17.18</v>
      </c>
      <c r="N8245" t="s">
        <v>28</v>
      </c>
      <c r="P8245">
        <f>(C8245-Key!$B$1)*24</f>
        <v>5.2000000000116415</v>
      </c>
      <c r="Q8245">
        <f>(Key!$B$2-'17.1'!C8245)*24</f>
        <v>-2.25</v>
      </c>
      <c r="R8245" s="3">
        <f>C8245-(M8245-Key!$B$5)/(24*Key!$B$6)</f>
        <v>44130.829935185182</v>
      </c>
      <c r="S8245">
        <f>M8245-Key!$B$5</f>
        <v>14.92</v>
      </c>
      <c r="T8245" s="2">
        <f t="shared" si="640"/>
        <v>44129.847222222219</v>
      </c>
      <c r="U8245" t="str">
        <f t="shared" si="641"/>
        <v>10-25-2020 20:20</v>
      </c>
      <c r="V8245">
        <f>IFERROR(IF(W8245=Z8245,VLOOKUP($U8245,[1]C8842!$G$2:$M$145,3,FALSE),0),0)</f>
        <v>0</v>
      </c>
      <c r="W8245">
        <f>VLOOKUP(RIGHT($V$1,5),Key!$A$9:$B$14,2,FALSE)</f>
        <v>10.199999999999999</v>
      </c>
      <c r="X8245">
        <f t="shared" si="644"/>
        <v>0</v>
      </c>
      <c r="Y8245">
        <f>VLOOKUP(RIGHT($X$1,5),Key!$A$9:$B$14,2,FALSE)</f>
        <v>3.7</v>
      </c>
      <c r="Z8245">
        <f t="shared" si="642"/>
        <v>10.199999999999999</v>
      </c>
      <c r="AA8245">
        <f t="shared" si="643"/>
        <v>0</v>
      </c>
    </row>
    <row r="8246" spans="1:27" x14ac:dyDescent="0.3">
      <c r="A8246">
        <v>100067</v>
      </c>
      <c r="B8246">
        <v>230922</v>
      </c>
      <c r="C8246" s="3">
        <v>44130.84375</v>
      </c>
      <c r="D8246">
        <v>2</v>
      </c>
      <c r="E8246">
        <v>1</v>
      </c>
      <c r="F8246" t="s">
        <v>26</v>
      </c>
      <c r="G8246">
        <v>2</v>
      </c>
      <c r="H8246">
        <v>68.476560000000006</v>
      </c>
      <c r="I8246">
        <v>20.476559999999999</v>
      </c>
      <c r="J8246">
        <v>1.027344</v>
      </c>
      <c r="K8246">
        <v>82.035160000000005</v>
      </c>
      <c r="L8246" s="3">
        <v>44130.59652777778</v>
      </c>
      <c r="M8246">
        <v>17.18</v>
      </c>
      <c r="N8246" t="s">
        <v>28</v>
      </c>
      <c r="P8246">
        <f>(C8246-Key!$B$1)*24</f>
        <v>5.2000000000116415</v>
      </c>
      <c r="Q8246">
        <f>(Key!$B$2-'17.1'!C8246)*24</f>
        <v>-2.25</v>
      </c>
      <c r="R8246" s="3">
        <f>C8246-(M8246-Key!$B$5)/(24*Key!$B$6)</f>
        <v>44130.829935185182</v>
      </c>
      <c r="S8246">
        <f>M8246-Key!$B$5</f>
        <v>14.92</v>
      </c>
      <c r="T8246" s="2">
        <f t="shared" si="640"/>
        <v>44129.847222222219</v>
      </c>
      <c r="U8246" t="str">
        <f t="shared" si="641"/>
        <v>10-25-2020 20:20</v>
      </c>
      <c r="V8246">
        <f>IFERROR(IF(W8246=Z8246,VLOOKUP($U8246,[1]C8842!$G$2:$M$145,3,FALSE),0),0)</f>
        <v>0</v>
      </c>
      <c r="W8246">
        <f>VLOOKUP(RIGHT($V$1,5),Key!$A$9:$B$14,2,FALSE)</f>
        <v>10.199999999999999</v>
      </c>
      <c r="X8246">
        <f t="shared" si="644"/>
        <v>0</v>
      </c>
      <c r="Y8246">
        <f>VLOOKUP(RIGHT($X$1,5),Key!$A$9:$B$14,2,FALSE)</f>
        <v>3.7</v>
      </c>
      <c r="Z8246">
        <f t="shared" si="642"/>
        <v>10.199999999999999</v>
      </c>
      <c r="AA8246">
        <f t="shared" si="643"/>
        <v>0</v>
      </c>
    </row>
    <row r="8247" spans="1:27" x14ac:dyDescent="0.3">
      <c r="A8247">
        <v>100067</v>
      </c>
      <c r="B8247">
        <v>230922</v>
      </c>
      <c r="C8247" s="3">
        <v>44130.84375</v>
      </c>
      <c r="D8247">
        <v>1</v>
      </c>
      <c r="E8247">
        <v>1</v>
      </c>
      <c r="F8247" t="s">
        <v>25</v>
      </c>
      <c r="G8247">
        <v>1</v>
      </c>
      <c r="H8247">
        <v>68.773439999999994</v>
      </c>
      <c r="I8247">
        <v>14.98828</v>
      </c>
      <c r="J8247">
        <v>0.80859380000000003</v>
      </c>
      <c r="K8247">
        <v>56.023440000000001</v>
      </c>
      <c r="L8247" s="3">
        <v>44130.59652777778</v>
      </c>
      <c r="M8247">
        <v>17.18</v>
      </c>
      <c r="N8247" t="s">
        <v>28</v>
      </c>
      <c r="P8247">
        <f>(C8247-Key!$B$1)*24</f>
        <v>5.2000000000116415</v>
      </c>
      <c r="Q8247">
        <f>(Key!$B$2-'17.1'!C8247)*24</f>
        <v>-2.25</v>
      </c>
      <c r="R8247" s="3">
        <f>C8247-(M8247-Key!$B$5)/(24*Key!$B$6)</f>
        <v>44130.829935185182</v>
      </c>
      <c r="S8247">
        <f>M8247-Key!$B$5</f>
        <v>14.92</v>
      </c>
      <c r="T8247" s="2">
        <f t="shared" si="640"/>
        <v>44129.847222222219</v>
      </c>
      <c r="U8247" t="str">
        <f t="shared" si="641"/>
        <v>10-25-2020 20:20</v>
      </c>
      <c r="V8247">
        <f>IFERROR(IF(W8247=Z8247,VLOOKUP($U8247,[1]C8842!$G$2:$M$145,3,FALSE),0),0)</f>
        <v>0</v>
      </c>
      <c r="W8247">
        <f>VLOOKUP(RIGHT($V$1,5),Key!$A$9:$B$14,2,FALSE)</f>
        <v>10.199999999999999</v>
      </c>
      <c r="X8247">
        <f t="shared" si="644"/>
        <v>0</v>
      </c>
      <c r="Y8247">
        <f>VLOOKUP(RIGHT($X$1,5),Key!$A$9:$B$14,2,FALSE)</f>
        <v>3.7</v>
      </c>
      <c r="Z8247">
        <f t="shared" si="642"/>
        <v>10.199999999999999</v>
      </c>
      <c r="AA8247">
        <f t="shared" si="643"/>
        <v>0</v>
      </c>
    </row>
    <row r="8248" spans="1:27" x14ac:dyDescent="0.3">
      <c r="A8248">
        <v>100067</v>
      </c>
      <c r="B8248">
        <v>230922</v>
      </c>
      <c r="C8248" s="3">
        <v>44130.84375</v>
      </c>
      <c r="D8248">
        <v>3</v>
      </c>
      <c r="E8248">
        <v>2</v>
      </c>
      <c r="F8248" t="s">
        <v>26</v>
      </c>
      <c r="G8248">
        <v>1</v>
      </c>
      <c r="H8248">
        <v>69.636719999999997</v>
      </c>
      <c r="I8248">
        <v>15.304690000000001</v>
      </c>
      <c r="J8248">
        <v>0.8125</v>
      </c>
      <c r="K8248">
        <v>94.039060000000006</v>
      </c>
      <c r="L8248" s="3">
        <v>44130.59652777778</v>
      </c>
      <c r="M8248">
        <v>17.18</v>
      </c>
      <c r="N8248" t="s">
        <v>28</v>
      </c>
      <c r="P8248">
        <f>(C8248-Key!$B$1)*24</f>
        <v>5.2000000000116415</v>
      </c>
      <c r="Q8248">
        <f>(Key!$B$2-'17.1'!C8248)*24</f>
        <v>-2.25</v>
      </c>
      <c r="R8248" s="3">
        <f>C8248-(M8248-Key!$B$5)/(24*Key!$B$6)</f>
        <v>44130.829935185182</v>
      </c>
      <c r="S8248">
        <f>M8248-Key!$B$5</f>
        <v>14.92</v>
      </c>
      <c r="T8248" s="2">
        <f t="shared" si="640"/>
        <v>44129.847222222219</v>
      </c>
      <c r="U8248" t="str">
        <f t="shared" si="641"/>
        <v>10-25-2020 20:20</v>
      </c>
      <c r="V8248">
        <f>IFERROR(IF(W8248=Z8248,VLOOKUP($U8248,[1]C8842!$G$2:$M$145,3,FALSE),0),0)</f>
        <v>0</v>
      </c>
      <c r="W8248">
        <f>VLOOKUP(RIGHT($V$1,5),Key!$A$9:$B$14,2,FALSE)</f>
        <v>10.199999999999999</v>
      </c>
      <c r="X8248">
        <f t="shared" si="644"/>
        <v>0</v>
      </c>
      <c r="Y8248">
        <f>VLOOKUP(RIGHT($X$1,5),Key!$A$9:$B$14,2,FALSE)</f>
        <v>3.7</v>
      </c>
      <c r="Z8248">
        <f t="shared" si="642"/>
        <v>10.199999999999999</v>
      </c>
      <c r="AA8248">
        <f t="shared" si="643"/>
        <v>0</v>
      </c>
    </row>
    <row r="8249" spans="1:27" x14ac:dyDescent="0.3">
      <c r="A8249">
        <v>100067</v>
      </c>
      <c r="B8249">
        <v>230922</v>
      </c>
      <c r="C8249" s="3">
        <v>44130.84375</v>
      </c>
      <c r="D8249">
        <v>1</v>
      </c>
      <c r="E8249">
        <v>1</v>
      </c>
      <c r="F8249" t="s">
        <v>25</v>
      </c>
      <c r="G8249">
        <v>1</v>
      </c>
      <c r="H8249">
        <v>68.730469999999997</v>
      </c>
      <c r="I8249">
        <v>13.851559999999999</v>
      </c>
      <c r="J8249">
        <v>0.765625</v>
      </c>
      <c r="K8249">
        <v>58.023440000000001</v>
      </c>
      <c r="L8249" s="3">
        <v>44130.59652777778</v>
      </c>
      <c r="M8249">
        <v>17.18</v>
      </c>
      <c r="N8249" t="s">
        <v>28</v>
      </c>
      <c r="P8249">
        <f>(C8249-Key!$B$1)*24</f>
        <v>5.2000000000116415</v>
      </c>
      <c r="Q8249">
        <f>(Key!$B$2-'17.1'!C8249)*24</f>
        <v>-2.25</v>
      </c>
      <c r="R8249" s="3">
        <f>C8249-(M8249-Key!$B$5)/(24*Key!$B$6)</f>
        <v>44130.829935185182</v>
      </c>
      <c r="S8249">
        <f>M8249-Key!$B$5</f>
        <v>14.92</v>
      </c>
      <c r="T8249" s="2">
        <f t="shared" si="640"/>
        <v>44129.847222222219</v>
      </c>
      <c r="U8249" t="str">
        <f t="shared" si="641"/>
        <v>10-25-2020 20:20</v>
      </c>
      <c r="V8249">
        <f>IFERROR(IF(W8249=Z8249,VLOOKUP($U8249,[1]C8842!$G$2:$M$145,3,FALSE),0),0)</f>
        <v>0</v>
      </c>
      <c r="W8249">
        <f>VLOOKUP(RIGHT($V$1,5),Key!$A$9:$B$14,2,FALSE)</f>
        <v>10.199999999999999</v>
      </c>
      <c r="X8249">
        <f t="shared" si="644"/>
        <v>0</v>
      </c>
      <c r="Y8249">
        <f>VLOOKUP(RIGHT($X$1,5),Key!$A$9:$B$14,2,FALSE)</f>
        <v>3.7</v>
      </c>
      <c r="Z8249">
        <f t="shared" si="642"/>
        <v>10.199999999999999</v>
      </c>
      <c r="AA8249">
        <f t="shared" si="643"/>
        <v>0</v>
      </c>
    </row>
    <row r="8250" spans="1:27" x14ac:dyDescent="0.3">
      <c r="A8250">
        <v>100067</v>
      </c>
      <c r="B8250">
        <v>230922</v>
      </c>
      <c r="C8250" s="3">
        <v>44130.84375</v>
      </c>
      <c r="D8250">
        <v>2</v>
      </c>
      <c r="E8250">
        <v>1</v>
      </c>
      <c r="F8250" t="s">
        <v>26</v>
      </c>
      <c r="G8250">
        <v>1</v>
      </c>
      <c r="H8250">
        <v>72.535160000000005</v>
      </c>
      <c r="I8250">
        <v>18.90625</v>
      </c>
      <c r="J8250">
        <v>0.9140625</v>
      </c>
      <c r="K8250">
        <v>82.035160000000005</v>
      </c>
      <c r="L8250" s="3">
        <v>44130.59652777778</v>
      </c>
      <c r="M8250">
        <v>17.18</v>
      </c>
      <c r="N8250" t="s">
        <v>28</v>
      </c>
      <c r="P8250">
        <f>(C8250-Key!$B$1)*24</f>
        <v>5.2000000000116415</v>
      </c>
      <c r="Q8250">
        <f>(Key!$B$2-'17.1'!C8250)*24</f>
        <v>-2.25</v>
      </c>
      <c r="R8250" s="3">
        <f>C8250-(M8250-Key!$B$5)/(24*Key!$B$6)</f>
        <v>44130.829935185182</v>
      </c>
      <c r="S8250">
        <f>M8250-Key!$B$5</f>
        <v>14.92</v>
      </c>
      <c r="T8250" s="2">
        <f t="shared" si="640"/>
        <v>44129.847222222219</v>
      </c>
      <c r="U8250" t="str">
        <f t="shared" si="641"/>
        <v>10-25-2020 20:20</v>
      </c>
      <c r="V8250">
        <f>IFERROR(IF(W8250=Z8250,VLOOKUP($U8250,[1]C8842!$G$2:$M$145,3,FALSE),0),0)</f>
        <v>0</v>
      </c>
      <c r="W8250">
        <f>VLOOKUP(RIGHT($V$1,5),Key!$A$9:$B$14,2,FALSE)</f>
        <v>10.199999999999999</v>
      </c>
      <c r="X8250">
        <f t="shared" si="644"/>
        <v>0</v>
      </c>
      <c r="Y8250">
        <f>VLOOKUP(RIGHT($X$1,5),Key!$A$9:$B$14,2,FALSE)</f>
        <v>3.7</v>
      </c>
      <c r="Z8250">
        <f t="shared" si="642"/>
        <v>10.199999999999999</v>
      </c>
      <c r="AA8250">
        <f t="shared" si="643"/>
        <v>0</v>
      </c>
    </row>
    <row r="8251" spans="1:27" x14ac:dyDescent="0.3">
      <c r="A8251">
        <v>100067</v>
      </c>
      <c r="B8251">
        <v>230922</v>
      </c>
      <c r="C8251" s="3">
        <v>44130.84375</v>
      </c>
      <c r="D8251">
        <v>0</v>
      </c>
      <c r="E8251">
        <v>2</v>
      </c>
      <c r="F8251" t="s">
        <v>25</v>
      </c>
      <c r="G8251">
        <v>2</v>
      </c>
      <c r="H8251">
        <v>67.332030000000003</v>
      </c>
      <c r="I8251">
        <v>20.402339999999999</v>
      </c>
      <c r="J8251">
        <v>1.042969</v>
      </c>
      <c r="K8251">
        <v>46.019530000000003</v>
      </c>
      <c r="L8251" s="3">
        <v>44130.59652777778</v>
      </c>
      <c r="M8251">
        <v>17.18</v>
      </c>
      <c r="N8251" t="s">
        <v>28</v>
      </c>
      <c r="P8251">
        <f>(C8251-Key!$B$1)*24</f>
        <v>5.2000000000116415</v>
      </c>
      <c r="Q8251">
        <f>(Key!$B$2-'17.1'!C8251)*24</f>
        <v>-2.25</v>
      </c>
      <c r="R8251" s="3">
        <f>C8251-(M8251-Key!$B$5)/(24*Key!$B$6)</f>
        <v>44130.829935185182</v>
      </c>
      <c r="S8251">
        <f>M8251-Key!$B$5</f>
        <v>14.92</v>
      </c>
      <c r="T8251" s="2">
        <f t="shared" si="640"/>
        <v>44129.847222222219</v>
      </c>
      <c r="U8251" t="str">
        <f t="shared" si="641"/>
        <v>10-25-2020 20:20</v>
      </c>
      <c r="V8251">
        <f>IFERROR(IF(W8251=Z8251,VLOOKUP($U8251,[1]C8842!$G$2:$M$145,3,FALSE),0),0)</f>
        <v>0</v>
      </c>
      <c r="W8251">
        <f>VLOOKUP(RIGHT($V$1,5),Key!$A$9:$B$14,2,FALSE)</f>
        <v>10.199999999999999</v>
      </c>
      <c r="X8251">
        <f t="shared" si="644"/>
        <v>0</v>
      </c>
      <c r="Y8251">
        <f>VLOOKUP(RIGHT($X$1,5),Key!$A$9:$B$14,2,FALSE)</f>
        <v>3.7</v>
      </c>
      <c r="Z8251">
        <f t="shared" si="642"/>
        <v>10.199999999999999</v>
      </c>
      <c r="AA8251">
        <f t="shared" si="643"/>
        <v>0</v>
      </c>
    </row>
    <row r="8252" spans="1:27" x14ac:dyDescent="0.3">
      <c r="A8252">
        <v>100067</v>
      </c>
      <c r="B8252">
        <v>230922</v>
      </c>
      <c r="C8252" s="3">
        <v>44130.84375</v>
      </c>
      <c r="D8252">
        <v>3</v>
      </c>
      <c r="E8252">
        <v>2</v>
      </c>
      <c r="F8252" t="s">
        <v>26</v>
      </c>
      <c r="G8252">
        <v>2</v>
      </c>
      <c r="H8252">
        <v>73.890630000000002</v>
      </c>
      <c r="I8252">
        <v>20.929690000000001</v>
      </c>
      <c r="J8252">
        <v>0.96875</v>
      </c>
      <c r="K8252">
        <v>95.039060000000006</v>
      </c>
      <c r="L8252" s="3">
        <v>44130.59652777778</v>
      </c>
      <c r="M8252">
        <v>17.18</v>
      </c>
      <c r="N8252" t="s">
        <v>28</v>
      </c>
      <c r="P8252">
        <f>(C8252-Key!$B$1)*24</f>
        <v>5.2000000000116415</v>
      </c>
      <c r="Q8252">
        <f>(Key!$B$2-'17.1'!C8252)*24</f>
        <v>-2.25</v>
      </c>
      <c r="R8252" s="3">
        <f>C8252-(M8252-Key!$B$5)/(24*Key!$B$6)</f>
        <v>44130.829935185182</v>
      </c>
      <c r="S8252">
        <f>M8252-Key!$B$5</f>
        <v>14.92</v>
      </c>
      <c r="T8252" s="2">
        <f t="shared" si="640"/>
        <v>44129.847222222219</v>
      </c>
      <c r="U8252" t="str">
        <f t="shared" si="641"/>
        <v>10-25-2020 20:20</v>
      </c>
      <c r="V8252">
        <f>IFERROR(IF(W8252=Z8252,VLOOKUP($U8252,[1]C8842!$G$2:$M$145,3,FALSE),0),0)</f>
        <v>0</v>
      </c>
      <c r="W8252">
        <f>VLOOKUP(RIGHT($V$1,5),Key!$A$9:$B$14,2,FALSE)</f>
        <v>10.199999999999999</v>
      </c>
      <c r="X8252">
        <f t="shared" si="644"/>
        <v>0</v>
      </c>
      <c r="Y8252">
        <f>VLOOKUP(RIGHT($X$1,5),Key!$A$9:$B$14,2,FALSE)</f>
        <v>3.7</v>
      </c>
      <c r="Z8252">
        <f t="shared" si="642"/>
        <v>10.199999999999999</v>
      </c>
      <c r="AA8252">
        <f t="shared" si="643"/>
        <v>0</v>
      </c>
    </row>
    <row r="8253" spans="1:27" x14ac:dyDescent="0.3">
      <c r="A8253">
        <v>100067</v>
      </c>
      <c r="B8253">
        <v>230922</v>
      </c>
      <c r="C8253" s="3">
        <v>44130.84375</v>
      </c>
      <c r="D8253">
        <v>1</v>
      </c>
      <c r="E8253">
        <v>1</v>
      </c>
      <c r="F8253" t="s">
        <v>25</v>
      </c>
      <c r="G8253">
        <v>1</v>
      </c>
      <c r="H8253">
        <v>65.421880000000002</v>
      </c>
      <c r="I8253">
        <v>17.109380000000002</v>
      </c>
      <c r="J8253">
        <v>0.9375</v>
      </c>
      <c r="K8253">
        <v>56.023440000000001</v>
      </c>
      <c r="L8253" s="3">
        <v>44130.59652777778</v>
      </c>
      <c r="M8253">
        <v>17.18</v>
      </c>
      <c r="N8253" t="s">
        <v>28</v>
      </c>
      <c r="P8253">
        <f>(C8253-Key!$B$1)*24</f>
        <v>5.2000000000116415</v>
      </c>
      <c r="Q8253">
        <f>(Key!$B$2-'17.1'!C8253)*24</f>
        <v>-2.25</v>
      </c>
      <c r="R8253" s="3">
        <f>C8253-(M8253-Key!$B$5)/(24*Key!$B$6)</f>
        <v>44130.829935185182</v>
      </c>
      <c r="S8253">
        <f>M8253-Key!$B$5</f>
        <v>14.92</v>
      </c>
      <c r="T8253" s="2">
        <f t="shared" si="640"/>
        <v>44129.847222222219</v>
      </c>
      <c r="U8253" t="str">
        <f t="shared" si="641"/>
        <v>10-25-2020 20:20</v>
      </c>
      <c r="V8253">
        <f>IFERROR(IF(W8253=Z8253,VLOOKUP($U8253,[1]C8842!$G$2:$M$145,3,FALSE),0),0)</f>
        <v>0</v>
      </c>
      <c r="W8253">
        <f>VLOOKUP(RIGHT($V$1,5),Key!$A$9:$B$14,2,FALSE)</f>
        <v>10.199999999999999</v>
      </c>
      <c r="X8253">
        <f t="shared" si="644"/>
        <v>0</v>
      </c>
      <c r="Y8253">
        <f>VLOOKUP(RIGHT($X$1,5),Key!$A$9:$B$14,2,FALSE)</f>
        <v>3.7</v>
      </c>
      <c r="Z8253">
        <f t="shared" si="642"/>
        <v>10.199999999999999</v>
      </c>
      <c r="AA8253">
        <f t="shared" si="643"/>
        <v>0</v>
      </c>
    </row>
    <row r="8254" spans="1:27" x14ac:dyDescent="0.3">
      <c r="A8254">
        <v>100067</v>
      </c>
      <c r="B8254">
        <v>230922</v>
      </c>
      <c r="C8254" s="3">
        <v>44130.84375</v>
      </c>
      <c r="D8254">
        <v>0</v>
      </c>
      <c r="E8254">
        <v>2</v>
      </c>
      <c r="F8254" t="s">
        <v>25</v>
      </c>
      <c r="G8254">
        <v>1</v>
      </c>
      <c r="H8254">
        <v>65.71875</v>
      </c>
      <c r="I8254">
        <v>16.347660000000001</v>
      </c>
      <c r="J8254">
        <v>0.90234380000000003</v>
      </c>
      <c r="K8254">
        <v>46.019530000000003</v>
      </c>
      <c r="L8254" s="3">
        <v>44130.59652777778</v>
      </c>
      <c r="M8254">
        <v>17.18</v>
      </c>
      <c r="N8254" t="s">
        <v>28</v>
      </c>
      <c r="P8254">
        <f>(C8254-Key!$B$1)*24</f>
        <v>5.2000000000116415</v>
      </c>
      <c r="Q8254">
        <f>(Key!$B$2-'17.1'!C8254)*24</f>
        <v>-2.25</v>
      </c>
      <c r="R8254" s="3">
        <f>C8254-(M8254-Key!$B$5)/(24*Key!$B$6)</f>
        <v>44130.829935185182</v>
      </c>
      <c r="S8254">
        <f>M8254-Key!$B$5</f>
        <v>14.92</v>
      </c>
      <c r="T8254" s="2">
        <f t="shared" si="640"/>
        <v>44129.847222222219</v>
      </c>
      <c r="U8254" t="str">
        <f t="shared" si="641"/>
        <v>10-25-2020 20:20</v>
      </c>
      <c r="V8254">
        <f>IFERROR(IF(W8254=Z8254,VLOOKUP($U8254,[1]C8842!$G$2:$M$145,3,FALSE),0),0)</f>
        <v>0</v>
      </c>
      <c r="W8254">
        <f>VLOOKUP(RIGHT($V$1,5),Key!$A$9:$B$14,2,FALSE)</f>
        <v>10.199999999999999</v>
      </c>
      <c r="X8254">
        <f t="shared" si="644"/>
        <v>0</v>
      </c>
      <c r="Y8254">
        <f>VLOOKUP(RIGHT($X$1,5),Key!$A$9:$B$14,2,FALSE)</f>
        <v>3.7</v>
      </c>
      <c r="Z8254">
        <f t="shared" si="642"/>
        <v>10.199999999999999</v>
      </c>
      <c r="AA8254">
        <f t="shared" si="643"/>
        <v>0</v>
      </c>
    </row>
    <row r="8255" spans="1:27" x14ac:dyDescent="0.3">
      <c r="A8255">
        <v>100067</v>
      </c>
      <c r="B8255">
        <v>230922</v>
      </c>
      <c r="C8255" s="3">
        <v>44130.84375</v>
      </c>
      <c r="D8255">
        <v>3</v>
      </c>
      <c r="E8255">
        <v>2</v>
      </c>
      <c r="F8255" t="s">
        <v>26</v>
      </c>
      <c r="G8255">
        <v>3</v>
      </c>
      <c r="H8255">
        <v>64.167969999999997</v>
      </c>
      <c r="I8255">
        <v>46.101559999999999</v>
      </c>
      <c r="J8255">
        <v>2.1601560000000002</v>
      </c>
      <c r="K8255">
        <v>94.039060000000006</v>
      </c>
      <c r="L8255" s="3">
        <v>44130.59652777778</v>
      </c>
      <c r="M8255">
        <v>17.18</v>
      </c>
      <c r="N8255" t="s">
        <v>28</v>
      </c>
      <c r="P8255">
        <f>(C8255-Key!$B$1)*24</f>
        <v>5.2000000000116415</v>
      </c>
      <c r="Q8255">
        <f>(Key!$B$2-'17.1'!C8255)*24</f>
        <v>-2.25</v>
      </c>
      <c r="R8255" s="3">
        <f>C8255-(M8255-Key!$B$5)/(24*Key!$B$6)</f>
        <v>44130.829935185182</v>
      </c>
      <c r="S8255">
        <f>M8255-Key!$B$5</f>
        <v>14.92</v>
      </c>
      <c r="T8255" s="2">
        <f t="shared" si="640"/>
        <v>44129.847222222219</v>
      </c>
      <c r="U8255" t="str">
        <f t="shared" si="641"/>
        <v>10-25-2020 20:20</v>
      </c>
      <c r="V8255">
        <f>IFERROR(IF(W8255=Z8255,VLOOKUP($U8255,[1]C8842!$G$2:$M$145,3,FALSE),0),0)</f>
        <v>0</v>
      </c>
      <c r="W8255">
        <f>VLOOKUP(RIGHT($V$1,5),Key!$A$9:$B$14,2,FALSE)</f>
        <v>10.199999999999999</v>
      </c>
      <c r="X8255">
        <f t="shared" si="644"/>
        <v>0</v>
      </c>
      <c r="Y8255">
        <f>VLOOKUP(RIGHT($X$1,5),Key!$A$9:$B$14,2,FALSE)</f>
        <v>3.7</v>
      </c>
      <c r="Z8255">
        <f t="shared" si="642"/>
        <v>10.199999999999999</v>
      </c>
      <c r="AA8255">
        <f t="shared" si="643"/>
        <v>0</v>
      </c>
    </row>
    <row r="8256" spans="1:27" x14ac:dyDescent="0.3">
      <c r="A8256">
        <v>100067</v>
      </c>
      <c r="B8256">
        <v>230922</v>
      </c>
      <c r="C8256" s="3">
        <v>44130.844444444447</v>
      </c>
      <c r="D8256">
        <v>1</v>
      </c>
      <c r="E8256">
        <v>1</v>
      </c>
      <c r="F8256" t="s">
        <v>25</v>
      </c>
      <c r="G8256">
        <v>1</v>
      </c>
      <c r="H8256">
        <v>62.066409999999998</v>
      </c>
      <c r="I8256">
        <v>16.878910000000001</v>
      </c>
      <c r="J8256">
        <v>0.98046880000000003</v>
      </c>
      <c r="K8256">
        <v>58.023440000000001</v>
      </c>
      <c r="L8256" s="3">
        <v>44130.59652777778</v>
      </c>
      <c r="M8256">
        <v>17.18</v>
      </c>
      <c r="N8256" t="s">
        <v>28</v>
      </c>
      <c r="P8256">
        <f>(C8256-Key!$B$1)*24</f>
        <v>5.2166666667326353</v>
      </c>
      <c r="Q8256">
        <f>(Key!$B$2-'17.1'!C8256)*24</f>
        <v>-2.2666666667209938</v>
      </c>
      <c r="R8256" s="3">
        <f>C8256-(M8256-Key!$B$5)/(24*Key!$B$6)</f>
        <v>44130.830629629629</v>
      </c>
      <c r="S8256">
        <f>M8256-Key!$B$5</f>
        <v>14.92</v>
      </c>
      <c r="T8256" s="2">
        <f t="shared" si="640"/>
        <v>44129.847222222219</v>
      </c>
      <c r="U8256" t="str">
        <f t="shared" si="641"/>
        <v>10-25-2020 20:20</v>
      </c>
      <c r="V8256">
        <f>IFERROR(IF(W8256=Z8256,VLOOKUP($U8256,[1]C8842!$G$2:$M$145,3,FALSE),0),0)</f>
        <v>0</v>
      </c>
      <c r="W8256">
        <f>VLOOKUP(RIGHT($V$1,5),Key!$A$9:$B$14,2,FALSE)</f>
        <v>10.199999999999999</v>
      </c>
      <c r="X8256">
        <f t="shared" si="644"/>
        <v>0</v>
      </c>
      <c r="Y8256">
        <f>VLOOKUP(RIGHT($X$1,5),Key!$A$9:$B$14,2,FALSE)</f>
        <v>3.7</v>
      </c>
      <c r="Z8256">
        <f t="shared" si="642"/>
        <v>10.199999999999999</v>
      </c>
      <c r="AA8256">
        <f t="shared" si="643"/>
        <v>0</v>
      </c>
    </row>
    <row r="8257" spans="1:27" x14ac:dyDescent="0.3">
      <c r="A8257">
        <v>100067</v>
      </c>
      <c r="B8257">
        <v>230922</v>
      </c>
      <c r="C8257" s="3">
        <v>44130.844444444447</v>
      </c>
      <c r="D8257">
        <v>3</v>
      </c>
      <c r="E8257">
        <v>2</v>
      </c>
      <c r="F8257" t="s">
        <v>26</v>
      </c>
      <c r="G8257">
        <v>1</v>
      </c>
      <c r="H8257">
        <v>66.597660000000005</v>
      </c>
      <c r="I8257">
        <v>17.367190000000001</v>
      </c>
      <c r="J8257">
        <v>0.93359380000000003</v>
      </c>
      <c r="K8257">
        <v>94.039060000000006</v>
      </c>
      <c r="L8257" s="3">
        <v>44130.59652777778</v>
      </c>
      <c r="M8257">
        <v>17.18</v>
      </c>
      <c r="N8257" t="s">
        <v>28</v>
      </c>
      <c r="P8257">
        <f>(C8257-Key!$B$1)*24</f>
        <v>5.2166666667326353</v>
      </c>
      <c r="Q8257">
        <f>(Key!$B$2-'17.1'!C8257)*24</f>
        <v>-2.2666666667209938</v>
      </c>
      <c r="R8257" s="3">
        <f>C8257-(M8257-Key!$B$5)/(24*Key!$B$6)</f>
        <v>44130.830629629629</v>
      </c>
      <c r="S8257">
        <f>M8257-Key!$B$5</f>
        <v>14.92</v>
      </c>
      <c r="T8257" s="2">
        <f t="shared" si="640"/>
        <v>44129.847222222219</v>
      </c>
      <c r="U8257" t="str">
        <f t="shared" si="641"/>
        <v>10-25-2020 20:20</v>
      </c>
      <c r="V8257">
        <f>IFERROR(IF(W8257=Z8257,VLOOKUP($U8257,[1]C8842!$G$2:$M$145,3,FALSE),0),0)</f>
        <v>0</v>
      </c>
      <c r="W8257">
        <f>VLOOKUP(RIGHT($V$1,5),Key!$A$9:$B$14,2,FALSE)</f>
        <v>10.199999999999999</v>
      </c>
      <c r="X8257">
        <f t="shared" si="644"/>
        <v>0</v>
      </c>
      <c r="Y8257">
        <f>VLOOKUP(RIGHT($X$1,5),Key!$A$9:$B$14,2,FALSE)</f>
        <v>3.7</v>
      </c>
      <c r="Z8257">
        <f t="shared" si="642"/>
        <v>10.199999999999999</v>
      </c>
      <c r="AA8257">
        <f t="shared" si="643"/>
        <v>0</v>
      </c>
    </row>
    <row r="8258" spans="1:27" x14ac:dyDescent="0.3">
      <c r="A8258">
        <v>100067</v>
      </c>
      <c r="B8258">
        <v>230922</v>
      </c>
      <c r="C8258" s="3">
        <v>44130.844444444447</v>
      </c>
      <c r="D8258">
        <v>0</v>
      </c>
      <c r="E8258">
        <v>2</v>
      </c>
      <c r="F8258" t="s">
        <v>25</v>
      </c>
      <c r="G8258">
        <v>1</v>
      </c>
      <c r="H8258">
        <v>64.253910000000005</v>
      </c>
      <c r="I8258">
        <v>17.027339999999999</v>
      </c>
      <c r="J8258">
        <v>0.953125</v>
      </c>
      <c r="K8258">
        <v>48.019530000000003</v>
      </c>
      <c r="L8258" s="3">
        <v>44130.59652777778</v>
      </c>
      <c r="M8258">
        <v>17.18</v>
      </c>
      <c r="N8258" t="s">
        <v>28</v>
      </c>
      <c r="P8258">
        <f>(C8258-Key!$B$1)*24</f>
        <v>5.2166666667326353</v>
      </c>
      <c r="Q8258">
        <f>(Key!$B$2-'17.1'!C8258)*24</f>
        <v>-2.2666666667209938</v>
      </c>
      <c r="R8258" s="3">
        <f>C8258-(M8258-Key!$B$5)/(24*Key!$B$6)</f>
        <v>44130.830629629629</v>
      </c>
      <c r="S8258">
        <f>M8258-Key!$B$5</f>
        <v>14.92</v>
      </c>
      <c r="T8258" s="2">
        <f t="shared" si="640"/>
        <v>44129.847222222219</v>
      </c>
      <c r="U8258" t="str">
        <f t="shared" si="641"/>
        <v>10-25-2020 20:20</v>
      </c>
      <c r="V8258">
        <f>IFERROR(IF(W8258=Z8258,VLOOKUP($U8258,[1]C8842!$G$2:$M$145,3,FALSE),0),0)</f>
        <v>0</v>
      </c>
      <c r="W8258">
        <f>VLOOKUP(RIGHT($V$1,5),Key!$A$9:$B$14,2,FALSE)</f>
        <v>10.199999999999999</v>
      </c>
      <c r="X8258">
        <f t="shared" si="644"/>
        <v>0</v>
      </c>
      <c r="Y8258">
        <f>VLOOKUP(RIGHT($X$1,5),Key!$A$9:$B$14,2,FALSE)</f>
        <v>3.7</v>
      </c>
      <c r="Z8258">
        <f t="shared" si="642"/>
        <v>10.199999999999999</v>
      </c>
      <c r="AA8258">
        <f t="shared" si="643"/>
        <v>0</v>
      </c>
    </row>
    <row r="8259" spans="1:27" x14ac:dyDescent="0.3">
      <c r="A8259">
        <v>100067</v>
      </c>
      <c r="B8259">
        <v>230922</v>
      </c>
      <c r="C8259" s="3">
        <v>44130.844444444447</v>
      </c>
      <c r="D8259">
        <v>0</v>
      </c>
      <c r="E8259">
        <v>2</v>
      </c>
      <c r="F8259" t="s">
        <v>25</v>
      </c>
      <c r="G8259">
        <v>1</v>
      </c>
      <c r="H8259">
        <v>61.855469999999997</v>
      </c>
      <c r="I8259">
        <v>19.132809999999999</v>
      </c>
      <c r="J8259">
        <v>1.078125</v>
      </c>
      <c r="K8259">
        <v>47.019530000000003</v>
      </c>
      <c r="L8259" s="3">
        <v>44130.59652777778</v>
      </c>
      <c r="M8259">
        <v>17.18</v>
      </c>
      <c r="N8259" t="s">
        <v>28</v>
      </c>
      <c r="P8259">
        <f>(C8259-Key!$B$1)*24</f>
        <v>5.2166666667326353</v>
      </c>
      <c r="Q8259">
        <f>(Key!$B$2-'17.1'!C8259)*24</f>
        <v>-2.2666666667209938</v>
      </c>
      <c r="R8259" s="3">
        <f>C8259-(M8259-Key!$B$5)/(24*Key!$B$6)</f>
        <v>44130.830629629629</v>
      </c>
      <c r="S8259">
        <f>M8259-Key!$B$5</f>
        <v>14.92</v>
      </c>
      <c r="T8259" s="2">
        <f t="shared" ref="T8259:T8322" si="645">ROUND(C8259*24*60/10,0)/(24*6)-1</f>
        <v>44129.847222222219</v>
      </c>
      <c r="U8259" t="str">
        <f t="shared" ref="U8259:U8322" si="646">TEXT(T8259,"mm-dd-yyyy hh:mm")</f>
        <v>10-25-2020 20:20</v>
      </c>
      <c r="V8259">
        <f>IFERROR(IF(W8259=Z8259,VLOOKUP($U8259,[1]C8842!$G$2:$M$145,3,FALSE),0),0)</f>
        <v>0</v>
      </c>
      <c r="W8259">
        <f>VLOOKUP(RIGHT($V$1,5),Key!$A$9:$B$14,2,FALSE)</f>
        <v>10.199999999999999</v>
      </c>
      <c r="X8259">
        <f t="shared" si="644"/>
        <v>0</v>
      </c>
      <c r="Y8259">
        <f>VLOOKUP(RIGHT($X$1,5),Key!$A$9:$B$14,2,FALSE)</f>
        <v>3.7</v>
      </c>
      <c r="Z8259">
        <f t="shared" ref="Z8259:Z8322" si="647">M8259-MIN(ABS(Y8259-M8259),ABS(W8259-M8259))</f>
        <v>10.199999999999999</v>
      </c>
      <c r="AA8259">
        <f t="shared" ref="AA8259:AA8322" si="648">SUM(V8259,X8259)</f>
        <v>0</v>
      </c>
    </row>
    <row r="8260" spans="1:27" x14ac:dyDescent="0.3">
      <c r="A8260">
        <v>100067</v>
      </c>
      <c r="B8260">
        <v>230922</v>
      </c>
      <c r="C8260" s="3">
        <v>44130.844444444447</v>
      </c>
      <c r="D8260">
        <v>0</v>
      </c>
      <c r="E8260">
        <v>2</v>
      </c>
      <c r="F8260" t="s">
        <v>25</v>
      </c>
      <c r="G8260">
        <v>1</v>
      </c>
      <c r="H8260">
        <v>59.804690000000001</v>
      </c>
      <c r="I8260">
        <v>15.835940000000001</v>
      </c>
      <c r="J8260">
        <v>0.96875</v>
      </c>
      <c r="K8260">
        <v>46.019530000000003</v>
      </c>
      <c r="L8260" s="3">
        <v>44130.59652777778</v>
      </c>
      <c r="M8260">
        <v>17.18</v>
      </c>
      <c r="N8260" t="s">
        <v>28</v>
      </c>
      <c r="P8260">
        <f>(C8260-Key!$B$1)*24</f>
        <v>5.2166666667326353</v>
      </c>
      <c r="Q8260">
        <f>(Key!$B$2-'17.1'!C8260)*24</f>
        <v>-2.2666666667209938</v>
      </c>
      <c r="R8260" s="3">
        <f>C8260-(M8260-Key!$B$5)/(24*Key!$B$6)</f>
        <v>44130.830629629629</v>
      </c>
      <c r="S8260">
        <f>M8260-Key!$B$5</f>
        <v>14.92</v>
      </c>
      <c r="T8260" s="2">
        <f t="shared" si="645"/>
        <v>44129.847222222219</v>
      </c>
      <c r="U8260" t="str">
        <f t="shared" si="646"/>
        <v>10-25-2020 20:20</v>
      </c>
      <c r="V8260">
        <f>IFERROR(IF(W8260=Z8260,VLOOKUP($U8260,[1]C8842!$G$2:$M$145,3,FALSE),0),0)</f>
        <v>0</v>
      </c>
      <c r="W8260">
        <f>VLOOKUP(RIGHT($V$1,5),Key!$A$9:$B$14,2,FALSE)</f>
        <v>10.199999999999999</v>
      </c>
      <c r="X8260">
        <f t="shared" ref="X8260:X8323" si="649">$X$2</f>
        <v>0</v>
      </c>
      <c r="Y8260">
        <f>VLOOKUP(RIGHT($X$1,5),Key!$A$9:$B$14,2,FALSE)</f>
        <v>3.7</v>
      </c>
      <c r="Z8260">
        <f t="shared" si="647"/>
        <v>10.199999999999999</v>
      </c>
      <c r="AA8260">
        <f t="shared" si="648"/>
        <v>0</v>
      </c>
    </row>
    <row r="8261" spans="1:27" x14ac:dyDescent="0.3">
      <c r="A8261">
        <v>100067</v>
      </c>
      <c r="B8261">
        <v>230922</v>
      </c>
      <c r="C8261" s="3">
        <v>44130.844444444447</v>
      </c>
      <c r="D8261">
        <v>1</v>
      </c>
      <c r="E8261">
        <v>1</v>
      </c>
      <c r="F8261" t="s">
        <v>25</v>
      </c>
      <c r="G8261">
        <v>4</v>
      </c>
      <c r="H8261">
        <v>65.683589999999995</v>
      </c>
      <c r="I8261">
        <v>72.128910000000005</v>
      </c>
      <c r="J8261">
        <v>3.1640630000000001</v>
      </c>
      <c r="K8261">
        <v>58.023440000000001</v>
      </c>
      <c r="L8261" s="3">
        <v>44130.59652777778</v>
      </c>
      <c r="M8261">
        <v>17.18</v>
      </c>
      <c r="N8261" t="s">
        <v>28</v>
      </c>
      <c r="P8261">
        <f>(C8261-Key!$B$1)*24</f>
        <v>5.2166666667326353</v>
      </c>
      <c r="Q8261">
        <f>(Key!$B$2-'17.1'!C8261)*24</f>
        <v>-2.2666666667209938</v>
      </c>
      <c r="R8261" s="3">
        <f>C8261-(M8261-Key!$B$5)/(24*Key!$B$6)</f>
        <v>44130.830629629629</v>
      </c>
      <c r="S8261">
        <f>M8261-Key!$B$5</f>
        <v>14.92</v>
      </c>
      <c r="T8261" s="2">
        <f t="shared" si="645"/>
        <v>44129.847222222219</v>
      </c>
      <c r="U8261" t="str">
        <f t="shared" si="646"/>
        <v>10-25-2020 20:20</v>
      </c>
      <c r="V8261">
        <f>IFERROR(IF(W8261=Z8261,VLOOKUP($U8261,[1]C8842!$G$2:$M$145,3,FALSE),0),0)</f>
        <v>0</v>
      </c>
      <c r="W8261">
        <f>VLOOKUP(RIGHT($V$1,5),Key!$A$9:$B$14,2,FALSE)</f>
        <v>10.199999999999999</v>
      </c>
      <c r="X8261">
        <f t="shared" si="649"/>
        <v>0</v>
      </c>
      <c r="Y8261">
        <f>VLOOKUP(RIGHT($X$1,5),Key!$A$9:$B$14,2,FALSE)</f>
        <v>3.7</v>
      </c>
      <c r="Z8261">
        <f t="shared" si="647"/>
        <v>10.199999999999999</v>
      </c>
      <c r="AA8261">
        <f t="shared" si="648"/>
        <v>0</v>
      </c>
    </row>
    <row r="8262" spans="1:27" x14ac:dyDescent="0.3">
      <c r="A8262">
        <v>100067</v>
      </c>
      <c r="B8262">
        <v>230922</v>
      </c>
      <c r="C8262" s="3">
        <v>44130.844444444447</v>
      </c>
      <c r="D8262">
        <v>0</v>
      </c>
      <c r="E8262">
        <v>2</v>
      </c>
      <c r="F8262" t="s">
        <v>25</v>
      </c>
      <c r="G8262">
        <v>4</v>
      </c>
      <c r="H8262">
        <v>59.339840000000002</v>
      </c>
      <c r="I8262">
        <v>62.265630000000002</v>
      </c>
      <c r="J8262">
        <v>3.0625</v>
      </c>
      <c r="K8262">
        <v>46.019530000000003</v>
      </c>
      <c r="L8262" s="3">
        <v>44130.59652777778</v>
      </c>
      <c r="M8262">
        <v>17.18</v>
      </c>
      <c r="N8262" t="s">
        <v>28</v>
      </c>
      <c r="P8262">
        <f>(C8262-Key!$B$1)*24</f>
        <v>5.2166666667326353</v>
      </c>
      <c r="Q8262">
        <f>(Key!$B$2-'17.1'!C8262)*24</f>
        <v>-2.2666666667209938</v>
      </c>
      <c r="R8262" s="3">
        <f>C8262-(M8262-Key!$B$5)/(24*Key!$B$6)</f>
        <v>44130.830629629629</v>
      </c>
      <c r="S8262">
        <f>M8262-Key!$B$5</f>
        <v>14.92</v>
      </c>
      <c r="T8262" s="2">
        <f t="shared" si="645"/>
        <v>44129.847222222219</v>
      </c>
      <c r="U8262" t="str">
        <f t="shared" si="646"/>
        <v>10-25-2020 20:20</v>
      </c>
      <c r="V8262">
        <f>IFERROR(IF(W8262=Z8262,VLOOKUP($U8262,[1]C8842!$G$2:$M$145,3,FALSE),0),0)</f>
        <v>0</v>
      </c>
      <c r="W8262">
        <f>VLOOKUP(RIGHT($V$1,5),Key!$A$9:$B$14,2,FALSE)</f>
        <v>10.199999999999999</v>
      </c>
      <c r="X8262">
        <f t="shared" si="649"/>
        <v>0</v>
      </c>
      <c r="Y8262">
        <f>VLOOKUP(RIGHT($X$1,5),Key!$A$9:$B$14,2,FALSE)</f>
        <v>3.7</v>
      </c>
      <c r="Z8262">
        <f t="shared" si="647"/>
        <v>10.199999999999999</v>
      </c>
      <c r="AA8262">
        <f t="shared" si="648"/>
        <v>0</v>
      </c>
    </row>
    <row r="8263" spans="1:27" x14ac:dyDescent="0.3">
      <c r="A8263">
        <v>100067</v>
      </c>
      <c r="B8263">
        <v>230922</v>
      </c>
      <c r="C8263" s="3">
        <v>44130.844444444447</v>
      </c>
      <c r="D8263">
        <v>2</v>
      </c>
      <c r="E8263">
        <v>1</v>
      </c>
      <c r="F8263" t="s">
        <v>26</v>
      </c>
      <c r="G8263">
        <v>1</v>
      </c>
      <c r="H8263">
        <v>70.839839999999995</v>
      </c>
      <c r="I8263">
        <v>17.98047</v>
      </c>
      <c r="J8263">
        <v>0.8984375</v>
      </c>
      <c r="K8263">
        <v>82.035160000000005</v>
      </c>
      <c r="L8263" s="3">
        <v>44130.59652777778</v>
      </c>
      <c r="M8263">
        <v>17.18</v>
      </c>
      <c r="N8263" t="s">
        <v>28</v>
      </c>
      <c r="P8263">
        <f>(C8263-Key!$B$1)*24</f>
        <v>5.2166666667326353</v>
      </c>
      <c r="Q8263">
        <f>(Key!$B$2-'17.1'!C8263)*24</f>
        <v>-2.2666666667209938</v>
      </c>
      <c r="R8263" s="3">
        <f>C8263-(M8263-Key!$B$5)/(24*Key!$B$6)</f>
        <v>44130.830629629629</v>
      </c>
      <c r="S8263">
        <f>M8263-Key!$B$5</f>
        <v>14.92</v>
      </c>
      <c r="T8263" s="2">
        <f t="shared" si="645"/>
        <v>44129.847222222219</v>
      </c>
      <c r="U8263" t="str">
        <f t="shared" si="646"/>
        <v>10-25-2020 20:20</v>
      </c>
      <c r="V8263">
        <f>IFERROR(IF(W8263=Z8263,VLOOKUP($U8263,[1]C8842!$G$2:$M$145,3,FALSE),0),0)</f>
        <v>0</v>
      </c>
      <c r="W8263">
        <f>VLOOKUP(RIGHT($V$1,5),Key!$A$9:$B$14,2,FALSE)</f>
        <v>10.199999999999999</v>
      </c>
      <c r="X8263">
        <f t="shared" si="649"/>
        <v>0</v>
      </c>
      <c r="Y8263">
        <f>VLOOKUP(RIGHT($X$1,5),Key!$A$9:$B$14,2,FALSE)</f>
        <v>3.7</v>
      </c>
      <c r="Z8263">
        <f t="shared" si="647"/>
        <v>10.199999999999999</v>
      </c>
      <c r="AA8263">
        <f t="shared" si="648"/>
        <v>0</v>
      </c>
    </row>
    <row r="8264" spans="1:27" x14ac:dyDescent="0.3">
      <c r="A8264">
        <v>100067</v>
      </c>
      <c r="B8264">
        <v>230922</v>
      </c>
      <c r="C8264" s="3">
        <v>44130.844444444447</v>
      </c>
      <c r="D8264">
        <v>0</v>
      </c>
      <c r="E8264">
        <v>2</v>
      </c>
      <c r="F8264" t="s">
        <v>25</v>
      </c>
      <c r="G8264">
        <v>1</v>
      </c>
      <c r="H8264">
        <v>60.027340000000002</v>
      </c>
      <c r="I8264">
        <v>19.027339999999999</v>
      </c>
      <c r="J8264">
        <v>1.109375</v>
      </c>
      <c r="K8264">
        <v>46.019530000000003</v>
      </c>
      <c r="L8264" s="3">
        <v>44130.59652777778</v>
      </c>
      <c r="M8264">
        <v>17.18</v>
      </c>
      <c r="N8264" t="s">
        <v>28</v>
      </c>
      <c r="P8264">
        <f>(C8264-Key!$B$1)*24</f>
        <v>5.2166666667326353</v>
      </c>
      <c r="Q8264">
        <f>(Key!$B$2-'17.1'!C8264)*24</f>
        <v>-2.2666666667209938</v>
      </c>
      <c r="R8264" s="3">
        <f>C8264-(M8264-Key!$B$5)/(24*Key!$B$6)</f>
        <v>44130.830629629629</v>
      </c>
      <c r="S8264">
        <f>M8264-Key!$B$5</f>
        <v>14.92</v>
      </c>
      <c r="T8264" s="2">
        <f t="shared" si="645"/>
        <v>44129.847222222219</v>
      </c>
      <c r="U8264" t="str">
        <f t="shared" si="646"/>
        <v>10-25-2020 20:20</v>
      </c>
      <c r="V8264">
        <f>IFERROR(IF(W8264=Z8264,VLOOKUP($U8264,[1]C8842!$G$2:$M$145,3,FALSE),0),0)</f>
        <v>0</v>
      </c>
      <c r="W8264">
        <f>VLOOKUP(RIGHT($V$1,5),Key!$A$9:$B$14,2,FALSE)</f>
        <v>10.199999999999999</v>
      </c>
      <c r="X8264">
        <f t="shared" si="649"/>
        <v>0</v>
      </c>
      <c r="Y8264">
        <f>VLOOKUP(RIGHT($X$1,5),Key!$A$9:$B$14,2,FALSE)</f>
        <v>3.7</v>
      </c>
      <c r="Z8264">
        <f t="shared" si="647"/>
        <v>10.199999999999999</v>
      </c>
      <c r="AA8264">
        <f t="shared" si="648"/>
        <v>0</v>
      </c>
    </row>
    <row r="8265" spans="1:27" x14ac:dyDescent="0.3">
      <c r="A8265">
        <v>100067</v>
      </c>
      <c r="B8265">
        <v>230922</v>
      </c>
      <c r="C8265" s="3">
        <v>44130.844444444447</v>
      </c>
      <c r="D8265">
        <v>1</v>
      </c>
      <c r="E8265">
        <v>1</v>
      </c>
      <c r="F8265" t="s">
        <v>25</v>
      </c>
      <c r="G8265">
        <v>1</v>
      </c>
      <c r="H8265">
        <v>63.929690000000001</v>
      </c>
      <c r="I8265">
        <v>14.507809999999999</v>
      </c>
      <c r="J8265">
        <v>0.8515625</v>
      </c>
      <c r="K8265">
        <v>59.023440000000001</v>
      </c>
      <c r="L8265" s="3">
        <v>44130.59652777778</v>
      </c>
      <c r="M8265">
        <v>17.18</v>
      </c>
      <c r="N8265" t="s">
        <v>28</v>
      </c>
      <c r="P8265">
        <f>(C8265-Key!$B$1)*24</f>
        <v>5.2166666667326353</v>
      </c>
      <c r="Q8265">
        <f>(Key!$B$2-'17.1'!C8265)*24</f>
        <v>-2.2666666667209938</v>
      </c>
      <c r="R8265" s="3">
        <f>C8265-(M8265-Key!$B$5)/(24*Key!$B$6)</f>
        <v>44130.830629629629</v>
      </c>
      <c r="S8265">
        <f>M8265-Key!$B$5</f>
        <v>14.92</v>
      </c>
      <c r="T8265" s="2">
        <f t="shared" si="645"/>
        <v>44129.847222222219</v>
      </c>
      <c r="U8265" t="str">
        <f t="shared" si="646"/>
        <v>10-25-2020 20:20</v>
      </c>
      <c r="V8265">
        <f>IFERROR(IF(W8265=Z8265,VLOOKUP($U8265,[1]C8842!$G$2:$M$145,3,FALSE),0),0)</f>
        <v>0</v>
      </c>
      <c r="W8265">
        <f>VLOOKUP(RIGHT($V$1,5),Key!$A$9:$B$14,2,FALSE)</f>
        <v>10.199999999999999</v>
      </c>
      <c r="X8265">
        <f t="shared" si="649"/>
        <v>0</v>
      </c>
      <c r="Y8265">
        <f>VLOOKUP(RIGHT($X$1,5),Key!$A$9:$B$14,2,FALSE)</f>
        <v>3.7</v>
      </c>
      <c r="Z8265">
        <f t="shared" si="647"/>
        <v>10.199999999999999</v>
      </c>
      <c r="AA8265">
        <f t="shared" si="648"/>
        <v>0</v>
      </c>
    </row>
    <row r="8266" spans="1:27" x14ac:dyDescent="0.3">
      <c r="A8266">
        <v>100067</v>
      </c>
      <c r="B8266">
        <v>230922</v>
      </c>
      <c r="C8266" s="3">
        <v>44130.844444444447</v>
      </c>
      <c r="D8266">
        <v>0</v>
      </c>
      <c r="E8266">
        <v>2</v>
      </c>
      <c r="F8266" t="s">
        <v>25</v>
      </c>
      <c r="G8266">
        <v>1</v>
      </c>
      <c r="H8266">
        <v>57.515630000000002</v>
      </c>
      <c r="I8266">
        <v>14.42578</v>
      </c>
      <c r="J8266">
        <v>0.94140630000000003</v>
      </c>
      <c r="K8266">
        <v>48.019530000000003</v>
      </c>
      <c r="L8266" s="3">
        <v>44130.59652777778</v>
      </c>
      <c r="M8266">
        <v>17.18</v>
      </c>
      <c r="N8266" t="s">
        <v>28</v>
      </c>
      <c r="P8266">
        <f>(C8266-Key!$B$1)*24</f>
        <v>5.2166666667326353</v>
      </c>
      <c r="Q8266">
        <f>(Key!$B$2-'17.1'!C8266)*24</f>
        <v>-2.2666666667209938</v>
      </c>
      <c r="R8266" s="3">
        <f>C8266-(M8266-Key!$B$5)/(24*Key!$B$6)</f>
        <v>44130.830629629629</v>
      </c>
      <c r="S8266">
        <f>M8266-Key!$B$5</f>
        <v>14.92</v>
      </c>
      <c r="T8266" s="2">
        <f t="shared" si="645"/>
        <v>44129.847222222219</v>
      </c>
      <c r="U8266" t="str">
        <f t="shared" si="646"/>
        <v>10-25-2020 20:20</v>
      </c>
      <c r="V8266">
        <f>IFERROR(IF(W8266=Z8266,VLOOKUP($U8266,[1]C8842!$G$2:$M$145,3,FALSE),0),0)</f>
        <v>0</v>
      </c>
      <c r="W8266">
        <f>VLOOKUP(RIGHT($V$1,5),Key!$A$9:$B$14,2,FALSE)</f>
        <v>10.199999999999999</v>
      </c>
      <c r="X8266">
        <f t="shared" si="649"/>
        <v>0</v>
      </c>
      <c r="Y8266">
        <f>VLOOKUP(RIGHT($X$1,5),Key!$A$9:$B$14,2,FALSE)</f>
        <v>3.7</v>
      </c>
      <c r="Z8266">
        <f t="shared" si="647"/>
        <v>10.199999999999999</v>
      </c>
      <c r="AA8266">
        <f t="shared" si="648"/>
        <v>0</v>
      </c>
    </row>
    <row r="8267" spans="1:27" x14ac:dyDescent="0.3">
      <c r="A8267">
        <v>100067</v>
      </c>
      <c r="B8267">
        <v>230922</v>
      </c>
      <c r="C8267" s="3">
        <v>44130.845138888886</v>
      </c>
      <c r="D8267">
        <v>0</v>
      </c>
      <c r="E8267">
        <v>2</v>
      </c>
      <c r="F8267" t="s">
        <v>25</v>
      </c>
      <c r="G8267">
        <v>1</v>
      </c>
      <c r="H8267">
        <v>61.570309999999999</v>
      </c>
      <c r="I8267">
        <v>16.03125</v>
      </c>
      <c r="J8267">
        <v>0.94921880000000003</v>
      </c>
      <c r="K8267">
        <v>48.019530000000003</v>
      </c>
      <c r="L8267" s="3">
        <v>44130.59652777778</v>
      </c>
      <c r="M8267">
        <v>17.18</v>
      </c>
      <c r="N8267" t="s">
        <v>28</v>
      </c>
      <c r="P8267">
        <f>(C8267-Key!$B$1)*24</f>
        <v>5.2333333332790062</v>
      </c>
      <c r="Q8267">
        <f>(Key!$B$2-'17.1'!C8267)*24</f>
        <v>-2.2833333332673647</v>
      </c>
      <c r="R8267" s="3">
        <f>C8267-(M8267-Key!$B$5)/(24*Key!$B$6)</f>
        <v>44130.831324074068</v>
      </c>
      <c r="S8267">
        <f>M8267-Key!$B$5</f>
        <v>14.92</v>
      </c>
      <c r="T8267" s="2">
        <f t="shared" si="645"/>
        <v>44129.847222222219</v>
      </c>
      <c r="U8267" t="str">
        <f t="shared" si="646"/>
        <v>10-25-2020 20:20</v>
      </c>
      <c r="V8267">
        <f>IFERROR(IF(W8267=Z8267,VLOOKUP($U8267,[1]C8842!$G$2:$M$145,3,FALSE),0),0)</f>
        <v>0</v>
      </c>
      <c r="W8267">
        <f>VLOOKUP(RIGHT($V$1,5),Key!$A$9:$B$14,2,FALSE)</f>
        <v>10.199999999999999</v>
      </c>
      <c r="X8267">
        <f t="shared" si="649"/>
        <v>0</v>
      </c>
      <c r="Y8267">
        <f>VLOOKUP(RIGHT($X$1,5),Key!$A$9:$B$14,2,FALSE)</f>
        <v>3.7</v>
      </c>
      <c r="Z8267">
        <f t="shared" si="647"/>
        <v>10.199999999999999</v>
      </c>
      <c r="AA8267">
        <f t="shared" si="648"/>
        <v>0</v>
      </c>
    </row>
    <row r="8268" spans="1:27" x14ac:dyDescent="0.3">
      <c r="A8268">
        <v>100067</v>
      </c>
      <c r="B8268">
        <v>230922</v>
      </c>
      <c r="C8268" s="3">
        <v>44130.845138888886</v>
      </c>
      <c r="D8268">
        <v>3</v>
      </c>
      <c r="E8268">
        <v>2</v>
      </c>
      <c r="F8268" t="s">
        <v>26</v>
      </c>
      <c r="G8268">
        <v>1</v>
      </c>
      <c r="H8268">
        <v>68.339839999999995</v>
      </c>
      <c r="I8268">
        <v>14.80078</v>
      </c>
      <c r="J8268">
        <v>0.80859380000000003</v>
      </c>
      <c r="K8268">
        <v>94.039060000000006</v>
      </c>
      <c r="L8268" s="3">
        <v>44130.59652777778</v>
      </c>
      <c r="M8268">
        <v>17.18</v>
      </c>
      <c r="N8268" t="s">
        <v>28</v>
      </c>
      <c r="P8268">
        <f>(C8268-Key!$B$1)*24</f>
        <v>5.2333333332790062</v>
      </c>
      <c r="Q8268">
        <f>(Key!$B$2-'17.1'!C8268)*24</f>
        <v>-2.2833333332673647</v>
      </c>
      <c r="R8268" s="3">
        <f>C8268-(M8268-Key!$B$5)/(24*Key!$B$6)</f>
        <v>44130.831324074068</v>
      </c>
      <c r="S8268">
        <f>M8268-Key!$B$5</f>
        <v>14.92</v>
      </c>
      <c r="T8268" s="2">
        <f t="shared" si="645"/>
        <v>44129.847222222219</v>
      </c>
      <c r="U8268" t="str">
        <f t="shared" si="646"/>
        <v>10-25-2020 20:20</v>
      </c>
      <c r="V8268">
        <f>IFERROR(IF(W8268=Z8268,VLOOKUP($U8268,[1]C8842!$G$2:$M$145,3,FALSE),0),0)</f>
        <v>0</v>
      </c>
      <c r="W8268">
        <f>VLOOKUP(RIGHT($V$1,5),Key!$A$9:$B$14,2,FALSE)</f>
        <v>10.199999999999999</v>
      </c>
      <c r="X8268">
        <f t="shared" si="649"/>
        <v>0</v>
      </c>
      <c r="Y8268">
        <f>VLOOKUP(RIGHT($X$1,5),Key!$A$9:$B$14,2,FALSE)</f>
        <v>3.7</v>
      </c>
      <c r="Z8268">
        <f t="shared" si="647"/>
        <v>10.199999999999999</v>
      </c>
      <c r="AA8268">
        <f t="shared" si="648"/>
        <v>0</v>
      </c>
    </row>
    <row r="8269" spans="1:27" x14ac:dyDescent="0.3">
      <c r="A8269">
        <v>100067</v>
      </c>
      <c r="B8269">
        <v>230922</v>
      </c>
      <c r="C8269" s="3">
        <v>44130.845138888886</v>
      </c>
      <c r="D8269">
        <v>0</v>
      </c>
      <c r="E8269">
        <v>2</v>
      </c>
      <c r="F8269" t="s">
        <v>25</v>
      </c>
      <c r="G8269">
        <v>2</v>
      </c>
      <c r="H8269">
        <v>62.929690000000001</v>
      </c>
      <c r="I8269">
        <v>20.390630000000002</v>
      </c>
      <c r="J8269">
        <v>1.113281</v>
      </c>
      <c r="K8269">
        <v>46.019530000000003</v>
      </c>
      <c r="L8269" s="3">
        <v>44130.59652777778</v>
      </c>
      <c r="M8269">
        <v>17.18</v>
      </c>
      <c r="N8269" t="s">
        <v>28</v>
      </c>
      <c r="P8269">
        <f>(C8269-Key!$B$1)*24</f>
        <v>5.2333333332790062</v>
      </c>
      <c r="Q8269">
        <f>(Key!$B$2-'17.1'!C8269)*24</f>
        <v>-2.2833333332673647</v>
      </c>
      <c r="R8269" s="3">
        <f>C8269-(M8269-Key!$B$5)/(24*Key!$B$6)</f>
        <v>44130.831324074068</v>
      </c>
      <c r="S8269">
        <f>M8269-Key!$B$5</f>
        <v>14.92</v>
      </c>
      <c r="T8269" s="2">
        <f t="shared" si="645"/>
        <v>44129.847222222219</v>
      </c>
      <c r="U8269" t="str">
        <f t="shared" si="646"/>
        <v>10-25-2020 20:20</v>
      </c>
      <c r="V8269">
        <f>IFERROR(IF(W8269=Z8269,VLOOKUP($U8269,[1]C8842!$G$2:$M$145,3,FALSE),0),0)</f>
        <v>0</v>
      </c>
      <c r="W8269">
        <f>VLOOKUP(RIGHT($V$1,5),Key!$A$9:$B$14,2,FALSE)</f>
        <v>10.199999999999999</v>
      </c>
      <c r="X8269">
        <f t="shared" si="649"/>
        <v>0</v>
      </c>
      <c r="Y8269">
        <f>VLOOKUP(RIGHT($X$1,5),Key!$A$9:$B$14,2,FALSE)</f>
        <v>3.7</v>
      </c>
      <c r="Z8269">
        <f t="shared" si="647"/>
        <v>10.199999999999999</v>
      </c>
      <c r="AA8269">
        <f t="shared" si="648"/>
        <v>0</v>
      </c>
    </row>
    <row r="8270" spans="1:27" x14ac:dyDescent="0.3">
      <c r="A8270">
        <v>100067</v>
      </c>
      <c r="B8270">
        <v>230922</v>
      </c>
      <c r="C8270" s="3">
        <v>44130.845138888886</v>
      </c>
      <c r="D8270">
        <v>0</v>
      </c>
      <c r="E8270">
        <v>2</v>
      </c>
      <c r="F8270" t="s">
        <v>25</v>
      </c>
      <c r="G8270">
        <v>1</v>
      </c>
      <c r="H8270">
        <v>59.882809999999999</v>
      </c>
      <c r="I8270">
        <v>16.097660000000001</v>
      </c>
      <c r="J8270">
        <v>0.98046880000000003</v>
      </c>
      <c r="K8270">
        <v>46.019530000000003</v>
      </c>
      <c r="L8270" s="3">
        <v>44130.59652777778</v>
      </c>
      <c r="M8270">
        <v>17.18</v>
      </c>
      <c r="N8270" t="s">
        <v>28</v>
      </c>
      <c r="P8270">
        <f>(C8270-Key!$B$1)*24</f>
        <v>5.2333333332790062</v>
      </c>
      <c r="Q8270">
        <f>(Key!$B$2-'17.1'!C8270)*24</f>
        <v>-2.2833333332673647</v>
      </c>
      <c r="R8270" s="3">
        <f>C8270-(M8270-Key!$B$5)/(24*Key!$B$6)</f>
        <v>44130.831324074068</v>
      </c>
      <c r="S8270">
        <f>M8270-Key!$B$5</f>
        <v>14.92</v>
      </c>
      <c r="T8270" s="2">
        <f t="shared" si="645"/>
        <v>44129.847222222219</v>
      </c>
      <c r="U8270" t="str">
        <f t="shared" si="646"/>
        <v>10-25-2020 20:20</v>
      </c>
      <c r="V8270">
        <f>IFERROR(IF(W8270=Z8270,VLOOKUP($U8270,[1]C8842!$G$2:$M$145,3,FALSE),0),0)</f>
        <v>0</v>
      </c>
      <c r="W8270">
        <f>VLOOKUP(RIGHT($V$1,5),Key!$A$9:$B$14,2,FALSE)</f>
        <v>10.199999999999999</v>
      </c>
      <c r="X8270">
        <f t="shared" si="649"/>
        <v>0</v>
      </c>
      <c r="Y8270">
        <f>VLOOKUP(RIGHT($X$1,5),Key!$A$9:$B$14,2,FALSE)</f>
        <v>3.7</v>
      </c>
      <c r="Z8270">
        <f t="shared" si="647"/>
        <v>10.199999999999999</v>
      </c>
      <c r="AA8270">
        <f t="shared" si="648"/>
        <v>0</v>
      </c>
    </row>
    <row r="8271" spans="1:27" x14ac:dyDescent="0.3">
      <c r="A8271">
        <v>100067</v>
      </c>
      <c r="B8271">
        <v>230922</v>
      </c>
      <c r="C8271" s="3">
        <v>44130.845138888886</v>
      </c>
      <c r="D8271">
        <v>3</v>
      </c>
      <c r="E8271">
        <v>2</v>
      </c>
      <c r="F8271" t="s">
        <v>26</v>
      </c>
      <c r="G8271">
        <v>1</v>
      </c>
      <c r="H8271">
        <v>76.289060000000006</v>
      </c>
      <c r="I8271">
        <v>18.710940000000001</v>
      </c>
      <c r="J8271">
        <v>0.859375</v>
      </c>
      <c r="K8271">
        <v>96.039060000000006</v>
      </c>
      <c r="L8271" s="3">
        <v>44130.59652777778</v>
      </c>
      <c r="M8271">
        <v>17.18</v>
      </c>
      <c r="N8271" t="s">
        <v>28</v>
      </c>
      <c r="P8271">
        <f>(C8271-Key!$B$1)*24</f>
        <v>5.2333333332790062</v>
      </c>
      <c r="Q8271">
        <f>(Key!$B$2-'17.1'!C8271)*24</f>
        <v>-2.2833333332673647</v>
      </c>
      <c r="R8271" s="3">
        <f>C8271-(M8271-Key!$B$5)/(24*Key!$B$6)</f>
        <v>44130.831324074068</v>
      </c>
      <c r="S8271">
        <f>M8271-Key!$B$5</f>
        <v>14.92</v>
      </c>
      <c r="T8271" s="2">
        <f t="shared" si="645"/>
        <v>44129.847222222219</v>
      </c>
      <c r="U8271" t="str">
        <f t="shared" si="646"/>
        <v>10-25-2020 20:20</v>
      </c>
      <c r="V8271">
        <f>IFERROR(IF(W8271=Z8271,VLOOKUP($U8271,[1]C8842!$G$2:$M$145,3,FALSE),0),0)</f>
        <v>0</v>
      </c>
      <c r="W8271">
        <f>VLOOKUP(RIGHT($V$1,5),Key!$A$9:$B$14,2,FALSE)</f>
        <v>10.199999999999999</v>
      </c>
      <c r="X8271">
        <f t="shared" si="649"/>
        <v>0</v>
      </c>
      <c r="Y8271">
        <f>VLOOKUP(RIGHT($X$1,5),Key!$A$9:$B$14,2,FALSE)</f>
        <v>3.7</v>
      </c>
      <c r="Z8271">
        <f t="shared" si="647"/>
        <v>10.199999999999999</v>
      </c>
      <c r="AA8271">
        <f t="shared" si="648"/>
        <v>0</v>
      </c>
    </row>
    <row r="8272" spans="1:27" x14ac:dyDescent="0.3">
      <c r="A8272">
        <v>100067</v>
      </c>
      <c r="B8272">
        <v>230922</v>
      </c>
      <c r="C8272" s="3">
        <v>44130.845138888886</v>
      </c>
      <c r="D8272">
        <v>1</v>
      </c>
      <c r="E8272">
        <v>1</v>
      </c>
      <c r="F8272" t="s">
        <v>25</v>
      </c>
      <c r="G8272">
        <v>2</v>
      </c>
      <c r="H8272">
        <v>74.433589999999995</v>
      </c>
      <c r="I8272">
        <v>20.402339999999999</v>
      </c>
      <c r="J8272">
        <v>0.94140630000000003</v>
      </c>
      <c r="K8272">
        <v>58.023440000000001</v>
      </c>
      <c r="L8272" s="3">
        <v>44130.59652777778</v>
      </c>
      <c r="M8272">
        <v>17.18</v>
      </c>
      <c r="N8272" t="s">
        <v>28</v>
      </c>
      <c r="P8272">
        <f>(C8272-Key!$B$1)*24</f>
        <v>5.2333333332790062</v>
      </c>
      <c r="Q8272">
        <f>(Key!$B$2-'17.1'!C8272)*24</f>
        <v>-2.2833333332673647</v>
      </c>
      <c r="R8272" s="3">
        <f>C8272-(M8272-Key!$B$5)/(24*Key!$B$6)</f>
        <v>44130.831324074068</v>
      </c>
      <c r="S8272">
        <f>M8272-Key!$B$5</f>
        <v>14.92</v>
      </c>
      <c r="T8272" s="2">
        <f t="shared" si="645"/>
        <v>44129.847222222219</v>
      </c>
      <c r="U8272" t="str">
        <f t="shared" si="646"/>
        <v>10-25-2020 20:20</v>
      </c>
      <c r="V8272">
        <f>IFERROR(IF(W8272=Z8272,VLOOKUP($U8272,[1]C8842!$G$2:$M$145,3,FALSE),0),0)</f>
        <v>0</v>
      </c>
      <c r="W8272">
        <f>VLOOKUP(RIGHT($V$1,5),Key!$A$9:$B$14,2,FALSE)</f>
        <v>10.199999999999999</v>
      </c>
      <c r="X8272">
        <f t="shared" si="649"/>
        <v>0</v>
      </c>
      <c r="Y8272">
        <f>VLOOKUP(RIGHT($X$1,5),Key!$A$9:$B$14,2,FALSE)</f>
        <v>3.7</v>
      </c>
      <c r="Z8272">
        <f t="shared" si="647"/>
        <v>10.199999999999999</v>
      </c>
      <c r="AA8272">
        <f t="shared" si="648"/>
        <v>0</v>
      </c>
    </row>
    <row r="8273" spans="1:27" x14ac:dyDescent="0.3">
      <c r="A8273">
        <v>100067</v>
      </c>
      <c r="B8273">
        <v>230922</v>
      </c>
      <c r="C8273" s="3">
        <v>44130.845138888886</v>
      </c>
      <c r="D8273">
        <v>3</v>
      </c>
      <c r="E8273">
        <v>2</v>
      </c>
      <c r="F8273" t="s">
        <v>26</v>
      </c>
      <c r="G8273">
        <v>2</v>
      </c>
      <c r="H8273">
        <v>65.441410000000005</v>
      </c>
      <c r="I8273">
        <v>21.94922</v>
      </c>
      <c r="J8273">
        <v>1.1328130000000001</v>
      </c>
      <c r="K8273">
        <v>96.039060000000006</v>
      </c>
      <c r="L8273" s="3">
        <v>44130.59652777778</v>
      </c>
      <c r="M8273">
        <v>17.18</v>
      </c>
      <c r="N8273" t="s">
        <v>28</v>
      </c>
      <c r="P8273">
        <f>(C8273-Key!$B$1)*24</f>
        <v>5.2333333332790062</v>
      </c>
      <c r="Q8273">
        <f>(Key!$B$2-'17.1'!C8273)*24</f>
        <v>-2.2833333332673647</v>
      </c>
      <c r="R8273" s="3">
        <f>C8273-(M8273-Key!$B$5)/(24*Key!$B$6)</f>
        <v>44130.831324074068</v>
      </c>
      <c r="S8273">
        <f>M8273-Key!$B$5</f>
        <v>14.92</v>
      </c>
      <c r="T8273" s="2">
        <f t="shared" si="645"/>
        <v>44129.847222222219</v>
      </c>
      <c r="U8273" t="str">
        <f t="shared" si="646"/>
        <v>10-25-2020 20:20</v>
      </c>
      <c r="V8273">
        <f>IFERROR(IF(W8273=Z8273,VLOOKUP($U8273,[1]C8842!$G$2:$M$145,3,FALSE),0),0)</f>
        <v>0</v>
      </c>
      <c r="W8273">
        <f>VLOOKUP(RIGHT($V$1,5),Key!$A$9:$B$14,2,FALSE)</f>
        <v>10.199999999999999</v>
      </c>
      <c r="X8273">
        <f t="shared" si="649"/>
        <v>0</v>
      </c>
      <c r="Y8273">
        <f>VLOOKUP(RIGHT($X$1,5),Key!$A$9:$B$14,2,FALSE)</f>
        <v>3.7</v>
      </c>
      <c r="Z8273">
        <f t="shared" si="647"/>
        <v>10.199999999999999</v>
      </c>
      <c r="AA8273">
        <f t="shared" si="648"/>
        <v>0</v>
      </c>
    </row>
    <row r="8274" spans="1:27" x14ac:dyDescent="0.3">
      <c r="A8274">
        <v>100067</v>
      </c>
      <c r="B8274">
        <v>230922</v>
      </c>
      <c r="C8274" s="3">
        <v>44130.845138888886</v>
      </c>
      <c r="D8274">
        <v>0</v>
      </c>
      <c r="E8274">
        <v>2</v>
      </c>
      <c r="F8274" t="s">
        <v>25</v>
      </c>
      <c r="G8274">
        <v>4</v>
      </c>
      <c r="H8274">
        <v>43.652340000000002</v>
      </c>
      <c r="I8274">
        <v>72.960939999999994</v>
      </c>
      <c r="J8274">
        <v>4.8164059999999997</v>
      </c>
      <c r="K8274">
        <v>47.019530000000003</v>
      </c>
      <c r="L8274" s="3">
        <v>44130.59652777778</v>
      </c>
      <c r="M8274">
        <v>17.18</v>
      </c>
      <c r="N8274" t="s">
        <v>28</v>
      </c>
      <c r="P8274">
        <f>(C8274-Key!$B$1)*24</f>
        <v>5.2333333332790062</v>
      </c>
      <c r="Q8274">
        <f>(Key!$B$2-'17.1'!C8274)*24</f>
        <v>-2.2833333332673647</v>
      </c>
      <c r="R8274" s="3">
        <f>C8274-(M8274-Key!$B$5)/(24*Key!$B$6)</f>
        <v>44130.831324074068</v>
      </c>
      <c r="S8274">
        <f>M8274-Key!$B$5</f>
        <v>14.92</v>
      </c>
      <c r="T8274" s="2">
        <f t="shared" si="645"/>
        <v>44129.847222222219</v>
      </c>
      <c r="U8274" t="str">
        <f t="shared" si="646"/>
        <v>10-25-2020 20:20</v>
      </c>
      <c r="V8274">
        <f>IFERROR(IF(W8274=Z8274,VLOOKUP($U8274,[1]C8842!$G$2:$M$145,3,FALSE),0),0)</f>
        <v>0</v>
      </c>
      <c r="W8274">
        <f>VLOOKUP(RIGHT($V$1,5),Key!$A$9:$B$14,2,FALSE)</f>
        <v>10.199999999999999</v>
      </c>
      <c r="X8274">
        <f t="shared" si="649"/>
        <v>0</v>
      </c>
      <c r="Y8274">
        <f>VLOOKUP(RIGHT($X$1,5),Key!$A$9:$B$14,2,FALSE)</f>
        <v>3.7</v>
      </c>
      <c r="Z8274">
        <f t="shared" si="647"/>
        <v>10.199999999999999</v>
      </c>
      <c r="AA8274">
        <f t="shared" si="648"/>
        <v>0</v>
      </c>
    </row>
    <row r="8275" spans="1:27" x14ac:dyDescent="0.3">
      <c r="A8275">
        <v>100067</v>
      </c>
      <c r="B8275">
        <v>230922</v>
      </c>
      <c r="C8275" s="3">
        <v>44130.845138888886</v>
      </c>
      <c r="D8275">
        <v>1</v>
      </c>
      <c r="E8275">
        <v>1</v>
      </c>
      <c r="F8275" t="s">
        <v>25</v>
      </c>
      <c r="G8275">
        <v>4</v>
      </c>
      <c r="H8275">
        <v>57.214840000000002</v>
      </c>
      <c r="I8275">
        <v>55.074219999999997</v>
      </c>
      <c r="J8275">
        <v>2.8398439999999998</v>
      </c>
      <c r="K8275">
        <v>58.023440000000001</v>
      </c>
      <c r="L8275" s="3">
        <v>44130.59652777778</v>
      </c>
      <c r="M8275">
        <v>17.18</v>
      </c>
      <c r="N8275" t="s">
        <v>28</v>
      </c>
      <c r="P8275">
        <f>(C8275-Key!$B$1)*24</f>
        <v>5.2333333332790062</v>
      </c>
      <c r="Q8275">
        <f>(Key!$B$2-'17.1'!C8275)*24</f>
        <v>-2.2833333332673647</v>
      </c>
      <c r="R8275" s="3">
        <f>C8275-(M8275-Key!$B$5)/(24*Key!$B$6)</f>
        <v>44130.831324074068</v>
      </c>
      <c r="S8275">
        <f>M8275-Key!$B$5</f>
        <v>14.92</v>
      </c>
      <c r="T8275" s="2">
        <f t="shared" si="645"/>
        <v>44129.847222222219</v>
      </c>
      <c r="U8275" t="str">
        <f t="shared" si="646"/>
        <v>10-25-2020 20:20</v>
      </c>
      <c r="V8275">
        <f>IFERROR(IF(W8275=Z8275,VLOOKUP($U8275,[1]C8842!$G$2:$M$145,3,FALSE),0),0)</f>
        <v>0</v>
      </c>
      <c r="W8275">
        <f>VLOOKUP(RIGHT($V$1,5),Key!$A$9:$B$14,2,FALSE)</f>
        <v>10.199999999999999</v>
      </c>
      <c r="X8275">
        <f t="shared" si="649"/>
        <v>0</v>
      </c>
      <c r="Y8275">
        <f>VLOOKUP(RIGHT($X$1,5),Key!$A$9:$B$14,2,FALSE)</f>
        <v>3.7</v>
      </c>
      <c r="Z8275">
        <f t="shared" si="647"/>
        <v>10.199999999999999</v>
      </c>
      <c r="AA8275">
        <f t="shared" si="648"/>
        <v>0</v>
      </c>
    </row>
    <row r="8276" spans="1:27" x14ac:dyDescent="0.3">
      <c r="A8276">
        <v>100067</v>
      </c>
      <c r="B8276">
        <v>230922</v>
      </c>
      <c r="C8276" s="3">
        <v>44130.845138888886</v>
      </c>
      <c r="D8276">
        <v>2</v>
      </c>
      <c r="E8276">
        <v>1</v>
      </c>
      <c r="F8276" t="s">
        <v>26</v>
      </c>
      <c r="G8276">
        <v>1</v>
      </c>
      <c r="H8276">
        <v>64.714839999999995</v>
      </c>
      <c r="I8276">
        <v>15.55078</v>
      </c>
      <c r="J8276">
        <v>0.8828125</v>
      </c>
      <c r="K8276">
        <v>82.035160000000005</v>
      </c>
      <c r="L8276" s="3">
        <v>44130.59652777778</v>
      </c>
      <c r="M8276">
        <v>17.18</v>
      </c>
      <c r="N8276" t="s">
        <v>28</v>
      </c>
      <c r="P8276">
        <f>(C8276-Key!$B$1)*24</f>
        <v>5.2333333332790062</v>
      </c>
      <c r="Q8276">
        <f>(Key!$B$2-'17.1'!C8276)*24</f>
        <v>-2.2833333332673647</v>
      </c>
      <c r="R8276" s="3">
        <f>C8276-(M8276-Key!$B$5)/(24*Key!$B$6)</f>
        <v>44130.831324074068</v>
      </c>
      <c r="S8276">
        <f>M8276-Key!$B$5</f>
        <v>14.92</v>
      </c>
      <c r="T8276" s="2">
        <f t="shared" si="645"/>
        <v>44129.847222222219</v>
      </c>
      <c r="U8276" t="str">
        <f t="shared" si="646"/>
        <v>10-25-2020 20:20</v>
      </c>
      <c r="V8276">
        <f>IFERROR(IF(W8276=Z8276,VLOOKUP($U8276,[1]C8842!$G$2:$M$145,3,FALSE),0),0)</f>
        <v>0</v>
      </c>
      <c r="W8276">
        <f>VLOOKUP(RIGHT($V$1,5),Key!$A$9:$B$14,2,FALSE)</f>
        <v>10.199999999999999</v>
      </c>
      <c r="X8276">
        <f t="shared" si="649"/>
        <v>0</v>
      </c>
      <c r="Y8276">
        <f>VLOOKUP(RIGHT($X$1,5),Key!$A$9:$B$14,2,FALSE)</f>
        <v>3.7</v>
      </c>
      <c r="Z8276">
        <f t="shared" si="647"/>
        <v>10.199999999999999</v>
      </c>
      <c r="AA8276">
        <f t="shared" si="648"/>
        <v>0</v>
      </c>
    </row>
    <row r="8277" spans="1:27" x14ac:dyDescent="0.3">
      <c r="A8277">
        <v>100067</v>
      </c>
      <c r="B8277">
        <v>230922</v>
      </c>
      <c r="C8277" s="3">
        <v>44130.845138888886</v>
      </c>
      <c r="D8277">
        <v>3</v>
      </c>
      <c r="E8277">
        <v>2</v>
      </c>
      <c r="F8277" t="s">
        <v>26</v>
      </c>
      <c r="G8277">
        <v>1</v>
      </c>
      <c r="H8277">
        <v>69.386719999999997</v>
      </c>
      <c r="I8277">
        <v>18.820309999999999</v>
      </c>
      <c r="J8277">
        <v>0.94921880000000003</v>
      </c>
      <c r="K8277">
        <v>94.039060000000006</v>
      </c>
      <c r="L8277" s="3">
        <v>44130.59652777778</v>
      </c>
      <c r="M8277">
        <v>17.18</v>
      </c>
      <c r="N8277" t="s">
        <v>28</v>
      </c>
      <c r="P8277">
        <f>(C8277-Key!$B$1)*24</f>
        <v>5.2333333332790062</v>
      </c>
      <c r="Q8277">
        <f>(Key!$B$2-'17.1'!C8277)*24</f>
        <v>-2.2833333332673647</v>
      </c>
      <c r="R8277" s="3">
        <f>C8277-(M8277-Key!$B$5)/(24*Key!$B$6)</f>
        <v>44130.831324074068</v>
      </c>
      <c r="S8277">
        <f>M8277-Key!$B$5</f>
        <v>14.92</v>
      </c>
      <c r="T8277" s="2">
        <f t="shared" si="645"/>
        <v>44129.847222222219</v>
      </c>
      <c r="U8277" t="str">
        <f t="shared" si="646"/>
        <v>10-25-2020 20:20</v>
      </c>
      <c r="V8277">
        <f>IFERROR(IF(W8277=Z8277,VLOOKUP($U8277,[1]C8842!$G$2:$M$145,3,FALSE),0),0)</f>
        <v>0</v>
      </c>
      <c r="W8277">
        <f>VLOOKUP(RIGHT($V$1,5),Key!$A$9:$B$14,2,FALSE)</f>
        <v>10.199999999999999</v>
      </c>
      <c r="X8277">
        <f t="shared" si="649"/>
        <v>0</v>
      </c>
      <c r="Y8277">
        <f>VLOOKUP(RIGHT($X$1,5),Key!$A$9:$B$14,2,FALSE)</f>
        <v>3.7</v>
      </c>
      <c r="Z8277">
        <f t="shared" si="647"/>
        <v>10.199999999999999</v>
      </c>
      <c r="AA8277">
        <f t="shared" si="648"/>
        <v>0</v>
      </c>
    </row>
    <row r="8278" spans="1:27" x14ac:dyDescent="0.3">
      <c r="A8278">
        <v>100067</v>
      </c>
      <c r="B8278">
        <v>230922</v>
      </c>
      <c r="C8278" s="3">
        <v>44130.845138888886</v>
      </c>
      <c r="D8278">
        <v>3</v>
      </c>
      <c r="E8278">
        <v>2</v>
      </c>
      <c r="F8278" t="s">
        <v>26</v>
      </c>
      <c r="G8278">
        <v>1</v>
      </c>
      <c r="H8278">
        <v>69.347660000000005</v>
      </c>
      <c r="I8278">
        <v>15.34375</v>
      </c>
      <c r="J8278">
        <v>0.81640630000000003</v>
      </c>
      <c r="K8278">
        <v>93.039060000000006</v>
      </c>
      <c r="L8278" s="3">
        <v>44130.59652777778</v>
      </c>
      <c r="M8278">
        <v>17.18</v>
      </c>
      <c r="N8278" t="s">
        <v>28</v>
      </c>
      <c r="P8278">
        <f>(C8278-Key!$B$1)*24</f>
        <v>5.2333333332790062</v>
      </c>
      <c r="Q8278">
        <f>(Key!$B$2-'17.1'!C8278)*24</f>
        <v>-2.2833333332673647</v>
      </c>
      <c r="R8278" s="3">
        <f>C8278-(M8278-Key!$B$5)/(24*Key!$B$6)</f>
        <v>44130.831324074068</v>
      </c>
      <c r="S8278">
        <f>M8278-Key!$B$5</f>
        <v>14.92</v>
      </c>
      <c r="T8278" s="2">
        <f t="shared" si="645"/>
        <v>44129.847222222219</v>
      </c>
      <c r="U8278" t="str">
        <f t="shared" si="646"/>
        <v>10-25-2020 20:20</v>
      </c>
      <c r="V8278">
        <f>IFERROR(IF(W8278=Z8278,VLOOKUP($U8278,[1]C8842!$G$2:$M$145,3,FALSE),0),0)</f>
        <v>0</v>
      </c>
      <c r="W8278">
        <f>VLOOKUP(RIGHT($V$1,5),Key!$A$9:$B$14,2,FALSE)</f>
        <v>10.199999999999999</v>
      </c>
      <c r="X8278">
        <f t="shared" si="649"/>
        <v>0</v>
      </c>
      <c r="Y8278">
        <f>VLOOKUP(RIGHT($X$1,5),Key!$A$9:$B$14,2,FALSE)</f>
        <v>3.7</v>
      </c>
      <c r="Z8278">
        <f t="shared" si="647"/>
        <v>10.199999999999999</v>
      </c>
      <c r="AA8278">
        <f t="shared" si="648"/>
        <v>0</v>
      </c>
    </row>
    <row r="8279" spans="1:27" x14ac:dyDescent="0.3">
      <c r="A8279">
        <v>100067</v>
      </c>
      <c r="B8279">
        <v>230922</v>
      </c>
      <c r="C8279" s="3">
        <v>44130.845138888886</v>
      </c>
      <c r="D8279">
        <v>3</v>
      </c>
      <c r="E8279">
        <v>2</v>
      </c>
      <c r="F8279" t="s">
        <v>26</v>
      </c>
      <c r="G8279">
        <v>4</v>
      </c>
      <c r="H8279">
        <v>66.402339999999995</v>
      </c>
      <c r="I8279">
        <v>70.535160000000005</v>
      </c>
      <c r="J8279">
        <v>3.0664060000000002</v>
      </c>
      <c r="K8279">
        <v>95.039060000000006</v>
      </c>
      <c r="L8279" s="3">
        <v>44130.59652777778</v>
      </c>
      <c r="M8279">
        <v>17.18</v>
      </c>
      <c r="N8279" t="s">
        <v>28</v>
      </c>
      <c r="P8279">
        <f>(C8279-Key!$B$1)*24</f>
        <v>5.2333333332790062</v>
      </c>
      <c r="Q8279">
        <f>(Key!$B$2-'17.1'!C8279)*24</f>
        <v>-2.2833333332673647</v>
      </c>
      <c r="R8279" s="3">
        <f>C8279-(M8279-Key!$B$5)/(24*Key!$B$6)</f>
        <v>44130.831324074068</v>
      </c>
      <c r="S8279">
        <f>M8279-Key!$B$5</f>
        <v>14.92</v>
      </c>
      <c r="T8279" s="2">
        <f t="shared" si="645"/>
        <v>44129.847222222219</v>
      </c>
      <c r="U8279" t="str">
        <f t="shared" si="646"/>
        <v>10-25-2020 20:20</v>
      </c>
      <c r="V8279">
        <f>IFERROR(IF(W8279=Z8279,VLOOKUP($U8279,[1]C8842!$G$2:$M$145,3,FALSE),0),0)</f>
        <v>0</v>
      </c>
      <c r="W8279">
        <f>VLOOKUP(RIGHT($V$1,5),Key!$A$9:$B$14,2,FALSE)</f>
        <v>10.199999999999999</v>
      </c>
      <c r="X8279">
        <f t="shared" si="649"/>
        <v>0</v>
      </c>
      <c r="Y8279">
        <f>VLOOKUP(RIGHT($X$1,5),Key!$A$9:$B$14,2,FALSE)</f>
        <v>3.7</v>
      </c>
      <c r="Z8279">
        <f t="shared" si="647"/>
        <v>10.199999999999999</v>
      </c>
      <c r="AA8279">
        <f t="shared" si="648"/>
        <v>0</v>
      </c>
    </row>
    <row r="8280" spans="1:27" x14ac:dyDescent="0.3">
      <c r="A8280">
        <v>100067</v>
      </c>
      <c r="B8280">
        <v>230922</v>
      </c>
      <c r="C8280" s="3">
        <v>44130.845138888886</v>
      </c>
      <c r="D8280">
        <v>1</v>
      </c>
      <c r="E8280">
        <v>1</v>
      </c>
      <c r="F8280" t="s">
        <v>25</v>
      </c>
      <c r="G8280">
        <v>1</v>
      </c>
      <c r="H8280">
        <v>71.984380000000002</v>
      </c>
      <c r="I8280">
        <v>16.51172</v>
      </c>
      <c r="J8280">
        <v>0.83203130000000003</v>
      </c>
      <c r="K8280">
        <v>59.023440000000001</v>
      </c>
      <c r="L8280" s="3">
        <v>44130.59652777778</v>
      </c>
      <c r="M8280">
        <v>17.18</v>
      </c>
      <c r="N8280" t="s">
        <v>28</v>
      </c>
      <c r="P8280">
        <f>(C8280-Key!$B$1)*24</f>
        <v>5.2333333332790062</v>
      </c>
      <c r="Q8280">
        <f>(Key!$B$2-'17.1'!C8280)*24</f>
        <v>-2.2833333332673647</v>
      </c>
      <c r="R8280" s="3">
        <f>C8280-(M8280-Key!$B$5)/(24*Key!$B$6)</f>
        <v>44130.831324074068</v>
      </c>
      <c r="S8280">
        <f>M8280-Key!$B$5</f>
        <v>14.92</v>
      </c>
      <c r="T8280" s="2">
        <f t="shared" si="645"/>
        <v>44129.847222222219</v>
      </c>
      <c r="U8280" t="str">
        <f t="shared" si="646"/>
        <v>10-25-2020 20:20</v>
      </c>
      <c r="V8280">
        <f>IFERROR(IF(W8280=Z8280,VLOOKUP($U8280,[1]C8842!$G$2:$M$145,3,FALSE),0),0)</f>
        <v>0</v>
      </c>
      <c r="W8280">
        <f>VLOOKUP(RIGHT($V$1,5),Key!$A$9:$B$14,2,FALSE)</f>
        <v>10.199999999999999</v>
      </c>
      <c r="X8280">
        <f t="shared" si="649"/>
        <v>0</v>
      </c>
      <c r="Y8280">
        <f>VLOOKUP(RIGHT($X$1,5),Key!$A$9:$B$14,2,FALSE)</f>
        <v>3.7</v>
      </c>
      <c r="Z8280">
        <f t="shared" si="647"/>
        <v>10.199999999999999</v>
      </c>
      <c r="AA8280">
        <f t="shared" si="648"/>
        <v>0</v>
      </c>
    </row>
    <row r="8281" spans="1:27" x14ac:dyDescent="0.3">
      <c r="A8281">
        <v>100067</v>
      </c>
      <c r="B8281">
        <v>230922</v>
      </c>
      <c r="C8281" s="3">
        <v>44130.845138888886</v>
      </c>
      <c r="D8281">
        <v>0</v>
      </c>
      <c r="E8281">
        <v>2</v>
      </c>
      <c r="F8281" t="s">
        <v>25</v>
      </c>
      <c r="G8281">
        <v>4</v>
      </c>
      <c r="H8281">
        <v>52.800780000000003</v>
      </c>
      <c r="I8281">
        <v>72.539060000000006</v>
      </c>
      <c r="J8281">
        <v>3.9609380000000001</v>
      </c>
      <c r="K8281">
        <v>45.019530000000003</v>
      </c>
      <c r="L8281" s="3">
        <v>44130.59652777778</v>
      </c>
      <c r="M8281">
        <v>17.18</v>
      </c>
      <c r="N8281" t="s">
        <v>28</v>
      </c>
      <c r="P8281">
        <f>(C8281-Key!$B$1)*24</f>
        <v>5.2333333332790062</v>
      </c>
      <c r="Q8281">
        <f>(Key!$B$2-'17.1'!C8281)*24</f>
        <v>-2.2833333332673647</v>
      </c>
      <c r="R8281" s="3">
        <f>C8281-(M8281-Key!$B$5)/(24*Key!$B$6)</f>
        <v>44130.831324074068</v>
      </c>
      <c r="S8281">
        <f>M8281-Key!$B$5</f>
        <v>14.92</v>
      </c>
      <c r="T8281" s="2">
        <f t="shared" si="645"/>
        <v>44129.847222222219</v>
      </c>
      <c r="U8281" t="str">
        <f t="shared" si="646"/>
        <v>10-25-2020 20:20</v>
      </c>
      <c r="V8281">
        <f>IFERROR(IF(W8281=Z8281,VLOOKUP($U8281,[1]C8842!$G$2:$M$145,3,FALSE),0),0)</f>
        <v>0</v>
      </c>
      <c r="W8281">
        <f>VLOOKUP(RIGHT($V$1,5),Key!$A$9:$B$14,2,FALSE)</f>
        <v>10.199999999999999</v>
      </c>
      <c r="X8281">
        <f t="shared" si="649"/>
        <v>0</v>
      </c>
      <c r="Y8281">
        <f>VLOOKUP(RIGHT($X$1,5),Key!$A$9:$B$14,2,FALSE)</f>
        <v>3.7</v>
      </c>
      <c r="Z8281">
        <f t="shared" si="647"/>
        <v>10.199999999999999</v>
      </c>
      <c r="AA8281">
        <f t="shared" si="648"/>
        <v>0</v>
      </c>
    </row>
    <row r="8282" spans="1:27" x14ac:dyDescent="0.3">
      <c r="A8282">
        <v>100067</v>
      </c>
      <c r="B8282">
        <v>230922</v>
      </c>
      <c r="C8282" s="3">
        <v>44130.845138888886</v>
      </c>
      <c r="D8282">
        <v>1</v>
      </c>
      <c r="E8282">
        <v>1</v>
      </c>
      <c r="F8282" t="s">
        <v>25</v>
      </c>
      <c r="G8282">
        <v>1</v>
      </c>
      <c r="H8282">
        <v>72.789060000000006</v>
      </c>
      <c r="I8282">
        <v>14.51953</v>
      </c>
      <c r="J8282">
        <v>0.74609380000000003</v>
      </c>
      <c r="K8282">
        <v>58.023440000000001</v>
      </c>
      <c r="L8282" s="3">
        <v>44130.59652777778</v>
      </c>
      <c r="M8282">
        <v>17.18</v>
      </c>
      <c r="N8282" t="s">
        <v>28</v>
      </c>
      <c r="P8282">
        <f>(C8282-Key!$B$1)*24</f>
        <v>5.2333333332790062</v>
      </c>
      <c r="Q8282">
        <f>(Key!$B$2-'17.1'!C8282)*24</f>
        <v>-2.2833333332673647</v>
      </c>
      <c r="R8282" s="3">
        <f>C8282-(M8282-Key!$B$5)/(24*Key!$B$6)</f>
        <v>44130.831324074068</v>
      </c>
      <c r="S8282">
        <f>M8282-Key!$B$5</f>
        <v>14.92</v>
      </c>
      <c r="T8282" s="2">
        <f t="shared" si="645"/>
        <v>44129.847222222219</v>
      </c>
      <c r="U8282" t="str">
        <f t="shared" si="646"/>
        <v>10-25-2020 20:20</v>
      </c>
      <c r="V8282">
        <f>IFERROR(IF(W8282=Z8282,VLOOKUP($U8282,[1]C8842!$G$2:$M$145,3,FALSE),0),0)</f>
        <v>0</v>
      </c>
      <c r="W8282">
        <f>VLOOKUP(RIGHT($V$1,5),Key!$A$9:$B$14,2,FALSE)</f>
        <v>10.199999999999999</v>
      </c>
      <c r="X8282">
        <f t="shared" si="649"/>
        <v>0</v>
      </c>
      <c r="Y8282">
        <f>VLOOKUP(RIGHT($X$1,5),Key!$A$9:$B$14,2,FALSE)</f>
        <v>3.7</v>
      </c>
      <c r="Z8282">
        <f t="shared" si="647"/>
        <v>10.199999999999999</v>
      </c>
      <c r="AA8282">
        <f t="shared" si="648"/>
        <v>0</v>
      </c>
    </row>
    <row r="8283" spans="1:27" x14ac:dyDescent="0.3">
      <c r="A8283">
        <v>100067</v>
      </c>
      <c r="B8283">
        <v>230922</v>
      </c>
      <c r="C8283" s="3">
        <v>44130.845833333333</v>
      </c>
      <c r="D8283">
        <v>1</v>
      </c>
      <c r="E8283">
        <v>1</v>
      </c>
      <c r="F8283" t="s">
        <v>25</v>
      </c>
      <c r="G8283">
        <v>1</v>
      </c>
      <c r="H8283">
        <v>68.386719999999997</v>
      </c>
      <c r="I8283">
        <v>17.98828</v>
      </c>
      <c r="J8283">
        <v>0.93359380000000003</v>
      </c>
      <c r="K8283">
        <v>57.023440000000001</v>
      </c>
      <c r="L8283" s="3">
        <v>44130.59652777778</v>
      </c>
      <c r="M8283">
        <v>17.18</v>
      </c>
      <c r="N8283" t="s">
        <v>28</v>
      </c>
      <c r="P8283">
        <f>(C8283-Key!$B$1)*24</f>
        <v>5.25</v>
      </c>
      <c r="Q8283">
        <f>(Key!$B$2-'17.1'!C8283)*24</f>
        <v>-2.2999999999883585</v>
      </c>
      <c r="R8283" s="3">
        <f>C8283-(M8283-Key!$B$5)/(24*Key!$B$6)</f>
        <v>44130.832018518515</v>
      </c>
      <c r="S8283">
        <f>M8283-Key!$B$5</f>
        <v>14.92</v>
      </c>
      <c r="T8283" s="2">
        <f t="shared" si="645"/>
        <v>44129.847222222219</v>
      </c>
      <c r="U8283" t="str">
        <f t="shared" si="646"/>
        <v>10-25-2020 20:20</v>
      </c>
      <c r="V8283">
        <f>IFERROR(IF(W8283=Z8283,VLOOKUP($U8283,[1]C8842!$G$2:$M$145,3,FALSE),0),0)</f>
        <v>0</v>
      </c>
      <c r="W8283">
        <f>VLOOKUP(RIGHT($V$1,5),Key!$A$9:$B$14,2,FALSE)</f>
        <v>10.199999999999999</v>
      </c>
      <c r="X8283">
        <f t="shared" si="649"/>
        <v>0</v>
      </c>
      <c r="Y8283">
        <f>VLOOKUP(RIGHT($X$1,5),Key!$A$9:$B$14,2,FALSE)</f>
        <v>3.7</v>
      </c>
      <c r="Z8283">
        <f t="shared" si="647"/>
        <v>10.199999999999999</v>
      </c>
      <c r="AA8283">
        <f t="shared" si="648"/>
        <v>0</v>
      </c>
    </row>
    <row r="8284" spans="1:27" x14ac:dyDescent="0.3">
      <c r="A8284">
        <v>100067</v>
      </c>
      <c r="B8284">
        <v>230922</v>
      </c>
      <c r="C8284" s="3">
        <v>44130.845833333333</v>
      </c>
      <c r="D8284">
        <v>1</v>
      </c>
      <c r="E8284">
        <v>1</v>
      </c>
      <c r="F8284" t="s">
        <v>25</v>
      </c>
      <c r="G8284">
        <v>1</v>
      </c>
      <c r="H8284">
        <v>67.214839999999995</v>
      </c>
      <c r="I8284">
        <v>15.36328</v>
      </c>
      <c r="J8284">
        <v>0.84375</v>
      </c>
      <c r="K8284">
        <v>58.023440000000001</v>
      </c>
      <c r="L8284" s="3">
        <v>44130.59652777778</v>
      </c>
      <c r="M8284">
        <v>17.18</v>
      </c>
      <c r="N8284" t="s">
        <v>28</v>
      </c>
      <c r="P8284">
        <f>(C8284-Key!$B$1)*24</f>
        <v>5.25</v>
      </c>
      <c r="Q8284">
        <f>(Key!$B$2-'17.1'!C8284)*24</f>
        <v>-2.2999999999883585</v>
      </c>
      <c r="R8284" s="3">
        <f>C8284-(M8284-Key!$B$5)/(24*Key!$B$6)</f>
        <v>44130.832018518515</v>
      </c>
      <c r="S8284">
        <f>M8284-Key!$B$5</f>
        <v>14.92</v>
      </c>
      <c r="T8284" s="2">
        <f t="shared" si="645"/>
        <v>44129.847222222219</v>
      </c>
      <c r="U8284" t="str">
        <f t="shared" si="646"/>
        <v>10-25-2020 20:20</v>
      </c>
      <c r="V8284">
        <f>IFERROR(IF(W8284=Z8284,VLOOKUP($U8284,[1]C8842!$G$2:$M$145,3,FALSE),0),0)</f>
        <v>0</v>
      </c>
      <c r="W8284">
        <f>VLOOKUP(RIGHT($V$1,5),Key!$A$9:$B$14,2,FALSE)</f>
        <v>10.199999999999999</v>
      </c>
      <c r="X8284">
        <f t="shared" si="649"/>
        <v>0</v>
      </c>
      <c r="Y8284">
        <f>VLOOKUP(RIGHT($X$1,5),Key!$A$9:$B$14,2,FALSE)</f>
        <v>3.7</v>
      </c>
      <c r="Z8284">
        <f t="shared" si="647"/>
        <v>10.199999999999999</v>
      </c>
      <c r="AA8284">
        <f t="shared" si="648"/>
        <v>0</v>
      </c>
    </row>
    <row r="8285" spans="1:27" x14ac:dyDescent="0.3">
      <c r="A8285">
        <v>100067</v>
      </c>
      <c r="B8285">
        <v>230922</v>
      </c>
      <c r="C8285" s="3">
        <v>44130.845833333333</v>
      </c>
      <c r="D8285">
        <v>2</v>
      </c>
      <c r="E8285">
        <v>1</v>
      </c>
      <c r="F8285" t="s">
        <v>26</v>
      </c>
      <c r="G8285">
        <v>1</v>
      </c>
      <c r="H8285">
        <v>78.820310000000006</v>
      </c>
      <c r="I8285">
        <v>16.316410000000001</v>
      </c>
      <c r="J8285">
        <v>0.75</v>
      </c>
      <c r="K8285">
        <v>82.035160000000005</v>
      </c>
      <c r="L8285" s="3">
        <v>44130.59652777778</v>
      </c>
      <c r="M8285">
        <v>17.18</v>
      </c>
      <c r="N8285" t="s">
        <v>28</v>
      </c>
      <c r="P8285">
        <f>(C8285-Key!$B$1)*24</f>
        <v>5.25</v>
      </c>
      <c r="Q8285">
        <f>(Key!$B$2-'17.1'!C8285)*24</f>
        <v>-2.2999999999883585</v>
      </c>
      <c r="R8285" s="3">
        <f>C8285-(M8285-Key!$B$5)/(24*Key!$B$6)</f>
        <v>44130.832018518515</v>
      </c>
      <c r="S8285">
        <f>M8285-Key!$B$5</f>
        <v>14.92</v>
      </c>
      <c r="T8285" s="2">
        <f t="shared" si="645"/>
        <v>44129.847222222219</v>
      </c>
      <c r="U8285" t="str">
        <f t="shared" si="646"/>
        <v>10-25-2020 20:20</v>
      </c>
      <c r="V8285">
        <f>IFERROR(IF(W8285=Z8285,VLOOKUP($U8285,[1]C8842!$G$2:$M$145,3,FALSE),0),0)</f>
        <v>0</v>
      </c>
      <c r="W8285">
        <f>VLOOKUP(RIGHT($V$1,5),Key!$A$9:$B$14,2,FALSE)</f>
        <v>10.199999999999999</v>
      </c>
      <c r="X8285">
        <f t="shared" si="649"/>
        <v>0</v>
      </c>
      <c r="Y8285">
        <f>VLOOKUP(RIGHT($X$1,5),Key!$A$9:$B$14,2,FALSE)</f>
        <v>3.7</v>
      </c>
      <c r="Z8285">
        <f t="shared" si="647"/>
        <v>10.199999999999999</v>
      </c>
      <c r="AA8285">
        <f t="shared" si="648"/>
        <v>0</v>
      </c>
    </row>
    <row r="8286" spans="1:27" x14ac:dyDescent="0.3">
      <c r="A8286">
        <v>100067</v>
      </c>
      <c r="B8286">
        <v>230922</v>
      </c>
      <c r="C8286" s="3">
        <v>44130.845833333333</v>
      </c>
      <c r="D8286">
        <v>2</v>
      </c>
      <c r="E8286">
        <v>1</v>
      </c>
      <c r="F8286" t="s">
        <v>26</v>
      </c>
      <c r="G8286">
        <v>1</v>
      </c>
      <c r="H8286">
        <v>78.664060000000006</v>
      </c>
      <c r="I8286">
        <v>18.183589999999999</v>
      </c>
      <c r="J8286">
        <v>0.81640630000000003</v>
      </c>
      <c r="K8286">
        <v>80.03125</v>
      </c>
      <c r="L8286" s="3">
        <v>44130.59652777778</v>
      </c>
      <c r="M8286">
        <v>17.18</v>
      </c>
      <c r="N8286" t="s">
        <v>28</v>
      </c>
      <c r="P8286">
        <f>(C8286-Key!$B$1)*24</f>
        <v>5.25</v>
      </c>
      <c r="Q8286">
        <f>(Key!$B$2-'17.1'!C8286)*24</f>
        <v>-2.2999999999883585</v>
      </c>
      <c r="R8286" s="3">
        <f>C8286-(M8286-Key!$B$5)/(24*Key!$B$6)</f>
        <v>44130.832018518515</v>
      </c>
      <c r="S8286">
        <f>M8286-Key!$B$5</f>
        <v>14.92</v>
      </c>
      <c r="T8286" s="2">
        <f t="shared" si="645"/>
        <v>44129.847222222219</v>
      </c>
      <c r="U8286" t="str">
        <f t="shared" si="646"/>
        <v>10-25-2020 20:20</v>
      </c>
      <c r="V8286">
        <f>IFERROR(IF(W8286=Z8286,VLOOKUP($U8286,[1]C8842!$G$2:$M$145,3,FALSE),0),0)</f>
        <v>0</v>
      </c>
      <c r="W8286">
        <f>VLOOKUP(RIGHT($V$1,5),Key!$A$9:$B$14,2,FALSE)</f>
        <v>10.199999999999999</v>
      </c>
      <c r="X8286">
        <f t="shared" si="649"/>
        <v>0</v>
      </c>
      <c r="Y8286">
        <f>VLOOKUP(RIGHT($X$1,5),Key!$A$9:$B$14,2,FALSE)</f>
        <v>3.7</v>
      </c>
      <c r="Z8286">
        <f t="shared" si="647"/>
        <v>10.199999999999999</v>
      </c>
      <c r="AA8286">
        <f t="shared" si="648"/>
        <v>0</v>
      </c>
    </row>
    <row r="8287" spans="1:27" x14ac:dyDescent="0.3">
      <c r="A8287">
        <v>100067</v>
      </c>
      <c r="B8287">
        <v>230922</v>
      </c>
      <c r="C8287" s="3">
        <v>44130.845833333333</v>
      </c>
      <c r="D8287">
        <v>3</v>
      </c>
      <c r="E8287">
        <v>2</v>
      </c>
      <c r="F8287" t="s">
        <v>26</v>
      </c>
      <c r="G8287">
        <v>1</v>
      </c>
      <c r="H8287">
        <v>70.066410000000005</v>
      </c>
      <c r="I8287">
        <v>16.085940000000001</v>
      </c>
      <c r="J8287">
        <v>0.8359375</v>
      </c>
      <c r="K8287">
        <v>93.039060000000006</v>
      </c>
      <c r="L8287" s="3">
        <v>44130.59652777778</v>
      </c>
      <c r="M8287">
        <v>17.18</v>
      </c>
      <c r="N8287" t="s">
        <v>28</v>
      </c>
      <c r="P8287">
        <f>(C8287-Key!$B$1)*24</f>
        <v>5.25</v>
      </c>
      <c r="Q8287">
        <f>(Key!$B$2-'17.1'!C8287)*24</f>
        <v>-2.2999999999883585</v>
      </c>
      <c r="R8287" s="3">
        <f>C8287-(M8287-Key!$B$5)/(24*Key!$B$6)</f>
        <v>44130.832018518515</v>
      </c>
      <c r="S8287">
        <f>M8287-Key!$B$5</f>
        <v>14.92</v>
      </c>
      <c r="T8287" s="2">
        <f t="shared" si="645"/>
        <v>44129.847222222219</v>
      </c>
      <c r="U8287" t="str">
        <f t="shared" si="646"/>
        <v>10-25-2020 20:20</v>
      </c>
      <c r="V8287">
        <f>IFERROR(IF(W8287=Z8287,VLOOKUP($U8287,[1]C8842!$G$2:$M$145,3,FALSE),0),0)</f>
        <v>0</v>
      </c>
      <c r="W8287">
        <f>VLOOKUP(RIGHT($V$1,5),Key!$A$9:$B$14,2,FALSE)</f>
        <v>10.199999999999999</v>
      </c>
      <c r="X8287">
        <f t="shared" si="649"/>
        <v>0</v>
      </c>
      <c r="Y8287">
        <f>VLOOKUP(RIGHT($X$1,5),Key!$A$9:$B$14,2,FALSE)</f>
        <v>3.7</v>
      </c>
      <c r="Z8287">
        <f t="shared" si="647"/>
        <v>10.199999999999999</v>
      </c>
      <c r="AA8287">
        <f t="shared" si="648"/>
        <v>0</v>
      </c>
    </row>
    <row r="8288" spans="1:27" x14ac:dyDescent="0.3">
      <c r="A8288">
        <v>100067</v>
      </c>
      <c r="B8288">
        <v>230922</v>
      </c>
      <c r="C8288" s="3">
        <v>44130.845833333333</v>
      </c>
      <c r="D8288">
        <v>3</v>
      </c>
      <c r="E8288">
        <v>2</v>
      </c>
      <c r="F8288" t="s">
        <v>26</v>
      </c>
      <c r="G8288">
        <v>2</v>
      </c>
      <c r="H8288">
        <v>65.515630000000002</v>
      </c>
      <c r="I8288">
        <v>26.277339999999999</v>
      </c>
      <c r="J8288">
        <v>1.308594</v>
      </c>
      <c r="K8288">
        <v>93.039060000000006</v>
      </c>
      <c r="L8288" s="3">
        <v>44130.59652777778</v>
      </c>
      <c r="M8288">
        <v>17.18</v>
      </c>
      <c r="N8288" t="s">
        <v>28</v>
      </c>
      <c r="P8288">
        <f>(C8288-Key!$B$1)*24</f>
        <v>5.25</v>
      </c>
      <c r="Q8288">
        <f>(Key!$B$2-'17.1'!C8288)*24</f>
        <v>-2.2999999999883585</v>
      </c>
      <c r="R8288" s="3">
        <f>C8288-(M8288-Key!$B$5)/(24*Key!$B$6)</f>
        <v>44130.832018518515</v>
      </c>
      <c r="S8288">
        <f>M8288-Key!$B$5</f>
        <v>14.92</v>
      </c>
      <c r="T8288" s="2">
        <f t="shared" si="645"/>
        <v>44129.847222222219</v>
      </c>
      <c r="U8288" t="str">
        <f t="shared" si="646"/>
        <v>10-25-2020 20:20</v>
      </c>
      <c r="V8288">
        <f>IFERROR(IF(W8288=Z8288,VLOOKUP($U8288,[1]C8842!$G$2:$M$145,3,FALSE),0),0)</f>
        <v>0</v>
      </c>
      <c r="W8288">
        <f>VLOOKUP(RIGHT($V$1,5),Key!$A$9:$B$14,2,FALSE)</f>
        <v>10.199999999999999</v>
      </c>
      <c r="X8288">
        <f t="shared" si="649"/>
        <v>0</v>
      </c>
      <c r="Y8288">
        <f>VLOOKUP(RIGHT($X$1,5),Key!$A$9:$B$14,2,FALSE)</f>
        <v>3.7</v>
      </c>
      <c r="Z8288">
        <f t="shared" si="647"/>
        <v>10.199999999999999</v>
      </c>
      <c r="AA8288">
        <f t="shared" si="648"/>
        <v>0</v>
      </c>
    </row>
    <row r="8289" spans="1:27" x14ac:dyDescent="0.3">
      <c r="A8289">
        <v>100067</v>
      </c>
      <c r="B8289">
        <v>230922</v>
      </c>
      <c r="C8289" s="3">
        <v>44130.845833333333</v>
      </c>
      <c r="D8289">
        <v>0</v>
      </c>
      <c r="E8289">
        <v>2</v>
      </c>
      <c r="F8289" t="s">
        <v>25</v>
      </c>
      <c r="G8289">
        <v>2</v>
      </c>
      <c r="H8289">
        <v>67.335939999999994</v>
      </c>
      <c r="I8289">
        <v>21.390630000000002</v>
      </c>
      <c r="J8289">
        <v>1.082031</v>
      </c>
      <c r="K8289">
        <v>46.019530000000003</v>
      </c>
      <c r="L8289" s="3">
        <v>44130.59652777778</v>
      </c>
      <c r="M8289">
        <v>17.18</v>
      </c>
      <c r="N8289" t="s">
        <v>28</v>
      </c>
      <c r="P8289">
        <f>(C8289-Key!$B$1)*24</f>
        <v>5.25</v>
      </c>
      <c r="Q8289">
        <f>(Key!$B$2-'17.1'!C8289)*24</f>
        <v>-2.2999999999883585</v>
      </c>
      <c r="R8289" s="3">
        <f>C8289-(M8289-Key!$B$5)/(24*Key!$B$6)</f>
        <v>44130.832018518515</v>
      </c>
      <c r="S8289">
        <f>M8289-Key!$B$5</f>
        <v>14.92</v>
      </c>
      <c r="T8289" s="2">
        <f t="shared" si="645"/>
        <v>44129.847222222219</v>
      </c>
      <c r="U8289" t="str">
        <f t="shared" si="646"/>
        <v>10-25-2020 20:20</v>
      </c>
      <c r="V8289">
        <f>IFERROR(IF(W8289=Z8289,VLOOKUP($U8289,[1]C8842!$G$2:$M$145,3,FALSE),0),0)</f>
        <v>0</v>
      </c>
      <c r="W8289">
        <f>VLOOKUP(RIGHT($V$1,5),Key!$A$9:$B$14,2,FALSE)</f>
        <v>10.199999999999999</v>
      </c>
      <c r="X8289">
        <f t="shared" si="649"/>
        <v>0</v>
      </c>
      <c r="Y8289">
        <f>VLOOKUP(RIGHT($X$1,5),Key!$A$9:$B$14,2,FALSE)</f>
        <v>3.7</v>
      </c>
      <c r="Z8289">
        <f t="shared" si="647"/>
        <v>10.199999999999999</v>
      </c>
      <c r="AA8289">
        <f t="shared" si="648"/>
        <v>0</v>
      </c>
    </row>
    <row r="8290" spans="1:27" x14ac:dyDescent="0.3">
      <c r="A8290">
        <v>100067</v>
      </c>
      <c r="B8290">
        <v>230922</v>
      </c>
      <c r="C8290" s="3">
        <v>44130.845833333333</v>
      </c>
      <c r="D8290">
        <v>1</v>
      </c>
      <c r="E8290">
        <v>1</v>
      </c>
      <c r="F8290" t="s">
        <v>25</v>
      </c>
      <c r="G8290">
        <v>2</v>
      </c>
      <c r="H8290">
        <v>70.550780000000003</v>
      </c>
      <c r="I8290">
        <v>21.726559999999999</v>
      </c>
      <c r="J8290">
        <v>1.042969</v>
      </c>
      <c r="K8290">
        <v>58.023440000000001</v>
      </c>
      <c r="L8290" s="3">
        <v>44130.59652777778</v>
      </c>
      <c r="M8290">
        <v>17.18</v>
      </c>
      <c r="N8290" t="s">
        <v>28</v>
      </c>
      <c r="P8290">
        <f>(C8290-Key!$B$1)*24</f>
        <v>5.25</v>
      </c>
      <c r="Q8290">
        <f>(Key!$B$2-'17.1'!C8290)*24</f>
        <v>-2.2999999999883585</v>
      </c>
      <c r="R8290" s="3">
        <f>C8290-(M8290-Key!$B$5)/(24*Key!$B$6)</f>
        <v>44130.832018518515</v>
      </c>
      <c r="S8290">
        <f>M8290-Key!$B$5</f>
        <v>14.92</v>
      </c>
      <c r="T8290" s="2">
        <f t="shared" si="645"/>
        <v>44129.847222222219</v>
      </c>
      <c r="U8290" t="str">
        <f t="shared" si="646"/>
        <v>10-25-2020 20:20</v>
      </c>
      <c r="V8290">
        <f>IFERROR(IF(W8290=Z8290,VLOOKUP($U8290,[1]C8842!$G$2:$M$145,3,FALSE),0),0)</f>
        <v>0</v>
      </c>
      <c r="W8290">
        <f>VLOOKUP(RIGHT($V$1,5),Key!$A$9:$B$14,2,FALSE)</f>
        <v>10.199999999999999</v>
      </c>
      <c r="X8290">
        <f t="shared" si="649"/>
        <v>0</v>
      </c>
      <c r="Y8290">
        <f>VLOOKUP(RIGHT($X$1,5),Key!$A$9:$B$14,2,FALSE)</f>
        <v>3.7</v>
      </c>
      <c r="Z8290">
        <f t="shared" si="647"/>
        <v>10.199999999999999</v>
      </c>
      <c r="AA8290">
        <f t="shared" si="648"/>
        <v>0</v>
      </c>
    </row>
    <row r="8291" spans="1:27" x14ac:dyDescent="0.3">
      <c r="A8291">
        <v>100067</v>
      </c>
      <c r="B8291">
        <v>230922</v>
      </c>
      <c r="C8291" s="3">
        <v>44130.845833333333</v>
      </c>
      <c r="D8291">
        <v>3</v>
      </c>
      <c r="E8291">
        <v>2</v>
      </c>
      <c r="F8291" t="s">
        <v>26</v>
      </c>
      <c r="G8291">
        <v>4</v>
      </c>
      <c r="H8291">
        <v>65.753910000000005</v>
      </c>
      <c r="I8291">
        <v>76.496089999999995</v>
      </c>
      <c r="J8291">
        <v>3.3398439999999998</v>
      </c>
      <c r="K8291">
        <v>93.039060000000006</v>
      </c>
      <c r="L8291" s="3">
        <v>44130.59652777778</v>
      </c>
      <c r="M8291">
        <v>17.18</v>
      </c>
      <c r="N8291" t="s">
        <v>28</v>
      </c>
      <c r="P8291">
        <f>(C8291-Key!$B$1)*24</f>
        <v>5.25</v>
      </c>
      <c r="Q8291">
        <f>(Key!$B$2-'17.1'!C8291)*24</f>
        <v>-2.2999999999883585</v>
      </c>
      <c r="R8291" s="3">
        <f>C8291-(M8291-Key!$B$5)/(24*Key!$B$6)</f>
        <v>44130.832018518515</v>
      </c>
      <c r="S8291">
        <f>M8291-Key!$B$5</f>
        <v>14.92</v>
      </c>
      <c r="T8291" s="2">
        <f t="shared" si="645"/>
        <v>44129.847222222219</v>
      </c>
      <c r="U8291" t="str">
        <f t="shared" si="646"/>
        <v>10-25-2020 20:20</v>
      </c>
      <c r="V8291">
        <f>IFERROR(IF(W8291=Z8291,VLOOKUP($U8291,[1]C8842!$G$2:$M$145,3,FALSE),0),0)</f>
        <v>0</v>
      </c>
      <c r="W8291">
        <f>VLOOKUP(RIGHT($V$1,5),Key!$A$9:$B$14,2,FALSE)</f>
        <v>10.199999999999999</v>
      </c>
      <c r="X8291">
        <f t="shared" si="649"/>
        <v>0</v>
      </c>
      <c r="Y8291">
        <f>VLOOKUP(RIGHT($X$1,5),Key!$A$9:$B$14,2,FALSE)</f>
        <v>3.7</v>
      </c>
      <c r="Z8291">
        <f t="shared" si="647"/>
        <v>10.199999999999999</v>
      </c>
      <c r="AA8291">
        <f t="shared" si="648"/>
        <v>0</v>
      </c>
    </row>
    <row r="8292" spans="1:27" x14ac:dyDescent="0.3">
      <c r="A8292">
        <v>100067</v>
      </c>
      <c r="B8292">
        <v>230922</v>
      </c>
      <c r="C8292" s="3">
        <v>44130.845833333333</v>
      </c>
      <c r="D8292">
        <v>2</v>
      </c>
      <c r="E8292">
        <v>1</v>
      </c>
      <c r="F8292" t="s">
        <v>26</v>
      </c>
      <c r="G8292">
        <v>1</v>
      </c>
      <c r="H8292">
        <v>65.070310000000006</v>
      </c>
      <c r="I8292">
        <v>19.140630000000002</v>
      </c>
      <c r="J8292">
        <v>1.027344</v>
      </c>
      <c r="K8292">
        <v>82.035160000000005</v>
      </c>
      <c r="L8292" s="3">
        <v>44130.59652777778</v>
      </c>
      <c r="M8292">
        <v>17.18</v>
      </c>
      <c r="N8292" t="s">
        <v>28</v>
      </c>
      <c r="P8292">
        <f>(C8292-Key!$B$1)*24</f>
        <v>5.25</v>
      </c>
      <c r="Q8292">
        <f>(Key!$B$2-'17.1'!C8292)*24</f>
        <v>-2.2999999999883585</v>
      </c>
      <c r="R8292" s="3">
        <f>C8292-(M8292-Key!$B$5)/(24*Key!$B$6)</f>
        <v>44130.832018518515</v>
      </c>
      <c r="S8292">
        <f>M8292-Key!$B$5</f>
        <v>14.92</v>
      </c>
      <c r="T8292" s="2">
        <f t="shared" si="645"/>
        <v>44129.847222222219</v>
      </c>
      <c r="U8292" t="str">
        <f t="shared" si="646"/>
        <v>10-25-2020 20:20</v>
      </c>
      <c r="V8292">
        <f>IFERROR(IF(W8292=Z8292,VLOOKUP($U8292,[1]C8842!$G$2:$M$145,3,FALSE),0),0)</f>
        <v>0</v>
      </c>
      <c r="W8292">
        <f>VLOOKUP(RIGHT($V$1,5),Key!$A$9:$B$14,2,FALSE)</f>
        <v>10.199999999999999</v>
      </c>
      <c r="X8292">
        <f t="shared" si="649"/>
        <v>0</v>
      </c>
      <c r="Y8292">
        <f>VLOOKUP(RIGHT($X$1,5),Key!$A$9:$B$14,2,FALSE)</f>
        <v>3.7</v>
      </c>
      <c r="Z8292">
        <f t="shared" si="647"/>
        <v>10.199999999999999</v>
      </c>
      <c r="AA8292">
        <f t="shared" si="648"/>
        <v>0</v>
      </c>
    </row>
    <row r="8293" spans="1:27" x14ac:dyDescent="0.3">
      <c r="A8293">
        <v>100067</v>
      </c>
      <c r="B8293">
        <v>230922</v>
      </c>
      <c r="C8293" s="3">
        <v>44130.845833333333</v>
      </c>
      <c r="D8293">
        <v>1</v>
      </c>
      <c r="E8293">
        <v>1</v>
      </c>
      <c r="F8293" t="s">
        <v>25</v>
      </c>
      <c r="G8293">
        <v>1</v>
      </c>
      <c r="H8293">
        <v>69.269530000000003</v>
      </c>
      <c r="I8293">
        <v>14.410159999999999</v>
      </c>
      <c r="J8293">
        <v>0.78125</v>
      </c>
      <c r="K8293">
        <v>56.023440000000001</v>
      </c>
      <c r="L8293" s="3">
        <v>44130.59652777778</v>
      </c>
      <c r="M8293">
        <v>17.18</v>
      </c>
      <c r="N8293" t="s">
        <v>28</v>
      </c>
      <c r="P8293">
        <f>(C8293-Key!$B$1)*24</f>
        <v>5.25</v>
      </c>
      <c r="Q8293">
        <f>(Key!$B$2-'17.1'!C8293)*24</f>
        <v>-2.2999999999883585</v>
      </c>
      <c r="R8293" s="3">
        <f>C8293-(M8293-Key!$B$5)/(24*Key!$B$6)</f>
        <v>44130.832018518515</v>
      </c>
      <c r="S8293">
        <f>M8293-Key!$B$5</f>
        <v>14.92</v>
      </c>
      <c r="T8293" s="2">
        <f t="shared" si="645"/>
        <v>44129.847222222219</v>
      </c>
      <c r="U8293" t="str">
        <f t="shared" si="646"/>
        <v>10-25-2020 20:20</v>
      </c>
      <c r="V8293">
        <f>IFERROR(IF(W8293=Z8293,VLOOKUP($U8293,[1]C8842!$G$2:$M$145,3,FALSE),0),0)</f>
        <v>0</v>
      </c>
      <c r="W8293">
        <f>VLOOKUP(RIGHT($V$1,5),Key!$A$9:$B$14,2,FALSE)</f>
        <v>10.199999999999999</v>
      </c>
      <c r="X8293">
        <f t="shared" si="649"/>
        <v>0</v>
      </c>
      <c r="Y8293">
        <f>VLOOKUP(RIGHT($X$1,5),Key!$A$9:$B$14,2,FALSE)</f>
        <v>3.7</v>
      </c>
      <c r="Z8293">
        <f t="shared" si="647"/>
        <v>10.199999999999999</v>
      </c>
      <c r="AA8293">
        <f t="shared" si="648"/>
        <v>0</v>
      </c>
    </row>
    <row r="8294" spans="1:27" x14ac:dyDescent="0.3">
      <c r="A8294">
        <v>100067</v>
      </c>
      <c r="B8294">
        <v>230922</v>
      </c>
      <c r="C8294" s="3">
        <v>44130.84652777778</v>
      </c>
      <c r="D8294">
        <v>3</v>
      </c>
      <c r="E8294">
        <v>2</v>
      </c>
      <c r="F8294" t="s">
        <v>26</v>
      </c>
      <c r="G8294">
        <v>1</v>
      </c>
      <c r="H8294">
        <v>74.617189999999994</v>
      </c>
      <c r="I8294">
        <v>15.820309999999999</v>
      </c>
      <c r="J8294">
        <v>0.77734380000000003</v>
      </c>
      <c r="K8294">
        <v>95.039060000000006</v>
      </c>
      <c r="L8294" s="3">
        <v>44130.59652777778</v>
      </c>
      <c r="M8294">
        <v>17.18</v>
      </c>
      <c r="N8294" t="s">
        <v>28</v>
      </c>
      <c r="P8294">
        <f>(C8294-Key!$B$1)*24</f>
        <v>5.2666666667209938</v>
      </c>
      <c r="Q8294">
        <f>(Key!$B$2-'17.1'!C8294)*24</f>
        <v>-2.3166666667093523</v>
      </c>
      <c r="R8294" s="3">
        <f>C8294-(M8294-Key!$B$5)/(24*Key!$B$6)</f>
        <v>44130.832712962962</v>
      </c>
      <c r="S8294">
        <f>M8294-Key!$B$5</f>
        <v>14.92</v>
      </c>
      <c r="T8294" s="2">
        <f t="shared" si="645"/>
        <v>44129.847222222219</v>
      </c>
      <c r="U8294" t="str">
        <f t="shared" si="646"/>
        <v>10-25-2020 20:20</v>
      </c>
      <c r="V8294">
        <f>IFERROR(IF(W8294=Z8294,VLOOKUP($U8294,[1]C8842!$G$2:$M$145,3,FALSE),0),0)</f>
        <v>0</v>
      </c>
      <c r="W8294">
        <f>VLOOKUP(RIGHT($V$1,5),Key!$A$9:$B$14,2,FALSE)</f>
        <v>10.199999999999999</v>
      </c>
      <c r="X8294">
        <f t="shared" si="649"/>
        <v>0</v>
      </c>
      <c r="Y8294">
        <f>VLOOKUP(RIGHT($X$1,5),Key!$A$9:$B$14,2,FALSE)</f>
        <v>3.7</v>
      </c>
      <c r="Z8294">
        <f t="shared" si="647"/>
        <v>10.199999999999999</v>
      </c>
      <c r="AA8294">
        <f t="shared" si="648"/>
        <v>0</v>
      </c>
    </row>
    <row r="8295" spans="1:27" x14ac:dyDescent="0.3">
      <c r="A8295">
        <v>100067</v>
      </c>
      <c r="B8295">
        <v>230922</v>
      </c>
      <c r="C8295" s="3">
        <v>44130.84652777778</v>
      </c>
      <c r="D8295">
        <v>0</v>
      </c>
      <c r="E8295">
        <v>2</v>
      </c>
      <c r="F8295" t="s">
        <v>25</v>
      </c>
      <c r="G8295">
        <v>4</v>
      </c>
      <c r="H8295">
        <v>66.179689999999994</v>
      </c>
      <c r="I8295">
        <v>69.253910000000005</v>
      </c>
      <c r="J8295">
        <v>3.0273439999999998</v>
      </c>
      <c r="K8295">
        <v>46.019530000000003</v>
      </c>
      <c r="L8295" s="3">
        <v>44130.59652777778</v>
      </c>
      <c r="M8295">
        <v>17.18</v>
      </c>
      <c r="N8295" t="s">
        <v>28</v>
      </c>
      <c r="P8295">
        <f>(C8295-Key!$B$1)*24</f>
        <v>5.2666666667209938</v>
      </c>
      <c r="Q8295">
        <f>(Key!$B$2-'17.1'!C8295)*24</f>
        <v>-2.3166666667093523</v>
      </c>
      <c r="R8295" s="3">
        <f>C8295-(M8295-Key!$B$5)/(24*Key!$B$6)</f>
        <v>44130.832712962962</v>
      </c>
      <c r="S8295">
        <f>M8295-Key!$B$5</f>
        <v>14.92</v>
      </c>
      <c r="T8295" s="2">
        <f t="shared" si="645"/>
        <v>44129.847222222219</v>
      </c>
      <c r="U8295" t="str">
        <f t="shared" si="646"/>
        <v>10-25-2020 20:20</v>
      </c>
      <c r="V8295">
        <f>IFERROR(IF(W8295=Z8295,VLOOKUP($U8295,[1]C8842!$G$2:$M$145,3,FALSE),0),0)</f>
        <v>0</v>
      </c>
      <c r="W8295">
        <f>VLOOKUP(RIGHT($V$1,5),Key!$A$9:$B$14,2,FALSE)</f>
        <v>10.199999999999999</v>
      </c>
      <c r="X8295">
        <f t="shared" si="649"/>
        <v>0</v>
      </c>
      <c r="Y8295">
        <f>VLOOKUP(RIGHT($X$1,5),Key!$A$9:$B$14,2,FALSE)</f>
        <v>3.7</v>
      </c>
      <c r="Z8295">
        <f t="shared" si="647"/>
        <v>10.199999999999999</v>
      </c>
      <c r="AA8295">
        <f t="shared" si="648"/>
        <v>0</v>
      </c>
    </row>
    <row r="8296" spans="1:27" x14ac:dyDescent="0.3">
      <c r="A8296">
        <v>100067</v>
      </c>
      <c r="B8296">
        <v>230922</v>
      </c>
      <c r="C8296" s="3">
        <v>44130.84652777778</v>
      </c>
      <c r="D8296">
        <v>0</v>
      </c>
      <c r="E8296">
        <v>2</v>
      </c>
      <c r="F8296" t="s">
        <v>25</v>
      </c>
      <c r="G8296">
        <v>1</v>
      </c>
      <c r="H8296">
        <v>58.527340000000002</v>
      </c>
      <c r="I8296">
        <v>15.289059999999999</v>
      </c>
      <c r="J8296">
        <v>0.96484380000000003</v>
      </c>
      <c r="K8296">
        <v>46.019530000000003</v>
      </c>
      <c r="L8296" s="3">
        <v>44130.59652777778</v>
      </c>
      <c r="M8296">
        <v>17.18</v>
      </c>
      <c r="N8296" t="s">
        <v>28</v>
      </c>
      <c r="P8296">
        <f>(C8296-Key!$B$1)*24</f>
        <v>5.2666666667209938</v>
      </c>
      <c r="Q8296">
        <f>(Key!$B$2-'17.1'!C8296)*24</f>
        <v>-2.3166666667093523</v>
      </c>
      <c r="R8296" s="3">
        <f>C8296-(M8296-Key!$B$5)/(24*Key!$B$6)</f>
        <v>44130.832712962962</v>
      </c>
      <c r="S8296">
        <f>M8296-Key!$B$5</f>
        <v>14.92</v>
      </c>
      <c r="T8296" s="2">
        <f t="shared" si="645"/>
        <v>44129.847222222219</v>
      </c>
      <c r="U8296" t="str">
        <f t="shared" si="646"/>
        <v>10-25-2020 20:20</v>
      </c>
      <c r="V8296">
        <f>IFERROR(IF(W8296=Z8296,VLOOKUP($U8296,[1]C8842!$G$2:$M$145,3,FALSE),0),0)</f>
        <v>0</v>
      </c>
      <c r="W8296">
        <f>VLOOKUP(RIGHT($V$1,5),Key!$A$9:$B$14,2,FALSE)</f>
        <v>10.199999999999999</v>
      </c>
      <c r="X8296">
        <f t="shared" si="649"/>
        <v>0</v>
      </c>
      <c r="Y8296">
        <f>VLOOKUP(RIGHT($X$1,5),Key!$A$9:$B$14,2,FALSE)</f>
        <v>3.7</v>
      </c>
      <c r="Z8296">
        <f t="shared" si="647"/>
        <v>10.199999999999999</v>
      </c>
      <c r="AA8296">
        <f t="shared" si="648"/>
        <v>0</v>
      </c>
    </row>
    <row r="8297" spans="1:27" x14ac:dyDescent="0.3">
      <c r="A8297">
        <v>100067</v>
      </c>
      <c r="B8297">
        <v>230922</v>
      </c>
      <c r="C8297" s="3">
        <v>44130.84652777778</v>
      </c>
      <c r="D8297">
        <v>1</v>
      </c>
      <c r="E8297">
        <v>1</v>
      </c>
      <c r="F8297" t="s">
        <v>25</v>
      </c>
      <c r="G8297">
        <v>1</v>
      </c>
      <c r="H8297">
        <v>67.320310000000006</v>
      </c>
      <c r="I8297">
        <v>14.152340000000001</v>
      </c>
      <c r="J8297">
        <v>0.79296880000000003</v>
      </c>
      <c r="K8297">
        <v>59.023440000000001</v>
      </c>
      <c r="L8297" s="3">
        <v>44130.59652777778</v>
      </c>
      <c r="M8297">
        <v>17.18</v>
      </c>
      <c r="N8297" t="s">
        <v>28</v>
      </c>
      <c r="P8297">
        <f>(C8297-Key!$B$1)*24</f>
        <v>5.2666666667209938</v>
      </c>
      <c r="Q8297">
        <f>(Key!$B$2-'17.1'!C8297)*24</f>
        <v>-2.3166666667093523</v>
      </c>
      <c r="R8297" s="3">
        <f>C8297-(M8297-Key!$B$5)/(24*Key!$B$6)</f>
        <v>44130.832712962962</v>
      </c>
      <c r="S8297">
        <f>M8297-Key!$B$5</f>
        <v>14.92</v>
      </c>
      <c r="T8297" s="2">
        <f t="shared" si="645"/>
        <v>44129.847222222219</v>
      </c>
      <c r="U8297" t="str">
        <f t="shared" si="646"/>
        <v>10-25-2020 20:20</v>
      </c>
      <c r="V8297">
        <f>IFERROR(IF(W8297=Z8297,VLOOKUP($U8297,[1]C8842!$G$2:$M$145,3,FALSE),0),0)</f>
        <v>0</v>
      </c>
      <c r="W8297">
        <f>VLOOKUP(RIGHT($V$1,5),Key!$A$9:$B$14,2,FALSE)</f>
        <v>10.199999999999999</v>
      </c>
      <c r="X8297">
        <f t="shared" si="649"/>
        <v>0</v>
      </c>
      <c r="Y8297">
        <f>VLOOKUP(RIGHT($X$1,5),Key!$A$9:$B$14,2,FALSE)</f>
        <v>3.7</v>
      </c>
      <c r="Z8297">
        <f t="shared" si="647"/>
        <v>10.199999999999999</v>
      </c>
      <c r="AA8297">
        <f t="shared" si="648"/>
        <v>0</v>
      </c>
    </row>
    <row r="8298" spans="1:27" x14ac:dyDescent="0.3">
      <c r="A8298">
        <v>100067</v>
      </c>
      <c r="B8298">
        <v>230922</v>
      </c>
      <c r="C8298" s="3">
        <v>44130.84652777778</v>
      </c>
      <c r="D8298">
        <v>1</v>
      </c>
      <c r="E8298">
        <v>1</v>
      </c>
      <c r="F8298" t="s">
        <v>25</v>
      </c>
      <c r="G8298">
        <v>1</v>
      </c>
      <c r="H8298">
        <v>69.945310000000006</v>
      </c>
      <c r="I8298">
        <v>18.11328</v>
      </c>
      <c r="J8298">
        <v>0.9140625</v>
      </c>
      <c r="K8298">
        <v>57.023440000000001</v>
      </c>
      <c r="L8298" s="3">
        <v>44130.59652777778</v>
      </c>
      <c r="M8298">
        <v>17.18</v>
      </c>
      <c r="N8298" t="s">
        <v>28</v>
      </c>
      <c r="P8298">
        <f>(C8298-Key!$B$1)*24</f>
        <v>5.2666666667209938</v>
      </c>
      <c r="Q8298">
        <f>(Key!$B$2-'17.1'!C8298)*24</f>
        <v>-2.3166666667093523</v>
      </c>
      <c r="R8298" s="3">
        <f>C8298-(M8298-Key!$B$5)/(24*Key!$B$6)</f>
        <v>44130.832712962962</v>
      </c>
      <c r="S8298">
        <f>M8298-Key!$B$5</f>
        <v>14.92</v>
      </c>
      <c r="T8298" s="2">
        <f t="shared" si="645"/>
        <v>44129.847222222219</v>
      </c>
      <c r="U8298" t="str">
        <f t="shared" si="646"/>
        <v>10-25-2020 20:20</v>
      </c>
      <c r="V8298">
        <f>IFERROR(IF(W8298=Z8298,VLOOKUP($U8298,[1]C8842!$G$2:$M$145,3,FALSE),0),0)</f>
        <v>0</v>
      </c>
      <c r="W8298">
        <f>VLOOKUP(RIGHT($V$1,5),Key!$A$9:$B$14,2,FALSE)</f>
        <v>10.199999999999999</v>
      </c>
      <c r="X8298">
        <f t="shared" si="649"/>
        <v>0</v>
      </c>
      <c r="Y8298">
        <f>VLOOKUP(RIGHT($X$1,5),Key!$A$9:$B$14,2,FALSE)</f>
        <v>3.7</v>
      </c>
      <c r="Z8298">
        <f t="shared" si="647"/>
        <v>10.199999999999999</v>
      </c>
      <c r="AA8298">
        <f t="shared" si="648"/>
        <v>0</v>
      </c>
    </row>
    <row r="8299" spans="1:27" x14ac:dyDescent="0.3">
      <c r="A8299">
        <v>100067</v>
      </c>
      <c r="B8299">
        <v>230922</v>
      </c>
      <c r="C8299" s="3">
        <v>44130.84652777778</v>
      </c>
      <c r="D8299">
        <v>0</v>
      </c>
      <c r="E8299">
        <v>2</v>
      </c>
      <c r="F8299" t="s">
        <v>25</v>
      </c>
      <c r="G8299">
        <v>1</v>
      </c>
      <c r="H8299">
        <v>59.496090000000002</v>
      </c>
      <c r="I8299">
        <v>14.871090000000001</v>
      </c>
      <c r="J8299">
        <v>0.93359380000000003</v>
      </c>
      <c r="K8299">
        <v>47.019530000000003</v>
      </c>
      <c r="L8299" s="3">
        <v>44130.59652777778</v>
      </c>
      <c r="M8299">
        <v>17.18</v>
      </c>
      <c r="N8299" t="s">
        <v>28</v>
      </c>
      <c r="P8299">
        <f>(C8299-Key!$B$1)*24</f>
        <v>5.2666666667209938</v>
      </c>
      <c r="Q8299">
        <f>(Key!$B$2-'17.1'!C8299)*24</f>
        <v>-2.3166666667093523</v>
      </c>
      <c r="R8299" s="3">
        <f>C8299-(M8299-Key!$B$5)/(24*Key!$B$6)</f>
        <v>44130.832712962962</v>
      </c>
      <c r="S8299">
        <f>M8299-Key!$B$5</f>
        <v>14.92</v>
      </c>
      <c r="T8299" s="2">
        <f t="shared" si="645"/>
        <v>44129.847222222219</v>
      </c>
      <c r="U8299" t="str">
        <f t="shared" si="646"/>
        <v>10-25-2020 20:20</v>
      </c>
      <c r="V8299">
        <f>IFERROR(IF(W8299=Z8299,VLOOKUP($U8299,[1]C8842!$G$2:$M$145,3,FALSE),0),0)</f>
        <v>0</v>
      </c>
      <c r="W8299">
        <f>VLOOKUP(RIGHT($V$1,5),Key!$A$9:$B$14,2,FALSE)</f>
        <v>10.199999999999999</v>
      </c>
      <c r="X8299">
        <f t="shared" si="649"/>
        <v>0</v>
      </c>
      <c r="Y8299">
        <f>VLOOKUP(RIGHT($X$1,5),Key!$A$9:$B$14,2,FALSE)</f>
        <v>3.7</v>
      </c>
      <c r="Z8299">
        <f t="shared" si="647"/>
        <v>10.199999999999999</v>
      </c>
      <c r="AA8299">
        <f t="shared" si="648"/>
        <v>0</v>
      </c>
    </row>
    <row r="8300" spans="1:27" x14ac:dyDescent="0.3">
      <c r="A8300">
        <v>100067</v>
      </c>
      <c r="B8300">
        <v>230922</v>
      </c>
      <c r="C8300" s="3">
        <v>44130.84652777778</v>
      </c>
      <c r="D8300">
        <v>2</v>
      </c>
      <c r="E8300">
        <v>1</v>
      </c>
      <c r="F8300" t="s">
        <v>26</v>
      </c>
      <c r="G8300">
        <v>1</v>
      </c>
      <c r="H8300">
        <v>73.621089999999995</v>
      </c>
      <c r="I8300">
        <v>18.38672</v>
      </c>
      <c r="J8300">
        <v>0.87890630000000003</v>
      </c>
      <c r="K8300">
        <v>82.035160000000005</v>
      </c>
      <c r="L8300" s="3">
        <v>44130.59652777778</v>
      </c>
      <c r="M8300">
        <v>17.18</v>
      </c>
      <c r="N8300" t="s">
        <v>28</v>
      </c>
      <c r="P8300">
        <f>(C8300-Key!$B$1)*24</f>
        <v>5.2666666667209938</v>
      </c>
      <c r="Q8300">
        <f>(Key!$B$2-'17.1'!C8300)*24</f>
        <v>-2.3166666667093523</v>
      </c>
      <c r="R8300" s="3">
        <f>C8300-(M8300-Key!$B$5)/(24*Key!$B$6)</f>
        <v>44130.832712962962</v>
      </c>
      <c r="S8300">
        <f>M8300-Key!$B$5</f>
        <v>14.92</v>
      </c>
      <c r="T8300" s="2">
        <f t="shared" si="645"/>
        <v>44129.847222222219</v>
      </c>
      <c r="U8300" t="str">
        <f t="shared" si="646"/>
        <v>10-25-2020 20:20</v>
      </c>
      <c r="V8300">
        <f>IFERROR(IF(W8300=Z8300,VLOOKUP($U8300,[1]C8842!$G$2:$M$145,3,FALSE),0),0)</f>
        <v>0</v>
      </c>
      <c r="W8300">
        <f>VLOOKUP(RIGHT($V$1,5),Key!$A$9:$B$14,2,FALSE)</f>
        <v>10.199999999999999</v>
      </c>
      <c r="X8300">
        <f t="shared" si="649"/>
        <v>0</v>
      </c>
      <c r="Y8300">
        <f>VLOOKUP(RIGHT($X$1,5),Key!$A$9:$B$14,2,FALSE)</f>
        <v>3.7</v>
      </c>
      <c r="Z8300">
        <f t="shared" si="647"/>
        <v>10.199999999999999</v>
      </c>
      <c r="AA8300">
        <f t="shared" si="648"/>
        <v>0</v>
      </c>
    </row>
    <row r="8301" spans="1:27" x14ac:dyDescent="0.3">
      <c r="A8301">
        <v>100067</v>
      </c>
      <c r="B8301">
        <v>230922</v>
      </c>
      <c r="C8301" s="3">
        <v>44130.84652777778</v>
      </c>
      <c r="D8301">
        <v>3</v>
      </c>
      <c r="E8301">
        <v>2</v>
      </c>
      <c r="F8301" t="s">
        <v>26</v>
      </c>
      <c r="G8301">
        <v>1</v>
      </c>
      <c r="H8301">
        <v>67.796880000000002</v>
      </c>
      <c r="I8301">
        <v>15.6875</v>
      </c>
      <c r="J8301">
        <v>0.84765630000000003</v>
      </c>
      <c r="K8301">
        <v>94.039060000000006</v>
      </c>
      <c r="L8301" s="3">
        <v>44130.6</v>
      </c>
      <c r="M8301">
        <v>17.18</v>
      </c>
      <c r="N8301" t="s">
        <v>28</v>
      </c>
      <c r="P8301">
        <f>(C8301-Key!$B$1)*24</f>
        <v>5.2666666667209938</v>
      </c>
      <c r="Q8301">
        <f>(Key!$B$2-'17.1'!C8301)*24</f>
        <v>-2.3166666667093523</v>
      </c>
      <c r="R8301" s="3">
        <f>C8301-(M8301-Key!$B$5)/(24*Key!$B$6)</f>
        <v>44130.832712962962</v>
      </c>
      <c r="S8301">
        <f>M8301-Key!$B$5</f>
        <v>14.92</v>
      </c>
      <c r="T8301" s="2">
        <f t="shared" si="645"/>
        <v>44129.847222222219</v>
      </c>
      <c r="U8301" t="str">
        <f t="shared" si="646"/>
        <v>10-25-2020 20:20</v>
      </c>
      <c r="V8301">
        <f>IFERROR(IF(W8301=Z8301,VLOOKUP($U8301,[1]C8842!$G$2:$M$145,3,FALSE),0),0)</f>
        <v>0</v>
      </c>
      <c r="W8301">
        <f>VLOOKUP(RIGHT($V$1,5),Key!$A$9:$B$14,2,FALSE)</f>
        <v>10.199999999999999</v>
      </c>
      <c r="X8301">
        <f t="shared" si="649"/>
        <v>0</v>
      </c>
      <c r="Y8301">
        <f>VLOOKUP(RIGHT($X$1,5),Key!$A$9:$B$14,2,FALSE)</f>
        <v>3.7</v>
      </c>
      <c r="Z8301">
        <f t="shared" si="647"/>
        <v>10.199999999999999</v>
      </c>
      <c r="AA8301">
        <f t="shared" si="648"/>
        <v>0</v>
      </c>
    </row>
    <row r="8302" spans="1:27" x14ac:dyDescent="0.3">
      <c r="A8302">
        <v>100067</v>
      </c>
      <c r="B8302">
        <v>230922</v>
      </c>
      <c r="C8302" s="3">
        <v>44130.84652777778</v>
      </c>
      <c r="D8302">
        <v>3</v>
      </c>
      <c r="E8302">
        <v>2</v>
      </c>
      <c r="F8302" t="s">
        <v>26</v>
      </c>
      <c r="G8302">
        <v>1</v>
      </c>
      <c r="H8302">
        <v>68.839839999999995</v>
      </c>
      <c r="I8302">
        <v>16.226559999999999</v>
      </c>
      <c r="J8302">
        <v>0.859375</v>
      </c>
      <c r="K8302">
        <v>92.039060000000006</v>
      </c>
      <c r="L8302" s="3">
        <v>44130.6</v>
      </c>
      <c r="M8302">
        <v>17.18</v>
      </c>
      <c r="N8302" t="s">
        <v>28</v>
      </c>
      <c r="P8302">
        <f>(C8302-Key!$B$1)*24</f>
        <v>5.2666666667209938</v>
      </c>
      <c r="Q8302">
        <f>(Key!$B$2-'17.1'!C8302)*24</f>
        <v>-2.3166666667093523</v>
      </c>
      <c r="R8302" s="3">
        <f>C8302-(M8302-Key!$B$5)/(24*Key!$B$6)</f>
        <v>44130.832712962962</v>
      </c>
      <c r="S8302">
        <f>M8302-Key!$B$5</f>
        <v>14.92</v>
      </c>
      <c r="T8302" s="2">
        <f t="shared" si="645"/>
        <v>44129.847222222219</v>
      </c>
      <c r="U8302" t="str">
        <f t="shared" si="646"/>
        <v>10-25-2020 20:20</v>
      </c>
      <c r="V8302">
        <f>IFERROR(IF(W8302=Z8302,VLOOKUP($U8302,[1]C8842!$G$2:$M$145,3,FALSE),0),0)</f>
        <v>0</v>
      </c>
      <c r="W8302">
        <f>VLOOKUP(RIGHT($V$1,5),Key!$A$9:$B$14,2,FALSE)</f>
        <v>10.199999999999999</v>
      </c>
      <c r="X8302">
        <f t="shared" si="649"/>
        <v>0</v>
      </c>
      <c r="Y8302">
        <f>VLOOKUP(RIGHT($X$1,5),Key!$A$9:$B$14,2,FALSE)</f>
        <v>3.7</v>
      </c>
      <c r="Z8302">
        <f t="shared" si="647"/>
        <v>10.199999999999999</v>
      </c>
      <c r="AA8302">
        <f t="shared" si="648"/>
        <v>0</v>
      </c>
    </row>
    <row r="8303" spans="1:27" x14ac:dyDescent="0.3">
      <c r="A8303">
        <v>100067</v>
      </c>
      <c r="B8303">
        <v>230922</v>
      </c>
      <c r="C8303" s="3">
        <v>44130.84652777778</v>
      </c>
      <c r="D8303">
        <v>3</v>
      </c>
      <c r="E8303">
        <v>2</v>
      </c>
      <c r="F8303" t="s">
        <v>26</v>
      </c>
      <c r="G8303">
        <v>2</v>
      </c>
      <c r="H8303">
        <v>68.066410000000005</v>
      </c>
      <c r="I8303">
        <v>20.121089999999999</v>
      </c>
      <c r="J8303">
        <v>1.019531</v>
      </c>
      <c r="K8303">
        <v>92.039060000000006</v>
      </c>
      <c r="L8303" s="3">
        <v>44130.6</v>
      </c>
      <c r="M8303">
        <v>17.18</v>
      </c>
      <c r="N8303" t="s">
        <v>28</v>
      </c>
      <c r="P8303">
        <f>(C8303-Key!$B$1)*24</f>
        <v>5.2666666667209938</v>
      </c>
      <c r="Q8303">
        <f>(Key!$B$2-'17.1'!C8303)*24</f>
        <v>-2.3166666667093523</v>
      </c>
      <c r="R8303" s="3">
        <f>C8303-(M8303-Key!$B$5)/(24*Key!$B$6)</f>
        <v>44130.832712962962</v>
      </c>
      <c r="S8303">
        <f>M8303-Key!$B$5</f>
        <v>14.92</v>
      </c>
      <c r="T8303" s="2">
        <f t="shared" si="645"/>
        <v>44129.847222222219</v>
      </c>
      <c r="U8303" t="str">
        <f t="shared" si="646"/>
        <v>10-25-2020 20:20</v>
      </c>
      <c r="V8303">
        <f>IFERROR(IF(W8303=Z8303,VLOOKUP($U8303,[1]C8842!$G$2:$M$145,3,FALSE),0),0)</f>
        <v>0</v>
      </c>
      <c r="W8303">
        <f>VLOOKUP(RIGHT($V$1,5),Key!$A$9:$B$14,2,FALSE)</f>
        <v>10.199999999999999</v>
      </c>
      <c r="X8303">
        <f t="shared" si="649"/>
        <v>0</v>
      </c>
      <c r="Y8303">
        <f>VLOOKUP(RIGHT($X$1,5),Key!$A$9:$B$14,2,FALSE)</f>
        <v>3.7</v>
      </c>
      <c r="Z8303">
        <f t="shared" si="647"/>
        <v>10.199999999999999</v>
      </c>
      <c r="AA8303">
        <f t="shared" si="648"/>
        <v>0</v>
      </c>
    </row>
    <row r="8304" spans="1:27" x14ac:dyDescent="0.3">
      <c r="A8304">
        <v>100067</v>
      </c>
      <c r="B8304">
        <v>230922</v>
      </c>
      <c r="C8304" s="3">
        <v>44130.84652777778</v>
      </c>
      <c r="D8304">
        <v>3</v>
      </c>
      <c r="E8304">
        <v>2</v>
      </c>
      <c r="F8304" t="s">
        <v>26</v>
      </c>
      <c r="G8304">
        <v>1</v>
      </c>
      <c r="H8304">
        <v>70.894530000000003</v>
      </c>
      <c r="I8304">
        <v>18.117190000000001</v>
      </c>
      <c r="J8304">
        <v>0.90234380000000003</v>
      </c>
      <c r="K8304">
        <v>94.039060000000006</v>
      </c>
      <c r="L8304" s="3">
        <v>44130.6</v>
      </c>
      <c r="M8304">
        <v>17.18</v>
      </c>
      <c r="N8304" t="s">
        <v>28</v>
      </c>
      <c r="P8304">
        <f>(C8304-Key!$B$1)*24</f>
        <v>5.2666666667209938</v>
      </c>
      <c r="Q8304">
        <f>(Key!$B$2-'17.1'!C8304)*24</f>
        <v>-2.3166666667093523</v>
      </c>
      <c r="R8304" s="3">
        <f>C8304-(M8304-Key!$B$5)/(24*Key!$B$6)</f>
        <v>44130.832712962962</v>
      </c>
      <c r="S8304">
        <f>M8304-Key!$B$5</f>
        <v>14.92</v>
      </c>
      <c r="T8304" s="2">
        <f t="shared" si="645"/>
        <v>44129.847222222219</v>
      </c>
      <c r="U8304" t="str">
        <f t="shared" si="646"/>
        <v>10-25-2020 20:20</v>
      </c>
      <c r="V8304">
        <f>IFERROR(IF(W8304=Z8304,VLOOKUP($U8304,[1]C8842!$G$2:$M$145,3,FALSE),0),0)</f>
        <v>0</v>
      </c>
      <c r="W8304">
        <f>VLOOKUP(RIGHT($V$1,5),Key!$A$9:$B$14,2,FALSE)</f>
        <v>10.199999999999999</v>
      </c>
      <c r="X8304">
        <f t="shared" si="649"/>
        <v>0</v>
      </c>
      <c r="Y8304">
        <f>VLOOKUP(RIGHT($X$1,5),Key!$A$9:$B$14,2,FALSE)</f>
        <v>3.7</v>
      </c>
      <c r="Z8304">
        <f t="shared" si="647"/>
        <v>10.199999999999999</v>
      </c>
      <c r="AA8304">
        <f t="shared" si="648"/>
        <v>0</v>
      </c>
    </row>
    <row r="8305" spans="1:27" x14ac:dyDescent="0.3">
      <c r="A8305">
        <v>100067</v>
      </c>
      <c r="B8305">
        <v>230922</v>
      </c>
      <c r="C8305" s="3">
        <v>44130.84652777778</v>
      </c>
      <c r="D8305">
        <v>0</v>
      </c>
      <c r="E8305">
        <v>2</v>
      </c>
      <c r="F8305" t="s">
        <v>25</v>
      </c>
      <c r="G8305">
        <v>2</v>
      </c>
      <c r="H8305">
        <v>55.382809999999999</v>
      </c>
      <c r="I8305">
        <v>21.19922</v>
      </c>
      <c r="J8305">
        <v>1.3046880000000001</v>
      </c>
      <c r="K8305">
        <v>46.019530000000003</v>
      </c>
      <c r="L8305" s="3">
        <v>44130.6</v>
      </c>
      <c r="M8305">
        <v>17.18</v>
      </c>
      <c r="N8305" t="s">
        <v>28</v>
      </c>
      <c r="P8305">
        <f>(C8305-Key!$B$1)*24</f>
        <v>5.2666666667209938</v>
      </c>
      <c r="Q8305">
        <f>(Key!$B$2-'17.1'!C8305)*24</f>
        <v>-2.3166666667093523</v>
      </c>
      <c r="R8305" s="3">
        <f>C8305-(M8305-Key!$B$5)/(24*Key!$B$6)</f>
        <v>44130.832712962962</v>
      </c>
      <c r="S8305">
        <f>M8305-Key!$B$5</f>
        <v>14.92</v>
      </c>
      <c r="T8305" s="2">
        <f t="shared" si="645"/>
        <v>44129.847222222219</v>
      </c>
      <c r="U8305" t="str">
        <f t="shared" si="646"/>
        <v>10-25-2020 20:20</v>
      </c>
      <c r="V8305">
        <f>IFERROR(IF(W8305=Z8305,VLOOKUP($U8305,[1]C8842!$G$2:$M$145,3,FALSE),0),0)</f>
        <v>0</v>
      </c>
      <c r="W8305">
        <f>VLOOKUP(RIGHT($V$1,5),Key!$A$9:$B$14,2,FALSE)</f>
        <v>10.199999999999999</v>
      </c>
      <c r="X8305">
        <f t="shared" si="649"/>
        <v>0</v>
      </c>
      <c r="Y8305">
        <f>VLOOKUP(RIGHT($X$1,5),Key!$A$9:$B$14,2,FALSE)</f>
        <v>3.7</v>
      </c>
      <c r="Z8305">
        <f t="shared" si="647"/>
        <v>10.199999999999999</v>
      </c>
      <c r="AA8305">
        <f t="shared" si="648"/>
        <v>0</v>
      </c>
    </row>
    <row r="8306" spans="1:27" x14ac:dyDescent="0.3">
      <c r="A8306">
        <v>100067</v>
      </c>
      <c r="B8306">
        <v>230922</v>
      </c>
      <c r="C8306" s="3">
        <v>44130.84652777778</v>
      </c>
      <c r="D8306">
        <v>0</v>
      </c>
      <c r="E8306">
        <v>2</v>
      </c>
      <c r="F8306" t="s">
        <v>25</v>
      </c>
      <c r="G8306">
        <v>1</v>
      </c>
      <c r="H8306">
        <v>52.457030000000003</v>
      </c>
      <c r="I8306">
        <v>18.960940000000001</v>
      </c>
      <c r="J8306">
        <v>1.265625</v>
      </c>
      <c r="K8306">
        <v>46.019530000000003</v>
      </c>
      <c r="L8306" s="3">
        <v>44130.6</v>
      </c>
      <c r="M8306">
        <v>17.18</v>
      </c>
      <c r="N8306" t="s">
        <v>28</v>
      </c>
      <c r="P8306">
        <f>(C8306-Key!$B$1)*24</f>
        <v>5.2666666667209938</v>
      </c>
      <c r="Q8306">
        <f>(Key!$B$2-'17.1'!C8306)*24</f>
        <v>-2.3166666667093523</v>
      </c>
      <c r="R8306" s="3">
        <f>C8306-(M8306-Key!$B$5)/(24*Key!$B$6)</f>
        <v>44130.832712962962</v>
      </c>
      <c r="S8306">
        <f>M8306-Key!$B$5</f>
        <v>14.92</v>
      </c>
      <c r="T8306" s="2">
        <f t="shared" si="645"/>
        <v>44129.847222222219</v>
      </c>
      <c r="U8306" t="str">
        <f t="shared" si="646"/>
        <v>10-25-2020 20:20</v>
      </c>
      <c r="V8306">
        <f>IFERROR(IF(W8306=Z8306,VLOOKUP($U8306,[1]C8842!$G$2:$M$145,3,FALSE),0),0)</f>
        <v>0</v>
      </c>
      <c r="W8306">
        <f>VLOOKUP(RIGHT($V$1,5),Key!$A$9:$B$14,2,FALSE)</f>
        <v>10.199999999999999</v>
      </c>
      <c r="X8306">
        <f t="shared" si="649"/>
        <v>0</v>
      </c>
      <c r="Y8306">
        <f>VLOOKUP(RIGHT($X$1,5),Key!$A$9:$B$14,2,FALSE)</f>
        <v>3.7</v>
      </c>
      <c r="Z8306">
        <f t="shared" si="647"/>
        <v>10.199999999999999</v>
      </c>
      <c r="AA8306">
        <f t="shared" si="648"/>
        <v>0</v>
      </c>
    </row>
    <row r="8307" spans="1:27" x14ac:dyDescent="0.3">
      <c r="A8307">
        <v>100067</v>
      </c>
      <c r="B8307">
        <v>230922</v>
      </c>
      <c r="C8307" s="3">
        <v>44130.84652777778</v>
      </c>
      <c r="D8307">
        <v>0</v>
      </c>
      <c r="E8307">
        <v>2</v>
      </c>
      <c r="F8307" t="s">
        <v>25</v>
      </c>
      <c r="G8307">
        <v>5</v>
      </c>
      <c r="H8307">
        <v>53.925780000000003</v>
      </c>
      <c r="I8307">
        <v>89.691410000000005</v>
      </c>
      <c r="J8307">
        <v>4.7226559999999997</v>
      </c>
      <c r="K8307">
        <v>46.019530000000003</v>
      </c>
      <c r="L8307" s="3">
        <v>44130.6</v>
      </c>
      <c r="M8307">
        <v>17.18</v>
      </c>
      <c r="N8307" t="s">
        <v>28</v>
      </c>
      <c r="P8307">
        <f>(C8307-Key!$B$1)*24</f>
        <v>5.2666666667209938</v>
      </c>
      <c r="Q8307">
        <f>(Key!$B$2-'17.1'!C8307)*24</f>
        <v>-2.3166666667093523</v>
      </c>
      <c r="R8307" s="3">
        <f>C8307-(M8307-Key!$B$5)/(24*Key!$B$6)</f>
        <v>44130.832712962962</v>
      </c>
      <c r="S8307">
        <f>M8307-Key!$B$5</f>
        <v>14.92</v>
      </c>
      <c r="T8307" s="2">
        <f t="shared" si="645"/>
        <v>44129.847222222219</v>
      </c>
      <c r="U8307" t="str">
        <f t="shared" si="646"/>
        <v>10-25-2020 20:20</v>
      </c>
      <c r="V8307">
        <f>IFERROR(IF(W8307=Z8307,VLOOKUP($U8307,[1]C8842!$G$2:$M$145,3,FALSE),0),0)</f>
        <v>0</v>
      </c>
      <c r="W8307">
        <f>VLOOKUP(RIGHT($V$1,5),Key!$A$9:$B$14,2,FALSE)</f>
        <v>10.199999999999999</v>
      </c>
      <c r="X8307">
        <f t="shared" si="649"/>
        <v>0</v>
      </c>
      <c r="Y8307">
        <f>VLOOKUP(RIGHT($X$1,5),Key!$A$9:$B$14,2,FALSE)</f>
        <v>3.7</v>
      </c>
      <c r="Z8307">
        <f t="shared" si="647"/>
        <v>10.199999999999999</v>
      </c>
      <c r="AA8307">
        <f t="shared" si="648"/>
        <v>0</v>
      </c>
    </row>
    <row r="8308" spans="1:27" x14ac:dyDescent="0.3">
      <c r="A8308">
        <v>100067</v>
      </c>
      <c r="B8308">
        <v>230922</v>
      </c>
      <c r="C8308" s="3">
        <v>44130.84652777778</v>
      </c>
      <c r="D8308">
        <v>3</v>
      </c>
      <c r="E8308">
        <v>2</v>
      </c>
      <c r="F8308" t="s">
        <v>26</v>
      </c>
      <c r="G8308">
        <v>2</v>
      </c>
      <c r="H8308">
        <v>72.761719999999997</v>
      </c>
      <c r="I8308">
        <v>20.91797</v>
      </c>
      <c r="J8308">
        <v>0.984375</v>
      </c>
      <c r="K8308">
        <v>94.039060000000006</v>
      </c>
      <c r="L8308" s="3">
        <v>44130.6</v>
      </c>
      <c r="M8308">
        <v>17.18</v>
      </c>
      <c r="N8308" t="s">
        <v>28</v>
      </c>
      <c r="P8308">
        <f>(C8308-Key!$B$1)*24</f>
        <v>5.2666666667209938</v>
      </c>
      <c r="Q8308">
        <f>(Key!$B$2-'17.1'!C8308)*24</f>
        <v>-2.3166666667093523</v>
      </c>
      <c r="R8308" s="3">
        <f>C8308-(M8308-Key!$B$5)/(24*Key!$B$6)</f>
        <v>44130.832712962962</v>
      </c>
      <c r="S8308">
        <f>M8308-Key!$B$5</f>
        <v>14.92</v>
      </c>
      <c r="T8308" s="2">
        <f t="shared" si="645"/>
        <v>44129.847222222219</v>
      </c>
      <c r="U8308" t="str">
        <f t="shared" si="646"/>
        <v>10-25-2020 20:20</v>
      </c>
      <c r="V8308">
        <f>IFERROR(IF(W8308=Z8308,VLOOKUP($U8308,[1]C8842!$G$2:$M$145,3,FALSE),0),0)</f>
        <v>0</v>
      </c>
      <c r="W8308">
        <f>VLOOKUP(RIGHT($V$1,5),Key!$A$9:$B$14,2,FALSE)</f>
        <v>10.199999999999999</v>
      </c>
      <c r="X8308">
        <f t="shared" si="649"/>
        <v>0</v>
      </c>
      <c r="Y8308">
        <f>VLOOKUP(RIGHT($X$1,5),Key!$A$9:$B$14,2,FALSE)</f>
        <v>3.7</v>
      </c>
      <c r="Z8308">
        <f t="shared" si="647"/>
        <v>10.199999999999999</v>
      </c>
      <c r="AA8308">
        <f t="shared" si="648"/>
        <v>0</v>
      </c>
    </row>
    <row r="8309" spans="1:27" x14ac:dyDescent="0.3">
      <c r="A8309">
        <v>100067</v>
      </c>
      <c r="B8309">
        <v>230922</v>
      </c>
      <c r="C8309" s="3">
        <v>44130.84652777778</v>
      </c>
      <c r="D8309">
        <v>0</v>
      </c>
      <c r="E8309">
        <v>2</v>
      </c>
      <c r="F8309" t="s">
        <v>25</v>
      </c>
      <c r="G8309">
        <v>1</v>
      </c>
      <c r="H8309">
        <v>73.28125</v>
      </c>
      <c r="I8309">
        <v>14.714840000000001</v>
      </c>
      <c r="J8309">
        <v>0.75</v>
      </c>
      <c r="K8309">
        <v>52.023440000000001</v>
      </c>
      <c r="L8309" s="3">
        <v>44130.6</v>
      </c>
      <c r="M8309">
        <v>17.18</v>
      </c>
      <c r="N8309" t="s">
        <v>28</v>
      </c>
      <c r="P8309">
        <f>(C8309-Key!$B$1)*24</f>
        <v>5.2666666667209938</v>
      </c>
      <c r="Q8309">
        <f>(Key!$B$2-'17.1'!C8309)*24</f>
        <v>-2.3166666667093523</v>
      </c>
      <c r="R8309" s="3">
        <f>C8309-(M8309-Key!$B$5)/(24*Key!$B$6)</f>
        <v>44130.832712962962</v>
      </c>
      <c r="S8309">
        <f>M8309-Key!$B$5</f>
        <v>14.92</v>
      </c>
      <c r="T8309" s="2">
        <f t="shared" si="645"/>
        <v>44129.847222222219</v>
      </c>
      <c r="U8309" t="str">
        <f t="shared" si="646"/>
        <v>10-25-2020 20:20</v>
      </c>
      <c r="V8309">
        <f>IFERROR(IF(W8309=Z8309,VLOOKUP($U8309,[1]C8842!$G$2:$M$145,3,FALSE),0),0)</f>
        <v>0</v>
      </c>
      <c r="W8309">
        <f>VLOOKUP(RIGHT($V$1,5),Key!$A$9:$B$14,2,FALSE)</f>
        <v>10.199999999999999</v>
      </c>
      <c r="X8309">
        <f t="shared" si="649"/>
        <v>0</v>
      </c>
      <c r="Y8309">
        <f>VLOOKUP(RIGHT($X$1,5),Key!$A$9:$B$14,2,FALSE)</f>
        <v>3.7</v>
      </c>
      <c r="Z8309">
        <f t="shared" si="647"/>
        <v>10.199999999999999</v>
      </c>
      <c r="AA8309">
        <f t="shared" si="648"/>
        <v>0</v>
      </c>
    </row>
    <row r="8310" spans="1:27" x14ac:dyDescent="0.3">
      <c r="A8310">
        <v>100067</v>
      </c>
      <c r="B8310">
        <v>230922</v>
      </c>
      <c r="C8310" s="3">
        <v>44130.84652777778</v>
      </c>
      <c r="D8310">
        <v>3</v>
      </c>
      <c r="E8310">
        <v>2</v>
      </c>
      <c r="F8310" t="s">
        <v>26</v>
      </c>
      <c r="G8310">
        <v>1</v>
      </c>
      <c r="H8310">
        <v>64.078130000000002</v>
      </c>
      <c r="I8310">
        <v>18.1875</v>
      </c>
      <c r="J8310">
        <v>1.003906</v>
      </c>
      <c r="K8310">
        <v>94.039060000000006</v>
      </c>
      <c r="L8310" s="3">
        <v>44130.6</v>
      </c>
      <c r="M8310">
        <v>17.18</v>
      </c>
      <c r="N8310" t="s">
        <v>28</v>
      </c>
      <c r="P8310">
        <f>(C8310-Key!$B$1)*24</f>
        <v>5.2666666667209938</v>
      </c>
      <c r="Q8310">
        <f>(Key!$B$2-'17.1'!C8310)*24</f>
        <v>-2.3166666667093523</v>
      </c>
      <c r="R8310" s="3">
        <f>C8310-(M8310-Key!$B$5)/(24*Key!$B$6)</f>
        <v>44130.832712962962</v>
      </c>
      <c r="S8310">
        <f>M8310-Key!$B$5</f>
        <v>14.92</v>
      </c>
      <c r="T8310" s="2">
        <f t="shared" si="645"/>
        <v>44129.847222222219</v>
      </c>
      <c r="U8310" t="str">
        <f t="shared" si="646"/>
        <v>10-25-2020 20:20</v>
      </c>
      <c r="V8310">
        <f>IFERROR(IF(W8310=Z8310,VLOOKUP($U8310,[1]C8842!$G$2:$M$145,3,FALSE),0),0)</f>
        <v>0</v>
      </c>
      <c r="W8310">
        <f>VLOOKUP(RIGHT($V$1,5),Key!$A$9:$B$14,2,FALSE)</f>
        <v>10.199999999999999</v>
      </c>
      <c r="X8310">
        <f t="shared" si="649"/>
        <v>0</v>
      </c>
      <c r="Y8310">
        <f>VLOOKUP(RIGHT($X$1,5),Key!$A$9:$B$14,2,FALSE)</f>
        <v>3.7</v>
      </c>
      <c r="Z8310">
        <f t="shared" si="647"/>
        <v>10.199999999999999</v>
      </c>
      <c r="AA8310">
        <f t="shared" si="648"/>
        <v>0</v>
      </c>
    </row>
    <row r="8311" spans="1:27" x14ac:dyDescent="0.3">
      <c r="A8311">
        <v>100067</v>
      </c>
      <c r="B8311">
        <v>230922</v>
      </c>
      <c r="C8311" s="3">
        <v>44130.84652777778</v>
      </c>
      <c r="D8311">
        <v>0</v>
      </c>
      <c r="E8311">
        <v>2</v>
      </c>
      <c r="F8311" t="s">
        <v>25</v>
      </c>
      <c r="G8311">
        <v>1</v>
      </c>
      <c r="H8311">
        <v>62.4375</v>
      </c>
      <c r="I8311">
        <v>18.76172</v>
      </c>
      <c r="J8311">
        <v>1.0546880000000001</v>
      </c>
      <c r="K8311">
        <v>46.019530000000003</v>
      </c>
      <c r="L8311" s="3">
        <v>44130.6</v>
      </c>
      <c r="M8311">
        <v>17.18</v>
      </c>
      <c r="N8311" t="s">
        <v>28</v>
      </c>
      <c r="P8311">
        <f>(C8311-Key!$B$1)*24</f>
        <v>5.2666666667209938</v>
      </c>
      <c r="Q8311">
        <f>(Key!$B$2-'17.1'!C8311)*24</f>
        <v>-2.3166666667093523</v>
      </c>
      <c r="R8311" s="3">
        <f>C8311-(M8311-Key!$B$5)/(24*Key!$B$6)</f>
        <v>44130.832712962962</v>
      </c>
      <c r="S8311">
        <f>M8311-Key!$B$5</f>
        <v>14.92</v>
      </c>
      <c r="T8311" s="2">
        <f t="shared" si="645"/>
        <v>44129.847222222219</v>
      </c>
      <c r="U8311" t="str">
        <f t="shared" si="646"/>
        <v>10-25-2020 20:20</v>
      </c>
      <c r="V8311">
        <f>IFERROR(IF(W8311=Z8311,VLOOKUP($U8311,[1]C8842!$G$2:$M$145,3,FALSE),0),0)</f>
        <v>0</v>
      </c>
      <c r="W8311">
        <f>VLOOKUP(RIGHT($V$1,5),Key!$A$9:$B$14,2,FALSE)</f>
        <v>10.199999999999999</v>
      </c>
      <c r="X8311">
        <f t="shared" si="649"/>
        <v>0</v>
      </c>
      <c r="Y8311">
        <f>VLOOKUP(RIGHT($X$1,5),Key!$A$9:$B$14,2,FALSE)</f>
        <v>3.7</v>
      </c>
      <c r="Z8311">
        <f t="shared" si="647"/>
        <v>10.199999999999999</v>
      </c>
      <c r="AA8311">
        <f t="shared" si="648"/>
        <v>0</v>
      </c>
    </row>
    <row r="8312" spans="1:27" x14ac:dyDescent="0.3">
      <c r="A8312">
        <v>100067</v>
      </c>
      <c r="B8312">
        <v>230922</v>
      </c>
      <c r="C8312" s="3">
        <v>44130.84652777778</v>
      </c>
      <c r="D8312">
        <v>3</v>
      </c>
      <c r="E8312">
        <v>2</v>
      </c>
      <c r="F8312" t="s">
        <v>26</v>
      </c>
      <c r="G8312">
        <v>1</v>
      </c>
      <c r="H8312">
        <v>62.730469999999997</v>
      </c>
      <c r="I8312">
        <v>19.46875</v>
      </c>
      <c r="J8312">
        <v>1.078125</v>
      </c>
      <c r="K8312">
        <v>96.039060000000006</v>
      </c>
      <c r="L8312" s="3">
        <v>44130.6</v>
      </c>
      <c r="M8312">
        <v>17.18</v>
      </c>
      <c r="N8312" t="s">
        <v>28</v>
      </c>
      <c r="P8312">
        <f>(C8312-Key!$B$1)*24</f>
        <v>5.2666666667209938</v>
      </c>
      <c r="Q8312">
        <f>(Key!$B$2-'17.1'!C8312)*24</f>
        <v>-2.3166666667093523</v>
      </c>
      <c r="R8312" s="3">
        <f>C8312-(M8312-Key!$B$5)/(24*Key!$B$6)</f>
        <v>44130.832712962962</v>
      </c>
      <c r="S8312">
        <f>M8312-Key!$B$5</f>
        <v>14.92</v>
      </c>
      <c r="T8312" s="2">
        <f t="shared" si="645"/>
        <v>44129.847222222219</v>
      </c>
      <c r="U8312" t="str">
        <f t="shared" si="646"/>
        <v>10-25-2020 20:20</v>
      </c>
      <c r="V8312">
        <f>IFERROR(IF(W8312=Z8312,VLOOKUP($U8312,[1]C8842!$G$2:$M$145,3,FALSE),0),0)</f>
        <v>0</v>
      </c>
      <c r="W8312">
        <f>VLOOKUP(RIGHT($V$1,5),Key!$A$9:$B$14,2,FALSE)</f>
        <v>10.199999999999999</v>
      </c>
      <c r="X8312">
        <f t="shared" si="649"/>
        <v>0</v>
      </c>
      <c r="Y8312">
        <f>VLOOKUP(RIGHT($X$1,5),Key!$A$9:$B$14,2,FALSE)</f>
        <v>3.7</v>
      </c>
      <c r="Z8312">
        <f t="shared" si="647"/>
        <v>10.199999999999999</v>
      </c>
      <c r="AA8312">
        <f t="shared" si="648"/>
        <v>0</v>
      </c>
    </row>
    <row r="8313" spans="1:27" x14ac:dyDescent="0.3">
      <c r="A8313">
        <v>100067</v>
      </c>
      <c r="B8313">
        <v>230922</v>
      </c>
      <c r="C8313" s="3">
        <v>44130.84652777778</v>
      </c>
      <c r="D8313">
        <v>0</v>
      </c>
      <c r="E8313">
        <v>2</v>
      </c>
      <c r="F8313" t="s">
        <v>25</v>
      </c>
      <c r="G8313">
        <v>1</v>
      </c>
      <c r="H8313">
        <v>62.1875</v>
      </c>
      <c r="I8313">
        <v>13.45703</v>
      </c>
      <c r="J8313">
        <v>0.83203130000000003</v>
      </c>
      <c r="K8313">
        <v>48.019530000000003</v>
      </c>
      <c r="L8313" s="3">
        <v>44130.6</v>
      </c>
      <c r="M8313">
        <v>17.18</v>
      </c>
      <c r="N8313" t="s">
        <v>28</v>
      </c>
      <c r="P8313">
        <f>(C8313-Key!$B$1)*24</f>
        <v>5.2666666667209938</v>
      </c>
      <c r="Q8313">
        <f>(Key!$B$2-'17.1'!C8313)*24</f>
        <v>-2.3166666667093523</v>
      </c>
      <c r="R8313" s="3">
        <f>C8313-(M8313-Key!$B$5)/(24*Key!$B$6)</f>
        <v>44130.832712962962</v>
      </c>
      <c r="S8313">
        <f>M8313-Key!$B$5</f>
        <v>14.92</v>
      </c>
      <c r="T8313" s="2">
        <f t="shared" si="645"/>
        <v>44129.847222222219</v>
      </c>
      <c r="U8313" t="str">
        <f t="shared" si="646"/>
        <v>10-25-2020 20:20</v>
      </c>
      <c r="V8313">
        <f>IFERROR(IF(W8313=Z8313,VLOOKUP($U8313,[1]C8842!$G$2:$M$145,3,FALSE),0),0)</f>
        <v>0</v>
      </c>
      <c r="W8313">
        <f>VLOOKUP(RIGHT($V$1,5),Key!$A$9:$B$14,2,FALSE)</f>
        <v>10.199999999999999</v>
      </c>
      <c r="X8313">
        <f t="shared" si="649"/>
        <v>0</v>
      </c>
      <c r="Y8313">
        <f>VLOOKUP(RIGHT($X$1,5),Key!$A$9:$B$14,2,FALSE)</f>
        <v>3.7</v>
      </c>
      <c r="Z8313">
        <f t="shared" si="647"/>
        <v>10.199999999999999</v>
      </c>
      <c r="AA8313">
        <f t="shared" si="648"/>
        <v>0</v>
      </c>
    </row>
    <row r="8314" spans="1:27" x14ac:dyDescent="0.3">
      <c r="A8314">
        <v>100067</v>
      </c>
      <c r="B8314">
        <v>230922</v>
      </c>
      <c r="C8314" s="3">
        <v>44130.847222222219</v>
      </c>
      <c r="D8314">
        <v>0</v>
      </c>
      <c r="E8314">
        <v>2</v>
      </c>
      <c r="F8314" t="s">
        <v>25</v>
      </c>
      <c r="G8314">
        <v>2</v>
      </c>
      <c r="H8314">
        <v>66.515630000000002</v>
      </c>
      <c r="I8314">
        <v>29.132809999999999</v>
      </c>
      <c r="J8314">
        <v>1.402344</v>
      </c>
      <c r="K8314">
        <v>46.019530000000003</v>
      </c>
      <c r="L8314" s="3">
        <v>44130.6</v>
      </c>
      <c r="M8314">
        <v>17.18</v>
      </c>
      <c r="N8314" t="s">
        <v>28</v>
      </c>
      <c r="P8314">
        <f>(C8314-Key!$B$1)*24</f>
        <v>5.2833333332673647</v>
      </c>
      <c r="Q8314">
        <f>(Key!$B$2-'17.1'!C8314)*24</f>
        <v>-2.3333333332557231</v>
      </c>
      <c r="R8314" s="3">
        <f>C8314-(M8314-Key!$B$5)/(24*Key!$B$6)</f>
        <v>44130.833407407401</v>
      </c>
      <c r="S8314">
        <f>M8314-Key!$B$5</f>
        <v>14.92</v>
      </c>
      <c r="T8314" s="2">
        <f t="shared" si="645"/>
        <v>44129.847222222219</v>
      </c>
      <c r="U8314" t="str">
        <f t="shared" si="646"/>
        <v>10-25-2020 20:20</v>
      </c>
      <c r="V8314">
        <f>IFERROR(IF(W8314=Z8314,VLOOKUP($U8314,[1]C8842!$G$2:$M$145,3,FALSE),0),0)</f>
        <v>0</v>
      </c>
      <c r="W8314">
        <f>VLOOKUP(RIGHT($V$1,5),Key!$A$9:$B$14,2,FALSE)</f>
        <v>10.199999999999999</v>
      </c>
      <c r="X8314">
        <f t="shared" si="649"/>
        <v>0</v>
      </c>
      <c r="Y8314">
        <f>VLOOKUP(RIGHT($X$1,5),Key!$A$9:$B$14,2,FALSE)</f>
        <v>3.7</v>
      </c>
      <c r="Z8314">
        <f t="shared" si="647"/>
        <v>10.199999999999999</v>
      </c>
      <c r="AA8314">
        <f t="shared" si="648"/>
        <v>0</v>
      </c>
    </row>
    <row r="8315" spans="1:27" x14ac:dyDescent="0.3">
      <c r="A8315">
        <v>100067</v>
      </c>
      <c r="B8315">
        <v>230922</v>
      </c>
      <c r="C8315" s="3">
        <v>44130.847222222219</v>
      </c>
      <c r="D8315">
        <v>1</v>
      </c>
      <c r="E8315">
        <v>1</v>
      </c>
      <c r="F8315" t="s">
        <v>25</v>
      </c>
      <c r="G8315">
        <v>1</v>
      </c>
      <c r="H8315">
        <v>71.382810000000006</v>
      </c>
      <c r="I8315">
        <v>15.777340000000001</v>
      </c>
      <c r="J8315">
        <v>0.80859380000000003</v>
      </c>
      <c r="K8315">
        <v>58.023440000000001</v>
      </c>
      <c r="L8315" s="3">
        <v>44130.6</v>
      </c>
      <c r="M8315">
        <v>17.18</v>
      </c>
      <c r="N8315" t="s">
        <v>28</v>
      </c>
      <c r="P8315">
        <f>(C8315-Key!$B$1)*24</f>
        <v>5.2833333332673647</v>
      </c>
      <c r="Q8315">
        <f>(Key!$B$2-'17.1'!C8315)*24</f>
        <v>-2.3333333332557231</v>
      </c>
      <c r="R8315" s="3">
        <f>C8315-(M8315-Key!$B$5)/(24*Key!$B$6)</f>
        <v>44130.833407407401</v>
      </c>
      <c r="S8315">
        <f>M8315-Key!$B$5</f>
        <v>14.92</v>
      </c>
      <c r="T8315" s="2">
        <f t="shared" si="645"/>
        <v>44129.847222222219</v>
      </c>
      <c r="U8315" t="str">
        <f t="shared" si="646"/>
        <v>10-25-2020 20:20</v>
      </c>
      <c r="V8315">
        <f>IFERROR(IF(W8315=Z8315,VLOOKUP($U8315,[1]C8842!$G$2:$M$145,3,FALSE),0),0)</f>
        <v>0</v>
      </c>
      <c r="W8315">
        <f>VLOOKUP(RIGHT($V$1,5),Key!$A$9:$B$14,2,FALSE)</f>
        <v>10.199999999999999</v>
      </c>
      <c r="X8315">
        <f t="shared" si="649"/>
        <v>0</v>
      </c>
      <c r="Y8315">
        <f>VLOOKUP(RIGHT($X$1,5),Key!$A$9:$B$14,2,FALSE)</f>
        <v>3.7</v>
      </c>
      <c r="Z8315">
        <f t="shared" si="647"/>
        <v>10.199999999999999</v>
      </c>
      <c r="AA8315">
        <f t="shared" si="648"/>
        <v>0</v>
      </c>
    </row>
    <row r="8316" spans="1:27" x14ac:dyDescent="0.3">
      <c r="A8316">
        <v>100067</v>
      </c>
      <c r="B8316">
        <v>230922</v>
      </c>
      <c r="C8316" s="3">
        <v>44130.847222222219</v>
      </c>
      <c r="D8316">
        <v>2</v>
      </c>
      <c r="E8316">
        <v>1</v>
      </c>
      <c r="F8316" t="s">
        <v>26</v>
      </c>
      <c r="G8316">
        <v>1</v>
      </c>
      <c r="H8316">
        <v>66.253910000000005</v>
      </c>
      <c r="I8316">
        <v>13.660159999999999</v>
      </c>
      <c r="J8316">
        <v>0.7890625</v>
      </c>
      <c r="K8316">
        <v>82.035160000000005</v>
      </c>
      <c r="L8316" s="3">
        <v>44130.6</v>
      </c>
      <c r="M8316">
        <v>17.18</v>
      </c>
      <c r="N8316" t="s">
        <v>28</v>
      </c>
      <c r="P8316">
        <f>(C8316-Key!$B$1)*24</f>
        <v>5.2833333332673647</v>
      </c>
      <c r="Q8316">
        <f>(Key!$B$2-'17.1'!C8316)*24</f>
        <v>-2.3333333332557231</v>
      </c>
      <c r="R8316" s="3">
        <f>C8316-(M8316-Key!$B$5)/(24*Key!$B$6)</f>
        <v>44130.833407407401</v>
      </c>
      <c r="S8316">
        <f>M8316-Key!$B$5</f>
        <v>14.92</v>
      </c>
      <c r="T8316" s="2">
        <f t="shared" si="645"/>
        <v>44129.847222222219</v>
      </c>
      <c r="U8316" t="str">
        <f t="shared" si="646"/>
        <v>10-25-2020 20:20</v>
      </c>
      <c r="V8316">
        <f>IFERROR(IF(W8316=Z8316,VLOOKUP($U8316,[1]C8842!$G$2:$M$145,3,FALSE),0),0)</f>
        <v>0</v>
      </c>
      <c r="W8316">
        <f>VLOOKUP(RIGHT($V$1,5),Key!$A$9:$B$14,2,FALSE)</f>
        <v>10.199999999999999</v>
      </c>
      <c r="X8316">
        <f t="shared" si="649"/>
        <v>0</v>
      </c>
      <c r="Y8316">
        <f>VLOOKUP(RIGHT($X$1,5),Key!$A$9:$B$14,2,FALSE)</f>
        <v>3.7</v>
      </c>
      <c r="Z8316">
        <f t="shared" si="647"/>
        <v>10.199999999999999</v>
      </c>
      <c r="AA8316">
        <f t="shared" si="648"/>
        <v>0</v>
      </c>
    </row>
    <row r="8317" spans="1:27" x14ac:dyDescent="0.3">
      <c r="A8317">
        <v>100067</v>
      </c>
      <c r="B8317">
        <v>230922</v>
      </c>
      <c r="C8317" s="3">
        <v>44130.847222222219</v>
      </c>
      <c r="D8317">
        <v>3</v>
      </c>
      <c r="E8317">
        <v>2</v>
      </c>
      <c r="F8317" t="s">
        <v>26</v>
      </c>
      <c r="G8317">
        <v>1</v>
      </c>
      <c r="H8317">
        <v>61.3125</v>
      </c>
      <c r="I8317">
        <v>19.73828</v>
      </c>
      <c r="J8317">
        <v>1.113281</v>
      </c>
      <c r="K8317">
        <v>94.039060000000006</v>
      </c>
      <c r="L8317" s="3">
        <v>44130.6</v>
      </c>
      <c r="M8317">
        <v>17.18</v>
      </c>
      <c r="N8317" t="s">
        <v>28</v>
      </c>
      <c r="P8317">
        <f>(C8317-Key!$B$1)*24</f>
        <v>5.2833333332673647</v>
      </c>
      <c r="Q8317">
        <f>(Key!$B$2-'17.1'!C8317)*24</f>
        <v>-2.3333333332557231</v>
      </c>
      <c r="R8317" s="3">
        <f>C8317-(M8317-Key!$B$5)/(24*Key!$B$6)</f>
        <v>44130.833407407401</v>
      </c>
      <c r="S8317">
        <f>M8317-Key!$B$5</f>
        <v>14.92</v>
      </c>
      <c r="T8317" s="2">
        <f t="shared" si="645"/>
        <v>44129.847222222219</v>
      </c>
      <c r="U8317" t="str">
        <f t="shared" si="646"/>
        <v>10-25-2020 20:20</v>
      </c>
      <c r="V8317">
        <f>IFERROR(IF(W8317=Z8317,VLOOKUP($U8317,[1]C8842!$G$2:$M$145,3,FALSE),0),0)</f>
        <v>0</v>
      </c>
      <c r="W8317">
        <f>VLOOKUP(RIGHT($V$1,5),Key!$A$9:$B$14,2,FALSE)</f>
        <v>10.199999999999999</v>
      </c>
      <c r="X8317">
        <f t="shared" si="649"/>
        <v>0</v>
      </c>
      <c r="Y8317">
        <f>VLOOKUP(RIGHT($X$1,5),Key!$A$9:$B$14,2,FALSE)</f>
        <v>3.7</v>
      </c>
      <c r="Z8317">
        <f t="shared" si="647"/>
        <v>10.199999999999999</v>
      </c>
      <c r="AA8317">
        <f t="shared" si="648"/>
        <v>0</v>
      </c>
    </row>
    <row r="8318" spans="1:27" x14ac:dyDescent="0.3">
      <c r="A8318">
        <v>100067</v>
      </c>
      <c r="B8318">
        <v>230922</v>
      </c>
      <c r="C8318" s="3">
        <v>44130.847222222219</v>
      </c>
      <c r="D8318">
        <v>2</v>
      </c>
      <c r="E8318">
        <v>1</v>
      </c>
      <c r="F8318" t="s">
        <v>26</v>
      </c>
      <c r="G8318">
        <v>1</v>
      </c>
      <c r="H8318">
        <v>76.671880000000002</v>
      </c>
      <c r="I8318">
        <v>17.414059999999999</v>
      </c>
      <c r="J8318">
        <v>0.8125</v>
      </c>
      <c r="K8318">
        <v>82.035160000000005</v>
      </c>
      <c r="L8318" s="3">
        <v>44130.6</v>
      </c>
      <c r="M8318">
        <v>17.18</v>
      </c>
      <c r="N8318" t="s">
        <v>28</v>
      </c>
      <c r="P8318">
        <f>(C8318-Key!$B$1)*24</f>
        <v>5.2833333332673647</v>
      </c>
      <c r="Q8318">
        <f>(Key!$B$2-'17.1'!C8318)*24</f>
        <v>-2.3333333332557231</v>
      </c>
      <c r="R8318" s="3">
        <f>C8318-(M8318-Key!$B$5)/(24*Key!$B$6)</f>
        <v>44130.833407407401</v>
      </c>
      <c r="S8318">
        <f>M8318-Key!$B$5</f>
        <v>14.92</v>
      </c>
      <c r="T8318" s="2">
        <f t="shared" si="645"/>
        <v>44129.847222222219</v>
      </c>
      <c r="U8318" t="str">
        <f t="shared" si="646"/>
        <v>10-25-2020 20:20</v>
      </c>
      <c r="V8318">
        <f>IFERROR(IF(W8318=Z8318,VLOOKUP($U8318,[1]C8842!$G$2:$M$145,3,FALSE),0),0)</f>
        <v>0</v>
      </c>
      <c r="W8318">
        <f>VLOOKUP(RIGHT($V$1,5),Key!$A$9:$B$14,2,FALSE)</f>
        <v>10.199999999999999</v>
      </c>
      <c r="X8318">
        <f t="shared" si="649"/>
        <v>0</v>
      </c>
      <c r="Y8318">
        <f>VLOOKUP(RIGHT($X$1,5),Key!$A$9:$B$14,2,FALSE)</f>
        <v>3.7</v>
      </c>
      <c r="Z8318">
        <f t="shared" si="647"/>
        <v>10.199999999999999</v>
      </c>
      <c r="AA8318">
        <f t="shared" si="648"/>
        <v>0</v>
      </c>
    </row>
    <row r="8319" spans="1:27" x14ac:dyDescent="0.3">
      <c r="A8319">
        <v>100067</v>
      </c>
      <c r="B8319">
        <v>230922</v>
      </c>
      <c r="C8319" s="3">
        <v>44130.847222222219</v>
      </c>
      <c r="D8319">
        <v>0</v>
      </c>
      <c r="E8319">
        <v>2</v>
      </c>
      <c r="F8319" t="s">
        <v>25</v>
      </c>
      <c r="G8319">
        <v>1</v>
      </c>
      <c r="H8319">
        <v>56.15625</v>
      </c>
      <c r="I8319">
        <v>14.64063</v>
      </c>
      <c r="J8319">
        <v>0.9765625</v>
      </c>
      <c r="K8319">
        <v>48.019530000000003</v>
      </c>
      <c r="L8319" s="3">
        <v>44130.6</v>
      </c>
      <c r="M8319">
        <v>17.18</v>
      </c>
      <c r="N8319" t="s">
        <v>28</v>
      </c>
      <c r="P8319">
        <f>(C8319-Key!$B$1)*24</f>
        <v>5.2833333332673647</v>
      </c>
      <c r="Q8319">
        <f>(Key!$B$2-'17.1'!C8319)*24</f>
        <v>-2.3333333332557231</v>
      </c>
      <c r="R8319" s="3">
        <f>C8319-(M8319-Key!$B$5)/(24*Key!$B$6)</f>
        <v>44130.833407407401</v>
      </c>
      <c r="S8319">
        <f>M8319-Key!$B$5</f>
        <v>14.92</v>
      </c>
      <c r="T8319" s="2">
        <f t="shared" si="645"/>
        <v>44129.847222222219</v>
      </c>
      <c r="U8319" t="str">
        <f t="shared" si="646"/>
        <v>10-25-2020 20:20</v>
      </c>
      <c r="V8319">
        <f>IFERROR(IF(W8319=Z8319,VLOOKUP($U8319,[1]C8842!$G$2:$M$145,3,FALSE),0),0)</f>
        <v>0</v>
      </c>
      <c r="W8319">
        <f>VLOOKUP(RIGHT($V$1,5),Key!$A$9:$B$14,2,FALSE)</f>
        <v>10.199999999999999</v>
      </c>
      <c r="X8319">
        <f t="shared" si="649"/>
        <v>0</v>
      </c>
      <c r="Y8319">
        <f>VLOOKUP(RIGHT($X$1,5),Key!$A$9:$B$14,2,FALSE)</f>
        <v>3.7</v>
      </c>
      <c r="Z8319">
        <f t="shared" si="647"/>
        <v>10.199999999999999</v>
      </c>
      <c r="AA8319">
        <f t="shared" si="648"/>
        <v>0</v>
      </c>
    </row>
    <row r="8320" spans="1:27" x14ac:dyDescent="0.3">
      <c r="A8320">
        <v>100067</v>
      </c>
      <c r="B8320">
        <v>230922</v>
      </c>
      <c r="C8320" s="3">
        <v>44130.847222222219</v>
      </c>
      <c r="D8320">
        <v>1</v>
      </c>
      <c r="E8320">
        <v>1</v>
      </c>
      <c r="F8320" t="s">
        <v>25</v>
      </c>
      <c r="G8320">
        <v>1</v>
      </c>
      <c r="H8320">
        <v>64.953130000000002</v>
      </c>
      <c r="I8320">
        <v>14.40625</v>
      </c>
      <c r="J8320">
        <v>0.83203130000000003</v>
      </c>
      <c r="K8320">
        <v>58.023440000000001</v>
      </c>
      <c r="L8320" s="3">
        <v>44130.6</v>
      </c>
      <c r="M8320">
        <v>17.18</v>
      </c>
      <c r="N8320" t="s">
        <v>28</v>
      </c>
      <c r="P8320">
        <f>(C8320-Key!$B$1)*24</f>
        <v>5.2833333332673647</v>
      </c>
      <c r="Q8320">
        <f>(Key!$B$2-'17.1'!C8320)*24</f>
        <v>-2.3333333332557231</v>
      </c>
      <c r="R8320" s="3">
        <f>C8320-(M8320-Key!$B$5)/(24*Key!$B$6)</f>
        <v>44130.833407407401</v>
      </c>
      <c r="S8320">
        <f>M8320-Key!$B$5</f>
        <v>14.92</v>
      </c>
      <c r="T8320" s="2">
        <f t="shared" si="645"/>
        <v>44129.847222222219</v>
      </c>
      <c r="U8320" t="str">
        <f t="shared" si="646"/>
        <v>10-25-2020 20:20</v>
      </c>
      <c r="V8320">
        <f>IFERROR(IF(W8320=Z8320,VLOOKUP($U8320,[1]C8842!$G$2:$M$145,3,FALSE),0),0)</f>
        <v>0</v>
      </c>
      <c r="W8320">
        <f>VLOOKUP(RIGHT($V$1,5),Key!$A$9:$B$14,2,FALSE)</f>
        <v>10.199999999999999</v>
      </c>
      <c r="X8320">
        <f t="shared" si="649"/>
        <v>0</v>
      </c>
      <c r="Y8320">
        <f>VLOOKUP(RIGHT($X$1,5),Key!$A$9:$B$14,2,FALSE)</f>
        <v>3.7</v>
      </c>
      <c r="Z8320">
        <f t="shared" si="647"/>
        <v>10.199999999999999</v>
      </c>
      <c r="AA8320">
        <f t="shared" si="648"/>
        <v>0</v>
      </c>
    </row>
    <row r="8321" spans="1:27" x14ac:dyDescent="0.3">
      <c r="A8321">
        <v>100067</v>
      </c>
      <c r="B8321">
        <v>230922</v>
      </c>
      <c r="C8321" s="3">
        <v>44130.847222222219</v>
      </c>
      <c r="D8321">
        <v>2</v>
      </c>
      <c r="E8321">
        <v>1</v>
      </c>
      <c r="F8321" t="s">
        <v>26</v>
      </c>
      <c r="G8321">
        <v>1</v>
      </c>
      <c r="H8321">
        <v>68.523439999999994</v>
      </c>
      <c r="I8321">
        <v>19.95703</v>
      </c>
      <c r="J8321">
        <v>1.0078130000000001</v>
      </c>
      <c r="K8321">
        <v>82.035160000000005</v>
      </c>
      <c r="L8321" s="3">
        <v>44130.6</v>
      </c>
      <c r="M8321">
        <v>17.18</v>
      </c>
      <c r="N8321" t="s">
        <v>28</v>
      </c>
      <c r="P8321">
        <f>(C8321-Key!$B$1)*24</f>
        <v>5.2833333332673647</v>
      </c>
      <c r="Q8321">
        <f>(Key!$B$2-'17.1'!C8321)*24</f>
        <v>-2.3333333332557231</v>
      </c>
      <c r="R8321" s="3">
        <f>C8321-(M8321-Key!$B$5)/(24*Key!$B$6)</f>
        <v>44130.833407407401</v>
      </c>
      <c r="S8321">
        <f>M8321-Key!$B$5</f>
        <v>14.92</v>
      </c>
      <c r="T8321" s="2">
        <f t="shared" si="645"/>
        <v>44129.847222222219</v>
      </c>
      <c r="U8321" t="str">
        <f t="shared" si="646"/>
        <v>10-25-2020 20:20</v>
      </c>
      <c r="V8321">
        <f>IFERROR(IF(W8321=Z8321,VLOOKUP($U8321,[1]C8842!$G$2:$M$145,3,FALSE),0),0)</f>
        <v>0</v>
      </c>
      <c r="W8321">
        <f>VLOOKUP(RIGHT($V$1,5),Key!$A$9:$B$14,2,FALSE)</f>
        <v>10.199999999999999</v>
      </c>
      <c r="X8321">
        <f t="shared" si="649"/>
        <v>0</v>
      </c>
      <c r="Y8321">
        <f>VLOOKUP(RIGHT($X$1,5),Key!$A$9:$B$14,2,FALSE)</f>
        <v>3.7</v>
      </c>
      <c r="Z8321">
        <f t="shared" si="647"/>
        <v>10.199999999999999</v>
      </c>
      <c r="AA8321">
        <f t="shared" si="648"/>
        <v>0</v>
      </c>
    </row>
    <row r="8322" spans="1:27" x14ac:dyDescent="0.3">
      <c r="A8322">
        <v>100067</v>
      </c>
      <c r="B8322">
        <v>230922</v>
      </c>
      <c r="C8322" s="3">
        <v>44130.847222222219</v>
      </c>
      <c r="D8322">
        <v>3</v>
      </c>
      <c r="E8322">
        <v>2</v>
      </c>
      <c r="F8322" t="s">
        <v>26</v>
      </c>
      <c r="G8322">
        <v>1</v>
      </c>
      <c r="H8322">
        <v>62.257809999999999</v>
      </c>
      <c r="I8322">
        <v>18.566410000000001</v>
      </c>
      <c r="J8322">
        <v>1.046875</v>
      </c>
      <c r="K8322">
        <v>95.039060000000006</v>
      </c>
      <c r="L8322" s="3">
        <v>44130.6</v>
      </c>
      <c r="M8322">
        <v>17.18</v>
      </c>
      <c r="N8322" t="s">
        <v>28</v>
      </c>
      <c r="P8322">
        <f>(C8322-Key!$B$1)*24</f>
        <v>5.2833333332673647</v>
      </c>
      <c r="Q8322">
        <f>(Key!$B$2-'17.1'!C8322)*24</f>
        <v>-2.3333333332557231</v>
      </c>
      <c r="R8322" s="3">
        <f>C8322-(M8322-Key!$B$5)/(24*Key!$B$6)</f>
        <v>44130.833407407401</v>
      </c>
      <c r="S8322">
        <f>M8322-Key!$B$5</f>
        <v>14.92</v>
      </c>
      <c r="T8322" s="2">
        <f t="shared" si="645"/>
        <v>44129.847222222219</v>
      </c>
      <c r="U8322" t="str">
        <f t="shared" si="646"/>
        <v>10-25-2020 20:20</v>
      </c>
      <c r="V8322">
        <f>IFERROR(IF(W8322=Z8322,VLOOKUP($U8322,[1]C8842!$G$2:$M$145,3,FALSE),0),0)</f>
        <v>0</v>
      </c>
      <c r="W8322">
        <f>VLOOKUP(RIGHT($V$1,5),Key!$A$9:$B$14,2,FALSE)</f>
        <v>10.199999999999999</v>
      </c>
      <c r="X8322">
        <f t="shared" si="649"/>
        <v>0</v>
      </c>
      <c r="Y8322">
        <f>VLOOKUP(RIGHT($X$1,5),Key!$A$9:$B$14,2,FALSE)</f>
        <v>3.7</v>
      </c>
      <c r="Z8322">
        <f t="shared" si="647"/>
        <v>10.199999999999999</v>
      </c>
      <c r="AA8322">
        <f t="shared" si="648"/>
        <v>0</v>
      </c>
    </row>
    <row r="8323" spans="1:27" x14ac:dyDescent="0.3">
      <c r="A8323">
        <v>100067</v>
      </c>
      <c r="B8323">
        <v>230922</v>
      </c>
      <c r="C8323" s="3">
        <v>44130.847222222219</v>
      </c>
      <c r="D8323">
        <v>0</v>
      </c>
      <c r="E8323">
        <v>2</v>
      </c>
      <c r="F8323" t="s">
        <v>25</v>
      </c>
      <c r="G8323">
        <v>1</v>
      </c>
      <c r="H8323">
        <v>62.625</v>
      </c>
      <c r="I8323">
        <v>13.9375</v>
      </c>
      <c r="J8323">
        <v>0.84765630000000003</v>
      </c>
      <c r="K8323">
        <v>48.019530000000003</v>
      </c>
      <c r="L8323" s="3">
        <v>44130.6</v>
      </c>
      <c r="M8323">
        <v>17.18</v>
      </c>
      <c r="N8323" t="s">
        <v>28</v>
      </c>
      <c r="P8323">
        <f>(C8323-Key!$B$1)*24</f>
        <v>5.2833333332673647</v>
      </c>
      <c r="Q8323">
        <f>(Key!$B$2-'17.1'!C8323)*24</f>
        <v>-2.3333333332557231</v>
      </c>
      <c r="R8323" s="3">
        <f>C8323-(M8323-Key!$B$5)/(24*Key!$B$6)</f>
        <v>44130.833407407401</v>
      </c>
      <c r="S8323">
        <f>M8323-Key!$B$5</f>
        <v>14.92</v>
      </c>
      <c r="T8323" s="2">
        <f t="shared" ref="T8323:T8386" si="650">ROUND(C8323*24*60/10,0)/(24*6)-1</f>
        <v>44129.847222222219</v>
      </c>
      <c r="U8323" t="str">
        <f t="shared" ref="U8323:U8386" si="651">TEXT(T8323,"mm-dd-yyyy hh:mm")</f>
        <v>10-25-2020 20:20</v>
      </c>
      <c r="V8323">
        <f>IFERROR(IF(W8323=Z8323,VLOOKUP($U8323,[1]C8842!$G$2:$M$145,3,FALSE),0),0)</f>
        <v>0</v>
      </c>
      <c r="W8323">
        <f>VLOOKUP(RIGHT($V$1,5),Key!$A$9:$B$14,2,FALSE)</f>
        <v>10.199999999999999</v>
      </c>
      <c r="X8323">
        <f t="shared" si="649"/>
        <v>0</v>
      </c>
      <c r="Y8323">
        <f>VLOOKUP(RIGHT($X$1,5),Key!$A$9:$B$14,2,FALSE)</f>
        <v>3.7</v>
      </c>
      <c r="Z8323">
        <f t="shared" ref="Z8323:Z8386" si="652">M8323-MIN(ABS(Y8323-M8323),ABS(W8323-M8323))</f>
        <v>10.199999999999999</v>
      </c>
      <c r="AA8323">
        <f t="shared" ref="AA8323:AA8386" si="653">SUM(V8323,X8323)</f>
        <v>0</v>
      </c>
    </row>
    <row r="8324" spans="1:27" x14ac:dyDescent="0.3">
      <c r="A8324">
        <v>100067</v>
      </c>
      <c r="B8324">
        <v>230922</v>
      </c>
      <c r="C8324" s="3">
        <v>44130.847222222219</v>
      </c>
      <c r="D8324">
        <v>3</v>
      </c>
      <c r="E8324">
        <v>2</v>
      </c>
      <c r="F8324" t="s">
        <v>26</v>
      </c>
      <c r="G8324">
        <v>1</v>
      </c>
      <c r="H8324">
        <v>66.523439999999994</v>
      </c>
      <c r="I8324">
        <v>15.914059999999999</v>
      </c>
      <c r="J8324">
        <v>0.875</v>
      </c>
      <c r="K8324">
        <v>92.039060000000006</v>
      </c>
      <c r="L8324" s="3">
        <v>44130.6</v>
      </c>
      <c r="M8324">
        <v>17.18</v>
      </c>
      <c r="N8324" t="s">
        <v>28</v>
      </c>
      <c r="P8324">
        <f>(C8324-Key!$B$1)*24</f>
        <v>5.2833333332673647</v>
      </c>
      <c r="Q8324">
        <f>(Key!$B$2-'17.1'!C8324)*24</f>
        <v>-2.3333333332557231</v>
      </c>
      <c r="R8324" s="3">
        <f>C8324-(M8324-Key!$B$5)/(24*Key!$B$6)</f>
        <v>44130.833407407401</v>
      </c>
      <c r="S8324">
        <f>M8324-Key!$B$5</f>
        <v>14.92</v>
      </c>
      <c r="T8324" s="2">
        <f t="shared" si="650"/>
        <v>44129.847222222219</v>
      </c>
      <c r="U8324" t="str">
        <f t="shared" si="651"/>
        <v>10-25-2020 20:20</v>
      </c>
      <c r="V8324">
        <f>IFERROR(IF(W8324=Z8324,VLOOKUP($U8324,[1]C8842!$G$2:$M$145,3,FALSE),0),0)</f>
        <v>0</v>
      </c>
      <c r="W8324">
        <f>VLOOKUP(RIGHT($V$1,5),Key!$A$9:$B$14,2,FALSE)</f>
        <v>10.199999999999999</v>
      </c>
      <c r="X8324">
        <f t="shared" ref="X8324:X8387" si="654">$X$2</f>
        <v>0</v>
      </c>
      <c r="Y8324">
        <f>VLOOKUP(RIGHT($X$1,5),Key!$A$9:$B$14,2,FALSE)</f>
        <v>3.7</v>
      </c>
      <c r="Z8324">
        <f t="shared" si="652"/>
        <v>10.199999999999999</v>
      </c>
      <c r="AA8324">
        <f t="shared" si="653"/>
        <v>0</v>
      </c>
    </row>
    <row r="8325" spans="1:27" x14ac:dyDescent="0.3">
      <c r="A8325">
        <v>100067</v>
      </c>
      <c r="B8325">
        <v>230922</v>
      </c>
      <c r="C8325" s="3">
        <v>44130.847222222219</v>
      </c>
      <c r="D8325">
        <v>0</v>
      </c>
      <c r="E8325">
        <v>2</v>
      </c>
      <c r="F8325" t="s">
        <v>25</v>
      </c>
      <c r="G8325">
        <v>1</v>
      </c>
      <c r="H8325">
        <v>69.039060000000006</v>
      </c>
      <c r="I8325">
        <v>15.847659999999999</v>
      </c>
      <c r="J8325">
        <v>0.83984380000000003</v>
      </c>
      <c r="K8325">
        <v>46.019530000000003</v>
      </c>
      <c r="L8325" s="3">
        <v>44130.6</v>
      </c>
      <c r="M8325">
        <v>17.18</v>
      </c>
      <c r="N8325" t="s">
        <v>28</v>
      </c>
      <c r="P8325">
        <f>(C8325-Key!$B$1)*24</f>
        <v>5.2833333332673647</v>
      </c>
      <c r="Q8325">
        <f>(Key!$B$2-'17.1'!C8325)*24</f>
        <v>-2.3333333332557231</v>
      </c>
      <c r="R8325" s="3">
        <f>C8325-(M8325-Key!$B$5)/(24*Key!$B$6)</f>
        <v>44130.833407407401</v>
      </c>
      <c r="S8325">
        <f>M8325-Key!$B$5</f>
        <v>14.92</v>
      </c>
      <c r="T8325" s="2">
        <f t="shared" si="650"/>
        <v>44129.847222222219</v>
      </c>
      <c r="U8325" t="str">
        <f t="shared" si="651"/>
        <v>10-25-2020 20:20</v>
      </c>
      <c r="V8325">
        <f>IFERROR(IF(W8325=Z8325,VLOOKUP($U8325,[1]C8842!$G$2:$M$145,3,FALSE),0),0)</f>
        <v>0</v>
      </c>
      <c r="W8325">
        <f>VLOOKUP(RIGHT($V$1,5),Key!$A$9:$B$14,2,FALSE)</f>
        <v>10.199999999999999</v>
      </c>
      <c r="X8325">
        <f t="shared" si="654"/>
        <v>0</v>
      </c>
      <c r="Y8325">
        <f>VLOOKUP(RIGHT($X$1,5),Key!$A$9:$B$14,2,FALSE)</f>
        <v>3.7</v>
      </c>
      <c r="Z8325">
        <f t="shared" si="652"/>
        <v>10.199999999999999</v>
      </c>
      <c r="AA8325">
        <f t="shared" si="653"/>
        <v>0</v>
      </c>
    </row>
    <row r="8326" spans="1:27" x14ac:dyDescent="0.3">
      <c r="A8326">
        <v>100067</v>
      </c>
      <c r="B8326">
        <v>230922</v>
      </c>
      <c r="C8326" s="3">
        <v>44130.847222222219</v>
      </c>
      <c r="D8326">
        <v>1</v>
      </c>
      <c r="E8326">
        <v>1</v>
      </c>
      <c r="F8326" t="s">
        <v>25</v>
      </c>
      <c r="G8326">
        <v>2</v>
      </c>
      <c r="H8326">
        <v>62.183590000000002</v>
      </c>
      <c r="I8326">
        <v>21.398440000000001</v>
      </c>
      <c r="J8326">
        <v>1.171875</v>
      </c>
      <c r="K8326">
        <v>58.023440000000001</v>
      </c>
      <c r="L8326" s="3">
        <v>44130.6</v>
      </c>
      <c r="M8326">
        <v>17.18</v>
      </c>
      <c r="N8326" t="s">
        <v>28</v>
      </c>
      <c r="P8326">
        <f>(C8326-Key!$B$1)*24</f>
        <v>5.2833333332673647</v>
      </c>
      <c r="Q8326">
        <f>(Key!$B$2-'17.1'!C8326)*24</f>
        <v>-2.3333333332557231</v>
      </c>
      <c r="R8326" s="3">
        <f>C8326-(M8326-Key!$B$5)/(24*Key!$B$6)</f>
        <v>44130.833407407401</v>
      </c>
      <c r="S8326">
        <f>M8326-Key!$B$5</f>
        <v>14.92</v>
      </c>
      <c r="T8326" s="2">
        <f t="shared" si="650"/>
        <v>44129.847222222219</v>
      </c>
      <c r="U8326" t="str">
        <f t="shared" si="651"/>
        <v>10-25-2020 20:20</v>
      </c>
      <c r="V8326">
        <f>IFERROR(IF(W8326=Z8326,VLOOKUP($U8326,[1]C8842!$G$2:$M$145,3,FALSE),0),0)</f>
        <v>0</v>
      </c>
      <c r="W8326">
        <f>VLOOKUP(RIGHT($V$1,5),Key!$A$9:$B$14,2,FALSE)</f>
        <v>10.199999999999999</v>
      </c>
      <c r="X8326">
        <f t="shared" si="654"/>
        <v>0</v>
      </c>
      <c r="Y8326">
        <f>VLOOKUP(RIGHT($X$1,5),Key!$A$9:$B$14,2,FALSE)</f>
        <v>3.7</v>
      </c>
      <c r="Z8326">
        <f t="shared" si="652"/>
        <v>10.199999999999999</v>
      </c>
      <c r="AA8326">
        <f t="shared" si="653"/>
        <v>0</v>
      </c>
    </row>
    <row r="8327" spans="1:27" x14ac:dyDescent="0.3">
      <c r="A8327">
        <v>100067</v>
      </c>
      <c r="B8327">
        <v>230922</v>
      </c>
      <c r="C8327" s="3">
        <v>44130.847222222219</v>
      </c>
      <c r="D8327">
        <v>0</v>
      </c>
      <c r="E8327">
        <v>2</v>
      </c>
      <c r="F8327" t="s">
        <v>25</v>
      </c>
      <c r="G8327">
        <v>3</v>
      </c>
      <c r="H8327">
        <v>64.6875</v>
      </c>
      <c r="I8327">
        <v>48.8125</v>
      </c>
      <c r="J8327">
        <v>2.2539060000000002</v>
      </c>
      <c r="K8327">
        <v>46.019530000000003</v>
      </c>
      <c r="L8327" s="3">
        <v>44130.6</v>
      </c>
      <c r="M8327">
        <v>17.18</v>
      </c>
      <c r="N8327" t="s">
        <v>28</v>
      </c>
      <c r="P8327">
        <f>(C8327-Key!$B$1)*24</f>
        <v>5.2833333332673647</v>
      </c>
      <c r="Q8327">
        <f>(Key!$B$2-'17.1'!C8327)*24</f>
        <v>-2.3333333332557231</v>
      </c>
      <c r="R8327" s="3">
        <f>C8327-(M8327-Key!$B$5)/(24*Key!$B$6)</f>
        <v>44130.833407407401</v>
      </c>
      <c r="S8327">
        <f>M8327-Key!$B$5</f>
        <v>14.92</v>
      </c>
      <c r="T8327" s="2">
        <f t="shared" si="650"/>
        <v>44129.847222222219</v>
      </c>
      <c r="U8327" t="str">
        <f t="shared" si="651"/>
        <v>10-25-2020 20:20</v>
      </c>
      <c r="V8327">
        <f>IFERROR(IF(W8327=Z8327,VLOOKUP($U8327,[1]C8842!$G$2:$M$145,3,FALSE),0),0)</f>
        <v>0</v>
      </c>
      <c r="W8327">
        <f>VLOOKUP(RIGHT($V$1,5),Key!$A$9:$B$14,2,FALSE)</f>
        <v>10.199999999999999</v>
      </c>
      <c r="X8327">
        <f t="shared" si="654"/>
        <v>0</v>
      </c>
      <c r="Y8327">
        <f>VLOOKUP(RIGHT($X$1,5),Key!$A$9:$B$14,2,FALSE)</f>
        <v>3.7</v>
      </c>
      <c r="Z8327">
        <f t="shared" si="652"/>
        <v>10.199999999999999</v>
      </c>
      <c r="AA8327">
        <f t="shared" si="653"/>
        <v>0</v>
      </c>
    </row>
    <row r="8328" spans="1:27" x14ac:dyDescent="0.3">
      <c r="A8328">
        <v>100067</v>
      </c>
      <c r="B8328">
        <v>230922</v>
      </c>
      <c r="C8328" s="3">
        <v>44130.847222222219</v>
      </c>
      <c r="D8328">
        <v>1</v>
      </c>
      <c r="E8328">
        <v>1</v>
      </c>
      <c r="F8328" t="s">
        <v>25</v>
      </c>
      <c r="G8328">
        <v>1</v>
      </c>
      <c r="H8328">
        <v>65.015630000000002</v>
      </c>
      <c r="I8328">
        <v>14.285159999999999</v>
      </c>
      <c r="J8328">
        <v>0.828125</v>
      </c>
      <c r="K8328">
        <v>60.023440000000001</v>
      </c>
      <c r="L8328" s="3">
        <v>44130.6</v>
      </c>
      <c r="M8328">
        <v>17.18</v>
      </c>
      <c r="N8328" t="s">
        <v>28</v>
      </c>
      <c r="P8328">
        <f>(C8328-Key!$B$1)*24</f>
        <v>5.2833333332673647</v>
      </c>
      <c r="Q8328">
        <f>(Key!$B$2-'17.1'!C8328)*24</f>
        <v>-2.3333333332557231</v>
      </c>
      <c r="R8328" s="3">
        <f>C8328-(M8328-Key!$B$5)/(24*Key!$B$6)</f>
        <v>44130.833407407401</v>
      </c>
      <c r="S8328">
        <f>M8328-Key!$B$5</f>
        <v>14.92</v>
      </c>
      <c r="T8328" s="2">
        <f t="shared" si="650"/>
        <v>44129.847222222219</v>
      </c>
      <c r="U8328" t="str">
        <f t="shared" si="651"/>
        <v>10-25-2020 20:20</v>
      </c>
      <c r="V8328">
        <f>IFERROR(IF(W8328=Z8328,VLOOKUP($U8328,[1]C8842!$G$2:$M$145,3,FALSE),0),0)</f>
        <v>0</v>
      </c>
      <c r="W8328">
        <f>VLOOKUP(RIGHT($V$1,5),Key!$A$9:$B$14,2,FALSE)</f>
        <v>10.199999999999999</v>
      </c>
      <c r="X8328">
        <f t="shared" si="654"/>
        <v>0</v>
      </c>
      <c r="Y8328">
        <f>VLOOKUP(RIGHT($X$1,5),Key!$A$9:$B$14,2,FALSE)</f>
        <v>3.7</v>
      </c>
      <c r="Z8328">
        <f t="shared" si="652"/>
        <v>10.199999999999999</v>
      </c>
      <c r="AA8328">
        <f t="shared" si="653"/>
        <v>0</v>
      </c>
    </row>
    <row r="8329" spans="1:27" x14ac:dyDescent="0.3">
      <c r="A8329">
        <v>100067</v>
      </c>
      <c r="B8329">
        <v>230922</v>
      </c>
      <c r="C8329" s="3">
        <v>44130.847222222219</v>
      </c>
      <c r="D8329">
        <v>0</v>
      </c>
      <c r="E8329">
        <v>2</v>
      </c>
      <c r="F8329" t="s">
        <v>25</v>
      </c>
      <c r="G8329">
        <v>1</v>
      </c>
      <c r="H8329">
        <v>65.007810000000006</v>
      </c>
      <c r="I8329">
        <v>16.816410000000001</v>
      </c>
      <c r="J8329">
        <v>0.93359380000000003</v>
      </c>
      <c r="K8329">
        <v>45.019530000000003</v>
      </c>
      <c r="L8329" s="3">
        <v>44130.6</v>
      </c>
      <c r="M8329">
        <v>17.18</v>
      </c>
      <c r="N8329" t="s">
        <v>28</v>
      </c>
      <c r="P8329">
        <f>(C8329-Key!$B$1)*24</f>
        <v>5.2833333332673647</v>
      </c>
      <c r="Q8329">
        <f>(Key!$B$2-'17.1'!C8329)*24</f>
        <v>-2.3333333332557231</v>
      </c>
      <c r="R8329" s="3">
        <f>C8329-(M8329-Key!$B$5)/(24*Key!$B$6)</f>
        <v>44130.833407407401</v>
      </c>
      <c r="S8329">
        <f>M8329-Key!$B$5</f>
        <v>14.92</v>
      </c>
      <c r="T8329" s="2">
        <f t="shared" si="650"/>
        <v>44129.847222222219</v>
      </c>
      <c r="U8329" t="str">
        <f t="shared" si="651"/>
        <v>10-25-2020 20:20</v>
      </c>
      <c r="V8329">
        <f>IFERROR(IF(W8329=Z8329,VLOOKUP($U8329,[1]C8842!$G$2:$M$145,3,FALSE),0),0)</f>
        <v>0</v>
      </c>
      <c r="W8329">
        <f>VLOOKUP(RIGHT($V$1,5),Key!$A$9:$B$14,2,FALSE)</f>
        <v>10.199999999999999</v>
      </c>
      <c r="X8329">
        <f t="shared" si="654"/>
        <v>0</v>
      </c>
      <c r="Y8329">
        <f>VLOOKUP(RIGHT($X$1,5),Key!$A$9:$B$14,2,FALSE)</f>
        <v>3.7</v>
      </c>
      <c r="Z8329">
        <f t="shared" si="652"/>
        <v>10.199999999999999</v>
      </c>
      <c r="AA8329">
        <f t="shared" si="653"/>
        <v>0</v>
      </c>
    </row>
    <row r="8330" spans="1:27" x14ac:dyDescent="0.3">
      <c r="A8330">
        <v>100067</v>
      </c>
      <c r="B8330">
        <v>230922</v>
      </c>
      <c r="C8330" s="3">
        <v>44130.847222222219</v>
      </c>
      <c r="D8330">
        <v>1</v>
      </c>
      <c r="E8330">
        <v>1</v>
      </c>
      <c r="F8330" t="s">
        <v>25</v>
      </c>
      <c r="G8330">
        <v>1</v>
      </c>
      <c r="H8330">
        <v>65.597660000000005</v>
      </c>
      <c r="I8330">
        <v>14.585940000000001</v>
      </c>
      <c r="J8330">
        <v>0.83203130000000003</v>
      </c>
      <c r="K8330">
        <v>58.023440000000001</v>
      </c>
      <c r="L8330" s="3">
        <v>44130.6</v>
      </c>
      <c r="M8330">
        <v>17.18</v>
      </c>
      <c r="N8330" t="s">
        <v>28</v>
      </c>
      <c r="P8330">
        <f>(C8330-Key!$B$1)*24</f>
        <v>5.2833333332673647</v>
      </c>
      <c r="Q8330">
        <f>(Key!$B$2-'17.1'!C8330)*24</f>
        <v>-2.3333333332557231</v>
      </c>
      <c r="R8330" s="3">
        <f>C8330-(M8330-Key!$B$5)/(24*Key!$B$6)</f>
        <v>44130.833407407401</v>
      </c>
      <c r="S8330">
        <f>M8330-Key!$B$5</f>
        <v>14.92</v>
      </c>
      <c r="T8330" s="2">
        <f t="shared" si="650"/>
        <v>44129.847222222219</v>
      </c>
      <c r="U8330" t="str">
        <f t="shared" si="651"/>
        <v>10-25-2020 20:20</v>
      </c>
      <c r="V8330">
        <f>IFERROR(IF(W8330=Z8330,VLOOKUP($U8330,[1]C8842!$G$2:$M$145,3,FALSE),0),0)</f>
        <v>0</v>
      </c>
      <c r="W8330">
        <f>VLOOKUP(RIGHT($V$1,5),Key!$A$9:$B$14,2,FALSE)</f>
        <v>10.199999999999999</v>
      </c>
      <c r="X8330">
        <f t="shared" si="654"/>
        <v>0</v>
      </c>
      <c r="Y8330">
        <f>VLOOKUP(RIGHT($X$1,5),Key!$A$9:$B$14,2,FALSE)</f>
        <v>3.7</v>
      </c>
      <c r="Z8330">
        <f t="shared" si="652"/>
        <v>10.199999999999999</v>
      </c>
      <c r="AA8330">
        <f t="shared" si="653"/>
        <v>0</v>
      </c>
    </row>
    <row r="8331" spans="1:27" x14ac:dyDescent="0.3">
      <c r="A8331">
        <v>100067</v>
      </c>
      <c r="B8331">
        <v>230922</v>
      </c>
      <c r="C8331" s="3">
        <v>44130.847222222219</v>
      </c>
      <c r="D8331">
        <v>3</v>
      </c>
      <c r="E8331">
        <v>2</v>
      </c>
      <c r="F8331" t="s">
        <v>26</v>
      </c>
      <c r="G8331">
        <v>1</v>
      </c>
      <c r="H8331">
        <v>65.1875</v>
      </c>
      <c r="I8331">
        <v>17.882809999999999</v>
      </c>
      <c r="J8331">
        <v>0.97265630000000003</v>
      </c>
      <c r="K8331">
        <v>95.039060000000006</v>
      </c>
      <c r="L8331" s="3">
        <v>44130.6</v>
      </c>
      <c r="M8331">
        <v>17.18</v>
      </c>
      <c r="N8331" t="s">
        <v>28</v>
      </c>
      <c r="P8331">
        <f>(C8331-Key!$B$1)*24</f>
        <v>5.2833333332673647</v>
      </c>
      <c r="Q8331">
        <f>(Key!$B$2-'17.1'!C8331)*24</f>
        <v>-2.3333333332557231</v>
      </c>
      <c r="R8331" s="3">
        <f>C8331-(M8331-Key!$B$5)/(24*Key!$B$6)</f>
        <v>44130.833407407401</v>
      </c>
      <c r="S8331">
        <f>M8331-Key!$B$5</f>
        <v>14.92</v>
      </c>
      <c r="T8331" s="2">
        <f t="shared" si="650"/>
        <v>44129.847222222219</v>
      </c>
      <c r="U8331" t="str">
        <f t="shared" si="651"/>
        <v>10-25-2020 20:20</v>
      </c>
      <c r="V8331">
        <f>IFERROR(IF(W8331=Z8331,VLOOKUP($U8331,[1]C8842!$G$2:$M$145,3,FALSE),0),0)</f>
        <v>0</v>
      </c>
      <c r="W8331">
        <f>VLOOKUP(RIGHT($V$1,5),Key!$A$9:$B$14,2,FALSE)</f>
        <v>10.199999999999999</v>
      </c>
      <c r="X8331">
        <f t="shared" si="654"/>
        <v>0</v>
      </c>
      <c r="Y8331">
        <f>VLOOKUP(RIGHT($X$1,5),Key!$A$9:$B$14,2,FALSE)</f>
        <v>3.7</v>
      </c>
      <c r="Z8331">
        <f t="shared" si="652"/>
        <v>10.199999999999999</v>
      </c>
      <c r="AA8331">
        <f t="shared" si="653"/>
        <v>0</v>
      </c>
    </row>
    <row r="8332" spans="1:27" x14ac:dyDescent="0.3">
      <c r="A8332">
        <v>100067</v>
      </c>
      <c r="B8332">
        <v>230922</v>
      </c>
      <c r="C8332" s="3">
        <v>44130.847222222219</v>
      </c>
      <c r="D8332">
        <v>1</v>
      </c>
      <c r="E8332">
        <v>1</v>
      </c>
      <c r="F8332" t="s">
        <v>25</v>
      </c>
      <c r="G8332">
        <v>2</v>
      </c>
      <c r="H8332">
        <v>68.816410000000005</v>
      </c>
      <c r="I8332">
        <v>27.82422</v>
      </c>
      <c r="J8332">
        <v>1.308594</v>
      </c>
      <c r="K8332">
        <v>58.023440000000001</v>
      </c>
      <c r="L8332" s="3">
        <v>44130.6</v>
      </c>
      <c r="M8332">
        <v>17.18</v>
      </c>
      <c r="N8332" t="s">
        <v>28</v>
      </c>
      <c r="P8332">
        <f>(C8332-Key!$B$1)*24</f>
        <v>5.2833333332673647</v>
      </c>
      <c r="Q8332">
        <f>(Key!$B$2-'17.1'!C8332)*24</f>
        <v>-2.3333333332557231</v>
      </c>
      <c r="R8332" s="3">
        <f>C8332-(M8332-Key!$B$5)/(24*Key!$B$6)</f>
        <v>44130.833407407401</v>
      </c>
      <c r="S8332">
        <f>M8332-Key!$B$5</f>
        <v>14.92</v>
      </c>
      <c r="T8332" s="2">
        <f t="shared" si="650"/>
        <v>44129.847222222219</v>
      </c>
      <c r="U8332" t="str">
        <f t="shared" si="651"/>
        <v>10-25-2020 20:20</v>
      </c>
      <c r="V8332">
        <f>IFERROR(IF(W8332=Z8332,VLOOKUP($U8332,[1]C8842!$G$2:$M$145,3,FALSE),0),0)</f>
        <v>0</v>
      </c>
      <c r="W8332">
        <f>VLOOKUP(RIGHT($V$1,5),Key!$A$9:$B$14,2,FALSE)</f>
        <v>10.199999999999999</v>
      </c>
      <c r="X8332">
        <f t="shared" si="654"/>
        <v>0</v>
      </c>
      <c r="Y8332">
        <f>VLOOKUP(RIGHT($X$1,5),Key!$A$9:$B$14,2,FALSE)</f>
        <v>3.7</v>
      </c>
      <c r="Z8332">
        <f t="shared" si="652"/>
        <v>10.199999999999999</v>
      </c>
      <c r="AA8332">
        <f t="shared" si="653"/>
        <v>0</v>
      </c>
    </row>
    <row r="8333" spans="1:27" x14ac:dyDescent="0.3">
      <c r="A8333">
        <v>100067</v>
      </c>
      <c r="B8333">
        <v>230922</v>
      </c>
      <c r="C8333" s="3">
        <v>44130.847222222219</v>
      </c>
      <c r="D8333">
        <v>2</v>
      </c>
      <c r="E8333">
        <v>1</v>
      </c>
      <c r="F8333" t="s">
        <v>26</v>
      </c>
      <c r="G8333">
        <v>1</v>
      </c>
      <c r="H8333">
        <v>79.273439999999994</v>
      </c>
      <c r="I8333">
        <v>18.089839999999999</v>
      </c>
      <c r="J8333">
        <v>0.80859380000000003</v>
      </c>
      <c r="K8333">
        <v>82.035160000000005</v>
      </c>
      <c r="L8333" s="3">
        <v>44130.6</v>
      </c>
      <c r="M8333">
        <v>17.18</v>
      </c>
      <c r="N8333" t="s">
        <v>28</v>
      </c>
      <c r="P8333">
        <f>(C8333-Key!$B$1)*24</f>
        <v>5.2833333332673647</v>
      </c>
      <c r="Q8333">
        <f>(Key!$B$2-'17.1'!C8333)*24</f>
        <v>-2.3333333332557231</v>
      </c>
      <c r="R8333" s="3">
        <f>C8333-(M8333-Key!$B$5)/(24*Key!$B$6)</f>
        <v>44130.833407407401</v>
      </c>
      <c r="S8333">
        <f>M8333-Key!$B$5</f>
        <v>14.92</v>
      </c>
      <c r="T8333" s="2">
        <f t="shared" si="650"/>
        <v>44129.847222222219</v>
      </c>
      <c r="U8333" t="str">
        <f t="shared" si="651"/>
        <v>10-25-2020 20:20</v>
      </c>
      <c r="V8333">
        <f>IFERROR(IF(W8333=Z8333,VLOOKUP($U8333,[1]C8842!$G$2:$M$145,3,FALSE),0),0)</f>
        <v>0</v>
      </c>
      <c r="W8333">
        <f>VLOOKUP(RIGHT($V$1,5),Key!$A$9:$B$14,2,FALSE)</f>
        <v>10.199999999999999</v>
      </c>
      <c r="X8333">
        <f t="shared" si="654"/>
        <v>0</v>
      </c>
      <c r="Y8333">
        <f>VLOOKUP(RIGHT($X$1,5),Key!$A$9:$B$14,2,FALSE)</f>
        <v>3.7</v>
      </c>
      <c r="Z8333">
        <f t="shared" si="652"/>
        <v>10.199999999999999</v>
      </c>
      <c r="AA8333">
        <f t="shared" si="653"/>
        <v>0</v>
      </c>
    </row>
    <row r="8334" spans="1:27" x14ac:dyDescent="0.3">
      <c r="A8334">
        <v>100067</v>
      </c>
      <c r="B8334">
        <v>230922</v>
      </c>
      <c r="C8334" s="3">
        <v>44130.847222222219</v>
      </c>
      <c r="D8334">
        <v>0</v>
      </c>
      <c r="E8334">
        <v>2</v>
      </c>
      <c r="F8334" t="s">
        <v>25</v>
      </c>
      <c r="G8334">
        <v>1</v>
      </c>
      <c r="H8334">
        <v>63.097659999999998</v>
      </c>
      <c r="I8334">
        <v>16.328130000000002</v>
      </c>
      <c r="J8334">
        <v>0.94140630000000003</v>
      </c>
      <c r="K8334">
        <v>46.019530000000003</v>
      </c>
      <c r="L8334" s="3">
        <v>44130.6</v>
      </c>
      <c r="M8334">
        <v>17.18</v>
      </c>
      <c r="N8334" t="s">
        <v>28</v>
      </c>
      <c r="P8334">
        <f>(C8334-Key!$B$1)*24</f>
        <v>5.2833333332673647</v>
      </c>
      <c r="Q8334">
        <f>(Key!$B$2-'17.1'!C8334)*24</f>
        <v>-2.3333333332557231</v>
      </c>
      <c r="R8334" s="3">
        <f>C8334-(M8334-Key!$B$5)/(24*Key!$B$6)</f>
        <v>44130.833407407401</v>
      </c>
      <c r="S8334">
        <f>M8334-Key!$B$5</f>
        <v>14.92</v>
      </c>
      <c r="T8334" s="2">
        <f t="shared" si="650"/>
        <v>44129.847222222219</v>
      </c>
      <c r="U8334" t="str">
        <f t="shared" si="651"/>
        <v>10-25-2020 20:20</v>
      </c>
      <c r="V8334">
        <f>IFERROR(IF(W8334=Z8334,VLOOKUP($U8334,[1]C8842!$G$2:$M$145,3,FALSE),0),0)</f>
        <v>0</v>
      </c>
      <c r="W8334">
        <f>VLOOKUP(RIGHT($V$1,5),Key!$A$9:$B$14,2,FALSE)</f>
        <v>10.199999999999999</v>
      </c>
      <c r="X8334">
        <f t="shared" si="654"/>
        <v>0</v>
      </c>
      <c r="Y8334">
        <f>VLOOKUP(RIGHT($X$1,5),Key!$A$9:$B$14,2,FALSE)</f>
        <v>3.7</v>
      </c>
      <c r="Z8334">
        <f t="shared" si="652"/>
        <v>10.199999999999999</v>
      </c>
      <c r="AA8334">
        <f t="shared" si="653"/>
        <v>0</v>
      </c>
    </row>
    <row r="8335" spans="1:27" x14ac:dyDescent="0.3">
      <c r="A8335">
        <v>100067</v>
      </c>
      <c r="B8335">
        <v>230922</v>
      </c>
      <c r="C8335" s="3">
        <v>44130.847916666666</v>
      </c>
      <c r="D8335">
        <v>0</v>
      </c>
      <c r="E8335">
        <v>2</v>
      </c>
      <c r="F8335" t="s">
        <v>25</v>
      </c>
      <c r="G8335">
        <v>1</v>
      </c>
      <c r="H8335">
        <v>62.949219999999997</v>
      </c>
      <c r="I8335">
        <v>14.92188</v>
      </c>
      <c r="J8335">
        <v>0.8828125</v>
      </c>
      <c r="K8335">
        <v>46.019530000000003</v>
      </c>
      <c r="L8335" s="3">
        <v>44130.6</v>
      </c>
      <c r="M8335">
        <v>17.18</v>
      </c>
      <c r="N8335" t="s">
        <v>28</v>
      </c>
      <c r="P8335">
        <f>(C8335-Key!$B$1)*24</f>
        <v>5.2999999999883585</v>
      </c>
      <c r="Q8335">
        <f>(Key!$B$2-'17.1'!C8335)*24</f>
        <v>-2.3499999999767169</v>
      </c>
      <c r="R8335" s="3">
        <f>C8335-(M8335-Key!$B$5)/(24*Key!$B$6)</f>
        <v>44130.834101851848</v>
      </c>
      <c r="S8335">
        <f>M8335-Key!$B$5</f>
        <v>14.92</v>
      </c>
      <c r="T8335" s="2">
        <f t="shared" si="650"/>
        <v>44129.847222222219</v>
      </c>
      <c r="U8335" t="str">
        <f t="shared" si="651"/>
        <v>10-25-2020 20:20</v>
      </c>
      <c r="V8335">
        <f>IFERROR(IF(W8335=Z8335,VLOOKUP($U8335,[1]C8842!$G$2:$M$145,3,FALSE),0),0)</f>
        <v>0</v>
      </c>
      <c r="W8335">
        <f>VLOOKUP(RIGHT($V$1,5),Key!$A$9:$B$14,2,FALSE)</f>
        <v>10.199999999999999</v>
      </c>
      <c r="X8335">
        <f t="shared" si="654"/>
        <v>0</v>
      </c>
      <c r="Y8335">
        <f>VLOOKUP(RIGHT($X$1,5),Key!$A$9:$B$14,2,FALSE)</f>
        <v>3.7</v>
      </c>
      <c r="Z8335">
        <f t="shared" si="652"/>
        <v>10.199999999999999</v>
      </c>
      <c r="AA8335">
        <f t="shared" si="653"/>
        <v>0</v>
      </c>
    </row>
    <row r="8336" spans="1:27" x14ac:dyDescent="0.3">
      <c r="A8336">
        <v>100067</v>
      </c>
      <c r="B8336">
        <v>230922</v>
      </c>
      <c r="C8336" s="3">
        <v>44130.847916666666</v>
      </c>
      <c r="D8336">
        <v>1</v>
      </c>
      <c r="E8336">
        <v>1</v>
      </c>
      <c r="F8336" t="s">
        <v>25</v>
      </c>
      <c r="G8336">
        <v>1</v>
      </c>
      <c r="H8336">
        <v>66.796880000000002</v>
      </c>
      <c r="I8336">
        <v>16.507809999999999</v>
      </c>
      <c r="J8336">
        <v>0.89453130000000003</v>
      </c>
      <c r="K8336">
        <v>58.023440000000001</v>
      </c>
      <c r="L8336" s="3">
        <v>44130.6</v>
      </c>
      <c r="M8336">
        <v>17.18</v>
      </c>
      <c r="N8336" t="s">
        <v>28</v>
      </c>
      <c r="P8336">
        <f>(C8336-Key!$B$1)*24</f>
        <v>5.2999999999883585</v>
      </c>
      <c r="Q8336">
        <f>(Key!$B$2-'17.1'!C8336)*24</f>
        <v>-2.3499999999767169</v>
      </c>
      <c r="R8336" s="3">
        <f>C8336-(M8336-Key!$B$5)/(24*Key!$B$6)</f>
        <v>44130.834101851848</v>
      </c>
      <c r="S8336">
        <f>M8336-Key!$B$5</f>
        <v>14.92</v>
      </c>
      <c r="T8336" s="2">
        <f t="shared" si="650"/>
        <v>44129.847222222219</v>
      </c>
      <c r="U8336" t="str">
        <f t="shared" si="651"/>
        <v>10-25-2020 20:20</v>
      </c>
      <c r="V8336">
        <f>IFERROR(IF(W8336=Z8336,VLOOKUP($U8336,[1]C8842!$G$2:$M$145,3,FALSE),0),0)</f>
        <v>0</v>
      </c>
      <c r="W8336">
        <f>VLOOKUP(RIGHT($V$1,5),Key!$A$9:$B$14,2,FALSE)</f>
        <v>10.199999999999999</v>
      </c>
      <c r="X8336">
        <f t="shared" si="654"/>
        <v>0</v>
      </c>
      <c r="Y8336">
        <f>VLOOKUP(RIGHT($X$1,5),Key!$A$9:$B$14,2,FALSE)</f>
        <v>3.7</v>
      </c>
      <c r="Z8336">
        <f t="shared" si="652"/>
        <v>10.199999999999999</v>
      </c>
      <c r="AA8336">
        <f t="shared" si="653"/>
        <v>0</v>
      </c>
    </row>
    <row r="8337" spans="1:27" x14ac:dyDescent="0.3">
      <c r="A8337">
        <v>100067</v>
      </c>
      <c r="B8337">
        <v>230922</v>
      </c>
      <c r="C8337" s="3">
        <v>44130.847916666666</v>
      </c>
      <c r="D8337">
        <v>0</v>
      </c>
      <c r="E8337">
        <v>2</v>
      </c>
      <c r="F8337" t="s">
        <v>25</v>
      </c>
      <c r="G8337">
        <v>1</v>
      </c>
      <c r="H8337">
        <v>61.015630000000002</v>
      </c>
      <c r="I8337">
        <v>19.820309999999999</v>
      </c>
      <c r="J8337">
        <v>1.125</v>
      </c>
      <c r="K8337">
        <v>46.019530000000003</v>
      </c>
      <c r="L8337" s="3">
        <v>44130.6</v>
      </c>
      <c r="M8337">
        <v>17.18</v>
      </c>
      <c r="N8337" t="s">
        <v>28</v>
      </c>
      <c r="P8337">
        <f>(C8337-Key!$B$1)*24</f>
        <v>5.2999999999883585</v>
      </c>
      <c r="Q8337">
        <f>(Key!$B$2-'17.1'!C8337)*24</f>
        <v>-2.3499999999767169</v>
      </c>
      <c r="R8337" s="3">
        <f>C8337-(M8337-Key!$B$5)/(24*Key!$B$6)</f>
        <v>44130.834101851848</v>
      </c>
      <c r="S8337">
        <f>M8337-Key!$B$5</f>
        <v>14.92</v>
      </c>
      <c r="T8337" s="2">
        <f t="shared" si="650"/>
        <v>44129.847222222219</v>
      </c>
      <c r="U8337" t="str">
        <f t="shared" si="651"/>
        <v>10-25-2020 20:20</v>
      </c>
      <c r="V8337">
        <f>IFERROR(IF(W8337=Z8337,VLOOKUP($U8337,[1]C8842!$G$2:$M$145,3,FALSE),0),0)</f>
        <v>0</v>
      </c>
      <c r="W8337">
        <f>VLOOKUP(RIGHT($V$1,5),Key!$A$9:$B$14,2,FALSE)</f>
        <v>10.199999999999999</v>
      </c>
      <c r="X8337">
        <f t="shared" si="654"/>
        <v>0</v>
      </c>
      <c r="Y8337">
        <f>VLOOKUP(RIGHT($X$1,5),Key!$A$9:$B$14,2,FALSE)</f>
        <v>3.7</v>
      </c>
      <c r="Z8337">
        <f t="shared" si="652"/>
        <v>10.199999999999999</v>
      </c>
      <c r="AA8337">
        <f t="shared" si="653"/>
        <v>0</v>
      </c>
    </row>
    <row r="8338" spans="1:27" x14ac:dyDescent="0.3">
      <c r="A8338">
        <v>100067</v>
      </c>
      <c r="B8338">
        <v>230922</v>
      </c>
      <c r="C8338" s="3">
        <v>44130.847916666666</v>
      </c>
      <c r="D8338">
        <v>3</v>
      </c>
      <c r="E8338">
        <v>2</v>
      </c>
      <c r="F8338" t="s">
        <v>26</v>
      </c>
      <c r="G8338">
        <v>4</v>
      </c>
      <c r="H8338">
        <v>60.734380000000002</v>
      </c>
      <c r="I8338">
        <v>72.449219999999997</v>
      </c>
      <c r="J8338">
        <v>3.4375</v>
      </c>
      <c r="K8338">
        <v>96.039060000000006</v>
      </c>
      <c r="L8338" s="3">
        <v>44130.6</v>
      </c>
      <c r="M8338">
        <v>17.18</v>
      </c>
      <c r="N8338" t="s">
        <v>28</v>
      </c>
      <c r="P8338">
        <f>(C8338-Key!$B$1)*24</f>
        <v>5.2999999999883585</v>
      </c>
      <c r="Q8338">
        <f>(Key!$B$2-'17.1'!C8338)*24</f>
        <v>-2.3499999999767169</v>
      </c>
      <c r="R8338" s="3">
        <f>C8338-(M8338-Key!$B$5)/(24*Key!$B$6)</f>
        <v>44130.834101851848</v>
      </c>
      <c r="S8338">
        <f>M8338-Key!$B$5</f>
        <v>14.92</v>
      </c>
      <c r="T8338" s="2">
        <f t="shared" si="650"/>
        <v>44129.847222222219</v>
      </c>
      <c r="U8338" t="str">
        <f t="shared" si="651"/>
        <v>10-25-2020 20:20</v>
      </c>
      <c r="V8338">
        <f>IFERROR(IF(W8338=Z8338,VLOOKUP($U8338,[1]C8842!$G$2:$M$145,3,FALSE),0),0)</f>
        <v>0</v>
      </c>
      <c r="W8338">
        <f>VLOOKUP(RIGHT($V$1,5),Key!$A$9:$B$14,2,FALSE)</f>
        <v>10.199999999999999</v>
      </c>
      <c r="X8338">
        <f t="shared" si="654"/>
        <v>0</v>
      </c>
      <c r="Y8338">
        <f>VLOOKUP(RIGHT($X$1,5),Key!$A$9:$B$14,2,FALSE)</f>
        <v>3.7</v>
      </c>
      <c r="Z8338">
        <f t="shared" si="652"/>
        <v>10.199999999999999</v>
      </c>
      <c r="AA8338">
        <f t="shared" si="653"/>
        <v>0</v>
      </c>
    </row>
    <row r="8339" spans="1:27" x14ac:dyDescent="0.3">
      <c r="A8339">
        <v>100067</v>
      </c>
      <c r="B8339">
        <v>230922</v>
      </c>
      <c r="C8339" s="3">
        <v>44130.847916666666</v>
      </c>
      <c r="D8339">
        <v>2</v>
      </c>
      <c r="E8339">
        <v>1</v>
      </c>
      <c r="F8339" t="s">
        <v>26</v>
      </c>
      <c r="G8339">
        <v>1</v>
      </c>
      <c r="H8339">
        <v>70.445310000000006</v>
      </c>
      <c r="I8339">
        <v>15.445309999999999</v>
      </c>
      <c r="J8339">
        <v>0.80859380000000003</v>
      </c>
      <c r="K8339">
        <v>81.035160000000005</v>
      </c>
      <c r="L8339" s="3">
        <v>44130.6</v>
      </c>
      <c r="M8339">
        <v>17.18</v>
      </c>
      <c r="N8339" t="s">
        <v>28</v>
      </c>
      <c r="P8339">
        <f>(C8339-Key!$B$1)*24</f>
        <v>5.2999999999883585</v>
      </c>
      <c r="Q8339">
        <f>(Key!$B$2-'17.1'!C8339)*24</f>
        <v>-2.3499999999767169</v>
      </c>
      <c r="R8339" s="3">
        <f>C8339-(M8339-Key!$B$5)/(24*Key!$B$6)</f>
        <v>44130.834101851848</v>
      </c>
      <c r="S8339">
        <f>M8339-Key!$B$5</f>
        <v>14.92</v>
      </c>
      <c r="T8339" s="2">
        <f t="shared" si="650"/>
        <v>44129.847222222219</v>
      </c>
      <c r="U8339" t="str">
        <f t="shared" si="651"/>
        <v>10-25-2020 20:20</v>
      </c>
      <c r="V8339">
        <f>IFERROR(IF(W8339=Z8339,VLOOKUP($U8339,[1]C8842!$G$2:$M$145,3,FALSE),0),0)</f>
        <v>0</v>
      </c>
      <c r="W8339">
        <f>VLOOKUP(RIGHT($V$1,5),Key!$A$9:$B$14,2,FALSE)</f>
        <v>10.199999999999999</v>
      </c>
      <c r="X8339">
        <f t="shared" si="654"/>
        <v>0</v>
      </c>
      <c r="Y8339">
        <f>VLOOKUP(RIGHT($X$1,5),Key!$A$9:$B$14,2,FALSE)</f>
        <v>3.7</v>
      </c>
      <c r="Z8339">
        <f t="shared" si="652"/>
        <v>10.199999999999999</v>
      </c>
      <c r="AA8339">
        <f t="shared" si="653"/>
        <v>0</v>
      </c>
    </row>
    <row r="8340" spans="1:27" x14ac:dyDescent="0.3">
      <c r="A8340">
        <v>100067</v>
      </c>
      <c r="B8340">
        <v>230922</v>
      </c>
      <c r="C8340" s="3">
        <v>44130.847916666666</v>
      </c>
      <c r="D8340">
        <v>0</v>
      </c>
      <c r="E8340">
        <v>2</v>
      </c>
      <c r="F8340" t="s">
        <v>25</v>
      </c>
      <c r="G8340">
        <v>4</v>
      </c>
      <c r="H8340">
        <v>62.617190000000001</v>
      </c>
      <c r="I8340">
        <v>53.523440000000001</v>
      </c>
      <c r="J8340">
        <v>2.53125</v>
      </c>
      <c r="K8340">
        <v>46.019530000000003</v>
      </c>
      <c r="L8340" s="3">
        <v>44130.6</v>
      </c>
      <c r="M8340">
        <v>17.18</v>
      </c>
      <c r="N8340" t="s">
        <v>28</v>
      </c>
      <c r="P8340">
        <f>(C8340-Key!$B$1)*24</f>
        <v>5.2999999999883585</v>
      </c>
      <c r="Q8340">
        <f>(Key!$B$2-'17.1'!C8340)*24</f>
        <v>-2.3499999999767169</v>
      </c>
      <c r="R8340" s="3">
        <f>C8340-(M8340-Key!$B$5)/(24*Key!$B$6)</f>
        <v>44130.834101851848</v>
      </c>
      <c r="S8340">
        <f>M8340-Key!$B$5</f>
        <v>14.92</v>
      </c>
      <c r="T8340" s="2">
        <f t="shared" si="650"/>
        <v>44129.847222222219</v>
      </c>
      <c r="U8340" t="str">
        <f t="shared" si="651"/>
        <v>10-25-2020 20:20</v>
      </c>
      <c r="V8340">
        <f>IFERROR(IF(W8340=Z8340,VLOOKUP($U8340,[1]C8842!$G$2:$M$145,3,FALSE),0),0)</f>
        <v>0</v>
      </c>
      <c r="W8340">
        <f>VLOOKUP(RIGHT($V$1,5),Key!$A$9:$B$14,2,FALSE)</f>
        <v>10.199999999999999</v>
      </c>
      <c r="X8340">
        <f t="shared" si="654"/>
        <v>0</v>
      </c>
      <c r="Y8340">
        <f>VLOOKUP(RIGHT($X$1,5),Key!$A$9:$B$14,2,FALSE)</f>
        <v>3.7</v>
      </c>
      <c r="Z8340">
        <f t="shared" si="652"/>
        <v>10.199999999999999</v>
      </c>
      <c r="AA8340">
        <f t="shared" si="653"/>
        <v>0</v>
      </c>
    </row>
    <row r="8341" spans="1:27" x14ac:dyDescent="0.3">
      <c r="A8341">
        <v>100067</v>
      </c>
      <c r="B8341">
        <v>230922</v>
      </c>
      <c r="C8341" s="3">
        <v>44130.847916666666</v>
      </c>
      <c r="D8341">
        <v>2</v>
      </c>
      <c r="E8341">
        <v>1</v>
      </c>
      <c r="F8341" t="s">
        <v>26</v>
      </c>
      <c r="G8341">
        <v>1</v>
      </c>
      <c r="H8341">
        <v>71.925780000000003</v>
      </c>
      <c r="I8341">
        <v>16.128910000000001</v>
      </c>
      <c r="J8341">
        <v>0.81640630000000003</v>
      </c>
      <c r="K8341">
        <v>81.035160000000005</v>
      </c>
      <c r="L8341" s="3">
        <v>44130.6</v>
      </c>
      <c r="M8341">
        <v>17.18</v>
      </c>
      <c r="N8341" t="s">
        <v>28</v>
      </c>
      <c r="P8341">
        <f>(C8341-Key!$B$1)*24</f>
        <v>5.2999999999883585</v>
      </c>
      <c r="Q8341">
        <f>(Key!$B$2-'17.1'!C8341)*24</f>
        <v>-2.3499999999767169</v>
      </c>
      <c r="R8341" s="3">
        <f>C8341-(M8341-Key!$B$5)/(24*Key!$B$6)</f>
        <v>44130.834101851848</v>
      </c>
      <c r="S8341">
        <f>M8341-Key!$B$5</f>
        <v>14.92</v>
      </c>
      <c r="T8341" s="2">
        <f t="shared" si="650"/>
        <v>44129.847222222219</v>
      </c>
      <c r="U8341" t="str">
        <f t="shared" si="651"/>
        <v>10-25-2020 20:20</v>
      </c>
      <c r="V8341">
        <f>IFERROR(IF(W8341=Z8341,VLOOKUP($U8341,[1]C8842!$G$2:$M$145,3,FALSE),0),0)</f>
        <v>0</v>
      </c>
      <c r="W8341">
        <f>VLOOKUP(RIGHT($V$1,5),Key!$A$9:$B$14,2,FALSE)</f>
        <v>10.199999999999999</v>
      </c>
      <c r="X8341">
        <f t="shared" si="654"/>
        <v>0</v>
      </c>
      <c r="Y8341">
        <f>VLOOKUP(RIGHT($X$1,5),Key!$A$9:$B$14,2,FALSE)</f>
        <v>3.7</v>
      </c>
      <c r="Z8341">
        <f t="shared" si="652"/>
        <v>10.199999999999999</v>
      </c>
      <c r="AA8341">
        <f t="shared" si="653"/>
        <v>0</v>
      </c>
    </row>
    <row r="8342" spans="1:27" x14ac:dyDescent="0.3">
      <c r="A8342">
        <v>100067</v>
      </c>
      <c r="B8342">
        <v>230922</v>
      </c>
      <c r="C8342" s="3">
        <v>44130.847916666666</v>
      </c>
      <c r="D8342">
        <v>1</v>
      </c>
      <c r="E8342">
        <v>1</v>
      </c>
      <c r="F8342" t="s">
        <v>25</v>
      </c>
      <c r="G8342">
        <v>1</v>
      </c>
      <c r="H8342">
        <v>71.066410000000005</v>
      </c>
      <c r="I8342">
        <v>19.910160000000001</v>
      </c>
      <c r="J8342">
        <v>0.96875</v>
      </c>
      <c r="K8342">
        <v>58.023440000000001</v>
      </c>
      <c r="L8342" s="3">
        <v>44130.6</v>
      </c>
      <c r="M8342">
        <v>17.18</v>
      </c>
      <c r="N8342" t="s">
        <v>28</v>
      </c>
      <c r="P8342">
        <f>(C8342-Key!$B$1)*24</f>
        <v>5.2999999999883585</v>
      </c>
      <c r="Q8342">
        <f>(Key!$B$2-'17.1'!C8342)*24</f>
        <v>-2.3499999999767169</v>
      </c>
      <c r="R8342" s="3">
        <f>C8342-(M8342-Key!$B$5)/(24*Key!$B$6)</f>
        <v>44130.834101851848</v>
      </c>
      <c r="S8342">
        <f>M8342-Key!$B$5</f>
        <v>14.92</v>
      </c>
      <c r="T8342" s="2">
        <f t="shared" si="650"/>
        <v>44129.847222222219</v>
      </c>
      <c r="U8342" t="str">
        <f t="shared" si="651"/>
        <v>10-25-2020 20:20</v>
      </c>
      <c r="V8342">
        <f>IFERROR(IF(W8342=Z8342,VLOOKUP($U8342,[1]C8842!$G$2:$M$145,3,FALSE),0),0)</f>
        <v>0</v>
      </c>
      <c r="W8342">
        <f>VLOOKUP(RIGHT($V$1,5),Key!$A$9:$B$14,2,FALSE)</f>
        <v>10.199999999999999</v>
      </c>
      <c r="X8342">
        <f t="shared" si="654"/>
        <v>0</v>
      </c>
      <c r="Y8342">
        <f>VLOOKUP(RIGHT($X$1,5),Key!$A$9:$B$14,2,FALSE)</f>
        <v>3.7</v>
      </c>
      <c r="Z8342">
        <f t="shared" si="652"/>
        <v>10.199999999999999</v>
      </c>
      <c r="AA8342">
        <f t="shared" si="653"/>
        <v>0</v>
      </c>
    </row>
    <row r="8343" spans="1:27" x14ac:dyDescent="0.3">
      <c r="A8343">
        <v>100067</v>
      </c>
      <c r="B8343">
        <v>230922</v>
      </c>
      <c r="C8343" s="3">
        <v>44130.847916666666</v>
      </c>
      <c r="D8343">
        <v>3</v>
      </c>
      <c r="E8343">
        <v>2</v>
      </c>
      <c r="F8343" t="s">
        <v>26</v>
      </c>
      <c r="G8343">
        <v>2</v>
      </c>
      <c r="H8343">
        <v>74.742189999999994</v>
      </c>
      <c r="I8343">
        <v>20.722660000000001</v>
      </c>
      <c r="J8343">
        <v>0.94921880000000003</v>
      </c>
      <c r="K8343">
        <v>93.039060000000006</v>
      </c>
      <c r="L8343" s="3">
        <v>44130.6</v>
      </c>
      <c r="M8343">
        <v>17.18</v>
      </c>
      <c r="N8343" t="s">
        <v>28</v>
      </c>
      <c r="P8343">
        <f>(C8343-Key!$B$1)*24</f>
        <v>5.2999999999883585</v>
      </c>
      <c r="Q8343">
        <f>(Key!$B$2-'17.1'!C8343)*24</f>
        <v>-2.3499999999767169</v>
      </c>
      <c r="R8343" s="3">
        <f>C8343-(M8343-Key!$B$5)/(24*Key!$B$6)</f>
        <v>44130.834101851848</v>
      </c>
      <c r="S8343">
        <f>M8343-Key!$B$5</f>
        <v>14.92</v>
      </c>
      <c r="T8343" s="2">
        <f t="shared" si="650"/>
        <v>44129.847222222219</v>
      </c>
      <c r="U8343" t="str">
        <f t="shared" si="651"/>
        <v>10-25-2020 20:20</v>
      </c>
      <c r="V8343">
        <f>IFERROR(IF(W8343=Z8343,VLOOKUP($U8343,[1]C8842!$G$2:$M$145,3,FALSE),0),0)</f>
        <v>0</v>
      </c>
      <c r="W8343">
        <f>VLOOKUP(RIGHT($V$1,5),Key!$A$9:$B$14,2,FALSE)</f>
        <v>10.199999999999999</v>
      </c>
      <c r="X8343">
        <f t="shared" si="654"/>
        <v>0</v>
      </c>
      <c r="Y8343">
        <f>VLOOKUP(RIGHT($X$1,5),Key!$A$9:$B$14,2,FALSE)</f>
        <v>3.7</v>
      </c>
      <c r="Z8343">
        <f t="shared" si="652"/>
        <v>10.199999999999999</v>
      </c>
      <c r="AA8343">
        <f t="shared" si="653"/>
        <v>0</v>
      </c>
    </row>
    <row r="8344" spans="1:27" x14ac:dyDescent="0.3">
      <c r="A8344">
        <v>100067</v>
      </c>
      <c r="B8344">
        <v>230922</v>
      </c>
      <c r="C8344" s="3">
        <v>44130.847916666666</v>
      </c>
      <c r="D8344">
        <v>3</v>
      </c>
      <c r="E8344">
        <v>2</v>
      </c>
      <c r="F8344" t="s">
        <v>26</v>
      </c>
      <c r="G8344">
        <v>1</v>
      </c>
      <c r="H8344">
        <v>70.652339999999995</v>
      </c>
      <c r="I8344">
        <v>17.9375</v>
      </c>
      <c r="J8344">
        <v>0.8984375</v>
      </c>
      <c r="K8344">
        <v>96.039060000000006</v>
      </c>
      <c r="L8344" s="3">
        <v>44130.6</v>
      </c>
      <c r="M8344">
        <v>17.18</v>
      </c>
      <c r="N8344" t="s">
        <v>28</v>
      </c>
      <c r="P8344">
        <f>(C8344-Key!$B$1)*24</f>
        <v>5.2999999999883585</v>
      </c>
      <c r="Q8344">
        <f>(Key!$B$2-'17.1'!C8344)*24</f>
        <v>-2.3499999999767169</v>
      </c>
      <c r="R8344" s="3">
        <f>C8344-(M8344-Key!$B$5)/(24*Key!$B$6)</f>
        <v>44130.834101851848</v>
      </c>
      <c r="S8344">
        <f>M8344-Key!$B$5</f>
        <v>14.92</v>
      </c>
      <c r="T8344" s="2">
        <f t="shared" si="650"/>
        <v>44129.847222222219</v>
      </c>
      <c r="U8344" t="str">
        <f t="shared" si="651"/>
        <v>10-25-2020 20:20</v>
      </c>
      <c r="V8344">
        <f>IFERROR(IF(W8344=Z8344,VLOOKUP($U8344,[1]C8842!$G$2:$M$145,3,FALSE),0),0)</f>
        <v>0</v>
      </c>
      <c r="W8344">
        <f>VLOOKUP(RIGHT($V$1,5),Key!$A$9:$B$14,2,FALSE)</f>
        <v>10.199999999999999</v>
      </c>
      <c r="X8344">
        <f t="shared" si="654"/>
        <v>0</v>
      </c>
      <c r="Y8344">
        <f>VLOOKUP(RIGHT($X$1,5),Key!$A$9:$B$14,2,FALSE)</f>
        <v>3.7</v>
      </c>
      <c r="Z8344">
        <f t="shared" si="652"/>
        <v>10.199999999999999</v>
      </c>
      <c r="AA8344">
        <f t="shared" si="653"/>
        <v>0</v>
      </c>
    </row>
    <row r="8345" spans="1:27" x14ac:dyDescent="0.3">
      <c r="A8345">
        <v>100067</v>
      </c>
      <c r="B8345">
        <v>230922</v>
      </c>
      <c r="C8345" s="3">
        <v>44130.847916666666</v>
      </c>
      <c r="D8345">
        <v>3</v>
      </c>
      <c r="E8345">
        <v>2</v>
      </c>
      <c r="F8345" t="s">
        <v>26</v>
      </c>
      <c r="G8345">
        <v>1</v>
      </c>
      <c r="H8345">
        <v>67.535160000000005</v>
      </c>
      <c r="I8345">
        <v>15.273440000000001</v>
      </c>
      <c r="J8345">
        <v>0.8359375</v>
      </c>
      <c r="K8345">
        <v>96.039060000000006</v>
      </c>
      <c r="L8345" s="3">
        <v>44130.6</v>
      </c>
      <c r="M8345">
        <v>17.18</v>
      </c>
      <c r="N8345" t="s">
        <v>28</v>
      </c>
      <c r="P8345">
        <f>(C8345-Key!$B$1)*24</f>
        <v>5.2999999999883585</v>
      </c>
      <c r="Q8345">
        <f>(Key!$B$2-'17.1'!C8345)*24</f>
        <v>-2.3499999999767169</v>
      </c>
      <c r="R8345" s="3">
        <f>C8345-(M8345-Key!$B$5)/(24*Key!$B$6)</f>
        <v>44130.834101851848</v>
      </c>
      <c r="S8345">
        <f>M8345-Key!$B$5</f>
        <v>14.92</v>
      </c>
      <c r="T8345" s="2">
        <f t="shared" si="650"/>
        <v>44129.847222222219</v>
      </c>
      <c r="U8345" t="str">
        <f t="shared" si="651"/>
        <v>10-25-2020 20:20</v>
      </c>
      <c r="V8345">
        <f>IFERROR(IF(W8345=Z8345,VLOOKUP($U8345,[1]C8842!$G$2:$M$145,3,FALSE),0),0)</f>
        <v>0</v>
      </c>
      <c r="W8345">
        <f>VLOOKUP(RIGHT($V$1,5),Key!$A$9:$B$14,2,FALSE)</f>
        <v>10.199999999999999</v>
      </c>
      <c r="X8345">
        <f t="shared" si="654"/>
        <v>0</v>
      </c>
      <c r="Y8345">
        <f>VLOOKUP(RIGHT($X$1,5),Key!$A$9:$B$14,2,FALSE)</f>
        <v>3.7</v>
      </c>
      <c r="Z8345">
        <f t="shared" si="652"/>
        <v>10.199999999999999</v>
      </c>
      <c r="AA8345">
        <f t="shared" si="653"/>
        <v>0</v>
      </c>
    </row>
    <row r="8346" spans="1:27" x14ac:dyDescent="0.3">
      <c r="A8346">
        <v>100067</v>
      </c>
      <c r="B8346">
        <v>230922</v>
      </c>
      <c r="C8346" s="3">
        <v>44130.847916666666</v>
      </c>
      <c r="D8346">
        <v>0</v>
      </c>
      <c r="E8346">
        <v>2</v>
      </c>
      <c r="F8346" t="s">
        <v>25</v>
      </c>
      <c r="G8346">
        <v>1</v>
      </c>
      <c r="H8346">
        <v>60.554690000000001</v>
      </c>
      <c r="I8346">
        <v>15.54297</v>
      </c>
      <c r="J8346">
        <v>0.9453125</v>
      </c>
      <c r="K8346">
        <v>46.019530000000003</v>
      </c>
      <c r="L8346" s="3">
        <v>44130.6</v>
      </c>
      <c r="M8346">
        <v>17.18</v>
      </c>
      <c r="N8346" t="s">
        <v>28</v>
      </c>
      <c r="P8346">
        <f>(C8346-Key!$B$1)*24</f>
        <v>5.2999999999883585</v>
      </c>
      <c r="Q8346">
        <f>(Key!$B$2-'17.1'!C8346)*24</f>
        <v>-2.3499999999767169</v>
      </c>
      <c r="R8346" s="3">
        <f>C8346-(M8346-Key!$B$5)/(24*Key!$B$6)</f>
        <v>44130.834101851848</v>
      </c>
      <c r="S8346">
        <f>M8346-Key!$B$5</f>
        <v>14.92</v>
      </c>
      <c r="T8346" s="2">
        <f t="shared" si="650"/>
        <v>44129.847222222219</v>
      </c>
      <c r="U8346" t="str">
        <f t="shared" si="651"/>
        <v>10-25-2020 20:20</v>
      </c>
      <c r="V8346">
        <f>IFERROR(IF(W8346=Z8346,VLOOKUP($U8346,[1]C8842!$G$2:$M$145,3,FALSE),0),0)</f>
        <v>0</v>
      </c>
      <c r="W8346">
        <f>VLOOKUP(RIGHT($V$1,5),Key!$A$9:$B$14,2,FALSE)</f>
        <v>10.199999999999999</v>
      </c>
      <c r="X8346">
        <f t="shared" si="654"/>
        <v>0</v>
      </c>
      <c r="Y8346">
        <f>VLOOKUP(RIGHT($X$1,5),Key!$A$9:$B$14,2,FALSE)</f>
        <v>3.7</v>
      </c>
      <c r="Z8346">
        <f t="shared" si="652"/>
        <v>10.199999999999999</v>
      </c>
      <c r="AA8346">
        <f t="shared" si="653"/>
        <v>0</v>
      </c>
    </row>
    <row r="8347" spans="1:27" x14ac:dyDescent="0.3">
      <c r="A8347">
        <v>100067</v>
      </c>
      <c r="B8347">
        <v>230922</v>
      </c>
      <c r="C8347" s="3">
        <v>44130.847916666666</v>
      </c>
      <c r="D8347">
        <v>1</v>
      </c>
      <c r="E8347">
        <v>1</v>
      </c>
      <c r="F8347" t="s">
        <v>25</v>
      </c>
      <c r="G8347">
        <v>1</v>
      </c>
      <c r="H8347">
        <v>55.234380000000002</v>
      </c>
      <c r="I8347">
        <v>17.785160000000001</v>
      </c>
      <c r="J8347">
        <v>1.144531</v>
      </c>
      <c r="K8347">
        <v>58.023440000000001</v>
      </c>
      <c r="L8347" s="3">
        <v>44130.6</v>
      </c>
      <c r="M8347">
        <v>17.18</v>
      </c>
      <c r="N8347" t="s">
        <v>28</v>
      </c>
      <c r="P8347">
        <f>(C8347-Key!$B$1)*24</f>
        <v>5.2999999999883585</v>
      </c>
      <c r="Q8347">
        <f>(Key!$B$2-'17.1'!C8347)*24</f>
        <v>-2.3499999999767169</v>
      </c>
      <c r="R8347" s="3">
        <f>C8347-(M8347-Key!$B$5)/(24*Key!$B$6)</f>
        <v>44130.834101851848</v>
      </c>
      <c r="S8347">
        <f>M8347-Key!$B$5</f>
        <v>14.92</v>
      </c>
      <c r="T8347" s="2">
        <f t="shared" si="650"/>
        <v>44129.847222222219</v>
      </c>
      <c r="U8347" t="str">
        <f t="shared" si="651"/>
        <v>10-25-2020 20:20</v>
      </c>
      <c r="V8347">
        <f>IFERROR(IF(W8347=Z8347,VLOOKUP($U8347,[1]C8842!$G$2:$M$145,3,FALSE),0),0)</f>
        <v>0</v>
      </c>
      <c r="W8347">
        <f>VLOOKUP(RIGHT($V$1,5),Key!$A$9:$B$14,2,FALSE)</f>
        <v>10.199999999999999</v>
      </c>
      <c r="X8347">
        <f t="shared" si="654"/>
        <v>0</v>
      </c>
      <c r="Y8347">
        <f>VLOOKUP(RIGHT($X$1,5),Key!$A$9:$B$14,2,FALSE)</f>
        <v>3.7</v>
      </c>
      <c r="Z8347">
        <f t="shared" si="652"/>
        <v>10.199999999999999</v>
      </c>
      <c r="AA8347">
        <f t="shared" si="653"/>
        <v>0</v>
      </c>
    </row>
    <row r="8348" spans="1:27" x14ac:dyDescent="0.3">
      <c r="A8348">
        <v>100067</v>
      </c>
      <c r="B8348">
        <v>230922</v>
      </c>
      <c r="C8348" s="3">
        <v>44130.847916666666</v>
      </c>
      <c r="D8348">
        <v>0</v>
      </c>
      <c r="E8348">
        <v>2</v>
      </c>
      <c r="F8348" t="s">
        <v>25</v>
      </c>
      <c r="G8348">
        <v>1</v>
      </c>
      <c r="H8348">
        <v>59.363280000000003</v>
      </c>
      <c r="I8348">
        <v>17.91797</v>
      </c>
      <c r="J8348">
        <v>1.0703130000000001</v>
      </c>
      <c r="K8348">
        <v>46.019530000000003</v>
      </c>
      <c r="L8348" s="3">
        <v>44130.6</v>
      </c>
      <c r="M8348">
        <v>17.18</v>
      </c>
      <c r="N8348" t="s">
        <v>28</v>
      </c>
      <c r="P8348">
        <f>(C8348-Key!$B$1)*24</f>
        <v>5.2999999999883585</v>
      </c>
      <c r="Q8348">
        <f>(Key!$B$2-'17.1'!C8348)*24</f>
        <v>-2.3499999999767169</v>
      </c>
      <c r="R8348" s="3">
        <f>C8348-(M8348-Key!$B$5)/(24*Key!$B$6)</f>
        <v>44130.834101851848</v>
      </c>
      <c r="S8348">
        <f>M8348-Key!$B$5</f>
        <v>14.92</v>
      </c>
      <c r="T8348" s="2">
        <f t="shared" si="650"/>
        <v>44129.847222222219</v>
      </c>
      <c r="U8348" t="str">
        <f t="shared" si="651"/>
        <v>10-25-2020 20:20</v>
      </c>
      <c r="V8348">
        <f>IFERROR(IF(W8348=Z8348,VLOOKUP($U8348,[1]C8842!$G$2:$M$145,3,FALSE),0),0)</f>
        <v>0</v>
      </c>
      <c r="W8348">
        <f>VLOOKUP(RIGHT($V$1,5),Key!$A$9:$B$14,2,FALSE)</f>
        <v>10.199999999999999</v>
      </c>
      <c r="X8348">
        <f t="shared" si="654"/>
        <v>0</v>
      </c>
      <c r="Y8348">
        <f>VLOOKUP(RIGHT($X$1,5),Key!$A$9:$B$14,2,FALSE)</f>
        <v>3.7</v>
      </c>
      <c r="Z8348">
        <f t="shared" si="652"/>
        <v>10.199999999999999</v>
      </c>
      <c r="AA8348">
        <f t="shared" si="653"/>
        <v>0</v>
      </c>
    </row>
    <row r="8349" spans="1:27" x14ac:dyDescent="0.3">
      <c r="A8349">
        <v>100067</v>
      </c>
      <c r="B8349">
        <v>230922</v>
      </c>
      <c r="C8349" s="3">
        <v>44130.847916666666</v>
      </c>
      <c r="D8349">
        <v>3</v>
      </c>
      <c r="E8349">
        <v>2</v>
      </c>
      <c r="F8349" t="s">
        <v>26</v>
      </c>
      <c r="G8349">
        <v>1</v>
      </c>
      <c r="H8349">
        <v>54.191409999999998</v>
      </c>
      <c r="I8349">
        <v>15.492190000000001</v>
      </c>
      <c r="J8349">
        <v>1.0546880000000001</v>
      </c>
      <c r="K8349">
        <v>93.039060000000006</v>
      </c>
      <c r="L8349" s="3">
        <v>44130.6</v>
      </c>
      <c r="M8349">
        <v>17.18</v>
      </c>
      <c r="N8349" t="s">
        <v>28</v>
      </c>
      <c r="P8349">
        <f>(C8349-Key!$B$1)*24</f>
        <v>5.2999999999883585</v>
      </c>
      <c r="Q8349">
        <f>(Key!$B$2-'17.1'!C8349)*24</f>
        <v>-2.3499999999767169</v>
      </c>
      <c r="R8349" s="3">
        <f>C8349-(M8349-Key!$B$5)/(24*Key!$B$6)</f>
        <v>44130.834101851848</v>
      </c>
      <c r="S8349">
        <f>M8349-Key!$B$5</f>
        <v>14.92</v>
      </c>
      <c r="T8349" s="2">
        <f t="shared" si="650"/>
        <v>44129.847222222219</v>
      </c>
      <c r="U8349" t="str">
        <f t="shared" si="651"/>
        <v>10-25-2020 20:20</v>
      </c>
      <c r="V8349">
        <f>IFERROR(IF(W8349=Z8349,VLOOKUP($U8349,[1]C8842!$G$2:$M$145,3,FALSE),0),0)</f>
        <v>0</v>
      </c>
      <c r="W8349">
        <f>VLOOKUP(RIGHT($V$1,5),Key!$A$9:$B$14,2,FALSE)</f>
        <v>10.199999999999999</v>
      </c>
      <c r="X8349">
        <f t="shared" si="654"/>
        <v>0</v>
      </c>
      <c r="Y8349">
        <f>VLOOKUP(RIGHT($X$1,5),Key!$A$9:$B$14,2,FALSE)</f>
        <v>3.7</v>
      </c>
      <c r="Z8349">
        <f t="shared" si="652"/>
        <v>10.199999999999999</v>
      </c>
      <c r="AA8349">
        <f t="shared" si="653"/>
        <v>0</v>
      </c>
    </row>
    <row r="8350" spans="1:27" x14ac:dyDescent="0.3">
      <c r="A8350">
        <v>100067</v>
      </c>
      <c r="B8350">
        <v>230922</v>
      </c>
      <c r="C8350" s="3">
        <v>44130.847916666666</v>
      </c>
      <c r="D8350">
        <v>0</v>
      </c>
      <c r="E8350">
        <v>2</v>
      </c>
      <c r="F8350" t="s">
        <v>25</v>
      </c>
      <c r="G8350">
        <v>1</v>
      </c>
      <c r="H8350">
        <v>67.460939999999994</v>
      </c>
      <c r="I8350">
        <v>15.589840000000001</v>
      </c>
      <c r="J8350">
        <v>0.8515625</v>
      </c>
      <c r="K8350">
        <v>46.019530000000003</v>
      </c>
      <c r="L8350" s="3">
        <v>44130.6</v>
      </c>
      <c r="M8350">
        <v>17.18</v>
      </c>
      <c r="N8350" t="s">
        <v>28</v>
      </c>
      <c r="P8350">
        <f>(C8350-Key!$B$1)*24</f>
        <v>5.2999999999883585</v>
      </c>
      <c r="Q8350">
        <f>(Key!$B$2-'17.1'!C8350)*24</f>
        <v>-2.3499999999767169</v>
      </c>
      <c r="R8350" s="3">
        <f>C8350-(M8350-Key!$B$5)/(24*Key!$B$6)</f>
        <v>44130.834101851848</v>
      </c>
      <c r="S8350">
        <f>M8350-Key!$B$5</f>
        <v>14.92</v>
      </c>
      <c r="T8350" s="2">
        <f t="shared" si="650"/>
        <v>44129.847222222219</v>
      </c>
      <c r="U8350" t="str">
        <f t="shared" si="651"/>
        <v>10-25-2020 20:20</v>
      </c>
      <c r="V8350">
        <f>IFERROR(IF(W8350=Z8350,VLOOKUP($U8350,[1]C8842!$G$2:$M$145,3,FALSE),0),0)</f>
        <v>0</v>
      </c>
      <c r="W8350">
        <f>VLOOKUP(RIGHT($V$1,5),Key!$A$9:$B$14,2,FALSE)</f>
        <v>10.199999999999999</v>
      </c>
      <c r="X8350">
        <f t="shared" si="654"/>
        <v>0</v>
      </c>
      <c r="Y8350">
        <f>VLOOKUP(RIGHT($X$1,5),Key!$A$9:$B$14,2,FALSE)</f>
        <v>3.7</v>
      </c>
      <c r="Z8350">
        <f t="shared" si="652"/>
        <v>10.199999999999999</v>
      </c>
      <c r="AA8350">
        <f t="shared" si="653"/>
        <v>0</v>
      </c>
    </row>
    <row r="8351" spans="1:27" x14ac:dyDescent="0.3">
      <c r="A8351">
        <v>100067</v>
      </c>
      <c r="B8351">
        <v>230922</v>
      </c>
      <c r="C8351" s="3">
        <v>44130.847916666666</v>
      </c>
      <c r="D8351">
        <v>1</v>
      </c>
      <c r="E8351">
        <v>1</v>
      </c>
      <c r="F8351" t="s">
        <v>25</v>
      </c>
      <c r="G8351">
        <v>1</v>
      </c>
      <c r="H8351">
        <v>76.382810000000006</v>
      </c>
      <c r="I8351">
        <v>15.29688</v>
      </c>
      <c r="J8351">
        <v>0.73828130000000003</v>
      </c>
      <c r="K8351">
        <v>58.023440000000001</v>
      </c>
      <c r="L8351" s="3">
        <v>44130.6</v>
      </c>
      <c r="M8351">
        <v>17.18</v>
      </c>
      <c r="N8351" t="s">
        <v>28</v>
      </c>
      <c r="P8351">
        <f>(C8351-Key!$B$1)*24</f>
        <v>5.2999999999883585</v>
      </c>
      <c r="Q8351">
        <f>(Key!$B$2-'17.1'!C8351)*24</f>
        <v>-2.3499999999767169</v>
      </c>
      <c r="R8351" s="3">
        <f>C8351-(M8351-Key!$B$5)/(24*Key!$B$6)</f>
        <v>44130.834101851848</v>
      </c>
      <c r="S8351">
        <f>M8351-Key!$B$5</f>
        <v>14.92</v>
      </c>
      <c r="T8351" s="2">
        <f t="shared" si="650"/>
        <v>44129.847222222219</v>
      </c>
      <c r="U8351" t="str">
        <f t="shared" si="651"/>
        <v>10-25-2020 20:20</v>
      </c>
      <c r="V8351">
        <f>IFERROR(IF(W8351=Z8351,VLOOKUP($U8351,[1]C8842!$G$2:$M$145,3,FALSE),0),0)</f>
        <v>0</v>
      </c>
      <c r="W8351">
        <f>VLOOKUP(RIGHT($V$1,5),Key!$A$9:$B$14,2,FALSE)</f>
        <v>10.199999999999999</v>
      </c>
      <c r="X8351">
        <f t="shared" si="654"/>
        <v>0</v>
      </c>
      <c r="Y8351">
        <f>VLOOKUP(RIGHT($X$1,5),Key!$A$9:$B$14,2,FALSE)</f>
        <v>3.7</v>
      </c>
      <c r="Z8351">
        <f t="shared" si="652"/>
        <v>10.199999999999999</v>
      </c>
      <c r="AA8351">
        <f t="shared" si="653"/>
        <v>0</v>
      </c>
    </row>
    <row r="8352" spans="1:27" x14ac:dyDescent="0.3">
      <c r="A8352">
        <v>100067</v>
      </c>
      <c r="B8352">
        <v>230922</v>
      </c>
      <c r="C8352" s="3">
        <v>44130.848611111112</v>
      </c>
      <c r="D8352">
        <v>2</v>
      </c>
      <c r="E8352">
        <v>1</v>
      </c>
      <c r="F8352" t="s">
        <v>26</v>
      </c>
      <c r="G8352">
        <v>1</v>
      </c>
      <c r="H8352">
        <v>59.75</v>
      </c>
      <c r="I8352">
        <v>16.421880000000002</v>
      </c>
      <c r="J8352">
        <v>0.99609380000000003</v>
      </c>
      <c r="K8352">
        <v>82.035160000000005</v>
      </c>
      <c r="L8352" s="3">
        <v>44130.6</v>
      </c>
      <c r="M8352">
        <v>17.18</v>
      </c>
      <c r="N8352" t="s">
        <v>28</v>
      </c>
      <c r="P8352">
        <f>(C8352-Key!$B$1)*24</f>
        <v>5.3166666667093523</v>
      </c>
      <c r="Q8352">
        <f>(Key!$B$2-'17.1'!C8352)*24</f>
        <v>-2.3666666666977108</v>
      </c>
      <c r="R8352" s="3">
        <f>C8352-(M8352-Key!$B$5)/(24*Key!$B$6)</f>
        <v>44130.834796296294</v>
      </c>
      <c r="S8352">
        <f>M8352-Key!$B$5</f>
        <v>14.92</v>
      </c>
      <c r="T8352" s="2">
        <f t="shared" si="650"/>
        <v>44129.847222222219</v>
      </c>
      <c r="U8352" t="str">
        <f t="shared" si="651"/>
        <v>10-25-2020 20:20</v>
      </c>
      <c r="V8352">
        <f>IFERROR(IF(W8352=Z8352,VLOOKUP($U8352,[1]C8842!$G$2:$M$145,3,FALSE),0),0)</f>
        <v>0</v>
      </c>
      <c r="W8352">
        <f>VLOOKUP(RIGHT($V$1,5),Key!$A$9:$B$14,2,FALSE)</f>
        <v>10.199999999999999</v>
      </c>
      <c r="X8352">
        <f t="shared" si="654"/>
        <v>0</v>
      </c>
      <c r="Y8352">
        <f>VLOOKUP(RIGHT($X$1,5),Key!$A$9:$B$14,2,FALSE)</f>
        <v>3.7</v>
      </c>
      <c r="Z8352">
        <f t="shared" si="652"/>
        <v>10.199999999999999</v>
      </c>
      <c r="AA8352">
        <f t="shared" si="653"/>
        <v>0</v>
      </c>
    </row>
    <row r="8353" spans="1:27" x14ac:dyDescent="0.3">
      <c r="A8353">
        <v>100067</v>
      </c>
      <c r="B8353">
        <v>230922</v>
      </c>
      <c r="C8353" s="3">
        <v>44130.848611111112</v>
      </c>
      <c r="D8353">
        <v>0</v>
      </c>
      <c r="E8353">
        <v>2</v>
      </c>
      <c r="F8353" t="s">
        <v>25</v>
      </c>
      <c r="G8353">
        <v>1</v>
      </c>
      <c r="H8353">
        <v>64.421880000000002</v>
      </c>
      <c r="I8353">
        <v>16.82422</v>
      </c>
      <c r="J8353">
        <v>0.94140630000000003</v>
      </c>
      <c r="K8353">
        <v>47.019530000000003</v>
      </c>
      <c r="L8353" s="3">
        <v>44130.6</v>
      </c>
      <c r="M8353">
        <v>17.18</v>
      </c>
      <c r="N8353" t="s">
        <v>28</v>
      </c>
      <c r="P8353">
        <f>(C8353-Key!$B$1)*24</f>
        <v>5.3166666667093523</v>
      </c>
      <c r="Q8353">
        <f>(Key!$B$2-'17.1'!C8353)*24</f>
        <v>-2.3666666666977108</v>
      </c>
      <c r="R8353" s="3">
        <f>C8353-(M8353-Key!$B$5)/(24*Key!$B$6)</f>
        <v>44130.834796296294</v>
      </c>
      <c r="S8353">
        <f>M8353-Key!$B$5</f>
        <v>14.92</v>
      </c>
      <c r="T8353" s="2">
        <f t="shared" si="650"/>
        <v>44129.847222222219</v>
      </c>
      <c r="U8353" t="str">
        <f t="shared" si="651"/>
        <v>10-25-2020 20:20</v>
      </c>
      <c r="V8353">
        <f>IFERROR(IF(W8353=Z8353,VLOOKUP($U8353,[1]C8842!$G$2:$M$145,3,FALSE),0),0)</f>
        <v>0</v>
      </c>
      <c r="W8353">
        <f>VLOOKUP(RIGHT($V$1,5),Key!$A$9:$B$14,2,FALSE)</f>
        <v>10.199999999999999</v>
      </c>
      <c r="X8353">
        <f t="shared" si="654"/>
        <v>0</v>
      </c>
      <c r="Y8353">
        <f>VLOOKUP(RIGHT($X$1,5),Key!$A$9:$B$14,2,FALSE)</f>
        <v>3.7</v>
      </c>
      <c r="Z8353">
        <f t="shared" si="652"/>
        <v>10.199999999999999</v>
      </c>
      <c r="AA8353">
        <f t="shared" si="653"/>
        <v>0</v>
      </c>
    </row>
    <row r="8354" spans="1:27" x14ac:dyDescent="0.3">
      <c r="A8354">
        <v>100067</v>
      </c>
      <c r="B8354">
        <v>230922</v>
      </c>
      <c r="C8354" s="3">
        <v>44130.848611111112</v>
      </c>
      <c r="D8354">
        <v>3</v>
      </c>
      <c r="E8354">
        <v>2</v>
      </c>
      <c r="F8354" t="s">
        <v>26</v>
      </c>
      <c r="G8354">
        <v>2</v>
      </c>
      <c r="H8354">
        <v>67.144530000000003</v>
      </c>
      <c r="I8354">
        <v>21.289059999999999</v>
      </c>
      <c r="J8354">
        <v>1.082031</v>
      </c>
      <c r="K8354">
        <v>93.039060000000006</v>
      </c>
      <c r="L8354" s="3">
        <v>44130.6</v>
      </c>
      <c r="M8354">
        <v>17.18</v>
      </c>
      <c r="N8354" t="s">
        <v>28</v>
      </c>
      <c r="P8354">
        <f>(C8354-Key!$B$1)*24</f>
        <v>5.3166666667093523</v>
      </c>
      <c r="Q8354">
        <f>(Key!$B$2-'17.1'!C8354)*24</f>
        <v>-2.3666666666977108</v>
      </c>
      <c r="R8354" s="3">
        <f>C8354-(M8354-Key!$B$5)/(24*Key!$B$6)</f>
        <v>44130.834796296294</v>
      </c>
      <c r="S8354">
        <f>M8354-Key!$B$5</f>
        <v>14.92</v>
      </c>
      <c r="T8354" s="2">
        <f t="shared" si="650"/>
        <v>44129.847222222219</v>
      </c>
      <c r="U8354" t="str">
        <f t="shared" si="651"/>
        <v>10-25-2020 20:20</v>
      </c>
      <c r="V8354">
        <f>IFERROR(IF(W8354=Z8354,VLOOKUP($U8354,[1]C8842!$G$2:$M$145,3,FALSE),0),0)</f>
        <v>0</v>
      </c>
      <c r="W8354">
        <f>VLOOKUP(RIGHT($V$1,5),Key!$A$9:$B$14,2,FALSE)</f>
        <v>10.199999999999999</v>
      </c>
      <c r="X8354">
        <f t="shared" si="654"/>
        <v>0</v>
      </c>
      <c r="Y8354">
        <f>VLOOKUP(RIGHT($X$1,5),Key!$A$9:$B$14,2,FALSE)</f>
        <v>3.7</v>
      </c>
      <c r="Z8354">
        <f t="shared" si="652"/>
        <v>10.199999999999999</v>
      </c>
      <c r="AA8354">
        <f t="shared" si="653"/>
        <v>0</v>
      </c>
    </row>
    <row r="8355" spans="1:27" x14ac:dyDescent="0.3">
      <c r="A8355">
        <v>100067</v>
      </c>
      <c r="B8355">
        <v>230922</v>
      </c>
      <c r="C8355" s="3">
        <v>44130.848611111112</v>
      </c>
      <c r="D8355">
        <v>0</v>
      </c>
      <c r="E8355">
        <v>2</v>
      </c>
      <c r="F8355" t="s">
        <v>25</v>
      </c>
      <c r="G8355">
        <v>1</v>
      </c>
      <c r="H8355">
        <v>67.160160000000005</v>
      </c>
      <c r="I8355">
        <v>15.71875</v>
      </c>
      <c r="J8355">
        <v>0.859375</v>
      </c>
      <c r="K8355">
        <v>46.019530000000003</v>
      </c>
      <c r="L8355" s="3">
        <v>44130.6</v>
      </c>
      <c r="M8355">
        <v>17.18</v>
      </c>
      <c r="N8355" t="s">
        <v>28</v>
      </c>
      <c r="P8355">
        <f>(C8355-Key!$B$1)*24</f>
        <v>5.3166666667093523</v>
      </c>
      <c r="Q8355">
        <f>(Key!$B$2-'17.1'!C8355)*24</f>
        <v>-2.3666666666977108</v>
      </c>
      <c r="R8355" s="3">
        <f>C8355-(M8355-Key!$B$5)/(24*Key!$B$6)</f>
        <v>44130.834796296294</v>
      </c>
      <c r="S8355">
        <f>M8355-Key!$B$5</f>
        <v>14.92</v>
      </c>
      <c r="T8355" s="2">
        <f t="shared" si="650"/>
        <v>44129.847222222219</v>
      </c>
      <c r="U8355" t="str">
        <f t="shared" si="651"/>
        <v>10-25-2020 20:20</v>
      </c>
      <c r="V8355">
        <f>IFERROR(IF(W8355=Z8355,VLOOKUP($U8355,[1]C8842!$G$2:$M$145,3,FALSE),0),0)</f>
        <v>0</v>
      </c>
      <c r="W8355">
        <f>VLOOKUP(RIGHT($V$1,5),Key!$A$9:$B$14,2,FALSE)</f>
        <v>10.199999999999999</v>
      </c>
      <c r="X8355">
        <f t="shared" si="654"/>
        <v>0</v>
      </c>
      <c r="Y8355">
        <f>VLOOKUP(RIGHT($X$1,5),Key!$A$9:$B$14,2,FALSE)</f>
        <v>3.7</v>
      </c>
      <c r="Z8355">
        <f t="shared" si="652"/>
        <v>10.199999999999999</v>
      </c>
      <c r="AA8355">
        <f t="shared" si="653"/>
        <v>0</v>
      </c>
    </row>
    <row r="8356" spans="1:27" x14ac:dyDescent="0.3">
      <c r="A8356">
        <v>100067</v>
      </c>
      <c r="B8356">
        <v>230922</v>
      </c>
      <c r="C8356" s="3">
        <v>44130.848611111112</v>
      </c>
      <c r="D8356">
        <v>2</v>
      </c>
      <c r="E8356">
        <v>1</v>
      </c>
      <c r="F8356" t="s">
        <v>26</v>
      </c>
      <c r="G8356">
        <v>1</v>
      </c>
      <c r="H8356">
        <v>66.054689999999994</v>
      </c>
      <c r="I8356">
        <v>17.121089999999999</v>
      </c>
      <c r="J8356">
        <v>0.9296875</v>
      </c>
      <c r="K8356">
        <v>82.035160000000005</v>
      </c>
      <c r="L8356" s="3">
        <v>44130.6</v>
      </c>
      <c r="M8356">
        <v>17.18</v>
      </c>
      <c r="N8356" t="s">
        <v>28</v>
      </c>
      <c r="P8356">
        <f>(C8356-Key!$B$1)*24</f>
        <v>5.3166666667093523</v>
      </c>
      <c r="Q8356">
        <f>(Key!$B$2-'17.1'!C8356)*24</f>
        <v>-2.3666666666977108</v>
      </c>
      <c r="R8356" s="3">
        <f>C8356-(M8356-Key!$B$5)/(24*Key!$B$6)</f>
        <v>44130.834796296294</v>
      </c>
      <c r="S8356">
        <f>M8356-Key!$B$5</f>
        <v>14.92</v>
      </c>
      <c r="T8356" s="2">
        <f t="shared" si="650"/>
        <v>44129.847222222219</v>
      </c>
      <c r="U8356" t="str">
        <f t="shared" si="651"/>
        <v>10-25-2020 20:20</v>
      </c>
      <c r="V8356">
        <f>IFERROR(IF(W8356=Z8356,VLOOKUP($U8356,[1]C8842!$G$2:$M$145,3,FALSE),0),0)</f>
        <v>0</v>
      </c>
      <c r="W8356">
        <f>VLOOKUP(RIGHT($V$1,5),Key!$A$9:$B$14,2,FALSE)</f>
        <v>10.199999999999999</v>
      </c>
      <c r="X8356">
        <f t="shared" si="654"/>
        <v>0</v>
      </c>
      <c r="Y8356">
        <f>VLOOKUP(RIGHT($X$1,5),Key!$A$9:$B$14,2,FALSE)</f>
        <v>3.7</v>
      </c>
      <c r="Z8356">
        <f t="shared" si="652"/>
        <v>10.199999999999999</v>
      </c>
      <c r="AA8356">
        <f t="shared" si="653"/>
        <v>0</v>
      </c>
    </row>
    <row r="8357" spans="1:27" x14ac:dyDescent="0.3">
      <c r="A8357">
        <v>100067</v>
      </c>
      <c r="B8357">
        <v>230922</v>
      </c>
      <c r="C8357" s="3">
        <v>44130.848611111112</v>
      </c>
      <c r="D8357">
        <v>3</v>
      </c>
      <c r="E8357">
        <v>2</v>
      </c>
      <c r="F8357" t="s">
        <v>26</v>
      </c>
      <c r="G8357">
        <v>2</v>
      </c>
      <c r="H8357">
        <v>66.558589999999995</v>
      </c>
      <c r="I8357">
        <v>20.609380000000002</v>
      </c>
      <c r="J8357">
        <v>1.0625</v>
      </c>
      <c r="K8357">
        <v>94.039060000000006</v>
      </c>
      <c r="L8357" s="3">
        <v>44130.6</v>
      </c>
      <c r="M8357">
        <v>17.18</v>
      </c>
      <c r="N8357" t="s">
        <v>28</v>
      </c>
      <c r="P8357">
        <f>(C8357-Key!$B$1)*24</f>
        <v>5.3166666667093523</v>
      </c>
      <c r="Q8357">
        <f>(Key!$B$2-'17.1'!C8357)*24</f>
        <v>-2.3666666666977108</v>
      </c>
      <c r="R8357" s="3">
        <f>C8357-(M8357-Key!$B$5)/(24*Key!$B$6)</f>
        <v>44130.834796296294</v>
      </c>
      <c r="S8357">
        <f>M8357-Key!$B$5</f>
        <v>14.92</v>
      </c>
      <c r="T8357" s="2">
        <f t="shared" si="650"/>
        <v>44129.847222222219</v>
      </c>
      <c r="U8357" t="str">
        <f t="shared" si="651"/>
        <v>10-25-2020 20:20</v>
      </c>
      <c r="V8357">
        <f>IFERROR(IF(W8357=Z8357,VLOOKUP($U8357,[1]C8842!$G$2:$M$145,3,FALSE),0),0)</f>
        <v>0</v>
      </c>
      <c r="W8357">
        <f>VLOOKUP(RIGHT($V$1,5),Key!$A$9:$B$14,2,FALSE)</f>
        <v>10.199999999999999</v>
      </c>
      <c r="X8357">
        <f t="shared" si="654"/>
        <v>0</v>
      </c>
      <c r="Y8357">
        <f>VLOOKUP(RIGHT($X$1,5),Key!$A$9:$B$14,2,FALSE)</f>
        <v>3.7</v>
      </c>
      <c r="Z8357">
        <f t="shared" si="652"/>
        <v>10.199999999999999</v>
      </c>
      <c r="AA8357">
        <f t="shared" si="653"/>
        <v>0</v>
      </c>
    </row>
    <row r="8358" spans="1:27" x14ac:dyDescent="0.3">
      <c r="A8358">
        <v>100067</v>
      </c>
      <c r="B8358">
        <v>230922</v>
      </c>
      <c r="C8358" s="3">
        <v>44130.848611111112</v>
      </c>
      <c r="D8358">
        <v>3</v>
      </c>
      <c r="E8358">
        <v>2</v>
      </c>
      <c r="F8358" t="s">
        <v>26</v>
      </c>
      <c r="G8358">
        <v>1</v>
      </c>
      <c r="H8358">
        <v>67.238280000000003</v>
      </c>
      <c r="I8358">
        <v>16</v>
      </c>
      <c r="J8358">
        <v>0.8671875</v>
      </c>
      <c r="K8358">
        <v>92.039060000000006</v>
      </c>
      <c r="L8358" s="3">
        <v>44130.6</v>
      </c>
      <c r="M8358">
        <v>17.18</v>
      </c>
      <c r="N8358" t="s">
        <v>28</v>
      </c>
      <c r="P8358">
        <f>(C8358-Key!$B$1)*24</f>
        <v>5.3166666667093523</v>
      </c>
      <c r="Q8358">
        <f>(Key!$B$2-'17.1'!C8358)*24</f>
        <v>-2.3666666666977108</v>
      </c>
      <c r="R8358" s="3">
        <f>C8358-(M8358-Key!$B$5)/(24*Key!$B$6)</f>
        <v>44130.834796296294</v>
      </c>
      <c r="S8358">
        <f>M8358-Key!$B$5</f>
        <v>14.92</v>
      </c>
      <c r="T8358" s="2">
        <f t="shared" si="650"/>
        <v>44129.847222222219</v>
      </c>
      <c r="U8358" t="str">
        <f t="shared" si="651"/>
        <v>10-25-2020 20:20</v>
      </c>
      <c r="V8358">
        <f>IFERROR(IF(W8358=Z8358,VLOOKUP($U8358,[1]C8842!$G$2:$M$145,3,FALSE),0),0)</f>
        <v>0</v>
      </c>
      <c r="W8358">
        <f>VLOOKUP(RIGHT($V$1,5),Key!$A$9:$B$14,2,FALSE)</f>
        <v>10.199999999999999</v>
      </c>
      <c r="X8358">
        <f t="shared" si="654"/>
        <v>0</v>
      </c>
      <c r="Y8358">
        <f>VLOOKUP(RIGHT($X$1,5),Key!$A$9:$B$14,2,FALSE)</f>
        <v>3.7</v>
      </c>
      <c r="Z8358">
        <f t="shared" si="652"/>
        <v>10.199999999999999</v>
      </c>
      <c r="AA8358">
        <f t="shared" si="653"/>
        <v>0</v>
      </c>
    </row>
    <row r="8359" spans="1:27" x14ac:dyDescent="0.3">
      <c r="A8359">
        <v>100067</v>
      </c>
      <c r="B8359">
        <v>230922</v>
      </c>
      <c r="C8359" s="3">
        <v>44130.848611111112</v>
      </c>
      <c r="D8359">
        <v>3</v>
      </c>
      <c r="E8359">
        <v>2</v>
      </c>
      <c r="F8359" t="s">
        <v>26</v>
      </c>
      <c r="G8359">
        <v>1</v>
      </c>
      <c r="H8359">
        <v>77.261719999999997</v>
      </c>
      <c r="I8359">
        <v>16.296880000000002</v>
      </c>
      <c r="J8359">
        <v>0.765625</v>
      </c>
      <c r="K8359">
        <v>96.039060000000006</v>
      </c>
      <c r="L8359" s="3">
        <v>44130.6</v>
      </c>
      <c r="M8359">
        <v>17.18</v>
      </c>
      <c r="N8359" t="s">
        <v>28</v>
      </c>
      <c r="P8359">
        <f>(C8359-Key!$B$1)*24</f>
        <v>5.3166666667093523</v>
      </c>
      <c r="Q8359">
        <f>(Key!$B$2-'17.1'!C8359)*24</f>
        <v>-2.3666666666977108</v>
      </c>
      <c r="R8359" s="3">
        <f>C8359-(M8359-Key!$B$5)/(24*Key!$B$6)</f>
        <v>44130.834796296294</v>
      </c>
      <c r="S8359">
        <f>M8359-Key!$B$5</f>
        <v>14.92</v>
      </c>
      <c r="T8359" s="2">
        <f t="shared" si="650"/>
        <v>44129.847222222219</v>
      </c>
      <c r="U8359" t="str">
        <f t="shared" si="651"/>
        <v>10-25-2020 20:20</v>
      </c>
      <c r="V8359">
        <f>IFERROR(IF(W8359=Z8359,VLOOKUP($U8359,[1]C8842!$G$2:$M$145,3,FALSE),0),0)</f>
        <v>0</v>
      </c>
      <c r="W8359">
        <f>VLOOKUP(RIGHT($V$1,5),Key!$A$9:$B$14,2,FALSE)</f>
        <v>10.199999999999999</v>
      </c>
      <c r="X8359">
        <f t="shared" si="654"/>
        <v>0</v>
      </c>
      <c r="Y8359">
        <f>VLOOKUP(RIGHT($X$1,5),Key!$A$9:$B$14,2,FALSE)</f>
        <v>3.7</v>
      </c>
      <c r="Z8359">
        <f t="shared" si="652"/>
        <v>10.199999999999999</v>
      </c>
      <c r="AA8359">
        <f t="shared" si="653"/>
        <v>0</v>
      </c>
    </row>
    <row r="8360" spans="1:27" x14ac:dyDescent="0.3">
      <c r="A8360">
        <v>100067</v>
      </c>
      <c r="B8360">
        <v>230922</v>
      </c>
      <c r="C8360" s="3">
        <v>44130.848611111112</v>
      </c>
      <c r="D8360">
        <v>2</v>
      </c>
      <c r="E8360">
        <v>1</v>
      </c>
      <c r="F8360" t="s">
        <v>26</v>
      </c>
      <c r="G8360">
        <v>1</v>
      </c>
      <c r="H8360">
        <v>72.980469999999997</v>
      </c>
      <c r="I8360">
        <v>16.08203</v>
      </c>
      <c r="J8360">
        <v>0.8046875</v>
      </c>
      <c r="K8360">
        <v>82.035160000000005</v>
      </c>
      <c r="L8360" s="3">
        <v>44130.6</v>
      </c>
      <c r="M8360">
        <v>17.18</v>
      </c>
      <c r="N8360" t="s">
        <v>28</v>
      </c>
      <c r="P8360">
        <f>(C8360-Key!$B$1)*24</f>
        <v>5.3166666667093523</v>
      </c>
      <c r="Q8360">
        <f>(Key!$B$2-'17.1'!C8360)*24</f>
        <v>-2.3666666666977108</v>
      </c>
      <c r="R8360" s="3">
        <f>C8360-(M8360-Key!$B$5)/(24*Key!$B$6)</f>
        <v>44130.834796296294</v>
      </c>
      <c r="S8360">
        <f>M8360-Key!$B$5</f>
        <v>14.92</v>
      </c>
      <c r="T8360" s="2">
        <f t="shared" si="650"/>
        <v>44129.847222222219</v>
      </c>
      <c r="U8360" t="str">
        <f t="shared" si="651"/>
        <v>10-25-2020 20:20</v>
      </c>
      <c r="V8360">
        <f>IFERROR(IF(W8360=Z8360,VLOOKUP($U8360,[1]C8842!$G$2:$M$145,3,FALSE),0),0)</f>
        <v>0</v>
      </c>
      <c r="W8360">
        <f>VLOOKUP(RIGHT($V$1,5),Key!$A$9:$B$14,2,FALSE)</f>
        <v>10.199999999999999</v>
      </c>
      <c r="X8360">
        <f t="shared" si="654"/>
        <v>0</v>
      </c>
      <c r="Y8360">
        <f>VLOOKUP(RIGHT($X$1,5),Key!$A$9:$B$14,2,FALSE)</f>
        <v>3.7</v>
      </c>
      <c r="Z8360">
        <f t="shared" si="652"/>
        <v>10.199999999999999</v>
      </c>
      <c r="AA8360">
        <f t="shared" si="653"/>
        <v>0</v>
      </c>
    </row>
    <row r="8361" spans="1:27" x14ac:dyDescent="0.3">
      <c r="A8361">
        <v>100067</v>
      </c>
      <c r="B8361">
        <v>230922</v>
      </c>
      <c r="C8361" s="3">
        <v>44130.848611111112</v>
      </c>
      <c r="D8361">
        <v>2</v>
      </c>
      <c r="E8361">
        <v>1</v>
      </c>
      <c r="F8361" t="s">
        <v>26</v>
      </c>
      <c r="G8361">
        <v>1</v>
      </c>
      <c r="H8361">
        <v>69.910160000000005</v>
      </c>
      <c r="I8361">
        <v>15.902340000000001</v>
      </c>
      <c r="J8361">
        <v>0.83203130000000003</v>
      </c>
      <c r="K8361">
        <v>79.03125</v>
      </c>
      <c r="L8361" s="3">
        <v>44130.6</v>
      </c>
      <c r="M8361">
        <v>17.18</v>
      </c>
      <c r="N8361" t="s">
        <v>28</v>
      </c>
      <c r="P8361">
        <f>(C8361-Key!$B$1)*24</f>
        <v>5.3166666667093523</v>
      </c>
      <c r="Q8361">
        <f>(Key!$B$2-'17.1'!C8361)*24</f>
        <v>-2.3666666666977108</v>
      </c>
      <c r="R8361" s="3">
        <f>C8361-(M8361-Key!$B$5)/(24*Key!$B$6)</f>
        <v>44130.834796296294</v>
      </c>
      <c r="S8361">
        <f>M8361-Key!$B$5</f>
        <v>14.92</v>
      </c>
      <c r="T8361" s="2">
        <f t="shared" si="650"/>
        <v>44129.847222222219</v>
      </c>
      <c r="U8361" t="str">
        <f t="shared" si="651"/>
        <v>10-25-2020 20:20</v>
      </c>
      <c r="V8361">
        <f>IFERROR(IF(W8361=Z8361,VLOOKUP($U8361,[1]C8842!$G$2:$M$145,3,FALSE),0),0)</f>
        <v>0</v>
      </c>
      <c r="W8361">
        <f>VLOOKUP(RIGHT($V$1,5),Key!$A$9:$B$14,2,FALSE)</f>
        <v>10.199999999999999</v>
      </c>
      <c r="X8361">
        <f t="shared" si="654"/>
        <v>0</v>
      </c>
      <c r="Y8361">
        <f>VLOOKUP(RIGHT($X$1,5),Key!$A$9:$B$14,2,FALSE)</f>
        <v>3.7</v>
      </c>
      <c r="Z8361">
        <f t="shared" si="652"/>
        <v>10.199999999999999</v>
      </c>
      <c r="AA8361">
        <f t="shared" si="653"/>
        <v>0</v>
      </c>
    </row>
    <row r="8362" spans="1:27" x14ac:dyDescent="0.3">
      <c r="A8362">
        <v>100067</v>
      </c>
      <c r="B8362">
        <v>230922</v>
      </c>
      <c r="C8362" s="3">
        <v>44130.848611111112</v>
      </c>
      <c r="D8362">
        <v>3</v>
      </c>
      <c r="E8362">
        <v>2</v>
      </c>
      <c r="F8362" t="s">
        <v>26</v>
      </c>
      <c r="G8362">
        <v>1</v>
      </c>
      <c r="H8362">
        <v>70.3125</v>
      </c>
      <c r="I8362">
        <v>18.507809999999999</v>
      </c>
      <c r="J8362">
        <v>0.92578130000000003</v>
      </c>
      <c r="K8362">
        <v>94.039060000000006</v>
      </c>
      <c r="L8362" s="3">
        <v>44130.6</v>
      </c>
      <c r="M8362">
        <v>17.18</v>
      </c>
      <c r="N8362" t="s">
        <v>28</v>
      </c>
      <c r="P8362">
        <f>(C8362-Key!$B$1)*24</f>
        <v>5.3166666667093523</v>
      </c>
      <c r="Q8362">
        <f>(Key!$B$2-'17.1'!C8362)*24</f>
        <v>-2.3666666666977108</v>
      </c>
      <c r="R8362" s="3">
        <f>C8362-(M8362-Key!$B$5)/(24*Key!$B$6)</f>
        <v>44130.834796296294</v>
      </c>
      <c r="S8362">
        <f>M8362-Key!$B$5</f>
        <v>14.92</v>
      </c>
      <c r="T8362" s="2">
        <f t="shared" si="650"/>
        <v>44129.847222222219</v>
      </c>
      <c r="U8362" t="str">
        <f t="shared" si="651"/>
        <v>10-25-2020 20:20</v>
      </c>
      <c r="V8362">
        <f>IFERROR(IF(W8362=Z8362,VLOOKUP($U8362,[1]C8842!$G$2:$M$145,3,FALSE),0),0)</f>
        <v>0</v>
      </c>
      <c r="W8362">
        <f>VLOOKUP(RIGHT($V$1,5),Key!$A$9:$B$14,2,FALSE)</f>
        <v>10.199999999999999</v>
      </c>
      <c r="X8362">
        <f t="shared" si="654"/>
        <v>0</v>
      </c>
      <c r="Y8362">
        <f>VLOOKUP(RIGHT($X$1,5),Key!$A$9:$B$14,2,FALSE)</f>
        <v>3.7</v>
      </c>
      <c r="Z8362">
        <f t="shared" si="652"/>
        <v>10.199999999999999</v>
      </c>
      <c r="AA8362">
        <f t="shared" si="653"/>
        <v>0</v>
      </c>
    </row>
    <row r="8363" spans="1:27" x14ac:dyDescent="0.3">
      <c r="A8363">
        <v>100067</v>
      </c>
      <c r="B8363">
        <v>230922</v>
      </c>
      <c r="C8363" s="3">
        <v>44130.848611111112</v>
      </c>
      <c r="D8363">
        <v>3</v>
      </c>
      <c r="E8363">
        <v>2</v>
      </c>
      <c r="F8363" t="s">
        <v>26</v>
      </c>
      <c r="G8363">
        <v>2</v>
      </c>
      <c r="H8363">
        <v>60.808590000000002</v>
      </c>
      <c r="I8363">
        <v>20.960940000000001</v>
      </c>
      <c r="J8363">
        <v>1.1796880000000001</v>
      </c>
      <c r="K8363">
        <v>96.039060000000006</v>
      </c>
      <c r="L8363" s="3">
        <v>44130.6</v>
      </c>
      <c r="M8363">
        <v>17.18</v>
      </c>
      <c r="N8363" t="s">
        <v>28</v>
      </c>
      <c r="P8363">
        <f>(C8363-Key!$B$1)*24</f>
        <v>5.3166666667093523</v>
      </c>
      <c r="Q8363">
        <f>(Key!$B$2-'17.1'!C8363)*24</f>
        <v>-2.3666666666977108</v>
      </c>
      <c r="R8363" s="3">
        <f>C8363-(M8363-Key!$B$5)/(24*Key!$B$6)</f>
        <v>44130.834796296294</v>
      </c>
      <c r="S8363">
        <f>M8363-Key!$B$5</f>
        <v>14.92</v>
      </c>
      <c r="T8363" s="2">
        <f t="shared" si="650"/>
        <v>44129.847222222219</v>
      </c>
      <c r="U8363" t="str">
        <f t="shared" si="651"/>
        <v>10-25-2020 20:20</v>
      </c>
      <c r="V8363">
        <f>IFERROR(IF(W8363=Z8363,VLOOKUP($U8363,[1]C8842!$G$2:$M$145,3,FALSE),0),0)</f>
        <v>0</v>
      </c>
      <c r="W8363">
        <f>VLOOKUP(RIGHT($V$1,5),Key!$A$9:$B$14,2,FALSE)</f>
        <v>10.199999999999999</v>
      </c>
      <c r="X8363">
        <f t="shared" si="654"/>
        <v>0</v>
      </c>
      <c r="Y8363">
        <f>VLOOKUP(RIGHT($X$1,5),Key!$A$9:$B$14,2,FALSE)</f>
        <v>3.7</v>
      </c>
      <c r="Z8363">
        <f t="shared" si="652"/>
        <v>10.199999999999999</v>
      </c>
      <c r="AA8363">
        <f t="shared" si="653"/>
        <v>0</v>
      </c>
    </row>
    <row r="8364" spans="1:27" x14ac:dyDescent="0.3">
      <c r="A8364">
        <v>100067</v>
      </c>
      <c r="B8364">
        <v>230922</v>
      </c>
      <c r="C8364" s="3">
        <v>44130.848611111112</v>
      </c>
      <c r="D8364">
        <v>3</v>
      </c>
      <c r="E8364">
        <v>2</v>
      </c>
      <c r="F8364" t="s">
        <v>26</v>
      </c>
      <c r="G8364">
        <v>2</v>
      </c>
      <c r="H8364">
        <v>63.582030000000003</v>
      </c>
      <c r="I8364">
        <v>21.625</v>
      </c>
      <c r="J8364">
        <v>1.15625</v>
      </c>
      <c r="K8364">
        <v>94.039060000000006</v>
      </c>
      <c r="L8364" s="3">
        <v>44130.6</v>
      </c>
      <c r="M8364">
        <v>17.18</v>
      </c>
      <c r="N8364" t="s">
        <v>28</v>
      </c>
      <c r="P8364">
        <f>(C8364-Key!$B$1)*24</f>
        <v>5.3166666667093523</v>
      </c>
      <c r="Q8364">
        <f>(Key!$B$2-'17.1'!C8364)*24</f>
        <v>-2.3666666666977108</v>
      </c>
      <c r="R8364" s="3">
        <f>C8364-(M8364-Key!$B$5)/(24*Key!$B$6)</f>
        <v>44130.834796296294</v>
      </c>
      <c r="S8364">
        <f>M8364-Key!$B$5</f>
        <v>14.92</v>
      </c>
      <c r="T8364" s="2">
        <f t="shared" si="650"/>
        <v>44129.847222222219</v>
      </c>
      <c r="U8364" t="str">
        <f t="shared" si="651"/>
        <v>10-25-2020 20:20</v>
      </c>
      <c r="V8364">
        <f>IFERROR(IF(W8364=Z8364,VLOOKUP($U8364,[1]C8842!$G$2:$M$145,3,FALSE),0),0)</f>
        <v>0</v>
      </c>
      <c r="W8364">
        <f>VLOOKUP(RIGHT($V$1,5),Key!$A$9:$B$14,2,FALSE)</f>
        <v>10.199999999999999</v>
      </c>
      <c r="X8364">
        <f t="shared" si="654"/>
        <v>0</v>
      </c>
      <c r="Y8364">
        <f>VLOOKUP(RIGHT($X$1,5),Key!$A$9:$B$14,2,FALSE)</f>
        <v>3.7</v>
      </c>
      <c r="Z8364">
        <f t="shared" si="652"/>
        <v>10.199999999999999</v>
      </c>
      <c r="AA8364">
        <f t="shared" si="653"/>
        <v>0</v>
      </c>
    </row>
    <row r="8365" spans="1:27" x14ac:dyDescent="0.3">
      <c r="A8365">
        <v>100067</v>
      </c>
      <c r="B8365">
        <v>230922</v>
      </c>
      <c r="C8365" s="3">
        <v>44130.848611111112</v>
      </c>
      <c r="D8365">
        <v>3</v>
      </c>
      <c r="E8365">
        <v>2</v>
      </c>
      <c r="F8365" t="s">
        <v>26</v>
      </c>
      <c r="G8365">
        <v>1</v>
      </c>
      <c r="H8365">
        <v>69.085939999999994</v>
      </c>
      <c r="I8365">
        <v>18.148440000000001</v>
      </c>
      <c r="J8365">
        <v>0.9296875</v>
      </c>
      <c r="K8365">
        <v>90.039060000000006</v>
      </c>
      <c r="L8365" s="3">
        <v>44130.6</v>
      </c>
      <c r="M8365">
        <v>17.18</v>
      </c>
      <c r="N8365" t="s">
        <v>28</v>
      </c>
      <c r="P8365">
        <f>(C8365-Key!$B$1)*24</f>
        <v>5.3166666667093523</v>
      </c>
      <c r="Q8365">
        <f>(Key!$B$2-'17.1'!C8365)*24</f>
        <v>-2.3666666666977108</v>
      </c>
      <c r="R8365" s="3">
        <f>C8365-(M8365-Key!$B$5)/(24*Key!$B$6)</f>
        <v>44130.834796296294</v>
      </c>
      <c r="S8365">
        <f>M8365-Key!$B$5</f>
        <v>14.92</v>
      </c>
      <c r="T8365" s="2">
        <f t="shared" si="650"/>
        <v>44129.847222222219</v>
      </c>
      <c r="U8365" t="str">
        <f t="shared" si="651"/>
        <v>10-25-2020 20:20</v>
      </c>
      <c r="V8365">
        <f>IFERROR(IF(W8365=Z8365,VLOOKUP($U8365,[1]C8842!$G$2:$M$145,3,FALSE),0),0)</f>
        <v>0</v>
      </c>
      <c r="W8365">
        <f>VLOOKUP(RIGHT($V$1,5),Key!$A$9:$B$14,2,FALSE)</f>
        <v>10.199999999999999</v>
      </c>
      <c r="X8365">
        <f t="shared" si="654"/>
        <v>0</v>
      </c>
      <c r="Y8365">
        <f>VLOOKUP(RIGHT($X$1,5),Key!$A$9:$B$14,2,FALSE)</f>
        <v>3.7</v>
      </c>
      <c r="Z8365">
        <f t="shared" si="652"/>
        <v>10.199999999999999</v>
      </c>
      <c r="AA8365">
        <f t="shared" si="653"/>
        <v>0</v>
      </c>
    </row>
    <row r="8366" spans="1:27" x14ac:dyDescent="0.3">
      <c r="A8366">
        <v>100067</v>
      </c>
      <c r="B8366">
        <v>230922</v>
      </c>
      <c r="C8366" s="3">
        <v>44130.848611111112</v>
      </c>
      <c r="D8366">
        <v>2</v>
      </c>
      <c r="E8366">
        <v>1</v>
      </c>
      <c r="F8366" t="s">
        <v>26</v>
      </c>
      <c r="G8366">
        <v>1</v>
      </c>
      <c r="H8366">
        <v>72.285160000000005</v>
      </c>
      <c r="I8366">
        <v>18.058589999999999</v>
      </c>
      <c r="J8366">
        <v>0.8828125</v>
      </c>
      <c r="K8366">
        <v>81.035160000000005</v>
      </c>
      <c r="L8366" s="3">
        <v>44130.6</v>
      </c>
      <c r="M8366">
        <v>17.18</v>
      </c>
      <c r="N8366" t="s">
        <v>28</v>
      </c>
      <c r="P8366">
        <f>(C8366-Key!$B$1)*24</f>
        <v>5.3166666667093523</v>
      </c>
      <c r="Q8366">
        <f>(Key!$B$2-'17.1'!C8366)*24</f>
        <v>-2.3666666666977108</v>
      </c>
      <c r="R8366" s="3">
        <f>C8366-(M8366-Key!$B$5)/(24*Key!$B$6)</f>
        <v>44130.834796296294</v>
      </c>
      <c r="S8366">
        <f>M8366-Key!$B$5</f>
        <v>14.92</v>
      </c>
      <c r="T8366" s="2">
        <f t="shared" si="650"/>
        <v>44129.847222222219</v>
      </c>
      <c r="U8366" t="str">
        <f t="shared" si="651"/>
        <v>10-25-2020 20:20</v>
      </c>
      <c r="V8366">
        <f>IFERROR(IF(W8366=Z8366,VLOOKUP($U8366,[1]C8842!$G$2:$M$145,3,FALSE),0),0)</f>
        <v>0</v>
      </c>
      <c r="W8366">
        <f>VLOOKUP(RIGHT($V$1,5),Key!$A$9:$B$14,2,FALSE)</f>
        <v>10.199999999999999</v>
      </c>
      <c r="X8366">
        <f t="shared" si="654"/>
        <v>0</v>
      </c>
      <c r="Y8366">
        <f>VLOOKUP(RIGHT($X$1,5),Key!$A$9:$B$14,2,FALSE)</f>
        <v>3.7</v>
      </c>
      <c r="Z8366">
        <f t="shared" si="652"/>
        <v>10.199999999999999</v>
      </c>
      <c r="AA8366">
        <f t="shared" si="653"/>
        <v>0</v>
      </c>
    </row>
    <row r="8367" spans="1:27" x14ac:dyDescent="0.3">
      <c r="A8367">
        <v>100067</v>
      </c>
      <c r="B8367">
        <v>230922</v>
      </c>
      <c r="C8367" s="3">
        <v>44130.848611111112</v>
      </c>
      <c r="D8367">
        <v>3</v>
      </c>
      <c r="E8367">
        <v>2</v>
      </c>
      <c r="F8367" t="s">
        <v>26</v>
      </c>
      <c r="G8367">
        <v>1</v>
      </c>
      <c r="H8367">
        <v>66.335939999999994</v>
      </c>
      <c r="I8367">
        <v>19.160160000000001</v>
      </c>
      <c r="J8367">
        <v>1.0078130000000001</v>
      </c>
      <c r="K8367">
        <v>93.039060000000006</v>
      </c>
      <c r="L8367" s="3">
        <v>44130.6</v>
      </c>
      <c r="M8367">
        <v>17.18</v>
      </c>
      <c r="N8367" t="s">
        <v>28</v>
      </c>
      <c r="P8367">
        <f>(C8367-Key!$B$1)*24</f>
        <v>5.3166666667093523</v>
      </c>
      <c r="Q8367">
        <f>(Key!$B$2-'17.1'!C8367)*24</f>
        <v>-2.3666666666977108</v>
      </c>
      <c r="R8367" s="3">
        <f>C8367-(M8367-Key!$B$5)/(24*Key!$B$6)</f>
        <v>44130.834796296294</v>
      </c>
      <c r="S8367">
        <f>M8367-Key!$B$5</f>
        <v>14.92</v>
      </c>
      <c r="T8367" s="2">
        <f t="shared" si="650"/>
        <v>44129.847222222219</v>
      </c>
      <c r="U8367" t="str">
        <f t="shared" si="651"/>
        <v>10-25-2020 20:20</v>
      </c>
      <c r="V8367">
        <f>IFERROR(IF(W8367=Z8367,VLOOKUP($U8367,[1]C8842!$G$2:$M$145,3,FALSE),0),0)</f>
        <v>0</v>
      </c>
      <c r="W8367">
        <f>VLOOKUP(RIGHT($V$1,5),Key!$A$9:$B$14,2,FALSE)</f>
        <v>10.199999999999999</v>
      </c>
      <c r="X8367">
        <f t="shared" si="654"/>
        <v>0</v>
      </c>
      <c r="Y8367">
        <f>VLOOKUP(RIGHT($X$1,5),Key!$A$9:$B$14,2,FALSE)</f>
        <v>3.7</v>
      </c>
      <c r="Z8367">
        <f t="shared" si="652"/>
        <v>10.199999999999999</v>
      </c>
      <c r="AA8367">
        <f t="shared" si="653"/>
        <v>0</v>
      </c>
    </row>
    <row r="8368" spans="1:27" x14ac:dyDescent="0.3">
      <c r="A8368">
        <v>100067</v>
      </c>
      <c r="B8368">
        <v>230922</v>
      </c>
      <c r="C8368" s="3">
        <v>44130.848611111112</v>
      </c>
      <c r="D8368">
        <v>3</v>
      </c>
      <c r="E8368">
        <v>2</v>
      </c>
      <c r="F8368" t="s">
        <v>26</v>
      </c>
      <c r="G8368">
        <v>2</v>
      </c>
      <c r="H8368">
        <v>70.46875</v>
      </c>
      <c r="I8368">
        <v>24.191410000000001</v>
      </c>
      <c r="J8368">
        <v>1.140625</v>
      </c>
      <c r="K8368">
        <v>94.039060000000006</v>
      </c>
      <c r="L8368" s="3">
        <v>44130.6</v>
      </c>
      <c r="M8368">
        <v>17.18</v>
      </c>
      <c r="N8368" t="s">
        <v>28</v>
      </c>
      <c r="P8368">
        <f>(C8368-Key!$B$1)*24</f>
        <v>5.3166666667093523</v>
      </c>
      <c r="Q8368">
        <f>(Key!$B$2-'17.1'!C8368)*24</f>
        <v>-2.3666666666977108</v>
      </c>
      <c r="R8368" s="3">
        <f>C8368-(M8368-Key!$B$5)/(24*Key!$B$6)</f>
        <v>44130.834796296294</v>
      </c>
      <c r="S8368">
        <f>M8368-Key!$B$5</f>
        <v>14.92</v>
      </c>
      <c r="T8368" s="2">
        <f t="shared" si="650"/>
        <v>44129.847222222219</v>
      </c>
      <c r="U8368" t="str">
        <f t="shared" si="651"/>
        <v>10-25-2020 20:20</v>
      </c>
      <c r="V8368">
        <f>IFERROR(IF(W8368=Z8368,VLOOKUP($U8368,[1]C8842!$G$2:$M$145,3,FALSE),0),0)</f>
        <v>0</v>
      </c>
      <c r="W8368">
        <f>VLOOKUP(RIGHT($V$1,5),Key!$A$9:$B$14,2,FALSE)</f>
        <v>10.199999999999999</v>
      </c>
      <c r="X8368">
        <f t="shared" si="654"/>
        <v>0</v>
      </c>
      <c r="Y8368">
        <f>VLOOKUP(RIGHT($X$1,5),Key!$A$9:$B$14,2,FALSE)</f>
        <v>3.7</v>
      </c>
      <c r="Z8368">
        <f t="shared" si="652"/>
        <v>10.199999999999999</v>
      </c>
      <c r="AA8368">
        <f t="shared" si="653"/>
        <v>0</v>
      </c>
    </row>
    <row r="8369" spans="1:27" x14ac:dyDescent="0.3">
      <c r="A8369">
        <v>100067</v>
      </c>
      <c r="B8369">
        <v>230922</v>
      </c>
      <c r="C8369" s="3">
        <v>44130.848611111112</v>
      </c>
      <c r="D8369">
        <v>0</v>
      </c>
      <c r="E8369">
        <v>2</v>
      </c>
      <c r="F8369" t="s">
        <v>25</v>
      </c>
      <c r="G8369">
        <v>3</v>
      </c>
      <c r="H8369">
        <v>63.671880000000002</v>
      </c>
      <c r="I8369">
        <v>35.257809999999999</v>
      </c>
      <c r="J8369">
        <v>1.722656</v>
      </c>
      <c r="K8369">
        <v>46.019530000000003</v>
      </c>
      <c r="L8369" s="3">
        <v>44130.6</v>
      </c>
      <c r="M8369">
        <v>17.18</v>
      </c>
      <c r="N8369" t="s">
        <v>28</v>
      </c>
      <c r="P8369">
        <f>(C8369-Key!$B$1)*24</f>
        <v>5.3166666667093523</v>
      </c>
      <c r="Q8369">
        <f>(Key!$B$2-'17.1'!C8369)*24</f>
        <v>-2.3666666666977108</v>
      </c>
      <c r="R8369" s="3">
        <f>C8369-(M8369-Key!$B$5)/(24*Key!$B$6)</f>
        <v>44130.834796296294</v>
      </c>
      <c r="S8369">
        <f>M8369-Key!$B$5</f>
        <v>14.92</v>
      </c>
      <c r="T8369" s="2">
        <f t="shared" si="650"/>
        <v>44129.847222222219</v>
      </c>
      <c r="U8369" t="str">
        <f t="shared" si="651"/>
        <v>10-25-2020 20:20</v>
      </c>
      <c r="V8369">
        <f>IFERROR(IF(W8369=Z8369,VLOOKUP($U8369,[1]C8842!$G$2:$M$145,3,FALSE),0),0)</f>
        <v>0</v>
      </c>
      <c r="W8369">
        <f>VLOOKUP(RIGHT($V$1,5),Key!$A$9:$B$14,2,FALSE)</f>
        <v>10.199999999999999</v>
      </c>
      <c r="X8369">
        <f t="shared" si="654"/>
        <v>0</v>
      </c>
      <c r="Y8369">
        <f>VLOOKUP(RIGHT($X$1,5),Key!$A$9:$B$14,2,FALSE)</f>
        <v>3.7</v>
      </c>
      <c r="Z8369">
        <f t="shared" si="652"/>
        <v>10.199999999999999</v>
      </c>
      <c r="AA8369">
        <f t="shared" si="653"/>
        <v>0</v>
      </c>
    </row>
    <row r="8370" spans="1:27" x14ac:dyDescent="0.3">
      <c r="A8370">
        <v>100067</v>
      </c>
      <c r="B8370">
        <v>230922</v>
      </c>
      <c r="C8370" s="3">
        <v>44130.848611111112</v>
      </c>
      <c r="D8370">
        <v>3</v>
      </c>
      <c r="E8370">
        <v>2</v>
      </c>
      <c r="F8370" t="s">
        <v>26</v>
      </c>
      <c r="G8370">
        <v>1</v>
      </c>
      <c r="H8370">
        <v>65.101560000000006</v>
      </c>
      <c r="I8370">
        <v>17.921880000000002</v>
      </c>
      <c r="J8370">
        <v>0.9765625</v>
      </c>
      <c r="K8370">
        <v>93.039060000000006</v>
      </c>
      <c r="L8370" s="3">
        <v>44130.6</v>
      </c>
      <c r="M8370">
        <v>17.18</v>
      </c>
      <c r="N8370" t="s">
        <v>28</v>
      </c>
      <c r="P8370">
        <f>(C8370-Key!$B$1)*24</f>
        <v>5.3166666667093523</v>
      </c>
      <c r="Q8370">
        <f>(Key!$B$2-'17.1'!C8370)*24</f>
        <v>-2.3666666666977108</v>
      </c>
      <c r="R8370" s="3">
        <f>C8370-(M8370-Key!$B$5)/(24*Key!$B$6)</f>
        <v>44130.834796296294</v>
      </c>
      <c r="S8370">
        <f>M8370-Key!$B$5</f>
        <v>14.92</v>
      </c>
      <c r="T8370" s="2">
        <f t="shared" si="650"/>
        <v>44129.847222222219</v>
      </c>
      <c r="U8370" t="str">
        <f t="shared" si="651"/>
        <v>10-25-2020 20:20</v>
      </c>
      <c r="V8370">
        <f>IFERROR(IF(W8370=Z8370,VLOOKUP($U8370,[1]C8842!$G$2:$M$145,3,FALSE),0),0)</f>
        <v>0</v>
      </c>
      <c r="W8370">
        <f>VLOOKUP(RIGHT($V$1,5),Key!$A$9:$B$14,2,FALSE)</f>
        <v>10.199999999999999</v>
      </c>
      <c r="X8370">
        <f t="shared" si="654"/>
        <v>0</v>
      </c>
      <c r="Y8370">
        <f>VLOOKUP(RIGHT($X$1,5),Key!$A$9:$B$14,2,FALSE)</f>
        <v>3.7</v>
      </c>
      <c r="Z8370">
        <f t="shared" si="652"/>
        <v>10.199999999999999</v>
      </c>
      <c r="AA8370">
        <f t="shared" si="653"/>
        <v>0</v>
      </c>
    </row>
    <row r="8371" spans="1:27" x14ac:dyDescent="0.3">
      <c r="A8371">
        <v>100067</v>
      </c>
      <c r="B8371">
        <v>230922</v>
      </c>
      <c r="C8371" s="3">
        <v>44130.848611111112</v>
      </c>
      <c r="D8371">
        <v>1</v>
      </c>
      <c r="E8371">
        <v>1</v>
      </c>
      <c r="F8371" t="s">
        <v>25</v>
      </c>
      <c r="G8371">
        <v>2</v>
      </c>
      <c r="H8371">
        <v>59.621090000000002</v>
      </c>
      <c r="I8371">
        <v>21.742190000000001</v>
      </c>
      <c r="J8371">
        <v>1.238281</v>
      </c>
      <c r="K8371">
        <v>57.023440000000001</v>
      </c>
      <c r="L8371" s="3">
        <v>44130.6</v>
      </c>
      <c r="M8371">
        <v>17.18</v>
      </c>
      <c r="N8371" t="s">
        <v>28</v>
      </c>
      <c r="P8371">
        <f>(C8371-Key!$B$1)*24</f>
        <v>5.3166666667093523</v>
      </c>
      <c r="Q8371">
        <f>(Key!$B$2-'17.1'!C8371)*24</f>
        <v>-2.3666666666977108</v>
      </c>
      <c r="R8371" s="3">
        <f>C8371-(M8371-Key!$B$5)/(24*Key!$B$6)</f>
        <v>44130.834796296294</v>
      </c>
      <c r="S8371">
        <f>M8371-Key!$B$5</f>
        <v>14.92</v>
      </c>
      <c r="T8371" s="2">
        <f t="shared" si="650"/>
        <v>44129.847222222219</v>
      </c>
      <c r="U8371" t="str">
        <f t="shared" si="651"/>
        <v>10-25-2020 20:20</v>
      </c>
      <c r="V8371">
        <f>IFERROR(IF(W8371=Z8371,VLOOKUP($U8371,[1]C8842!$G$2:$M$145,3,FALSE),0),0)</f>
        <v>0</v>
      </c>
      <c r="W8371">
        <f>VLOOKUP(RIGHT($V$1,5),Key!$A$9:$B$14,2,FALSE)</f>
        <v>10.199999999999999</v>
      </c>
      <c r="X8371">
        <f t="shared" si="654"/>
        <v>0</v>
      </c>
      <c r="Y8371">
        <f>VLOOKUP(RIGHT($X$1,5),Key!$A$9:$B$14,2,FALSE)</f>
        <v>3.7</v>
      </c>
      <c r="Z8371">
        <f t="shared" si="652"/>
        <v>10.199999999999999</v>
      </c>
      <c r="AA8371">
        <f t="shared" si="653"/>
        <v>0</v>
      </c>
    </row>
    <row r="8372" spans="1:27" x14ac:dyDescent="0.3">
      <c r="A8372">
        <v>100067</v>
      </c>
      <c r="B8372">
        <v>230922</v>
      </c>
      <c r="C8372" s="3">
        <v>44130.848611111112</v>
      </c>
      <c r="D8372">
        <v>3</v>
      </c>
      <c r="E8372">
        <v>2</v>
      </c>
      <c r="F8372" t="s">
        <v>26</v>
      </c>
      <c r="G8372">
        <v>1</v>
      </c>
      <c r="H8372">
        <v>72.332030000000003</v>
      </c>
      <c r="I8372">
        <v>17.20703</v>
      </c>
      <c r="J8372">
        <v>0.8515625</v>
      </c>
      <c r="K8372">
        <v>92.039060000000006</v>
      </c>
      <c r="L8372" s="3">
        <v>44130.6</v>
      </c>
      <c r="M8372">
        <v>17.18</v>
      </c>
      <c r="N8372" t="s">
        <v>28</v>
      </c>
      <c r="P8372">
        <f>(C8372-Key!$B$1)*24</f>
        <v>5.3166666667093523</v>
      </c>
      <c r="Q8372">
        <f>(Key!$B$2-'17.1'!C8372)*24</f>
        <v>-2.3666666666977108</v>
      </c>
      <c r="R8372" s="3">
        <f>C8372-(M8372-Key!$B$5)/(24*Key!$B$6)</f>
        <v>44130.834796296294</v>
      </c>
      <c r="S8372">
        <f>M8372-Key!$B$5</f>
        <v>14.92</v>
      </c>
      <c r="T8372" s="2">
        <f t="shared" si="650"/>
        <v>44129.847222222219</v>
      </c>
      <c r="U8372" t="str">
        <f t="shared" si="651"/>
        <v>10-25-2020 20:20</v>
      </c>
      <c r="V8372">
        <f>IFERROR(IF(W8372=Z8372,VLOOKUP($U8372,[1]C8842!$G$2:$M$145,3,FALSE),0),0)</f>
        <v>0</v>
      </c>
      <c r="W8372">
        <f>VLOOKUP(RIGHT($V$1,5),Key!$A$9:$B$14,2,FALSE)</f>
        <v>10.199999999999999</v>
      </c>
      <c r="X8372">
        <f t="shared" si="654"/>
        <v>0</v>
      </c>
      <c r="Y8372">
        <f>VLOOKUP(RIGHT($X$1,5),Key!$A$9:$B$14,2,FALSE)</f>
        <v>3.7</v>
      </c>
      <c r="Z8372">
        <f t="shared" si="652"/>
        <v>10.199999999999999</v>
      </c>
      <c r="AA8372">
        <f t="shared" si="653"/>
        <v>0</v>
      </c>
    </row>
    <row r="8373" spans="1:27" x14ac:dyDescent="0.3">
      <c r="A8373">
        <v>100067</v>
      </c>
      <c r="B8373">
        <v>230922</v>
      </c>
      <c r="C8373" s="3">
        <v>44130.848611111112</v>
      </c>
      <c r="D8373">
        <v>2</v>
      </c>
      <c r="E8373">
        <v>1</v>
      </c>
      <c r="F8373" t="s">
        <v>26</v>
      </c>
      <c r="G8373">
        <v>1</v>
      </c>
      <c r="H8373">
        <v>70.007810000000006</v>
      </c>
      <c r="I8373">
        <v>15.23047</v>
      </c>
      <c r="J8373">
        <v>0.8046875</v>
      </c>
      <c r="K8373">
        <v>82.035160000000005</v>
      </c>
      <c r="L8373" s="3">
        <v>44130.6</v>
      </c>
      <c r="M8373">
        <v>17.18</v>
      </c>
      <c r="N8373" t="s">
        <v>28</v>
      </c>
      <c r="P8373">
        <f>(C8373-Key!$B$1)*24</f>
        <v>5.3166666667093523</v>
      </c>
      <c r="Q8373">
        <f>(Key!$B$2-'17.1'!C8373)*24</f>
        <v>-2.3666666666977108</v>
      </c>
      <c r="R8373" s="3">
        <f>C8373-(M8373-Key!$B$5)/(24*Key!$B$6)</f>
        <v>44130.834796296294</v>
      </c>
      <c r="S8373">
        <f>M8373-Key!$B$5</f>
        <v>14.92</v>
      </c>
      <c r="T8373" s="2">
        <f t="shared" si="650"/>
        <v>44129.847222222219</v>
      </c>
      <c r="U8373" t="str">
        <f t="shared" si="651"/>
        <v>10-25-2020 20:20</v>
      </c>
      <c r="V8373">
        <f>IFERROR(IF(W8373=Z8373,VLOOKUP($U8373,[1]C8842!$G$2:$M$145,3,FALSE),0),0)</f>
        <v>0</v>
      </c>
      <c r="W8373">
        <f>VLOOKUP(RIGHT($V$1,5),Key!$A$9:$B$14,2,FALSE)</f>
        <v>10.199999999999999</v>
      </c>
      <c r="X8373">
        <f t="shared" si="654"/>
        <v>0</v>
      </c>
      <c r="Y8373">
        <f>VLOOKUP(RIGHT($X$1,5),Key!$A$9:$B$14,2,FALSE)</f>
        <v>3.7</v>
      </c>
      <c r="Z8373">
        <f t="shared" si="652"/>
        <v>10.199999999999999</v>
      </c>
      <c r="AA8373">
        <f t="shared" si="653"/>
        <v>0</v>
      </c>
    </row>
    <row r="8374" spans="1:27" x14ac:dyDescent="0.3">
      <c r="A8374">
        <v>100067</v>
      </c>
      <c r="B8374">
        <v>230922</v>
      </c>
      <c r="C8374" s="3">
        <v>44130.848611111112</v>
      </c>
      <c r="D8374">
        <v>1</v>
      </c>
      <c r="E8374">
        <v>1</v>
      </c>
      <c r="F8374" t="s">
        <v>25</v>
      </c>
      <c r="G8374">
        <v>1</v>
      </c>
      <c r="H8374">
        <v>60.28125</v>
      </c>
      <c r="I8374">
        <v>15.14063</v>
      </c>
      <c r="J8374">
        <v>0.93359380000000003</v>
      </c>
      <c r="K8374">
        <v>56.023440000000001</v>
      </c>
      <c r="L8374" s="3">
        <v>44130.6</v>
      </c>
      <c r="M8374">
        <v>17.18</v>
      </c>
      <c r="N8374" t="s">
        <v>28</v>
      </c>
      <c r="P8374">
        <f>(C8374-Key!$B$1)*24</f>
        <v>5.3166666667093523</v>
      </c>
      <c r="Q8374">
        <f>(Key!$B$2-'17.1'!C8374)*24</f>
        <v>-2.3666666666977108</v>
      </c>
      <c r="R8374" s="3">
        <f>C8374-(M8374-Key!$B$5)/(24*Key!$B$6)</f>
        <v>44130.834796296294</v>
      </c>
      <c r="S8374">
        <f>M8374-Key!$B$5</f>
        <v>14.92</v>
      </c>
      <c r="T8374" s="2">
        <f t="shared" si="650"/>
        <v>44129.847222222219</v>
      </c>
      <c r="U8374" t="str">
        <f t="shared" si="651"/>
        <v>10-25-2020 20:20</v>
      </c>
      <c r="V8374">
        <f>IFERROR(IF(W8374=Z8374,VLOOKUP($U8374,[1]C8842!$G$2:$M$145,3,FALSE),0),0)</f>
        <v>0</v>
      </c>
      <c r="W8374">
        <f>VLOOKUP(RIGHT($V$1,5),Key!$A$9:$B$14,2,FALSE)</f>
        <v>10.199999999999999</v>
      </c>
      <c r="X8374">
        <f t="shared" si="654"/>
        <v>0</v>
      </c>
      <c r="Y8374">
        <f>VLOOKUP(RIGHT($X$1,5),Key!$A$9:$B$14,2,FALSE)</f>
        <v>3.7</v>
      </c>
      <c r="Z8374">
        <f t="shared" si="652"/>
        <v>10.199999999999999</v>
      </c>
      <c r="AA8374">
        <f t="shared" si="653"/>
        <v>0</v>
      </c>
    </row>
    <row r="8375" spans="1:27" x14ac:dyDescent="0.3">
      <c r="A8375">
        <v>100067</v>
      </c>
      <c r="B8375">
        <v>230922</v>
      </c>
      <c r="C8375" s="3">
        <v>44130.848611111112</v>
      </c>
      <c r="D8375">
        <v>0</v>
      </c>
      <c r="E8375">
        <v>2</v>
      </c>
      <c r="F8375" t="s">
        <v>25</v>
      </c>
      <c r="G8375">
        <v>3</v>
      </c>
      <c r="H8375">
        <v>60.921880000000002</v>
      </c>
      <c r="I8375">
        <v>41.050780000000003</v>
      </c>
      <c r="J8375">
        <v>2.0546880000000001</v>
      </c>
      <c r="K8375">
        <v>46.019530000000003</v>
      </c>
      <c r="L8375" s="3">
        <v>44130.6</v>
      </c>
      <c r="M8375">
        <v>17.18</v>
      </c>
      <c r="N8375" t="s">
        <v>28</v>
      </c>
      <c r="P8375">
        <f>(C8375-Key!$B$1)*24</f>
        <v>5.3166666667093523</v>
      </c>
      <c r="Q8375">
        <f>(Key!$B$2-'17.1'!C8375)*24</f>
        <v>-2.3666666666977108</v>
      </c>
      <c r="R8375" s="3">
        <f>C8375-(M8375-Key!$B$5)/(24*Key!$B$6)</f>
        <v>44130.834796296294</v>
      </c>
      <c r="S8375">
        <f>M8375-Key!$B$5</f>
        <v>14.92</v>
      </c>
      <c r="T8375" s="2">
        <f t="shared" si="650"/>
        <v>44129.847222222219</v>
      </c>
      <c r="U8375" t="str">
        <f t="shared" si="651"/>
        <v>10-25-2020 20:20</v>
      </c>
      <c r="V8375">
        <f>IFERROR(IF(W8375=Z8375,VLOOKUP($U8375,[1]C8842!$G$2:$M$145,3,FALSE),0),0)</f>
        <v>0</v>
      </c>
      <c r="W8375">
        <f>VLOOKUP(RIGHT($V$1,5),Key!$A$9:$B$14,2,FALSE)</f>
        <v>10.199999999999999</v>
      </c>
      <c r="X8375">
        <f t="shared" si="654"/>
        <v>0</v>
      </c>
      <c r="Y8375">
        <f>VLOOKUP(RIGHT($X$1,5),Key!$A$9:$B$14,2,FALSE)</f>
        <v>3.7</v>
      </c>
      <c r="Z8375">
        <f t="shared" si="652"/>
        <v>10.199999999999999</v>
      </c>
      <c r="AA8375">
        <f t="shared" si="653"/>
        <v>0</v>
      </c>
    </row>
    <row r="8376" spans="1:27" x14ac:dyDescent="0.3">
      <c r="A8376">
        <v>100067</v>
      </c>
      <c r="B8376">
        <v>230922</v>
      </c>
      <c r="C8376" s="3">
        <v>44130.849305555559</v>
      </c>
      <c r="D8376">
        <v>0</v>
      </c>
      <c r="E8376">
        <v>2</v>
      </c>
      <c r="F8376" t="s">
        <v>25</v>
      </c>
      <c r="G8376">
        <v>1</v>
      </c>
      <c r="H8376">
        <v>64.59375</v>
      </c>
      <c r="I8376">
        <v>17.171880000000002</v>
      </c>
      <c r="J8376">
        <v>0.953125</v>
      </c>
      <c r="K8376">
        <v>44.019530000000003</v>
      </c>
      <c r="L8376" s="3">
        <v>44130.6</v>
      </c>
      <c r="M8376">
        <v>17.18</v>
      </c>
      <c r="N8376" t="s">
        <v>28</v>
      </c>
      <c r="P8376">
        <f>(C8376-Key!$B$1)*24</f>
        <v>5.3333333334303461</v>
      </c>
      <c r="Q8376">
        <f>(Key!$B$2-'17.1'!C8376)*24</f>
        <v>-2.3833333334187046</v>
      </c>
      <c r="R8376" s="3">
        <f>C8376-(M8376-Key!$B$5)/(24*Key!$B$6)</f>
        <v>44130.835490740741</v>
      </c>
      <c r="S8376">
        <f>M8376-Key!$B$5</f>
        <v>14.92</v>
      </c>
      <c r="T8376" s="2">
        <f t="shared" si="650"/>
        <v>44129.847222222219</v>
      </c>
      <c r="U8376" t="str">
        <f t="shared" si="651"/>
        <v>10-25-2020 20:20</v>
      </c>
      <c r="V8376">
        <f>IFERROR(IF(W8376=Z8376,VLOOKUP($U8376,[1]C8842!$G$2:$M$145,3,FALSE),0),0)</f>
        <v>0</v>
      </c>
      <c r="W8376">
        <f>VLOOKUP(RIGHT($V$1,5),Key!$A$9:$B$14,2,FALSE)</f>
        <v>10.199999999999999</v>
      </c>
      <c r="X8376">
        <f t="shared" si="654"/>
        <v>0</v>
      </c>
      <c r="Y8376">
        <f>VLOOKUP(RIGHT($X$1,5),Key!$A$9:$B$14,2,FALSE)</f>
        <v>3.7</v>
      </c>
      <c r="Z8376">
        <f t="shared" si="652"/>
        <v>10.199999999999999</v>
      </c>
      <c r="AA8376">
        <f t="shared" si="653"/>
        <v>0</v>
      </c>
    </row>
    <row r="8377" spans="1:27" x14ac:dyDescent="0.3">
      <c r="A8377">
        <v>100067</v>
      </c>
      <c r="B8377">
        <v>230922</v>
      </c>
      <c r="C8377" s="3">
        <v>44130.849305555559</v>
      </c>
      <c r="D8377">
        <v>3</v>
      </c>
      <c r="E8377">
        <v>2</v>
      </c>
      <c r="F8377" t="s">
        <v>26</v>
      </c>
      <c r="G8377">
        <v>3</v>
      </c>
      <c r="H8377">
        <v>61.003909999999998</v>
      </c>
      <c r="I8377">
        <v>49.207030000000003</v>
      </c>
      <c r="J8377">
        <v>2.40625</v>
      </c>
      <c r="K8377">
        <v>94.039060000000006</v>
      </c>
      <c r="L8377" s="3">
        <v>44130.6</v>
      </c>
      <c r="M8377">
        <v>17.18</v>
      </c>
      <c r="N8377" t="s">
        <v>28</v>
      </c>
      <c r="P8377">
        <f>(C8377-Key!$B$1)*24</f>
        <v>5.3333333334303461</v>
      </c>
      <c r="Q8377">
        <f>(Key!$B$2-'17.1'!C8377)*24</f>
        <v>-2.3833333334187046</v>
      </c>
      <c r="R8377" s="3">
        <f>C8377-(M8377-Key!$B$5)/(24*Key!$B$6)</f>
        <v>44130.835490740741</v>
      </c>
      <c r="S8377">
        <f>M8377-Key!$B$5</f>
        <v>14.92</v>
      </c>
      <c r="T8377" s="2">
        <f t="shared" si="650"/>
        <v>44129.847222222219</v>
      </c>
      <c r="U8377" t="str">
        <f t="shared" si="651"/>
        <v>10-25-2020 20:20</v>
      </c>
      <c r="V8377">
        <f>IFERROR(IF(W8377=Z8377,VLOOKUP($U8377,[1]C8842!$G$2:$M$145,3,FALSE),0),0)</f>
        <v>0</v>
      </c>
      <c r="W8377">
        <f>VLOOKUP(RIGHT($V$1,5),Key!$A$9:$B$14,2,FALSE)</f>
        <v>10.199999999999999</v>
      </c>
      <c r="X8377">
        <f t="shared" si="654"/>
        <v>0</v>
      </c>
      <c r="Y8377">
        <f>VLOOKUP(RIGHT($X$1,5),Key!$A$9:$B$14,2,FALSE)</f>
        <v>3.7</v>
      </c>
      <c r="Z8377">
        <f t="shared" si="652"/>
        <v>10.199999999999999</v>
      </c>
      <c r="AA8377">
        <f t="shared" si="653"/>
        <v>0</v>
      </c>
    </row>
    <row r="8378" spans="1:27" x14ac:dyDescent="0.3">
      <c r="A8378">
        <v>100067</v>
      </c>
      <c r="B8378">
        <v>230922</v>
      </c>
      <c r="C8378" s="3">
        <v>44130.849305555559</v>
      </c>
      <c r="D8378">
        <v>0</v>
      </c>
      <c r="E8378">
        <v>2</v>
      </c>
      <c r="F8378" t="s">
        <v>25</v>
      </c>
      <c r="G8378">
        <v>1</v>
      </c>
      <c r="H8378">
        <v>60.308590000000002</v>
      </c>
      <c r="I8378">
        <v>13.42578</v>
      </c>
      <c r="J8378">
        <v>0.85546880000000003</v>
      </c>
      <c r="K8378">
        <v>46.019530000000003</v>
      </c>
      <c r="L8378" s="3">
        <v>44130.6</v>
      </c>
      <c r="M8378">
        <v>17.18</v>
      </c>
      <c r="N8378" t="s">
        <v>28</v>
      </c>
      <c r="P8378">
        <f>(C8378-Key!$B$1)*24</f>
        <v>5.3333333334303461</v>
      </c>
      <c r="Q8378">
        <f>(Key!$B$2-'17.1'!C8378)*24</f>
        <v>-2.3833333334187046</v>
      </c>
      <c r="R8378" s="3">
        <f>C8378-(M8378-Key!$B$5)/(24*Key!$B$6)</f>
        <v>44130.835490740741</v>
      </c>
      <c r="S8378">
        <f>M8378-Key!$B$5</f>
        <v>14.92</v>
      </c>
      <c r="T8378" s="2">
        <f t="shared" si="650"/>
        <v>44129.847222222219</v>
      </c>
      <c r="U8378" t="str">
        <f t="shared" si="651"/>
        <v>10-25-2020 20:20</v>
      </c>
      <c r="V8378">
        <f>IFERROR(IF(W8378=Z8378,VLOOKUP($U8378,[1]C8842!$G$2:$M$145,3,FALSE),0),0)</f>
        <v>0</v>
      </c>
      <c r="W8378">
        <f>VLOOKUP(RIGHT($V$1,5),Key!$A$9:$B$14,2,FALSE)</f>
        <v>10.199999999999999</v>
      </c>
      <c r="X8378">
        <f t="shared" si="654"/>
        <v>0</v>
      </c>
      <c r="Y8378">
        <f>VLOOKUP(RIGHT($X$1,5),Key!$A$9:$B$14,2,FALSE)</f>
        <v>3.7</v>
      </c>
      <c r="Z8378">
        <f t="shared" si="652"/>
        <v>10.199999999999999</v>
      </c>
      <c r="AA8378">
        <f t="shared" si="653"/>
        <v>0</v>
      </c>
    </row>
    <row r="8379" spans="1:27" x14ac:dyDescent="0.3">
      <c r="A8379">
        <v>100067</v>
      </c>
      <c r="B8379">
        <v>230922</v>
      </c>
      <c r="C8379" s="3">
        <v>44130.849305555559</v>
      </c>
      <c r="D8379">
        <v>1</v>
      </c>
      <c r="E8379">
        <v>1</v>
      </c>
      <c r="F8379" t="s">
        <v>25</v>
      </c>
      <c r="G8379">
        <v>1</v>
      </c>
      <c r="H8379">
        <v>61.226559999999999</v>
      </c>
      <c r="I8379">
        <v>16.097660000000001</v>
      </c>
      <c r="J8379">
        <v>0.9609375</v>
      </c>
      <c r="K8379">
        <v>56.023440000000001</v>
      </c>
      <c r="L8379" s="3">
        <v>44130.6</v>
      </c>
      <c r="M8379">
        <v>17.18</v>
      </c>
      <c r="N8379" t="s">
        <v>28</v>
      </c>
      <c r="P8379">
        <f>(C8379-Key!$B$1)*24</f>
        <v>5.3333333334303461</v>
      </c>
      <c r="Q8379">
        <f>(Key!$B$2-'17.1'!C8379)*24</f>
        <v>-2.3833333334187046</v>
      </c>
      <c r="R8379" s="3">
        <f>C8379-(M8379-Key!$B$5)/(24*Key!$B$6)</f>
        <v>44130.835490740741</v>
      </c>
      <c r="S8379">
        <f>M8379-Key!$B$5</f>
        <v>14.92</v>
      </c>
      <c r="T8379" s="2">
        <f t="shared" si="650"/>
        <v>44129.847222222219</v>
      </c>
      <c r="U8379" t="str">
        <f t="shared" si="651"/>
        <v>10-25-2020 20:20</v>
      </c>
      <c r="V8379">
        <f>IFERROR(IF(W8379=Z8379,VLOOKUP($U8379,[1]C8842!$G$2:$M$145,3,FALSE),0),0)</f>
        <v>0</v>
      </c>
      <c r="W8379">
        <f>VLOOKUP(RIGHT($V$1,5),Key!$A$9:$B$14,2,FALSE)</f>
        <v>10.199999999999999</v>
      </c>
      <c r="X8379">
        <f t="shared" si="654"/>
        <v>0</v>
      </c>
      <c r="Y8379">
        <f>VLOOKUP(RIGHT($X$1,5),Key!$A$9:$B$14,2,FALSE)</f>
        <v>3.7</v>
      </c>
      <c r="Z8379">
        <f t="shared" si="652"/>
        <v>10.199999999999999</v>
      </c>
      <c r="AA8379">
        <f t="shared" si="653"/>
        <v>0</v>
      </c>
    </row>
    <row r="8380" spans="1:27" x14ac:dyDescent="0.3">
      <c r="A8380">
        <v>100067</v>
      </c>
      <c r="B8380">
        <v>230922</v>
      </c>
      <c r="C8380" s="3">
        <v>44130.849305555559</v>
      </c>
      <c r="D8380">
        <v>0</v>
      </c>
      <c r="E8380">
        <v>2</v>
      </c>
      <c r="F8380" t="s">
        <v>25</v>
      </c>
      <c r="G8380">
        <v>1</v>
      </c>
      <c r="H8380">
        <v>60.21875</v>
      </c>
      <c r="I8380">
        <v>16.54297</v>
      </c>
      <c r="J8380">
        <v>0.99609380000000003</v>
      </c>
      <c r="K8380">
        <v>46.019530000000003</v>
      </c>
      <c r="L8380" s="3">
        <v>44130.6</v>
      </c>
      <c r="M8380">
        <v>17.18</v>
      </c>
      <c r="N8380" t="s">
        <v>28</v>
      </c>
      <c r="P8380">
        <f>(C8380-Key!$B$1)*24</f>
        <v>5.3333333334303461</v>
      </c>
      <c r="Q8380">
        <f>(Key!$B$2-'17.1'!C8380)*24</f>
        <v>-2.3833333334187046</v>
      </c>
      <c r="R8380" s="3">
        <f>C8380-(M8380-Key!$B$5)/(24*Key!$B$6)</f>
        <v>44130.835490740741</v>
      </c>
      <c r="S8380">
        <f>M8380-Key!$B$5</f>
        <v>14.92</v>
      </c>
      <c r="T8380" s="2">
        <f t="shared" si="650"/>
        <v>44129.847222222219</v>
      </c>
      <c r="U8380" t="str">
        <f t="shared" si="651"/>
        <v>10-25-2020 20:20</v>
      </c>
      <c r="V8380">
        <f>IFERROR(IF(W8380=Z8380,VLOOKUP($U8380,[1]C8842!$G$2:$M$145,3,FALSE),0),0)</f>
        <v>0</v>
      </c>
      <c r="W8380">
        <f>VLOOKUP(RIGHT($V$1,5),Key!$A$9:$B$14,2,FALSE)</f>
        <v>10.199999999999999</v>
      </c>
      <c r="X8380">
        <f t="shared" si="654"/>
        <v>0</v>
      </c>
      <c r="Y8380">
        <f>VLOOKUP(RIGHT($X$1,5),Key!$A$9:$B$14,2,FALSE)</f>
        <v>3.7</v>
      </c>
      <c r="Z8380">
        <f t="shared" si="652"/>
        <v>10.199999999999999</v>
      </c>
      <c r="AA8380">
        <f t="shared" si="653"/>
        <v>0</v>
      </c>
    </row>
    <row r="8381" spans="1:27" x14ac:dyDescent="0.3">
      <c r="A8381">
        <v>100067</v>
      </c>
      <c r="B8381">
        <v>230922</v>
      </c>
      <c r="C8381" s="3">
        <v>44130.849305555559</v>
      </c>
      <c r="D8381">
        <v>0</v>
      </c>
      <c r="E8381">
        <v>2</v>
      </c>
      <c r="F8381" t="s">
        <v>25</v>
      </c>
      <c r="G8381">
        <v>1</v>
      </c>
      <c r="H8381">
        <v>62.089840000000002</v>
      </c>
      <c r="I8381">
        <v>15.867190000000001</v>
      </c>
      <c r="J8381">
        <v>0.93359380000000003</v>
      </c>
      <c r="K8381">
        <v>46.019530000000003</v>
      </c>
      <c r="L8381" s="3">
        <v>44130.6</v>
      </c>
      <c r="M8381">
        <v>17.18</v>
      </c>
      <c r="N8381" t="s">
        <v>28</v>
      </c>
      <c r="P8381">
        <f>(C8381-Key!$B$1)*24</f>
        <v>5.3333333334303461</v>
      </c>
      <c r="Q8381">
        <f>(Key!$B$2-'17.1'!C8381)*24</f>
        <v>-2.3833333334187046</v>
      </c>
      <c r="R8381" s="3">
        <f>C8381-(M8381-Key!$B$5)/(24*Key!$B$6)</f>
        <v>44130.835490740741</v>
      </c>
      <c r="S8381">
        <f>M8381-Key!$B$5</f>
        <v>14.92</v>
      </c>
      <c r="T8381" s="2">
        <f t="shared" si="650"/>
        <v>44129.847222222219</v>
      </c>
      <c r="U8381" t="str">
        <f t="shared" si="651"/>
        <v>10-25-2020 20:20</v>
      </c>
      <c r="V8381">
        <f>IFERROR(IF(W8381=Z8381,VLOOKUP($U8381,[1]C8842!$G$2:$M$145,3,FALSE),0),0)</f>
        <v>0</v>
      </c>
      <c r="W8381">
        <f>VLOOKUP(RIGHT($V$1,5),Key!$A$9:$B$14,2,FALSE)</f>
        <v>10.199999999999999</v>
      </c>
      <c r="X8381">
        <f t="shared" si="654"/>
        <v>0</v>
      </c>
      <c r="Y8381">
        <f>VLOOKUP(RIGHT($X$1,5),Key!$A$9:$B$14,2,FALSE)</f>
        <v>3.7</v>
      </c>
      <c r="Z8381">
        <f t="shared" si="652"/>
        <v>10.199999999999999</v>
      </c>
      <c r="AA8381">
        <f t="shared" si="653"/>
        <v>0</v>
      </c>
    </row>
    <row r="8382" spans="1:27" x14ac:dyDescent="0.3">
      <c r="A8382">
        <v>100067</v>
      </c>
      <c r="B8382">
        <v>230922</v>
      </c>
      <c r="C8382" s="3">
        <v>44130.849305555559</v>
      </c>
      <c r="D8382">
        <v>0</v>
      </c>
      <c r="E8382">
        <v>2</v>
      </c>
      <c r="F8382" t="s">
        <v>25</v>
      </c>
      <c r="G8382">
        <v>3</v>
      </c>
      <c r="H8382">
        <v>72.207030000000003</v>
      </c>
      <c r="I8382">
        <v>33.296880000000002</v>
      </c>
      <c r="J8382">
        <v>1.4453130000000001</v>
      </c>
      <c r="K8382">
        <v>52.023440000000001</v>
      </c>
      <c r="L8382" s="3">
        <v>44130.6</v>
      </c>
      <c r="M8382">
        <v>17.18</v>
      </c>
      <c r="N8382" t="s">
        <v>28</v>
      </c>
      <c r="P8382">
        <f>(C8382-Key!$B$1)*24</f>
        <v>5.3333333334303461</v>
      </c>
      <c r="Q8382">
        <f>(Key!$B$2-'17.1'!C8382)*24</f>
        <v>-2.3833333334187046</v>
      </c>
      <c r="R8382" s="3">
        <f>C8382-(M8382-Key!$B$5)/(24*Key!$B$6)</f>
        <v>44130.835490740741</v>
      </c>
      <c r="S8382">
        <f>M8382-Key!$B$5</f>
        <v>14.92</v>
      </c>
      <c r="T8382" s="2">
        <f t="shared" si="650"/>
        <v>44129.847222222219</v>
      </c>
      <c r="U8382" t="str">
        <f t="shared" si="651"/>
        <v>10-25-2020 20:20</v>
      </c>
      <c r="V8382">
        <f>IFERROR(IF(W8382=Z8382,VLOOKUP($U8382,[1]C8842!$G$2:$M$145,3,FALSE),0),0)</f>
        <v>0</v>
      </c>
      <c r="W8382">
        <f>VLOOKUP(RIGHT($V$1,5),Key!$A$9:$B$14,2,FALSE)</f>
        <v>10.199999999999999</v>
      </c>
      <c r="X8382">
        <f t="shared" si="654"/>
        <v>0</v>
      </c>
      <c r="Y8382">
        <f>VLOOKUP(RIGHT($X$1,5),Key!$A$9:$B$14,2,FALSE)</f>
        <v>3.7</v>
      </c>
      <c r="Z8382">
        <f t="shared" si="652"/>
        <v>10.199999999999999</v>
      </c>
      <c r="AA8382">
        <f t="shared" si="653"/>
        <v>0</v>
      </c>
    </row>
    <row r="8383" spans="1:27" x14ac:dyDescent="0.3">
      <c r="A8383">
        <v>100067</v>
      </c>
      <c r="B8383">
        <v>230922</v>
      </c>
      <c r="C8383" s="3">
        <v>44130.849305555559</v>
      </c>
      <c r="D8383">
        <v>1</v>
      </c>
      <c r="E8383">
        <v>1</v>
      </c>
      <c r="F8383" t="s">
        <v>25</v>
      </c>
      <c r="G8383">
        <v>1</v>
      </c>
      <c r="H8383">
        <v>63.582030000000003</v>
      </c>
      <c r="I8383">
        <v>15.179690000000001</v>
      </c>
      <c r="J8383">
        <v>0.88671880000000003</v>
      </c>
      <c r="K8383">
        <v>58.023440000000001</v>
      </c>
      <c r="L8383" s="3">
        <v>44130.6</v>
      </c>
      <c r="M8383">
        <v>17.18</v>
      </c>
      <c r="N8383" t="s">
        <v>28</v>
      </c>
      <c r="P8383">
        <f>(C8383-Key!$B$1)*24</f>
        <v>5.3333333334303461</v>
      </c>
      <c r="Q8383">
        <f>(Key!$B$2-'17.1'!C8383)*24</f>
        <v>-2.3833333334187046</v>
      </c>
      <c r="R8383" s="3">
        <f>C8383-(M8383-Key!$B$5)/(24*Key!$B$6)</f>
        <v>44130.835490740741</v>
      </c>
      <c r="S8383">
        <f>M8383-Key!$B$5</f>
        <v>14.92</v>
      </c>
      <c r="T8383" s="2">
        <f t="shared" si="650"/>
        <v>44129.847222222219</v>
      </c>
      <c r="U8383" t="str">
        <f t="shared" si="651"/>
        <v>10-25-2020 20:20</v>
      </c>
      <c r="V8383">
        <f>IFERROR(IF(W8383=Z8383,VLOOKUP($U8383,[1]C8842!$G$2:$M$145,3,FALSE),0),0)</f>
        <v>0</v>
      </c>
      <c r="W8383">
        <f>VLOOKUP(RIGHT($V$1,5),Key!$A$9:$B$14,2,FALSE)</f>
        <v>10.199999999999999</v>
      </c>
      <c r="X8383">
        <f t="shared" si="654"/>
        <v>0</v>
      </c>
      <c r="Y8383">
        <f>VLOOKUP(RIGHT($X$1,5),Key!$A$9:$B$14,2,FALSE)</f>
        <v>3.7</v>
      </c>
      <c r="Z8383">
        <f t="shared" si="652"/>
        <v>10.199999999999999</v>
      </c>
      <c r="AA8383">
        <f t="shared" si="653"/>
        <v>0</v>
      </c>
    </row>
    <row r="8384" spans="1:27" x14ac:dyDescent="0.3">
      <c r="A8384">
        <v>100067</v>
      </c>
      <c r="B8384">
        <v>230922</v>
      </c>
      <c r="C8384" s="3">
        <v>44130.849305555559</v>
      </c>
      <c r="D8384">
        <v>1</v>
      </c>
      <c r="E8384">
        <v>1</v>
      </c>
      <c r="F8384" t="s">
        <v>25</v>
      </c>
      <c r="G8384">
        <v>1</v>
      </c>
      <c r="H8384">
        <v>61.777340000000002</v>
      </c>
      <c r="I8384">
        <v>18.335940000000001</v>
      </c>
      <c r="J8384">
        <v>1.046875</v>
      </c>
      <c r="K8384">
        <v>56.023440000000001</v>
      </c>
      <c r="L8384" s="3">
        <v>44130.6</v>
      </c>
      <c r="M8384">
        <v>17.18</v>
      </c>
      <c r="N8384" t="s">
        <v>28</v>
      </c>
      <c r="P8384">
        <f>(C8384-Key!$B$1)*24</f>
        <v>5.3333333334303461</v>
      </c>
      <c r="Q8384">
        <f>(Key!$B$2-'17.1'!C8384)*24</f>
        <v>-2.3833333334187046</v>
      </c>
      <c r="R8384" s="3">
        <f>C8384-(M8384-Key!$B$5)/(24*Key!$B$6)</f>
        <v>44130.835490740741</v>
      </c>
      <c r="S8384">
        <f>M8384-Key!$B$5</f>
        <v>14.92</v>
      </c>
      <c r="T8384" s="2">
        <f t="shared" si="650"/>
        <v>44129.847222222219</v>
      </c>
      <c r="U8384" t="str">
        <f t="shared" si="651"/>
        <v>10-25-2020 20:20</v>
      </c>
      <c r="V8384">
        <f>IFERROR(IF(W8384=Z8384,VLOOKUP($U8384,[1]C8842!$G$2:$M$145,3,FALSE),0),0)</f>
        <v>0</v>
      </c>
      <c r="W8384">
        <f>VLOOKUP(RIGHT($V$1,5),Key!$A$9:$B$14,2,FALSE)</f>
        <v>10.199999999999999</v>
      </c>
      <c r="X8384">
        <f t="shared" si="654"/>
        <v>0</v>
      </c>
      <c r="Y8384">
        <f>VLOOKUP(RIGHT($X$1,5),Key!$A$9:$B$14,2,FALSE)</f>
        <v>3.7</v>
      </c>
      <c r="Z8384">
        <f t="shared" si="652"/>
        <v>10.199999999999999</v>
      </c>
      <c r="AA8384">
        <f t="shared" si="653"/>
        <v>0</v>
      </c>
    </row>
    <row r="8385" spans="1:27" x14ac:dyDescent="0.3">
      <c r="A8385">
        <v>100067</v>
      </c>
      <c r="B8385">
        <v>230922</v>
      </c>
      <c r="C8385" s="3">
        <v>44130.849305555559</v>
      </c>
      <c r="D8385">
        <v>0</v>
      </c>
      <c r="E8385">
        <v>2</v>
      </c>
      <c r="F8385" t="s">
        <v>25</v>
      </c>
      <c r="G8385">
        <v>1</v>
      </c>
      <c r="H8385">
        <v>68.273439999999994</v>
      </c>
      <c r="I8385">
        <v>15.98828</v>
      </c>
      <c r="J8385">
        <v>0.85546880000000003</v>
      </c>
      <c r="K8385">
        <v>44.019530000000003</v>
      </c>
      <c r="L8385" s="3">
        <v>44130.6</v>
      </c>
      <c r="M8385">
        <v>17.18</v>
      </c>
      <c r="N8385" t="s">
        <v>28</v>
      </c>
      <c r="P8385">
        <f>(C8385-Key!$B$1)*24</f>
        <v>5.3333333334303461</v>
      </c>
      <c r="Q8385">
        <f>(Key!$B$2-'17.1'!C8385)*24</f>
        <v>-2.3833333334187046</v>
      </c>
      <c r="R8385" s="3">
        <f>C8385-(M8385-Key!$B$5)/(24*Key!$B$6)</f>
        <v>44130.835490740741</v>
      </c>
      <c r="S8385">
        <f>M8385-Key!$B$5</f>
        <v>14.92</v>
      </c>
      <c r="T8385" s="2">
        <f t="shared" si="650"/>
        <v>44129.847222222219</v>
      </c>
      <c r="U8385" t="str">
        <f t="shared" si="651"/>
        <v>10-25-2020 20:20</v>
      </c>
      <c r="V8385">
        <f>IFERROR(IF(W8385=Z8385,VLOOKUP($U8385,[1]C8842!$G$2:$M$145,3,FALSE),0),0)</f>
        <v>0</v>
      </c>
      <c r="W8385">
        <f>VLOOKUP(RIGHT($V$1,5),Key!$A$9:$B$14,2,FALSE)</f>
        <v>10.199999999999999</v>
      </c>
      <c r="X8385">
        <f t="shared" si="654"/>
        <v>0</v>
      </c>
      <c r="Y8385">
        <f>VLOOKUP(RIGHT($X$1,5),Key!$A$9:$B$14,2,FALSE)</f>
        <v>3.7</v>
      </c>
      <c r="Z8385">
        <f t="shared" si="652"/>
        <v>10.199999999999999</v>
      </c>
      <c r="AA8385">
        <f t="shared" si="653"/>
        <v>0</v>
      </c>
    </row>
    <row r="8386" spans="1:27" x14ac:dyDescent="0.3">
      <c r="A8386">
        <v>100067</v>
      </c>
      <c r="B8386">
        <v>230922</v>
      </c>
      <c r="C8386" s="3">
        <v>44130.849305555559</v>
      </c>
      <c r="D8386">
        <v>1</v>
      </c>
      <c r="E8386">
        <v>1</v>
      </c>
      <c r="F8386" t="s">
        <v>25</v>
      </c>
      <c r="G8386">
        <v>1</v>
      </c>
      <c r="H8386">
        <v>69.511719999999997</v>
      </c>
      <c r="I8386">
        <v>16.464839999999999</v>
      </c>
      <c r="J8386">
        <v>0.859375</v>
      </c>
      <c r="K8386">
        <v>59.023440000000001</v>
      </c>
      <c r="L8386" s="3">
        <v>44130.6</v>
      </c>
      <c r="M8386">
        <v>17.18</v>
      </c>
      <c r="N8386" t="s">
        <v>28</v>
      </c>
      <c r="P8386">
        <f>(C8386-Key!$B$1)*24</f>
        <v>5.3333333334303461</v>
      </c>
      <c r="Q8386">
        <f>(Key!$B$2-'17.1'!C8386)*24</f>
        <v>-2.3833333334187046</v>
      </c>
      <c r="R8386" s="3">
        <f>C8386-(M8386-Key!$B$5)/(24*Key!$B$6)</f>
        <v>44130.835490740741</v>
      </c>
      <c r="S8386">
        <f>M8386-Key!$B$5</f>
        <v>14.92</v>
      </c>
      <c r="T8386" s="2">
        <f t="shared" si="650"/>
        <v>44129.847222222219</v>
      </c>
      <c r="U8386" t="str">
        <f t="shared" si="651"/>
        <v>10-25-2020 20:20</v>
      </c>
      <c r="V8386">
        <f>IFERROR(IF(W8386=Z8386,VLOOKUP($U8386,[1]C8842!$G$2:$M$145,3,FALSE),0),0)</f>
        <v>0</v>
      </c>
      <c r="W8386">
        <f>VLOOKUP(RIGHT($V$1,5),Key!$A$9:$B$14,2,FALSE)</f>
        <v>10.199999999999999</v>
      </c>
      <c r="X8386">
        <f t="shared" si="654"/>
        <v>0</v>
      </c>
      <c r="Y8386">
        <f>VLOOKUP(RIGHT($X$1,5),Key!$A$9:$B$14,2,FALSE)</f>
        <v>3.7</v>
      </c>
      <c r="Z8386">
        <f t="shared" si="652"/>
        <v>10.199999999999999</v>
      </c>
      <c r="AA8386">
        <f t="shared" si="653"/>
        <v>0</v>
      </c>
    </row>
    <row r="8387" spans="1:27" x14ac:dyDescent="0.3">
      <c r="A8387">
        <v>100067</v>
      </c>
      <c r="B8387">
        <v>230922</v>
      </c>
      <c r="C8387" s="3">
        <v>44130.849305555559</v>
      </c>
      <c r="D8387">
        <v>2</v>
      </c>
      <c r="E8387">
        <v>1</v>
      </c>
      <c r="F8387" t="s">
        <v>26</v>
      </c>
      <c r="G8387">
        <v>2</v>
      </c>
      <c r="H8387">
        <v>75.023439999999994</v>
      </c>
      <c r="I8387">
        <v>21.55078</v>
      </c>
      <c r="J8387">
        <v>0.9765625</v>
      </c>
      <c r="K8387">
        <v>80.03125</v>
      </c>
      <c r="L8387" s="3">
        <v>44130.6</v>
      </c>
      <c r="M8387">
        <v>17.18</v>
      </c>
      <c r="N8387" t="s">
        <v>28</v>
      </c>
      <c r="P8387">
        <f>(C8387-Key!$B$1)*24</f>
        <v>5.3333333334303461</v>
      </c>
      <c r="Q8387">
        <f>(Key!$B$2-'17.1'!C8387)*24</f>
        <v>-2.3833333334187046</v>
      </c>
      <c r="R8387" s="3">
        <f>C8387-(M8387-Key!$B$5)/(24*Key!$B$6)</f>
        <v>44130.835490740741</v>
      </c>
      <c r="S8387">
        <f>M8387-Key!$B$5</f>
        <v>14.92</v>
      </c>
      <c r="T8387" s="2">
        <f t="shared" ref="T8387:T8450" si="655">ROUND(C8387*24*60/10,0)/(24*6)-1</f>
        <v>44129.847222222219</v>
      </c>
      <c r="U8387" t="str">
        <f t="shared" ref="U8387:U8450" si="656">TEXT(T8387,"mm-dd-yyyy hh:mm")</f>
        <v>10-25-2020 20:20</v>
      </c>
      <c r="V8387">
        <f>IFERROR(IF(W8387=Z8387,VLOOKUP($U8387,[1]C8842!$G$2:$M$145,3,FALSE),0),0)</f>
        <v>0</v>
      </c>
      <c r="W8387">
        <f>VLOOKUP(RIGHT($V$1,5),Key!$A$9:$B$14,2,FALSE)</f>
        <v>10.199999999999999</v>
      </c>
      <c r="X8387">
        <f t="shared" si="654"/>
        <v>0</v>
      </c>
      <c r="Y8387">
        <f>VLOOKUP(RIGHT($X$1,5),Key!$A$9:$B$14,2,FALSE)</f>
        <v>3.7</v>
      </c>
      <c r="Z8387">
        <f t="shared" ref="Z8387:Z8450" si="657">M8387-MIN(ABS(Y8387-M8387),ABS(W8387-M8387))</f>
        <v>10.199999999999999</v>
      </c>
      <c r="AA8387">
        <f t="shared" ref="AA8387:AA8450" si="658">SUM(V8387,X8387)</f>
        <v>0</v>
      </c>
    </row>
    <row r="8388" spans="1:27" x14ac:dyDescent="0.3">
      <c r="A8388">
        <v>100067</v>
      </c>
      <c r="B8388">
        <v>230922</v>
      </c>
      <c r="C8388" s="3">
        <v>44130.849305555559</v>
      </c>
      <c r="D8388">
        <v>0</v>
      </c>
      <c r="E8388">
        <v>2</v>
      </c>
      <c r="F8388" t="s">
        <v>25</v>
      </c>
      <c r="G8388">
        <v>1</v>
      </c>
      <c r="H8388">
        <v>59.023440000000001</v>
      </c>
      <c r="I8388">
        <v>17.527339999999999</v>
      </c>
      <c r="J8388">
        <v>1.058594</v>
      </c>
      <c r="K8388">
        <v>46.019530000000003</v>
      </c>
      <c r="L8388" s="3">
        <v>44130.6</v>
      </c>
      <c r="M8388">
        <v>17.18</v>
      </c>
      <c r="N8388" t="s">
        <v>28</v>
      </c>
      <c r="P8388">
        <f>(C8388-Key!$B$1)*24</f>
        <v>5.3333333334303461</v>
      </c>
      <c r="Q8388">
        <f>(Key!$B$2-'17.1'!C8388)*24</f>
        <v>-2.3833333334187046</v>
      </c>
      <c r="R8388" s="3">
        <f>C8388-(M8388-Key!$B$5)/(24*Key!$B$6)</f>
        <v>44130.835490740741</v>
      </c>
      <c r="S8388">
        <f>M8388-Key!$B$5</f>
        <v>14.92</v>
      </c>
      <c r="T8388" s="2">
        <f t="shared" si="655"/>
        <v>44129.847222222219</v>
      </c>
      <c r="U8388" t="str">
        <f t="shared" si="656"/>
        <v>10-25-2020 20:20</v>
      </c>
      <c r="V8388">
        <f>IFERROR(IF(W8388=Z8388,VLOOKUP($U8388,[1]C8842!$G$2:$M$145,3,FALSE),0),0)</f>
        <v>0</v>
      </c>
      <c r="W8388">
        <f>VLOOKUP(RIGHT($V$1,5),Key!$A$9:$B$14,2,FALSE)</f>
        <v>10.199999999999999</v>
      </c>
      <c r="X8388">
        <f t="shared" ref="X8388:X8451" si="659">$X$2</f>
        <v>0</v>
      </c>
      <c r="Y8388">
        <f>VLOOKUP(RIGHT($X$1,5),Key!$A$9:$B$14,2,FALSE)</f>
        <v>3.7</v>
      </c>
      <c r="Z8388">
        <f t="shared" si="657"/>
        <v>10.199999999999999</v>
      </c>
      <c r="AA8388">
        <f t="shared" si="658"/>
        <v>0</v>
      </c>
    </row>
    <row r="8389" spans="1:27" x14ac:dyDescent="0.3">
      <c r="A8389">
        <v>100067</v>
      </c>
      <c r="B8389">
        <v>230922</v>
      </c>
      <c r="C8389" s="3">
        <v>44130.849305555559</v>
      </c>
      <c r="D8389">
        <v>0</v>
      </c>
      <c r="E8389">
        <v>2</v>
      </c>
      <c r="F8389" t="s">
        <v>25</v>
      </c>
      <c r="G8389">
        <v>2</v>
      </c>
      <c r="H8389">
        <v>53.148440000000001</v>
      </c>
      <c r="I8389">
        <v>20.152339999999999</v>
      </c>
      <c r="J8389">
        <v>1.308594</v>
      </c>
      <c r="K8389">
        <v>46.019530000000003</v>
      </c>
      <c r="L8389" s="3">
        <v>44130.6</v>
      </c>
      <c r="M8389">
        <v>17.18</v>
      </c>
      <c r="N8389" t="s">
        <v>28</v>
      </c>
      <c r="P8389">
        <f>(C8389-Key!$B$1)*24</f>
        <v>5.3333333334303461</v>
      </c>
      <c r="Q8389">
        <f>(Key!$B$2-'17.1'!C8389)*24</f>
        <v>-2.3833333334187046</v>
      </c>
      <c r="R8389" s="3">
        <f>C8389-(M8389-Key!$B$5)/(24*Key!$B$6)</f>
        <v>44130.835490740741</v>
      </c>
      <c r="S8389">
        <f>M8389-Key!$B$5</f>
        <v>14.92</v>
      </c>
      <c r="T8389" s="2">
        <f t="shared" si="655"/>
        <v>44129.847222222219</v>
      </c>
      <c r="U8389" t="str">
        <f t="shared" si="656"/>
        <v>10-25-2020 20:20</v>
      </c>
      <c r="V8389">
        <f>IFERROR(IF(W8389=Z8389,VLOOKUP($U8389,[1]C8842!$G$2:$M$145,3,FALSE),0),0)</f>
        <v>0</v>
      </c>
      <c r="W8389">
        <f>VLOOKUP(RIGHT($V$1,5),Key!$A$9:$B$14,2,FALSE)</f>
        <v>10.199999999999999</v>
      </c>
      <c r="X8389">
        <f t="shared" si="659"/>
        <v>0</v>
      </c>
      <c r="Y8389">
        <f>VLOOKUP(RIGHT($X$1,5),Key!$A$9:$B$14,2,FALSE)</f>
        <v>3.7</v>
      </c>
      <c r="Z8389">
        <f t="shared" si="657"/>
        <v>10.199999999999999</v>
      </c>
      <c r="AA8389">
        <f t="shared" si="658"/>
        <v>0</v>
      </c>
    </row>
    <row r="8390" spans="1:27" x14ac:dyDescent="0.3">
      <c r="A8390">
        <v>100067</v>
      </c>
      <c r="B8390">
        <v>230922</v>
      </c>
      <c r="C8390" s="3">
        <v>44130.849305555559</v>
      </c>
      <c r="D8390">
        <v>1</v>
      </c>
      <c r="E8390">
        <v>1</v>
      </c>
      <c r="F8390" t="s">
        <v>25</v>
      </c>
      <c r="G8390">
        <v>4</v>
      </c>
      <c r="H8390">
        <v>64.101560000000006</v>
      </c>
      <c r="I8390">
        <v>57.132809999999999</v>
      </c>
      <c r="J8390">
        <v>2.6210939999999998</v>
      </c>
      <c r="K8390">
        <v>58.023440000000001</v>
      </c>
      <c r="L8390" s="3">
        <v>44130.6</v>
      </c>
      <c r="M8390">
        <v>17.18</v>
      </c>
      <c r="N8390" t="s">
        <v>28</v>
      </c>
      <c r="P8390">
        <f>(C8390-Key!$B$1)*24</f>
        <v>5.3333333334303461</v>
      </c>
      <c r="Q8390">
        <f>(Key!$B$2-'17.1'!C8390)*24</f>
        <v>-2.3833333334187046</v>
      </c>
      <c r="R8390" s="3">
        <f>C8390-(M8390-Key!$B$5)/(24*Key!$B$6)</f>
        <v>44130.835490740741</v>
      </c>
      <c r="S8390">
        <f>M8390-Key!$B$5</f>
        <v>14.92</v>
      </c>
      <c r="T8390" s="2">
        <f t="shared" si="655"/>
        <v>44129.847222222219</v>
      </c>
      <c r="U8390" t="str">
        <f t="shared" si="656"/>
        <v>10-25-2020 20:20</v>
      </c>
      <c r="V8390">
        <f>IFERROR(IF(W8390=Z8390,VLOOKUP($U8390,[1]C8842!$G$2:$M$145,3,FALSE),0),0)</f>
        <v>0</v>
      </c>
      <c r="W8390">
        <f>VLOOKUP(RIGHT($V$1,5),Key!$A$9:$B$14,2,FALSE)</f>
        <v>10.199999999999999</v>
      </c>
      <c r="X8390">
        <f t="shared" si="659"/>
        <v>0</v>
      </c>
      <c r="Y8390">
        <f>VLOOKUP(RIGHT($X$1,5),Key!$A$9:$B$14,2,FALSE)</f>
        <v>3.7</v>
      </c>
      <c r="Z8390">
        <f t="shared" si="657"/>
        <v>10.199999999999999</v>
      </c>
      <c r="AA8390">
        <f t="shared" si="658"/>
        <v>0</v>
      </c>
    </row>
    <row r="8391" spans="1:27" x14ac:dyDescent="0.3">
      <c r="A8391">
        <v>100067</v>
      </c>
      <c r="B8391">
        <v>230922</v>
      </c>
      <c r="C8391" s="3">
        <v>44130.849305555559</v>
      </c>
      <c r="D8391">
        <v>3</v>
      </c>
      <c r="E8391">
        <v>2</v>
      </c>
      <c r="F8391" t="s">
        <v>26</v>
      </c>
      <c r="G8391">
        <v>4</v>
      </c>
      <c r="H8391">
        <v>62.753909999999998</v>
      </c>
      <c r="I8391">
        <v>61.855469999999997</v>
      </c>
      <c r="J8391">
        <v>2.8789060000000002</v>
      </c>
      <c r="K8391">
        <v>94.039060000000006</v>
      </c>
      <c r="L8391" s="3">
        <v>44130.6</v>
      </c>
      <c r="M8391">
        <v>17.18</v>
      </c>
      <c r="N8391" t="s">
        <v>28</v>
      </c>
      <c r="P8391">
        <f>(C8391-Key!$B$1)*24</f>
        <v>5.3333333334303461</v>
      </c>
      <c r="Q8391">
        <f>(Key!$B$2-'17.1'!C8391)*24</f>
        <v>-2.3833333334187046</v>
      </c>
      <c r="R8391" s="3">
        <f>C8391-(M8391-Key!$B$5)/(24*Key!$B$6)</f>
        <v>44130.835490740741</v>
      </c>
      <c r="S8391">
        <f>M8391-Key!$B$5</f>
        <v>14.92</v>
      </c>
      <c r="T8391" s="2">
        <f t="shared" si="655"/>
        <v>44129.847222222219</v>
      </c>
      <c r="U8391" t="str">
        <f t="shared" si="656"/>
        <v>10-25-2020 20:20</v>
      </c>
      <c r="V8391">
        <f>IFERROR(IF(W8391=Z8391,VLOOKUP($U8391,[1]C8842!$G$2:$M$145,3,FALSE),0),0)</f>
        <v>0</v>
      </c>
      <c r="W8391">
        <f>VLOOKUP(RIGHT($V$1,5),Key!$A$9:$B$14,2,FALSE)</f>
        <v>10.199999999999999</v>
      </c>
      <c r="X8391">
        <f t="shared" si="659"/>
        <v>0</v>
      </c>
      <c r="Y8391">
        <f>VLOOKUP(RIGHT($X$1,5),Key!$A$9:$B$14,2,FALSE)</f>
        <v>3.7</v>
      </c>
      <c r="Z8391">
        <f t="shared" si="657"/>
        <v>10.199999999999999</v>
      </c>
      <c r="AA8391">
        <f t="shared" si="658"/>
        <v>0</v>
      </c>
    </row>
    <row r="8392" spans="1:27" x14ac:dyDescent="0.3">
      <c r="A8392">
        <v>100067</v>
      </c>
      <c r="B8392">
        <v>230922</v>
      </c>
      <c r="C8392" s="3">
        <v>44130.849305555559</v>
      </c>
      <c r="D8392">
        <v>2</v>
      </c>
      <c r="E8392">
        <v>1</v>
      </c>
      <c r="F8392" t="s">
        <v>26</v>
      </c>
      <c r="G8392">
        <v>1</v>
      </c>
      <c r="H8392">
        <v>70.191410000000005</v>
      </c>
      <c r="I8392">
        <v>18.398440000000001</v>
      </c>
      <c r="J8392">
        <v>0.921875</v>
      </c>
      <c r="K8392">
        <v>82.035160000000005</v>
      </c>
      <c r="L8392" s="3">
        <v>44130.6</v>
      </c>
      <c r="M8392">
        <v>17.18</v>
      </c>
      <c r="N8392" t="s">
        <v>28</v>
      </c>
      <c r="P8392">
        <f>(C8392-Key!$B$1)*24</f>
        <v>5.3333333334303461</v>
      </c>
      <c r="Q8392">
        <f>(Key!$B$2-'17.1'!C8392)*24</f>
        <v>-2.3833333334187046</v>
      </c>
      <c r="R8392" s="3">
        <f>C8392-(M8392-Key!$B$5)/(24*Key!$B$6)</f>
        <v>44130.835490740741</v>
      </c>
      <c r="S8392">
        <f>M8392-Key!$B$5</f>
        <v>14.92</v>
      </c>
      <c r="T8392" s="2">
        <f t="shared" si="655"/>
        <v>44129.847222222219</v>
      </c>
      <c r="U8392" t="str">
        <f t="shared" si="656"/>
        <v>10-25-2020 20:20</v>
      </c>
      <c r="V8392">
        <f>IFERROR(IF(W8392=Z8392,VLOOKUP($U8392,[1]C8842!$G$2:$M$145,3,FALSE),0),0)</f>
        <v>0</v>
      </c>
      <c r="W8392">
        <f>VLOOKUP(RIGHT($V$1,5),Key!$A$9:$B$14,2,FALSE)</f>
        <v>10.199999999999999</v>
      </c>
      <c r="X8392">
        <f t="shared" si="659"/>
        <v>0</v>
      </c>
      <c r="Y8392">
        <f>VLOOKUP(RIGHT($X$1,5),Key!$A$9:$B$14,2,FALSE)</f>
        <v>3.7</v>
      </c>
      <c r="Z8392">
        <f t="shared" si="657"/>
        <v>10.199999999999999</v>
      </c>
      <c r="AA8392">
        <f t="shared" si="658"/>
        <v>0</v>
      </c>
    </row>
    <row r="8393" spans="1:27" x14ac:dyDescent="0.3">
      <c r="A8393">
        <v>100067</v>
      </c>
      <c r="B8393">
        <v>230922</v>
      </c>
      <c r="C8393" s="3">
        <v>44130.849305555559</v>
      </c>
      <c r="D8393">
        <v>3</v>
      </c>
      <c r="E8393">
        <v>2</v>
      </c>
      <c r="F8393" t="s">
        <v>26</v>
      </c>
      <c r="G8393">
        <v>1</v>
      </c>
      <c r="H8393">
        <v>71.480469999999997</v>
      </c>
      <c r="I8393">
        <v>16.26172</v>
      </c>
      <c r="J8393">
        <v>0.828125</v>
      </c>
      <c r="K8393">
        <v>94.039060000000006</v>
      </c>
      <c r="L8393" s="3">
        <v>44130.6</v>
      </c>
      <c r="M8393">
        <v>17.18</v>
      </c>
      <c r="N8393" t="s">
        <v>28</v>
      </c>
      <c r="P8393">
        <f>(C8393-Key!$B$1)*24</f>
        <v>5.3333333334303461</v>
      </c>
      <c r="Q8393">
        <f>(Key!$B$2-'17.1'!C8393)*24</f>
        <v>-2.3833333334187046</v>
      </c>
      <c r="R8393" s="3">
        <f>C8393-(M8393-Key!$B$5)/(24*Key!$B$6)</f>
        <v>44130.835490740741</v>
      </c>
      <c r="S8393">
        <f>M8393-Key!$B$5</f>
        <v>14.92</v>
      </c>
      <c r="T8393" s="2">
        <f t="shared" si="655"/>
        <v>44129.847222222219</v>
      </c>
      <c r="U8393" t="str">
        <f t="shared" si="656"/>
        <v>10-25-2020 20:20</v>
      </c>
      <c r="V8393">
        <f>IFERROR(IF(W8393=Z8393,VLOOKUP($U8393,[1]C8842!$G$2:$M$145,3,FALSE),0),0)</f>
        <v>0</v>
      </c>
      <c r="W8393">
        <f>VLOOKUP(RIGHT($V$1,5),Key!$A$9:$B$14,2,FALSE)</f>
        <v>10.199999999999999</v>
      </c>
      <c r="X8393">
        <f t="shared" si="659"/>
        <v>0</v>
      </c>
      <c r="Y8393">
        <f>VLOOKUP(RIGHT($X$1,5),Key!$A$9:$B$14,2,FALSE)</f>
        <v>3.7</v>
      </c>
      <c r="Z8393">
        <f t="shared" si="657"/>
        <v>10.199999999999999</v>
      </c>
      <c r="AA8393">
        <f t="shared" si="658"/>
        <v>0</v>
      </c>
    </row>
    <row r="8394" spans="1:27" x14ac:dyDescent="0.3">
      <c r="A8394">
        <v>100067</v>
      </c>
      <c r="B8394">
        <v>230922</v>
      </c>
      <c r="C8394" s="3">
        <v>44130.849305555559</v>
      </c>
      <c r="D8394">
        <v>2</v>
      </c>
      <c r="E8394">
        <v>1</v>
      </c>
      <c r="F8394" t="s">
        <v>26</v>
      </c>
      <c r="G8394">
        <v>1</v>
      </c>
      <c r="H8394">
        <v>72.78125</v>
      </c>
      <c r="I8394">
        <v>16.48828</v>
      </c>
      <c r="J8394">
        <v>0.8203125</v>
      </c>
      <c r="K8394">
        <v>82.035160000000005</v>
      </c>
      <c r="L8394" s="3">
        <v>44130.6</v>
      </c>
      <c r="M8394">
        <v>17.18</v>
      </c>
      <c r="N8394" t="s">
        <v>28</v>
      </c>
      <c r="P8394">
        <f>(C8394-Key!$B$1)*24</f>
        <v>5.3333333334303461</v>
      </c>
      <c r="Q8394">
        <f>(Key!$B$2-'17.1'!C8394)*24</f>
        <v>-2.3833333334187046</v>
      </c>
      <c r="R8394" s="3">
        <f>C8394-(M8394-Key!$B$5)/(24*Key!$B$6)</f>
        <v>44130.835490740741</v>
      </c>
      <c r="S8394">
        <f>M8394-Key!$B$5</f>
        <v>14.92</v>
      </c>
      <c r="T8394" s="2">
        <f t="shared" si="655"/>
        <v>44129.847222222219</v>
      </c>
      <c r="U8394" t="str">
        <f t="shared" si="656"/>
        <v>10-25-2020 20:20</v>
      </c>
      <c r="V8394">
        <f>IFERROR(IF(W8394=Z8394,VLOOKUP($U8394,[1]C8842!$G$2:$M$145,3,FALSE),0),0)</f>
        <v>0</v>
      </c>
      <c r="W8394">
        <f>VLOOKUP(RIGHT($V$1,5),Key!$A$9:$B$14,2,FALSE)</f>
        <v>10.199999999999999</v>
      </c>
      <c r="X8394">
        <f t="shared" si="659"/>
        <v>0</v>
      </c>
      <c r="Y8394">
        <f>VLOOKUP(RIGHT($X$1,5),Key!$A$9:$B$14,2,FALSE)</f>
        <v>3.7</v>
      </c>
      <c r="Z8394">
        <f t="shared" si="657"/>
        <v>10.199999999999999</v>
      </c>
      <c r="AA8394">
        <f t="shared" si="658"/>
        <v>0</v>
      </c>
    </row>
    <row r="8395" spans="1:27" x14ac:dyDescent="0.3">
      <c r="A8395">
        <v>100067</v>
      </c>
      <c r="B8395">
        <v>230922</v>
      </c>
      <c r="C8395" s="3">
        <v>44130.849305555559</v>
      </c>
      <c r="D8395">
        <v>3</v>
      </c>
      <c r="E8395">
        <v>2</v>
      </c>
      <c r="F8395" t="s">
        <v>26</v>
      </c>
      <c r="G8395">
        <v>4</v>
      </c>
      <c r="H8395">
        <v>64.195310000000006</v>
      </c>
      <c r="I8395">
        <v>53.304690000000001</v>
      </c>
      <c r="J8395">
        <v>2.4570310000000002</v>
      </c>
      <c r="K8395">
        <v>94.039060000000006</v>
      </c>
      <c r="L8395" s="3">
        <v>44130.6</v>
      </c>
      <c r="M8395">
        <v>17.18</v>
      </c>
      <c r="N8395" t="s">
        <v>28</v>
      </c>
      <c r="P8395">
        <f>(C8395-Key!$B$1)*24</f>
        <v>5.3333333334303461</v>
      </c>
      <c r="Q8395">
        <f>(Key!$B$2-'17.1'!C8395)*24</f>
        <v>-2.3833333334187046</v>
      </c>
      <c r="R8395" s="3">
        <f>C8395-(M8395-Key!$B$5)/(24*Key!$B$6)</f>
        <v>44130.835490740741</v>
      </c>
      <c r="S8395">
        <f>M8395-Key!$B$5</f>
        <v>14.92</v>
      </c>
      <c r="T8395" s="2">
        <f t="shared" si="655"/>
        <v>44129.847222222219</v>
      </c>
      <c r="U8395" t="str">
        <f t="shared" si="656"/>
        <v>10-25-2020 20:20</v>
      </c>
      <c r="V8395">
        <f>IFERROR(IF(W8395=Z8395,VLOOKUP($U8395,[1]C8842!$G$2:$M$145,3,FALSE),0),0)</f>
        <v>0</v>
      </c>
      <c r="W8395">
        <f>VLOOKUP(RIGHT($V$1,5),Key!$A$9:$B$14,2,FALSE)</f>
        <v>10.199999999999999</v>
      </c>
      <c r="X8395">
        <f t="shared" si="659"/>
        <v>0</v>
      </c>
      <c r="Y8395">
        <f>VLOOKUP(RIGHT($X$1,5),Key!$A$9:$B$14,2,FALSE)</f>
        <v>3.7</v>
      </c>
      <c r="Z8395">
        <f t="shared" si="657"/>
        <v>10.199999999999999</v>
      </c>
      <c r="AA8395">
        <f t="shared" si="658"/>
        <v>0</v>
      </c>
    </row>
    <row r="8396" spans="1:27" x14ac:dyDescent="0.3">
      <c r="A8396">
        <v>100067</v>
      </c>
      <c r="B8396">
        <v>230922</v>
      </c>
      <c r="C8396" s="3">
        <v>44130.85</v>
      </c>
      <c r="D8396">
        <v>3</v>
      </c>
      <c r="E8396">
        <v>2</v>
      </c>
      <c r="F8396" t="s">
        <v>26</v>
      </c>
      <c r="G8396">
        <v>1</v>
      </c>
      <c r="H8396">
        <v>65.183589999999995</v>
      </c>
      <c r="I8396">
        <v>19.878910000000001</v>
      </c>
      <c r="J8396">
        <v>1.0546880000000001</v>
      </c>
      <c r="K8396">
        <v>93.039060000000006</v>
      </c>
      <c r="L8396" s="3">
        <v>44130.6</v>
      </c>
      <c r="M8396">
        <v>17.18</v>
      </c>
      <c r="N8396" t="s">
        <v>28</v>
      </c>
      <c r="P8396">
        <f>(C8396-Key!$B$1)*24</f>
        <v>5.3499999999767169</v>
      </c>
      <c r="Q8396">
        <f>(Key!$B$2-'17.1'!C8396)*24</f>
        <v>-2.3999999999650754</v>
      </c>
      <c r="R8396" s="3">
        <f>C8396-(M8396-Key!$B$5)/(24*Key!$B$6)</f>
        <v>44130.836185185181</v>
      </c>
      <c r="S8396">
        <f>M8396-Key!$B$5</f>
        <v>14.92</v>
      </c>
      <c r="T8396" s="2">
        <f t="shared" si="655"/>
        <v>44129.847222222219</v>
      </c>
      <c r="U8396" t="str">
        <f t="shared" si="656"/>
        <v>10-25-2020 20:20</v>
      </c>
      <c r="V8396">
        <f>IFERROR(IF(W8396=Z8396,VLOOKUP($U8396,[1]C8842!$G$2:$M$145,3,FALSE),0),0)</f>
        <v>0</v>
      </c>
      <c r="W8396">
        <f>VLOOKUP(RIGHT($V$1,5),Key!$A$9:$B$14,2,FALSE)</f>
        <v>10.199999999999999</v>
      </c>
      <c r="X8396">
        <f t="shared" si="659"/>
        <v>0</v>
      </c>
      <c r="Y8396">
        <f>VLOOKUP(RIGHT($X$1,5),Key!$A$9:$B$14,2,FALSE)</f>
        <v>3.7</v>
      </c>
      <c r="Z8396">
        <f t="shared" si="657"/>
        <v>10.199999999999999</v>
      </c>
      <c r="AA8396">
        <f t="shared" si="658"/>
        <v>0</v>
      </c>
    </row>
    <row r="8397" spans="1:27" x14ac:dyDescent="0.3">
      <c r="A8397">
        <v>100067</v>
      </c>
      <c r="B8397">
        <v>230922</v>
      </c>
      <c r="C8397" s="3">
        <v>44130.85</v>
      </c>
      <c r="D8397">
        <v>1</v>
      </c>
      <c r="E8397">
        <v>1</v>
      </c>
      <c r="F8397" t="s">
        <v>25</v>
      </c>
      <c r="G8397">
        <v>1</v>
      </c>
      <c r="H8397">
        <v>63.855469999999997</v>
      </c>
      <c r="I8397">
        <v>17.566410000000001</v>
      </c>
      <c r="J8397">
        <v>0.98046880000000003</v>
      </c>
      <c r="K8397">
        <v>58.023440000000001</v>
      </c>
      <c r="L8397" s="3">
        <v>44130.6</v>
      </c>
      <c r="M8397">
        <v>17.18</v>
      </c>
      <c r="N8397" t="s">
        <v>28</v>
      </c>
      <c r="P8397">
        <f>(C8397-Key!$B$1)*24</f>
        <v>5.3499999999767169</v>
      </c>
      <c r="Q8397">
        <f>(Key!$B$2-'17.1'!C8397)*24</f>
        <v>-2.3999999999650754</v>
      </c>
      <c r="R8397" s="3">
        <f>C8397-(M8397-Key!$B$5)/(24*Key!$B$6)</f>
        <v>44130.836185185181</v>
      </c>
      <c r="S8397">
        <f>M8397-Key!$B$5</f>
        <v>14.92</v>
      </c>
      <c r="T8397" s="2">
        <f t="shared" si="655"/>
        <v>44129.847222222219</v>
      </c>
      <c r="U8397" t="str">
        <f t="shared" si="656"/>
        <v>10-25-2020 20:20</v>
      </c>
      <c r="V8397">
        <f>IFERROR(IF(W8397=Z8397,VLOOKUP($U8397,[1]C8842!$G$2:$M$145,3,FALSE),0),0)</f>
        <v>0</v>
      </c>
      <c r="W8397">
        <f>VLOOKUP(RIGHT($V$1,5),Key!$A$9:$B$14,2,FALSE)</f>
        <v>10.199999999999999</v>
      </c>
      <c r="X8397">
        <f t="shared" si="659"/>
        <v>0</v>
      </c>
      <c r="Y8397">
        <f>VLOOKUP(RIGHT($X$1,5),Key!$A$9:$B$14,2,FALSE)</f>
        <v>3.7</v>
      </c>
      <c r="Z8397">
        <f t="shared" si="657"/>
        <v>10.199999999999999</v>
      </c>
      <c r="AA8397">
        <f t="shared" si="658"/>
        <v>0</v>
      </c>
    </row>
    <row r="8398" spans="1:27" x14ac:dyDescent="0.3">
      <c r="A8398">
        <v>100067</v>
      </c>
      <c r="B8398">
        <v>230922</v>
      </c>
      <c r="C8398" s="3">
        <v>44130.85</v>
      </c>
      <c r="D8398">
        <v>3</v>
      </c>
      <c r="E8398">
        <v>2</v>
      </c>
      <c r="F8398" t="s">
        <v>26</v>
      </c>
      <c r="G8398">
        <v>2</v>
      </c>
      <c r="H8398">
        <v>75.988280000000003</v>
      </c>
      <c r="I8398">
        <v>24.828130000000002</v>
      </c>
      <c r="J8398">
        <v>1.078125</v>
      </c>
      <c r="K8398">
        <v>93.039060000000006</v>
      </c>
      <c r="L8398" s="3">
        <v>44130.604166666664</v>
      </c>
      <c r="M8398">
        <v>17.18</v>
      </c>
      <c r="N8398" t="s">
        <v>28</v>
      </c>
      <c r="P8398">
        <f>(C8398-Key!$B$1)*24</f>
        <v>5.3499999999767169</v>
      </c>
      <c r="Q8398">
        <f>(Key!$B$2-'17.1'!C8398)*24</f>
        <v>-2.3999999999650754</v>
      </c>
      <c r="R8398" s="3">
        <f>C8398-(M8398-Key!$B$5)/(24*Key!$B$6)</f>
        <v>44130.836185185181</v>
      </c>
      <c r="S8398">
        <f>M8398-Key!$B$5</f>
        <v>14.92</v>
      </c>
      <c r="T8398" s="2">
        <f t="shared" si="655"/>
        <v>44129.847222222219</v>
      </c>
      <c r="U8398" t="str">
        <f t="shared" si="656"/>
        <v>10-25-2020 20:20</v>
      </c>
      <c r="V8398">
        <f>IFERROR(IF(W8398=Z8398,VLOOKUP($U8398,[1]C8842!$G$2:$M$145,3,FALSE),0),0)</f>
        <v>0</v>
      </c>
      <c r="W8398">
        <f>VLOOKUP(RIGHT($V$1,5),Key!$A$9:$B$14,2,FALSE)</f>
        <v>10.199999999999999</v>
      </c>
      <c r="X8398">
        <f t="shared" si="659"/>
        <v>0</v>
      </c>
      <c r="Y8398">
        <f>VLOOKUP(RIGHT($X$1,5),Key!$A$9:$B$14,2,FALSE)</f>
        <v>3.7</v>
      </c>
      <c r="Z8398">
        <f t="shared" si="657"/>
        <v>10.199999999999999</v>
      </c>
      <c r="AA8398">
        <f t="shared" si="658"/>
        <v>0</v>
      </c>
    </row>
    <row r="8399" spans="1:27" x14ac:dyDescent="0.3">
      <c r="A8399">
        <v>100067</v>
      </c>
      <c r="B8399">
        <v>230922</v>
      </c>
      <c r="C8399" s="3">
        <v>44130.85</v>
      </c>
      <c r="D8399">
        <v>0</v>
      </c>
      <c r="E8399">
        <v>2</v>
      </c>
      <c r="F8399" t="s">
        <v>25</v>
      </c>
      <c r="G8399">
        <v>1</v>
      </c>
      <c r="H8399">
        <v>61.589840000000002</v>
      </c>
      <c r="I8399">
        <v>13.757809999999999</v>
      </c>
      <c r="J8399">
        <v>0.8515625</v>
      </c>
      <c r="K8399">
        <v>46.019530000000003</v>
      </c>
      <c r="L8399" s="3">
        <v>44130.604166666664</v>
      </c>
      <c r="M8399">
        <v>17.18</v>
      </c>
      <c r="N8399" t="s">
        <v>28</v>
      </c>
      <c r="P8399">
        <f>(C8399-Key!$B$1)*24</f>
        <v>5.3499999999767169</v>
      </c>
      <c r="Q8399">
        <f>(Key!$B$2-'17.1'!C8399)*24</f>
        <v>-2.3999999999650754</v>
      </c>
      <c r="R8399" s="3">
        <f>C8399-(M8399-Key!$B$5)/(24*Key!$B$6)</f>
        <v>44130.836185185181</v>
      </c>
      <c r="S8399">
        <f>M8399-Key!$B$5</f>
        <v>14.92</v>
      </c>
      <c r="T8399" s="2">
        <f t="shared" si="655"/>
        <v>44129.847222222219</v>
      </c>
      <c r="U8399" t="str">
        <f t="shared" si="656"/>
        <v>10-25-2020 20:20</v>
      </c>
      <c r="V8399">
        <f>IFERROR(IF(W8399=Z8399,VLOOKUP($U8399,[1]C8842!$G$2:$M$145,3,FALSE),0),0)</f>
        <v>0</v>
      </c>
      <c r="W8399">
        <f>VLOOKUP(RIGHT($V$1,5),Key!$A$9:$B$14,2,FALSE)</f>
        <v>10.199999999999999</v>
      </c>
      <c r="X8399">
        <f t="shared" si="659"/>
        <v>0</v>
      </c>
      <c r="Y8399">
        <f>VLOOKUP(RIGHT($X$1,5),Key!$A$9:$B$14,2,FALSE)</f>
        <v>3.7</v>
      </c>
      <c r="Z8399">
        <f t="shared" si="657"/>
        <v>10.199999999999999</v>
      </c>
      <c r="AA8399">
        <f t="shared" si="658"/>
        <v>0</v>
      </c>
    </row>
    <row r="8400" spans="1:27" x14ac:dyDescent="0.3">
      <c r="A8400">
        <v>100067</v>
      </c>
      <c r="B8400">
        <v>230922</v>
      </c>
      <c r="C8400" s="3">
        <v>44130.85</v>
      </c>
      <c r="D8400">
        <v>3</v>
      </c>
      <c r="E8400">
        <v>2</v>
      </c>
      <c r="F8400" t="s">
        <v>26</v>
      </c>
      <c r="G8400">
        <v>1</v>
      </c>
      <c r="H8400">
        <v>72.3125</v>
      </c>
      <c r="I8400">
        <v>19.94922</v>
      </c>
      <c r="J8400">
        <v>0.953125</v>
      </c>
      <c r="K8400">
        <v>94.039060000000006</v>
      </c>
      <c r="L8400" s="3">
        <v>44130.604166666664</v>
      </c>
      <c r="M8400">
        <v>17.18</v>
      </c>
      <c r="N8400" t="s">
        <v>28</v>
      </c>
      <c r="P8400">
        <f>(C8400-Key!$B$1)*24</f>
        <v>5.3499999999767169</v>
      </c>
      <c r="Q8400">
        <f>(Key!$B$2-'17.1'!C8400)*24</f>
        <v>-2.3999999999650754</v>
      </c>
      <c r="R8400" s="3">
        <f>C8400-(M8400-Key!$B$5)/(24*Key!$B$6)</f>
        <v>44130.836185185181</v>
      </c>
      <c r="S8400">
        <f>M8400-Key!$B$5</f>
        <v>14.92</v>
      </c>
      <c r="T8400" s="2">
        <f t="shared" si="655"/>
        <v>44129.847222222219</v>
      </c>
      <c r="U8400" t="str">
        <f t="shared" si="656"/>
        <v>10-25-2020 20:20</v>
      </c>
      <c r="V8400">
        <f>IFERROR(IF(W8400=Z8400,VLOOKUP($U8400,[1]C8842!$G$2:$M$145,3,FALSE),0),0)</f>
        <v>0</v>
      </c>
      <c r="W8400">
        <f>VLOOKUP(RIGHT($V$1,5),Key!$A$9:$B$14,2,FALSE)</f>
        <v>10.199999999999999</v>
      </c>
      <c r="X8400">
        <f t="shared" si="659"/>
        <v>0</v>
      </c>
      <c r="Y8400">
        <f>VLOOKUP(RIGHT($X$1,5),Key!$A$9:$B$14,2,FALSE)</f>
        <v>3.7</v>
      </c>
      <c r="Z8400">
        <f t="shared" si="657"/>
        <v>10.199999999999999</v>
      </c>
      <c r="AA8400">
        <f t="shared" si="658"/>
        <v>0</v>
      </c>
    </row>
    <row r="8401" spans="1:27" x14ac:dyDescent="0.3">
      <c r="A8401">
        <v>100067</v>
      </c>
      <c r="B8401">
        <v>230922</v>
      </c>
      <c r="C8401" s="3">
        <v>44130.85</v>
      </c>
      <c r="D8401">
        <v>0</v>
      </c>
      <c r="E8401">
        <v>2</v>
      </c>
      <c r="F8401" t="s">
        <v>25</v>
      </c>
      <c r="G8401">
        <v>2</v>
      </c>
      <c r="H8401">
        <v>68.292969999999997</v>
      </c>
      <c r="I8401">
        <v>20.09375</v>
      </c>
      <c r="J8401">
        <v>1.015625</v>
      </c>
      <c r="K8401">
        <v>46.019530000000003</v>
      </c>
      <c r="L8401" s="3">
        <v>44130.604166666664</v>
      </c>
      <c r="M8401">
        <v>17.18</v>
      </c>
      <c r="N8401" t="s">
        <v>28</v>
      </c>
      <c r="P8401">
        <f>(C8401-Key!$B$1)*24</f>
        <v>5.3499999999767169</v>
      </c>
      <c r="Q8401">
        <f>(Key!$B$2-'17.1'!C8401)*24</f>
        <v>-2.3999999999650754</v>
      </c>
      <c r="R8401" s="3">
        <f>C8401-(M8401-Key!$B$5)/(24*Key!$B$6)</f>
        <v>44130.836185185181</v>
      </c>
      <c r="S8401">
        <f>M8401-Key!$B$5</f>
        <v>14.92</v>
      </c>
      <c r="T8401" s="2">
        <f t="shared" si="655"/>
        <v>44129.847222222219</v>
      </c>
      <c r="U8401" t="str">
        <f t="shared" si="656"/>
        <v>10-25-2020 20:20</v>
      </c>
      <c r="V8401">
        <f>IFERROR(IF(W8401=Z8401,VLOOKUP($U8401,[1]C8842!$G$2:$M$145,3,FALSE),0),0)</f>
        <v>0</v>
      </c>
      <c r="W8401">
        <f>VLOOKUP(RIGHT($V$1,5),Key!$A$9:$B$14,2,FALSE)</f>
        <v>10.199999999999999</v>
      </c>
      <c r="X8401">
        <f t="shared" si="659"/>
        <v>0</v>
      </c>
      <c r="Y8401">
        <f>VLOOKUP(RIGHT($X$1,5),Key!$A$9:$B$14,2,FALSE)</f>
        <v>3.7</v>
      </c>
      <c r="Z8401">
        <f t="shared" si="657"/>
        <v>10.199999999999999</v>
      </c>
      <c r="AA8401">
        <f t="shared" si="658"/>
        <v>0</v>
      </c>
    </row>
    <row r="8402" spans="1:27" x14ac:dyDescent="0.3">
      <c r="A8402">
        <v>100067</v>
      </c>
      <c r="B8402">
        <v>230922</v>
      </c>
      <c r="C8402" s="3">
        <v>44130.85</v>
      </c>
      <c r="D8402">
        <v>3</v>
      </c>
      <c r="E8402">
        <v>2</v>
      </c>
      <c r="F8402" t="s">
        <v>26</v>
      </c>
      <c r="G8402">
        <v>1</v>
      </c>
      <c r="H8402">
        <v>70.085939999999994</v>
      </c>
      <c r="I8402">
        <v>15.535159999999999</v>
      </c>
      <c r="J8402">
        <v>0.81640630000000003</v>
      </c>
      <c r="K8402">
        <v>95.039060000000006</v>
      </c>
      <c r="L8402" s="3">
        <v>44130.604166666664</v>
      </c>
      <c r="M8402">
        <v>17.18</v>
      </c>
      <c r="N8402" t="s">
        <v>28</v>
      </c>
      <c r="P8402">
        <f>(C8402-Key!$B$1)*24</f>
        <v>5.3499999999767169</v>
      </c>
      <c r="Q8402">
        <f>(Key!$B$2-'17.1'!C8402)*24</f>
        <v>-2.3999999999650754</v>
      </c>
      <c r="R8402" s="3">
        <f>C8402-(M8402-Key!$B$5)/(24*Key!$B$6)</f>
        <v>44130.836185185181</v>
      </c>
      <c r="S8402">
        <f>M8402-Key!$B$5</f>
        <v>14.92</v>
      </c>
      <c r="T8402" s="2">
        <f t="shared" si="655"/>
        <v>44129.847222222219</v>
      </c>
      <c r="U8402" t="str">
        <f t="shared" si="656"/>
        <v>10-25-2020 20:20</v>
      </c>
      <c r="V8402">
        <f>IFERROR(IF(W8402=Z8402,VLOOKUP($U8402,[1]C8842!$G$2:$M$145,3,FALSE),0),0)</f>
        <v>0</v>
      </c>
      <c r="W8402">
        <f>VLOOKUP(RIGHT($V$1,5),Key!$A$9:$B$14,2,FALSE)</f>
        <v>10.199999999999999</v>
      </c>
      <c r="X8402">
        <f t="shared" si="659"/>
        <v>0</v>
      </c>
      <c r="Y8402">
        <f>VLOOKUP(RIGHT($X$1,5),Key!$A$9:$B$14,2,FALSE)</f>
        <v>3.7</v>
      </c>
      <c r="Z8402">
        <f t="shared" si="657"/>
        <v>10.199999999999999</v>
      </c>
      <c r="AA8402">
        <f t="shared" si="658"/>
        <v>0</v>
      </c>
    </row>
    <row r="8403" spans="1:27" x14ac:dyDescent="0.3">
      <c r="A8403">
        <v>100067</v>
      </c>
      <c r="B8403">
        <v>230922</v>
      </c>
      <c r="C8403" s="3">
        <v>44130.85</v>
      </c>
      <c r="D8403">
        <v>2</v>
      </c>
      <c r="E8403">
        <v>1</v>
      </c>
      <c r="F8403" t="s">
        <v>26</v>
      </c>
      <c r="G8403">
        <v>1</v>
      </c>
      <c r="H8403">
        <v>66.046880000000002</v>
      </c>
      <c r="I8403">
        <v>19.875</v>
      </c>
      <c r="J8403">
        <v>1.042969</v>
      </c>
      <c r="K8403">
        <v>81.035160000000005</v>
      </c>
      <c r="L8403" s="3">
        <v>44130.604166666664</v>
      </c>
      <c r="M8403">
        <v>17.18</v>
      </c>
      <c r="N8403" t="s">
        <v>28</v>
      </c>
      <c r="P8403">
        <f>(C8403-Key!$B$1)*24</f>
        <v>5.3499999999767169</v>
      </c>
      <c r="Q8403">
        <f>(Key!$B$2-'17.1'!C8403)*24</f>
        <v>-2.3999999999650754</v>
      </c>
      <c r="R8403" s="3">
        <f>C8403-(M8403-Key!$B$5)/(24*Key!$B$6)</f>
        <v>44130.836185185181</v>
      </c>
      <c r="S8403">
        <f>M8403-Key!$B$5</f>
        <v>14.92</v>
      </c>
      <c r="T8403" s="2">
        <f t="shared" si="655"/>
        <v>44129.847222222219</v>
      </c>
      <c r="U8403" t="str">
        <f t="shared" si="656"/>
        <v>10-25-2020 20:20</v>
      </c>
      <c r="V8403">
        <f>IFERROR(IF(W8403=Z8403,VLOOKUP($U8403,[1]C8842!$G$2:$M$145,3,FALSE),0),0)</f>
        <v>0</v>
      </c>
      <c r="W8403">
        <f>VLOOKUP(RIGHT($V$1,5),Key!$A$9:$B$14,2,FALSE)</f>
        <v>10.199999999999999</v>
      </c>
      <c r="X8403">
        <f t="shared" si="659"/>
        <v>0</v>
      </c>
      <c r="Y8403">
        <f>VLOOKUP(RIGHT($X$1,5),Key!$A$9:$B$14,2,FALSE)</f>
        <v>3.7</v>
      </c>
      <c r="Z8403">
        <f t="shared" si="657"/>
        <v>10.199999999999999</v>
      </c>
      <c r="AA8403">
        <f t="shared" si="658"/>
        <v>0</v>
      </c>
    </row>
    <row r="8404" spans="1:27" x14ac:dyDescent="0.3">
      <c r="A8404">
        <v>100067</v>
      </c>
      <c r="B8404">
        <v>230922</v>
      </c>
      <c r="C8404" s="3">
        <v>44130.85</v>
      </c>
      <c r="D8404">
        <v>3</v>
      </c>
      <c r="E8404">
        <v>2</v>
      </c>
      <c r="F8404" t="s">
        <v>26</v>
      </c>
      <c r="G8404">
        <v>2</v>
      </c>
      <c r="H8404">
        <v>73.433589999999995</v>
      </c>
      <c r="I8404">
        <v>21.234380000000002</v>
      </c>
      <c r="J8404">
        <v>0.984375</v>
      </c>
      <c r="K8404">
        <v>94.039060000000006</v>
      </c>
      <c r="L8404" s="3">
        <v>44130.604166666664</v>
      </c>
      <c r="M8404">
        <v>17.18</v>
      </c>
      <c r="N8404" t="s">
        <v>28</v>
      </c>
      <c r="P8404">
        <f>(C8404-Key!$B$1)*24</f>
        <v>5.3499999999767169</v>
      </c>
      <c r="Q8404">
        <f>(Key!$B$2-'17.1'!C8404)*24</f>
        <v>-2.3999999999650754</v>
      </c>
      <c r="R8404" s="3">
        <f>C8404-(M8404-Key!$B$5)/(24*Key!$B$6)</f>
        <v>44130.836185185181</v>
      </c>
      <c r="S8404">
        <f>M8404-Key!$B$5</f>
        <v>14.92</v>
      </c>
      <c r="T8404" s="2">
        <f t="shared" si="655"/>
        <v>44129.847222222219</v>
      </c>
      <c r="U8404" t="str">
        <f t="shared" si="656"/>
        <v>10-25-2020 20:20</v>
      </c>
      <c r="V8404">
        <f>IFERROR(IF(W8404=Z8404,VLOOKUP($U8404,[1]C8842!$G$2:$M$145,3,FALSE),0),0)</f>
        <v>0</v>
      </c>
      <c r="W8404">
        <f>VLOOKUP(RIGHT($V$1,5),Key!$A$9:$B$14,2,FALSE)</f>
        <v>10.199999999999999</v>
      </c>
      <c r="X8404">
        <f t="shared" si="659"/>
        <v>0</v>
      </c>
      <c r="Y8404">
        <f>VLOOKUP(RIGHT($X$1,5),Key!$A$9:$B$14,2,FALSE)</f>
        <v>3.7</v>
      </c>
      <c r="Z8404">
        <f t="shared" si="657"/>
        <v>10.199999999999999</v>
      </c>
      <c r="AA8404">
        <f t="shared" si="658"/>
        <v>0</v>
      </c>
    </row>
    <row r="8405" spans="1:27" x14ac:dyDescent="0.3">
      <c r="A8405">
        <v>100067</v>
      </c>
      <c r="B8405">
        <v>230922</v>
      </c>
      <c r="C8405" s="3">
        <v>44130.85</v>
      </c>
      <c r="D8405">
        <v>0</v>
      </c>
      <c r="E8405">
        <v>2</v>
      </c>
      <c r="F8405" t="s">
        <v>25</v>
      </c>
      <c r="G8405">
        <v>5</v>
      </c>
      <c r="H8405">
        <v>56.496090000000002</v>
      </c>
      <c r="I8405">
        <v>81.5625</v>
      </c>
      <c r="J8405">
        <v>4.125</v>
      </c>
      <c r="K8405">
        <v>46.019530000000003</v>
      </c>
      <c r="L8405" s="3">
        <v>44130.604166666664</v>
      </c>
      <c r="M8405">
        <v>17.18</v>
      </c>
      <c r="N8405" t="s">
        <v>28</v>
      </c>
      <c r="P8405">
        <f>(C8405-Key!$B$1)*24</f>
        <v>5.3499999999767169</v>
      </c>
      <c r="Q8405">
        <f>(Key!$B$2-'17.1'!C8405)*24</f>
        <v>-2.3999999999650754</v>
      </c>
      <c r="R8405" s="3">
        <f>C8405-(M8405-Key!$B$5)/(24*Key!$B$6)</f>
        <v>44130.836185185181</v>
      </c>
      <c r="S8405">
        <f>M8405-Key!$B$5</f>
        <v>14.92</v>
      </c>
      <c r="T8405" s="2">
        <f t="shared" si="655"/>
        <v>44129.847222222219</v>
      </c>
      <c r="U8405" t="str">
        <f t="shared" si="656"/>
        <v>10-25-2020 20:20</v>
      </c>
      <c r="V8405">
        <f>IFERROR(IF(W8405=Z8405,VLOOKUP($U8405,[1]C8842!$G$2:$M$145,3,FALSE),0),0)</f>
        <v>0</v>
      </c>
      <c r="W8405">
        <f>VLOOKUP(RIGHT($V$1,5),Key!$A$9:$B$14,2,FALSE)</f>
        <v>10.199999999999999</v>
      </c>
      <c r="X8405">
        <f t="shared" si="659"/>
        <v>0</v>
      </c>
      <c r="Y8405">
        <f>VLOOKUP(RIGHT($X$1,5),Key!$A$9:$B$14,2,FALSE)</f>
        <v>3.7</v>
      </c>
      <c r="Z8405">
        <f t="shared" si="657"/>
        <v>10.199999999999999</v>
      </c>
      <c r="AA8405">
        <f t="shared" si="658"/>
        <v>0</v>
      </c>
    </row>
    <row r="8406" spans="1:27" x14ac:dyDescent="0.3">
      <c r="A8406">
        <v>100067</v>
      </c>
      <c r="B8406">
        <v>230922</v>
      </c>
      <c r="C8406" s="3">
        <v>44130.85</v>
      </c>
      <c r="D8406">
        <v>0</v>
      </c>
      <c r="E8406">
        <v>2</v>
      </c>
      <c r="F8406" t="s">
        <v>25</v>
      </c>
      <c r="G8406">
        <v>4</v>
      </c>
      <c r="H8406">
        <v>59.777340000000002</v>
      </c>
      <c r="I8406">
        <v>69.027339999999995</v>
      </c>
      <c r="J8406">
        <v>3.3398439999999998</v>
      </c>
      <c r="K8406">
        <v>46.019530000000003</v>
      </c>
      <c r="L8406" s="3">
        <v>44130.604166666664</v>
      </c>
      <c r="M8406">
        <v>17.18</v>
      </c>
      <c r="N8406" t="s">
        <v>28</v>
      </c>
      <c r="P8406">
        <f>(C8406-Key!$B$1)*24</f>
        <v>5.3499999999767169</v>
      </c>
      <c r="Q8406">
        <f>(Key!$B$2-'17.1'!C8406)*24</f>
        <v>-2.3999999999650754</v>
      </c>
      <c r="R8406" s="3">
        <f>C8406-(M8406-Key!$B$5)/(24*Key!$B$6)</f>
        <v>44130.836185185181</v>
      </c>
      <c r="S8406">
        <f>M8406-Key!$B$5</f>
        <v>14.92</v>
      </c>
      <c r="T8406" s="2">
        <f t="shared" si="655"/>
        <v>44129.847222222219</v>
      </c>
      <c r="U8406" t="str">
        <f t="shared" si="656"/>
        <v>10-25-2020 20:20</v>
      </c>
      <c r="V8406">
        <f>IFERROR(IF(W8406=Z8406,VLOOKUP($U8406,[1]C8842!$G$2:$M$145,3,FALSE),0),0)</f>
        <v>0</v>
      </c>
      <c r="W8406">
        <f>VLOOKUP(RIGHT($V$1,5),Key!$A$9:$B$14,2,FALSE)</f>
        <v>10.199999999999999</v>
      </c>
      <c r="X8406">
        <f t="shared" si="659"/>
        <v>0</v>
      </c>
      <c r="Y8406">
        <f>VLOOKUP(RIGHT($X$1,5),Key!$A$9:$B$14,2,FALSE)</f>
        <v>3.7</v>
      </c>
      <c r="Z8406">
        <f t="shared" si="657"/>
        <v>10.199999999999999</v>
      </c>
      <c r="AA8406">
        <f t="shared" si="658"/>
        <v>0</v>
      </c>
    </row>
    <row r="8407" spans="1:27" x14ac:dyDescent="0.3">
      <c r="A8407">
        <v>100067</v>
      </c>
      <c r="B8407">
        <v>230922</v>
      </c>
      <c r="C8407" s="3">
        <v>44130.850694444445</v>
      </c>
      <c r="D8407">
        <v>3</v>
      </c>
      <c r="E8407">
        <v>2</v>
      </c>
      <c r="F8407" t="s">
        <v>26</v>
      </c>
      <c r="G8407">
        <v>2</v>
      </c>
      <c r="H8407">
        <v>60.628909999999998</v>
      </c>
      <c r="I8407">
        <v>22.921880000000002</v>
      </c>
      <c r="J8407">
        <v>1.269531</v>
      </c>
      <c r="K8407">
        <v>95.039060000000006</v>
      </c>
      <c r="L8407" s="3">
        <v>44130.604166666664</v>
      </c>
      <c r="M8407">
        <v>17.18</v>
      </c>
      <c r="N8407" t="s">
        <v>28</v>
      </c>
      <c r="P8407">
        <f>(C8407-Key!$B$1)*24</f>
        <v>5.3666666666977108</v>
      </c>
      <c r="Q8407">
        <f>(Key!$B$2-'17.1'!C8407)*24</f>
        <v>-2.4166666666860692</v>
      </c>
      <c r="R8407" s="3">
        <f>C8407-(M8407-Key!$B$5)/(24*Key!$B$6)</f>
        <v>44130.836879629627</v>
      </c>
      <c r="S8407">
        <f>M8407-Key!$B$5</f>
        <v>14.92</v>
      </c>
      <c r="T8407" s="2">
        <f t="shared" si="655"/>
        <v>44129.854166666664</v>
      </c>
      <c r="U8407" t="str">
        <f t="shared" si="656"/>
        <v>10-25-2020 20:30</v>
      </c>
      <c r="V8407">
        <f>IFERROR(IF(W8407=Z8407,VLOOKUP($U8407,[1]C8842!$G$2:$M$145,3,FALSE),0),0)</f>
        <v>0</v>
      </c>
      <c r="W8407">
        <f>VLOOKUP(RIGHT($V$1,5),Key!$A$9:$B$14,2,FALSE)</f>
        <v>10.199999999999999</v>
      </c>
      <c r="X8407">
        <f t="shared" si="659"/>
        <v>0</v>
      </c>
      <c r="Y8407">
        <f>VLOOKUP(RIGHT($X$1,5),Key!$A$9:$B$14,2,FALSE)</f>
        <v>3.7</v>
      </c>
      <c r="Z8407">
        <f t="shared" si="657"/>
        <v>10.199999999999999</v>
      </c>
      <c r="AA8407">
        <f t="shared" si="658"/>
        <v>0</v>
      </c>
    </row>
    <row r="8408" spans="1:27" x14ac:dyDescent="0.3">
      <c r="A8408">
        <v>100067</v>
      </c>
      <c r="B8408">
        <v>230922</v>
      </c>
      <c r="C8408" s="3">
        <v>44130.850694444445</v>
      </c>
      <c r="D8408">
        <v>3</v>
      </c>
      <c r="E8408">
        <v>2</v>
      </c>
      <c r="F8408" t="s">
        <v>26</v>
      </c>
      <c r="G8408">
        <v>4</v>
      </c>
      <c r="H8408">
        <v>59.609380000000002</v>
      </c>
      <c r="I8408">
        <v>76.773439999999994</v>
      </c>
      <c r="J8408">
        <v>3.6953130000000001</v>
      </c>
      <c r="K8408">
        <v>94.039060000000006</v>
      </c>
      <c r="L8408" s="3">
        <v>44130.604166666664</v>
      </c>
      <c r="M8408">
        <v>17.18</v>
      </c>
      <c r="N8408" t="s">
        <v>28</v>
      </c>
      <c r="P8408">
        <f>(C8408-Key!$B$1)*24</f>
        <v>5.3666666666977108</v>
      </c>
      <c r="Q8408">
        <f>(Key!$B$2-'17.1'!C8408)*24</f>
        <v>-2.4166666666860692</v>
      </c>
      <c r="R8408" s="3">
        <f>C8408-(M8408-Key!$B$5)/(24*Key!$B$6)</f>
        <v>44130.836879629627</v>
      </c>
      <c r="S8408">
        <f>M8408-Key!$B$5</f>
        <v>14.92</v>
      </c>
      <c r="T8408" s="2">
        <f t="shared" si="655"/>
        <v>44129.854166666664</v>
      </c>
      <c r="U8408" t="str">
        <f t="shared" si="656"/>
        <v>10-25-2020 20:30</v>
      </c>
      <c r="V8408">
        <f>IFERROR(IF(W8408=Z8408,VLOOKUP($U8408,[1]C8842!$G$2:$M$145,3,FALSE),0),0)</f>
        <v>0</v>
      </c>
      <c r="W8408">
        <f>VLOOKUP(RIGHT($V$1,5),Key!$A$9:$B$14,2,FALSE)</f>
        <v>10.199999999999999</v>
      </c>
      <c r="X8408">
        <f t="shared" si="659"/>
        <v>0</v>
      </c>
      <c r="Y8408">
        <f>VLOOKUP(RIGHT($X$1,5),Key!$A$9:$B$14,2,FALSE)</f>
        <v>3.7</v>
      </c>
      <c r="Z8408">
        <f t="shared" si="657"/>
        <v>10.199999999999999</v>
      </c>
      <c r="AA8408">
        <f t="shared" si="658"/>
        <v>0</v>
      </c>
    </row>
    <row r="8409" spans="1:27" x14ac:dyDescent="0.3">
      <c r="A8409">
        <v>100067</v>
      </c>
      <c r="B8409">
        <v>230922</v>
      </c>
      <c r="C8409" s="3">
        <v>44130.850694444445</v>
      </c>
      <c r="D8409">
        <v>2</v>
      </c>
      <c r="E8409">
        <v>1</v>
      </c>
      <c r="F8409" t="s">
        <v>26</v>
      </c>
      <c r="G8409">
        <v>1</v>
      </c>
      <c r="H8409">
        <v>70.597660000000005</v>
      </c>
      <c r="I8409">
        <v>17.23047</v>
      </c>
      <c r="J8409">
        <v>0.875</v>
      </c>
      <c r="K8409">
        <v>81.035160000000005</v>
      </c>
      <c r="L8409" s="3">
        <v>44130.604166666664</v>
      </c>
      <c r="M8409">
        <v>17.18</v>
      </c>
      <c r="N8409" t="s">
        <v>28</v>
      </c>
      <c r="P8409">
        <f>(C8409-Key!$B$1)*24</f>
        <v>5.3666666666977108</v>
      </c>
      <c r="Q8409">
        <f>(Key!$B$2-'17.1'!C8409)*24</f>
        <v>-2.4166666666860692</v>
      </c>
      <c r="R8409" s="3">
        <f>C8409-(M8409-Key!$B$5)/(24*Key!$B$6)</f>
        <v>44130.836879629627</v>
      </c>
      <c r="S8409">
        <f>M8409-Key!$B$5</f>
        <v>14.92</v>
      </c>
      <c r="T8409" s="2">
        <f t="shared" si="655"/>
        <v>44129.854166666664</v>
      </c>
      <c r="U8409" t="str">
        <f t="shared" si="656"/>
        <v>10-25-2020 20:30</v>
      </c>
      <c r="V8409">
        <f>IFERROR(IF(W8409=Z8409,VLOOKUP($U8409,[1]C8842!$G$2:$M$145,3,FALSE),0),0)</f>
        <v>0</v>
      </c>
      <c r="W8409">
        <f>VLOOKUP(RIGHT($V$1,5),Key!$A$9:$B$14,2,FALSE)</f>
        <v>10.199999999999999</v>
      </c>
      <c r="X8409">
        <f t="shared" si="659"/>
        <v>0</v>
      </c>
      <c r="Y8409">
        <f>VLOOKUP(RIGHT($X$1,5),Key!$A$9:$B$14,2,FALSE)</f>
        <v>3.7</v>
      </c>
      <c r="Z8409">
        <f t="shared" si="657"/>
        <v>10.199999999999999</v>
      </c>
      <c r="AA8409">
        <f t="shared" si="658"/>
        <v>0</v>
      </c>
    </row>
    <row r="8410" spans="1:27" x14ac:dyDescent="0.3">
      <c r="A8410">
        <v>100067</v>
      </c>
      <c r="B8410">
        <v>230922</v>
      </c>
      <c r="C8410" s="3">
        <v>44130.850694444445</v>
      </c>
      <c r="D8410">
        <v>0</v>
      </c>
      <c r="E8410">
        <v>2</v>
      </c>
      <c r="F8410" t="s">
        <v>25</v>
      </c>
      <c r="G8410">
        <v>1</v>
      </c>
      <c r="H8410">
        <v>62.738280000000003</v>
      </c>
      <c r="I8410">
        <v>16.320309999999999</v>
      </c>
      <c r="J8410">
        <v>0.9453125</v>
      </c>
      <c r="K8410">
        <v>44.019530000000003</v>
      </c>
      <c r="L8410" s="3">
        <v>44130.604166666664</v>
      </c>
      <c r="M8410">
        <v>17.18</v>
      </c>
      <c r="N8410" t="s">
        <v>28</v>
      </c>
      <c r="P8410">
        <f>(C8410-Key!$B$1)*24</f>
        <v>5.3666666666977108</v>
      </c>
      <c r="Q8410">
        <f>(Key!$B$2-'17.1'!C8410)*24</f>
        <v>-2.4166666666860692</v>
      </c>
      <c r="R8410" s="3">
        <f>C8410-(M8410-Key!$B$5)/(24*Key!$B$6)</f>
        <v>44130.836879629627</v>
      </c>
      <c r="S8410">
        <f>M8410-Key!$B$5</f>
        <v>14.92</v>
      </c>
      <c r="T8410" s="2">
        <f t="shared" si="655"/>
        <v>44129.854166666664</v>
      </c>
      <c r="U8410" t="str">
        <f t="shared" si="656"/>
        <v>10-25-2020 20:30</v>
      </c>
      <c r="V8410">
        <f>IFERROR(IF(W8410=Z8410,VLOOKUP($U8410,[1]C8842!$G$2:$M$145,3,FALSE),0),0)</f>
        <v>0</v>
      </c>
      <c r="W8410">
        <f>VLOOKUP(RIGHT($V$1,5),Key!$A$9:$B$14,2,FALSE)</f>
        <v>10.199999999999999</v>
      </c>
      <c r="X8410">
        <f t="shared" si="659"/>
        <v>0</v>
      </c>
      <c r="Y8410">
        <f>VLOOKUP(RIGHT($X$1,5),Key!$A$9:$B$14,2,FALSE)</f>
        <v>3.7</v>
      </c>
      <c r="Z8410">
        <f t="shared" si="657"/>
        <v>10.199999999999999</v>
      </c>
      <c r="AA8410">
        <f t="shared" si="658"/>
        <v>0</v>
      </c>
    </row>
    <row r="8411" spans="1:27" x14ac:dyDescent="0.3">
      <c r="A8411">
        <v>100067</v>
      </c>
      <c r="B8411">
        <v>230922</v>
      </c>
      <c r="C8411" s="3">
        <v>44130.850694444445</v>
      </c>
      <c r="D8411">
        <v>2</v>
      </c>
      <c r="E8411">
        <v>1</v>
      </c>
      <c r="F8411" t="s">
        <v>26</v>
      </c>
      <c r="G8411">
        <v>1</v>
      </c>
      <c r="H8411">
        <v>69.777339999999995</v>
      </c>
      <c r="I8411">
        <v>16.84375</v>
      </c>
      <c r="J8411">
        <v>0.87109380000000003</v>
      </c>
      <c r="K8411">
        <v>80.03125</v>
      </c>
      <c r="L8411" s="3">
        <v>44130.604166666664</v>
      </c>
      <c r="M8411">
        <v>17.18</v>
      </c>
      <c r="N8411" t="s">
        <v>28</v>
      </c>
      <c r="P8411">
        <f>(C8411-Key!$B$1)*24</f>
        <v>5.3666666666977108</v>
      </c>
      <c r="Q8411">
        <f>(Key!$B$2-'17.1'!C8411)*24</f>
        <v>-2.4166666666860692</v>
      </c>
      <c r="R8411" s="3">
        <f>C8411-(M8411-Key!$B$5)/(24*Key!$B$6)</f>
        <v>44130.836879629627</v>
      </c>
      <c r="S8411">
        <f>M8411-Key!$B$5</f>
        <v>14.92</v>
      </c>
      <c r="T8411" s="2">
        <f t="shared" si="655"/>
        <v>44129.854166666664</v>
      </c>
      <c r="U8411" t="str">
        <f t="shared" si="656"/>
        <v>10-25-2020 20:30</v>
      </c>
      <c r="V8411">
        <f>IFERROR(IF(W8411=Z8411,VLOOKUP($U8411,[1]C8842!$G$2:$M$145,3,FALSE),0),0)</f>
        <v>0</v>
      </c>
      <c r="W8411">
        <f>VLOOKUP(RIGHT($V$1,5),Key!$A$9:$B$14,2,FALSE)</f>
        <v>10.199999999999999</v>
      </c>
      <c r="X8411">
        <f t="shared" si="659"/>
        <v>0</v>
      </c>
      <c r="Y8411">
        <f>VLOOKUP(RIGHT($X$1,5),Key!$A$9:$B$14,2,FALSE)</f>
        <v>3.7</v>
      </c>
      <c r="Z8411">
        <f t="shared" si="657"/>
        <v>10.199999999999999</v>
      </c>
      <c r="AA8411">
        <f t="shared" si="658"/>
        <v>0</v>
      </c>
    </row>
    <row r="8412" spans="1:27" x14ac:dyDescent="0.3">
      <c r="A8412">
        <v>100067</v>
      </c>
      <c r="B8412">
        <v>230922</v>
      </c>
      <c r="C8412" s="3">
        <v>44130.850694444445</v>
      </c>
      <c r="D8412">
        <v>0</v>
      </c>
      <c r="E8412">
        <v>2</v>
      </c>
      <c r="F8412" t="s">
        <v>25</v>
      </c>
      <c r="G8412">
        <v>1</v>
      </c>
      <c r="H8412">
        <v>66.773439999999994</v>
      </c>
      <c r="I8412">
        <v>15.601559999999999</v>
      </c>
      <c r="J8412">
        <v>0.859375</v>
      </c>
      <c r="K8412">
        <v>46.019530000000003</v>
      </c>
      <c r="L8412" s="3">
        <v>44130.604166666664</v>
      </c>
      <c r="M8412">
        <v>17.18</v>
      </c>
      <c r="N8412" t="s">
        <v>28</v>
      </c>
      <c r="P8412">
        <f>(C8412-Key!$B$1)*24</f>
        <v>5.3666666666977108</v>
      </c>
      <c r="Q8412">
        <f>(Key!$B$2-'17.1'!C8412)*24</f>
        <v>-2.4166666666860692</v>
      </c>
      <c r="R8412" s="3">
        <f>C8412-(M8412-Key!$B$5)/(24*Key!$B$6)</f>
        <v>44130.836879629627</v>
      </c>
      <c r="S8412">
        <f>M8412-Key!$B$5</f>
        <v>14.92</v>
      </c>
      <c r="T8412" s="2">
        <f t="shared" si="655"/>
        <v>44129.854166666664</v>
      </c>
      <c r="U8412" t="str">
        <f t="shared" si="656"/>
        <v>10-25-2020 20:30</v>
      </c>
      <c r="V8412">
        <f>IFERROR(IF(W8412=Z8412,VLOOKUP($U8412,[1]C8842!$G$2:$M$145,3,FALSE),0),0)</f>
        <v>0</v>
      </c>
      <c r="W8412">
        <f>VLOOKUP(RIGHT($V$1,5),Key!$A$9:$B$14,2,FALSE)</f>
        <v>10.199999999999999</v>
      </c>
      <c r="X8412">
        <f t="shared" si="659"/>
        <v>0</v>
      </c>
      <c r="Y8412">
        <f>VLOOKUP(RIGHT($X$1,5),Key!$A$9:$B$14,2,FALSE)</f>
        <v>3.7</v>
      </c>
      <c r="Z8412">
        <f t="shared" si="657"/>
        <v>10.199999999999999</v>
      </c>
      <c r="AA8412">
        <f t="shared" si="658"/>
        <v>0</v>
      </c>
    </row>
    <row r="8413" spans="1:27" x14ac:dyDescent="0.3">
      <c r="A8413">
        <v>100067</v>
      </c>
      <c r="B8413">
        <v>230922</v>
      </c>
      <c r="C8413" s="3">
        <v>44130.850694444445</v>
      </c>
      <c r="D8413">
        <v>3</v>
      </c>
      <c r="E8413">
        <v>2</v>
      </c>
      <c r="F8413" t="s">
        <v>26</v>
      </c>
      <c r="G8413">
        <v>1</v>
      </c>
      <c r="H8413">
        <v>70.492189999999994</v>
      </c>
      <c r="I8413">
        <v>17.63672</v>
      </c>
      <c r="J8413">
        <v>0.890625</v>
      </c>
      <c r="K8413">
        <v>96.039060000000006</v>
      </c>
      <c r="L8413" s="3">
        <v>44130.604166666664</v>
      </c>
      <c r="M8413">
        <v>17.18</v>
      </c>
      <c r="N8413" t="s">
        <v>28</v>
      </c>
      <c r="P8413">
        <f>(C8413-Key!$B$1)*24</f>
        <v>5.3666666666977108</v>
      </c>
      <c r="Q8413">
        <f>(Key!$B$2-'17.1'!C8413)*24</f>
        <v>-2.4166666666860692</v>
      </c>
      <c r="R8413" s="3">
        <f>C8413-(M8413-Key!$B$5)/(24*Key!$B$6)</f>
        <v>44130.836879629627</v>
      </c>
      <c r="S8413">
        <f>M8413-Key!$B$5</f>
        <v>14.92</v>
      </c>
      <c r="T8413" s="2">
        <f t="shared" si="655"/>
        <v>44129.854166666664</v>
      </c>
      <c r="U8413" t="str">
        <f t="shared" si="656"/>
        <v>10-25-2020 20:30</v>
      </c>
      <c r="V8413">
        <f>IFERROR(IF(W8413=Z8413,VLOOKUP($U8413,[1]C8842!$G$2:$M$145,3,FALSE),0),0)</f>
        <v>0</v>
      </c>
      <c r="W8413">
        <f>VLOOKUP(RIGHT($V$1,5),Key!$A$9:$B$14,2,FALSE)</f>
        <v>10.199999999999999</v>
      </c>
      <c r="X8413">
        <f t="shared" si="659"/>
        <v>0</v>
      </c>
      <c r="Y8413">
        <f>VLOOKUP(RIGHT($X$1,5),Key!$A$9:$B$14,2,FALSE)</f>
        <v>3.7</v>
      </c>
      <c r="Z8413">
        <f t="shared" si="657"/>
        <v>10.199999999999999</v>
      </c>
      <c r="AA8413">
        <f t="shared" si="658"/>
        <v>0</v>
      </c>
    </row>
    <row r="8414" spans="1:27" x14ac:dyDescent="0.3">
      <c r="A8414">
        <v>100067</v>
      </c>
      <c r="B8414">
        <v>230922</v>
      </c>
      <c r="C8414" s="3">
        <v>44130.850694444445</v>
      </c>
      <c r="D8414">
        <v>3</v>
      </c>
      <c r="E8414">
        <v>2</v>
      </c>
      <c r="F8414" t="s">
        <v>26</v>
      </c>
      <c r="G8414">
        <v>1</v>
      </c>
      <c r="H8414">
        <v>68.382810000000006</v>
      </c>
      <c r="I8414">
        <v>14.36328</v>
      </c>
      <c r="J8414">
        <v>0.7890625</v>
      </c>
      <c r="K8414">
        <v>94.039060000000006</v>
      </c>
      <c r="L8414" s="3">
        <v>44130.604166666664</v>
      </c>
      <c r="M8414">
        <v>17.18</v>
      </c>
      <c r="N8414" t="s">
        <v>28</v>
      </c>
      <c r="P8414">
        <f>(C8414-Key!$B$1)*24</f>
        <v>5.3666666666977108</v>
      </c>
      <c r="Q8414">
        <f>(Key!$B$2-'17.1'!C8414)*24</f>
        <v>-2.4166666666860692</v>
      </c>
      <c r="R8414" s="3">
        <f>C8414-(M8414-Key!$B$5)/(24*Key!$B$6)</f>
        <v>44130.836879629627</v>
      </c>
      <c r="S8414">
        <f>M8414-Key!$B$5</f>
        <v>14.92</v>
      </c>
      <c r="T8414" s="2">
        <f t="shared" si="655"/>
        <v>44129.854166666664</v>
      </c>
      <c r="U8414" t="str">
        <f t="shared" si="656"/>
        <v>10-25-2020 20:30</v>
      </c>
      <c r="V8414">
        <f>IFERROR(IF(W8414=Z8414,VLOOKUP($U8414,[1]C8842!$G$2:$M$145,3,FALSE),0),0)</f>
        <v>0</v>
      </c>
      <c r="W8414">
        <f>VLOOKUP(RIGHT($V$1,5),Key!$A$9:$B$14,2,FALSE)</f>
        <v>10.199999999999999</v>
      </c>
      <c r="X8414">
        <f t="shared" si="659"/>
        <v>0</v>
      </c>
      <c r="Y8414">
        <f>VLOOKUP(RIGHT($X$1,5),Key!$A$9:$B$14,2,FALSE)</f>
        <v>3.7</v>
      </c>
      <c r="Z8414">
        <f t="shared" si="657"/>
        <v>10.199999999999999</v>
      </c>
      <c r="AA8414">
        <f t="shared" si="658"/>
        <v>0</v>
      </c>
    </row>
    <row r="8415" spans="1:27" x14ac:dyDescent="0.3">
      <c r="A8415">
        <v>100067</v>
      </c>
      <c r="B8415">
        <v>230922</v>
      </c>
      <c r="C8415" s="3">
        <v>44130.850694444445</v>
      </c>
      <c r="D8415">
        <v>1</v>
      </c>
      <c r="E8415">
        <v>1</v>
      </c>
      <c r="F8415" t="s">
        <v>25</v>
      </c>
      <c r="G8415">
        <v>1</v>
      </c>
      <c r="H8415">
        <v>65.757810000000006</v>
      </c>
      <c r="I8415">
        <v>15.10938</v>
      </c>
      <c r="J8415">
        <v>0.8515625</v>
      </c>
      <c r="K8415">
        <v>58.023440000000001</v>
      </c>
      <c r="L8415" s="3">
        <v>44130.604166666664</v>
      </c>
      <c r="M8415">
        <v>17.18</v>
      </c>
      <c r="N8415" t="s">
        <v>28</v>
      </c>
      <c r="P8415">
        <f>(C8415-Key!$B$1)*24</f>
        <v>5.3666666666977108</v>
      </c>
      <c r="Q8415">
        <f>(Key!$B$2-'17.1'!C8415)*24</f>
        <v>-2.4166666666860692</v>
      </c>
      <c r="R8415" s="3">
        <f>C8415-(M8415-Key!$B$5)/(24*Key!$B$6)</f>
        <v>44130.836879629627</v>
      </c>
      <c r="S8415">
        <f>M8415-Key!$B$5</f>
        <v>14.92</v>
      </c>
      <c r="T8415" s="2">
        <f t="shared" si="655"/>
        <v>44129.854166666664</v>
      </c>
      <c r="U8415" t="str">
        <f t="shared" si="656"/>
        <v>10-25-2020 20:30</v>
      </c>
      <c r="V8415">
        <f>IFERROR(IF(W8415=Z8415,VLOOKUP($U8415,[1]C8842!$G$2:$M$145,3,FALSE),0),0)</f>
        <v>0</v>
      </c>
      <c r="W8415">
        <f>VLOOKUP(RIGHT($V$1,5),Key!$A$9:$B$14,2,FALSE)</f>
        <v>10.199999999999999</v>
      </c>
      <c r="X8415">
        <f t="shared" si="659"/>
        <v>0</v>
      </c>
      <c r="Y8415">
        <f>VLOOKUP(RIGHT($X$1,5),Key!$A$9:$B$14,2,FALSE)</f>
        <v>3.7</v>
      </c>
      <c r="Z8415">
        <f t="shared" si="657"/>
        <v>10.199999999999999</v>
      </c>
      <c r="AA8415">
        <f t="shared" si="658"/>
        <v>0</v>
      </c>
    </row>
    <row r="8416" spans="1:27" x14ac:dyDescent="0.3">
      <c r="A8416">
        <v>100067</v>
      </c>
      <c r="B8416">
        <v>230922</v>
      </c>
      <c r="C8416" s="3">
        <v>44130.850694444445</v>
      </c>
      <c r="D8416">
        <v>0</v>
      </c>
      <c r="E8416">
        <v>2</v>
      </c>
      <c r="F8416" t="s">
        <v>25</v>
      </c>
      <c r="G8416">
        <v>1</v>
      </c>
      <c r="H8416">
        <v>64.113280000000003</v>
      </c>
      <c r="I8416">
        <v>16.691410000000001</v>
      </c>
      <c r="J8416">
        <v>0.94140630000000003</v>
      </c>
      <c r="K8416">
        <v>46.019530000000003</v>
      </c>
      <c r="L8416" s="3">
        <v>44130.604166666664</v>
      </c>
      <c r="M8416">
        <v>17.18</v>
      </c>
      <c r="N8416" t="s">
        <v>28</v>
      </c>
      <c r="P8416">
        <f>(C8416-Key!$B$1)*24</f>
        <v>5.3666666666977108</v>
      </c>
      <c r="Q8416">
        <f>(Key!$B$2-'17.1'!C8416)*24</f>
        <v>-2.4166666666860692</v>
      </c>
      <c r="R8416" s="3">
        <f>C8416-(M8416-Key!$B$5)/(24*Key!$B$6)</f>
        <v>44130.836879629627</v>
      </c>
      <c r="S8416">
        <f>M8416-Key!$B$5</f>
        <v>14.92</v>
      </c>
      <c r="T8416" s="2">
        <f t="shared" si="655"/>
        <v>44129.854166666664</v>
      </c>
      <c r="U8416" t="str">
        <f t="shared" si="656"/>
        <v>10-25-2020 20:30</v>
      </c>
      <c r="V8416">
        <f>IFERROR(IF(W8416=Z8416,VLOOKUP($U8416,[1]C8842!$G$2:$M$145,3,FALSE),0),0)</f>
        <v>0</v>
      </c>
      <c r="W8416">
        <f>VLOOKUP(RIGHT($V$1,5),Key!$A$9:$B$14,2,FALSE)</f>
        <v>10.199999999999999</v>
      </c>
      <c r="X8416">
        <f t="shared" si="659"/>
        <v>0</v>
      </c>
      <c r="Y8416">
        <f>VLOOKUP(RIGHT($X$1,5),Key!$A$9:$B$14,2,FALSE)</f>
        <v>3.7</v>
      </c>
      <c r="Z8416">
        <f t="shared" si="657"/>
        <v>10.199999999999999</v>
      </c>
      <c r="AA8416">
        <f t="shared" si="658"/>
        <v>0</v>
      </c>
    </row>
    <row r="8417" spans="1:27" x14ac:dyDescent="0.3">
      <c r="A8417">
        <v>100067</v>
      </c>
      <c r="B8417">
        <v>230922</v>
      </c>
      <c r="C8417" s="3">
        <v>44130.850694444445</v>
      </c>
      <c r="D8417">
        <v>1</v>
      </c>
      <c r="E8417">
        <v>1</v>
      </c>
      <c r="F8417" t="s">
        <v>25</v>
      </c>
      <c r="G8417">
        <v>2</v>
      </c>
      <c r="H8417">
        <v>68.160160000000005</v>
      </c>
      <c r="I8417">
        <v>23.3125</v>
      </c>
      <c r="J8417">
        <v>1.140625</v>
      </c>
      <c r="K8417">
        <v>56.023440000000001</v>
      </c>
      <c r="L8417" s="3">
        <v>44130.604166666664</v>
      </c>
      <c r="M8417">
        <v>17.18</v>
      </c>
      <c r="N8417" t="s">
        <v>28</v>
      </c>
      <c r="P8417">
        <f>(C8417-Key!$B$1)*24</f>
        <v>5.3666666666977108</v>
      </c>
      <c r="Q8417">
        <f>(Key!$B$2-'17.1'!C8417)*24</f>
        <v>-2.4166666666860692</v>
      </c>
      <c r="R8417" s="3">
        <f>C8417-(M8417-Key!$B$5)/(24*Key!$B$6)</f>
        <v>44130.836879629627</v>
      </c>
      <c r="S8417">
        <f>M8417-Key!$B$5</f>
        <v>14.92</v>
      </c>
      <c r="T8417" s="2">
        <f t="shared" si="655"/>
        <v>44129.854166666664</v>
      </c>
      <c r="U8417" t="str">
        <f t="shared" si="656"/>
        <v>10-25-2020 20:30</v>
      </c>
      <c r="V8417">
        <f>IFERROR(IF(W8417=Z8417,VLOOKUP($U8417,[1]C8842!$G$2:$M$145,3,FALSE),0),0)</f>
        <v>0</v>
      </c>
      <c r="W8417">
        <f>VLOOKUP(RIGHT($V$1,5),Key!$A$9:$B$14,2,FALSE)</f>
        <v>10.199999999999999</v>
      </c>
      <c r="X8417">
        <f t="shared" si="659"/>
        <v>0</v>
      </c>
      <c r="Y8417">
        <f>VLOOKUP(RIGHT($X$1,5),Key!$A$9:$B$14,2,FALSE)</f>
        <v>3.7</v>
      </c>
      <c r="Z8417">
        <f t="shared" si="657"/>
        <v>10.199999999999999</v>
      </c>
      <c r="AA8417">
        <f t="shared" si="658"/>
        <v>0</v>
      </c>
    </row>
    <row r="8418" spans="1:27" x14ac:dyDescent="0.3">
      <c r="A8418">
        <v>100067</v>
      </c>
      <c r="B8418">
        <v>230922</v>
      </c>
      <c r="C8418" s="3">
        <v>44130.850694444445</v>
      </c>
      <c r="D8418">
        <v>0</v>
      </c>
      <c r="E8418">
        <v>2</v>
      </c>
      <c r="F8418" t="s">
        <v>25</v>
      </c>
      <c r="G8418">
        <v>1</v>
      </c>
      <c r="H8418">
        <v>63.238280000000003</v>
      </c>
      <c r="I8418">
        <v>19.777339999999999</v>
      </c>
      <c r="J8418">
        <v>1.082031</v>
      </c>
      <c r="K8418">
        <v>46.019530000000003</v>
      </c>
      <c r="L8418" s="3">
        <v>44130.604166666664</v>
      </c>
      <c r="M8418">
        <v>17.18</v>
      </c>
      <c r="N8418" t="s">
        <v>28</v>
      </c>
      <c r="P8418">
        <f>(C8418-Key!$B$1)*24</f>
        <v>5.3666666666977108</v>
      </c>
      <c r="Q8418">
        <f>(Key!$B$2-'17.1'!C8418)*24</f>
        <v>-2.4166666666860692</v>
      </c>
      <c r="R8418" s="3">
        <f>C8418-(M8418-Key!$B$5)/(24*Key!$B$6)</f>
        <v>44130.836879629627</v>
      </c>
      <c r="S8418">
        <f>M8418-Key!$B$5</f>
        <v>14.92</v>
      </c>
      <c r="T8418" s="2">
        <f t="shared" si="655"/>
        <v>44129.854166666664</v>
      </c>
      <c r="U8418" t="str">
        <f t="shared" si="656"/>
        <v>10-25-2020 20:30</v>
      </c>
      <c r="V8418">
        <f>IFERROR(IF(W8418=Z8418,VLOOKUP($U8418,[1]C8842!$G$2:$M$145,3,FALSE),0),0)</f>
        <v>0</v>
      </c>
      <c r="W8418">
        <f>VLOOKUP(RIGHT($V$1,5),Key!$A$9:$B$14,2,FALSE)</f>
        <v>10.199999999999999</v>
      </c>
      <c r="X8418">
        <f t="shared" si="659"/>
        <v>0</v>
      </c>
      <c r="Y8418">
        <f>VLOOKUP(RIGHT($X$1,5),Key!$A$9:$B$14,2,FALSE)</f>
        <v>3.7</v>
      </c>
      <c r="Z8418">
        <f t="shared" si="657"/>
        <v>10.199999999999999</v>
      </c>
      <c r="AA8418">
        <f t="shared" si="658"/>
        <v>0</v>
      </c>
    </row>
    <row r="8419" spans="1:27" x14ac:dyDescent="0.3">
      <c r="A8419">
        <v>100067</v>
      </c>
      <c r="B8419">
        <v>230922</v>
      </c>
      <c r="C8419" s="3">
        <v>44130.850694444445</v>
      </c>
      <c r="D8419">
        <v>2</v>
      </c>
      <c r="E8419">
        <v>1</v>
      </c>
      <c r="F8419" t="s">
        <v>26</v>
      </c>
      <c r="G8419">
        <v>2</v>
      </c>
      <c r="H8419">
        <v>63.425780000000003</v>
      </c>
      <c r="I8419">
        <v>21.304690000000001</v>
      </c>
      <c r="J8419">
        <v>1.144531</v>
      </c>
      <c r="K8419">
        <v>82.035160000000005</v>
      </c>
      <c r="L8419" s="3">
        <v>44130.604166666664</v>
      </c>
      <c r="M8419">
        <v>17.18</v>
      </c>
      <c r="N8419" t="s">
        <v>28</v>
      </c>
      <c r="P8419">
        <f>(C8419-Key!$B$1)*24</f>
        <v>5.3666666666977108</v>
      </c>
      <c r="Q8419">
        <f>(Key!$B$2-'17.1'!C8419)*24</f>
        <v>-2.4166666666860692</v>
      </c>
      <c r="R8419" s="3">
        <f>C8419-(M8419-Key!$B$5)/(24*Key!$B$6)</f>
        <v>44130.836879629627</v>
      </c>
      <c r="S8419">
        <f>M8419-Key!$B$5</f>
        <v>14.92</v>
      </c>
      <c r="T8419" s="2">
        <f t="shared" si="655"/>
        <v>44129.854166666664</v>
      </c>
      <c r="U8419" t="str">
        <f t="shared" si="656"/>
        <v>10-25-2020 20:30</v>
      </c>
      <c r="V8419">
        <f>IFERROR(IF(W8419=Z8419,VLOOKUP($U8419,[1]C8842!$G$2:$M$145,3,FALSE),0),0)</f>
        <v>0</v>
      </c>
      <c r="W8419">
        <f>VLOOKUP(RIGHT($V$1,5),Key!$A$9:$B$14,2,FALSE)</f>
        <v>10.199999999999999</v>
      </c>
      <c r="X8419">
        <f t="shared" si="659"/>
        <v>0</v>
      </c>
      <c r="Y8419">
        <f>VLOOKUP(RIGHT($X$1,5),Key!$A$9:$B$14,2,FALSE)</f>
        <v>3.7</v>
      </c>
      <c r="Z8419">
        <f t="shared" si="657"/>
        <v>10.199999999999999</v>
      </c>
      <c r="AA8419">
        <f t="shared" si="658"/>
        <v>0</v>
      </c>
    </row>
    <row r="8420" spans="1:27" x14ac:dyDescent="0.3">
      <c r="A8420">
        <v>100067</v>
      </c>
      <c r="B8420">
        <v>230922</v>
      </c>
      <c r="C8420" s="3">
        <v>44130.850694444445</v>
      </c>
      <c r="D8420">
        <v>1</v>
      </c>
      <c r="E8420">
        <v>1</v>
      </c>
      <c r="F8420" t="s">
        <v>25</v>
      </c>
      <c r="G8420">
        <v>1</v>
      </c>
      <c r="H8420">
        <v>66.824219999999997</v>
      </c>
      <c r="I8420">
        <v>14.76563</v>
      </c>
      <c r="J8420">
        <v>0.82421880000000003</v>
      </c>
      <c r="K8420">
        <v>58.023440000000001</v>
      </c>
      <c r="L8420" s="3">
        <v>44130.604166666664</v>
      </c>
      <c r="M8420">
        <v>17.18</v>
      </c>
      <c r="N8420" t="s">
        <v>28</v>
      </c>
      <c r="P8420">
        <f>(C8420-Key!$B$1)*24</f>
        <v>5.3666666666977108</v>
      </c>
      <c r="Q8420">
        <f>(Key!$B$2-'17.1'!C8420)*24</f>
        <v>-2.4166666666860692</v>
      </c>
      <c r="R8420" s="3">
        <f>C8420-(M8420-Key!$B$5)/(24*Key!$B$6)</f>
        <v>44130.836879629627</v>
      </c>
      <c r="S8420">
        <f>M8420-Key!$B$5</f>
        <v>14.92</v>
      </c>
      <c r="T8420" s="2">
        <f t="shared" si="655"/>
        <v>44129.854166666664</v>
      </c>
      <c r="U8420" t="str">
        <f t="shared" si="656"/>
        <v>10-25-2020 20:30</v>
      </c>
      <c r="V8420">
        <f>IFERROR(IF(W8420=Z8420,VLOOKUP($U8420,[1]C8842!$G$2:$M$145,3,FALSE),0),0)</f>
        <v>0</v>
      </c>
      <c r="W8420">
        <f>VLOOKUP(RIGHT($V$1,5),Key!$A$9:$B$14,2,FALSE)</f>
        <v>10.199999999999999</v>
      </c>
      <c r="X8420">
        <f t="shared" si="659"/>
        <v>0</v>
      </c>
      <c r="Y8420">
        <f>VLOOKUP(RIGHT($X$1,5),Key!$A$9:$B$14,2,FALSE)</f>
        <v>3.7</v>
      </c>
      <c r="Z8420">
        <f t="shared" si="657"/>
        <v>10.199999999999999</v>
      </c>
      <c r="AA8420">
        <f t="shared" si="658"/>
        <v>0</v>
      </c>
    </row>
    <row r="8421" spans="1:27" x14ac:dyDescent="0.3">
      <c r="A8421">
        <v>100067</v>
      </c>
      <c r="B8421">
        <v>230922</v>
      </c>
      <c r="C8421" s="3">
        <v>44130.850694444445</v>
      </c>
      <c r="D8421">
        <v>0</v>
      </c>
      <c r="E8421">
        <v>2</v>
      </c>
      <c r="F8421" t="s">
        <v>25</v>
      </c>
      <c r="G8421">
        <v>1</v>
      </c>
      <c r="H8421">
        <v>65.003910000000005</v>
      </c>
      <c r="I8421">
        <v>17.285160000000001</v>
      </c>
      <c r="J8421">
        <v>0.953125</v>
      </c>
      <c r="K8421">
        <v>46.019530000000003</v>
      </c>
      <c r="L8421" s="3">
        <v>44130.604166666664</v>
      </c>
      <c r="M8421">
        <v>17.18</v>
      </c>
      <c r="N8421" t="s">
        <v>28</v>
      </c>
      <c r="P8421">
        <f>(C8421-Key!$B$1)*24</f>
        <v>5.3666666666977108</v>
      </c>
      <c r="Q8421">
        <f>(Key!$B$2-'17.1'!C8421)*24</f>
        <v>-2.4166666666860692</v>
      </c>
      <c r="R8421" s="3">
        <f>C8421-(M8421-Key!$B$5)/(24*Key!$B$6)</f>
        <v>44130.836879629627</v>
      </c>
      <c r="S8421">
        <f>M8421-Key!$B$5</f>
        <v>14.92</v>
      </c>
      <c r="T8421" s="2">
        <f t="shared" si="655"/>
        <v>44129.854166666664</v>
      </c>
      <c r="U8421" t="str">
        <f t="shared" si="656"/>
        <v>10-25-2020 20:30</v>
      </c>
      <c r="V8421">
        <f>IFERROR(IF(W8421=Z8421,VLOOKUP($U8421,[1]C8842!$G$2:$M$145,3,FALSE),0),0)</f>
        <v>0</v>
      </c>
      <c r="W8421">
        <f>VLOOKUP(RIGHT($V$1,5),Key!$A$9:$B$14,2,FALSE)</f>
        <v>10.199999999999999</v>
      </c>
      <c r="X8421">
        <f t="shared" si="659"/>
        <v>0</v>
      </c>
      <c r="Y8421">
        <f>VLOOKUP(RIGHT($X$1,5),Key!$A$9:$B$14,2,FALSE)</f>
        <v>3.7</v>
      </c>
      <c r="Z8421">
        <f t="shared" si="657"/>
        <v>10.199999999999999</v>
      </c>
      <c r="AA8421">
        <f t="shared" si="658"/>
        <v>0</v>
      </c>
    </row>
    <row r="8422" spans="1:27" x14ac:dyDescent="0.3">
      <c r="A8422">
        <v>100067</v>
      </c>
      <c r="B8422">
        <v>230922</v>
      </c>
      <c r="C8422" s="3">
        <v>44130.850694444445</v>
      </c>
      <c r="D8422">
        <v>1</v>
      </c>
      <c r="E8422">
        <v>1</v>
      </c>
      <c r="F8422" t="s">
        <v>25</v>
      </c>
      <c r="G8422">
        <v>1</v>
      </c>
      <c r="H8422">
        <v>66.910160000000005</v>
      </c>
      <c r="I8422">
        <v>17.941410000000001</v>
      </c>
      <c r="J8422">
        <v>0.94921880000000003</v>
      </c>
      <c r="K8422">
        <v>59.023440000000001</v>
      </c>
      <c r="L8422" s="3">
        <v>44130.604166666664</v>
      </c>
      <c r="M8422">
        <v>17.18</v>
      </c>
      <c r="N8422" t="s">
        <v>28</v>
      </c>
      <c r="P8422">
        <f>(C8422-Key!$B$1)*24</f>
        <v>5.3666666666977108</v>
      </c>
      <c r="Q8422">
        <f>(Key!$B$2-'17.1'!C8422)*24</f>
        <v>-2.4166666666860692</v>
      </c>
      <c r="R8422" s="3">
        <f>C8422-(M8422-Key!$B$5)/(24*Key!$B$6)</f>
        <v>44130.836879629627</v>
      </c>
      <c r="S8422">
        <f>M8422-Key!$B$5</f>
        <v>14.92</v>
      </c>
      <c r="T8422" s="2">
        <f t="shared" si="655"/>
        <v>44129.854166666664</v>
      </c>
      <c r="U8422" t="str">
        <f t="shared" si="656"/>
        <v>10-25-2020 20:30</v>
      </c>
      <c r="V8422">
        <f>IFERROR(IF(W8422=Z8422,VLOOKUP($U8422,[1]C8842!$G$2:$M$145,3,FALSE),0),0)</f>
        <v>0</v>
      </c>
      <c r="W8422">
        <f>VLOOKUP(RIGHT($V$1,5),Key!$A$9:$B$14,2,FALSE)</f>
        <v>10.199999999999999</v>
      </c>
      <c r="X8422">
        <f t="shared" si="659"/>
        <v>0</v>
      </c>
      <c r="Y8422">
        <f>VLOOKUP(RIGHT($X$1,5),Key!$A$9:$B$14,2,FALSE)</f>
        <v>3.7</v>
      </c>
      <c r="Z8422">
        <f t="shared" si="657"/>
        <v>10.199999999999999</v>
      </c>
      <c r="AA8422">
        <f t="shared" si="658"/>
        <v>0</v>
      </c>
    </row>
    <row r="8423" spans="1:27" x14ac:dyDescent="0.3">
      <c r="A8423">
        <v>100067</v>
      </c>
      <c r="B8423">
        <v>230922</v>
      </c>
      <c r="C8423" s="3">
        <v>44130.850694444445</v>
      </c>
      <c r="D8423">
        <v>0</v>
      </c>
      <c r="E8423">
        <v>2</v>
      </c>
      <c r="F8423" t="s">
        <v>25</v>
      </c>
      <c r="G8423">
        <v>1</v>
      </c>
      <c r="H8423">
        <v>64.527339999999995</v>
      </c>
      <c r="I8423">
        <v>15.73828</v>
      </c>
      <c r="J8423">
        <v>0.89453130000000003</v>
      </c>
      <c r="K8423">
        <v>46.019530000000003</v>
      </c>
      <c r="L8423" s="3">
        <v>44130.604166666664</v>
      </c>
      <c r="M8423">
        <v>17.18</v>
      </c>
      <c r="N8423" t="s">
        <v>28</v>
      </c>
      <c r="P8423">
        <f>(C8423-Key!$B$1)*24</f>
        <v>5.3666666666977108</v>
      </c>
      <c r="Q8423">
        <f>(Key!$B$2-'17.1'!C8423)*24</f>
        <v>-2.4166666666860692</v>
      </c>
      <c r="R8423" s="3">
        <f>C8423-(M8423-Key!$B$5)/(24*Key!$B$6)</f>
        <v>44130.836879629627</v>
      </c>
      <c r="S8423">
        <f>M8423-Key!$B$5</f>
        <v>14.92</v>
      </c>
      <c r="T8423" s="2">
        <f t="shared" si="655"/>
        <v>44129.854166666664</v>
      </c>
      <c r="U8423" t="str">
        <f t="shared" si="656"/>
        <v>10-25-2020 20:30</v>
      </c>
      <c r="V8423">
        <f>IFERROR(IF(W8423=Z8423,VLOOKUP($U8423,[1]C8842!$G$2:$M$145,3,FALSE),0),0)</f>
        <v>0</v>
      </c>
      <c r="W8423">
        <f>VLOOKUP(RIGHT($V$1,5),Key!$A$9:$B$14,2,FALSE)</f>
        <v>10.199999999999999</v>
      </c>
      <c r="X8423">
        <f t="shared" si="659"/>
        <v>0</v>
      </c>
      <c r="Y8423">
        <f>VLOOKUP(RIGHT($X$1,5),Key!$A$9:$B$14,2,FALSE)</f>
        <v>3.7</v>
      </c>
      <c r="Z8423">
        <f t="shared" si="657"/>
        <v>10.199999999999999</v>
      </c>
      <c r="AA8423">
        <f t="shared" si="658"/>
        <v>0</v>
      </c>
    </row>
    <row r="8424" spans="1:27" x14ac:dyDescent="0.3">
      <c r="A8424">
        <v>100067</v>
      </c>
      <c r="B8424">
        <v>230922</v>
      </c>
      <c r="C8424" s="3">
        <v>44130.850694444445</v>
      </c>
      <c r="D8424">
        <v>3</v>
      </c>
      <c r="E8424">
        <v>2</v>
      </c>
      <c r="F8424" t="s">
        <v>26</v>
      </c>
      <c r="G8424">
        <v>1</v>
      </c>
      <c r="H8424">
        <v>64.480469999999997</v>
      </c>
      <c r="I8424">
        <v>16.765630000000002</v>
      </c>
      <c r="J8424">
        <v>0.9375</v>
      </c>
      <c r="K8424">
        <v>96.039060000000006</v>
      </c>
      <c r="L8424" s="3">
        <v>44130.604166666664</v>
      </c>
      <c r="M8424">
        <v>17.18</v>
      </c>
      <c r="N8424" t="s">
        <v>28</v>
      </c>
      <c r="P8424">
        <f>(C8424-Key!$B$1)*24</f>
        <v>5.3666666666977108</v>
      </c>
      <c r="Q8424">
        <f>(Key!$B$2-'17.1'!C8424)*24</f>
        <v>-2.4166666666860692</v>
      </c>
      <c r="R8424" s="3">
        <f>C8424-(M8424-Key!$B$5)/(24*Key!$B$6)</f>
        <v>44130.836879629627</v>
      </c>
      <c r="S8424">
        <f>M8424-Key!$B$5</f>
        <v>14.92</v>
      </c>
      <c r="T8424" s="2">
        <f t="shared" si="655"/>
        <v>44129.854166666664</v>
      </c>
      <c r="U8424" t="str">
        <f t="shared" si="656"/>
        <v>10-25-2020 20:30</v>
      </c>
      <c r="V8424">
        <f>IFERROR(IF(W8424=Z8424,VLOOKUP($U8424,[1]C8842!$G$2:$M$145,3,FALSE),0),0)</f>
        <v>0</v>
      </c>
      <c r="W8424">
        <f>VLOOKUP(RIGHT($V$1,5),Key!$A$9:$B$14,2,FALSE)</f>
        <v>10.199999999999999</v>
      </c>
      <c r="X8424">
        <f t="shared" si="659"/>
        <v>0</v>
      </c>
      <c r="Y8424">
        <f>VLOOKUP(RIGHT($X$1,5),Key!$A$9:$B$14,2,FALSE)</f>
        <v>3.7</v>
      </c>
      <c r="Z8424">
        <f t="shared" si="657"/>
        <v>10.199999999999999</v>
      </c>
      <c r="AA8424">
        <f t="shared" si="658"/>
        <v>0</v>
      </c>
    </row>
    <row r="8425" spans="1:27" x14ac:dyDescent="0.3">
      <c r="A8425">
        <v>100067</v>
      </c>
      <c r="B8425">
        <v>230922</v>
      </c>
      <c r="C8425" s="3">
        <v>44130.850694444445</v>
      </c>
      <c r="D8425">
        <v>0</v>
      </c>
      <c r="E8425">
        <v>2</v>
      </c>
      <c r="F8425" t="s">
        <v>25</v>
      </c>
      <c r="G8425">
        <v>1</v>
      </c>
      <c r="H8425">
        <v>65.382810000000006</v>
      </c>
      <c r="I8425">
        <v>17.742190000000001</v>
      </c>
      <c r="J8425">
        <v>0.96484380000000003</v>
      </c>
      <c r="K8425">
        <v>46.019530000000003</v>
      </c>
      <c r="L8425" s="3">
        <v>44130.604166666664</v>
      </c>
      <c r="M8425">
        <v>17.18</v>
      </c>
      <c r="N8425" t="s">
        <v>28</v>
      </c>
      <c r="P8425">
        <f>(C8425-Key!$B$1)*24</f>
        <v>5.3666666666977108</v>
      </c>
      <c r="Q8425">
        <f>(Key!$B$2-'17.1'!C8425)*24</f>
        <v>-2.4166666666860692</v>
      </c>
      <c r="R8425" s="3">
        <f>C8425-(M8425-Key!$B$5)/(24*Key!$B$6)</f>
        <v>44130.836879629627</v>
      </c>
      <c r="S8425">
        <f>M8425-Key!$B$5</f>
        <v>14.92</v>
      </c>
      <c r="T8425" s="2">
        <f t="shared" si="655"/>
        <v>44129.854166666664</v>
      </c>
      <c r="U8425" t="str">
        <f t="shared" si="656"/>
        <v>10-25-2020 20:30</v>
      </c>
      <c r="V8425">
        <f>IFERROR(IF(W8425=Z8425,VLOOKUP($U8425,[1]C8842!$G$2:$M$145,3,FALSE),0),0)</f>
        <v>0</v>
      </c>
      <c r="W8425">
        <f>VLOOKUP(RIGHT($V$1,5),Key!$A$9:$B$14,2,FALSE)</f>
        <v>10.199999999999999</v>
      </c>
      <c r="X8425">
        <f t="shared" si="659"/>
        <v>0</v>
      </c>
      <c r="Y8425">
        <f>VLOOKUP(RIGHT($X$1,5),Key!$A$9:$B$14,2,FALSE)</f>
        <v>3.7</v>
      </c>
      <c r="Z8425">
        <f t="shared" si="657"/>
        <v>10.199999999999999</v>
      </c>
      <c r="AA8425">
        <f t="shared" si="658"/>
        <v>0</v>
      </c>
    </row>
    <row r="8426" spans="1:27" x14ac:dyDescent="0.3">
      <c r="A8426">
        <v>100067</v>
      </c>
      <c r="B8426">
        <v>230922</v>
      </c>
      <c r="C8426" s="3">
        <v>44130.850694444445</v>
      </c>
      <c r="D8426">
        <v>1</v>
      </c>
      <c r="E8426">
        <v>1</v>
      </c>
      <c r="F8426" t="s">
        <v>25</v>
      </c>
      <c r="G8426">
        <v>1</v>
      </c>
      <c r="H8426">
        <v>65.347660000000005</v>
      </c>
      <c r="I8426">
        <v>16.695309999999999</v>
      </c>
      <c r="J8426">
        <v>0.921875</v>
      </c>
      <c r="K8426">
        <v>59.023440000000001</v>
      </c>
      <c r="L8426" s="3">
        <v>44130.604166666664</v>
      </c>
      <c r="M8426">
        <v>17.18</v>
      </c>
      <c r="N8426" t="s">
        <v>28</v>
      </c>
      <c r="P8426">
        <f>(C8426-Key!$B$1)*24</f>
        <v>5.3666666666977108</v>
      </c>
      <c r="Q8426">
        <f>(Key!$B$2-'17.1'!C8426)*24</f>
        <v>-2.4166666666860692</v>
      </c>
      <c r="R8426" s="3">
        <f>C8426-(M8426-Key!$B$5)/(24*Key!$B$6)</f>
        <v>44130.836879629627</v>
      </c>
      <c r="S8426">
        <f>M8426-Key!$B$5</f>
        <v>14.92</v>
      </c>
      <c r="T8426" s="2">
        <f t="shared" si="655"/>
        <v>44129.854166666664</v>
      </c>
      <c r="U8426" t="str">
        <f t="shared" si="656"/>
        <v>10-25-2020 20:30</v>
      </c>
      <c r="V8426">
        <f>IFERROR(IF(W8426=Z8426,VLOOKUP($U8426,[1]C8842!$G$2:$M$145,3,FALSE),0),0)</f>
        <v>0</v>
      </c>
      <c r="W8426">
        <f>VLOOKUP(RIGHT($V$1,5),Key!$A$9:$B$14,2,FALSE)</f>
        <v>10.199999999999999</v>
      </c>
      <c r="X8426">
        <f t="shared" si="659"/>
        <v>0</v>
      </c>
      <c r="Y8426">
        <f>VLOOKUP(RIGHT($X$1,5),Key!$A$9:$B$14,2,FALSE)</f>
        <v>3.7</v>
      </c>
      <c r="Z8426">
        <f t="shared" si="657"/>
        <v>10.199999999999999</v>
      </c>
      <c r="AA8426">
        <f t="shared" si="658"/>
        <v>0</v>
      </c>
    </row>
    <row r="8427" spans="1:27" x14ac:dyDescent="0.3">
      <c r="A8427">
        <v>100067</v>
      </c>
      <c r="B8427">
        <v>230922</v>
      </c>
      <c r="C8427" s="3">
        <v>44130.851388888892</v>
      </c>
      <c r="D8427">
        <v>3</v>
      </c>
      <c r="E8427">
        <v>2</v>
      </c>
      <c r="F8427" t="s">
        <v>26</v>
      </c>
      <c r="G8427">
        <v>1</v>
      </c>
      <c r="H8427">
        <v>67.148439999999994</v>
      </c>
      <c r="I8427">
        <v>17.015630000000002</v>
      </c>
      <c r="J8427">
        <v>0.91015630000000003</v>
      </c>
      <c r="K8427">
        <v>95.039060000000006</v>
      </c>
      <c r="L8427" s="3">
        <v>44130.604166666664</v>
      </c>
      <c r="M8427">
        <v>17.18</v>
      </c>
      <c r="N8427" t="s">
        <v>28</v>
      </c>
      <c r="P8427">
        <f>(C8427-Key!$B$1)*24</f>
        <v>5.3833333334187046</v>
      </c>
      <c r="Q8427">
        <f>(Key!$B$2-'17.1'!C8427)*24</f>
        <v>-2.433333333407063</v>
      </c>
      <c r="R8427" s="3">
        <f>C8427-(M8427-Key!$B$5)/(24*Key!$B$6)</f>
        <v>44130.837574074074</v>
      </c>
      <c r="S8427">
        <f>M8427-Key!$B$5</f>
        <v>14.92</v>
      </c>
      <c r="T8427" s="2">
        <f t="shared" si="655"/>
        <v>44129.854166666664</v>
      </c>
      <c r="U8427" t="str">
        <f t="shared" si="656"/>
        <v>10-25-2020 20:30</v>
      </c>
      <c r="V8427">
        <f>IFERROR(IF(W8427=Z8427,VLOOKUP($U8427,[1]C8842!$G$2:$M$145,3,FALSE),0),0)</f>
        <v>0</v>
      </c>
      <c r="W8427">
        <f>VLOOKUP(RIGHT($V$1,5),Key!$A$9:$B$14,2,FALSE)</f>
        <v>10.199999999999999</v>
      </c>
      <c r="X8427">
        <f t="shared" si="659"/>
        <v>0</v>
      </c>
      <c r="Y8427">
        <f>VLOOKUP(RIGHT($X$1,5),Key!$A$9:$B$14,2,FALSE)</f>
        <v>3.7</v>
      </c>
      <c r="Z8427">
        <f t="shared" si="657"/>
        <v>10.199999999999999</v>
      </c>
      <c r="AA8427">
        <f t="shared" si="658"/>
        <v>0</v>
      </c>
    </row>
    <row r="8428" spans="1:27" x14ac:dyDescent="0.3">
      <c r="A8428">
        <v>100067</v>
      </c>
      <c r="B8428">
        <v>230922</v>
      </c>
      <c r="C8428" s="3">
        <v>44130.851388888892</v>
      </c>
      <c r="D8428">
        <v>3</v>
      </c>
      <c r="E8428">
        <v>2</v>
      </c>
      <c r="F8428" t="s">
        <v>26</v>
      </c>
      <c r="G8428">
        <v>1</v>
      </c>
      <c r="H8428">
        <v>63.914059999999999</v>
      </c>
      <c r="I8428">
        <v>17.921880000000002</v>
      </c>
      <c r="J8428">
        <v>0.99609380000000003</v>
      </c>
      <c r="K8428">
        <v>95.039060000000006</v>
      </c>
      <c r="L8428" s="3">
        <v>44130.604166666664</v>
      </c>
      <c r="M8428">
        <v>17.18</v>
      </c>
      <c r="N8428" t="s">
        <v>28</v>
      </c>
      <c r="P8428">
        <f>(C8428-Key!$B$1)*24</f>
        <v>5.3833333334187046</v>
      </c>
      <c r="Q8428">
        <f>(Key!$B$2-'17.1'!C8428)*24</f>
        <v>-2.433333333407063</v>
      </c>
      <c r="R8428" s="3">
        <f>C8428-(M8428-Key!$B$5)/(24*Key!$B$6)</f>
        <v>44130.837574074074</v>
      </c>
      <c r="S8428">
        <f>M8428-Key!$B$5</f>
        <v>14.92</v>
      </c>
      <c r="T8428" s="2">
        <f t="shared" si="655"/>
        <v>44129.854166666664</v>
      </c>
      <c r="U8428" t="str">
        <f t="shared" si="656"/>
        <v>10-25-2020 20:30</v>
      </c>
      <c r="V8428">
        <f>IFERROR(IF(W8428=Z8428,VLOOKUP($U8428,[1]C8842!$G$2:$M$145,3,FALSE),0),0)</f>
        <v>0</v>
      </c>
      <c r="W8428">
        <f>VLOOKUP(RIGHT($V$1,5),Key!$A$9:$B$14,2,FALSE)</f>
        <v>10.199999999999999</v>
      </c>
      <c r="X8428">
        <f t="shared" si="659"/>
        <v>0</v>
      </c>
      <c r="Y8428">
        <f>VLOOKUP(RIGHT($X$1,5),Key!$A$9:$B$14,2,FALSE)</f>
        <v>3.7</v>
      </c>
      <c r="Z8428">
        <f t="shared" si="657"/>
        <v>10.199999999999999</v>
      </c>
      <c r="AA8428">
        <f t="shared" si="658"/>
        <v>0</v>
      </c>
    </row>
    <row r="8429" spans="1:27" x14ac:dyDescent="0.3">
      <c r="A8429">
        <v>100067</v>
      </c>
      <c r="B8429">
        <v>230922</v>
      </c>
      <c r="C8429" s="3">
        <v>44130.851388888892</v>
      </c>
      <c r="D8429">
        <v>2</v>
      </c>
      <c r="E8429">
        <v>1</v>
      </c>
      <c r="F8429" t="s">
        <v>26</v>
      </c>
      <c r="G8429">
        <v>2</v>
      </c>
      <c r="H8429">
        <v>69.808589999999995</v>
      </c>
      <c r="I8429">
        <v>21.039059999999999</v>
      </c>
      <c r="J8429">
        <v>1.027344</v>
      </c>
      <c r="K8429">
        <v>81.035160000000005</v>
      </c>
      <c r="L8429" s="3">
        <v>44130.604166666664</v>
      </c>
      <c r="M8429">
        <v>17.18</v>
      </c>
      <c r="N8429" t="s">
        <v>28</v>
      </c>
      <c r="P8429">
        <f>(C8429-Key!$B$1)*24</f>
        <v>5.3833333334187046</v>
      </c>
      <c r="Q8429">
        <f>(Key!$B$2-'17.1'!C8429)*24</f>
        <v>-2.433333333407063</v>
      </c>
      <c r="R8429" s="3">
        <f>C8429-(M8429-Key!$B$5)/(24*Key!$B$6)</f>
        <v>44130.837574074074</v>
      </c>
      <c r="S8429">
        <f>M8429-Key!$B$5</f>
        <v>14.92</v>
      </c>
      <c r="T8429" s="2">
        <f t="shared" si="655"/>
        <v>44129.854166666664</v>
      </c>
      <c r="U8429" t="str">
        <f t="shared" si="656"/>
        <v>10-25-2020 20:30</v>
      </c>
      <c r="V8429">
        <f>IFERROR(IF(W8429=Z8429,VLOOKUP($U8429,[1]C8842!$G$2:$M$145,3,FALSE),0),0)</f>
        <v>0</v>
      </c>
      <c r="W8429">
        <f>VLOOKUP(RIGHT($V$1,5),Key!$A$9:$B$14,2,FALSE)</f>
        <v>10.199999999999999</v>
      </c>
      <c r="X8429">
        <f t="shared" si="659"/>
        <v>0</v>
      </c>
      <c r="Y8429">
        <f>VLOOKUP(RIGHT($X$1,5),Key!$A$9:$B$14,2,FALSE)</f>
        <v>3.7</v>
      </c>
      <c r="Z8429">
        <f t="shared" si="657"/>
        <v>10.199999999999999</v>
      </c>
      <c r="AA8429">
        <f t="shared" si="658"/>
        <v>0</v>
      </c>
    </row>
    <row r="8430" spans="1:27" x14ac:dyDescent="0.3">
      <c r="A8430">
        <v>100067</v>
      </c>
      <c r="B8430">
        <v>230922</v>
      </c>
      <c r="C8430" s="3">
        <v>44130.851388888892</v>
      </c>
      <c r="D8430">
        <v>2</v>
      </c>
      <c r="E8430">
        <v>1</v>
      </c>
      <c r="F8430" t="s">
        <v>26</v>
      </c>
      <c r="G8430">
        <v>1</v>
      </c>
      <c r="H8430">
        <v>75.980469999999997</v>
      </c>
      <c r="I8430">
        <v>15.589840000000001</v>
      </c>
      <c r="J8430">
        <v>0.75390630000000003</v>
      </c>
      <c r="K8430">
        <v>82.035160000000005</v>
      </c>
      <c r="L8430" s="3">
        <v>44130.604166666664</v>
      </c>
      <c r="M8430">
        <v>17.18</v>
      </c>
      <c r="N8430" t="s">
        <v>28</v>
      </c>
      <c r="P8430">
        <f>(C8430-Key!$B$1)*24</f>
        <v>5.3833333334187046</v>
      </c>
      <c r="Q8430">
        <f>(Key!$B$2-'17.1'!C8430)*24</f>
        <v>-2.433333333407063</v>
      </c>
      <c r="R8430" s="3">
        <f>C8430-(M8430-Key!$B$5)/(24*Key!$B$6)</f>
        <v>44130.837574074074</v>
      </c>
      <c r="S8430">
        <f>M8430-Key!$B$5</f>
        <v>14.92</v>
      </c>
      <c r="T8430" s="2">
        <f t="shared" si="655"/>
        <v>44129.854166666664</v>
      </c>
      <c r="U8430" t="str">
        <f t="shared" si="656"/>
        <v>10-25-2020 20:30</v>
      </c>
      <c r="V8430">
        <f>IFERROR(IF(W8430=Z8430,VLOOKUP($U8430,[1]C8842!$G$2:$M$145,3,FALSE),0),0)</f>
        <v>0</v>
      </c>
      <c r="W8430">
        <f>VLOOKUP(RIGHT($V$1,5),Key!$A$9:$B$14,2,FALSE)</f>
        <v>10.199999999999999</v>
      </c>
      <c r="X8430">
        <f t="shared" si="659"/>
        <v>0</v>
      </c>
      <c r="Y8430">
        <f>VLOOKUP(RIGHT($X$1,5),Key!$A$9:$B$14,2,FALSE)</f>
        <v>3.7</v>
      </c>
      <c r="Z8430">
        <f t="shared" si="657"/>
        <v>10.199999999999999</v>
      </c>
      <c r="AA8430">
        <f t="shared" si="658"/>
        <v>0</v>
      </c>
    </row>
    <row r="8431" spans="1:27" x14ac:dyDescent="0.3">
      <c r="A8431">
        <v>100067</v>
      </c>
      <c r="B8431">
        <v>230922</v>
      </c>
      <c r="C8431" s="3">
        <v>44130.851388888892</v>
      </c>
      <c r="D8431">
        <v>1</v>
      </c>
      <c r="E8431">
        <v>1</v>
      </c>
      <c r="F8431" t="s">
        <v>25</v>
      </c>
      <c r="G8431">
        <v>1</v>
      </c>
      <c r="H8431">
        <v>71.460939999999994</v>
      </c>
      <c r="I8431">
        <v>13.6875</v>
      </c>
      <c r="J8431">
        <v>0.73046880000000003</v>
      </c>
      <c r="K8431">
        <v>59.023440000000001</v>
      </c>
      <c r="L8431" s="3">
        <v>44130.604166666664</v>
      </c>
      <c r="M8431">
        <v>17.18</v>
      </c>
      <c r="N8431" t="s">
        <v>28</v>
      </c>
      <c r="P8431">
        <f>(C8431-Key!$B$1)*24</f>
        <v>5.3833333334187046</v>
      </c>
      <c r="Q8431">
        <f>(Key!$B$2-'17.1'!C8431)*24</f>
        <v>-2.433333333407063</v>
      </c>
      <c r="R8431" s="3">
        <f>C8431-(M8431-Key!$B$5)/(24*Key!$B$6)</f>
        <v>44130.837574074074</v>
      </c>
      <c r="S8431">
        <f>M8431-Key!$B$5</f>
        <v>14.92</v>
      </c>
      <c r="T8431" s="2">
        <f t="shared" si="655"/>
        <v>44129.854166666664</v>
      </c>
      <c r="U8431" t="str">
        <f t="shared" si="656"/>
        <v>10-25-2020 20:30</v>
      </c>
      <c r="V8431">
        <f>IFERROR(IF(W8431=Z8431,VLOOKUP($U8431,[1]C8842!$G$2:$M$145,3,FALSE),0),0)</f>
        <v>0</v>
      </c>
      <c r="W8431">
        <f>VLOOKUP(RIGHT($V$1,5),Key!$A$9:$B$14,2,FALSE)</f>
        <v>10.199999999999999</v>
      </c>
      <c r="X8431">
        <f t="shared" si="659"/>
        <v>0</v>
      </c>
      <c r="Y8431">
        <f>VLOOKUP(RIGHT($X$1,5),Key!$A$9:$B$14,2,FALSE)</f>
        <v>3.7</v>
      </c>
      <c r="Z8431">
        <f t="shared" si="657"/>
        <v>10.199999999999999</v>
      </c>
      <c r="AA8431">
        <f t="shared" si="658"/>
        <v>0</v>
      </c>
    </row>
    <row r="8432" spans="1:27" x14ac:dyDescent="0.3">
      <c r="A8432">
        <v>100067</v>
      </c>
      <c r="B8432">
        <v>230922</v>
      </c>
      <c r="C8432" s="3">
        <v>44130.851388888892</v>
      </c>
      <c r="D8432">
        <v>0</v>
      </c>
      <c r="E8432">
        <v>2</v>
      </c>
      <c r="F8432" t="s">
        <v>25</v>
      </c>
      <c r="G8432">
        <v>1</v>
      </c>
      <c r="H8432">
        <v>64.890630000000002</v>
      </c>
      <c r="I8432">
        <v>15.42188</v>
      </c>
      <c r="J8432">
        <v>0.875</v>
      </c>
      <c r="K8432">
        <v>48.019530000000003</v>
      </c>
      <c r="L8432" s="3">
        <v>44130.604166666664</v>
      </c>
      <c r="M8432">
        <v>17.18</v>
      </c>
      <c r="N8432" t="s">
        <v>28</v>
      </c>
      <c r="P8432">
        <f>(C8432-Key!$B$1)*24</f>
        <v>5.3833333334187046</v>
      </c>
      <c r="Q8432">
        <f>(Key!$B$2-'17.1'!C8432)*24</f>
        <v>-2.433333333407063</v>
      </c>
      <c r="R8432" s="3">
        <f>C8432-(M8432-Key!$B$5)/(24*Key!$B$6)</f>
        <v>44130.837574074074</v>
      </c>
      <c r="S8432">
        <f>M8432-Key!$B$5</f>
        <v>14.92</v>
      </c>
      <c r="T8432" s="2">
        <f t="shared" si="655"/>
        <v>44129.854166666664</v>
      </c>
      <c r="U8432" t="str">
        <f t="shared" si="656"/>
        <v>10-25-2020 20:30</v>
      </c>
      <c r="V8432">
        <f>IFERROR(IF(W8432=Z8432,VLOOKUP($U8432,[1]C8842!$G$2:$M$145,3,FALSE),0),0)</f>
        <v>0</v>
      </c>
      <c r="W8432">
        <f>VLOOKUP(RIGHT($V$1,5),Key!$A$9:$B$14,2,FALSE)</f>
        <v>10.199999999999999</v>
      </c>
      <c r="X8432">
        <f t="shared" si="659"/>
        <v>0</v>
      </c>
      <c r="Y8432">
        <f>VLOOKUP(RIGHT($X$1,5),Key!$A$9:$B$14,2,FALSE)</f>
        <v>3.7</v>
      </c>
      <c r="Z8432">
        <f t="shared" si="657"/>
        <v>10.199999999999999</v>
      </c>
      <c r="AA8432">
        <f t="shared" si="658"/>
        <v>0</v>
      </c>
    </row>
    <row r="8433" spans="1:27" x14ac:dyDescent="0.3">
      <c r="A8433">
        <v>100067</v>
      </c>
      <c r="B8433">
        <v>230922</v>
      </c>
      <c r="C8433" s="3">
        <v>44130.851388888892</v>
      </c>
      <c r="D8433">
        <v>1</v>
      </c>
      <c r="E8433">
        <v>1</v>
      </c>
      <c r="F8433" t="s">
        <v>25</v>
      </c>
      <c r="G8433">
        <v>1</v>
      </c>
      <c r="H8433">
        <v>73.183589999999995</v>
      </c>
      <c r="I8433">
        <v>16.48828</v>
      </c>
      <c r="J8433">
        <v>0.81640630000000003</v>
      </c>
      <c r="K8433">
        <v>58.023440000000001</v>
      </c>
      <c r="L8433" s="3">
        <v>44130.604166666664</v>
      </c>
      <c r="M8433">
        <v>17.18</v>
      </c>
      <c r="N8433" t="s">
        <v>28</v>
      </c>
      <c r="P8433">
        <f>(C8433-Key!$B$1)*24</f>
        <v>5.3833333334187046</v>
      </c>
      <c r="Q8433">
        <f>(Key!$B$2-'17.1'!C8433)*24</f>
        <v>-2.433333333407063</v>
      </c>
      <c r="R8433" s="3">
        <f>C8433-(M8433-Key!$B$5)/(24*Key!$B$6)</f>
        <v>44130.837574074074</v>
      </c>
      <c r="S8433">
        <f>M8433-Key!$B$5</f>
        <v>14.92</v>
      </c>
      <c r="T8433" s="2">
        <f t="shared" si="655"/>
        <v>44129.854166666664</v>
      </c>
      <c r="U8433" t="str">
        <f t="shared" si="656"/>
        <v>10-25-2020 20:30</v>
      </c>
      <c r="V8433">
        <f>IFERROR(IF(W8433=Z8433,VLOOKUP($U8433,[1]C8842!$G$2:$M$145,3,FALSE),0),0)</f>
        <v>0</v>
      </c>
      <c r="W8433">
        <f>VLOOKUP(RIGHT($V$1,5),Key!$A$9:$B$14,2,FALSE)</f>
        <v>10.199999999999999</v>
      </c>
      <c r="X8433">
        <f t="shared" si="659"/>
        <v>0</v>
      </c>
      <c r="Y8433">
        <f>VLOOKUP(RIGHT($X$1,5),Key!$A$9:$B$14,2,FALSE)</f>
        <v>3.7</v>
      </c>
      <c r="Z8433">
        <f t="shared" si="657"/>
        <v>10.199999999999999</v>
      </c>
      <c r="AA8433">
        <f t="shared" si="658"/>
        <v>0</v>
      </c>
    </row>
    <row r="8434" spans="1:27" x14ac:dyDescent="0.3">
      <c r="A8434">
        <v>100067</v>
      </c>
      <c r="B8434">
        <v>230922</v>
      </c>
      <c r="C8434" s="3">
        <v>44130.851388888892</v>
      </c>
      <c r="D8434">
        <v>1</v>
      </c>
      <c r="E8434">
        <v>1</v>
      </c>
      <c r="F8434" t="s">
        <v>25</v>
      </c>
      <c r="G8434">
        <v>2</v>
      </c>
      <c r="H8434">
        <v>67.5</v>
      </c>
      <c r="I8434">
        <v>22.121089999999999</v>
      </c>
      <c r="J8434">
        <v>1.109375</v>
      </c>
      <c r="K8434">
        <v>58.023440000000001</v>
      </c>
      <c r="L8434" s="3">
        <v>44130.604166666664</v>
      </c>
      <c r="M8434">
        <v>17.18</v>
      </c>
      <c r="N8434" t="s">
        <v>28</v>
      </c>
      <c r="P8434">
        <f>(C8434-Key!$B$1)*24</f>
        <v>5.3833333334187046</v>
      </c>
      <c r="Q8434">
        <f>(Key!$B$2-'17.1'!C8434)*24</f>
        <v>-2.433333333407063</v>
      </c>
      <c r="R8434" s="3">
        <f>C8434-(M8434-Key!$B$5)/(24*Key!$B$6)</f>
        <v>44130.837574074074</v>
      </c>
      <c r="S8434">
        <f>M8434-Key!$B$5</f>
        <v>14.92</v>
      </c>
      <c r="T8434" s="2">
        <f t="shared" si="655"/>
        <v>44129.854166666664</v>
      </c>
      <c r="U8434" t="str">
        <f t="shared" si="656"/>
        <v>10-25-2020 20:30</v>
      </c>
      <c r="V8434">
        <f>IFERROR(IF(W8434=Z8434,VLOOKUP($U8434,[1]C8842!$G$2:$M$145,3,FALSE),0),0)</f>
        <v>0</v>
      </c>
      <c r="W8434">
        <f>VLOOKUP(RIGHT($V$1,5),Key!$A$9:$B$14,2,FALSE)</f>
        <v>10.199999999999999</v>
      </c>
      <c r="X8434">
        <f t="shared" si="659"/>
        <v>0</v>
      </c>
      <c r="Y8434">
        <f>VLOOKUP(RIGHT($X$1,5),Key!$A$9:$B$14,2,FALSE)</f>
        <v>3.7</v>
      </c>
      <c r="Z8434">
        <f t="shared" si="657"/>
        <v>10.199999999999999</v>
      </c>
      <c r="AA8434">
        <f t="shared" si="658"/>
        <v>0</v>
      </c>
    </row>
    <row r="8435" spans="1:27" x14ac:dyDescent="0.3">
      <c r="A8435">
        <v>100067</v>
      </c>
      <c r="B8435">
        <v>230922</v>
      </c>
      <c r="C8435" s="3">
        <v>44130.851388888892</v>
      </c>
      <c r="D8435">
        <v>0</v>
      </c>
      <c r="E8435">
        <v>2</v>
      </c>
      <c r="F8435" t="s">
        <v>25</v>
      </c>
      <c r="G8435">
        <v>1</v>
      </c>
      <c r="H8435">
        <v>65.042969999999997</v>
      </c>
      <c r="I8435">
        <v>15.91797</v>
      </c>
      <c r="J8435">
        <v>0.89453130000000003</v>
      </c>
      <c r="K8435">
        <v>46.019530000000003</v>
      </c>
      <c r="L8435" s="3">
        <v>44130.604166666664</v>
      </c>
      <c r="M8435">
        <v>17.18</v>
      </c>
      <c r="N8435" t="s">
        <v>28</v>
      </c>
      <c r="P8435">
        <f>(C8435-Key!$B$1)*24</f>
        <v>5.3833333334187046</v>
      </c>
      <c r="Q8435">
        <f>(Key!$B$2-'17.1'!C8435)*24</f>
        <v>-2.433333333407063</v>
      </c>
      <c r="R8435" s="3">
        <f>C8435-(M8435-Key!$B$5)/(24*Key!$B$6)</f>
        <v>44130.837574074074</v>
      </c>
      <c r="S8435">
        <f>M8435-Key!$B$5</f>
        <v>14.92</v>
      </c>
      <c r="T8435" s="2">
        <f t="shared" si="655"/>
        <v>44129.854166666664</v>
      </c>
      <c r="U8435" t="str">
        <f t="shared" si="656"/>
        <v>10-25-2020 20:30</v>
      </c>
      <c r="V8435">
        <f>IFERROR(IF(W8435=Z8435,VLOOKUP($U8435,[1]C8842!$G$2:$M$145,3,FALSE),0),0)</f>
        <v>0</v>
      </c>
      <c r="W8435">
        <f>VLOOKUP(RIGHT($V$1,5),Key!$A$9:$B$14,2,FALSE)</f>
        <v>10.199999999999999</v>
      </c>
      <c r="X8435">
        <f t="shared" si="659"/>
        <v>0</v>
      </c>
      <c r="Y8435">
        <f>VLOOKUP(RIGHT($X$1,5),Key!$A$9:$B$14,2,FALSE)</f>
        <v>3.7</v>
      </c>
      <c r="Z8435">
        <f t="shared" si="657"/>
        <v>10.199999999999999</v>
      </c>
      <c r="AA8435">
        <f t="shared" si="658"/>
        <v>0</v>
      </c>
    </row>
    <row r="8436" spans="1:27" x14ac:dyDescent="0.3">
      <c r="A8436">
        <v>100067</v>
      </c>
      <c r="B8436">
        <v>230922</v>
      </c>
      <c r="C8436" s="3">
        <v>44130.851388888892</v>
      </c>
      <c r="D8436">
        <v>3</v>
      </c>
      <c r="E8436">
        <v>2</v>
      </c>
      <c r="F8436" t="s">
        <v>26</v>
      </c>
      <c r="G8436">
        <v>2</v>
      </c>
      <c r="H8436">
        <v>72.679689999999994</v>
      </c>
      <c r="I8436">
        <v>22.36328</v>
      </c>
      <c r="J8436">
        <v>1.035156</v>
      </c>
      <c r="K8436">
        <v>93.039060000000006</v>
      </c>
      <c r="L8436" s="3">
        <v>44130.604166666664</v>
      </c>
      <c r="M8436">
        <v>17.18</v>
      </c>
      <c r="N8436" t="s">
        <v>28</v>
      </c>
      <c r="P8436">
        <f>(C8436-Key!$B$1)*24</f>
        <v>5.3833333334187046</v>
      </c>
      <c r="Q8436">
        <f>(Key!$B$2-'17.1'!C8436)*24</f>
        <v>-2.433333333407063</v>
      </c>
      <c r="R8436" s="3">
        <f>C8436-(M8436-Key!$B$5)/(24*Key!$B$6)</f>
        <v>44130.837574074074</v>
      </c>
      <c r="S8436">
        <f>M8436-Key!$B$5</f>
        <v>14.92</v>
      </c>
      <c r="T8436" s="2">
        <f t="shared" si="655"/>
        <v>44129.854166666664</v>
      </c>
      <c r="U8436" t="str">
        <f t="shared" si="656"/>
        <v>10-25-2020 20:30</v>
      </c>
      <c r="V8436">
        <f>IFERROR(IF(W8436=Z8436,VLOOKUP($U8436,[1]C8842!$G$2:$M$145,3,FALSE),0),0)</f>
        <v>0</v>
      </c>
      <c r="W8436">
        <f>VLOOKUP(RIGHT($V$1,5),Key!$A$9:$B$14,2,FALSE)</f>
        <v>10.199999999999999</v>
      </c>
      <c r="X8436">
        <f t="shared" si="659"/>
        <v>0</v>
      </c>
      <c r="Y8436">
        <f>VLOOKUP(RIGHT($X$1,5),Key!$A$9:$B$14,2,FALSE)</f>
        <v>3.7</v>
      </c>
      <c r="Z8436">
        <f t="shared" si="657"/>
        <v>10.199999999999999</v>
      </c>
      <c r="AA8436">
        <f t="shared" si="658"/>
        <v>0</v>
      </c>
    </row>
    <row r="8437" spans="1:27" x14ac:dyDescent="0.3">
      <c r="A8437">
        <v>100067</v>
      </c>
      <c r="B8437">
        <v>230922</v>
      </c>
      <c r="C8437" s="3">
        <v>44130.851388888892</v>
      </c>
      <c r="D8437">
        <v>1</v>
      </c>
      <c r="E8437">
        <v>1</v>
      </c>
      <c r="F8437" t="s">
        <v>25</v>
      </c>
      <c r="G8437">
        <v>1</v>
      </c>
      <c r="H8437">
        <v>66.609380000000002</v>
      </c>
      <c r="I8437">
        <v>14.558590000000001</v>
      </c>
      <c r="J8437">
        <v>0.8203125</v>
      </c>
      <c r="K8437">
        <v>58.023440000000001</v>
      </c>
      <c r="L8437" s="3">
        <v>44130.604166666664</v>
      </c>
      <c r="M8437">
        <v>17.18</v>
      </c>
      <c r="N8437" t="s">
        <v>28</v>
      </c>
      <c r="P8437">
        <f>(C8437-Key!$B$1)*24</f>
        <v>5.3833333334187046</v>
      </c>
      <c r="Q8437">
        <f>(Key!$B$2-'17.1'!C8437)*24</f>
        <v>-2.433333333407063</v>
      </c>
      <c r="R8437" s="3">
        <f>C8437-(M8437-Key!$B$5)/(24*Key!$B$6)</f>
        <v>44130.837574074074</v>
      </c>
      <c r="S8437">
        <f>M8437-Key!$B$5</f>
        <v>14.92</v>
      </c>
      <c r="T8437" s="2">
        <f t="shared" si="655"/>
        <v>44129.854166666664</v>
      </c>
      <c r="U8437" t="str">
        <f t="shared" si="656"/>
        <v>10-25-2020 20:30</v>
      </c>
      <c r="V8437">
        <f>IFERROR(IF(W8437=Z8437,VLOOKUP($U8437,[1]C8842!$G$2:$M$145,3,FALSE),0),0)</f>
        <v>0</v>
      </c>
      <c r="W8437">
        <f>VLOOKUP(RIGHT($V$1,5),Key!$A$9:$B$14,2,FALSE)</f>
        <v>10.199999999999999</v>
      </c>
      <c r="X8437">
        <f t="shared" si="659"/>
        <v>0</v>
      </c>
      <c r="Y8437">
        <f>VLOOKUP(RIGHT($X$1,5),Key!$A$9:$B$14,2,FALSE)</f>
        <v>3.7</v>
      </c>
      <c r="Z8437">
        <f t="shared" si="657"/>
        <v>10.199999999999999</v>
      </c>
      <c r="AA8437">
        <f t="shared" si="658"/>
        <v>0</v>
      </c>
    </row>
    <row r="8438" spans="1:27" x14ac:dyDescent="0.3">
      <c r="A8438">
        <v>100067</v>
      </c>
      <c r="B8438">
        <v>230922</v>
      </c>
      <c r="C8438" s="3">
        <v>44130.851388888892</v>
      </c>
      <c r="D8438">
        <v>0</v>
      </c>
      <c r="E8438">
        <v>2</v>
      </c>
      <c r="F8438" t="s">
        <v>25</v>
      </c>
      <c r="G8438">
        <v>1</v>
      </c>
      <c r="H8438">
        <v>56.109380000000002</v>
      </c>
      <c r="I8438">
        <v>16.953130000000002</v>
      </c>
      <c r="J8438">
        <v>1.0859380000000001</v>
      </c>
      <c r="K8438">
        <v>46.019530000000003</v>
      </c>
      <c r="L8438" s="3">
        <v>44130.604166666664</v>
      </c>
      <c r="M8438">
        <v>17.18</v>
      </c>
      <c r="N8438" t="s">
        <v>28</v>
      </c>
      <c r="P8438">
        <f>(C8438-Key!$B$1)*24</f>
        <v>5.3833333334187046</v>
      </c>
      <c r="Q8438">
        <f>(Key!$B$2-'17.1'!C8438)*24</f>
        <v>-2.433333333407063</v>
      </c>
      <c r="R8438" s="3">
        <f>C8438-(M8438-Key!$B$5)/(24*Key!$B$6)</f>
        <v>44130.837574074074</v>
      </c>
      <c r="S8438">
        <f>M8438-Key!$B$5</f>
        <v>14.92</v>
      </c>
      <c r="T8438" s="2">
        <f t="shared" si="655"/>
        <v>44129.854166666664</v>
      </c>
      <c r="U8438" t="str">
        <f t="shared" si="656"/>
        <v>10-25-2020 20:30</v>
      </c>
      <c r="V8438">
        <f>IFERROR(IF(W8438=Z8438,VLOOKUP($U8438,[1]C8842!$G$2:$M$145,3,FALSE),0),0)</f>
        <v>0</v>
      </c>
      <c r="W8438">
        <f>VLOOKUP(RIGHT($V$1,5),Key!$A$9:$B$14,2,FALSE)</f>
        <v>10.199999999999999</v>
      </c>
      <c r="X8438">
        <f t="shared" si="659"/>
        <v>0</v>
      </c>
      <c r="Y8438">
        <f>VLOOKUP(RIGHT($X$1,5),Key!$A$9:$B$14,2,FALSE)</f>
        <v>3.7</v>
      </c>
      <c r="Z8438">
        <f t="shared" si="657"/>
        <v>10.199999999999999</v>
      </c>
      <c r="AA8438">
        <f t="shared" si="658"/>
        <v>0</v>
      </c>
    </row>
    <row r="8439" spans="1:27" x14ac:dyDescent="0.3">
      <c r="A8439">
        <v>100067</v>
      </c>
      <c r="B8439">
        <v>230922</v>
      </c>
      <c r="C8439" s="3">
        <v>44130.851388888892</v>
      </c>
      <c r="D8439">
        <v>0</v>
      </c>
      <c r="E8439">
        <v>2</v>
      </c>
      <c r="F8439" t="s">
        <v>25</v>
      </c>
      <c r="G8439">
        <v>3</v>
      </c>
      <c r="H8439">
        <v>52.972659999999998</v>
      </c>
      <c r="I8439">
        <v>36.28125</v>
      </c>
      <c r="J8439">
        <v>2.125</v>
      </c>
      <c r="K8439">
        <v>46.019530000000003</v>
      </c>
      <c r="L8439" s="3">
        <v>44130.604166666664</v>
      </c>
      <c r="M8439">
        <v>17.18</v>
      </c>
      <c r="N8439" t="s">
        <v>28</v>
      </c>
      <c r="P8439">
        <f>(C8439-Key!$B$1)*24</f>
        <v>5.3833333334187046</v>
      </c>
      <c r="Q8439">
        <f>(Key!$B$2-'17.1'!C8439)*24</f>
        <v>-2.433333333407063</v>
      </c>
      <c r="R8439" s="3">
        <f>C8439-(M8439-Key!$B$5)/(24*Key!$B$6)</f>
        <v>44130.837574074074</v>
      </c>
      <c r="S8439">
        <f>M8439-Key!$B$5</f>
        <v>14.92</v>
      </c>
      <c r="T8439" s="2">
        <f t="shared" si="655"/>
        <v>44129.854166666664</v>
      </c>
      <c r="U8439" t="str">
        <f t="shared" si="656"/>
        <v>10-25-2020 20:30</v>
      </c>
      <c r="V8439">
        <f>IFERROR(IF(W8439=Z8439,VLOOKUP($U8439,[1]C8842!$G$2:$M$145,3,FALSE),0),0)</f>
        <v>0</v>
      </c>
      <c r="W8439">
        <f>VLOOKUP(RIGHT($V$1,5),Key!$A$9:$B$14,2,FALSE)</f>
        <v>10.199999999999999</v>
      </c>
      <c r="X8439">
        <f t="shared" si="659"/>
        <v>0</v>
      </c>
      <c r="Y8439">
        <f>VLOOKUP(RIGHT($X$1,5),Key!$A$9:$B$14,2,FALSE)</f>
        <v>3.7</v>
      </c>
      <c r="Z8439">
        <f t="shared" si="657"/>
        <v>10.199999999999999</v>
      </c>
      <c r="AA8439">
        <f t="shared" si="658"/>
        <v>0</v>
      </c>
    </row>
    <row r="8440" spans="1:27" x14ac:dyDescent="0.3">
      <c r="A8440">
        <v>100067</v>
      </c>
      <c r="B8440">
        <v>230922</v>
      </c>
      <c r="C8440" s="3">
        <v>44130.851388888892</v>
      </c>
      <c r="D8440">
        <v>2</v>
      </c>
      <c r="E8440">
        <v>1</v>
      </c>
      <c r="F8440" t="s">
        <v>26</v>
      </c>
      <c r="G8440">
        <v>2</v>
      </c>
      <c r="H8440">
        <v>69.769530000000003</v>
      </c>
      <c r="I8440">
        <v>21.25</v>
      </c>
      <c r="J8440">
        <v>1.0390630000000001</v>
      </c>
      <c r="K8440">
        <v>81.035160000000005</v>
      </c>
      <c r="L8440" s="3">
        <v>44130.604166666664</v>
      </c>
      <c r="M8440">
        <v>17.18</v>
      </c>
      <c r="N8440" t="s">
        <v>28</v>
      </c>
      <c r="P8440">
        <f>(C8440-Key!$B$1)*24</f>
        <v>5.3833333334187046</v>
      </c>
      <c r="Q8440">
        <f>(Key!$B$2-'17.1'!C8440)*24</f>
        <v>-2.433333333407063</v>
      </c>
      <c r="R8440" s="3">
        <f>C8440-(M8440-Key!$B$5)/(24*Key!$B$6)</f>
        <v>44130.837574074074</v>
      </c>
      <c r="S8440">
        <f>M8440-Key!$B$5</f>
        <v>14.92</v>
      </c>
      <c r="T8440" s="2">
        <f t="shared" si="655"/>
        <v>44129.854166666664</v>
      </c>
      <c r="U8440" t="str">
        <f t="shared" si="656"/>
        <v>10-25-2020 20:30</v>
      </c>
      <c r="V8440">
        <f>IFERROR(IF(W8440=Z8440,VLOOKUP($U8440,[1]C8842!$G$2:$M$145,3,FALSE),0),0)</f>
        <v>0</v>
      </c>
      <c r="W8440">
        <f>VLOOKUP(RIGHT($V$1,5),Key!$A$9:$B$14,2,FALSE)</f>
        <v>10.199999999999999</v>
      </c>
      <c r="X8440">
        <f t="shared" si="659"/>
        <v>0</v>
      </c>
      <c r="Y8440">
        <f>VLOOKUP(RIGHT($X$1,5),Key!$A$9:$B$14,2,FALSE)</f>
        <v>3.7</v>
      </c>
      <c r="Z8440">
        <f t="shared" si="657"/>
        <v>10.199999999999999</v>
      </c>
      <c r="AA8440">
        <f t="shared" si="658"/>
        <v>0</v>
      </c>
    </row>
    <row r="8441" spans="1:27" x14ac:dyDescent="0.3">
      <c r="A8441">
        <v>100067</v>
      </c>
      <c r="B8441">
        <v>230922</v>
      </c>
      <c r="C8441" s="3">
        <v>44130.851388888892</v>
      </c>
      <c r="D8441">
        <v>3</v>
      </c>
      <c r="E8441">
        <v>2</v>
      </c>
      <c r="F8441" t="s">
        <v>26</v>
      </c>
      <c r="G8441">
        <v>4</v>
      </c>
      <c r="H8441">
        <v>59.261719999999997</v>
      </c>
      <c r="I8441">
        <v>73.613280000000003</v>
      </c>
      <c r="J8441">
        <v>3.5742189999999998</v>
      </c>
      <c r="K8441">
        <v>94.039060000000006</v>
      </c>
      <c r="L8441" s="3">
        <v>44130.604166666664</v>
      </c>
      <c r="M8441">
        <v>17.18</v>
      </c>
      <c r="N8441" t="s">
        <v>28</v>
      </c>
      <c r="P8441">
        <f>(C8441-Key!$B$1)*24</f>
        <v>5.3833333334187046</v>
      </c>
      <c r="Q8441">
        <f>(Key!$B$2-'17.1'!C8441)*24</f>
        <v>-2.433333333407063</v>
      </c>
      <c r="R8441" s="3">
        <f>C8441-(M8441-Key!$B$5)/(24*Key!$B$6)</f>
        <v>44130.837574074074</v>
      </c>
      <c r="S8441">
        <f>M8441-Key!$B$5</f>
        <v>14.92</v>
      </c>
      <c r="T8441" s="2">
        <f t="shared" si="655"/>
        <v>44129.854166666664</v>
      </c>
      <c r="U8441" t="str">
        <f t="shared" si="656"/>
        <v>10-25-2020 20:30</v>
      </c>
      <c r="V8441">
        <f>IFERROR(IF(W8441=Z8441,VLOOKUP($U8441,[1]C8842!$G$2:$M$145,3,FALSE),0),0)</f>
        <v>0</v>
      </c>
      <c r="W8441">
        <f>VLOOKUP(RIGHT($V$1,5),Key!$A$9:$B$14,2,FALSE)</f>
        <v>10.199999999999999</v>
      </c>
      <c r="X8441">
        <f t="shared" si="659"/>
        <v>0</v>
      </c>
      <c r="Y8441">
        <f>VLOOKUP(RIGHT($X$1,5),Key!$A$9:$B$14,2,FALSE)</f>
        <v>3.7</v>
      </c>
      <c r="Z8441">
        <f t="shared" si="657"/>
        <v>10.199999999999999</v>
      </c>
      <c r="AA8441">
        <f t="shared" si="658"/>
        <v>0</v>
      </c>
    </row>
    <row r="8442" spans="1:27" x14ac:dyDescent="0.3">
      <c r="A8442">
        <v>100067</v>
      </c>
      <c r="B8442">
        <v>230922</v>
      </c>
      <c r="C8442" s="3">
        <v>44130.852083333331</v>
      </c>
      <c r="D8442">
        <v>3</v>
      </c>
      <c r="E8442">
        <v>2</v>
      </c>
      <c r="F8442" t="s">
        <v>26</v>
      </c>
      <c r="G8442">
        <v>1</v>
      </c>
      <c r="H8442">
        <v>60.410159999999998</v>
      </c>
      <c r="I8442">
        <v>14.839840000000001</v>
      </c>
      <c r="J8442">
        <v>0.91796880000000003</v>
      </c>
      <c r="K8442">
        <v>94.039060000000006</v>
      </c>
      <c r="L8442" s="3">
        <v>44130.604166666664</v>
      </c>
      <c r="M8442">
        <v>17.18</v>
      </c>
      <c r="N8442" t="s">
        <v>28</v>
      </c>
      <c r="P8442">
        <f>(C8442-Key!$B$1)*24</f>
        <v>5.3999999999650754</v>
      </c>
      <c r="Q8442">
        <f>(Key!$B$2-'17.1'!C8442)*24</f>
        <v>-2.4499999999534339</v>
      </c>
      <c r="R8442" s="3">
        <f>C8442-(M8442-Key!$B$5)/(24*Key!$B$6)</f>
        <v>44130.838268518513</v>
      </c>
      <c r="S8442">
        <f>M8442-Key!$B$5</f>
        <v>14.92</v>
      </c>
      <c r="T8442" s="2">
        <f t="shared" si="655"/>
        <v>44129.854166666664</v>
      </c>
      <c r="U8442" t="str">
        <f t="shared" si="656"/>
        <v>10-25-2020 20:30</v>
      </c>
      <c r="V8442">
        <f>IFERROR(IF(W8442=Z8442,VLOOKUP($U8442,[1]C8842!$G$2:$M$145,3,FALSE),0),0)</f>
        <v>0</v>
      </c>
      <c r="W8442">
        <f>VLOOKUP(RIGHT($V$1,5),Key!$A$9:$B$14,2,FALSE)</f>
        <v>10.199999999999999</v>
      </c>
      <c r="X8442">
        <f t="shared" si="659"/>
        <v>0</v>
      </c>
      <c r="Y8442">
        <f>VLOOKUP(RIGHT($X$1,5),Key!$A$9:$B$14,2,FALSE)</f>
        <v>3.7</v>
      </c>
      <c r="Z8442">
        <f t="shared" si="657"/>
        <v>10.199999999999999</v>
      </c>
      <c r="AA8442">
        <f t="shared" si="658"/>
        <v>0</v>
      </c>
    </row>
    <row r="8443" spans="1:27" x14ac:dyDescent="0.3">
      <c r="A8443">
        <v>100067</v>
      </c>
      <c r="B8443">
        <v>230922</v>
      </c>
      <c r="C8443" s="3">
        <v>44130.852083333331</v>
      </c>
      <c r="D8443">
        <v>3</v>
      </c>
      <c r="E8443">
        <v>2</v>
      </c>
      <c r="F8443" t="s">
        <v>26</v>
      </c>
      <c r="G8443">
        <v>4</v>
      </c>
      <c r="H8443">
        <v>62.96875</v>
      </c>
      <c r="I8443">
        <v>70.011719999999997</v>
      </c>
      <c r="J8443">
        <v>3.2148439999999998</v>
      </c>
      <c r="K8443">
        <v>94.039060000000006</v>
      </c>
      <c r="L8443" s="3">
        <v>44130.604166666664</v>
      </c>
      <c r="M8443">
        <v>17.18</v>
      </c>
      <c r="N8443" t="s">
        <v>28</v>
      </c>
      <c r="P8443">
        <f>(C8443-Key!$B$1)*24</f>
        <v>5.3999999999650754</v>
      </c>
      <c r="Q8443">
        <f>(Key!$B$2-'17.1'!C8443)*24</f>
        <v>-2.4499999999534339</v>
      </c>
      <c r="R8443" s="3">
        <f>C8443-(M8443-Key!$B$5)/(24*Key!$B$6)</f>
        <v>44130.838268518513</v>
      </c>
      <c r="S8443">
        <f>M8443-Key!$B$5</f>
        <v>14.92</v>
      </c>
      <c r="T8443" s="2">
        <f t="shared" si="655"/>
        <v>44129.854166666664</v>
      </c>
      <c r="U8443" t="str">
        <f t="shared" si="656"/>
        <v>10-25-2020 20:30</v>
      </c>
      <c r="V8443">
        <f>IFERROR(IF(W8443=Z8443,VLOOKUP($U8443,[1]C8842!$G$2:$M$145,3,FALSE),0),0)</f>
        <v>0</v>
      </c>
      <c r="W8443">
        <f>VLOOKUP(RIGHT($V$1,5),Key!$A$9:$B$14,2,FALSE)</f>
        <v>10.199999999999999</v>
      </c>
      <c r="X8443">
        <f t="shared" si="659"/>
        <v>0</v>
      </c>
      <c r="Y8443">
        <f>VLOOKUP(RIGHT($X$1,5),Key!$A$9:$B$14,2,FALSE)</f>
        <v>3.7</v>
      </c>
      <c r="Z8443">
        <f t="shared" si="657"/>
        <v>10.199999999999999</v>
      </c>
      <c r="AA8443">
        <f t="shared" si="658"/>
        <v>0</v>
      </c>
    </row>
    <row r="8444" spans="1:27" x14ac:dyDescent="0.3">
      <c r="A8444">
        <v>100067</v>
      </c>
      <c r="B8444">
        <v>230922</v>
      </c>
      <c r="C8444" s="3">
        <v>44130.852083333331</v>
      </c>
      <c r="D8444">
        <v>2</v>
      </c>
      <c r="E8444">
        <v>1</v>
      </c>
      <c r="F8444" t="s">
        <v>26</v>
      </c>
      <c r="G8444">
        <v>1</v>
      </c>
      <c r="H8444">
        <v>67.140630000000002</v>
      </c>
      <c r="I8444">
        <v>16.773440000000001</v>
      </c>
      <c r="J8444">
        <v>0.90234380000000003</v>
      </c>
      <c r="K8444">
        <v>81.035160000000005</v>
      </c>
      <c r="L8444" s="3">
        <v>44130.604166666664</v>
      </c>
      <c r="M8444">
        <v>17.18</v>
      </c>
      <c r="N8444" t="s">
        <v>28</v>
      </c>
      <c r="P8444">
        <f>(C8444-Key!$B$1)*24</f>
        <v>5.3999999999650754</v>
      </c>
      <c r="Q8444">
        <f>(Key!$B$2-'17.1'!C8444)*24</f>
        <v>-2.4499999999534339</v>
      </c>
      <c r="R8444" s="3">
        <f>C8444-(M8444-Key!$B$5)/(24*Key!$B$6)</f>
        <v>44130.838268518513</v>
      </c>
      <c r="S8444">
        <f>M8444-Key!$B$5</f>
        <v>14.92</v>
      </c>
      <c r="T8444" s="2">
        <f t="shared" si="655"/>
        <v>44129.854166666664</v>
      </c>
      <c r="U8444" t="str">
        <f t="shared" si="656"/>
        <v>10-25-2020 20:30</v>
      </c>
      <c r="V8444">
        <f>IFERROR(IF(W8444=Z8444,VLOOKUP($U8444,[1]C8842!$G$2:$M$145,3,FALSE),0),0)</f>
        <v>0</v>
      </c>
      <c r="W8444">
        <f>VLOOKUP(RIGHT($V$1,5),Key!$A$9:$B$14,2,FALSE)</f>
        <v>10.199999999999999</v>
      </c>
      <c r="X8444">
        <f t="shared" si="659"/>
        <v>0</v>
      </c>
      <c r="Y8444">
        <f>VLOOKUP(RIGHT($X$1,5),Key!$A$9:$B$14,2,FALSE)</f>
        <v>3.7</v>
      </c>
      <c r="Z8444">
        <f t="shared" si="657"/>
        <v>10.199999999999999</v>
      </c>
      <c r="AA8444">
        <f t="shared" si="658"/>
        <v>0</v>
      </c>
    </row>
    <row r="8445" spans="1:27" x14ac:dyDescent="0.3">
      <c r="A8445">
        <v>100067</v>
      </c>
      <c r="B8445">
        <v>230922</v>
      </c>
      <c r="C8445" s="3">
        <v>44130.852083333331</v>
      </c>
      <c r="D8445">
        <v>3</v>
      </c>
      <c r="E8445">
        <v>2</v>
      </c>
      <c r="F8445" t="s">
        <v>26</v>
      </c>
      <c r="G8445">
        <v>3</v>
      </c>
      <c r="H8445">
        <v>77.417969999999997</v>
      </c>
      <c r="I8445">
        <v>44.320309999999999</v>
      </c>
      <c r="J8445">
        <v>1.730469</v>
      </c>
      <c r="K8445">
        <v>93.039060000000006</v>
      </c>
      <c r="L8445" s="3">
        <v>44130.604166666664</v>
      </c>
      <c r="M8445">
        <v>17.18</v>
      </c>
      <c r="N8445" t="s">
        <v>28</v>
      </c>
      <c r="P8445">
        <f>(C8445-Key!$B$1)*24</f>
        <v>5.3999999999650754</v>
      </c>
      <c r="Q8445">
        <f>(Key!$B$2-'17.1'!C8445)*24</f>
        <v>-2.4499999999534339</v>
      </c>
      <c r="R8445" s="3">
        <f>C8445-(M8445-Key!$B$5)/(24*Key!$B$6)</f>
        <v>44130.838268518513</v>
      </c>
      <c r="S8445">
        <f>M8445-Key!$B$5</f>
        <v>14.92</v>
      </c>
      <c r="T8445" s="2">
        <f t="shared" si="655"/>
        <v>44129.854166666664</v>
      </c>
      <c r="U8445" t="str">
        <f t="shared" si="656"/>
        <v>10-25-2020 20:30</v>
      </c>
      <c r="V8445">
        <f>IFERROR(IF(W8445=Z8445,VLOOKUP($U8445,[1]C8842!$G$2:$M$145,3,FALSE),0),0)</f>
        <v>0</v>
      </c>
      <c r="W8445">
        <f>VLOOKUP(RIGHT($V$1,5),Key!$A$9:$B$14,2,FALSE)</f>
        <v>10.199999999999999</v>
      </c>
      <c r="X8445">
        <f t="shared" si="659"/>
        <v>0</v>
      </c>
      <c r="Y8445">
        <f>VLOOKUP(RIGHT($X$1,5),Key!$A$9:$B$14,2,FALSE)</f>
        <v>3.7</v>
      </c>
      <c r="Z8445">
        <f t="shared" si="657"/>
        <v>10.199999999999999</v>
      </c>
      <c r="AA8445">
        <f t="shared" si="658"/>
        <v>0</v>
      </c>
    </row>
    <row r="8446" spans="1:27" x14ac:dyDescent="0.3">
      <c r="A8446">
        <v>100067</v>
      </c>
      <c r="B8446">
        <v>230922</v>
      </c>
      <c r="C8446" s="3">
        <v>44130.852083333331</v>
      </c>
      <c r="D8446">
        <v>3</v>
      </c>
      <c r="E8446">
        <v>2</v>
      </c>
      <c r="F8446" t="s">
        <v>26</v>
      </c>
      <c r="G8446">
        <v>2</v>
      </c>
      <c r="H8446">
        <v>67.011719999999997</v>
      </c>
      <c r="I8446">
        <v>22.61328</v>
      </c>
      <c r="J8446">
        <v>1.1328130000000001</v>
      </c>
      <c r="K8446">
        <v>94.039060000000006</v>
      </c>
      <c r="L8446" s="3">
        <v>44130.604166666664</v>
      </c>
      <c r="M8446">
        <v>17.18</v>
      </c>
      <c r="N8446" t="s">
        <v>28</v>
      </c>
      <c r="P8446">
        <f>(C8446-Key!$B$1)*24</f>
        <v>5.3999999999650754</v>
      </c>
      <c r="Q8446">
        <f>(Key!$B$2-'17.1'!C8446)*24</f>
        <v>-2.4499999999534339</v>
      </c>
      <c r="R8446" s="3">
        <f>C8446-(M8446-Key!$B$5)/(24*Key!$B$6)</f>
        <v>44130.838268518513</v>
      </c>
      <c r="S8446">
        <f>M8446-Key!$B$5</f>
        <v>14.92</v>
      </c>
      <c r="T8446" s="2">
        <f t="shared" si="655"/>
        <v>44129.854166666664</v>
      </c>
      <c r="U8446" t="str">
        <f t="shared" si="656"/>
        <v>10-25-2020 20:30</v>
      </c>
      <c r="V8446">
        <f>IFERROR(IF(W8446=Z8446,VLOOKUP($U8446,[1]C8842!$G$2:$M$145,3,FALSE),0),0)</f>
        <v>0</v>
      </c>
      <c r="W8446">
        <f>VLOOKUP(RIGHT($V$1,5),Key!$A$9:$B$14,2,FALSE)</f>
        <v>10.199999999999999</v>
      </c>
      <c r="X8446">
        <f t="shared" si="659"/>
        <v>0</v>
      </c>
      <c r="Y8446">
        <f>VLOOKUP(RIGHT($X$1,5),Key!$A$9:$B$14,2,FALSE)</f>
        <v>3.7</v>
      </c>
      <c r="Z8446">
        <f t="shared" si="657"/>
        <v>10.199999999999999</v>
      </c>
      <c r="AA8446">
        <f t="shared" si="658"/>
        <v>0</v>
      </c>
    </row>
    <row r="8447" spans="1:27" x14ac:dyDescent="0.3">
      <c r="A8447">
        <v>100067</v>
      </c>
      <c r="B8447">
        <v>230922</v>
      </c>
      <c r="C8447" s="3">
        <v>44130.852083333331</v>
      </c>
      <c r="D8447">
        <v>3</v>
      </c>
      <c r="E8447">
        <v>2</v>
      </c>
      <c r="F8447" t="s">
        <v>26</v>
      </c>
      <c r="G8447">
        <v>2</v>
      </c>
      <c r="H8447">
        <v>66.695310000000006</v>
      </c>
      <c r="I8447">
        <v>22.214839999999999</v>
      </c>
      <c r="J8447">
        <v>1.125</v>
      </c>
      <c r="K8447">
        <v>94.039060000000006</v>
      </c>
      <c r="L8447" s="3">
        <v>44130.604166666664</v>
      </c>
      <c r="M8447">
        <v>17.18</v>
      </c>
      <c r="N8447" t="s">
        <v>28</v>
      </c>
      <c r="P8447">
        <f>(C8447-Key!$B$1)*24</f>
        <v>5.3999999999650754</v>
      </c>
      <c r="Q8447">
        <f>(Key!$B$2-'17.1'!C8447)*24</f>
        <v>-2.4499999999534339</v>
      </c>
      <c r="R8447" s="3">
        <f>C8447-(M8447-Key!$B$5)/(24*Key!$B$6)</f>
        <v>44130.838268518513</v>
      </c>
      <c r="S8447">
        <f>M8447-Key!$B$5</f>
        <v>14.92</v>
      </c>
      <c r="T8447" s="2">
        <f t="shared" si="655"/>
        <v>44129.854166666664</v>
      </c>
      <c r="U8447" t="str">
        <f t="shared" si="656"/>
        <v>10-25-2020 20:30</v>
      </c>
      <c r="V8447">
        <f>IFERROR(IF(W8447=Z8447,VLOOKUP($U8447,[1]C8842!$G$2:$M$145,3,FALSE),0),0)</f>
        <v>0</v>
      </c>
      <c r="W8447">
        <f>VLOOKUP(RIGHT($V$1,5),Key!$A$9:$B$14,2,FALSE)</f>
        <v>10.199999999999999</v>
      </c>
      <c r="X8447">
        <f t="shared" si="659"/>
        <v>0</v>
      </c>
      <c r="Y8447">
        <f>VLOOKUP(RIGHT($X$1,5),Key!$A$9:$B$14,2,FALSE)</f>
        <v>3.7</v>
      </c>
      <c r="Z8447">
        <f t="shared" si="657"/>
        <v>10.199999999999999</v>
      </c>
      <c r="AA8447">
        <f t="shared" si="658"/>
        <v>0</v>
      </c>
    </row>
    <row r="8448" spans="1:27" x14ac:dyDescent="0.3">
      <c r="A8448">
        <v>100067</v>
      </c>
      <c r="B8448">
        <v>230922</v>
      </c>
      <c r="C8448" s="3">
        <v>44130.852083333331</v>
      </c>
      <c r="D8448">
        <v>2</v>
      </c>
      <c r="E8448">
        <v>1</v>
      </c>
      <c r="F8448" t="s">
        <v>26</v>
      </c>
      <c r="G8448">
        <v>2</v>
      </c>
      <c r="H8448">
        <v>66.019530000000003</v>
      </c>
      <c r="I8448">
        <v>22.273440000000001</v>
      </c>
      <c r="J8448">
        <v>1.136719</v>
      </c>
      <c r="K8448">
        <v>80.03125</v>
      </c>
      <c r="L8448" s="3">
        <v>44130.604166666664</v>
      </c>
      <c r="M8448">
        <v>17.18</v>
      </c>
      <c r="N8448" t="s">
        <v>28</v>
      </c>
      <c r="P8448">
        <f>(C8448-Key!$B$1)*24</f>
        <v>5.3999999999650754</v>
      </c>
      <c r="Q8448">
        <f>(Key!$B$2-'17.1'!C8448)*24</f>
        <v>-2.4499999999534339</v>
      </c>
      <c r="R8448" s="3">
        <f>C8448-(M8448-Key!$B$5)/(24*Key!$B$6)</f>
        <v>44130.838268518513</v>
      </c>
      <c r="S8448">
        <f>M8448-Key!$B$5</f>
        <v>14.92</v>
      </c>
      <c r="T8448" s="2">
        <f t="shared" si="655"/>
        <v>44129.854166666664</v>
      </c>
      <c r="U8448" t="str">
        <f t="shared" si="656"/>
        <v>10-25-2020 20:30</v>
      </c>
      <c r="V8448">
        <f>IFERROR(IF(W8448=Z8448,VLOOKUP($U8448,[1]C8842!$G$2:$M$145,3,FALSE),0),0)</f>
        <v>0</v>
      </c>
      <c r="W8448">
        <f>VLOOKUP(RIGHT($V$1,5),Key!$A$9:$B$14,2,FALSE)</f>
        <v>10.199999999999999</v>
      </c>
      <c r="X8448">
        <f t="shared" si="659"/>
        <v>0</v>
      </c>
      <c r="Y8448">
        <f>VLOOKUP(RIGHT($X$1,5),Key!$A$9:$B$14,2,FALSE)</f>
        <v>3.7</v>
      </c>
      <c r="Z8448">
        <f t="shared" si="657"/>
        <v>10.199999999999999</v>
      </c>
      <c r="AA8448">
        <f t="shared" si="658"/>
        <v>0</v>
      </c>
    </row>
    <row r="8449" spans="1:27" x14ac:dyDescent="0.3">
      <c r="A8449">
        <v>100067</v>
      </c>
      <c r="B8449">
        <v>230922</v>
      </c>
      <c r="C8449" s="3">
        <v>44130.852083333331</v>
      </c>
      <c r="D8449">
        <v>3</v>
      </c>
      <c r="E8449">
        <v>2</v>
      </c>
      <c r="F8449" t="s">
        <v>26</v>
      </c>
      <c r="G8449">
        <v>2</v>
      </c>
      <c r="H8449">
        <v>63.03125</v>
      </c>
      <c r="I8449">
        <v>29.390630000000002</v>
      </c>
      <c r="J8449">
        <v>1.4921880000000001</v>
      </c>
      <c r="K8449">
        <v>94.039060000000006</v>
      </c>
      <c r="L8449" s="3">
        <v>44130.604166666664</v>
      </c>
      <c r="M8449">
        <v>17.18</v>
      </c>
      <c r="N8449" t="s">
        <v>28</v>
      </c>
      <c r="P8449">
        <f>(C8449-Key!$B$1)*24</f>
        <v>5.3999999999650754</v>
      </c>
      <c r="Q8449">
        <f>(Key!$B$2-'17.1'!C8449)*24</f>
        <v>-2.4499999999534339</v>
      </c>
      <c r="R8449" s="3">
        <f>C8449-(M8449-Key!$B$5)/(24*Key!$B$6)</f>
        <v>44130.838268518513</v>
      </c>
      <c r="S8449">
        <f>M8449-Key!$B$5</f>
        <v>14.92</v>
      </c>
      <c r="T8449" s="2">
        <f t="shared" si="655"/>
        <v>44129.854166666664</v>
      </c>
      <c r="U8449" t="str">
        <f t="shared" si="656"/>
        <v>10-25-2020 20:30</v>
      </c>
      <c r="V8449">
        <f>IFERROR(IF(W8449=Z8449,VLOOKUP($U8449,[1]C8842!$G$2:$M$145,3,FALSE),0),0)</f>
        <v>0</v>
      </c>
      <c r="W8449">
        <f>VLOOKUP(RIGHT($V$1,5),Key!$A$9:$B$14,2,FALSE)</f>
        <v>10.199999999999999</v>
      </c>
      <c r="X8449">
        <f t="shared" si="659"/>
        <v>0</v>
      </c>
      <c r="Y8449">
        <f>VLOOKUP(RIGHT($X$1,5),Key!$A$9:$B$14,2,FALSE)</f>
        <v>3.7</v>
      </c>
      <c r="Z8449">
        <f t="shared" si="657"/>
        <v>10.199999999999999</v>
      </c>
      <c r="AA8449">
        <f t="shared" si="658"/>
        <v>0</v>
      </c>
    </row>
    <row r="8450" spans="1:27" x14ac:dyDescent="0.3">
      <c r="A8450">
        <v>100067</v>
      </c>
      <c r="B8450">
        <v>230922</v>
      </c>
      <c r="C8450" s="3">
        <v>44130.852083333331</v>
      </c>
      <c r="D8450">
        <v>3</v>
      </c>
      <c r="E8450">
        <v>2</v>
      </c>
      <c r="F8450" t="s">
        <v>26</v>
      </c>
      <c r="G8450">
        <v>1</v>
      </c>
      <c r="H8450">
        <v>70.519530000000003</v>
      </c>
      <c r="I8450">
        <v>17.496089999999999</v>
      </c>
      <c r="J8450">
        <v>0.88671880000000003</v>
      </c>
      <c r="K8450">
        <v>94.039060000000006</v>
      </c>
      <c r="L8450" s="3">
        <v>44130.604166666664</v>
      </c>
      <c r="M8450">
        <v>17.18</v>
      </c>
      <c r="N8450" t="s">
        <v>28</v>
      </c>
      <c r="P8450">
        <f>(C8450-Key!$B$1)*24</f>
        <v>5.3999999999650754</v>
      </c>
      <c r="Q8450">
        <f>(Key!$B$2-'17.1'!C8450)*24</f>
        <v>-2.4499999999534339</v>
      </c>
      <c r="R8450" s="3">
        <f>C8450-(M8450-Key!$B$5)/(24*Key!$B$6)</f>
        <v>44130.838268518513</v>
      </c>
      <c r="S8450">
        <f>M8450-Key!$B$5</f>
        <v>14.92</v>
      </c>
      <c r="T8450" s="2">
        <f t="shared" si="655"/>
        <v>44129.854166666664</v>
      </c>
      <c r="U8450" t="str">
        <f t="shared" si="656"/>
        <v>10-25-2020 20:30</v>
      </c>
      <c r="V8450">
        <f>IFERROR(IF(W8450=Z8450,VLOOKUP($U8450,[1]C8842!$G$2:$M$145,3,FALSE),0),0)</f>
        <v>0</v>
      </c>
      <c r="W8450">
        <f>VLOOKUP(RIGHT($V$1,5),Key!$A$9:$B$14,2,FALSE)</f>
        <v>10.199999999999999</v>
      </c>
      <c r="X8450">
        <f t="shared" si="659"/>
        <v>0</v>
      </c>
      <c r="Y8450">
        <f>VLOOKUP(RIGHT($X$1,5),Key!$A$9:$B$14,2,FALSE)</f>
        <v>3.7</v>
      </c>
      <c r="Z8450">
        <f t="shared" si="657"/>
        <v>10.199999999999999</v>
      </c>
      <c r="AA8450">
        <f t="shared" si="658"/>
        <v>0</v>
      </c>
    </row>
    <row r="8451" spans="1:27" x14ac:dyDescent="0.3">
      <c r="A8451">
        <v>100067</v>
      </c>
      <c r="B8451">
        <v>230922</v>
      </c>
      <c r="C8451" s="3">
        <v>44130.852083333331</v>
      </c>
      <c r="D8451">
        <v>2</v>
      </c>
      <c r="E8451">
        <v>1</v>
      </c>
      <c r="F8451" t="s">
        <v>26</v>
      </c>
      <c r="G8451">
        <v>1</v>
      </c>
      <c r="H8451">
        <v>67.03125</v>
      </c>
      <c r="I8451">
        <v>18.789059999999999</v>
      </c>
      <c r="J8451">
        <v>0.98046880000000003</v>
      </c>
      <c r="K8451">
        <v>81.035160000000005</v>
      </c>
      <c r="L8451" s="3">
        <v>44130.604166666664</v>
      </c>
      <c r="M8451">
        <v>17.18</v>
      </c>
      <c r="N8451" t="s">
        <v>28</v>
      </c>
      <c r="P8451">
        <f>(C8451-Key!$B$1)*24</f>
        <v>5.3999999999650754</v>
      </c>
      <c r="Q8451">
        <f>(Key!$B$2-'17.1'!C8451)*24</f>
        <v>-2.4499999999534339</v>
      </c>
      <c r="R8451" s="3">
        <f>C8451-(M8451-Key!$B$5)/(24*Key!$B$6)</f>
        <v>44130.838268518513</v>
      </c>
      <c r="S8451">
        <f>M8451-Key!$B$5</f>
        <v>14.92</v>
      </c>
      <c r="T8451" s="2">
        <f t="shared" ref="T8451:T8514" si="660">ROUND(C8451*24*60/10,0)/(24*6)-1</f>
        <v>44129.854166666664</v>
      </c>
      <c r="U8451" t="str">
        <f t="shared" ref="U8451:U8514" si="661">TEXT(T8451,"mm-dd-yyyy hh:mm")</f>
        <v>10-25-2020 20:30</v>
      </c>
      <c r="V8451">
        <f>IFERROR(IF(W8451=Z8451,VLOOKUP($U8451,[1]C8842!$G$2:$M$145,3,FALSE),0),0)</f>
        <v>0</v>
      </c>
      <c r="W8451">
        <f>VLOOKUP(RIGHT($V$1,5),Key!$A$9:$B$14,2,FALSE)</f>
        <v>10.199999999999999</v>
      </c>
      <c r="X8451">
        <f t="shared" si="659"/>
        <v>0</v>
      </c>
      <c r="Y8451">
        <f>VLOOKUP(RIGHT($X$1,5),Key!$A$9:$B$14,2,FALSE)</f>
        <v>3.7</v>
      </c>
      <c r="Z8451">
        <f t="shared" ref="Z8451:Z8514" si="662">M8451-MIN(ABS(Y8451-M8451),ABS(W8451-M8451))</f>
        <v>10.199999999999999</v>
      </c>
      <c r="AA8451">
        <f t="shared" ref="AA8451:AA8514" si="663">SUM(V8451,X8451)</f>
        <v>0</v>
      </c>
    </row>
    <row r="8452" spans="1:27" x14ac:dyDescent="0.3">
      <c r="A8452">
        <v>100067</v>
      </c>
      <c r="B8452">
        <v>230922</v>
      </c>
      <c r="C8452" s="3">
        <v>44130.852083333331</v>
      </c>
      <c r="D8452">
        <v>0</v>
      </c>
      <c r="E8452">
        <v>2</v>
      </c>
      <c r="F8452" t="s">
        <v>25</v>
      </c>
      <c r="G8452">
        <v>5</v>
      </c>
      <c r="H8452">
        <v>59.539059999999999</v>
      </c>
      <c r="I8452">
        <v>87.828130000000002</v>
      </c>
      <c r="J8452">
        <v>4.1953129999999996</v>
      </c>
      <c r="K8452">
        <v>46.019530000000003</v>
      </c>
      <c r="L8452" s="3">
        <v>44130.604166666664</v>
      </c>
      <c r="M8452">
        <v>17.18</v>
      </c>
      <c r="N8452" t="s">
        <v>28</v>
      </c>
      <c r="P8452">
        <f>(C8452-Key!$B$1)*24</f>
        <v>5.3999999999650754</v>
      </c>
      <c r="Q8452">
        <f>(Key!$B$2-'17.1'!C8452)*24</f>
        <v>-2.4499999999534339</v>
      </c>
      <c r="R8452" s="3">
        <f>C8452-(M8452-Key!$B$5)/(24*Key!$B$6)</f>
        <v>44130.838268518513</v>
      </c>
      <c r="S8452">
        <f>M8452-Key!$B$5</f>
        <v>14.92</v>
      </c>
      <c r="T8452" s="2">
        <f t="shared" si="660"/>
        <v>44129.854166666664</v>
      </c>
      <c r="U8452" t="str">
        <f t="shared" si="661"/>
        <v>10-25-2020 20:30</v>
      </c>
      <c r="V8452">
        <f>IFERROR(IF(W8452=Z8452,VLOOKUP($U8452,[1]C8842!$G$2:$M$145,3,FALSE),0),0)</f>
        <v>0</v>
      </c>
      <c r="W8452">
        <f>VLOOKUP(RIGHT($V$1,5),Key!$A$9:$B$14,2,FALSE)</f>
        <v>10.199999999999999</v>
      </c>
      <c r="X8452">
        <f t="shared" ref="X8452:X8515" si="664">$X$2</f>
        <v>0</v>
      </c>
      <c r="Y8452">
        <f>VLOOKUP(RIGHT($X$1,5),Key!$A$9:$B$14,2,FALSE)</f>
        <v>3.7</v>
      </c>
      <c r="Z8452">
        <f t="shared" si="662"/>
        <v>10.199999999999999</v>
      </c>
      <c r="AA8452">
        <f t="shared" si="663"/>
        <v>0</v>
      </c>
    </row>
    <row r="8453" spans="1:27" x14ac:dyDescent="0.3">
      <c r="A8453">
        <v>100067</v>
      </c>
      <c r="B8453">
        <v>230922</v>
      </c>
      <c r="C8453" s="3">
        <v>44130.852083333331</v>
      </c>
      <c r="D8453">
        <v>3</v>
      </c>
      <c r="E8453">
        <v>2</v>
      </c>
      <c r="F8453" t="s">
        <v>26</v>
      </c>
      <c r="G8453">
        <v>1</v>
      </c>
      <c r="H8453">
        <v>67.050780000000003</v>
      </c>
      <c r="I8453">
        <v>16.570309999999999</v>
      </c>
      <c r="J8453">
        <v>0.89453130000000003</v>
      </c>
      <c r="K8453">
        <v>92.039060000000006</v>
      </c>
      <c r="L8453" s="3">
        <v>44130.604166666664</v>
      </c>
      <c r="M8453">
        <v>17.18</v>
      </c>
      <c r="N8453" t="s">
        <v>28</v>
      </c>
      <c r="P8453">
        <f>(C8453-Key!$B$1)*24</f>
        <v>5.3999999999650754</v>
      </c>
      <c r="Q8453">
        <f>(Key!$B$2-'17.1'!C8453)*24</f>
        <v>-2.4499999999534339</v>
      </c>
      <c r="R8453" s="3">
        <f>C8453-(M8453-Key!$B$5)/(24*Key!$B$6)</f>
        <v>44130.838268518513</v>
      </c>
      <c r="S8453">
        <f>M8453-Key!$B$5</f>
        <v>14.92</v>
      </c>
      <c r="T8453" s="2">
        <f t="shared" si="660"/>
        <v>44129.854166666664</v>
      </c>
      <c r="U8453" t="str">
        <f t="shared" si="661"/>
        <v>10-25-2020 20:30</v>
      </c>
      <c r="V8453">
        <f>IFERROR(IF(W8453=Z8453,VLOOKUP($U8453,[1]C8842!$G$2:$M$145,3,FALSE),0),0)</f>
        <v>0</v>
      </c>
      <c r="W8453">
        <f>VLOOKUP(RIGHT($V$1,5),Key!$A$9:$B$14,2,FALSE)</f>
        <v>10.199999999999999</v>
      </c>
      <c r="X8453">
        <f t="shared" si="664"/>
        <v>0</v>
      </c>
      <c r="Y8453">
        <f>VLOOKUP(RIGHT($X$1,5),Key!$A$9:$B$14,2,FALSE)</f>
        <v>3.7</v>
      </c>
      <c r="Z8453">
        <f t="shared" si="662"/>
        <v>10.199999999999999</v>
      </c>
      <c r="AA8453">
        <f t="shared" si="663"/>
        <v>0</v>
      </c>
    </row>
    <row r="8454" spans="1:27" x14ac:dyDescent="0.3">
      <c r="A8454">
        <v>100067</v>
      </c>
      <c r="B8454">
        <v>230922</v>
      </c>
      <c r="C8454" s="3">
        <v>44130.852083333331</v>
      </c>
      <c r="D8454">
        <v>1</v>
      </c>
      <c r="E8454">
        <v>1</v>
      </c>
      <c r="F8454" t="s">
        <v>25</v>
      </c>
      <c r="G8454">
        <v>1</v>
      </c>
      <c r="H8454">
        <v>69.972660000000005</v>
      </c>
      <c r="I8454">
        <v>15.492190000000001</v>
      </c>
      <c r="J8454">
        <v>0.81640630000000003</v>
      </c>
      <c r="K8454">
        <v>57.023440000000001</v>
      </c>
      <c r="L8454" s="3">
        <v>44130.604166666664</v>
      </c>
      <c r="M8454">
        <v>17.18</v>
      </c>
      <c r="N8454" t="s">
        <v>28</v>
      </c>
      <c r="P8454">
        <f>(C8454-Key!$B$1)*24</f>
        <v>5.3999999999650754</v>
      </c>
      <c r="Q8454">
        <f>(Key!$B$2-'17.1'!C8454)*24</f>
        <v>-2.4499999999534339</v>
      </c>
      <c r="R8454" s="3">
        <f>C8454-(M8454-Key!$B$5)/(24*Key!$B$6)</f>
        <v>44130.838268518513</v>
      </c>
      <c r="S8454">
        <f>M8454-Key!$B$5</f>
        <v>14.92</v>
      </c>
      <c r="T8454" s="2">
        <f t="shared" si="660"/>
        <v>44129.854166666664</v>
      </c>
      <c r="U8454" t="str">
        <f t="shared" si="661"/>
        <v>10-25-2020 20:30</v>
      </c>
      <c r="V8454">
        <f>IFERROR(IF(W8454=Z8454,VLOOKUP($U8454,[1]C8842!$G$2:$M$145,3,FALSE),0),0)</f>
        <v>0</v>
      </c>
      <c r="W8454">
        <f>VLOOKUP(RIGHT($V$1,5),Key!$A$9:$B$14,2,FALSE)</f>
        <v>10.199999999999999</v>
      </c>
      <c r="X8454">
        <f t="shared" si="664"/>
        <v>0</v>
      </c>
      <c r="Y8454">
        <f>VLOOKUP(RIGHT($X$1,5),Key!$A$9:$B$14,2,FALSE)</f>
        <v>3.7</v>
      </c>
      <c r="Z8454">
        <f t="shared" si="662"/>
        <v>10.199999999999999</v>
      </c>
      <c r="AA8454">
        <f t="shared" si="663"/>
        <v>0</v>
      </c>
    </row>
    <row r="8455" spans="1:27" x14ac:dyDescent="0.3">
      <c r="A8455">
        <v>100067</v>
      </c>
      <c r="B8455">
        <v>230922</v>
      </c>
      <c r="C8455" s="3">
        <v>44130.852083333331</v>
      </c>
      <c r="D8455">
        <v>3</v>
      </c>
      <c r="E8455">
        <v>2</v>
      </c>
      <c r="F8455" t="s">
        <v>26</v>
      </c>
      <c r="G8455">
        <v>2</v>
      </c>
      <c r="H8455">
        <v>71.316410000000005</v>
      </c>
      <c r="I8455">
        <v>20.933589999999999</v>
      </c>
      <c r="J8455">
        <v>1.003906</v>
      </c>
      <c r="K8455">
        <v>93.039060000000006</v>
      </c>
      <c r="L8455" s="3">
        <v>44130.604166666664</v>
      </c>
      <c r="M8455">
        <v>17.18</v>
      </c>
      <c r="N8455" t="s">
        <v>28</v>
      </c>
      <c r="P8455">
        <f>(C8455-Key!$B$1)*24</f>
        <v>5.3999999999650754</v>
      </c>
      <c r="Q8455">
        <f>(Key!$B$2-'17.1'!C8455)*24</f>
        <v>-2.4499999999534339</v>
      </c>
      <c r="R8455" s="3">
        <f>C8455-(M8455-Key!$B$5)/(24*Key!$B$6)</f>
        <v>44130.838268518513</v>
      </c>
      <c r="S8455">
        <f>M8455-Key!$B$5</f>
        <v>14.92</v>
      </c>
      <c r="T8455" s="2">
        <f t="shared" si="660"/>
        <v>44129.854166666664</v>
      </c>
      <c r="U8455" t="str">
        <f t="shared" si="661"/>
        <v>10-25-2020 20:30</v>
      </c>
      <c r="V8455">
        <f>IFERROR(IF(W8455=Z8455,VLOOKUP($U8455,[1]C8842!$G$2:$M$145,3,FALSE),0),0)</f>
        <v>0</v>
      </c>
      <c r="W8455">
        <f>VLOOKUP(RIGHT($V$1,5),Key!$A$9:$B$14,2,FALSE)</f>
        <v>10.199999999999999</v>
      </c>
      <c r="X8455">
        <f t="shared" si="664"/>
        <v>0</v>
      </c>
      <c r="Y8455">
        <f>VLOOKUP(RIGHT($X$1,5),Key!$A$9:$B$14,2,FALSE)</f>
        <v>3.7</v>
      </c>
      <c r="Z8455">
        <f t="shared" si="662"/>
        <v>10.199999999999999</v>
      </c>
      <c r="AA8455">
        <f t="shared" si="663"/>
        <v>0</v>
      </c>
    </row>
    <row r="8456" spans="1:27" x14ac:dyDescent="0.3">
      <c r="A8456">
        <v>100067</v>
      </c>
      <c r="B8456">
        <v>230922</v>
      </c>
      <c r="C8456" s="3">
        <v>44130.852777777778</v>
      </c>
      <c r="D8456">
        <v>2</v>
      </c>
      <c r="E8456">
        <v>1</v>
      </c>
      <c r="F8456" t="s">
        <v>26</v>
      </c>
      <c r="G8456">
        <v>1</v>
      </c>
      <c r="H8456">
        <v>66.789060000000006</v>
      </c>
      <c r="I8456">
        <v>17.972660000000001</v>
      </c>
      <c r="J8456">
        <v>0.953125</v>
      </c>
      <c r="K8456">
        <v>80.03125</v>
      </c>
      <c r="L8456" s="3">
        <v>44130.604166666664</v>
      </c>
      <c r="M8456">
        <v>17.18</v>
      </c>
      <c r="N8456" t="s">
        <v>28</v>
      </c>
      <c r="P8456">
        <f>(C8456-Key!$B$1)*24</f>
        <v>5.4166666666860692</v>
      </c>
      <c r="Q8456">
        <f>(Key!$B$2-'17.1'!C8456)*24</f>
        <v>-2.4666666666744277</v>
      </c>
      <c r="R8456" s="3">
        <f>C8456-(M8456-Key!$B$5)/(24*Key!$B$6)</f>
        <v>44130.83896296296</v>
      </c>
      <c r="S8456">
        <f>M8456-Key!$B$5</f>
        <v>14.92</v>
      </c>
      <c r="T8456" s="2">
        <f t="shared" si="660"/>
        <v>44129.854166666664</v>
      </c>
      <c r="U8456" t="str">
        <f t="shared" si="661"/>
        <v>10-25-2020 20:30</v>
      </c>
      <c r="V8456">
        <f>IFERROR(IF(W8456=Z8456,VLOOKUP($U8456,[1]C8842!$G$2:$M$145,3,FALSE),0),0)</f>
        <v>0</v>
      </c>
      <c r="W8456">
        <f>VLOOKUP(RIGHT($V$1,5),Key!$A$9:$B$14,2,FALSE)</f>
        <v>10.199999999999999</v>
      </c>
      <c r="X8456">
        <f t="shared" si="664"/>
        <v>0</v>
      </c>
      <c r="Y8456">
        <f>VLOOKUP(RIGHT($X$1,5),Key!$A$9:$B$14,2,FALSE)</f>
        <v>3.7</v>
      </c>
      <c r="Z8456">
        <f t="shared" si="662"/>
        <v>10.199999999999999</v>
      </c>
      <c r="AA8456">
        <f t="shared" si="663"/>
        <v>0</v>
      </c>
    </row>
    <row r="8457" spans="1:27" x14ac:dyDescent="0.3">
      <c r="A8457">
        <v>100067</v>
      </c>
      <c r="B8457">
        <v>230922</v>
      </c>
      <c r="C8457" s="3">
        <v>44130.852777777778</v>
      </c>
      <c r="D8457">
        <v>1</v>
      </c>
      <c r="E8457">
        <v>1</v>
      </c>
      <c r="F8457" t="s">
        <v>25</v>
      </c>
      <c r="G8457">
        <v>2</v>
      </c>
      <c r="H8457">
        <v>72.53125</v>
      </c>
      <c r="I8457">
        <v>22.32422</v>
      </c>
      <c r="J8457">
        <v>1.0390630000000001</v>
      </c>
      <c r="K8457">
        <v>56.023440000000001</v>
      </c>
      <c r="L8457" s="3">
        <v>44130.604166666664</v>
      </c>
      <c r="M8457">
        <v>17.18</v>
      </c>
      <c r="N8457" t="s">
        <v>28</v>
      </c>
      <c r="P8457">
        <f>(C8457-Key!$B$1)*24</f>
        <v>5.4166666666860692</v>
      </c>
      <c r="Q8457">
        <f>(Key!$B$2-'17.1'!C8457)*24</f>
        <v>-2.4666666666744277</v>
      </c>
      <c r="R8457" s="3">
        <f>C8457-(M8457-Key!$B$5)/(24*Key!$B$6)</f>
        <v>44130.83896296296</v>
      </c>
      <c r="S8457">
        <f>M8457-Key!$B$5</f>
        <v>14.92</v>
      </c>
      <c r="T8457" s="2">
        <f t="shared" si="660"/>
        <v>44129.854166666664</v>
      </c>
      <c r="U8457" t="str">
        <f t="shared" si="661"/>
        <v>10-25-2020 20:30</v>
      </c>
      <c r="V8457">
        <f>IFERROR(IF(W8457=Z8457,VLOOKUP($U8457,[1]C8842!$G$2:$M$145,3,FALSE),0),0)</f>
        <v>0</v>
      </c>
      <c r="W8457">
        <f>VLOOKUP(RIGHT($V$1,5),Key!$A$9:$B$14,2,FALSE)</f>
        <v>10.199999999999999</v>
      </c>
      <c r="X8457">
        <f t="shared" si="664"/>
        <v>0</v>
      </c>
      <c r="Y8457">
        <f>VLOOKUP(RIGHT($X$1,5),Key!$A$9:$B$14,2,FALSE)</f>
        <v>3.7</v>
      </c>
      <c r="Z8457">
        <f t="shared" si="662"/>
        <v>10.199999999999999</v>
      </c>
      <c r="AA8457">
        <f t="shared" si="663"/>
        <v>0</v>
      </c>
    </row>
    <row r="8458" spans="1:27" x14ac:dyDescent="0.3">
      <c r="A8458">
        <v>100067</v>
      </c>
      <c r="B8458">
        <v>230922</v>
      </c>
      <c r="C8458" s="3">
        <v>44130.852777777778</v>
      </c>
      <c r="D8458">
        <v>1</v>
      </c>
      <c r="E8458">
        <v>1</v>
      </c>
      <c r="F8458" t="s">
        <v>25</v>
      </c>
      <c r="G8458">
        <v>1</v>
      </c>
      <c r="H8458">
        <v>69.578130000000002</v>
      </c>
      <c r="I8458">
        <v>19.351559999999999</v>
      </c>
      <c r="J8458">
        <v>0.96875</v>
      </c>
      <c r="K8458">
        <v>56.023440000000001</v>
      </c>
      <c r="L8458" s="3">
        <v>44130.604166666664</v>
      </c>
      <c r="M8458">
        <v>17.18</v>
      </c>
      <c r="N8458" t="s">
        <v>28</v>
      </c>
      <c r="P8458">
        <f>(C8458-Key!$B$1)*24</f>
        <v>5.4166666666860692</v>
      </c>
      <c r="Q8458">
        <f>(Key!$B$2-'17.1'!C8458)*24</f>
        <v>-2.4666666666744277</v>
      </c>
      <c r="R8458" s="3">
        <f>C8458-(M8458-Key!$B$5)/(24*Key!$B$6)</f>
        <v>44130.83896296296</v>
      </c>
      <c r="S8458">
        <f>M8458-Key!$B$5</f>
        <v>14.92</v>
      </c>
      <c r="T8458" s="2">
        <f t="shared" si="660"/>
        <v>44129.854166666664</v>
      </c>
      <c r="U8458" t="str">
        <f t="shared" si="661"/>
        <v>10-25-2020 20:30</v>
      </c>
      <c r="V8458">
        <f>IFERROR(IF(W8458=Z8458,VLOOKUP($U8458,[1]C8842!$G$2:$M$145,3,FALSE),0),0)</f>
        <v>0</v>
      </c>
      <c r="W8458">
        <f>VLOOKUP(RIGHT($V$1,5),Key!$A$9:$B$14,2,FALSE)</f>
        <v>10.199999999999999</v>
      </c>
      <c r="X8458">
        <f t="shared" si="664"/>
        <v>0</v>
      </c>
      <c r="Y8458">
        <f>VLOOKUP(RIGHT($X$1,5),Key!$A$9:$B$14,2,FALSE)</f>
        <v>3.7</v>
      </c>
      <c r="Z8458">
        <f t="shared" si="662"/>
        <v>10.199999999999999</v>
      </c>
      <c r="AA8458">
        <f t="shared" si="663"/>
        <v>0</v>
      </c>
    </row>
    <row r="8459" spans="1:27" x14ac:dyDescent="0.3">
      <c r="A8459">
        <v>100067</v>
      </c>
      <c r="B8459">
        <v>230922</v>
      </c>
      <c r="C8459" s="3">
        <v>44130.852777777778</v>
      </c>
      <c r="D8459">
        <v>1</v>
      </c>
      <c r="E8459">
        <v>1</v>
      </c>
      <c r="F8459" t="s">
        <v>25</v>
      </c>
      <c r="G8459">
        <v>1</v>
      </c>
      <c r="H8459">
        <v>68.304689999999994</v>
      </c>
      <c r="I8459">
        <v>14.69922</v>
      </c>
      <c r="J8459">
        <v>0.8046875</v>
      </c>
      <c r="K8459">
        <v>59.023440000000001</v>
      </c>
      <c r="L8459" s="3">
        <v>44130.604166666664</v>
      </c>
      <c r="M8459">
        <v>17.18</v>
      </c>
      <c r="N8459" t="s">
        <v>28</v>
      </c>
      <c r="P8459">
        <f>(C8459-Key!$B$1)*24</f>
        <v>5.4166666666860692</v>
      </c>
      <c r="Q8459">
        <f>(Key!$B$2-'17.1'!C8459)*24</f>
        <v>-2.4666666666744277</v>
      </c>
      <c r="R8459" s="3">
        <f>C8459-(M8459-Key!$B$5)/(24*Key!$B$6)</f>
        <v>44130.83896296296</v>
      </c>
      <c r="S8459">
        <f>M8459-Key!$B$5</f>
        <v>14.92</v>
      </c>
      <c r="T8459" s="2">
        <f t="shared" si="660"/>
        <v>44129.854166666664</v>
      </c>
      <c r="U8459" t="str">
        <f t="shared" si="661"/>
        <v>10-25-2020 20:30</v>
      </c>
      <c r="V8459">
        <f>IFERROR(IF(W8459=Z8459,VLOOKUP($U8459,[1]C8842!$G$2:$M$145,3,FALSE),0),0)</f>
        <v>0</v>
      </c>
      <c r="W8459">
        <f>VLOOKUP(RIGHT($V$1,5),Key!$A$9:$B$14,2,FALSE)</f>
        <v>10.199999999999999</v>
      </c>
      <c r="X8459">
        <f t="shared" si="664"/>
        <v>0</v>
      </c>
      <c r="Y8459">
        <f>VLOOKUP(RIGHT($X$1,5),Key!$A$9:$B$14,2,FALSE)</f>
        <v>3.7</v>
      </c>
      <c r="Z8459">
        <f t="shared" si="662"/>
        <v>10.199999999999999</v>
      </c>
      <c r="AA8459">
        <f t="shared" si="663"/>
        <v>0</v>
      </c>
    </row>
    <row r="8460" spans="1:27" x14ac:dyDescent="0.3">
      <c r="A8460">
        <v>100067</v>
      </c>
      <c r="B8460">
        <v>230922</v>
      </c>
      <c r="C8460" s="3">
        <v>44130.852777777778</v>
      </c>
      <c r="D8460">
        <v>3</v>
      </c>
      <c r="E8460">
        <v>2</v>
      </c>
      <c r="F8460" t="s">
        <v>26</v>
      </c>
      <c r="G8460">
        <v>1</v>
      </c>
      <c r="H8460">
        <v>60.65625</v>
      </c>
      <c r="I8460">
        <v>17.6875</v>
      </c>
      <c r="J8460">
        <v>1.0390630000000001</v>
      </c>
      <c r="K8460">
        <v>93.039060000000006</v>
      </c>
      <c r="L8460" s="3">
        <v>44130.604166666664</v>
      </c>
      <c r="M8460">
        <v>17.18</v>
      </c>
      <c r="N8460" t="s">
        <v>28</v>
      </c>
      <c r="P8460">
        <f>(C8460-Key!$B$1)*24</f>
        <v>5.4166666666860692</v>
      </c>
      <c r="Q8460">
        <f>(Key!$B$2-'17.1'!C8460)*24</f>
        <v>-2.4666666666744277</v>
      </c>
      <c r="R8460" s="3">
        <f>C8460-(M8460-Key!$B$5)/(24*Key!$B$6)</f>
        <v>44130.83896296296</v>
      </c>
      <c r="S8460">
        <f>M8460-Key!$B$5</f>
        <v>14.92</v>
      </c>
      <c r="T8460" s="2">
        <f t="shared" si="660"/>
        <v>44129.854166666664</v>
      </c>
      <c r="U8460" t="str">
        <f t="shared" si="661"/>
        <v>10-25-2020 20:30</v>
      </c>
      <c r="V8460">
        <f>IFERROR(IF(W8460=Z8460,VLOOKUP($U8460,[1]C8842!$G$2:$M$145,3,FALSE),0),0)</f>
        <v>0</v>
      </c>
      <c r="W8460">
        <f>VLOOKUP(RIGHT($V$1,5),Key!$A$9:$B$14,2,FALSE)</f>
        <v>10.199999999999999</v>
      </c>
      <c r="X8460">
        <f t="shared" si="664"/>
        <v>0</v>
      </c>
      <c r="Y8460">
        <f>VLOOKUP(RIGHT($X$1,5),Key!$A$9:$B$14,2,FALSE)</f>
        <v>3.7</v>
      </c>
      <c r="Z8460">
        <f t="shared" si="662"/>
        <v>10.199999999999999</v>
      </c>
      <c r="AA8460">
        <f t="shared" si="663"/>
        <v>0</v>
      </c>
    </row>
    <row r="8461" spans="1:27" x14ac:dyDescent="0.3">
      <c r="A8461">
        <v>100067</v>
      </c>
      <c r="B8461">
        <v>230922</v>
      </c>
      <c r="C8461" s="3">
        <v>44130.852777777778</v>
      </c>
      <c r="D8461">
        <v>2</v>
      </c>
      <c r="E8461">
        <v>1</v>
      </c>
      <c r="F8461" t="s">
        <v>26</v>
      </c>
      <c r="G8461">
        <v>1</v>
      </c>
      <c r="H8461">
        <v>69.296880000000002</v>
      </c>
      <c r="I8461">
        <v>18.585940000000001</v>
      </c>
      <c r="J8461">
        <v>0.94140630000000003</v>
      </c>
      <c r="K8461">
        <v>78.03125</v>
      </c>
      <c r="L8461" s="3">
        <v>44130.604166666664</v>
      </c>
      <c r="M8461">
        <v>17.18</v>
      </c>
      <c r="N8461" t="s">
        <v>28</v>
      </c>
      <c r="P8461">
        <f>(C8461-Key!$B$1)*24</f>
        <v>5.4166666666860692</v>
      </c>
      <c r="Q8461">
        <f>(Key!$B$2-'17.1'!C8461)*24</f>
        <v>-2.4666666666744277</v>
      </c>
      <c r="R8461" s="3">
        <f>C8461-(M8461-Key!$B$5)/(24*Key!$B$6)</f>
        <v>44130.83896296296</v>
      </c>
      <c r="S8461">
        <f>M8461-Key!$B$5</f>
        <v>14.92</v>
      </c>
      <c r="T8461" s="2">
        <f t="shared" si="660"/>
        <v>44129.854166666664</v>
      </c>
      <c r="U8461" t="str">
        <f t="shared" si="661"/>
        <v>10-25-2020 20:30</v>
      </c>
      <c r="V8461">
        <f>IFERROR(IF(W8461=Z8461,VLOOKUP($U8461,[1]C8842!$G$2:$M$145,3,FALSE),0),0)</f>
        <v>0</v>
      </c>
      <c r="W8461">
        <f>VLOOKUP(RIGHT($V$1,5),Key!$A$9:$B$14,2,FALSE)</f>
        <v>10.199999999999999</v>
      </c>
      <c r="X8461">
        <f t="shared" si="664"/>
        <v>0</v>
      </c>
      <c r="Y8461">
        <f>VLOOKUP(RIGHT($X$1,5),Key!$A$9:$B$14,2,FALSE)</f>
        <v>3.7</v>
      </c>
      <c r="Z8461">
        <f t="shared" si="662"/>
        <v>10.199999999999999</v>
      </c>
      <c r="AA8461">
        <f t="shared" si="663"/>
        <v>0</v>
      </c>
    </row>
    <row r="8462" spans="1:27" x14ac:dyDescent="0.3">
      <c r="A8462">
        <v>100067</v>
      </c>
      <c r="B8462">
        <v>230922</v>
      </c>
      <c r="C8462" s="3">
        <v>44130.852777777778</v>
      </c>
      <c r="D8462">
        <v>0</v>
      </c>
      <c r="E8462">
        <v>2</v>
      </c>
      <c r="F8462" t="s">
        <v>25</v>
      </c>
      <c r="G8462">
        <v>1</v>
      </c>
      <c r="H8462">
        <v>62.1875</v>
      </c>
      <c r="I8462">
        <v>16.308589999999999</v>
      </c>
      <c r="J8462">
        <v>0.953125</v>
      </c>
      <c r="K8462">
        <v>46.019530000000003</v>
      </c>
      <c r="L8462" s="3">
        <v>44130.604166666664</v>
      </c>
      <c r="M8462">
        <v>17.18</v>
      </c>
      <c r="N8462" t="s">
        <v>28</v>
      </c>
      <c r="P8462">
        <f>(C8462-Key!$B$1)*24</f>
        <v>5.4166666666860692</v>
      </c>
      <c r="Q8462">
        <f>(Key!$B$2-'17.1'!C8462)*24</f>
        <v>-2.4666666666744277</v>
      </c>
      <c r="R8462" s="3">
        <f>C8462-(M8462-Key!$B$5)/(24*Key!$B$6)</f>
        <v>44130.83896296296</v>
      </c>
      <c r="S8462">
        <f>M8462-Key!$B$5</f>
        <v>14.92</v>
      </c>
      <c r="T8462" s="2">
        <f t="shared" si="660"/>
        <v>44129.854166666664</v>
      </c>
      <c r="U8462" t="str">
        <f t="shared" si="661"/>
        <v>10-25-2020 20:30</v>
      </c>
      <c r="V8462">
        <f>IFERROR(IF(W8462=Z8462,VLOOKUP($U8462,[1]C8842!$G$2:$M$145,3,FALSE),0),0)</f>
        <v>0</v>
      </c>
      <c r="W8462">
        <f>VLOOKUP(RIGHT($V$1,5),Key!$A$9:$B$14,2,FALSE)</f>
        <v>10.199999999999999</v>
      </c>
      <c r="X8462">
        <f t="shared" si="664"/>
        <v>0</v>
      </c>
      <c r="Y8462">
        <f>VLOOKUP(RIGHT($X$1,5),Key!$A$9:$B$14,2,FALSE)</f>
        <v>3.7</v>
      </c>
      <c r="Z8462">
        <f t="shared" si="662"/>
        <v>10.199999999999999</v>
      </c>
      <c r="AA8462">
        <f t="shared" si="663"/>
        <v>0</v>
      </c>
    </row>
    <row r="8463" spans="1:27" x14ac:dyDescent="0.3">
      <c r="A8463">
        <v>100067</v>
      </c>
      <c r="B8463">
        <v>230922</v>
      </c>
      <c r="C8463" s="3">
        <v>44130.852777777778</v>
      </c>
      <c r="D8463">
        <v>1</v>
      </c>
      <c r="E8463">
        <v>1</v>
      </c>
      <c r="F8463" t="s">
        <v>25</v>
      </c>
      <c r="G8463">
        <v>2</v>
      </c>
      <c r="H8463">
        <v>73.542969999999997</v>
      </c>
      <c r="I8463">
        <v>20.316410000000001</v>
      </c>
      <c r="J8463">
        <v>0.94921880000000003</v>
      </c>
      <c r="K8463">
        <v>58.023440000000001</v>
      </c>
      <c r="L8463" s="3">
        <v>44130.604166666664</v>
      </c>
      <c r="M8463">
        <v>17.18</v>
      </c>
      <c r="N8463" t="s">
        <v>28</v>
      </c>
      <c r="P8463">
        <f>(C8463-Key!$B$1)*24</f>
        <v>5.4166666666860692</v>
      </c>
      <c r="Q8463">
        <f>(Key!$B$2-'17.1'!C8463)*24</f>
        <v>-2.4666666666744277</v>
      </c>
      <c r="R8463" s="3">
        <f>C8463-(M8463-Key!$B$5)/(24*Key!$B$6)</f>
        <v>44130.83896296296</v>
      </c>
      <c r="S8463">
        <f>M8463-Key!$B$5</f>
        <v>14.92</v>
      </c>
      <c r="T8463" s="2">
        <f t="shared" si="660"/>
        <v>44129.854166666664</v>
      </c>
      <c r="U8463" t="str">
        <f t="shared" si="661"/>
        <v>10-25-2020 20:30</v>
      </c>
      <c r="V8463">
        <f>IFERROR(IF(W8463=Z8463,VLOOKUP($U8463,[1]C8842!$G$2:$M$145,3,FALSE),0),0)</f>
        <v>0</v>
      </c>
      <c r="W8463">
        <f>VLOOKUP(RIGHT($V$1,5),Key!$A$9:$B$14,2,FALSE)</f>
        <v>10.199999999999999</v>
      </c>
      <c r="X8463">
        <f t="shared" si="664"/>
        <v>0</v>
      </c>
      <c r="Y8463">
        <f>VLOOKUP(RIGHT($X$1,5),Key!$A$9:$B$14,2,FALSE)</f>
        <v>3.7</v>
      </c>
      <c r="Z8463">
        <f t="shared" si="662"/>
        <v>10.199999999999999</v>
      </c>
      <c r="AA8463">
        <f t="shared" si="663"/>
        <v>0</v>
      </c>
    </row>
    <row r="8464" spans="1:27" x14ac:dyDescent="0.3">
      <c r="A8464">
        <v>100067</v>
      </c>
      <c r="B8464">
        <v>230922</v>
      </c>
      <c r="C8464" s="3">
        <v>44130.852777777778</v>
      </c>
      <c r="D8464">
        <v>0</v>
      </c>
      <c r="E8464">
        <v>2</v>
      </c>
      <c r="F8464" t="s">
        <v>25</v>
      </c>
      <c r="G8464">
        <v>1</v>
      </c>
      <c r="H8464">
        <v>62.089840000000002</v>
      </c>
      <c r="I8464">
        <v>15.98828</v>
      </c>
      <c r="J8464">
        <v>0.94140630000000003</v>
      </c>
      <c r="K8464">
        <v>46.019530000000003</v>
      </c>
      <c r="L8464" s="3">
        <v>44130.604166666664</v>
      </c>
      <c r="M8464">
        <v>17.18</v>
      </c>
      <c r="N8464" t="s">
        <v>28</v>
      </c>
      <c r="P8464">
        <f>(C8464-Key!$B$1)*24</f>
        <v>5.4166666666860692</v>
      </c>
      <c r="Q8464">
        <f>(Key!$B$2-'17.1'!C8464)*24</f>
        <v>-2.4666666666744277</v>
      </c>
      <c r="R8464" s="3">
        <f>C8464-(M8464-Key!$B$5)/(24*Key!$B$6)</f>
        <v>44130.83896296296</v>
      </c>
      <c r="S8464">
        <f>M8464-Key!$B$5</f>
        <v>14.92</v>
      </c>
      <c r="T8464" s="2">
        <f t="shared" si="660"/>
        <v>44129.854166666664</v>
      </c>
      <c r="U8464" t="str">
        <f t="shared" si="661"/>
        <v>10-25-2020 20:30</v>
      </c>
      <c r="V8464">
        <f>IFERROR(IF(W8464=Z8464,VLOOKUP($U8464,[1]C8842!$G$2:$M$145,3,FALSE),0),0)</f>
        <v>0</v>
      </c>
      <c r="W8464">
        <f>VLOOKUP(RIGHT($V$1,5),Key!$A$9:$B$14,2,FALSE)</f>
        <v>10.199999999999999</v>
      </c>
      <c r="X8464">
        <f t="shared" si="664"/>
        <v>0</v>
      </c>
      <c r="Y8464">
        <f>VLOOKUP(RIGHT($X$1,5),Key!$A$9:$B$14,2,FALSE)</f>
        <v>3.7</v>
      </c>
      <c r="Z8464">
        <f t="shared" si="662"/>
        <v>10.199999999999999</v>
      </c>
      <c r="AA8464">
        <f t="shared" si="663"/>
        <v>0</v>
      </c>
    </row>
    <row r="8465" spans="1:27" x14ac:dyDescent="0.3">
      <c r="A8465">
        <v>100067</v>
      </c>
      <c r="B8465">
        <v>230922</v>
      </c>
      <c r="C8465" s="3">
        <v>44130.852777777778</v>
      </c>
      <c r="D8465">
        <v>0</v>
      </c>
      <c r="E8465">
        <v>2</v>
      </c>
      <c r="F8465" t="s">
        <v>25</v>
      </c>
      <c r="G8465">
        <v>2</v>
      </c>
      <c r="H8465">
        <v>65.308589999999995</v>
      </c>
      <c r="I8465">
        <v>20.058589999999999</v>
      </c>
      <c r="J8465">
        <v>1.0625</v>
      </c>
      <c r="K8465">
        <v>46.019530000000003</v>
      </c>
      <c r="L8465" s="3">
        <v>44130.604166666664</v>
      </c>
      <c r="M8465">
        <v>17.18</v>
      </c>
      <c r="N8465" t="s">
        <v>28</v>
      </c>
      <c r="P8465">
        <f>(C8465-Key!$B$1)*24</f>
        <v>5.4166666666860692</v>
      </c>
      <c r="Q8465">
        <f>(Key!$B$2-'17.1'!C8465)*24</f>
        <v>-2.4666666666744277</v>
      </c>
      <c r="R8465" s="3">
        <f>C8465-(M8465-Key!$B$5)/(24*Key!$B$6)</f>
        <v>44130.83896296296</v>
      </c>
      <c r="S8465">
        <f>M8465-Key!$B$5</f>
        <v>14.92</v>
      </c>
      <c r="T8465" s="2">
        <f t="shared" si="660"/>
        <v>44129.854166666664</v>
      </c>
      <c r="U8465" t="str">
        <f t="shared" si="661"/>
        <v>10-25-2020 20:30</v>
      </c>
      <c r="V8465">
        <f>IFERROR(IF(W8465=Z8465,VLOOKUP($U8465,[1]C8842!$G$2:$M$145,3,FALSE),0),0)</f>
        <v>0</v>
      </c>
      <c r="W8465">
        <f>VLOOKUP(RIGHT($V$1,5),Key!$A$9:$B$14,2,FALSE)</f>
        <v>10.199999999999999</v>
      </c>
      <c r="X8465">
        <f t="shared" si="664"/>
        <v>0</v>
      </c>
      <c r="Y8465">
        <f>VLOOKUP(RIGHT($X$1,5),Key!$A$9:$B$14,2,FALSE)</f>
        <v>3.7</v>
      </c>
      <c r="Z8465">
        <f t="shared" si="662"/>
        <v>10.199999999999999</v>
      </c>
      <c r="AA8465">
        <f t="shared" si="663"/>
        <v>0</v>
      </c>
    </row>
    <row r="8466" spans="1:27" x14ac:dyDescent="0.3">
      <c r="A8466">
        <v>100067</v>
      </c>
      <c r="B8466">
        <v>230922</v>
      </c>
      <c r="C8466" s="3">
        <v>44130.852777777778</v>
      </c>
      <c r="D8466">
        <v>3</v>
      </c>
      <c r="E8466">
        <v>2</v>
      </c>
      <c r="F8466" t="s">
        <v>26</v>
      </c>
      <c r="G8466">
        <v>1</v>
      </c>
      <c r="H8466">
        <v>65.332030000000003</v>
      </c>
      <c r="I8466">
        <v>18.101559999999999</v>
      </c>
      <c r="J8466">
        <v>0.98046880000000003</v>
      </c>
      <c r="K8466">
        <v>94.039060000000006</v>
      </c>
      <c r="L8466" s="3">
        <v>44130.604166666664</v>
      </c>
      <c r="M8466">
        <v>17.18</v>
      </c>
      <c r="N8466" t="s">
        <v>28</v>
      </c>
      <c r="P8466">
        <f>(C8466-Key!$B$1)*24</f>
        <v>5.4166666666860692</v>
      </c>
      <c r="Q8466">
        <f>(Key!$B$2-'17.1'!C8466)*24</f>
        <v>-2.4666666666744277</v>
      </c>
      <c r="R8466" s="3">
        <f>C8466-(M8466-Key!$B$5)/(24*Key!$B$6)</f>
        <v>44130.83896296296</v>
      </c>
      <c r="S8466">
        <f>M8466-Key!$B$5</f>
        <v>14.92</v>
      </c>
      <c r="T8466" s="2">
        <f t="shared" si="660"/>
        <v>44129.854166666664</v>
      </c>
      <c r="U8466" t="str">
        <f t="shared" si="661"/>
        <v>10-25-2020 20:30</v>
      </c>
      <c r="V8466">
        <f>IFERROR(IF(W8466=Z8466,VLOOKUP($U8466,[1]C8842!$G$2:$M$145,3,FALSE),0),0)</f>
        <v>0</v>
      </c>
      <c r="W8466">
        <f>VLOOKUP(RIGHT($V$1,5),Key!$A$9:$B$14,2,FALSE)</f>
        <v>10.199999999999999</v>
      </c>
      <c r="X8466">
        <f t="shared" si="664"/>
        <v>0</v>
      </c>
      <c r="Y8466">
        <f>VLOOKUP(RIGHT($X$1,5),Key!$A$9:$B$14,2,FALSE)</f>
        <v>3.7</v>
      </c>
      <c r="Z8466">
        <f t="shared" si="662"/>
        <v>10.199999999999999</v>
      </c>
      <c r="AA8466">
        <f t="shared" si="663"/>
        <v>0</v>
      </c>
    </row>
    <row r="8467" spans="1:27" x14ac:dyDescent="0.3">
      <c r="A8467">
        <v>100067</v>
      </c>
      <c r="B8467">
        <v>230922</v>
      </c>
      <c r="C8467" s="3">
        <v>44130.852777777778</v>
      </c>
      <c r="D8467">
        <v>0</v>
      </c>
      <c r="E8467">
        <v>2</v>
      </c>
      <c r="F8467" t="s">
        <v>25</v>
      </c>
      <c r="G8467">
        <v>3</v>
      </c>
      <c r="H8467">
        <v>63.351559999999999</v>
      </c>
      <c r="I8467">
        <v>40.832030000000003</v>
      </c>
      <c r="J8467">
        <v>1.964844</v>
      </c>
      <c r="K8467">
        <v>46.019530000000003</v>
      </c>
      <c r="L8467" s="3">
        <v>44130.604166666664</v>
      </c>
      <c r="M8467">
        <v>17.18</v>
      </c>
      <c r="N8467" t="s">
        <v>28</v>
      </c>
      <c r="P8467">
        <f>(C8467-Key!$B$1)*24</f>
        <v>5.4166666666860692</v>
      </c>
      <c r="Q8467">
        <f>(Key!$B$2-'17.1'!C8467)*24</f>
        <v>-2.4666666666744277</v>
      </c>
      <c r="R8467" s="3">
        <f>C8467-(M8467-Key!$B$5)/(24*Key!$B$6)</f>
        <v>44130.83896296296</v>
      </c>
      <c r="S8467">
        <f>M8467-Key!$B$5</f>
        <v>14.92</v>
      </c>
      <c r="T8467" s="2">
        <f t="shared" si="660"/>
        <v>44129.854166666664</v>
      </c>
      <c r="U8467" t="str">
        <f t="shared" si="661"/>
        <v>10-25-2020 20:30</v>
      </c>
      <c r="V8467">
        <f>IFERROR(IF(W8467=Z8467,VLOOKUP($U8467,[1]C8842!$G$2:$M$145,3,FALSE),0),0)</f>
        <v>0</v>
      </c>
      <c r="W8467">
        <f>VLOOKUP(RIGHT($V$1,5),Key!$A$9:$B$14,2,FALSE)</f>
        <v>10.199999999999999</v>
      </c>
      <c r="X8467">
        <f t="shared" si="664"/>
        <v>0</v>
      </c>
      <c r="Y8467">
        <f>VLOOKUP(RIGHT($X$1,5),Key!$A$9:$B$14,2,FALSE)</f>
        <v>3.7</v>
      </c>
      <c r="Z8467">
        <f t="shared" si="662"/>
        <v>10.199999999999999</v>
      </c>
      <c r="AA8467">
        <f t="shared" si="663"/>
        <v>0</v>
      </c>
    </row>
    <row r="8468" spans="1:27" x14ac:dyDescent="0.3">
      <c r="A8468">
        <v>100067</v>
      </c>
      <c r="B8468">
        <v>230922</v>
      </c>
      <c r="C8468" s="3">
        <v>44130.852777777778</v>
      </c>
      <c r="D8468">
        <v>3</v>
      </c>
      <c r="E8468">
        <v>2</v>
      </c>
      <c r="F8468" t="s">
        <v>26</v>
      </c>
      <c r="G8468">
        <v>2</v>
      </c>
      <c r="H8468">
        <v>61.148440000000001</v>
      </c>
      <c r="I8468">
        <v>20.648440000000001</v>
      </c>
      <c r="J8468">
        <v>1.160156</v>
      </c>
      <c r="K8468">
        <v>94.039060000000006</v>
      </c>
      <c r="L8468" s="3">
        <v>44130.604166666664</v>
      </c>
      <c r="M8468">
        <v>17.18</v>
      </c>
      <c r="N8468" t="s">
        <v>28</v>
      </c>
      <c r="P8468">
        <f>(C8468-Key!$B$1)*24</f>
        <v>5.4166666666860692</v>
      </c>
      <c r="Q8468">
        <f>(Key!$B$2-'17.1'!C8468)*24</f>
        <v>-2.4666666666744277</v>
      </c>
      <c r="R8468" s="3">
        <f>C8468-(M8468-Key!$B$5)/(24*Key!$B$6)</f>
        <v>44130.83896296296</v>
      </c>
      <c r="S8468">
        <f>M8468-Key!$B$5</f>
        <v>14.92</v>
      </c>
      <c r="T8468" s="2">
        <f t="shared" si="660"/>
        <v>44129.854166666664</v>
      </c>
      <c r="U8468" t="str">
        <f t="shared" si="661"/>
        <v>10-25-2020 20:30</v>
      </c>
      <c r="V8468">
        <f>IFERROR(IF(W8468=Z8468,VLOOKUP($U8468,[1]C8842!$G$2:$M$145,3,FALSE),0),0)</f>
        <v>0</v>
      </c>
      <c r="W8468">
        <f>VLOOKUP(RIGHT($V$1,5),Key!$A$9:$B$14,2,FALSE)</f>
        <v>10.199999999999999</v>
      </c>
      <c r="X8468">
        <f t="shared" si="664"/>
        <v>0</v>
      </c>
      <c r="Y8468">
        <f>VLOOKUP(RIGHT($X$1,5),Key!$A$9:$B$14,2,FALSE)</f>
        <v>3.7</v>
      </c>
      <c r="Z8468">
        <f t="shared" si="662"/>
        <v>10.199999999999999</v>
      </c>
      <c r="AA8468">
        <f t="shared" si="663"/>
        <v>0</v>
      </c>
    </row>
    <row r="8469" spans="1:27" x14ac:dyDescent="0.3">
      <c r="A8469">
        <v>100067</v>
      </c>
      <c r="B8469">
        <v>230922</v>
      </c>
      <c r="C8469" s="3">
        <v>44130.852777777778</v>
      </c>
      <c r="D8469">
        <v>2</v>
      </c>
      <c r="E8469">
        <v>1</v>
      </c>
      <c r="F8469" t="s">
        <v>26</v>
      </c>
      <c r="G8469">
        <v>1</v>
      </c>
      <c r="H8469">
        <v>69.898439999999994</v>
      </c>
      <c r="I8469">
        <v>15.996090000000001</v>
      </c>
      <c r="J8469">
        <v>0.8359375</v>
      </c>
      <c r="K8469">
        <v>82.035160000000005</v>
      </c>
      <c r="L8469" s="3">
        <v>44130.604166666664</v>
      </c>
      <c r="M8469">
        <v>17.18</v>
      </c>
      <c r="N8469" t="s">
        <v>28</v>
      </c>
      <c r="P8469">
        <f>(C8469-Key!$B$1)*24</f>
        <v>5.4166666666860692</v>
      </c>
      <c r="Q8469">
        <f>(Key!$B$2-'17.1'!C8469)*24</f>
        <v>-2.4666666666744277</v>
      </c>
      <c r="R8469" s="3">
        <f>C8469-(M8469-Key!$B$5)/(24*Key!$B$6)</f>
        <v>44130.83896296296</v>
      </c>
      <c r="S8469">
        <f>M8469-Key!$B$5</f>
        <v>14.92</v>
      </c>
      <c r="T8469" s="2">
        <f t="shared" si="660"/>
        <v>44129.854166666664</v>
      </c>
      <c r="U8469" t="str">
        <f t="shared" si="661"/>
        <v>10-25-2020 20:30</v>
      </c>
      <c r="V8469">
        <f>IFERROR(IF(W8469=Z8469,VLOOKUP($U8469,[1]C8842!$G$2:$M$145,3,FALSE),0),0)</f>
        <v>0</v>
      </c>
      <c r="W8469">
        <f>VLOOKUP(RIGHT($V$1,5),Key!$A$9:$B$14,2,FALSE)</f>
        <v>10.199999999999999</v>
      </c>
      <c r="X8469">
        <f t="shared" si="664"/>
        <v>0</v>
      </c>
      <c r="Y8469">
        <f>VLOOKUP(RIGHT($X$1,5),Key!$A$9:$B$14,2,FALSE)</f>
        <v>3.7</v>
      </c>
      <c r="Z8469">
        <f t="shared" si="662"/>
        <v>10.199999999999999</v>
      </c>
      <c r="AA8469">
        <f t="shared" si="663"/>
        <v>0</v>
      </c>
    </row>
    <row r="8470" spans="1:27" x14ac:dyDescent="0.3">
      <c r="A8470">
        <v>100067</v>
      </c>
      <c r="B8470">
        <v>230922</v>
      </c>
      <c r="C8470" s="3">
        <v>44130.852777777778</v>
      </c>
      <c r="D8470">
        <v>3</v>
      </c>
      <c r="E8470">
        <v>2</v>
      </c>
      <c r="F8470" t="s">
        <v>26</v>
      </c>
      <c r="G8470">
        <v>1</v>
      </c>
      <c r="H8470">
        <v>61.074219999999997</v>
      </c>
      <c r="I8470">
        <v>18.14453</v>
      </c>
      <c r="J8470">
        <v>1.050781</v>
      </c>
      <c r="K8470">
        <v>92.039060000000006</v>
      </c>
      <c r="L8470" s="3">
        <v>44130.604166666664</v>
      </c>
      <c r="M8470">
        <v>17.18</v>
      </c>
      <c r="N8470" t="s">
        <v>28</v>
      </c>
      <c r="P8470">
        <f>(C8470-Key!$B$1)*24</f>
        <v>5.4166666666860692</v>
      </c>
      <c r="Q8470">
        <f>(Key!$B$2-'17.1'!C8470)*24</f>
        <v>-2.4666666666744277</v>
      </c>
      <c r="R8470" s="3">
        <f>C8470-(M8470-Key!$B$5)/(24*Key!$B$6)</f>
        <v>44130.83896296296</v>
      </c>
      <c r="S8470">
        <f>M8470-Key!$B$5</f>
        <v>14.92</v>
      </c>
      <c r="T8470" s="2">
        <f t="shared" si="660"/>
        <v>44129.854166666664</v>
      </c>
      <c r="U8470" t="str">
        <f t="shared" si="661"/>
        <v>10-25-2020 20:30</v>
      </c>
      <c r="V8470">
        <f>IFERROR(IF(W8470=Z8470,VLOOKUP($U8470,[1]C8842!$G$2:$M$145,3,FALSE),0),0)</f>
        <v>0</v>
      </c>
      <c r="W8470">
        <f>VLOOKUP(RIGHT($V$1,5),Key!$A$9:$B$14,2,FALSE)</f>
        <v>10.199999999999999</v>
      </c>
      <c r="X8470">
        <f t="shared" si="664"/>
        <v>0</v>
      </c>
      <c r="Y8470">
        <f>VLOOKUP(RIGHT($X$1,5),Key!$A$9:$B$14,2,FALSE)</f>
        <v>3.7</v>
      </c>
      <c r="Z8470">
        <f t="shared" si="662"/>
        <v>10.199999999999999</v>
      </c>
      <c r="AA8470">
        <f t="shared" si="663"/>
        <v>0</v>
      </c>
    </row>
    <row r="8471" spans="1:27" x14ac:dyDescent="0.3">
      <c r="A8471">
        <v>100067</v>
      </c>
      <c r="B8471">
        <v>230922</v>
      </c>
      <c r="C8471" s="3">
        <v>44130.852777777778</v>
      </c>
      <c r="D8471">
        <v>2</v>
      </c>
      <c r="E8471">
        <v>1</v>
      </c>
      <c r="F8471" t="s">
        <v>26</v>
      </c>
      <c r="G8471">
        <v>1</v>
      </c>
      <c r="H8471">
        <v>70.625</v>
      </c>
      <c r="I8471">
        <v>18.054690000000001</v>
      </c>
      <c r="J8471">
        <v>0.90625</v>
      </c>
      <c r="K8471">
        <v>81.035160000000005</v>
      </c>
      <c r="L8471" s="3">
        <v>44130.604166666664</v>
      </c>
      <c r="M8471">
        <v>17.18</v>
      </c>
      <c r="N8471" t="s">
        <v>28</v>
      </c>
      <c r="P8471">
        <f>(C8471-Key!$B$1)*24</f>
        <v>5.4166666666860692</v>
      </c>
      <c r="Q8471">
        <f>(Key!$B$2-'17.1'!C8471)*24</f>
        <v>-2.4666666666744277</v>
      </c>
      <c r="R8471" s="3">
        <f>C8471-(M8471-Key!$B$5)/(24*Key!$B$6)</f>
        <v>44130.83896296296</v>
      </c>
      <c r="S8471">
        <f>M8471-Key!$B$5</f>
        <v>14.92</v>
      </c>
      <c r="T8471" s="2">
        <f t="shared" si="660"/>
        <v>44129.854166666664</v>
      </c>
      <c r="U8471" t="str">
        <f t="shared" si="661"/>
        <v>10-25-2020 20:30</v>
      </c>
      <c r="V8471">
        <f>IFERROR(IF(W8471=Z8471,VLOOKUP($U8471,[1]C8842!$G$2:$M$145,3,FALSE),0),0)</f>
        <v>0</v>
      </c>
      <c r="W8471">
        <f>VLOOKUP(RIGHT($V$1,5),Key!$A$9:$B$14,2,FALSE)</f>
        <v>10.199999999999999</v>
      </c>
      <c r="X8471">
        <f t="shared" si="664"/>
        <v>0</v>
      </c>
      <c r="Y8471">
        <f>VLOOKUP(RIGHT($X$1,5),Key!$A$9:$B$14,2,FALSE)</f>
        <v>3.7</v>
      </c>
      <c r="Z8471">
        <f t="shared" si="662"/>
        <v>10.199999999999999</v>
      </c>
      <c r="AA8471">
        <f t="shared" si="663"/>
        <v>0</v>
      </c>
    </row>
    <row r="8472" spans="1:27" x14ac:dyDescent="0.3">
      <c r="A8472">
        <v>100067</v>
      </c>
      <c r="B8472">
        <v>230922</v>
      </c>
      <c r="C8472" s="3">
        <v>44130.852777777778</v>
      </c>
      <c r="D8472">
        <v>3</v>
      </c>
      <c r="E8472">
        <v>2</v>
      </c>
      <c r="F8472" t="s">
        <v>26</v>
      </c>
      <c r="G8472">
        <v>4</v>
      </c>
      <c r="H8472">
        <v>62.027340000000002</v>
      </c>
      <c r="I8472">
        <v>60.097659999999998</v>
      </c>
      <c r="J8472">
        <v>2.8359380000000001</v>
      </c>
      <c r="K8472">
        <v>92.039060000000006</v>
      </c>
      <c r="L8472" s="3">
        <v>44130.604166666664</v>
      </c>
      <c r="M8472">
        <v>17.18</v>
      </c>
      <c r="N8472" t="s">
        <v>28</v>
      </c>
      <c r="P8472">
        <f>(C8472-Key!$B$1)*24</f>
        <v>5.4166666666860692</v>
      </c>
      <c r="Q8472">
        <f>(Key!$B$2-'17.1'!C8472)*24</f>
        <v>-2.4666666666744277</v>
      </c>
      <c r="R8472" s="3">
        <f>C8472-(M8472-Key!$B$5)/(24*Key!$B$6)</f>
        <v>44130.83896296296</v>
      </c>
      <c r="S8472">
        <f>M8472-Key!$B$5</f>
        <v>14.92</v>
      </c>
      <c r="T8472" s="2">
        <f t="shared" si="660"/>
        <v>44129.854166666664</v>
      </c>
      <c r="U8472" t="str">
        <f t="shared" si="661"/>
        <v>10-25-2020 20:30</v>
      </c>
      <c r="V8472">
        <f>IFERROR(IF(W8472=Z8472,VLOOKUP($U8472,[1]C8842!$G$2:$M$145,3,FALSE),0),0)</f>
        <v>0</v>
      </c>
      <c r="W8472">
        <f>VLOOKUP(RIGHT($V$1,5),Key!$A$9:$B$14,2,FALSE)</f>
        <v>10.199999999999999</v>
      </c>
      <c r="X8472">
        <f t="shared" si="664"/>
        <v>0</v>
      </c>
      <c r="Y8472">
        <f>VLOOKUP(RIGHT($X$1,5),Key!$A$9:$B$14,2,FALSE)</f>
        <v>3.7</v>
      </c>
      <c r="Z8472">
        <f t="shared" si="662"/>
        <v>10.199999999999999</v>
      </c>
      <c r="AA8472">
        <f t="shared" si="663"/>
        <v>0</v>
      </c>
    </row>
    <row r="8473" spans="1:27" x14ac:dyDescent="0.3">
      <c r="A8473">
        <v>100067</v>
      </c>
      <c r="B8473">
        <v>230922</v>
      </c>
      <c r="C8473" s="3">
        <v>44130.852777777778</v>
      </c>
      <c r="D8473">
        <v>0</v>
      </c>
      <c r="E8473">
        <v>2</v>
      </c>
      <c r="F8473" t="s">
        <v>25</v>
      </c>
      <c r="G8473">
        <v>1</v>
      </c>
      <c r="H8473">
        <v>76.3125</v>
      </c>
      <c r="I8473">
        <v>15.125</v>
      </c>
      <c r="J8473">
        <v>0.734375</v>
      </c>
      <c r="K8473">
        <v>48.019530000000003</v>
      </c>
      <c r="L8473" s="3">
        <v>44130.604166666664</v>
      </c>
      <c r="M8473">
        <v>17.18</v>
      </c>
      <c r="N8473" t="s">
        <v>28</v>
      </c>
      <c r="P8473">
        <f>(C8473-Key!$B$1)*24</f>
        <v>5.4166666666860692</v>
      </c>
      <c r="Q8473">
        <f>(Key!$B$2-'17.1'!C8473)*24</f>
        <v>-2.4666666666744277</v>
      </c>
      <c r="R8473" s="3">
        <f>C8473-(M8473-Key!$B$5)/(24*Key!$B$6)</f>
        <v>44130.83896296296</v>
      </c>
      <c r="S8473">
        <f>M8473-Key!$B$5</f>
        <v>14.92</v>
      </c>
      <c r="T8473" s="2">
        <f t="shared" si="660"/>
        <v>44129.854166666664</v>
      </c>
      <c r="U8473" t="str">
        <f t="shared" si="661"/>
        <v>10-25-2020 20:30</v>
      </c>
      <c r="V8473">
        <f>IFERROR(IF(W8473=Z8473,VLOOKUP($U8473,[1]C8842!$G$2:$M$145,3,FALSE),0),0)</f>
        <v>0</v>
      </c>
      <c r="W8473">
        <f>VLOOKUP(RIGHT($V$1,5),Key!$A$9:$B$14,2,FALSE)</f>
        <v>10.199999999999999</v>
      </c>
      <c r="X8473">
        <f t="shared" si="664"/>
        <v>0</v>
      </c>
      <c r="Y8473">
        <f>VLOOKUP(RIGHT($X$1,5),Key!$A$9:$B$14,2,FALSE)</f>
        <v>3.7</v>
      </c>
      <c r="Z8473">
        <f t="shared" si="662"/>
        <v>10.199999999999999</v>
      </c>
      <c r="AA8473">
        <f t="shared" si="663"/>
        <v>0</v>
      </c>
    </row>
    <row r="8474" spans="1:27" x14ac:dyDescent="0.3">
      <c r="A8474">
        <v>100067</v>
      </c>
      <c r="B8474">
        <v>230922</v>
      </c>
      <c r="C8474" s="3">
        <v>44130.852777777778</v>
      </c>
      <c r="D8474">
        <v>2</v>
      </c>
      <c r="E8474">
        <v>1</v>
      </c>
      <c r="F8474" t="s">
        <v>26</v>
      </c>
      <c r="G8474">
        <v>1</v>
      </c>
      <c r="H8474">
        <v>77.59375</v>
      </c>
      <c r="I8474">
        <v>15.35938</v>
      </c>
      <c r="J8474">
        <v>0.73046880000000003</v>
      </c>
      <c r="K8474">
        <v>78.03125</v>
      </c>
      <c r="L8474" s="3">
        <v>44130.604166666664</v>
      </c>
      <c r="M8474">
        <v>17.18</v>
      </c>
      <c r="N8474" t="s">
        <v>28</v>
      </c>
      <c r="P8474">
        <f>(C8474-Key!$B$1)*24</f>
        <v>5.4166666666860692</v>
      </c>
      <c r="Q8474">
        <f>(Key!$B$2-'17.1'!C8474)*24</f>
        <v>-2.4666666666744277</v>
      </c>
      <c r="R8474" s="3">
        <f>C8474-(M8474-Key!$B$5)/(24*Key!$B$6)</f>
        <v>44130.83896296296</v>
      </c>
      <c r="S8474">
        <f>M8474-Key!$B$5</f>
        <v>14.92</v>
      </c>
      <c r="T8474" s="2">
        <f t="shared" si="660"/>
        <v>44129.854166666664</v>
      </c>
      <c r="U8474" t="str">
        <f t="shared" si="661"/>
        <v>10-25-2020 20:30</v>
      </c>
      <c r="V8474">
        <f>IFERROR(IF(W8474=Z8474,VLOOKUP($U8474,[1]C8842!$G$2:$M$145,3,FALSE),0),0)</f>
        <v>0</v>
      </c>
      <c r="W8474">
        <f>VLOOKUP(RIGHT($V$1,5),Key!$A$9:$B$14,2,FALSE)</f>
        <v>10.199999999999999</v>
      </c>
      <c r="X8474">
        <f t="shared" si="664"/>
        <v>0</v>
      </c>
      <c r="Y8474">
        <f>VLOOKUP(RIGHT($X$1,5),Key!$A$9:$B$14,2,FALSE)</f>
        <v>3.7</v>
      </c>
      <c r="Z8474">
        <f t="shared" si="662"/>
        <v>10.199999999999999</v>
      </c>
      <c r="AA8474">
        <f t="shared" si="663"/>
        <v>0</v>
      </c>
    </row>
    <row r="8475" spans="1:27" x14ac:dyDescent="0.3">
      <c r="A8475">
        <v>100067</v>
      </c>
      <c r="B8475">
        <v>230922</v>
      </c>
      <c r="C8475" s="3">
        <v>44130.852777777778</v>
      </c>
      <c r="D8475">
        <v>3</v>
      </c>
      <c r="E8475">
        <v>2</v>
      </c>
      <c r="F8475" t="s">
        <v>26</v>
      </c>
      <c r="G8475">
        <v>4</v>
      </c>
      <c r="H8475">
        <v>65.5625</v>
      </c>
      <c r="I8475">
        <v>61.796880000000002</v>
      </c>
      <c r="J8475">
        <v>2.7539060000000002</v>
      </c>
      <c r="K8475">
        <v>93.039060000000006</v>
      </c>
      <c r="L8475" s="3">
        <v>44130.604166666664</v>
      </c>
      <c r="M8475">
        <v>17.18</v>
      </c>
      <c r="N8475" t="s">
        <v>28</v>
      </c>
      <c r="P8475">
        <f>(C8475-Key!$B$1)*24</f>
        <v>5.4166666666860692</v>
      </c>
      <c r="Q8475">
        <f>(Key!$B$2-'17.1'!C8475)*24</f>
        <v>-2.4666666666744277</v>
      </c>
      <c r="R8475" s="3">
        <f>C8475-(M8475-Key!$B$5)/(24*Key!$B$6)</f>
        <v>44130.83896296296</v>
      </c>
      <c r="S8475">
        <f>M8475-Key!$B$5</f>
        <v>14.92</v>
      </c>
      <c r="T8475" s="2">
        <f t="shared" si="660"/>
        <v>44129.854166666664</v>
      </c>
      <c r="U8475" t="str">
        <f t="shared" si="661"/>
        <v>10-25-2020 20:30</v>
      </c>
      <c r="V8475">
        <f>IFERROR(IF(W8475=Z8475,VLOOKUP($U8475,[1]C8842!$G$2:$M$145,3,FALSE),0),0)</f>
        <v>0</v>
      </c>
      <c r="W8475">
        <f>VLOOKUP(RIGHT($V$1,5),Key!$A$9:$B$14,2,FALSE)</f>
        <v>10.199999999999999</v>
      </c>
      <c r="X8475">
        <f t="shared" si="664"/>
        <v>0</v>
      </c>
      <c r="Y8475">
        <f>VLOOKUP(RIGHT($X$1,5),Key!$A$9:$B$14,2,FALSE)</f>
        <v>3.7</v>
      </c>
      <c r="Z8475">
        <f t="shared" si="662"/>
        <v>10.199999999999999</v>
      </c>
      <c r="AA8475">
        <f t="shared" si="663"/>
        <v>0</v>
      </c>
    </row>
    <row r="8476" spans="1:27" x14ac:dyDescent="0.3">
      <c r="A8476">
        <v>100067</v>
      </c>
      <c r="B8476">
        <v>230922</v>
      </c>
      <c r="C8476" s="3">
        <v>44130.852777777778</v>
      </c>
      <c r="D8476">
        <v>1</v>
      </c>
      <c r="E8476">
        <v>1</v>
      </c>
      <c r="F8476" t="s">
        <v>25</v>
      </c>
      <c r="G8476">
        <v>1</v>
      </c>
      <c r="H8476">
        <v>73.632810000000006</v>
      </c>
      <c r="I8476">
        <v>16.39453</v>
      </c>
      <c r="J8476">
        <v>0.80859380000000003</v>
      </c>
      <c r="K8476">
        <v>58.023440000000001</v>
      </c>
      <c r="L8476" s="3">
        <v>44130.604166666664</v>
      </c>
      <c r="M8476">
        <v>17.18</v>
      </c>
      <c r="N8476" t="s">
        <v>28</v>
      </c>
      <c r="P8476">
        <f>(C8476-Key!$B$1)*24</f>
        <v>5.4166666666860692</v>
      </c>
      <c r="Q8476">
        <f>(Key!$B$2-'17.1'!C8476)*24</f>
        <v>-2.4666666666744277</v>
      </c>
      <c r="R8476" s="3">
        <f>C8476-(M8476-Key!$B$5)/(24*Key!$B$6)</f>
        <v>44130.83896296296</v>
      </c>
      <c r="S8476">
        <f>M8476-Key!$B$5</f>
        <v>14.92</v>
      </c>
      <c r="T8476" s="2">
        <f t="shared" si="660"/>
        <v>44129.854166666664</v>
      </c>
      <c r="U8476" t="str">
        <f t="shared" si="661"/>
        <v>10-25-2020 20:30</v>
      </c>
      <c r="V8476">
        <f>IFERROR(IF(W8476=Z8476,VLOOKUP($U8476,[1]C8842!$G$2:$M$145,3,FALSE),0),0)</f>
        <v>0</v>
      </c>
      <c r="W8476">
        <f>VLOOKUP(RIGHT($V$1,5),Key!$A$9:$B$14,2,FALSE)</f>
        <v>10.199999999999999</v>
      </c>
      <c r="X8476">
        <f t="shared" si="664"/>
        <v>0</v>
      </c>
      <c r="Y8476">
        <f>VLOOKUP(RIGHT($X$1,5),Key!$A$9:$B$14,2,FALSE)</f>
        <v>3.7</v>
      </c>
      <c r="Z8476">
        <f t="shared" si="662"/>
        <v>10.199999999999999</v>
      </c>
      <c r="AA8476">
        <f t="shared" si="663"/>
        <v>0</v>
      </c>
    </row>
    <row r="8477" spans="1:27" x14ac:dyDescent="0.3">
      <c r="A8477">
        <v>100067</v>
      </c>
      <c r="B8477">
        <v>230922</v>
      </c>
      <c r="C8477" s="3">
        <v>44130.852777777778</v>
      </c>
      <c r="D8477">
        <v>1</v>
      </c>
      <c r="E8477">
        <v>1</v>
      </c>
      <c r="F8477" t="s">
        <v>25</v>
      </c>
      <c r="G8477">
        <v>2</v>
      </c>
      <c r="H8477">
        <v>74.597660000000005</v>
      </c>
      <c r="I8477">
        <v>22.621089999999999</v>
      </c>
      <c r="J8477">
        <v>1.019531</v>
      </c>
      <c r="K8477">
        <v>56.023440000000001</v>
      </c>
      <c r="L8477" s="3">
        <v>44130.604166666664</v>
      </c>
      <c r="M8477">
        <v>17.18</v>
      </c>
      <c r="N8477" t="s">
        <v>28</v>
      </c>
      <c r="P8477">
        <f>(C8477-Key!$B$1)*24</f>
        <v>5.4166666666860692</v>
      </c>
      <c r="Q8477">
        <f>(Key!$B$2-'17.1'!C8477)*24</f>
        <v>-2.4666666666744277</v>
      </c>
      <c r="R8477" s="3">
        <f>C8477-(M8477-Key!$B$5)/(24*Key!$B$6)</f>
        <v>44130.83896296296</v>
      </c>
      <c r="S8477">
        <f>M8477-Key!$B$5</f>
        <v>14.92</v>
      </c>
      <c r="T8477" s="2">
        <f t="shared" si="660"/>
        <v>44129.854166666664</v>
      </c>
      <c r="U8477" t="str">
        <f t="shared" si="661"/>
        <v>10-25-2020 20:30</v>
      </c>
      <c r="V8477">
        <f>IFERROR(IF(W8477=Z8477,VLOOKUP($U8477,[1]C8842!$G$2:$M$145,3,FALSE),0),0)</f>
        <v>0</v>
      </c>
      <c r="W8477">
        <f>VLOOKUP(RIGHT($V$1,5),Key!$A$9:$B$14,2,FALSE)</f>
        <v>10.199999999999999</v>
      </c>
      <c r="X8477">
        <f t="shared" si="664"/>
        <v>0</v>
      </c>
      <c r="Y8477">
        <f>VLOOKUP(RIGHT($X$1,5),Key!$A$9:$B$14,2,FALSE)</f>
        <v>3.7</v>
      </c>
      <c r="Z8477">
        <f t="shared" si="662"/>
        <v>10.199999999999999</v>
      </c>
      <c r="AA8477">
        <f t="shared" si="663"/>
        <v>0</v>
      </c>
    </row>
    <row r="8478" spans="1:27" x14ac:dyDescent="0.3">
      <c r="A8478">
        <v>100067</v>
      </c>
      <c r="B8478">
        <v>230922</v>
      </c>
      <c r="C8478" s="3">
        <v>44130.852777777778</v>
      </c>
      <c r="D8478">
        <v>0</v>
      </c>
      <c r="E8478">
        <v>2</v>
      </c>
      <c r="F8478" t="s">
        <v>25</v>
      </c>
      <c r="G8478">
        <v>1</v>
      </c>
      <c r="H8478">
        <v>69.4375</v>
      </c>
      <c r="I8478">
        <v>14.503909999999999</v>
      </c>
      <c r="J8478">
        <v>0.78515630000000003</v>
      </c>
      <c r="K8478">
        <v>46.019530000000003</v>
      </c>
      <c r="L8478" s="3">
        <v>44130.604166666664</v>
      </c>
      <c r="M8478">
        <v>17.18</v>
      </c>
      <c r="N8478" t="s">
        <v>28</v>
      </c>
      <c r="P8478">
        <f>(C8478-Key!$B$1)*24</f>
        <v>5.4166666666860692</v>
      </c>
      <c r="Q8478">
        <f>(Key!$B$2-'17.1'!C8478)*24</f>
        <v>-2.4666666666744277</v>
      </c>
      <c r="R8478" s="3">
        <f>C8478-(M8478-Key!$B$5)/(24*Key!$B$6)</f>
        <v>44130.83896296296</v>
      </c>
      <c r="S8478">
        <f>M8478-Key!$B$5</f>
        <v>14.92</v>
      </c>
      <c r="T8478" s="2">
        <f t="shared" si="660"/>
        <v>44129.854166666664</v>
      </c>
      <c r="U8478" t="str">
        <f t="shared" si="661"/>
        <v>10-25-2020 20:30</v>
      </c>
      <c r="V8478">
        <f>IFERROR(IF(W8478=Z8478,VLOOKUP($U8478,[1]C8842!$G$2:$M$145,3,FALSE),0),0)</f>
        <v>0</v>
      </c>
      <c r="W8478">
        <f>VLOOKUP(RIGHT($V$1,5),Key!$A$9:$B$14,2,FALSE)</f>
        <v>10.199999999999999</v>
      </c>
      <c r="X8478">
        <f t="shared" si="664"/>
        <v>0</v>
      </c>
      <c r="Y8478">
        <f>VLOOKUP(RIGHT($X$1,5),Key!$A$9:$B$14,2,FALSE)</f>
        <v>3.7</v>
      </c>
      <c r="Z8478">
        <f t="shared" si="662"/>
        <v>10.199999999999999</v>
      </c>
      <c r="AA8478">
        <f t="shared" si="663"/>
        <v>0</v>
      </c>
    </row>
    <row r="8479" spans="1:27" x14ac:dyDescent="0.3">
      <c r="A8479">
        <v>100067</v>
      </c>
      <c r="B8479">
        <v>230922</v>
      </c>
      <c r="C8479" s="3">
        <v>44130.853472222225</v>
      </c>
      <c r="D8479">
        <v>0</v>
      </c>
      <c r="E8479">
        <v>2</v>
      </c>
      <c r="F8479" t="s">
        <v>25</v>
      </c>
      <c r="G8479">
        <v>1</v>
      </c>
      <c r="H8479">
        <v>63.648440000000001</v>
      </c>
      <c r="I8479">
        <v>14.26172</v>
      </c>
      <c r="J8479">
        <v>0.84375</v>
      </c>
      <c r="K8479">
        <v>48.019530000000003</v>
      </c>
      <c r="L8479" s="3">
        <v>44130.604166666664</v>
      </c>
      <c r="M8479">
        <v>17.18</v>
      </c>
      <c r="N8479" t="s">
        <v>28</v>
      </c>
      <c r="P8479">
        <f>(C8479-Key!$B$1)*24</f>
        <v>5.433333333407063</v>
      </c>
      <c r="Q8479">
        <f>(Key!$B$2-'17.1'!C8479)*24</f>
        <v>-2.4833333333954215</v>
      </c>
      <c r="R8479" s="3">
        <f>C8479-(M8479-Key!$B$5)/(24*Key!$B$6)</f>
        <v>44130.839657407407</v>
      </c>
      <c r="S8479">
        <f>M8479-Key!$B$5</f>
        <v>14.92</v>
      </c>
      <c r="T8479" s="2">
        <f t="shared" si="660"/>
        <v>44129.854166666664</v>
      </c>
      <c r="U8479" t="str">
        <f t="shared" si="661"/>
        <v>10-25-2020 20:30</v>
      </c>
      <c r="V8479">
        <f>IFERROR(IF(W8479=Z8479,VLOOKUP($U8479,[1]C8842!$G$2:$M$145,3,FALSE),0),0)</f>
        <v>0</v>
      </c>
      <c r="W8479">
        <f>VLOOKUP(RIGHT($V$1,5),Key!$A$9:$B$14,2,FALSE)</f>
        <v>10.199999999999999</v>
      </c>
      <c r="X8479">
        <f t="shared" si="664"/>
        <v>0</v>
      </c>
      <c r="Y8479">
        <f>VLOOKUP(RIGHT($X$1,5),Key!$A$9:$B$14,2,FALSE)</f>
        <v>3.7</v>
      </c>
      <c r="Z8479">
        <f t="shared" si="662"/>
        <v>10.199999999999999</v>
      </c>
      <c r="AA8479">
        <f t="shared" si="663"/>
        <v>0</v>
      </c>
    </row>
    <row r="8480" spans="1:27" x14ac:dyDescent="0.3">
      <c r="A8480">
        <v>100067</v>
      </c>
      <c r="B8480">
        <v>230922</v>
      </c>
      <c r="C8480" s="3">
        <v>44130.853472222225</v>
      </c>
      <c r="D8480">
        <v>3</v>
      </c>
      <c r="E8480">
        <v>2</v>
      </c>
      <c r="F8480" t="s">
        <v>26</v>
      </c>
      <c r="G8480">
        <v>1</v>
      </c>
      <c r="H8480">
        <v>64.1875</v>
      </c>
      <c r="I8480">
        <v>15.316409999999999</v>
      </c>
      <c r="J8480">
        <v>0.8828125</v>
      </c>
      <c r="K8480">
        <v>95.039060000000006</v>
      </c>
      <c r="L8480" s="3">
        <v>44130.606944444444</v>
      </c>
      <c r="M8480">
        <v>17.18</v>
      </c>
      <c r="N8480" t="s">
        <v>28</v>
      </c>
      <c r="P8480">
        <f>(C8480-Key!$B$1)*24</f>
        <v>5.433333333407063</v>
      </c>
      <c r="Q8480">
        <f>(Key!$B$2-'17.1'!C8480)*24</f>
        <v>-2.4833333333954215</v>
      </c>
      <c r="R8480" s="3">
        <f>C8480-(M8480-Key!$B$5)/(24*Key!$B$6)</f>
        <v>44130.839657407407</v>
      </c>
      <c r="S8480">
        <f>M8480-Key!$B$5</f>
        <v>14.92</v>
      </c>
      <c r="T8480" s="2">
        <f t="shared" si="660"/>
        <v>44129.854166666664</v>
      </c>
      <c r="U8480" t="str">
        <f t="shared" si="661"/>
        <v>10-25-2020 20:30</v>
      </c>
      <c r="V8480">
        <f>IFERROR(IF(W8480=Z8480,VLOOKUP($U8480,[1]C8842!$G$2:$M$145,3,FALSE),0),0)</f>
        <v>0</v>
      </c>
      <c r="W8480">
        <f>VLOOKUP(RIGHT($V$1,5),Key!$A$9:$B$14,2,FALSE)</f>
        <v>10.199999999999999</v>
      </c>
      <c r="X8480">
        <f t="shared" si="664"/>
        <v>0</v>
      </c>
      <c r="Y8480">
        <f>VLOOKUP(RIGHT($X$1,5),Key!$A$9:$B$14,2,FALSE)</f>
        <v>3.7</v>
      </c>
      <c r="Z8480">
        <f t="shared" si="662"/>
        <v>10.199999999999999</v>
      </c>
      <c r="AA8480">
        <f t="shared" si="663"/>
        <v>0</v>
      </c>
    </row>
    <row r="8481" spans="1:27" x14ac:dyDescent="0.3">
      <c r="A8481">
        <v>100067</v>
      </c>
      <c r="B8481">
        <v>230922</v>
      </c>
      <c r="C8481" s="3">
        <v>44130.853472222225</v>
      </c>
      <c r="D8481">
        <v>3</v>
      </c>
      <c r="E8481">
        <v>2</v>
      </c>
      <c r="F8481" t="s">
        <v>26</v>
      </c>
      <c r="G8481">
        <v>1</v>
      </c>
      <c r="H8481">
        <v>65.085939999999994</v>
      </c>
      <c r="I8481">
        <v>16.070309999999999</v>
      </c>
      <c r="J8481">
        <v>0.90234380000000003</v>
      </c>
      <c r="K8481">
        <v>94.039060000000006</v>
      </c>
      <c r="L8481" s="3">
        <v>44130.606944444444</v>
      </c>
      <c r="M8481">
        <v>17.18</v>
      </c>
      <c r="N8481" t="s">
        <v>28</v>
      </c>
      <c r="P8481">
        <f>(C8481-Key!$B$1)*24</f>
        <v>5.433333333407063</v>
      </c>
      <c r="Q8481">
        <f>(Key!$B$2-'17.1'!C8481)*24</f>
        <v>-2.4833333333954215</v>
      </c>
      <c r="R8481" s="3">
        <f>C8481-(M8481-Key!$B$5)/(24*Key!$B$6)</f>
        <v>44130.839657407407</v>
      </c>
      <c r="S8481">
        <f>M8481-Key!$B$5</f>
        <v>14.92</v>
      </c>
      <c r="T8481" s="2">
        <f t="shared" si="660"/>
        <v>44129.854166666664</v>
      </c>
      <c r="U8481" t="str">
        <f t="shared" si="661"/>
        <v>10-25-2020 20:30</v>
      </c>
      <c r="V8481">
        <f>IFERROR(IF(W8481=Z8481,VLOOKUP($U8481,[1]C8842!$G$2:$M$145,3,FALSE),0),0)</f>
        <v>0</v>
      </c>
      <c r="W8481">
        <f>VLOOKUP(RIGHT($V$1,5),Key!$A$9:$B$14,2,FALSE)</f>
        <v>10.199999999999999</v>
      </c>
      <c r="X8481">
        <f t="shared" si="664"/>
        <v>0</v>
      </c>
      <c r="Y8481">
        <f>VLOOKUP(RIGHT($X$1,5),Key!$A$9:$B$14,2,FALSE)</f>
        <v>3.7</v>
      </c>
      <c r="Z8481">
        <f t="shared" si="662"/>
        <v>10.199999999999999</v>
      </c>
      <c r="AA8481">
        <f t="shared" si="663"/>
        <v>0</v>
      </c>
    </row>
    <row r="8482" spans="1:27" x14ac:dyDescent="0.3">
      <c r="A8482">
        <v>100067</v>
      </c>
      <c r="B8482">
        <v>230922</v>
      </c>
      <c r="C8482" s="3">
        <v>44130.853472222225</v>
      </c>
      <c r="D8482">
        <v>3</v>
      </c>
      <c r="E8482">
        <v>2</v>
      </c>
      <c r="F8482" t="s">
        <v>26</v>
      </c>
      <c r="G8482">
        <v>1</v>
      </c>
      <c r="H8482">
        <v>64.839839999999995</v>
      </c>
      <c r="I8482">
        <v>15.69922</v>
      </c>
      <c r="J8482">
        <v>0.88671880000000003</v>
      </c>
      <c r="K8482">
        <v>94.039060000000006</v>
      </c>
      <c r="L8482" s="3">
        <v>44130.606944444444</v>
      </c>
      <c r="M8482">
        <v>17.18</v>
      </c>
      <c r="N8482" t="s">
        <v>28</v>
      </c>
      <c r="P8482">
        <f>(C8482-Key!$B$1)*24</f>
        <v>5.433333333407063</v>
      </c>
      <c r="Q8482">
        <f>(Key!$B$2-'17.1'!C8482)*24</f>
        <v>-2.4833333333954215</v>
      </c>
      <c r="R8482" s="3">
        <f>C8482-(M8482-Key!$B$5)/(24*Key!$B$6)</f>
        <v>44130.839657407407</v>
      </c>
      <c r="S8482">
        <f>M8482-Key!$B$5</f>
        <v>14.92</v>
      </c>
      <c r="T8482" s="2">
        <f t="shared" si="660"/>
        <v>44129.854166666664</v>
      </c>
      <c r="U8482" t="str">
        <f t="shared" si="661"/>
        <v>10-25-2020 20:30</v>
      </c>
      <c r="V8482">
        <f>IFERROR(IF(W8482=Z8482,VLOOKUP($U8482,[1]C8842!$G$2:$M$145,3,FALSE),0),0)</f>
        <v>0</v>
      </c>
      <c r="W8482">
        <f>VLOOKUP(RIGHT($V$1,5),Key!$A$9:$B$14,2,FALSE)</f>
        <v>10.199999999999999</v>
      </c>
      <c r="X8482">
        <f t="shared" si="664"/>
        <v>0</v>
      </c>
      <c r="Y8482">
        <f>VLOOKUP(RIGHT($X$1,5),Key!$A$9:$B$14,2,FALSE)</f>
        <v>3.7</v>
      </c>
      <c r="Z8482">
        <f t="shared" si="662"/>
        <v>10.199999999999999</v>
      </c>
      <c r="AA8482">
        <f t="shared" si="663"/>
        <v>0</v>
      </c>
    </row>
    <row r="8483" spans="1:27" x14ac:dyDescent="0.3">
      <c r="A8483">
        <v>100067</v>
      </c>
      <c r="B8483">
        <v>230922</v>
      </c>
      <c r="C8483" s="3">
        <v>44130.853472222225</v>
      </c>
      <c r="D8483">
        <v>3</v>
      </c>
      <c r="E8483">
        <v>2</v>
      </c>
      <c r="F8483" t="s">
        <v>26</v>
      </c>
      <c r="G8483">
        <v>1</v>
      </c>
      <c r="H8483">
        <v>65.765630000000002</v>
      </c>
      <c r="I8483">
        <v>17.070309999999999</v>
      </c>
      <c r="J8483">
        <v>0.93359380000000003</v>
      </c>
      <c r="K8483">
        <v>95.039060000000006</v>
      </c>
      <c r="L8483" s="3">
        <v>44130.606944444444</v>
      </c>
      <c r="M8483">
        <v>17.18</v>
      </c>
      <c r="N8483" t="s">
        <v>28</v>
      </c>
      <c r="P8483">
        <f>(C8483-Key!$B$1)*24</f>
        <v>5.433333333407063</v>
      </c>
      <c r="Q8483">
        <f>(Key!$B$2-'17.1'!C8483)*24</f>
        <v>-2.4833333333954215</v>
      </c>
      <c r="R8483" s="3">
        <f>C8483-(M8483-Key!$B$5)/(24*Key!$B$6)</f>
        <v>44130.839657407407</v>
      </c>
      <c r="S8483">
        <f>M8483-Key!$B$5</f>
        <v>14.92</v>
      </c>
      <c r="T8483" s="2">
        <f t="shared" si="660"/>
        <v>44129.854166666664</v>
      </c>
      <c r="U8483" t="str">
        <f t="shared" si="661"/>
        <v>10-25-2020 20:30</v>
      </c>
      <c r="V8483">
        <f>IFERROR(IF(W8483=Z8483,VLOOKUP($U8483,[1]C8842!$G$2:$M$145,3,FALSE),0),0)</f>
        <v>0</v>
      </c>
      <c r="W8483">
        <f>VLOOKUP(RIGHT($V$1,5),Key!$A$9:$B$14,2,FALSE)</f>
        <v>10.199999999999999</v>
      </c>
      <c r="X8483">
        <f t="shared" si="664"/>
        <v>0</v>
      </c>
      <c r="Y8483">
        <f>VLOOKUP(RIGHT($X$1,5),Key!$A$9:$B$14,2,FALSE)</f>
        <v>3.7</v>
      </c>
      <c r="Z8483">
        <f t="shared" si="662"/>
        <v>10.199999999999999</v>
      </c>
      <c r="AA8483">
        <f t="shared" si="663"/>
        <v>0</v>
      </c>
    </row>
    <row r="8484" spans="1:27" x14ac:dyDescent="0.3">
      <c r="A8484">
        <v>100067</v>
      </c>
      <c r="B8484">
        <v>230922</v>
      </c>
      <c r="C8484" s="3">
        <v>44130.853472222225</v>
      </c>
      <c r="D8484">
        <v>0</v>
      </c>
      <c r="E8484">
        <v>2</v>
      </c>
      <c r="F8484" t="s">
        <v>25</v>
      </c>
      <c r="G8484">
        <v>1</v>
      </c>
      <c r="H8484">
        <v>57.703130000000002</v>
      </c>
      <c r="I8484">
        <v>19.148440000000001</v>
      </c>
      <c r="J8484">
        <v>1.160156</v>
      </c>
      <c r="K8484">
        <v>46.019530000000003</v>
      </c>
      <c r="L8484" s="3">
        <v>44130.606944444444</v>
      </c>
      <c r="M8484">
        <v>17.18</v>
      </c>
      <c r="N8484" t="s">
        <v>28</v>
      </c>
      <c r="P8484">
        <f>(C8484-Key!$B$1)*24</f>
        <v>5.433333333407063</v>
      </c>
      <c r="Q8484">
        <f>(Key!$B$2-'17.1'!C8484)*24</f>
        <v>-2.4833333333954215</v>
      </c>
      <c r="R8484" s="3">
        <f>C8484-(M8484-Key!$B$5)/(24*Key!$B$6)</f>
        <v>44130.839657407407</v>
      </c>
      <c r="S8484">
        <f>M8484-Key!$B$5</f>
        <v>14.92</v>
      </c>
      <c r="T8484" s="2">
        <f t="shared" si="660"/>
        <v>44129.854166666664</v>
      </c>
      <c r="U8484" t="str">
        <f t="shared" si="661"/>
        <v>10-25-2020 20:30</v>
      </c>
      <c r="V8484">
        <f>IFERROR(IF(W8484=Z8484,VLOOKUP($U8484,[1]C8842!$G$2:$M$145,3,FALSE),0),0)</f>
        <v>0</v>
      </c>
      <c r="W8484">
        <f>VLOOKUP(RIGHT($V$1,5),Key!$A$9:$B$14,2,FALSE)</f>
        <v>10.199999999999999</v>
      </c>
      <c r="X8484">
        <f t="shared" si="664"/>
        <v>0</v>
      </c>
      <c r="Y8484">
        <f>VLOOKUP(RIGHT($X$1,5),Key!$A$9:$B$14,2,FALSE)</f>
        <v>3.7</v>
      </c>
      <c r="Z8484">
        <f t="shared" si="662"/>
        <v>10.199999999999999</v>
      </c>
      <c r="AA8484">
        <f t="shared" si="663"/>
        <v>0</v>
      </c>
    </row>
    <row r="8485" spans="1:27" x14ac:dyDescent="0.3">
      <c r="A8485">
        <v>100067</v>
      </c>
      <c r="B8485">
        <v>230922</v>
      </c>
      <c r="C8485" s="3">
        <v>44130.853472222225</v>
      </c>
      <c r="D8485">
        <v>1</v>
      </c>
      <c r="E8485">
        <v>1</v>
      </c>
      <c r="F8485" t="s">
        <v>25</v>
      </c>
      <c r="G8485">
        <v>1</v>
      </c>
      <c r="H8485">
        <v>65.191410000000005</v>
      </c>
      <c r="I8485">
        <v>19.57422</v>
      </c>
      <c r="J8485">
        <v>1.042969</v>
      </c>
      <c r="K8485">
        <v>58.023440000000001</v>
      </c>
      <c r="L8485" s="3">
        <v>44130.606944444444</v>
      </c>
      <c r="M8485">
        <v>17.18</v>
      </c>
      <c r="N8485" t="s">
        <v>28</v>
      </c>
      <c r="P8485">
        <f>(C8485-Key!$B$1)*24</f>
        <v>5.433333333407063</v>
      </c>
      <c r="Q8485">
        <f>(Key!$B$2-'17.1'!C8485)*24</f>
        <v>-2.4833333333954215</v>
      </c>
      <c r="R8485" s="3">
        <f>C8485-(M8485-Key!$B$5)/(24*Key!$B$6)</f>
        <v>44130.839657407407</v>
      </c>
      <c r="S8485">
        <f>M8485-Key!$B$5</f>
        <v>14.92</v>
      </c>
      <c r="T8485" s="2">
        <f t="shared" si="660"/>
        <v>44129.854166666664</v>
      </c>
      <c r="U8485" t="str">
        <f t="shared" si="661"/>
        <v>10-25-2020 20:30</v>
      </c>
      <c r="V8485">
        <f>IFERROR(IF(W8485=Z8485,VLOOKUP($U8485,[1]C8842!$G$2:$M$145,3,FALSE),0),0)</f>
        <v>0</v>
      </c>
      <c r="W8485">
        <f>VLOOKUP(RIGHT($V$1,5),Key!$A$9:$B$14,2,FALSE)</f>
        <v>10.199999999999999</v>
      </c>
      <c r="X8485">
        <f t="shared" si="664"/>
        <v>0</v>
      </c>
      <c r="Y8485">
        <f>VLOOKUP(RIGHT($X$1,5),Key!$A$9:$B$14,2,FALSE)</f>
        <v>3.7</v>
      </c>
      <c r="Z8485">
        <f t="shared" si="662"/>
        <v>10.199999999999999</v>
      </c>
      <c r="AA8485">
        <f t="shared" si="663"/>
        <v>0</v>
      </c>
    </row>
    <row r="8486" spans="1:27" x14ac:dyDescent="0.3">
      <c r="A8486">
        <v>100067</v>
      </c>
      <c r="B8486">
        <v>230922</v>
      </c>
      <c r="C8486" s="3">
        <v>44130.853472222225</v>
      </c>
      <c r="D8486">
        <v>0</v>
      </c>
      <c r="E8486">
        <v>2</v>
      </c>
      <c r="F8486" t="s">
        <v>25</v>
      </c>
      <c r="G8486">
        <v>1</v>
      </c>
      <c r="H8486">
        <v>58.421880000000002</v>
      </c>
      <c r="I8486">
        <v>19.753910000000001</v>
      </c>
      <c r="J8486">
        <v>1.171875</v>
      </c>
      <c r="K8486">
        <v>47.019530000000003</v>
      </c>
      <c r="L8486" s="3">
        <v>44130.606944444444</v>
      </c>
      <c r="M8486">
        <v>17.18</v>
      </c>
      <c r="N8486" t="s">
        <v>28</v>
      </c>
      <c r="P8486">
        <f>(C8486-Key!$B$1)*24</f>
        <v>5.433333333407063</v>
      </c>
      <c r="Q8486">
        <f>(Key!$B$2-'17.1'!C8486)*24</f>
        <v>-2.4833333333954215</v>
      </c>
      <c r="R8486" s="3">
        <f>C8486-(M8486-Key!$B$5)/(24*Key!$B$6)</f>
        <v>44130.839657407407</v>
      </c>
      <c r="S8486">
        <f>M8486-Key!$B$5</f>
        <v>14.92</v>
      </c>
      <c r="T8486" s="2">
        <f t="shared" si="660"/>
        <v>44129.854166666664</v>
      </c>
      <c r="U8486" t="str">
        <f t="shared" si="661"/>
        <v>10-25-2020 20:30</v>
      </c>
      <c r="V8486">
        <f>IFERROR(IF(W8486=Z8486,VLOOKUP($U8486,[1]C8842!$G$2:$M$145,3,FALSE),0),0)</f>
        <v>0</v>
      </c>
      <c r="W8486">
        <f>VLOOKUP(RIGHT($V$1,5),Key!$A$9:$B$14,2,FALSE)</f>
        <v>10.199999999999999</v>
      </c>
      <c r="X8486">
        <f t="shared" si="664"/>
        <v>0</v>
      </c>
      <c r="Y8486">
        <f>VLOOKUP(RIGHT($X$1,5),Key!$A$9:$B$14,2,FALSE)</f>
        <v>3.7</v>
      </c>
      <c r="Z8486">
        <f t="shared" si="662"/>
        <v>10.199999999999999</v>
      </c>
      <c r="AA8486">
        <f t="shared" si="663"/>
        <v>0</v>
      </c>
    </row>
    <row r="8487" spans="1:27" x14ac:dyDescent="0.3">
      <c r="A8487">
        <v>100067</v>
      </c>
      <c r="B8487">
        <v>230922</v>
      </c>
      <c r="C8487" s="3">
        <v>44130.853472222225</v>
      </c>
      <c r="D8487">
        <v>3</v>
      </c>
      <c r="E8487">
        <v>2</v>
      </c>
      <c r="F8487" t="s">
        <v>26</v>
      </c>
      <c r="G8487">
        <v>1</v>
      </c>
      <c r="H8487">
        <v>68.75</v>
      </c>
      <c r="I8487">
        <v>18.441410000000001</v>
      </c>
      <c r="J8487">
        <v>0.9453125</v>
      </c>
      <c r="K8487">
        <v>92.039060000000006</v>
      </c>
      <c r="L8487" s="3">
        <v>44130.606944444444</v>
      </c>
      <c r="M8487">
        <v>17.18</v>
      </c>
      <c r="N8487" t="s">
        <v>28</v>
      </c>
      <c r="P8487">
        <f>(C8487-Key!$B$1)*24</f>
        <v>5.433333333407063</v>
      </c>
      <c r="Q8487">
        <f>(Key!$B$2-'17.1'!C8487)*24</f>
        <v>-2.4833333333954215</v>
      </c>
      <c r="R8487" s="3">
        <f>C8487-(M8487-Key!$B$5)/(24*Key!$B$6)</f>
        <v>44130.839657407407</v>
      </c>
      <c r="S8487">
        <f>M8487-Key!$B$5</f>
        <v>14.92</v>
      </c>
      <c r="T8487" s="2">
        <f t="shared" si="660"/>
        <v>44129.854166666664</v>
      </c>
      <c r="U8487" t="str">
        <f t="shared" si="661"/>
        <v>10-25-2020 20:30</v>
      </c>
      <c r="V8487">
        <f>IFERROR(IF(W8487=Z8487,VLOOKUP($U8487,[1]C8842!$G$2:$M$145,3,FALSE),0),0)</f>
        <v>0</v>
      </c>
      <c r="W8487">
        <f>VLOOKUP(RIGHT($V$1,5),Key!$A$9:$B$14,2,FALSE)</f>
        <v>10.199999999999999</v>
      </c>
      <c r="X8487">
        <f t="shared" si="664"/>
        <v>0</v>
      </c>
      <c r="Y8487">
        <f>VLOOKUP(RIGHT($X$1,5),Key!$A$9:$B$14,2,FALSE)</f>
        <v>3.7</v>
      </c>
      <c r="Z8487">
        <f t="shared" si="662"/>
        <v>10.199999999999999</v>
      </c>
      <c r="AA8487">
        <f t="shared" si="663"/>
        <v>0</v>
      </c>
    </row>
    <row r="8488" spans="1:27" x14ac:dyDescent="0.3">
      <c r="A8488">
        <v>100067</v>
      </c>
      <c r="B8488">
        <v>230922</v>
      </c>
      <c r="C8488" s="3">
        <v>44130.853472222225</v>
      </c>
      <c r="D8488">
        <v>3</v>
      </c>
      <c r="E8488">
        <v>2</v>
      </c>
      <c r="F8488" t="s">
        <v>26</v>
      </c>
      <c r="G8488">
        <v>1</v>
      </c>
      <c r="H8488">
        <v>74.160160000000005</v>
      </c>
      <c r="I8488">
        <v>16.78125</v>
      </c>
      <c r="J8488">
        <v>0.81640630000000003</v>
      </c>
      <c r="K8488">
        <v>94.039060000000006</v>
      </c>
      <c r="L8488" s="3">
        <v>44130.606944444444</v>
      </c>
      <c r="M8488">
        <v>17.18</v>
      </c>
      <c r="N8488" t="s">
        <v>28</v>
      </c>
      <c r="P8488">
        <f>(C8488-Key!$B$1)*24</f>
        <v>5.433333333407063</v>
      </c>
      <c r="Q8488">
        <f>(Key!$B$2-'17.1'!C8488)*24</f>
        <v>-2.4833333333954215</v>
      </c>
      <c r="R8488" s="3">
        <f>C8488-(M8488-Key!$B$5)/(24*Key!$B$6)</f>
        <v>44130.839657407407</v>
      </c>
      <c r="S8488">
        <f>M8488-Key!$B$5</f>
        <v>14.92</v>
      </c>
      <c r="T8488" s="2">
        <f t="shared" si="660"/>
        <v>44129.854166666664</v>
      </c>
      <c r="U8488" t="str">
        <f t="shared" si="661"/>
        <v>10-25-2020 20:30</v>
      </c>
      <c r="V8488">
        <f>IFERROR(IF(W8488=Z8488,VLOOKUP($U8488,[1]C8842!$G$2:$M$145,3,FALSE),0),0)</f>
        <v>0</v>
      </c>
      <c r="W8488">
        <f>VLOOKUP(RIGHT($V$1,5),Key!$A$9:$B$14,2,FALSE)</f>
        <v>10.199999999999999</v>
      </c>
      <c r="X8488">
        <f t="shared" si="664"/>
        <v>0</v>
      </c>
      <c r="Y8488">
        <f>VLOOKUP(RIGHT($X$1,5),Key!$A$9:$B$14,2,FALSE)</f>
        <v>3.7</v>
      </c>
      <c r="Z8488">
        <f t="shared" si="662"/>
        <v>10.199999999999999</v>
      </c>
      <c r="AA8488">
        <f t="shared" si="663"/>
        <v>0</v>
      </c>
    </row>
    <row r="8489" spans="1:27" x14ac:dyDescent="0.3">
      <c r="A8489">
        <v>100067</v>
      </c>
      <c r="B8489">
        <v>230922</v>
      </c>
      <c r="C8489" s="3">
        <v>44130.853472222225</v>
      </c>
      <c r="D8489">
        <v>1</v>
      </c>
      <c r="E8489">
        <v>1</v>
      </c>
      <c r="F8489" t="s">
        <v>25</v>
      </c>
      <c r="G8489">
        <v>2</v>
      </c>
      <c r="H8489">
        <v>62.628909999999998</v>
      </c>
      <c r="I8489">
        <v>24.039059999999999</v>
      </c>
      <c r="J8489">
        <v>1.2734380000000001</v>
      </c>
      <c r="K8489">
        <v>57.023440000000001</v>
      </c>
      <c r="L8489" s="3">
        <v>44130.606944444444</v>
      </c>
      <c r="M8489">
        <v>17.18</v>
      </c>
      <c r="N8489" t="s">
        <v>28</v>
      </c>
      <c r="P8489">
        <f>(C8489-Key!$B$1)*24</f>
        <v>5.433333333407063</v>
      </c>
      <c r="Q8489">
        <f>(Key!$B$2-'17.1'!C8489)*24</f>
        <v>-2.4833333333954215</v>
      </c>
      <c r="R8489" s="3">
        <f>C8489-(M8489-Key!$B$5)/(24*Key!$B$6)</f>
        <v>44130.839657407407</v>
      </c>
      <c r="S8489">
        <f>M8489-Key!$B$5</f>
        <v>14.92</v>
      </c>
      <c r="T8489" s="2">
        <f t="shared" si="660"/>
        <v>44129.854166666664</v>
      </c>
      <c r="U8489" t="str">
        <f t="shared" si="661"/>
        <v>10-25-2020 20:30</v>
      </c>
      <c r="V8489">
        <f>IFERROR(IF(W8489=Z8489,VLOOKUP($U8489,[1]C8842!$G$2:$M$145,3,FALSE),0),0)</f>
        <v>0</v>
      </c>
      <c r="W8489">
        <f>VLOOKUP(RIGHT($V$1,5),Key!$A$9:$B$14,2,FALSE)</f>
        <v>10.199999999999999</v>
      </c>
      <c r="X8489">
        <f t="shared" si="664"/>
        <v>0</v>
      </c>
      <c r="Y8489">
        <f>VLOOKUP(RIGHT($X$1,5),Key!$A$9:$B$14,2,FALSE)</f>
        <v>3.7</v>
      </c>
      <c r="Z8489">
        <f t="shared" si="662"/>
        <v>10.199999999999999</v>
      </c>
      <c r="AA8489">
        <f t="shared" si="663"/>
        <v>0</v>
      </c>
    </row>
    <row r="8490" spans="1:27" x14ac:dyDescent="0.3">
      <c r="A8490">
        <v>100067</v>
      </c>
      <c r="B8490">
        <v>230922</v>
      </c>
      <c r="C8490" s="3">
        <v>44130.853472222225</v>
      </c>
      <c r="D8490">
        <v>3</v>
      </c>
      <c r="E8490">
        <v>2</v>
      </c>
      <c r="F8490" t="s">
        <v>26</v>
      </c>
      <c r="G8490">
        <v>1</v>
      </c>
      <c r="H8490">
        <v>74.5</v>
      </c>
      <c r="I8490">
        <v>19.472660000000001</v>
      </c>
      <c r="J8490">
        <v>0.90625</v>
      </c>
      <c r="K8490">
        <v>94.039060000000006</v>
      </c>
      <c r="L8490" s="3">
        <v>44130.606944444444</v>
      </c>
      <c r="M8490">
        <v>17.18</v>
      </c>
      <c r="N8490" t="s">
        <v>28</v>
      </c>
      <c r="P8490">
        <f>(C8490-Key!$B$1)*24</f>
        <v>5.433333333407063</v>
      </c>
      <c r="Q8490">
        <f>(Key!$B$2-'17.1'!C8490)*24</f>
        <v>-2.4833333333954215</v>
      </c>
      <c r="R8490" s="3">
        <f>C8490-(M8490-Key!$B$5)/(24*Key!$B$6)</f>
        <v>44130.839657407407</v>
      </c>
      <c r="S8490">
        <f>M8490-Key!$B$5</f>
        <v>14.92</v>
      </c>
      <c r="T8490" s="2">
        <f t="shared" si="660"/>
        <v>44129.854166666664</v>
      </c>
      <c r="U8490" t="str">
        <f t="shared" si="661"/>
        <v>10-25-2020 20:30</v>
      </c>
      <c r="V8490">
        <f>IFERROR(IF(W8490=Z8490,VLOOKUP($U8490,[1]C8842!$G$2:$M$145,3,FALSE),0),0)</f>
        <v>0</v>
      </c>
      <c r="W8490">
        <f>VLOOKUP(RIGHT($V$1,5),Key!$A$9:$B$14,2,FALSE)</f>
        <v>10.199999999999999</v>
      </c>
      <c r="X8490">
        <f t="shared" si="664"/>
        <v>0</v>
      </c>
      <c r="Y8490">
        <f>VLOOKUP(RIGHT($X$1,5),Key!$A$9:$B$14,2,FALSE)</f>
        <v>3.7</v>
      </c>
      <c r="Z8490">
        <f t="shared" si="662"/>
        <v>10.199999999999999</v>
      </c>
      <c r="AA8490">
        <f t="shared" si="663"/>
        <v>0</v>
      </c>
    </row>
    <row r="8491" spans="1:27" x14ac:dyDescent="0.3">
      <c r="A8491">
        <v>100067</v>
      </c>
      <c r="B8491">
        <v>230922</v>
      </c>
      <c r="C8491" s="3">
        <v>44130.853472222225</v>
      </c>
      <c r="D8491">
        <v>3</v>
      </c>
      <c r="E8491">
        <v>2</v>
      </c>
      <c r="F8491" t="s">
        <v>26</v>
      </c>
      <c r="G8491">
        <v>1</v>
      </c>
      <c r="H8491">
        <v>74.996089999999995</v>
      </c>
      <c r="I8491">
        <v>18.48828</v>
      </c>
      <c r="J8491">
        <v>0.8671875</v>
      </c>
      <c r="K8491">
        <v>94.039060000000006</v>
      </c>
      <c r="L8491" s="3">
        <v>44130.606944444444</v>
      </c>
      <c r="M8491">
        <v>17.18</v>
      </c>
      <c r="N8491" t="s">
        <v>28</v>
      </c>
      <c r="P8491">
        <f>(C8491-Key!$B$1)*24</f>
        <v>5.433333333407063</v>
      </c>
      <c r="Q8491">
        <f>(Key!$B$2-'17.1'!C8491)*24</f>
        <v>-2.4833333333954215</v>
      </c>
      <c r="R8491" s="3">
        <f>C8491-(M8491-Key!$B$5)/(24*Key!$B$6)</f>
        <v>44130.839657407407</v>
      </c>
      <c r="S8491">
        <f>M8491-Key!$B$5</f>
        <v>14.92</v>
      </c>
      <c r="T8491" s="2">
        <f t="shared" si="660"/>
        <v>44129.854166666664</v>
      </c>
      <c r="U8491" t="str">
        <f t="shared" si="661"/>
        <v>10-25-2020 20:30</v>
      </c>
      <c r="V8491">
        <f>IFERROR(IF(W8491=Z8491,VLOOKUP($U8491,[1]C8842!$G$2:$M$145,3,FALSE),0),0)</f>
        <v>0</v>
      </c>
      <c r="W8491">
        <f>VLOOKUP(RIGHT($V$1,5),Key!$A$9:$B$14,2,FALSE)</f>
        <v>10.199999999999999</v>
      </c>
      <c r="X8491">
        <f t="shared" si="664"/>
        <v>0</v>
      </c>
      <c r="Y8491">
        <f>VLOOKUP(RIGHT($X$1,5),Key!$A$9:$B$14,2,FALSE)</f>
        <v>3.7</v>
      </c>
      <c r="Z8491">
        <f t="shared" si="662"/>
        <v>10.199999999999999</v>
      </c>
      <c r="AA8491">
        <f t="shared" si="663"/>
        <v>0</v>
      </c>
    </row>
    <row r="8492" spans="1:27" x14ac:dyDescent="0.3">
      <c r="A8492">
        <v>100067</v>
      </c>
      <c r="B8492">
        <v>230922</v>
      </c>
      <c r="C8492" s="3">
        <v>44130.853472222225</v>
      </c>
      <c r="D8492">
        <v>3</v>
      </c>
      <c r="E8492">
        <v>2</v>
      </c>
      <c r="F8492" t="s">
        <v>26</v>
      </c>
      <c r="G8492">
        <v>1</v>
      </c>
      <c r="H8492">
        <v>68.984380000000002</v>
      </c>
      <c r="I8492">
        <v>16.441410000000001</v>
      </c>
      <c r="J8492">
        <v>0.86328130000000003</v>
      </c>
      <c r="K8492">
        <v>94.039060000000006</v>
      </c>
      <c r="L8492" s="3">
        <v>44130.606944444444</v>
      </c>
      <c r="M8492">
        <v>17.18</v>
      </c>
      <c r="N8492" t="s">
        <v>28</v>
      </c>
      <c r="P8492">
        <f>(C8492-Key!$B$1)*24</f>
        <v>5.433333333407063</v>
      </c>
      <c r="Q8492">
        <f>(Key!$B$2-'17.1'!C8492)*24</f>
        <v>-2.4833333333954215</v>
      </c>
      <c r="R8492" s="3">
        <f>C8492-(M8492-Key!$B$5)/(24*Key!$B$6)</f>
        <v>44130.839657407407</v>
      </c>
      <c r="S8492">
        <f>M8492-Key!$B$5</f>
        <v>14.92</v>
      </c>
      <c r="T8492" s="2">
        <f t="shared" si="660"/>
        <v>44129.854166666664</v>
      </c>
      <c r="U8492" t="str">
        <f t="shared" si="661"/>
        <v>10-25-2020 20:30</v>
      </c>
      <c r="V8492">
        <f>IFERROR(IF(W8492=Z8492,VLOOKUP($U8492,[1]C8842!$G$2:$M$145,3,FALSE),0),0)</f>
        <v>0</v>
      </c>
      <c r="W8492">
        <f>VLOOKUP(RIGHT($V$1,5),Key!$A$9:$B$14,2,FALSE)</f>
        <v>10.199999999999999</v>
      </c>
      <c r="X8492">
        <f t="shared" si="664"/>
        <v>0</v>
      </c>
      <c r="Y8492">
        <f>VLOOKUP(RIGHT($X$1,5),Key!$A$9:$B$14,2,FALSE)</f>
        <v>3.7</v>
      </c>
      <c r="Z8492">
        <f t="shared" si="662"/>
        <v>10.199999999999999</v>
      </c>
      <c r="AA8492">
        <f t="shared" si="663"/>
        <v>0</v>
      </c>
    </row>
    <row r="8493" spans="1:27" x14ac:dyDescent="0.3">
      <c r="A8493">
        <v>100067</v>
      </c>
      <c r="B8493">
        <v>230922</v>
      </c>
      <c r="C8493" s="3">
        <v>44130.853472222225</v>
      </c>
      <c r="D8493">
        <v>0</v>
      </c>
      <c r="E8493">
        <v>2</v>
      </c>
      <c r="F8493" t="s">
        <v>25</v>
      </c>
      <c r="G8493">
        <v>4</v>
      </c>
      <c r="H8493">
        <v>63.566409999999998</v>
      </c>
      <c r="I8493">
        <v>78</v>
      </c>
      <c r="J8493">
        <v>3.515625</v>
      </c>
      <c r="K8493">
        <v>46.019530000000003</v>
      </c>
      <c r="L8493" s="3">
        <v>44130.606944444444</v>
      </c>
      <c r="M8493">
        <v>17.18</v>
      </c>
      <c r="N8493" t="s">
        <v>28</v>
      </c>
      <c r="P8493">
        <f>(C8493-Key!$B$1)*24</f>
        <v>5.433333333407063</v>
      </c>
      <c r="Q8493">
        <f>(Key!$B$2-'17.1'!C8493)*24</f>
        <v>-2.4833333333954215</v>
      </c>
      <c r="R8493" s="3">
        <f>C8493-(M8493-Key!$B$5)/(24*Key!$B$6)</f>
        <v>44130.839657407407</v>
      </c>
      <c r="S8493">
        <f>M8493-Key!$B$5</f>
        <v>14.92</v>
      </c>
      <c r="T8493" s="2">
        <f t="shared" si="660"/>
        <v>44129.854166666664</v>
      </c>
      <c r="U8493" t="str">
        <f t="shared" si="661"/>
        <v>10-25-2020 20:30</v>
      </c>
      <c r="V8493">
        <f>IFERROR(IF(W8493=Z8493,VLOOKUP($U8493,[1]C8842!$G$2:$M$145,3,FALSE),0),0)</f>
        <v>0</v>
      </c>
      <c r="W8493">
        <f>VLOOKUP(RIGHT($V$1,5),Key!$A$9:$B$14,2,FALSE)</f>
        <v>10.199999999999999</v>
      </c>
      <c r="X8493">
        <f t="shared" si="664"/>
        <v>0</v>
      </c>
      <c r="Y8493">
        <f>VLOOKUP(RIGHT($X$1,5),Key!$A$9:$B$14,2,FALSE)</f>
        <v>3.7</v>
      </c>
      <c r="Z8493">
        <f t="shared" si="662"/>
        <v>10.199999999999999</v>
      </c>
      <c r="AA8493">
        <f t="shared" si="663"/>
        <v>0</v>
      </c>
    </row>
    <row r="8494" spans="1:27" x14ac:dyDescent="0.3">
      <c r="A8494">
        <v>100067</v>
      </c>
      <c r="B8494">
        <v>230922</v>
      </c>
      <c r="C8494" s="3">
        <v>44130.853472222225</v>
      </c>
      <c r="D8494">
        <v>3</v>
      </c>
      <c r="E8494">
        <v>2</v>
      </c>
      <c r="F8494" t="s">
        <v>26</v>
      </c>
      <c r="G8494">
        <v>1</v>
      </c>
      <c r="H8494">
        <v>66.238280000000003</v>
      </c>
      <c r="I8494">
        <v>16.289059999999999</v>
      </c>
      <c r="J8494">
        <v>0.89453130000000003</v>
      </c>
      <c r="K8494">
        <v>93.039060000000006</v>
      </c>
      <c r="L8494" s="3">
        <v>44130.606944444444</v>
      </c>
      <c r="M8494">
        <v>17.18</v>
      </c>
      <c r="N8494" t="s">
        <v>28</v>
      </c>
      <c r="P8494">
        <f>(C8494-Key!$B$1)*24</f>
        <v>5.433333333407063</v>
      </c>
      <c r="Q8494">
        <f>(Key!$B$2-'17.1'!C8494)*24</f>
        <v>-2.4833333333954215</v>
      </c>
      <c r="R8494" s="3">
        <f>C8494-(M8494-Key!$B$5)/(24*Key!$B$6)</f>
        <v>44130.839657407407</v>
      </c>
      <c r="S8494">
        <f>M8494-Key!$B$5</f>
        <v>14.92</v>
      </c>
      <c r="T8494" s="2">
        <f t="shared" si="660"/>
        <v>44129.854166666664</v>
      </c>
      <c r="U8494" t="str">
        <f t="shared" si="661"/>
        <v>10-25-2020 20:30</v>
      </c>
      <c r="V8494">
        <f>IFERROR(IF(W8494=Z8494,VLOOKUP($U8494,[1]C8842!$G$2:$M$145,3,FALSE),0),0)</f>
        <v>0</v>
      </c>
      <c r="W8494">
        <f>VLOOKUP(RIGHT($V$1,5),Key!$A$9:$B$14,2,FALSE)</f>
        <v>10.199999999999999</v>
      </c>
      <c r="X8494">
        <f t="shared" si="664"/>
        <v>0</v>
      </c>
      <c r="Y8494">
        <f>VLOOKUP(RIGHT($X$1,5),Key!$A$9:$B$14,2,FALSE)</f>
        <v>3.7</v>
      </c>
      <c r="Z8494">
        <f t="shared" si="662"/>
        <v>10.199999999999999</v>
      </c>
      <c r="AA8494">
        <f t="shared" si="663"/>
        <v>0</v>
      </c>
    </row>
    <row r="8495" spans="1:27" x14ac:dyDescent="0.3">
      <c r="A8495">
        <v>100067</v>
      </c>
      <c r="B8495">
        <v>230922</v>
      </c>
      <c r="C8495" s="3">
        <v>44130.853472222225</v>
      </c>
      <c r="D8495">
        <v>2</v>
      </c>
      <c r="E8495">
        <v>1</v>
      </c>
      <c r="F8495" t="s">
        <v>26</v>
      </c>
      <c r="G8495">
        <v>1</v>
      </c>
      <c r="H8495">
        <v>75.347660000000005</v>
      </c>
      <c r="I8495">
        <v>16.753910000000001</v>
      </c>
      <c r="J8495">
        <v>0.80078130000000003</v>
      </c>
      <c r="K8495">
        <v>80.03125</v>
      </c>
      <c r="L8495" s="3">
        <v>44130.606944444444</v>
      </c>
      <c r="M8495">
        <v>17.18</v>
      </c>
      <c r="N8495" t="s">
        <v>28</v>
      </c>
      <c r="P8495">
        <f>(C8495-Key!$B$1)*24</f>
        <v>5.433333333407063</v>
      </c>
      <c r="Q8495">
        <f>(Key!$B$2-'17.1'!C8495)*24</f>
        <v>-2.4833333333954215</v>
      </c>
      <c r="R8495" s="3">
        <f>C8495-(M8495-Key!$B$5)/(24*Key!$B$6)</f>
        <v>44130.839657407407</v>
      </c>
      <c r="S8495">
        <f>M8495-Key!$B$5</f>
        <v>14.92</v>
      </c>
      <c r="T8495" s="2">
        <f t="shared" si="660"/>
        <v>44129.854166666664</v>
      </c>
      <c r="U8495" t="str">
        <f t="shared" si="661"/>
        <v>10-25-2020 20:30</v>
      </c>
      <c r="V8495">
        <f>IFERROR(IF(W8495=Z8495,VLOOKUP($U8495,[1]C8842!$G$2:$M$145,3,FALSE),0),0)</f>
        <v>0</v>
      </c>
      <c r="W8495">
        <f>VLOOKUP(RIGHT($V$1,5),Key!$A$9:$B$14,2,FALSE)</f>
        <v>10.199999999999999</v>
      </c>
      <c r="X8495">
        <f t="shared" si="664"/>
        <v>0</v>
      </c>
      <c r="Y8495">
        <f>VLOOKUP(RIGHT($X$1,5),Key!$A$9:$B$14,2,FALSE)</f>
        <v>3.7</v>
      </c>
      <c r="Z8495">
        <f t="shared" si="662"/>
        <v>10.199999999999999</v>
      </c>
      <c r="AA8495">
        <f t="shared" si="663"/>
        <v>0</v>
      </c>
    </row>
    <row r="8496" spans="1:27" x14ac:dyDescent="0.3">
      <c r="A8496">
        <v>100067</v>
      </c>
      <c r="B8496">
        <v>230922</v>
      </c>
      <c r="C8496" s="3">
        <v>44130.853472222225</v>
      </c>
      <c r="D8496">
        <v>3</v>
      </c>
      <c r="E8496">
        <v>2</v>
      </c>
      <c r="F8496" t="s">
        <v>26</v>
      </c>
      <c r="G8496">
        <v>1</v>
      </c>
      <c r="H8496">
        <v>70.277339999999995</v>
      </c>
      <c r="I8496">
        <v>16.30078</v>
      </c>
      <c r="J8496">
        <v>0.84375</v>
      </c>
      <c r="K8496">
        <v>95.039060000000006</v>
      </c>
      <c r="L8496" s="3">
        <v>44130.606944444444</v>
      </c>
      <c r="M8496">
        <v>17.18</v>
      </c>
      <c r="N8496" t="s">
        <v>28</v>
      </c>
      <c r="P8496">
        <f>(C8496-Key!$B$1)*24</f>
        <v>5.433333333407063</v>
      </c>
      <c r="Q8496">
        <f>(Key!$B$2-'17.1'!C8496)*24</f>
        <v>-2.4833333333954215</v>
      </c>
      <c r="R8496" s="3">
        <f>C8496-(M8496-Key!$B$5)/(24*Key!$B$6)</f>
        <v>44130.839657407407</v>
      </c>
      <c r="S8496">
        <f>M8496-Key!$B$5</f>
        <v>14.92</v>
      </c>
      <c r="T8496" s="2">
        <f t="shared" si="660"/>
        <v>44129.854166666664</v>
      </c>
      <c r="U8496" t="str">
        <f t="shared" si="661"/>
        <v>10-25-2020 20:30</v>
      </c>
      <c r="V8496">
        <f>IFERROR(IF(W8496=Z8496,VLOOKUP($U8496,[1]C8842!$G$2:$M$145,3,FALSE),0),0)</f>
        <v>0</v>
      </c>
      <c r="W8496">
        <f>VLOOKUP(RIGHT($V$1,5),Key!$A$9:$B$14,2,FALSE)</f>
        <v>10.199999999999999</v>
      </c>
      <c r="X8496">
        <f t="shared" si="664"/>
        <v>0</v>
      </c>
      <c r="Y8496">
        <f>VLOOKUP(RIGHT($X$1,5),Key!$A$9:$B$14,2,FALSE)</f>
        <v>3.7</v>
      </c>
      <c r="Z8496">
        <f t="shared" si="662"/>
        <v>10.199999999999999</v>
      </c>
      <c r="AA8496">
        <f t="shared" si="663"/>
        <v>0</v>
      </c>
    </row>
    <row r="8497" spans="1:27" x14ac:dyDescent="0.3">
      <c r="A8497">
        <v>100067</v>
      </c>
      <c r="B8497">
        <v>230922</v>
      </c>
      <c r="C8497" s="3">
        <v>44130.854166666664</v>
      </c>
      <c r="D8497">
        <v>0</v>
      </c>
      <c r="E8497">
        <v>2</v>
      </c>
      <c r="F8497" t="s">
        <v>25</v>
      </c>
      <c r="G8497">
        <v>3</v>
      </c>
      <c r="H8497">
        <v>63.0625</v>
      </c>
      <c r="I8497">
        <v>40.847659999999998</v>
      </c>
      <c r="J8497">
        <v>1.9765630000000001</v>
      </c>
      <c r="K8497">
        <v>47.019530000000003</v>
      </c>
      <c r="L8497" s="3">
        <v>44130.606944444444</v>
      </c>
      <c r="M8497">
        <v>17.18</v>
      </c>
      <c r="N8497" t="s">
        <v>28</v>
      </c>
      <c r="P8497">
        <f>(C8497-Key!$B$1)*24</f>
        <v>5.4499999999534339</v>
      </c>
      <c r="Q8497">
        <f>(Key!$B$2-'17.1'!C8497)*24</f>
        <v>-2.4999999999417923</v>
      </c>
      <c r="R8497" s="3">
        <f>C8497-(M8497-Key!$B$5)/(24*Key!$B$6)</f>
        <v>44130.840351851846</v>
      </c>
      <c r="S8497">
        <f>M8497-Key!$B$5</f>
        <v>14.92</v>
      </c>
      <c r="T8497" s="2">
        <f t="shared" si="660"/>
        <v>44129.854166666664</v>
      </c>
      <c r="U8497" t="str">
        <f t="shared" si="661"/>
        <v>10-25-2020 20:30</v>
      </c>
      <c r="V8497">
        <f>IFERROR(IF(W8497=Z8497,VLOOKUP($U8497,[1]C8842!$G$2:$M$145,3,FALSE),0),0)</f>
        <v>0</v>
      </c>
      <c r="W8497">
        <f>VLOOKUP(RIGHT($V$1,5),Key!$A$9:$B$14,2,FALSE)</f>
        <v>10.199999999999999</v>
      </c>
      <c r="X8497">
        <f t="shared" si="664"/>
        <v>0</v>
      </c>
      <c r="Y8497">
        <f>VLOOKUP(RIGHT($X$1,5),Key!$A$9:$B$14,2,FALSE)</f>
        <v>3.7</v>
      </c>
      <c r="Z8497">
        <f t="shared" si="662"/>
        <v>10.199999999999999</v>
      </c>
      <c r="AA8497">
        <f t="shared" si="663"/>
        <v>0</v>
      </c>
    </row>
    <row r="8498" spans="1:27" x14ac:dyDescent="0.3">
      <c r="A8498">
        <v>100067</v>
      </c>
      <c r="B8498">
        <v>230922</v>
      </c>
      <c r="C8498" s="3">
        <v>44130.854166666664</v>
      </c>
      <c r="D8498">
        <v>1</v>
      </c>
      <c r="E8498">
        <v>1</v>
      </c>
      <c r="F8498" t="s">
        <v>25</v>
      </c>
      <c r="G8498">
        <v>1</v>
      </c>
      <c r="H8498">
        <v>66.007810000000006</v>
      </c>
      <c r="I8498">
        <v>13.67578</v>
      </c>
      <c r="J8498">
        <v>0.79296880000000003</v>
      </c>
      <c r="K8498">
        <v>56.023440000000001</v>
      </c>
      <c r="L8498" s="3">
        <v>44130.606944444444</v>
      </c>
      <c r="M8498">
        <v>17.18</v>
      </c>
      <c r="N8498" t="s">
        <v>28</v>
      </c>
      <c r="P8498">
        <f>(C8498-Key!$B$1)*24</f>
        <v>5.4499999999534339</v>
      </c>
      <c r="Q8498">
        <f>(Key!$B$2-'17.1'!C8498)*24</f>
        <v>-2.4999999999417923</v>
      </c>
      <c r="R8498" s="3">
        <f>C8498-(M8498-Key!$B$5)/(24*Key!$B$6)</f>
        <v>44130.840351851846</v>
      </c>
      <c r="S8498">
        <f>M8498-Key!$B$5</f>
        <v>14.92</v>
      </c>
      <c r="T8498" s="2">
        <f t="shared" si="660"/>
        <v>44129.854166666664</v>
      </c>
      <c r="U8498" t="str">
        <f t="shared" si="661"/>
        <v>10-25-2020 20:30</v>
      </c>
      <c r="V8498">
        <f>IFERROR(IF(W8498=Z8498,VLOOKUP($U8498,[1]C8842!$G$2:$M$145,3,FALSE),0),0)</f>
        <v>0</v>
      </c>
      <c r="W8498">
        <f>VLOOKUP(RIGHT($V$1,5),Key!$A$9:$B$14,2,FALSE)</f>
        <v>10.199999999999999</v>
      </c>
      <c r="X8498">
        <f t="shared" si="664"/>
        <v>0</v>
      </c>
      <c r="Y8498">
        <f>VLOOKUP(RIGHT($X$1,5),Key!$A$9:$B$14,2,FALSE)</f>
        <v>3.7</v>
      </c>
      <c r="Z8498">
        <f t="shared" si="662"/>
        <v>10.199999999999999</v>
      </c>
      <c r="AA8498">
        <f t="shared" si="663"/>
        <v>0</v>
      </c>
    </row>
    <row r="8499" spans="1:27" x14ac:dyDescent="0.3">
      <c r="A8499">
        <v>100067</v>
      </c>
      <c r="B8499">
        <v>230922</v>
      </c>
      <c r="C8499" s="3">
        <v>44130.854166666664</v>
      </c>
      <c r="D8499">
        <v>3</v>
      </c>
      <c r="E8499">
        <v>2</v>
      </c>
      <c r="F8499" t="s">
        <v>26</v>
      </c>
      <c r="G8499">
        <v>2</v>
      </c>
      <c r="H8499">
        <v>70.242189999999994</v>
      </c>
      <c r="I8499">
        <v>21.773440000000001</v>
      </c>
      <c r="J8499">
        <v>1.050781</v>
      </c>
      <c r="K8499">
        <v>94.039060000000006</v>
      </c>
      <c r="L8499" s="3">
        <v>44130.606944444444</v>
      </c>
      <c r="M8499">
        <v>17.18</v>
      </c>
      <c r="N8499" t="s">
        <v>28</v>
      </c>
      <c r="P8499">
        <f>(C8499-Key!$B$1)*24</f>
        <v>5.4499999999534339</v>
      </c>
      <c r="Q8499">
        <f>(Key!$B$2-'17.1'!C8499)*24</f>
        <v>-2.4999999999417923</v>
      </c>
      <c r="R8499" s="3">
        <f>C8499-(M8499-Key!$B$5)/(24*Key!$B$6)</f>
        <v>44130.840351851846</v>
      </c>
      <c r="S8499">
        <f>M8499-Key!$B$5</f>
        <v>14.92</v>
      </c>
      <c r="T8499" s="2">
        <f t="shared" si="660"/>
        <v>44129.854166666664</v>
      </c>
      <c r="U8499" t="str">
        <f t="shared" si="661"/>
        <v>10-25-2020 20:30</v>
      </c>
      <c r="V8499">
        <f>IFERROR(IF(W8499=Z8499,VLOOKUP($U8499,[1]C8842!$G$2:$M$145,3,FALSE),0),0)</f>
        <v>0</v>
      </c>
      <c r="W8499">
        <f>VLOOKUP(RIGHT($V$1,5),Key!$A$9:$B$14,2,FALSE)</f>
        <v>10.199999999999999</v>
      </c>
      <c r="X8499">
        <f t="shared" si="664"/>
        <v>0</v>
      </c>
      <c r="Y8499">
        <f>VLOOKUP(RIGHT($X$1,5),Key!$A$9:$B$14,2,FALSE)</f>
        <v>3.7</v>
      </c>
      <c r="Z8499">
        <f t="shared" si="662"/>
        <v>10.199999999999999</v>
      </c>
      <c r="AA8499">
        <f t="shared" si="663"/>
        <v>0</v>
      </c>
    </row>
    <row r="8500" spans="1:27" x14ac:dyDescent="0.3">
      <c r="A8500">
        <v>100067</v>
      </c>
      <c r="B8500">
        <v>230922</v>
      </c>
      <c r="C8500" s="3">
        <v>44130.854166666664</v>
      </c>
      <c r="D8500">
        <v>0</v>
      </c>
      <c r="E8500">
        <v>2</v>
      </c>
      <c r="F8500" t="s">
        <v>25</v>
      </c>
      <c r="G8500">
        <v>2</v>
      </c>
      <c r="H8500">
        <v>63.96875</v>
      </c>
      <c r="I8500">
        <v>20.195309999999999</v>
      </c>
      <c r="J8500">
        <v>1.0859380000000001</v>
      </c>
      <c r="K8500">
        <v>44.019530000000003</v>
      </c>
      <c r="L8500" s="3">
        <v>44130.606944444444</v>
      </c>
      <c r="M8500">
        <v>17.18</v>
      </c>
      <c r="N8500" t="s">
        <v>28</v>
      </c>
      <c r="P8500">
        <f>(C8500-Key!$B$1)*24</f>
        <v>5.4499999999534339</v>
      </c>
      <c r="Q8500">
        <f>(Key!$B$2-'17.1'!C8500)*24</f>
        <v>-2.4999999999417923</v>
      </c>
      <c r="R8500" s="3">
        <f>C8500-(M8500-Key!$B$5)/(24*Key!$B$6)</f>
        <v>44130.840351851846</v>
      </c>
      <c r="S8500">
        <f>M8500-Key!$B$5</f>
        <v>14.92</v>
      </c>
      <c r="T8500" s="2">
        <f t="shared" si="660"/>
        <v>44129.854166666664</v>
      </c>
      <c r="U8500" t="str">
        <f t="shared" si="661"/>
        <v>10-25-2020 20:30</v>
      </c>
      <c r="V8500">
        <f>IFERROR(IF(W8500=Z8500,VLOOKUP($U8500,[1]C8842!$G$2:$M$145,3,FALSE),0),0)</f>
        <v>0</v>
      </c>
      <c r="W8500">
        <f>VLOOKUP(RIGHT($V$1,5),Key!$A$9:$B$14,2,FALSE)</f>
        <v>10.199999999999999</v>
      </c>
      <c r="X8500">
        <f t="shared" si="664"/>
        <v>0</v>
      </c>
      <c r="Y8500">
        <f>VLOOKUP(RIGHT($X$1,5),Key!$A$9:$B$14,2,FALSE)</f>
        <v>3.7</v>
      </c>
      <c r="Z8500">
        <f t="shared" si="662"/>
        <v>10.199999999999999</v>
      </c>
      <c r="AA8500">
        <f t="shared" si="663"/>
        <v>0</v>
      </c>
    </row>
    <row r="8501" spans="1:27" x14ac:dyDescent="0.3">
      <c r="A8501">
        <v>100067</v>
      </c>
      <c r="B8501">
        <v>230922</v>
      </c>
      <c r="C8501" s="3">
        <v>44130.854166666664</v>
      </c>
      <c r="D8501">
        <v>1</v>
      </c>
      <c r="E8501">
        <v>1</v>
      </c>
      <c r="F8501" t="s">
        <v>25</v>
      </c>
      <c r="G8501">
        <v>2</v>
      </c>
      <c r="H8501">
        <v>63.429690000000001</v>
      </c>
      <c r="I8501">
        <v>23.91797</v>
      </c>
      <c r="J8501">
        <v>1.253906</v>
      </c>
      <c r="K8501">
        <v>56.023440000000001</v>
      </c>
      <c r="L8501" s="3">
        <v>44130.606944444444</v>
      </c>
      <c r="M8501">
        <v>17.18</v>
      </c>
      <c r="N8501" t="s">
        <v>28</v>
      </c>
      <c r="P8501">
        <f>(C8501-Key!$B$1)*24</f>
        <v>5.4499999999534339</v>
      </c>
      <c r="Q8501">
        <f>(Key!$B$2-'17.1'!C8501)*24</f>
        <v>-2.4999999999417923</v>
      </c>
      <c r="R8501" s="3">
        <f>C8501-(M8501-Key!$B$5)/(24*Key!$B$6)</f>
        <v>44130.840351851846</v>
      </c>
      <c r="S8501">
        <f>M8501-Key!$B$5</f>
        <v>14.92</v>
      </c>
      <c r="T8501" s="2">
        <f t="shared" si="660"/>
        <v>44129.854166666664</v>
      </c>
      <c r="U8501" t="str">
        <f t="shared" si="661"/>
        <v>10-25-2020 20:30</v>
      </c>
      <c r="V8501">
        <f>IFERROR(IF(W8501=Z8501,VLOOKUP($U8501,[1]C8842!$G$2:$M$145,3,FALSE),0),0)</f>
        <v>0</v>
      </c>
      <c r="W8501">
        <f>VLOOKUP(RIGHT($V$1,5),Key!$A$9:$B$14,2,FALSE)</f>
        <v>10.199999999999999</v>
      </c>
      <c r="X8501">
        <f t="shared" si="664"/>
        <v>0</v>
      </c>
      <c r="Y8501">
        <f>VLOOKUP(RIGHT($X$1,5),Key!$A$9:$B$14,2,FALSE)</f>
        <v>3.7</v>
      </c>
      <c r="Z8501">
        <f t="shared" si="662"/>
        <v>10.199999999999999</v>
      </c>
      <c r="AA8501">
        <f t="shared" si="663"/>
        <v>0</v>
      </c>
    </row>
    <row r="8502" spans="1:27" x14ac:dyDescent="0.3">
      <c r="A8502">
        <v>100067</v>
      </c>
      <c r="B8502">
        <v>230922</v>
      </c>
      <c r="C8502" s="3">
        <v>44130.854166666664</v>
      </c>
      <c r="D8502">
        <v>3</v>
      </c>
      <c r="E8502">
        <v>2</v>
      </c>
      <c r="F8502" t="s">
        <v>26</v>
      </c>
      <c r="G8502">
        <v>2</v>
      </c>
      <c r="H8502">
        <v>66.914060000000006</v>
      </c>
      <c r="I8502">
        <v>23.304690000000001</v>
      </c>
      <c r="J8502">
        <v>1.1640630000000001</v>
      </c>
      <c r="K8502">
        <v>92.039060000000006</v>
      </c>
      <c r="L8502" s="3">
        <v>44130.606944444444</v>
      </c>
      <c r="M8502">
        <v>17.18</v>
      </c>
      <c r="N8502" t="s">
        <v>28</v>
      </c>
      <c r="P8502">
        <f>(C8502-Key!$B$1)*24</f>
        <v>5.4499999999534339</v>
      </c>
      <c r="Q8502">
        <f>(Key!$B$2-'17.1'!C8502)*24</f>
        <v>-2.4999999999417923</v>
      </c>
      <c r="R8502" s="3">
        <f>C8502-(M8502-Key!$B$5)/(24*Key!$B$6)</f>
        <v>44130.840351851846</v>
      </c>
      <c r="S8502">
        <f>M8502-Key!$B$5</f>
        <v>14.92</v>
      </c>
      <c r="T8502" s="2">
        <f t="shared" si="660"/>
        <v>44129.854166666664</v>
      </c>
      <c r="U8502" t="str">
        <f t="shared" si="661"/>
        <v>10-25-2020 20:30</v>
      </c>
      <c r="V8502">
        <f>IFERROR(IF(W8502=Z8502,VLOOKUP($U8502,[1]C8842!$G$2:$M$145,3,FALSE),0),0)</f>
        <v>0</v>
      </c>
      <c r="W8502">
        <f>VLOOKUP(RIGHT($V$1,5),Key!$A$9:$B$14,2,FALSE)</f>
        <v>10.199999999999999</v>
      </c>
      <c r="X8502">
        <f t="shared" si="664"/>
        <v>0</v>
      </c>
      <c r="Y8502">
        <f>VLOOKUP(RIGHT($X$1,5),Key!$A$9:$B$14,2,FALSE)</f>
        <v>3.7</v>
      </c>
      <c r="Z8502">
        <f t="shared" si="662"/>
        <v>10.199999999999999</v>
      </c>
      <c r="AA8502">
        <f t="shared" si="663"/>
        <v>0</v>
      </c>
    </row>
    <row r="8503" spans="1:27" x14ac:dyDescent="0.3">
      <c r="A8503">
        <v>100067</v>
      </c>
      <c r="B8503">
        <v>230922</v>
      </c>
      <c r="C8503" s="3">
        <v>44130.854166666664</v>
      </c>
      <c r="D8503">
        <v>2</v>
      </c>
      <c r="E8503">
        <v>1</v>
      </c>
      <c r="F8503" t="s">
        <v>26</v>
      </c>
      <c r="G8503">
        <v>1</v>
      </c>
      <c r="H8503">
        <v>71.902339999999995</v>
      </c>
      <c r="I8503">
        <v>17.816410000000001</v>
      </c>
      <c r="J8503">
        <v>0.87890630000000003</v>
      </c>
      <c r="K8503">
        <v>82.035160000000005</v>
      </c>
      <c r="L8503" s="3">
        <v>44130.606944444444</v>
      </c>
      <c r="M8503">
        <v>17.18</v>
      </c>
      <c r="N8503" t="s">
        <v>28</v>
      </c>
      <c r="P8503">
        <f>(C8503-Key!$B$1)*24</f>
        <v>5.4499999999534339</v>
      </c>
      <c r="Q8503">
        <f>(Key!$B$2-'17.1'!C8503)*24</f>
        <v>-2.4999999999417923</v>
      </c>
      <c r="R8503" s="3">
        <f>C8503-(M8503-Key!$B$5)/(24*Key!$B$6)</f>
        <v>44130.840351851846</v>
      </c>
      <c r="S8503">
        <f>M8503-Key!$B$5</f>
        <v>14.92</v>
      </c>
      <c r="T8503" s="2">
        <f t="shared" si="660"/>
        <v>44129.854166666664</v>
      </c>
      <c r="U8503" t="str">
        <f t="shared" si="661"/>
        <v>10-25-2020 20:30</v>
      </c>
      <c r="V8503">
        <f>IFERROR(IF(W8503=Z8503,VLOOKUP($U8503,[1]C8842!$G$2:$M$145,3,FALSE),0),0)</f>
        <v>0</v>
      </c>
      <c r="W8503">
        <f>VLOOKUP(RIGHT($V$1,5),Key!$A$9:$B$14,2,FALSE)</f>
        <v>10.199999999999999</v>
      </c>
      <c r="X8503">
        <f t="shared" si="664"/>
        <v>0</v>
      </c>
      <c r="Y8503">
        <f>VLOOKUP(RIGHT($X$1,5),Key!$A$9:$B$14,2,FALSE)</f>
        <v>3.7</v>
      </c>
      <c r="Z8503">
        <f t="shared" si="662"/>
        <v>10.199999999999999</v>
      </c>
      <c r="AA8503">
        <f t="shared" si="663"/>
        <v>0</v>
      </c>
    </row>
    <row r="8504" spans="1:27" x14ac:dyDescent="0.3">
      <c r="A8504">
        <v>100067</v>
      </c>
      <c r="B8504">
        <v>230922</v>
      </c>
      <c r="C8504" s="3">
        <v>44130.854166666664</v>
      </c>
      <c r="D8504">
        <v>1</v>
      </c>
      <c r="E8504">
        <v>1</v>
      </c>
      <c r="F8504" t="s">
        <v>25</v>
      </c>
      <c r="G8504">
        <v>1</v>
      </c>
      <c r="H8504">
        <v>61.964840000000002</v>
      </c>
      <c r="I8504">
        <v>18.429690000000001</v>
      </c>
      <c r="J8504">
        <v>1.046875</v>
      </c>
      <c r="K8504">
        <v>57.023440000000001</v>
      </c>
      <c r="L8504" s="3">
        <v>44130.606944444444</v>
      </c>
      <c r="M8504">
        <v>17.18</v>
      </c>
      <c r="N8504" t="s">
        <v>28</v>
      </c>
      <c r="P8504">
        <f>(C8504-Key!$B$1)*24</f>
        <v>5.4499999999534339</v>
      </c>
      <c r="Q8504">
        <f>(Key!$B$2-'17.1'!C8504)*24</f>
        <v>-2.4999999999417923</v>
      </c>
      <c r="R8504" s="3">
        <f>C8504-(M8504-Key!$B$5)/(24*Key!$B$6)</f>
        <v>44130.840351851846</v>
      </c>
      <c r="S8504">
        <f>M8504-Key!$B$5</f>
        <v>14.92</v>
      </c>
      <c r="T8504" s="2">
        <f t="shared" si="660"/>
        <v>44129.854166666664</v>
      </c>
      <c r="U8504" t="str">
        <f t="shared" si="661"/>
        <v>10-25-2020 20:30</v>
      </c>
      <c r="V8504">
        <f>IFERROR(IF(W8504=Z8504,VLOOKUP($U8504,[1]C8842!$G$2:$M$145,3,FALSE),0),0)</f>
        <v>0</v>
      </c>
      <c r="W8504">
        <f>VLOOKUP(RIGHT($V$1,5),Key!$A$9:$B$14,2,FALSE)</f>
        <v>10.199999999999999</v>
      </c>
      <c r="X8504">
        <f t="shared" si="664"/>
        <v>0</v>
      </c>
      <c r="Y8504">
        <f>VLOOKUP(RIGHT($X$1,5),Key!$A$9:$B$14,2,FALSE)</f>
        <v>3.7</v>
      </c>
      <c r="Z8504">
        <f t="shared" si="662"/>
        <v>10.199999999999999</v>
      </c>
      <c r="AA8504">
        <f t="shared" si="663"/>
        <v>0</v>
      </c>
    </row>
    <row r="8505" spans="1:27" x14ac:dyDescent="0.3">
      <c r="A8505">
        <v>100067</v>
      </c>
      <c r="B8505">
        <v>230922</v>
      </c>
      <c r="C8505" s="3">
        <v>44130.854166666664</v>
      </c>
      <c r="D8505">
        <v>1</v>
      </c>
      <c r="E8505">
        <v>1</v>
      </c>
      <c r="F8505" t="s">
        <v>25</v>
      </c>
      <c r="G8505">
        <v>1</v>
      </c>
      <c r="H8505">
        <v>63.753909999999998</v>
      </c>
      <c r="I8505">
        <v>16.6875</v>
      </c>
      <c r="J8505">
        <v>0.9453125</v>
      </c>
      <c r="K8505">
        <v>58.023440000000001</v>
      </c>
      <c r="L8505" s="3">
        <v>44130.606944444444</v>
      </c>
      <c r="M8505">
        <v>17.18</v>
      </c>
      <c r="N8505" t="s">
        <v>28</v>
      </c>
      <c r="P8505">
        <f>(C8505-Key!$B$1)*24</f>
        <v>5.4499999999534339</v>
      </c>
      <c r="Q8505">
        <f>(Key!$B$2-'17.1'!C8505)*24</f>
        <v>-2.4999999999417923</v>
      </c>
      <c r="R8505" s="3">
        <f>C8505-(M8505-Key!$B$5)/(24*Key!$B$6)</f>
        <v>44130.840351851846</v>
      </c>
      <c r="S8505">
        <f>M8505-Key!$B$5</f>
        <v>14.92</v>
      </c>
      <c r="T8505" s="2">
        <f t="shared" si="660"/>
        <v>44129.854166666664</v>
      </c>
      <c r="U8505" t="str">
        <f t="shared" si="661"/>
        <v>10-25-2020 20:30</v>
      </c>
      <c r="V8505">
        <f>IFERROR(IF(W8505=Z8505,VLOOKUP($U8505,[1]C8842!$G$2:$M$145,3,FALSE),0),0)</f>
        <v>0</v>
      </c>
      <c r="W8505">
        <f>VLOOKUP(RIGHT($V$1,5),Key!$A$9:$B$14,2,FALSE)</f>
        <v>10.199999999999999</v>
      </c>
      <c r="X8505">
        <f t="shared" si="664"/>
        <v>0</v>
      </c>
      <c r="Y8505">
        <f>VLOOKUP(RIGHT($X$1,5),Key!$A$9:$B$14,2,FALSE)</f>
        <v>3.7</v>
      </c>
      <c r="Z8505">
        <f t="shared" si="662"/>
        <v>10.199999999999999</v>
      </c>
      <c r="AA8505">
        <f t="shared" si="663"/>
        <v>0</v>
      </c>
    </row>
    <row r="8506" spans="1:27" x14ac:dyDescent="0.3">
      <c r="A8506">
        <v>100067</v>
      </c>
      <c r="B8506">
        <v>230922</v>
      </c>
      <c r="C8506" s="3">
        <v>44130.854166666664</v>
      </c>
      <c r="D8506">
        <v>1</v>
      </c>
      <c r="E8506">
        <v>1</v>
      </c>
      <c r="F8506" t="s">
        <v>25</v>
      </c>
      <c r="G8506">
        <v>2</v>
      </c>
      <c r="H8506">
        <v>62.617190000000001</v>
      </c>
      <c r="I8506">
        <v>22.21875</v>
      </c>
      <c r="J8506">
        <v>1.199219</v>
      </c>
      <c r="K8506">
        <v>58.023440000000001</v>
      </c>
      <c r="L8506" s="3">
        <v>44130.606944444444</v>
      </c>
      <c r="M8506">
        <v>17.18</v>
      </c>
      <c r="N8506" t="s">
        <v>28</v>
      </c>
      <c r="P8506">
        <f>(C8506-Key!$B$1)*24</f>
        <v>5.4499999999534339</v>
      </c>
      <c r="Q8506">
        <f>(Key!$B$2-'17.1'!C8506)*24</f>
        <v>-2.4999999999417923</v>
      </c>
      <c r="R8506" s="3">
        <f>C8506-(M8506-Key!$B$5)/(24*Key!$B$6)</f>
        <v>44130.840351851846</v>
      </c>
      <c r="S8506">
        <f>M8506-Key!$B$5</f>
        <v>14.92</v>
      </c>
      <c r="T8506" s="2">
        <f t="shared" si="660"/>
        <v>44129.854166666664</v>
      </c>
      <c r="U8506" t="str">
        <f t="shared" si="661"/>
        <v>10-25-2020 20:30</v>
      </c>
      <c r="V8506">
        <f>IFERROR(IF(W8506=Z8506,VLOOKUP($U8506,[1]C8842!$G$2:$M$145,3,FALSE),0),0)</f>
        <v>0</v>
      </c>
      <c r="W8506">
        <f>VLOOKUP(RIGHT($V$1,5),Key!$A$9:$B$14,2,FALSE)</f>
        <v>10.199999999999999</v>
      </c>
      <c r="X8506">
        <f t="shared" si="664"/>
        <v>0</v>
      </c>
      <c r="Y8506">
        <f>VLOOKUP(RIGHT($X$1,5),Key!$A$9:$B$14,2,FALSE)</f>
        <v>3.7</v>
      </c>
      <c r="Z8506">
        <f t="shared" si="662"/>
        <v>10.199999999999999</v>
      </c>
      <c r="AA8506">
        <f t="shared" si="663"/>
        <v>0</v>
      </c>
    </row>
    <row r="8507" spans="1:27" x14ac:dyDescent="0.3">
      <c r="A8507">
        <v>100067</v>
      </c>
      <c r="B8507">
        <v>230922</v>
      </c>
      <c r="C8507" s="3">
        <v>44130.854166666664</v>
      </c>
      <c r="D8507">
        <v>0</v>
      </c>
      <c r="E8507">
        <v>2</v>
      </c>
      <c r="F8507" t="s">
        <v>25</v>
      </c>
      <c r="G8507">
        <v>4</v>
      </c>
      <c r="H8507">
        <v>58.394530000000003</v>
      </c>
      <c r="I8507">
        <v>70.121089999999995</v>
      </c>
      <c r="J8507">
        <v>3.46875</v>
      </c>
      <c r="K8507">
        <v>46.019530000000003</v>
      </c>
      <c r="L8507" s="3">
        <v>44130.606944444444</v>
      </c>
      <c r="M8507">
        <v>17.18</v>
      </c>
      <c r="N8507" t="s">
        <v>28</v>
      </c>
      <c r="P8507">
        <f>(C8507-Key!$B$1)*24</f>
        <v>5.4499999999534339</v>
      </c>
      <c r="Q8507">
        <f>(Key!$B$2-'17.1'!C8507)*24</f>
        <v>-2.4999999999417923</v>
      </c>
      <c r="R8507" s="3">
        <f>C8507-(M8507-Key!$B$5)/(24*Key!$B$6)</f>
        <v>44130.840351851846</v>
      </c>
      <c r="S8507">
        <f>M8507-Key!$B$5</f>
        <v>14.92</v>
      </c>
      <c r="T8507" s="2">
        <f t="shared" si="660"/>
        <v>44129.854166666664</v>
      </c>
      <c r="U8507" t="str">
        <f t="shared" si="661"/>
        <v>10-25-2020 20:30</v>
      </c>
      <c r="V8507">
        <f>IFERROR(IF(W8507=Z8507,VLOOKUP($U8507,[1]C8842!$G$2:$M$145,3,FALSE),0),0)</f>
        <v>0</v>
      </c>
      <c r="W8507">
        <f>VLOOKUP(RIGHT($V$1,5),Key!$A$9:$B$14,2,FALSE)</f>
        <v>10.199999999999999</v>
      </c>
      <c r="X8507">
        <f t="shared" si="664"/>
        <v>0</v>
      </c>
      <c r="Y8507">
        <f>VLOOKUP(RIGHT($X$1,5),Key!$A$9:$B$14,2,FALSE)</f>
        <v>3.7</v>
      </c>
      <c r="Z8507">
        <f t="shared" si="662"/>
        <v>10.199999999999999</v>
      </c>
      <c r="AA8507">
        <f t="shared" si="663"/>
        <v>0</v>
      </c>
    </row>
    <row r="8508" spans="1:27" x14ac:dyDescent="0.3">
      <c r="A8508">
        <v>100067</v>
      </c>
      <c r="B8508">
        <v>230922</v>
      </c>
      <c r="C8508" s="3">
        <v>44130.854166666664</v>
      </c>
      <c r="D8508">
        <v>1</v>
      </c>
      <c r="E8508">
        <v>1</v>
      </c>
      <c r="F8508" t="s">
        <v>25</v>
      </c>
      <c r="G8508">
        <v>1</v>
      </c>
      <c r="H8508">
        <v>64.082030000000003</v>
      </c>
      <c r="I8508">
        <v>14.089840000000001</v>
      </c>
      <c r="J8508">
        <v>0.83203130000000003</v>
      </c>
      <c r="K8508">
        <v>58.023440000000001</v>
      </c>
      <c r="L8508" s="3">
        <v>44130.606944444444</v>
      </c>
      <c r="M8508">
        <v>17.18</v>
      </c>
      <c r="N8508" t="s">
        <v>28</v>
      </c>
      <c r="P8508">
        <f>(C8508-Key!$B$1)*24</f>
        <v>5.4499999999534339</v>
      </c>
      <c r="Q8508">
        <f>(Key!$B$2-'17.1'!C8508)*24</f>
        <v>-2.4999999999417923</v>
      </c>
      <c r="R8508" s="3">
        <f>C8508-(M8508-Key!$B$5)/(24*Key!$B$6)</f>
        <v>44130.840351851846</v>
      </c>
      <c r="S8508">
        <f>M8508-Key!$B$5</f>
        <v>14.92</v>
      </c>
      <c r="T8508" s="2">
        <f t="shared" si="660"/>
        <v>44129.854166666664</v>
      </c>
      <c r="U8508" t="str">
        <f t="shared" si="661"/>
        <v>10-25-2020 20:30</v>
      </c>
      <c r="V8508">
        <f>IFERROR(IF(W8508=Z8508,VLOOKUP($U8508,[1]C8842!$G$2:$M$145,3,FALSE),0),0)</f>
        <v>0</v>
      </c>
      <c r="W8508">
        <f>VLOOKUP(RIGHT($V$1,5),Key!$A$9:$B$14,2,FALSE)</f>
        <v>10.199999999999999</v>
      </c>
      <c r="X8508">
        <f t="shared" si="664"/>
        <v>0</v>
      </c>
      <c r="Y8508">
        <f>VLOOKUP(RIGHT($X$1,5),Key!$A$9:$B$14,2,FALSE)</f>
        <v>3.7</v>
      </c>
      <c r="Z8508">
        <f t="shared" si="662"/>
        <v>10.199999999999999</v>
      </c>
      <c r="AA8508">
        <f t="shared" si="663"/>
        <v>0</v>
      </c>
    </row>
    <row r="8509" spans="1:27" x14ac:dyDescent="0.3">
      <c r="A8509">
        <v>100067</v>
      </c>
      <c r="B8509">
        <v>230922</v>
      </c>
      <c r="C8509" s="3">
        <v>44130.854166666664</v>
      </c>
      <c r="D8509">
        <v>1</v>
      </c>
      <c r="E8509">
        <v>1</v>
      </c>
      <c r="F8509" t="s">
        <v>25</v>
      </c>
      <c r="G8509">
        <v>1</v>
      </c>
      <c r="H8509">
        <v>65.480469999999997</v>
      </c>
      <c r="I8509">
        <v>13.039059999999999</v>
      </c>
      <c r="J8509">
        <v>0.7734375</v>
      </c>
      <c r="K8509">
        <v>56.023440000000001</v>
      </c>
      <c r="L8509" s="3">
        <v>44130.606944444444</v>
      </c>
      <c r="M8509">
        <v>17.18</v>
      </c>
      <c r="N8509" t="s">
        <v>28</v>
      </c>
      <c r="P8509">
        <f>(C8509-Key!$B$1)*24</f>
        <v>5.4499999999534339</v>
      </c>
      <c r="Q8509">
        <f>(Key!$B$2-'17.1'!C8509)*24</f>
        <v>-2.4999999999417923</v>
      </c>
      <c r="R8509" s="3">
        <f>C8509-(M8509-Key!$B$5)/(24*Key!$B$6)</f>
        <v>44130.840351851846</v>
      </c>
      <c r="S8509">
        <f>M8509-Key!$B$5</f>
        <v>14.92</v>
      </c>
      <c r="T8509" s="2">
        <f t="shared" si="660"/>
        <v>44129.854166666664</v>
      </c>
      <c r="U8509" t="str">
        <f t="shared" si="661"/>
        <v>10-25-2020 20:30</v>
      </c>
      <c r="V8509">
        <f>IFERROR(IF(W8509=Z8509,VLOOKUP($U8509,[1]C8842!$G$2:$M$145,3,FALSE),0),0)</f>
        <v>0</v>
      </c>
      <c r="W8509">
        <f>VLOOKUP(RIGHT($V$1,5),Key!$A$9:$B$14,2,FALSE)</f>
        <v>10.199999999999999</v>
      </c>
      <c r="X8509">
        <f t="shared" si="664"/>
        <v>0</v>
      </c>
      <c r="Y8509">
        <f>VLOOKUP(RIGHT($X$1,5),Key!$A$9:$B$14,2,FALSE)</f>
        <v>3.7</v>
      </c>
      <c r="Z8509">
        <f t="shared" si="662"/>
        <v>10.199999999999999</v>
      </c>
      <c r="AA8509">
        <f t="shared" si="663"/>
        <v>0</v>
      </c>
    </row>
    <row r="8510" spans="1:27" x14ac:dyDescent="0.3">
      <c r="A8510">
        <v>100067</v>
      </c>
      <c r="B8510">
        <v>230922</v>
      </c>
      <c r="C8510" s="3">
        <v>44130.854166666664</v>
      </c>
      <c r="D8510">
        <v>2</v>
      </c>
      <c r="E8510">
        <v>1</v>
      </c>
      <c r="F8510" t="s">
        <v>26</v>
      </c>
      <c r="G8510">
        <v>1</v>
      </c>
      <c r="H8510">
        <v>72.285160000000005</v>
      </c>
      <c r="I8510">
        <v>19.785160000000001</v>
      </c>
      <c r="J8510">
        <v>0.94921880000000003</v>
      </c>
      <c r="K8510">
        <v>80.03125</v>
      </c>
      <c r="L8510" s="3">
        <v>44130.606944444444</v>
      </c>
      <c r="M8510">
        <v>17.18</v>
      </c>
      <c r="N8510" t="s">
        <v>28</v>
      </c>
      <c r="P8510">
        <f>(C8510-Key!$B$1)*24</f>
        <v>5.4499999999534339</v>
      </c>
      <c r="Q8510">
        <f>(Key!$B$2-'17.1'!C8510)*24</f>
        <v>-2.4999999999417923</v>
      </c>
      <c r="R8510" s="3">
        <f>C8510-(M8510-Key!$B$5)/(24*Key!$B$6)</f>
        <v>44130.840351851846</v>
      </c>
      <c r="S8510">
        <f>M8510-Key!$B$5</f>
        <v>14.92</v>
      </c>
      <c r="T8510" s="2">
        <f t="shared" si="660"/>
        <v>44129.854166666664</v>
      </c>
      <c r="U8510" t="str">
        <f t="shared" si="661"/>
        <v>10-25-2020 20:30</v>
      </c>
      <c r="V8510">
        <f>IFERROR(IF(W8510=Z8510,VLOOKUP($U8510,[1]C8842!$G$2:$M$145,3,FALSE),0),0)</f>
        <v>0</v>
      </c>
      <c r="W8510">
        <f>VLOOKUP(RIGHT($V$1,5),Key!$A$9:$B$14,2,FALSE)</f>
        <v>10.199999999999999</v>
      </c>
      <c r="X8510">
        <f t="shared" si="664"/>
        <v>0</v>
      </c>
      <c r="Y8510">
        <f>VLOOKUP(RIGHT($X$1,5),Key!$A$9:$B$14,2,FALSE)</f>
        <v>3.7</v>
      </c>
      <c r="Z8510">
        <f t="shared" si="662"/>
        <v>10.199999999999999</v>
      </c>
      <c r="AA8510">
        <f t="shared" si="663"/>
        <v>0</v>
      </c>
    </row>
    <row r="8511" spans="1:27" x14ac:dyDescent="0.3">
      <c r="A8511">
        <v>100067</v>
      </c>
      <c r="B8511">
        <v>230922</v>
      </c>
      <c r="C8511" s="3">
        <v>44130.854166666664</v>
      </c>
      <c r="D8511">
        <v>3</v>
      </c>
      <c r="E8511">
        <v>2</v>
      </c>
      <c r="F8511" t="s">
        <v>26</v>
      </c>
      <c r="G8511">
        <v>1</v>
      </c>
      <c r="H8511">
        <v>58.53125</v>
      </c>
      <c r="I8511">
        <v>17.808589999999999</v>
      </c>
      <c r="J8511">
        <v>1.082031</v>
      </c>
      <c r="K8511">
        <v>96.039060000000006</v>
      </c>
      <c r="L8511" s="3">
        <v>44130.606944444444</v>
      </c>
      <c r="M8511">
        <v>17.18</v>
      </c>
      <c r="N8511" t="s">
        <v>28</v>
      </c>
      <c r="P8511">
        <f>(C8511-Key!$B$1)*24</f>
        <v>5.4499999999534339</v>
      </c>
      <c r="Q8511">
        <f>(Key!$B$2-'17.1'!C8511)*24</f>
        <v>-2.4999999999417923</v>
      </c>
      <c r="R8511" s="3">
        <f>C8511-(M8511-Key!$B$5)/(24*Key!$B$6)</f>
        <v>44130.840351851846</v>
      </c>
      <c r="S8511">
        <f>M8511-Key!$B$5</f>
        <v>14.92</v>
      </c>
      <c r="T8511" s="2">
        <f t="shared" si="660"/>
        <v>44129.854166666664</v>
      </c>
      <c r="U8511" t="str">
        <f t="shared" si="661"/>
        <v>10-25-2020 20:30</v>
      </c>
      <c r="V8511">
        <f>IFERROR(IF(W8511=Z8511,VLOOKUP($U8511,[1]C8842!$G$2:$M$145,3,FALSE),0),0)</f>
        <v>0</v>
      </c>
      <c r="W8511">
        <f>VLOOKUP(RIGHT($V$1,5),Key!$A$9:$B$14,2,FALSE)</f>
        <v>10.199999999999999</v>
      </c>
      <c r="X8511">
        <f t="shared" si="664"/>
        <v>0</v>
      </c>
      <c r="Y8511">
        <f>VLOOKUP(RIGHT($X$1,5),Key!$A$9:$B$14,2,FALSE)</f>
        <v>3.7</v>
      </c>
      <c r="Z8511">
        <f t="shared" si="662"/>
        <v>10.199999999999999</v>
      </c>
      <c r="AA8511">
        <f t="shared" si="663"/>
        <v>0</v>
      </c>
    </row>
    <row r="8512" spans="1:27" x14ac:dyDescent="0.3">
      <c r="A8512">
        <v>100067</v>
      </c>
      <c r="B8512">
        <v>230922</v>
      </c>
      <c r="C8512" s="3">
        <v>44130.854166666664</v>
      </c>
      <c r="D8512">
        <v>3</v>
      </c>
      <c r="E8512">
        <v>2</v>
      </c>
      <c r="F8512" t="s">
        <v>26</v>
      </c>
      <c r="G8512">
        <v>1</v>
      </c>
      <c r="H8512">
        <v>71.398439999999994</v>
      </c>
      <c r="I8512">
        <v>14.089840000000001</v>
      </c>
      <c r="J8512">
        <v>0.74609380000000003</v>
      </c>
      <c r="K8512">
        <v>93.039060000000006</v>
      </c>
      <c r="L8512" s="3">
        <v>44130.606944444444</v>
      </c>
      <c r="M8512">
        <v>17.18</v>
      </c>
      <c r="N8512" t="s">
        <v>28</v>
      </c>
      <c r="P8512">
        <f>(C8512-Key!$B$1)*24</f>
        <v>5.4499999999534339</v>
      </c>
      <c r="Q8512">
        <f>(Key!$B$2-'17.1'!C8512)*24</f>
        <v>-2.4999999999417923</v>
      </c>
      <c r="R8512" s="3">
        <f>C8512-(M8512-Key!$B$5)/(24*Key!$B$6)</f>
        <v>44130.840351851846</v>
      </c>
      <c r="S8512">
        <f>M8512-Key!$B$5</f>
        <v>14.92</v>
      </c>
      <c r="T8512" s="2">
        <f t="shared" si="660"/>
        <v>44129.854166666664</v>
      </c>
      <c r="U8512" t="str">
        <f t="shared" si="661"/>
        <v>10-25-2020 20:30</v>
      </c>
      <c r="V8512">
        <f>IFERROR(IF(W8512=Z8512,VLOOKUP($U8512,[1]C8842!$G$2:$M$145,3,FALSE),0),0)</f>
        <v>0</v>
      </c>
      <c r="W8512">
        <f>VLOOKUP(RIGHT($V$1,5),Key!$A$9:$B$14,2,FALSE)</f>
        <v>10.199999999999999</v>
      </c>
      <c r="X8512">
        <f t="shared" si="664"/>
        <v>0</v>
      </c>
      <c r="Y8512">
        <f>VLOOKUP(RIGHT($X$1,5),Key!$A$9:$B$14,2,FALSE)</f>
        <v>3.7</v>
      </c>
      <c r="Z8512">
        <f t="shared" si="662"/>
        <v>10.199999999999999</v>
      </c>
      <c r="AA8512">
        <f t="shared" si="663"/>
        <v>0</v>
      </c>
    </row>
    <row r="8513" spans="1:27" x14ac:dyDescent="0.3">
      <c r="A8513">
        <v>100067</v>
      </c>
      <c r="B8513">
        <v>230922</v>
      </c>
      <c r="C8513" s="3">
        <v>44130.854166666664</v>
      </c>
      <c r="D8513">
        <v>0</v>
      </c>
      <c r="E8513">
        <v>2</v>
      </c>
      <c r="F8513" t="s">
        <v>25</v>
      </c>
      <c r="G8513">
        <v>2</v>
      </c>
      <c r="H8513">
        <v>44.738280000000003</v>
      </c>
      <c r="I8513">
        <v>24.132809999999999</v>
      </c>
      <c r="J8513">
        <v>1.792969</v>
      </c>
      <c r="K8513">
        <v>46.019530000000003</v>
      </c>
      <c r="L8513" s="3">
        <v>44130.606944444444</v>
      </c>
      <c r="M8513">
        <v>17.18</v>
      </c>
      <c r="N8513" t="s">
        <v>28</v>
      </c>
      <c r="P8513">
        <f>(C8513-Key!$B$1)*24</f>
        <v>5.4499999999534339</v>
      </c>
      <c r="Q8513">
        <f>(Key!$B$2-'17.1'!C8513)*24</f>
        <v>-2.4999999999417923</v>
      </c>
      <c r="R8513" s="3">
        <f>C8513-(M8513-Key!$B$5)/(24*Key!$B$6)</f>
        <v>44130.840351851846</v>
      </c>
      <c r="S8513">
        <f>M8513-Key!$B$5</f>
        <v>14.92</v>
      </c>
      <c r="T8513" s="2">
        <f t="shared" si="660"/>
        <v>44129.854166666664</v>
      </c>
      <c r="U8513" t="str">
        <f t="shared" si="661"/>
        <v>10-25-2020 20:30</v>
      </c>
      <c r="V8513">
        <f>IFERROR(IF(W8513=Z8513,VLOOKUP($U8513,[1]C8842!$G$2:$M$145,3,FALSE),0),0)</f>
        <v>0</v>
      </c>
      <c r="W8513">
        <f>VLOOKUP(RIGHT($V$1,5),Key!$A$9:$B$14,2,FALSE)</f>
        <v>10.199999999999999</v>
      </c>
      <c r="X8513">
        <f t="shared" si="664"/>
        <v>0</v>
      </c>
      <c r="Y8513">
        <f>VLOOKUP(RIGHT($X$1,5),Key!$A$9:$B$14,2,FALSE)</f>
        <v>3.7</v>
      </c>
      <c r="Z8513">
        <f t="shared" si="662"/>
        <v>10.199999999999999</v>
      </c>
      <c r="AA8513">
        <f t="shared" si="663"/>
        <v>0</v>
      </c>
    </row>
    <row r="8514" spans="1:27" x14ac:dyDescent="0.3">
      <c r="A8514">
        <v>100067</v>
      </c>
      <c r="B8514">
        <v>230922</v>
      </c>
      <c r="C8514" s="3">
        <v>44130.854166666664</v>
      </c>
      <c r="D8514">
        <v>3</v>
      </c>
      <c r="E8514">
        <v>2</v>
      </c>
      <c r="F8514" t="s">
        <v>26</v>
      </c>
      <c r="G8514">
        <v>3</v>
      </c>
      <c r="H8514">
        <v>65.742189999999994</v>
      </c>
      <c r="I8514">
        <v>39.472659999999998</v>
      </c>
      <c r="J8514">
        <v>1.839844</v>
      </c>
      <c r="K8514">
        <v>92.039060000000006</v>
      </c>
      <c r="L8514" s="3">
        <v>44130.606944444444</v>
      </c>
      <c r="M8514">
        <v>17.18</v>
      </c>
      <c r="N8514" t="s">
        <v>28</v>
      </c>
      <c r="P8514">
        <f>(C8514-Key!$B$1)*24</f>
        <v>5.4499999999534339</v>
      </c>
      <c r="Q8514">
        <f>(Key!$B$2-'17.1'!C8514)*24</f>
        <v>-2.4999999999417923</v>
      </c>
      <c r="R8514" s="3">
        <f>C8514-(M8514-Key!$B$5)/(24*Key!$B$6)</f>
        <v>44130.840351851846</v>
      </c>
      <c r="S8514">
        <f>M8514-Key!$B$5</f>
        <v>14.92</v>
      </c>
      <c r="T8514" s="2">
        <f t="shared" si="660"/>
        <v>44129.854166666664</v>
      </c>
      <c r="U8514" t="str">
        <f t="shared" si="661"/>
        <v>10-25-2020 20:30</v>
      </c>
      <c r="V8514">
        <f>IFERROR(IF(W8514=Z8514,VLOOKUP($U8514,[1]C8842!$G$2:$M$145,3,FALSE),0),0)</f>
        <v>0</v>
      </c>
      <c r="W8514">
        <f>VLOOKUP(RIGHT($V$1,5),Key!$A$9:$B$14,2,FALSE)</f>
        <v>10.199999999999999</v>
      </c>
      <c r="X8514">
        <f t="shared" si="664"/>
        <v>0</v>
      </c>
      <c r="Y8514">
        <f>VLOOKUP(RIGHT($X$1,5),Key!$A$9:$B$14,2,FALSE)</f>
        <v>3.7</v>
      </c>
      <c r="Z8514">
        <f t="shared" si="662"/>
        <v>10.199999999999999</v>
      </c>
      <c r="AA8514">
        <f t="shared" si="663"/>
        <v>0</v>
      </c>
    </row>
    <row r="8515" spans="1:27" x14ac:dyDescent="0.3">
      <c r="A8515">
        <v>100067</v>
      </c>
      <c r="B8515">
        <v>230922</v>
      </c>
      <c r="C8515" s="3">
        <v>44130.854166666664</v>
      </c>
      <c r="D8515">
        <v>2</v>
      </c>
      <c r="E8515">
        <v>1</v>
      </c>
      <c r="F8515" t="s">
        <v>26</v>
      </c>
      <c r="G8515">
        <v>2</v>
      </c>
      <c r="H8515">
        <v>75.558589999999995</v>
      </c>
      <c r="I8515">
        <v>23.691410000000001</v>
      </c>
      <c r="J8515">
        <v>1.042969</v>
      </c>
      <c r="K8515">
        <v>82.035160000000005</v>
      </c>
      <c r="L8515" s="3">
        <v>44130.606944444444</v>
      </c>
      <c r="M8515">
        <v>17.18</v>
      </c>
      <c r="N8515" t="s">
        <v>28</v>
      </c>
      <c r="P8515">
        <f>(C8515-Key!$B$1)*24</f>
        <v>5.4499999999534339</v>
      </c>
      <c r="Q8515">
        <f>(Key!$B$2-'17.1'!C8515)*24</f>
        <v>-2.4999999999417923</v>
      </c>
      <c r="R8515" s="3">
        <f>C8515-(M8515-Key!$B$5)/(24*Key!$B$6)</f>
        <v>44130.840351851846</v>
      </c>
      <c r="S8515">
        <f>M8515-Key!$B$5</f>
        <v>14.92</v>
      </c>
      <c r="T8515" s="2">
        <f t="shared" ref="T8515:T8578" si="665">ROUND(C8515*24*60/10,0)/(24*6)-1</f>
        <v>44129.854166666664</v>
      </c>
      <c r="U8515" t="str">
        <f t="shared" ref="U8515:U8578" si="666">TEXT(T8515,"mm-dd-yyyy hh:mm")</f>
        <v>10-25-2020 20:30</v>
      </c>
      <c r="V8515">
        <f>IFERROR(IF(W8515=Z8515,VLOOKUP($U8515,[1]C8842!$G$2:$M$145,3,FALSE),0),0)</f>
        <v>0</v>
      </c>
      <c r="W8515">
        <f>VLOOKUP(RIGHT($V$1,5),Key!$A$9:$B$14,2,FALSE)</f>
        <v>10.199999999999999</v>
      </c>
      <c r="X8515">
        <f t="shared" si="664"/>
        <v>0</v>
      </c>
      <c r="Y8515">
        <f>VLOOKUP(RIGHT($X$1,5),Key!$A$9:$B$14,2,FALSE)</f>
        <v>3.7</v>
      </c>
      <c r="Z8515">
        <f t="shared" ref="Z8515:Z8578" si="667">M8515-MIN(ABS(Y8515-M8515),ABS(W8515-M8515))</f>
        <v>10.199999999999999</v>
      </c>
      <c r="AA8515">
        <f t="shared" ref="AA8515:AA8578" si="668">SUM(V8515,X8515)</f>
        <v>0</v>
      </c>
    </row>
    <row r="8516" spans="1:27" x14ac:dyDescent="0.3">
      <c r="A8516">
        <v>100067</v>
      </c>
      <c r="B8516">
        <v>230922</v>
      </c>
      <c r="C8516" s="3">
        <v>44130.854166666664</v>
      </c>
      <c r="D8516">
        <v>3</v>
      </c>
      <c r="E8516">
        <v>2</v>
      </c>
      <c r="F8516" t="s">
        <v>26</v>
      </c>
      <c r="G8516">
        <v>1</v>
      </c>
      <c r="H8516">
        <v>72.296880000000002</v>
      </c>
      <c r="I8516">
        <v>18.23828</v>
      </c>
      <c r="J8516">
        <v>0.890625</v>
      </c>
      <c r="K8516">
        <v>94.039060000000006</v>
      </c>
      <c r="L8516" s="3">
        <v>44130.606944444444</v>
      </c>
      <c r="M8516">
        <v>17.18</v>
      </c>
      <c r="N8516" t="s">
        <v>28</v>
      </c>
      <c r="P8516">
        <f>(C8516-Key!$B$1)*24</f>
        <v>5.4499999999534339</v>
      </c>
      <c r="Q8516">
        <f>(Key!$B$2-'17.1'!C8516)*24</f>
        <v>-2.4999999999417923</v>
      </c>
      <c r="R8516" s="3">
        <f>C8516-(M8516-Key!$B$5)/(24*Key!$B$6)</f>
        <v>44130.840351851846</v>
      </c>
      <c r="S8516">
        <f>M8516-Key!$B$5</f>
        <v>14.92</v>
      </c>
      <c r="T8516" s="2">
        <f t="shared" si="665"/>
        <v>44129.854166666664</v>
      </c>
      <c r="U8516" t="str">
        <f t="shared" si="666"/>
        <v>10-25-2020 20:30</v>
      </c>
      <c r="V8516">
        <f>IFERROR(IF(W8516=Z8516,VLOOKUP($U8516,[1]C8842!$G$2:$M$145,3,FALSE),0),0)</f>
        <v>0</v>
      </c>
      <c r="W8516">
        <f>VLOOKUP(RIGHT($V$1,5),Key!$A$9:$B$14,2,FALSE)</f>
        <v>10.199999999999999</v>
      </c>
      <c r="X8516">
        <f t="shared" ref="X8516:X8579" si="669">$X$2</f>
        <v>0</v>
      </c>
      <c r="Y8516">
        <f>VLOOKUP(RIGHT($X$1,5),Key!$A$9:$B$14,2,FALSE)</f>
        <v>3.7</v>
      </c>
      <c r="Z8516">
        <f t="shared" si="667"/>
        <v>10.199999999999999</v>
      </c>
      <c r="AA8516">
        <f t="shared" si="668"/>
        <v>0</v>
      </c>
    </row>
    <row r="8517" spans="1:27" x14ac:dyDescent="0.3">
      <c r="A8517">
        <v>100067</v>
      </c>
      <c r="B8517">
        <v>230922</v>
      </c>
      <c r="C8517" s="3">
        <v>44130.854861111111</v>
      </c>
      <c r="D8517">
        <v>3</v>
      </c>
      <c r="E8517">
        <v>2</v>
      </c>
      <c r="F8517" t="s">
        <v>26</v>
      </c>
      <c r="G8517">
        <v>2</v>
      </c>
      <c r="H8517">
        <v>72.066410000000005</v>
      </c>
      <c r="I8517">
        <v>22.285160000000001</v>
      </c>
      <c r="J8517">
        <v>1.042969</v>
      </c>
      <c r="K8517">
        <v>94.039060000000006</v>
      </c>
      <c r="L8517" s="3">
        <v>44130.606944444444</v>
      </c>
      <c r="M8517">
        <v>17.18</v>
      </c>
      <c r="N8517" t="s">
        <v>28</v>
      </c>
      <c r="P8517">
        <f>(C8517-Key!$B$1)*24</f>
        <v>5.4666666666744277</v>
      </c>
      <c r="Q8517">
        <f>(Key!$B$2-'17.1'!C8517)*24</f>
        <v>-2.5166666666627862</v>
      </c>
      <c r="R8517" s="3">
        <f>C8517-(M8517-Key!$B$5)/(24*Key!$B$6)</f>
        <v>44130.841046296293</v>
      </c>
      <c r="S8517">
        <f>M8517-Key!$B$5</f>
        <v>14.92</v>
      </c>
      <c r="T8517" s="2">
        <f t="shared" si="665"/>
        <v>44129.854166666664</v>
      </c>
      <c r="U8517" t="str">
        <f t="shared" si="666"/>
        <v>10-25-2020 20:30</v>
      </c>
      <c r="V8517">
        <f>IFERROR(IF(W8517=Z8517,VLOOKUP($U8517,[1]C8842!$G$2:$M$145,3,FALSE),0),0)</f>
        <v>0</v>
      </c>
      <c r="W8517">
        <f>VLOOKUP(RIGHT($V$1,5),Key!$A$9:$B$14,2,FALSE)</f>
        <v>10.199999999999999</v>
      </c>
      <c r="X8517">
        <f t="shared" si="669"/>
        <v>0</v>
      </c>
      <c r="Y8517">
        <f>VLOOKUP(RIGHT($X$1,5),Key!$A$9:$B$14,2,FALSE)</f>
        <v>3.7</v>
      </c>
      <c r="Z8517">
        <f t="shared" si="667"/>
        <v>10.199999999999999</v>
      </c>
      <c r="AA8517">
        <f t="shared" si="668"/>
        <v>0</v>
      </c>
    </row>
    <row r="8518" spans="1:27" x14ac:dyDescent="0.3">
      <c r="A8518">
        <v>100067</v>
      </c>
      <c r="B8518">
        <v>230922</v>
      </c>
      <c r="C8518" s="3">
        <v>44130.854861111111</v>
      </c>
      <c r="D8518">
        <v>2</v>
      </c>
      <c r="E8518">
        <v>1</v>
      </c>
      <c r="F8518" t="s">
        <v>26</v>
      </c>
      <c r="G8518">
        <v>2</v>
      </c>
      <c r="H8518">
        <v>61.003909999999998</v>
      </c>
      <c r="I8518">
        <v>20.359380000000002</v>
      </c>
      <c r="J8518">
        <v>1.1484380000000001</v>
      </c>
      <c r="K8518">
        <v>82.035160000000005</v>
      </c>
      <c r="L8518" s="3">
        <v>44130.606944444444</v>
      </c>
      <c r="M8518">
        <v>17.18</v>
      </c>
      <c r="N8518" t="s">
        <v>28</v>
      </c>
      <c r="P8518">
        <f>(C8518-Key!$B$1)*24</f>
        <v>5.4666666666744277</v>
      </c>
      <c r="Q8518">
        <f>(Key!$B$2-'17.1'!C8518)*24</f>
        <v>-2.5166666666627862</v>
      </c>
      <c r="R8518" s="3">
        <f>C8518-(M8518-Key!$B$5)/(24*Key!$B$6)</f>
        <v>44130.841046296293</v>
      </c>
      <c r="S8518">
        <f>M8518-Key!$B$5</f>
        <v>14.92</v>
      </c>
      <c r="T8518" s="2">
        <f t="shared" si="665"/>
        <v>44129.854166666664</v>
      </c>
      <c r="U8518" t="str">
        <f t="shared" si="666"/>
        <v>10-25-2020 20:30</v>
      </c>
      <c r="V8518">
        <f>IFERROR(IF(W8518=Z8518,VLOOKUP($U8518,[1]C8842!$G$2:$M$145,3,FALSE),0),0)</f>
        <v>0</v>
      </c>
      <c r="W8518">
        <f>VLOOKUP(RIGHT($V$1,5),Key!$A$9:$B$14,2,FALSE)</f>
        <v>10.199999999999999</v>
      </c>
      <c r="X8518">
        <f t="shared" si="669"/>
        <v>0</v>
      </c>
      <c r="Y8518">
        <f>VLOOKUP(RIGHT($X$1,5),Key!$A$9:$B$14,2,FALSE)</f>
        <v>3.7</v>
      </c>
      <c r="Z8518">
        <f t="shared" si="667"/>
        <v>10.199999999999999</v>
      </c>
      <c r="AA8518">
        <f t="shared" si="668"/>
        <v>0</v>
      </c>
    </row>
    <row r="8519" spans="1:27" x14ac:dyDescent="0.3">
      <c r="A8519">
        <v>100067</v>
      </c>
      <c r="B8519">
        <v>230922</v>
      </c>
      <c r="C8519" s="3">
        <v>44130.854861111111</v>
      </c>
      <c r="D8519">
        <v>0</v>
      </c>
      <c r="E8519">
        <v>2</v>
      </c>
      <c r="F8519" t="s">
        <v>25</v>
      </c>
      <c r="G8519">
        <v>2</v>
      </c>
      <c r="H8519">
        <v>63.445309999999999</v>
      </c>
      <c r="I8519">
        <v>28.03125</v>
      </c>
      <c r="J8519">
        <v>1.425781</v>
      </c>
      <c r="K8519">
        <v>45.019530000000003</v>
      </c>
      <c r="L8519" s="3">
        <v>44130.606944444444</v>
      </c>
      <c r="M8519">
        <v>17.18</v>
      </c>
      <c r="N8519" t="s">
        <v>28</v>
      </c>
      <c r="P8519">
        <f>(C8519-Key!$B$1)*24</f>
        <v>5.4666666666744277</v>
      </c>
      <c r="Q8519">
        <f>(Key!$B$2-'17.1'!C8519)*24</f>
        <v>-2.5166666666627862</v>
      </c>
      <c r="R8519" s="3">
        <f>C8519-(M8519-Key!$B$5)/(24*Key!$B$6)</f>
        <v>44130.841046296293</v>
      </c>
      <c r="S8519">
        <f>M8519-Key!$B$5</f>
        <v>14.92</v>
      </c>
      <c r="T8519" s="2">
        <f t="shared" si="665"/>
        <v>44129.854166666664</v>
      </c>
      <c r="U8519" t="str">
        <f t="shared" si="666"/>
        <v>10-25-2020 20:30</v>
      </c>
      <c r="V8519">
        <f>IFERROR(IF(W8519=Z8519,VLOOKUP($U8519,[1]C8842!$G$2:$M$145,3,FALSE),0),0)</f>
        <v>0</v>
      </c>
      <c r="W8519">
        <f>VLOOKUP(RIGHT($V$1,5),Key!$A$9:$B$14,2,FALSE)</f>
        <v>10.199999999999999</v>
      </c>
      <c r="X8519">
        <f t="shared" si="669"/>
        <v>0</v>
      </c>
      <c r="Y8519">
        <f>VLOOKUP(RIGHT($X$1,5),Key!$A$9:$B$14,2,FALSE)</f>
        <v>3.7</v>
      </c>
      <c r="Z8519">
        <f t="shared" si="667"/>
        <v>10.199999999999999</v>
      </c>
      <c r="AA8519">
        <f t="shared" si="668"/>
        <v>0</v>
      </c>
    </row>
    <row r="8520" spans="1:27" x14ac:dyDescent="0.3">
      <c r="A8520">
        <v>100067</v>
      </c>
      <c r="B8520">
        <v>230922</v>
      </c>
      <c r="C8520" s="3">
        <v>44130.854861111111</v>
      </c>
      <c r="D8520">
        <v>1</v>
      </c>
      <c r="E8520">
        <v>1</v>
      </c>
      <c r="F8520" t="s">
        <v>25</v>
      </c>
      <c r="G8520">
        <v>1</v>
      </c>
      <c r="H8520">
        <v>63.246090000000002</v>
      </c>
      <c r="I8520">
        <v>19.410160000000001</v>
      </c>
      <c r="J8520">
        <v>1.066406</v>
      </c>
      <c r="K8520">
        <v>58.023440000000001</v>
      </c>
      <c r="L8520" s="3">
        <v>44130.606944444444</v>
      </c>
      <c r="M8520">
        <v>17.18</v>
      </c>
      <c r="N8520" t="s">
        <v>28</v>
      </c>
      <c r="P8520">
        <f>(C8520-Key!$B$1)*24</f>
        <v>5.4666666666744277</v>
      </c>
      <c r="Q8520">
        <f>(Key!$B$2-'17.1'!C8520)*24</f>
        <v>-2.5166666666627862</v>
      </c>
      <c r="R8520" s="3">
        <f>C8520-(M8520-Key!$B$5)/(24*Key!$B$6)</f>
        <v>44130.841046296293</v>
      </c>
      <c r="S8520">
        <f>M8520-Key!$B$5</f>
        <v>14.92</v>
      </c>
      <c r="T8520" s="2">
        <f t="shared" si="665"/>
        <v>44129.854166666664</v>
      </c>
      <c r="U8520" t="str">
        <f t="shared" si="666"/>
        <v>10-25-2020 20:30</v>
      </c>
      <c r="V8520">
        <f>IFERROR(IF(W8520=Z8520,VLOOKUP($U8520,[1]C8842!$G$2:$M$145,3,FALSE),0),0)</f>
        <v>0</v>
      </c>
      <c r="W8520">
        <f>VLOOKUP(RIGHT($V$1,5),Key!$A$9:$B$14,2,FALSE)</f>
        <v>10.199999999999999</v>
      </c>
      <c r="X8520">
        <f t="shared" si="669"/>
        <v>0</v>
      </c>
      <c r="Y8520">
        <f>VLOOKUP(RIGHT($X$1,5),Key!$A$9:$B$14,2,FALSE)</f>
        <v>3.7</v>
      </c>
      <c r="Z8520">
        <f t="shared" si="667"/>
        <v>10.199999999999999</v>
      </c>
      <c r="AA8520">
        <f t="shared" si="668"/>
        <v>0</v>
      </c>
    </row>
    <row r="8521" spans="1:27" x14ac:dyDescent="0.3">
      <c r="A8521">
        <v>100067</v>
      </c>
      <c r="B8521">
        <v>230922</v>
      </c>
      <c r="C8521" s="3">
        <v>44130.854861111111</v>
      </c>
      <c r="D8521">
        <v>1</v>
      </c>
      <c r="E8521">
        <v>1</v>
      </c>
      <c r="F8521" t="s">
        <v>25</v>
      </c>
      <c r="G8521">
        <v>1</v>
      </c>
      <c r="H8521">
        <v>73.898439999999994</v>
      </c>
      <c r="I8521">
        <v>14.621090000000001</v>
      </c>
      <c r="J8521">
        <v>0.73828130000000003</v>
      </c>
      <c r="K8521">
        <v>58.023440000000001</v>
      </c>
      <c r="L8521" s="3">
        <v>44130.606944444444</v>
      </c>
      <c r="M8521">
        <v>17.18</v>
      </c>
      <c r="N8521" t="s">
        <v>28</v>
      </c>
      <c r="P8521">
        <f>(C8521-Key!$B$1)*24</f>
        <v>5.4666666666744277</v>
      </c>
      <c r="Q8521">
        <f>(Key!$B$2-'17.1'!C8521)*24</f>
        <v>-2.5166666666627862</v>
      </c>
      <c r="R8521" s="3">
        <f>C8521-(M8521-Key!$B$5)/(24*Key!$B$6)</f>
        <v>44130.841046296293</v>
      </c>
      <c r="S8521">
        <f>M8521-Key!$B$5</f>
        <v>14.92</v>
      </c>
      <c r="T8521" s="2">
        <f t="shared" si="665"/>
        <v>44129.854166666664</v>
      </c>
      <c r="U8521" t="str">
        <f t="shared" si="666"/>
        <v>10-25-2020 20:30</v>
      </c>
      <c r="V8521">
        <f>IFERROR(IF(W8521=Z8521,VLOOKUP($U8521,[1]C8842!$G$2:$M$145,3,FALSE),0),0)</f>
        <v>0</v>
      </c>
      <c r="W8521">
        <f>VLOOKUP(RIGHT($V$1,5),Key!$A$9:$B$14,2,FALSE)</f>
        <v>10.199999999999999</v>
      </c>
      <c r="X8521">
        <f t="shared" si="669"/>
        <v>0</v>
      </c>
      <c r="Y8521">
        <f>VLOOKUP(RIGHT($X$1,5),Key!$A$9:$B$14,2,FALSE)</f>
        <v>3.7</v>
      </c>
      <c r="Z8521">
        <f t="shared" si="667"/>
        <v>10.199999999999999</v>
      </c>
      <c r="AA8521">
        <f t="shared" si="668"/>
        <v>0</v>
      </c>
    </row>
    <row r="8522" spans="1:27" x14ac:dyDescent="0.3">
      <c r="A8522">
        <v>100067</v>
      </c>
      <c r="B8522">
        <v>230922</v>
      </c>
      <c r="C8522" s="3">
        <v>44130.854861111111</v>
      </c>
      <c r="D8522">
        <v>2</v>
      </c>
      <c r="E8522">
        <v>1</v>
      </c>
      <c r="F8522" t="s">
        <v>26</v>
      </c>
      <c r="G8522">
        <v>1</v>
      </c>
      <c r="H8522">
        <v>73.703130000000002</v>
      </c>
      <c r="I8522">
        <v>18.503910000000001</v>
      </c>
      <c r="J8522">
        <v>0.8828125</v>
      </c>
      <c r="K8522">
        <v>80.03125</v>
      </c>
      <c r="L8522" s="3">
        <v>44130.606944444444</v>
      </c>
      <c r="M8522">
        <v>17.18</v>
      </c>
      <c r="N8522" t="s">
        <v>28</v>
      </c>
      <c r="P8522">
        <f>(C8522-Key!$B$1)*24</f>
        <v>5.4666666666744277</v>
      </c>
      <c r="Q8522">
        <f>(Key!$B$2-'17.1'!C8522)*24</f>
        <v>-2.5166666666627862</v>
      </c>
      <c r="R8522" s="3">
        <f>C8522-(M8522-Key!$B$5)/(24*Key!$B$6)</f>
        <v>44130.841046296293</v>
      </c>
      <c r="S8522">
        <f>M8522-Key!$B$5</f>
        <v>14.92</v>
      </c>
      <c r="T8522" s="2">
        <f t="shared" si="665"/>
        <v>44129.854166666664</v>
      </c>
      <c r="U8522" t="str">
        <f t="shared" si="666"/>
        <v>10-25-2020 20:30</v>
      </c>
      <c r="V8522">
        <f>IFERROR(IF(W8522=Z8522,VLOOKUP($U8522,[1]C8842!$G$2:$M$145,3,FALSE),0),0)</f>
        <v>0</v>
      </c>
      <c r="W8522">
        <f>VLOOKUP(RIGHT($V$1,5),Key!$A$9:$B$14,2,FALSE)</f>
        <v>10.199999999999999</v>
      </c>
      <c r="X8522">
        <f t="shared" si="669"/>
        <v>0</v>
      </c>
      <c r="Y8522">
        <f>VLOOKUP(RIGHT($X$1,5),Key!$A$9:$B$14,2,FALSE)</f>
        <v>3.7</v>
      </c>
      <c r="Z8522">
        <f t="shared" si="667"/>
        <v>10.199999999999999</v>
      </c>
      <c r="AA8522">
        <f t="shared" si="668"/>
        <v>0</v>
      </c>
    </row>
    <row r="8523" spans="1:27" x14ac:dyDescent="0.3">
      <c r="A8523">
        <v>100067</v>
      </c>
      <c r="B8523">
        <v>230922</v>
      </c>
      <c r="C8523" s="3">
        <v>44130.854861111111</v>
      </c>
      <c r="D8523">
        <v>3</v>
      </c>
      <c r="E8523">
        <v>2</v>
      </c>
      <c r="F8523" t="s">
        <v>26</v>
      </c>
      <c r="G8523">
        <v>1</v>
      </c>
      <c r="H8523">
        <v>71.082030000000003</v>
      </c>
      <c r="I8523">
        <v>15.40625</v>
      </c>
      <c r="J8523">
        <v>0.80078130000000003</v>
      </c>
      <c r="K8523">
        <v>94.039060000000006</v>
      </c>
      <c r="L8523" s="3">
        <v>44130.606944444444</v>
      </c>
      <c r="M8523">
        <v>17.18</v>
      </c>
      <c r="N8523" t="s">
        <v>28</v>
      </c>
      <c r="P8523">
        <f>(C8523-Key!$B$1)*24</f>
        <v>5.4666666666744277</v>
      </c>
      <c r="Q8523">
        <f>(Key!$B$2-'17.1'!C8523)*24</f>
        <v>-2.5166666666627862</v>
      </c>
      <c r="R8523" s="3">
        <f>C8523-(M8523-Key!$B$5)/(24*Key!$B$6)</f>
        <v>44130.841046296293</v>
      </c>
      <c r="S8523">
        <f>M8523-Key!$B$5</f>
        <v>14.92</v>
      </c>
      <c r="T8523" s="2">
        <f t="shared" si="665"/>
        <v>44129.854166666664</v>
      </c>
      <c r="U8523" t="str">
        <f t="shared" si="666"/>
        <v>10-25-2020 20:30</v>
      </c>
      <c r="V8523">
        <f>IFERROR(IF(W8523=Z8523,VLOOKUP($U8523,[1]C8842!$G$2:$M$145,3,FALSE),0),0)</f>
        <v>0</v>
      </c>
      <c r="W8523">
        <f>VLOOKUP(RIGHT($V$1,5),Key!$A$9:$B$14,2,FALSE)</f>
        <v>10.199999999999999</v>
      </c>
      <c r="X8523">
        <f t="shared" si="669"/>
        <v>0</v>
      </c>
      <c r="Y8523">
        <f>VLOOKUP(RIGHT($X$1,5),Key!$A$9:$B$14,2,FALSE)</f>
        <v>3.7</v>
      </c>
      <c r="Z8523">
        <f t="shared" si="667"/>
        <v>10.199999999999999</v>
      </c>
      <c r="AA8523">
        <f t="shared" si="668"/>
        <v>0</v>
      </c>
    </row>
    <row r="8524" spans="1:27" x14ac:dyDescent="0.3">
      <c r="A8524">
        <v>100067</v>
      </c>
      <c r="B8524">
        <v>230922</v>
      </c>
      <c r="C8524" s="3">
        <v>44130.854861111111</v>
      </c>
      <c r="D8524">
        <v>2</v>
      </c>
      <c r="E8524">
        <v>1</v>
      </c>
      <c r="F8524" t="s">
        <v>26</v>
      </c>
      <c r="G8524">
        <v>1</v>
      </c>
      <c r="H8524">
        <v>70.824219999999997</v>
      </c>
      <c r="I8524">
        <v>16.375</v>
      </c>
      <c r="J8524">
        <v>0.83984380000000003</v>
      </c>
      <c r="K8524">
        <v>79.03125</v>
      </c>
      <c r="L8524" s="3">
        <v>44130.606944444444</v>
      </c>
      <c r="M8524">
        <v>17.18</v>
      </c>
      <c r="N8524" t="s">
        <v>28</v>
      </c>
      <c r="P8524">
        <f>(C8524-Key!$B$1)*24</f>
        <v>5.4666666666744277</v>
      </c>
      <c r="Q8524">
        <f>(Key!$B$2-'17.1'!C8524)*24</f>
        <v>-2.5166666666627862</v>
      </c>
      <c r="R8524" s="3">
        <f>C8524-(M8524-Key!$B$5)/(24*Key!$B$6)</f>
        <v>44130.841046296293</v>
      </c>
      <c r="S8524">
        <f>M8524-Key!$B$5</f>
        <v>14.92</v>
      </c>
      <c r="T8524" s="2">
        <f t="shared" si="665"/>
        <v>44129.854166666664</v>
      </c>
      <c r="U8524" t="str">
        <f t="shared" si="666"/>
        <v>10-25-2020 20:30</v>
      </c>
      <c r="V8524">
        <f>IFERROR(IF(W8524=Z8524,VLOOKUP($U8524,[1]C8842!$G$2:$M$145,3,FALSE),0),0)</f>
        <v>0</v>
      </c>
      <c r="W8524">
        <f>VLOOKUP(RIGHT($V$1,5),Key!$A$9:$B$14,2,FALSE)</f>
        <v>10.199999999999999</v>
      </c>
      <c r="X8524">
        <f t="shared" si="669"/>
        <v>0</v>
      </c>
      <c r="Y8524">
        <f>VLOOKUP(RIGHT($X$1,5),Key!$A$9:$B$14,2,FALSE)</f>
        <v>3.7</v>
      </c>
      <c r="Z8524">
        <f t="shared" si="667"/>
        <v>10.199999999999999</v>
      </c>
      <c r="AA8524">
        <f t="shared" si="668"/>
        <v>0</v>
      </c>
    </row>
    <row r="8525" spans="1:27" x14ac:dyDescent="0.3">
      <c r="A8525">
        <v>100067</v>
      </c>
      <c r="B8525">
        <v>230922</v>
      </c>
      <c r="C8525" s="3">
        <v>44130.854861111111</v>
      </c>
      <c r="D8525">
        <v>3</v>
      </c>
      <c r="E8525">
        <v>2</v>
      </c>
      <c r="F8525" t="s">
        <v>26</v>
      </c>
      <c r="G8525">
        <v>1</v>
      </c>
      <c r="H8525">
        <v>71.152339999999995</v>
      </c>
      <c r="I8525">
        <v>13.40625</v>
      </c>
      <c r="J8525">
        <v>0.72265630000000003</v>
      </c>
      <c r="K8525">
        <v>94.039060000000006</v>
      </c>
      <c r="L8525" s="3">
        <v>44130.606944444444</v>
      </c>
      <c r="M8525">
        <v>17.18</v>
      </c>
      <c r="N8525" t="s">
        <v>28</v>
      </c>
      <c r="P8525">
        <f>(C8525-Key!$B$1)*24</f>
        <v>5.4666666666744277</v>
      </c>
      <c r="Q8525">
        <f>(Key!$B$2-'17.1'!C8525)*24</f>
        <v>-2.5166666666627862</v>
      </c>
      <c r="R8525" s="3">
        <f>C8525-(M8525-Key!$B$5)/(24*Key!$B$6)</f>
        <v>44130.841046296293</v>
      </c>
      <c r="S8525">
        <f>M8525-Key!$B$5</f>
        <v>14.92</v>
      </c>
      <c r="T8525" s="2">
        <f t="shared" si="665"/>
        <v>44129.854166666664</v>
      </c>
      <c r="U8525" t="str">
        <f t="shared" si="666"/>
        <v>10-25-2020 20:30</v>
      </c>
      <c r="V8525">
        <f>IFERROR(IF(W8525=Z8525,VLOOKUP($U8525,[1]C8842!$G$2:$M$145,3,FALSE),0),0)</f>
        <v>0</v>
      </c>
      <c r="W8525">
        <f>VLOOKUP(RIGHT($V$1,5),Key!$A$9:$B$14,2,FALSE)</f>
        <v>10.199999999999999</v>
      </c>
      <c r="X8525">
        <f t="shared" si="669"/>
        <v>0</v>
      </c>
      <c r="Y8525">
        <f>VLOOKUP(RIGHT($X$1,5),Key!$A$9:$B$14,2,FALSE)</f>
        <v>3.7</v>
      </c>
      <c r="Z8525">
        <f t="shared" si="667"/>
        <v>10.199999999999999</v>
      </c>
      <c r="AA8525">
        <f t="shared" si="668"/>
        <v>0</v>
      </c>
    </row>
    <row r="8526" spans="1:27" x14ac:dyDescent="0.3">
      <c r="A8526">
        <v>100067</v>
      </c>
      <c r="B8526">
        <v>230922</v>
      </c>
      <c r="C8526" s="3">
        <v>44130.854861111111</v>
      </c>
      <c r="D8526">
        <v>3</v>
      </c>
      <c r="E8526">
        <v>2</v>
      </c>
      <c r="F8526" t="s">
        <v>26</v>
      </c>
      <c r="G8526">
        <v>1</v>
      </c>
      <c r="H8526">
        <v>71.820310000000006</v>
      </c>
      <c r="I8526">
        <v>15.375</v>
      </c>
      <c r="J8526">
        <v>0.7890625</v>
      </c>
      <c r="K8526">
        <v>93.039060000000006</v>
      </c>
      <c r="L8526" s="3">
        <v>44130.606944444444</v>
      </c>
      <c r="M8526">
        <v>17.18</v>
      </c>
      <c r="N8526" t="s">
        <v>28</v>
      </c>
      <c r="P8526">
        <f>(C8526-Key!$B$1)*24</f>
        <v>5.4666666666744277</v>
      </c>
      <c r="Q8526">
        <f>(Key!$B$2-'17.1'!C8526)*24</f>
        <v>-2.5166666666627862</v>
      </c>
      <c r="R8526" s="3">
        <f>C8526-(M8526-Key!$B$5)/(24*Key!$B$6)</f>
        <v>44130.841046296293</v>
      </c>
      <c r="S8526">
        <f>M8526-Key!$B$5</f>
        <v>14.92</v>
      </c>
      <c r="T8526" s="2">
        <f t="shared" si="665"/>
        <v>44129.854166666664</v>
      </c>
      <c r="U8526" t="str">
        <f t="shared" si="666"/>
        <v>10-25-2020 20:30</v>
      </c>
      <c r="V8526">
        <f>IFERROR(IF(W8526=Z8526,VLOOKUP($U8526,[1]C8842!$G$2:$M$145,3,FALSE),0),0)</f>
        <v>0</v>
      </c>
      <c r="W8526">
        <f>VLOOKUP(RIGHT($V$1,5),Key!$A$9:$B$14,2,FALSE)</f>
        <v>10.199999999999999</v>
      </c>
      <c r="X8526">
        <f t="shared" si="669"/>
        <v>0</v>
      </c>
      <c r="Y8526">
        <f>VLOOKUP(RIGHT($X$1,5),Key!$A$9:$B$14,2,FALSE)</f>
        <v>3.7</v>
      </c>
      <c r="Z8526">
        <f t="shared" si="667"/>
        <v>10.199999999999999</v>
      </c>
      <c r="AA8526">
        <f t="shared" si="668"/>
        <v>0</v>
      </c>
    </row>
    <row r="8527" spans="1:27" x14ac:dyDescent="0.3">
      <c r="A8527">
        <v>100067</v>
      </c>
      <c r="B8527">
        <v>230922</v>
      </c>
      <c r="C8527" s="3">
        <v>44130.854861111111</v>
      </c>
      <c r="D8527">
        <v>1</v>
      </c>
      <c r="E8527">
        <v>1</v>
      </c>
      <c r="F8527" t="s">
        <v>25</v>
      </c>
      <c r="G8527">
        <v>1</v>
      </c>
      <c r="H8527">
        <v>70.167969999999997</v>
      </c>
      <c r="I8527">
        <v>15.20703</v>
      </c>
      <c r="J8527">
        <v>0.80078130000000003</v>
      </c>
      <c r="K8527">
        <v>57.023440000000001</v>
      </c>
      <c r="L8527" s="3">
        <v>44130.606944444444</v>
      </c>
      <c r="M8527">
        <v>17.18</v>
      </c>
      <c r="N8527" t="s">
        <v>28</v>
      </c>
      <c r="P8527">
        <f>(C8527-Key!$B$1)*24</f>
        <v>5.4666666666744277</v>
      </c>
      <c r="Q8527">
        <f>(Key!$B$2-'17.1'!C8527)*24</f>
        <v>-2.5166666666627862</v>
      </c>
      <c r="R8527" s="3">
        <f>C8527-(M8527-Key!$B$5)/(24*Key!$B$6)</f>
        <v>44130.841046296293</v>
      </c>
      <c r="S8527">
        <f>M8527-Key!$B$5</f>
        <v>14.92</v>
      </c>
      <c r="T8527" s="2">
        <f t="shared" si="665"/>
        <v>44129.854166666664</v>
      </c>
      <c r="U8527" t="str">
        <f t="shared" si="666"/>
        <v>10-25-2020 20:30</v>
      </c>
      <c r="V8527">
        <f>IFERROR(IF(W8527=Z8527,VLOOKUP($U8527,[1]C8842!$G$2:$M$145,3,FALSE),0),0)</f>
        <v>0</v>
      </c>
      <c r="W8527">
        <f>VLOOKUP(RIGHT($V$1,5),Key!$A$9:$B$14,2,FALSE)</f>
        <v>10.199999999999999</v>
      </c>
      <c r="X8527">
        <f t="shared" si="669"/>
        <v>0</v>
      </c>
      <c r="Y8527">
        <f>VLOOKUP(RIGHT($X$1,5),Key!$A$9:$B$14,2,FALSE)</f>
        <v>3.7</v>
      </c>
      <c r="Z8527">
        <f t="shared" si="667"/>
        <v>10.199999999999999</v>
      </c>
      <c r="AA8527">
        <f t="shared" si="668"/>
        <v>0</v>
      </c>
    </row>
    <row r="8528" spans="1:27" x14ac:dyDescent="0.3">
      <c r="A8528">
        <v>100067</v>
      </c>
      <c r="B8528">
        <v>230922</v>
      </c>
      <c r="C8528" s="3">
        <v>44130.854861111111</v>
      </c>
      <c r="D8528">
        <v>2</v>
      </c>
      <c r="E8528">
        <v>1</v>
      </c>
      <c r="F8528" t="s">
        <v>26</v>
      </c>
      <c r="G8528">
        <v>1</v>
      </c>
      <c r="H8528">
        <v>78.636719999999997</v>
      </c>
      <c r="I8528">
        <v>16.371089999999999</v>
      </c>
      <c r="J8528">
        <v>0.75390630000000003</v>
      </c>
      <c r="K8528">
        <v>80.03125</v>
      </c>
      <c r="L8528" s="3">
        <v>44130.606944444444</v>
      </c>
      <c r="M8528">
        <v>17.18</v>
      </c>
      <c r="N8528" t="s">
        <v>28</v>
      </c>
      <c r="P8528">
        <f>(C8528-Key!$B$1)*24</f>
        <v>5.4666666666744277</v>
      </c>
      <c r="Q8528">
        <f>(Key!$B$2-'17.1'!C8528)*24</f>
        <v>-2.5166666666627862</v>
      </c>
      <c r="R8528" s="3">
        <f>C8528-(M8528-Key!$B$5)/(24*Key!$B$6)</f>
        <v>44130.841046296293</v>
      </c>
      <c r="S8528">
        <f>M8528-Key!$B$5</f>
        <v>14.92</v>
      </c>
      <c r="T8528" s="2">
        <f t="shared" si="665"/>
        <v>44129.854166666664</v>
      </c>
      <c r="U8528" t="str">
        <f t="shared" si="666"/>
        <v>10-25-2020 20:30</v>
      </c>
      <c r="V8528">
        <f>IFERROR(IF(W8528=Z8528,VLOOKUP($U8528,[1]C8842!$G$2:$M$145,3,FALSE),0),0)</f>
        <v>0</v>
      </c>
      <c r="W8528">
        <f>VLOOKUP(RIGHT($V$1,5),Key!$A$9:$B$14,2,FALSE)</f>
        <v>10.199999999999999</v>
      </c>
      <c r="X8528">
        <f t="shared" si="669"/>
        <v>0</v>
      </c>
      <c r="Y8528">
        <f>VLOOKUP(RIGHT($X$1,5),Key!$A$9:$B$14,2,FALSE)</f>
        <v>3.7</v>
      </c>
      <c r="Z8528">
        <f t="shared" si="667"/>
        <v>10.199999999999999</v>
      </c>
      <c r="AA8528">
        <f t="shared" si="668"/>
        <v>0</v>
      </c>
    </row>
    <row r="8529" spans="1:27" x14ac:dyDescent="0.3">
      <c r="A8529">
        <v>100067</v>
      </c>
      <c r="B8529">
        <v>230922</v>
      </c>
      <c r="C8529" s="3">
        <v>44130.854861111111</v>
      </c>
      <c r="D8529">
        <v>0</v>
      </c>
      <c r="E8529">
        <v>2</v>
      </c>
      <c r="F8529" t="s">
        <v>25</v>
      </c>
      <c r="G8529">
        <v>5</v>
      </c>
      <c r="H8529">
        <v>61.207030000000003</v>
      </c>
      <c r="I8529">
        <v>100.1523</v>
      </c>
      <c r="J8529">
        <v>4.6171879999999996</v>
      </c>
      <c r="K8529">
        <v>47.019530000000003</v>
      </c>
      <c r="L8529" s="3">
        <v>44130.606944444444</v>
      </c>
      <c r="M8529">
        <v>17.18</v>
      </c>
      <c r="N8529" t="s">
        <v>28</v>
      </c>
      <c r="P8529">
        <f>(C8529-Key!$B$1)*24</f>
        <v>5.4666666666744277</v>
      </c>
      <c r="Q8529">
        <f>(Key!$B$2-'17.1'!C8529)*24</f>
        <v>-2.5166666666627862</v>
      </c>
      <c r="R8529" s="3">
        <f>C8529-(M8529-Key!$B$5)/(24*Key!$B$6)</f>
        <v>44130.841046296293</v>
      </c>
      <c r="S8529">
        <f>M8529-Key!$B$5</f>
        <v>14.92</v>
      </c>
      <c r="T8529" s="2">
        <f t="shared" si="665"/>
        <v>44129.854166666664</v>
      </c>
      <c r="U8529" t="str">
        <f t="shared" si="666"/>
        <v>10-25-2020 20:30</v>
      </c>
      <c r="V8529">
        <f>IFERROR(IF(W8529=Z8529,VLOOKUP($U8529,[1]C8842!$G$2:$M$145,3,FALSE),0),0)</f>
        <v>0</v>
      </c>
      <c r="W8529">
        <f>VLOOKUP(RIGHT($V$1,5),Key!$A$9:$B$14,2,FALSE)</f>
        <v>10.199999999999999</v>
      </c>
      <c r="X8529">
        <f t="shared" si="669"/>
        <v>0</v>
      </c>
      <c r="Y8529">
        <f>VLOOKUP(RIGHT($X$1,5),Key!$A$9:$B$14,2,FALSE)</f>
        <v>3.7</v>
      </c>
      <c r="Z8529">
        <f t="shared" si="667"/>
        <v>10.199999999999999</v>
      </c>
      <c r="AA8529">
        <f t="shared" si="668"/>
        <v>0</v>
      </c>
    </row>
    <row r="8530" spans="1:27" x14ac:dyDescent="0.3">
      <c r="A8530">
        <v>100067</v>
      </c>
      <c r="B8530">
        <v>230922</v>
      </c>
      <c r="C8530" s="3">
        <v>44130.854861111111</v>
      </c>
      <c r="D8530">
        <v>1</v>
      </c>
      <c r="E8530">
        <v>1</v>
      </c>
      <c r="F8530" t="s">
        <v>25</v>
      </c>
      <c r="G8530">
        <v>1</v>
      </c>
      <c r="H8530">
        <v>70.003910000000005</v>
      </c>
      <c r="I8530">
        <v>14.01172</v>
      </c>
      <c r="J8530">
        <v>0.7578125</v>
      </c>
      <c r="K8530">
        <v>58.023440000000001</v>
      </c>
      <c r="L8530" s="3">
        <v>44130.606944444444</v>
      </c>
      <c r="M8530">
        <v>17.18</v>
      </c>
      <c r="N8530" t="s">
        <v>28</v>
      </c>
      <c r="P8530">
        <f>(C8530-Key!$B$1)*24</f>
        <v>5.4666666666744277</v>
      </c>
      <c r="Q8530">
        <f>(Key!$B$2-'17.1'!C8530)*24</f>
        <v>-2.5166666666627862</v>
      </c>
      <c r="R8530" s="3">
        <f>C8530-(M8530-Key!$B$5)/(24*Key!$B$6)</f>
        <v>44130.841046296293</v>
      </c>
      <c r="S8530">
        <f>M8530-Key!$B$5</f>
        <v>14.92</v>
      </c>
      <c r="T8530" s="2">
        <f t="shared" si="665"/>
        <v>44129.854166666664</v>
      </c>
      <c r="U8530" t="str">
        <f t="shared" si="666"/>
        <v>10-25-2020 20:30</v>
      </c>
      <c r="V8530">
        <f>IFERROR(IF(W8530=Z8530,VLOOKUP($U8530,[1]C8842!$G$2:$M$145,3,FALSE),0),0)</f>
        <v>0</v>
      </c>
      <c r="W8530">
        <f>VLOOKUP(RIGHT($V$1,5),Key!$A$9:$B$14,2,FALSE)</f>
        <v>10.199999999999999</v>
      </c>
      <c r="X8530">
        <f t="shared" si="669"/>
        <v>0</v>
      </c>
      <c r="Y8530">
        <f>VLOOKUP(RIGHT($X$1,5),Key!$A$9:$B$14,2,FALSE)</f>
        <v>3.7</v>
      </c>
      <c r="Z8530">
        <f t="shared" si="667"/>
        <v>10.199999999999999</v>
      </c>
      <c r="AA8530">
        <f t="shared" si="668"/>
        <v>0</v>
      </c>
    </row>
    <row r="8531" spans="1:27" x14ac:dyDescent="0.3">
      <c r="A8531">
        <v>100067</v>
      </c>
      <c r="B8531">
        <v>230922</v>
      </c>
      <c r="C8531" s="3">
        <v>44130.854861111111</v>
      </c>
      <c r="D8531">
        <v>1</v>
      </c>
      <c r="E8531">
        <v>1</v>
      </c>
      <c r="F8531" t="s">
        <v>25</v>
      </c>
      <c r="G8531">
        <v>1</v>
      </c>
      <c r="H8531">
        <v>68.707030000000003</v>
      </c>
      <c r="I8531">
        <v>15.41797</v>
      </c>
      <c r="J8531">
        <v>0.828125</v>
      </c>
      <c r="K8531">
        <v>58.023440000000001</v>
      </c>
      <c r="L8531" s="3">
        <v>44130.606944444444</v>
      </c>
      <c r="M8531">
        <v>17.18</v>
      </c>
      <c r="N8531" t="s">
        <v>28</v>
      </c>
      <c r="P8531">
        <f>(C8531-Key!$B$1)*24</f>
        <v>5.4666666666744277</v>
      </c>
      <c r="Q8531">
        <f>(Key!$B$2-'17.1'!C8531)*24</f>
        <v>-2.5166666666627862</v>
      </c>
      <c r="R8531" s="3">
        <f>C8531-(M8531-Key!$B$5)/(24*Key!$B$6)</f>
        <v>44130.841046296293</v>
      </c>
      <c r="S8531">
        <f>M8531-Key!$B$5</f>
        <v>14.92</v>
      </c>
      <c r="T8531" s="2">
        <f t="shared" si="665"/>
        <v>44129.854166666664</v>
      </c>
      <c r="U8531" t="str">
        <f t="shared" si="666"/>
        <v>10-25-2020 20:30</v>
      </c>
      <c r="V8531">
        <f>IFERROR(IF(W8531=Z8531,VLOOKUP($U8531,[1]C8842!$G$2:$M$145,3,FALSE),0),0)</f>
        <v>0</v>
      </c>
      <c r="W8531">
        <f>VLOOKUP(RIGHT($V$1,5),Key!$A$9:$B$14,2,FALSE)</f>
        <v>10.199999999999999</v>
      </c>
      <c r="X8531">
        <f t="shared" si="669"/>
        <v>0</v>
      </c>
      <c r="Y8531">
        <f>VLOOKUP(RIGHT($X$1,5),Key!$A$9:$B$14,2,FALSE)</f>
        <v>3.7</v>
      </c>
      <c r="Z8531">
        <f t="shared" si="667"/>
        <v>10.199999999999999</v>
      </c>
      <c r="AA8531">
        <f t="shared" si="668"/>
        <v>0</v>
      </c>
    </row>
    <row r="8532" spans="1:27" x14ac:dyDescent="0.3">
      <c r="A8532">
        <v>100067</v>
      </c>
      <c r="B8532">
        <v>230922</v>
      </c>
      <c r="C8532" s="3">
        <v>44130.854861111111</v>
      </c>
      <c r="D8532">
        <v>2</v>
      </c>
      <c r="E8532">
        <v>1</v>
      </c>
      <c r="F8532" t="s">
        <v>26</v>
      </c>
      <c r="G8532">
        <v>1</v>
      </c>
      <c r="H8532">
        <v>68.476560000000006</v>
      </c>
      <c r="I8532">
        <v>15.09375</v>
      </c>
      <c r="J8532">
        <v>0.81640630000000003</v>
      </c>
      <c r="K8532">
        <v>80.03125</v>
      </c>
      <c r="L8532" s="3">
        <v>44130.606944444444</v>
      </c>
      <c r="M8532">
        <v>17.18</v>
      </c>
      <c r="N8532" t="s">
        <v>28</v>
      </c>
      <c r="P8532">
        <f>(C8532-Key!$B$1)*24</f>
        <v>5.4666666666744277</v>
      </c>
      <c r="Q8532">
        <f>(Key!$B$2-'17.1'!C8532)*24</f>
        <v>-2.5166666666627862</v>
      </c>
      <c r="R8532" s="3">
        <f>C8532-(M8532-Key!$B$5)/(24*Key!$B$6)</f>
        <v>44130.841046296293</v>
      </c>
      <c r="S8532">
        <f>M8532-Key!$B$5</f>
        <v>14.92</v>
      </c>
      <c r="T8532" s="2">
        <f t="shared" si="665"/>
        <v>44129.854166666664</v>
      </c>
      <c r="U8532" t="str">
        <f t="shared" si="666"/>
        <v>10-25-2020 20:30</v>
      </c>
      <c r="V8532">
        <f>IFERROR(IF(W8532=Z8532,VLOOKUP($U8532,[1]C8842!$G$2:$M$145,3,FALSE),0),0)</f>
        <v>0</v>
      </c>
      <c r="W8532">
        <f>VLOOKUP(RIGHT($V$1,5),Key!$A$9:$B$14,2,FALSE)</f>
        <v>10.199999999999999</v>
      </c>
      <c r="X8532">
        <f t="shared" si="669"/>
        <v>0</v>
      </c>
      <c r="Y8532">
        <f>VLOOKUP(RIGHT($X$1,5),Key!$A$9:$B$14,2,FALSE)</f>
        <v>3.7</v>
      </c>
      <c r="Z8532">
        <f t="shared" si="667"/>
        <v>10.199999999999999</v>
      </c>
      <c r="AA8532">
        <f t="shared" si="668"/>
        <v>0</v>
      </c>
    </row>
    <row r="8533" spans="1:27" x14ac:dyDescent="0.3">
      <c r="A8533">
        <v>100067</v>
      </c>
      <c r="B8533">
        <v>230922</v>
      </c>
      <c r="C8533" s="3">
        <v>44130.854861111111</v>
      </c>
      <c r="D8533">
        <v>3</v>
      </c>
      <c r="E8533">
        <v>2</v>
      </c>
      <c r="F8533" t="s">
        <v>26</v>
      </c>
      <c r="G8533">
        <v>2</v>
      </c>
      <c r="H8533">
        <v>61</v>
      </c>
      <c r="I8533">
        <v>21.003910000000001</v>
      </c>
      <c r="J8533">
        <v>1.175781</v>
      </c>
      <c r="K8533">
        <v>92.039060000000006</v>
      </c>
      <c r="L8533" s="3">
        <v>44130.606944444444</v>
      </c>
      <c r="M8533">
        <v>17.18</v>
      </c>
      <c r="N8533" t="s">
        <v>28</v>
      </c>
      <c r="P8533">
        <f>(C8533-Key!$B$1)*24</f>
        <v>5.4666666666744277</v>
      </c>
      <c r="Q8533">
        <f>(Key!$B$2-'17.1'!C8533)*24</f>
        <v>-2.5166666666627862</v>
      </c>
      <c r="R8533" s="3">
        <f>C8533-(M8533-Key!$B$5)/(24*Key!$B$6)</f>
        <v>44130.841046296293</v>
      </c>
      <c r="S8533">
        <f>M8533-Key!$B$5</f>
        <v>14.92</v>
      </c>
      <c r="T8533" s="2">
        <f t="shared" si="665"/>
        <v>44129.854166666664</v>
      </c>
      <c r="U8533" t="str">
        <f t="shared" si="666"/>
        <v>10-25-2020 20:30</v>
      </c>
      <c r="V8533">
        <f>IFERROR(IF(W8533=Z8533,VLOOKUP($U8533,[1]C8842!$G$2:$M$145,3,FALSE),0),0)</f>
        <v>0</v>
      </c>
      <c r="W8533">
        <f>VLOOKUP(RIGHT($V$1,5),Key!$A$9:$B$14,2,FALSE)</f>
        <v>10.199999999999999</v>
      </c>
      <c r="X8533">
        <f t="shared" si="669"/>
        <v>0</v>
      </c>
      <c r="Y8533">
        <f>VLOOKUP(RIGHT($X$1,5),Key!$A$9:$B$14,2,FALSE)</f>
        <v>3.7</v>
      </c>
      <c r="Z8533">
        <f t="shared" si="667"/>
        <v>10.199999999999999</v>
      </c>
      <c r="AA8533">
        <f t="shared" si="668"/>
        <v>0</v>
      </c>
    </row>
    <row r="8534" spans="1:27" x14ac:dyDescent="0.3">
      <c r="A8534">
        <v>100067</v>
      </c>
      <c r="B8534">
        <v>230922</v>
      </c>
      <c r="C8534" s="3">
        <v>44130.854861111111</v>
      </c>
      <c r="D8534">
        <v>2</v>
      </c>
      <c r="E8534">
        <v>1</v>
      </c>
      <c r="F8534" t="s">
        <v>26</v>
      </c>
      <c r="G8534">
        <v>2</v>
      </c>
      <c r="H8534">
        <v>66.171880000000002</v>
      </c>
      <c r="I8534">
        <v>20.742190000000001</v>
      </c>
      <c r="J8534">
        <v>1.074219</v>
      </c>
      <c r="K8534">
        <v>80.03125</v>
      </c>
      <c r="L8534" s="3">
        <v>44130.606944444444</v>
      </c>
      <c r="M8534">
        <v>17.18</v>
      </c>
      <c r="N8534" t="s">
        <v>28</v>
      </c>
      <c r="P8534">
        <f>(C8534-Key!$B$1)*24</f>
        <v>5.4666666666744277</v>
      </c>
      <c r="Q8534">
        <f>(Key!$B$2-'17.1'!C8534)*24</f>
        <v>-2.5166666666627862</v>
      </c>
      <c r="R8534" s="3">
        <f>C8534-(M8534-Key!$B$5)/(24*Key!$B$6)</f>
        <v>44130.841046296293</v>
      </c>
      <c r="S8534">
        <f>M8534-Key!$B$5</f>
        <v>14.92</v>
      </c>
      <c r="T8534" s="2">
        <f t="shared" si="665"/>
        <v>44129.854166666664</v>
      </c>
      <c r="U8534" t="str">
        <f t="shared" si="666"/>
        <v>10-25-2020 20:30</v>
      </c>
      <c r="V8534">
        <f>IFERROR(IF(W8534=Z8534,VLOOKUP($U8534,[1]C8842!$G$2:$M$145,3,FALSE),0),0)</f>
        <v>0</v>
      </c>
      <c r="W8534">
        <f>VLOOKUP(RIGHT($V$1,5),Key!$A$9:$B$14,2,FALSE)</f>
        <v>10.199999999999999</v>
      </c>
      <c r="X8534">
        <f t="shared" si="669"/>
        <v>0</v>
      </c>
      <c r="Y8534">
        <f>VLOOKUP(RIGHT($X$1,5),Key!$A$9:$B$14,2,FALSE)</f>
        <v>3.7</v>
      </c>
      <c r="Z8534">
        <f t="shared" si="667"/>
        <v>10.199999999999999</v>
      </c>
      <c r="AA8534">
        <f t="shared" si="668"/>
        <v>0</v>
      </c>
    </row>
    <row r="8535" spans="1:27" x14ac:dyDescent="0.3">
      <c r="A8535">
        <v>100067</v>
      </c>
      <c r="B8535">
        <v>230922</v>
      </c>
      <c r="C8535" s="3">
        <v>44130.854861111111</v>
      </c>
      <c r="D8535">
        <v>1</v>
      </c>
      <c r="E8535">
        <v>1</v>
      </c>
      <c r="F8535" t="s">
        <v>25</v>
      </c>
      <c r="G8535">
        <v>2</v>
      </c>
      <c r="H8535">
        <v>65.328130000000002</v>
      </c>
      <c r="I8535">
        <v>20.26172</v>
      </c>
      <c r="J8535">
        <v>1.066406</v>
      </c>
      <c r="K8535">
        <v>56.023440000000001</v>
      </c>
      <c r="L8535" s="3">
        <v>44130.606944444444</v>
      </c>
      <c r="M8535">
        <v>17.18</v>
      </c>
      <c r="N8535" t="s">
        <v>28</v>
      </c>
      <c r="P8535">
        <f>(C8535-Key!$B$1)*24</f>
        <v>5.4666666666744277</v>
      </c>
      <c r="Q8535">
        <f>(Key!$B$2-'17.1'!C8535)*24</f>
        <v>-2.5166666666627862</v>
      </c>
      <c r="R8535" s="3">
        <f>C8535-(M8535-Key!$B$5)/(24*Key!$B$6)</f>
        <v>44130.841046296293</v>
      </c>
      <c r="S8535">
        <f>M8535-Key!$B$5</f>
        <v>14.92</v>
      </c>
      <c r="T8535" s="2">
        <f t="shared" si="665"/>
        <v>44129.854166666664</v>
      </c>
      <c r="U8535" t="str">
        <f t="shared" si="666"/>
        <v>10-25-2020 20:30</v>
      </c>
      <c r="V8535">
        <f>IFERROR(IF(W8535=Z8535,VLOOKUP($U8535,[1]C8842!$G$2:$M$145,3,FALSE),0),0)</f>
        <v>0</v>
      </c>
      <c r="W8535">
        <f>VLOOKUP(RIGHT($V$1,5),Key!$A$9:$B$14,2,FALSE)</f>
        <v>10.199999999999999</v>
      </c>
      <c r="X8535">
        <f t="shared" si="669"/>
        <v>0</v>
      </c>
      <c r="Y8535">
        <f>VLOOKUP(RIGHT($X$1,5),Key!$A$9:$B$14,2,FALSE)</f>
        <v>3.7</v>
      </c>
      <c r="Z8535">
        <f t="shared" si="667"/>
        <v>10.199999999999999</v>
      </c>
      <c r="AA8535">
        <f t="shared" si="668"/>
        <v>0</v>
      </c>
    </row>
    <row r="8536" spans="1:27" x14ac:dyDescent="0.3">
      <c r="A8536">
        <v>100067</v>
      </c>
      <c r="B8536">
        <v>230922</v>
      </c>
      <c r="C8536" s="3">
        <v>44130.854861111111</v>
      </c>
      <c r="D8536">
        <v>2</v>
      </c>
      <c r="E8536">
        <v>1</v>
      </c>
      <c r="F8536" t="s">
        <v>26</v>
      </c>
      <c r="G8536">
        <v>1</v>
      </c>
      <c r="H8536">
        <v>68.308589999999995</v>
      </c>
      <c r="I8536">
        <v>17.32422</v>
      </c>
      <c r="J8536">
        <v>0.90625</v>
      </c>
      <c r="K8536">
        <v>79.03125</v>
      </c>
      <c r="L8536" s="3">
        <v>44130.606944444444</v>
      </c>
      <c r="M8536">
        <v>17.18</v>
      </c>
      <c r="N8536" t="s">
        <v>28</v>
      </c>
      <c r="P8536">
        <f>(C8536-Key!$B$1)*24</f>
        <v>5.4666666666744277</v>
      </c>
      <c r="Q8536">
        <f>(Key!$B$2-'17.1'!C8536)*24</f>
        <v>-2.5166666666627862</v>
      </c>
      <c r="R8536" s="3">
        <f>C8536-(M8536-Key!$B$5)/(24*Key!$B$6)</f>
        <v>44130.841046296293</v>
      </c>
      <c r="S8536">
        <f>M8536-Key!$B$5</f>
        <v>14.92</v>
      </c>
      <c r="T8536" s="2">
        <f t="shared" si="665"/>
        <v>44129.854166666664</v>
      </c>
      <c r="U8536" t="str">
        <f t="shared" si="666"/>
        <v>10-25-2020 20:30</v>
      </c>
      <c r="V8536">
        <f>IFERROR(IF(W8536=Z8536,VLOOKUP($U8536,[1]C8842!$G$2:$M$145,3,FALSE),0),0)</f>
        <v>0</v>
      </c>
      <c r="W8536">
        <f>VLOOKUP(RIGHT($V$1,5),Key!$A$9:$B$14,2,FALSE)</f>
        <v>10.199999999999999</v>
      </c>
      <c r="X8536">
        <f t="shared" si="669"/>
        <v>0</v>
      </c>
      <c r="Y8536">
        <f>VLOOKUP(RIGHT($X$1,5),Key!$A$9:$B$14,2,FALSE)</f>
        <v>3.7</v>
      </c>
      <c r="Z8536">
        <f t="shared" si="667"/>
        <v>10.199999999999999</v>
      </c>
      <c r="AA8536">
        <f t="shared" si="668"/>
        <v>0</v>
      </c>
    </row>
    <row r="8537" spans="1:27" x14ac:dyDescent="0.3">
      <c r="A8537">
        <v>100067</v>
      </c>
      <c r="B8537">
        <v>230922</v>
      </c>
      <c r="C8537" s="3">
        <v>44130.854861111111</v>
      </c>
      <c r="D8537">
        <v>2</v>
      </c>
      <c r="E8537">
        <v>1</v>
      </c>
      <c r="F8537" t="s">
        <v>26</v>
      </c>
      <c r="G8537">
        <v>1</v>
      </c>
      <c r="H8537">
        <v>64.332030000000003</v>
      </c>
      <c r="I8537">
        <v>16.34375</v>
      </c>
      <c r="J8537">
        <v>0.921875</v>
      </c>
      <c r="K8537">
        <v>81.035160000000005</v>
      </c>
      <c r="L8537" s="3">
        <v>44130.606944444444</v>
      </c>
      <c r="M8537">
        <v>17.18</v>
      </c>
      <c r="N8537" t="s">
        <v>28</v>
      </c>
      <c r="P8537">
        <f>(C8537-Key!$B$1)*24</f>
        <v>5.4666666666744277</v>
      </c>
      <c r="Q8537">
        <f>(Key!$B$2-'17.1'!C8537)*24</f>
        <v>-2.5166666666627862</v>
      </c>
      <c r="R8537" s="3">
        <f>C8537-(M8537-Key!$B$5)/(24*Key!$B$6)</f>
        <v>44130.841046296293</v>
      </c>
      <c r="S8537">
        <f>M8537-Key!$B$5</f>
        <v>14.92</v>
      </c>
      <c r="T8537" s="2">
        <f t="shared" si="665"/>
        <v>44129.854166666664</v>
      </c>
      <c r="U8537" t="str">
        <f t="shared" si="666"/>
        <v>10-25-2020 20:30</v>
      </c>
      <c r="V8537">
        <f>IFERROR(IF(W8537=Z8537,VLOOKUP($U8537,[1]C8842!$G$2:$M$145,3,FALSE),0),0)</f>
        <v>0</v>
      </c>
      <c r="W8537">
        <f>VLOOKUP(RIGHT($V$1,5),Key!$A$9:$B$14,2,FALSE)</f>
        <v>10.199999999999999</v>
      </c>
      <c r="X8537">
        <f t="shared" si="669"/>
        <v>0</v>
      </c>
      <c r="Y8537">
        <f>VLOOKUP(RIGHT($X$1,5),Key!$A$9:$B$14,2,FALSE)</f>
        <v>3.7</v>
      </c>
      <c r="Z8537">
        <f t="shared" si="667"/>
        <v>10.199999999999999</v>
      </c>
      <c r="AA8537">
        <f t="shared" si="668"/>
        <v>0</v>
      </c>
    </row>
    <row r="8538" spans="1:27" x14ac:dyDescent="0.3">
      <c r="A8538">
        <v>100067</v>
      </c>
      <c r="B8538">
        <v>230922</v>
      </c>
      <c r="C8538" s="3">
        <v>44130.854861111111</v>
      </c>
      <c r="D8538">
        <v>3</v>
      </c>
      <c r="E8538">
        <v>2</v>
      </c>
      <c r="F8538" t="s">
        <v>26</v>
      </c>
      <c r="G8538">
        <v>2</v>
      </c>
      <c r="H8538">
        <v>64.820310000000006</v>
      </c>
      <c r="I8538">
        <v>24.152339999999999</v>
      </c>
      <c r="J8538">
        <v>1.234375</v>
      </c>
      <c r="K8538">
        <v>94.039060000000006</v>
      </c>
      <c r="L8538" s="3">
        <v>44130.606944444444</v>
      </c>
      <c r="M8538">
        <v>17.18</v>
      </c>
      <c r="N8538" t="s">
        <v>28</v>
      </c>
      <c r="P8538">
        <f>(C8538-Key!$B$1)*24</f>
        <v>5.4666666666744277</v>
      </c>
      <c r="Q8538">
        <f>(Key!$B$2-'17.1'!C8538)*24</f>
        <v>-2.5166666666627862</v>
      </c>
      <c r="R8538" s="3">
        <f>C8538-(M8538-Key!$B$5)/(24*Key!$B$6)</f>
        <v>44130.841046296293</v>
      </c>
      <c r="S8538">
        <f>M8538-Key!$B$5</f>
        <v>14.92</v>
      </c>
      <c r="T8538" s="2">
        <f t="shared" si="665"/>
        <v>44129.854166666664</v>
      </c>
      <c r="U8538" t="str">
        <f t="shared" si="666"/>
        <v>10-25-2020 20:30</v>
      </c>
      <c r="V8538">
        <f>IFERROR(IF(W8538=Z8538,VLOOKUP($U8538,[1]C8842!$G$2:$M$145,3,FALSE),0),0)</f>
        <v>0</v>
      </c>
      <c r="W8538">
        <f>VLOOKUP(RIGHT($V$1,5),Key!$A$9:$B$14,2,FALSE)</f>
        <v>10.199999999999999</v>
      </c>
      <c r="X8538">
        <f t="shared" si="669"/>
        <v>0</v>
      </c>
      <c r="Y8538">
        <f>VLOOKUP(RIGHT($X$1,5),Key!$A$9:$B$14,2,FALSE)</f>
        <v>3.7</v>
      </c>
      <c r="Z8538">
        <f t="shared" si="667"/>
        <v>10.199999999999999</v>
      </c>
      <c r="AA8538">
        <f t="shared" si="668"/>
        <v>0</v>
      </c>
    </row>
    <row r="8539" spans="1:27" x14ac:dyDescent="0.3">
      <c r="A8539">
        <v>100067</v>
      </c>
      <c r="B8539">
        <v>230922</v>
      </c>
      <c r="C8539" s="3">
        <v>44130.854861111111</v>
      </c>
      <c r="D8539">
        <v>1</v>
      </c>
      <c r="E8539">
        <v>1</v>
      </c>
      <c r="F8539" t="s">
        <v>25</v>
      </c>
      <c r="G8539">
        <v>1</v>
      </c>
      <c r="H8539">
        <v>63.996090000000002</v>
      </c>
      <c r="I8539">
        <v>17.17578</v>
      </c>
      <c r="J8539">
        <v>0.9609375</v>
      </c>
      <c r="K8539">
        <v>58.023440000000001</v>
      </c>
      <c r="L8539" s="3">
        <v>44130.606944444444</v>
      </c>
      <c r="M8539">
        <v>17.18</v>
      </c>
      <c r="N8539" t="s">
        <v>28</v>
      </c>
      <c r="P8539">
        <f>(C8539-Key!$B$1)*24</f>
        <v>5.4666666666744277</v>
      </c>
      <c r="Q8539">
        <f>(Key!$B$2-'17.1'!C8539)*24</f>
        <v>-2.5166666666627862</v>
      </c>
      <c r="R8539" s="3">
        <f>C8539-(M8539-Key!$B$5)/(24*Key!$B$6)</f>
        <v>44130.841046296293</v>
      </c>
      <c r="S8539">
        <f>M8539-Key!$B$5</f>
        <v>14.92</v>
      </c>
      <c r="T8539" s="2">
        <f t="shared" si="665"/>
        <v>44129.854166666664</v>
      </c>
      <c r="U8539" t="str">
        <f t="shared" si="666"/>
        <v>10-25-2020 20:30</v>
      </c>
      <c r="V8539">
        <f>IFERROR(IF(W8539=Z8539,VLOOKUP($U8539,[1]C8842!$G$2:$M$145,3,FALSE),0),0)</f>
        <v>0</v>
      </c>
      <c r="W8539">
        <f>VLOOKUP(RIGHT($V$1,5),Key!$A$9:$B$14,2,FALSE)</f>
        <v>10.199999999999999</v>
      </c>
      <c r="X8539">
        <f t="shared" si="669"/>
        <v>0</v>
      </c>
      <c r="Y8539">
        <f>VLOOKUP(RIGHT($X$1,5),Key!$A$9:$B$14,2,FALSE)</f>
        <v>3.7</v>
      </c>
      <c r="Z8539">
        <f t="shared" si="667"/>
        <v>10.199999999999999</v>
      </c>
      <c r="AA8539">
        <f t="shared" si="668"/>
        <v>0</v>
      </c>
    </row>
    <row r="8540" spans="1:27" x14ac:dyDescent="0.3">
      <c r="A8540">
        <v>100067</v>
      </c>
      <c r="B8540">
        <v>230922</v>
      </c>
      <c r="C8540" s="3">
        <v>44130.854861111111</v>
      </c>
      <c r="D8540">
        <v>0</v>
      </c>
      <c r="E8540">
        <v>2</v>
      </c>
      <c r="F8540" t="s">
        <v>25</v>
      </c>
      <c r="G8540">
        <v>4</v>
      </c>
      <c r="H8540">
        <v>47.355469999999997</v>
      </c>
      <c r="I8540">
        <v>74.441410000000005</v>
      </c>
      <c r="J8540">
        <v>4.5234379999999996</v>
      </c>
      <c r="K8540">
        <v>46.019530000000003</v>
      </c>
      <c r="L8540" s="3">
        <v>44130.606944444444</v>
      </c>
      <c r="M8540">
        <v>17.18</v>
      </c>
      <c r="N8540" t="s">
        <v>28</v>
      </c>
      <c r="P8540">
        <f>(C8540-Key!$B$1)*24</f>
        <v>5.4666666666744277</v>
      </c>
      <c r="Q8540">
        <f>(Key!$B$2-'17.1'!C8540)*24</f>
        <v>-2.5166666666627862</v>
      </c>
      <c r="R8540" s="3">
        <f>C8540-(M8540-Key!$B$5)/(24*Key!$B$6)</f>
        <v>44130.841046296293</v>
      </c>
      <c r="S8540">
        <f>M8540-Key!$B$5</f>
        <v>14.92</v>
      </c>
      <c r="T8540" s="2">
        <f t="shared" si="665"/>
        <v>44129.854166666664</v>
      </c>
      <c r="U8540" t="str">
        <f t="shared" si="666"/>
        <v>10-25-2020 20:30</v>
      </c>
      <c r="V8540">
        <f>IFERROR(IF(W8540=Z8540,VLOOKUP($U8540,[1]C8842!$G$2:$M$145,3,FALSE),0),0)</f>
        <v>0</v>
      </c>
      <c r="W8540">
        <f>VLOOKUP(RIGHT($V$1,5),Key!$A$9:$B$14,2,FALSE)</f>
        <v>10.199999999999999</v>
      </c>
      <c r="X8540">
        <f t="shared" si="669"/>
        <v>0</v>
      </c>
      <c r="Y8540">
        <f>VLOOKUP(RIGHT($X$1,5),Key!$A$9:$B$14,2,FALSE)</f>
        <v>3.7</v>
      </c>
      <c r="Z8540">
        <f t="shared" si="667"/>
        <v>10.199999999999999</v>
      </c>
      <c r="AA8540">
        <f t="shared" si="668"/>
        <v>0</v>
      </c>
    </row>
    <row r="8541" spans="1:27" x14ac:dyDescent="0.3">
      <c r="A8541">
        <v>100067</v>
      </c>
      <c r="B8541">
        <v>230922</v>
      </c>
      <c r="C8541" s="3">
        <v>44130.854861111111</v>
      </c>
      <c r="D8541">
        <v>0</v>
      </c>
      <c r="E8541">
        <v>2</v>
      </c>
      <c r="F8541" t="s">
        <v>25</v>
      </c>
      <c r="G8541">
        <v>1</v>
      </c>
      <c r="H8541">
        <v>62.113280000000003</v>
      </c>
      <c r="I8541">
        <v>17.01172</v>
      </c>
      <c r="J8541">
        <v>0.984375</v>
      </c>
      <c r="K8541">
        <v>46.019530000000003</v>
      </c>
      <c r="L8541" s="3">
        <v>44130.606944444444</v>
      </c>
      <c r="M8541">
        <v>17.18</v>
      </c>
      <c r="N8541" t="s">
        <v>28</v>
      </c>
      <c r="P8541">
        <f>(C8541-Key!$B$1)*24</f>
        <v>5.4666666666744277</v>
      </c>
      <c r="Q8541">
        <f>(Key!$B$2-'17.1'!C8541)*24</f>
        <v>-2.5166666666627862</v>
      </c>
      <c r="R8541" s="3">
        <f>C8541-(M8541-Key!$B$5)/(24*Key!$B$6)</f>
        <v>44130.841046296293</v>
      </c>
      <c r="S8541">
        <f>M8541-Key!$B$5</f>
        <v>14.92</v>
      </c>
      <c r="T8541" s="2">
        <f t="shared" si="665"/>
        <v>44129.854166666664</v>
      </c>
      <c r="U8541" t="str">
        <f t="shared" si="666"/>
        <v>10-25-2020 20:30</v>
      </c>
      <c r="V8541">
        <f>IFERROR(IF(W8541=Z8541,VLOOKUP($U8541,[1]C8842!$G$2:$M$145,3,FALSE),0),0)</f>
        <v>0</v>
      </c>
      <c r="W8541">
        <f>VLOOKUP(RIGHT($V$1,5),Key!$A$9:$B$14,2,FALSE)</f>
        <v>10.199999999999999</v>
      </c>
      <c r="X8541">
        <f t="shared" si="669"/>
        <v>0</v>
      </c>
      <c r="Y8541">
        <f>VLOOKUP(RIGHT($X$1,5),Key!$A$9:$B$14,2,FALSE)</f>
        <v>3.7</v>
      </c>
      <c r="Z8541">
        <f t="shared" si="667"/>
        <v>10.199999999999999</v>
      </c>
      <c r="AA8541">
        <f t="shared" si="668"/>
        <v>0</v>
      </c>
    </row>
    <row r="8542" spans="1:27" x14ac:dyDescent="0.3">
      <c r="A8542">
        <v>100067</v>
      </c>
      <c r="B8542">
        <v>230922</v>
      </c>
      <c r="C8542" s="3">
        <v>44130.854861111111</v>
      </c>
      <c r="D8542">
        <v>1</v>
      </c>
      <c r="E8542">
        <v>1</v>
      </c>
      <c r="F8542" t="s">
        <v>25</v>
      </c>
      <c r="G8542">
        <v>1</v>
      </c>
      <c r="H8542">
        <v>63.824219999999997</v>
      </c>
      <c r="I8542">
        <v>14.85547</v>
      </c>
      <c r="J8542">
        <v>0.8671875</v>
      </c>
      <c r="K8542">
        <v>58.023440000000001</v>
      </c>
      <c r="L8542" s="3">
        <v>44130.606944444444</v>
      </c>
      <c r="M8542">
        <v>17.18</v>
      </c>
      <c r="N8542" t="s">
        <v>28</v>
      </c>
      <c r="P8542">
        <f>(C8542-Key!$B$1)*24</f>
        <v>5.4666666666744277</v>
      </c>
      <c r="Q8542">
        <f>(Key!$B$2-'17.1'!C8542)*24</f>
        <v>-2.5166666666627862</v>
      </c>
      <c r="R8542" s="3">
        <f>C8542-(M8542-Key!$B$5)/(24*Key!$B$6)</f>
        <v>44130.841046296293</v>
      </c>
      <c r="S8542">
        <f>M8542-Key!$B$5</f>
        <v>14.92</v>
      </c>
      <c r="T8542" s="2">
        <f t="shared" si="665"/>
        <v>44129.854166666664</v>
      </c>
      <c r="U8542" t="str">
        <f t="shared" si="666"/>
        <v>10-25-2020 20:30</v>
      </c>
      <c r="V8542">
        <f>IFERROR(IF(W8542=Z8542,VLOOKUP($U8542,[1]C8842!$G$2:$M$145,3,FALSE),0),0)</f>
        <v>0</v>
      </c>
      <c r="W8542">
        <f>VLOOKUP(RIGHT($V$1,5),Key!$A$9:$B$14,2,FALSE)</f>
        <v>10.199999999999999</v>
      </c>
      <c r="X8542">
        <f t="shared" si="669"/>
        <v>0</v>
      </c>
      <c r="Y8542">
        <f>VLOOKUP(RIGHT($X$1,5),Key!$A$9:$B$14,2,FALSE)</f>
        <v>3.7</v>
      </c>
      <c r="Z8542">
        <f t="shared" si="667"/>
        <v>10.199999999999999</v>
      </c>
      <c r="AA8542">
        <f t="shared" si="668"/>
        <v>0</v>
      </c>
    </row>
    <row r="8543" spans="1:27" x14ac:dyDescent="0.3">
      <c r="A8543">
        <v>100067</v>
      </c>
      <c r="B8543">
        <v>230922</v>
      </c>
      <c r="C8543" s="3">
        <v>44130.854861111111</v>
      </c>
      <c r="D8543">
        <v>3</v>
      </c>
      <c r="E8543">
        <v>2</v>
      </c>
      <c r="F8543" t="s">
        <v>26</v>
      </c>
      <c r="G8543">
        <v>2</v>
      </c>
      <c r="H8543">
        <v>69.746089999999995</v>
      </c>
      <c r="I8543">
        <v>24.91797</v>
      </c>
      <c r="J8543">
        <v>1.1796880000000001</v>
      </c>
      <c r="K8543">
        <v>93.039060000000006</v>
      </c>
      <c r="L8543" s="3">
        <v>44130.606944444444</v>
      </c>
      <c r="M8543">
        <v>17.18</v>
      </c>
      <c r="N8543" t="s">
        <v>28</v>
      </c>
      <c r="P8543">
        <f>(C8543-Key!$B$1)*24</f>
        <v>5.4666666666744277</v>
      </c>
      <c r="Q8543">
        <f>(Key!$B$2-'17.1'!C8543)*24</f>
        <v>-2.5166666666627862</v>
      </c>
      <c r="R8543" s="3">
        <f>C8543-(M8543-Key!$B$5)/(24*Key!$B$6)</f>
        <v>44130.841046296293</v>
      </c>
      <c r="S8543">
        <f>M8543-Key!$B$5</f>
        <v>14.92</v>
      </c>
      <c r="T8543" s="2">
        <f t="shared" si="665"/>
        <v>44129.854166666664</v>
      </c>
      <c r="U8543" t="str">
        <f t="shared" si="666"/>
        <v>10-25-2020 20:30</v>
      </c>
      <c r="V8543">
        <f>IFERROR(IF(W8543=Z8543,VLOOKUP($U8543,[1]C8842!$G$2:$M$145,3,FALSE),0),0)</f>
        <v>0</v>
      </c>
      <c r="W8543">
        <f>VLOOKUP(RIGHT($V$1,5),Key!$A$9:$B$14,2,FALSE)</f>
        <v>10.199999999999999</v>
      </c>
      <c r="X8543">
        <f t="shared" si="669"/>
        <v>0</v>
      </c>
      <c r="Y8543">
        <f>VLOOKUP(RIGHT($X$1,5),Key!$A$9:$B$14,2,FALSE)</f>
        <v>3.7</v>
      </c>
      <c r="Z8543">
        <f t="shared" si="667"/>
        <v>10.199999999999999</v>
      </c>
      <c r="AA8543">
        <f t="shared" si="668"/>
        <v>0</v>
      </c>
    </row>
    <row r="8544" spans="1:27" x14ac:dyDescent="0.3">
      <c r="A8544">
        <v>100067</v>
      </c>
      <c r="B8544">
        <v>230922</v>
      </c>
      <c r="C8544" s="3">
        <v>44130.854861111111</v>
      </c>
      <c r="D8544">
        <v>2</v>
      </c>
      <c r="E8544">
        <v>1</v>
      </c>
      <c r="F8544" t="s">
        <v>26</v>
      </c>
      <c r="G8544">
        <v>1</v>
      </c>
      <c r="H8544">
        <v>73.792969999999997</v>
      </c>
      <c r="I8544">
        <v>16.859380000000002</v>
      </c>
      <c r="J8544">
        <v>0.82421880000000003</v>
      </c>
      <c r="K8544">
        <v>82.035160000000005</v>
      </c>
      <c r="L8544" s="3">
        <v>44130.606944444444</v>
      </c>
      <c r="M8544">
        <v>17.18</v>
      </c>
      <c r="N8544" t="s">
        <v>28</v>
      </c>
      <c r="P8544">
        <f>(C8544-Key!$B$1)*24</f>
        <v>5.4666666666744277</v>
      </c>
      <c r="Q8544">
        <f>(Key!$B$2-'17.1'!C8544)*24</f>
        <v>-2.5166666666627862</v>
      </c>
      <c r="R8544" s="3">
        <f>C8544-(M8544-Key!$B$5)/(24*Key!$B$6)</f>
        <v>44130.841046296293</v>
      </c>
      <c r="S8544">
        <f>M8544-Key!$B$5</f>
        <v>14.92</v>
      </c>
      <c r="T8544" s="2">
        <f t="shared" si="665"/>
        <v>44129.854166666664</v>
      </c>
      <c r="U8544" t="str">
        <f t="shared" si="666"/>
        <v>10-25-2020 20:30</v>
      </c>
      <c r="V8544">
        <f>IFERROR(IF(W8544=Z8544,VLOOKUP($U8544,[1]C8842!$G$2:$M$145,3,FALSE),0),0)</f>
        <v>0</v>
      </c>
      <c r="W8544">
        <f>VLOOKUP(RIGHT($V$1,5),Key!$A$9:$B$14,2,FALSE)</f>
        <v>10.199999999999999</v>
      </c>
      <c r="X8544">
        <f t="shared" si="669"/>
        <v>0</v>
      </c>
      <c r="Y8544">
        <f>VLOOKUP(RIGHT($X$1,5),Key!$A$9:$B$14,2,FALSE)</f>
        <v>3.7</v>
      </c>
      <c r="Z8544">
        <f t="shared" si="667"/>
        <v>10.199999999999999</v>
      </c>
      <c r="AA8544">
        <f t="shared" si="668"/>
        <v>0</v>
      </c>
    </row>
    <row r="8545" spans="1:27" x14ac:dyDescent="0.3">
      <c r="A8545">
        <v>100067</v>
      </c>
      <c r="B8545">
        <v>230922</v>
      </c>
      <c r="C8545" s="3">
        <v>44130.854861111111</v>
      </c>
      <c r="D8545">
        <v>3</v>
      </c>
      <c r="E8545">
        <v>2</v>
      </c>
      <c r="F8545" t="s">
        <v>26</v>
      </c>
      <c r="G8545">
        <v>1</v>
      </c>
      <c r="H8545">
        <v>66.15625</v>
      </c>
      <c r="I8545">
        <v>15.464840000000001</v>
      </c>
      <c r="J8545">
        <v>0.859375</v>
      </c>
      <c r="K8545">
        <v>94.039060000000006</v>
      </c>
      <c r="L8545" s="3">
        <v>44130.606944444444</v>
      </c>
      <c r="M8545">
        <v>17.18</v>
      </c>
      <c r="N8545" t="s">
        <v>28</v>
      </c>
      <c r="P8545">
        <f>(C8545-Key!$B$1)*24</f>
        <v>5.4666666666744277</v>
      </c>
      <c r="Q8545">
        <f>(Key!$B$2-'17.1'!C8545)*24</f>
        <v>-2.5166666666627862</v>
      </c>
      <c r="R8545" s="3">
        <f>C8545-(M8545-Key!$B$5)/(24*Key!$B$6)</f>
        <v>44130.841046296293</v>
      </c>
      <c r="S8545">
        <f>M8545-Key!$B$5</f>
        <v>14.92</v>
      </c>
      <c r="T8545" s="2">
        <f t="shared" si="665"/>
        <v>44129.854166666664</v>
      </c>
      <c r="U8545" t="str">
        <f t="shared" si="666"/>
        <v>10-25-2020 20:30</v>
      </c>
      <c r="V8545">
        <f>IFERROR(IF(W8545=Z8545,VLOOKUP($U8545,[1]C8842!$G$2:$M$145,3,FALSE),0),0)</f>
        <v>0</v>
      </c>
      <c r="W8545">
        <f>VLOOKUP(RIGHT($V$1,5),Key!$A$9:$B$14,2,FALSE)</f>
        <v>10.199999999999999</v>
      </c>
      <c r="X8545">
        <f t="shared" si="669"/>
        <v>0</v>
      </c>
      <c r="Y8545">
        <f>VLOOKUP(RIGHT($X$1,5),Key!$A$9:$B$14,2,FALSE)</f>
        <v>3.7</v>
      </c>
      <c r="Z8545">
        <f t="shared" si="667"/>
        <v>10.199999999999999</v>
      </c>
      <c r="AA8545">
        <f t="shared" si="668"/>
        <v>0</v>
      </c>
    </row>
    <row r="8546" spans="1:27" x14ac:dyDescent="0.3">
      <c r="A8546">
        <v>100067</v>
      </c>
      <c r="B8546">
        <v>230922</v>
      </c>
      <c r="C8546" s="3">
        <v>44130.854861111111</v>
      </c>
      <c r="D8546">
        <v>3</v>
      </c>
      <c r="E8546">
        <v>2</v>
      </c>
      <c r="F8546" t="s">
        <v>26</v>
      </c>
      <c r="G8546">
        <v>3</v>
      </c>
      <c r="H8546">
        <v>66.460939999999994</v>
      </c>
      <c r="I8546">
        <v>47.101559999999999</v>
      </c>
      <c r="J8546">
        <v>2.125</v>
      </c>
      <c r="K8546">
        <v>94.039060000000006</v>
      </c>
      <c r="L8546" s="3">
        <v>44130.606944444444</v>
      </c>
      <c r="M8546">
        <v>17.18</v>
      </c>
      <c r="N8546" t="s">
        <v>28</v>
      </c>
      <c r="P8546">
        <f>(C8546-Key!$B$1)*24</f>
        <v>5.4666666666744277</v>
      </c>
      <c r="Q8546">
        <f>(Key!$B$2-'17.1'!C8546)*24</f>
        <v>-2.5166666666627862</v>
      </c>
      <c r="R8546" s="3">
        <f>C8546-(M8546-Key!$B$5)/(24*Key!$B$6)</f>
        <v>44130.841046296293</v>
      </c>
      <c r="S8546">
        <f>M8546-Key!$B$5</f>
        <v>14.92</v>
      </c>
      <c r="T8546" s="2">
        <f t="shared" si="665"/>
        <v>44129.854166666664</v>
      </c>
      <c r="U8546" t="str">
        <f t="shared" si="666"/>
        <v>10-25-2020 20:30</v>
      </c>
      <c r="V8546">
        <f>IFERROR(IF(W8546=Z8546,VLOOKUP($U8546,[1]C8842!$G$2:$M$145,3,FALSE),0),0)</f>
        <v>0</v>
      </c>
      <c r="W8546">
        <f>VLOOKUP(RIGHT($V$1,5),Key!$A$9:$B$14,2,FALSE)</f>
        <v>10.199999999999999</v>
      </c>
      <c r="X8546">
        <f t="shared" si="669"/>
        <v>0</v>
      </c>
      <c r="Y8546">
        <f>VLOOKUP(RIGHT($X$1,5),Key!$A$9:$B$14,2,FALSE)</f>
        <v>3.7</v>
      </c>
      <c r="Z8546">
        <f t="shared" si="667"/>
        <v>10.199999999999999</v>
      </c>
      <c r="AA8546">
        <f t="shared" si="668"/>
        <v>0</v>
      </c>
    </row>
    <row r="8547" spans="1:27" x14ac:dyDescent="0.3">
      <c r="A8547">
        <v>100067</v>
      </c>
      <c r="B8547">
        <v>230922</v>
      </c>
      <c r="C8547" s="3">
        <v>44130.854861111111</v>
      </c>
      <c r="D8547">
        <v>0</v>
      </c>
      <c r="E8547">
        <v>2</v>
      </c>
      <c r="F8547" t="s">
        <v>25</v>
      </c>
      <c r="G8547">
        <v>1</v>
      </c>
      <c r="H8547">
        <v>65.449219999999997</v>
      </c>
      <c r="I8547">
        <v>15.460940000000001</v>
      </c>
      <c r="J8547">
        <v>0.87109380000000003</v>
      </c>
      <c r="K8547">
        <v>47.019530000000003</v>
      </c>
      <c r="L8547" s="3">
        <v>44130.606944444444</v>
      </c>
      <c r="M8547">
        <v>17.18</v>
      </c>
      <c r="N8547" t="s">
        <v>28</v>
      </c>
      <c r="P8547">
        <f>(C8547-Key!$B$1)*24</f>
        <v>5.4666666666744277</v>
      </c>
      <c r="Q8547">
        <f>(Key!$B$2-'17.1'!C8547)*24</f>
        <v>-2.5166666666627862</v>
      </c>
      <c r="R8547" s="3">
        <f>C8547-(M8547-Key!$B$5)/(24*Key!$B$6)</f>
        <v>44130.841046296293</v>
      </c>
      <c r="S8547">
        <f>M8547-Key!$B$5</f>
        <v>14.92</v>
      </c>
      <c r="T8547" s="2">
        <f t="shared" si="665"/>
        <v>44129.854166666664</v>
      </c>
      <c r="U8547" t="str">
        <f t="shared" si="666"/>
        <v>10-25-2020 20:30</v>
      </c>
      <c r="V8547">
        <f>IFERROR(IF(W8547=Z8547,VLOOKUP($U8547,[1]C8842!$G$2:$M$145,3,FALSE),0),0)</f>
        <v>0</v>
      </c>
      <c r="W8547">
        <f>VLOOKUP(RIGHT($V$1,5),Key!$A$9:$B$14,2,FALSE)</f>
        <v>10.199999999999999</v>
      </c>
      <c r="X8547">
        <f t="shared" si="669"/>
        <v>0</v>
      </c>
      <c r="Y8547">
        <f>VLOOKUP(RIGHT($X$1,5),Key!$A$9:$B$14,2,FALSE)</f>
        <v>3.7</v>
      </c>
      <c r="Z8547">
        <f t="shared" si="667"/>
        <v>10.199999999999999</v>
      </c>
      <c r="AA8547">
        <f t="shared" si="668"/>
        <v>0</v>
      </c>
    </row>
    <row r="8548" spans="1:27" x14ac:dyDescent="0.3">
      <c r="A8548">
        <v>100067</v>
      </c>
      <c r="B8548">
        <v>230922</v>
      </c>
      <c r="C8548" s="3">
        <v>44130.855555555558</v>
      </c>
      <c r="D8548">
        <v>3</v>
      </c>
      <c r="E8548">
        <v>2</v>
      </c>
      <c r="F8548" t="s">
        <v>26</v>
      </c>
      <c r="G8548">
        <v>1</v>
      </c>
      <c r="H8548">
        <v>66.785160000000005</v>
      </c>
      <c r="I8548">
        <v>14.496090000000001</v>
      </c>
      <c r="J8548">
        <v>0.81640630000000003</v>
      </c>
      <c r="K8548">
        <v>92.039060000000006</v>
      </c>
      <c r="L8548" s="3">
        <v>44130.606944444444</v>
      </c>
      <c r="M8548">
        <v>17.18</v>
      </c>
      <c r="N8548" t="s">
        <v>28</v>
      </c>
      <c r="P8548">
        <f>(C8548-Key!$B$1)*24</f>
        <v>5.4833333333954215</v>
      </c>
      <c r="Q8548">
        <f>(Key!$B$2-'17.1'!C8548)*24</f>
        <v>-2.53333333338378</v>
      </c>
      <c r="R8548" s="3">
        <f>C8548-(M8548-Key!$B$5)/(24*Key!$B$6)</f>
        <v>44130.84174074074</v>
      </c>
      <c r="S8548">
        <f>M8548-Key!$B$5</f>
        <v>14.92</v>
      </c>
      <c r="T8548" s="2">
        <f t="shared" si="665"/>
        <v>44129.854166666664</v>
      </c>
      <c r="U8548" t="str">
        <f t="shared" si="666"/>
        <v>10-25-2020 20:30</v>
      </c>
      <c r="V8548">
        <f>IFERROR(IF(W8548=Z8548,VLOOKUP($U8548,[1]C8842!$G$2:$M$145,3,FALSE),0),0)</f>
        <v>0</v>
      </c>
      <c r="W8548">
        <f>VLOOKUP(RIGHT($V$1,5),Key!$A$9:$B$14,2,FALSE)</f>
        <v>10.199999999999999</v>
      </c>
      <c r="X8548">
        <f t="shared" si="669"/>
        <v>0</v>
      </c>
      <c r="Y8548">
        <f>VLOOKUP(RIGHT($X$1,5),Key!$A$9:$B$14,2,FALSE)</f>
        <v>3.7</v>
      </c>
      <c r="Z8548">
        <f t="shared" si="667"/>
        <v>10.199999999999999</v>
      </c>
      <c r="AA8548">
        <f t="shared" si="668"/>
        <v>0</v>
      </c>
    </row>
    <row r="8549" spans="1:27" x14ac:dyDescent="0.3">
      <c r="A8549">
        <v>100067</v>
      </c>
      <c r="B8549">
        <v>230922</v>
      </c>
      <c r="C8549" s="3">
        <v>44130.855555555558</v>
      </c>
      <c r="D8549">
        <v>3</v>
      </c>
      <c r="E8549">
        <v>2</v>
      </c>
      <c r="F8549" t="s">
        <v>26</v>
      </c>
      <c r="G8549">
        <v>4</v>
      </c>
      <c r="H8549">
        <v>62.351559999999999</v>
      </c>
      <c r="I8549">
        <v>75.125</v>
      </c>
      <c r="J8549">
        <v>3.4609380000000001</v>
      </c>
      <c r="K8549">
        <v>93.039060000000006</v>
      </c>
      <c r="L8549" s="3">
        <v>44130.606944444444</v>
      </c>
      <c r="M8549">
        <v>17.18</v>
      </c>
      <c r="N8549" t="s">
        <v>28</v>
      </c>
      <c r="P8549">
        <f>(C8549-Key!$B$1)*24</f>
        <v>5.4833333333954215</v>
      </c>
      <c r="Q8549">
        <f>(Key!$B$2-'17.1'!C8549)*24</f>
        <v>-2.53333333338378</v>
      </c>
      <c r="R8549" s="3">
        <f>C8549-(M8549-Key!$B$5)/(24*Key!$B$6)</f>
        <v>44130.84174074074</v>
      </c>
      <c r="S8549">
        <f>M8549-Key!$B$5</f>
        <v>14.92</v>
      </c>
      <c r="T8549" s="2">
        <f t="shared" si="665"/>
        <v>44129.854166666664</v>
      </c>
      <c r="U8549" t="str">
        <f t="shared" si="666"/>
        <v>10-25-2020 20:30</v>
      </c>
      <c r="V8549">
        <f>IFERROR(IF(W8549=Z8549,VLOOKUP($U8549,[1]C8842!$G$2:$M$145,3,FALSE),0),0)</f>
        <v>0</v>
      </c>
      <c r="W8549">
        <f>VLOOKUP(RIGHT($V$1,5),Key!$A$9:$B$14,2,FALSE)</f>
        <v>10.199999999999999</v>
      </c>
      <c r="X8549">
        <f t="shared" si="669"/>
        <v>0</v>
      </c>
      <c r="Y8549">
        <f>VLOOKUP(RIGHT($X$1,5),Key!$A$9:$B$14,2,FALSE)</f>
        <v>3.7</v>
      </c>
      <c r="Z8549">
        <f t="shared" si="667"/>
        <v>10.199999999999999</v>
      </c>
      <c r="AA8549">
        <f t="shared" si="668"/>
        <v>0</v>
      </c>
    </row>
    <row r="8550" spans="1:27" x14ac:dyDescent="0.3">
      <c r="A8550">
        <v>100067</v>
      </c>
      <c r="B8550">
        <v>230922</v>
      </c>
      <c r="C8550" s="3">
        <v>44130.855555555558</v>
      </c>
      <c r="D8550">
        <v>0</v>
      </c>
      <c r="E8550">
        <v>2</v>
      </c>
      <c r="F8550" t="s">
        <v>25</v>
      </c>
      <c r="G8550">
        <v>2</v>
      </c>
      <c r="H8550">
        <v>62.339840000000002</v>
      </c>
      <c r="I8550">
        <v>21.703130000000002</v>
      </c>
      <c r="J8550">
        <v>1.1796880000000001</v>
      </c>
      <c r="K8550">
        <v>46.019530000000003</v>
      </c>
      <c r="L8550" s="3">
        <v>44130.606944444444</v>
      </c>
      <c r="M8550">
        <v>17.18</v>
      </c>
      <c r="N8550" t="s">
        <v>28</v>
      </c>
      <c r="P8550">
        <f>(C8550-Key!$B$1)*24</f>
        <v>5.4833333333954215</v>
      </c>
      <c r="Q8550">
        <f>(Key!$B$2-'17.1'!C8550)*24</f>
        <v>-2.53333333338378</v>
      </c>
      <c r="R8550" s="3">
        <f>C8550-(M8550-Key!$B$5)/(24*Key!$B$6)</f>
        <v>44130.84174074074</v>
      </c>
      <c r="S8550">
        <f>M8550-Key!$B$5</f>
        <v>14.92</v>
      </c>
      <c r="T8550" s="2">
        <f t="shared" si="665"/>
        <v>44129.854166666664</v>
      </c>
      <c r="U8550" t="str">
        <f t="shared" si="666"/>
        <v>10-25-2020 20:30</v>
      </c>
      <c r="V8550">
        <f>IFERROR(IF(W8550=Z8550,VLOOKUP($U8550,[1]C8842!$G$2:$M$145,3,FALSE),0),0)</f>
        <v>0</v>
      </c>
      <c r="W8550">
        <f>VLOOKUP(RIGHT($V$1,5),Key!$A$9:$B$14,2,FALSE)</f>
        <v>10.199999999999999</v>
      </c>
      <c r="X8550">
        <f t="shared" si="669"/>
        <v>0</v>
      </c>
      <c r="Y8550">
        <f>VLOOKUP(RIGHT($X$1,5),Key!$A$9:$B$14,2,FALSE)</f>
        <v>3.7</v>
      </c>
      <c r="Z8550">
        <f t="shared" si="667"/>
        <v>10.199999999999999</v>
      </c>
      <c r="AA8550">
        <f t="shared" si="668"/>
        <v>0</v>
      </c>
    </row>
    <row r="8551" spans="1:27" x14ac:dyDescent="0.3">
      <c r="A8551">
        <v>100067</v>
      </c>
      <c r="B8551">
        <v>230922</v>
      </c>
      <c r="C8551" s="3">
        <v>44130.855555555558</v>
      </c>
      <c r="D8551">
        <v>0</v>
      </c>
      <c r="E8551">
        <v>2</v>
      </c>
      <c r="F8551" t="s">
        <v>25</v>
      </c>
      <c r="G8551">
        <v>1</v>
      </c>
      <c r="H8551">
        <v>68.53125</v>
      </c>
      <c r="I8551">
        <v>19.73047</v>
      </c>
      <c r="J8551">
        <v>0.99609380000000003</v>
      </c>
      <c r="K8551">
        <v>46.019530000000003</v>
      </c>
      <c r="L8551" s="3">
        <v>44130.606944444444</v>
      </c>
      <c r="M8551">
        <v>17.18</v>
      </c>
      <c r="N8551" t="s">
        <v>28</v>
      </c>
      <c r="P8551">
        <f>(C8551-Key!$B$1)*24</f>
        <v>5.4833333333954215</v>
      </c>
      <c r="Q8551">
        <f>(Key!$B$2-'17.1'!C8551)*24</f>
        <v>-2.53333333338378</v>
      </c>
      <c r="R8551" s="3">
        <f>C8551-(M8551-Key!$B$5)/(24*Key!$B$6)</f>
        <v>44130.84174074074</v>
      </c>
      <c r="S8551">
        <f>M8551-Key!$B$5</f>
        <v>14.92</v>
      </c>
      <c r="T8551" s="2">
        <f t="shared" si="665"/>
        <v>44129.854166666664</v>
      </c>
      <c r="U8551" t="str">
        <f t="shared" si="666"/>
        <v>10-25-2020 20:30</v>
      </c>
      <c r="V8551">
        <f>IFERROR(IF(W8551=Z8551,VLOOKUP($U8551,[1]C8842!$G$2:$M$145,3,FALSE),0),0)</f>
        <v>0</v>
      </c>
      <c r="W8551">
        <f>VLOOKUP(RIGHT($V$1,5),Key!$A$9:$B$14,2,FALSE)</f>
        <v>10.199999999999999</v>
      </c>
      <c r="X8551">
        <f t="shared" si="669"/>
        <v>0</v>
      </c>
      <c r="Y8551">
        <f>VLOOKUP(RIGHT($X$1,5),Key!$A$9:$B$14,2,FALSE)</f>
        <v>3.7</v>
      </c>
      <c r="Z8551">
        <f t="shared" si="667"/>
        <v>10.199999999999999</v>
      </c>
      <c r="AA8551">
        <f t="shared" si="668"/>
        <v>0</v>
      </c>
    </row>
    <row r="8552" spans="1:27" x14ac:dyDescent="0.3">
      <c r="A8552">
        <v>100067</v>
      </c>
      <c r="B8552">
        <v>230922</v>
      </c>
      <c r="C8552" s="3">
        <v>44130.855555555558</v>
      </c>
      <c r="D8552">
        <v>3</v>
      </c>
      <c r="E8552">
        <v>2</v>
      </c>
      <c r="F8552" t="s">
        <v>26</v>
      </c>
      <c r="G8552">
        <v>1</v>
      </c>
      <c r="H8552">
        <v>59.160159999999998</v>
      </c>
      <c r="I8552">
        <v>16.496089999999999</v>
      </c>
      <c r="J8552">
        <v>1.011719</v>
      </c>
      <c r="K8552">
        <v>96.039060000000006</v>
      </c>
      <c r="L8552" s="3">
        <v>44130.606944444444</v>
      </c>
      <c r="M8552">
        <v>17.18</v>
      </c>
      <c r="N8552" t="s">
        <v>28</v>
      </c>
      <c r="P8552">
        <f>(C8552-Key!$B$1)*24</f>
        <v>5.4833333333954215</v>
      </c>
      <c r="Q8552">
        <f>(Key!$B$2-'17.1'!C8552)*24</f>
        <v>-2.53333333338378</v>
      </c>
      <c r="R8552" s="3">
        <f>C8552-(M8552-Key!$B$5)/(24*Key!$B$6)</f>
        <v>44130.84174074074</v>
      </c>
      <c r="S8552">
        <f>M8552-Key!$B$5</f>
        <v>14.92</v>
      </c>
      <c r="T8552" s="2">
        <f t="shared" si="665"/>
        <v>44129.854166666664</v>
      </c>
      <c r="U8552" t="str">
        <f t="shared" si="666"/>
        <v>10-25-2020 20:30</v>
      </c>
      <c r="V8552">
        <f>IFERROR(IF(W8552=Z8552,VLOOKUP($U8552,[1]C8842!$G$2:$M$145,3,FALSE),0),0)</f>
        <v>0</v>
      </c>
      <c r="W8552">
        <f>VLOOKUP(RIGHT($V$1,5),Key!$A$9:$B$14,2,FALSE)</f>
        <v>10.199999999999999</v>
      </c>
      <c r="X8552">
        <f t="shared" si="669"/>
        <v>0</v>
      </c>
      <c r="Y8552">
        <f>VLOOKUP(RIGHT($X$1,5),Key!$A$9:$B$14,2,FALSE)</f>
        <v>3.7</v>
      </c>
      <c r="Z8552">
        <f t="shared" si="667"/>
        <v>10.199999999999999</v>
      </c>
      <c r="AA8552">
        <f t="shared" si="668"/>
        <v>0</v>
      </c>
    </row>
    <row r="8553" spans="1:27" x14ac:dyDescent="0.3">
      <c r="A8553">
        <v>100067</v>
      </c>
      <c r="B8553">
        <v>230922</v>
      </c>
      <c r="C8553" s="3">
        <v>44130.855555555558</v>
      </c>
      <c r="D8553">
        <v>2</v>
      </c>
      <c r="E8553">
        <v>1</v>
      </c>
      <c r="F8553" t="s">
        <v>26</v>
      </c>
      <c r="G8553">
        <v>1</v>
      </c>
      <c r="H8553">
        <v>68.109380000000002</v>
      </c>
      <c r="I8553">
        <v>16.8125</v>
      </c>
      <c r="J8553">
        <v>0.890625</v>
      </c>
      <c r="K8553">
        <v>81.035160000000005</v>
      </c>
      <c r="L8553" s="3">
        <v>44130.606944444444</v>
      </c>
      <c r="M8553">
        <v>17.18</v>
      </c>
      <c r="N8553" t="s">
        <v>28</v>
      </c>
      <c r="P8553">
        <f>(C8553-Key!$B$1)*24</f>
        <v>5.4833333333954215</v>
      </c>
      <c r="Q8553">
        <f>(Key!$B$2-'17.1'!C8553)*24</f>
        <v>-2.53333333338378</v>
      </c>
      <c r="R8553" s="3">
        <f>C8553-(M8553-Key!$B$5)/(24*Key!$B$6)</f>
        <v>44130.84174074074</v>
      </c>
      <c r="S8553">
        <f>M8553-Key!$B$5</f>
        <v>14.92</v>
      </c>
      <c r="T8553" s="2">
        <f t="shared" si="665"/>
        <v>44129.854166666664</v>
      </c>
      <c r="U8553" t="str">
        <f t="shared" si="666"/>
        <v>10-25-2020 20:30</v>
      </c>
      <c r="V8553">
        <f>IFERROR(IF(W8553=Z8553,VLOOKUP($U8553,[1]C8842!$G$2:$M$145,3,FALSE),0),0)</f>
        <v>0</v>
      </c>
      <c r="W8553">
        <f>VLOOKUP(RIGHT($V$1,5),Key!$A$9:$B$14,2,FALSE)</f>
        <v>10.199999999999999</v>
      </c>
      <c r="X8553">
        <f t="shared" si="669"/>
        <v>0</v>
      </c>
      <c r="Y8553">
        <f>VLOOKUP(RIGHT($X$1,5),Key!$A$9:$B$14,2,FALSE)</f>
        <v>3.7</v>
      </c>
      <c r="Z8553">
        <f t="shared" si="667"/>
        <v>10.199999999999999</v>
      </c>
      <c r="AA8553">
        <f t="shared" si="668"/>
        <v>0</v>
      </c>
    </row>
    <row r="8554" spans="1:27" x14ac:dyDescent="0.3">
      <c r="A8554">
        <v>100067</v>
      </c>
      <c r="B8554">
        <v>230922</v>
      </c>
      <c r="C8554" s="3">
        <v>44130.855555555558</v>
      </c>
      <c r="D8554">
        <v>2</v>
      </c>
      <c r="E8554">
        <v>1</v>
      </c>
      <c r="F8554" t="s">
        <v>26</v>
      </c>
      <c r="G8554">
        <v>2</v>
      </c>
      <c r="H8554">
        <v>68.257810000000006</v>
      </c>
      <c r="I8554">
        <v>22.652339999999999</v>
      </c>
      <c r="J8554">
        <v>1.113281</v>
      </c>
      <c r="K8554">
        <v>82.035160000000005</v>
      </c>
      <c r="L8554" s="3">
        <v>44130.606944444444</v>
      </c>
      <c r="M8554">
        <v>17.18</v>
      </c>
      <c r="N8554" t="s">
        <v>28</v>
      </c>
      <c r="P8554">
        <f>(C8554-Key!$B$1)*24</f>
        <v>5.4833333333954215</v>
      </c>
      <c r="Q8554">
        <f>(Key!$B$2-'17.1'!C8554)*24</f>
        <v>-2.53333333338378</v>
      </c>
      <c r="R8554" s="3">
        <f>C8554-(M8554-Key!$B$5)/(24*Key!$B$6)</f>
        <v>44130.84174074074</v>
      </c>
      <c r="S8554">
        <f>M8554-Key!$B$5</f>
        <v>14.92</v>
      </c>
      <c r="T8554" s="2">
        <f t="shared" si="665"/>
        <v>44129.854166666664</v>
      </c>
      <c r="U8554" t="str">
        <f t="shared" si="666"/>
        <v>10-25-2020 20:30</v>
      </c>
      <c r="V8554">
        <f>IFERROR(IF(W8554=Z8554,VLOOKUP($U8554,[1]C8842!$G$2:$M$145,3,FALSE),0),0)</f>
        <v>0</v>
      </c>
      <c r="W8554">
        <f>VLOOKUP(RIGHT($V$1,5),Key!$A$9:$B$14,2,FALSE)</f>
        <v>10.199999999999999</v>
      </c>
      <c r="X8554">
        <f t="shared" si="669"/>
        <v>0</v>
      </c>
      <c r="Y8554">
        <f>VLOOKUP(RIGHT($X$1,5),Key!$A$9:$B$14,2,FALSE)</f>
        <v>3.7</v>
      </c>
      <c r="Z8554">
        <f t="shared" si="667"/>
        <v>10.199999999999999</v>
      </c>
      <c r="AA8554">
        <f t="shared" si="668"/>
        <v>0</v>
      </c>
    </row>
    <row r="8555" spans="1:27" x14ac:dyDescent="0.3">
      <c r="A8555">
        <v>100067</v>
      </c>
      <c r="B8555">
        <v>230922</v>
      </c>
      <c r="C8555" s="3">
        <v>44130.855555555558</v>
      </c>
      <c r="D8555">
        <v>3</v>
      </c>
      <c r="E8555">
        <v>2</v>
      </c>
      <c r="F8555" t="s">
        <v>26</v>
      </c>
      <c r="G8555">
        <v>1</v>
      </c>
      <c r="H8555">
        <v>66.921880000000002</v>
      </c>
      <c r="I8555">
        <v>15.558590000000001</v>
      </c>
      <c r="J8555">
        <v>0.85546880000000003</v>
      </c>
      <c r="K8555">
        <v>94.039060000000006</v>
      </c>
      <c r="L8555" s="3">
        <v>44130.606944444444</v>
      </c>
      <c r="M8555">
        <v>17.18</v>
      </c>
      <c r="N8555" t="s">
        <v>28</v>
      </c>
      <c r="P8555">
        <f>(C8555-Key!$B$1)*24</f>
        <v>5.4833333333954215</v>
      </c>
      <c r="Q8555">
        <f>(Key!$B$2-'17.1'!C8555)*24</f>
        <v>-2.53333333338378</v>
      </c>
      <c r="R8555" s="3">
        <f>C8555-(M8555-Key!$B$5)/(24*Key!$B$6)</f>
        <v>44130.84174074074</v>
      </c>
      <c r="S8555">
        <f>M8555-Key!$B$5</f>
        <v>14.92</v>
      </c>
      <c r="T8555" s="2">
        <f t="shared" si="665"/>
        <v>44129.854166666664</v>
      </c>
      <c r="U8555" t="str">
        <f t="shared" si="666"/>
        <v>10-25-2020 20:30</v>
      </c>
      <c r="V8555">
        <f>IFERROR(IF(W8555=Z8555,VLOOKUP($U8555,[1]C8842!$G$2:$M$145,3,FALSE),0),0)</f>
        <v>0</v>
      </c>
      <c r="W8555">
        <f>VLOOKUP(RIGHT($V$1,5),Key!$A$9:$B$14,2,FALSE)</f>
        <v>10.199999999999999</v>
      </c>
      <c r="X8555">
        <f t="shared" si="669"/>
        <v>0</v>
      </c>
      <c r="Y8555">
        <f>VLOOKUP(RIGHT($X$1,5),Key!$A$9:$B$14,2,FALSE)</f>
        <v>3.7</v>
      </c>
      <c r="Z8555">
        <f t="shared" si="667"/>
        <v>10.199999999999999</v>
      </c>
      <c r="AA8555">
        <f t="shared" si="668"/>
        <v>0</v>
      </c>
    </row>
    <row r="8556" spans="1:27" x14ac:dyDescent="0.3">
      <c r="A8556">
        <v>100067</v>
      </c>
      <c r="B8556">
        <v>230922</v>
      </c>
      <c r="C8556" s="3">
        <v>44130.855555555558</v>
      </c>
      <c r="D8556">
        <v>3</v>
      </c>
      <c r="E8556">
        <v>2</v>
      </c>
      <c r="F8556" t="s">
        <v>26</v>
      </c>
      <c r="G8556">
        <v>3</v>
      </c>
      <c r="H8556">
        <v>60.640630000000002</v>
      </c>
      <c r="I8556">
        <v>35.652340000000002</v>
      </c>
      <c r="J8556">
        <v>1.828125</v>
      </c>
      <c r="K8556">
        <v>94.039060000000006</v>
      </c>
      <c r="L8556" s="3">
        <v>44130.606944444444</v>
      </c>
      <c r="M8556">
        <v>17.18</v>
      </c>
      <c r="N8556" t="s">
        <v>28</v>
      </c>
      <c r="P8556">
        <f>(C8556-Key!$B$1)*24</f>
        <v>5.4833333333954215</v>
      </c>
      <c r="Q8556">
        <f>(Key!$B$2-'17.1'!C8556)*24</f>
        <v>-2.53333333338378</v>
      </c>
      <c r="R8556" s="3">
        <f>C8556-(M8556-Key!$B$5)/(24*Key!$B$6)</f>
        <v>44130.84174074074</v>
      </c>
      <c r="S8556">
        <f>M8556-Key!$B$5</f>
        <v>14.92</v>
      </c>
      <c r="T8556" s="2">
        <f t="shared" si="665"/>
        <v>44129.854166666664</v>
      </c>
      <c r="U8556" t="str">
        <f t="shared" si="666"/>
        <v>10-25-2020 20:30</v>
      </c>
      <c r="V8556">
        <f>IFERROR(IF(W8556=Z8556,VLOOKUP($U8556,[1]C8842!$G$2:$M$145,3,FALSE),0),0)</f>
        <v>0</v>
      </c>
      <c r="W8556">
        <f>VLOOKUP(RIGHT($V$1,5),Key!$A$9:$B$14,2,FALSE)</f>
        <v>10.199999999999999</v>
      </c>
      <c r="X8556">
        <f t="shared" si="669"/>
        <v>0</v>
      </c>
      <c r="Y8556">
        <f>VLOOKUP(RIGHT($X$1,5),Key!$A$9:$B$14,2,FALSE)</f>
        <v>3.7</v>
      </c>
      <c r="Z8556">
        <f t="shared" si="667"/>
        <v>10.199999999999999</v>
      </c>
      <c r="AA8556">
        <f t="shared" si="668"/>
        <v>0</v>
      </c>
    </row>
    <row r="8557" spans="1:27" x14ac:dyDescent="0.3">
      <c r="A8557">
        <v>100067</v>
      </c>
      <c r="B8557">
        <v>230922</v>
      </c>
      <c r="C8557" s="3">
        <v>44130.856249999997</v>
      </c>
      <c r="D8557">
        <v>0</v>
      </c>
      <c r="E8557">
        <v>2</v>
      </c>
      <c r="F8557" t="s">
        <v>25</v>
      </c>
      <c r="G8557">
        <v>1</v>
      </c>
      <c r="H8557">
        <v>67.382810000000006</v>
      </c>
      <c r="I8557">
        <v>16.34375</v>
      </c>
      <c r="J8557">
        <v>0.87890630000000003</v>
      </c>
      <c r="K8557">
        <v>46.019530000000003</v>
      </c>
      <c r="L8557" s="3">
        <v>44130.606944444444</v>
      </c>
      <c r="M8557">
        <v>17.18</v>
      </c>
      <c r="N8557" t="s">
        <v>28</v>
      </c>
      <c r="P8557">
        <f>(C8557-Key!$B$1)*24</f>
        <v>5.4999999999417923</v>
      </c>
      <c r="Q8557">
        <f>(Key!$B$2-'17.1'!C8557)*24</f>
        <v>-2.5499999999301508</v>
      </c>
      <c r="R8557" s="3">
        <f>C8557-(M8557-Key!$B$5)/(24*Key!$B$6)</f>
        <v>44130.842435185179</v>
      </c>
      <c r="S8557">
        <f>M8557-Key!$B$5</f>
        <v>14.92</v>
      </c>
      <c r="T8557" s="2">
        <f t="shared" si="665"/>
        <v>44129.854166666664</v>
      </c>
      <c r="U8557" t="str">
        <f t="shared" si="666"/>
        <v>10-25-2020 20:30</v>
      </c>
      <c r="V8557">
        <f>IFERROR(IF(W8557=Z8557,VLOOKUP($U8557,[1]C8842!$G$2:$M$145,3,FALSE),0),0)</f>
        <v>0</v>
      </c>
      <c r="W8557">
        <f>VLOOKUP(RIGHT($V$1,5),Key!$A$9:$B$14,2,FALSE)</f>
        <v>10.199999999999999</v>
      </c>
      <c r="X8557">
        <f t="shared" si="669"/>
        <v>0</v>
      </c>
      <c r="Y8557">
        <f>VLOOKUP(RIGHT($X$1,5),Key!$A$9:$B$14,2,FALSE)</f>
        <v>3.7</v>
      </c>
      <c r="Z8557">
        <f t="shared" si="667"/>
        <v>10.199999999999999</v>
      </c>
      <c r="AA8557">
        <f t="shared" si="668"/>
        <v>0</v>
      </c>
    </row>
    <row r="8558" spans="1:27" x14ac:dyDescent="0.3">
      <c r="A8558">
        <v>100067</v>
      </c>
      <c r="B8558">
        <v>230922</v>
      </c>
      <c r="C8558" s="3">
        <v>44130.856249999997</v>
      </c>
      <c r="D8558">
        <v>2</v>
      </c>
      <c r="E8558">
        <v>1</v>
      </c>
      <c r="F8558" t="s">
        <v>26</v>
      </c>
      <c r="G8558">
        <v>1</v>
      </c>
      <c r="H8558">
        <v>74.597660000000005</v>
      </c>
      <c r="I8558">
        <v>16.246089999999999</v>
      </c>
      <c r="J8558">
        <v>0.79296880000000003</v>
      </c>
      <c r="K8558">
        <v>80.03125</v>
      </c>
      <c r="L8558" s="3">
        <v>44130.606944444444</v>
      </c>
      <c r="M8558">
        <v>17.18</v>
      </c>
      <c r="N8558" t="s">
        <v>28</v>
      </c>
      <c r="P8558">
        <f>(C8558-Key!$B$1)*24</f>
        <v>5.4999999999417923</v>
      </c>
      <c r="Q8558">
        <f>(Key!$B$2-'17.1'!C8558)*24</f>
        <v>-2.5499999999301508</v>
      </c>
      <c r="R8558" s="3">
        <f>C8558-(M8558-Key!$B$5)/(24*Key!$B$6)</f>
        <v>44130.842435185179</v>
      </c>
      <c r="S8558">
        <f>M8558-Key!$B$5</f>
        <v>14.92</v>
      </c>
      <c r="T8558" s="2">
        <f t="shared" si="665"/>
        <v>44129.854166666664</v>
      </c>
      <c r="U8558" t="str">
        <f t="shared" si="666"/>
        <v>10-25-2020 20:30</v>
      </c>
      <c r="V8558">
        <f>IFERROR(IF(W8558=Z8558,VLOOKUP($U8558,[1]C8842!$G$2:$M$145,3,FALSE),0),0)</f>
        <v>0</v>
      </c>
      <c r="W8558">
        <f>VLOOKUP(RIGHT($V$1,5),Key!$A$9:$B$14,2,FALSE)</f>
        <v>10.199999999999999</v>
      </c>
      <c r="X8558">
        <f t="shared" si="669"/>
        <v>0</v>
      </c>
      <c r="Y8558">
        <f>VLOOKUP(RIGHT($X$1,5),Key!$A$9:$B$14,2,FALSE)</f>
        <v>3.7</v>
      </c>
      <c r="Z8558">
        <f t="shared" si="667"/>
        <v>10.199999999999999</v>
      </c>
      <c r="AA8558">
        <f t="shared" si="668"/>
        <v>0</v>
      </c>
    </row>
    <row r="8559" spans="1:27" x14ac:dyDescent="0.3">
      <c r="A8559">
        <v>100067</v>
      </c>
      <c r="B8559">
        <v>230922</v>
      </c>
      <c r="C8559" s="3">
        <v>44130.856249999997</v>
      </c>
      <c r="D8559">
        <v>3</v>
      </c>
      <c r="E8559">
        <v>2</v>
      </c>
      <c r="F8559" t="s">
        <v>26</v>
      </c>
      <c r="G8559">
        <v>1</v>
      </c>
      <c r="H8559">
        <v>63.914059999999999</v>
      </c>
      <c r="I8559">
        <v>15.57422</v>
      </c>
      <c r="J8559">
        <v>0.89453130000000003</v>
      </c>
      <c r="K8559">
        <v>96.039060000000006</v>
      </c>
      <c r="L8559" s="3">
        <v>44130.606944444444</v>
      </c>
      <c r="M8559">
        <v>17.18</v>
      </c>
      <c r="N8559" t="s">
        <v>28</v>
      </c>
      <c r="P8559">
        <f>(C8559-Key!$B$1)*24</f>
        <v>5.4999999999417923</v>
      </c>
      <c r="Q8559">
        <f>(Key!$B$2-'17.1'!C8559)*24</f>
        <v>-2.5499999999301508</v>
      </c>
      <c r="R8559" s="3">
        <f>C8559-(M8559-Key!$B$5)/(24*Key!$B$6)</f>
        <v>44130.842435185179</v>
      </c>
      <c r="S8559">
        <f>M8559-Key!$B$5</f>
        <v>14.92</v>
      </c>
      <c r="T8559" s="2">
        <f t="shared" si="665"/>
        <v>44129.854166666664</v>
      </c>
      <c r="U8559" t="str">
        <f t="shared" si="666"/>
        <v>10-25-2020 20:30</v>
      </c>
      <c r="V8559">
        <f>IFERROR(IF(W8559=Z8559,VLOOKUP($U8559,[1]C8842!$G$2:$M$145,3,FALSE),0),0)</f>
        <v>0</v>
      </c>
      <c r="W8559">
        <f>VLOOKUP(RIGHT($V$1,5),Key!$A$9:$B$14,2,FALSE)</f>
        <v>10.199999999999999</v>
      </c>
      <c r="X8559">
        <f t="shared" si="669"/>
        <v>0</v>
      </c>
      <c r="Y8559">
        <f>VLOOKUP(RIGHT($X$1,5),Key!$A$9:$B$14,2,FALSE)</f>
        <v>3.7</v>
      </c>
      <c r="Z8559">
        <f t="shared" si="667"/>
        <v>10.199999999999999</v>
      </c>
      <c r="AA8559">
        <f t="shared" si="668"/>
        <v>0</v>
      </c>
    </row>
    <row r="8560" spans="1:27" x14ac:dyDescent="0.3">
      <c r="A8560">
        <v>100067</v>
      </c>
      <c r="B8560">
        <v>230922</v>
      </c>
      <c r="C8560" s="3">
        <v>44130.856249999997</v>
      </c>
      <c r="D8560">
        <v>2</v>
      </c>
      <c r="E8560">
        <v>1</v>
      </c>
      <c r="F8560" t="s">
        <v>26</v>
      </c>
      <c r="G8560">
        <v>1</v>
      </c>
      <c r="H8560">
        <v>69.328130000000002</v>
      </c>
      <c r="I8560">
        <v>16.914059999999999</v>
      </c>
      <c r="J8560">
        <v>0.87890630000000003</v>
      </c>
      <c r="K8560">
        <v>82.035160000000005</v>
      </c>
      <c r="L8560" s="3">
        <v>44130.606944444444</v>
      </c>
      <c r="M8560">
        <v>17.18</v>
      </c>
      <c r="N8560" t="s">
        <v>28</v>
      </c>
      <c r="P8560">
        <f>(C8560-Key!$B$1)*24</f>
        <v>5.4999999999417923</v>
      </c>
      <c r="Q8560">
        <f>(Key!$B$2-'17.1'!C8560)*24</f>
        <v>-2.5499999999301508</v>
      </c>
      <c r="R8560" s="3">
        <f>C8560-(M8560-Key!$B$5)/(24*Key!$B$6)</f>
        <v>44130.842435185179</v>
      </c>
      <c r="S8560">
        <f>M8560-Key!$B$5</f>
        <v>14.92</v>
      </c>
      <c r="T8560" s="2">
        <f t="shared" si="665"/>
        <v>44129.854166666664</v>
      </c>
      <c r="U8560" t="str">
        <f t="shared" si="666"/>
        <v>10-25-2020 20:30</v>
      </c>
      <c r="V8560">
        <f>IFERROR(IF(W8560=Z8560,VLOOKUP($U8560,[1]C8842!$G$2:$M$145,3,FALSE),0),0)</f>
        <v>0</v>
      </c>
      <c r="W8560">
        <f>VLOOKUP(RIGHT($V$1,5),Key!$A$9:$B$14,2,FALSE)</f>
        <v>10.199999999999999</v>
      </c>
      <c r="X8560">
        <f t="shared" si="669"/>
        <v>0</v>
      </c>
      <c r="Y8560">
        <f>VLOOKUP(RIGHT($X$1,5),Key!$A$9:$B$14,2,FALSE)</f>
        <v>3.7</v>
      </c>
      <c r="Z8560">
        <f t="shared" si="667"/>
        <v>10.199999999999999</v>
      </c>
      <c r="AA8560">
        <f t="shared" si="668"/>
        <v>0</v>
      </c>
    </row>
    <row r="8561" spans="1:27" x14ac:dyDescent="0.3">
      <c r="A8561">
        <v>100067</v>
      </c>
      <c r="B8561">
        <v>230922</v>
      </c>
      <c r="C8561" s="3">
        <v>44130.856249999997</v>
      </c>
      <c r="D8561">
        <v>0</v>
      </c>
      <c r="E8561">
        <v>2</v>
      </c>
      <c r="F8561" t="s">
        <v>25</v>
      </c>
      <c r="G8561">
        <v>1</v>
      </c>
      <c r="H8561">
        <v>60.828130000000002</v>
      </c>
      <c r="I8561">
        <v>19.90625</v>
      </c>
      <c r="J8561">
        <v>1.1328130000000001</v>
      </c>
      <c r="K8561">
        <v>45.019530000000003</v>
      </c>
      <c r="L8561" s="3">
        <v>44130.606944444444</v>
      </c>
      <c r="M8561">
        <v>17.18</v>
      </c>
      <c r="N8561" t="s">
        <v>28</v>
      </c>
      <c r="P8561">
        <f>(C8561-Key!$B$1)*24</f>
        <v>5.4999999999417923</v>
      </c>
      <c r="Q8561">
        <f>(Key!$B$2-'17.1'!C8561)*24</f>
        <v>-2.5499999999301508</v>
      </c>
      <c r="R8561" s="3">
        <f>C8561-(M8561-Key!$B$5)/(24*Key!$B$6)</f>
        <v>44130.842435185179</v>
      </c>
      <c r="S8561">
        <f>M8561-Key!$B$5</f>
        <v>14.92</v>
      </c>
      <c r="T8561" s="2">
        <f t="shared" si="665"/>
        <v>44129.854166666664</v>
      </c>
      <c r="U8561" t="str">
        <f t="shared" si="666"/>
        <v>10-25-2020 20:30</v>
      </c>
      <c r="V8561">
        <f>IFERROR(IF(W8561=Z8561,VLOOKUP($U8561,[1]C8842!$G$2:$M$145,3,FALSE),0),0)</f>
        <v>0</v>
      </c>
      <c r="W8561">
        <f>VLOOKUP(RIGHT($V$1,5),Key!$A$9:$B$14,2,FALSE)</f>
        <v>10.199999999999999</v>
      </c>
      <c r="X8561">
        <f t="shared" si="669"/>
        <v>0</v>
      </c>
      <c r="Y8561">
        <f>VLOOKUP(RIGHT($X$1,5),Key!$A$9:$B$14,2,FALSE)</f>
        <v>3.7</v>
      </c>
      <c r="Z8561">
        <f t="shared" si="667"/>
        <v>10.199999999999999</v>
      </c>
      <c r="AA8561">
        <f t="shared" si="668"/>
        <v>0</v>
      </c>
    </row>
    <row r="8562" spans="1:27" x14ac:dyDescent="0.3">
      <c r="A8562">
        <v>100067</v>
      </c>
      <c r="B8562">
        <v>230922</v>
      </c>
      <c r="C8562" s="3">
        <v>44130.856249999997</v>
      </c>
      <c r="D8562">
        <v>3</v>
      </c>
      <c r="E8562">
        <v>2</v>
      </c>
      <c r="F8562" t="s">
        <v>26</v>
      </c>
      <c r="G8562">
        <v>1</v>
      </c>
      <c r="H8562">
        <v>65.777339999999995</v>
      </c>
      <c r="I8562">
        <v>18.460940000000001</v>
      </c>
      <c r="J8562">
        <v>0.98828130000000003</v>
      </c>
      <c r="K8562">
        <v>96.039060000000006</v>
      </c>
      <c r="L8562" s="3">
        <v>44130.606944444444</v>
      </c>
      <c r="M8562">
        <v>17.18</v>
      </c>
      <c r="N8562" t="s">
        <v>28</v>
      </c>
      <c r="P8562">
        <f>(C8562-Key!$B$1)*24</f>
        <v>5.4999999999417923</v>
      </c>
      <c r="Q8562">
        <f>(Key!$B$2-'17.1'!C8562)*24</f>
        <v>-2.5499999999301508</v>
      </c>
      <c r="R8562" s="3">
        <f>C8562-(M8562-Key!$B$5)/(24*Key!$B$6)</f>
        <v>44130.842435185179</v>
      </c>
      <c r="S8562">
        <f>M8562-Key!$B$5</f>
        <v>14.92</v>
      </c>
      <c r="T8562" s="2">
        <f t="shared" si="665"/>
        <v>44129.854166666664</v>
      </c>
      <c r="U8562" t="str">
        <f t="shared" si="666"/>
        <v>10-25-2020 20:30</v>
      </c>
      <c r="V8562">
        <f>IFERROR(IF(W8562=Z8562,VLOOKUP($U8562,[1]C8842!$G$2:$M$145,3,FALSE),0),0)</f>
        <v>0</v>
      </c>
      <c r="W8562">
        <f>VLOOKUP(RIGHT($V$1,5),Key!$A$9:$B$14,2,FALSE)</f>
        <v>10.199999999999999</v>
      </c>
      <c r="X8562">
        <f t="shared" si="669"/>
        <v>0</v>
      </c>
      <c r="Y8562">
        <f>VLOOKUP(RIGHT($X$1,5),Key!$A$9:$B$14,2,FALSE)</f>
        <v>3.7</v>
      </c>
      <c r="Z8562">
        <f t="shared" si="667"/>
        <v>10.199999999999999</v>
      </c>
      <c r="AA8562">
        <f t="shared" si="668"/>
        <v>0</v>
      </c>
    </row>
    <row r="8563" spans="1:27" x14ac:dyDescent="0.3">
      <c r="A8563">
        <v>100067</v>
      </c>
      <c r="B8563">
        <v>230922</v>
      </c>
      <c r="C8563" s="3">
        <v>44130.856249999997</v>
      </c>
      <c r="D8563">
        <v>2</v>
      </c>
      <c r="E8563">
        <v>1</v>
      </c>
      <c r="F8563" t="s">
        <v>26</v>
      </c>
      <c r="G8563">
        <v>1</v>
      </c>
      <c r="H8563">
        <v>69.867189999999994</v>
      </c>
      <c r="I8563">
        <v>15.058590000000001</v>
      </c>
      <c r="J8563">
        <v>0.80078130000000003</v>
      </c>
      <c r="K8563">
        <v>80.03125</v>
      </c>
      <c r="L8563" s="3">
        <v>44130.606944444444</v>
      </c>
      <c r="M8563">
        <v>17.18</v>
      </c>
      <c r="N8563" t="s">
        <v>28</v>
      </c>
      <c r="P8563">
        <f>(C8563-Key!$B$1)*24</f>
        <v>5.4999999999417923</v>
      </c>
      <c r="Q8563">
        <f>(Key!$B$2-'17.1'!C8563)*24</f>
        <v>-2.5499999999301508</v>
      </c>
      <c r="R8563" s="3">
        <f>C8563-(M8563-Key!$B$5)/(24*Key!$B$6)</f>
        <v>44130.842435185179</v>
      </c>
      <c r="S8563">
        <f>M8563-Key!$B$5</f>
        <v>14.92</v>
      </c>
      <c r="T8563" s="2">
        <f t="shared" si="665"/>
        <v>44129.854166666664</v>
      </c>
      <c r="U8563" t="str">
        <f t="shared" si="666"/>
        <v>10-25-2020 20:30</v>
      </c>
      <c r="V8563">
        <f>IFERROR(IF(W8563=Z8563,VLOOKUP($U8563,[1]C8842!$G$2:$M$145,3,FALSE),0),0)</f>
        <v>0</v>
      </c>
      <c r="W8563">
        <f>VLOOKUP(RIGHT($V$1,5),Key!$A$9:$B$14,2,FALSE)</f>
        <v>10.199999999999999</v>
      </c>
      <c r="X8563">
        <f t="shared" si="669"/>
        <v>0</v>
      </c>
      <c r="Y8563">
        <f>VLOOKUP(RIGHT($X$1,5),Key!$A$9:$B$14,2,FALSE)</f>
        <v>3.7</v>
      </c>
      <c r="Z8563">
        <f t="shared" si="667"/>
        <v>10.199999999999999</v>
      </c>
      <c r="AA8563">
        <f t="shared" si="668"/>
        <v>0</v>
      </c>
    </row>
    <row r="8564" spans="1:27" x14ac:dyDescent="0.3">
      <c r="A8564">
        <v>100067</v>
      </c>
      <c r="B8564">
        <v>230922</v>
      </c>
      <c r="C8564" s="3">
        <v>44130.856249999997</v>
      </c>
      <c r="D8564">
        <v>0</v>
      </c>
      <c r="E8564">
        <v>2</v>
      </c>
      <c r="F8564" t="s">
        <v>25</v>
      </c>
      <c r="G8564">
        <v>1</v>
      </c>
      <c r="H8564">
        <v>63.03125</v>
      </c>
      <c r="I8564">
        <v>16.1875</v>
      </c>
      <c r="J8564">
        <v>0.93359380000000003</v>
      </c>
      <c r="K8564">
        <v>46.019530000000003</v>
      </c>
      <c r="L8564" s="3">
        <v>44130.606944444444</v>
      </c>
      <c r="M8564">
        <v>17.18</v>
      </c>
      <c r="N8564" t="s">
        <v>28</v>
      </c>
      <c r="P8564">
        <f>(C8564-Key!$B$1)*24</f>
        <v>5.4999999999417923</v>
      </c>
      <c r="Q8564">
        <f>(Key!$B$2-'17.1'!C8564)*24</f>
        <v>-2.5499999999301508</v>
      </c>
      <c r="R8564" s="3">
        <f>C8564-(M8564-Key!$B$5)/(24*Key!$B$6)</f>
        <v>44130.842435185179</v>
      </c>
      <c r="S8564">
        <f>M8564-Key!$B$5</f>
        <v>14.92</v>
      </c>
      <c r="T8564" s="2">
        <f t="shared" si="665"/>
        <v>44129.854166666664</v>
      </c>
      <c r="U8564" t="str">
        <f t="shared" si="666"/>
        <v>10-25-2020 20:30</v>
      </c>
      <c r="V8564">
        <f>IFERROR(IF(W8564=Z8564,VLOOKUP($U8564,[1]C8842!$G$2:$M$145,3,FALSE),0),0)</f>
        <v>0</v>
      </c>
      <c r="W8564">
        <f>VLOOKUP(RIGHT($V$1,5),Key!$A$9:$B$14,2,FALSE)</f>
        <v>10.199999999999999</v>
      </c>
      <c r="X8564">
        <f t="shared" si="669"/>
        <v>0</v>
      </c>
      <c r="Y8564">
        <f>VLOOKUP(RIGHT($X$1,5),Key!$A$9:$B$14,2,FALSE)</f>
        <v>3.7</v>
      </c>
      <c r="Z8564">
        <f t="shared" si="667"/>
        <v>10.199999999999999</v>
      </c>
      <c r="AA8564">
        <f t="shared" si="668"/>
        <v>0</v>
      </c>
    </row>
    <row r="8565" spans="1:27" x14ac:dyDescent="0.3">
      <c r="A8565">
        <v>100067</v>
      </c>
      <c r="B8565">
        <v>230922</v>
      </c>
      <c r="C8565" s="3">
        <v>44130.856249999997</v>
      </c>
      <c r="D8565">
        <v>3</v>
      </c>
      <c r="E8565">
        <v>2</v>
      </c>
      <c r="F8565" t="s">
        <v>26</v>
      </c>
      <c r="G8565">
        <v>2</v>
      </c>
      <c r="H8565">
        <v>69.152339999999995</v>
      </c>
      <c r="I8565">
        <v>23.05078</v>
      </c>
      <c r="J8565">
        <v>1.1171880000000001</v>
      </c>
      <c r="K8565">
        <v>94.039060000000006</v>
      </c>
      <c r="L8565" s="3">
        <v>44130.606944444444</v>
      </c>
      <c r="M8565">
        <v>17.18</v>
      </c>
      <c r="N8565" t="s">
        <v>28</v>
      </c>
      <c r="P8565">
        <f>(C8565-Key!$B$1)*24</f>
        <v>5.4999999999417923</v>
      </c>
      <c r="Q8565">
        <f>(Key!$B$2-'17.1'!C8565)*24</f>
        <v>-2.5499999999301508</v>
      </c>
      <c r="R8565" s="3">
        <f>C8565-(M8565-Key!$B$5)/(24*Key!$B$6)</f>
        <v>44130.842435185179</v>
      </c>
      <c r="S8565">
        <f>M8565-Key!$B$5</f>
        <v>14.92</v>
      </c>
      <c r="T8565" s="2">
        <f t="shared" si="665"/>
        <v>44129.854166666664</v>
      </c>
      <c r="U8565" t="str">
        <f t="shared" si="666"/>
        <v>10-25-2020 20:30</v>
      </c>
      <c r="V8565">
        <f>IFERROR(IF(W8565=Z8565,VLOOKUP($U8565,[1]C8842!$G$2:$M$145,3,FALSE),0),0)</f>
        <v>0</v>
      </c>
      <c r="W8565">
        <f>VLOOKUP(RIGHT($V$1,5),Key!$A$9:$B$14,2,FALSE)</f>
        <v>10.199999999999999</v>
      </c>
      <c r="X8565">
        <f t="shared" si="669"/>
        <v>0</v>
      </c>
      <c r="Y8565">
        <f>VLOOKUP(RIGHT($X$1,5),Key!$A$9:$B$14,2,FALSE)</f>
        <v>3.7</v>
      </c>
      <c r="Z8565">
        <f t="shared" si="667"/>
        <v>10.199999999999999</v>
      </c>
      <c r="AA8565">
        <f t="shared" si="668"/>
        <v>0</v>
      </c>
    </row>
    <row r="8566" spans="1:27" x14ac:dyDescent="0.3">
      <c r="A8566">
        <v>100067</v>
      </c>
      <c r="B8566">
        <v>230922</v>
      </c>
      <c r="C8566" s="3">
        <v>44130.856249999997</v>
      </c>
      <c r="D8566">
        <v>3</v>
      </c>
      <c r="E8566">
        <v>2</v>
      </c>
      <c r="F8566" t="s">
        <v>26</v>
      </c>
      <c r="G8566">
        <v>1</v>
      </c>
      <c r="H8566">
        <v>62.445309999999999</v>
      </c>
      <c r="I8566">
        <v>15.652340000000001</v>
      </c>
      <c r="J8566">
        <v>0.921875</v>
      </c>
      <c r="K8566">
        <v>93.039060000000006</v>
      </c>
      <c r="L8566" s="3">
        <v>44130.606944444444</v>
      </c>
      <c r="M8566">
        <v>17.18</v>
      </c>
      <c r="N8566" t="s">
        <v>28</v>
      </c>
      <c r="P8566">
        <f>(C8566-Key!$B$1)*24</f>
        <v>5.4999999999417923</v>
      </c>
      <c r="Q8566">
        <f>(Key!$B$2-'17.1'!C8566)*24</f>
        <v>-2.5499999999301508</v>
      </c>
      <c r="R8566" s="3">
        <f>C8566-(M8566-Key!$B$5)/(24*Key!$B$6)</f>
        <v>44130.842435185179</v>
      </c>
      <c r="S8566">
        <f>M8566-Key!$B$5</f>
        <v>14.92</v>
      </c>
      <c r="T8566" s="2">
        <f t="shared" si="665"/>
        <v>44129.854166666664</v>
      </c>
      <c r="U8566" t="str">
        <f t="shared" si="666"/>
        <v>10-25-2020 20:30</v>
      </c>
      <c r="V8566">
        <f>IFERROR(IF(W8566=Z8566,VLOOKUP($U8566,[1]C8842!$G$2:$M$145,3,FALSE),0),0)</f>
        <v>0</v>
      </c>
      <c r="W8566">
        <f>VLOOKUP(RIGHT($V$1,5),Key!$A$9:$B$14,2,FALSE)</f>
        <v>10.199999999999999</v>
      </c>
      <c r="X8566">
        <f t="shared" si="669"/>
        <v>0</v>
      </c>
      <c r="Y8566">
        <f>VLOOKUP(RIGHT($X$1,5),Key!$A$9:$B$14,2,FALSE)</f>
        <v>3.7</v>
      </c>
      <c r="Z8566">
        <f t="shared" si="667"/>
        <v>10.199999999999999</v>
      </c>
      <c r="AA8566">
        <f t="shared" si="668"/>
        <v>0</v>
      </c>
    </row>
    <row r="8567" spans="1:27" x14ac:dyDescent="0.3">
      <c r="A8567">
        <v>100067</v>
      </c>
      <c r="B8567">
        <v>230922</v>
      </c>
      <c r="C8567" s="3">
        <v>44130.856249999997</v>
      </c>
      <c r="D8567">
        <v>0</v>
      </c>
      <c r="E8567">
        <v>2</v>
      </c>
      <c r="F8567" t="s">
        <v>25</v>
      </c>
      <c r="G8567">
        <v>1</v>
      </c>
      <c r="H8567">
        <v>60.84375</v>
      </c>
      <c r="I8567">
        <v>15.61328</v>
      </c>
      <c r="J8567">
        <v>0.9453125</v>
      </c>
      <c r="K8567">
        <v>45.019530000000003</v>
      </c>
      <c r="L8567" s="3">
        <v>44130.606944444444</v>
      </c>
      <c r="M8567">
        <v>17.18</v>
      </c>
      <c r="N8567" t="s">
        <v>28</v>
      </c>
      <c r="P8567">
        <f>(C8567-Key!$B$1)*24</f>
        <v>5.4999999999417923</v>
      </c>
      <c r="Q8567">
        <f>(Key!$B$2-'17.1'!C8567)*24</f>
        <v>-2.5499999999301508</v>
      </c>
      <c r="R8567" s="3">
        <f>C8567-(M8567-Key!$B$5)/(24*Key!$B$6)</f>
        <v>44130.842435185179</v>
      </c>
      <c r="S8567">
        <f>M8567-Key!$B$5</f>
        <v>14.92</v>
      </c>
      <c r="T8567" s="2">
        <f t="shared" si="665"/>
        <v>44129.854166666664</v>
      </c>
      <c r="U8567" t="str">
        <f t="shared" si="666"/>
        <v>10-25-2020 20:30</v>
      </c>
      <c r="V8567">
        <f>IFERROR(IF(W8567=Z8567,VLOOKUP($U8567,[1]C8842!$G$2:$M$145,3,FALSE),0),0)</f>
        <v>0</v>
      </c>
      <c r="W8567">
        <f>VLOOKUP(RIGHT($V$1,5),Key!$A$9:$B$14,2,FALSE)</f>
        <v>10.199999999999999</v>
      </c>
      <c r="X8567">
        <f t="shared" si="669"/>
        <v>0</v>
      </c>
      <c r="Y8567">
        <f>VLOOKUP(RIGHT($X$1,5),Key!$A$9:$B$14,2,FALSE)</f>
        <v>3.7</v>
      </c>
      <c r="Z8567">
        <f t="shared" si="667"/>
        <v>10.199999999999999</v>
      </c>
      <c r="AA8567">
        <f t="shared" si="668"/>
        <v>0</v>
      </c>
    </row>
    <row r="8568" spans="1:27" x14ac:dyDescent="0.3">
      <c r="A8568">
        <v>100067</v>
      </c>
      <c r="B8568">
        <v>230922</v>
      </c>
      <c r="C8568" s="3">
        <v>44130.856249999997</v>
      </c>
      <c r="D8568">
        <v>0</v>
      </c>
      <c r="E8568">
        <v>2</v>
      </c>
      <c r="F8568" t="s">
        <v>25</v>
      </c>
      <c r="G8568">
        <v>1</v>
      </c>
      <c r="H8568">
        <v>70.734380000000002</v>
      </c>
      <c r="I8568">
        <v>15.058590000000001</v>
      </c>
      <c r="J8568">
        <v>0.7890625</v>
      </c>
      <c r="K8568">
        <v>46.019530000000003</v>
      </c>
      <c r="L8568" s="3">
        <v>44130.606944444444</v>
      </c>
      <c r="M8568">
        <v>17.18</v>
      </c>
      <c r="N8568" t="s">
        <v>28</v>
      </c>
      <c r="P8568">
        <f>(C8568-Key!$B$1)*24</f>
        <v>5.4999999999417923</v>
      </c>
      <c r="Q8568">
        <f>(Key!$B$2-'17.1'!C8568)*24</f>
        <v>-2.5499999999301508</v>
      </c>
      <c r="R8568" s="3">
        <f>C8568-(M8568-Key!$B$5)/(24*Key!$B$6)</f>
        <v>44130.842435185179</v>
      </c>
      <c r="S8568">
        <f>M8568-Key!$B$5</f>
        <v>14.92</v>
      </c>
      <c r="T8568" s="2">
        <f t="shared" si="665"/>
        <v>44129.854166666664</v>
      </c>
      <c r="U8568" t="str">
        <f t="shared" si="666"/>
        <v>10-25-2020 20:30</v>
      </c>
      <c r="V8568">
        <f>IFERROR(IF(W8568=Z8568,VLOOKUP($U8568,[1]C8842!$G$2:$M$145,3,FALSE),0),0)</f>
        <v>0</v>
      </c>
      <c r="W8568">
        <f>VLOOKUP(RIGHT($V$1,5),Key!$A$9:$B$14,2,FALSE)</f>
        <v>10.199999999999999</v>
      </c>
      <c r="X8568">
        <f t="shared" si="669"/>
        <v>0</v>
      </c>
      <c r="Y8568">
        <f>VLOOKUP(RIGHT($X$1,5),Key!$A$9:$B$14,2,FALSE)</f>
        <v>3.7</v>
      </c>
      <c r="Z8568">
        <f t="shared" si="667"/>
        <v>10.199999999999999</v>
      </c>
      <c r="AA8568">
        <f t="shared" si="668"/>
        <v>0</v>
      </c>
    </row>
    <row r="8569" spans="1:27" x14ac:dyDescent="0.3">
      <c r="A8569">
        <v>100067</v>
      </c>
      <c r="B8569">
        <v>230922</v>
      </c>
      <c r="C8569" s="3">
        <v>44130.856249999997</v>
      </c>
      <c r="D8569">
        <v>0</v>
      </c>
      <c r="E8569">
        <v>2</v>
      </c>
      <c r="F8569" t="s">
        <v>25</v>
      </c>
      <c r="G8569">
        <v>1</v>
      </c>
      <c r="H8569">
        <v>62.785159999999998</v>
      </c>
      <c r="I8569">
        <v>15.8125</v>
      </c>
      <c r="J8569">
        <v>0.921875</v>
      </c>
      <c r="K8569">
        <v>46.019530000000003</v>
      </c>
      <c r="L8569" s="3">
        <v>44130.606944444444</v>
      </c>
      <c r="M8569">
        <v>17.18</v>
      </c>
      <c r="N8569" t="s">
        <v>28</v>
      </c>
      <c r="P8569">
        <f>(C8569-Key!$B$1)*24</f>
        <v>5.4999999999417923</v>
      </c>
      <c r="Q8569">
        <f>(Key!$B$2-'17.1'!C8569)*24</f>
        <v>-2.5499999999301508</v>
      </c>
      <c r="R8569" s="3">
        <f>C8569-(M8569-Key!$B$5)/(24*Key!$B$6)</f>
        <v>44130.842435185179</v>
      </c>
      <c r="S8569">
        <f>M8569-Key!$B$5</f>
        <v>14.92</v>
      </c>
      <c r="T8569" s="2">
        <f t="shared" si="665"/>
        <v>44129.854166666664</v>
      </c>
      <c r="U8569" t="str">
        <f t="shared" si="666"/>
        <v>10-25-2020 20:30</v>
      </c>
      <c r="V8569">
        <f>IFERROR(IF(W8569=Z8569,VLOOKUP($U8569,[1]C8842!$G$2:$M$145,3,FALSE),0),0)</f>
        <v>0</v>
      </c>
      <c r="W8569">
        <f>VLOOKUP(RIGHT($V$1,5),Key!$A$9:$B$14,2,FALSE)</f>
        <v>10.199999999999999</v>
      </c>
      <c r="X8569">
        <f t="shared" si="669"/>
        <v>0</v>
      </c>
      <c r="Y8569">
        <f>VLOOKUP(RIGHT($X$1,5),Key!$A$9:$B$14,2,FALSE)</f>
        <v>3.7</v>
      </c>
      <c r="Z8569">
        <f t="shared" si="667"/>
        <v>10.199999999999999</v>
      </c>
      <c r="AA8569">
        <f t="shared" si="668"/>
        <v>0</v>
      </c>
    </row>
    <row r="8570" spans="1:27" x14ac:dyDescent="0.3">
      <c r="A8570">
        <v>100067</v>
      </c>
      <c r="B8570">
        <v>230922</v>
      </c>
      <c r="C8570" s="3">
        <v>44130.856249999997</v>
      </c>
      <c r="D8570">
        <v>1</v>
      </c>
      <c r="E8570">
        <v>1</v>
      </c>
      <c r="F8570" t="s">
        <v>25</v>
      </c>
      <c r="G8570">
        <v>3</v>
      </c>
      <c r="H8570">
        <v>68.101560000000006</v>
      </c>
      <c r="I8570">
        <v>39.554690000000001</v>
      </c>
      <c r="J8570">
        <v>1.777344</v>
      </c>
      <c r="K8570">
        <v>58.023440000000001</v>
      </c>
      <c r="L8570" s="3">
        <v>44130.606944444444</v>
      </c>
      <c r="M8570">
        <v>17.18</v>
      </c>
      <c r="N8570" t="s">
        <v>28</v>
      </c>
      <c r="P8570">
        <f>(C8570-Key!$B$1)*24</f>
        <v>5.4999999999417923</v>
      </c>
      <c r="Q8570">
        <f>(Key!$B$2-'17.1'!C8570)*24</f>
        <v>-2.5499999999301508</v>
      </c>
      <c r="R8570" s="3">
        <f>C8570-(M8570-Key!$B$5)/(24*Key!$B$6)</f>
        <v>44130.842435185179</v>
      </c>
      <c r="S8570">
        <f>M8570-Key!$B$5</f>
        <v>14.92</v>
      </c>
      <c r="T8570" s="2">
        <f t="shared" si="665"/>
        <v>44129.854166666664</v>
      </c>
      <c r="U8570" t="str">
        <f t="shared" si="666"/>
        <v>10-25-2020 20:30</v>
      </c>
      <c r="V8570">
        <f>IFERROR(IF(W8570=Z8570,VLOOKUP($U8570,[1]C8842!$G$2:$M$145,3,FALSE),0),0)</f>
        <v>0</v>
      </c>
      <c r="W8570">
        <f>VLOOKUP(RIGHT($V$1,5),Key!$A$9:$B$14,2,FALSE)</f>
        <v>10.199999999999999</v>
      </c>
      <c r="X8570">
        <f t="shared" si="669"/>
        <v>0</v>
      </c>
      <c r="Y8570">
        <f>VLOOKUP(RIGHT($X$1,5),Key!$A$9:$B$14,2,FALSE)</f>
        <v>3.7</v>
      </c>
      <c r="Z8570">
        <f t="shared" si="667"/>
        <v>10.199999999999999</v>
      </c>
      <c r="AA8570">
        <f t="shared" si="668"/>
        <v>0</v>
      </c>
    </row>
    <row r="8571" spans="1:27" x14ac:dyDescent="0.3">
      <c r="A8571">
        <v>100067</v>
      </c>
      <c r="B8571">
        <v>230922</v>
      </c>
      <c r="C8571" s="3">
        <v>44130.856249999997</v>
      </c>
      <c r="D8571">
        <v>1</v>
      </c>
      <c r="E8571">
        <v>1</v>
      </c>
      <c r="F8571" t="s">
        <v>25</v>
      </c>
      <c r="G8571">
        <v>1</v>
      </c>
      <c r="H8571">
        <v>66.554689999999994</v>
      </c>
      <c r="I8571">
        <v>13.88672</v>
      </c>
      <c r="J8571">
        <v>0.79296880000000003</v>
      </c>
      <c r="K8571">
        <v>58.023440000000001</v>
      </c>
      <c r="L8571" s="3">
        <v>44130.606944444444</v>
      </c>
      <c r="M8571">
        <v>17.18</v>
      </c>
      <c r="N8571" t="s">
        <v>28</v>
      </c>
      <c r="P8571">
        <f>(C8571-Key!$B$1)*24</f>
        <v>5.4999999999417923</v>
      </c>
      <c r="Q8571">
        <f>(Key!$B$2-'17.1'!C8571)*24</f>
        <v>-2.5499999999301508</v>
      </c>
      <c r="R8571" s="3">
        <f>C8571-(M8571-Key!$B$5)/(24*Key!$B$6)</f>
        <v>44130.842435185179</v>
      </c>
      <c r="S8571">
        <f>M8571-Key!$B$5</f>
        <v>14.92</v>
      </c>
      <c r="T8571" s="2">
        <f t="shared" si="665"/>
        <v>44129.854166666664</v>
      </c>
      <c r="U8571" t="str">
        <f t="shared" si="666"/>
        <v>10-25-2020 20:30</v>
      </c>
      <c r="V8571">
        <f>IFERROR(IF(W8571=Z8571,VLOOKUP($U8571,[1]C8842!$G$2:$M$145,3,FALSE),0),0)</f>
        <v>0</v>
      </c>
      <c r="W8571">
        <f>VLOOKUP(RIGHT($V$1,5),Key!$A$9:$B$14,2,FALSE)</f>
        <v>10.199999999999999</v>
      </c>
      <c r="X8571">
        <f t="shared" si="669"/>
        <v>0</v>
      </c>
      <c r="Y8571">
        <f>VLOOKUP(RIGHT($X$1,5),Key!$A$9:$B$14,2,FALSE)</f>
        <v>3.7</v>
      </c>
      <c r="Z8571">
        <f t="shared" si="667"/>
        <v>10.199999999999999</v>
      </c>
      <c r="AA8571">
        <f t="shared" si="668"/>
        <v>0</v>
      </c>
    </row>
    <row r="8572" spans="1:27" x14ac:dyDescent="0.3">
      <c r="A8572">
        <v>100067</v>
      </c>
      <c r="B8572">
        <v>230922</v>
      </c>
      <c r="C8572" s="3">
        <v>44130.856249999997</v>
      </c>
      <c r="D8572">
        <v>3</v>
      </c>
      <c r="E8572">
        <v>2</v>
      </c>
      <c r="F8572" t="s">
        <v>26</v>
      </c>
      <c r="G8572">
        <v>2</v>
      </c>
      <c r="H8572">
        <v>69.339839999999995</v>
      </c>
      <c r="I8572">
        <v>20.859380000000002</v>
      </c>
      <c r="J8572">
        <v>1.027344</v>
      </c>
      <c r="K8572">
        <v>94.039060000000006</v>
      </c>
      <c r="L8572" s="3">
        <v>44130.606944444444</v>
      </c>
      <c r="M8572">
        <v>17.18</v>
      </c>
      <c r="N8572" t="s">
        <v>28</v>
      </c>
      <c r="P8572">
        <f>(C8572-Key!$B$1)*24</f>
        <v>5.4999999999417923</v>
      </c>
      <c r="Q8572">
        <f>(Key!$B$2-'17.1'!C8572)*24</f>
        <v>-2.5499999999301508</v>
      </c>
      <c r="R8572" s="3">
        <f>C8572-(M8572-Key!$B$5)/(24*Key!$B$6)</f>
        <v>44130.842435185179</v>
      </c>
      <c r="S8572">
        <f>M8572-Key!$B$5</f>
        <v>14.92</v>
      </c>
      <c r="T8572" s="2">
        <f t="shared" si="665"/>
        <v>44129.854166666664</v>
      </c>
      <c r="U8572" t="str">
        <f t="shared" si="666"/>
        <v>10-25-2020 20:30</v>
      </c>
      <c r="V8572">
        <f>IFERROR(IF(W8572=Z8572,VLOOKUP($U8572,[1]C8842!$G$2:$M$145,3,FALSE),0),0)</f>
        <v>0</v>
      </c>
      <c r="W8572">
        <f>VLOOKUP(RIGHT($V$1,5),Key!$A$9:$B$14,2,FALSE)</f>
        <v>10.199999999999999</v>
      </c>
      <c r="X8572">
        <f t="shared" si="669"/>
        <v>0</v>
      </c>
      <c r="Y8572">
        <f>VLOOKUP(RIGHT($X$1,5),Key!$A$9:$B$14,2,FALSE)</f>
        <v>3.7</v>
      </c>
      <c r="Z8572">
        <f t="shared" si="667"/>
        <v>10.199999999999999</v>
      </c>
      <c r="AA8572">
        <f t="shared" si="668"/>
        <v>0</v>
      </c>
    </row>
    <row r="8573" spans="1:27" x14ac:dyDescent="0.3">
      <c r="A8573">
        <v>100067</v>
      </c>
      <c r="B8573">
        <v>230922</v>
      </c>
      <c r="C8573" s="3">
        <v>44130.856249999997</v>
      </c>
      <c r="D8573">
        <v>0</v>
      </c>
      <c r="E8573">
        <v>2</v>
      </c>
      <c r="F8573" t="s">
        <v>25</v>
      </c>
      <c r="G8573">
        <v>1</v>
      </c>
      <c r="H8573">
        <v>65.390630000000002</v>
      </c>
      <c r="I8573">
        <v>15.277340000000001</v>
      </c>
      <c r="J8573">
        <v>0.86328130000000003</v>
      </c>
      <c r="K8573">
        <v>46.019530000000003</v>
      </c>
      <c r="L8573" s="3">
        <v>44130.606944444444</v>
      </c>
      <c r="M8573">
        <v>17.18</v>
      </c>
      <c r="N8573" t="s">
        <v>28</v>
      </c>
      <c r="P8573">
        <f>(C8573-Key!$B$1)*24</f>
        <v>5.4999999999417923</v>
      </c>
      <c r="Q8573">
        <f>(Key!$B$2-'17.1'!C8573)*24</f>
        <v>-2.5499999999301508</v>
      </c>
      <c r="R8573" s="3">
        <f>C8573-(M8573-Key!$B$5)/(24*Key!$B$6)</f>
        <v>44130.842435185179</v>
      </c>
      <c r="S8573">
        <f>M8573-Key!$B$5</f>
        <v>14.92</v>
      </c>
      <c r="T8573" s="2">
        <f t="shared" si="665"/>
        <v>44129.854166666664</v>
      </c>
      <c r="U8573" t="str">
        <f t="shared" si="666"/>
        <v>10-25-2020 20:30</v>
      </c>
      <c r="V8573">
        <f>IFERROR(IF(W8573=Z8573,VLOOKUP($U8573,[1]C8842!$G$2:$M$145,3,FALSE),0),0)</f>
        <v>0</v>
      </c>
      <c r="W8573">
        <f>VLOOKUP(RIGHT($V$1,5),Key!$A$9:$B$14,2,FALSE)</f>
        <v>10.199999999999999</v>
      </c>
      <c r="X8573">
        <f t="shared" si="669"/>
        <v>0</v>
      </c>
      <c r="Y8573">
        <f>VLOOKUP(RIGHT($X$1,5),Key!$A$9:$B$14,2,FALSE)</f>
        <v>3.7</v>
      </c>
      <c r="Z8573">
        <f t="shared" si="667"/>
        <v>10.199999999999999</v>
      </c>
      <c r="AA8573">
        <f t="shared" si="668"/>
        <v>0</v>
      </c>
    </row>
    <row r="8574" spans="1:27" x14ac:dyDescent="0.3">
      <c r="A8574">
        <v>100067</v>
      </c>
      <c r="B8574">
        <v>230922</v>
      </c>
      <c r="C8574" s="3">
        <v>44130.856249999997</v>
      </c>
      <c r="D8574">
        <v>1</v>
      </c>
      <c r="E8574">
        <v>1</v>
      </c>
      <c r="F8574" t="s">
        <v>25</v>
      </c>
      <c r="G8574">
        <v>1</v>
      </c>
      <c r="H8574">
        <v>65.558589999999995</v>
      </c>
      <c r="I8574">
        <v>16.054690000000001</v>
      </c>
      <c r="J8574">
        <v>0.89453130000000003</v>
      </c>
      <c r="K8574">
        <v>58.023440000000001</v>
      </c>
      <c r="L8574" s="3">
        <v>44130.606944444444</v>
      </c>
      <c r="M8574">
        <v>17.18</v>
      </c>
      <c r="N8574" t="s">
        <v>28</v>
      </c>
      <c r="P8574">
        <f>(C8574-Key!$B$1)*24</f>
        <v>5.4999999999417923</v>
      </c>
      <c r="Q8574">
        <f>(Key!$B$2-'17.1'!C8574)*24</f>
        <v>-2.5499999999301508</v>
      </c>
      <c r="R8574" s="3">
        <f>C8574-(M8574-Key!$B$5)/(24*Key!$B$6)</f>
        <v>44130.842435185179</v>
      </c>
      <c r="S8574">
        <f>M8574-Key!$B$5</f>
        <v>14.92</v>
      </c>
      <c r="T8574" s="2">
        <f t="shared" si="665"/>
        <v>44129.854166666664</v>
      </c>
      <c r="U8574" t="str">
        <f t="shared" si="666"/>
        <v>10-25-2020 20:30</v>
      </c>
      <c r="V8574">
        <f>IFERROR(IF(W8574=Z8574,VLOOKUP($U8574,[1]C8842!$G$2:$M$145,3,FALSE),0),0)</f>
        <v>0</v>
      </c>
      <c r="W8574">
        <f>VLOOKUP(RIGHT($V$1,5),Key!$A$9:$B$14,2,FALSE)</f>
        <v>10.199999999999999</v>
      </c>
      <c r="X8574">
        <f t="shared" si="669"/>
        <v>0</v>
      </c>
      <c r="Y8574">
        <f>VLOOKUP(RIGHT($X$1,5),Key!$A$9:$B$14,2,FALSE)</f>
        <v>3.7</v>
      </c>
      <c r="Z8574">
        <f t="shared" si="667"/>
        <v>10.199999999999999</v>
      </c>
      <c r="AA8574">
        <f t="shared" si="668"/>
        <v>0</v>
      </c>
    </row>
    <row r="8575" spans="1:27" x14ac:dyDescent="0.3">
      <c r="A8575">
        <v>100067</v>
      </c>
      <c r="B8575">
        <v>230922</v>
      </c>
      <c r="C8575" s="3">
        <v>44130.856249999997</v>
      </c>
      <c r="D8575">
        <v>3</v>
      </c>
      <c r="E8575">
        <v>2</v>
      </c>
      <c r="F8575" t="s">
        <v>26</v>
      </c>
      <c r="G8575">
        <v>2</v>
      </c>
      <c r="H8575">
        <v>66.078130000000002</v>
      </c>
      <c r="I8575">
        <v>20.054690000000001</v>
      </c>
      <c r="J8575">
        <v>1.046875</v>
      </c>
      <c r="K8575">
        <v>92.039060000000006</v>
      </c>
      <c r="L8575" s="3">
        <v>44130.606944444444</v>
      </c>
      <c r="M8575">
        <v>17.18</v>
      </c>
      <c r="N8575" t="s">
        <v>28</v>
      </c>
      <c r="P8575">
        <f>(C8575-Key!$B$1)*24</f>
        <v>5.4999999999417923</v>
      </c>
      <c r="Q8575">
        <f>(Key!$B$2-'17.1'!C8575)*24</f>
        <v>-2.5499999999301508</v>
      </c>
      <c r="R8575" s="3">
        <f>C8575-(M8575-Key!$B$5)/(24*Key!$B$6)</f>
        <v>44130.842435185179</v>
      </c>
      <c r="S8575">
        <f>M8575-Key!$B$5</f>
        <v>14.92</v>
      </c>
      <c r="T8575" s="2">
        <f t="shared" si="665"/>
        <v>44129.854166666664</v>
      </c>
      <c r="U8575" t="str">
        <f t="shared" si="666"/>
        <v>10-25-2020 20:30</v>
      </c>
      <c r="V8575">
        <f>IFERROR(IF(W8575=Z8575,VLOOKUP($U8575,[1]C8842!$G$2:$M$145,3,FALSE),0),0)</f>
        <v>0</v>
      </c>
      <c r="W8575">
        <f>VLOOKUP(RIGHT($V$1,5),Key!$A$9:$B$14,2,FALSE)</f>
        <v>10.199999999999999</v>
      </c>
      <c r="X8575">
        <f t="shared" si="669"/>
        <v>0</v>
      </c>
      <c r="Y8575">
        <f>VLOOKUP(RIGHT($X$1,5),Key!$A$9:$B$14,2,FALSE)</f>
        <v>3.7</v>
      </c>
      <c r="Z8575">
        <f t="shared" si="667"/>
        <v>10.199999999999999</v>
      </c>
      <c r="AA8575">
        <f t="shared" si="668"/>
        <v>0</v>
      </c>
    </row>
    <row r="8576" spans="1:27" x14ac:dyDescent="0.3">
      <c r="A8576">
        <v>100067</v>
      </c>
      <c r="B8576">
        <v>230922</v>
      </c>
      <c r="C8576" s="3">
        <v>44130.856944444444</v>
      </c>
      <c r="D8576">
        <v>0</v>
      </c>
      <c r="E8576">
        <v>2</v>
      </c>
      <c r="F8576" t="s">
        <v>25</v>
      </c>
      <c r="G8576">
        <v>3</v>
      </c>
      <c r="H8576">
        <v>63.347659999999998</v>
      </c>
      <c r="I8576">
        <v>33.039059999999999</v>
      </c>
      <c r="J8576">
        <v>1.636719</v>
      </c>
      <c r="K8576">
        <v>48.019530000000003</v>
      </c>
      <c r="L8576" s="3">
        <v>44130.61041666667</v>
      </c>
      <c r="M8576">
        <v>17.18</v>
      </c>
      <c r="N8576" t="s">
        <v>28</v>
      </c>
      <c r="P8576">
        <f>(C8576-Key!$B$1)*24</f>
        <v>5.5166666666627862</v>
      </c>
      <c r="Q8576">
        <f>(Key!$B$2-'17.1'!C8576)*24</f>
        <v>-2.5666666666511446</v>
      </c>
      <c r="R8576" s="3">
        <f>C8576-(M8576-Key!$B$5)/(24*Key!$B$6)</f>
        <v>44130.843129629626</v>
      </c>
      <c r="S8576">
        <f>M8576-Key!$B$5</f>
        <v>14.92</v>
      </c>
      <c r="T8576" s="2">
        <f t="shared" si="665"/>
        <v>44129.854166666664</v>
      </c>
      <c r="U8576" t="str">
        <f t="shared" si="666"/>
        <v>10-25-2020 20:30</v>
      </c>
      <c r="V8576">
        <f>IFERROR(IF(W8576=Z8576,VLOOKUP($U8576,[1]C8842!$G$2:$M$145,3,FALSE),0),0)</f>
        <v>0</v>
      </c>
      <c r="W8576">
        <f>VLOOKUP(RIGHT($V$1,5),Key!$A$9:$B$14,2,FALSE)</f>
        <v>10.199999999999999</v>
      </c>
      <c r="X8576">
        <f t="shared" si="669"/>
        <v>0</v>
      </c>
      <c r="Y8576">
        <f>VLOOKUP(RIGHT($X$1,5),Key!$A$9:$B$14,2,FALSE)</f>
        <v>3.7</v>
      </c>
      <c r="Z8576">
        <f t="shared" si="667"/>
        <v>10.199999999999999</v>
      </c>
      <c r="AA8576">
        <f t="shared" si="668"/>
        <v>0</v>
      </c>
    </row>
    <row r="8577" spans="1:27" x14ac:dyDescent="0.3">
      <c r="A8577">
        <v>100067</v>
      </c>
      <c r="B8577">
        <v>230922</v>
      </c>
      <c r="C8577" s="3">
        <v>44130.856944444444</v>
      </c>
      <c r="D8577">
        <v>1</v>
      </c>
      <c r="E8577">
        <v>1</v>
      </c>
      <c r="F8577" t="s">
        <v>25</v>
      </c>
      <c r="G8577">
        <v>3</v>
      </c>
      <c r="H8577">
        <v>72.195310000000006</v>
      </c>
      <c r="I8577">
        <v>35.652340000000002</v>
      </c>
      <c r="J8577">
        <v>1.535156</v>
      </c>
      <c r="K8577">
        <v>58.023440000000001</v>
      </c>
      <c r="L8577" s="3">
        <v>44130.61041666667</v>
      </c>
      <c r="M8577">
        <v>17.18</v>
      </c>
      <c r="N8577" t="s">
        <v>28</v>
      </c>
      <c r="P8577">
        <f>(C8577-Key!$B$1)*24</f>
        <v>5.5166666666627862</v>
      </c>
      <c r="Q8577">
        <f>(Key!$B$2-'17.1'!C8577)*24</f>
        <v>-2.5666666666511446</v>
      </c>
      <c r="R8577" s="3">
        <f>C8577-(M8577-Key!$B$5)/(24*Key!$B$6)</f>
        <v>44130.843129629626</v>
      </c>
      <c r="S8577">
        <f>M8577-Key!$B$5</f>
        <v>14.92</v>
      </c>
      <c r="T8577" s="2">
        <f t="shared" si="665"/>
        <v>44129.854166666664</v>
      </c>
      <c r="U8577" t="str">
        <f t="shared" si="666"/>
        <v>10-25-2020 20:30</v>
      </c>
      <c r="V8577">
        <f>IFERROR(IF(W8577=Z8577,VLOOKUP($U8577,[1]C8842!$G$2:$M$145,3,FALSE),0),0)</f>
        <v>0</v>
      </c>
      <c r="W8577">
        <f>VLOOKUP(RIGHT($V$1,5),Key!$A$9:$B$14,2,FALSE)</f>
        <v>10.199999999999999</v>
      </c>
      <c r="X8577">
        <f t="shared" si="669"/>
        <v>0</v>
      </c>
      <c r="Y8577">
        <f>VLOOKUP(RIGHT($X$1,5),Key!$A$9:$B$14,2,FALSE)</f>
        <v>3.7</v>
      </c>
      <c r="Z8577">
        <f t="shared" si="667"/>
        <v>10.199999999999999</v>
      </c>
      <c r="AA8577">
        <f t="shared" si="668"/>
        <v>0</v>
      </c>
    </row>
    <row r="8578" spans="1:27" x14ac:dyDescent="0.3">
      <c r="A8578">
        <v>100067</v>
      </c>
      <c r="B8578">
        <v>230922</v>
      </c>
      <c r="C8578" s="3">
        <v>44130.856944444444</v>
      </c>
      <c r="D8578">
        <v>0</v>
      </c>
      <c r="E8578">
        <v>2</v>
      </c>
      <c r="F8578" t="s">
        <v>25</v>
      </c>
      <c r="G8578">
        <v>4</v>
      </c>
      <c r="H8578">
        <v>58.296880000000002</v>
      </c>
      <c r="I8578">
        <v>67.511719999999997</v>
      </c>
      <c r="J8578">
        <v>3.3554689999999998</v>
      </c>
      <c r="K8578">
        <v>45.019530000000003</v>
      </c>
      <c r="L8578" s="3">
        <v>44130.61041666667</v>
      </c>
      <c r="M8578">
        <v>17.18</v>
      </c>
      <c r="N8578" t="s">
        <v>28</v>
      </c>
      <c r="P8578">
        <f>(C8578-Key!$B$1)*24</f>
        <v>5.5166666666627862</v>
      </c>
      <c r="Q8578">
        <f>(Key!$B$2-'17.1'!C8578)*24</f>
        <v>-2.5666666666511446</v>
      </c>
      <c r="R8578" s="3">
        <f>C8578-(M8578-Key!$B$5)/(24*Key!$B$6)</f>
        <v>44130.843129629626</v>
      </c>
      <c r="S8578">
        <f>M8578-Key!$B$5</f>
        <v>14.92</v>
      </c>
      <c r="T8578" s="2">
        <f t="shared" si="665"/>
        <v>44129.854166666664</v>
      </c>
      <c r="U8578" t="str">
        <f t="shared" si="666"/>
        <v>10-25-2020 20:30</v>
      </c>
      <c r="V8578">
        <f>IFERROR(IF(W8578=Z8578,VLOOKUP($U8578,[1]C8842!$G$2:$M$145,3,FALSE),0),0)</f>
        <v>0</v>
      </c>
      <c r="W8578">
        <f>VLOOKUP(RIGHT($V$1,5),Key!$A$9:$B$14,2,FALSE)</f>
        <v>10.199999999999999</v>
      </c>
      <c r="X8578">
        <f t="shared" si="669"/>
        <v>0</v>
      </c>
      <c r="Y8578">
        <f>VLOOKUP(RIGHT($X$1,5),Key!$A$9:$B$14,2,FALSE)</f>
        <v>3.7</v>
      </c>
      <c r="Z8578">
        <f t="shared" si="667"/>
        <v>10.199999999999999</v>
      </c>
      <c r="AA8578">
        <f t="shared" si="668"/>
        <v>0</v>
      </c>
    </row>
    <row r="8579" spans="1:27" x14ac:dyDescent="0.3">
      <c r="A8579">
        <v>100067</v>
      </c>
      <c r="B8579">
        <v>230922</v>
      </c>
      <c r="C8579" s="3">
        <v>44130.856944444444</v>
      </c>
      <c r="D8579">
        <v>3</v>
      </c>
      <c r="E8579">
        <v>2</v>
      </c>
      <c r="F8579" t="s">
        <v>26</v>
      </c>
      <c r="G8579">
        <v>4</v>
      </c>
      <c r="H8579">
        <v>65.109380000000002</v>
      </c>
      <c r="I8579">
        <v>59.753909999999998</v>
      </c>
      <c r="J8579">
        <v>2.6875</v>
      </c>
      <c r="K8579">
        <v>94.039060000000006</v>
      </c>
      <c r="L8579" s="3">
        <v>44130.61041666667</v>
      </c>
      <c r="M8579">
        <v>17.18</v>
      </c>
      <c r="N8579" t="s">
        <v>28</v>
      </c>
      <c r="P8579">
        <f>(C8579-Key!$B$1)*24</f>
        <v>5.5166666666627862</v>
      </c>
      <c r="Q8579">
        <f>(Key!$B$2-'17.1'!C8579)*24</f>
        <v>-2.5666666666511446</v>
      </c>
      <c r="R8579" s="3">
        <f>C8579-(M8579-Key!$B$5)/(24*Key!$B$6)</f>
        <v>44130.843129629626</v>
      </c>
      <c r="S8579">
        <f>M8579-Key!$B$5</f>
        <v>14.92</v>
      </c>
      <c r="T8579" s="2">
        <f t="shared" ref="T8579:T8642" si="670">ROUND(C8579*24*60/10,0)/(24*6)-1</f>
        <v>44129.854166666664</v>
      </c>
      <c r="U8579" t="str">
        <f t="shared" ref="U8579:U8642" si="671">TEXT(T8579,"mm-dd-yyyy hh:mm")</f>
        <v>10-25-2020 20:30</v>
      </c>
      <c r="V8579">
        <f>IFERROR(IF(W8579=Z8579,VLOOKUP($U8579,[1]C8842!$G$2:$M$145,3,FALSE),0),0)</f>
        <v>0</v>
      </c>
      <c r="W8579">
        <f>VLOOKUP(RIGHT($V$1,5),Key!$A$9:$B$14,2,FALSE)</f>
        <v>10.199999999999999</v>
      </c>
      <c r="X8579">
        <f t="shared" si="669"/>
        <v>0</v>
      </c>
      <c r="Y8579">
        <f>VLOOKUP(RIGHT($X$1,5),Key!$A$9:$B$14,2,FALSE)</f>
        <v>3.7</v>
      </c>
      <c r="Z8579">
        <f t="shared" ref="Z8579:Z8642" si="672">M8579-MIN(ABS(Y8579-M8579),ABS(W8579-M8579))</f>
        <v>10.199999999999999</v>
      </c>
      <c r="AA8579">
        <f t="shared" ref="AA8579:AA8642" si="673">SUM(V8579,X8579)</f>
        <v>0</v>
      </c>
    </row>
    <row r="8580" spans="1:27" x14ac:dyDescent="0.3">
      <c r="A8580">
        <v>100067</v>
      </c>
      <c r="B8580">
        <v>230922</v>
      </c>
      <c r="C8580" s="3">
        <v>44130.856944444444</v>
      </c>
      <c r="D8580">
        <v>3</v>
      </c>
      <c r="E8580">
        <v>2</v>
      </c>
      <c r="F8580" t="s">
        <v>26</v>
      </c>
      <c r="G8580">
        <v>3</v>
      </c>
      <c r="H8580">
        <v>65.027339999999995</v>
      </c>
      <c r="I8580">
        <v>30.60547</v>
      </c>
      <c r="J8580">
        <v>1.496094</v>
      </c>
      <c r="K8580">
        <v>92.039060000000006</v>
      </c>
      <c r="L8580" s="3">
        <v>44130.61041666667</v>
      </c>
      <c r="M8580">
        <v>17.18</v>
      </c>
      <c r="N8580" t="s">
        <v>28</v>
      </c>
      <c r="P8580">
        <f>(C8580-Key!$B$1)*24</f>
        <v>5.5166666666627862</v>
      </c>
      <c r="Q8580">
        <f>(Key!$B$2-'17.1'!C8580)*24</f>
        <v>-2.5666666666511446</v>
      </c>
      <c r="R8580" s="3">
        <f>C8580-(M8580-Key!$B$5)/(24*Key!$B$6)</f>
        <v>44130.843129629626</v>
      </c>
      <c r="S8580">
        <f>M8580-Key!$B$5</f>
        <v>14.92</v>
      </c>
      <c r="T8580" s="2">
        <f t="shared" si="670"/>
        <v>44129.854166666664</v>
      </c>
      <c r="U8580" t="str">
        <f t="shared" si="671"/>
        <v>10-25-2020 20:30</v>
      </c>
      <c r="V8580">
        <f>IFERROR(IF(W8580=Z8580,VLOOKUP($U8580,[1]C8842!$G$2:$M$145,3,FALSE),0),0)</f>
        <v>0</v>
      </c>
      <c r="W8580">
        <f>VLOOKUP(RIGHT($V$1,5),Key!$A$9:$B$14,2,FALSE)</f>
        <v>10.199999999999999</v>
      </c>
      <c r="X8580">
        <f t="shared" ref="X8580:X8643" si="674">$X$2</f>
        <v>0</v>
      </c>
      <c r="Y8580">
        <f>VLOOKUP(RIGHT($X$1,5),Key!$A$9:$B$14,2,FALSE)</f>
        <v>3.7</v>
      </c>
      <c r="Z8580">
        <f t="shared" si="672"/>
        <v>10.199999999999999</v>
      </c>
      <c r="AA8580">
        <f t="shared" si="673"/>
        <v>0</v>
      </c>
    </row>
    <row r="8581" spans="1:27" x14ac:dyDescent="0.3">
      <c r="A8581">
        <v>100067</v>
      </c>
      <c r="B8581">
        <v>230922</v>
      </c>
      <c r="C8581" s="3">
        <v>44130.856944444444</v>
      </c>
      <c r="D8581">
        <v>0</v>
      </c>
      <c r="E8581">
        <v>2</v>
      </c>
      <c r="F8581" t="s">
        <v>25</v>
      </c>
      <c r="G8581">
        <v>2</v>
      </c>
      <c r="H8581">
        <v>64.933589999999995</v>
      </c>
      <c r="I8581">
        <v>23.4375</v>
      </c>
      <c r="J8581">
        <v>1.203125</v>
      </c>
      <c r="K8581">
        <v>44.019530000000003</v>
      </c>
      <c r="L8581" s="3">
        <v>44130.61041666667</v>
      </c>
      <c r="M8581">
        <v>17.18</v>
      </c>
      <c r="N8581" t="s">
        <v>28</v>
      </c>
      <c r="P8581">
        <f>(C8581-Key!$B$1)*24</f>
        <v>5.5166666666627862</v>
      </c>
      <c r="Q8581">
        <f>(Key!$B$2-'17.1'!C8581)*24</f>
        <v>-2.5666666666511446</v>
      </c>
      <c r="R8581" s="3">
        <f>C8581-(M8581-Key!$B$5)/(24*Key!$B$6)</f>
        <v>44130.843129629626</v>
      </c>
      <c r="S8581">
        <f>M8581-Key!$B$5</f>
        <v>14.92</v>
      </c>
      <c r="T8581" s="2">
        <f t="shared" si="670"/>
        <v>44129.854166666664</v>
      </c>
      <c r="U8581" t="str">
        <f t="shared" si="671"/>
        <v>10-25-2020 20:30</v>
      </c>
      <c r="V8581">
        <f>IFERROR(IF(W8581=Z8581,VLOOKUP($U8581,[1]C8842!$G$2:$M$145,3,FALSE),0),0)</f>
        <v>0</v>
      </c>
      <c r="W8581">
        <f>VLOOKUP(RIGHT($V$1,5),Key!$A$9:$B$14,2,FALSE)</f>
        <v>10.199999999999999</v>
      </c>
      <c r="X8581">
        <f t="shared" si="674"/>
        <v>0</v>
      </c>
      <c r="Y8581">
        <f>VLOOKUP(RIGHT($X$1,5),Key!$A$9:$B$14,2,FALSE)</f>
        <v>3.7</v>
      </c>
      <c r="Z8581">
        <f t="shared" si="672"/>
        <v>10.199999999999999</v>
      </c>
      <c r="AA8581">
        <f t="shared" si="673"/>
        <v>0</v>
      </c>
    </row>
    <row r="8582" spans="1:27" x14ac:dyDescent="0.3">
      <c r="A8582">
        <v>100067</v>
      </c>
      <c r="B8582">
        <v>230922</v>
      </c>
      <c r="C8582" s="3">
        <v>44130.856944444444</v>
      </c>
      <c r="D8582">
        <v>3</v>
      </c>
      <c r="E8582">
        <v>2</v>
      </c>
      <c r="F8582" t="s">
        <v>26</v>
      </c>
      <c r="G8582">
        <v>1</v>
      </c>
      <c r="H8582">
        <v>63.238280000000003</v>
      </c>
      <c r="I8582">
        <v>18.51172</v>
      </c>
      <c r="J8582">
        <v>1.03125</v>
      </c>
      <c r="K8582">
        <v>92.039060000000006</v>
      </c>
      <c r="L8582" s="3">
        <v>44130.61041666667</v>
      </c>
      <c r="M8582">
        <v>17.18</v>
      </c>
      <c r="N8582" t="s">
        <v>28</v>
      </c>
      <c r="P8582">
        <f>(C8582-Key!$B$1)*24</f>
        <v>5.5166666666627862</v>
      </c>
      <c r="Q8582">
        <f>(Key!$B$2-'17.1'!C8582)*24</f>
        <v>-2.5666666666511446</v>
      </c>
      <c r="R8582" s="3">
        <f>C8582-(M8582-Key!$B$5)/(24*Key!$B$6)</f>
        <v>44130.843129629626</v>
      </c>
      <c r="S8582">
        <f>M8582-Key!$B$5</f>
        <v>14.92</v>
      </c>
      <c r="T8582" s="2">
        <f t="shared" si="670"/>
        <v>44129.854166666664</v>
      </c>
      <c r="U8582" t="str">
        <f t="shared" si="671"/>
        <v>10-25-2020 20:30</v>
      </c>
      <c r="V8582">
        <f>IFERROR(IF(W8582=Z8582,VLOOKUP($U8582,[1]C8842!$G$2:$M$145,3,FALSE),0),0)</f>
        <v>0</v>
      </c>
      <c r="W8582">
        <f>VLOOKUP(RIGHT($V$1,5),Key!$A$9:$B$14,2,FALSE)</f>
        <v>10.199999999999999</v>
      </c>
      <c r="X8582">
        <f t="shared" si="674"/>
        <v>0</v>
      </c>
      <c r="Y8582">
        <f>VLOOKUP(RIGHT($X$1,5),Key!$A$9:$B$14,2,FALSE)</f>
        <v>3.7</v>
      </c>
      <c r="Z8582">
        <f t="shared" si="672"/>
        <v>10.199999999999999</v>
      </c>
      <c r="AA8582">
        <f t="shared" si="673"/>
        <v>0</v>
      </c>
    </row>
    <row r="8583" spans="1:27" x14ac:dyDescent="0.3">
      <c r="A8583">
        <v>100067</v>
      </c>
      <c r="B8583">
        <v>230922</v>
      </c>
      <c r="C8583" s="3">
        <v>44130.856944444444</v>
      </c>
      <c r="D8583">
        <v>3</v>
      </c>
      <c r="E8583">
        <v>2</v>
      </c>
      <c r="F8583" t="s">
        <v>26</v>
      </c>
      <c r="G8583">
        <v>4</v>
      </c>
      <c r="H8583">
        <v>68.191410000000005</v>
      </c>
      <c r="I8583">
        <v>77.347660000000005</v>
      </c>
      <c r="J8583">
        <v>3.2539060000000002</v>
      </c>
      <c r="K8583">
        <v>92.039060000000006</v>
      </c>
      <c r="L8583" s="3">
        <v>44130.61041666667</v>
      </c>
      <c r="M8583">
        <v>17.18</v>
      </c>
      <c r="N8583" t="s">
        <v>28</v>
      </c>
      <c r="P8583">
        <f>(C8583-Key!$B$1)*24</f>
        <v>5.5166666666627862</v>
      </c>
      <c r="Q8583">
        <f>(Key!$B$2-'17.1'!C8583)*24</f>
        <v>-2.5666666666511446</v>
      </c>
      <c r="R8583" s="3">
        <f>C8583-(M8583-Key!$B$5)/(24*Key!$B$6)</f>
        <v>44130.843129629626</v>
      </c>
      <c r="S8583">
        <f>M8583-Key!$B$5</f>
        <v>14.92</v>
      </c>
      <c r="T8583" s="2">
        <f t="shared" si="670"/>
        <v>44129.854166666664</v>
      </c>
      <c r="U8583" t="str">
        <f t="shared" si="671"/>
        <v>10-25-2020 20:30</v>
      </c>
      <c r="V8583">
        <f>IFERROR(IF(W8583=Z8583,VLOOKUP($U8583,[1]C8842!$G$2:$M$145,3,FALSE),0),0)</f>
        <v>0</v>
      </c>
      <c r="W8583">
        <f>VLOOKUP(RIGHT($V$1,5),Key!$A$9:$B$14,2,FALSE)</f>
        <v>10.199999999999999</v>
      </c>
      <c r="X8583">
        <f t="shared" si="674"/>
        <v>0</v>
      </c>
      <c r="Y8583">
        <f>VLOOKUP(RIGHT($X$1,5),Key!$A$9:$B$14,2,FALSE)</f>
        <v>3.7</v>
      </c>
      <c r="Z8583">
        <f t="shared" si="672"/>
        <v>10.199999999999999</v>
      </c>
      <c r="AA8583">
        <f t="shared" si="673"/>
        <v>0</v>
      </c>
    </row>
    <row r="8584" spans="1:27" x14ac:dyDescent="0.3">
      <c r="A8584">
        <v>100067</v>
      </c>
      <c r="B8584">
        <v>230922</v>
      </c>
      <c r="C8584" s="3">
        <v>44130.856944444444</v>
      </c>
      <c r="D8584">
        <v>2</v>
      </c>
      <c r="E8584">
        <v>1</v>
      </c>
      <c r="F8584" t="s">
        <v>26</v>
      </c>
      <c r="G8584">
        <v>1</v>
      </c>
      <c r="H8584">
        <v>74.65625</v>
      </c>
      <c r="I8584">
        <v>13.972659999999999</v>
      </c>
      <c r="J8584">
        <v>0.7109375</v>
      </c>
      <c r="K8584">
        <v>82.035160000000005</v>
      </c>
      <c r="L8584" s="3">
        <v>44130.61041666667</v>
      </c>
      <c r="M8584">
        <v>17.18</v>
      </c>
      <c r="N8584" t="s">
        <v>28</v>
      </c>
      <c r="P8584">
        <f>(C8584-Key!$B$1)*24</f>
        <v>5.5166666666627862</v>
      </c>
      <c r="Q8584">
        <f>(Key!$B$2-'17.1'!C8584)*24</f>
        <v>-2.5666666666511446</v>
      </c>
      <c r="R8584" s="3">
        <f>C8584-(M8584-Key!$B$5)/(24*Key!$B$6)</f>
        <v>44130.843129629626</v>
      </c>
      <c r="S8584">
        <f>M8584-Key!$B$5</f>
        <v>14.92</v>
      </c>
      <c r="T8584" s="2">
        <f t="shared" si="670"/>
        <v>44129.854166666664</v>
      </c>
      <c r="U8584" t="str">
        <f t="shared" si="671"/>
        <v>10-25-2020 20:30</v>
      </c>
      <c r="V8584">
        <f>IFERROR(IF(W8584=Z8584,VLOOKUP($U8584,[1]C8842!$G$2:$M$145,3,FALSE),0),0)</f>
        <v>0</v>
      </c>
      <c r="W8584">
        <f>VLOOKUP(RIGHT($V$1,5),Key!$A$9:$B$14,2,FALSE)</f>
        <v>10.199999999999999</v>
      </c>
      <c r="X8584">
        <f t="shared" si="674"/>
        <v>0</v>
      </c>
      <c r="Y8584">
        <f>VLOOKUP(RIGHT($X$1,5),Key!$A$9:$B$14,2,FALSE)</f>
        <v>3.7</v>
      </c>
      <c r="Z8584">
        <f t="shared" si="672"/>
        <v>10.199999999999999</v>
      </c>
      <c r="AA8584">
        <f t="shared" si="673"/>
        <v>0</v>
      </c>
    </row>
    <row r="8585" spans="1:27" x14ac:dyDescent="0.3">
      <c r="A8585">
        <v>100067</v>
      </c>
      <c r="B8585">
        <v>230922</v>
      </c>
      <c r="C8585" s="3">
        <v>44130.857638888891</v>
      </c>
      <c r="D8585">
        <v>3</v>
      </c>
      <c r="E8585">
        <v>2</v>
      </c>
      <c r="F8585" t="s">
        <v>26</v>
      </c>
      <c r="G8585">
        <v>1</v>
      </c>
      <c r="H8585">
        <v>65.097660000000005</v>
      </c>
      <c r="I8585">
        <v>18.664059999999999</v>
      </c>
      <c r="J8585">
        <v>1.0078130000000001</v>
      </c>
      <c r="K8585">
        <v>91.039060000000006</v>
      </c>
      <c r="L8585" s="3">
        <v>44130.61041666667</v>
      </c>
      <c r="M8585">
        <v>17.18</v>
      </c>
      <c r="N8585" t="s">
        <v>28</v>
      </c>
      <c r="P8585">
        <f>(C8585-Key!$B$1)*24</f>
        <v>5.53333333338378</v>
      </c>
      <c r="Q8585">
        <f>(Key!$B$2-'17.1'!C8585)*24</f>
        <v>-2.5833333333721384</v>
      </c>
      <c r="R8585" s="3">
        <f>C8585-(M8585-Key!$B$5)/(24*Key!$B$6)</f>
        <v>44130.843824074072</v>
      </c>
      <c r="S8585">
        <f>M8585-Key!$B$5</f>
        <v>14.92</v>
      </c>
      <c r="T8585" s="2">
        <f t="shared" si="670"/>
        <v>44129.861111111109</v>
      </c>
      <c r="U8585" t="str">
        <f t="shared" si="671"/>
        <v>10-25-2020 20:40</v>
      </c>
      <c r="V8585">
        <f>IFERROR(IF(W8585=Z8585,VLOOKUP($U8585,[1]C8842!$G$2:$M$145,3,FALSE),0),0)</f>
        <v>0</v>
      </c>
      <c r="W8585">
        <f>VLOOKUP(RIGHT($V$1,5),Key!$A$9:$B$14,2,FALSE)</f>
        <v>10.199999999999999</v>
      </c>
      <c r="X8585">
        <f t="shared" si="674"/>
        <v>0</v>
      </c>
      <c r="Y8585">
        <f>VLOOKUP(RIGHT($X$1,5),Key!$A$9:$B$14,2,FALSE)</f>
        <v>3.7</v>
      </c>
      <c r="Z8585">
        <f t="shared" si="672"/>
        <v>10.199999999999999</v>
      </c>
      <c r="AA8585">
        <f t="shared" si="673"/>
        <v>0</v>
      </c>
    </row>
    <row r="8586" spans="1:27" x14ac:dyDescent="0.3">
      <c r="A8586">
        <v>100067</v>
      </c>
      <c r="B8586">
        <v>230922</v>
      </c>
      <c r="C8586" s="3">
        <v>44130.857638888891</v>
      </c>
      <c r="D8586">
        <v>2</v>
      </c>
      <c r="E8586">
        <v>1</v>
      </c>
      <c r="F8586" t="s">
        <v>26</v>
      </c>
      <c r="G8586">
        <v>1</v>
      </c>
      <c r="H8586">
        <v>66.207030000000003</v>
      </c>
      <c r="I8586">
        <v>18.98828</v>
      </c>
      <c r="J8586">
        <v>1.003906</v>
      </c>
      <c r="K8586">
        <v>82.035160000000005</v>
      </c>
      <c r="L8586" s="3">
        <v>44130.61041666667</v>
      </c>
      <c r="M8586">
        <v>17.18</v>
      </c>
      <c r="N8586" t="s">
        <v>28</v>
      </c>
      <c r="P8586">
        <f>(C8586-Key!$B$1)*24</f>
        <v>5.53333333338378</v>
      </c>
      <c r="Q8586">
        <f>(Key!$B$2-'17.1'!C8586)*24</f>
        <v>-2.5833333333721384</v>
      </c>
      <c r="R8586" s="3">
        <f>C8586-(M8586-Key!$B$5)/(24*Key!$B$6)</f>
        <v>44130.843824074072</v>
      </c>
      <c r="S8586">
        <f>M8586-Key!$B$5</f>
        <v>14.92</v>
      </c>
      <c r="T8586" s="2">
        <f t="shared" si="670"/>
        <v>44129.861111111109</v>
      </c>
      <c r="U8586" t="str">
        <f t="shared" si="671"/>
        <v>10-25-2020 20:40</v>
      </c>
      <c r="V8586">
        <f>IFERROR(IF(W8586=Z8586,VLOOKUP($U8586,[1]C8842!$G$2:$M$145,3,FALSE),0),0)</f>
        <v>0</v>
      </c>
      <c r="W8586">
        <f>VLOOKUP(RIGHT($V$1,5),Key!$A$9:$B$14,2,FALSE)</f>
        <v>10.199999999999999</v>
      </c>
      <c r="X8586">
        <f t="shared" si="674"/>
        <v>0</v>
      </c>
      <c r="Y8586">
        <f>VLOOKUP(RIGHT($X$1,5),Key!$A$9:$B$14,2,FALSE)</f>
        <v>3.7</v>
      </c>
      <c r="Z8586">
        <f t="shared" si="672"/>
        <v>10.199999999999999</v>
      </c>
      <c r="AA8586">
        <f t="shared" si="673"/>
        <v>0</v>
      </c>
    </row>
    <row r="8587" spans="1:27" x14ac:dyDescent="0.3">
      <c r="A8587">
        <v>100067</v>
      </c>
      <c r="B8587">
        <v>230922</v>
      </c>
      <c r="C8587" s="3">
        <v>44130.857638888891</v>
      </c>
      <c r="D8587">
        <v>3</v>
      </c>
      <c r="E8587">
        <v>2</v>
      </c>
      <c r="F8587" t="s">
        <v>26</v>
      </c>
      <c r="G8587">
        <v>4</v>
      </c>
      <c r="H8587">
        <v>62.332030000000003</v>
      </c>
      <c r="I8587">
        <v>73.699219999999997</v>
      </c>
      <c r="J8587">
        <v>3.4023439999999998</v>
      </c>
      <c r="K8587">
        <v>94.039060000000006</v>
      </c>
      <c r="L8587" s="3">
        <v>44130.61041666667</v>
      </c>
      <c r="M8587">
        <v>17.18</v>
      </c>
      <c r="N8587" t="s">
        <v>28</v>
      </c>
      <c r="P8587">
        <f>(C8587-Key!$B$1)*24</f>
        <v>5.53333333338378</v>
      </c>
      <c r="Q8587">
        <f>(Key!$B$2-'17.1'!C8587)*24</f>
        <v>-2.5833333333721384</v>
      </c>
      <c r="R8587" s="3">
        <f>C8587-(M8587-Key!$B$5)/(24*Key!$B$6)</f>
        <v>44130.843824074072</v>
      </c>
      <c r="S8587">
        <f>M8587-Key!$B$5</f>
        <v>14.92</v>
      </c>
      <c r="T8587" s="2">
        <f t="shared" si="670"/>
        <v>44129.861111111109</v>
      </c>
      <c r="U8587" t="str">
        <f t="shared" si="671"/>
        <v>10-25-2020 20:40</v>
      </c>
      <c r="V8587">
        <f>IFERROR(IF(W8587=Z8587,VLOOKUP($U8587,[1]C8842!$G$2:$M$145,3,FALSE),0),0)</f>
        <v>0</v>
      </c>
      <c r="W8587">
        <f>VLOOKUP(RIGHT($V$1,5),Key!$A$9:$B$14,2,FALSE)</f>
        <v>10.199999999999999</v>
      </c>
      <c r="X8587">
        <f t="shared" si="674"/>
        <v>0</v>
      </c>
      <c r="Y8587">
        <f>VLOOKUP(RIGHT($X$1,5),Key!$A$9:$B$14,2,FALSE)</f>
        <v>3.7</v>
      </c>
      <c r="Z8587">
        <f t="shared" si="672"/>
        <v>10.199999999999999</v>
      </c>
      <c r="AA8587">
        <f t="shared" si="673"/>
        <v>0</v>
      </c>
    </row>
    <row r="8588" spans="1:27" x14ac:dyDescent="0.3">
      <c r="A8588">
        <v>100067</v>
      </c>
      <c r="B8588">
        <v>230922</v>
      </c>
      <c r="C8588" s="3">
        <v>44130.857638888891</v>
      </c>
      <c r="D8588">
        <v>2</v>
      </c>
      <c r="E8588">
        <v>1</v>
      </c>
      <c r="F8588" t="s">
        <v>26</v>
      </c>
      <c r="G8588">
        <v>4</v>
      </c>
      <c r="H8588">
        <v>65.175780000000003</v>
      </c>
      <c r="I8588">
        <v>50.78125</v>
      </c>
      <c r="J8588">
        <v>2.3164060000000002</v>
      </c>
      <c r="K8588">
        <v>80.03125</v>
      </c>
      <c r="L8588" s="3">
        <v>44130.61041666667</v>
      </c>
      <c r="M8588">
        <v>17.18</v>
      </c>
      <c r="N8588" t="s">
        <v>28</v>
      </c>
      <c r="P8588">
        <f>(C8588-Key!$B$1)*24</f>
        <v>5.53333333338378</v>
      </c>
      <c r="Q8588">
        <f>(Key!$B$2-'17.1'!C8588)*24</f>
        <v>-2.5833333333721384</v>
      </c>
      <c r="R8588" s="3">
        <f>C8588-(M8588-Key!$B$5)/(24*Key!$B$6)</f>
        <v>44130.843824074072</v>
      </c>
      <c r="S8588">
        <f>M8588-Key!$B$5</f>
        <v>14.92</v>
      </c>
      <c r="T8588" s="2">
        <f t="shared" si="670"/>
        <v>44129.861111111109</v>
      </c>
      <c r="U8588" t="str">
        <f t="shared" si="671"/>
        <v>10-25-2020 20:40</v>
      </c>
      <c r="V8588">
        <f>IFERROR(IF(W8588=Z8588,VLOOKUP($U8588,[1]C8842!$G$2:$M$145,3,FALSE),0),0)</f>
        <v>0</v>
      </c>
      <c r="W8588">
        <f>VLOOKUP(RIGHT($V$1,5),Key!$A$9:$B$14,2,FALSE)</f>
        <v>10.199999999999999</v>
      </c>
      <c r="X8588">
        <f t="shared" si="674"/>
        <v>0</v>
      </c>
      <c r="Y8588">
        <f>VLOOKUP(RIGHT($X$1,5),Key!$A$9:$B$14,2,FALSE)</f>
        <v>3.7</v>
      </c>
      <c r="Z8588">
        <f t="shared" si="672"/>
        <v>10.199999999999999</v>
      </c>
      <c r="AA8588">
        <f t="shared" si="673"/>
        <v>0</v>
      </c>
    </row>
    <row r="8589" spans="1:27" x14ac:dyDescent="0.3">
      <c r="A8589">
        <v>100067</v>
      </c>
      <c r="B8589">
        <v>230922</v>
      </c>
      <c r="C8589" s="3">
        <v>44130.857638888891</v>
      </c>
      <c r="D8589">
        <v>0</v>
      </c>
      <c r="E8589">
        <v>2</v>
      </c>
      <c r="F8589" t="s">
        <v>25</v>
      </c>
      <c r="G8589">
        <v>1</v>
      </c>
      <c r="H8589">
        <v>59.878909999999998</v>
      </c>
      <c r="I8589">
        <v>16.8125</v>
      </c>
      <c r="J8589">
        <v>1.011719</v>
      </c>
      <c r="K8589">
        <v>46.019530000000003</v>
      </c>
      <c r="L8589" s="3">
        <v>44130.61041666667</v>
      </c>
      <c r="M8589">
        <v>17.18</v>
      </c>
      <c r="N8589" t="s">
        <v>28</v>
      </c>
      <c r="P8589">
        <f>(C8589-Key!$B$1)*24</f>
        <v>5.53333333338378</v>
      </c>
      <c r="Q8589">
        <f>(Key!$B$2-'17.1'!C8589)*24</f>
        <v>-2.5833333333721384</v>
      </c>
      <c r="R8589" s="3">
        <f>C8589-(M8589-Key!$B$5)/(24*Key!$B$6)</f>
        <v>44130.843824074072</v>
      </c>
      <c r="S8589">
        <f>M8589-Key!$B$5</f>
        <v>14.92</v>
      </c>
      <c r="T8589" s="2">
        <f t="shared" si="670"/>
        <v>44129.861111111109</v>
      </c>
      <c r="U8589" t="str">
        <f t="shared" si="671"/>
        <v>10-25-2020 20:40</v>
      </c>
      <c r="V8589">
        <f>IFERROR(IF(W8589=Z8589,VLOOKUP($U8589,[1]C8842!$G$2:$M$145,3,FALSE),0),0)</f>
        <v>0</v>
      </c>
      <c r="W8589">
        <f>VLOOKUP(RIGHT($V$1,5),Key!$A$9:$B$14,2,FALSE)</f>
        <v>10.199999999999999</v>
      </c>
      <c r="X8589">
        <f t="shared" si="674"/>
        <v>0</v>
      </c>
      <c r="Y8589">
        <f>VLOOKUP(RIGHT($X$1,5),Key!$A$9:$B$14,2,FALSE)</f>
        <v>3.7</v>
      </c>
      <c r="Z8589">
        <f t="shared" si="672"/>
        <v>10.199999999999999</v>
      </c>
      <c r="AA8589">
        <f t="shared" si="673"/>
        <v>0</v>
      </c>
    </row>
    <row r="8590" spans="1:27" x14ac:dyDescent="0.3">
      <c r="A8590">
        <v>100067</v>
      </c>
      <c r="B8590">
        <v>230922</v>
      </c>
      <c r="C8590" s="3">
        <v>44130.857638888891</v>
      </c>
      <c r="D8590">
        <v>2</v>
      </c>
      <c r="E8590">
        <v>1</v>
      </c>
      <c r="F8590" t="s">
        <v>26</v>
      </c>
      <c r="G8590">
        <v>1</v>
      </c>
      <c r="H8590">
        <v>65.414060000000006</v>
      </c>
      <c r="I8590">
        <v>14.98438</v>
      </c>
      <c r="J8590">
        <v>0.8515625</v>
      </c>
      <c r="K8590">
        <v>82.035160000000005</v>
      </c>
      <c r="L8590" s="3">
        <v>44130.61041666667</v>
      </c>
      <c r="M8590">
        <v>17.18</v>
      </c>
      <c r="N8590" t="s">
        <v>28</v>
      </c>
      <c r="P8590">
        <f>(C8590-Key!$B$1)*24</f>
        <v>5.53333333338378</v>
      </c>
      <c r="Q8590">
        <f>(Key!$B$2-'17.1'!C8590)*24</f>
        <v>-2.5833333333721384</v>
      </c>
      <c r="R8590" s="3">
        <f>C8590-(M8590-Key!$B$5)/(24*Key!$B$6)</f>
        <v>44130.843824074072</v>
      </c>
      <c r="S8590">
        <f>M8590-Key!$B$5</f>
        <v>14.92</v>
      </c>
      <c r="T8590" s="2">
        <f t="shared" si="670"/>
        <v>44129.861111111109</v>
      </c>
      <c r="U8590" t="str">
        <f t="shared" si="671"/>
        <v>10-25-2020 20:40</v>
      </c>
      <c r="V8590">
        <f>IFERROR(IF(W8590=Z8590,VLOOKUP($U8590,[1]C8842!$G$2:$M$145,3,FALSE),0),0)</f>
        <v>0</v>
      </c>
      <c r="W8590">
        <f>VLOOKUP(RIGHT($V$1,5),Key!$A$9:$B$14,2,FALSE)</f>
        <v>10.199999999999999</v>
      </c>
      <c r="X8590">
        <f t="shared" si="674"/>
        <v>0</v>
      </c>
      <c r="Y8590">
        <f>VLOOKUP(RIGHT($X$1,5),Key!$A$9:$B$14,2,FALSE)</f>
        <v>3.7</v>
      </c>
      <c r="Z8590">
        <f t="shared" si="672"/>
        <v>10.199999999999999</v>
      </c>
      <c r="AA8590">
        <f t="shared" si="673"/>
        <v>0</v>
      </c>
    </row>
    <row r="8591" spans="1:27" x14ac:dyDescent="0.3">
      <c r="A8591">
        <v>100067</v>
      </c>
      <c r="B8591">
        <v>230922</v>
      </c>
      <c r="C8591" s="3">
        <v>44130.857638888891</v>
      </c>
      <c r="D8591">
        <v>3</v>
      </c>
      <c r="E8591">
        <v>2</v>
      </c>
      <c r="F8591" t="s">
        <v>26</v>
      </c>
      <c r="G8591">
        <v>5</v>
      </c>
      <c r="H8591">
        <v>60.199219999999997</v>
      </c>
      <c r="I8591">
        <v>90.578130000000002</v>
      </c>
      <c r="J8591">
        <v>4.2695309999999997</v>
      </c>
      <c r="K8591">
        <v>95.039060000000006</v>
      </c>
      <c r="L8591" s="3">
        <v>44130.61041666667</v>
      </c>
      <c r="M8591">
        <v>17.18</v>
      </c>
      <c r="N8591" t="s">
        <v>28</v>
      </c>
      <c r="P8591">
        <f>(C8591-Key!$B$1)*24</f>
        <v>5.53333333338378</v>
      </c>
      <c r="Q8591">
        <f>(Key!$B$2-'17.1'!C8591)*24</f>
        <v>-2.5833333333721384</v>
      </c>
      <c r="R8591" s="3">
        <f>C8591-(M8591-Key!$B$5)/(24*Key!$B$6)</f>
        <v>44130.843824074072</v>
      </c>
      <c r="S8591">
        <f>M8591-Key!$B$5</f>
        <v>14.92</v>
      </c>
      <c r="T8591" s="2">
        <f t="shared" si="670"/>
        <v>44129.861111111109</v>
      </c>
      <c r="U8591" t="str">
        <f t="shared" si="671"/>
        <v>10-25-2020 20:40</v>
      </c>
      <c r="V8591">
        <f>IFERROR(IF(W8591=Z8591,VLOOKUP($U8591,[1]C8842!$G$2:$M$145,3,FALSE),0),0)</f>
        <v>0</v>
      </c>
      <c r="W8591">
        <f>VLOOKUP(RIGHT($V$1,5),Key!$A$9:$B$14,2,FALSE)</f>
        <v>10.199999999999999</v>
      </c>
      <c r="X8591">
        <f t="shared" si="674"/>
        <v>0</v>
      </c>
      <c r="Y8591">
        <f>VLOOKUP(RIGHT($X$1,5),Key!$A$9:$B$14,2,FALSE)</f>
        <v>3.7</v>
      </c>
      <c r="Z8591">
        <f t="shared" si="672"/>
        <v>10.199999999999999</v>
      </c>
      <c r="AA8591">
        <f t="shared" si="673"/>
        <v>0</v>
      </c>
    </row>
    <row r="8592" spans="1:27" x14ac:dyDescent="0.3">
      <c r="A8592">
        <v>100067</v>
      </c>
      <c r="B8592">
        <v>230922</v>
      </c>
      <c r="C8592" s="3">
        <v>44130.857638888891</v>
      </c>
      <c r="D8592">
        <v>2</v>
      </c>
      <c r="E8592">
        <v>1</v>
      </c>
      <c r="F8592" t="s">
        <v>26</v>
      </c>
      <c r="G8592">
        <v>2</v>
      </c>
      <c r="H8592">
        <v>76.140630000000002</v>
      </c>
      <c r="I8592">
        <v>23.76172</v>
      </c>
      <c r="J8592">
        <v>1.0390630000000001</v>
      </c>
      <c r="K8592">
        <v>80.03125</v>
      </c>
      <c r="L8592" s="3">
        <v>44130.61041666667</v>
      </c>
      <c r="M8592">
        <v>17.18</v>
      </c>
      <c r="N8592" t="s">
        <v>28</v>
      </c>
      <c r="P8592">
        <f>(C8592-Key!$B$1)*24</f>
        <v>5.53333333338378</v>
      </c>
      <c r="Q8592">
        <f>(Key!$B$2-'17.1'!C8592)*24</f>
        <v>-2.5833333333721384</v>
      </c>
      <c r="R8592" s="3">
        <f>C8592-(M8592-Key!$B$5)/(24*Key!$B$6)</f>
        <v>44130.843824074072</v>
      </c>
      <c r="S8592">
        <f>M8592-Key!$B$5</f>
        <v>14.92</v>
      </c>
      <c r="T8592" s="2">
        <f t="shared" si="670"/>
        <v>44129.861111111109</v>
      </c>
      <c r="U8592" t="str">
        <f t="shared" si="671"/>
        <v>10-25-2020 20:40</v>
      </c>
      <c r="V8592">
        <f>IFERROR(IF(W8592=Z8592,VLOOKUP($U8592,[1]C8842!$G$2:$M$145,3,FALSE),0),0)</f>
        <v>0</v>
      </c>
      <c r="W8592">
        <f>VLOOKUP(RIGHT($V$1,5),Key!$A$9:$B$14,2,FALSE)</f>
        <v>10.199999999999999</v>
      </c>
      <c r="X8592">
        <f t="shared" si="674"/>
        <v>0</v>
      </c>
      <c r="Y8592">
        <f>VLOOKUP(RIGHT($X$1,5),Key!$A$9:$B$14,2,FALSE)</f>
        <v>3.7</v>
      </c>
      <c r="Z8592">
        <f t="shared" si="672"/>
        <v>10.199999999999999</v>
      </c>
      <c r="AA8592">
        <f t="shared" si="673"/>
        <v>0</v>
      </c>
    </row>
    <row r="8593" spans="1:27" x14ac:dyDescent="0.3">
      <c r="A8593">
        <v>100067</v>
      </c>
      <c r="B8593">
        <v>230922</v>
      </c>
      <c r="C8593" s="3">
        <v>44130.857638888891</v>
      </c>
      <c r="D8593">
        <v>0</v>
      </c>
      <c r="E8593">
        <v>2</v>
      </c>
      <c r="F8593" t="s">
        <v>25</v>
      </c>
      <c r="G8593">
        <v>1</v>
      </c>
      <c r="H8593">
        <v>32.089840000000002</v>
      </c>
      <c r="I8593">
        <v>14.48047</v>
      </c>
      <c r="J8593">
        <v>1.6953130000000001</v>
      </c>
      <c r="K8593">
        <v>41.015630000000002</v>
      </c>
      <c r="L8593" s="3">
        <v>44130.61041666667</v>
      </c>
      <c r="M8593">
        <v>17.18</v>
      </c>
      <c r="N8593" t="s">
        <v>28</v>
      </c>
      <c r="P8593">
        <f>(C8593-Key!$B$1)*24</f>
        <v>5.53333333338378</v>
      </c>
      <c r="Q8593">
        <f>(Key!$B$2-'17.1'!C8593)*24</f>
        <v>-2.5833333333721384</v>
      </c>
      <c r="R8593" s="3">
        <f>C8593-(M8593-Key!$B$5)/(24*Key!$B$6)</f>
        <v>44130.843824074072</v>
      </c>
      <c r="S8593">
        <f>M8593-Key!$B$5</f>
        <v>14.92</v>
      </c>
      <c r="T8593" s="2">
        <f t="shared" si="670"/>
        <v>44129.861111111109</v>
      </c>
      <c r="U8593" t="str">
        <f t="shared" si="671"/>
        <v>10-25-2020 20:40</v>
      </c>
      <c r="V8593">
        <f>IFERROR(IF(W8593=Z8593,VLOOKUP($U8593,[1]C8842!$G$2:$M$145,3,FALSE),0),0)</f>
        <v>0</v>
      </c>
      <c r="W8593">
        <f>VLOOKUP(RIGHT($V$1,5),Key!$A$9:$B$14,2,FALSE)</f>
        <v>10.199999999999999</v>
      </c>
      <c r="X8593">
        <f t="shared" si="674"/>
        <v>0</v>
      </c>
      <c r="Y8593">
        <f>VLOOKUP(RIGHT($X$1,5),Key!$A$9:$B$14,2,FALSE)</f>
        <v>3.7</v>
      </c>
      <c r="Z8593">
        <f t="shared" si="672"/>
        <v>10.199999999999999</v>
      </c>
      <c r="AA8593">
        <f t="shared" si="673"/>
        <v>0</v>
      </c>
    </row>
    <row r="8594" spans="1:27" x14ac:dyDescent="0.3">
      <c r="A8594">
        <v>100067</v>
      </c>
      <c r="B8594">
        <v>230922</v>
      </c>
      <c r="C8594" s="3">
        <v>44130.857638888891</v>
      </c>
      <c r="D8594">
        <v>0</v>
      </c>
      <c r="E8594">
        <v>2</v>
      </c>
      <c r="F8594" t="s">
        <v>25</v>
      </c>
      <c r="G8594">
        <v>1</v>
      </c>
      <c r="H8594">
        <v>68.335939999999994</v>
      </c>
      <c r="I8594">
        <v>15.85547</v>
      </c>
      <c r="J8594">
        <v>0.84765630000000003</v>
      </c>
      <c r="K8594">
        <v>46.019530000000003</v>
      </c>
      <c r="L8594" s="3">
        <v>44130.61041666667</v>
      </c>
      <c r="M8594">
        <v>17.18</v>
      </c>
      <c r="N8594" t="s">
        <v>28</v>
      </c>
      <c r="P8594">
        <f>(C8594-Key!$B$1)*24</f>
        <v>5.53333333338378</v>
      </c>
      <c r="Q8594">
        <f>(Key!$B$2-'17.1'!C8594)*24</f>
        <v>-2.5833333333721384</v>
      </c>
      <c r="R8594" s="3">
        <f>C8594-(M8594-Key!$B$5)/(24*Key!$B$6)</f>
        <v>44130.843824074072</v>
      </c>
      <c r="S8594">
        <f>M8594-Key!$B$5</f>
        <v>14.92</v>
      </c>
      <c r="T8594" s="2">
        <f t="shared" si="670"/>
        <v>44129.861111111109</v>
      </c>
      <c r="U8594" t="str">
        <f t="shared" si="671"/>
        <v>10-25-2020 20:40</v>
      </c>
      <c r="V8594">
        <f>IFERROR(IF(W8594=Z8594,VLOOKUP($U8594,[1]C8842!$G$2:$M$145,3,FALSE),0),0)</f>
        <v>0</v>
      </c>
      <c r="W8594">
        <f>VLOOKUP(RIGHT($V$1,5),Key!$A$9:$B$14,2,FALSE)</f>
        <v>10.199999999999999</v>
      </c>
      <c r="X8594">
        <f t="shared" si="674"/>
        <v>0</v>
      </c>
      <c r="Y8594">
        <f>VLOOKUP(RIGHT($X$1,5),Key!$A$9:$B$14,2,FALSE)</f>
        <v>3.7</v>
      </c>
      <c r="Z8594">
        <f t="shared" si="672"/>
        <v>10.199999999999999</v>
      </c>
      <c r="AA8594">
        <f t="shared" si="673"/>
        <v>0</v>
      </c>
    </row>
    <row r="8595" spans="1:27" x14ac:dyDescent="0.3">
      <c r="A8595">
        <v>100067</v>
      </c>
      <c r="B8595">
        <v>230922</v>
      </c>
      <c r="C8595" s="3">
        <v>44130.857638888891</v>
      </c>
      <c r="D8595">
        <v>3</v>
      </c>
      <c r="E8595">
        <v>2</v>
      </c>
      <c r="F8595" t="s">
        <v>26</v>
      </c>
      <c r="G8595">
        <v>1</v>
      </c>
      <c r="H8595">
        <v>71.667969999999997</v>
      </c>
      <c r="I8595">
        <v>18.085940000000001</v>
      </c>
      <c r="J8595">
        <v>0.89453130000000003</v>
      </c>
      <c r="K8595">
        <v>93.039060000000006</v>
      </c>
      <c r="L8595" s="3">
        <v>44130.61041666667</v>
      </c>
      <c r="M8595">
        <v>17.18</v>
      </c>
      <c r="N8595" t="s">
        <v>28</v>
      </c>
      <c r="P8595">
        <f>(C8595-Key!$B$1)*24</f>
        <v>5.53333333338378</v>
      </c>
      <c r="Q8595">
        <f>(Key!$B$2-'17.1'!C8595)*24</f>
        <v>-2.5833333333721384</v>
      </c>
      <c r="R8595" s="3">
        <f>C8595-(M8595-Key!$B$5)/(24*Key!$B$6)</f>
        <v>44130.843824074072</v>
      </c>
      <c r="S8595">
        <f>M8595-Key!$B$5</f>
        <v>14.92</v>
      </c>
      <c r="T8595" s="2">
        <f t="shared" si="670"/>
        <v>44129.861111111109</v>
      </c>
      <c r="U8595" t="str">
        <f t="shared" si="671"/>
        <v>10-25-2020 20:40</v>
      </c>
      <c r="V8595">
        <f>IFERROR(IF(W8595=Z8595,VLOOKUP($U8595,[1]C8842!$G$2:$M$145,3,FALSE),0),0)</f>
        <v>0</v>
      </c>
      <c r="W8595">
        <f>VLOOKUP(RIGHT($V$1,5),Key!$A$9:$B$14,2,FALSE)</f>
        <v>10.199999999999999</v>
      </c>
      <c r="X8595">
        <f t="shared" si="674"/>
        <v>0</v>
      </c>
      <c r="Y8595">
        <f>VLOOKUP(RIGHT($X$1,5),Key!$A$9:$B$14,2,FALSE)</f>
        <v>3.7</v>
      </c>
      <c r="Z8595">
        <f t="shared" si="672"/>
        <v>10.199999999999999</v>
      </c>
      <c r="AA8595">
        <f t="shared" si="673"/>
        <v>0</v>
      </c>
    </row>
    <row r="8596" spans="1:27" x14ac:dyDescent="0.3">
      <c r="A8596">
        <v>100067</v>
      </c>
      <c r="B8596">
        <v>230922</v>
      </c>
      <c r="C8596" s="3">
        <v>44130.857638888891</v>
      </c>
      <c r="D8596">
        <v>2</v>
      </c>
      <c r="E8596">
        <v>1</v>
      </c>
      <c r="F8596" t="s">
        <v>26</v>
      </c>
      <c r="G8596">
        <v>2</v>
      </c>
      <c r="H8596">
        <v>77.398439999999994</v>
      </c>
      <c r="I8596">
        <v>20.04297</v>
      </c>
      <c r="J8596">
        <v>0.89453130000000003</v>
      </c>
      <c r="K8596">
        <v>81.035160000000005</v>
      </c>
      <c r="L8596" s="3">
        <v>44130.61041666667</v>
      </c>
      <c r="M8596">
        <v>17.18</v>
      </c>
      <c r="N8596" t="s">
        <v>28</v>
      </c>
      <c r="P8596">
        <f>(C8596-Key!$B$1)*24</f>
        <v>5.53333333338378</v>
      </c>
      <c r="Q8596">
        <f>(Key!$B$2-'17.1'!C8596)*24</f>
        <v>-2.5833333333721384</v>
      </c>
      <c r="R8596" s="3">
        <f>C8596-(M8596-Key!$B$5)/(24*Key!$B$6)</f>
        <v>44130.843824074072</v>
      </c>
      <c r="S8596">
        <f>M8596-Key!$B$5</f>
        <v>14.92</v>
      </c>
      <c r="T8596" s="2">
        <f t="shared" si="670"/>
        <v>44129.861111111109</v>
      </c>
      <c r="U8596" t="str">
        <f t="shared" si="671"/>
        <v>10-25-2020 20:40</v>
      </c>
      <c r="V8596">
        <f>IFERROR(IF(W8596=Z8596,VLOOKUP($U8596,[1]C8842!$G$2:$M$145,3,FALSE),0),0)</f>
        <v>0</v>
      </c>
      <c r="W8596">
        <f>VLOOKUP(RIGHT($V$1,5),Key!$A$9:$B$14,2,FALSE)</f>
        <v>10.199999999999999</v>
      </c>
      <c r="X8596">
        <f t="shared" si="674"/>
        <v>0</v>
      </c>
      <c r="Y8596">
        <f>VLOOKUP(RIGHT($X$1,5),Key!$A$9:$B$14,2,FALSE)</f>
        <v>3.7</v>
      </c>
      <c r="Z8596">
        <f t="shared" si="672"/>
        <v>10.199999999999999</v>
      </c>
      <c r="AA8596">
        <f t="shared" si="673"/>
        <v>0</v>
      </c>
    </row>
    <row r="8597" spans="1:27" x14ac:dyDescent="0.3">
      <c r="A8597">
        <v>100067</v>
      </c>
      <c r="B8597">
        <v>230922</v>
      </c>
      <c r="C8597" s="3">
        <v>44130.857638888891</v>
      </c>
      <c r="D8597">
        <v>3</v>
      </c>
      <c r="E8597">
        <v>2</v>
      </c>
      <c r="F8597" t="s">
        <v>26</v>
      </c>
      <c r="G8597">
        <v>1</v>
      </c>
      <c r="H8597">
        <v>75.726560000000006</v>
      </c>
      <c r="I8597">
        <v>17.5</v>
      </c>
      <c r="J8597">
        <v>0.82421880000000003</v>
      </c>
      <c r="K8597">
        <v>96.039060000000006</v>
      </c>
      <c r="L8597" s="3">
        <v>44130.61041666667</v>
      </c>
      <c r="M8597">
        <v>17.18</v>
      </c>
      <c r="N8597" t="s">
        <v>28</v>
      </c>
      <c r="P8597">
        <f>(C8597-Key!$B$1)*24</f>
        <v>5.53333333338378</v>
      </c>
      <c r="Q8597">
        <f>(Key!$B$2-'17.1'!C8597)*24</f>
        <v>-2.5833333333721384</v>
      </c>
      <c r="R8597" s="3">
        <f>C8597-(M8597-Key!$B$5)/(24*Key!$B$6)</f>
        <v>44130.843824074072</v>
      </c>
      <c r="S8597">
        <f>M8597-Key!$B$5</f>
        <v>14.92</v>
      </c>
      <c r="T8597" s="2">
        <f t="shared" si="670"/>
        <v>44129.861111111109</v>
      </c>
      <c r="U8597" t="str">
        <f t="shared" si="671"/>
        <v>10-25-2020 20:40</v>
      </c>
      <c r="V8597">
        <f>IFERROR(IF(W8597=Z8597,VLOOKUP($U8597,[1]C8842!$G$2:$M$145,3,FALSE),0),0)</f>
        <v>0</v>
      </c>
      <c r="W8597">
        <f>VLOOKUP(RIGHT($V$1,5),Key!$A$9:$B$14,2,FALSE)</f>
        <v>10.199999999999999</v>
      </c>
      <c r="X8597">
        <f t="shared" si="674"/>
        <v>0</v>
      </c>
      <c r="Y8597">
        <f>VLOOKUP(RIGHT($X$1,5),Key!$A$9:$B$14,2,FALSE)</f>
        <v>3.7</v>
      </c>
      <c r="Z8597">
        <f t="shared" si="672"/>
        <v>10.199999999999999</v>
      </c>
      <c r="AA8597">
        <f t="shared" si="673"/>
        <v>0</v>
      </c>
    </row>
    <row r="8598" spans="1:27" x14ac:dyDescent="0.3">
      <c r="A8598">
        <v>100067</v>
      </c>
      <c r="B8598">
        <v>230922</v>
      </c>
      <c r="C8598" s="3">
        <v>44130.857638888891</v>
      </c>
      <c r="D8598">
        <v>0</v>
      </c>
      <c r="E8598">
        <v>2</v>
      </c>
      <c r="F8598" t="s">
        <v>25</v>
      </c>
      <c r="G8598">
        <v>1</v>
      </c>
      <c r="H8598">
        <v>63.003909999999998</v>
      </c>
      <c r="I8598">
        <v>14.20313</v>
      </c>
      <c r="J8598">
        <v>0.8515625</v>
      </c>
      <c r="K8598">
        <v>46.019530000000003</v>
      </c>
      <c r="L8598" s="3">
        <v>44130.61041666667</v>
      </c>
      <c r="M8598">
        <v>17.18</v>
      </c>
      <c r="N8598" t="s">
        <v>28</v>
      </c>
      <c r="P8598">
        <f>(C8598-Key!$B$1)*24</f>
        <v>5.53333333338378</v>
      </c>
      <c r="Q8598">
        <f>(Key!$B$2-'17.1'!C8598)*24</f>
        <v>-2.5833333333721384</v>
      </c>
      <c r="R8598" s="3">
        <f>C8598-(M8598-Key!$B$5)/(24*Key!$B$6)</f>
        <v>44130.843824074072</v>
      </c>
      <c r="S8598">
        <f>M8598-Key!$B$5</f>
        <v>14.92</v>
      </c>
      <c r="T8598" s="2">
        <f t="shared" si="670"/>
        <v>44129.861111111109</v>
      </c>
      <c r="U8598" t="str">
        <f t="shared" si="671"/>
        <v>10-25-2020 20:40</v>
      </c>
      <c r="V8598">
        <f>IFERROR(IF(W8598=Z8598,VLOOKUP($U8598,[1]C8842!$G$2:$M$145,3,FALSE),0),0)</f>
        <v>0</v>
      </c>
      <c r="W8598">
        <f>VLOOKUP(RIGHT($V$1,5),Key!$A$9:$B$14,2,FALSE)</f>
        <v>10.199999999999999</v>
      </c>
      <c r="X8598">
        <f t="shared" si="674"/>
        <v>0</v>
      </c>
      <c r="Y8598">
        <f>VLOOKUP(RIGHT($X$1,5),Key!$A$9:$B$14,2,FALSE)</f>
        <v>3.7</v>
      </c>
      <c r="Z8598">
        <f t="shared" si="672"/>
        <v>10.199999999999999</v>
      </c>
      <c r="AA8598">
        <f t="shared" si="673"/>
        <v>0</v>
      </c>
    </row>
    <row r="8599" spans="1:27" x14ac:dyDescent="0.3">
      <c r="A8599">
        <v>100067</v>
      </c>
      <c r="B8599">
        <v>230922</v>
      </c>
      <c r="C8599" s="3">
        <v>44130.857638888891</v>
      </c>
      <c r="D8599">
        <v>3</v>
      </c>
      <c r="E8599">
        <v>2</v>
      </c>
      <c r="F8599" t="s">
        <v>26</v>
      </c>
      <c r="G8599">
        <v>1</v>
      </c>
      <c r="H8599">
        <v>72.152339999999995</v>
      </c>
      <c r="I8599">
        <v>16.660160000000001</v>
      </c>
      <c r="J8599">
        <v>0.83203130000000003</v>
      </c>
      <c r="K8599">
        <v>92.039060000000006</v>
      </c>
      <c r="L8599" s="3">
        <v>44130.61041666667</v>
      </c>
      <c r="M8599">
        <v>17.18</v>
      </c>
      <c r="N8599" t="s">
        <v>28</v>
      </c>
      <c r="P8599">
        <f>(C8599-Key!$B$1)*24</f>
        <v>5.53333333338378</v>
      </c>
      <c r="Q8599">
        <f>(Key!$B$2-'17.1'!C8599)*24</f>
        <v>-2.5833333333721384</v>
      </c>
      <c r="R8599" s="3">
        <f>C8599-(M8599-Key!$B$5)/(24*Key!$B$6)</f>
        <v>44130.843824074072</v>
      </c>
      <c r="S8599">
        <f>M8599-Key!$B$5</f>
        <v>14.92</v>
      </c>
      <c r="T8599" s="2">
        <f t="shared" si="670"/>
        <v>44129.861111111109</v>
      </c>
      <c r="U8599" t="str">
        <f t="shared" si="671"/>
        <v>10-25-2020 20:40</v>
      </c>
      <c r="V8599">
        <f>IFERROR(IF(W8599=Z8599,VLOOKUP($U8599,[1]C8842!$G$2:$M$145,3,FALSE),0),0)</f>
        <v>0</v>
      </c>
      <c r="W8599">
        <f>VLOOKUP(RIGHT($V$1,5),Key!$A$9:$B$14,2,FALSE)</f>
        <v>10.199999999999999</v>
      </c>
      <c r="X8599">
        <f t="shared" si="674"/>
        <v>0</v>
      </c>
      <c r="Y8599">
        <f>VLOOKUP(RIGHT($X$1,5),Key!$A$9:$B$14,2,FALSE)</f>
        <v>3.7</v>
      </c>
      <c r="Z8599">
        <f t="shared" si="672"/>
        <v>10.199999999999999</v>
      </c>
      <c r="AA8599">
        <f t="shared" si="673"/>
        <v>0</v>
      </c>
    </row>
    <row r="8600" spans="1:27" x14ac:dyDescent="0.3">
      <c r="A8600">
        <v>100067</v>
      </c>
      <c r="B8600">
        <v>230922</v>
      </c>
      <c r="C8600" s="3">
        <v>44130.857638888891</v>
      </c>
      <c r="D8600">
        <v>1</v>
      </c>
      <c r="E8600">
        <v>1</v>
      </c>
      <c r="F8600" t="s">
        <v>25</v>
      </c>
      <c r="G8600">
        <v>1</v>
      </c>
      <c r="H8600">
        <v>71.242189999999994</v>
      </c>
      <c r="I8600">
        <v>13.51563</v>
      </c>
      <c r="J8600">
        <v>0.7265625</v>
      </c>
      <c r="K8600">
        <v>58.023440000000001</v>
      </c>
      <c r="L8600" s="3">
        <v>44130.61041666667</v>
      </c>
      <c r="M8600">
        <v>17.18</v>
      </c>
      <c r="N8600" t="s">
        <v>28</v>
      </c>
      <c r="P8600">
        <f>(C8600-Key!$B$1)*24</f>
        <v>5.53333333338378</v>
      </c>
      <c r="Q8600">
        <f>(Key!$B$2-'17.1'!C8600)*24</f>
        <v>-2.5833333333721384</v>
      </c>
      <c r="R8600" s="3">
        <f>C8600-(M8600-Key!$B$5)/(24*Key!$B$6)</f>
        <v>44130.843824074072</v>
      </c>
      <c r="S8600">
        <f>M8600-Key!$B$5</f>
        <v>14.92</v>
      </c>
      <c r="T8600" s="2">
        <f t="shared" si="670"/>
        <v>44129.861111111109</v>
      </c>
      <c r="U8600" t="str">
        <f t="shared" si="671"/>
        <v>10-25-2020 20:40</v>
      </c>
      <c r="V8600">
        <f>IFERROR(IF(W8600=Z8600,VLOOKUP($U8600,[1]C8842!$G$2:$M$145,3,FALSE),0),0)</f>
        <v>0</v>
      </c>
      <c r="W8600">
        <f>VLOOKUP(RIGHT($V$1,5),Key!$A$9:$B$14,2,FALSE)</f>
        <v>10.199999999999999</v>
      </c>
      <c r="X8600">
        <f t="shared" si="674"/>
        <v>0</v>
      </c>
      <c r="Y8600">
        <f>VLOOKUP(RIGHT($X$1,5),Key!$A$9:$B$14,2,FALSE)</f>
        <v>3.7</v>
      </c>
      <c r="Z8600">
        <f t="shared" si="672"/>
        <v>10.199999999999999</v>
      </c>
      <c r="AA8600">
        <f t="shared" si="673"/>
        <v>0</v>
      </c>
    </row>
    <row r="8601" spans="1:27" x14ac:dyDescent="0.3">
      <c r="A8601">
        <v>100067</v>
      </c>
      <c r="B8601">
        <v>230922</v>
      </c>
      <c r="C8601" s="3">
        <v>44130.85833333333</v>
      </c>
      <c r="D8601">
        <v>3</v>
      </c>
      <c r="E8601">
        <v>2</v>
      </c>
      <c r="F8601" t="s">
        <v>26</v>
      </c>
      <c r="G8601">
        <v>2</v>
      </c>
      <c r="H8601">
        <v>64.726560000000006</v>
      </c>
      <c r="I8601">
        <v>27.039059999999999</v>
      </c>
      <c r="J8601">
        <v>1.355469</v>
      </c>
      <c r="K8601">
        <v>94.039060000000006</v>
      </c>
      <c r="L8601" s="3">
        <v>44130.61041666667</v>
      </c>
      <c r="M8601">
        <v>17.18</v>
      </c>
      <c r="N8601" t="s">
        <v>28</v>
      </c>
      <c r="P8601">
        <f>(C8601-Key!$B$1)*24</f>
        <v>5.5499999999301508</v>
      </c>
      <c r="Q8601">
        <f>(Key!$B$2-'17.1'!C8601)*24</f>
        <v>-2.5999999999185093</v>
      </c>
      <c r="R8601" s="3">
        <f>C8601-(M8601-Key!$B$5)/(24*Key!$B$6)</f>
        <v>44130.844518518512</v>
      </c>
      <c r="S8601">
        <f>M8601-Key!$B$5</f>
        <v>14.92</v>
      </c>
      <c r="T8601" s="2">
        <f t="shared" si="670"/>
        <v>44129.861111111109</v>
      </c>
      <c r="U8601" t="str">
        <f t="shared" si="671"/>
        <v>10-25-2020 20:40</v>
      </c>
      <c r="V8601">
        <f>IFERROR(IF(W8601=Z8601,VLOOKUP($U8601,[1]C8842!$G$2:$M$145,3,FALSE),0),0)</f>
        <v>0</v>
      </c>
      <c r="W8601">
        <f>VLOOKUP(RIGHT($V$1,5),Key!$A$9:$B$14,2,FALSE)</f>
        <v>10.199999999999999</v>
      </c>
      <c r="X8601">
        <f t="shared" si="674"/>
        <v>0</v>
      </c>
      <c r="Y8601">
        <f>VLOOKUP(RIGHT($X$1,5),Key!$A$9:$B$14,2,FALSE)</f>
        <v>3.7</v>
      </c>
      <c r="Z8601">
        <f t="shared" si="672"/>
        <v>10.199999999999999</v>
      </c>
      <c r="AA8601">
        <f t="shared" si="673"/>
        <v>0</v>
      </c>
    </row>
    <row r="8602" spans="1:27" x14ac:dyDescent="0.3">
      <c r="A8602">
        <v>100067</v>
      </c>
      <c r="B8602">
        <v>230922</v>
      </c>
      <c r="C8602" s="3">
        <v>44130.85833333333</v>
      </c>
      <c r="D8602">
        <v>3</v>
      </c>
      <c r="E8602">
        <v>2</v>
      </c>
      <c r="F8602" t="s">
        <v>26</v>
      </c>
      <c r="G8602">
        <v>1</v>
      </c>
      <c r="H8602">
        <v>66.566410000000005</v>
      </c>
      <c r="I8602">
        <v>19.98047</v>
      </c>
      <c r="J8602">
        <v>1.035156</v>
      </c>
      <c r="K8602">
        <v>94.039060000000006</v>
      </c>
      <c r="L8602" s="3">
        <v>44130.61041666667</v>
      </c>
      <c r="M8602">
        <v>17.18</v>
      </c>
      <c r="N8602" t="s">
        <v>28</v>
      </c>
      <c r="P8602">
        <f>(C8602-Key!$B$1)*24</f>
        <v>5.5499999999301508</v>
      </c>
      <c r="Q8602">
        <f>(Key!$B$2-'17.1'!C8602)*24</f>
        <v>-2.5999999999185093</v>
      </c>
      <c r="R8602" s="3">
        <f>C8602-(M8602-Key!$B$5)/(24*Key!$B$6)</f>
        <v>44130.844518518512</v>
      </c>
      <c r="S8602">
        <f>M8602-Key!$B$5</f>
        <v>14.92</v>
      </c>
      <c r="T8602" s="2">
        <f t="shared" si="670"/>
        <v>44129.861111111109</v>
      </c>
      <c r="U8602" t="str">
        <f t="shared" si="671"/>
        <v>10-25-2020 20:40</v>
      </c>
      <c r="V8602">
        <f>IFERROR(IF(W8602=Z8602,VLOOKUP($U8602,[1]C8842!$G$2:$M$145,3,FALSE),0),0)</f>
        <v>0</v>
      </c>
      <c r="W8602">
        <f>VLOOKUP(RIGHT($V$1,5),Key!$A$9:$B$14,2,FALSE)</f>
        <v>10.199999999999999</v>
      </c>
      <c r="X8602">
        <f t="shared" si="674"/>
        <v>0</v>
      </c>
      <c r="Y8602">
        <f>VLOOKUP(RIGHT($X$1,5),Key!$A$9:$B$14,2,FALSE)</f>
        <v>3.7</v>
      </c>
      <c r="Z8602">
        <f t="shared" si="672"/>
        <v>10.199999999999999</v>
      </c>
      <c r="AA8602">
        <f t="shared" si="673"/>
        <v>0</v>
      </c>
    </row>
    <row r="8603" spans="1:27" x14ac:dyDescent="0.3">
      <c r="A8603">
        <v>100067</v>
      </c>
      <c r="B8603">
        <v>230922</v>
      </c>
      <c r="C8603" s="3">
        <v>44130.85833333333</v>
      </c>
      <c r="D8603">
        <v>3</v>
      </c>
      <c r="E8603">
        <v>2</v>
      </c>
      <c r="F8603" t="s">
        <v>26</v>
      </c>
      <c r="G8603">
        <v>1</v>
      </c>
      <c r="H8603">
        <v>64.445310000000006</v>
      </c>
      <c r="I8603">
        <v>18.714839999999999</v>
      </c>
      <c r="J8603">
        <v>1.019531</v>
      </c>
      <c r="K8603">
        <v>93.039060000000006</v>
      </c>
      <c r="L8603" s="3">
        <v>44130.61041666667</v>
      </c>
      <c r="M8603">
        <v>17.18</v>
      </c>
      <c r="N8603" t="s">
        <v>28</v>
      </c>
      <c r="P8603">
        <f>(C8603-Key!$B$1)*24</f>
        <v>5.5499999999301508</v>
      </c>
      <c r="Q8603">
        <f>(Key!$B$2-'17.1'!C8603)*24</f>
        <v>-2.5999999999185093</v>
      </c>
      <c r="R8603" s="3">
        <f>C8603-(M8603-Key!$B$5)/(24*Key!$B$6)</f>
        <v>44130.844518518512</v>
      </c>
      <c r="S8603">
        <f>M8603-Key!$B$5</f>
        <v>14.92</v>
      </c>
      <c r="T8603" s="2">
        <f t="shared" si="670"/>
        <v>44129.861111111109</v>
      </c>
      <c r="U8603" t="str">
        <f t="shared" si="671"/>
        <v>10-25-2020 20:40</v>
      </c>
      <c r="V8603">
        <f>IFERROR(IF(W8603=Z8603,VLOOKUP($U8603,[1]C8842!$G$2:$M$145,3,FALSE),0),0)</f>
        <v>0</v>
      </c>
      <c r="W8603">
        <f>VLOOKUP(RIGHT($V$1,5),Key!$A$9:$B$14,2,FALSE)</f>
        <v>10.199999999999999</v>
      </c>
      <c r="X8603">
        <f t="shared" si="674"/>
        <v>0</v>
      </c>
      <c r="Y8603">
        <f>VLOOKUP(RIGHT($X$1,5),Key!$A$9:$B$14,2,FALSE)</f>
        <v>3.7</v>
      </c>
      <c r="Z8603">
        <f t="shared" si="672"/>
        <v>10.199999999999999</v>
      </c>
      <c r="AA8603">
        <f t="shared" si="673"/>
        <v>0</v>
      </c>
    </row>
    <row r="8604" spans="1:27" x14ac:dyDescent="0.3">
      <c r="A8604">
        <v>100067</v>
      </c>
      <c r="B8604">
        <v>230922</v>
      </c>
      <c r="C8604" s="3">
        <v>44130.85833333333</v>
      </c>
      <c r="D8604">
        <v>3</v>
      </c>
      <c r="E8604">
        <v>2</v>
      </c>
      <c r="F8604" t="s">
        <v>26</v>
      </c>
      <c r="G8604">
        <v>1</v>
      </c>
      <c r="H8604">
        <v>63.117190000000001</v>
      </c>
      <c r="I8604">
        <v>14.4375</v>
      </c>
      <c r="J8604">
        <v>0.859375</v>
      </c>
      <c r="K8604">
        <v>96.039060000000006</v>
      </c>
      <c r="L8604" s="3">
        <v>44130.61041666667</v>
      </c>
      <c r="M8604">
        <v>17.18</v>
      </c>
      <c r="N8604" t="s">
        <v>28</v>
      </c>
      <c r="P8604">
        <f>(C8604-Key!$B$1)*24</f>
        <v>5.5499999999301508</v>
      </c>
      <c r="Q8604">
        <f>(Key!$B$2-'17.1'!C8604)*24</f>
        <v>-2.5999999999185093</v>
      </c>
      <c r="R8604" s="3">
        <f>C8604-(M8604-Key!$B$5)/(24*Key!$B$6)</f>
        <v>44130.844518518512</v>
      </c>
      <c r="S8604">
        <f>M8604-Key!$B$5</f>
        <v>14.92</v>
      </c>
      <c r="T8604" s="2">
        <f t="shared" si="670"/>
        <v>44129.861111111109</v>
      </c>
      <c r="U8604" t="str">
        <f t="shared" si="671"/>
        <v>10-25-2020 20:40</v>
      </c>
      <c r="V8604">
        <f>IFERROR(IF(W8604=Z8604,VLOOKUP($U8604,[1]C8842!$G$2:$M$145,3,FALSE),0),0)</f>
        <v>0</v>
      </c>
      <c r="W8604">
        <f>VLOOKUP(RIGHT($V$1,5),Key!$A$9:$B$14,2,FALSE)</f>
        <v>10.199999999999999</v>
      </c>
      <c r="X8604">
        <f t="shared" si="674"/>
        <v>0</v>
      </c>
      <c r="Y8604">
        <f>VLOOKUP(RIGHT($X$1,5),Key!$A$9:$B$14,2,FALSE)</f>
        <v>3.7</v>
      </c>
      <c r="Z8604">
        <f t="shared" si="672"/>
        <v>10.199999999999999</v>
      </c>
      <c r="AA8604">
        <f t="shared" si="673"/>
        <v>0</v>
      </c>
    </row>
    <row r="8605" spans="1:27" x14ac:dyDescent="0.3">
      <c r="A8605">
        <v>100067</v>
      </c>
      <c r="B8605">
        <v>230922</v>
      </c>
      <c r="C8605" s="3">
        <v>44130.85833333333</v>
      </c>
      <c r="D8605">
        <v>3</v>
      </c>
      <c r="E8605">
        <v>2</v>
      </c>
      <c r="F8605" t="s">
        <v>26</v>
      </c>
      <c r="G8605">
        <v>1</v>
      </c>
      <c r="H8605">
        <v>64.707030000000003</v>
      </c>
      <c r="I8605">
        <v>17.785160000000001</v>
      </c>
      <c r="J8605">
        <v>0.9765625</v>
      </c>
      <c r="K8605">
        <v>94.039060000000006</v>
      </c>
      <c r="L8605" s="3">
        <v>44130.61041666667</v>
      </c>
      <c r="M8605">
        <v>17.18</v>
      </c>
      <c r="N8605" t="s">
        <v>28</v>
      </c>
      <c r="P8605">
        <f>(C8605-Key!$B$1)*24</f>
        <v>5.5499999999301508</v>
      </c>
      <c r="Q8605">
        <f>(Key!$B$2-'17.1'!C8605)*24</f>
        <v>-2.5999999999185093</v>
      </c>
      <c r="R8605" s="3">
        <f>C8605-(M8605-Key!$B$5)/(24*Key!$B$6)</f>
        <v>44130.844518518512</v>
      </c>
      <c r="S8605">
        <f>M8605-Key!$B$5</f>
        <v>14.92</v>
      </c>
      <c r="T8605" s="2">
        <f t="shared" si="670"/>
        <v>44129.861111111109</v>
      </c>
      <c r="U8605" t="str">
        <f t="shared" si="671"/>
        <v>10-25-2020 20:40</v>
      </c>
      <c r="V8605">
        <f>IFERROR(IF(W8605=Z8605,VLOOKUP($U8605,[1]C8842!$G$2:$M$145,3,FALSE),0),0)</f>
        <v>0</v>
      </c>
      <c r="W8605">
        <f>VLOOKUP(RIGHT($V$1,5),Key!$A$9:$B$14,2,FALSE)</f>
        <v>10.199999999999999</v>
      </c>
      <c r="X8605">
        <f t="shared" si="674"/>
        <v>0</v>
      </c>
      <c r="Y8605">
        <f>VLOOKUP(RIGHT($X$1,5),Key!$A$9:$B$14,2,FALSE)</f>
        <v>3.7</v>
      </c>
      <c r="Z8605">
        <f t="shared" si="672"/>
        <v>10.199999999999999</v>
      </c>
      <c r="AA8605">
        <f t="shared" si="673"/>
        <v>0</v>
      </c>
    </row>
    <row r="8606" spans="1:27" x14ac:dyDescent="0.3">
      <c r="A8606">
        <v>100067</v>
      </c>
      <c r="B8606">
        <v>230922</v>
      </c>
      <c r="C8606" s="3">
        <v>44130.85833333333</v>
      </c>
      <c r="D8606">
        <v>0</v>
      </c>
      <c r="E8606">
        <v>2</v>
      </c>
      <c r="F8606" t="s">
        <v>25</v>
      </c>
      <c r="G8606">
        <v>1</v>
      </c>
      <c r="H8606">
        <v>62.554690000000001</v>
      </c>
      <c r="I8606">
        <v>19.183589999999999</v>
      </c>
      <c r="J8606">
        <v>1.0703130000000001</v>
      </c>
      <c r="K8606">
        <v>46.019530000000003</v>
      </c>
      <c r="L8606" s="3">
        <v>44130.61041666667</v>
      </c>
      <c r="M8606">
        <v>17.18</v>
      </c>
      <c r="N8606" t="s">
        <v>28</v>
      </c>
      <c r="P8606">
        <f>(C8606-Key!$B$1)*24</f>
        <v>5.5499999999301508</v>
      </c>
      <c r="Q8606">
        <f>(Key!$B$2-'17.1'!C8606)*24</f>
        <v>-2.5999999999185093</v>
      </c>
      <c r="R8606" s="3">
        <f>C8606-(M8606-Key!$B$5)/(24*Key!$B$6)</f>
        <v>44130.844518518512</v>
      </c>
      <c r="S8606">
        <f>M8606-Key!$B$5</f>
        <v>14.92</v>
      </c>
      <c r="T8606" s="2">
        <f t="shared" si="670"/>
        <v>44129.861111111109</v>
      </c>
      <c r="U8606" t="str">
        <f t="shared" si="671"/>
        <v>10-25-2020 20:40</v>
      </c>
      <c r="V8606">
        <f>IFERROR(IF(W8606=Z8606,VLOOKUP($U8606,[1]C8842!$G$2:$M$145,3,FALSE),0),0)</f>
        <v>0</v>
      </c>
      <c r="W8606">
        <f>VLOOKUP(RIGHT($V$1,5),Key!$A$9:$B$14,2,FALSE)</f>
        <v>10.199999999999999</v>
      </c>
      <c r="X8606">
        <f t="shared" si="674"/>
        <v>0</v>
      </c>
      <c r="Y8606">
        <f>VLOOKUP(RIGHT($X$1,5),Key!$A$9:$B$14,2,FALSE)</f>
        <v>3.7</v>
      </c>
      <c r="Z8606">
        <f t="shared" si="672"/>
        <v>10.199999999999999</v>
      </c>
      <c r="AA8606">
        <f t="shared" si="673"/>
        <v>0</v>
      </c>
    </row>
    <row r="8607" spans="1:27" x14ac:dyDescent="0.3">
      <c r="A8607">
        <v>100067</v>
      </c>
      <c r="B8607">
        <v>230922</v>
      </c>
      <c r="C8607" s="3">
        <v>44130.85833333333</v>
      </c>
      <c r="D8607">
        <v>3</v>
      </c>
      <c r="E8607">
        <v>2</v>
      </c>
      <c r="F8607" t="s">
        <v>26</v>
      </c>
      <c r="G8607">
        <v>1</v>
      </c>
      <c r="H8607">
        <v>66.285160000000005</v>
      </c>
      <c r="I8607">
        <v>15.722659999999999</v>
      </c>
      <c r="J8607">
        <v>0.87109380000000003</v>
      </c>
      <c r="K8607">
        <v>94.039060000000006</v>
      </c>
      <c r="L8607" s="3">
        <v>44130.61041666667</v>
      </c>
      <c r="M8607">
        <v>17.18</v>
      </c>
      <c r="N8607" t="s">
        <v>28</v>
      </c>
      <c r="P8607">
        <f>(C8607-Key!$B$1)*24</f>
        <v>5.5499999999301508</v>
      </c>
      <c r="Q8607">
        <f>(Key!$B$2-'17.1'!C8607)*24</f>
        <v>-2.5999999999185093</v>
      </c>
      <c r="R8607" s="3">
        <f>C8607-(M8607-Key!$B$5)/(24*Key!$B$6)</f>
        <v>44130.844518518512</v>
      </c>
      <c r="S8607">
        <f>M8607-Key!$B$5</f>
        <v>14.92</v>
      </c>
      <c r="T8607" s="2">
        <f t="shared" si="670"/>
        <v>44129.861111111109</v>
      </c>
      <c r="U8607" t="str">
        <f t="shared" si="671"/>
        <v>10-25-2020 20:40</v>
      </c>
      <c r="V8607">
        <f>IFERROR(IF(W8607=Z8607,VLOOKUP($U8607,[1]C8842!$G$2:$M$145,3,FALSE),0),0)</f>
        <v>0</v>
      </c>
      <c r="W8607">
        <f>VLOOKUP(RIGHT($V$1,5),Key!$A$9:$B$14,2,FALSE)</f>
        <v>10.199999999999999</v>
      </c>
      <c r="X8607">
        <f t="shared" si="674"/>
        <v>0</v>
      </c>
      <c r="Y8607">
        <f>VLOOKUP(RIGHT($X$1,5),Key!$A$9:$B$14,2,FALSE)</f>
        <v>3.7</v>
      </c>
      <c r="Z8607">
        <f t="shared" si="672"/>
        <v>10.199999999999999</v>
      </c>
      <c r="AA8607">
        <f t="shared" si="673"/>
        <v>0</v>
      </c>
    </row>
    <row r="8608" spans="1:27" x14ac:dyDescent="0.3">
      <c r="A8608">
        <v>100067</v>
      </c>
      <c r="B8608">
        <v>230922</v>
      </c>
      <c r="C8608" s="3">
        <v>44130.85833333333</v>
      </c>
      <c r="D8608">
        <v>3</v>
      </c>
      <c r="E8608">
        <v>2</v>
      </c>
      <c r="F8608" t="s">
        <v>26</v>
      </c>
      <c r="G8608">
        <v>1</v>
      </c>
      <c r="H8608">
        <v>66.972660000000005</v>
      </c>
      <c r="I8608">
        <v>15.132809999999999</v>
      </c>
      <c r="J8608">
        <v>0.83984380000000003</v>
      </c>
      <c r="K8608">
        <v>94.039060000000006</v>
      </c>
      <c r="L8608" s="3">
        <v>44130.61041666667</v>
      </c>
      <c r="M8608">
        <v>17.18</v>
      </c>
      <c r="N8608" t="s">
        <v>28</v>
      </c>
      <c r="P8608">
        <f>(C8608-Key!$B$1)*24</f>
        <v>5.5499999999301508</v>
      </c>
      <c r="Q8608">
        <f>(Key!$B$2-'17.1'!C8608)*24</f>
        <v>-2.5999999999185093</v>
      </c>
      <c r="R8608" s="3">
        <f>C8608-(M8608-Key!$B$5)/(24*Key!$B$6)</f>
        <v>44130.844518518512</v>
      </c>
      <c r="S8608">
        <f>M8608-Key!$B$5</f>
        <v>14.92</v>
      </c>
      <c r="T8608" s="2">
        <f t="shared" si="670"/>
        <v>44129.861111111109</v>
      </c>
      <c r="U8608" t="str">
        <f t="shared" si="671"/>
        <v>10-25-2020 20:40</v>
      </c>
      <c r="V8608">
        <f>IFERROR(IF(W8608=Z8608,VLOOKUP($U8608,[1]C8842!$G$2:$M$145,3,FALSE),0),0)</f>
        <v>0</v>
      </c>
      <c r="W8608">
        <f>VLOOKUP(RIGHT($V$1,5),Key!$A$9:$B$14,2,FALSE)</f>
        <v>10.199999999999999</v>
      </c>
      <c r="X8608">
        <f t="shared" si="674"/>
        <v>0</v>
      </c>
      <c r="Y8608">
        <f>VLOOKUP(RIGHT($X$1,5),Key!$A$9:$B$14,2,FALSE)</f>
        <v>3.7</v>
      </c>
      <c r="Z8608">
        <f t="shared" si="672"/>
        <v>10.199999999999999</v>
      </c>
      <c r="AA8608">
        <f t="shared" si="673"/>
        <v>0</v>
      </c>
    </row>
    <row r="8609" spans="1:27" x14ac:dyDescent="0.3">
      <c r="A8609">
        <v>100067</v>
      </c>
      <c r="B8609">
        <v>230922</v>
      </c>
      <c r="C8609" s="3">
        <v>44130.85833333333</v>
      </c>
      <c r="D8609">
        <v>2</v>
      </c>
      <c r="E8609">
        <v>1</v>
      </c>
      <c r="F8609" t="s">
        <v>26</v>
      </c>
      <c r="G8609">
        <v>1</v>
      </c>
      <c r="H8609">
        <v>75.03125</v>
      </c>
      <c r="I8609">
        <v>17.3125</v>
      </c>
      <c r="J8609">
        <v>0.82421880000000003</v>
      </c>
      <c r="K8609">
        <v>82.035160000000005</v>
      </c>
      <c r="L8609" s="3">
        <v>44130.61041666667</v>
      </c>
      <c r="M8609">
        <v>17.18</v>
      </c>
      <c r="N8609" t="s">
        <v>28</v>
      </c>
      <c r="P8609">
        <f>(C8609-Key!$B$1)*24</f>
        <v>5.5499999999301508</v>
      </c>
      <c r="Q8609">
        <f>(Key!$B$2-'17.1'!C8609)*24</f>
        <v>-2.5999999999185093</v>
      </c>
      <c r="R8609" s="3">
        <f>C8609-(M8609-Key!$B$5)/(24*Key!$B$6)</f>
        <v>44130.844518518512</v>
      </c>
      <c r="S8609">
        <f>M8609-Key!$B$5</f>
        <v>14.92</v>
      </c>
      <c r="T8609" s="2">
        <f t="shared" si="670"/>
        <v>44129.861111111109</v>
      </c>
      <c r="U8609" t="str">
        <f t="shared" si="671"/>
        <v>10-25-2020 20:40</v>
      </c>
      <c r="V8609">
        <f>IFERROR(IF(W8609=Z8609,VLOOKUP($U8609,[1]C8842!$G$2:$M$145,3,FALSE),0),0)</f>
        <v>0</v>
      </c>
      <c r="W8609">
        <f>VLOOKUP(RIGHT($V$1,5),Key!$A$9:$B$14,2,FALSE)</f>
        <v>10.199999999999999</v>
      </c>
      <c r="X8609">
        <f t="shared" si="674"/>
        <v>0</v>
      </c>
      <c r="Y8609">
        <f>VLOOKUP(RIGHT($X$1,5),Key!$A$9:$B$14,2,FALSE)</f>
        <v>3.7</v>
      </c>
      <c r="Z8609">
        <f t="shared" si="672"/>
        <v>10.199999999999999</v>
      </c>
      <c r="AA8609">
        <f t="shared" si="673"/>
        <v>0</v>
      </c>
    </row>
    <row r="8610" spans="1:27" x14ac:dyDescent="0.3">
      <c r="A8610">
        <v>100067</v>
      </c>
      <c r="B8610">
        <v>230922</v>
      </c>
      <c r="C8610" s="3">
        <v>44130.85833333333</v>
      </c>
      <c r="D8610">
        <v>0</v>
      </c>
      <c r="E8610">
        <v>2</v>
      </c>
      <c r="F8610" t="s">
        <v>25</v>
      </c>
      <c r="G8610">
        <v>1</v>
      </c>
      <c r="H8610">
        <v>66.238280000000003</v>
      </c>
      <c r="I8610">
        <v>19.664059999999999</v>
      </c>
      <c r="J8610">
        <v>1.027344</v>
      </c>
      <c r="K8610">
        <v>46.019530000000003</v>
      </c>
      <c r="L8610" s="3">
        <v>44130.61041666667</v>
      </c>
      <c r="M8610">
        <v>17.18</v>
      </c>
      <c r="N8610" t="s">
        <v>28</v>
      </c>
      <c r="P8610">
        <f>(C8610-Key!$B$1)*24</f>
        <v>5.5499999999301508</v>
      </c>
      <c r="Q8610">
        <f>(Key!$B$2-'17.1'!C8610)*24</f>
        <v>-2.5999999999185093</v>
      </c>
      <c r="R8610" s="3">
        <f>C8610-(M8610-Key!$B$5)/(24*Key!$B$6)</f>
        <v>44130.844518518512</v>
      </c>
      <c r="S8610">
        <f>M8610-Key!$B$5</f>
        <v>14.92</v>
      </c>
      <c r="T8610" s="2">
        <f t="shared" si="670"/>
        <v>44129.861111111109</v>
      </c>
      <c r="U8610" t="str">
        <f t="shared" si="671"/>
        <v>10-25-2020 20:40</v>
      </c>
      <c r="V8610">
        <f>IFERROR(IF(W8610=Z8610,VLOOKUP($U8610,[1]C8842!$G$2:$M$145,3,FALSE),0),0)</f>
        <v>0</v>
      </c>
      <c r="W8610">
        <f>VLOOKUP(RIGHT($V$1,5),Key!$A$9:$B$14,2,FALSE)</f>
        <v>10.199999999999999</v>
      </c>
      <c r="X8610">
        <f t="shared" si="674"/>
        <v>0</v>
      </c>
      <c r="Y8610">
        <f>VLOOKUP(RIGHT($X$1,5),Key!$A$9:$B$14,2,FALSE)</f>
        <v>3.7</v>
      </c>
      <c r="Z8610">
        <f t="shared" si="672"/>
        <v>10.199999999999999</v>
      </c>
      <c r="AA8610">
        <f t="shared" si="673"/>
        <v>0</v>
      </c>
    </row>
    <row r="8611" spans="1:27" x14ac:dyDescent="0.3">
      <c r="A8611">
        <v>100067</v>
      </c>
      <c r="B8611">
        <v>230922</v>
      </c>
      <c r="C8611" s="3">
        <v>44130.85833333333</v>
      </c>
      <c r="D8611">
        <v>3</v>
      </c>
      <c r="E8611">
        <v>2</v>
      </c>
      <c r="F8611" t="s">
        <v>26</v>
      </c>
      <c r="G8611">
        <v>1</v>
      </c>
      <c r="H8611">
        <v>72.523439999999994</v>
      </c>
      <c r="I8611">
        <v>16.26953</v>
      </c>
      <c r="J8611">
        <v>0.81640630000000003</v>
      </c>
      <c r="K8611">
        <v>92.039060000000006</v>
      </c>
      <c r="L8611" s="3">
        <v>44130.61041666667</v>
      </c>
      <c r="M8611">
        <v>17.18</v>
      </c>
      <c r="N8611" t="s">
        <v>28</v>
      </c>
      <c r="P8611">
        <f>(C8611-Key!$B$1)*24</f>
        <v>5.5499999999301508</v>
      </c>
      <c r="Q8611">
        <f>(Key!$B$2-'17.1'!C8611)*24</f>
        <v>-2.5999999999185093</v>
      </c>
      <c r="R8611" s="3">
        <f>C8611-(M8611-Key!$B$5)/(24*Key!$B$6)</f>
        <v>44130.844518518512</v>
      </c>
      <c r="S8611">
        <f>M8611-Key!$B$5</f>
        <v>14.92</v>
      </c>
      <c r="T8611" s="2">
        <f t="shared" si="670"/>
        <v>44129.861111111109</v>
      </c>
      <c r="U8611" t="str">
        <f t="shared" si="671"/>
        <v>10-25-2020 20:40</v>
      </c>
      <c r="V8611">
        <f>IFERROR(IF(W8611=Z8611,VLOOKUP($U8611,[1]C8842!$G$2:$M$145,3,FALSE),0),0)</f>
        <v>0</v>
      </c>
      <c r="W8611">
        <f>VLOOKUP(RIGHT($V$1,5),Key!$A$9:$B$14,2,FALSE)</f>
        <v>10.199999999999999</v>
      </c>
      <c r="X8611">
        <f t="shared" si="674"/>
        <v>0</v>
      </c>
      <c r="Y8611">
        <f>VLOOKUP(RIGHT($X$1,5),Key!$A$9:$B$14,2,FALSE)</f>
        <v>3.7</v>
      </c>
      <c r="Z8611">
        <f t="shared" si="672"/>
        <v>10.199999999999999</v>
      </c>
      <c r="AA8611">
        <f t="shared" si="673"/>
        <v>0</v>
      </c>
    </row>
    <row r="8612" spans="1:27" x14ac:dyDescent="0.3">
      <c r="A8612">
        <v>100067</v>
      </c>
      <c r="B8612">
        <v>230922</v>
      </c>
      <c r="C8612" s="3">
        <v>44130.85833333333</v>
      </c>
      <c r="D8612">
        <v>3</v>
      </c>
      <c r="E8612">
        <v>2</v>
      </c>
      <c r="F8612" t="s">
        <v>26</v>
      </c>
      <c r="G8612">
        <v>1</v>
      </c>
      <c r="H8612">
        <v>74.753910000000005</v>
      </c>
      <c r="I8612">
        <v>14.621090000000001</v>
      </c>
      <c r="J8612">
        <v>0.734375</v>
      </c>
      <c r="K8612">
        <v>94.039060000000006</v>
      </c>
      <c r="L8612" s="3">
        <v>44130.61041666667</v>
      </c>
      <c r="M8612">
        <v>17.18</v>
      </c>
      <c r="N8612" t="s">
        <v>28</v>
      </c>
      <c r="P8612">
        <f>(C8612-Key!$B$1)*24</f>
        <v>5.5499999999301508</v>
      </c>
      <c r="Q8612">
        <f>(Key!$B$2-'17.1'!C8612)*24</f>
        <v>-2.5999999999185093</v>
      </c>
      <c r="R8612" s="3">
        <f>C8612-(M8612-Key!$B$5)/(24*Key!$B$6)</f>
        <v>44130.844518518512</v>
      </c>
      <c r="S8612">
        <f>M8612-Key!$B$5</f>
        <v>14.92</v>
      </c>
      <c r="T8612" s="2">
        <f t="shared" si="670"/>
        <v>44129.861111111109</v>
      </c>
      <c r="U8612" t="str">
        <f t="shared" si="671"/>
        <v>10-25-2020 20:40</v>
      </c>
      <c r="V8612">
        <f>IFERROR(IF(W8612=Z8612,VLOOKUP($U8612,[1]C8842!$G$2:$M$145,3,FALSE),0),0)</f>
        <v>0</v>
      </c>
      <c r="W8612">
        <f>VLOOKUP(RIGHT($V$1,5),Key!$A$9:$B$14,2,FALSE)</f>
        <v>10.199999999999999</v>
      </c>
      <c r="X8612">
        <f t="shared" si="674"/>
        <v>0</v>
      </c>
      <c r="Y8612">
        <f>VLOOKUP(RIGHT($X$1,5),Key!$A$9:$B$14,2,FALSE)</f>
        <v>3.7</v>
      </c>
      <c r="Z8612">
        <f t="shared" si="672"/>
        <v>10.199999999999999</v>
      </c>
      <c r="AA8612">
        <f t="shared" si="673"/>
        <v>0</v>
      </c>
    </row>
    <row r="8613" spans="1:27" x14ac:dyDescent="0.3">
      <c r="A8613">
        <v>100067</v>
      </c>
      <c r="B8613">
        <v>230922</v>
      </c>
      <c r="C8613" s="3">
        <v>44130.85833333333</v>
      </c>
      <c r="D8613">
        <v>3</v>
      </c>
      <c r="E8613">
        <v>2</v>
      </c>
      <c r="F8613" t="s">
        <v>26</v>
      </c>
      <c r="G8613">
        <v>1</v>
      </c>
      <c r="H8613">
        <v>62.027340000000002</v>
      </c>
      <c r="I8613">
        <v>18.55078</v>
      </c>
      <c r="J8613">
        <v>1.050781</v>
      </c>
      <c r="K8613">
        <v>94.039060000000006</v>
      </c>
      <c r="L8613" s="3">
        <v>44130.61041666667</v>
      </c>
      <c r="M8613">
        <v>17.18</v>
      </c>
      <c r="N8613" t="s">
        <v>28</v>
      </c>
      <c r="P8613">
        <f>(C8613-Key!$B$1)*24</f>
        <v>5.5499999999301508</v>
      </c>
      <c r="Q8613">
        <f>(Key!$B$2-'17.1'!C8613)*24</f>
        <v>-2.5999999999185093</v>
      </c>
      <c r="R8613" s="3">
        <f>C8613-(M8613-Key!$B$5)/(24*Key!$B$6)</f>
        <v>44130.844518518512</v>
      </c>
      <c r="S8613">
        <f>M8613-Key!$B$5</f>
        <v>14.92</v>
      </c>
      <c r="T8613" s="2">
        <f t="shared" si="670"/>
        <v>44129.861111111109</v>
      </c>
      <c r="U8613" t="str">
        <f t="shared" si="671"/>
        <v>10-25-2020 20:40</v>
      </c>
      <c r="V8613">
        <f>IFERROR(IF(W8613=Z8613,VLOOKUP($U8613,[1]C8842!$G$2:$M$145,3,FALSE),0),0)</f>
        <v>0</v>
      </c>
      <c r="W8613">
        <f>VLOOKUP(RIGHT($V$1,5),Key!$A$9:$B$14,2,FALSE)</f>
        <v>10.199999999999999</v>
      </c>
      <c r="X8613">
        <f t="shared" si="674"/>
        <v>0</v>
      </c>
      <c r="Y8613">
        <f>VLOOKUP(RIGHT($X$1,5),Key!$A$9:$B$14,2,FALSE)</f>
        <v>3.7</v>
      </c>
      <c r="Z8613">
        <f t="shared" si="672"/>
        <v>10.199999999999999</v>
      </c>
      <c r="AA8613">
        <f t="shared" si="673"/>
        <v>0</v>
      </c>
    </row>
    <row r="8614" spans="1:27" x14ac:dyDescent="0.3">
      <c r="A8614">
        <v>100067</v>
      </c>
      <c r="B8614">
        <v>230922</v>
      </c>
      <c r="C8614" s="3">
        <v>44130.85833333333</v>
      </c>
      <c r="D8614">
        <v>1</v>
      </c>
      <c r="E8614">
        <v>1</v>
      </c>
      <c r="F8614" t="s">
        <v>25</v>
      </c>
      <c r="G8614">
        <v>1</v>
      </c>
      <c r="H8614">
        <v>75.652339999999995</v>
      </c>
      <c r="I8614">
        <v>14.98828</v>
      </c>
      <c r="J8614">
        <v>0.73828130000000003</v>
      </c>
      <c r="K8614">
        <v>58.023440000000001</v>
      </c>
      <c r="L8614" s="3">
        <v>44130.61041666667</v>
      </c>
      <c r="M8614">
        <v>17.18</v>
      </c>
      <c r="N8614" t="s">
        <v>28</v>
      </c>
      <c r="P8614">
        <f>(C8614-Key!$B$1)*24</f>
        <v>5.5499999999301508</v>
      </c>
      <c r="Q8614">
        <f>(Key!$B$2-'17.1'!C8614)*24</f>
        <v>-2.5999999999185093</v>
      </c>
      <c r="R8614" s="3">
        <f>C8614-(M8614-Key!$B$5)/(24*Key!$B$6)</f>
        <v>44130.844518518512</v>
      </c>
      <c r="S8614">
        <f>M8614-Key!$B$5</f>
        <v>14.92</v>
      </c>
      <c r="T8614" s="2">
        <f t="shared" si="670"/>
        <v>44129.861111111109</v>
      </c>
      <c r="U8614" t="str">
        <f t="shared" si="671"/>
        <v>10-25-2020 20:40</v>
      </c>
      <c r="V8614">
        <f>IFERROR(IF(W8614=Z8614,VLOOKUP($U8614,[1]C8842!$G$2:$M$145,3,FALSE),0),0)</f>
        <v>0</v>
      </c>
      <c r="W8614">
        <f>VLOOKUP(RIGHT($V$1,5),Key!$A$9:$B$14,2,FALSE)</f>
        <v>10.199999999999999</v>
      </c>
      <c r="X8614">
        <f t="shared" si="674"/>
        <v>0</v>
      </c>
      <c r="Y8614">
        <f>VLOOKUP(RIGHT($X$1,5),Key!$A$9:$B$14,2,FALSE)</f>
        <v>3.7</v>
      </c>
      <c r="Z8614">
        <f t="shared" si="672"/>
        <v>10.199999999999999</v>
      </c>
      <c r="AA8614">
        <f t="shared" si="673"/>
        <v>0</v>
      </c>
    </row>
    <row r="8615" spans="1:27" x14ac:dyDescent="0.3">
      <c r="A8615">
        <v>100067</v>
      </c>
      <c r="B8615">
        <v>230922</v>
      </c>
      <c r="C8615" s="3">
        <v>44130.85833333333</v>
      </c>
      <c r="D8615">
        <v>1</v>
      </c>
      <c r="E8615">
        <v>1</v>
      </c>
      <c r="F8615" t="s">
        <v>25</v>
      </c>
      <c r="G8615">
        <v>1</v>
      </c>
      <c r="H8615">
        <v>76.410160000000005</v>
      </c>
      <c r="I8615">
        <v>17.40625</v>
      </c>
      <c r="J8615">
        <v>0.8125</v>
      </c>
      <c r="K8615">
        <v>56.023440000000001</v>
      </c>
      <c r="L8615" s="3">
        <v>44130.61041666667</v>
      </c>
      <c r="M8615">
        <v>17.18</v>
      </c>
      <c r="N8615" t="s">
        <v>28</v>
      </c>
      <c r="P8615">
        <f>(C8615-Key!$B$1)*24</f>
        <v>5.5499999999301508</v>
      </c>
      <c r="Q8615">
        <f>(Key!$B$2-'17.1'!C8615)*24</f>
        <v>-2.5999999999185093</v>
      </c>
      <c r="R8615" s="3">
        <f>C8615-(M8615-Key!$B$5)/(24*Key!$B$6)</f>
        <v>44130.844518518512</v>
      </c>
      <c r="S8615">
        <f>M8615-Key!$B$5</f>
        <v>14.92</v>
      </c>
      <c r="T8615" s="2">
        <f t="shared" si="670"/>
        <v>44129.861111111109</v>
      </c>
      <c r="U8615" t="str">
        <f t="shared" si="671"/>
        <v>10-25-2020 20:40</v>
      </c>
      <c r="V8615">
        <f>IFERROR(IF(W8615=Z8615,VLOOKUP($U8615,[1]C8842!$G$2:$M$145,3,FALSE),0),0)</f>
        <v>0</v>
      </c>
      <c r="W8615">
        <f>VLOOKUP(RIGHT($V$1,5),Key!$A$9:$B$14,2,FALSE)</f>
        <v>10.199999999999999</v>
      </c>
      <c r="X8615">
        <f t="shared" si="674"/>
        <v>0</v>
      </c>
      <c r="Y8615">
        <f>VLOOKUP(RIGHT($X$1,5),Key!$A$9:$B$14,2,FALSE)</f>
        <v>3.7</v>
      </c>
      <c r="Z8615">
        <f t="shared" si="672"/>
        <v>10.199999999999999</v>
      </c>
      <c r="AA8615">
        <f t="shared" si="673"/>
        <v>0</v>
      </c>
    </row>
    <row r="8616" spans="1:27" x14ac:dyDescent="0.3">
      <c r="A8616">
        <v>100067</v>
      </c>
      <c r="B8616">
        <v>230922</v>
      </c>
      <c r="C8616" s="3">
        <v>44130.85833333333</v>
      </c>
      <c r="D8616">
        <v>0</v>
      </c>
      <c r="E8616">
        <v>2</v>
      </c>
      <c r="F8616" t="s">
        <v>25</v>
      </c>
      <c r="G8616">
        <v>1</v>
      </c>
      <c r="H8616">
        <v>69.941410000000005</v>
      </c>
      <c r="I8616">
        <v>17.16797</v>
      </c>
      <c r="J8616">
        <v>0.87890630000000003</v>
      </c>
      <c r="K8616">
        <v>46.019530000000003</v>
      </c>
      <c r="L8616" s="3">
        <v>44130.61041666667</v>
      </c>
      <c r="M8616">
        <v>17.18</v>
      </c>
      <c r="N8616" t="s">
        <v>28</v>
      </c>
      <c r="P8616">
        <f>(C8616-Key!$B$1)*24</f>
        <v>5.5499999999301508</v>
      </c>
      <c r="Q8616">
        <f>(Key!$B$2-'17.1'!C8616)*24</f>
        <v>-2.5999999999185093</v>
      </c>
      <c r="R8616" s="3">
        <f>C8616-(M8616-Key!$B$5)/(24*Key!$B$6)</f>
        <v>44130.844518518512</v>
      </c>
      <c r="S8616">
        <f>M8616-Key!$B$5</f>
        <v>14.92</v>
      </c>
      <c r="T8616" s="2">
        <f t="shared" si="670"/>
        <v>44129.861111111109</v>
      </c>
      <c r="U8616" t="str">
        <f t="shared" si="671"/>
        <v>10-25-2020 20:40</v>
      </c>
      <c r="V8616">
        <f>IFERROR(IF(W8616=Z8616,VLOOKUP($U8616,[1]C8842!$G$2:$M$145,3,FALSE),0),0)</f>
        <v>0</v>
      </c>
      <c r="W8616">
        <f>VLOOKUP(RIGHT($V$1,5),Key!$A$9:$B$14,2,FALSE)</f>
        <v>10.199999999999999</v>
      </c>
      <c r="X8616">
        <f t="shared" si="674"/>
        <v>0</v>
      </c>
      <c r="Y8616">
        <f>VLOOKUP(RIGHT($X$1,5),Key!$A$9:$B$14,2,FALSE)</f>
        <v>3.7</v>
      </c>
      <c r="Z8616">
        <f t="shared" si="672"/>
        <v>10.199999999999999</v>
      </c>
      <c r="AA8616">
        <f t="shared" si="673"/>
        <v>0</v>
      </c>
    </row>
    <row r="8617" spans="1:27" x14ac:dyDescent="0.3">
      <c r="A8617">
        <v>100067</v>
      </c>
      <c r="B8617">
        <v>230922</v>
      </c>
      <c r="C8617" s="3">
        <v>44130.85833333333</v>
      </c>
      <c r="D8617">
        <v>0</v>
      </c>
      <c r="E8617">
        <v>2</v>
      </c>
      <c r="F8617" t="s">
        <v>25</v>
      </c>
      <c r="G8617">
        <v>1</v>
      </c>
      <c r="H8617">
        <v>65.796880000000002</v>
      </c>
      <c r="I8617">
        <v>19.621089999999999</v>
      </c>
      <c r="J8617">
        <v>1.035156</v>
      </c>
      <c r="K8617">
        <v>44.019530000000003</v>
      </c>
      <c r="L8617" s="3">
        <v>44130.61041666667</v>
      </c>
      <c r="M8617">
        <v>17.18</v>
      </c>
      <c r="N8617" t="s">
        <v>28</v>
      </c>
      <c r="P8617">
        <f>(C8617-Key!$B$1)*24</f>
        <v>5.5499999999301508</v>
      </c>
      <c r="Q8617">
        <f>(Key!$B$2-'17.1'!C8617)*24</f>
        <v>-2.5999999999185093</v>
      </c>
      <c r="R8617" s="3">
        <f>C8617-(M8617-Key!$B$5)/(24*Key!$B$6)</f>
        <v>44130.844518518512</v>
      </c>
      <c r="S8617">
        <f>M8617-Key!$B$5</f>
        <v>14.92</v>
      </c>
      <c r="T8617" s="2">
        <f t="shared" si="670"/>
        <v>44129.861111111109</v>
      </c>
      <c r="U8617" t="str">
        <f t="shared" si="671"/>
        <v>10-25-2020 20:40</v>
      </c>
      <c r="V8617">
        <f>IFERROR(IF(W8617=Z8617,VLOOKUP($U8617,[1]C8842!$G$2:$M$145,3,FALSE),0),0)</f>
        <v>0</v>
      </c>
      <c r="W8617">
        <f>VLOOKUP(RIGHT($V$1,5),Key!$A$9:$B$14,2,FALSE)</f>
        <v>10.199999999999999</v>
      </c>
      <c r="X8617">
        <f t="shared" si="674"/>
        <v>0</v>
      </c>
      <c r="Y8617">
        <f>VLOOKUP(RIGHT($X$1,5),Key!$A$9:$B$14,2,FALSE)</f>
        <v>3.7</v>
      </c>
      <c r="Z8617">
        <f t="shared" si="672"/>
        <v>10.199999999999999</v>
      </c>
      <c r="AA8617">
        <f t="shared" si="673"/>
        <v>0</v>
      </c>
    </row>
    <row r="8618" spans="1:27" x14ac:dyDescent="0.3">
      <c r="A8618">
        <v>100067</v>
      </c>
      <c r="B8618">
        <v>230922</v>
      </c>
      <c r="C8618" s="3">
        <v>44130.85833333333</v>
      </c>
      <c r="D8618">
        <v>2</v>
      </c>
      <c r="E8618">
        <v>1</v>
      </c>
      <c r="F8618" t="s">
        <v>26</v>
      </c>
      <c r="G8618">
        <v>1</v>
      </c>
      <c r="H8618">
        <v>68.273439999999994</v>
      </c>
      <c r="I8618">
        <v>15.98438</v>
      </c>
      <c r="J8618">
        <v>0.85546880000000003</v>
      </c>
      <c r="K8618">
        <v>81.035160000000005</v>
      </c>
      <c r="L8618" s="3">
        <v>44130.61041666667</v>
      </c>
      <c r="M8618">
        <v>17.18</v>
      </c>
      <c r="N8618" t="s">
        <v>28</v>
      </c>
      <c r="P8618">
        <f>(C8618-Key!$B$1)*24</f>
        <v>5.5499999999301508</v>
      </c>
      <c r="Q8618">
        <f>(Key!$B$2-'17.1'!C8618)*24</f>
        <v>-2.5999999999185093</v>
      </c>
      <c r="R8618" s="3">
        <f>C8618-(M8618-Key!$B$5)/(24*Key!$B$6)</f>
        <v>44130.844518518512</v>
      </c>
      <c r="S8618">
        <f>M8618-Key!$B$5</f>
        <v>14.92</v>
      </c>
      <c r="T8618" s="2">
        <f t="shared" si="670"/>
        <v>44129.861111111109</v>
      </c>
      <c r="U8618" t="str">
        <f t="shared" si="671"/>
        <v>10-25-2020 20:40</v>
      </c>
      <c r="V8618">
        <f>IFERROR(IF(W8618=Z8618,VLOOKUP($U8618,[1]C8842!$G$2:$M$145,3,FALSE),0),0)</f>
        <v>0</v>
      </c>
      <c r="W8618">
        <f>VLOOKUP(RIGHT($V$1,5),Key!$A$9:$B$14,2,FALSE)</f>
        <v>10.199999999999999</v>
      </c>
      <c r="X8618">
        <f t="shared" si="674"/>
        <v>0</v>
      </c>
      <c r="Y8618">
        <f>VLOOKUP(RIGHT($X$1,5),Key!$A$9:$B$14,2,FALSE)</f>
        <v>3.7</v>
      </c>
      <c r="Z8618">
        <f t="shared" si="672"/>
        <v>10.199999999999999</v>
      </c>
      <c r="AA8618">
        <f t="shared" si="673"/>
        <v>0</v>
      </c>
    </row>
    <row r="8619" spans="1:27" x14ac:dyDescent="0.3">
      <c r="A8619">
        <v>100067</v>
      </c>
      <c r="B8619">
        <v>230922</v>
      </c>
      <c r="C8619" s="3">
        <v>44130.85833333333</v>
      </c>
      <c r="D8619">
        <v>1</v>
      </c>
      <c r="E8619">
        <v>1</v>
      </c>
      <c r="F8619" t="s">
        <v>25</v>
      </c>
      <c r="G8619">
        <v>1</v>
      </c>
      <c r="H8619">
        <v>73.007810000000006</v>
      </c>
      <c r="I8619">
        <v>16.871089999999999</v>
      </c>
      <c r="J8619">
        <v>0.83203130000000003</v>
      </c>
      <c r="K8619">
        <v>60.023440000000001</v>
      </c>
      <c r="L8619" s="3">
        <v>44130.61041666667</v>
      </c>
      <c r="M8619">
        <v>17.18</v>
      </c>
      <c r="N8619" t="s">
        <v>28</v>
      </c>
      <c r="P8619">
        <f>(C8619-Key!$B$1)*24</f>
        <v>5.5499999999301508</v>
      </c>
      <c r="Q8619">
        <f>(Key!$B$2-'17.1'!C8619)*24</f>
        <v>-2.5999999999185093</v>
      </c>
      <c r="R8619" s="3">
        <f>C8619-(M8619-Key!$B$5)/(24*Key!$B$6)</f>
        <v>44130.844518518512</v>
      </c>
      <c r="S8619">
        <f>M8619-Key!$B$5</f>
        <v>14.92</v>
      </c>
      <c r="T8619" s="2">
        <f t="shared" si="670"/>
        <v>44129.861111111109</v>
      </c>
      <c r="U8619" t="str">
        <f t="shared" si="671"/>
        <v>10-25-2020 20:40</v>
      </c>
      <c r="V8619">
        <f>IFERROR(IF(W8619=Z8619,VLOOKUP($U8619,[1]C8842!$G$2:$M$145,3,FALSE),0),0)</f>
        <v>0</v>
      </c>
      <c r="W8619">
        <f>VLOOKUP(RIGHT($V$1,5),Key!$A$9:$B$14,2,FALSE)</f>
        <v>10.199999999999999</v>
      </c>
      <c r="X8619">
        <f t="shared" si="674"/>
        <v>0</v>
      </c>
      <c r="Y8619">
        <f>VLOOKUP(RIGHT($X$1,5),Key!$A$9:$B$14,2,FALSE)</f>
        <v>3.7</v>
      </c>
      <c r="Z8619">
        <f t="shared" si="672"/>
        <v>10.199999999999999</v>
      </c>
      <c r="AA8619">
        <f t="shared" si="673"/>
        <v>0</v>
      </c>
    </row>
    <row r="8620" spans="1:27" x14ac:dyDescent="0.3">
      <c r="A8620">
        <v>100067</v>
      </c>
      <c r="B8620">
        <v>230922</v>
      </c>
      <c r="C8620" s="3">
        <v>44130.85833333333</v>
      </c>
      <c r="D8620">
        <v>1</v>
      </c>
      <c r="E8620">
        <v>1</v>
      </c>
      <c r="F8620" t="s">
        <v>25</v>
      </c>
      <c r="G8620">
        <v>1</v>
      </c>
      <c r="H8620">
        <v>72.917969999999997</v>
      </c>
      <c r="I8620">
        <v>17.35547</v>
      </c>
      <c r="J8620">
        <v>0.8515625</v>
      </c>
      <c r="K8620">
        <v>58.023440000000001</v>
      </c>
      <c r="L8620" s="3">
        <v>44130.61041666667</v>
      </c>
      <c r="M8620">
        <v>17.18</v>
      </c>
      <c r="N8620" t="s">
        <v>28</v>
      </c>
      <c r="P8620">
        <f>(C8620-Key!$B$1)*24</f>
        <v>5.5499999999301508</v>
      </c>
      <c r="Q8620">
        <f>(Key!$B$2-'17.1'!C8620)*24</f>
        <v>-2.5999999999185093</v>
      </c>
      <c r="R8620" s="3">
        <f>C8620-(M8620-Key!$B$5)/(24*Key!$B$6)</f>
        <v>44130.844518518512</v>
      </c>
      <c r="S8620">
        <f>M8620-Key!$B$5</f>
        <v>14.92</v>
      </c>
      <c r="T8620" s="2">
        <f t="shared" si="670"/>
        <v>44129.861111111109</v>
      </c>
      <c r="U8620" t="str">
        <f t="shared" si="671"/>
        <v>10-25-2020 20:40</v>
      </c>
      <c r="V8620">
        <f>IFERROR(IF(W8620=Z8620,VLOOKUP($U8620,[1]C8842!$G$2:$M$145,3,FALSE),0),0)</f>
        <v>0</v>
      </c>
      <c r="W8620">
        <f>VLOOKUP(RIGHT($V$1,5),Key!$A$9:$B$14,2,FALSE)</f>
        <v>10.199999999999999</v>
      </c>
      <c r="X8620">
        <f t="shared" si="674"/>
        <v>0</v>
      </c>
      <c r="Y8620">
        <f>VLOOKUP(RIGHT($X$1,5),Key!$A$9:$B$14,2,FALSE)</f>
        <v>3.7</v>
      </c>
      <c r="Z8620">
        <f t="shared" si="672"/>
        <v>10.199999999999999</v>
      </c>
      <c r="AA8620">
        <f t="shared" si="673"/>
        <v>0</v>
      </c>
    </row>
    <row r="8621" spans="1:27" x14ac:dyDescent="0.3">
      <c r="A8621">
        <v>100067</v>
      </c>
      <c r="B8621">
        <v>230922</v>
      </c>
      <c r="C8621" s="3">
        <v>44130.85833333333</v>
      </c>
      <c r="D8621">
        <v>0</v>
      </c>
      <c r="E8621">
        <v>2</v>
      </c>
      <c r="F8621" t="s">
        <v>25</v>
      </c>
      <c r="G8621">
        <v>1</v>
      </c>
      <c r="H8621">
        <v>64.503910000000005</v>
      </c>
      <c r="I8621">
        <v>13.82813</v>
      </c>
      <c r="J8621">
        <v>0.81640630000000003</v>
      </c>
      <c r="K8621">
        <v>46.019530000000003</v>
      </c>
      <c r="L8621" s="3">
        <v>44130.61041666667</v>
      </c>
      <c r="M8621">
        <v>17.18</v>
      </c>
      <c r="N8621" t="s">
        <v>28</v>
      </c>
      <c r="P8621">
        <f>(C8621-Key!$B$1)*24</f>
        <v>5.5499999999301508</v>
      </c>
      <c r="Q8621">
        <f>(Key!$B$2-'17.1'!C8621)*24</f>
        <v>-2.5999999999185093</v>
      </c>
      <c r="R8621" s="3">
        <f>C8621-(M8621-Key!$B$5)/(24*Key!$B$6)</f>
        <v>44130.844518518512</v>
      </c>
      <c r="S8621">
        <f>M8621-Key!$B$5</f>
        <v>14.92</v>
      </c>
      <c r="T8621" s="2">
        <f t="shared" si="670"/>
        <v>44129.861111111109</v>
      </c>
      <c r="U8621" t="str">
        <f t="shared" si="671"/>
        <v>10-25-2020 20:40</v>
      </c>
      <c r="V8621">
        <f>IFERROR(IF(W8621=Z8621,VLOOKUP($U8621,[1]C8842!$G$2:$M$145,3,FALSE),0),0)</f>
        <v>0</v>
      </c>
      <c r="W8621">
        <f>VLOOKUP(RIGHT($V$1,5),Key!$A$9:$B$14,2,FALSE)</f>
        <v>10.199999999999999</v>
      </c>
      <c r="X8621">
        <f t="shared" si="674"/>
        <v>0</v>
      </c>
      <c r="Y8621">
        <f>VLOOKUP(RIGHT($X$1,5),Key!$A$9:$B$14,2,FALSE)</f>
        <v>3.7</v>
      </c>
      <c r="Z8621">
        <f t="shared" si="672"/>
        <v>10.199999999999999</v>
      </c>
      <c r="AA8621">
        <f t="shared" si="673"/>
        <v>0</v>
      </c>
    </row>
    <row r="8622" spans="1:27" x14ac:dyDescent="0.3">
      <c r="A8622">
        <v>100067</v>
      </c>
      <c r="B8622">
        <v>230922</v>
      </c>
      <c r="C8622" s="3">
        <v>44130.85833333333</v>
      </c>
      <c r="D8622">
        <v>1</v>
      </c>
      <c r="E8622">
        <v>1</v>
      </c>
      <c r="F8622" t="s">
        <v>25</v>
      </c>
      <c r="G8622">
        <v>2</v>
      </c>
      <c r="H8622">
        <v>71.210939999999994</v>
      </c>
      <c r="I8622">
        <v>20.058589999999999</v>
      </c>
      <c r="J8622">
        <v>0.97265630000000003</v>
      </c>
      <c r="K8622">
        <v>56.023440000000001</v>
      </c>
      <c r="L8622" s="3">
        <v>44130.61041666667</v>
      </c>
      <c r="M8622">
        <v>17.18</v>
      </c>
      <c r="N8622" t="s">
        <v>28</v>
      </c>
      <c r="P8622">
        <f>(C8622-Key!$B$1)*24</f>
        <v>5.5499999999301508</v>
      </c>
      <c r="Q8622">
        <f>(Key!$B$2-'17.1'!C8622)*24</f>
        <v>-2.5999999999185093</v>
      </c>
      <c r="R8622" s="3">
        <f>C8622-(M8622-Key!$B$5)/(24*Key!$B$6)</f>
        <v>44130.844518518512</v>
      </c>
      <c r="S8622">
        <f>M8622-Key!$B$5</f>
        <v>14.92</v>
      </c>
      <c r="T8622" s="2">
        <f t="shared" si="670"/>
        <v>44129.861111111109</v>
      </c>
      <c r="U8622" t="str">
        <f t="shared" si="671"/>
        <v>10-25-2020 20:40</v>
      </c>
      <c r="V8622">
        <f>IFERROR(IF(W8622=Z8622,VLOOKUP($U8622,[1]C8842!$G$2:$M$145,3,FALSE),0),0)</f>
        <v>0</v>
      </c>
      <c r="W8622">
        <f>VLOOKUP(RIGHT($V$1,5),Key!$A$9:$B$14,2,FALSE)</f>
        <v>10.199999999999999</v>
      </c>
      <c r="X8622">
        <f t="shared" si="674"/>
        <v>0</v>
      </c>
      <c r="Y8622">
        <f>VLOOKUP(RIGHT($X$1,5),Key!$A$9:$B$14,2,FALSE)</f>
        <v>3.7</v>
      </c>
      <c r="Z8622">
        <f t="shared" si="672"/>
        <v>10.199999999999999</v>
      </c>
      <c r="AA8622">
        <f t="shared" si="673"/>
        <v>0</v>
      </c>
    </row>
    <row r="8623" spans="1:27" x14ac:dyDescent="0.3">
      <c r="A8623">
        <v>100067</v>
      </c>
      <c r="B8623">
        <v>230922</v>
      </c>
      <c r="C8623" s="3">
        <v>44130.85833333333</v>
      </c>
      <c r="D8623">
        <v>1</v>
      </c>
      <c r="E8623">
        <v>1</v>
      </c>
      <c r="F8623" t="s">
        <v>25</v>
      </c>
      <c r="G8623">
        <v>3</v>
      </c>
      <c r="H8623">
        <v>65.007810000000006</v>
      </c>
      <c r="I8623">
        <v>40.667969999999997</v>
      </c>
      <c r="J8623">
        <v>1.910156</v>
      </c>
      <c r="K8623">
        <v>60.023440000000001</v>
      </c>
      <c r="L8623" s="3">
        <v>44130.61041666667</v>
      </c>
      <c r="M8623">
        <v>17.18</v>
      </c>
      <c r="N8623" t="s">
        <v>28</v>
      </c>
      <c r="P8623">
        <f>(C8623-Key!$B$1)*24</f>
        <v>5.5499999999301508</v>
      </c>
      <c r="Q8623">
        <f>(Key!$B$2-'17.1'!C8623)*24</f>
        <v>-2.5999999999185093</v>
      </c>
      <c r="R8623" s="3">
        <f>C8623-(M8623-Key!$B$5)/(24*Key!$B$6)</f>
        <v>44130.844518518512</v>
      </c>
      <c r="S8623">
        <f>M8623-Key!$B$5</f>
        <v>14.92</v>
      </c>
      <c r="T8623" s="2">
        <f t="shared" si="670"/>
        <v>44129.861111111109</v>
      </c>
      <c r="U8623" t="str">
        <f t="shared" si="671"/>
        <v>10-25-2020 20:40</v>
      </c>
      <c r="V8623">
        <f>IFERROR(IF(W8623=Z8623,VLOOKUP($U8623,[1]C8842!$G$2:$M$145,3,FALSE),0),0)</f>
        <v>0</v>
      </c>
      <c r="W8623">
        <f>VLOOKUP(RIGHT($V$1,5),Key!$A$9:$B$14,2,FALSE)</f>
        <v>10.199999999999999</v>
      </c>
      <c r="X8623">
        <f t="shared" si="674"/>
        <v>0</v>
      </c>
      <c r="Y8623">
        <f>VLOOKUP(RIGHT($X$1,5),Key!$A$9:$B$14,2,FALSE)</f>
        <v>3.7</v>
      </c>
      <c r="Z8623">
        <f t="shared" si="672"/>
        <v>10.199999999999999</v>
      </c>
      <c r="AA8623">
        <f t="shared" si="673"/>
        <v>0</v>
      </c>
    </row>
    <row r="8624" spans="1:27" x14ac:dyDescent="0.3">
      <c r="A8624">
        <v>100067</v>
      </c>
      <c r="B8624">
        <v>230922</v>
      </c>
      <c r="C8624" s="3">
        <v>44130.85833333333</v>
      </c>
      <c r="D8624">
        <v>0</v>
      </c>
      <c r="E8624">
        <v>2</v>
      </c>
      <c r="F8624" t="s">
        <v>25</v>
      </c>
      <c r="G8624">
        <v>4</v>
      </c>
      <c r="H8624">
        <v>61.734380000000002</v>
      </c>
      <c r="I8624">
        <v>67.222660000000005</v>
      </c>
      <c r="J8624">
        <v>3.15625</v>
      </c>
      <c r="K8624">
        <v>46.019530000000003</v>
      </c>
      <c r="L8624" s="3">
        <v>44130.61041666667</v>
      </c>
      <c r="M8624">
        <v>17.18</v>
      </c>
      <c r="N8624" t="s">
        <v>28</v>
      </c>
      <c r="P8624">
        <f>(C8624-Key!$B$1)*24</f>
        <v>5.5499999999301508</v>
      </c>
      <c r="Q8624">
        <f>(Key!$B$2-'17.1'!C8624)*24</f>
        <v>-2.5999999999185093</v>
      </c>
      <c r="R8624" s="3">
        <f>C8624-(M8624-Key!$B$5)/(24*Key!$B$6)</f>
        <v>44130.844518518512</v>
      </c>
      <c r="S8624">
        <f>M8624-Key!$B$5</f>
        <v>14.92</v>
      </c>
      <c r="T8624" s="2">
        <f t="shared" si="670"/>
        <v>44129.861111111109</v>
      </c>
      <c r="U8624" t="str">
        <f t="shared" si="671"/>
        <v>10-25-2020 20:40</v>
      </c>
      <c r="V8624">
        <f>IFERROR(IF(W8624=Z8624,VLOOKUP($U8624,[1]C8842!$G$2:$M$145,3,FALSE),0),0)</f>
        <v>0</v>
      </c>
      <c r="W8624">
        <f>VLOOKUP(RIGHT($V$1,5),Key!$A$9:$B$14,2,FALSE)</f>
        <v>10.199999999999999</v>
      </c>
      <c r="X8624">
        <f t="shared" si="674"/>
        <v>0</v>
      </c>
      <c r="Y8624">
        <f>VLOOKUP(RIGHT($X$1,5),Key!$A$9:$B$14,2,FALSE)</f>
        <v>3.7</v>
      </c>
      <c r="Z8624">
        <f t="shared" si="672"/>
        <v>10.199999999999999</v>
      </c>
      <c r="AA8624">
        <f t="shared" si="673"/>
        <v>0</v>
      </c>
    </row>
    <row r="8625" spans="1:27" x14ac:dyDescent="0.3">
      <c r="A8625">
        <v>100067</v>
      </c>
      <c r="B8625">
        <v>230922</v>
      </c>
      <c r="C8625" s="3">
        <v>44130.85833333333</v>
      </c>
      <c r="D8625">
        <v>3</v>
      </c>
      <c r="E8625">
        <v>2</v>
      </c>
      <c r="F8625" t="s">
        <v>26</v>
      </c>
      <c r="G8625">
        <v>3</v>
      </c>
      <c r="H8625">
        <v>40.464840000000002</v>
      </c>
      <c r="I8625">
        <v>33.871090000000002</v>
      </c>
      <c r="J8625">
        <v>2.6210939999999998</v>
      </c>
      <c r="K8625">
        <v>97.039060000000006</v>
      </c>
      <c r="L8625" s="3">
        <v>44130.61041666667</v>
      </c>
      <c r="M8625">
        <v>17.18</v>
      </c>
      <c r="N8625" t="s">
        <v>28</v>
      </c>
      <c r="P8625">
        <f>(C8625-Key!$B$1)*24</f>
        <v>5.5499999999301508</v>
      </c>
      <c r="Q8625">
        <f>(Key!$B$2-'17.1'!C8625)*24</f>
        <v>-2.5999999999185093</v>
      </c>
      <c r="R8625" s="3">
        <f>C8625-(M8625-Key!$B$5)/(24*Key!$B$6)</f>
        <v>44130.844518518512</v>
      </c>
      <c r="S8625">
        <f>M8625-Key!$B$5</f>
        <v>14.92</v>
      </c>
      <c r="T8625" s="2">
        <f t="shared" si="670"/>
        <v>44129.861111111109</v>
      </c>
      <c r="U8625" t="str">
        <f t="shared" si="671"/>
        <v>10-25-2020 20:40</v>
      </c>
      <c r="V8625">
        <f>IFERROR(IF(W8625=Z8625,VLOOKUP($U8625,[1]C8842!$G$2:$M$145,3,FALSE),0),0)</f>
        <v>0</v>
      </c>
      <c r="W8625">
        <f>VLOOKUP(RIGHT($V$1,5),Key!$A$9:$B$14,2,FALSE)</f>
        <v>10.199999999999999</v>
      </c>
      <c r="X8625">
        <f t="shared" si="674"/>
        <v>0</v>
      </c>
      <c r="Y8625">
        <f>VLOOKUP(RIGHT($X$1,5),Key!$A$9:$B$14,2,FALSE)</f>
        <v>3.7</v>
      </c>
      <c r="Z8625">
        <f t="shared" si="672"/>
        <v>10.199999999999999</v>
      </c>
      <c r="AA8625">
        <f t="shared" si="673"/>
        <v>0</v>
      </c>
    </row>
    <row r="8626" spans="1:27" x14ac:dyDescent="0.3">
      <c r="A8626">
        <v>100067</v>
      </c>
      <c r="B8626">
        <v>230922</v>
      </c>
      <c r="C8626" s="3">
        <v>44130.85833333333</v>
      </c>
      <c r="D8626">
        <v>0</v>
      </c>
      <c r="E8626">
        <v>2</v>
      </c>
      <c r="F8626" t="s">
        <v>25</v>
      </c>
      <c r="G8626">
        <v>1</v>
      </c>
      <c r="H8626">
        <v>60.652340000000002</v>
      </c>
      <c r="I8626">
        <v>15.51563</v>
      </c>
      <c r="J8626">
        <v>0.94140630000000003</v>
      </c>
      <c r="K8626">
        <v>44.019530000000003</v>
      </c>
      <c r="L8626" s="3">
        <v>44130.61041666667</v>
      </c>
      <c r="M8626">
        <v>17.18</v>
      </c>
      <c r="N8626" t="s">
        <v>28</v>
      </c>
      <c r="P8626">
        <f>(C8626-Key!$B$1)*24</f>
        <v>5.5499999999301508</v>
      </c>
      <c r="Q8626">
        <f>(Key!$B$2-'17.1'!C8626)*24</f>
        <v>-2.5999999999185093</v>
      </c>
      <c r="R8626" s="3">
        <f>C8626-(M8626-Key!$B$5)/(24*Key!$B$6)</f>
        <v>44130.844518518512</v>
      </c>
      <c r="S8626">
        <f>M8626-Key!$B$5</f>
        <v>14.92</v>
      </c>
      <c r="T8626" s="2">
        <f t="shared" si="670"/>
        <v>44129.861111111109</v>
      </c>
      <c r="U8626" t="str">
        <f t="shared" si="671"/>
        <v>10-25-2020 20:40</v>
      </c>
      <c r="V8626">
        <f>IFERROR(IF(W8626=Z8626,VLOOKUP($U8626,[1]C8842!$G$2:$M$145,3,FALSE),0),0)</f>
        <v>0</v>
      </c>
      <c r="W8626">
        <f>VLOOKUP(RIGHT($V$1,5),Key!$A$9:$B$14,2,FALSE)</f>
        <v>10.199999999999999</v>
      </c>
      <c r="X8626">
        <f t="shared" si="674"/>
        <v>0</v>
      </c>
      <c r="Y8626">
        <f>VLOOKUP(RIGHT($X$1,5),Key!$A$9:$B$14,2,FALSE)</f>
        <v>3.7</v>
      </c>
      <c r="Z8626">
        <f t="shared" si="672"/>
        <v>10.199999999999999</v>
      </c>
      <c r="AA8626">
        <f t="shared" si="673"/>
        <v>0</v>
      </c>
    </row>
    <row r="8627" spans="1:27" x14ac:dyDescent="0.3">
      <c r="A8627">
        <v>100067</v>
      </c>
      <c r="B8627">
        <v>230922</v>
      </c>
      <c r="C8627" s="3">
        <v>44130.85833333333</v>
      </c>
      <c r="D8627">
        <v>0</v>
      </c>
      <c r="E8627">
        <v>2</v>
      </c>
      <c r="F8627" t="s">
        <v>25</v>
      </c>
      <c r="G8627">
        <v>1</v>
      </c>
      <c r="H8627">
        <v>62.484380000000002</v>
      </c>
      <c r="I8627">
        <v>19.277339999999999</v>
      </c>
      <c r="J8627">
        <v>1.074219</v>
      </c>
      <c r="K8627">
        <v>48.019530000000003</v>
      </c>
      <c r="L8627" s="3">
        <v>44130.61041666667</v>
      </c>
      <c r="M8627">
        <v>17.18</v>
      </c>
      <c r="N8627" t="s">
        <v>28</v>
      </c>
      <c r="P8627">
        <f>(C8627-Key!$B$1)*24</f>
        <v>5.5499999999301508</v>
      </c>
      <c r="Q8627">
        <f>(Key!$B$2-'17.1'!C8627)*24</f>
        <v>-2.5999999999185093</v>
      </c>
      <c r="R8627" s="3">
        <f>C8627-(M8627-Key!$B$5)/(24*Key!$B$6)</f>
        <v>44130.844518518512</v>
      </c>
      <c r="S8627">
        <f>M8627-Key!$B$5</f>
        <v>14.92</v>
      </c>
      <c r="T8627" s="2">
        <f t="shared" si="670"/>
        <v>44129.861111111109</v>
      </c>
      <c r="U8627" t="str">
        <f t="shared" si="671"/>
        <v>10-25-2020 20:40</v>
      </c>
      <c r="V8627">
        <f>IFERROR(IF(W8627=Z8627,VLOOKUP($U8627,[1]C8842!$G$2:$M$145,3,FALSE),0),0)</f>
        <v>0</v>
      </c>
      <c r="W8627">
        <f>VLOOKUP(RIGHT($V$1,5),Key!$A$9:$B$14,2,FALSE)</f>
        <v>10.199999999999999</v>
      </c>
      <c r="X8627">
        <f t="shared" si="674"/>
        <v>0</v>
      </c>
      <c r="Y8627">
        <f>VLOOKUP(RIGHT($X$1,5),Key!$A$9:$B$14,2,FALSE)</f>
        <v>3.7</v>
      </c>
      <c r="Z8627">
        <f t="shared" si="672"/>
        <v>10.199999999999999</v>
      </c>
      <c r="AA8627">
        <f t="shared" si="673"/>
        <v>0</v>
      </c>
    </row>
    <row r="8628" spans="1:27" x14ac:dyDescent="0.3">
      <c r="A8628">
        <v>100067</v>
      </c>
      <c r="B8628">
        <v>230922</v>
      </c>
      <c r="C8628" s="3">
        <v>44130.85833333333</v>
      </c>
      <c r="D8628">
        <v>1</v>
      </c>
      <c r="E8628">
        <v>1</v>
      </c>
      <c r="F8628" t="s">
        <v>25</v>
      </c>
      <c r="G8628">
        <v>1</v>
      </c>
      <c r="H8628">
        <v>65.542969999999997</v>
      </c>
      <c r="I8628">
        <v>18.66797</v>
      </c>
      <c r="J8628">
        <v>1</v>
      </c>
      <c r="K8628">
        <v>57.023440000000001</v>
      </c>
      <c r="L8628" s="3">
        <v>44130.61041666667</v>
      </c>
      <c r="M8628">
        <v>17.18</v>
      </c>
      <c r="N8628" t="s">
        <v>28</v>
      </c>
      <c r="P8628">
        <f>(C8628-Key!$B$1)*24</f>
        <v>5.5499999999301508</v>
      </c>
      <c r="Q8628">
        <f>(Key!$B$2-'17.1'!C8628)*24</f>
        <v>-2.5999999999185093</v>
      </c>
      <c r="R8628" s="3">
        <f>C8628-(M8628-Key!$B$5)/(24*Key!$B$6)</f>
        <v>44130.844518518512</v>
      </c>
      <c r="S8628">
        <f>M8628-Key!$B$5</f>
        <v>14.92</v>
      </c>
      <c r="T8628" s="2">
        <f t="shared" si="670"/>
        <v>44129.861111111109</v>
      </c>
      <c r="U8628" t="str">
        <f t="shared" si="671"/>
        <v>10-25-2020 20:40</v>
      </c>
      <c r="V8628">
        <f>IFERROR(IF(W8628=Z8628,VLOOKUP($U8628,[1]C8842!$G$2:$M$145,3,FALSE),0),0)</f>
        <v>0</v>
      </c>
      <c r="W8628">
        <f>VLOOKUP(RIGHT($V$1,5),Key!$A$9:$B$14,2,FALSE)</f>
        <v>10.199999999999999</v>
      </c>
      <c r="X8628">
        <f t="shared" si="674"/>
        <v>0</v>
      </c>
      <c r="Y8628">
        <f>VLOOKUP(RIGHT($X$1,5),Key!$A$9:$B$14,2,FALSE)</f>
        <v>3.7</v>
      </c>
      <c r="Z8628">
        <f t="shared" si="672"/>
        <v>10.199999999999999</v>
      </c>
      <c r="AA8628">
        <f t="shared" si="673"/>
        <v>0</v>
      </c>
    </row>
    <row r="8629" spans="1:27" x14ac:dyDescent="0.3">
      <c r="A8629">
        <v>100067</v>
      </c>
      <c r="B8629">
        <v>230922</v>
      </c>
      <c r="C8629" s="3">
        <v>44130.85833333333</v>
      </c>
      <c r="D8629">
        <v>1</v>
      </c>
      <c r="E8629">
        <v>1</v>
      </c>
      <c r="F8629" t="s">
        <v>25</v>
      </c>
      <c r="G8629">
        <v>1</v>
      </c>
      <c r="H8629">
        <v>66.203130000000002</v>
      </c>
      <c r="I8629">
        <v>16.515630000000002</v>
      </c>
      <c r="J8629">
        <v>0.90234380000000003</v>
      </c>
      <c r="K8629">
        <v>58.023440000000001</v>
      </c>
      <c r="L8629" s="3">
        <v>44130.61041666667</v>
      </c>
      <c r="M8629">
        <v>17.18</v>
      </c>
      <c r="N8629" t="s">
        <v>28</v>
      </c>
      <c r="P8629">
        <f>(C8629-Key!$B$1)*24</f>
        <v>5.5499999999301508</v>
      </c>
      <c r="Q8629">
        <f>(Key!$B$2-'17.1'!C8629)*24</f>
        <v>-2.5999999999185093</v>
      </c>
      <c r="R8629" s="3">
        <f>C8629-(M8629-Key!$B$5)/(24*Key!$B$6)</f>
        <v>44130.844518518512</v>
      </c>
      <c r="S8629">
        <f>M8629-Key!$B$5</f>
        <v>14.92</v>
      </c>
      <c r="T8629" s="2">
        <f t="shared" si="670"/>
        <v>44129.861111111109</v>
      </c>
      <c r="U8629" t="str">
        <f t="shared" si="671"/>
        <v>10-25-2020 20:40</v>
      </c>
      <c r="V8629">
        <f>IFERROR(IF(W8629=Z8629,VLOOKUP($U8629,[1]C8842!$G$2:$M$145,3,FALSE),0),0)</f>
        <v>0</v>
      </c>
      <c r="W8629">
        <f>VLOOKUP(RIGHT($V$1,5),Key!$A$9:$B$14,2,FALSE)</f>
        <v>10.199999999999999</v>
      </c>
      <c r="X8629">
        <f t="shared" si="674"/>
        <v>0</v>
      </c>
      <c r="Y8629">
        <f>VLOOKUP(RIGHT($X$1,5),Key!$A$9:$B$14,2,FALSE)</f>
        <v>3.7</v>
      </c>
      <c r="Z8629">
        <f t="shared" si="672"/>
        <v>10.199999999999999</v>
      </c>
      <c r="AA8629">
        <f t="shared" si="673"/>
        <v>0</v>
      </c>
    </row>
    <row r="8630" spans="1:27" x14ac:dyDescent="0.3">
      <c r="A8630">
        <v>100067</v>
      </c>
      <c r="B8630">
        <v>230922</v>
      </c>
      <c r="C8630" s="3">
        <v>44130.85833333333</v>
      </c>
      <c r="D8630">
        <v>1</v>
      </c>
      <c r="E8630">
        <v>1</v>
      </c>
      <c r="F8630" t="s">
        <v>25</v>
      </c>
      <c r="G8630">
        <v>2</v>
      </c>
      <c r="H8630">
        <v>66.597660000000005</v>
      </c>
      <c r="I8630">
        <v>21.242190000000001</v>
      </c>
      <c r="J8630">
        <v>1.0859380000000001</v>
      </c>
      <c r="K8630">
        <v>56.023440000000001</v>
      </c>
      <c r="L8630" s="3">
        <v>44130.61041666667</v>
      </c>
      <c r="M8630">
        <v>17.18</v>
      </c>
      <c r="N8630" t="s">
        <v>28</v>
      </c>
      <c r="P8630">
        <f>(C8630-Key!$B$1)*24</f>
        <v>5.5499999999301508</v>
      </c>
      <c r="Q8630">
        <f>(Key!$B$2-'17.1'!C8630)*24</f>
        <v>-2.5999999999185093</v>
      </c>
      <c r="R8630" s="3">
        <f>C8630-(M8630-Key!$B$5)/(24*Key!$B$6)</f>
        <v>44130.844518518512</v>
      </c>
      <c r="S8630">
        <f>M8630-Key!$B$5</f>
        <v>14.92</v>
      </c>
      <c r="T8630" s="2">
        <f t="shared" si="670"/>
        <v>44129.861111111109</v>
      </c>
      <c r="U8630" t="str">
        <f t="shared" si="671"/>
        <v>10-25-2020 20:40</v>
      </c>
      <c r="V8630">
        <f>IFERROR(IF(W8630=Z8630,VLOOKUP($U8630,[1]C8842!$G$2:$M$145,3,FALSE),0),0)</f>
        <v>0</v>
      </c>
      <c r="W8630">
        <f>VLOOKUP(RIGHT($V$1,5),Key!$A$9:$B$14,2,FALSE)</f>
        <v>10.199999999999999</v>
      </c>
      <c r="X8630">
        <f t="shared" si="674"/>
        <v>0</v>
      </c>
      <c r="Y8630">
        <f>VLOOKUP(RIGHT($X$1,5),Key!$A$9:$B$14,2,FALSE)</f>
        <v>3.7</v>
      </c>
      <c r="Z8630">
        <f t="shared" si="672"/>
        <v>10.199999999999999</v>
      </c>
      <c r="AA8630">
        <f t="shared" si="673"/>
        <v>0</v>
      </c>
    </row>
    <row r="8631" spans="1:27" x14ac:dyDescent="0.3">
      <c r="A8631">
        <v>100067</v>
      </c>
      <c r="B8631">
        <v>230922</v>
      </c>
      <c r="C8631" s="3">
        <v>44130.859027777777</v>
      </c>
      <c r="D8631">
        <v>2</v>
      </c>
      <c r="E8631">
        <v>1</v>
      </c>
      <c r="F8631" t="s">
        <v>26</v>
      </c>
      <c r="G8631">
        <v>1</v>
      </c>
      <c r="H8631">
        <v>75.363280000000003</v>
      </c>
      <c r="I8631">
        <v>16.109380000000002</v>
      </c>
      <c r="J8631">
        <v>0.77734380000000003</v>
      </c>
      <c r="K8631">
        <v>81.035160000000005</v>
      </c>
      <c r="L8631" s="3">
        <v>44130.61041666667</v>
      </c>
      <c r="M8631">
        <v>17.18</v>
      </c>
      <c r="N8631" t="s">
        <v>28</v>
      </c>
      <c r="P8631">
        <f>(C8631-Key!$B$1)*24</f>
        <v>5.5666666666511446</v>
      </c>
      <c r="Q8631">
        <f>(Key!$B$2-'17.1'!C8631)*24</f>
        <v>-2.6166666666395031</v>
      </c>
      <c r="R8631" s="3">
        <f>C8631-(M8631-Key!$B$5)/(24*Key!$B$6)</f>
        <v>44130.845212962959</v>
      </c>
      <c r="S8631">
        <f>M8631-Key!$B$5</f>
        <v>14.92</v>
      </c>
      <c r="T8631" s="2">
        <f t="shared" si="670"/>
        <v>44129.861111111109</v>
      </c>
      <c r="U8631" t="str">
        <f t="shared" si="671"/>
        <v>10-25-2020 20:40</v>
      </c>
      <c r="V8631">
        <f>IFERROR(IF(W8631=Z8631,VLOOKUP($U8631,[1]C8842!$G$2:$M$145,3,FALSE),0),0)</f>
        <v>0</v>
      </c>
      <c r="W8631">
        <f>VLOOKUP(RIGHT($V$1,5),Key!$A$9:$B$14,2,FALSE)</f>
        <v>10.199999999999999</v>
      </c>
      <c r="X8631">
        <f t="shared" si="674"/>
        <v>0</v>
      </c>
      <c r="Y8631">
        <f>VLOOKUP(RIGHT($X$1,5),Key!$A$9:$B$14,2,FALSE)</f>
        <v>3.7</v>
      </c>
      <c r="Z8631">
        <f t="shared" si="672"/>
        <v>10.199999999999999</v>
      </c>
      <c r="AA8631">
        <f t="shared" si="673"/>
        <v>0</v>
      </c>
    </row>
    <row r="8632" spans="1:27" x14ac:dyDescent="0.3">
      <c r="A8632">
        <v>100067</v>
      </c>
      <c r="B8632">
        <v>230922</v>
      </c>
      <c r="C8632" s="3">
        <v>44130.859027777777</v>
      </c>
      <c r="D8632">
        <v>0</v>
      </c>
      <c r="E8632">
        <v>2</v>
      </c>
      <c r="F8632" t="s">
        <v>25</v>
      </c>
      <c r="G8632">
        <v>1</v>
      </c>
      <c r="H8632">
        <v>61.214840000000002</v>
      </c>
      <c r="I8632">
        <v>18.05078</v>
      </c>
      <c r="J8632">
        <v>1.042969</v>
      </c>
      <c r="K8632">
        <v>46.019530000000003</v>
      </c>
      <c r="L8632" s="3">
        <v>44130.61041666667</v>
      </c>
      <c r="M8632">
        <v>17.18</v>
      </c>
      <c r="N8632" t="s">
        <v>28</v>
      </c>
      <c r="P8632">
        <f>(C8632-Key!$B$1)*24</f>
        <v>5.5666666666511446</v>
      </c>
      <c r="Q8632">
        <f>(Key!$B$2-'17.1'!C8632)*24</f>
        <v>-2.6166666666395031</v>
      </c>
      <c r="R8632" s="3">
        <f>C8632-(M8632-Key!$B$5)/(24*Key!$B$6)</f>
        <v>44130.845212962959</v>
      </c>
      <c r="S8632">
        <f>M8632-Key!$B$5</f>
        <v>14.92</v>
      </c>
      <c r="T8632" s="2">
        <f t="shared" si="670"/>
        <v>44129.861111111109</v>
      </c>
      <c r="U8632" t="str">
        <f t="shared" si="671"/>
        <v>10-25-2020 20:40</v>
      </c>
      <c r="V8632">
        <f>IFERROR(IF(W8632=Z8632,VLOOKUP($U8632,[1]C8842!$G$2:$M$145,3,FALSE),0),0)</f>
        <v>0</v>
      </c>
      <c r="W8632">
        <f>VLOOKUP(RIGHT($V$1,5),Key!$A$9:$B$14,2,FALSE)</f>
        <v>10.199999999999999</v>
      </c>
      <c r="X8632">
        <f t="shared" si="674"/>
        <v>0</v>
      </c>
      <c r="Y8632">
        <f>VLOOKUP(RIGHT($X$1,5),Key!$A$9:$B$14,2,FALSE)</f>
        <v>3.7</v>
      </c>
      <c r="Z8632">
        <f t="shared" si="672"/>
        <v>10.199999999999999</v>
      </c>
      <c r="AA8632">
        <f t="shared" si="673"/>
        <v>0</v>
      </c>
    </row>
    <row r="8633" spans="1:27" x14ac:dyDescent="0.3">
      <c r="A8633">
        <v>100067</v>
      </c>
      <c r="B8633">
        <v>230922</v>
      </c>
      <c r="C8633" s="3">
        <v>44130.859027777777</v>
      </c>
      <c r="D8633">
        <v>1</v>
      </c>
      <c r="E8633">
        <v>1</v>
      </c>
      <c r="F8633" t="s">
        <v>25</v>
      </c>
      <c r="G8633">
        <v>1</v>
      </c>
      <c r="H8633">
        <v>63.9375</v>
      </c>
      <c r="I8633">
        <v>13.214840000000001</v>
      </c>
      <c r="J8633">
        <v>0.796875</v>
      </c>
      <c r="K8633">
        <v>58.023440000000001</v>
      </c>
      <c r="L8633" s="3">
        <v>44130.61041666667</v>
      </c>
      <c r="M8633">
        <v>17.18</v>
      </c>
      <c r="N8633" t="s">
        <v>28</v>
      </c>
      <c r="P8633">
        <f>(C8633-Key!$B$1)*24</f>
        <v>5.5666666666511446</v>
      </c>
      <c r="Q8633">
        <f>(Key!$B$2-'17.1'!C8633)*24</f>
        <v>-2.6166666666395031</v>
      </c>
      <c r="R8633" s="3">
        <f>C8633-(M8633-Key!$B$5)/(24*Key!$B$6)</f>
        <v>44130.845212962959</v>
      </c>
      <c r="S8633">
        <f>M8633-Key!$B$5</f>
        <v>14.92</v>
      </c>
      <c r="T8633" s="2">
        <f t="shared" si="670"/>
        <v>44129.861111111109</v>
      </c>
      <c r="U8633" t="str">
        <f t="shared" si="671"/>
        <v>10-25-2020 20:40</v>
      </c>
      <c r="V8633">
        <f>IFERROR(IF(W8633=Z8633,VLOOKUP($U8633,[1]C8842!$G$2:$M$145,3,FALSE),0),0)</f>
        <v>0</v>
      </c>
      <c r="W8633">
        <f>VLOOKUP(RIGHT($V$1,5),Key!$A$9:$B$14,2,FALSE)</f>
        <v>10.199999999999999</v>
      </c>
      <c r="X8633">
        <f t="shared" si="674"/>
        <v>0</v>
      </c>
      <c r="Y8633">
        <f>VLOOKUP(RIGHT($X$1,5),Key!$A$9:$B$14,2,FALSE)</f>
        <v>3.7</v>
      </c>
      <c r="Z8633">
        <f t="shared" si="672"/>
        <v>10.199999999999999</v>
      </c>
      <c r="AA8633">
        <f t="shared" si="673"/>
        <v>0</v>
      </c>
    </row>
    <row r="8634" spans="1:27" x14ac:dyDescent="0.3">
      <c r="A8634">
        <v>100067</v>
      </c>
      <c r="B8634">
        <v>230922</v>
      </c>
      <c r="C8634" s="3">
        <v>44130.859027777777</v>
      </c>
      <c r="D8634">
        <v>1</v>
      </c>
      <c r="E8634">
        <v>1</v>
      </c>
      <c r="F8634" t="s">
        <v>25</v>
      </c>
      <c r="G8634">
        <v>1</v>
      </c>
      <c r="H8634">
        <v>66.839839999999995</v>
      </c>
      <c r="I8634">
        <v>14.566409999999999</v>
      </c>
      <c r="J8634">
        <v>0.81640630000000003</v>
      </c>
      <c r="K8634">
        <v>56.023440000000001</v>
      </c>
      <c r="L8634" s="3">
        <v>44130.61041666667</v>
      </c>
      <c r="M8634">
        <v>17.18</v>
      </c>
      <c r="N8634" t="s">
        <v>28</v>
      </c>
      <c r="P8634">
        <f>(C8634-Key!$B$1)*24</f>
        <v>5.5666666666511446</v>
      </c>
      <c r="Q8634">
        <f>(Key!$B$2-'17.1'!C8634)*24</f>
        <v>-2.6166666666395031</v>
      </c>
      <c r="R8634" s="3">
        <f>C8634-(M8634-Key!$B$5)/(24*Key!$B$6)</f>
        <v>44130.845212962959</v>
      </c>
      <c r="S8634">
        <f>M8634-Key!$B$5</f>
        <v>14.92</v>
      </c>
      <c r="T8634" s="2">
        <f t="shared" si="670"/>
        <v>44129.861111111109</v>
      </c>
      <c r="U8634" t="str">
        <f t="shared" si="671"/>
        <v>10-25-2020 20:40</v>
      </c>
      <c r="V8634">
        <f>IFERROR(IF(W8634=Z8634,VLOOKUP($U8634,[1]C8842!$G$2:$M$145,3,FALSE),0),0)</f>
        <v>0</v>
      </c>
      <c r="W8634">
        <f>VLOOKUP(RIGHT($V$1,5),Key!$A$9:$B$14,2,FALSE)</f>
        <v>10.199999999999999</v>
      </c>
      <c r="X8634">
        <f t="shared" si="674"/>
        <v>0</v>
      </c>
      <c r="Y8634">
        <f>VLOOKUP(RIGHT($X$1,5),Key!$A$9:$B$14,2,FALSE)</f>
        <v>3.7</v>
      </c>
      <c r="Z8634">
        <f t="shared" si="672"/>
        <v>10.199999999999999</v>
      </c>
      <c r="AA8634">
        <f t="shared" si="673"/>
        <v>0</v>
      </c>
    </row>
    <row r="8635" spans="1:27" x14ac:dyDescent="0.3">
      <c r="A8635">
        <v>100067</v>
      </c>
      <c r="B8635">
        <v>230922</v>
      </c>
      <c r="C8635" s="3">
        <v>44130.859027777777</v>
      </c>
      <c r="D8635">
        <v>1</v>
      </c>
      <c r="E8635">
        <v>1</v>
      </c>
      <c r="F8635" t="s">
        <v>25</v>
      </c>
      <c r="G8635">
        <v>1</v>
      </c>
      <c r="H8635">
        <v>66.191410000000005</v>
      </c>
      <c r="I8635">
        <v>14.632809999999999</v>
      </c>
      <c r="J8635">
        <v>0.828125</v>
      </c>
      <c r="K8635">
        <v>58.023440000000001</v>
      </c>
      <c r="L8635" s="3">
        <v>44130.61041666667</v>
      </c>
      <c r="M8635">
        <v>17.18</v>
      </c>
      <c r="N8635" t="s">
        <v>28</v>
      </c>
      <c r="P8635">
        <f>(C8635-Key!$B$1)*24</f>
        <v>5.5666666666511446</v>
      </c>
      <c r="Q8635">
        <f>(Key!$B$2-'17.1'!C8635)*24</f>
        <v>-2.6166666666395031</v>
      </c>
      <c r="R8635" s="3">
        <f>C8635-(M8635-Key!$B$5)/(24*Key!$B$6)</f>
        <v>44130.845212962959</v>
      </c>
      <c r="S8635">
        <f>M8635-Key!$B$5</f>
        <v>14.92</v>
      </c>
      <c r="T8635" s="2">
        <f t="shared" si="670"/>
        <v>44129.861111111109</v>
      </c>
      <c r="U8635" t="str">
        <f t="shared" si="671"/>
        <v>10-25-2020 20:40</v>
      </c>
      <c r="V8635">
        <f>IFERROR(IF(W8635=Z8635,VLOOKUP($U8635,[1]C8842!$G$2:$M$145,3,FALSE),0),0)</f>
        <v>0</v>
      </c>
      <c r="W8635">
        <f>VLOOKUP(RIGHT($V$1,5),Key!$A$9:$B$14,2,FALSE)</f>
        <v>10.199999999999999</v>
      </c>
      <c r="X8635">
        <f t="shared" si="674"/>
        <v>0</v>
      </c>
      <c r="Y8635">
        <f>VLOOKUP(RIGHT($X$1,5),Key!$A$9:$B$14,2,FALSE)</f>
        <v>3.7</v>
      </c>
      <c r="Z8635">
        <f t="shared" si="672"/>
        <v>10.199999999999999</v>
      </c>
      <c r="AA8635">
        <f t="shared" si="673"/>
        <v>0</v>
      </c>
    </row>
    <row r="8636" spans="1:27" x14ac:dyDescent="0.3">
      <c r="A8636">
        <v>100067</v>
      </c>
      <c r="B8636">
        <v>230922</v>
      </c>
      <c r="C8636" s="3">
        <v>44130.859027777777</v>
      </c>
      <c r="D8636">
        <v>1</v>
      </c>
      <c r="E8636">
        <v>1</v>
      </c>
      <c r="F8636" t="s">
        <v>25</v>
      </c>
      <c r="G8636">
        <v>1</v>
      </c>
      <c r="H8636">
        <v>65.796880000000002</v>
      </c>
      <c r="I8636">
        <v>18.117190000000001</v>
      </c>
      <c r="J8636">
        <v>0.97265630000000003</v>
      </c>
      <c r="K8636">
        <v>58.023440000000001</v>
      </c>
      <c r="L8636" s="3">
        <v>44130.61041666667</v>
      </c>
      <c r="M8636">
        <v>17.18</v>
      </c>
      <c r="N8636" t="s">
        <v>28</v>
      </c>
      <c r="P8636">
        <f>(C8636-Key!$B$1)*24</f>
        <v>5.5666666666511446</v>
      </c>
      <c r="Q8636">
        <f>(Key!$B$2-'17.1'!C8636)*24</f>
        <v>-2.6166666666395031</v>
      </c>
      <c r="R8636" s="3">
        <f>C8636-(M8636-Key!$B$5)/(24*Key!$B$6)</f>
        <v>44130.845212962959</v>
      </c>
      <c r="S8636">
        <f>M8636-Key!$B$5</f>
        <v>14.92</v>
      </c>
      <c r="T8636" s="2">
        <f t="shared" si="670"/>
        <v>44129.861111111109</v>
      </c>
      <c r="U8636" t="str">
        <f t="shared" si="671"/>
        <v>10-25-2020 20:40</v>
      </c>
      <c r="V8636">
        <f>IFERROR(IF(W8636=Z8636,VLOOKUP($U8636,[1]C8842!$G$2:$M$145,3,FALSE),0),0)</f>
        <v>0</v>
      </c>
      <c r="W8636">
        <f>VLOOKUP(RIGHT($V$1,5),Key!$A$9:$B$14,2,FALSE)</f>
        <v>10.199999999999999</v>
      </c>
      <c r="X8636">
        <f t="shared" si="674"/>
        <v>0</v>
      </c>
      <c r="Y8636">
        <f>VLOOKUP(RIGHT($X$1,5),Key!$A$9:$B$14,2,FALSE)</f>
        <v>3.7</v>
      </c>
      <c r="Z8636">
        <f t="shared" si="672"/>
        <v>10.199999999999999</v>
      </c>
      <c r="AA8636">
        <f t="shared" si="673"/>
        <v>0</v>
      </c>
    </row>
    <row r="8637" spans="1:27" x14ac:dyDescent="0.3">
      <c r="A8637">
        <v>100067</v>
      </c>
      <c r="B8637">
        <v>230922</v>
      </c>
      <c r="C8637" s="3">
        <v>44130.859027777777</v>
      </c>
      <c r="D8637">
        <v>0</v>
      </c>
      <c r="E8637">
        <v>2</v>
      </c>
      <c r="F8637" t="s">
        <v>25</v>
      </c>
      <c r="G8637">
        <v>1</v>
      </c>
      <c r="H8637">
        <v>59.476559999999999</v>
      </c>
      <c r="I8637">
        <v>14.15625</v>
      </c>
      <c r="J8637">
        <v>0.90234380000000003</v>
      </c>
      <c r="K8637">
        <v>48.019530000000003</v>
      </c>
      <c r="L8637" s="3">
        <v>44130.61041666667</v>
      </c>
      <c r="M8637">
        <v>17.18</v>
      </c>
      <c r="N8637" t="s">
        <v>28</v>
      </c>
      <c r="P8637">
        <f>(C8637-Key!$B$1)*24</f>
        <v>5.5666666666511446</v>
      </c>
      <c r="Q8637">
        <f>(Key!$B$2-'17.1'!C8637)*24</f>
        <v>-2.6166666666395031</v>
      </c>
      <c r="R8637" s="3">
        <f>C8637-(M8637-Key!$B$5)/(24*Key!$B$6)</f>
        <v>44130.845212962959</v>
      </c>
      <c r="S8637">
        <f>M8637-Key!$B$5</f>
        <v>14.92</v>
      </c>
      <c r="T8637" s="2">
        <f t="shared" si="670"/>
        <v>44129.861111111109</v>
      </c>
      <c r="U8637" t="str">
        <f t="shared" si="671"/>
        <v>10-25-2020 20:40</v>
      </c>
      <c r="V8637">
        <f>IFERROR(IF(W8637=Z8637,VLOOKUP($U8637,[1]C8842!$G$2:$M$145,3,FALSE),0),0)</f>
        <v>0</v>
      </c>
      <c r="W8637">
        <f>VLOOKUP(RIGHT($V$1,5),Key!$A$9:$B$14,2,FALSE)</f>
        <v>10.199999999999999</v>
      </c>
      <c r="X8637">
        <f t="shared" si="674"/>
        <v>0</v>
      </c>
      <c r="Y8637">
        <f>VLOOKUP(RIGHT($X$1,5),Key!$A$9:$B$14,2,FALSE)</f>
        <v>3.7</v>
      </c>
      <c r="Z8637">
        <f t="shared" si="672"/>
        <v>10.199999999999999</v>
      </c>
      <c r="AA8637">
        <f t="shared" si="673"/>
        <v>0</v>
      </c>
    </row>
    <row r="8638" spans="1:27" x14ac:dyDescent="0.3">
      <c r="A8638">
        <v>100067</v>
      </c>
      <c r="B8638">
        <v>230922</v>
      </c>
      <c r="C8638" s="3">
        <v>44130.859027777777</v>
      </c>
      <c r="D8638">
        <v>3</v>
      </c>
      <c r="E8638">
        <v>2</v>
      </c>
      <c r="F8638" t="s">
        <v>26</v>
      </c>
      <c r="G8638">
        <v>4</v>
      </c>
      <c r="H8638">
        <v>60.867190000000001</v>
      </c>
      <c r="I8638">
        <v>75.097660000000005</v>
      </c>
      <c r="J8638">
        <v>3.546875</v>
      </c>
      <c r="K8638">
        <v>93.039060000000006</v>
      </c>
      <c r="L8638" s="3">
        <v>44130.61041666667</v>
      </c>
      <c r="M8638">
        <v>17.18</v>
      </c>
      <c r="N8638" t="s">
        <v>28</v>
      </c>
      <c r="P8638">
        <f>(C8638-Key!$B$1)*24</f>
        <v>5.5666666666511446</v>
      </c>
      <c r="Q8638">
        <f>(Key!$B$2-'17.1'!C8638)*24</f>
        <v>-2.6166666666395031</v>
      </c>
      <c r="R8638" s="3">
        <f>C8638-(M8638-Key!$B$5)/(24*Key!$B$6)</f>
        <v>44130.845212962959</v>
      </c>
      <c r="S8638">
        <f>M8638-Key!$B$5</f>
        <v>14.92</v>
      </c>
      <c r="T8638" s="2">
        <f t="shared" si="670"/>
        <v>44129.861111111109</v>
      </c>
      <c r="U8638" t="str">
        <f t="shared" si="671"/>
        <v>10-25-2020 20:40</v>
      </c>
      <c r="V8638">
        <f>IFERROR(IF(W8638=Z8638,VLOOKUP($U8638,[1]C8842!$G$2:$M$145,3,FALSE),0),0)</f>
        <v>0</v>
      </c>
      <c r="W8638">
        <f>VLOOKUP(RIGHT($V$1,5),Key!$A$9:$B$14,2,FALSE)</f>
        <v>10.199999999999999</v>
      </c>
      <c r="X8638">
        <f t="shared" si="674"/>
        <v>0</v>
      </c>
      <c r="Y8638">
        <f>VLOOKUP(RIGHT($X$1,5),Key!$A$9:$B$14,2,FALSE)</f>
        <v>3.7</v>
      </c>
      <c r="Z8638">
        <f t="shared" si="672"/>
        <v>10.199999999999999</v>
      </c>
      <c r="AA8638">
        <f t="shared" si="673"/>
        <v>0</v>
      </c>
    </row>
    <row r="8639" spans="1:27" x14ac:dyDescent="0.3">
      <c r="A8639">
        <v>100067</v>
      </c>
      <c r="B8639">
        <v>230922</v>
      </c>
      <c r="C8639" s="3">
        <v>44130.859027777777</v>
      </c>
      <c r="D8639">
        <v>0</v>
      </c>
      <c r="E8639">
        <v>2</v>
      </c>
      <c r="F8639" t="s">
        <v>25</v>
      </c>
      <c r="G8639">
        <v>1</v>
      </c>
      <c r="H8639">
        <v>60.664059999999999</v>
      </c>
      <c r="I8639">
        <v>18.61328</v>
      </c>
      <c r="J8639">
        <v>1.078125</v>
      </c>
      <c r="K8639">
        <v>46.019530000000003</v>
      </c>
      <c r="L8639" s="3">
        <v>44130.61041666667</v>
      </c>
      <c r="M8639">
        <v>17.18</v>
      </c>
      <c r="N8639" t="s">
        <v>28</v>
      </c>
      <c r="P8639">
        <f>(C8639-Key!$B$1)*24</f>
        <v>5.5666666666511446</v>
      </c>
      <c r="Q8639">
        <f>(Key!$B$2-'17.1'!C8639)*24</f>
        <v>-2.6166666666395031</v>
      </c>
      <c r="R8639" s="3">
        <f>C8639-(M8639-Key!$B$5)/(24*Key!$B$6)</f>
        <v>44130.845212962959</v>
      </c>
      <c r="S8639">
        <f>M8639-Key!$B$5</f>
        <v>14.92</v>
      </c>
      <c r="T8639" s="2">
        <f t="shared" si="670"/>
        <v>44129.861111111109</v>
      </c>
      <c r="U8639" t="str">
        <f t="shared" si="671"/>
        <v>10-25-2020 20:40</v>
      </c>
      <c r="V8639">
        <f>IFERROR(IF(W8639=Z8639,VLOOKUP($U8639,[1]C8842!$G$2:$M$145,3,FALSE),0),0)</f>
        <v>0</v>
      </c>
      <c r="W8639">
        <f>VLOOKUP(RIGHT($V$1,5),Key!$A$9:$B$14,2,FALSE)</f>
        <v>10.199999999999999</v>
      </c>
      <c r="X8639">
        <f t="shared" si="674"/>
        <v>0</v>
      </c>
      <c r="Y8639">
        <f>VLOOKUP(RIGHT($X$1,5),Key!$A$9:$B$14,2,FALSE)</f>
        <v>3.7</v>
      </c>
      <c r="Z8639">
        <f t="shared" si="672"/>
        <v>10.199999999999999</v>
      </c>
      <c r="AA8639">
        <f t="shared" si="673"/>
        <v>0</v>
      </c>
    </row>
    <row r="8640" spans="1:27" x14ac:dyDescent="0.3">
      <c r="A8640">
        <v>100067</v>
      </c>
      <c r="B8640">
        <v>230922</v>
      </c>
      <c r="C8640" s="3">
        <v>44130.859027777777</v>
      </c>
      <c r="D8640">
        <v>2</v>
      </c>
      <c r="E8640">
        <v>1</v>
      </c>
      <c r="F8640" t="s">
        <v>26</v>
      </c>
      <c r="G8640">
        <v>1</v>
      </c>
      <c r="H8640">
        <v>77.457030000000003</v>
      </c>
      <c r="I8640">
        <v>15.316409999999999</v>
      </c>
      <c r="J8640">
        <v>0.73046880000000003</v>
      </c>
      <c r="K8640">
        <v>81.035160000000005</v>
      </c>
      <c r="L8640" s="3">
        <v>44130.61041666667</v>
      </c>
      <c r="M8640">
        <v>17.18</v>
      </c>
      <c r="N8640" t="s">
        <v>28</v>
      </c>
      <c r="P8640">
        <f>(C8640-Key!$B$1)*24</f>
        <v>5.5666666666511446</v>
      </c>
      <c r="Q8640">
        <f>(Key!$B$2-'17.1'!C8640)*24</f>
        <v>-2.6166666666395031</v>
      </c>
      <c r="R8640" s="3">
        <f>C8640-(M8640-Key!$B$5)/(24*Key!$B$6)</f>
        <v>44130.845212962959</v>
      </c>
      <c r="S8640">
        <f>M8640-Key!$B$5</f>
        <v>14.92</v>
      </c>
      <c r="T8640" s="2">
        <f t="shared" si="670"/>
        <v>44129.861111111109</v>
      </c>
      <c r="U8640" t="str">
        <f t="shared" si="671"/>
        <v>10-25-2020 20:40</v>
      </c>
      <c r="V8640">
        <f>IFERROR(IF(W8640=Z8640,VLOOKUP($U8640,[1]C8842!$G$2:$M$145,3,FALSE),0),0)</f>
        <v>0</v>
      </c>
      <c r="W8640">
        <f>VLOOKUP(RIGHT($V$1,5),Key!$A$9:$B$14,2,FALSE)</f>
        <v>10.199999999999999</v>
      </c>
      <c r="X8640">
        <f t="shared" si="674"/>
        <v>0</v>
      </c>
      <c r="Y8640">
        <f>VLOOKUP(RIGHT($X$1,5),Key!$A$9:$B$14,2,FALSE)</f>
        <v>3.7</v>
      </c>
      <c r="Z8640">
        <f t="shared" si="672"/>
        <v>10.199999999999999</v>
      </c>
      <c r="AA8640">
        <f t="shared" si="673"/>
        <v>0</v>
      </c>
    </row>
    <row r="8641" spans="1:27" x14ac:dyDescent="0.3">
      <c r="A8641">
        <v>100067</v>
      </c>
      <c r="B8641">
        <v>230922</v>
      </c>
      <c r="C8641" s="3">
        <v>44130.859027777777</v>
      </c>
      <c r="D8641">
        <v>3</v>
      </c>
      <c r="E8641">
        <v>2</v>
      </c>
      <c r="F8641" t="s">
        <v>26</v>
      </c>
      <c r="G8641">
        <v>1</v>
      </c>
      <c r="H8641">
        <v>63.671880000000002</v>
      </c>
      <c r="I8641">
        <v>14.88672</v>
      </c>
      <c r="J8641">
        <v>0.87109380000000003</v>
      </c>
      <c r="K8641">
        <v>95.039060000000006</v>
      </c>
      <c r="L8641" s="3">
        <v>44130.61041666667</v>
      </c>
      <c r="M8641">
        <v>17.18</v>
      </c>
      <c r="N8641" t="s">
        <v>28</v>
      </c>
      <c r="P8641">
        <f>(C8641-Key!$B$1)*24</f>
        <v>5.5666666666511446</v>
      </c>
      <c r="Q8641">
        <f>(Key!$B$2-'17.1'!C8641)*24</f>
        <v>-2.6166666666395031</v>
      </c>
      <c r="R8641" s="3">
        <f>C8641-(M8641-Key!$B$5)/(24*Key!$B$6)</f>
        <v>44130.845212962959</v>
      </c>
      <c r="S8641">
        <f>M8641-Key!$B$5</f>
        <v>14.92</v>
      </c>
      <c r="T8641" s="2">
        <f t="shared" si="670"/>
        <v>44129.861111111109</v>
      </c>
      <c r="U8641" t="str">
        <f t="shared" si="671"/>
        <v>10-25-2020 20:40</v>
      </c>
      <c r="V8641">
        <f>IFERROR(IF(W8641=Z8641,VLOOKUP($U8641,[1]C8842!$G$2:$M$145,3,FALSE),0),0)</f>
        <v>0</v>
      </c>
      <c r="W8641">
        <f>VLOOKUP(RIGHT($V$1,5),Key!$A$9:$B$14,2,FALSE)</f>
        <v>10.199999999999999</v>
      </c>
      <c r="X8641">
        <f t="shared" si="674"/>
        <v>0</v>
      </c>
      <c r="Y8641">
        <f>VLOOKUP(RIGHT($X$1,5),Key!$A$9:$B$14,2,FALSE)</f>
        <v>3.7</v>
      </c>
      <c r="Z8641">
        <f t="shared" si="672"/>
        <v>10.199999999999999</v>
      </c>
      <c r="AA8641">
        <f t="shared" si="673"/>
        <v>0</v>
      </c>
    </row>
    <row r="8642" spans="1:27" x14ac:dyDescent="0.3">
      <c r="A8642">
        <v>100067</v>
      </c>
      <c r="B8642">
        <v>230922</v>
      </c>
      <c r="C8642" s="3">
        <v>44130.859027777777</v>
      </c>
      <c r="D8642">
        <v>3</v>
      </c>
      <c r="E8642">
        <v>2</v>
      </c>
      <c r="F8642" t="s">
        <v>26</v>
      </c>
      <c r="G8642">
        <v>2</v>
      </c>
      <c r="H8642">
        <v>63.683590000000002</v>
      </c>
      <c r="I8642">
        <v>21.410160000000001</v>
      </c>
      <c r="J8642">
        <v>1.144531</v>
      </c>
      <c r="K8642">
        <v>96.039060000000006</v>
      </c>
      <c r="L8642" s="3">
        <v>44130.61041666667</v>
      </c>
      <c r="M8642">
        <v>17.18</v>
      </c>
      <c r="N8642" t="s">
        <v>28</v>
      </c>
      <c r="P8642">
        <f>(C8642-Key!$B$1)*24</f>
        <v>5.5666666666511446</v>
      </c>
      <c r="Q8642">
        <f>(Key!$B$2-'17.1'!C8642)*24</f>
        <v>-2.6166666666395031</v>
      </c>
      <c r="R8642" s="3">
        <f>C8642-(M8642-Key!$B$5)/(24*Key!$B$6)</f>
        <v>44130.845212962959</v>
      </c>
      <c r="S8642">
        <f>M8642-Key!$B$5</f>
        <v>14.92</v>
      </c>
      <c r="T8642" s="2">
        <f t="shared" si="670"/>
        <v>44129.861111111109</v>
      </c>
      <c r="U8642" t="str">
        <f t="shared" si="671"/>
        <v>10-25-2020 20:40</v>
      </c>
      <c r="V8642">
        <f>IFERROR(IF(W8642=Z8642,VLOOKUP($U8642,[1]C8842!$G$2:$M$145,3,FALSE),0),0)</f>
        <v>0</v>
      </c>
      <c r="W8642">
        <f>VLOOKUP(RIGHT($V$1,5),Key!$A$9:$B$14,2,FALSE)</f>
        <v>10.199999999999999</v>
      </c>
      <c r="X8642">
        <f t="shared" si="674"/>
        <v>0</v>
      </c>
      <c r="Y8642">
        <f>VLOOKUP(RIGHT($X$1,5),Key!$A$9:$B$14,2,FALSE)</f>
        <v>3.7</v>
      </c>
      <c r="Z8642">
        <f t="shared" si="672"/>
        <v>10.199999999999999</v>
      </c>
      <c r="AA8642">
        <f t="shared" si="673"/>
        <v>0</v>
      </c>
    </row>
    <row r="8643" spans="1:27" x14ac:dyDescent="0.3">
      <c r="A8643">
        <v>100067</v>
      </c>
      <c r="B8643">
        <v>230922</v>
      </c>
      <c r="C8643" s="3">
        <v>44130.859027777777</v>
      </c>
      <c r="D8643">
        <v>0</v>
      </c>
      <c r="E8643">
        <v>2</v>
      </c>
      <c r="F8643" t="s">
        <v>25</v>
      </c>
      <c r="G8643">
        <v>4</v>
      </c>
      <c r="H8643">
        <v>66.257810000000006</v>
      </c>
      <c r="I8643">
        <v>63.316409999999998</v>
      </c>
      <c r="J8643">
        <v>2.7851560000000002</v>
      </c>
      <c r="K8643">
        <v>47.019530000000003</v>
      </c>
      <c r="L8643" s="3">
        <v>44130.61041666667</v>
      </c>
      <c r="M8643">
        <v>17.18</v>
      </c>
      <c r="N8643" t="s">
        <v>28</v>
      </c>
      <c r="P8643">
        <f>(C8643-Key!$B$1)*24</f>
        <v>5.5666666666511446</v>
      </c>
      <c r="Q8643">
        <f>(Key!$B$2-'17.1'!C8643)*24</f>
        <v>-2.6166666666395031</v>
      </c>
      <c r="R8643" s="3">
        <f>C8643-(M8643-Key!$B$5)/(24*Key!$B$6)</f>
        <v>44130.845212962959</v>
      </c>
      <c r="S8643">
        <f>M8643-Key!$B$5</f>
        <v>14.92</v>
      </c>
      <c r="T8643" s="2">
        <f t="shared" ref="T8643:T8706" si="675">ROUND(C8643*24*60/10,0)/(24*6)-1</f>
        <v>44129.861111111109</v>
      </c>
      <c r="U8643" t="str">
        <f t="shared" ref="U8643:U8706" si="676">TEXT(T8643,"mm-dd-yyyy hh:mm")</f>
        <v>10-25-2020 20:40</v>
      </c>
      <c r="V8643">
        <f>IFERROR(IF(W8643=Z8643,VLOOKUP($U8643,[1]C8842!$G$2:$M$145,3,FALSE),0),0)</f>
        <v>0</v>
      </c>
      <c r="W8643">
        <f>VLOOKUP(RIGHT($V$1,5),Key!$A$9:$B$14,2,FALSE)</f>
        <v>10.199999999999999</v>
      </c>
      <c r="X8643">
        <f t="shared" si="674"/>
        <v>0</v>
      </c>
      <c r="Y8643">
        <f>VLOOKUP(RIGHT($X$1,5),Key!$A$9:$B$14,2,FALSE)</f>
        <v>3.7</v>
      </c>
      <c r="Z8643">
        <f t="shared" ref="Z8643:Z8706" si="677">M8643-MIN(ABS(Y8643-M8643),ABS(W8643-M8643))</f>
        <v>10.199999999999999</v>
      </c>
      <c r="AA8643">
        <f t="shared" ref="AA8643:AA8706" si="678">SUM(V8643,X8643)</f>
        <v>0</v>
      </c>
    </row>
    <row r="8644" spans="1:27" x14ac:dyDescent="0.3">
      <c r="A8644">
        <v>100067</v>
      </c>
      <c r="B8644">
        <v>230922</v>
      </c>
      <c r="C8644" s="3">
        <v>44130.859027777777</v>
      </c>
      <c r="D8644">
        <v>1</v>
      </c>
      <c r="E8644">
        <v>1</v>
      </c>
      <c r="F8644" t="s">
        <v>25</v>
      </c>
      <c r="G8644">
        <v>1</v>
      </c>
      <c r="H8644">
        <v>74.003910000000005</v>
      </c>
      <c r="I8644">
        <v>16.125</v>
      </c>
      <c r="J8644">
        <v>0.79296880000000003</v>
      </c>
      <c r="K8644">
        <v>57.023440000000001</v>
      </c>
      <c r="L8644" s="3">
        <v>44130.61041666667</v>
      </c>
      <c r="M8644">
        <v>17.18</v>
      </c>
      <c r="N8644" t="s">
        <v>28</v>
      </c>
      <c r="P8644">
        <f>(C8644-Key!$B$1)*24</f>
        <v>5.5666666666511446</v>
      </c>
      <c r="Q8644">
        <f>(Key!$B$2-'17.1'!C8644)*24</f>
        <v>-2.6166666666395031</v>
      </c>
      <c r="R8644" s="3">
        <f>C8644-(M8644-Key!$B$5)/(24*Key!$B$6)</f>
        <v>44130.845212962959</v>
      </c>
      <c r="S8644">
        <f>M8644-Key!$B$5</f>
        <v>14.92</v>
      </c>
      <c r="T8644" s="2">
        <f t="shared" si="675"/>
        <v>44129.861111111109</v>
      </c>
      <c r="U8644" t="str">
        <f t="shared" si="676"/>
        <v>10-25-2020 20:40</v>
      </c>
      <c r="V8644">
        <f>IFERROR(IF(W8644=Z8644,VLOOKUP($U8644,[1]C8842!$G$2:$M$145,3,FALSE),0),0)</f>
        <v>0</v>
      </c>
      <c r="W8644">
        <f>VLOOKUP(RIGHT($V$1,5),Key!$A$9:$B$14,2,FALSE)</f>
        <v>10.199999999999999</v>
      </c>
      <c r="X8644">
        <f t="shared" ref="X8644:X8707" si="679">$X$2</f>
        <v>0</v>
      </c>
      <c r="Y8644">
        <f>VLOOKUP(RIGHT($X$1,5),Key!$A$9:$B$14,2,FALSE)</f>
        <v>3.7</v>
      </c>
      <c r="Z8644">
        <f t="shared" si="677"/>
        <v>10.199999999999999</v>
      </c>
      <c r="AA8644">
        <f t="shared" si="678"/>
        <v>0</v>
      </c>
    </row>
    <row r="8645" spans="1:27" x14ac:dyDescent="0.3">
      <c r="A8645">
        <v>100067</v>
      </c>
      <c r="B8645">
        <v>230922</v>
      </c>
      <c r="C8645" s="3">
        <v>44130.859027777777</v>
      </c>
      <c r="D8645">
        <v>3</v>
      </c>
      <c r="E8645">
        <v>2</v>
      </c>
      <c r="F8645" t="s">
        <v>26</v>
      </c>
      <c r="G8645">
        <v>1</v>
      </c>
      <c r="H8645">
        <v>69.28125</v>
      </c>
      <c r="I8645">
        <v>16.453130000000002</v>
      </c>
      <c r="J8645">
        <v>0.859375</v>
      </c>
      <c r="K8645">
        <v>93.039060000000006</v>
      </c>
      <c r="L8645" s="3">
        <v>44130.61041666667</v>
      </c>
      <c r="M8645">
        <v>17.18</v>
      </c>
      <c r="N8645" t="s">
        <v>28</v>
      </c>
      <c r="P8645">
        <f>(C8645-Key!$B$1)*24</f>
        <v>5.5666666666511446</v>
      </c>
      <c r="Q8645">
        <f>(Key!$B$2-'17.1'!C8645)*24</f>
        <v>-2.6166666666395031</v>
      </c>
      <c r="R8645" s="3">
        <f>C8645-(M8645-Key!$B$5)/(24*Key!$B$6)</f>
        <v>44130.845212962959</v>
      </c>
      <c r="S8645">
        <f>M8645-Key!$B$5</f>
        <v>14.92</v>
      </c>
      <c r="T8645" s="2">
        <f t="shared" si="675"/>
        <v>44129.861111111109</v>
      </c>
      <c r="U8645" t="str">
        <f t="shared" si="676"/>
        <v>10-25-2020 20:40</v>
      </c>
      <c r="V8645">
        <f>IFERROR(IF(W8645=Z8645,VLOOKUP($U8645,[1]C8842!$G$2:$M$145,3,FALSE),0),0)</f>
        <v>0</v>
      </c>
      <c r="W8645">
        <f>VLOOKUP(RIGHT($V$1,5),Key!$A$9:$B$14,2,FALSE)</f>
        <v>10.199999999999999</v>
      </c>
      <c r="X8645">
        <f t="shared" si="679"/>
        <v>0</v>
      </c>
      <c r="Y8645">
        <f>VLOOKUP(RIGHT($X$1,5),Key!$A$9:$B$14,2,FALSE)</f>
        <v>3.7</v>
      </c>
      <c r="Z8645">
        <f t="shared" si="677"/>
        <v>10.199999999999999</v>
      </c>
      <c r="AA8645">
        <f t="shared" si="678"/>
        <v>0</v>
      </c>
    </row>
    <row r="8646" spans="1:27" x14ac:dyDescent="0.3">
      <c r="A8646">
        <v>100067</v>
      </c>
      <c r="B8646">
        <v>230922</v>
      </c>
      <c r="C8646" s="3">
        <v>44130.859027777777</v>
      </c>
      <c r="D8646">
        <v>1</v>
      </c>
      <c r="E8646">
        <v>1</v>
      </c>
      <c r="F8646" t="s">
        <v>25</v>
      </c>
      <c r="G8646">
        <v>1</v>
      </c>
      <c r="H8646">
        <v>71.457030000000003</v>
      </c>
      <c r="I8646">
        <v>18.535160000000001</v>
      </c>
      <c r="J8646">
        <v>0.9140625</v>
      </c>
      <c r="K8646">
        <v>57.023440000000001</v>
      </c>
      <c r="L8646" s="3">
        <v>44130.61041666667</v>
      </c>
      <c r="M8646">
        <v>17.18</v>
      </c>
      <c r="N8646" t="s">
        <v>28</v>
      </c>
      <c r="P8646">
        <f>(C8646-Key!$B$1)*24</f>
        <v>5.5666666666511446</v>
      </c>
      <c r="Q8646">
        <f>(Key!$B$2-'17.1'!C8646)*24</f>
        <v>-2.6166666666395031</v>
      </c>
      <c r="R8646" s="3">
        <f>C8646-(M8646-Key!$B$5)/(24*Key!$B$6)</f>
        <v>44130.845212962959</v>
      </c>
      <c r="S8646">
        <f>M8646-Key!$B$5</f>
        <v>14.92</v>
      </c>
      <c r="T8646" s="2">
        <f t="shared" si="675"/>
        <v>44129.861111111109</v>
      </c>
      <c r="U8646" t="str">
        <f t="shared" si="676"/>
        <v>10-25-2020 20:40</v>
      </c>
      <c r="V8646">
        <f>IFERROR(IF(W8646=Z8646,VLOOKUP($U8646,[1]C8842!$G$2:$M$145,3,FALSE),0),0)</f>
        <v>0</v>
      </c>
      <c r="W8646">
        <f>VLOOKUP(RIGHT($V$1,5),Key!$A$9:$B$14,2,FALSE)</f>
        <v>10.199999999999999</v>
      </c>
      <c r="X8646">
        <f t="shared" si="679"/>
        <v>0</v>
      </c>
      <c r="Y8646">
        <f>VLOOKUP(RIGHT($X$1,5),Key!$A$9:$B$14,2,FALSE)</f>
        <v>3.7</v>
      </c>
      <c r="Z8646">
        <f t="shared" si="677"/>
        <v>10.199999999999999</v>
      </c>
      <c r="AA8646">
        <f t="shared" si="678"/>
        <v>0</v>
      </c>
    </row>
    <row r="8647" spans="1:27" x14ac:dyDescent="0.3">
      <c r="A8647">
        <v>100067</v>
      </c>
      <c r="B8647">
        <v>230922</v>
      </c>
      <c r="C8647" s="3">
        <v>44130.859027777777</v>
      </c>
      <c r="D8647">
        <v>1</v>
      </c>
      <c r="E8647">
        <v>1</v>
      </c>
      <c r="F8647" t="s">
        <v>25</v>
      </c>
      <c r="G8647">
        <v>1</v>
      </c>
      <c r="H8647">
        <v>71.652339999999995</v>
      </c>
      <c r="I8647">
        <v>16.80078</v>
      </c>
      <c r="J8647">
        <v>0.84375</v>
      </c>
      <c r="K8647">
        <v>58.023440000000001</v>
      </c>
      <c r="L8647" s="3">
        <v>44130.61041666667</v>
      </c>
      <c r="M8647">
        <v>17.18</v>
      </c>
      <c r="N8647" t="s">
        <v>28</v>
      </c>
      <c r="P8647">
        <f>(C8647-Key!$B$1)*24</f>
        <v>5.5666666666511446</v>
      </c>
      <c r="Q8647">
        <f>(Key!$B$2-'17.1'!C8647)*24</f>
        <v>-2.6166666666395031</v>
      </c>
      <c r="R8647" s="3">
        <f>C8647-(M8647-Key!$B$5)/(24*Key!$B$6)</f>
        <v>44130.845212962959</v>
      </c>
      <c r="S8647">
        <f>M8647-Key!$B$5</f>
        <v>14.92</v>
      </c>
      <c r="T8647" s="2">
        <f t="shared" si="675"/>
        <v>44129.861111111109</v>
      </c>
      <c r="U8647" t="str">
        <f t="shared" si="676"/>
        <v>10-25-2020 20:40</v>
      </c>
      <c r="V8647">
        <f>IFERROR(IF(W8647=Z8647,VLOOKUP($U8647,[1]C8842!$G$2:$M$145,3,FALSE),0),0)</f>
        <v>0</v>
      </c>
      <c r="W8647">
        <f>VLOOKUP(RIGHT($V$1,5),Key!$A$9:$B$14,2,FALSE)</f>
        <v>10.199999999999999</v>
      </c>
      <c r="X8647">
        <f t="shared" si="679"/>
        <v>0</v>
      </c>
      <c r="Y8647">
        <f>VLOOKUP(RIGHT($X$1,5),Key!$A$9:$B$14,2,FALSE)</f>
        <v>3.7</v>
      </c>
      <c r="Z8647">
        <f t="shared" si="677"/>
        <v>10.199999999999999</v>
      </c>
      <c r="AA8647">
        <f t="shared" si="678"/>
        <v>0</v>
      </c>
    </row>
    <row r="8648" spans="1:27" x14ac:dyDescent="0.3">
      <c r="A8648">
        <v>100067</v>
      </c>
      <c r="B8648">
        <v>230922</v>
      </c>
      <c r="C8648" s="3">
        <v>44130.859027777777</v>
      </c>
      <c r="D8648">
        <v>1</v>
      </c>
      <c r="E8648">
        <v>1</v>
      </c>
      <c r="F8648" t="s">
        <v>25</v>
      </c>
      <c r="G8648">
        <v>1</v>
      </c>
      <c r="H8648">
        <v>69.046880000000002</v>
      </c>
      <c r="I8648">
        <v>16.617190000000001</v>
      </c>
      <c r="J8648">
        <v>0.87109380000000003</v>
      </c>
      <c r="K8648">
        <v>58.023440000000001</v>
      </c>
      <c r="L8648" s="3">
        <v>44130.61041666667</v>
      </c>
      <c r="M8648">
        <v>17.18</v>
      </c>
      <c r="N8648" t="s">
        <v>28</v>
      </c>
      <c r="P8648">
        <f>(C8648-Key!$B$1)*24</f>
        <v>5.5666666666511446</v>
      </c>
      <c r="Q8648">
        <f>(Key!$B$2-'17.1'!C8648)*24</f>
        <v>-2.6166666666395031</v>
      </c>
      <c r="R8648" s="3">
        <f>C8648-(M8648-Key!$B$5)/(24*Key!$B$6)</f>
        <v>44130.845212962959</v>
      </c>
      <c r="S8648">
        <f>M8648-Key!$B$5</f>
        <v>14.92</v>
      </c>
      <c r="T8648" s="2">
        <f t="shared" si="675"/>
        <v>44129.861111111109</v>
      </c>
      <c r="U8648" t="str">
        <f t="shared" si="676"/>
        <v>10-25-2020 20:40</v>
      </c>
      <c r="V8648">
        <f>IFERROR(IF(W8648=Z8648,VLOOKUP($U8648,[1]C8842!$G$2:$M$145,3,FALSE),0),0)</f>
        <v>0</v>
      </c>
      <c r="W8648">
        <f>VLOOKUP(RIGHT($V$1,5),Key!$A$9:$B$14,2,FALSE)</f>
        <v>10.199999999999999</v>
      </c>
      <c r="X8648">
        <f t="shared" si="679"/>
        <v>0</v>
      </c>
      <c r="Y8648">
        <f>VLOOKUP(RIGHT($X$1,5),Key!$A$9:$B$14,2,FALSE)</f>
        <v>3.7</v>
      </c>
      <c r="Z8648">
        <f t="shared" si="677"/>
        <v>10.199999999999999</v>
      </c>
      <c r="AA8648">
        <f t="shared" si="678"/>
        <v>0</v>
      </c>
    </row>
    <row r="8649" spans="1:27" x14ac:dyDescent="0.3">
      <c r="A8649">
        <v>100067</v>
      </c>
      <c r="B8649">
        <v>230922</v>
      </c>
      <c r="C8649" s="3">
        <v>44130.859722222223</v>
      </c>
      <c r="D8649">
        <v>0</v>
      </c>
      <c r="E8649">
        <v>2</v>
      </c>
      <c r="F8649" t="s">
        <v>25</v>
      </c>
      <c r="G8649">
        <v>1</v>
      </c>
      <c r="H8649">
        <v>61.636719999999997</v>
      </c>
      <c r="I8649">
        <v>17.26953</v>
      </c>
      <c r="J8649">
        <v>1.003906</v>
      </c>
      <c r="K8649">
        <v>46.019530000000003</v>
      </c>
      <c r="L8649" s="3">
        <v>44130.61041666667</v>
      </c>
      <c r="M8649">
        <v>17.18</v>
      </c>
      <c r="N8649" t="s">
        <v>28</v>
      </c>
      <c r="P8649">
        <f>(C8649-Key!$B$1)*24</f>
        <v>5.5833333333721384</v>
      </c>
      <c r="Q8649">
        <f>(Key!$B$2-'17.1'!C8649)*24</f>
        <v>-2.6333333333604969</v>
      </c>
      <c r="R8649" s="3">
        <f>C8649-(M8649-Key!$B$5)/(24*Key!$B$6)</f>
        <v>44130.845907407405</v>
      </c>
      <c r="S8649">
        <f>M8649-Key!$B$5</f>
        <v>14.92</v>
      </c>
      <c r="T8649" s="2">
        <f t="shared" si="675"/>
        <v>44129.861111111109</v>
      </c>
      <c r="U8649" t="str">
        <f t="shared" si="676"/>
        <v>10-25-2020 20:40</v>
      </c>
      <c r="V8649">
        <f>IFERROR(IF(W8649=Z8649,VLOOKUP($U8649,[1]C8842!$G$2:$M$145,3,FALSE),0),0)</f>
        <v>0</v>
      </c>
      <c r="W8649">
        <f>VLOOKUP(RIGHT($V$1,5),Key!$A$9:$B$14,2,FALSE)</f>
        <v>10.199999999999999</v>
      </c>
      <c r="X8649">
        <f t="shared" si="679"/>
        <v>0</v>
      </c>
      <c r="Y8649">
        <f>VLOOKUP(RIGHT($X$1,5),Key!$A$9:$B$14,2,FALSE)</f>
        <v>3.7</v>
      </c>
      <c r="Z8649">
        <f t="shared" si="677"/>
        <v>10.199999999999999</v>
      </c>
      <c r="AA8649">
        <f t="shared" si="678"/>
        <v>0</v>
      </c>
    </row>
    <row r="8650" spans="1:27" x14ac:dyDescent="0.3">
      <c r="A8650">
        <v>100067</v>
      </c>
      <c r="B8650">
        <v>230922</v>
      </c>
      <c r="C8650" s="3">
        <v>44130.859722222223</v>
      </c>
      <c r="D8650">
        <v>1</v>
      </c>
      <c r="E8650">
        <v>1</v>
      </c>
      <c r="F8650" t="s">
        <v>25</v>
      </c>
      <c r="G8650">
        <v>1</v>
      </c>
      <c r="H8650">
        <v>67.367189999999994</v>
      </c>
      <c r="I8650">
        <v>16.839839999999999</v>
      </c>
      <c r="J8650">
        <v>0.90234380000000003</v>
      </c>
      <c r="K8650">
        <v>59.023440000000001</v>
      </c>
      <c r="L8650" s="3">
        <v>44130.61041666667</v>
      </c>
      <c r="M8650">
        <v>17.18</v>
      </c>
      <c r="N8650" t="s">
        <v>28</v>
      </c>
      <c r="P8650">
        <f>(C8650-Key!$B$1)*24</f>
        <v>5.5833333333721384</v>
      </c>
      <c r="Q8650">
        <f>(Key!$B$2-'17.1'!C8650)*24</f>
        <v>-2.6333333333604969</v>
      </c>
      <c r="R8650" s="3">
        <f>C8650-(M8650-Key!$B$5)/(24*Key!$B$6)</f>
        <v>44130.845907407405</v>
      </c>
      <c r="S8650">
        <f>M8650-Key!$B$5</f>
        <v>14.92</v>
      </c>
      <c r="T8650" s="2">
        <f t="shared" si="675"/>
        <v>44129.861111111109</v>
      </c>
      <c r="U8650" t="str">
        <f t="shared" si="676"/>
        <v>10-25-2020 20:40</v>
      </c>
      <c r="V8650">
        <f>IFERROR(IF(W8650=Z8650,VLOOKUP($U8650,[1]C8842!$G$2:$M$145,3,FALSE),0),0)</f>
        <v>0</v>
      </c>
      <c r="W8650">
        <f>VLOOKUP(RIGHT($V$1,5),Key!$A$9:$B$14,2,FALSE)</f>
        <v>10.199999999999999</v>
      </c>
      <c r="X8650">
        <f t="shared" si="679"/>
        <v>0</v>
      </c>
      <c r="Y8650">
        <f>VLOOKUP(RIGHT($X$1,5),Key!$A$9:$B$14,2,FALSE)</f>
        <v>3.7</v>
      </c>
      <c r="Z8650">
        <f t="shared" si="677"/>
        <v>10.199999999999999</v>
      </c>
      <c r="AA8650">
        <f t="shared" si="678"/>
        <v>0</v>
      </c>
    </row>
    <row r="8651" spans="1:27" x14ac:dyDescent="0.3">
      <c r="A8651">
        <v>100067</v>
      </c>
      <c r="B8651">
        <v>230922</v>
      </c>
      <c r="C8651" s="3">
        <v>44130.859722222223</v>
      </c>
      <c r="D8651">
        <v>3</v>
      </c>
      <c r="E8651">
        <v>2</v>
      </c>
      <c r="F8651" t="s">
        <v>26</v>
      </c>
      <c r="G8651">
        <v>1</v>
      </c>
      <c r="H8651">
        <v>63.488280000000003</v>
      </c>
      <c r="I8651">
        <v>14.808590000000001</v>
      </c>
      <c r="J8651">
        <v>0.87109380000000003</v>
      </c>
      <c r="K8651">
        <v>96.039060000000006</v>
      </c>
      <c r="L8651" s="3">
        <v>44130.61041666667</v>
      </c>
      <c r="M8651">
        <v>17.18</v>
      </c>
      <c r="N8651" t="s">
        <v>28</v>
      </c>
      <c r="P8651">
        <f>(C8651-Key!$B$1)*24</f>
        <v>5.5833333333721384</v>
      </c>
      <c r="Q8651">
        <f>(Key!$B$2-'17.1'!C8651)*24</f>
        <v>-2.6333333333604969</v>
      </c>
      <c r="R8651" s="3">
        <f>C8651-(M8651-Key!$B$5)/(24*Key!$B$6)</f>
        <v>44130.845907407405</v>
      </c>
      <c r="S8651">
        <f>M8651-Key!$B$5</f>
        <v>14.92</v>
      </c>
      <c r="T8651" s="2">
        <f t="shared" si="675"/>
        <v>44129.861111111109</v>
      </c>
      <c r="U8651" t="str">
        <f t="shared" si="676"/>
        <v>10-25-2020 20:40</v>
      </c>
      <c r="V8651">
        <f>IFERROR(IF(W8651=Z8651,VLOOKUP($U8651,[1]C8842!$G$2:$M$145,3,FALSE),0),0)</f>
        <v>0</v>
      </c>
      <c r="W8651">
        <f>VLOOKUP(RIGHT($V$1,5),Key!$A$9:$B$14,2,FALSE)</f>
        <v>10.199999999999999</v>
      </c>
      <c r="X8651">
        <f t="shared" si="679"/>
        <v>0</v>
      </c>
      <c r="Y8651">
        <f>VLOOKUP(RIGHT($X$1,5),Key!$A$9:$B$14,2,FALSE)</f>
        <v>3.7</v>
      </c>
      <c r="Z8651">
        <f t="shared" si="677"/>
        <v>10.199999999999999</v>
      </c>
      <c r="AA8651">
        <f t="shared" si="678"/>
        <v>0</v>
      </c>
    </row>
    <row r="8652" spans="1:27" x14ac:dyDescent="0.3">
      <c r="A8652">
        <v>100067</v>
      </c>
      <c r="B8652">
        <v>230922</v>
      </c>
      <c r="C8652" s="3">
        <v>44130.859722222223</v>
      </c>
      <c r="D8652">
        <v>1</v>
      </c>
      <c r="E8652">
        <v>1</v>
      </c>
      <c r="F8652" t="s">
        <v>25</v>
      </c>
      <c r="G8652">
        <v>1</v>
      </c>
      <c r="H8652">
        <v>65.988280000000003</v>
      </c>
      <c r="I8652">
        <v>16.679690000000001</v>
      </c>
      <c r="J8652">
        <v>0.9140625</v>
      </c>
      <c r="K8652">
        <v>58.023440000000001</v>
      </c>
      <c r="L8652" s="3">
        <v>44130.61041666667</v>
      </c>
      <c r="M8652">
        <v>17.18</v>
      </c>
      <c r="N8652" t="s">
        <v>28</v>
      </c>
      <c r="P8652">
        <f>(C8652-Key!$B$1)*24</f>
        <v>5.5833333333721384</v>
      </c>
      <c r="Q8652">
        <f>(Key!$B$2-'17.1'!C8652)*24</f>
        <v>-2.6333333333604969</v>
      </c>
      <c r="R8652" s="3">
        <f>C8652-(M8652-Key!$B$5)/(24*Key!$B$6)</f>
        <v>44130.845907407405</v>
      </c>
      <c r="S8652">
        <f>M8652-Key!$B$5</f>
        <v>14.92</v>
      </c>
      <c r="T8652" s="2">
        <f t="shared" si="675"/>
        <v>44129.861111111109</v>
      </c>
      <c r="U8652" t="str">
        <f t="shared" si="676"/>
        <v>10-25-2020 20:40</v>
      </c>
      <c r="V8652">
        <f>IFERROR(IF(W8652=Z8652,VLOOKUP($U8652,[1]C8842!$G$2:$M$145,3,FALSE),0),0)</f>
        <v>0</v>
      </c>
      <c r="W8652">
        <f>VLOOKUP(RIGHT($V$1,5),Key!$A$9:$B$14,2,FALSE)</f>
        <v>10.199999999999999</v>
      </c>
      <c r="X8652">
        <f t="shared" si="679"/>
        <v>0</v>
      </c>
      <c r="Y8652">
        <f>VLOOKUP(RIGHT($X$1,5),Key!$A$9:$B$14,2,FALSE)</f>
        <v>3.7</v>
      </c>
      <c r="Z8652">
        <f t="shared" si="677"/>
        <v>10.199999999999999</v>
      </c>
      <c r="AA8652">
        <f t="shared" si="678"/>
        <v>0</v>
      </c>
    </row>
    <row r="8653" spans="1:27" x14ac:dyDescent="0.3">
      <c r="A8653">
        <v>100067</v>
      </c>
      <c r="B8653">
        <v>230922</v>
      </c>
      <c r="C8653" s="3">
        <v>44130.859722222223</v>
      </c>
      <c r="D8653">
        <v>1</v>
      </c>
      <c r="E8653">
        <v>1</v>
      </c>
      <c r="F8653" t="s">
        <v>25</v>
      </c>
      <c r="G8653">
        <v>1</v>
      </c>
      <c r="H8653">
        <v>63.722659999999998</v>
      </c>
      <c r="I8653">
        <v>18.570309999999999</v>
      </c>
      <c r="J8653">
        <v>1.0234380000000001</v>
      </c>
      <c r="K8653">
        <v>57.023440000000001</v>
      </c>
      <c r="L8653" s="3">
        <v>44130.61041666667</v>
      </c>
      <c r="M8653">
        <v>17.18</v>
      </c>
      <c r="N8653" t="s">
        <v>28</v>
      </c>
      <c r="P8653">
        <f>(C8653-Key!$B$1)*24</f>
        <v>5.5833333333721384</v>
      </c>
      <c r="Q8653">
        <f>(Key!$B$2-'17.1'!C8653)*24</f>
        <v>-2.6333333333604969</v>
      </c>
      <c r="R8653" s="3">
        <f>C8653-(M8653-Key!$B$5)/(24*Key!$B$6)</f>
        <v>44130.845907407405</v>
      </c>
      <c r="S8653">
        <f>M8653-Key!$B$5</f>
        <v>14.92</v>
      </c>
      <c r="T8653" s="2">
        <f t="shared" si="675"/>
        <v>44129.861111111109</v>
      </c>
      <c r="U8653" t="str">
        <f t="shared" si="676"/>
        <v>10-25-2020 20:40</v>
      </c>
      <c r="V8653">
        <f>IFERROR(IF(W8653=Z8653,VLOOKUP($U8653,[1]C8842!$G$2:$M$145,3,FALSE),0),0)</f>
        <v>0</v>
      </c>
      <c r="W8653">
        <f>VLOOKUP(RIGHT($V$1,5),Key!$A$9:$B$14,2,FALSE)</f>
        <v>10.199999999999999</v>
      </c>
      <c r="X8653">
        <f t="shared" si="679"/>
        <v>0</v>
      </c>
      <c r="Y8653">
        <f>VLOOKUP(RIGHT($X$1,5),Key!$A$9:$B$14,2,FALSE)</f>
        <v>3.7</v>
      </c>
      <c r="Z8653">
        <f t="shared" si="677"/>
        <v>10.199999999999999</v>
      </c>
      <c r="AA8653">
        <f t="shared" si="678"/>
        <v>0</v>
      </c>
    </row>
    <row r="8654" spans="1:27" x14ac:dyDescent="0.3">
      <c r="A8654">
        <v>100067</v>
      </c>
      <c r="B8654">
        <v>230922</v>
      </c>
      <c r="C8654" s="3">
        <v>44130.859722222223</v>
      </c>
      <c r="D8654">
        <v>0</v>
      </c>
      <c r="E8654">
        <v>2</v>
      </c>
      <c r="F8654" t="s">
        <v>25</v>
      </c>
      <c r="G8654">
        <v>1</v>
      </c>
      <c r="H8654">
        <v>63.246090000000002</v>
      </c>
      <c r="I8654">
        <v>18.152339999999999</v>
      </c>
      <c r="J8654">
        <v>1.015625</v>
      </c>
      <c r="K8654">
        <v>44.019530000000003</v>
      </c>
      <c r="L8654" s="3">
        <v>44130.61041666667</v>
      </c>
      <c r="M8654">
        <v>17.18</v>
      </c>
      <c r="N8654" t="s">
        <v>28</v>
      </c>
      <c r="P8654">
        <f>(C8654-Key!$B$1)*24</f>
        <v>5.5833333333721384</v>
      </c>
      <c r="Q8654">
        <f>(Key!$B$2-'17.1'!C8654)*24</f>
        <v>-2.6333333333604969</v>
      </c>
      <c r="R8654" s="3">
        <f>C8654-(M8654-Key!$B$5)/(24*Key!$B$6)</f>
        <v>44130.845907407405</v>
      </c>
      <c r="S8654">
        <f>M8654-Key!$B$5</f>
        <v>14.92</v>
      </c>
      <c r="T8654" s="2">
        <f t="shared" si="675"/>
        <v>44129.861111111109</v>
      </c>
      <c r="U8654" t="str">
        <f t="shared" si="676"/>
        <v>10-25-2020 20:40</v>
      </c>
      <c r="V8654">
        <f>IFERROR(IF(W8654=Z8654,VLOOKUP($U8654,[1]C8842!$G$2:$M$145,3,FALSE),0),0)</f>
        <v>0</v>
      </c>
      <c r="W8654">
        <f>VLOOKUP(RIGHT($V$1,5),Key!$A$9:$B$14,2,FALSE)</f>
        <v>10.199999999999999</v>
      </c>
      <c r="X8654">
        <f t="shared" si="679"/>
        <v>0</v>
      </c>
      <c r="Y8654">
        <f>VLOOKUP(RIGHT($X$1,5),Key!$A$9:$B$14,2,FALSE)</f>
        <v>3.7</v>
      </c>
      <c r="Z8654">
        <f t="shared" si="677"/>
        <v>10.199999999999999</v>
      </c>
      <c r="AA8654">
        <f t="shared" si="678"/>
        <v>0</v>
      </c>
    </row>
    <row r="8655" spans="1:27" x14ac:dyDescent="0.3">
      <c r="A8655">
        <v>100067</v>
      </c>
      <c r="B8655">
        <v>230922</v>
      </c>
      <c r="C8655" s="3">
        <v>44130.859722222223</v>
      </c>
      <c r="D8655">
        <v>1</v>
      </c>
      <c r="E8655">
        <v>1</v>
      </c>
      <c r="F8655" t="s">
        <v>25</v>
      </c>
      <c r="G8655">
        <v>1</v>
      </c>
      <c r="H8655">
        <v>70.75</v>
      </c>
      <c r="I8655">
        <v>14.70313</v>
      </c>
      <c r="J8655">
        <v>0.77734380000000003</v>
      </c>
      <c r="K8655">
        <v>58.023440000000001</v>
      </c>
      <c r="L8655" s="3">
        <v>44130.61041666667</v>
      </c>
      <c r="M8655">
        <v>17.18</v>
      </c>
      <c r="N8655" t="s">
        <v>28</v>
      </c>
      <c r="P8655">
        <f>(C8655-Key!$B$1)*24</f>
        <v>5.5833333333721384</v>
      </c>
      <c r="Q8655">
        <f>(Key!$B$2-'17.1'!C8655)*24</f>
        <v>-2.6333333333604969</v>
      </c>
      <c r="R8655" s="3">
        <f>C8655-(M8655-Key!$B$5)/(24*Key!$B$6)</f>
        <v>44130.845907407405</v>
      </c>
      <c r="S8655">
        <f>M8655-Key!$B$5</f>
        <v>14.92</v>
      </c>
      <c r="T8655" s="2">
        <f t="shared" si="675"/>
        <v>44129.861111111109</v>
      </c>
      <c r="U8655" t="str">
        <f t="shared" si="676"/>
        <v>10-25-2020 20:40</v>
      </c>
      <c r="V8655">
        <f>IFERROR(IF(W8655=Z8655,VLOOKUP($U8655,[1]C8842!$G$2:$M$145,3,FALSE),0),0)</f>
        <v>0</v>
      </c>
      <c r="W8655">
        <f>VLOOKUP(RIGHT($V$1,5),Key!$A$9:$B$14,2,FALSE)</f>
        <v>10.199999999999999</v>
      </c>
      <c r="X8655">
        <f t="shared" si="679"/>
        <v>0</v>
      </c>
      <c r="Y8655">
        <f>VLOOKUP(RIGHT($X$1,5),Key!$A$9:$B$14,2,FALSE)</f>
        <v>3.7</v>
      </c>
      <c r="Z8655">
        <f t="shared" si="677"/>
        <v>10.199999999999999</v>
      </c>
      <c r="AA8655">
        <f t="shared" si="678"/>
        <v>0</v>
      </c>
    </row>
    <row r="8656" spans="1:27" x14ac:dyDescent="0.3">
      <c r="A8656">
        <v>100067</v>
      </c>
      <c r="B8656">
        <v>230922</v>
      </c>
      <c r="C8656" s="3">
        <v>44130.859722222223</v>
      </c>
      <c r="D8656">
        <v>1</v>
      </c>
      <c r="E8656">
        <v>1</v>
      </c>
      <c r="F8656" t="s">
        <v>25</v>
      </c>
      <c r="G8656">
        <v>1</v>
      </c>
      <c r="H8656">
        <v>66.410160000000005</v>
      </c>
      <c r="I8656">
        <v>19.88672</v>
      </c>
      <c r="J8656">
        <v>1.035156</v>
      </c>
      <c r="K8656">
        <v>59.023440000000001</v>
      </c>
      <c r="L8656" s="3">
        <v>44130.61041666667</v>
      </c>
      <c r="M8656">
        <v>17.18</v>
      </c>
      <c r="N8656" t="s">
        <v>28</v>
      </c>
      <c r="P8656">
        <f>(C8656-Key!$B$1)*24</f>
        <v>5.5833333333721384</v>
      </c>
      <c r="Q8656">
        <f>(Key!$B$2-'17.1'!C8656)*24</f>
        <v>-2.6333333333604969</v>
      </c>
      <c r="R8656" s="3">
        <f>C8656-(M8656-Key!$B$5)/(24*Key!$B$6)</f>
        <v>44130.845907407405</v>
      </c>
      <c r="S8656">
        <f>M8656-Key!$B$5</f>
        <v>14.92</v>
      </c>
      <c r="T8656" s="2">
        <f t="shared" si="675"/>
        <v>44129.861111111109</v>
      </c>
      <c r="U8656" t="str">
        <f t="shared" si="676"/>
        <v>10-25-2020 20:40</v>
      </c>
      <c r="V8656">
        <f>IFERROR(IF(W8656=Z8656,VLOOKUP($U8656,[1]C8842!$G$2:$M$145,3,FALSE),0),0)</f>
        <v>0</v>
      </c>
      <c r="W8656">
        <f>VLOOKUP(RIGHT($V$1,5),Key!$A$9:$B$14,2,FALSE)</f>
        <v>10.199999999999999</v>
      </c>
      <c r="X8656">
        <f t="shared" si="679"/>
        <v>0</v>
      </c>
      <c r="Y8656">
        <f>VLOOKUP(RIGHT($X$1,5),Key!$A$9:$B$14,2,FALSE)</f>
        <v>3.7</v>
      </c>
      <c r="Z8656">
        <f t="shared" si="677"/>
        <v>10.199999999999999</v>
      </c>
      <c r="AA8656">
        <f t="shared" si="678"/>
        <v>0</v>
      </c>
    </row>
    <row r="8657" spans="1:27" x14ac:dyDescent="0.3">
      <c r="A8657">
        <v>100067</v>
      </c>
      <c r="B8657">
        <v>230922</v>
      </c>
      <c r="C8657" s="3">
        <v>44130.859722222223</v>
      </c>
      <c r="D8657">
        <v>0</v>
      </c>
      <c r="E8657">
        <v>2</v>
      </c>
      <c r="F8657" t="s">
        <v>25</v>
      </c>
      <c r="G8657">
        <v>1</v>
      </c>
      <c r="H8657">
        <v>62.257809999999999</v>
      </c>
      <c r="I8657">
        <v>15.351559999999999</v>
      </c>
      <c r="J8657">
        <v>0.91015630000000003</v>
      </c>
      <c r="K8657">
        <v>44.019530000000003</v>
      </c>
      <c r="L8657" s="3">
        <v>44130.61041666667</v>
      </c>
      <c r="M8657">
        <v>17.18</v>
      </c>
      <c r="N8657" t="s">
        <v>28</v>
      </c>
      <c r="P8657">
        <f>(C8657-Key!$B$1)*24</f>
        <v>5.5833333333721384</v>
      </c>
      <c r="Q8657">
        <f>(Key!$B$2-'17.1'!C8657)*24</f>
        <v>-2.6333333333604969</v>
      </c>
      <c r="R8657" s="3">
        <f>C8657-(M8657-Key!$B$5)/(24*Key!$B$6)</f>
        <v>44130.845907407405</v>
      </c>
      <c r="S8657">
        <f>M8657-Key!$B$5</f>
        <v>14.92</v>
      </c>
      <c r="T8657" s="2">
        <f t="shared" si="675"/>
        <v>44129.861111111109</v>
      </c>
      <c r="U8657" t="str">
        <f t="shared" si="676"/>
        <v>10-25-2020 20:40</v>
      </c>
      <c r="V8657">
        <f>IFERROR(IF(W8657=Z8657,VLOOKUP($U8657,[1]C8842!$G$2:$M$145,3,FALSE),0),0)</f>
        <v>0</v>
      </c>
      <c r="W8657">
        <f>VLOOKUP(RIGHT($V$1,5),Key!$A$9:$B$14,2,FALSE)</f>
        <v>10.199999999999999</v>
      </c>
      <c r="X8657">
        <f t="shared" si="679"/>
        <v>0</v>
      </c>
      <c r="Y8657">
        <f>VLOOKUP(RIGHT($X$1,5),Key!$A$9:$B$14,2,FALSE)</f>
        <v>3.7</v>
      </c>
      <c r="Z8657">
        <f t="shared" si="677"/>
        <v>10.199999999999999</v>
      </c>
      <c r="AA8657">
        <f t="shared" si="678"/>
        <v>0</v>
      </c>
    </row>
    <row r="8658" spans="1:27" x14ac:dyDescent="0.3">
      <c r="A8658">
        <v>100067</v>
      </c>
      <c r="B8658">
        <v>230922</v>
      </c>
      <c r="C8658" s="3">
        <v>44130.859722222223</v>
      </c>
      <c r="D8658">
        <v>1</v>
      </c>
      <c r="E8658">
        <v>1</v>
      </c>
      <c r="F8658" t="s">
        <v>25</v>
      </c>
      <c r="G8658">
        <v>1</v>
      </c>
      <c r="H8658">
        <v>65.652339999999995</v>
      </c>
      <c r="I8658">
        <v>15.30078</v>
      </c>
      <c r="J8658">
        <v>0.859375</v>
      </c>
      <c r="K8658">
        <v>59.023440000000001</v>
      </c>
      <c r="L8658" s="3">
        <v>44130.61041666667</v>
      </c>
      <c r="M8658">
        <v>17.18</v>
      </c>
      <c r="N8658" t="s">
        <v>28</v>
      </c>
      <c r="P8658">
        <f>(C8658-Key!$B$1)*24</f>
        <v>5.5833333333721384</v>
      </c>
      <c r="Q8658">
        <f>(Key!$B$2-'17.1'!C8658)*24</f>
        <v>-2.6333333333604969</v>
      </c>
      <c r="R8658" s="3">
        <f>C8658-(M8658-Key!$B$5)/(24*Key!$B$6)</f>
        <v>44130.845907407405</v>
      </c>
      <c r="S8658">
        <f>M8658-Key!$B$5</f>
        <v>14.92</v>
      </c>
      <c r="T8658" s="2">
        <f t="shared" si="675"/>
        <v>44129.861111111109</v>
      </c>
      <c r="U8658" t="str">
        <f t="shared" si="676"/>
        <v>10-25-2020 20:40</v>
      </c>
      <c r="V8658">
        <f>IFERROR(IF(W8658=Z8658,VLOOKUP($U8658,[1]C8842!$G$2:$M$145,3,FALSE),0),0)</f>
        <v>0</v>
      </c>
      <c r="W8658">
        <f>VLOOKUP(RIGHT($V$1,5),Key!$A$9:$B$14,2,FALSE)</f>
        <v>10.199999999999999</v>
      </c>
      <c r="X8658">
        <f t="shared" si="679"/>
        <v>0</v>
      </c>
      <c r="Y8658">
        <f>VLOOKUP(RIGHT($X$1,5),Key!$A$9:$B$14,2,FALSE)</f>
        <v>3.7</v>
      </c>
      <c r="Z8658">
        <f t="shared" si="677"/>
        <v>10.199999999999999</v>
      </c>
      <c r="AA8658">
        <f t="shared" si="678"/>
        <v>0</v>
      </c>
    </row>
    <row r="8659" spans="1:27" x14ac:dyDescent="0.3">
      <c r="A8659">
        <v>100067</v>
      </c>
      <c r="B8659">
        <v>230922</v>
      </c>
      <c r="C8659" s="3">
        <v>44130.859722222223</v>
      </c>
      <c r="D8659">
        <v>3</v>
      </c>
      <c r="E8659">
        <v>2</v>
      </c>
      <c r="F8659" t="s">
        <v>26</v>
      </c>
      <c r="G8659">
        <v>1</v>
      </c>
      <c r="H8659">
        <v>67.957030000000003</v>
      </c>
      <c r="I8659">
        <v>18.05078</v>
      </c>
      <c r="J8659">
        <v>0.94140630000000003</v>
      </c>
      <c r="K8659">
        <v>92.039060000000006</v>
      </c>
      <c r="L8659" s="3">
        <v>44130.61041666667</v>
      </c>
      <c r="M8659">
        <v>17.18</v>
      </c>
      <c r="N8659" t="s">
        <v>28</v>
      </c>
      <c r="P8659">
        <f>(C8659-Key!$B$1)*24</f>
        <v>5.5833333333721384</v>
      </c>
      <c r="Q8659">
        <f>(Key!$B$2-'17.1'!C8659)*24</f>
        <v>-2.6333333333604969</v>
      </c>
      <c r="R8659" s="3">
        <f>C8659-(M8659-Key!$B$5)/(24*Key!$B$6)</f>
        <v>44130.845907407405</v>
      </c>
      <c r="S8659">
        <f>M8659-Key!$B$5</f>
        <v>14.92</v>
      </c>
      <c r="T8659" s="2">
        <f t="shared" si="675"/>
        <v>44129.861111111109</v>
      </c>
      <c r="U8659" t="str">
        <f t="shared" si="676"/>
        <v>10-25-2020 20:40</v>
      </c>
      <c r="V8659">
        <f>IFERROR(IF(W8659=Z8659,VLOOKUP($U8659,[1]C8842!$G$2:$M$145,3,FALSE),0),0)</f>
        <v>0</v>
      </c>
      <c r="W8659">
        <f>VLOOKUP(RIGHT($V$1,5),Key!$A$9:$B$14,2,FALSE)</f>
        <v>10.199999999999999</v>
      </c>
      <c r="X8659">
        <f t="shared" si="679"/>
        <v>0</v>
      </c>
      <c r="Y8659">
        <f>VLOOKUP(RIGHT($X$1,5),Key!$A$9:$B$14,2,FALSE)</f>
        <v>3.7</v>
      </c>
      <c r="Z8659">
        <f t="shared" si="677"/>
        <v>10.199999999999999</v>
      </c>
      <c r="AA8659">
        <f t="shared" si="678"/>
        <v>0</v>
      </c>
    </row>
    <row r="8660" spans="1:27" x14ac:dyDescent="0.3">
      <c r="A8660">
        <v>100067</v>
      </c>
      <c r="B8660">
        <v>230922</v>
      </c>
      <c r="C8660" s="3">
        <v>44130.859722222223</v>
      </c>
      <c r="D8660">
        <v>1</v>
      </c>
      <c r="E8660">
        <v>1</v>
      </c>
      <c r="F8660" t="s">
        <v>25</v>
      </c>
      <c r="G8660">
        <v>1</v>
      </c>
      <c r="H8660">
        <v>65.992189999999994</v>
      </c>
      <c r="I8660">
        <v>14.64063</v>
      </c>
      <c r="J8660">
        <v>0.83203130000000003</v>
      </c>
      <c r="K8660">
        <v>56.023440000000001</v>
      </c>
      <c r="L8660" s="3">
        <v>44130.61041666667</v>
      </c>
      <c r="M8660">
        <v>17.18</v>
      </c>
      <c r="N8660" t="s">
        <v>28</v>
      </c>
      <c r="P8660">
        <f>(C8660-Key!$B$1)*24</f>
        <v>5.5833333333721384</v>
      </c>
      <c r="Q8660">
        <f>(Key!$B$2-'17.1'!C8660)*24</f>
        <v>-2.6333333333604969</v>
      </c>
      <c r="R8660" s="3">
        <f>C8660-(M8660-Key!$B$5)/(24*Key!$B$6)</f>
        <v>44130.845907407405</v>
      </c>
      <c r="S8660">
        <f>M8660-Key!$B$5</f>
        <v>14.92</v>
      </c>
      <c r="T8660" s="2">
        <f t="shared" si="675"/>
        <v>44129.861111111109</v>
      </c>
      <c r="U8660" t="str">
        <f t="shared" si="676"/>
        <v>10-25-2020 20:40</v>
      </c>
      <c r="V8660">
        <f>IFERROR(IF(W8660=Z8660,VLOOKUP($U8660,[1]C8842!$G$2:$M$145,3,FALSE),0),0)</f>
        <v>0</v>
      </c>
      <c r="W8660">
        <f>VLOOKUP(RIGHT($V$1,5),Key!$A$9:$B$14,2,FALSE)</f>
        <v>10.199999999999999</v>
      </c>
      <c r="X8660">
        <f t="shared" si="679"/>
        <v>0</v>
      </c>
      <c r="Y8660">
        <f>VLOOKUP(RIGHT($X$1,5),Key!$A$9:$B$14,2,FALSE)</f>
        <v>3.7</v>
      </c>
      <c r="Z8660">
        <f t="shared" si="677"/>
        <v>10.199999999999999</v>
      </c>
      <c r="AA8660">
        <f t="shared" si="678"/>
        <v>0</v>
      </c>
    </row>
    <row r="8661" spans="1:27" x14ac:dyDescent="0.3">
      <c r="A8661">
        <v>100067</v>
      </c>
      <c r="B8661">
        <v>230922</v>
      </c>
      <c r="C8661" s="3">
        <v>44130.859722222223</v>
      </c>
      <c r="D8661">
        <v>0</v>
      </c>
      <c r="E8661">
        <v>2</v>
      </c>
      <c r="F8661" t="s">
        <v>25</v>
      </c>
      <c r="G8661">
        <v>1</v>
      </c>
      <c r="H8661">
        <v>67.925780000000003</v>
      </c>
      <c r="I8661">
        <v>18.30078</v>
      </c>
      <c r="J8661">
        <v>0.94921880000000003</v>
      </c>
      <c r="K8661">
        <v>46.019530000000003</v>
      </c>
      <c r="L8661" s="3">
        <v>44130.61041666667</v>
      </c>
      <c r="M8661">
        <v>17.18</v>
      </c>
      <c r="N8661" t="s">
        <v>28</v>
      </c>
      <c r="P8661">
        <f>(C8661-Key!$B$1)*24</f>
        <v>5.5833333333721384</v>
      </c>
      <c r="Q8661">
        <f>(Key!$B$2-'17.1'!C8661)*24</f>
        <v>-2.6333333333604969</v>
      </c>
      <c r="R8661" s="3">
        <f>C8661-(M8661-Key!$B$5)/(24*Key!$B$6)</f>
        <v>44130.845907407405</v>
      </c>
      <c r="S8661">
        <f>M8661-Key!$B$5</f>
        <v>14.92</v>
      </c>
      <c r="T8661" s="2">
        <f t="shared" si="675"/>
        <v>44129.861111111109</v>
      </c>
      <c r="U8661" t="str">
        <f t="shared" si="676"/>
        <v>10-25-2020 20:40</v>
      </c>
      <c r="V8661">
        <f>IFERROR(IF(W8661=Z8661,VLOOKUP($U8661,[1]C8842!$G$2:$M$145,3,FALSE),0),0)</f>
        <v>0</v>
      </c>
      <c r="W8661">
        <f>VLOOKUP(RIGHT($V$1,5),Key!$A$9:$B$14,2,FALSE)</f>
        <v>10.199999999999999</v>
      </c>
      <c r="X8661">
        <f t="shared" si="679"/>
        <v>0</v>
      </c>
      <c r="Y8661">
        <f>VLOOKUP(RIGHT($X$1,5),Key!$A$9:$B$14,2,FALSE)</f>
        <v>3.7</v>
      </c>
      <c r="Z8661">
        <f t="shared" si="677"/>
        <v>10.199999999999999</v>
      </c>
      <c r="AA8661">
        <f t="shared" si="678"/>
        <v>0</v>
      </c>
    </row>
    <row r="8662" spans="1:27" x14ac:dyDescent="0.3">
      <c r="A8662">
        <v>100067</v>
      </c>
      <c r="B8662">
        <v>230922</v>
      </c>
      <c r="C8662" s="3">
        <v>44130.859722222223</v>
      </c>
      <c r="D8662">
        <v>1</v>
      </c>
      <c r="E8662">
        <v>1</v>
      </c>
      <c r="F8662" t="s">
        <v>25</v>
      </c>
      <c r="G8662">
        <v>1</v>
      </c>
      <c r="H8662">
        <v>67.523439999999994</v>
      </c>
      <c r="I8662">
        <v>16.60547</v>
      </c>
      <c r="J8662">
        <v>0.890625</v>
      </c>
      <c r="K8662">
        <v>58.023440000000001</v>
      </c>
      <c r="L8662" s="3">
        <v>44130.61041666667</v>
      </c>
      <c r="M8662">
        <v>17.18</v>
      </c>
      <c r="N8662" t="s">
        <v>28</v>
      </c>
      <c r="P8662">
        <f>(C8662-Key!$B$1)*24</f>
        <v>5.5833333333721384</v>
      </c>
      <c r="Q8662">
        <f>(Key!$B$2-'17.1'!C8662)*24</f>
        <v>-2.6333333333604969</v>
      </c>
      <c r="R8662" s="3">
        <f>C8662-(M8662-Key!$B$5)/(24*Key!$B$6)</f>
        <v>44130.845907407405</v>
      </c>
      <c r="S8662">
        <f>M8662-Key!$B$5</f>
        <v>14.92</v>
      </c>
      <c r="T8662" s="2">
        <f t="shared" si="675"/>
        <v>44129.861111111109</v>
      </c>
      <c r="U8662" t="str">
        <f t="shared" si="676"/>
        <v>10-25-2020 20:40</v>
      </c>
      <c r="V8662">
        <f>IFERROR(IF(W8662=Z8662,VLOOKUP($U8662,[1]C8842!$G$2:$M$145,3,FALSE),0),0)</f>
        <v>0</v>
      </c>
      <c r="W8662">
        <f>VLOOKUP(RIGHT($V$1,5),Key!$A$9:$B$14,2,FALSE)</f>
        <v>10.199999999999999</v>
      </c>
      <c r="X8662">
        <f t="shared" si="679"/>
        <v>0</v>
      </c>
      <c r="Y8662">
        <f>VLOOKUP(RIGHT($X$1,5),Key!$A$9:$B$14,2,FALSE)</f>
        <v>3.7</v>
      </c>
      <c r="Z8662">
        <f t="shared" si="677"/>
        <v>10.199999999999999</v>
      </c>
      <c r="AA8662">
        <f t="shared" si="678"/>
        <v>0</v>
      </c>
    </row>
    <row r="8663" spans="1:27" x14ac:dyDescent="0.3">
      <c r="A8663">
        <v>100067</v>
      </c>
      <c r="B8663">
        <v>230922</v>
      </c>
      <c r="C8663" s="3">
        <v>44130.859722222223</v>
      </c>
      <c r="D8663">
        <v>0</v>
      </c>
      <c r="E8663">
        <v>2</v>
      </c>
      <c r="F8663" t="s">
        <v>25</v>
      </c>
      <c r="G8663">
        <v>4</v>
      </c>
      <c r="H8663">
        <v>55.171880000000002</v>
      </c>
      <c r="I8663">
        <v>75.96875</v>
      </c>
      <c r="J8663">
        <v>3.953125</v>
      </c>
      <c r="K8663">
        <v>46.019530000000003</v>
      </c>
      <c r="L8663" s="3">
        <v>44130.61041666667</v>
      </c>
      <c r="M8663">
        <v>17.18</v>
      </c>
      <c r="N8663" t="s">
        <v>28</v>
      </c>
      <c r="P8663">
        <f>(C8663-Key!$B$1)*24</f>
        <v>5.5833333333721384</v>
      </c>
      <c r="Q8663">
        <f>(Key!$B$2-'17.1'!C8663)*24</f>
        <v>-2.6333333333604969</v>
      </c>
      <c r="R8663" s="3">
        <f>C8663-(M8663-Key!$B$5)/(24*Key!$B$6)</f>
        <v>44130.845907407405</v>
      </c>
      <c r="S8663">
        <f>M8663-Key!$B$5</f>
        <v>14.92</v>
      </c>
      <c r="T8663" s="2">
        <f t="shared" si="675"/>
        <v>44129.861111111109</v>
      </c>
      <c r="U8663" t="str">
        <f t="shared" si="676"/>
        <v>10-25-2020 20:40</v>
      </c>
      <c r="V8663">
        <f>IFERROR(IF(W8663=Z8663,VLOOKUP($U8663,[1]C8842!$G$2:$M$145,3,FALSE),0),0)</f>
        <v>0</v>
      </c>
      <c r="W8663">
        <f>VLOOKUP(RIGHT($V$1,5),Key!$A$9:$B$14,2,FALSE)</f>
        <v>10.199999999999999</v>
      </c>
      <c r="X8663">
        <f t="shared" si="679"/>
        <v>0</v>
      </c>
      <c r="Y8663">
        <f>VLOOKUP(RIGHT($X$1,5),Key!$A$9:$B$14,2,FALSE)</f>
        <v>3.7</v>
      </c>
      <c r="Z8663">
        <f t="shared" si="677"/>
        <v>10.199999999999999</v>
      </c>
      <c r="AA8663">
        <f t="shared" si="678"/>
        <v>0</v>
      </c>
    </row>
    <row r="8664" spans="1:27" x14ac:dyDescent="0.3">
      <c r="A8664">
        <v>100067</v>
      </c>
      <c r="B8664">
        <v>230922</v>
      </c>
      <c r="C8664" s="3">
        <v>44130.859722222223</v>
      </c>
      <c r="D8664">
        <v>1</v>
      </c>
      <c r="E8664">
        <v>1</v>
      </c>
      <c r="F8664" t="s">
        <v>25</v>
      </c>
      <c r="G8664">
        <v>4</v>
      </c>
      <c r="H8664">
        <v>63.574219999999997</v>
      </c>
      <c r="I8664">
        <v>71.363280000000003</v>
      </c>
      <c r="J8664">
        <v>3.2382810000000002</v>
      </c>
      <c r="K8664">
        <v>58.023440000000001</v>
      </c>
      <c r="L8664" s="3">
        <v>44130.61041666667</v>
      </c>
      <c r="M8664">
        <v>17.18</v>
      </c>
      <c r="N8664" t="s">
        <v>28</v>
      </c>
      <c r="P8664">
        <f>(C8664-Key!$B$1)*24</f>
        <v>5.5833333333721384</v>
      </c>
      <c r="Q8664">
        <f>(Key!$B$2-'17.1'!C8664)*24</f>
        <v>-2.6333333333604969</v>
      </c>
      <c r="R8664" s="3">
        <f>C8664-(M8664-Key!$B$5)/(24*Key!$B$6)</f>
        <v>44130.845907407405</v>
      </c>
      <c r="S8664">
        <f>M8664-Key!$B$5</f>
        <v>14.92</v>
      </c>
      <c r="T8664" s="2">
        <f t="shared" si="675"/>
        <v>44129.861111111109</v>
      </c>
      <c r="U8664" t="str">
        <f t="shared" si="676"/>
        <v>10-25-2020 20:40</v>
      </c>
      <c r="V8664">
        <f>IFERROR(IF(W8664=Z8664,VLOOKUP($U8664,[1]C8842!$G$2:$M$145,3,FALSE),0),0)</f>
        <v>0</v>
      </c>
      <c r="W8664">
        <f>VLOOKUP(RIGHT($V$1,5),Key!$A$9:$B$14,2,FALSE)</f>
        <v>10.199999999999999</v>
      </c>
      <c r="X8664">
        <f t="shared" si="679"/>
        <v>0</v>
      </c>
      <c r="Y8664">
        <f>VLOOKUP(RIGHT($X$1,5),Key!$A$9:$B$14,2,FALSE)</f>
        <v>3.7</v>
      </c>
      <c r="Z8664">
        <f t="shared" si="677"/>
        <v>10.199999999999999</v>
      </c>
      <c r="AA8664">
        <f t="shared" si="678"/>
        <v>0</v>
      </c>
    </row>
    <row r="8665" spans="1:27" x14ac:dyDescent="0.3">
      <c r="A8665">
        <v>100067</v>
      </c>
      <c r="B8665">
        <v>230922</v>
      </c>
      <c r="C8665" s="3">
        <v>44130.859722222223</v>
      </c>
      <c r="D8665">
        <v>2</v>
      </c>
      <c r="E8665">
        <v>1</v>
      </c>
      <c r="F8665" t="s">
        <v>26</v>
      </c>
      <c r="G8665">
        <v>1</v>
      </c>
      <c r="H8665">
        <v>70.753910000000005</v>
      </c>
      <c r="I8665">
        <v>16.94922</v>
      </c>
      <c r="J8665">
        <v>0.859375</v>
      </c>
      <c r="K8665">
        <v>81.035160000000005</v>
      </c>
      <c r="L8665" s="3">
        <v>44130.61041666667</v>
      </c>
      <c r="M8665">
        <v>17.18</v>
      </c>
      <c r="N8665" t="s">
        <v>28</v>
      </c>
      <c r="P8665">
        <f>(C8665-Key!$B$1)*24</f>
        <v>5.5833333333721384</v>
      </c>
      <c r="Q8665">
        <f>(Key!$B$2-'17.1'!C8665)*24</f>
        <v>-2.6333333333604969</v>
      </c>
      <c r="R8665" s="3">
        <f>C8665-(M8665-Key!$B$5)/(24*Key!$B$6)</f>
        <v>44130.845907407405</v>
      </c>
      <c r="S8665">
        <f>M8665-Key!$B$5</f>
        <v>14.92</v>
      </c>
      <c r="T8665" s="2">
        <f t="shared" si="675"/>
        <v>44129.861111111109</v>
      </c>
      <c r="U8665" t="str">
        <f t="shared" si="676"/>
        <v>10-25-2020 20:40</v>
      </c>
      <c r="V8665">
        <f>IFERROR(IF(W8665=Z8665,VLOOKUP($U8665,[1]C8842!$G$2:$M$145,3,FALSE),0),0)</f>
        <v>0</v>
      </c>
      <c r="W8665">
        <f>VLOOKUP(RIGHT($V$1,5),Key!$A$9:$B$14,2,FALSE)</f>
        <v>10.199999999999999</v>
      </c>
      <c r="X8665">
        <f t="shared" si="679"/>
        <v>0</v>
      </c>
      <c r="Y8665">
        <f>VLOOKUP(RIGHT($X$1,5),Key!$A$9:$B$14,2,FALSE)</f>
        <v>3.7</v>
      </c>
      <c r="Z8665">
        <f t="shared" si="677"/>
        <v>10.199999999999999</v>
      </c>
      <c r="AA8665">
        <f t="shared" si="678"/>
        <v>0</v>
      </c>
    </row>
    <row r="8666" spans="1:27" x14ac:dyDescent="0.3">
      <c r="A8666">
        <v>100067</v>
      </c>
      <c r="B8666">
        <v>230922</v>
      </c>
      <c r="C8666" s="3">
        <v>44130.859722222223</v>
      </c>
      <c r="D8666">
        <v>0</v>
      </c>
      <c r="E8666">
        <v>2</v>
      </c>
      <c r="F8666" t="s">
        <v>25</v>
      </c>
      <c r="G8666">
        <v>2</v>
      </c>
      <c r="H8666">
        <v>52.199219999999997</v>
      </c>
      <c r="I8666">
        <v>20.703130000000002</v>
      </c>
      <c r="J8666">
        <v>1.359375</v>
      </c>
      <c r="K8666">
        <v>46.019530000000003</v>
      </c>
      <c r="L8666" s="3">
        <v>44130.61041666667</v>
      </c>
      <c r="M8666">
        <v>17.18</v>
      </c>
      <c r="N8666" t="s">
        <v>28</v>
      </c>
      <c r="P8666">
        <f>(C8666-Key!$B$1)*24</f>
        <v>5.5833333333721384</v>
      </c>
      <c r="Q8666">
        <f>(Key!$B$2-'17.1'!C8666)*24</f>
        <v>-2.6333333333604969</v>
      </c>
      <c r="R8666" s="3">
        <f>C8666-(M8666-Key!$B$5)/(24*Key!$B$6)</f>
        <v>44130.845907407405</v>
      </c>
      <c r="S8666">
        <f>M8666-Key!$B$5</f>
        <v>14.92</v>
      </c>
      <c r="T8666" s="2">
        <f t="shared" si="675"/>
        <v>44129.861111111109</v>
      </c>
      <c r="U8666" t="str">
        <f t="shared" si="676"/>
        <v>10-25-2020 20:40</v>
      </c>
      <c r="V8666">
        <f>IFERROR(IF(W8666=Z8666,VLOOKUP($U8666,[1]C8842!$G$2:$M$145,3,FALSE),0),0)</f>
        <v>0</v>
      </c>
      <c r="W8666">
        <f>VLOOKUP(RIGHT($V$1,5),Key!$A$9:$B$14,2,FALSE)</f>
        <v>10.199999999999999</v>
      </c>
      <c r="X8666">
        <f t="shared" si="679"/>
        <v>0</v>
      </c>
      <c r="Y8666">
        <f>VLOOKUP(RIGHT($X$1,5),Key!$A$9:$B$14,2,FALSE)</f>
        <v>3.7</v>
      </c>
      <c r="Z8666">
        <f t="shared" si="677"/>
        <v>10.199999999999999</v>
      </c>
      <c r="AA8666">
        <f t="shared" si="678"/>
        <v>0</v>
      </c>
    </row>
    <row r="8667" spans="1:27" x14ac:dyDescent="0.3">
      <c r="A8667">
        <v>100067</v>
      </c>
      <c r="B8667">
        <v>230922</v>
      </c>
      <c r="C8667" s="3">
        <v>44130.859722222223</v>
      </c>
      <c r="D8667">
        <v>0</v>
      </c>
      <c r="E8667">
        <v>2</v>
      </c>
      <c r="F8667" t="s">
        <v>25</v>
      </c>
      <c r="G8667">
        <v>4</v>
      </c>
      <c r="H8667">
        <v>61.042969999999997</v>
      </c>
      <c r="I8667">
        <v>72.089839999999995</v>
      </c>
      <c r="J8667">
        <v>3.40625</v>
      </c>
      <c r="K8667">
        <v>44.019530000000003</v>
      </c>
      <c r="L8667" s="3">
        <v>44130.61041666667</v>
      </c>
      <c r="M8667">
        <v>17.18</v>
      </c>
      <c r="N8667" t="s">
        <v>28</v>
      </c>
      <c r="P8667">
        <f>(C8667-Key!$B$1)*24</f>
        <v>5.5833333333721384</v>
      </c>
      <c r="Q8667">
        <f>(Key!$B$2-'17.1'!C8667)*24</f>
        <v>-2.6333333333604969</v>
      </c>
      <c r="R8667" s="3">
        <f>C8667-(M8667-Key!$B$5)/(24*Key!$B$6)</f>
        <v>44130.845907407405</v>
      </c>
      <c r="S8667">
        <f>M8667-Key!$B$5</f>
        <v>14.92</v>
      </c>
      <c r="T8667" s="2">
        <f t="shared" si="675"/>
        <v>44129.861111111109</v>
      </c>
      <c r="U8667" t="str">
        <f t="shared" si="676"/>
        <v>10-25-2020 20:40</v>
      </c>
      <c r="V8667">
        <f>IFERROR(IF(W8667=Z8667,VLOOKUP($U8667,[1]C8842!$G$2:$M$145,3,FALSE),0),0)</f>
        <v>0</v>
      </c>
      <c r="W8667">
        <f>VLOOKUP(RIGHT($V$1,5),Key!$A$9:$B$14,2,FALSE)</f>
        <v>10.199999999999999</v>
      </c>
      <c r="X8667">
        <f t="shared" si="679"/>
        <v>0</v>
      </c>
      <c r="Y8667">
        <f>VLOOKUP(RIGHT($X$1,5),Key!$A$9:$B$14,2,FALSE)</f>
        <v>3.7</v>
      </c>
      <c r="Z8667">
        <f t="shared" si="677"/>
        <v>10.199999999999999</v>
      </c>
      <c r="AA8667">
        <f t="shared" si="678"/>
        <v>0</v>
      </c>
    </row>
    <row r="8668" spans="1:27" x14ac:dyDescent="0.3">
      <c r="A8668">
        <v>100067</v>
      </c>
      <c r="B8668">
        <v>230922</v>
      </c>
      <c r="C8668" s="3">
        <v>44130.859722222223</v>
      </c>
      <c r="D8668">
        <v>2</v>
      </c>
      <c r="E8668">
        <v>1</v>
      </c>
      <c r="F8668" t="s">
        <v>26</v>
      </c>
      <c r="G8668">
        <v>1</v>
      </c>
      <c r="H8668">
        <v>78.671880000000002</v>
      </c>
      <c r="I8668">
        <v>13.882809999999999</v>
      </c>
      <c r="J8668">
        <v>0.671875</v>
      </c>
      <c r="K8668">
        <v>82.035160000000005</v>
      </c>
      <c r="L8668" s="3">
        <v>44130.61041666667</v>
      </c>
      <c r="M8668">
        <v>17.18</v>
      </c>
      <c r="N8668" t="s">
        <v>28</v>
      </c>
      <c r="P8668">
        <f>(C8668-Key!$B$1)*24</f>
        <v>5.5833333333721384</v>
      </c>
      <c r="Q8668">
        <f>(Key!$B$2-'17.1'!C8668)*24</f>
        <v>-2.6333333333604969</v>
      </c>
      <c r="R8668" s="3">
        <f>C8668-(M8668-Key!$B$5)/(24*Key!$B$6)</f>
        <v>44130.845907407405</v>
      </c>
      <c r="S8668">
        <f>M8668-Key!$B$5</f>
        <v>14.92</v>
      </c>
      <c r="T8668" s="2">
        <f t="shared" si="675"/>
        <v>44129.861111111109</v>
      </c>
      <c r="U8668" t="str">
        <f t="shared" si="676"/>
        <v>10-25-2020 20:40</v>
      </c>
      <c r="V8668">
        <f>IFERROR(IF(W8668=Z8668,VLOOKUP($U8668,[1]C8842!$G$2:$M$145,3,FALSE),0),0)</f>
        <v>0</v>
      </c>
      <c r="W8668">
        <f>VLOOKUP(RIGHT($V$1,5),Key!$A$9:$B$14,2,FALSE)</f>
        <v>10.199999999999999</v>
      </c>
      <c r="X8668">
        <f t="shared" si="679"/>
        <v>0</v>
      </c>
      <c r="Y8668">
        <f>VLOOKUP(RIGHT($X$1,5),Key!$A$9:$B$14,2,FALSE)</f>
        <v>3.7</v>
      </c>
      <c r="Z8668">
        <f t="shared" si="677"/>
        <v>10.199999999999999</v>
      </c>
      <c r="AA8668">
        <f t="shared" si="678"/>
        <v>0</v>
      </c>
    </row>
    <row r="8669" spans="1:27" x14ac:dyDescent="0.3">
      <c r="A8669">
        <v>100067</v>
      </c>
      <c r="B8669">
        <v>230922</v>
      </c>
      <c r="C8669" s="3">
        <v>44130.859722222223</v>
      </c>
      <c r="D8669">
        <v>3</v>
      </c>
      <c r="E8669">
        <v>2</v>
      </c>
      <c r="F8669" t="s">
        <v>26</v>
      </c>
      <c r="G8669">
        <v>2</v>
      </c>
      <c r="H8669">
        <v>57.226559999999999</v>
      </c>
      <c r="I8669">
        <v>21.191410000000001</v>
      </c>
      <c r="J8669">
        <v>1.261719</v>
      </c>
      <c r="K8669">
        <v>94.039060000000006</v>
      </c>
      <c r="L8669" s="3">
        <v>44130.61041666667</v>
      </c>
      <c r="M8669">
        <v>17.18</v>
      </c>
      <c r="N8669" t="s">
        <v>28</v>
      </c>
      <c r="P8669">
        <f>(C8669-Key!$B$1)*24</f>
        <v>5.5833333333721384</v>
      </c>
      <c r="Q8669">
        <f>(Key!$B$2-'17.1'!C8669)*24</f>
        <v>-2.6333333333604969</v>
      </c>
      <c r="R8669" s="3">
        <f>C8669-(M8669-Key!$B$5)/(24*Key!$B$6)</f>
        <v>44130.845907407405</v>
      </c>
      <c r="S8669">
        <f>M8669-Key!$B$5</f>
        <v>14.92</v>
      </c>
      <c r="T8669" s="2">
        <f t="shared" si="675"/>
        <v>44129.861111111109</v>
      </c>
      <c r="U8669" t="str">
        <f t="shared" si="676"/>
        <v>10-25-2020 20:40</v>
      </c>
      <c r="V8669">
        <f>IFERROR(IF(W8669=Z8669,VLOOKUP($U8669,[1]C8842!$G$2:$M$145,3,FALSE),0),0)</f>
        <v>0</v>
      </c>
      <c r="W8669">
        <f>VLOOKUP(RIGHT($V$1,5),Key!$A$9:$B$14,2,FALSE)</f>
        <v>10.199999999999999</v>
      </c>
      <c r="X8669">
        <f t="shared" si="679"/>
        <v>0</v>
      </c>
      <c r="Y8669">
        <f>VLOOKUP(RIGHT($X$1,5),Key!$A$9:$B$14,2,FALSE)</f>
        <v>3.7</v>
      </c>
      <c r="Z8669">
        <f t="shared" si="677"/>
        <v>10.199999999999999</v>
      </c>
      <c r="AA8669">
        <f t="shared" si="678"/>
        <v>0</v>
      </c>
    </row>
    <row r="8670" spans="1:27" x14ac:dyDescent="0.3">
      <c r="A8670">
        <v>100067</v>
      </c>
      <c r="B8670">
        <v>230922</v>
      </c>
      <c r="C8670" s="3">
        <v>44130.859722222223</v>
      </c>
      <c r="D8670">
        <v>3</v>
      </c>
      <c r="E8670">
        <v>2</v>
      </c>
      <c r="F8670" t="s">
        <v>26</v>
      </c>
      <c r="G8670">
        <v>1</v>
      </c>
      <c r="H8670">
        <v>69.757810000000006</v>
      </c>
      <c r="I8670">
        <v>15.195309999999999</v>
      </c>
      <c r="J8670">
        <v>0.80859380000000003</v>
      </c>
      <c r="K8670">
        <v>95.039060000000006</v>
      </c>
      <c r="L8670" s="3">
        <v>44130.61041666667</v>
      </c>
      <c r="M8670">
        <v>17.18</v>
      </c>
      <c r="N8670" t="s">
        <v>28</v>
      </c>
      <c r="P8670">
        <f>(C8670-Key!$B$1)*24</f>
        <v>5.5833333333721384</v>
      </c>
      <c r="Q8670">
        <f>(Key!$B$2-'17.1'!C8670)*24</f>
        <v>-2.6333333333604969</v>
      </c>
      <c r="R8670" s="3">
        <f>C8670-(M8670-Key!$B$5)/(24*Key!$B$6)</f>
        <v>44130.845907407405</v>
      </c>
      <c r="S8670">
        <f>M8670-Key!$B$5</f>
        <v>14.92</v>
      </c>
      <c r="T8670" s="2">
        <f t="shared" si="675"/>
        <v>44129.861111111109</v>
      </c>
      <c r="U8670" t="str">
        <f t="shared" si="676"/>
        <v>10-25-2020 20:40</v>
      </c>
      <c r="V8670">
        <f>IFERROR(IF(W8670=Z8670,VLOOKUP($U8670,[1]C8842!$G$2:$M$145,3,FALSE),0),0)</f>
        <v>0</v>
      </c>
      <c r="W8670">
        <f>VLOOKUP(RIGHT($V$1,5),Key!$A$9:$B$14,2,FALSE)</f>
        <v>10.199999999999999</v>
      </c>
      <c r="X8670">
        <f t="shared" si="679"/>
        <v>0</v>
      </c>
      <c r="Y8670">
        <f>VLOOKUP(RIGHT($X$1,5),Key!$A$9:$B$14,2,FALSE)</f>
        <v>3.7</v>
      </c>
      <c r="Z8670">
        <f t="shared" si="677"/>
        <v>10.199999999999999</v>
      </c>
      <c r="AA8670">
        <f t="shared" si="678"/>
        <v>0</v>
      </c>
    </row>
    <row r="8671" spans="1:27" x14ac:dyDescent="0.3">
      <c r="A8671">
        <v>100067</v>
      </c>
      <c r="B8671">
        <v>230922</v>
      </c>
      <c r="C8671" s="3">
        <v>44130.859722222223</v>
      </c>
      <c r="D8671">
        <v>0</v>
      </c>
      <c r="E8671">
        <v>2</v>
      </c>
      <c r="F8671" t="s">
        <v>25</v>
      </c>
      <c r="G8671">
        <v>1</v>
      </c>
      <c r="H8671">
        <v>66.203130000000002</v>
      </c>
      <c r="I8671">
        <v>15.16797</v>
      </c>
      <c r="J8671">
        <v>0.84765630000000003</v>
      </c>
      <c r="K8671">
        <v>48.019530000000003</v>
      </c>
      <c r="L8671" s="3">
        <v>44130.613194444442</v>
      </c>
      <c r="M8671">
        <v>17.18</v>
      </c>
      <c r="N8671" t="s">
        <v>28</v>
      </c>
      <c r="P8671">
        <f>(C8671-Key!$B$1)*24</f>
        <v>5.5833333333721384</v>
      </c>
      <c r="Q8671">
        <f>(Key!$B$2-'17.1'!C8671)*24</f>
        <v>-2.6333333333604969</v>
      </c>
      <c r="R8671" s="3">
        <f>C8671-(M8671-Key!$B$5)/(24*Key!$B$6)</f>
        <v>44130.845907407405</v>
      </c>
      <c r="S8671">
        <f>M8671-Key!$B$5</f>
        <v>14.92</v>
      </c>
      <c r="T8671" s="2">
        <f t="shared" si="675"/>
        <v>44129.861111111109</v>
      </c>
      <c r="U8671" t="str">
        <f t="shared" si="676"/>
        <v>10-25-2020 20:40</v>
      </c>
      <c r="V8671">
        <f>IFERROR(IF(W8671=Z8671,VLOOKUP($U8671,[1]C8842!$G$2:$M$145,3,FALSE),0),0)</f>
        <v>0</v>
      </c>
      <c r="W8671">
        <f>VLOOKUP(RIGHT($V$1,5),Key!$A$9:$B$14,2,FALSE)</f>
        <v>10.199999999999999</v>
      </c>
      <c r="X8671">
        <f t="shared" si="679"/>
        <v>0</v>
      </c>
      <c r="Y8671">
        <f>VLOOKUP(RIGHT($X$1,5),Key!$A$9:$B$14,2,FALSE)</f>
        <v>3.7</v>
      </c>
      <c r="Z8671">
        <f t="shared" si="677"/>
        <v>10.199999999999999</v>
      </c>
      <c r="AA8671">
        <f t="shared" si="678"/>
        <v>0</v>
      </c>
    </row>
    <row r="8672" spans="1:27" x14ac:dyDescent="0.3">
      <c r="A8672">
        <v>100067</v>
      </c>
      <c r="B8672">
        <v>230922</v>
      </c>
      <c r="C8672" s="3">
        <v>44130.859722222223</v>
      </c>
      <c r="D8672">
        <v>3</v>
      </c>
      <c r="E8672">
        <v>2</v>
      </c>
      <c r="F8672" t="s">
        <v>26</v>
      </c>
      <c r="G8672">
        <v>1</v>
      </c>
      <c r="H8672">
        <v>70.179689999999994</v>
      </c>
      <c r="I8672">
        <v>14.902340000000001</v>
      </c>
      <c r="J8672">
        <v>0.7890625</v>
      </c>
      <c r="K8672">
        <v>95.039060000000006</v>
      </c>
      <c r="L8672" s="3">
        <v>44130.613194444442</v>
      </c>
      <c r="M8672">
        <v>17.18</v>
      </c>
      <c r="N8672" t="s">
        <v>28</v>
      </c>
      <c r="P8672">
        <f>(C8672-Key!$B$1)*24</f>
        <v>5.5833333333721384</v>
      </c>
      <c r="Q8672">
        <f>(Key!$B$2-'17.1'!C8672)*24</f>
        <v>-2.6333333333604969</v>
      </c>
      <c r="R8672" s="3">
        <f>C8672-(M8672-Key!$B$5)/(24*Key!$B$6)</f>
        <v>44130.845907407405</v>
      </c>
      <c r="S8672">
        <f>M8672-Key!$B$5</f>
        <v>14.92</v>
      </c>
      <c r="T8672" s="2">
        <f t="shared" si="675"/>
        <v>44129.861111111109</v>
      </c>
      <c r="U8672" t="str">
        <f t="shared" si="676"/>
        <v>10-25-2020 20:40</v>
      </c>
      <c r="V8672">
        <f>IFERROR(IF(W8672=Z8672,VLOOKUP($U8672,[1]C8842!$G$2:$M$145,3,FALSE),0),0)</f>
        <v>0</v>
      </c>
      <c r="W8672">
        <f>VLOOKUP(RIGHT($V$1,5),Key!$A$9:$B$14,2,FALSE)</f>
        <v>10.199999999999999</v>
      </c>
      <c r="X8672">
        <f t="shared" si="679"/>
        <v>0</v>
      </c>
      <c r="Y8672">
        <f>VLOOKUP(RIGHT($X$1,5),Key!$A$9:$B$14,2,FALSE)</f>
        <v>3.7</v>
      </c>
      <c r="Z8672">
        <f t="shared" si="677"/>
        <v>10.199999999999999</v>
      </c>
      <c r="AA8672">
        <f t="shared" si="678"/>
        <v>0</v>
      </c>
    </row>
    <row r="8673" spans="1:27" x14ac:dyDescent="0.3">
      <c r="A8673">
        <v>100067</v>
      </c>
      <c r="B8673">
        <v>230922</v>
      </c>
      <c r="C8673" s="3">
        <v>44130.859722222223</v>
      </c>
      <c r="D8673">
        <v>3</v>
      </c>
      <c r="E8673">
        <v>2</v>
      </c>
      <c r="F8673" t="s">
        <v>26</v>
      </c>
      <c r="G8673">
        <v>1</v>
      </c>
      <c r="H8673">
        <v>62.535159999999998</v>
      </c>
      <c r="I8673">
        <v>19.304690000000001</v>
      </c>
      <c r="J8673">
        <v>1.074219</v>
      </c>
      <c r="K8673">
        <v>96.039060000000006</v>
      </c>
      <c r="L8673" s="3">
        <v>44130.613194444442</v>
      </c>
      <c r="M8673">
        <v>17.18</v>
      </c>
      <c r="N8673" t="s">
        <v>28</v>
      </c>
      <c r="P8673">
        <f>(C8673-Key!$B$1)*24</f>
        <v>5.5833333333721384</v>
      </c>
      <c r="Q8673">
        <f>(Key!$B$2-'17.1'!C8673)*24</f>
        <v>-2.6333333333604969</v>
      </c>
      <c r="R8673" s="3">
        <f>C8673-(M8673-Key!$B$5)/(24*Key!$B$6)</f>
        <v>44130.845907407405</v>
      </c>
      <c r="S8673">
        <f>M8673-Key!$B$5</f>
        <v>14.92</v>
      </c>
      <c r="T8673" s="2">
        <f t="shared" si="675"/>
        <v>44129.861111111109</v>
      </c>
      <c r="U8673" t="str">
        <f t="shared" si="676"/>
        <v>10-25-2020 20:40</v>
      </c>
      <c r="V8673">
        <f>IFERROR(IF(W8673=Z8673,VLOOKUP($U8673,[1]C8842!$G$2:$M$145,3,FALSE),0),0)</f>
        <v>0</v>
      </c>
      <c r="W8673">
        <f>VLOOKUP(RIGHT($V$1,5),Key!$A$9:$B$14,2,FALSE)</f>
        <v>10.199999999999999</v>
      </c>
      <c r="X8673">
        <f t="shared" si="679"/>
        <v>0</v>
      </c>
      <c r="Y8673">
        <f>VLOOKUP(RIGHT($X$1,5),Key!$A$9:$B$14,2,FALSE)</f>
        <v>3.7</v>
      </c>
      <c r="Z8673">
        <f t="shared" si="677"/>
        <v>10.199999999999999</v>
      </c>
      <c r="AA8673">
        <f t="shared" si="678"/>
        <v>0</v>
      </c>
    </row>
    <row r="8674" spans="1:27" x14ac:dyDescent="0.3">
      <c r="A8674">
        <v>100067</v>
      </c>
      <c r="B8674">
        <v>230922</v>
      </c>
      <c r="C8674" s="3">
        <v>44130.86041666667</v>
      </c>
      <c r="D8674">
        <v>0</v>
      </c>
      <c r="E8674">
        <v>2</v>
      </c>
      <c r="F8674" t="s">
        <v>25</v>
      </c>
      <c r="G8674">
        <v>4</v>
      </c>
      <c r="H8674">
        <v>56.496090000000002</v>
      </c>
      <c r="I8674">
        <v>56.457030000000003</v>
      </c>
      <c r="J8674">
        <v>2.9414060000000002</v>
      </c>
      <c r="K8674">
        <v>46.019530000000003</v>
      </c>
      <c r="L8674" s="3">
        <v>44130.613194444442</v>
      </c>
      <c r="M8674">
        <v>17.18</v>
      </c>
      <c r="N8674" t="s">
        <v>28</v>
      </c>
      <c r="P8674">
        <f>(C8674-Key!$B$1)*24</f>
        <v>5.6000000000931323</v>
      </c>
      <c r="Q8674">
        <f>(Key!$B$2-'17.1'!C8674)*24</f>
        <v>-2.6500000000814907</v>
      </c>
      <c r="R8674" s="3">
        <f>C8674-(M8674-Key!$B$5)/(24*Key!$B$6)</f>
        <v>44130.846601851852</v>
      </c>
      <c r="S8674">
        <f>M8674-Key!$B$5</f>
        <v>14.92</v>
      </c>
      <c r="T8674" s="2">
        <f t="shared" si="675"/>
        <v>44129.861111111109</v>
      </c>
      <c r="U8674" t="str">
        <f t="shared" si="676"/>
        <v>10-25-2020 20:40</v>
      </c>
      <c r="V8674">
        <f>IFERROR(IF(W8674=Z8674,VLOOKUP($U8674,[1]C8842!$G$2:$M$145,3,FALSE),0),0)</f>
        <v>0</v>
      </c>
      <c r="W8674">
        <f>VLOOKUP(RIGHT($V$1,5),Key!$A$9:$B$14,2,FALSE)</f>
        <v>10.199999999999999</v>
      </c>
      <c r="X8674">
        <f t="shared" si="679"/>
        <v>0</v>
      </c>
      <c r="Y8674">
        <f>VLOOKUP(RIGHT($X$1,5),Key!$A$9:$B$14,2,FALSE)</f>
        <v>3.7</v>
      </c>
      <c r="Z8674">
        <f t="shared" si="677"/>
        <v>10.199999999999999</v>
      </c>
      <c r="AA8674">
        <f t="shared" si="678"/>
        <v>0</v>
      </c>
    </row>
    <row r="8675" spans="1:27" x14ac:dyDescent="0.3">
      <c r="A8675">
        <v>100067</v>
      </c>
      <c r="B8675">
        <v>230922</v>
      </c>
      <c r="C8675" s="3">
        <v>44130.86041666667</v>
      </c>
      <c r="D8675">
        <v>3</v>
      </c>
      <c r="E8675">
        <v>2</v>
      </c>
      <c r="F8675" t="s">
        <v>26</v>
      </c>
      <c r="G8675">
        <v>1</v>
      </c>
      <c r="H8675">
        <v>61.605469999999997</v>
      </c>
      <c r="I8675">
        <v>18.11328</v>
      </c>
      <c r="J8675">
        <v>1.0390630000000001</v>
      </c>
      <c r="K8675">
        <v>94.039060000000006</v>
      </c>
      <c r="L8675" s="3">
        <v>44130.613194444442</v>
      </c>
      <c r="M8675">
        <v>17.18</v>
      </c>
      <c r="N8675" t="s">
        <v>28</v>
      </c>
      <c r="P8675">
        <f>(C8675-Key!$B$1)*24</f>
        <v>5.6000000000931323</v>
      </c>
      <c r="Q8675">
        <f>(Key!$B$2-'17.1'!C8675)*24</f>
        <v>-2.6500000000814907</v>
      </c>
      <c r="R8675" s="3">
        <f>C8675-(M8675-Key!$B$5)/(24*Key!$B$6)</f>
        <v>44130.846601851852</v>
      </c>
      <c r="S8675">
        <f>M8675-Key!$B$5</f>
        <v>14.92</v>
      </c>
      <c r="T8675" s="2">
        <f t="shared" si="675"/>
        <v>44129.861111111109</v>
      </c>
      <c r="U8675" t="str">
        <f t="shared" si="676"/>
        <v>10-25-2020 20:40</v>
      </c>
      <c r="V8675">
        <f>IFERROR(IF(W8675=Z8675,VLOOKUP($U8675,[1]C8842!$G$2:$M$145,3,FALSE),0),0)</f>
        <v>0</v>
      </c>
      <c r="W8675">
        <f>VLOOKUP(RIGHT($V$1,5),Key!$A$9:$B$14,2,FALSE)</f>
        <v>10.199999999999999</v>
      </c>
      <c r="X8675">
        <f t="shared" si="679"/>
        <v>0</v>
      </c>
      <c r="Y8675">
        <f>VLOOKUP(RIGHT($X$1,5),Key!$A$9:$B$14,2,FALSE)</f>
        <v>3.7</v>
      </c>
      <c r="Z8675">
        <f t="shared" si="677"/>
        <v>10.199999999999999</v>
      </c>
      <c r="AA8675">
        <f t="shared" si="678"/>
        <v>0</v>
      </c>
    </row>
    <row r="8676" spans="1:27" x14ac:dyDescent="0.3">
      <c r="A8676">
        <v>100067</v>
      </c>
      <c r="B8676">
        <v>230922</v>
      </c>
      <c r="C8676" s="3">
        <v>44130.86041666667</v>
      </c>
      <c r="D8676">
        <v>3</v>
      </c>
      <c r="E8676">
        <v>2</v>
      </c>
      <c r="F8676" t="s">
        <v>26</v>
      </c>
      <c r="G8676">
        <v>1</v>
      </c>
      <c r="H8676">
        <v>73.347660000000005</v>
      </c>
      <c r="I8676">
        <v>16.195309999999999</v>
      </c>
      <c r="J8676">
        <v>0.8046875</v>
      </c>
      <c r="K8676">
        <v>93.039060000000006</v>
      </c>
      <c r="L8676" s="3">
        <v>44130.613194444442</v>
      </c>
      <c r="M8676">
        <v>17.18</v>
      </c>
      <c r="N8676" t="s">
        <v>28</v>
      </c>
      <c r="P8676">
        <f>(C8676-Key!$B$1)*24</f>
        <v>5.6000000000931323</v>
      </c>
      <c r="Q8676">
        <f>(Key!$B$2-'17.1'!C8676)*24</f>
        <v>-2.6500000000814907</v>
      </c>
      <c r="R8676" s="3">
        <f>C8676-(M8676-Key!$B$5)/(24*Key!$B$6)</f>
        <v>44130.846601851852</v>
      </c>
      <c r="S8676">
        <f>M8676-Key!$B$5</f>
        <v>14.92</v>
      </c>
      <c r="T8676" s="2">
        <f t="shared" si="675"/>
        <v>44129.861111111109</v>
      </c>
      <c r="U8676" t="str">
        <f t="shared" si="676"/>
        <v>10-25-2020 20:40</v>
      </c>
      <c r="V8676">
        <f>IFERROR(IF(W8676=Z8676,VLOOKUP($U8676,[1]C8842!$G$2:$M$145,3,FALSE),0),0)</f>
        <v>0</v>
      </c>
      <c r="W8676">
        <f>VLOOKUP(RIGHT($V$1,5),Key!$A$9:$B$14,2,FALSE)</f>
        <v>10.199999999999999</v>
      </c>
      <c r="X8676">
        <f t="shared" si="679"/>
        <v>0</v>
      </c>
      <c r="Y8676">
        <f>VLOOKUP(RIGHT($X$1,5),Key!$A$9:$B$14,2,FALSE)</f>
        <v>3.7</v>
      </c>
      <c r="Z8676">
        <f t="shared" si="677"/>
        <v>10.199999999999999</v>
      </c>
      <c r="AA8676">
        <f t="shared" si="678"/>
        <v>0</v>
      </c>
    </row>
    <row r="8677" spans="1:27" x14ac:dyDescent="0.3">
      <c r="A8677">
        <v>100067</v>
      </c>
      <c r="B8677">
        <v>230922</v>
      </c>
      <c r="C8677" s="3">
        <v>44130.86041666667</v>
      </c>
      <c r="D8677">
        <v>1</v>
      </c>
      <c r="E8677">
        <v>1</v>
      </c>
      <c r="F8677" t="s">
        <v>25</v>
      </c>
      <c r="G8677">
        <v>1</v>
      </c>
      <c r="H8677">
        <v>66.894530000000003</v>
      </c>
      <c r="I8677">
        <v>14.33203</v>
      </c>
      <c r="J8677">
        <v>0.80859380000000003</v>
      </c>
      <c r="K8677">
        <v>57.023440000000001</v>
      </c>
      <c r="L8677" s="3">
        <v>44130.613194444442</v>
      </c>
      <c r="M8677">
        <v>17.18</v>
      </c>
      <c r="N8677" t="s">
        <v>28</v>
      </c>
      <c r="P8677">
        <f>(C8677-Key!$B$1)*24</f>
        <v>5.6000000000931323</v>
      </c>
      <c r="Q8677">
        <f>(Key!$B$2-'17.1'!C8677)*24</f>
        <v>-2.6500000000814907</v>
      </c>
      <c r="R8677" s="3">
        <f>C8677-(M8677-Key!$B$5)/(24*Key!$B$6)</f>
        <v>44130.846601851852</v>
      </c>
      <c r="S8677">
        <f>M8677-Key!$B$5</f>
        <v>14.92</v>
      </c>
      <c r="T8677" s="2">
        <f t="shared" si="675"/>
        <v>44129.861111111109</v>
      </c>
      <c r="U8677" t="str">
        <f t="shared" si="676"/>
        <v>10-25-2020 20:40</v>
      </c>
      <c r="V8677">
        <f>IFERROR(IF(W8677=Z8677,VLOOKUP($U8677,[1]C8842!$G$2:$M$145,3,FALSE),0),0)</f>
        <v>0</v>
      </c>
      <c r="W8677">
        <f>VLOOKUP(RIGHT($V$1,5),Key!$A$9:$B$14,2,FALSE)</f>
        <v>10.199999999999999</v>
      </c>
      <c r="X8677">
        <f t="shared" si="679"/>
        <v>0</v>
      </c>
      <c r="Y8677">
        <f>VLOOKUP(RIGHT($X$1,5),Key!$A$9:$B$14,2,FALSE)</f>
        <v>3.7</v>
      </c>
      <c r="Z8677">
        <f t="shared" si="677"/>
        <v>10.199999999999999</v>
      </c>
      <c r="AA8677">
        <f t="shared" si="678"/>
        <v>0</v>
      </c>
    </row>
    <row r="8678" spans="1:27" x14ac:dyDescent="0.3">
      <c r="A8678">
        <v>100067</v>
      </c>
      <c r="B8678">
        <v>230922</v>
      </c>
      <c r="C8678" s="3">
        <v>44130.86041666667</v>
      </c>
      <c r="D8678">
        <v>3</v>
      </c>
      <c r="E8678">
        <v>2</v>
      </c>
      <c r="F8678" t="s">
        <v>26</v>
      </c>
      <c r="G8678">
        <v>1</v>
      </c>
      <c r="H8678">
        <v>70.054689999999994</v>
      </c>
      <c r="I8678">
        <v>18.257809999999999</v>
      </c>
      <c r="J8678">
        <v>0.921875</v>
      </c>
      <c r="K8678">
        <v>95.039060000000006</v>
      </c>
      <c r="L8678" s="3">
        <v>44130.613194444442</v>
      </c>
      <c r="M8678">
        <v>17.18</v>
      </c>
      <c r="N8678" t="s">
        <v>28</v>
      </c>
      <c r="P8678">
        <f>(C8678-Key!$B$1)*24</f>
        <v>5.6000000000931323</v>
      </c>
      <c r="Q8678">
        <f>(Key!$B$2-'17.1'!C8678)*24</f>
        <v>-2.6500000000814907</v>
      </c>
      <c r="R8678" s="3">
        <f>C8678-(M8678-Key!$B$5)/(24*Key!$B$6)</f>
        <v>44130.846601851852</v>
      </c>
      <c r="S8678">
        <f>M8678-Key!$B$5</f>
        <v>14.92</v>
      </c>
      <c r="T8678" s="2">
        <f t="shared" si="675"/>
        <v>44129.861111111109</v>
      </c>
      <c r="U8678" t="str">
        <f t="shared" si="676"/>
        <v>10-25-2020 20:40</v>
      </c>
      <c r="V8678">
        <f>IFERROR(IF(W8678=Z8678,VLOOKUP($U8678,[1]C8842!$G$2:$M$145,3,FALSE),0),0)</f>
        <v>0</v>
      </c>
      <c r="W8678">
        <f>VLOOKUP(RIGHT($V$1,5),Key!$A$9:$B$14,2,FALSE)</f>
        <v>10.199999999999999</v>
      </c>
      <c r="X8678">
        <f t="shared" si="679"/>
        <v>0</v>
      </c>
      <c r="Y8678">
        <f>VLOOKUP(RIGHT($X$1,5),Key!$A$9:$B$14,2,FALSE)</f>
        <v>3.7</v>
      </c>
      <c r="Z8678">
        <f t="shared" si="677"/>
        <v>10.199999999999999</v>
      </c>
      <c r="AA8678">
        <f t="shared" si="678"/>
        <v>0</v>
      </c>
    </row>
    <row r="8679" spans="1:27" x14ac:dyDescent="0.3">
      <c r="A8679">
        <v>100067</v>
      </c>
      <c r="B8679">
        <v>230922</v>
      </c>
      <c r="C8679" s="3">
        <v>44130.86041666667</v>
      </c>
      <c r="D8679">
        <v>3</v>
      </c>
      <c r="E8679">
        <v>2</v>
      </c>
      <c r="F8679" t="s">
        <v>26</v>
      </c>
      <c r="G8679">
        <v>1</v>
      </c>
      <c r="H8679">
        <v>71.175780000000003</v>
      </c>
      <c r="I8679">
        <v>17.503910000000001</v>
      </c>
      <c r="J8679">
        <v>0.875</v>
      </c>
      <c r="K8679">
        <v>94.039060000000006</v>
      </c>
      <c r="L8679" s="3">
        <v>44130.613194444442</v>
      </c>
      <c r="M8679">
        <v>17.18</v>
      </c>
      <c r="N8679" t="s">
        <v>28</v>
      </c>
      <c r="P8679">
        <f>(C8679-Key!$B$1)*24</f>
        <v>5.6000000000931323</v>
      </c>
      <c r="Q8679">
        <f>(Key!$B$2-'17.1'!C8679)*24</f>
        <v>-2.6500000000814907</v>
      </c>
      <c r="R8679" s="3">
        <f>C8679-(M8679-Key!$B$5)/(24*Key!$B$6)</f>
        <v>44130.846601851852</v>
      </c>
      <c r="S8679">
        <f>M8679-Key!$B$5</f>
        <v>14.92</v>
      </c>
      <c r="T8679" s="2">
        <f t="shared" si="675"/>
        <v>44129.861111111109</v>
      </c>
      <c r="U8679" t="str">
        <f t="shared" si="676"/>
        <v>10-25-2020 20:40</v>
      </c>
      <c r="V8679">
        <f>IFERROR(IF(W8679=Z8679,VLOOKUP($U8679,[1]C8842!$G$2:$M$145,3,FALSE),0),0)</f>
        <v>0</v>
      </c>
      <c r="W8679">
        <f>VLOOKUP(RIGHT($V$1,5),Key!$A$9:$B$14,2,FALSE)</f>
        <v>10.199999999999999</v>
      </c>
      <c r="X8679">
        <f t="shared" si="679"/>
        <v>0</v>
      </c>
      <c r="Y8679">
        <f>VLOOKUP(RIGHT($X$1,5),Key!$A$9:$B$14,2,FALSE)</f>
        <v>3.7</v>
      </c>
      <c r="Z8679">
        <f t="shared" si="677"/>
        <v>10.199999999999999</v>
      </c>
      <c r="AA8679">
        <f t="shared" si="678"/>
        <v>0</v>
      </c>
    </row>
    <row r="8680" spans="1:27" x14ac:dyDescent="0.3">
      <c r="A8680">
        <v>100067</v>
      </c>
      <c r="B8680">
        <v>230922</v>
      </c>
      <c r="C8680" s="3">
        <v>44130.86041666667</v>
      </c>
      <c r="D8680">
        <v>1</v>
      </c>
      <c r="E8680">
        <v>1</v>
      </c>
      <c r="F8680" t="s">
        <v>25</v>
      </c>
      <c r="G8680">
        <v>1</v>
      </c>
      <c r="H8680">
        <v>67.953130000000002</v>
      </c>
      <c r="I8680">
        <v>14.535159999999999</v>
      </c>
      <c r="J8680">
        <v>0.80078130000000003</v>
      </c>
      <c r="K8680">
        <v>58.023440000000001</v>
      </c>
      <c r="L8680" s="3">
        <v>44130.613194444442</v>
      </c>
      <c r="M8680">
        <v>17.18</v>
      </c>
      <c r="N8680" t="s">
        <v>28</v>
      </c>
      <c r="P8680">
        <f>(C8680-Key!$B$1)*24</f>
        <v>5.6000000000931323</v>
      </c>
      <c r="Q8680">
        <f>(Key!$B$2-'17.1'!C8680)*24</f>
        <v>-2.6500000000814907</v>
      </c>
      <c r="R8680" s="3">
        <f>C8680-(M8680-Key!$B$5)/(24*Key!$B$6)</f>
        <v>44130.846601851852</v>
      </c>
      <c r="S8680">
        <f>M8680-Key!$B$5</f>
        <v>14.92</v>
      </c>
      <c r="T8680" s="2">
        <f t="shared" si="675"/>
        <v>44129.861111111109</v>
      </c>
      <c r="U8680" t="str">
        <f t="shared" si="676"/>
        <v>10-25-2020 20:40</v>
      </c>
      <c r="V8680">
        <f>IFERROR(IF(W8680=Z8680,VLOOKUP($U8680,[1]C8842!$G$2:$M$145,3,FALSE),0),0)</f>
        <v>0</v>
      </c>
      <c r="W8680">
        <f>VLOOKUP(RIGHT($V$1,5),Key!$A$9:$B$14,2,FALSE)</f>
        <v>10.199999999999999</v>
      </c>
      <c r="X8680">
        <f t="shared" si="679"/>
        <v>0</v>
      </c>
      <c r="Y8680">
        <f>VLOOKUP(RIGHT($X$1,5),Key!$A$9:$B$14,2,FALSE)</f>
        <v>3.7</v>
      </c>
      <c r="Z8680">
        <f t="shared" si="677"/>
        <v>10.199999999999999</v>
      </c>
      <c r="AA8680">
        <f t="shared" si="678"/>
        <v>0</v>
      </c>
    </row>
    <row r="8681" spans="1:27" x14ac:dyDescent="0.3">
      <c r="A8681">
        <v>100067</v>
      </c>
      <c r="B8681">
        <v>230922</v>
      </c>
      <c r="C8681" s="3">
        <v>44130.86041666667</v>
      </c>
      <c r="D8681">
        <v>2</v>
      </c>
      <c r="E8681">
        <v>1</v>
      </c>
      <c r="F8681" t="s">
        <v>26</v>
      </c>
      <c r="G8681">
        <v>2</v>
      </c>
      <c r="H8681">
        <v>75.042969999999997</v>
      </c>
      <c r="I8681">
        <v>20.01172</v>
      </c>
      <c r="J8681">
        <v>0.921875</v>
      </c>
      <c r="K8681">
        <v>80.03125</v>
      </c>
      <c r="L8681" s="3">
        <v>44130.613194444442</v>
      </c>
      <c r="M8681">
        <v>17.18</v>
      </c>
      <c r="N8681" t="s">
        <v>28</v>
      </c>
      <c r="P8681">
        <f>(C8681-Key!$B$1)*24</f>
        <v>5.6000000000931323</v>
      </c>
      <c r="Q8681">
        <f>(Key!$B$2-'17.1'!C8681)*24</f>
        <v>-2.6500000000814907</v>
      </c>
      <c r="R8681" s="3">
        <f>C8681-(M8681-Key!$B$5)/(24*Key!$B$6)</f>
        <v>44130.846601851852</v>
      </c>
      <c r="S8681">
        <f>M8681-Key!$B$5</f>
        <v>14.92</v>
      </c>
      <c r="T8681" s="2">
        <f t="shared" si="675"/>
        <v>44129.861111111109</v>
      </c>
      <c r="U8681" t="str">
        <f t="shared" si="676"/>
        <v>10-25-2020 20:40</v>
      </c>
      <c r="V8681">
        <f>IFERROR(IF(W8681=Z8681,VLOOKUP($U8681,[1]C8842!$G$2:$M$145,3,FALSE),0),0)</f>
        <v>0</v>
      </c>
      <c r="W8681">
        <f>VLOOKUP(RIGHT($V$1,5),Key!$A$9:$B$14,2,FALSE)</f>
        <v>10.199999999999999</v>
      </c>
      <c r="X8681">
        <f t="shared" si="679"/>
        <v>0</v>
      </c>
      <c r="Y8681">
        <f>VLOOKUP(RIGHT($X$1,5),Key!$A$9:$B$14,2,FALSE)</f>
        <v>3.7</v>
      </c>
      <c r="Z8681">
        <f t="shared" si="677"/>
        <v>10.199999999999999</v>
      </c>
      <c r="AA8681">
        <f t="shared" si="678"/>
        <v>0</v>
      </c>
    </row>
    <row r="8682" spans="1:27" x14ac:dyDescent="0.3">
      <c r="A8682">
        <v>100067</v>
      </c>
      <c r="B8682">
        <v>230922</v>
      </c>
      <c r="C8682" s="3">
        <v>44130.86041666667</v>
      </c>
      <c r="D8682">
        <v>3</v>
      </c>
      <c r="E8682">
        <v>2</v>
      </c>
      <c r="F8682" t="s">
        <v>26</v>
      </c>
      <c r="G8682">
        <v>1</v>
      </c>
      <c r="H8682">
        <v>68.941410000000005</v>
      </c>
      <c r="I8682">
        <v>16.339839999999999</v>
      </c>
      <c r="J8682">
        <v>0.859375</v>
      </c>
      <c r="K8682">
        <v>95.039060000000006</v>
      </c>
      <c r="L8682" s="3">
        <v>44130.613194444442</v>
      </c>
      <c r="M8682">
        <v>17.18</v>
      </c>
      <c r="N8682" t="s">
        <v>28</v>
      </c>
      <c r="P8682">
        <f>(C8682-Key!$B$1)*24</f>
        <v>5.6000000000931323</v>
      </c>
      <c r="Q8682">
        <f>(Key!$B$2-'17.1'!C8682)*24</f>
        <v>-2.6500000000814907</v>
      </c>
      <c r="R8682" s="3">
        <f>C8682-(M8682-Key!$B$5)/(24*Key!$B$6)</f>
        <v>44130.846601851852</v>
      </c>
      <c r="S8682">
        <f>M8682-Key!$B$5</f>
        <v>14.92</v>
      </c>
      <c r="T8682" s="2">
        <f t="shared" si="675"/>
        <v>44129.861111111109</v>
      </c>
      <c r="U8682" t="str">
        <f t="shared" si="676"/>
        <v>10-25-2020 20:40</v>
      </c>
      <c r="V8682">
        <f>IFERROR(IF(W8682=Z8682,VLOOKUP($U8682,[1]C8842!$G$2:$M$145,3,FALSE),0),0)</f>
        <v>0</v>
      </c>
      <c r="W8682">
        <f>VLOOKUP(RIGHT($V$1,5),Key!$A$9:$B$14,2,FALSE)</f>
        <v>10.199999999999999</v>
      </c>
      <c r="X8682">
        <f t="shared" si="679"/>
        <v>0</v>
      </c>
      <c r="Y8682">
        <f>VLOOKUP(RIGHT($X$1,5),Key!$A$9:$B$14,2,FALSE)</f>
        <v>3.7</v>
      </c>
      <c r="Z8682">
        <f t="shared" si="677"/>
        <v>10.199999999999999</v>
      </c>
      <c r="AA8682">
        <f t="shared" si="678"/>
        <v>0</v>
      </c>
    </row>
    <row r="8683" spans="1:27" x14ac:dyDescent="0.3">
      <c r="A8683">
        <v>100067</v>
      </c>
      <c r="B8683">
        <v>230922</v>
      </c>
      <c r="C8683" s="3">
        <v>44130.86041666667</v>
      </c>
      <c r="D8683">
        <v>2</v>
      </c>
      <c r="E8683">
        <v>1</v>
      </c>
      <c r="F8683" t="s">
        <v>26</v>
      </c>
      <c r="G8683">
        <v>2</v>
      </c>
      <c r="H8683">
        <v>76.675780000000003</v>
      </c>
      <c r="I8683">
        <v>20.29297</v>
      </c>
      <c r="J8683">
        <v>0.91015630000000003</v>
      </c>
      <c r="K8683">
        <v>78.03125</v>
      </c>
      <c r="L8683" s="3">
        <v>44130.613194444442</v>
      </c>
      <c r="M8683">
        <v>17.18</v>
      </c>
      <c r="N8683" t="s">
        <v>28</v>
      </c>
      <c r="P8683">
        <f>(C8683-Key!$B$1)*24</f>
        <v>5.6000000000931323</v>
      </c>
      <c r="Q8683">
        <f>(Key!$B$2-'17.1'!C8683)*24</f>
        <v>-2.6500000000814907</v>
      </c>
      <c r="R8683" s="3">
        <f>C8683-(M8683-Key!$B$5)/(24*Key!$B$6)</f>
        <v>44130.846601851852</v>
      </c>
      <c r="S8683">
        <f>M8683-Key!$B$5</f>
        <v>14.92</v>
      </c>
      <c r="T8683" s="2">
        <f t="shared" si="675"/>
        <v>44129.861111111109</v>
      </c>
      <c r="U8683" t="str">
        <f t="shared" si="676"/>
        <v>10-25-2020 20:40</v>
      </c>
      <c r="V8683">
        <f>IFERROR(IF(W8683=Z8683,VLOOKUP($U8683,[1]C8842!$G$2:$M$145,3,FALSE),0),0)</f>
        <v>0</v>
      </c>
      <c r="W8683">
        <f>VLOOKUP(RIGHT($V$1,5),Key!$A$9:$B$14,2,FALSE)</f>
        <v>10.199999999999999</v>
      </c>
      <c r="X8683">
        <f t="shared" si="679"/>
        <v>0</v>
      </c>
      <c r="Y8683">
        <f>VLOOKUP(RIGHT($X$1,5),Key!$A$9:$B$14,2,FALSE)</f>
        <v>3.7</v>
      </c>
      <c r="Z8683">
        <f t="shared" si="677"/>
        <v>10.199999999999999</v>
      </c>
      <c r="AA8683">
        <f t="shared" si="678"/>
        <v>0</v>
      </c>
    </row>
    <row r="8684" spans="1:27" x14ac:dyDescent="0.3">
      <c r="A8684">
        <v>100067</v>
      </c>
      <c r="B8684">
        <v>230922</v>
      </c>
      <c r="C8684" s="3">
        <v>44130.86041666667</v>
      </c>
      <c r="D8684">
        <v>2</v>
      </c>
      <c r="E8684">
        <v>1</v>
      </c>
      <c r="F8684" t="s">
        <v>26</v>
      </c>
      <c r="G8684">
        <v>1</v>
      </c>
      <c r="H8684">
        <v>70.851560000000006</v>
      </c>
      <c r="I8684">
        <v>16.25</v>
      </c>
      <c r="J8684">
        <v>0.83203130000000003</v>
      </c>
      <c r="K8684">
        <v>80.03125</v>
      </c>
      <c r="L8684" s="3">
        <v>44130.613194444442</v>
      </c>
      <c r="M8684">
        <v>17.18</v>
      </c>
      <c r="N8684" t="s">
        <v>28</v>
      </c>
      <c r="P8684">
        <f>(C8684-Key!$B$1)*24</f>
        <v>5.6000000000931323</v>
      </c>
      <c r="Q8684">
        <f>(Key!$B$2-'17.1'!C8684)*24</f>
        <v>-2.6500000000814907</v>
      </c>
      <c r="R8684" s="3">
        <f>C8684-(M8684-Key!$B$5)/(24*Key!$B$6)</f>
        <v>44130.846601851852</v>
      </c>
      <c r="S8684">
        <f>M8684-Key!$B$5</f>
        <v>14.92</v>
      </c>
      <c r="T8684" s="2">
        <f t="shared" si="675"/>
        <v>44129.861111111109</v>
      </c>
      <c r="U8684" t="str">
        <f t="shared" si="676"/>
        <v>10-25-2020 20:40</v>
      </c>
      <c r="V8684">
        <f>IFERROR(IF(W8684=Z8684,VLOOKUP($U8684,[1]C8842!$G$2:$M$145,3,FALSE),0),0)</f>
        <v>0</v>
      </c>
      <c r="W8684">
        <f>VLOOKUP(RIGHT($V$1,5),Key!$A$9:$B$14,2,FALSE)</f>
        <v>10.199999999999999</v>
      </c>
      <c r="X8684">
        <f t="shared" si="679"/>
        <v>0</v>
      </c>
      <c r="Y8684">
        <f>VLOOKUP(RIGHT($X$1,5),Key!$A$9:$B$14,2,FALSE)</f>
        <v>3.7</v>
      </c>
      <c r="Z8684">
        <f t="shared" si="677"/>
        <v>10.199999999999999</v>
      </c>
      <c r="AA8684">
        <f t="shared" si="678"/>
        <v>0</v>
      </c>
    </row>
    <row r="8685" spans="1:27" x14ac:dyDescent="0.3">
      <c r="A8685">
        <v>100067</v>
      </c>
      <c r="B8685">
        <v>230922</v>
      </c>
      <c r="C8685" s="3">
        <v>44130.86041666667</v>
      </c>
      <c r="D8685">
        <v>1</v>
      </c>
      <c r="E8685">
        <v>1</v>
      </c>
      <c r="F8685" t="s">
        <v>25</v>
      </c>
      <c r="G8685">
        <v>2</v>
      </c>
      <c r="H8685">
        <v>65.808589999999995</v>
      </c>
      <c r="I8685">
        <v>22.871089999999999</v>
      </c>
      <c r="J8685">
        <v>1.167969</v>
      </c>
      <c r="K8685">
        <v>57.023440000000001</v>
      </c>
      <c r="L8685" s="3">
        <v>44130.613194444442</v>
      </c>
      <c r="M8685">
        <v>17.18</v>
      </c>
      <c r="N8685" t="s">
        <v>28</v>
      </c>
      <c r="P8685">
        <f>(C8685-Key!$B$1)*24</f>
        <v>5.6000000000931323</v>
      </c>
      <c r="Q8685">
        <f>(Key!$B$2-'17.1'!C8685)*24</f>
        <v>-2.6500000000814907</v>
      </c>
      <c r="R8685" s="3">
        <f>C8685-(M8685-Key!$B$5)/(24*Key!$B$6)</f>
        <v>44130.846601851852</v>
      </c>
      <c r="S8685">
        <f>M8685-Key!$B$5</f>
        <v>14.92</v>
      </c>
      <c r="T8685" s="2">
        <f t="shared" si="675"/>
        <v>44129.861111111109</v>
      </c>
      <c r="U8685" t="str">
        <f t="shared" si="676"/>
        <v>10-25-2020 20:40</v>
      </c>
      <c r="V8685">
        <f>IFERROR(IF(W8685=Z8685,VLOOKUP($U8685,[1]C8842!$G$2:$M$145,3,FALSE),0),0)</f>
        <v>0</v>
      </c>
      <c r="W8685">
        <f>VLOOKUP(RIGHT($V$1,5),Key!$A$9:$B$14,2,FALSE)</f>
        <v>10.199999999999999</v>
      </c>
      <c r="X8685">
        <f t="shared" si="679"/>
        <v>0</v>
      </c>
      <c r="Y8685">
        <f>VLOOKUP(RIGHT($X$1,5),Key!$A$9:$B$14,2,FALSE)</f>
        <v>3.7</v>
      </c>
      <c r="Z8685">
        <f t="shared" si="677"/>
        <v>10.199999999999999</v>
      </c>
      <c r="AA8685">
        <f t="shared" si="678"/>
        <v>0</v>
      </c>
    </row>
    <row r="8686" spans="1:27" x14ac:dyDescent="0.3">
      <c r="A8686">
        <v>100067</v>
      </c>
      <c r="B8686">
        <v>230922</v>
      </c>
      <c r="C8686" s="3">
        <v>44130.86041666667</v>
      </c>
      <c r="D8686">
        <v>3</v>
      </c>
      <c r="E8686">
        <v>2</v>
      </c>
      <c r="F8686" t="s">
        <v>26</v>
      </c>
      <c r="G8686">
        <v>1</v>
      </c>
      <c r="H8686">
        <v>69.457030000000003</v>
      </c>
      <c r="I8686">
        <v>19.92578</v>
      </c>
      <c r="J8686">
        <v>0.9921875</v>
      </c>
      <c r="K8686">
        <v>92.039060000000006</v>
      </c>
      <c r="L8686" s="3">
        <v>44130.613194444442</v>
      </c>
      <c r="M8686">
        <v>17.18</v>
      </c>
      <c r="N8686" t="s">
        <v>28</v>
      </c>
      <c r="P8686">
        <f>(C8686-Key!$B$1)*24</f>
        <v>5.6000000000931323</v>
      </c>
      <c r="Q8686">
        <f>(Key!$B$2-'17.1'!C8686)*24</f>
        <v>-2.6500000000814907</v>
      </c>
      <c r="R8686" s="3">
        <f>C8686-(M8686-Key!$B$5)/(24*Key!$B$6)</f>
        <v>44130.846601851852</v>
      </c>
      <c r="S8686">
        <f>M8686-Key!$B$5</f>
        <v>14.92</v>
      </c>
      <c r="T8686" s="2">
        <f t="shared" si="675"/>
        <v>44129.861111111109</v>
      </c>
      <c r="U8686" t="str">
        <f t="shared" si="676"/>
        <v>10-25-2020 20:40</v>
      </c>
      <c r="V8686">
        <f>IFERROR(IF(W8686=Z8686,VLOOKUP($U8686,[1]C8842!$G$2:$M$145,3,FALSE),0),0)</f>
        <v>0</v>
      </c>
      <c r="W8686">
        <f>VLOOKUP(RIGHT($V$1,5),Key!$A$9:$B$14,2,FALSE)</f>
        <v>10.199999999999999</v>
      </c>
      <c r="X8686">
        <f t="shared" si="679"/>
        <v>0</v>
      </c>
      <c r="Y8686">
        <f>VLOOKUP(RIGHT($X$1,5),Key!$A$9:$B$14,2,FALSE)</f>
        <v>3.7</v>
      </c>
      <c r="Z8686">
        <f t="shared" si="677"/>
        <v>10.199999999999999</v>
      </c>
      <c r="AA8686">
        <f t="shared" si="678"/>
        <v>0</v>
      </c>
    </row>
    <row r="8687" spans="1:27" x14ac:dyDescent="0.3">
      <c r="A8687">
        <v>100067</v>
      </c>
      <c r="B8687">
        <v>230922</v>
      </c>
      <c r="C8687" s="3">
        <v>44130.86041666667</v>
      </c>
      <c r="D8687">
        <v>3</v>
      </c>
      <c r="E8687">
        <v>2</v>
      </c>
      <c r="F8687" t="s">
        <v>26</v>
      </c>
      <c r="G8687">
        <v>2</v>
      </c>
      <c r="H8687">
        <v>71.992189999999994</v>
      </c>
      <c r="I8687">
        <v>20.007809999999999</v>
      </c>
      <c r="J8687">
        <v>0.9609375</v>
      </c>
      <c r="K8687">
        <v>92.039060000000006</v>
      </c>
      <c r="L8687" s="3">
        <v>44130.613194444442</v>
      </c>
      <c r="M8687">
        <v>17.18</v>
      </c>
      <c r="N8687" t="s">
        <v>28</v>
      </c>
      <c r="P8687">
        <f>(C8687-Key!$B$1)*24</f>
        <v>5.6000000000931323</v>
      </c>
      <c r="Q8687">
        <f>(Key!$B$2-'17.1'!C8687)*24</f>
        <v>-2.6500000000814907</v>
      </c>
      <c r="R8687" s="3">
        <f>C8687-(M8687-Key!$B$5)/(24*Key!$B$6)</f>
        <v>44130.846601851852</v>
      </c>
      <c r="S8687">
        <f>M8687-Key!$B$5</f>
        <v>14.92</v>
      </c>
      <c r="T8687" s="2">
        <f t="shared" si="675"/>
        <v>44129.861111111109</v>
      </c>
      <c r="U8687" t="str">
        <f t="shared" si="676"/>
        <v>10-25-2020 20:40</v>
      </c>
      <c r="V8687">
        <f>IFERROR(IF(W8687=Z8687,VLOOKUP($U8687,[1]C8842!$G$2:$M$145,3,FALSE),0),0)</f>
        <v>0</v>
      </c>
      <c r="W8687">
        <f>VLOOKUP(RIGHT($V$1,5),Key!$A$9:$B$14,2,FALSE)</f>
        <v>10.199999999999999</v>
      </c>
      <c r="X8687">
        <f t="shared" si="679"/>
        <v>0</v>
      </c>
      <c r="Y8687">
        <f>VLOOKUP(RIGHT($X$1,5),Key!$A$9:$B$14,2,FALSE)</f>
        <v>3.7</v>
      </c>
      <c r="Z8687">
        <f t="shared" si="677"/>
        <v>10.199999999999999</v>
      </c>
      <c r="AA8687">
        <f t="shared" si="678"/>
        <v>0</v>
      </c>
    </row>
    <row r="8688" spans="1:27" x14ac:dyDescent="0.3">
      <c r="A8688">
        <v>100067</v>
      </c>
      <c r="B8688">
        <v>230922</v>
      </c>
      <c r="C8688" s="3">
        <v>44130.86041666667</v>
      </c>
      <c r="D8688">
        <v>0</v>
      </c>
      <c r="E8688">
        <v>2</v>
      </c>
      <c r="F8688" t="s">
        <v>25</v>
      </c>
      <c r="G8688">
        <v>1</v>
      </c>
      <c r="H8688">
        <v>58.511719999999997</v>
      </c>
      <c r="I8688">
        <v>14.67188</v>
      </c>
      <c r="J8688">
        <v>0.9375</v>
      </c>
      <c r="K8688">
        <v>47.019530000000003</v>
      </c>
      <c r="L8688" s="3">
        <v>44130.613194444442</v>
      </c>
      <c r="M8688">
        <v>17.18</v>
      </c>
      <c r="N8688" t="s">
        <v>28</v>
      </c>
      <c r="P8688">
        <f>(C8688-Key!$B$1)*24</f>
        <v>5.6000000000931323</v>
      </c>
      <c r="Q8688">
        <f>(Key!$B$2-'17.1'!C8688)*24</f>
        <v>-2.6500000000814907</v>
      </c>
      <c r="R8688" s="3">
        <f>C8688-(M8688-Key!$B$5)/(24*Key!$B$6)</f>
        <v>44130.846601851852</v>
      </c>
      <c r="S8688">
        <f>M8688-Key!$B$5</f>
        <v>14.92</v>
      </c>
      <c r="T8688" s="2">
        <f t="shared" si="675"/>
        <v>44129.861111111109</v>
      </c>
      <c r="U8688" t="str">
        <f t="shared" si="676"/>
        <v>10-25-2020 20:40</v>
      </c>
      <c r="V8688">
        <f>IFERROR(IF(W8688=Z8688,VLOOKUP($U8688,[1]C8842!$G$2:$M$145,3,FALSE),0),0)</f>
        <v>0</v>
      </c>
      <c r="W8688">
        <f>VLOOKUP(RIGHT($V$1,5),Key!$A$9:$B$14,2,FALSE)</f>
        <v>10.199999999999999</v>
      </c>
      <c r="X8688">
        <f t="shared" si="679"/>
        <v>0</v>
      </c>
      <c r="Y8688">
        <f>VLOOKUP(RIGHT($X$1,5),Key!$A$9:$B$14,2,FALSE)</f>
        <v>3.7</v>
      </c>
      <c r="Z8688">
        <f t="shared" si="677"/>
        <v>10.199999999999999</v>
      </c>
      <c r="AA8688">
        <f t="shared" si="678"/>
        <v>0</v>
      </c>
    </row>
    <row r="8689" spans="1:27" x14ac:dyDescent="0.3">
      <c r="A8689">
        <v>100067</v>
      </c>
      <c r="B8689">
        <v>230922</v>
      </c>
      <c r="C8689" s="3">
        <v>44130.86041666667</v>
      </c>
      <c r="D8689">
        <v>3</v>
      </c>
      <c r="E8689">
        <v>2</v>
      </c>
      <c r="F8689" t="s">
        <v>26</v>
      </c>
      <c r="G8689">
        <v>1</v>
      </c>
      <c r="H8689">
        <v>69.601560000000006</v>
      </c>
      <c r="I8689">
        <v>17.875</v>
      </c>
      <c r="J8689">
        <v>0.91015630000000003</v>
      </c>
      <c r="K8689">
        <v>92.039060000000006</v>
      </c>
      <c r="L8689" s="3">
        <v>44130.613194444442</v>
      </c>
      <c r="M8689">
        <v>17.18</v>
      </c>
      <c r="N8689" t="s">
        <v>28</v>
      </c>
      <c r="P8689">
        <f>(C8689-Key!$B$1)*24</f>
        <v>5.6000000000931323</v>
      </c>
      <c r="Q8689">
        <f>(Key!$B$2-'17.1'!C8689)*24</f>
        <v>-2.6500000000814907</v>
      </c>
      <c r="R8689" s="3">
        <f>C8689-(M8689-Key!$B$5)/(24*Key!$B$6)</f>
        <v>44130.846601851852</v>
      </c>
      <c r="S8689">
        <f>M8689-Key!$B$5</f>
        <v>14.92</v>
      </c>
      <c r="T8689" s="2">
        <f t="shared" si="675"/>
        <v>44129.861111111109</v>
      </c>
      <c r="U8689" t="str">
        <f t="shared" si="676"/>
        <v>10-25-2020 20:40</v>
      </c>
      <c r="V8689">
        <f>IFERROR(IF(W8689=Z8689,VLOOKUP($U8689,[1]C8842!$G$2:$M$145,3,FALSE),0),0)</f>
        <v>0</v>
      </c>
      <c r="W8689">
        <f>VLOOKUP(RIGHT($V$1,5),Key!$A$9:$B$14,2,FALSE)</f>
        <v>10.199999999999999</v>
      </c>
      <c r="X8689">
        <f t="shared" si="679"/>
        <v>0</v>
      </c>
      <c r="Y8689">
        <f>VLOOKUP(RIGHT($X$1,5),Key!$A$9:$B$14,2,FALSE)</f>
        <v>3.7</v>
      </c>
      <c r="Z8689">
        <f t="shared" si="677"/>
        <v>10.199999999999999</v>
      </c>
      <c r="AA8689">
        <f t="shared" si="678"/>
        <v>0</v>
      </c>
    </row>
    <row r="8690" spans="1:27" x14ac:dyDescent="0.3">
      <c r="A8690">
        <v>100067</v>
      </c>
      <c r="B8690">
        <v>230922</v>
      </c>
      <c r="C8690" s="3">
        <v>44130.86041666667</v>
      </c>
      <c r="D8690">
        <v>3</v>
      </c>
      <c r="E8690">
        <v>2</v>
      </c>
      <c r="F8690" t="s">
        <v>26</v>
      </c>
      <c r="G8690">
        <v>2</v>
      </c>
      <c r="H8690">
        <v>66.101560000000006</v>
      </c>
      <c r="I8690">
        <v>21.054690000000001</v>
      </c>
      <c r="J8690">
        <v>1.0859380000000001</v>
      </c>
      <c r="K8690">
        <v>94.039060000000006</v>
      </c>
      <c r="L8690" s="3">
        <v>44130.613194444442</v>
      </c>
      <c r="M8690">
        <v>17.18</v>
      </c>
      <c r="N8690" t="s">
        <v>28</v>
      </c>
      <c r="P8690">
        <f>(C8690-Key!$B$1)*24</f>
        <v>5.6000000000931323</v>
      </c>
      <c r="Q8690">
        <f>(Key!$B$2-'17.1'!C8690)*24</f>
        <v>-2.6500000000814907</v>
      </c>
      <c r="R8690" s="3">
        <f>C8690-(M8690-Key!$B$5)/(24*Key!$B$6)</f>
        <v>44130.846601851852</v>
      </c>
      <c r="S8690">
        <f>M8690-Key!$B$5</f>
        <v>14.92</v>
      </c>
      <c r="T8690" s="2">
        <f t="shared" si="675"/>
        <v>44129.861111111109</v>
      </c>
      <c r="U8690" t="str">
        <f t="shared" si="676"/>
        <v>10-25-2020 20:40</v>
      </c>
      <c r="V8690">
        <f>IFERROR(IF(W8690=Z8690,VLOOKUP($U8690,[1]C8842!$G$2:$M$145,3,FALSE),0),0)</f>
        <v>0</v>
      </c>
      <c r="W8690">
        <f>VLOOKUP(RIGHT($V$1,5),Key!$A$9:$B$14,2,FALSE)</f>
        <v>10.199999999999999</v>
      </c>
      <c r="X8690">
        <f t="shared" si="679"/>
        <v>0</v>
      </c>
      <c r="Y8690">
        <f>VLOOKUP(RIGHT($X$1,5),Key!$A$9:$B$14,2,FALSE)</f>
        <v>3.7</v>
      </c>
      <c r="Z8690">
        <f t="shared" si="677"/>
        <v>10.199999999999999</v>
      </c>
      <c r="AA8690">
        <f t="shared" si="678"/>
        <v>0</v>
      </c>
    </row>
    <row r="8691" spans="1:27" x14ac:dyDescent="0.3">
      <c r="A8691">
        <v>100067</v>
      </c>
      <c r="B8691">
        <v>230922</v>
      </c>
      <c r="C8691" s="3">
        <v>44130.86041666667</v>
      </c>
      <c r="D8691">
        <v>0</v>
      </c>
      <c r="E8691">
        <v>2</v>
      </c>
      <c r="F8691" t="s">
        <v>25</v>
      </c>
      <c r="G8691">
        <v>5</v>
      </c>
      <c r="H8691">
        <v>66.652339999999995</v>
      </c>
      <c r="I8691">
        <v>98.058589999999995</v>
      </c>
      <c r="J8691">
        <v>4.15625</v>
      </c>
      <c r="K8691">
        <v>45.019530000000003</v>
      </c>
      <c r="L8691" s="3">
        <v>44130.613194444442</v>
      </c>
      <c r="M8691">
        <v>17.18</v>
      </c>
      <c r="N8691" t="s">
        <v>28</v>
      </c>
      <c r="P8691">
        <f>(C8691-Key!$B$1)*24</f>
        <v>5.6000000000931323</v>
      </c>
      <c r="Q8691">
        <f>(Key!$B$2-'17.1'!C8691)*24</f>
        <v>-2.6500000000814907</v>
      </c>
      <c r="R8691" s="3">
        <f>C8691-(M8691-Key!$B$5)/(24*Key!$B$6)</f>
        <v>44130.846601851852</v>
      </c>
      <c r="S8691">
        <f>M8691-Key!$B$5</f>
        <v>14.92</v>
      </c>
      <c r="T8691" s="2">
        <f t="shared" si="675"/>
        <v>44129.861111111109</v>
      </c>
      <c r="U8691" t="str">
        <f t="shared" si="676"/>
        <v>10-25-2020 20:40</v>
      </c>
      <c r="V8691">
        <f>IFERROR(IF(W8691=Z8691,VLOOKUP($U8691,[1]C8842!$G$2:$M$145,3,FALSE),0),0)</f>
        <v>0</v>
      </c>
      <c r="W8691">
        <f>VLOOKUP(RIGHT($V$1,5),Key!$A$9:$B$14,2,FALSE)</f>
        <v>10.199999999999999</v>
      </c>
      <c r="X8691">
        <f t="shared" si="679"/>
        <v>0</v>
      </c>
      <c r="Y8691">
        <f>VLOOKUP(RIGHT($X$1,5),Key!$A$9:$B$14,2,FALSE)</f>
        <v>3.7</v>
      </c>
      <c r="Z8691">
        <f t="shared" si="677"/>
        <v>10.199999999999999</v>
      </c>
      <c r="AA8691">
        <f t="shared" si="678"/>
        <v>0</v>
      </c>
    </row>
    <row r="8692" spans="1:27" x14ac:dyDescent="0.3">
      <c r="A8692">
        <v>100067</v>
      </c>
      <c r="B8692">
        <v>230922</v>
      </c>
      <c r="C8692" s="3">
        <v>44130.86041666667</v>
      </c>
      <c r="D8692">
        <v>3</v>
      </c>
      <c r="E8692">
        <v>2</v>
      </c>
      <c r="F8692" t="s">
        <v>26</v>
      </c>
      <c r="G8692">
        <v>1</v>
      </c>
      <c r="H8692">
        <v>69.578130000000002</v>
      </c>
      <c r="I8692">
        <v>14.51953</v>
      </c>
      <c r="J8692">
        <v>0.78125</v>
      </c>
      <c r="K8692">
        <v>96.039060000000006</v>
      </c>
      <c r="L8692" s="3">
        <v>44130.613194444442</v>
      </c>
      <c r="M8692">
        <v>17.18</v>
      </c>
      <c r="N8692" t="s">
        <v>28</v>
      </c>
      <c r="P8692">
        <f>(C8692-Key!$B$1)*24</f>
        <v>5.6000000000931323</v>
      </c>
      <c r="Q8692">
        <f>(Key!$B$2-'17.1'!C8692)*24</f>
        <v>-2.6500000000814907</v>
      </c>
      <c r="R8692" s="3">
        <f>C8692-(M8692-Key!$B$5)/(24*Key!$B$6)</f>
        <v>44130.846601851852</v>
      </c>
      <c r="S8692">
        <f>M8692-Key!$B$5</f>
        <v>14.92</v>
      </c>
      <c r="T8692" s="2">
        <f t="shared" si="675"/>
        <v>44129.861111111109</v>
      </c>
      <c r="U8692" t="str">
        <f t="shared" si="676"/>
        <v>10-25-2020 20:40</v>
      </c>
      <c r="V8692">
        <f>IFERROR(IF(W8692=Z8692,VLOOKUP($U8692,[1]C8842!$G$2:$M$145,3,FALSE),0),0)</f>
        <v>0</v>
      </c>
      <c r="W8692">
        <f>VLOOKUP(RIGHT($V$1,5),Key!$A$9:$B$14,2,FALSE)</f>
        <v>10.199999999999999</v>
      </c>
      <c r="X8692">
        <f t="shared" si="679"/>
        <v>0</v>
      </c>
      <c r="Y8692">
        <f>VLOOKUP(RIGHT($X$1,5),Key!$A$9:$B$14,2,FALSE)</f>
        <v>3.7</v>
      </c>
      <c r="Z8692">
        <f t="shared" si="677"/>
        <v>10.199999999999999</v>
      </c>
      <c r="AA8692">
        <f t="shared" si="678"/>
        <v>0</v>
      </c>
    </row>
    <row r="8693" spans="1:27" x14ac:dyDescent="0.3">
      <c r="A8693">
        <v>100067</v>
      </c>
      <c r="B8693">
        <v>230922</v>
      </c>
      <c r="C8693" s="3">
        <v>44130.86041666667</v>
      </c>
      <c r="D8693">
        <v>2</v>
      </c>
      <c r="E8693">
        <v>1</v>
      </c>
      <c r="F8693" t="s">
        <v>26</v>
      </c>
      <c r="G8693">
        <v>1</v>
      </c>
      <c r="H8693">
        <v>73.195310000000006</v>
      </c>
      <c r="I8693">
        <v>17.996089999999999</v>
      </c>
      <c r="J8693">
        <v>0.87109380000000003</v>
      </c>
      <c r="K8693">
        <v>80.03125</v>
      </c>
      <c r="L8693" s="3">
        <v>44130.613194444442</v>
      </c>
      <c r="M8693">
        <v>17.18</v>
      </c>
      <c r="N8693" t="s">
        <v>28</v>
      </c>
      <c r="P8693">
        <f>(C8693-Key!$B$1)*24</f>
        <v>5.6000000000931323</v>
      </c>
      <c r="Q8693">
        <f>(Key!$B$2-'17.1'!C8693)*24</f>
        <v>-2.6500000000814907</v>
      </c>
      <c r="R8693" s="3">
        <f>C8693-(M8693-Key!$B$5)/(24*Key!$B$6)</f>
        <v>44130.846601851852</v>
      </c>
      <c r="S8693">
        <f>M8693-Key!$B$5</f>
        <v>14.92</v>
      </c>
      <c r="T8693" s="2">
        <f t="shared" si="675"/>
        <v>44129.861111111109</v>
      </c>
      <c r="U8693" t="str">
        <f t="shared" si="676"/>
        <v>10-25-2020 20:40</v>
      </c>
      <c r="V8693">
        <f>IFERROR(IF(W8693=Z8693,VLOOKUP($U8693,[1]C8842!$G$2:$M$145,3,FALSE),0),0)</f>
        <v>0</v>
      </c>
      <c r="W8693">
        <f>VLOOKUP(RIGHT($V$1,5),Key!$A$9:$B$14,2,FALSE)</f>
        <v>10.199999999999999</v>
      </c>
      <c r="X8693">
        <f t="shared" si="679"/>
        <v>0</v>
      </c>
      <c r="Y8693">
        <f>VLOOKUP(RIGHT($X$1,5),Key!$A$9:$B$14,2,FALSE)</f>
        <v>3.7</v>
      </c>
      <c r="Z8693">
        <f t="shared" si="677"/>
        <v>10.199999999999999</v>
      </c>
      <c r="AA8693">
        <f t="shared" si="678"/>
        <v>0</v>
      </c>
    </row>
    <row r="8694" spans="1:27" x14ac:dyDescent="0.3">
      <c r="A8694">
        <v>100067</v>
      </c>
      <c r="B8694">
        <v>230922</v>
      </c>
      <c r="C8694" s="3">
        <v>44130.86041666667</v>
      </c>
      <c r="D8694">
        <v>0</v>
      </c>
      <c r="E8694">
        <v>2</v>
      </c>
      <c r="F8694" t="s">
        <v>25</v>
      </c>
      <c r="G8694">
        <v>1</v>
      </c>
      <c r="H8694">
        <v>59.839840000000002</v>
      </c>
      <c r="I8694">
        <v>15.558590000000001</v>
      </c>
      <c r="J8694">
        <v>0.95703130000000003</v>
      </c>
      <c r="K8694">
        <v>46.019530000000003</v>
      </c>
      <c r="L8694" s="3">
        <v>44130.613194444442</v>
      </c>
      <c r="M8694">
        <v>17.18</v>
      </c>
      <c r="N8694" t="s">
        <v>28</v>
      </c>
      <c r="P8694">
        <f>(C8694-Key!$B$1)*24</f>
        <v>5.6000000000931323</v>
      </c>
      <c r="Q8694">
        <f>(Key!$B$2-'17.1'!C8694)*24</f>
        <v>-2.6500000000814907</v>
      </c>
      <c r="R8694" s="3">
        <f>C8694-(M8694-Key!$B$5)/(24*Key!$B$6)</f>
        <v>44130.846601851852</v>
      </c>
      <c r="S8694">
        <f>M8694-Key!$B$5</f>
        <v>14.92</v>
      </c>
      <c r="T8694" s="2">
        <f t="shared" si="675"/>
        <v>44129.861111111109</v>
      </c>
      <c r="U8694" t="str">
        <f t="shared" si="676"/>
        <v>10-25-2020 20:40</v>
      </c>
      <c r="V8694">
        <f>IFERROR(IF(W8694=Z8694,VLOOKUP($U8694,[1]C8842!$G$2:$M$145,3,FALSE),0),0)</f>
        <v>0</v>
      </c>
      <c r="W8694">
        <f>VLOOKUP(RIGHT($V$1,5),Key!$A$9:$B$14,2,FALSE)</f>
        <v>10.199999999999999</v>
      </c>
      <c r="X8694">
        <f t="shared" si="679"/>
        <v>0</v>
      </c>
      <c r="Y8694">
        <f>VLOOKUP(RIGHT($X$1,5),Key!$A$9:$B$14,2,FALSE)</f>
        <v>3.7</v>
      </c>
      <c r="Z8694">
        <f t="shared" si="677"/>
        <v>10.199999999999999</v>
      </c>
      <c r="AA8694">
        <f t="shared" si="678"/>
        <v>0</v>
      </c>
    </row>
    <row r="8695" spans="1:27" x14ac:dyDescent="0.3">
      <c r="A8695">
        <v>100067</v>
      </c>
      <c r="B8695">
        <v>230922</v>
      </c>
      <c r="C8695" s="3">
        <v>44130.86041666667</v>
      </c>
      <c r="D8695">
        <v>3</v>
      </c>
      <c r="E8695">
        <v>2</v>
      </c>
      <c r="F8695" t="s">
        <v>26</v>
      </c>
      <c r="G8695">
        <v>2</v>
      </c>
      <c r="H8695">
        <v>71.753910000000005</v>
      </c>
      <c r="I8695">
        <v>23.101559999999999</v>
      </c>
      <c r="J8695">
        <v>1.078125</v>
      </c>
      <c r="K8695">
        <v>93.039060000000006</v>
      </c>
      <c r="L8695" s="3">
        <v>44130.613194444442</v>
      </c>
      <c r="M8695">
        <v>17.18</v>
      </c>
      <c r="N8695" t="s">
        <v>28</v>
      </c>
      <c r="P8695">
        <f>(C8695-Key!$B$1)*24</f>
        <v>5.6000000000931323</v>
      </c>
      <c r="Q8695">
        <f>(Key!$B$2-'17.1'!C8695)*24</f>
        <v>-2.6500000000814907</v>
      </c>
      <c r="R8695" s="3">
        <f>C8695-(M8695-Key!$B$5)/(24*Key!$B$6)</f>
        <v>44130.846601851852</v>
      </c>
      <c r="S8695">
        <f>M8695-Key!$B$5</f>
        <v>14.92</v>
      </c>
      <c r="T8695" s="2">
        <f t="shared" si="675"/>
        <v>44129.861111111109</v>
      </c>
      <c r="U8695" t="str">
        <f t="shared" si="676"/>
        <v>10-25-2020 20:40</v>
      </c>
      <c r="V8695">
        <f>IFERROR(IF(W8695=Z8695,VLOOKUP($U8695,[1]C8842!$G$2:$M$145,3,FALSE),0),0)</f>
        <v>0</v>
      </c>
      <c r="W8695">
        <f>VLOOKUP(RIGHT($V$1,5),Key!$A$9:$B$14,2,FALSE)</f>
        <v>10.199999999999999</v>
      </c>
      <c r="X8695">
        <f t="shared" si="679"/>
        <v>0</v>
      </c>
      <c r="Y8695">
        <f>VLOOKUP(RIGHT($X$1,5),Key!$A$9:$B$14,2,FALSE)</f>
        <v>3.7</v>
      </c>
      <c r="Z8695">
        <f t="shared" si="677"/>
        <v>10.199999999999999</v>
      </c>
      <c r="AA8695">
        <f t="shared" si="678"/>
        <v>0</v>
      </c>
    </row>
    <row r="8696" spans="1:27" x14ac:dyDescent="0.3">
      <c r="A8696">
        <v>100067</v>
      </c>
      <c r="B8696">
        <v>230922</v>
      </c>
      <c r="C8696" s="3">
        <v>44130.86041666667</v>
      </c>
      <c r="D8696">
        <v>2</v>
      </c>
      <c r="E8696">
        <v>1</v>
      </c>
      <c r="F8696" t="s">
        <v>26</v>
      </c>
      <c r="G8696">
        <v>1</v>
      </c>
      <c r="H8696">
        <v>70.480469999999997</v>
      </c>
      <c r="I8696">
        <v>15.183590000000001</v>
      </c>
      <c r="J8696">
        <v>0.796875</v>
      </c>
      <c r="K8696">
        <v>82.035160000000005</v>
      </c>
      <c r="L8696" s="3">
        <v>44130.613194444442</v>
      </c>
      <c r="M8696">
        <v>17.18</v>
      </c>
      <c r="N8696" t="s">
        <v>28</v>
      </c>
      <c r="P8696">
        <f>(C8696-Key!$B$1)*24</f>
        <v>5.6000000000931323</v>
      </c>
      <c r="Q8696">
        <f>(Key!$B$2-'17.1'!C8696)*24</f>
        <v>-2.6500000000814907</v>
      </c>
      <c r="R8696" s="3">
        <f>C8696-(M8696-Key!$B$5)/(24*Key!$B$6)</f>
        <v>44130.846601851852</v>
      </c>
      <c r="S8696">
        <f>M8696-Key!$B$5</f>
        <v>14.92</v>
      </c>
      <c r="T8696" s="2">
        <f t="shared" si="675"/>
        <v>44129.861111111109</v>
      </c>
      <c r="U8696" t="str">
        <f t="shared" si="676"/>
        <v>10-25-2020 20:40</v>
      </c>
      <c r="V8696">
        <f>IFERROR(IF(W8696=Z8696,VLOOKUP($U8696,[1]C8842!$G$2:$M$145,3,FALSE),0),0)</f>
        <v>0</v>
      </c>
      <c r="W8696">
        <f>VLOOKUP(RIGHT($V$1,5),Key!$A$9:$B$14,2,FALSE)</f>
        <v>10.199999999999999</v>
      </c>
      <c r="X8696">
        <f t="shared" si="679"/>
        <v>0</v>
      </c>
      <c r="Y8696">
        <f>VLOOKUP(RIGHT($X$1,5),Key!$A$9:$B$14,2,FALSE)</f>
        <v>3.7</v>
      </c>
      <c r="Z8696">
        <f t="shared" si="677"/>
        <v>10.199999999999999</v>
      </c>
      <c r="AA8696">
        <f t="shared" si="678"/>
        <v>0</v>
      </c>
    </row>
    <row r="8697" spans="1:27" x14ac:dyDescent="0.3">
      <c r="A8697">
        <v>100067</v>
      </c>
      <c r="B8697">
        <v>230922</v>
      </c>
      <c r="C8697" s="3">
        <v>44130.861111111109</v>
      </c>
      <c r="D8697">
        <v>0</v>
      </c>
      <c r="E8697">
        <v>2</v>
      </c>
      <c r="F8697" t="s">
        <v>25</v>
      </c>
      <c r="G8697">
        <v>5</v>
      </c>
      <c r="H8697">
        <v>61.34375</v>
      </c>
      <c r="I8697">
        <v>92.503910000000005</v>
      </c>
      <c r="J8697">
        <v>4.2734379999999996</v>
      </c>
      <c r="K8697">
        <v>46.019530000000003</v>
      </c>
      <c r="L8697" s="3">
        <v>44130.613194444442</v>
      </c>
      <c r="M8697">
        <v>17.18</v>
      </c>
      <c r="N8697" t="s">
        <v>28</v>
      </c>
      <c r="P8697">
        <f>(C8697-Key!$B$1)*24</f>
        <v>5.6166666666395031</v>
      </c>
      <c r="Q8697">
        <f>(Key!$B$2-'17.1'!C8697)*24</f>
        <v>-2.6666666666278616</v>
      </c>
      <c r="R8697" s="3">
        <f>C8697-(M8697-Key!$B$5)/(24*Key!$B$6)</f>
        <v>44130.847296296291</v>
      </c>
      <c r="S8697">
        <f>M8697-Key!$B$5</f>
        <v>14.92</v>
      </c>
      <c r="T8697" s="2">
        <f t="shared" si="675"/>
        <v>44129.861111111109</v>
      </c>
      <c r="U8697" t="str">
        <f t="shared" si="676"/>
        <v>10-25-2020 20:40</v>
      </c>
      <c r="V8697">
        <f>IFERROR(IF(W8697=Z8697,VLOOKUP($U8697,[1]C8842!$G$2:$M$145,3,FALSE),0),0)</f>
        <v>0</v>
      </c>
      <c r="W8697">
        <f>VLOOKUP(RIGHT($V$1,5),Key!$A$9:$B$14,2,FALSE)</f>
        <v>10.199999999999999</v>
      </c>
      <c r="X8697">
        <f t="shared" si="679"/>
        <v>0</v>
      </c>
      <c r="Y8697">
        <f>VLOOKUP(RIGHT($X$1,5),Key!$A$9:$B$14,2,FALSE)</f>
        <v>3.7</v>
      </c>
      <c r="Z8697">
        <f t="shared" si="677"/>
        <v>10.199999999999999</v>
      </c>
      <c r="AA8697">
        <f t="shared" si="678"/>
        <v>0</v>
      </c>
    </row>
    <row r="8698" spans="1:27" x14ac:dyDescent="0.3">
      <c r="A8698">
        <v>100067</v>
      </c>
      <c r="B8698">
        <v>230922</v>
      </c>
      <c r="C8698" s="3">
        <v>44130.861111111109</v>
      </c>
      <c r="D8698">
        <v>3</v>
      </c>
      <c r="E8698">
        <v>2</v>
      </c>
      <c r="F8698" t="s">
        <v>26</v>
      </c>
      <c r="G8698">
        <v>1</v>
      </c>
      <c r="H8698">
        <v>63.613280000000003</v>
      </c>
      <c r="I8698">
        <v>18.98828</v>
      </c>
      <c r="J8698">
        <v>1.042969</v>
      </c>
      <c r="K8698">
        <v>93.039060000000006</v>
      </c>
      <c r="L8698" s="3">
        <v>44130.613194444442</v>
      </c>
      <c r="M8698">
        <v>17.18</v>
      </c>
      <c r="N8698" t="s">
        <v>28</v>
      </c>
      <c r="P8698">
        <f>(C8698-Key!$B$1)*24</f>
        <v>5.6166666666395031</v>
      </c>
      <c r="Q8698">
        <f>(Key!$B$2-'17.1'!C8698)*24</f>
        <v>-2.6666666666278616</v>
      </c>
      <c r="R8698" s="3">
        <f>C8698-(M8698-Key!$B$5)/(24*Key!$B$6)</f>
        <v>44130.847296296291</v>
      </c>
      <c r="S8698">
        <f>M8698-Key!$B$5</f>
        <v>14.92</v>
      </c>
      <c r="T8698" s="2">
        <f t="shared" si="675"/>
        <v>44129.861111111109</v>
      </c>
      <c r="U8698" t="str">
        <f t="shared" si="676"/>
        <v>10-25-2020 20:40</v>
      </c>
      <c r="V8698">
        <f>IFERROR(IF(W8698=Z8698,VLOOKUP($U8698,[1]C8842!$G$2:$M$145,3,FALSE),0),0)</f>
        <v>0</v>
      </c>
      <c r="W8698">
        <f>VLOOKUP(RIGHT($V$1,5),Key!$A$9:$B$14,2,FALSE)</f>
        <v>10.199999999999999</v>
      </c>
      <c r="X8698">
        <f t="shared" si="679"/>
        <v>0</v>
      </c>
      <c r="Y8698">
        <f>VLOOKUP(RIGHT($X$1,5),Key!$A$9:$B$14,2,FALSE)</f>
        <v>3.7</v>
      </c>
      <c r="Z8698">
        <f t="shared" si="677"/>
        <v>10.199999999999999</v>
      </c>
      <c r="AA8698">
        <f t="shared" si="678"/>
        <v>0</v>
      </c>
    </row>
    <row r="8699" spans="1:27" x14ac:dyDescent="0.3">
      <c r="A8699">
        <v>100067</v>
      </c>
      <c r="B8699">
        <v>230922</v>
      </c>
      <c r="C8699" s="3">
        <v>44130.861111111109</v>
      </c>
      <c r="D8699">
        <v>3</v>
      </c>
      <c r="E8699">
        <v>2</v>
      </c>
      <c r="F8699" t="s">
        <v>26</v>
      </c>
      <c r="G8699">
        <v>1</v>
      </c>
      <c r="H8699">
        <v>66.277339999999995</v>
      </c>
      <c r="I8699">
        <v>14.851559999999999</v>
      </c>
      <c r="J8699">
        <v>0.8359375</v>
      </c>
      <c r="K8699">
        <v>94.039060000000006</v>
      </c>
      <c r="L8699" s="3">
        <v>44130.613194444442</v>
      </c>
      <c r="M8699">
        <v>17.18</v>
      </c>
      <c r="N8699" t="s">
        <v>28</v>
      </c>
      <c r="P8699">
        <f>(C8699-Key!$B$1)*24</f>
        <v>5.6166666666395031</v>
      </c>
      <c r="Q8699">
        <f>(Key!$B$2-'17.1'!C8699)*24</f>
        <v>-2.6666666666278616</v>
      </c>
      <c r="R8699" s="3">
        <f>C8699-(M8699-Key!$B$5)/(24*Key!$B$6)</f>
        <v>44130.847296296291</v>
      </c>
      <c r="S8699">
        <f>M8699-Key!$B$5</f>
        <v>14.92</v>
      </c>
      <c r="T8699" s="2">
        <f t="shared" si="675"/>
        <v>44129.861111111109</v>
      </c>
      <c r="U8699" t="str">
        <f t="shared" si="676"/>
        <v>10-25-2020 20:40</v>
      </c>
      <c r="V8699">
        <f>IFERROR(IF(W8699=Z8699,VLOOKUP($U8699,[1]C8842!$G$2:$M$145,3,FALSE),0),0)</f>
        <v>0</v>
      </c>
      <c r="W8699">
        <f>VLOOKUP(RIGHT($V$1,5),Key!$A$9:$B$14,2,FALSE)</f>
        <v>10.199999999999999</v>
      </c>
      <c r="X8699">
        <f t="shared" si="679"/>
        <v>0</v>
      </c>
      <c r="Y8699">
        <f>VLOOKUP(RIGHT($X$1,5),Key!$A$9:$B$14,2,FALSE)</f>
        <v>3.7</v>
      </c>
      <c r="Z8699">
        <f t="shared" si="677"/>
        <v>10.199999999999999</v>
      </c>
      <c r="AA8699">
        <f t="shared" si="678"/>
        <v>0</v>
      </c>
    </row>
    <row r="8700" spans="1:27" x14ac:dyDescent="0.3">
      <c r="A8700">
        <v>100067</v>
      </c>
      <c r="B8700">
        <v>230922</v>
      </c>
      <c r="C8700" s="3">
        <v>44130.861111111109</v>
      </c>
      <c r="D8700">
        <v>0</v>
      </c>
      <c r="E8700">
        <v>2</v>
      </c>
      <c r="F8700" t="s">
        <v>25</v>
      </c>
      <c r="G8700">
        <v>1</v>
      </c>
      <c r="H8700">
        <v>62.542969999999997</v>
      </c>
      <c r="I8700">
        <v>15.61328</v>
      </c>
      <c r="J8700">
        <v>0.91796880000000003</v>
      </c>
      <c r="K8700">
        <v>46.019530000000003</v>
      </c>
      <c r="L8700" s="3">
        <v>44130.613194444442</v>
      </c>
      <c r="M8700">
        <v>17.18</v>
      </c>
      <c r="N8700" t="s">
        <v>28</v>
      </c>
      <c r="P8700">
        <f>(C8700-Key!$B$1)*24</f>
        <v>5.6166666666395031</v>
      </c>
      <c r="Q8700">
        <f>(Key!$B$2-'17.1'!C8700)*24</f>
        <v>-2.6666666666278616</v>
      </c>
      <c r="R8700" s="3">
        <f>C8700-(M8700-Key!$B$5)/(24*Key!$B$6)</f>
        <v>44130.847296296291</v>
      </c>
      <c r="S8700">
        <f>M8700-Key!$B$5</f>
        <v>14.92</v>
      </c>
      <c r="T8700" s="2">
        <f t="shared" si="675"/>
        <v>44129.861111111109</v>
      </c>
      <c r="U8700" t="str">
        <f t="shared" si="676"/>
        <v>10-25-2020 20:40</v>
      </c>
      <c r="V8700">
        <f>IFERROR(IF(W8700=Z8700,VLOOKUP($U8700,[1]C8842!$G$2:$M$145,3,FALSE),0),0)</f>
        <v>0</v>
      </c>
      <c r="W8700">
        <f>VLOOKUP(RIGHT($V$1,5),Key!$A$9:$B$14,2,FALSE)</f>
        <v>10.199999999999999</v>
      </c>
      <c r="X8700">
        <f t="shared" si="679"/>
        <v>0</v>
      </c>
      <c r="Y8700">
        <f>VLOOKUP(RIGHT($X$1,5),Key!$A$9:$B$14,2,FALSE)</f>
        <v>3.7</v>
      </c>
      <c r="Z8700">
        <f t="shared" si="677"/>
        <v>10.199999999999999</v>
      </c>
      <c r="AA8700">
        <f t="shared" si="678"/>
        <v>0</v>
      </c>
    </row>
    <row r="8701" spans="1:27" x14ac:dyDescent="0.3">
      <c r="A8701">
        <v>100067</v>
      </c>
      <c r="B8701">
        <v>230922</v>
      </c>
      <c r="C8701" s="3">
        <v>44130.861111111109</v>
      </c>
      <c r="D8701">
        <v>3</v>
      </c>
      <c r="E8701">
        <v>2</v>
      </c>
      <c r="F8701" t="s">
        <v>26</v>
      </c>
      <c r="G8701">
        <v>1</v>
      </c>
      <c r="H8701">
        <v>67.648439999999994</v>
      </c>
      <c r="I8701">
        <v>14.964840000000001</v>
      </c>
      <c r="J8701">
        <v>0.82421880000000003</v>
      </c>
      <c r="K8701">
        <v>94.039060000000006</v>
      </c>
      <c r="L8701" s="3">
        <v>44130.613194444442</v>
      </c>
      <c r="M8701">
        <v>17.18</v>
      </c>
      <c r="N8701" t="s">
        <v>28</v>
      </c>
      <c r="P8701">
        <f>(C8701-Key!$B$1)*24</f>
        <v>5.6166666666395031</v>
      </c>
      <c r="Q8701">
        <f>(Key!$B$2-'17.1'!C8701)*24</f>
        <v>-2.6666666666278616</v>
      </c>
      <c r="R8701" s="3">
        <f>C8701-(M8701-Key!$B$5)/(24*Key!$B$6)</f>
        <v>44130.847296296291</v>
      </c>
      <c r="S8701">
        <f>M8701-Key!$B$5</f>
        <v>14.92</v>
      </c>
      <c r="T8701" s="2">
        <f t="shared" si="675"/>
        <v>44129.861111111109</v>
      </c>
      <c r="U8701" t="str">
        <f t="shared" si="676"/>
        <v>10-25-2020 20:40</v>
      </c>
      <c r="V8701">
        <f>IFERROR(IF(W8701=Z8701,VLOOKUP($U8701,[1]C8842!$G$2:$M$145,3,FALSE),0),0)</f>
        <v>0</v>
      </c>
      <c r="W8701">
        <f>VLOOKUP(RIGHT($V$1,5),Key!$A$9:$B$14,2,FALSE)</f>
        <v>10.199999999999999</v>
      </c>
      <c r="X8701">
        <f t="shared" si="679"/>
        <v>0</v>
      </c>
      <c r="Y8701">
        <f>VLOOKUP(RIGHT($X$1,5),Key!$A$9:$B$14,2,FALSE)</f>
        <v>3.7</v>
      </c>
      <c r="Z8701">
        <f t="shared" si="677"/>
        <v>10.199999999999999</v>
      </c>
      <c r="AA8701">
        <f t="shared" si="678"/>
        <v>0</v>
      </c>
    </row>
    <row r="8702" spans="1:27" x14ac:dyDescent="0.3">
      <c r="A8702">
        <v>100067</v>
      </c>
      <c r="B8702">
        <v>230922</v>
      </c>
      <c r="C8702" s="3">
        <v>44130.861111111109</v>
      </c>
      <c r="D8702">
        <v>2</v>
      </c>
      <c r="E8702">
        <v>1</v>
      </c>
      <c r="F8702" t="s">
        <v>26</v>
      </c>
      <c r="G8702">
        <v>1</v>
      </c>
      <c r="H8702">
        <v>70.472660000000005</v>
      </c>
      <c r="I8702">
        <v>16.79297</v>
      </c>
      <c r="J8702">
        <v>0.859375</v>
      </c>
      <c r="K8702">
        <v>82.035160000000005</v>
      </c>
      <c r="L8702" s="3">
        <v>44130.613194444442</v>
      </c>
      <c r="M8702">
        <v>17.18</v>
      </c>
      <c r="N8702" t="s">
        <v>28</v>
      </c>
      <c r="P8702">
        <f>(C8702-Key!$B$1)*24</f>
        <v>5.6166666666395031</v>
      </c>
      <c r="Q8702">
        <f>(Key!$B$2-'17.1'!C8702)*24</f>
        <v>-2.6666666666278616</v>
      </c>
      <c r="R8702" s="3">
        <f>C8702-(M8702-Key!$B$5)/(24*Key!$B$6)</f>
        <v>44130.847296296291</v>
      </c>
      <c r="S8702">
        <f>M8702-Key!$B$5</f>
        <v>14.92</v>
      </c>
      <c r="T8702" s="2">
        <f t="shared" si="675"/>
        <v>44129.861111111109</v>
      </c>
      <c r="U8702" t="str">
        <f t="shared" si="676"/>
        <v>10-25-2020 20:40</v>
      </c>
      <c r="V8702">
        <f>IFERROR(IF(W8702=Z8702,VLOOKUP($U8702,[1]C8842!$G$2:$M$145,3,FALSE),0),0)</f>
        <v>0</v>
      </c>
      <c r="W8702">
        <f>VLOOKUP(RIGHT($V$1,5),Key!$A$9:$B$14,2,FALSE)</f>
        <v>10.199999999999999</v>
      </c>
      <c r="X8702">
        <f t="shared" si="679"/>
        <v>0</v>
      </c>
      <c r="Y8702">
        <f>VLOOKUP(RIGHT($X$1,5),Key!$A$9:$B$14,2,FALSE)</f>
        <v>3.7</v>
      </c>
      <c r="Z8702">
        <f t="shared" si="677"/>
        <v>10.199999999999999</v>
      </c>
      <c r="AA8702">
        <f t="shared" si="678"/>
        <v>0</v>
      </c>
    </row>
    <row r="8703" spans="1:27" x14ac:dyDescent="0.3">
      <c r="A8703">
        <v>100067</v>
      </c>
      <c r="B8703">
        <v>230922</v>
      </c>
      <c r="C8703" s="3">
        <v>44130.861111111109</v>
      </c>
      <c r="D8703">
        <v>3</v>
      </c>
      <c r="E8703">
        <v>2</v>
      </c>
      <c r="F8703" t="s">
        <v>26</v>
      </c>
      <c r="G8703">
        <v>4</v>
      </c>
      <c r="H8703">
        <v>63.652340000000002</v>
      </c>
      <c r="I8703">
        <v>78.089839999999995</v>
      </c>
      <c r="J8703">
        <v>3.515625</v>
      </c>
      <c r="K8703">
        <v>93.039060000000006</v>
      </c>
      <c r="L8703" s="3">
        <v>44130.613194444442</v>
      </c>
      <c r="M8703">
        <v>17.18</v>
      </c>
      <c r="N8703" t="s">
        <v>28</v>
      </c>
      <c r="P8703">
        <f>(C8703-Key!$B$1)*24</f>
        <v>5.6166666666395031</v>
      </c>
      <c r="Q8703">
        <f>(Key!$B$2-'17.1'!C8703)*24</f>
        <v>-2.6666666666278616</v>
      </c>
      <c r="R8703" s="3">
        <f>C8703-(M8703-Key!$B$5)/(24*Key!$B$6)</f>
        <v>44130.847296296291</v>
      </c>
      <c r="S8703">
        <f>M8703-Key!$B$5</f>
        <v>14.92</v>
      </c>
      <c r="T8703" s="2">
        <f t="shared" si="675"/>
        <v>44129.861111111109</v>
      </c>
      <c r="U8703" t="str">
        <f t="shared" si="676"/>
        <v>10-25-2020 20:40</v>
      </c>
      <c r="V8703">
        <f>IFERROR(IF(W8703=Z8703,VLOOKUP($U8703,[1]C8842!$G$2:$M$145,3,FALSE),0),0)</f>
        <v>0</v>
      </c>
      <c r="W8703">
        <f>VLOOKUP(RIGHT($V$1,5),Key!$A$9:$B$14,2,FALSE)</f>
        <v>10.199999999999999</v>
      </c>
      <c r="X8703">
        <f t="shared" si="679"/>
        <v>0</v>
      </c>
      <c r="Y8703">
        <f>VLOOKUP(RIGHT($X$1,5),Key!$A$9:$B$14,2,FALSE)</f>
        <v>3.7</v>
      </c>
      <c r="Z8703">
        <f t="shared" si="677"/>
        <v>10.199999999999999</v>
      </c>
      <c r="AA8703">
        <f t="shared" si="678"/>
        <v>0</v>
      </c>
    </row>
    <row r="8704" spans="1:27" x14ac:dyDescent="0.3">
      <c r="A8704">
        <v>100067</v>
      </c>
      <c r="B8704">
        <v>230922</v>
      </c>
      <c r="C8704" s="3">
        <v>44130.861111111109</v>
      </c>
      <c r="D8704">
        <v>2</v>
      </c>
      <c r="E8704">
        <v>1</v>
      </c>
      <c r="F8704" t="s">
        <v>26</v>
      </c>
      <c r="G8704">
        <v>1</v>
      </c>
      <c r="H8704">
        <v>69.390630000000002</v>
      </c>
      <c r="I8704">
        <v>14.601559999999999</v>
      </c>
      <c r="J8704">
        <v>0.7890625</v>
      </c>
      <c r="K8704">
        <v>81.035160000000005</v>
      </c>
      <c r="L8704" s="3">
        <v>44130.613194444442</v>
      </c>
      <c r="M8704">
        <v>17.18</v>
      </c>
      <c r="N8704" t="s">
        <v>28</v>
      </c>
      <c r="P8704">
        <f>(C8704-Key!$B$1)*24</f>
        <v>5.6166666666395031</v>
      </c>
      <c r="Q8704">
        <f>(Key!$B$2-'17.1'!C8704)*24</f>
        <v>-2.6666666666278616</v>
      </c>
      <c r="R8704" s="3">
        <f>C8704-(M8704-Key!$B$5)/(24*Key!$B$6)</f>
        <v>44130.847296296291</v>
      </c>
      <c r="S8704">
        <f>M8704-Key!$B$5</f>
        <v>14.92</v>
      </c>
      <c r="T8704" s="2">
        <f t="shared" si="675"/>
        <v>44129.861111111109</v>
      </c>
      <c r="U8704" t="str">
        <f t="shared" si="676"/>
        <v>10-25-2020 20:40</v>
      </c>
      <c r="V8704">
        <f>IFERROR(IF(W8704=Z8704,VLOOKUP($U8704,[1]C8842!$G$2:$M$145,3,FALSE),0),0)</f>
        <v>0</v>
      </c>
      <c r="W8704">
        <f>VLOOKUP(RIGHT($V$1,5),Key!$A$9:$B$14,2,FALSE)</f>
        <v>10.199999999999999</v>
      </c>
      <c r="X8704">
        <f t="shared" si="679"/>
        <v>0</v>
      </c>
      <c r="Y8704">
        <f>VLOOKUP(RIGHT($X$1,5),Key!$A$9:$B$14,2,FALSE)</f>
        <v>3.7</v>
      </c>
      <c r="Z8704">
        <f t="shared" si="677"/>
        <v>10.199999999999999</v>
      </c>
      <c r="AA8704">
        <f t="shared" si="678"/>
        <v>0</v>
      </c>
    </row>
    <row r="8705" spans="1:27" x14ac:dyDescent="0.3">
      <c r="A8705">
        <v>100067</v>
      </c>
      <c r="B8705">
        <v>230922</v>
      </c>
      <c r="C8705" s="3">
        <v>44130.861111111109</v>
      </c>
      <c r="D8705">
        <v>3</v>
      </c>
      <c r="E8705">
        <v>2</v>
      </c>
      <c r="F8705" t="s">
        <v>26</v>
      </c>
      <c r="G8705">
        <v>2</v>
      </c>
      <c r="H8705">
        <v>70.539060000000006</v>
      </c>
      <c r="I8705">
        <v>20.234380000000002</v>
      </c>
      <c r="J8705">
        <v>0.98828130000000003</v>
      </c>
      <c r="K8705">
        <v>93.039060000000006</v>
      </c>
      <c r="L8705" s="3">
        <v>44130.613194444442</v>
      </c>
      <c r="M8705">
        <v>17.18</v>
      </c>
      <c r="N8705" t="s">
        <v>28</v>
      </c>
      <c r="P8705">
        <f>(C8705-Key!$B$1)*24</f>
        <v>5.6166666666395031</v>
      </c>
      <c r="Q8705">
        <f>(Key!$B$2-'17.1'!C8705)*24</f>
        <v>-2.6666666666278616</v>
      </c>
      <c r="R8705" s="3">
        <f>C8705-(M8705-Key!$B$5)/(24*Key!$B$6)</f>
        <v>44130.847296296291</v>
      </c>
      <c r="S8705">
        <f>M8705-Key!$B$5</f>
        <v>14.92</v>
      </c>
      <c r="T8705" s="2">
        <f t="shared" si="675"/>
        <v>44129.861111111109</v>
      </c>
      <c r="U8705" t="str">
        <f t="shared" si="676"/>
        <v>10-25-2020 20:40</v>
      </c>
      <c r="V8705">
        <f>IFERROR(IF(W8705=Z8705,VLOOKUP($U8705,[1]C8842!$G$2:$M$145,3,FALSE),0),0)</f>
        <v>0</v>
      </c>
      <c r="W8705">
        <f>VLOOKUP(RIGHT($V$1,5),Key!$A$9:$B$14,2,FALSE)</f>
        <v>10.199999999999999</v>
      </c>
      <c r="X8705">
        <f t="shared" si="679"/>
        <v>0</v>
      </c>
      <c r="Y8705">
        <f>VLOOKUP(RIGHT($X$1,5),Key!$A$9:$B$14,2,FALSE)</f>
        <v>3.7</v>
      </c>
      <c r="Z8705">
        <f t="shared" si="677"/>
        <v>10.199999999999999</v>
      </c>
      <c r="AA8705">
        <f t="shared" si="678"/>
        <v>0</v>
      </c>
    </row>
    <row r="8706" spans="1:27" x14ac:dyDescent="0.3">
      <c r="A8706">
        <v>100067</v>
      </c>
      <c r="B8706">
        <v>230922</v>
      </c>
      <c r="C8706" s="3">
        <v>44130.861805555556</v>
      </c>
      <c r="D8706">
        <v>2</v>
      </c>
      <c r="E8706">
        <v>1</v>
      </c>
      <c r="F8706" t="s">
        <v>26</v>
      </c>
      <c r="G8706">
        <v>2</v>
      </c>
      <c r="H8706">
        <v>69.800780000000003</v>
      </c>
      <c r="I8706">
        <v>23.13672</v>
      </c>
      <c r="J8706">
        <v>1.109375</v>
      </c>
      <c r="K8706">
        <v>80.03125</v>
      </c>
      <c r="L8706" s="3">
        <v>44130.613194444442</v>
      </c>
      <c r="M8706">
        <v>17.18</v>
      </c>
      <c r="N8706" t="s">
        <v>28</v>
      </c>
      <c r="P8706">
        <f>(C8706-Key!$B$1)*24</f>
        <v>5.6333333333604969</v>
      </c>
      <c r="Q8706">
        <f>(Key!$B$2-'17.1'!C8706)*24</f>
        <v>-2.6833333333488554</v>
      </c>
      <c r="R8706" s="3">
        <f>C8706-(M8706-Key!$B$5)/(24*Key!$B$6)</f>
        <v>44130.847990740738</v>
      </c>
      <c r="S8706">
        <f>M8706-Key!$B$5</f>
        <v>14.92</v>
      </c>
      <c r="T8706" s="2">
        <f t="shared" si="675"/>
        <v>44129.861111111109</v>
      </c>
      <c r="U8706" t="str">
        <f t="shared" si="676"/>
        <v>10-25-2020 20:40</v>
      </c>
      <c r="V8706">
        <f>IFERROR(IF(W8706=Z8706,VLOOKUP($U8706,[1]C8842!$G$2:$M$145,3,FALSE),0),0)</f>
        <v>0</v>
      </c>
      <c r="W8706">
        <f>VLOOKUP(RIGHT($V$1,5),Key!$A$9:$B$14,2,FALSE)</f>
        <v>10.199999999999999</v>
      </c>
      <c r="X8706">
        <f t="shared" si="679"/>
        <v>0</v>
      </c>
      <c r="Y8706">
        <f>VLOOKUP(RIGHT($X$1,5),Key!$A$9:$B$14,2,FALSE)</f>
        <v>3.7</v>
      </c>
      <c r="Z8706">
        <f t="shared" si="677"/>
        <v>10.199999999999999</v>
      </c>
      <c r="AA8706">
        <f t="shared" si="678"/>
        <v>0</v>
      </c>
    </row>
    <row r="8707" spans="1:27" x14ac:dyDescent="0.3">
      <c r="A8707">
        <v>100067</v>
      </c>
      <c r="B8707">
        <v>230922</v>
      </c>
      <c r="C8707" s="3">
        <v>44130.861805555556</v>
      </c>
      <c r="D8707">
        <v>2</v>
      </c>
      <c r="E8707">
        <v>1</v>
      </c>
      <c r="F8707" t="s">
        <v>26</v>
      </c>
      <c r="G8707">
        <v>1</v>
      </c>
      <c r="H8707">
        <v>70.011719999999997</v>
      </c>
      <c r="I8707">
        <v>16.26953</v>
      </c>
      <c r="J8707">
        <v>0.84375</v>
      </c>
      <c r="K8707">
        <v>82.035160000000005</v>
      </c>
      <c r="L8707" s="3">
        <v>44130.613194444442</v>
      </c>
      <c r="M8707">
        <v>17.18</v>
      </c>
      <c r="N8707" t="s">
        <v>28</v>
      </c>
      <c r="P8707">
        <f>(C8707-Key!$B$1)*24</f>
        <v>5.6333333333604969</v>
      </c>
      <c r="Q8707">
        <f>(Key!$B$2-'17.1'!C8707)*24</f>
        <v>-2.6833333333488554</v>
      </c>
      <c r="R8707" s="3">
        <f>C8707-(M8707-Key!$B$5)/(24*Key!$B$6)</f>
        <v>44130.847990740738</v>
      </c>
      <c r="S8707">
        <f>M8707-Key!$B$5</f>
        <v>14.92</v>
      </c>
      <c r="T8707" s="2">
        <f t="shared" ref="T8707:T8770" si="680">ROUND(C8707*24*60/10,0)/(24*6)-1</f>
        <v>44129.861111111109</v>
      </c>
      <c r="U8707" t="str">
        <f t="shared" ref="U8707:U8770" si="681">TEXT(T8707,"mm-dd-yyyy hh:mm")</f>
        <v>10-25-2020 20:40</v>
      </c>
      <c r="V8707">
        <f>IFERROR(IF(W8707=Z8707,VLOOKUP($U8707,[1]C8842!$G$2:$M$145,3,FALSE),0),0)</f>
        <v>0</v>
      </c>
      <c r="W8707">
        <f>VLOOKUP(RIGHT($V$1,5),Key!$A$9:$B$14,2,FALSE)</f>
        <v>10.199999999999999</v>
      </c>
      <c r="X8707">
        <f t="shared" si="679"/>
        <v>0</v>
      </c>
      <c r="Y8707">
        <f>VLOOKUP(RIGHT($X$1,5),Key!$A$9:$B$14,2,FALSE)</f>
        <v>3.7</v>
      </c>
      <c r="Z8707">
        <f t="shared" ref="Z8707:Z8770" si="682">M8707-MIN(ABS(Y8707-M8707),ABS(W8707-M8707))</f>
        <v>10.199999999999999</v>
      </c>
      <c r="AA8707">
        <f t="shared" ref="AA8707:AA8770" si="683">SUM(V8707,X8707)</f>
        <v>0</v>
      </c>
    </row>
    <row r="8708" spans="1:27" x14ac:dyDescent="0.3">
      <c r="A8708">
        <v>100067</v>
      </c>
      <c r="B8708">
        <v>230922</v>
      </c>
      <c r="C8708" s="3">
        <v>44130.861805555556</v>
      </c>
      <c r="D8708">
        <v>3</v>
      </c>
      <c r="E8708">
        <v>2</v>
      </c>
      <c r="F8708" t="s">
        <v>26</v>
      </c>
      <c r="G8708">
        <v>1</v>
      </c>
      <c r="H8708">
        <v>55.113280000000003</v>
      </c>
      <c r="I8708">
        <v>15.82422</v>
      </c>
      <c r="J8708">
        <v>1.050781</v>
      </c>
      <c r="K8708">
        <v>96.039060000000006</v>
      </c>
      <c r="L8708" s="3">
        <v>44130.613194444442</v>
      </c>
      <c r="M8708">
        <v>17.18</v>
      </c>
      <c r="N8708" t="s">
        <v>28</v>
      </c>
      <c r="P8708">
        <f>(C8708-Key!$B$1)*24</f>
        <v>5.6333333333604969</v>
      </c>
      <c r="Q8708">
        <f>(Key!$B$2-'17.1'!C8708)*24</f>
        <v>-2.6833333333488554</v>
      </c>
      <c r="R8708" s="3">
        <f>C8708-(M8708-Key!$B$5)/(24*Key!$B$6)</f>
        <v>44130.847990740738</v>
      </c>
      <c r="S8708">
        <f>M8708-Key!$B$5</f>
        <v>14.92</v>
      </c>
      <c r="T8708" s="2">
        <f t="shared" si="680"/>
        <v>44129.861111111109</v>
      </c>
      <c r="U8708" t="str">
        <f t="shared" si="681"/>
        <v>10-25-2020 20:40</v>
      </c>
      <c r="V8708">
        <f>IFERROR(IF(W8708=Z8708,VLOOKUP($U8708,[1]C8842!$G$2:$M$145,3,FALSE),0),0)</f>
        <v>0</v>
      </c>
      <c r="W8708">
        <f>VLOOKUP(RIGHT($V$1,5),Key!$A$9:$B$14,2,FALSE)</f>
        <v>10.199999999999999</v>
      </c>
      <c r="X8708">
        <f t="shared" ref="X8708:X8771" si="684">$X$2</f>
        <v>0</v>
      </c>
      <c r="Y8708">
        <f>VLOOKUP(RIGHT($X$1,5),Key!$A$9:$B$14,2,FALSE)</f>
        <v>3.7</v>
      </c>
      <c r="Z8708">
        <f t="shared" si="682"/>
        <v>10.199999999999999</v>
      </c>
      <c r="AA8708">
        <f t="shared" si="683"/>
        <v>0</v>
      </c>
    </row>
    <row r="8709" spans="1:27" x14ac:dyDescent="0.3">
      <c r="A8709">
        <v>100067</v>
      </c>
      <c r="B8709">
        <v>230922</v>
      </c>
      <c r="C8709" s="3">
        <v>44130.861805555556</v>
      </c>
      <c r="D8709">
        <v>0</v>
      </c>
      <c r="E8709">
        <v>2</v>
      </c>
      <c r="F8709" t="s">
        <v>25</v>
      </c>
      <c r="G8709">
        <v>2</v>
      </c>
      <c r="H8709">
        <v>62.414059999999999</v>
      </c>
      <c r="I8709">
        <v>20.32422</v>
      </c>
      <c r="J8709">
        <v>1.121094</v>
      </c>
      <c r="K8709">
        <v>46.019530000000003</v>
      </c>
      <c r="L8709" s="3">
        <v>44130.613194444442</v>
      </c>
      <c r="M8709">
        <v>17.18</v>
      </c>
      <c r="N8709" t="s">
        <v>28</v>
      </c>
      <c r="P8709">
        <f>(C8709-Key!$B$1)*24</f>
        <v>5.6333333333604969</v>
      </c>
      <c r="Q8709">
        <f>(Key!$B$2-'17.1'!C8709)*24</f>
        <v>-2.6833333333488554</v>
      </c>
      <c r="R8709" s="3">
        <f>C8709-(M8709-Key!$B$5)/(24*Key!$B$6)</f>
        <v>44130.847990740738</v>
      </c>
      <c r="S8709">
        <f>M8709-Key!$B$5</f>
        <v>14.92</v>
      </c>
      <c r="T8709" s="2">
        <f t="shared" si="680"/>
        <v>44129.861111111109</v>
      </c>
      <c r="U8709" t="str">
        <f t="shared" si="681"/>
        <v>10-25-2020 20:40</v>
      </c>
      <c r="V8709">
        <f>IFERROR(IF(W8709=Z8709,VLOOKUP($U8709,[1]C8842!$G$2:$M$145,3,FALSE),0),0)</f>
        <v>0</v>
      </c>
      <c r="W8709">
        <f>VLOOKUP(RIGHT($V$1,5),Key!$A$9:$B$14,2,FALSE)</f>
        <v>10.199999999999999</v>
      </c>
      <c r="X8709">
        <f t="shared" si="684"/>
        <v>0</v>
      </c>
      <c r="Y8709">
        <f>VLOOKUP(RIGHT($X$1,5),Key!$A$9:$B$14,2,FALSE)</f>
        <v>3.7</v>
      </c>
      <c r="Z8709">
        <f t="shared" si="682"/>
        <v>10.199999999999999</v>
      </c>
      <c r="AA8709">
        <f t="shared" si="683"/>
        <v>0</v>
      </c>
    </row>
    <row r="8710" spans="1:27" x14ac:dyDescent="0.3">
      <c r="A8710">
        <v>100067</v>
      </c>
      <c r="B8710">
        <v>230922</v>
      </c>
      <c r="C8710" s="3">
        <v>44130.861805555556</v>
      </c>
      <c r="D8710">
        <v>3</v>
      </c>
      <c r="E8710">
        <v>2</v>
      </c>
      <c r="F8710" t="s">
        <v>26</v>
      </c>
      <c r="G8710">
        <v>1</v>
      </c>
      <c r="H8710">
        <v>68.777339999999995</v>
      </c>
      <c r="I8710">
        <v>17.804690000000001</v>
      </c>
      <c r="J8710">
        <v>0.91796880000000003</v>
      </c>
      <c r="K8710">
        <v>93.039060000000006</v>
      </c>
      <c r="L8710" s="3">
        <v>44130.613194444442</v>
      </c>
      <c r="M8710">
        <v>17.18</v>
      </c>
      <c r="N8710" t="s">
        <v>28</v>
      </c>
      <c r="P8710">
        <f>(C8710-Key!$B$1)*24</f>
        <v>5.6333333333604969</v>
      </c>
      <c r="Q8710">
        <f>(Key!$B$2-'17.1'!C8710)*24</f>
        <v>-2.6833333333488554</v>
      </c>
      <c r="R8710" s="3">
        <f>C8710-(M8710-Key!$B$5)/(24*Key!$B$6)</f>
        <v>44130.847990740738</v>
      </c>
      <c r="S8710">
        <f>M8710-Key!$B$5</f>
        <v>14.92</v>
      </c>
      <c r="T8710" s="2">
        <f t="shared" si="680"/>
        <v>44129.861111111109</v>
      </c>
      <c r="U8710" t="str">
        <f t="shared" si="681"/>
        <v>10-25-2020 20:40</v>
      </c>
      <c r="V8710">
        <f>IFERROR(IF(W8710=Z8710,VLOOKUP($U8710,[1]C8842!$G$2:$M$145,3,FALSE),0),0)</f>
        <v>0</v>
      </c>
      <c r="W8710">
        <f>VLOOKUP(RIGHT($V$1,5),Key!$A$9:$B$14,2,FALSE)</f>
        <v>10.199999999999999</v>
      </c>
      <c r="X8710">
        <f t="shared" si="684"/>
        <v>0</v>
      </c>
      <c r="Y8710">
        <f>VLOOKUP(RIGHT($X$1,5),Key!$A$9:$B$14,2,FALSE)</f>
        <v>3.7</v>
      </c>
      <c r="Z8710">
        <f t="shared" si="682"/>
        <v>10.199999999999999</v>
      </c>
      <c r="AA8710">
        <f t="shared" si="683"/>
        <v>0</v>
      </c>
    </row>
    <row r="8711" spans="1:27" x14ac:dyDescent="0.3">
      <c r="A8711">
        <v>100067</v>
      </c>
      <c r="B8711">
        <v>230922</v>
      </c>
      <c r="C8711" s="3">
        <v>44130.861805555556</v>
      </c>
      <c r="D8711">
        <v>0</v>
      </c>
      <c r="E8711">
        <v>2</v>
      </c>
      <c r="F8711" t="s">
        <v>25</v>
      </c>
      <c r="G8711">
        <v>1</v>
      </c>
      <c r="H8711">
        <v>64.972660000000005</v>
      </c>
      <c r="I8711">
        <v>15.67188</v>
      </c>
      <c r="J8711">
        <v>0.88671880000000003</v>
      </c>
      <c r="K8711">
        <v>46.019530000000003</v>
      </c>
      <c r="L8711" s="3">
        <v>44130.613194444442</v>
      </c>
      <c r="M8711">
        <v>17.18</v>
      </c>
      <c r="N8711" t="s">
        <v>28</v>
      </c>
      <c r="P8711">
        <f>(C8711-Key!$B$1)*24</f>
        <v>5.6333333333604969</v>
      </c>
      <c r="Q8711">
        <f>(Key!$B$2-'17.1'!C8711)*24</f>
        <v>-2.6833333333488554</v>
      </c>
      <c r="R8711" s="3">
        <f>C8711-(M8711-Key!$B$5)/(24*Key!$B$6)</f>
        <v>44130.847990740738</v>
      </c>
      <c r="S8711">
        <f>M8711-Key!$B$5</f>
        <v>14.92</v>
      </c>
      <c r="T8711" s="2">
        <f t="shared" si="680"/>
        <v>44129.861111111109</v>
      </c>
      <c r="U8711" t="str">
        <f t="shared" si="681"/>
        <v>10-25-2020 20:40</v>
      </c>
      <c r="V8711">
        <f>IFERROR(IF(W8711=Z8711,VLOOKUP($U8711,[1]C8842!$G$2:$M$145,3,FALSE),0),0)</f>
        <v>0</v>
      </c>
      <c r="W8711">
        <f>VLOOKUP(RIGHT($V$1,5),Key!$A$9:$B$14,2,FALSE)</f>
        <v>10.199999999999999</v>
      </c>
      <c r="X8711">
        <f t="shared" si="684"/>
        <v>0</v>
      </c>
      <c r="Y8711">
        <f>VLOOKUP(RIGHT($X$1,5),Key!$A$9:$B$14,2,FALSE)</f>
        <v>3.7</v>
      </c>
      <c r="Z8711">
        <f t="shared" si="682"/>
        <v>10.199999999999999</v>
      </c>
      <c r="AA8711">
        <f t="shared" si="683"/>
        <v>0</v>
      </c>
    </row>
    <row r="8712" spans="1:27" x14ac:dyDescent="0.3">
      <c r="A8712">
        <v>100067</v>
      </c>
      <c r="B8712">
        <v>230922</v>
      </c>
      <c r="C8712" s="3">
        <v>44130.861805555556</v>
      </c>
      <c r="D8712">
        <v>1</v>
      </c>
      <c r="E8712">
        <v>1</v>
      </c>
      <c r="F8712" t="s">
        <v>25</v>
      </c>
      <c r="G8712">
        <v>1</v>
      </c>
      <c r="H8712">
        <v>65.128910000000005</v>
      </c>
      <c r="I8712">
        <v>16.70703</v>
      </c>
      <c r="J8712">
        <v>0.92578130000000003</v>
      </c>
      <c r="K8712">
        <v>56.023440000000001</v>
      </c>
      <c r="L8712" s="3">
        <v>44130.613194444442</v>
      </c>
      <c r="M8712">
        <v>17.18</v>
      </c>
      <c r="N8712" t="s">
        <v>28</v>
      </c>
      <c r="P8712">
        <f>(C8712-Key!$B$1)*24</f>
        <v>5.6333333333604969</v>
      </c>
      <c r="Q8712">
        <f>(Key!$B$2-'17.1'!C8712)*24</f>
        <v>-2.6833333333488554</v>
      </c>
      <c r="R8712" s="3">
        <f>C8712-(M8712-Key!$B$5)/(24*Key!$B$6)</f>
        <v>44130.847990740738</v>
      </c>
      <c r="S8712">
        <f>M8712-Key!$B$5</f>
        <v>14.92</v>
      </c>
      <c r="T8712" s="2">
        <f t="shared" si="680"/>
        <v>44129.861111111109</v>
      </c>
      <c r="U8712" t="str">
        <f t="shared" si="681"/>
        <v>10-25-2020 20:40</v>
      </c>
      <c r="V8712">
        <f>IFERROR(IF(W8712=Z8712,VLOOKUP($U8712,[1]C8842!$G$2:$M$145,3,FALSE),0),0)</f>
        <v>0</v>
      </c>
      <c r="W8712">
        <f>VLOOKUP(RIGHT($V$1,5),Key!$A$9:$B$14,2,FALSE)</f>
        <v>10.199999999999999</v>
      </c>
      <c r="X8712">
        <f t="shared" si="684"/>
        <v>0</v>
      </c>
      <c r="Y8712">
        <f>VLOOKUP(RIGHT($X$1,5),Key!$A$9:$B$14,2,FALSE)</f>
        <v>3.7</v>
      </c>
      <c r="Z8712">
        <f t="shared" si="682"/>
        <v>10.199999999999999</v>
      </c>
      <c r="AA8712">
        <f t="shared" si="683"/>
        <v>0</v>
      </c>
    </row>
    <row r="8713" spans="1:27" x14ac:dyDescent="0.3">
      <c r="A8713">
        <v>100067</v>
      </c>
      <c r="B8713">
        <v>230922</v>
      </c>
      <c r="C8713" s="3">
        <v>44130.861805555556</v>
      </c>
      <c r="D8713">
        <v>1</v>
      </c>
      <c r="E8713">
        <v>1</v>
      </c>
      <c r="F8713" t="s">
        <v>25</v>
      </c>
      <c r="G8713">
        <v>1</v>
      </c>
      <c r="H8713">
        <v>69.066410000000005</v>
      </c>
      <c r="I8713">
        <v>15.253909999999999</v>
      </c>
      <c r="J8713">
        <v>0.81640630000000003</v>
      </c>
      <c r="K8713">
        <v>57.023440000000001</v>
      </c>
      <c r="L8713" s="3">
        <v>44130.613194444442</v>
      </c>
      <c r="M8713">
        <v>17.18</v>
      </c>
      <c r="N8713" t="s">
        <v>28</v>
      </c>
      <c r="P8713">
        <f>(C8713-Key!$B$1)*24</f>
        <v>5.6333333333604969</v>
      </c>
      <c r="Q8713">
        <f>(Key!$B$2-'17.1'!C8713)*24</f>
        <v>-2.6833333333488554</v>
      </c>
      <c r="R8713" s="3">
        <f>C8713-(M8713-Key!$B$5)/(24*Key!$B$6)</f>
        <v>44130.847990740738</v>
      </c>
      <c r="S8713">
        <f>M8713-Key!$B$5</f>
        <v>14.92</v>
      </c>
      <c r="T8713" s="2">
        <f t="shared" si="680"/>
        <v>44129.861111111109</v>
      </c>
      <c r="U8713" t="str">
        <f t="shared" si="681"/>
        <v>10-25-2020 20:40</v>
      </c>
      <c r="V8713">
        <f>IFERROR(IF(W8713=Z8713,VLOOKUP($U8713,[1]C8842!$G$2:$M$145,3,FALSE),0),0)</f>
        <v>0</v>
      </c>
      <c r="W8713">
        <f>VLOOKUP(RIGHT($V$1,5),Key!$A$9:$B$14,2,FALSE)</f>
        <v>10.199999999999999</v>
      </c>
      <c r="X8713">
        <f t="shared" si="684"/>
        <v>0</v>
      </c>
      <c r="Y8713">
        <f>VLOOKUP(RIGHT($X$1,5),Key!$A$9:$B$14,2,FALSE)</f>
        <v>3.7</v>
      </c>
      <c r="Z8713">
        <f t="shared" si="682"/>
        <v>10.199999999999999</v>
      </c>
      <c r="AA8713">
        <f t="shared" si="683"/>
        <v>0</v>
      </c>
    </row>
    <row r="8714" spans="1:27" x14ac:dyDescent="0.3">
      <c r="A8714">
        <v>100067</v>
      </c>
      <c r="B8714">
        <v>230922</v>
      </c>
      <c r="C8714" s="3">
        <v>44130.861805555556</v>
      </c>
      <c r="D8714">
        <v>1</v>
      </c>
      <c r="E8714">
        <v>1</v>
      </c>
      <c r="F8714" t="s">
        <v>25</v>
      </c>
      <c r="G8714">
        <v>2</v>
      </c>
      <c r="H8714">
        <v>67.488280000000003</v>
      </c>
      <c r="I8714">
        <v>21.390630000000002</v>
      </c>
      <c r="J8714">
        <v>1.078125</v>
      </c>
      <c r="K8714">
        <v>58.023440000000001</v>
      </c>
      <c r="L8714" s="3">
        <v>44130.613194444442</v>
      </c>
      <c r="M8714">
        <v>17.18</v>
      </c>
      <c r="N8714" t="s">
        <v>28</v>
      </c>
      <c r="P8714">
        <f>(C8714-Key!$B$1)*24</f>
        <v>5.6333333333604969</v>
      </c>
      <c r="Q8714">
        <f>(Key!$B$2-'17.1'!C8714)*24</f>
        <v>-2.6833333333488554</v>
      </c>
      <c r="R8714" s="3">
        <f>C8714-(M8714-Key!$B$5)/(24*Key!$B$6)</f>
        <v>44130.847990740738</v>
      </c>
      <c r="S8714">
        <f>M8714-Key!$B$5</f>
        <v>14.92</v>
      </c>
      <c r="T8714" s="2">
        <f t="shared" si="680"/>
        <v>44129.861111111109</v>
      </c>
      <c r="U8714" t="str">
        <f t="shared" si="681"/>
        <v>10-25-2020 20:40</v>
      </c>
      <c r="V8714">
        <f>IFERROR(IF(W8714=Z8714,VLOOKUP($U8714,[1]C8842!$G$2:$M$145,3,FALSE),0),0)</f>
        <v>0</v>
      </c>
      <c r="W8714">
        <f>VLOOKUP(RIGHT($V$1,5),Key!$A$9:$B$14,2,FALSE)</f>
        <v>10.199999999999999</v>
      </c>
      <c r="X8714">
        <f t="shared" si="684"/>
        <v>0</v>
      </c>
      <c r="Y8714">
        <f>VLOOKUP(RIGHT($X$1,5),Key!$A$9:$B$14,2,FALSE)</f>
        <v>3.7</v>
      </c>
      <c r="Z8714">
        <f t="shared" si="682"/>
        <v>10.199999999999999</v>
      </c>
      <c r="AA8714">
        <f t="shared" si="683"/>
        <v>0</v>
      </c>
    </row>
    <row r="8715" spans="1:27" x14ac:dyDescent="0.3">
      <c r="A8715">
        <v>100067</v>
      </c>
      <c r="B8715">
        <v>230922</v>
      </c>
      <c r="C8715" s="3">
        <v>44130.861805555556</v>
      </c>
      <c r="D8715">
        <v>0</v>
      </c>
      <c r="E8715">
        <v>2</v>
      </c>
      <c r="F8715" t="s">
        <v>25</v>
      </c>
      <c r="G8715">
        <v>1</v>
      </c>
      <c r="H8715">
        <v>62.53125</v>
      </c>
      <c r="I8715">
        <v>14.054690000000001</v>
      </c>
      <c r="J8715">
        <v>0.8515625</v>
      </c>
      <c r="K8715">
        <v>47.019530000000003</v>
      </c>
      <c r="L8715" s="3">
        <v>44130.613194444442</v>
      </c>
      <c r="M8715">
        <v>17.18</v>
      </c>
      <c r="N8715" t="s">
        <v>28</v>
      </c>
      <c r="P8715">
        <f>(C8715-Key!$B$1)*24</f>
        <v>5.6333333333604969</v>
      </c>
      <c r="Q8715">
        <f>(Key!$B$2-'17.1'!C8715)*24</f>
        <v>-2.6833333333488554</v>
      </c>
      <c r="R8715" s="3">
        <f>C8715-(M8715-Key!$B$5)/(24*Key!$B$6)</f>
        <v>44130.847990740738</v>
      </c>
      <c r="S8715">
        <f>M8715-Key!$B$5</f>
        <v>14.92</v>
      </c>
      <c r="T8715" s="2">
        <f t="shared" si="680"/>
        <v>44129.861111111109</v>
      </c>
      <c r="U8715" t="str">
        <f t="shared" si="681"/>
        <v>10-25-2020 20:40</v>
      </c>
      <c r="V8715">
        <f>IFERROR(IF(W8715=Z8715,VLOOKUP($U8715,[1]C8842!$G$2:$M$145,3,FALSE),0),0)</f>
        <v>0</v>
      </c>
      <c r="W8715">
        <f>VLOOKUP(RIGHT($V$1,5),Key!$A$9:$B$14,2,FALSE)</f>
        <v>10.199999999999999</v>
      </c>
      <c r="X8715">
        <f t="shared" si="684"/>
        <v>0</v>
      </c>
      <c r="Y8715">
        <f>VLOOKUP(RIGHT($X$1,5),Key!$A$9:$B$14,2,FALSE)</f>
        <v>3.7</v>
      </c>
      <c r="Z8715">
        <f t="shared" si="682"/>
        <v>10.199999999999999</v>
      </c>
      <c r="AA8715">
        <f t="shared" si="683"/>
        <v>0</v>
      </c>
    </row>
    <row r="8716" spans="1:27" x14ac:dyDescent="0.3">
      <c r="A8716">
        <v>100067</v>
      </c>
      <c r="B8716">
        <v>230922</v>
      </c>
      <c r="C8716" s="3">
        <v>44130.861805555556</v>
      </c>
      <c r="D8716">
        <v>0</v>
      </c>
      <c r="E8716">
        <v>2</v>
      </c>
      <c r="F8716" t="s">
        <v>25</v>
      </c>
      <c r="G8716">
        <v>1</v>
      </c>
      <c r="H8716">
        <v>63.132809999999999</v>
      </c>
      <c r="I8716">
        <v>14.76953</v>
      </c>
      <c r="J8716">
        <v>0.875</v>
      </c>
      <c r="K8716">
        <v>47.019530000000003</v>
      </c>
      <c r="L8716" s="3">
        <v>44130.613194444442</v>
      </c>
      <c r="M8716">
        <v>17.18</v>
      </c>
      <c r="N8716" t="s">
        <v>28</v>
      </c>
      <c r="P8716">
        <f>(C8716-Key!$B$1)*24</f>
        <v>5.6333333333604969</v>
      </c>
      <c r="Q8716">
        <f>(Key!$B$2-'17.1'!C8716)*24</f>
        <v>-2.6833333333488554</v>
      </c>
      <c r="R8716" s="3">
        <f>C8716-(M8716-Key!$B$5)/(24*Key!$B$6)</f>
        <v>44130.847990740738</v>
      </c>
      <c r="S8716">
        <f>M8716-Key!$B$5</f>
        <v>14.92</v>
      </c>
      <c r="T8716" s="2">
        <f t="shared" si="680"/>
        <v>44129.861111111109</v>
      </c>
      <c r="U8716" t="str">
        <f t="shared" si="681"/>
        <v>10-25-2020 20:40</v>
      </c>
      <c r="V8716">
        <f>IFERROR(IF(W8716=Z8716,VLOOKUP($U8716,[1]C8842!$G$2:$M$145,3,FALSE),0),0)</f>
        <v>0</v>
      </c>
      <c r="W8716">
        <f>VLOOKUP(RIGHT($V$1,5),Key!$A$9:$B$14,2,FALSE)</f>
        <v>10.199999999999999</v>
      </c>
      <c r="X8716">
        <f t="shared" si="684"/>
        <v>0</v>
      </c>
      <c r="Y8716">
        <f>VLOOKUP(RIGHT($X$1,5),Key!$A$9:$B$14,2,FALSE)</f>
        <v>3.7</v>
      </c>
      <c r="Z8716">
        <f t="shared" si="682"/>
        <v>10.199999999999999</v>
      </c>
      <c r="AA8716">
        <f t="shared" si="683"/>
        <v>0</v>
      </c>
    </row>
    <row r="8717" spans="1:27" x14ac:dyDescent="0.3">
      <c r="A8717">
        <v>100067</v>
      </c>
      <c r="B8717">
        <v>230922</v>
      </c>
      <c r="C8717" s="3">
        <v>44130.861805555556</v>
      </c>
      <c r="D8717">
        <v>1</v>
      </c>
      <c r="E8717">
        <v>1</v>
      </c>
      <c r="F8717" t="s">
        <v>25</v>
      </c>
      <c r="G8717">
        <v>1</v>
      </c>
      <c r="H8717">
        <v>67.394530000000003</v>
      </c>
      <c r="I8717">
        <v>16.9375</v>
      </c>
      <c r="J8717">
        <v>0.90234380000000003</v>
      </c>
      <c r="K8717">
        <v>58.023440000000001</v>
      </c>
      <c r="L8717" s="3">
        <v>44130.613194444442</v>
      </c>
      <c r="M8717">
        <v>17.18</v>
      </c>
      <c r="N8717" t="s">
        <v>28</v>
      </c>
      <c r="P8717">
        <f>(C8717-Key!$B$1)*24</f>
        <v>5.6333333333604969</v>
      </c>
      <c r="Q8717">
        <f>(Key!$B$2-'17.1'!C8717)*24</f>
        <v>-2.6833333333488554</v>
      </c>
      <c r="R8717" s="3">
        <f>C8717-(M8717-Key!$B$5)/(24*Key!$B$6)</f>
        <v>44130.847990740738</v>
      </c>
      <c r="S8717">
        <f>M8717-Key!$B$5</f>
        <v>14.92</v>
      </c>
      <c r="T8717" s="2">
        <f t="shared" si="680"/>
        <v>44129.861111111109</v>
      </c>
      <c r="U8717" t="str">
        <f t="shared" si="681"/>
        <v>10-25-2020 20:40</v>
      </c>
      <c r="V8717">
        <f>IFERROR(IF(W8717=Z8717,VLOOKUP($U8717,[1]C8842!$G$2:$M$145,3,FALSE),0),0)</f>
        <v>0</v>
      </c>
      <c r="W8717">
        <f>VLOOKUP(RIGHT($V$1,5),Key!$A$9:$B$14,2,FALSE)</f>
        <v>10.199999999999999</v>
      </c>
      <c r="X8717">
        <f t="shared" si="684"/>
        <v>0</v>
      </c>
      <c r="Y8717">
        <f>VLOOKUP(RIGHT($X$1,5),Key!$A$9:$B$14,2,FALSE)</f>
        <v>3.7</v>
      </c>
      <c r="Z8717">
        <f t="shared" si="682"/>
        <v>10.199999999999999</v>
      </c>
      <c r="AA8717">
        <f t="shared" si="683"/>
        <v>0</v>
      </c>
    </row>
    <row r="8718" spans="1:27" x14ac:dyDescent="0.3">
      <c r="A8718">
        <v>100067</v>
      </c>
      <c r="B8718">
        <v>230922</v>
      </c>
      <c r="C8718" s="3">
        <v>44130.861805555556</v>
      </c>
      <c r="D8718">
        <v>1</v>
      </c>
      <c r="E8718">
        <v>1</v>
      </c>
      <c r="F8718" t="s">
        <v>25</v>
      </c>
      <c r="G8718">
        <v>1</v>
      </c>
      <c r="H8718">
        <v>38.304690000000001</v>
      </c>
      <c r="I8718">
        <v>17.316410000000001</v>
      </c>
      <c r="J8718">
        <v>1.6171880000000001</v>
      </c>
      <c r="K8718">
        <v>60.023440000000001</v>
      </c>
      <c r="L8718" s="3">
        <v>44130.613194444442</v>
      </c>
      <c r="M8718">
        <v>17.18</v>
      </c>
      <c r="N8718" t="s">
        <v>28</v>
      </c>
      <c r="P8718">
        <f>(C8718-Key!$B$1)*24</f>
        <v>5.6333333333604969</v>
      </c>
      <c r="Q8718">
        <f>(Key!$B$2-'17.1'!C8718)*24</f>
        <v>-2.6833333333488554</v>
      </c>
      <c r="R8718" s="3">
        <f>C8718-(M8718-Key!$B$5)/(24*Key!$B$6)</f>
        <v>44130.847990740738</v>
      </c>
      <c r="S8718">
        <f>M8718-Key!$B$5</f>
        <v>14.92</v>
      </c>
      <c r="T8718" s="2">
        <f t="shared" si="680"/>
        <v>44129.861111111109</v>
      </c>
      <c r="U8718" t="str">
        <f t="shared" si="681"/>
        <v>10-25-2020 20:40</v>
      </c>
      <c r="V8718">
        <f>IFERROR(IF(W8718=Z8718,VLOOKUP($U8718,[1]C8842!$G$2:$M$145,3,FALSE),0),0)</f>
        <v>0</v>
      </c>
      <c r="W8718">
        <f>VLOOKUP(RIGHT($V$1,5),Key!$A$9:$B$14,2,FALSE)</f>
        <v>10.199999999999999</v>
      </c>
      <c r="X8718">
        <f t="shared" si="684"/>
        <v>0</v>
      </c>
      <c r="Y8718">
        <f>VLOOKUP(RIGHT($X$1,5),Key!$A$9:$B$14,2,FALSE)</f>
        <v>3.7</v>
      </c>
      <c r="Z8718">
        <f t="shared" si="682"/>
        <v>10.199999999999999</v>
      </c>
      <c r="AA8718">
        <f t="shared" si="683"/>
        <v>0</v>
      </c>
    </row>
    <row r="8719" spans="1:27" x14ac:dyDescent="0.3">
      <c r="A8719">
        <v>100067</v>
      </c>
      <c r="B8719">
        <v>230922</v>
      </c>
      <c r="C8719" s="3">
        <v>44130.861805555556</v>
      </c>
      <c r="D8719">
        <v>2</v>
      </c>
      <c r="E8719">
        <v>1</v>
      </c>
      <c r="F8719" t="s">
        <v>26</v>
      </c>
      <c r="G8719">
        <v>1</v>
      </c>
      <c r="H8719">
        <v>64.992189999999994</v>
      </c>
      <c r="I8719">
        <v>17.046880000000002</v>
      </c>
      <c r="J8719">
        <v>0.94140630000000003</v>
      </c>
      <c r="K8719">
        <v>81.035160000000005</v>
      </c>
      <c r="L8719" s="3">
        <v>44130.613194444442</v>
      </c>
      <c r="M8719">
        <v>17.18</v>
      </c>
      <c r="N8719" t="s">
        <v>28</v>
      </c>
      <c r="P8719">
        <f>(C8719-Key!$B$1)*24</f>
        <v>5.6333333333604969</v>
      </c>
      <c r="Q8719">
        <f>(Key!$B$2-'17.1'!C8719)*24</f>
        <v>-2.6833333333488554</v>
      </c>
      <c r="R8719" s="3">
        <f>C8719-(M8719-Key!$B$5)/(24*Key!$B$6)</f>
        <v>44130.847990740738</v>
      </c>
      <c r="S8719">
        <f>M8719-Key!$B$5</f>
        <v>14.92</v>
      </c>
      <c r="T8719" s="2">
        <f t="shared" si="680"/>
        <v>44129.861111111109</v>
      </c>
      <c r="U8719" t="str">
        <f t="shared" si="681"/>
        <v>10-25-2020 20:40</v>
      </c>
      <c r="V8719">
        <f>IFERROR(IF(W8719=Z8719,VLOOKUP($U8719,[1]C8842!$G$2:$M$145,3,FALSE),0),0)</f>
        <v>0</v>
      </c>
      <c r="W8719">
        <f>VLOOKUP(RIGHT($V$1,5),Key!$A$9:$B$14,2,FALSE)</f>
        <v>10.199999999999999</v>
      </c>
      <c r="X8719">
        <f t="shared" si="684"/>
        <v>0</v>
      </c>
      <c r="Y8719">
        <f>VLOOKUP(RIGHT($X$1,5),Key!$A$9:$B$14,2,FALSE)</f>
        <v>3.7</v>
      </c>
      <c r="Z8719">
        <f t="shared" si="682"/>
        <v>10.199999999999999</v>
      </c>
      <c r="AA8719">
        <f t="shared" si="683"/>
        <v>0</v>
      </c>
    </row>
    <row r="8720" spans="1:27" x14ac:dyDescent="0.3">
      <c r="A8720">
        <v>100067</v>
      </c>
      <c r="B8720">
        <v>230922</v>
      </c>
      <c r="C8720" s="3">
        <v>44130.861805555556</v>
      </c>
      <c r="D8720">
        <v>3</v>
      </c>
      <c r="E8720">
        <v>2</v>
      </c>
      <c r="F8720" t="s">
        <v>26</v>
      </c>
      <c r="G8720">
        <v>1</v>
      </c>
      <c r="H8720">
        <v>58.261719999999997</v>
      </c>
      <c r="I8720">
        <v>19.898440000000001</v>
      </c>
      <c r="J8720">
        <v>1.1796880000000001</v>
      </c>
      <c r="K8720">
        <v>94.039060000000006</v>
      </c>
      <c r="L8720" s="3">
        <v>44130.613194444442</v>
      </c>
      <c r="M8720">
        <v>17.18</v>
      </c>
      <c r="N8720" t="s">
        <v>28</v>
      </c>
      <c r="P8720">
        <f>(C8720-Key!$B$1)*24</f>
        <v>5.6333333333604969</v>
      </c>
      <c r="Q8720">
        <f>(Key!$B$2-'17.1'!C8720)*24</f>
        <v>-2.6833333333488554</v>
      </c>
      <c r="R8720" s="3">
        <f>C8720-(M8720-Key!$B$5)/(24*Key!$B$6)</f>
        <v>44130.847990740738</v>
      </c>
      <c r="S8720">
        <f>M8720-Key!$B$5</f>
        <v>14.92</v>
      </c>
      <c r="T8720" s="2">
        <f t="shared" si="680"/>
        <v>44129.861111111109</v>
      </c>
      <c r="U8720" t="str">
        <f t="shared" si="681"/>
        <v>10-25-2020 20:40</v>
      </c>
      <c r="V8720">
        <f>IFERROR(IF(W8720=Z8720,VLOOKUP($U8720,[1]C8842!$G$2:$M$145,3,FALSE),0),0)</f>
        <v>0</v>
      </c>
      <c r="W8720">
        <f>VLOOKUP(RIGHT($V$1,5),Key!$A$9:$B$14,2,FALSE)</f>
        <v>10.199999999999999</v>
      </c>
      <c r="X8720">
        <f t="shared" si="684"/>
        <v>0</v>
      </c>
      <c r="Y8720">
        <f>VLOOKUP(RIGHT($X$1,5),Key!$A$9:$B$14,2,FALSE)</f>
        <v>3.7</v>
      </c>
      <c r="Z8720">
        <f t="shared" si="682"/>
        <v>10.199999999999999</v>
      </c>
      <c r="AA8720">
        <f t="shared" si="683"/>
        <v>0</v>
      </c>
    </row>
    <row r="8721" spans="1:27" x14ac:dyDescent="0.3">
      <c r="A8721">
        <v>100067</v>
      </c>
      <c r="B8721">
        <v>230922</v>
      </c>
      <c r="C8721" s="3">
        <v>44130.861805555556</v>
      </c>
      <c r="D8721">
        <v>0</v>
      </c>
      <c r="E8721">
        <v>2</v>
      </c>
      <c r="F8721" t="s">
        <v>25</v>
      </c>
      <c r="G8721">
        <v>1</v>
      </c>
      <c r="H8721">
        <v>53.71875</v>
      </c>
      <c r="I8721">
        <v>14.92578</v>
      </c>
      <c r="J8721">
        <v>1.035156</v>
      </c>
      <c r="K8721">
        <v>46.019530000000003</v>
      </c>
      <c r="L8721" s="3">
        <v>44130.613194444442</v>
      </c>
      <c r="M8721">
        <v>17.18</v>
      </c>
      <c r="N8721" t="s">
        <v>28</v>
      </c>
      <c r="P8721">
        <f>(C8721-Key!$B$1)*24</f>
        <v>5.6333333333604969</v>
      </c>
      <c r="Q8721">
        <f>(Key!$B$2-'17.1'!C8721)*24</f>
        <v>-2.6833333333488554</v>
      </c>
      <c r="R8721" s="3">
        <f>C8721-(M8721-Key!$B$5)/(24*Key!$B$6)</f>
        <v>44130.847990740738</v>
      </c>
      <c r="S8721">
        <f>M8721-Key!$B$5</f>
        <v>14.92</v>
      </c>
      <c r="T8721" s="2">
        <f t="shared" si="680"/>
        <v>44129.861111111109</v>
      </c>
      <c r="U8721" t="str">
        <f t="shared" si="681"/>
        <v>10-25-2020 20:40</v>
      </c>
      <c r="V8721">
        <f>IFERROR(IF(W8721=Z8721,VLOOKUP($U8721,[1]C8842!$G$2:$M$145,3,FALSE),0),0)</f>
        <v>0</v>
      </c>
      <c r="W8721">
        <f>VLOOKUP(RIGHT($V$1,5),Key!$A$9:$B$14,2,FALSE)</f>
        <v>10.199999999999999</v>
      </c>
      <c r="X8721">
        <f t="shared" si="684"/>
        <v>0</v>
      </c>
      <c r="Y8721">
        <f>VLOOKUP(RIGHT($X$1,5),Key!$A$9:$B$14,2,FALSE)</f>
        <v>3.7</v>
      </c>
      <c r="Z8721">
        <f t="shared" si="682"/>
        <v>10.199999999999999</v>
      </c>
      <c r="AA8721">
        <f t="shared" si="683"/>
        <v>0</v>
      </c>
    </row>
    <row r="8722" spans="1:27" x14ac:dyDescent="0.3">
      <c r="A8722">
        <v>100067</v>
      </c>
      <c r="B8722">
        <v>230922</v>
      </c>
      <c r="C8722" s="3">
        <v>44130.861805555556</v>
      </c>
      <c r="D8722">
        <v>2</v>
      </c>
      <c r="E8722">
        <v>1</v>
      </c>
      <c r="F8722" t="s">
        <v>26</v>
      </c>
      <c r="G8722">
        <v>1</v>
      </c>
      <c r="H8722">
        <v>68.019530000000003</v>
      </c>
      <c r="I8722">
        <v>17.382809999999999</v>
      </c>
      <c r="J8722">
        <v>0.9140625</v>
      </c>
      <c r="K8722">
        <v>80.03125</v>
      </c>
      <c r="L8722" s="3">
        <v>44130.613194444442</v>
      </c>
      <c r="M8722">
        <v>17.18</v>
      </c>
      <c r="N8722" t="s">
        <v>28</v>
      </c>
      <c r="P8722">
        <f>(C8722-Key!$B$1)*24</f>
        <v>5.6333333333604969</v>
      </c>
      <c r="Q8722">
        <f>(Key!$B$2-'17.1'!C8722)*24</f>
        <v>-2.6833333333488554</v>
      </c>
      <c r="R8722" s="3">
        <f>C8722-(M8722-Key!$B$5)/(24*Key!$B$6)</f>
        <v>44130.847990740738</v>
      </c>
      <c r="S8722">
        <f>M8722-Key!$B$5</f>
        <v>14.92</v>
      </c>
      <c r="T8722" s="2">
        <f t="shared" si="680"/>
        <v>44129.861111111109</v>
      </c>
      <c r="U8722" t="str">
        <f t="shared" si="681"/>
        <v>10-25-2020 20:40</v>
      </c>
      <c r="V8722">
        <f>IFERROR(IF(W8722=Z8722,VLOOKUP($U8722,[1]C8842!$G$2:$M$145,3,FALSE),0),0)</f>
        <v>0</v>
      </c>
      <c r="W8722">
        <f>VLOOKUP(RIGHT($V$1,5),Key!$A$9:$B$14,2,FALSE)</f>
        <v>10.199999999999999</v>
      </c>
      <c r="X8722">
        <f t="shared" si="684"/>
        <v>0</v>
      </c>
      <c r="Y8722">
        <f>VLOOKUP(RIGHT($X$1,5),Key!$A$9:$B$14,2,FALSE)</f>
        <v>3.7</v>
      </c>
      <c r="Z8722">
        <f t="shared" si="682"/>
        <v>10.199999999999999</v>
      </c>
      <c r="AA8722">
        <f t="shared" si="683"/>
        <v>0</v>
      </c>
    </row>
    <row r="8723" spans="1:27" x14ac:dyDescent="0.3">
      <c r="A8723">
        <v>100067</v>
      </c>
      <c r="B8723">
        <v>230922</v>
      </c>
      <c r="C8723" s="3">
        <v>44130.861805555556</v>
      </c>
      <c r="D8723">
        <v>3</v>
      </c>
      <c r="E8723">
        <v>2</v>
      </c>
      <c r="F8723" t="s">
        <v>26</v>
      </c>
      <c r="G8723">
        <v>3</v>
      </c>
      <c r="H8723">
        <v>53.484380000000002</v>
      </c>
      <c r="I8723">
        <v>34.167969999999997</v>
      </c>
      <c r="J8723">
        <v>1.996094</v>
      </c>
      <c r="K8723">
        <v>94.039060000000006</v>
      </c>
      <c r="L8723" s="3">
        <v>44130.613194444442</v>
      </c>
      <c r="M8723">
        <v>17.18</v>
      </c>
      <c r="N8723" t="s">
        <v>28</v>
      </c>
      <c r="P8723">
        <f>(C8723-Key!$B$1)*24</f>
        <v>5.6333333333604969</v>
      </c>
      <c r="Q8723">
        <f>(Key!$B$2-'17.1'!C8723)*24</f>
        <v>-2.6833333333488554</v>
      </c>
      <c r="R8723" s="3">
        <f>C8723-(M8723-Key!$B$5)/(24*Key!$B$6)</f>
        <v>44130.847990740738</v>
      </c>
      <c r="S8723">
        <f>M8723-Key!$B$5</f>
        <v>14.92</v>
      </c>
      <c r="T8723" s="2">
        <f t="shared" si="680"/>
        <v>44129.861111111109</v>
      </c>
      <c r="U8723" t="str">
        <f t="shared" si="681"/>
        <v>10-25-2020 20:40</v>
      </c>
      <c r="V8723">
        <f>IFERROR(IF(W8723=Z8723,VLOOKUP($U8723,[1]C8842!$G$2:$M$145,3,FALSE),0),0)</f>
        <v>0</v>
      </c>
      <c r="W8723">
        <f>VLOOKUP(RIGHT($V$1,5),Key!$A$9:$B$14,2,FALSE)</f>
        <v>10.199999999999999</v>
      </c>
      <c r="X8723">
        <f t="shared" si="684"/>
        <v>0</v>
      </c>
      <c r="Y8723">
        <f>VLOOKUP(RIGHT($X$1,5),Key!$A$9:$B$14,2,FALSE)</f>
        <v>3.7</v>
      </c>
      <c r="Z8723">
        <f t="shared" si="682"/>
        <v>10.199999999999999</v>
      </c>
      <c r="AA8723">
        <f t="shared" si="683"/>
        <v>0</v>
      </c>
    </row>
    <row r="8724" spans="1:27" x14ac:dyDescent="0.3">
      <c r="A8724">
        <v>100067</v>
      </c>
      <c r="B8724">
        <v>230922</v>
      </c>
      <c r="C8724" s="3">
        <v>44130.861805555556</v>
      </c>
      <c r="D8724">
        <v>3</v>
      </c>
      <c r="E8724">
        <v>2</v>
      </c>
      <c r="F8724" t="s">
        <v>26</v>
      </c>
      <c r="G8724">
        <v>2</v>
      </c>
      <c r="H8724">
        <v>70.183589999999995</v>
      </c>
      <c r="I8724">
        <v>20.23047</v>
      </c>
      <c r="J8724">
        <v>0.9921875</v>
      </c>
      <c r="K8724">
        <v>92.039060000000006</v>
      </c>
      <c r="L8724" s="3">
        <v>44130.613194444442</v>
      </c>
      <c r="M8724">
        <v>17.18</v>
      </c>
      <c r="N8724" t="s">
        <v>28</v>
      </c>
      <c r="P8724">
        <f>(C8724-Key!$B$1)*24</f>
        <v>5.6333333333604969</v>
      </c>
      <c r="Q8724">
        <f>(Key!$B$2-'17.1'!C8724)*24</f>
        <v>-2.6833333333488554</v>
      </c>
      <c r="R8724" s="3">
        <f>C8724-(M8724-Key!$B$5)/(24*Key!$B$6)</f>
        <v>44130.847990740738</v>
      </c>
      <c r="S8724">
        <f>M8724-Key!$B$5</f>
        <v>14.92</v>
      </c>
      <c r="T8724" s="2">
        <f t="shared" si="680"/>
        <v>44129.861111111109</v>
      </c>
      <c r="U8724" t="str">
        <f t="shared" si="681"/>
        <v>10-25-2020 20:40</v>
      </c>
      <c r="V8724">
        <f>IFERROR(IF(W8724=Z8724,VLOOKUP($U8724,[1]C8842!$G$2:$M$145,3,FALSE),0),0)</f>
        <v>0</v>
      </c>
      <c r="W8724">
        <f>VLOOKUP(RIGHT($V$1,5),Key!$A$9:$B$14,2,FALSE)</f>
        <v>10.199999999999999</v>
      </c>
      <c r="X8724">
        <f t="shared" si="684"/>
        <v>0</v>
      </c>
      <c r="Y8724">
        <f>VLOOKUP(RIGHT($X$1,5),Key!$A$9:$B$14,2,FALSE)</f>
        <v>3.7</v>
      </c>
      <c r="Z8724">
        <f t="shared" si="682"/>
        <v>10.199999999999999</v>
      </c>
      <c r="AA8724">
        <f t="shared" si="683"/>
        <v>0</v>
      </c>
    </row>
    <row r="8725" spans="1:27" x14ac:dyDescent="0.3">
      <c r="A8725">
        <v>100067</v>
      </c>
      <c r="B8725">
        <v>230922</v>
      </c>
      <c r="C8725" s="3">
        <v>44130.861805555556</v>
      </c>
      <c r="D8725">
        <v>2</v>
      </c>
      <c r="E8725">
        <v>1</v>
      </c>
      <c r="F8725" t="s">
        <v>26</v>
      </c>
      <c r="G8725">
        <v>1</v>
      </c>
      <c r="H8725">
        <v>69.378910000000005</v>
      </c>
      <c r="I8725">
        <v>16.10547</v>
      </c>
      <c r="J8725">
        <v>0.84765630000000003</v>
      </c>
      <c r="K8725">
        <v>82.035160000000005</v>
      </c>
      <c r="L8725" s="3">
        <v>44130.613194444442</v>
      </c>
      <c r="M8725">
        <v>17.18</v>
      </c>
      <c r="N8725" t="s">
        <v>28</v>
      </c>
      <c r="P8725">
        <f>(C8725-Key!$B$1)*24</f>
        <v>5.6333333333604969</v>
      </c>
      <c r="Q8725">
        <f>(Key!$B$2-'17.1'!C8725)*24</f>
        <v>-2.6833333333488554</v>
      </c>
      <c r="R8725" s="3">
        <f>C8725-(M8725-Key!$B$5)/(24*Key!$B$6)</f>
        <v>44130.847990740738</v>
      </c>
      <c r="S8725">
        <f>M8725-Key!$B$5</f>
        <v>14.92</v>
      </c>
      <c r="T8725" s="2">
        <f t="shared" si="680"/>
        <v>44129.861111111109</v>
      </c>
      <c r="U8725" t="str">
        <f t="shared" si="681"/>
        <v>10-25-2020 20:40</v>
      </c>
      <c r="V8725">
        <f>IFERROR(IF(W8725=Z8725,VLOOKUP($U8725,[1]C8842!$G$2:$M$145,3,FALSE),0),0)</f>
        <v>0</v>
      </c>
      <c r="W8725">
        <f>VLOOKUP(RIGHT($V$1,5),Key!$A$9:$B$14,2,FALSE)</f>
        <v>10.199999999999999</v>
      </c>
      <c r="X8725">
        <f t="shared" si="684"/>
        <v>0</v>
      </c>
      <c r="Y8725">
        <f>VLOOKUP(RIGHT($X$1,5),Key!$A$9:$B$14,2,FALSE)</f>
        <v>3.7</v>
      </c>
      <c r="Z8725">
        <f t="shared" si="682"/>
        <v>10.199999999999999</v>
      </c>
      <c r="AA8725">
        <f t="shared" si="683"/>
        <v>0</v>
      </c>
    </row>
    <row r="8726" spans="1:27" x14ac:dyDescent="0.3">
      <c r="A8726">
        <v>100067</v>
      </c>
      <c r="B8726">
        <v>230922</v>
      </c>
      <c r="C8726" s="3">
        <v>44130.862500000003</v>
      </c>
      <c r="D8726">
        <v>0</v>
      </c>
      <c r="E8726">
        <v>2</v>
      </c>
      <c r="F8726" t="s">
        <v>25</v>
      </c>
      <c r="G8726">
        <v>1</v>
      </c>
      <c r="H8726">
        <v>64.722660000000005</v>
      </c>
      <c r="I8726">
        <v>14.007809999999999</v>
      </c>
      <c r="J8726">
        <v>0.8203125</v>
      </c>
      <c r="K8726">
        <v>46.019530000000003</v>
      </c>
      <c r="L8726" s="3">
        <v>44130.613194444442</v>
      </c>
      <c r="M8726">
        <v>17.18</v>
      </c>
      <c r="N8726" t="s">
        <v>28</v>
      </c>
      <c r="P8726">
        <f>(C8726-Key!$B$1)*24</f>
        <v>5.6500000000814907</v>
      </c>
      <c r="Q8726">
        <f>(Key!$B$2-'17.1'!C8726)*24</f>
        <v>-2.7000000000698492</v>
      </c>
      <c r="R8726" s="3">
        <f>C8726-(M8726-Key!$B$5)/(24*Key!$B$6)</f>
        <v>44130.848685185185</v>
      </c>
      <c r="S8726">
        <f>M8726-Key!$B$5</f>
        <v>14.92</v>
      </c>
      <c r="T8726" s="2">
        <f t="shared" si="680"/>
        <v>44129.861111111109</v>
      </c>
      <c r="U8726" t="str">
        <f t="shared" si="681"/>
        <v>10-25-2020 20:40</v>
      </c>
      <c r="V8726">
        <f>IFERROR(IF(W8726=Z8726,VLOOKUP($U8726,[1]C8842!$G$2:$M$145,3,FALSE),0),0)</f>
        <v>0</v>
      </c>
      <c r="W8726">
        <f>VLOOKUP(RIGHT($V$1,5),Key!$A$9:$B$14,2,FALSE)</f>
        <v>10.199999999999999</v>
      </c>
      <c r="X8726">
        <f t="shared" si="684"/>
        <v>0</v>
      </c>
      <c r="Y8726">
        <f>VLOOKUP(RIGHT($X$1,5),Key!$A$9:$B$14,2,FALSE)</f>
        <v>3.7</v>
      </c>
      <c r="Z8726">
        <f t="shared" si="682"/>
        <v>10.199999999999999</v>
      </c>
      <c r="AA8726">
        <f t="shared" si="683"/>
        <v>0</v>
      </c>
    </row>
    <row r="8727" spans="1:27" x14ac:dyDescent="0.3">
      <c r="A8727">
        <v>100067</v>
      </c>
      <c r="B8727">
        <v>230922</v>
      </c>
      <c r="C8727" s="3">
        <v>44130.862500000003</v>
      </c>
      <c r="D8727">
        <v>1</v>
      </c>
      <c r="E8727">
        <v>1</v>
      </c>
      <c r="F8727" t="s">
        <v>25</v>
      </c>
      <c r="G8727">
        <v>1</v>
      </c>
      <c r="H8727">
        <v>69.394530000000003</v>
      </c>
      <c r="I8727">
        <v>18.78125</v>
      </c>
      <c r="J8727">
        <v>0.94921880000000003</v>
      </c>
      <c r="K8727">
        <v>55.023440000000001</v>
      </c>
      <c r="L8727" s="3">
        <v>44130.613194444442</v>
      </c>
      <c r="M8727">
        <v>17.18</v>
      </c>
      <c r="N8727" t="s">
        <v>28</v>
      </c>
      <c r="P8727">
        <f>(C8727-Key!$B$1)*24</f>
        <v>5.6500000000814907</v>
      </c>
      <c r="Q8727">
        <f>(Key!$B$2-'17.1'!C8727)*24</f>
        <v>-2.7000000000698492</v>
      </c>
      <c r="R8727" s="3">
        <f>C8727-(M8727-Key!$B$5)/(24*Key!$B$6)</f>
        <v>44130.848685185185</v>
      </c>
      <c r="S8727">
        <f>M8727-Key!$B$5</f>
        <v>14.92</v>
      </c>
      <c r="T8727" s="2">
        <f t="shared" si="680"/>
        <v>44129.861111111109</v>
      </c>
      <c r="U8727" t="str">
        <f t="shared" si="681"/>
        <v>10-25-2020 20:40</v>
      </c>
      <c r="V8727">
        <f>IFERROR(IF(W8727=Z8727,VLOOKUP($U8727,[1]C8842!$G$2:$M$145,3,FALSE),0),0)</f>
        <v>0</v>
      </c>
      <c r="W8727">
        <f>VLOOKUP(RIGHT($V$1,5),Key!$A$9:$B$14,2,FALSE)</f>
        <v>10.199999999999999</v>
      </c>
      <c r="X8727">
        <f t="shared" si="684"/>
        <v>0</v>
      </c>
      <c r="Y8727">
        <f>VLOOKUP(RIGHT($X$1,5),Key!$A$9:$B$14,2,FALSE)</f>
        <v>3.7</v>
      </c>
      <c r="Z8727">
        <f t="shared" si="682"/>
        <v>10.199999999999999</v>
      </c>
      <c r="AA8727">
        <f t="shared" si="683"/>
        <v>0</v>
      </c>
    </row>
    <row r="8728" spans="1:27" x14ac:dyDescent="0.3">
      <c r="A8728">
        <v>100067</v>
      </c>
      <c r="B8728">
        <v>230922</v>
      </c>
      <c r="C8728" s="3">
        <v>44130.862500000003</v>
      </c>
      <c r="D8728">
        <v>1</v>
      </c>
      <c r="E8728">
        <v>1</v>
      </c>
      <c r="F8728" t="s">
        <v>25</v>
      </c>
      <c r="G8728">
        <v>2</v>
      </c>
      <c r="H8728">
        <v>73.117189999999994</v>
      </c>
      <c r="I8728">
        <v>20.058589999999999</v>
      </c>
      <c r="J8728">
        <v>0.9453125</v>
      </c>
      <c r="K8728">
        <v>58.023440000000001</v>
      </c>
      <c r="L8728" s="3">
        <v>44130.613194444442</v>
      </c>
      <c r="M8728">
        <v>17.18</v>
      </c>
      <c r="N8728" t="s">
        <v>28</v>
      </c>
      <c r="P8728">
        <f>(C8728-Key!$B$1)*24</f>
        <v>5.6500000000814907</v>
      </c>
      <c r="Q8728">
        <f>(Key!$B$2-'17.1'!C8728)*24</f>
        <v>-2.7000000000698492</v>
      </c>
      <c r="R8728" s="3">
        <f>C8728-(M8728-Key!$B$5)/(24*Key!$B$6)</f>
        <v>44130.848685185185</v>
      </c>
      <c r="S8728">
        <f>M8728-Key!$B$5</f>
        <v>14.92</v>
      </c>
      <c r="T8728" s="2">
        <f t="shared" si="680"/>
        <v>44129.861111111109</v>
      </c>
      <c r="U8728" t="str">
        <f t="shared" si="681"/>
        <v>10-25-2020 20:40</v>
      </c>
      <c r="V8728">
        <f>IFERROR(IF(W8728=Z8728,VLOOKUP($U8728,[1]C8842!$G$2:$M$145,3,FALSE),0),0)</f>
        <v>0</v>
      </c>
      <c r="W8728">
        <f>VLOOKUP(RIGHT($V$1,5),Key!$A$9:$B$14,2,FALSE)</f>
        <v>10.199999999999999</v>
      </c>
      <c r="X8728">
        <f t="shared" si="684"/>
        <v>0</v>
      </c>
      <c r="Y8728">
        <f>VLOOKUP(RIGHT($X$1,5),Key!$A$9:$B$14,2,FALSE)</f>
        <v>3.7</v>
      </c>
      <c r="Z8728">
        <f t="shared" si="682"/>
        <v>10.199999999999999</v>
      </c>
      <c r="AA8728">
        <f t="shared" si="683"/>
        <v>0</v>
      </c>
    </row>
    <row r="8729" spans="1:27" x14ac:dyDescent="0.3">
      <c r="A8729">
        <v>100067</v>
      </c>
      <c r="B8729">
        <v>230922</v>
      </c>
      <c r="C8729" s="3">
        <v>44130.862500000003</v>
      </c>
      <c r="D8729">
        <v>0</v>
      </c>
      <c r="E8729">
        <v>2</v>
      </c>
      <c r="F8729" t="s">
        <v>25</v>
      </c>
      <c r="G8729">
        <v>3</v>
      </c>
      <c r="H8729">
        <v>59.644530000000003</v>
      </c>
      <c r="I8729">
        <v>31.503910000000001</v>
      </c>
      <c r="J8729">
        <v>1.671875</v>
      </c>
      <c r="K8729">
        <v>46.019530000000003</v>
      </c>
      <c r="L8729" s="3">
        <v>44130.613194444442</v>
      </c>
      <c r="M8729">
        <v>17.18</v>
      </c>
      <c r="N8729" t="s">
        <v>28</v>
      </c>
      <c r="P8729">
        <f>(C8729-Key!$B$1)*24</f>
        <v>5.6500000000814907</v>
      </c>
      <c r="Q8729">
        <f>(Key!$B$2-'17.1'!C8729)*24</f>
        <v>-2.7000000000698492</v>
      </c>
      <c r="R8729" s="3">
        <f>C8729-(M8729-Key!$B$5)/(24*Key!$B$6)</f>
        <v>44130.848685185185</v>
      </c>
      <c r="S8729">
        <f>M8729-Key!$B$5</f>
        <v>14.92</v>
      </c>
      <c r="T8729" s="2">
        <f t="shared" si="680"/>
        <v>44129.861111111109</v>
      </c>
      <c r="U8729" t="str">
        <f t="shared" si="681"/>
        <v>10-25-2020 20:40</v>
      </c>
      <c r="V8729">
        <f>IFERROR(IF(W8729=Z8729,VLOOKUP($U8729,[1]C8842!$G$2:$M$145,3,FALSE),0),0)</f>
        <v>0</v>
      </c>
      <c r="W8729">
        <f>VLOOKUP(RIGHT($V$1,5),Key!$A$9:$B$14,2,FALSE)</f>
        <v>10.199999999999999</v>
      </c>
      <c r="X8729">
        <f t="shared" si="684"/>
        <v>0</v>
      </c>
      <c r="Y8729">
        <f>VLOOKUP(RIGHT($X$1,5),Key!$A$9:$B$14,2,FALSE)</f>
        <v>3.7</v>
      </c>
      <c r="Z8729">
        <f t="shared" si="682"/>
        <v>10.199999999999999</v>
      </c>
      <c r="AA8729">
        <f t="shared" si="683"/>
        <v>0</v>
      </c>
    </row>
    <row r="8730" spans="1:27" x14ac:dyDescent="0.3">
      <c r="A8730">
        <v>100067</v>
      </c>
      <c r="B8730">
        <v>230922</v>
      </c>
      <c r="C8730" s="3">
        <v>44130.862500000003</v>
      </c>
      <c r="D8730">
        <v>2</v>
      </c>
      <c r="E8730">
        <v>1</v>
      </c>
      <c r="F8730" t="s">
        <v>26</v>
      </c>
      <c r="G8730">
        <v>1</v>
      </c>
      <c r="H8730">
        <v>64.382810000000006</v>
      </c>
      <c r="I8730">
        <v>15.941409999999999</v>
      </c>
      <c r="J8730">
        <v>0.90625</v>
      </c>
      <c r="K8730">
        <v>82.035160000000005</v>
      </c>
      <c r="L8730" s="3">
        <v>44130.613194444442</v>
      </c>
      <c r="M8730">
        <v>17.18</v>
      </c>
      <c r="N8730" t="s">
        <v>28</v>
      </c>
      <c r="P8730">
        <f>(C8730-Key!$B$1)*24</f>
        <v>5.6500000000814907</v>
      </c>
      <c r="Q8730">
        <f>(Key!$B$2-'17.1'!C8730)*24</f>
        <v>-2.7000000000698492</v>
      </c>
      <c r="R8730" s="3">
        <f>C8730-(M8730-Key!$B$5)/(24*Key!$B$6)</f>
        <v>44130.848685185185</v>
      </c>
      <c r="S8730">
        <f>M8730-Key!$B$5</f>
        <v>14.92</v>
      </c>
      <c r="T8730" s="2">
        <f t="shared" si="680"/>
        <v>44129.861111111109</v>
      </c>
      <c r="U8730" t="str">
        <f t="shared" si="681"/>
        <v>10-25-2020 20:40</v>
      </c>
      <c r="V8730">
        <f>IFERROR(IF(W8730=Z8730,VLOOKUP($U8730,[1]C8842!$G$2:$M$145,3,FALSE),0),0)</f>
        <v>0</v>
      </c>
      <c r="W8730">
        <f>VLOOKUP(RIGHT($V$1,5),Key!$A$9:$B$14,2,FALSE)</f>
        <v>10.199999999999999</v>
      </c>
      <c r="X8730">
        <f t="shared" si="684"/>
        <v>0</v>
      </c>
      <c r="Y8730">
        <f>VLOOKUP(RIGHT($X$1,5),Key!$A$9:$B$14,2,FALSE)</f>
        <v>3.7</v>
      </c>
      <c r="Z8730">
        <f t="shared" si="682"/>
        <v>10.199999999999999</v>
      </c>
      <c r="AA8730">
        <f t="shared" si="683"/>
        <v>0</v>
      </c>
    </row>
    <row r="8731" spans="1:27" x14ac:dyDescent="0.3">
      <c r="A8731">
        <v>100067</v>
      </c>
      <c r="B8731">
        <v>230922</v>
      </c>
      <c r="C8731" s="3">
        <v>44130.862500000003</v>
      </c>
      <c r="D8731">
        <v>3</v>
      </c>
      <c r="E8731">
        <v>2</v>
      </c>
      <c r="F8731" t="s">
        <v>26</v>
      </c>
      <c r="G8731">
        <v>3</v>
      </c>
      <c r="H8731">
        <v>63.277340000000002</v>
      </c>
      <c r="I8731">
        <v>39.894530000000003</v>
      </c>
      <c r="J8731">
        <v>1.9296880000000001</v>
      </c>
      <c r="K8731">
        <v>94.039060000000006</v>
      </c>
      <c r="L8731" s="3">
        <v>44130.613194444442</v>
      </c>
      <c r="M8731">
        <v>17.18</v>
      </c>
      <c r="N8731" t="s">
        <v>28</v>
      </c>
      <c r="P8731">
        <f>(C8731-Key!$B$1)*24</f>
        <v>5.6500000000814907</v>
      </c>
      <c r="Q8731">
        <f>(Key!$B$2-'17.1'!C8731)*24</f>
        <v>-2.7000000000698492</v>
      </c>
      <c r="R8731" s="3">
        <f>C8731-(M8731-Key!$B$5)/(24*Key!$B$6)</f>
        <v>44130.848685185185</v>
      </c>
      <c r="S8731">
        <f>M8731-Key!$B$5</f>
        <v>14.92</v>
      </c>
      <c r="T8731" s="2">
        <f t="shared" si="680"/>
        <v>44129.861111111109</v>
      </c>
      <c r="U8731" t="str">
        <f t="shared" si="681"/>
        <v>10-25-2020 20:40</v>
      </c>
      <c r="V8731">
        <f>IFERROR(IF(W8731=Z8731,VLOOKUP($U8731,[1]C8842!$G$2:$M$145,3,FALSE),0),0)</f>
        <v>0</v>
      </c>
      <c r="W8731">
        <f>VLOOKUP(RIGHT($V$1,5),Key!$A$9:$B$14,2,FALSE)</f>
        <v>10.199999999999999</v>
      </c>
      <c r="X8731">
        <f t="shared" si="684"/>
        <v>0</v>
      </c>
      <c r="Y8731">
        <f>VLOOKUP(RIGHT($X$1,5),Key!$A$9:$B$14,2,FALSE)</f>
        <v>3.7</v>
      </c>
      <c r="Z8731">
        <f t="shared" si="682"/>
        <v>10.199999999999999</v>
      </c>
      <c r="AA8731">
        <f t="shared" si="683"/>
        <v>0</v>
      </c>
    </row>
    <row r="8732" spans="1:27" x14ac:dyDescent="0.3">
      <c r="A8732">
        <v>100067</v>
      </c>
      <c r="B8732">
        <v>230922</v>
      </c>
      <c r="C8732" s="3">
        <v>44130.862500000003</v>
      </c>
      <c r="D8732">
        <v>1</v>
      </c>
      <c r="E8732">
        <v>1</v>
      </c>
      <c r="F8732" t="s">
        <v>25</v>
      </c>
      <c r="G8732">
        <v>1</v>
      </c>
      <c r="H8732">
        <v>71.820310000000006</v>
      </c>
      <c r="I8732">
        <v>19.621089999999999</v>
      </c>
      <c r="J8732">
        <v>0.94921880000000003</v>
      </c>
      <c r="K8732">
        <v>58.023440000000001</v>
      </c>
      <c r="L8732" s="3">
        <v>44130.613194444442</v>
      </c>
      <c r="M8732">
        <v>17.18</v>
      </c>
      <c r="N8732" t="s">
        <v>28</v>
      </c>
      <c r="P8732">
        <f>(C8732-Key!$B$1)*24</f>
        <v>5.6500000000814907</v>
      </c>
      <c r="Q8732">
        <f>(Key!$B$2-'17.1'!C8732)*24</f>
        <v>-2.7000000000698492</v>
      </c>
      <c r="R8732" s="3">
        <f>C8732-(M8732-Key!$B$5)/(24*Key!$B$6)</f>
        <v>44130.848685185185</v>
      </c>
      <c r="S8732">
        <f>M8732-Key!$B$5</f>
        <v>14.92</v>
      </c>
      <c r="T8732" s="2">
        <f t="shared" si="680"/>
        <v>44129.861111111109</v>
      </c>
      <c r="U8732" t="str">
        <f t="shared" si="681"/>
        <v>10-25-2020 20:40</v>
      </c>
      <c r="V8732">
        <f>IFERROR(IF(W8732=Z8732,VLOOKUP($U8732,[1]C8842!$G$2:$M$145,3,FALSE),0),0)</f>
        <v>0</v>
      </c>
      <c r="W8732">
        <f>VLOOKUP(RIGHT($V$1,5),Key!$A$9:$B$14,2,FALSE)</f>
        <v>10.199999999999999</v>
      </c>
      <c r="X8732">
        <f t="shared" si="684"/>
        <v>0</v>
      </c>
      <c r="Y8732">
        <f>VLOOKUP(RIGHT($X$1,5),Key!$A$9:$B$14,2,FALSE)</f>
        <v>3.7</v>
      </c>
      <c r="Z8732">
        <f t="shared" si="682"/>
        <v>10.199999999999999</v>
      </c>
      <c r="AA8732">
        <f t="shared" si="683"/>
        <v>0</v>
      </c>
    </row>
    <row r="8733" spans="1:27" x14ac:dyDescent="0.3">
      <c r="A8733">
        <v>100067</v>
      </c>
      <c r="B8733">
        <v>230922</v>
      </c>
      <c r="C8733" s="3">
        <v>44130.862500000003</v>
      </c>
      <c r="D8733">
        <v>3</v>
      </c>
      <c r="E8733">
        <v>2</v>
      </c>
      <c r="F8733" t="s">
        <v>26</v>
      </c>
      <c r="G8733">
        <v>2</v>
      </c>
      <c r="H8733">
        <v>69.136719999999997</v>
      </c>
      <c r="I8733">
        <v>22.816410000000001</v>
      </c>
      <c r="J8733">
        <v>1.109375</v>
      </c>
      <c r="K8733">
        <v>94.039060000000006</v>
      </c>
      <c r="L8733" s="3">
        <v>44130.613194444442</v>
      </c>
      <c r="M8733">
        <v>17.18</v>
      </c>
      <c r="N8733" t="s">
        <v>28</v>
      </c>
      <c r="P8733">
        <f>(C8733-Key!$B$1)*24</f>
        <v>5.6500000000814907</v>
      </c>
      <c r="Q8733">
        <f>(Key!$B$2-'17.1'!C8733)*24</f>
        <v>-2.7000000000698492</v>
      </c>
      <c r="R8733" s="3">
        <f>C8733-(M8733-Key!$B$5)/(24*Key!$B$6)</f>
        <v>44130.848685185185</v>
      </c>
      <c r="S8733">
        <f>M8733-Key!$B$5</f>
        <v>14.92</v>
      </c>
      <c r="T8733" s="2">
        <f t="shared" si="680"/>
        <v>44129.861111111109</v>
      </c>
      <c r="U8733" t="str">
        <f t="shared" si="681"/>
        <v>10-25-2020 20:40</v>
      </c>
      <c r="V8733">
        <f>IFERROR(IF(W8733=Z8733,VLOOKUP($U8733,[1]C8842!$G$2:$M$145,3,FALSE),0),0)</f>
        <v>0</v>
      </c>
      <c r="W8733">
        <f>VLOOKUP(RIGHT($V$1,5),Key!$A$9:$B$14,2,FALSE)</f>
        <v>10.199999999999999</v>
      </c>
      <c r="X8733">
        <f t="shared" si="684"/>
        <v>0</v>
      </c>
      <c r="Y8733">
        <f>VLOOKUP(RIGHT($X$1,5),Key!$A$9:$B$14,2,FALSE)</f>
        <v>3.7</v>
      </c>
      <c r="Z8733">
        <f t="shared" si="682"/>
        <v>10.199999999999999</v>
      </c>
      <c r="AA8733">
        <f t="shared" si="683"/>
        <v>0</v>
      </c>
    </row>
    <row r="8734" spans="1:27" x14ac:dyDescent="0.3">
      <c r="A8734">
        <v>100067</v>
      </c>
      <c r="B8734">
        <v>230922</v>
      </c>
      <c r="C8734" s="3">
        <v>44130.862500000003</v>
      </c>
      <c r="D8734">
        <v>2</v>
      </c>
      <c r="E8734">
        <v>1</v>
      </c>
      <c r="F8734" t="s">
        <v>26</v>
      </c>
      <c r="G8734">
        <v>2</v>
      </c>
      <c r="H8734">
        <v>71.472660000000005</v>
      </c>
      <c r="I8734">
        <v>21.835940000000001</v>
      </c>
      <c r="J8734">
        <v>1.035156</v>
      </c>
      <c r="K8734">
        <v>80.03125</v>
      </c>
      <c r="L8734" s="3">
        <v>44130.613194444442</v>
      </c>
      <c r="M8734">
        <v>17.18</v>
      </c>
      <c r="N8734" t="s">
        <v>28</v>
      </c>
      <c r="P8734">
        <f>(C8734-Key!$B$1)*24</f>
        <v>5.6500000000814907</v>
      </c>
      <c r="Q8734">
        <f>(Key!$B$2-'17.1'!C8734)*24</f>
        <v>-2.7000000000698492</v>
      </c>
      <c r="R8734" s="3">
        <f>C8734-(M8734-Key!$B$5)/(24*Key!$B$6)</f>
        <v>44130.848685185185</v>
      </c>
      <c r="S8734">
        <f>M8734-Key!$B$5</f>
        <v>14.92</v>
      </c>
      <c r="T8734" s="2">
        <f t="shared" si="680"/>
        <v>44129.861111111109</v>
      </c>
      <c r="U8734" t="str">
        <f t="shared" si="681"/>
        <v>10-25-2020 20:40</v>
      </c>
      <c r="V8734">
        <f>IFERROR(IF(W8734=Z8734,VLOOKUP($U8734,[1]C8842!$G$2:$M$145,3,FALSE),0),0)</f>
        <v>0</v>
      </c>
      <c r="W8734">
        <f>VLOOKUP(RIGHT($V$1,5),Key!$A$9:$B$14,2,FALSE)</f>
        <v>10.199999999999999</v>
      </c>
      <c r="X8734">
        <f t="shared" si="684"/>
        <v>0</v>
      </c>
      <c r="Y8734">
        <f>VLOOKUP(RIGHT($X$1,5),Key!$A$9:$B$14,2,FALSE)</f>
        <v>3.7</v>
      </c>
      <c r="Z8734">
        <f t="shared" si="682"/>
        <v>10.199999999999999</v>
      </c>
      <c r="AA8734">
        <f t="shared" si="683"/>
        <v>0</v>
      </c>
    </row>
    <row r="8735" spans="1:27" x14ac:dyDescent="0.3">
      <c r="A8735">
        <v>100067</v>
      </c>
      <c r="B8735">
        <v>230922</v>
      </c>
      <c r="C8735" s="3">
        <v>44130.862500000003</v>
      </c>
      <c r="D8735">
        <v>0</v>
      </c>
      <c r="E8735">
        <v>2</v>
      </c>
      <c r="F8735" t="s">
        <v>25</v>
      </c>
      <c r="G8735">
        <v>5</v>
      </c>
      <c r="H8735">
        <v>63.003909999999998</v>
      </c>
      <c r="I8735">
        <v>81.382810000000006</v>
      </c>
      <c r="J8735">
        <v>3.6914060000000002</v>
      </c>
      <c r="K8735">
        <v>46.019530000000003</v>
      </c>
      <c r="L8735" s="3">
        <v>44130.613194444442</v>
      </c>
      <c r="M8735">
        <v>17.18</v>
      </c>
      <c r="N8735" t="s">
        <v>28</v>
      </c>
      <c r="P8735">
        <f>(C8735-Key!$B$1)*24</f>
        <v>5.6500000000814907</v>
      </c>
      <c r="Q8735">
        <f>(Key!$B$2-'17.1'!C8735)*24</f>
        <v>-2.7000000000698492</v>
      </c>
      <c r="R8735" s="3">
        <f>C8735-(M8735-Key!$B$5)/(24*Key!$B$6)</f>
        <v>44130.848685185185</v>
      </c>
      <c r="S8735">
        <f>M8735-Key!$B$5</f>
        <v>14.92</v>
      </c>
      <c r="T8735" s="2">
        <f t="shared" si="680"/>
        <v>44129.861111111109</v>
      </c>
      <c r="U8735" t="str">
        <f t="shared" si="681"/>
        <v>10-25-2020 20:40</v>
      </c>
      <c r="V8735">
        <f>IFERROR(IF(W8735=Z8735,VLOOKUP($U8735,[1]C8842!$G$2:$M$145,3,FALSE),0),0)</f>
        <v>0</v>
      </c>
      <c r="W8735">
        <f>VLOOKUP(RIGHT($V$1,5),Key!$A$9:$B$14,2,FALSE)</f>
        <v>10.199999999999999</v>
      </c>
      <c r="X8735">
        <f t="shared" si="684"/>
        <v>0</v>
      </c>
      <c r="Y8735">
        <f>VLOOKUP(RIGHT($X$1,5),Key!$A$9:$B$14,2,FALSE)</f>
        <v>3.7</v>
      </c>
      <c r="Z8735">
        <f t="shared" si="682"/>
        <v>10.199999999999999</v>
      </c>
      <c r="AA8735">
        <f t="shared" si="683"/>
        <v>0</v>
      </c>
    </row>
    <row r="8736" spans="1:27" x14ac:dyDescent="0.3">
      <c r="A8736">
        <v>100067</v>
      </c>
      <c r="B8736">
        <v>230922</v>
      </c>
      <c r="C8736" s="3">
        <v>44130.862500000003</v>
      </c>
      <c r="D8736">
        <v>2</v>
      </c>
      <c r="E8736">
        <v>1</v>
      </c>
      <c r="F8736" t="s">
        <v>26</v>
      </c>
      <c r="G8736">
        <v>1</v>
      </c>
      <c r="H8736">
        <v>66.617189999999994</v>
      </c>
      <c r="I8736">
        <v>15.371090000000001</v>
      </c>
      <c r="J8736">
        <v>0.8515625</v>
      </c>
      <c r="K8736">
        <v>80.03125</v>
      </c>
      <c r="L8736" s="3">
        <v>44130.613194444442</v>
      </c>
      <c r="M8736">
        <v>17.18</v>
      </c>
      <c r="N8736" t="s">
        <v>28</v>
      </c>
      <c r="P8736">
        <f>(C8736-Key!$B$1)*24</f>
        <v>5.6500000000814907</v>
      </c>
      <c r="Q8736">
        <f>(Key!$B$2-'17.1'!C8736)*24</f>
        <v>-2.7000000000698492</v>
      </c>
      <c r="R8736" s="3">
        <f>C8736-(M8736-Key!$B$5)/(24*Key!$B$6)</f>
        <v>44130.848685185185</v>
      </c>
      <c r="S8736">
        <f>M8736-Key!$B$5</f>
        <v>14.92</v>
      </c>
      <c r="T8736" s="2">
        <f t="shared" si="680"/>
        <v>44129.861111111109</v>
      </c>
      <c r="U8736" t="str">
        <f t="shared" si="681"/>
        <v>10-25-2020 20:40</v>
      </c>
      <c r="V8736">
        <f>IFERROR(IF(W8736=Z8736,VLOOKUP($U8736,[1]C8842!$G$2:$M$145,3,FALSE),0),0)</f>
        <v>0</v>
      </c>
      <c r="W8736">
        <f>VLOOKUP(RIGHT($V$1,5),Key!$A$9:$B$14,2,FALSE)</f>
        <v>10.199999999999999</v>
      </c>
      <c r="X8736">
        <f t="shared" si="684"/>
        <v>0</v>
      </c>
      <c r="Y8736">
        <f>VLOOKUP(RIGHT($X$1,5),Key!$A$9:$B$14,2,FALSE)</f>
        <v>3.7</v>
      </c>
      <c r="Z8736">
        <f t="shared" si="682"/>
        <v>10.199999999999999</v>
      </c>
      <c r="AA8736">
        <f t="shared" si="683"/>
        <v>0</v>
      </c>
    </row>
    <row r="8737" spans="1:27" x14ac:dyDescent="0.3">
      <c r="A8737">
        <v>100067</v>
      </c>
      <c r="B8737">
        <v>230922</v>
      </c>
      <c r="C8737" s="3">
        <v>44130.862500000003</v>
      </c>
      <c r="D8737">
        <v>3</v>
      </c>
      <c r="E8737">
        <v>2</v>
      </c>
      <c r="F8737" t="s">
        <v>26</v>
      </c>
      <c r="G8737">
        <v>5</v>
      </c>
      <c r="H8737">
        <v>54.21875</v>
      </c>
      <c r="I8737">
        <v>91.960939999999994</v>
      </c>
      <c r="J8737">
        <v>4.8085940000000003</v>
      </c>
      <c r="K8737">
        <v>94.039060000000006</v>
      </c>
      <c r="L8737" s="3">
        <v>44130.613194444442</v>
      </c>
      <c r="M8737">
        <v>17.18</v>
      </c>
      <c r="N8737" t="s">
        <v>28</v>
      </c>
      <c r="P8737">
        <f>(C8737-Key!$B$1)*24</f>
        <v>5.6500000000814907</v>
      </c>
      <c r="Q8737">
        <f>(Key!$B$2-'17.1'!C8737)*24</f>
        <v>-2.7000000000698492</v>
      </c>
      <c r="R8737" s="3">
        <f>C8737-(M8737-Key!$B$5)/(24*Key!$B$6)</f>
        <v>44130.848685185185</v>
      </c>
      <c r="S8737">
        <f>M8737-Key!$B$5</f>
        <v>14.92</v>
      </c>
      <c r="T8737" s="2">
        <f t="shared" si="680"/>
        <v>44129.861111111109</v>
      </c>
      <c r="U8737" t="str">
        <f t="shared" si="681"/>
        <v>10-25-2020 20:40</v>
      </c>
      <c r="V8737">
        <f>IFERROR(IF(W8737=Z8737,VLOOKUP($U8737,[1]C8842!$G$2:$M$145,3,FALSE),0),0)</f>
        <v>0</v>
      </c>
      <c r="W8737">
        <f>VLOOKUP(RIGHT($V$1,5),Key!$A$9:$B$14,2,FALSE)</f>
        <v>10.199999999999999</v>
      </c>
      <c r="X8737">
        <f t="shared" si="684"/>
        <v>0</v>
      </c>
      <c r="Y8737">
        <f>VLOOKUP(RIGHT($X$1,5),Key!$A$9:$B$14,2,FALSE)</f>
        <v>3.7</v>
      </c>
      <c r="Z8737">
        <f t="shared" si="682"/>
        <v>10.199999999999999</v>
      </c>
      <c r="AA8737">
        <f t="shared" si="683"/>
        <v>0</v>
      </c>
    </row>
    <row r="8738" spans="1:27" x14ac:dyDescent="0.3">
      <c r="A8738">
        <v>100067</v>
      </c>
      <c r="B8738">
        <v>230922</v>
      </c>
      <c r="C8738" s="3">
        <v>44130.862500000003</v>
      </c>
      <c r="D8738">
        <v>2</v>
      </c>
      <c r="E8738">
        <v>1</v>
      </c>
      <c r="F8738" t="s">
        <v>26</v>
      </c>
      <c r="G8738">
        <v>2</v>
      </c>
      <c r="H8738">
        <v>67.382810000000006</v>
      </c>
      <c r="I8738">
        <v>23.63672</v>
      </c>
      <c r="J8738">
        <v>1.167969</v>
      </c>
      <c r="K8738">
        <v>82.035160000000005</v>
      </c>
      <c r="L8738" s="3">
        <v>44130.613194444442</v>
      </c>
      <c r="M8738">
        <v>17.18</v>
      </c>
      <c r="N8738" t="s">
        <v>28</v>
      </c>
      <c r="P8738">
        <f>(C8738-Key!$B$1)*24</f>
        <v>5.6500000000814907</v>
      </c>
      <c r="Q8738">
        <f>(Key!$B$2-'17.1'!C8738)*24</f>
        <v>-2.7000000000698492</v>
      </c>
      <c r="R8738" s="3">
        <f>C8738-(M8738-Key!$B$5)/(24*Key!$B$6)</f>
        <v>44130.848685185185</v>
      </c>
      <c r="S8738">
        <f>M8738-Key!$B$5</f>
        <v>14.92</v>
      </c>
      <c r="T8738" s="2">
        <f t="shared" si="680"/>
        <v>44129.861111111109</v>
      </c>
      <c r="U8738" t="str">
        <f t="shared" si="681"/>
        <v>10-25-2020 20:40</v>
      </c>
      <c r="V8738">
        <f>IFERROR(IF(W8738=Z8738,VLOOKUP($U8738,[1]C8842!$G$2:$M$145,3,FALSE),0),0)</f>
        <v>0</v>
      </c>
      <c r="W8738">
        <f>VLOOKUP(RIGHT($V$1,5),Key!$A$9:$B$14,2,FALSE)</f>
        <v>10.199999999999999</v>
      </c>
      <c r="X8738">
        <f t="shared" si="684"/>
        <v>0</v>
      </c>
      <c r="Y8738">
        <f>VLOOKUP(RIGHT($X$1,5),Key!$A$9:$B$14,2,FALSE)</f>
        <v>3.7</v>
      </c>
      <c r="Z8738">
        <f t="shared" si="682"/>
        <v>10.199999999999999</v>
      </c>
      <c r="AA8738">
        <f t="shared" si="683"/>
        <v>0</v>
      </c>
    </row>
    <row r="8739" spans="1:27" x14ac:dyDescent="0.3">
      <c r="A8739">
        <v>100067</v>
      </c>
      <c r="B8739">
        <v>230922</v>
      </c>
      <c r="C8739" s="3">
        <v>44130.862500000003</v>
      </c>
      <c r="D8739">
        <v>3</v>
      </c>
      <c r="E8739">
        <v>2</v>
      </c>
      <c r="F8739" t="s">
        <v>26</v>
      </c>
      <c r="G8739">
        <v>4</v>
      </c>
      <c r="H8739">
        <v>53.019530000000003</v>
      </c>
      <c r="I8739">
        <v>72.972660000000005</v>
      </c>
      <c r="J8739">
        <v>3.9648439999999998</v>
      </c>
      <c r="K8739">
        <v>93.039060000000006</v>
      </c>
      <c r="L8739" s="3">
        <v>44130.613194444442</v>
      </c>
      <c r="M8739">
        <v>17.18</v>
      </c>
      <c r="N8739" t="s">
        <v>28</v>
      </c>
      <c r="P8739">
        <f>(C8739-Key!$B$1)*24</f>
        <v>5.6500000000814907</v>
      </c>
      <c r="Q8739">
        <f>(Key!$B$2-'17.1'!C8739)*24</f>
        <v>-2.7000000000698492</v>
      </c>
      <c r="R8739" s="3">
        <f>C8739-(M8739-Key!$B$5)/(24*Key!$B$6)</f>
        <v>44130.848685185185</v>
      </c>
      <c r="S8739">
        <f>M8739-Key!$B$5</f>
        <v>14.92</v>
      </c>
      <c r="T8739" s="2">
        <f t="shared" si="680"/>
        <v>44129.861111111109</v>
      </c>
      <c r="U8739" t="str">
        <f t="shared" si="681"/>
        <v>10-25-2020 20:40</v>
      </c>
      <c r="V8739">
        <f>IFERROR(IF(W8739=Z8739,VLOOKUP($U8739,[1]C8842!$G$2:$M$145,3,FALSE),0),0)</f>
        <v>0</v>
      </c>
      <c r="W8739">
        <f>VLOOKUP(RIGHT($V$1,5),Key!$A$9:$B$14,2,FALSE)</f>
        <v>10.199999999999999</v>
      </c>
      <c r="X8739">
        <f t="shared" si="684"/>
        <v>0</v>
      </c>
      <c r="Y8739">
        <f>VLOOKUP(RIGHT($X$1,5),Key!$A$9:$B$14,2,FALSE)</f>
        <v>3.7</v>
      </c>
      <c r="Z8739">
        <f t="shared" si="682"/>
        <v>10.199999999999999</v>
      </c>
      <c r="AA8739">
        <f t="shared" si="683"/>
        <v>0</v>
      </c>
    </row>
    <row r="8740" spans="1:27" x14ac:dyDescent="0.3">
      <c r="A8740">
        <v>100067</v>
      </c>
      <c r="B8740">
        <v>230922</v>
      </c>
      <c r="C8740" s="3">
        <v>44130.862500000003</v>
      </c>
      <c r="D8740">
        <v>0</v>
      </c>
      <c r="E8740">
        <v>2</v>
      </c>
      <c r="F8740" t="s">
        <v>25</v>
      </c>
      <c r="G8740">
        <v>1</v>
      </c>
      <c r="H8740">
        <v>66.695310000000006</v>
      </c>
      <c r="I8740">
        <v>13.51172</v>
      </c>
      <c r="J8740">
        <v>0.77734380000000003</v>
      </c>
      <c r="K8740">
        <v>46.019530000000003</v>
      </c>
      <c r="L8740" s="3">
        <v>44130.613194444442</v>
      </c>
      <c r="M8740">
        <v>17.18</v>
      </c>
      <c r="N8740" t="s">
        <v>28</v>
      </c>
      <c r="P8740">
        <f>(C8740-Key!$B$1)*24</f>
        <v>5.6500000000814907</v>
      </c>
      <c r="Q8740">
        <f>(Key!$B$2-'17.1'!C8740)*24</f>
        <v>-2.7000000000698492</v>
      </c>
      <c r="R8740" s="3">
        <f>C8740-(M8740-Key!$B$5)/(24*Key!$B$6)</f>
        <v>44130.848685185185</v>
      </c>
      <c r="S8740">
        <f>M8740-Key!$B$5</f>
        <v>14.92</v>
      </c>
      <c r="T8740" s="2">
        <f t="shared" si="680"/>
        <v>44129.861111111109</v>
      </c>
      <c r="U8740" t="str">
        <f t="shared" si="681"/>
        <v>10-25-2020 20:40</v>
      </c>
      <c r="V8740">
        <f>IFERROR(IF(W8740=Z8740,VLOOKUP($U8740,[1]C8842!$G$2:$M$145,3,FALSE),0),0)</f>
        <v>0</v>
      </c>
      <c r="W8740">
        <f>VLOOKUP(RIGHT($V$1,5),Key!$A$9:$B$14,2,FALSE)</f>
        <v>10.199999999999999</v>
      </c>
      <c r="X8740">
        <f t="shared" si="684"/>
        <v>0</v>
      </c>
      <c r="Y8740">
        <f>VLOOKUP(RIGHT($X$1,5),Key!$A$9:$B$14,2,FALSE)</f>
        <v>3.7</v>
      </c>
      <c r="Z8740">
        <f t="shared" si="682"/>
        <v>10.199999999999999</v>
      </c>
      <c r="AA8740">
        <f t="shared" si="683"/>
        <v>0</v>
      </c>
    </row>
    <row r="8741" spans="1:27" x14ac:dyDescent="0.3">
      <c r="A8741">
        <v>100067</v>
      </c>
      <c r="B8741">
        <v>230922</v>
      </c>
      <c r="C8741" s="3">
        <v>44130.862500000003</v>
      </c>
      <c r="D8741">
        <v>1</v>
      </c>
      <c r="E8741">
        <v>1</v>
      </c>
      <c r="F8741" t="s">
        <v>25</v>
      </c>
      <c r="G8741">
        <v>3</v>
      </c>
      <c r="H8741">
        <v>66.542969999999997</v>
      </c>
      <c r="I8741">
        <v>39.117190000000001</v>
      </c>
      <c r="J8741">
        <v>1.8046880000000001</v>
      </c>
      <c r="K8741">
        <v>57.023440000000001</v>
      </c>
      <c r="L8741" s="3">
        <v>44130.613194444442</v>
      </c>
      <c r="M8741">
        <v>17.18</v>
      </c>
      <c r="N8741" t="s">
        <v>28</v>
      </c>
      <c r="P8741">
        <f>(C8741-Key!$B$1)*24</f>
        <v>5.6500000000814907</v>
      </c>
      <c r="Q8741">
        <f>(Key!$B$2-'17.1'!C8741)*24</f>
        <v>-2.7000000000698492</v>
      </c>
      <c r="R8741" s="3">
        <f>C8741-(M8741-Key!$B$5)/(24*Key!$B$6)</f>
        <v>44130.848685185185</v>
      </c>
      <c r="S8741">
        <f>M8741-Key!$B$5</f>
        <v>14.92</v>
      </c>
      <c r="T8741" s="2">
        <f t="shared" si="680"/>
        <v>44129.861111111109</v>
      </c>
      <c r="U8741" t="str">
        <f t="shared" si="681"/>
        <v>10-25-2020 20:40</v>
      </c>
      <c r="V8741">
        <f>IFERROR(IF(W8741=Z8741,VLOOKUP($U8741,[1]C8842!$G$2:$M$145,3,FALSE),0),0)</f>
        <v>0</v>
      </c>
      <c r="W8741">
        <f>VLOOKUP(RIGHT($V$1,5),Key!$A$9:$B$14,2,FALSE)</f>
        <v>10.199999999999999</v>
      </c>
      <c r="X8741">
        <f t="shared" si="684"/>
        <v>0</v>
      </c>
      <c r="Y8741">
        <f>VLOOKUP(RIGHT($X$1,5),Key!$A$9:$B$14,2,FALSE)</f>
        <v>3.7</v>
      </c>
      <c r="Z8741">
        <f t="shared" si="682"/>
        <v>10.199999999999999</v>
      </c>
      <c r="AA8741">
        <f t="shared" si="683"/>
        <v>0</v>
      </c>
    </row>
    <row r="8742" spans="1:27" x14ac:dyDescent="0.3">
      <c r="A8742">
        <v>100067</v>
      </c>
      <c r="B8742">
        <v>230922</v>
      </c>
      <c r="C8742" s="3">
        <v>44130.862500000003</v>
      </c>
      <c r="D8742">
        <v>2</v>
      </c>
      <c r="E8742">
        <v>1</v>
      </c>
      <c r="F8742" t="s">
        <v>26</v>
      </c>
      <c r="G8742">
        <v>1</v>
      </c>
      <c r="H8742">
        <v>70.875</v>
      </c>
      <c r="I8742">
        <v>15.09375</v>
      </c>
      <c r="J8742">
        <v>0.7890625</v>
      </c>
      <c r="K8742">
        <v>82.035160000000005</v>
      </c>
      <c r="L8742" s="3">
        <v>44130.613194444442</v>
      </c>
      <c r="M8742">
        <v>17.18</v>
      </c>
      <c r="N8742" t="s">
        <v>28</v>
      </c>
      <c r="P8742">
        <f>(C8742-Key!$B$1)*24</f>
        <v>5.6500000000814907</v>
      </c>
      <c r="Q8742">
        <f>(Key!$B$2-'17.1'!C8742)*24</f>
        <v>-2.7000000000698492</v>
      </c>
      <c r="R8742" s="3">
        <f>C8742-(M8742-Key!$B$5)/(24*Key!$B$6)</f>
        <v>44130.848685185185</v>
      </c>
      <c r="S8742">
        <f>M8742-Key!$B$5</f>
        <v>14.92</v>
      </c>
      <c r="T8742" s="2">
        <f t="shared" si="680"/>
        <v>44129.861111111109</v>
      </c>
      <c r="U8742" t="str">
        <f t="shared" si="681"/>
        <v>10-25-2020 20:40</v>
      </c>
      <c r="V8742">
        <f>IFERROR(IF(W8742=Z8742,VLOOKUP($U8742,[1]C8842!$G$2:$M$145,3,FALSE),0),0)</f>
        <v>0</v>
      </c>
      <c r="W8742">
        <f>VLOOKUP(RIGHT($V$1,5),Key!$A$9:$B$14,2,FALSE)</f>
        <v>10.199999999999999</v>
      </c>
      <c r="X8742">
        <f t="shared" si="684"/>
        <v>0</v>
      </c>
      <c r="Y8742">
        <f>VLOOKUP(RIGHT($X$1,5),Key!$A$9:$B$14,2,FALSE)</f>
        <v>3.7</v>
      </c>
      <c r="Z8742">
        <f t="shared" si="682"/>
        <v>10.199999999999999</v>
      </c>
      <c r="AA8742">
        <f t="shared" si="683"/>
        <v>0</v>
      </c>
    </row>
    <row r="8743" spans="1:27" x14ac:dyDescent="0.3">
      <c r="A8743">
        <v>100067</v>
      </c>
      <c r="B8743">
        <v>230922</v>
      </c>
      <c r="C8743" s="3">
        <v>44130.862500000003</v>
      </c>
      <c r="D8743">
        <v>3</v>
      </c>
      <c r="E8743">
        <v>2</v>
      </c>
      <c r="F8743" t="s">
        <v>26</v>
      </c>
      <c r="G8743">
        <v>1</v>
      </c>
      <c r="H8743">
        <v>72.195310000000006</v>
      </c>
      <c r="I8743">
        <v>16.46875</v>
      </c>
      <c r="J8743">
        <v>0.828125</v>
      </c>
      <c r="K8743">
        <v>96.039060000000006</v>
      </c>
      <c r="L8743" s="3">
        <v>44130.613194444442</v>
      </c>
      <c r="M8743">
        <v>17.18</v>
      </c>
      <c r="N8743" t="s">
        <v>28</v>
      </c>
      <c r="P8743">
        <f>(C8743-Key!$B$1)*24</f>
        <v>5.6500000000814907</v>
      </c>
      <c r="Q8743">
        <f>(Key!$B$2-'17.1'!C8743)*24</f>
        <v>-2.7000000000698492</v>
      </c>
      <c r="R8743" s="3">
        <f>C8743-(M8743-Key!$B$5)/(24*Key!$B$6)</f>
        <v>44130.848685185185</v>
      </c>
      <c r="S8743">
        <f>M8743-Key!$B$5</f>
        <v>14.92</v>
      </c>
      <c r="T8743" s="2">
        <f t="shared" si="680"/>
        <v>44129.861111111109</v>
      </c>
      <c r="U8743" t="str">
        <f t="shared" si="681"/>
        <v>10-25-2020 20:40</v>
      </c>
      <c r="V8743">
        <f>IFERROR(IF(W8743=Z8743,VLOOKUP($U8743,[1]C8842!$G$2:$M$145,3,FALSE),0),0)</f>
        <v>0</v>
      </c>
      <c r="W8743">
        <f>VLOOKUP(RIGHT($V$1,5),Key!$A$9:$B$14,2,FALSE)</f>
        <v>10.199999999999999</v>
      </c>
      <c r="X8743">
        <f t="shared" si="684"/>
        <v>0</v>
      </c>
      <c r="Y8743">
        <f>VLOOKUP(RIGHT($X$1,5),Key!$A$9:$B$14,2,FALSE)</f>
        <v>3.7</v>
      </c>
      <c r="Z8743">
        <f t="shared" si="682"/>
        <v>10.199999999999999</v>
      </c>
      <c r="AA8743">
        <f t="shared" si="683"/>
        <v>0</v>
      </c>
    </row>
    <row r="8744" spans="1:27" x14ac:dyDescent="0.3">
      <c r="A8744">
        <v>100067</v>
      </c>
      <c r="B8744">
        <v>230922</v>
      </c>
      <c r="C8744" s="3">
        <v>44130.862500000003</v>
      </c>
      <c r="D8744">
        <v>3</v>
      </c>
      <c r="E8744">
        <v>2</v>
      </c>
      <c r="F8744" t="s">
        <v>26</v>
      </c>
      <c r="G8744">
        <v>2</v>
      </c>
      <c r="H8744">
        <v>70.230469999999997</v>
      </c>
      <c r="I8744">
        <v>21.132809999999999</v>
      </c>
      <c r="J8744">
        <v>1.027344</v>
      </c>
      <c r="K8744">
        <v>94.039060000000006</v>
      </c>
      <c r="L8744" s="3">
        <v>44130.613194444442</v>
      </c>
      <c r="M8744">
        <v>17.18</v>
      </c>
      <c r="N8744" t="s">
        <v>28</v>
      </c>
      <c r="P8744">
        <f>(C8744-Key!$B$1)*24</f>
        <v>5.6500000000814907</v>
      </c>
      <c r="Q8744">
        <f>(Key!$B$2-'17.1'!C8744)*24</f>
        <v>-2.7000000000698492</v>
      </c>
      <c r="R8744" s="3">
        <f>C8744-(M8744-Key!$B$5)/(24*Key!$B$6)</f>
        <v>44130.848685185185</v>
      </c>
      <c r="S8744">
        <f>M8744-Key!$B$5</f>
        <v>14.92</v>
      </c>
      <c r="T8744" s="2">
        <f t="shared" si="680"/>
        <v>44129.861111111109</v>
      </c>
      <c r="U8744" t="str">
        <f t="shared" si="681"/>
        <v>10-25-2020 20:40</v>
      </c>
      <c r="V8744">
        <f>IFERROR(IF(W8744=Z8744,VLOOKUP($U8744,[1]C8842!$G$2:$M$145,3,FALSE),0),0)</f>
        <v>0</v>
      </c>
      <c r="W8744">
        <f>VLOOKUP(RIGHT($V$1,5),Key!$A$9:$B$14,2,FALSE)</f>
        <v>10.199999999999999</v>
      </c>
      <c r="X8744">
        <f t="shared" si="684"/>
        <v>0</v>
      </c>
      <c r="Y8744">
        <f>VLOOKUP(RIGHT($X$1,5),Key!$A$9:$B$14,2,FALSE)</f>
        <v>3.7</v>
      </c>
      <c r="Z8744">
        <f t="shared" si="682"/>
        <v>10.199999999999999</v>
      </c>
      <c r="AA8744">
        <f t="shared" si="683"/>
        <v>0</v>
      </c>
    </row>
    <row r="8745" spans="1:27" x14ac:dyDescent="0.3">
      <c r="A8745">
        <v>100067</v>
      </c>
      <c r="B8745">
        <v>230922</v>
      </c>
      <c r="C8745" s="3">
        <v>44130.863194444442</v>
      </c>
      <c r="D8745">
        <v>1</v>
      </c>
      <c r="E8745">
        <v>1</v>
      </c>
      <c r="F8745" t="s">
        <v>25</v>
      </c>
      <c r="G8745">
        <v>1</v>
      </c>
      <c r="H8745">
        <v>68.441410000000005</v>
      </c>
      <c r="I8745">
        <v>15.59375</v>
      </c>
      <c r="J8745">
        <v>0.8359375</v>
      </c>
      <c r="K8745">
        <v>58.023440000000001</v>
      </c>
      <c r="L8745" s="3">
        <v>44130.616666666669</v>
      </c>
      <c r="M8745">
        <v>17.18</v>
      </c>
      <c r="N8745" t="s">
        <v>28</v>
      </c>
      <c r="P8745">
        <f>(C8745-Key!$B$1)*24</f>
        <v>5.6666666666278616</v>
      </c>
      <c r="Q8745">
        <f>(Key!$B$2-'17.1'!C8745)*24</f>
        <v>-2.71666666661622</v>
      </c>
      <c r="R8745" s="3">
        <f>C8745-(M8745-Key!$B$5)/(24*Key!$B$6)</f>
        <v>44130.849379629624</v>
      </c>
      <c r="S8745">
        <f>M8745-Key!$B$5</f>
        <v>14.92</v>
      </c>
      <c r="T8745" s="2">
        <f t="shared" si="680"/>
        <v>44129.861111111109</v>
      </c>
      <c r="U8745" t="str">
        <f t="shared" si="681"/>
        <v>10-25-2020 20:40</v>
      </c>
      <c r="V8745">
        <f>IFERROR(IF(W8745=Z8745,VLOOKUP($U8745,[1]C8842!$G$2:$M$145,3,FALSE),0),0)</f>
        <v>0</v>
      </c>
      <c r="W8745">
        <f>VLOOKUP(RIGHT($V$1,5),Key!$A$9:$B$14,2,FALSE)</f>
        <v>10.199999999999999</v>
      </c>
      <c r="X8745">
        <f t="shared" si="684"/>
        <v>0</v>
      </c>
      <c r="Y8745">
        <f>VLOOKUP(RIGHT($X$1,5),Key!$A$9:$B$14,2,FALSE)</f>
        <v>3.7</v>
      </c>
      <c r="Z8745">
        <f t="shared" si="682"/>
        <v>10.199999999999999</v>
      </c>
      <c r="AA8745">
        <f t="shared" si="683"/>
        <v>0</v>
      </c>
    </row>
    <row r="8746" spans="1:27" x14ac:dyDescent="0.3">
      <c r="A8746">
        <v>100067</v>
      </c>
      <c r="B8746">
        <v>230922</v>
      </c>
      <c r="C8746" s="3">
        <v>44130.863194444442</v>
      </c>
      <c r="D8746">
        <v>1</v>
      </c>
      <c r="E8746">
        <v>1</v>
      </c>
      <c r="F8746" t="s">
        <v>25</v>
      </c>
      <c r="G8746">
        <v>1</v>
      </c>
      <c r="H8746">
        <v>68.496089999999995</v>
      </c>
      <c r="I8746">
        <v>16.367190000000001</v>
      </c>
      <c r="J8746">
        <v>0.8671875</v>
      </c>
      <c r="K8746">
        <v>57.023440000000001</v>
      </c>
      <c r="L8746" s="3">
        <v>44130.616666666669</v>
      </c>
      <c r="M8746">
        <v>17.18</v>
      </c>
      <c r="N8746" t="s">
        <v>28</v>
      </c>
      <c r="P8746">
        <f>(C8746-Key!$B$1)*24</f>
        <v>5.6666666666278616</v>
      </c>
      <c r="Q8746">
        <f>(Key!$B$2-'17.1'!C8746)*24</f>
        <v>-2.71666666661622</v>
      </c>
      <c r="R8746" s="3">
        <f>C8746-(M8746-Key!$B$5)/(24*Key!$B$6)</f>
        <v>44130.849379629624</v>
      </c>
      <c r="S8746">
        <f>M8746-Key!$B$5</f>
        <v>14.92</v>
      </c>
      <c r="T8746" s="2">
        <f t="shared" si="680"/>
        <v>44129.861111111109</v>
      </c>
      <c r="U8746" t="str">
        <f t="shared" si="681"/>
        <v>10-25-2020 20:40</v>
      </c>
      <c r="V8746">
        <f>IFERROR(IF(W8746=Z8746,VLOOKUP($U8746,[1]C8842!$G$2:$M$145,3,FALSE),0),0)</f>
        <v>0</v>
      </c>
      <c r="W8746">
        <f>VLOOKUP(RIGHT($V$1,5),Key!$A$9:$B$14,2,FALSE)</f>
        <v>10.199999999999999</v>
      </c>
      <c r="X8746">
        <f t="shared" si="684"/>
        <v>0</v>
      </c>
      <c r="Y8746">
        <f>VLOOKUP(RIGHT($X$1,5),Key!$A$9:$B$14,2,FALSE)</f>
        <v>3.7</v>
      </c>
      <c r="Z8746">
        <f t="shared" si="682"/>
        <v>10.199999999999999</v>
      </c>
      <c r="AA8746">
        <f t="shared" si="683"/>
        <v>0</v>
      </c>
    </row>
    <row r="8747" spans="1:27" x14ac:dyDescent="0.3">
      <c r="A8747">
        <v>100067</v>
      </c>
      <c r="B8747">
        <v>230922</v>
      </c>
      <c r="C8747" s="3">
        <v>44130.863194444442</v>
      </c>
      <c r="D8747">
        <v>0</v>
      </c>
      <c r="E8747">
        <v>2</v>
      </c>
      <c r="F8747" t="s">
        <v>25</v>
      </c>
      <c r="G8747">
        <v>1</v>
      </c>
      <c r="H8747">
        <v>72.085939999999994</v>
      </c>
      <c r="I8747">
        <v>15.11328</v>
      </c>
      <c r="J8747">
        <v>0.77734380000000003</v>
      </c>
      <c r="K8747">
        <v>46.019530000000003</v>
      </c>
      <c r="L8747" s="3">
        <v>44130.616666666669</v>
      </c>
      <c r="M8747">
        <v>17.18</v>
      </c>
      <c r="N8747" t="s">
        <v>28</v>
      </c>
      <c r="P8747">
        <f>(C8747-Key!$B$1)*24</f>
        <v>5.6666666666278616</v>
      </c>
      <c r="Q8747">
        <f>(Key!$B$2-'17.1'!C8747)*24</f>
        <v>-2.71666666661622</v>
      </c>
      <c r="R8747" s="3">
        <f>C8747-(M8747-Key!$B$5)/(24*Key!$B$6)</f>
        <v>44130.849379629624</v>
      </c>
      <c r="S8747">
        <f>M8747-Key!$B$5</f>
        <v>14.92</v>
      </c>
      <c r="T8747" s="2">
        <f t="shared" si="680"/>
        <v>44129.861111111109</v>
      </c>
      <c r="U8747" t="str">
        <f t="shared" si="681"/>
        <v>10-25-2020 20:40</v>
      </c>
      <c r="V8747">
        <f>IFERROR(IF(W8747=Z8747,VLOOKUP($U8747,[1]C8842!$G$2:$M$145,3,FALSE),0),0)</f>
        <v>0</v>
      </c>
      <c r="W8747">
        <f>VLOOKUP(RIGHT($V$1,5),Key!$A$9:$B$14,2,FALSE)</f>
        <v>10.199999999999999</v>
      </c>
      <c r="X8747">
        <f t="shared" si="684"/>
        <v>0</v>
      </c>
      <c r="Y8747">
        <f>VLOOKUP(RIGHT($X$1,5),Key!$A$9:$B$14,2,FALSE)</f>
        <v>3.7</v>
      </c>
      <c r="Z8747">
        <f t="shared" si="682"/>
        <v>10.199999999999999</v>
      </c>
      <c r="AA8747">
        <f t="shared" si="683"/>
        <v>0</v>
      </c>
    </row>
    <row r="8748" spans="1:27" x14ac:dyDescent="0.3">
      <c r="A8748">
        <v>100067</v>
      </c>
      <c r="B8748">
        <v>230922</v>
      </c>
      <c r="C8748" s="3">
        <v>44130.863194444442</v>
      </c>
      <c r="D8748">
        <v>1</v>
      </c>
      <c r="E8748">
        <v>1</v>
      </c>
      <c r="F8748" t="s">
        <v>25</v>
      </c>
      <c r="G8748">
        <v>1</v>
      </c>
      <c r="H8748">
        <v>64.6875</v>
      </c>
      <c r="I8748">
        <v>16.628910000000001</v>
      </c>
      <c r="J8748">
        <v>0.9296875</v>
      </c>
      <c r="K8748">
        <v>58.023440000000001</v>
      </c>
      <c r="L8748" s="3">
        <v>44130.616666666669</v>
      </c>
      <c r="M8748">
        <v>17.18</v>
      </c>
      <c r="N8748" t="s">
        <v>28</v>
      </c>
      <c r="P8748">
        <f>(C8748-Key!$B$1)*24</f>
        <v>5.6666666666278616</v>
      </c>
      <c r="Q8748">
        <f>(Key!$B$2-'17.1'!C8748)*24</f>
        <v>-2.71666666661622</v>
      </c>
      <c r="R8748" s="3">
        <f>C8748-(M8748-Key!$B$5)/(24*Key!$B$6)</f>
        <v>44130.849379629624</v>
      </c>
      <c r="S8748">
        <f>M8748-Key!$B$5</f>
        <v>14.92</v>
      </c>
      <c r="T8748" s="2">
        <f t="shared" si="680"/>
        <v>44129.861111111109</v>
      </c>
      <c r="U8748" t="str">
        <f t="shared" si="681"/>
        <v>10-25-2020 20:40</v>
      </c>
      <c r="V8748">
        <f>IFERROR(IF(W8748=Z8748,VLOOKUP($U8748,[1]C8842!$G$2:$M$145,3,FALSE),0),0)</f>
        <v>0</v>
      </c>
      <c r="W8748">
        <f>VLOOKUP(RIGHT($V$1,5),Key!$A$9:$B$14,2,FALSE)</f>
        <v>10.199999999999999</v>
      </c>
      <c r="X8748">
        <f t="shared" si="684"/>
        <v>0</v>
      </c>
      <c r="Y8748">
        <f>VLOOKUP(RIGHT($X$1,5),Key!$A$9:$B$14,2,FALSE)</f>
        <v>3.7</v>
      </c>
      <c r="Z8748">
        <f t="shared" si="682"/>
        <v>10.199999999999999</v>
      </c>
      <c r="AA8748">
        <f t="shared" si="683"/>
        <v>0</v>
      </c>
    </row>
    <row r="8749" spans="1:27" x14ac:dyDescent="0.3">
      <c r="A8749">
        <v>100067</v>
      </c>
      <c r="B8749">
        <v>230922</v>
      </c>
      <c r="C8749" s="3">
        <v>44130.863194444442</v>
      </c>
      <c r="D8749">
        <v>2</v>
      </c>
      <c r="E8749">
        <v>1</v>
      </c>
      <c r="F8749" t="s">
        <v>26</v>
      </c>
      <c r="G8749">
        <v>1</v>
      </c>
      <c r="H8749">
        <v>73.042969999999997</v>
      </c>
      <c r="I8749">
        <v>15.929690000000001</v>
      </c>
      <c r="J8749">
        <v>0.796875</v>
      </c>
      <c r="K8749">
        <v>81.035160000000005</v>
      </c>
      <c r="L8749" s="3">
        <v>44130.616666666669</v>
      </c>
      <c r="M8749">
        <v>17.18</v>
      </c>
      <c r="N8749" t="s">
        <v>28</v>
      </c>
      <c r="P8749">
        <f>(C8749-Key!$B$1)*24</f>
        <v>5.6666666666278616</v>
      </c>
      <c r="Q8749">
        <f>(Key!$B$2-'17.1'!C8749)*24</f>
        <v>-2.71666666661622</v>
      </c>
      <c r="R8749" s="3">
        <f>C8749-(M8749-Key!$B$5)/(24*Key!$B$6)</f>
        <v>44130.849379629624</v>
      </c>
      <c r="S8749">
        <f>M8749-Key!$B$5</f>
        <v>14.92</v>
      </c>
      <c r="T8749" s="2">
        <f t="shared" si="680"/>
        <v>44129.861111111109</v>
      </c>
      <c r="U8749" t="str">
        <f t="shared" si="681"/>
        <v>10-25-2020 20:40</v>
      </c>
      <c r="V8749">
        <f>IFERROR(IF(W8749=Z8749,VLOOKUP($U8749,[1]C8842!$G$2:$M$145,3,FALSE),0),0)</f>
        <v>0</v>
      </c>
      <c r="W8749">
        <f>VLOOKUP(RIGHT($V$1,5),Key!$A$9:$B$14,2,FALSE)</f>
        <v>10.199999999999999</v>
      </c>
      <c r="X8749">
        <f t="shared" si="684"/>
        <v>0</v>
      </c>
      <c r="Y8749">
        <f>VLOOKUP(RIGHT($X$1,5),Key!$A$9:$B$14,2,FALSE)</f>
        <v>3.7</v>
      </c>
      <c r="Z8749">
        <f t="shared" si="682"/>
        <v>10.199999999999999</v>
      </c>
      <c r="AA8749">
        <f t="shared" si="683"/>
        <v>0</v>
      </c>
    </row>
    <row r="8750" spans="1:27" x14ac:dyDescent="0.3">
      <c r="A8750">
        <v>100067</v>
      </c>
      <c r="B8750">
        <v>230922</v>
      </c>
      <c r="C8750" s="3">
        <v>44130.863194444442</v>
      </c>
      <c r="D8750">
        <v>1</v>
      </c>
      <c r="E8750">
        <v>1</v>
      </c>
      <c r="F8750" t="s">
        <v>25</v>
      </c>
      <c r="G8750">
        <v>1</v>
      </c>
      <c r="H8750">
        <v>65.914060000000006</v>
      </c>
      <c r="I8750">
        <v>16.089839999999999</v>
      </c>
      <c r="J8750">
        <v>0.890625</v>
      </c>
      <c r="K8750">
        <v>56.023440000000001</v>
      </c>
      <c r="L8750" s="3">
        <v>44130.616666666669</v>
      </c>
      <c r="M8750">
        <v>17.18</v>
      </c>
      <c r="N8750" t="s">
        <v>28</v>
      </c>
      <c r="P8750">
        <f>(C8750-Key!$B$1)*24</f>
        <v>5.6666666666278616</v>
      </c>
      <c r="Q8750">
        <f>(Key!$B$2-'17.1'!C8750)*24</f>
        <v>-2.71666666661622</v>
      </c>
      <c r="R8750" s="3">
        <f>C8750-(M8750-Key!$B$5)/(24*Key!$B$6)</f>
        <v>44130.849379629624</v>
      </c>
      <c r="S8750">
        <f>M8750-Key!$B$5</f>
        <v>14.92</v>
      </c>
      <c r="T8750" s="2">
        <f t="shared" si="680"/>
        <v>44129.861111111109</v>
      </c>
      <c r="U8750" t="str">
        <f t="shared" si="681"/>
        <v>10-25-2020 20:40</v>
      </c>
      <c r="V8750">
        <f>IFERROR(IF(W8750=Z8750,VLOOKUP($U8750,[1]C8842!$G$2:$M$145,3,FALSE),0),0)</f>
        <v>0</v>
      </c>
      <c r="W8750">
        <f>VLOOKUP(RIGHT($V$1,5),Key!$A$9:$B$14,2,FALSE)</f>
        <v>10.199999999999999</v>
      </c>
      <c r="X8750">
        <f t="shared" si="684"/>
        <v>0</v>
      </c>
      <c r="Y8750">
        <f>VLOOKUP(RIGHT($X$1,5),Key!$A$9:$B$14,2,FALSE)</f>
        <v>3.7</v>
      </c>
      <c r="Z8750">
        <f t="shared" si="682"/>
        <v>10.199999999999999</v>
      </c>
      <c r="AA8750">
        <f t="shared" si="683"/>
        <v>0</v>
      </c>
    </row>
    <row r="8751" spans="1:27" x14ac:dyDescent="0.3">
      <c r="A8751">
        <v>100067</v>
      </c>
      <c r="B8751">
        <v>230922</v>
      </c>
      <c r="C8751" s="3">
        <v>44130.863194444442</v>
      </c>
      <c r="D8751">
        <v>3</v>
      </c>
      <c r="E8751">
        <v>2</v>
      </c>
      <c r="F8751" t="s">
        <v>26</v>
      </c>
      <c r="G8751">
        <v>1</v>
      </c>
      <c r="H8751">
        <v>70.089839999999995</v>
      </c>
      <c r="I8751">
        <v>19.86328</v>
      </c>
      <c r="J8751">
        <v>0.98046880000000003</v>
      </c>
      <c r="K8751">
        <v>94.039060000000006</v>
      </c>
      <c r="L8751" s="3">
        <v>44130.616666666669</v>
      </c>
      <c r="M8751">
        <v>17.18</v>
      </c>
      <c r="N8751" t="s">
        <v>28</v>
      </c>
      <c r="P8751">
        <f>(C8751-Key!$B$1)*24</f>
        <v>5.6666666666278616</v>
      </c>
      <c r="Q8751">
        <f>(Key!$B$2-'17.1'!C8751)*24</f>
        <v>-2.71666666661622</v>
      </c>
      <c r="R8751" s="3">
        <f>C8751-(M8751-Key!$B$5)/(24*Key!$B$6)</f>
        <v>44130.849379629624</v>
      </c>
      <c r="S8751">
        <f>M8751-Key!$B$5</f>
        <v>14.92</v>
      </c>
      <c r="T8751" s="2">
        <f t="shared" si="680"/>
        <v>44129.861111111109</v>
      </c>
      <c r="U8751" t="str">
        <f t="shared" si="681"/>
        <v>10-25-2020 20:40</v>
      </c>
      <c r="V8751">
        <f>IFERROR(IF(W8751=Z8751,VLOOKUP($U8751,[1]C8842!$G$2:$M$145,3,FALSE),0),0)</f>
        <v>0</v>
      </c>
      <c r="W8751">
        <f>VLOOKUP(RIGHT($V$1,5),Key!$A$9:$B$14,2,FALSE)</f>
        <v>10.199999999999999</v>
      </c>
      <c r="X8751">
        <f t="shared" si="684"/>
        <v>0</v>
      </c>
      <c r="Y8751">
        <f>VLOOKUP(RIGHT($X$1,5),Key!$A$9:$B$14,2,FALSE)</f>
        <v>3.7</v>
      </c>
      <c r="Z8751">
        <f t="shared" si="682"/>
        <v>10.199999999999999</v>
      </c>
      <c r="AA8751">
        <f t="shared" si="683"/>
        <v>0</v>
      </c>
    </row>
    <row r="8752" spans="1:27" x14ac:dyDescent="0.3">
      <c r="A8752">
        <v>100067</v>
      </c>
      <c r="B8752">
        <v>230922</v>
      </c>
      <c r="C8752" s="3">
        <v>44130.863194444442</v>
      </c>
      <c r="D8752">
        <v>1</v>
      </c>
      <c r="E8752">
        <v>1</v>
      </c>
      <c r="F8752" t="s">
        <v>25</v>
      </c>
      <c r="G8752">
        <v>2</v>
      </c>
      <c r="H8752">
        <v>62.832030000000003</v>
      </c>
      <c r="I8752">
        <v>22.933589999999999</v>
      </c>
      <c r="J8752">
        <v>1.222656</v>
      </c>
      <c r="K8752">
        <v>58.023440000000001</v>
      </c>
      <c r="L8752" s="3">
        <v>44130.616666666669</v>
      </c>
      <c r="M8752">
        <v>17.18</v>
      </c>
      <c r="N8752" t="s">
        <v>28</v>
      </c>
      <c r="P8752">
        <f>(C8752-Key!$B$1)*24</f>
        <v>5.6666666666278616</v>
      </c>
      <c r="Q8752">
        <f>(Key!$B$2-'17.1'!C8752)*24</f>
        <v>-2.71666666661622</v>
      </c>
      <c r="R8752" s="3">
        <f>C8752-(M8752-Key!$B$5)/(24*Key!$B$6)</f>
        <v>44130.849379629624</v>
      </c>
      <c r="S8752">
        <f>M8752-Key!$B$5</f>
        <v>14.92</v>
      </c>
      <c r="T8752" s="2">
        <f t="shared" si="680"/>
        <v>44129.861111111109</v>
      </c>
      <c r="U8752" t="str">
        <f t="shared" si="681"/>
        <v>10-25-2020 20:40</v>
      </c>
      <c r="V8752">
        <f>IFERROR(IF(W8752=Z8752,VLOOKUP($U8752,[1]C8842!$G$2:$M$145,3,FALSE),0),0)</f>
        <v>0</v>
      </c>
      <c r="W8752">
        <f>VLOOKUP(RIGHT($V$1,5),Key!$A$9:$B$14,2,FALSE)</f>
        <v>10.199999999999999</v>
      </c>
      <c r="X8752">
        <f t="shared" si="684"/>
        <v>0</v>
      </c>
      <c r="Y8752">
        <f>VLOOKUP(RIGHT($X$1,5),Key!$A$9:$B$14,2,FALSE)</f>
        <v>3.7</v>
      </c>
      <c r="Z8752">
        <f t="shared" si="682"/>
        <v>10.199999999999999</v>
      </c>
      <c r="AA8752">
        <f t="shared" si="683"/>
        <v>0</v>
      </c>
    </row>
    <row r="8753" spans="1:27" x14ac:dyDescent="0.3">
      <c r="A8753">
        <v>100067</v>
      </c>
      <c r="B8753">
        <v>230922</v>
      </c>
      <c r="C8753" s="3">
        <v>44130.863194444442</v>
      </c>
      <c r="D8753">
        <v>0</v>
      </c>
      <c r="E8753">
        <v>2</v>
      </c>
      <c r="F8753" t="s">
        <v>25</v>
      </c>
      <c r="G8753">
        <v>1</v>
      </c>
      <c r="H8753">
        <v>63.335940000000001</v>
      </c>
      <c r="I8753">
        <v>15.460940000000001</v>
      </c>
      <c r="J8753">
        <v>0.90234380000000003</v>
      </c>
      <c r="K8753">
        <v>46.019530000000003</v>
      </c>
      <c r="L8753" s="3">
        <v>44130.616666666669</v>
      </c>
      <c r="M8753">
        <v>17.18</v>
      </c>
      <c r="N8753" t="s">
        <v>28</v>
      </c>
      <c r="P8753">
        <f>(C8753-Key!$B$1)*24</f>
        <v>5.6666666666278616</v>
      </c>
      <c r="Q8753">
        <f>(Key!$B$2-'17.1'!C8753)*24</f>
        <v>-2.71666666661622</v>
      </c>
      <c r="R8753" s="3">
        <f>C8753-(M8753-Key!$B$5)/(24*Key!$B$6)</f>
        <v>44130.849379629624</v>
      </c>
      <c r="S8753">
        <f>M8753-Key!$B$5</f>
        <v>14.92</v>
      </c>
      <c r="T8753" s="2">
        <f t="shared" si="680"/>
        <v>44129.861111111109</v>
      </c>
      <c r="U8753" t="str">
        <f t="shared" si="681"/>
        <v>10-25-2020 20:40</v>
      </c>
      <c r="V8753">
        <f>IFERROR(IF(W8753=Z8753,VLOOKUP($U8753,[1]C8842!$G$2:$M$145,3,FALSE),0),0)</f>
        <v>0</v>
      </c>
      <c r="W8753">
        <f>VLOOKUP(RIGHT($V$1,5),Key!$A$9:$B$14,2,FALSE)</f>
        <v>10.199999999999999</v>
      </c>
      <c r="X8753">
        <f t="shared" si="684"/>
        <v>0</v>
      </c>
      <c r="Y8753">
        <f>VLOOKUP(RIGHT($X$1,5),Key!$A$9:$B$14,2,FALSE)</f>
        <v>3.7</v>
      </c>
      <c r="Z8753">
        <f t="shared" si="682"/>
        <v>10.199999999999999</v>
      </c>
      <c r="AA8753">
        <f t="shared" si="683"/>
        <v>0</v>
      </c>
    </row>
    <row r="8754" spans="1:27" x14ac:dyDescent="0.3">
      <c r="A8754">
        <v>100067</v>
      </c>
      <c r="B8754">
        <v>230922</v>
      </c>
      <c r="C8754" s="3">
        <v>44130.863194444442</v>
      </c>
      <c r="D8754">
        <v>1</v>
      </c>
      <c r="E8754">
        <v>1</v>
      </c>
      <c r="F8754" t="s">
        <v>25</v>
      </c>
      <c r="G8754">
        <v>2</v>
      </c>
      <c r="H8754">
        <v>67.71875</v>
      </c>
      <c r="I8754">
        <v>20.121089999999999</v>
      </c>
      <c r="J8754">
        <v>1.0234380000000001</v>
      </c>
      <c r="K8754">
        <v>58.023440000000001</v>
      </c>
      <c r="L8754" s="3">
        <v>44130.616666666669</v>
      </c>
      <c r="M8754">
        <v>17.18</v>
      </c>
      <c r="N8754" t="s">
        <v>28</v>
      </c>
      <c r="P8754">
        <f>(C8754-Key!$B$1)*24</f>
        <v>5.6666666666278616</v>
      </c>
      <c r="Q8754">
        <f>(Key!$B$2-'17.1'!C8754)*24</f>
        <v>-2.71666666661622</v>
      </c>
      <c r="R8754" s="3">
        <f>C8754-(M8754-Key!$B$5)/(24*Key!$B$6)</f>
        <v>44130.849379629624</v>
      </c>
      <c r="S8754">
        <f>M8754-Key!$B$5</f>
        <v>14.92</v>
      </c>
      <c r="T8754" s="2">
        <f t="shared" si="680"/>
        <v>44129.861111111109</v>
      </c>
      <c r="U8754" t="str">
        <f t="shared" si="681"/>
        <v>10-25-2020 20:40</v>
      </c>
      <c r="V8754">
        <f>IFERROR(IF(W8754=Z8754,VLOOKUP($U8754,[1]C8842!$G$2:$M$145,3,FALSE),0),0)</f>
        <v>0</v>
      </c>
      <c r="W8754">
        <f>VLOOKUP(RIGHT($V$1,5),Key!$A$9:$B$14,2,FALSE)</f>
        <v>10.199999999999999</v>
      </c>
      <c r="X8754">
        <f t="shared" si="684"/>
        <v>0</v>
      </c>
      <c r="Y8754">
        <f>VLOOKUP(RIGHT($X$1,5),Key!$A$9:$B$14,2,FALSE)</f>
        <v>3.7</v>
      </c>
      <c r="Z8754">
        <f t="shared" si="682"/>
        <v>10.199999999999999</v>
      </c>
      <c r="AA8754">
        <f t="shared" si="683"/>
        <v>0</v>
      </c>
    </row>
    <row r="8755" spans="1:27" x14ac:dyDescent="0.3">
      <c r="A8755">
        <v>100067</v>
      </c>
      <c r="B8755">
        <v>230922</v>
      </c>
      <c r="C8755" s="3">
        <v>44130.863194444442</v>
      </c>
      <c r="D8755">
        <v>3</v>
      </c>
      <c r="E8755">
        <v>2</v>
      </c>
      <c r="F8755" t="s">
        <v>26</v>
      </c>
      <c r="G8755">
        <v>1</v>
      </c>
      <c r="H8755">
        <v>74.125</v>
      </c>
      <c r="I8755">
        <v>18.45703</v>
      </c>
      <c r="J8755">
        <v>0.875</v>
      </c>
      <c r="K8755">
        <v>94.039060000000006</v>
      </c>
      <c r="L8755" s="3">
        <v>44130.616666666669</v>
      </c>
      <c r="M8755">
        <v>17.18</v>
      </c>
      <c r="N8755" t="s">
        <v>28</v>
      </c>
      <c r="P8755">
        <f>(C8755-Key!$B$1)*24</f>
        <v>5.6666666666278616</v>
      </c>
      <c r="Q8755">
        <f>(Key!$B$2-'17.1'!C8755)*24</f>
        <v>-2.71666666661622</v>
      </c>
      <c r="R8755" s="3">
        <f>C8755-(M8755-Key!$B$5)/(24*Key!$B$6)</f>
        <v>44130.849379629624</v>
      </c>
      <c r="S8755">
        <f>M8755-Key!$B$5</f>
        <v>14.92</v>
      </c>
      <c r="T8755" s="2">
        <f t="shared" si="680"/>
        <v>44129.861111111109</v>
      </c>
      <c r="U8755" t="str">
        <f t="shared" si="681"/>
        <v>10-25-2020 20:40</v>
      </c>
      <c r="V8755">
        <f>IFERROR(IF(W8755=Z8755,VLOOKUP($U8755,[1]C8842!$G$2:$M$145,3,FALSE),0),0)</f>
        <v>0</v>
      </c>
      <c r="W8755">
        <f>VLOOKUP(RIGHT($V$1,5),Key!$A$9:$B$14,2,FALSE)</f>
        <v>10.199999999999999</v>
      </c>
      <c r="X8755">
        <f t="shared" si="684"/>
        <v>0</v>
      </c>
      <c r="Y8755">
        <f>VLOOKUP(RIGHT($X$1,5),Key!$A$9:$B$14,2,FALSE)</f>
        <v>3.7</v>
      </c>
      <c r="Z8755">
        <f t="shared" si="682"/>
        <v>10.199999999999999</v>
      </c>
      <c r="AA8755">
        <f t="shared" si="683"/>
        <v>0</v>
      </c>
    </row>
    <row r="8756" spans="1:27" x14ac:dyDescent="0.3">
      <c r="A8756">
        <v>100067</v>
      </c>
      <c r="B8756">
        <v>230922</v>
      </c>
      <c r="C8756" s="3">
        <v>44130.863194444442</v>
      </c>
      <c r="D8756">
        <v>0</v>
      </c>
      <c r="E8756">
        <v>2</v>
      </c>
      <c r="F8756" t="s">
        <v>25</v>
      </c>
      <c r="G8756">
        <v>4</v>
      </c>
      <c r="H8756">
        <v>53.285159999999998</v>
      </c>
      <c r="I8756">
        <v>74.421880000000002</v>
      </c>
      <c r="J8756">
        <v>4.015625</v>
      </c>
      <c r="K8756">
        <v>46.019530000000003</v>
      </c>
      <c r="L8756" s="3">
        <v>44130.616666666669</v>
      </c>
      <c r="M8756">
        <v>17.18</v>
      </c>
      <c r="N8756" t="s">
        <v>28</v>
      </c>
      <c r="P8756">
        <f>(C8756-Key!$B$1)*24</f>
        <v>5.6666666666278616</v>
      </c>
      <c r="Q8756">
        <f>(Key!$B$2-'17.1'!C8756)*24</f>
        <v>-2.71666666661622</v>
      </c>
      <c r="R8756" s="3">
        <f>C8756-(M8756-Key!$B$5)/(24*Key!$B$6)</f>
        <v>44130.849379629624</v>
      </c>
      <c r="S8756">
        <f>M8756-Key!$B$5</f>
        <v>14.92</v>
      </c>
      <c r="T8756" s="2">
        <f t="shared" si="680"/>
        <v>44129.861111111109</v>
      </c>
      <c r="U8756" t="str">
        <f t="shared" si="681"/>
        <v>10-25-2020 20:40</v>
      </c>
      <c r="V8756">
        <f>IFERROR(IF(W8756=Z8756,VLOOKUP($U8756,[1]C8842!$G$2:$M$145,3,FALSE),0),0)</f>
        <v>0</v>
      </c>
      <c r="W8756">
        <f>VLOOKUP(RIGHT($V$1,5),Key!$A$9:$B$14,2,FALSE)</f>
        <v>10.199999999999999</v>
      </c>
      <c r="X8756">
        <f t="shared" si="684"/>
        <v>0</v>
      </c>
      <c r="Y8756">
        <f>VLOOKUP(RIGHT($X$1,5),Key!$A$9:$B$14,2,FALSE)</f>
        <v>3.7</v>
      </c>
      <c r="Z8756">
        <f t="shared" si="682"/>
        <v>10.199999999999999</v>
      </c>
      <c r="AA8756">
        <f t="shared" si="683"/>
        <v>0</v>
      </c>
    </row>
    <row r="8757" spans="1:27" x14ac:dyDescent="0.3">
      <c r="A8757">
        <v>100067</v>
      </c>
      <c r="B8757">
        <v>230922</v>
      </c>
      <c r="C8757" s="3">
        <v>44130.863194444442</v>
      </c>
      <c r="D8757">
        <v>1</v>
      </c>
      <c r="E8757">
        <v>1</v>
      </c>
      <c r="F8757" t="s">
        <v>25</v>
      </c>
      <c r="G8757">
        <v>5</v>
      </c>
      <c r="H8757">
        <v>59.699219999999997</v>
      </c>
      <c r="I8757">
        <v>105.4102</v>
      </c>
      <c r="J8757">
        <v>4.96875</v>
      </c>
      <c r="K8757">
        <v>58.023440000000001</v>
      </c>
      <c r="L8757" s="3">
        <v>44130.616666666669</v>
      </c>
      <c r="M8757">
        <v>17.18</v>
      </c>
      <c r="N8757" t="s">
        <v>28</v>
      </c>
      <c r="P8757">
        <f>(C8757-Key!$B$1)*24</f>
        <v>5.6666666666278616</v>
      </c>
      <c r="Q8757">
        <f>(Key!$B$2-'17.1'!C8757)*24</f>
        <v>-2.71666666661622</v>
      </c>
      <c r="R8757" s="3">
        <f>C8757-(M8757-Key!$B$5)/(24*Key!$B$6)</f>
        <v>44130.849379629624</v>
      </c>
      <c r="S8757">
        <f>M8757-Key!$B$5</f>
        <v>14.92</v>
      </c>
      <c r="T8757" s="2">
        <f t="shared" si="680"/>
        <v>44129.861111111109</v>
      </c>
      <c r="U8757" t="str">
        <f t="shared" si="681"/>
        <v>10-25-2020 20:40</v>
      </c>
      <c r="V8757">
        <f>IFERROR(IF(W8757=Z8757,VLOOKUP($U8757,[1]C8842!$G$2:$M$145,3,FALSE),0),0)</f>
        <v>0</v>
      </c>
      <c r="W8757">
        <f>VLOOKUP(RIGHT($V$1,5),Key!$A$9:$B$14,2,FALSE)</f>
        <v>10.199999999999999</v>
      </c>
      <c r="X8757">
        <f t="shared" si="684"/>
        <v>0</v>
      </c>
      <c r="Y8757">
        <f>VLOOKUP(RIGHT($X$1,5),Key!$A$9:$B$14,2,FALSE)</f>
        <v>3.7</v>
      </c>
      <c r="Z8757">
        <f t="shared" si="682"/>
        <v>10.199999999999999</v>
      </c>
      <c r="AA8757">
        <f t="shared" si="683"/>
        <v>0</v>
      </c>
    </row>
    <row r="8758" spans="1:27" x14ac:dyDescent="0.3">
      <c r="A8758">
        <v>100067</v>
      </c>
      <c r="B8758">
        <v>230922</v>
      </c>
      <c r="C8758" s="3">
        <v>44130.863194444442</v>
      </c>
      <c r="D8758">
        <v>0</v>
      </c>
      <c r="E8758">
        <v>2</v>
      </c>
      <c r="F8758" t="s">
        <v>25</v>
      </c>
      <c r="G8758">
        <v>1</v>
      </c>
      <c r="H8758">
        <v>67.292969999999997</v>
      </c>
      <c r="I8758">
        <v>15.10938</v>
      </c>
      <c r="J8758">
        <v>0.83203130000000003</v>
      </c>
      <c r="K8758">
        <v>46.019530000000003</v>
      </c>
      <c r="L8758" s="3">
        <v>44130.616666666669</v>
      </c>
      <c r="M8758">
        <v>17.18</v>
      </c>
      <c r="N8758" t="s">
        <v>28</v>
      </c>
      <c r="P8758">
        <f>(C8758-Key!$B$1)*24</f>
        <v>5.6666666666278616</v>
      </c>
      <c r="Q8758">
        <f>(Key!$B$2-'17.1'!C8758)*24</f>
        <v>-2.71666666661622</v>
      </c>
      <c r="R8758" s="3">
        <f>C8758-(M8758-Key!$B$5)/(24*Key!$B$6)</f>
        <v>44130.849379629624</v>
      </c>
      <c r="S8758">
        <f>M8758-Key!$B$5</f>
        <v>14.92</v>
      </c>
      <c r="T8758" s="2">
        <f t="shared" si="680"/>
        <v>44129.861111111109</v>
      </c>
      <c r="U8758" t="str">
        <f t="shared" si="681"/>
        <v>10-25-2020 20:40</v>
      </c>
      <c r="V8758">
        <f>IFERROR(IF(W8758=Z8758,VLOOKUP($U8758,[1]C8842!$G$2:$M$145,3,FALSE),0),0)</f>
        <v>0</v>
      </c>
      <c r="W8758">
        <f>VLOOKUP(RIGHT($V$1,5),Key!$A$9:$B$14,2,FALSE)</f>
        <v>10.199999999999999</v>
      </c>
      <c r="X8758">
        <f t="shared" si="684"/>
        <v>0</v>
      </c>
      <c r="Y8758">
        <f>VLOOKUP(RIGHT($X$1,5),Key!$A$9:$B$14,2,FALSE)</f>
        <v>3.7</v>
      </c>
      <c r="Z8758">
        <f t="shared" si="682"/>
        <v>10.199999999999999</v>
      </c>
      <c r="AA8758">
        <f t="shared" si="683"/>
        <v>0</v>
      </c>
    </row>
    <row r="8759" spans="1:27" x14ac:dyDescent="0.3">
      <c r="A8759">
        <v>100067</v>
      </c>
      <c r="B8759">
        <v>230922</v>
      </c>
      <c r="C8759" s="3">
        <v>44130.863194444442</v>
      </c>
      <c r="D8759">
        <v>0</v>
      </c>
      <c r="E8759">
        <v>2</v>
      </c>
      <c r="F8759" t="s">
        <v>25</v>
      </c>
      <c r="G8759">
        <v>1</v>
      </c>
      <c r="H8759">
        <v>59.097659999999998</v>
      </c>
      <c r="I8759">
        <v>17.6875</v>
      </c>
      <c r="J8759">
        <v>1.066406</v>
      </c>
      <c r="K8759">
        <v>46.019530000000003</v>
      </c>
      <c r="L8759" s="3">
        <v>44130.616666666669</v>
      </c>
      <c r="M8759">
        <v>17.18</v>
      </c>
      <c r="N8759" t="s">
        <v>28</v>
      </c>
      <c r="P8759">
        <f>(C8759-Key!$B$1)*24</f>
        <v>5.6666666666278616</v>
      </c>
      <c r="Q8759">
        <f>(Key!$B$2-'17.1'!C8759)*24</f>
        <v>-2.71666666661622</v>
      </c>
      <c r="R8759" s="3">
        <f>C8759-(M8759-Key!$B$5)/(24*Key!$B$6)</f>
        <v>44130.849379629624</v>
      </c>
      <c r="S8759">
        <f>M8759-Key!$B$5</f>
        <v>14.92</v>
      </c>
      <c r="T8759" s="2">
        <f t="shared" si="680"/>
        <v>44129.861111111109</v>
      </c>
      <c r="U8759" t="str">
        <f t="shared" si="681"/>
        <v>10-25-2020 20:40</v>
      </c>
      <c r="V8759">
        <f>IFERROR(IF(W8759=Z8759,VLOOKUP($U8759,[1]C8842!$G$2:$M$145,3,FALSE),0),0)</f>
        <v>0</v>
      </c>
      <c r="W8759">
        <f>VLOOKUP(RIGHT($V$1,5),Key!$A$9:$B$14,2,FALSE)</f>
        <v>10.199999999999999</v>
      </c>
      <c r="X8759">
        <f t="shared" si="684"/>
        <v>0</v>
      </c>
      <c r="Y8759">
        <f>VLOOKUP(RIGHT($X$1,5),Key!$A$9:$B$14,2,FALSE)</f>
        <v>3.7</v>
      </c>
      <c r="Z8759">
        <f t="shared" si="682"/>
        <v>10.199999999999999</v>
      </c>
      <c r="AA8759">
        <f t="shared" si="683"/>
        <v>0</v>
      </c>
    </row>
    <row r="8760" spans="1:27" x14ac:dyDescent="0.3">
      <c r="A8760">
        <v>100067</v>
      </c>
      <c r="B8760">
        <v>230922</v>
      </c>
      <c r="C8760" s="3">
        <v>44130.863194444442</v>
      </c>
      <c r="D8760">
        <v>3</v>
      </c>
      <c r="E8760">
        <v>2</v>
      </c>
      <c r="F8760" t="s">
        <v>26</v>
      </c>
      <c r="G8760">
        <v>1</v>
      </c>
      <c r="H8760">
        <v>68.722660000000005</v>
      </c>
      <c r="I8760">
        <v>16.23828</v>
      </c>
      <c r="J8760">
        <v>0.859375</v>
      </c>
      <c r="K8760">
        <v>93.039060000000006</v>
      </c>
      <c r="L8760" s="3">
        <v>44130.616666666669</v>
      </c>
      <c r="M8760">
        <v>17.18</v>
      </c>
      <c r="N8760" t="s">
        <v>28</v>
      </c>
      <c r="P8760">
        <f>(C8760-Key!$B$1)*24</f>
        <v>5.6666666666278616</v>
      </c>
      <c r="Q8760">
        <f>(Key!$B$2-'17.1'!C8760)*24</f>
        <v>-2.71666666661622</v>
      </c>
      <c r="R8760" s="3">
        <f>C8760-(M8760-Key!$B$5)/(24*Key!$B$6)</f>
        <v>44130.849379629624</v>
      </c>
      <c r="S8760">
        <f>M8760-Key!$B$5</f>
        <v>14.92</v>
      </c>
      <c r="T8760" s="2">
        <f t="shared" si="680"/>
        <v>44129.861111111109</v>
      </c>
      <c r="U8760" t="str">
        <f t="shared" si="681"/>
        <v>10-25-2020 20:40</v>
      </c>
      <c r="V8760">
        <f>IFERROR(IF(W8760=Z8760,VLOOKUP($U8760,[1]C8842!$G$2:$M$145,3,FALSE),0),0)</f>
        <v>0</v>
      </c>
      <c r="W8760">
        <f>VLOOKUP(RIGHT($V$1,5),Key!$A$9:$B$14,2,FALSE)</f>
        <v>10.199999999999999</v>
      </c>
      <c r="X8760">
        <f t="shared" si="684"/>
        <v>0</v>
      </c>
      <c r="Y8760">
        <f>VLOOKUP(RIGHT($X$1,5),Key!$A$9:$B$14,2,FALSE)</f>
        <v>3.7</v>
      </c>
      <c r="Z8760">
        <f t="shared" si="682"/>
        <v>10.199999999999999</v>
      </c>
      <c r="AA8760">
        <f t="shared" si="683"/>
        <v>0</v>
      </c>
    </row>
    <row r="8761" spans="1:27" x14ac:dyDescent="0.3">
      <c r="A8761">
        <v>100067</v>
      </c>
      <c r="B8761">
        <v>230922</v>
      </c>
      <c r="C8761" s="3">
        <v>44130.863194444442</v>
      </c>
      <c r="D8761">
        <v>2</v>
      </c>
      <c r="E8761">
        <v>1</v>
      </c>
      <c r="F8761" t="s">
        <v>26</v>
      </c>
      <c r="G8761">
        <v>1</v>
      </c>
      <c r="H8761">
        <v>73.449219999999997</v>
      </c>
      <c r="I8761">
        <v>14.757809999999999</v>
      </c>
      <c r="J8761">
        <v>0.75</v>
      </c>
      <c r="K8761">
        <v>82.035160000000005</v>
      </c>
      <c r="L8761" s="3">
        <v>44130.616666666669</v>
      </c>
      <c r="M8761">
        <v>17.18</v>
      </c>
      <c r="N8761" t="s">
        <v>28</v>
      </c>
      <c r="P8761">
        <f>(C8761-Key!$B$1)*24</f>
        <v>5.6666666666278616</v>
      </c>
      <c r="Q8761">
        <f>(Key!$B$2-'17.1'!C8761)*24</f>
        <v>-2.71666666661622</v>
      </c>
      <c r="R8761" s="3">
        <f>C8761-(M8761-Key!$B$5)/(24*Key!$B$6)</f>
        <v>44130.849379629624</v>
      </c>
      <c r="S8761">
        <f>M8761-Key!$B$5</f>
        <v>14.92</v>
      </c>
      <c r="T8761" s="2">
        <f t="shared" si="680"/>
        <v>44129.861111111109</v>
      </c>
      <c r="U8761" t="str">
        <f t="shared" si="681"/>
        <v>10-25-2020 20:40</v>
      </c>
      <c r="V8761">
        <f>IFERROR(IF(W8761=Z8761,VLOOKUP($U8761,[1]C8842!$G$2:$M$145,3,FALSE),0),0)</f>
        <v>0</v>
      </c>
      <c r="W8761">
        <f>VLOOKUP(RIGHT($V$1,5),Key!$A$9:$B$14,2,FALSE)</f>
        <v>10.199999999999999</v>
      </c>
      <c r="X8761">
        <f t="shared" si="684"/>
        <v>0</v>
      </c>
      <c r="Y8761">
        <f>VLOOKUP(RIGHT($X$1,5),Key!$A$9:$B$14,2,FALSE)</f>
        <v>3.7</v>
      </c>
      <c r="Z8761">
        <f t="shared" si="682"/>
        <v>10.199999999999999</v>
      </c>
      <c r="AA8761">
        <f t="shared" si="683"/>
        <v>0</v>
      </c>
    </row>
    <row r="8762" spans="1:27" x14ac:dyDescent="0.3">
      <c r="A8762">
        <v>100067</v>
      </c>
      <c r="B8762">
        <v>230922</v>
      </c>
      <c r="C8762" s="3">
        <v>44130.863888888889</v>
      </c>
      <c r="D8762">
        <v>0</v>
      </c>
      <c r="E8762">
        <v>2</v>
      </c>
      <c r="F8762" t="s">
        <v>25</v>
      </c>
      <c r="G8762">
        <v>2</v>
      </c>
      <c r="H8762">
        <v>65.8125</v>
      </c>
      <c r="I8762">
        <v>20.58203</v>
      </c>
      <c r="J8762">
        <v>1.074219</v>
      </c>
      <c r="K8762">
        <v>46.019530000000003</v>
      </c>
      <c r="L8762" s="3">
        <v>44130.616666666669</v>
      </c>
      <c r="M8762">
        <v>17.18</v>
      </c>
      <c r="N8762" t="s">
        <v>28</v>
      </c>
      <c r="P8762">
        <f>(C8762-Key!$B$1)*24</f>
        <v>5.6833333333488554</v>
      </c>
      <c r="Q8762">
        <f>(Key!$B$2-'17.1'!C8762)*24</f>
        <v>-2.7333333333372138</v>
      </c>
      <c r="R8762" s="3">
        <f>C8762-(M8762-Key!$B$5)/(24*Key!$B$6)</f>
        <v>44130.850074074071</v>
      </c>
      <c r="S8762">
        <f>M8762-Key!$B$5</f>
        <v>14.92</v>
      </c>
      <c r="T8762" s="2">
        <f t="shared" si="680"/>
        <v>44129.861111111109</v>
      </c>
      <c r="U8762" t="str">
        <f t="shared" si="681"/>
        <v>10-25-2020 20:40</v>
      </c>
      <c r="V8762">
        <f>IFERROR(IF(W8762=Z8762,VLOOKUP($U8762,[1]C8842!$G$2:$M$145,3,FALSE),0),0)</f>
        <v>0</v>
      </c>
      <c r="W8762">
        <f>VLOOKUP(RIGHT($V$1,5),Key!$A$9:$B$14,2,FALSE)</f>
        <v>10.199999999999999</v>
      </c>
      <c r="X8762">
        <f t="shared" si="684"/>
        <v>0</v>
      </c>
      <c r="Y8762">
        <f>VLOOKUP(RIGHT($X$1,5),Key!$A$9:$B$14,2,FALSE)</f>
        <v>3.7</v>
      </c>
      <c r="Z8762">
        <f t="shared" si="682"/>
        <v>10.199999999999999</v>
      </c>
      <c r="AA8762">
        <f t="shared" si="683"/>
        <v>0</v>
      </c>
    </row>
    <row r="8763" spans="1:27" x14ac:dyDescent="0.3">
      <c r="A8763">
        <v>100067</v>
      </c>
      <c r="B8763">
        <v>230922</v>
      </c>
      <c r="C8763" s="3">
        <v>44130.863888888889</v>
      </c>
      <c r="D8763">
        <v>1</v>
      </c>
      <c r="E8763">
        <v>1</v>
      </c>
      <c r="F8763" t="s">
        <v>25</v>
      </c>
      <c r="G8763">
        <v>1</v>
      </c>
      <c r="H8763">
        <v>71.976560000000006</v>
      </c>
      <c r="I8763">
        <v>14.847659999999999</v>
      </c>
      <c r="J8763">
        <v>0.76953130000000003</v>
      </c>
      <c r="K8763">
        <v>58.023440000000001</v>
      </c>
      <c r="L8763" s="3">
        <v>44130.616666666669</v>
      </c>
      <c r="M8763">
        <v>17.18</v>
      </c>
      <c r="N8763" t="s">
        <v>28</v>
      </c>
      <c r="P8763">
        <f>(C8763-Key!$B$1)*24</f>
        <v>5.6833333333488554</v>
      </c>
      <c r="Q8763">
        <f>(Key!$B$2-'17.1'!C8763)*24</f>
        <v>-2.7333333333372138</v>
      </c>
      <c r="R8763" s="3">
        <f>C8763-(M8763-Key!$B$5)/(24*Key!$B$6)</f>
        <v>44130.850074074071</v>
      </c>
      <c r="S8763">
        <f>M8763-Key!$B$5</f>
        <v>14.92</v>
      </c>
      <c r="T8763" s="2">
        <f t="shared" si="680"/>
        <v>44129.861111111109</v>
      </c>
      <c r="U8763" t="str">
        <f t="shared" si="681"/>
        <v>10-25-2020 20:40</v>
      </c>
      <c r="V8763">
        <f>IFERROR(IF(W8763=Z8763,VLOOKUP($U8763,[1]C8842!$G$2:$M$145,3,FALSE),0),0)</f>
        <v>0</v>
      </c>
      <c r="W8763">
        <f>VLOOKUP(RIGHT($V$1,5),Key!$A$9:$B$14,2,FALSE)</f>
        <v>10.199999999999999</v>
      </c>
      <c r="X8763">
        <f t="shared" si="684"/>
        <v>0</v>
      </c>
      <c r="Y8763">
        <f>VLOOKUP(RIGHT($X$1,5),Key!$A$9:$B$14,2,FALSE)</f>
        <v>3.7</v>
      </c>
      <c r="Z8763">
        <f t="shared" si="682"/>
        <v>10.199999999999999</v>
      </c>
      <c r="AA8763">
        <f t="shared" si="683"/>
        <v>0</v>
      </c>
    </row>
    <row r="8764" spans="1:27" x14ac:dyDescent="0.3">
      <c r="A8764">
        <v>100067</v>
      </c>
      <c r="B8764">
        <v>230922</v>
      </c>
      <c r="C8764" s="3">
        <v>44130.863888888889</v>
      </c>
      <c r="D8764">
        <v>1</v>
      </c>
      <c r="E8764">
        <v>1</v>
      </c>
      <c r="F8764" t="s">
        <v>25</v>
      </c>
      <c r="G8764">
        <v>1</v>
      </c>
      <c r="H8764">
        <v>64.078130000000002</v>
      </c>
      <c r="I8764">
        <v>14.73438</v>
      </c>
      <c r="J8764">
        <v>0.859375</v>
      </c>
      <c r="K8764">
        <v>58.023440000000001</v>
      </c>
      <c r="L8764" s="3">
        <v>44130.616666666669</v>
      </c>
      <c r="M8764">
        <v>17.18</v>
      </c>
      <c r="N8764" t="s">
        <v>28</v>
      </c>
      <c r="P8764">
        <f>(C8764-Key!$B$1)*24</f>
        <v>5.6833333333488554</v>
      </c>
      <c r="Q8764">
        <f>(Key!$B$2-'17.1'!C8764)*24</f>
        <v>-2.7333333333372138</v>
      </c>
      <c r="R8764" s="3">
        <f>C8764-(M8764-Key!$B$5)/(24*Key!$B$6)</f>
        <v>44130.850074074071</v>
      </c>
      <c r="S8764">
        <f>M8764-Key!$B$5</f>
        <v>14.92</v>
      </c>
      <c r="T8764" s="2">
        <f t="shared" si="680"/>
        <v>44129.861111111109</v>
      </c>
      <c r="U8764" t="str">
        <f t="shared" si="681"/>
        <v>10-25-2020 20:40</v>
      </c>
      <c r="V8764">
        <f>IFERROR(IF(W8764=Z8764,VLOOKUP($U8764,[1]C8842!$G$2:$M$145,3,FALSE),0),0)</f>
        <v>0</v>
      </c>
      <c r="W8764">
        <f>VLOOKUP(RIGHT($V$1,5),Key!$A$9:$B$14,2,FALSE)</f>
        <v>10.199999999999999</v>
      </c>
      <c r="X8764">
        <f t="shared" si="684"/>
        <v>0</v>
      </c>
      <c r="Y8764">
        <f>VLOOKUP(RIGHT($X$1,5),Key!$A$9:$B$14,2,FALSE)</f>
        <v>3.7</v>
      </c>
      <c r="Z8764">
        <f t="shared" si="682"/>
        <v>10.199999999999999</v>
      </c>
      <c r="AA8764">
        <f t="shared" si="683"/>
        <v>0</v>
      </c>
    </row>
    <row r="8765" spans="1:27" x14ac:dyDescent="0.3">
      <c r="A8765">
        <v>100067</v>
      </c>
      <c r="B8765">
        <v>230922</v>
      </c>
      <c r="C8765" s="3">
        <v>44130.863888888889</v>
      </c>
      <c r="D8765">
        <v>3</v>
      </c>
      <c r="E8765">
        <v>2</v>
      </c>
      <c r="F8765" t="s">
        <v>26</v>
      </c>
      <c r="G8765">
        <v>1</v>
      </c>
      <c r="H8765">
        <v>61.019530000000003</v>
      </c>
      <c r="I8765">
        <v>19.566410000000001</v>
      </c>
      <c r="J8765">
        <v>1.113281</v>
      </c>
      <c r="K8765">
        <v>92.039060000000006</v>
      </c>
      <c r="L8765" s="3">
        <v>44130.616666666669</v>
      </c>
      <c r="M8765">
        <v>17.18</v>
      </c>
      <c r="N8765" t="s">
        <v>28</v>
      </c>
      <c r="P8765">
        <f>(C8765-Key!$B$1)*24</f>
        <v>5.6833333333488554</v>
      </c>
      <c r="Q8765">
        <f>(Key!$B$2-'17.1'!C8765)*24</f>
        <v>-2.7333333333372138</v>
      </c>
      <c r="R8765" s="3">
        <f>C8765-(M8765-Key!$B$5)/(24*Key!$B$6)</f>
        <v>44130.850074074071</v>
      </c>
      <c r="S8765">
        <f>M8765-Key!$B$5</f>
        <v>14.92</v>
      </c>
      <c r="T8765" s="2">
        <f t="shared" si="680"/>
        <v>44129.861111111109</v>
      </c>
      <c r="U8765" t="str">
        <f t="shared" si="681"/>
        <v>10-25-2020 20:40</v>
      </c>
      <c r="V8765">
        <f>IFERROR(IF(W8765=Z8765,VLOOKUP($U8765,[1]C8842!$G$2:$M$145,3,FALSE),0),0)</f>
        <v>0</v>
      </c>
      <c r="W8765">
        <f>VLOOKUP(RIGHT($V$1,5),Key!$A$9:$B$14,2,FALSE)</f>
        <v>10.199999999999999</v>
      </c>
      <c r="X8765">
        <f t="shared" si="684"/>
        <v>0</v>
      </c>
      <c r="Y8765">
        <f>VLOOKUP(RIGHT($X$1,5),Key!$A$9:$B$14,2,FALSE)</f>
        <v>3.7</v>
      </c>
      <c r="Z8765">
        <f t="shared" si="682"/>
        <v>10.199999999999999</v>
      </c>
      <c r="AA8765">
        <f t="shared" si="683"/>
        <v>0</v>
      </c>
    </row>
    <row r="8766" spans="1:27" x14ac:dyDescent="0.3">
      <c r="A8766">
        <v>100067</v>
      </c>
      <c r="B8766">
        <v>230922</v>
      </c>
      <c r="C8766" s="3">
        <v>44130.863888888889</v>
      </c>
      <c r="D8766">
        <v>1</v>
      </c>
      <c r="E8766">
        <v>1</v>
      </c>
      <c r="F8766" t="s">
        <v>25</v>
      </c>
      <c r="G8766">
        <v>1</v>
      </c>
      <c r="H8766">
        <v>66.171880000000002</v>
      </c>
      <c r="I8766">
        <v>17.371089999999999</v>
      </c>
      <c r="J8766">
        <v>0.9375</v>
      </c>
      <c r="K8766">
        <v>58.023440000000001</v>
      </c>
      <c r="L8766" s="3">
        <v>44130.616666666669</v>
      </c>
      <c r="M8766">
        <v>17.18</v>
      </c>
      <c r="N8766" t="s">
        <v>28</v>
      </c>
      <c r="P8766">
        <f>(C8766-Key!$B$1)*24</f>
        <v>5.6833333333488554</v>
      </c>
      <c r="Q8766">
        <f>(Key!$B$2-'17.1'!C8766)*24</f>
        <v>-2.7333333333372138</v>
      </c>
      <c r="R8766" s="3">
        <f>C8766-(M8766-Key!$B$5)/(24*Key!$B$6)</f>
        <v>44130.850074074071</v>
      </c>
      <c r="S8766">
        <f>M8766-Key!$B$5</f>
        <v>14.92</v>
      </c>
      <c r="T8766" s="2">
        <f t="shared" si="680"/>
        <v>44129.861111111109</v>
      </c>
      <c r="U8766" t="str">
        <f t="shared" si="681"/>
        <v>10-25-2020 20:40</v>
      </c>
      <c r="V8766">
        <f>IFERROR(IF(W8766=Z8766,VLOOKUP($U8766,[1]C8842!$G$2:$M$145,3,FALSE),0),0)</f>
        <v>0</v>
      </c>
      <c r="W8766">
        <f>VLOOKUP(RIGHT($V$1,5),Key!$A$9:$B$14,2,FALSE)</f>
        <v>10.199999999999999</v>
      </c>
      <c r="X8766">
        <f t="shared" si="684"/>
        <v>0</v>
      </c>
      <c r="Y8766">
        <f>VLOOKUP(RIGHT($X$1,5),Key!$A$9:$B$14,2,FALSE)</f>
        <v>3.7</v>
      </c>
      <c r="Z8766">
        <f t="shared" si="682"/>
        <v>10.199999999999999</v>
      </c>
      <c r="AA8766">
        <f t="shared" si="683"/>
        <v>0</v>
      </c>
    </row>
    <row r="8767" spans="1:27" x14ac:dyDescent="0.3">
      <c r="A8767">
        <v>100067</v>
      </c>
      <c r="B8767">
        <v>230922</v>
      </c>
      <c r="C8767" s="3">
        <v>44130.863888888889</v>
      </c>
      <c r="D8767">
        <v>3</v>
      </c>
      <c r="E8767">
        <v>2</v>
      </c>
      <c r="F8767" t="s">
        <v>26</v>
      </c>
      <c r="G8767">
        <v>1</v>
      </c>
      <c r="H8767">
        <v>71.238280000000003</v>
      </c>
      <c r="I8767">
        <v>17.835940000000001</v>
      </c>
      <c r="J8767">
        <v>0.88671880000000003</v>
      </c>
      <c r="K8767">
        <v>93.039060000000006</v>
      </c>
      <c r="L8767" s="3">
        <v>44130.616666666669</v>
      </c>
      <c r="M8767">
        <v>17.18</v>
      </c>
      <c r="N8767" t="s">
        <v>28</v>
      </c>
      <c r="P8767">
        <f>(C8767-Key!$B$1)*24</f>
        <v>5.6833333333488554</v>
      </c>
      <c r="Q8767">
        <f>(Key!$B$2-'17.1'!C8767)*24</f>
        <v>-2.7333333333372138</v>
      </c>
      <c r="R8767" s="3">
        <f>C8767-(M8767-Key!$B$5)/(24*Key!$B$6)</f>
        <v>44130.850074074071</v>
      </c>
      <c r="S8767">
        <f>M8767-Key!$B$5</f>
        <v>14.92</v>
      </c>
      <c r="T8767" s="2">
        <f t="shared" si="680"/>
        <v>44129.861111111109</v>
      </c>
      <c r="U8767" t="str">
        <f t="shared" si="681"/>
        <v>10-25-2020 20:40</v>
      </c>
      <c r="V8767">
        <f>IFERROR(IF(W8767=Z8767,VLOOKUP($U8767,[1]C8842!$G$2:$M$145,3,FALSE),0),0)</f>
        <v>0</v>
      </c>
      <c r="W8767">
        <f>VLOOKUP(RIGHT($V$1,5),Key!$A$9:$B$14,2,FALSE)</f>
        <v>10.199999999999999</v>
      </c>
      <c r="X8767">
        <f t="shared" si="684"/>
        <v>0</v>
      </c>
      <c r="Y8767">
        <f>VLOOKUP(RIGHT($X$1,5),Key!$A$9:$B$14,2,FALSE)</f>
        <v>3.7</v>
      </c>
      <c r="Z8767">
        <f t="shared" si="682"/>
        <v>10.199999999999999</v>
      </c>
      <c r="AA8767">
        <f t="shared" si="683"/>
        <v>0</v>
      </c>
    </row>
    <row r="8768" spans="1:27" x14ac:dyDescent="0.3">
      <c r="A8768">
        <v>100067</v>
      </c>
      <c r="B8768">
        <v>230922</v>
      </c>
      <c r="C8768" s="3">
        <v>44130.863888888889</v>
      </c>
      <c r="D8768">
        <v>3</v>
      </c>
      <c r="E8768">
        <v>2</v>
      </c>
      <c r="F8768" t="s">
        <v>26</v>
      </c>
      <c r="G8768">
        <v>1</v>
      </c>
      <c r="H8768">
        <v>65.644530000000003</v>
      </c>
      <c r="I8768">
        <v>17.929690000000001</v>
      </c>
      <c r="J8768">
        <v>0.96875</v>
      </c>
      <c r="K8768">
        <v>95.039060000000006</v>
      </c>
      <c r="L8768" s="3">
        <v>44130.616666666669</v>
      </c>
      <c r="M8768">
        <v>17.18</v>
      </c>
      <c r="N8768" t="s">
        <v>28</v>
      </c>
      <c r="P8768">
        <f>(C8768-Key!$B$1)*24</f>
        <v>5.6833333333488554</v>
      </c>
      <c r="Q8768">
        <f>(Key!$B$2-'17.1'!C8768)*24</f>
        <v>-2.7333333333372138</v>
      </c>
      <c r="R8768" s="3">
        <f>C8768-(M8768-Key!$B$5)/(24*Key!$B$6)</f>
        <v>44130.850074074071</v>
      </c>
      <c r="S8768">
        <f>M8768-Key!$B$5</f>
        <v>14.92</v>
      </c>
      <c r="T8768" s="2">
        <f t="shared" si="680"/>
        <v>44129.861111111109</v>
      </c>
      <c r="U8768" t="str">
        <f t="shared" si="681"/>
        <v>10-25-2020 20:40</v>
      </c>
      <c r="V8768">
        <f>IFERROR(IF(W8768=Z8768,VLOOKUP($U8768,[1]C8842!$G$2:$M$145,3,FALSE),0),0)</f>
        <v>0</v>
      </c>
      <c r="W8768">
        <f>VLOOKUP(RIGHT($V$1,5),Key!$A$9:$B$14,2,FALSE)</f>
        <v>10.199999999999999</v>
      </c>
      <c r="X8768">
        <f t="shared" si="684"/>
        <v>0</v>
      </c>
      <c r="Y8768">
        <f>VLOOKUP(RIGHT($X$1,5),Key!$A$9:$B$14,2,FALSE)</f>
        <v>3.7</v>
      </c>
      <c r="Z8768">
        <f t="shared" si="682"/>
        <v>10.199999999999999</v>
      </c>
      <c r="AA8768">
        <f t="shared" si="683"/>
        <v>0</v>
      </c>
    </row>
    <row r="8769" spans="1:27" x14ac:dyDescent="0.3">
      <c r="A8769">
        <v>100067</v>
      </c>
      <c r="B8769">
        <v>230922</v>
      </c>
      <c r="C8769" s="3">
        <v>44130.863888888889</v>
      </c>
      <c r="D8769">
        <v>0</v>
      </c>
      <c r="E8769">
        <v>2</v>
      </c>
      <c r="F8769" t="s">
        <v>25</v>
      </c>
      <c r="G8769">
        <v>5</v>
      </c>
      <c r="H8769">
        <v>57.078130000000002</v>
      </c>
      <c r="I8769">
        <v>101.23439999999999</v>
      </c>
      <c r="J8769">
        <v>5</v>
      </c>
      <c r="K8769">
        <v>46.019530000000003</v>
      </c>
      <c r="L8769" s="3">
        <v>44130.616666666669</v>
      </c>
      <c r="M8769">
        <v>17.18</v>
      </c>
      <c r="N8769" t="s">
        <v>28</v>
      </c>
      <c r="P8769">
        <f>(C8769-Key!$B$1)*24</f>
        <v>5.6833333333488554</v>
      </c>
      <c r="Q8769">
        <f>(Key!$B$2-'17.1'!C8769)*24</f>
        <v>-2.7333333333372138</v>
      </c>
      <c r="R8769" s="3">
        <f>C8769-(M8769-Key!$B$5)/(24*Key!$B$6)</f>
        <v>44130.850074074071</v>
      </c>
      <c r="S8769">
        <f>M8769-Key!$B$5</f>
        <v>14.92</v>
      </c>
      <c r="T8769" s="2">
        <f t="shared" si="680"/>
        <v>44129.861111111109</v>
      </c>
      <c r="U8769" t="str">
        <f t="shared" si="681"/>
        <v>10-25-2020 20:40</v>
      </c>
      <c r="V8769">
        <f>IFERROR(IF(W8769=Z8769,VLOOKUP($U8769,[1]C8842!$G$2:$M$145,3,FALSE),0),0)</f>
        <v>0</v>
      </c>
      <c r="W8769">
        <f>VLOOKUP(RIGHT($V$1,5),Key!$A$9:$B$14,2,FALSE)</f>
        <v>10.199999999999999</v>
      </c>
      <c r="X8769">
        <f t="shared" si="684"/>
        <v>0</v>
      </c>
      <c r="Y8769">
        <f>VLOOKUP(RIGHT($X$1,5),Key!$A$9:$B$14,2,FALSE)</f>
        <v>3.7</v>
      </c>
      <c r="Z8769">
        <f t="shared" si="682"/>
        <v>10.199999999999999</v>
      </c>
      <c r="AA8769">
        <f t="shared" si="683"/>
        <v>0</v>
      </c>
    </row>
    <row r="8770" spans="1:27" x14ac:dyDescent="0.3">
      <c r="A8770">
        <v>100067</v>
      </c>
      <c r="B8770">
        <v>230922</v>
      </c>
      <c r="C8770" s="3">
        <v>44130.863888888889</v>
      </c>
      <c r="D8770">
        <v>3</v>
      </c>
      <c r="E8770">
        <v>2</v>
      </c>
      <c r="F8770" t="s">
        <v>26</v>
      </c>
      <c r="G8770">
        <v>2</v>
      </c>
      <c r="H8770">
        <v>68.109380000000002</v>
      </c>
      <c r="I8770">
        <v>20.71875</v>
      </c>
      <c r="J8770">
        <v>1.042969</v>
      </c>
      <c r="K8770">
        <v>94.039060000000006</v>
      </c>
      <c r="L8770" s="3">
        <v>44130.616666666669</v>
      </c>
      <c r="M8770">
        <v>17.18</v>
      </c>
      <c r="N8770" t="s">
        <v>28</v>
      </c>
      <c r="P8770">
        <f>(C8770-Key!$B$1)*24</f>
        <v>5.6833333333488554</v>
      </c>
      <c r="Q8770">
        <f>(Key!$B$2-'17.1'!C8770)*24</f>
        <v>-2.7333333333372138</v>
      </c>
      <c r="R8770" s="3">
        <f>C8770-(M8770-Key!$B$5)/(24*Key!$B$6)</f>
        <v>44130.850074074071</v>
      </c>
      <c r="S8770">
        <f>M8770-Key!$B$5</f>
        <v>14.92</v>
      </c>
      <c r="T8770" s="2">
        <f t="shared" si="680"/>
        <v>44129.861111111109</v>
      </c>
      <c r="U8770" t="str">
        <f t="shared" si="681"/>
        <v>10-25-2020 20:40</v>
      </c>
      <c r="V8770">
        <f>IFERROR(IF(W8770=Z8770,VLOOKUP($U8770,[1]C8842!$G$2:$M$145,3,FALSE),0),0)</f>
        <v>0</v>
      </c>
      <c r="W8770">
        <f>VLOOKUP(RIGHT($V$1,5),Key!$A$9:$B$14,2,FALSE)</f>
        <v>10.199999999999999</v>
      </c>
      <c r="X8770">
        <f t="shared" si="684"/>
        <v>0</v>
      </c>
      <c r="Y8770">
        <f>VLOOKUP(RIGHT($X$1,5),Key!$A$9:$B$14,2,FALSE)</f>
        <v>3.7</v>
      </c>
      <c r="Z8770">
        <f t="shared" si="682"/>
        <v>10.199999999999999</v>
      </c>
      <c r="AA8770">
        <f t="shared" si="683"/>
        <v>0</v>
      </c>
    </row>
    <row r="8771" spans="1:27" x14ac:dyDescent="0.3">
      <c r="A8771">
        <v>100067</v>
      </c>
      <c r="B8771">
        <v>230922</v>
      </c>
      <c r="C8771" s="3">
        <v>44130.863888888889</v>
      </c>
      <c r="D8771">
        <v>2</v>
      </c>
      <c r="E8771">
        <v>1</v>
      </c>
      <c r="F8771" t="s">
        <v>26</v>
      </c>
      <c r="G8771">
        <v>2</v>
      </c>
      <c r="H8771">
        <v>68.242189999999994</v>
      </c>
      <c r="I8771">
        <v>21.0625</v>
      </c>
      <c r="J8771">
        <v>1.0546880000000001</v>
      </c>
      <c r="K8771">
        <v>80.03125</v>
      </c>
      <c r="L8771" s="3">
        <v>44130.616666666669</v>
      </c>
      <c r="M8771">
        <v>17.18</v>
      </c>
      <c r="N8771" t="s">
        <v>28</v>
      </c>
      <c r="P8771">
        <f>(C8771-Key!$B$1)*24</f>
        <v>5.6833333333488554</v>
      </c>
      <c r="Q8771">
        <f>(Key!$B$2-'17.1'!C8771)*24</f>
        <v>-2.7333333333372138</v>
      </c>
      <c r="R8771" s="3">
        <f>C8771-(M8771-Key!$B$5)/(24*Key!$B$6)</f>
        <v>44130.850074074071</v>
      </c>
      <c r="S8771">
        <f>M8771-Key!$B$5</f>
        <v>14.92</v>
      </c>
      <c r="T8771" s="2">
        <f t="shared" ref="T8771:T8834" si="685">ROUND(C8771*24*60/10,0)/(24*6)-1</f>
        <v>44129.861111111109</v>
      </c>
      <c r="U8771" t="str">
        <f t="shared" ref="U8771:U8834" si="686">TEXT(T8771,"mm-dd-yyyy hh:mm")</f>
        <v>10-25-2020 20:40</v>
      </c>
      <c r="V8771">
        <f>IFERROR(IF(W8771=Z8771,VLOOKUP($U8771,[1]C8842!$G$2:$M$145,3,FALSE),0),0)</f>
        <v>0</v>
      </c>
      <c r="W8771">
        <f>VLOOKUP(RIGHT($V$1,5),Key!$A$9:$B$14,2,FALSE)</f>
        <v>10.199999999999999</v>
      </c>
      <c r="X8771">
        <f t="shared" si="684"/>
        <v>0</v>
      </c>
      <c r="Y8771">
        <f>VLOOKUP(RIGHT($X$1,5),Key!$A$9:$B$14,2,FALSE)</f>
        <v>3.7</v>
      </c>
      <c r="Z8771">
        <f t="shared" ref="Z8771:Z8834" si="687">M8771-MIN(ABS(Y8771-M8771),ABS(W8771-M8771))</f>
        <v>10.199999999999999</v>
      </c>
      <c r="AA8771">
        <f t="shared" ref="AA8771:AA8834" si="688">SUM(V8771,X8771)</f>
        <v>0</v>
      </c>
    </row>
    <row r="8772" spans="1:27" x14ac:dyDescent="0.3">
      <c r="A8772">
        <v>100067</v>
      </c>
      <c r="B8772">
        <v>230922</v>
      </c>
      <c r="C8772" s="3">
        <v>44130.863888888889</v>
      </c>
      <c r="D8772">
        <v>3</v>
      </c>
      <c r="E8772">
        <v>2</v>
      </c>
      <c r="F8772" t="s">
        <v>26</v>
      </c>
      <c r="G8772">
        <v>2</v>
      </c>
      <c r="H8772">
        <v>63.074219999999997</v>
      </c>
      <c r="I8772">
        <v>25.847660000000001</v>
      </c>
      <c r="J8772">
        <v>1.34375</v>
      </c>
      <c r="K8772">
        <v>94.039060000000006</v>
      </c>
      <c r="L8772" s="3">
        <v>44130.616666666669</v>
      </c>
      <c r="M8772">
        <v>17.18</v>
      </c>
      <c r="N8772" t="s">
        <v>28</v>
      </c>
      <c r="P8772">
        <f>(C8772-Key!$B$1)*24</f>
        <v>5.6833333333488554</v>
      </c>
      <c r="Q8772">
        <f>(Key!$B$2-'17.1'!C8772)*24</f>
        <v>-2.7333333333372138</v>
      </c>
      <c r="R8772" s="3">
        <f>C8772-(M8772-Key!$B$5)/(24*Key!$B$6)</f>
        <v>44130.850074074071</v>
      </c>
      <c r="S8772">
        <f>M8772-Key!$B$5</f>
        <v>14.92</v>
      </c>
      <c r="T8772" s="2">
        <f t="shared" si="685"/>
        <v>44129.861111111109</v>
      </c>
      <c r="U8772" t="str">
        <f t="shared" si="686"/>
        <v>10-25-2020 20:40</v>
      </c>
      <c r="V8772">
        <f>IFERROR(IF(W8772=Z8772,VLOOKUP($U8772,[1]C8842!$G$2:$M$145,3,FALSE),0),0)</f>
        <v>0</v>
      </c>
      <c r="W8772">
        <f>VLOOKUP(RIGHT($V$1,5),Key!$A$9:$B$14,2,FALSE)</f>
        <v>10.199999999999999</v>
      </c>
      <c r="X8772">
        <f t="shared" ref="X8772:X8835" si="689">$X$2</f>
        <v>0</v>
      </c>
      <c r="Y8772">
        <f>VLOOKUP(RIGHT($X$1,5),Key!$A$9:$B$14,2,FALSE)</f>
        <v>3.7</v>
      </c>
      <c r="Z8772">
        <f t="shared" si="687"/>
        <v>10.199999999999999</v>
      </c>
      <c r="AA8772">
        <f t="shared" si="688"/>
        <v>0</v>
      </c>
    </row>
    <row r="8773" spans="1:27" x14ac:dyDescent="0.3">
      <c r="A8773">
        <v>100067</v>
      </c>
      <c r="B8773">
        <v>230922</v>
      </c>
      <c r="C8773" s="3">
        <v>44130.863888888889</v>
      </c>
      <c r="D8773">
        <v>2</v>
      </c>
      <c r="E8773">
        <v>1</v>
      </c>
      <c r="F8773" t="s">
        <v>26</v>
      </c>
      <c r="G8773">
        <v>1</v>
      </c>
      <c r="H8773">
        <v>64.328130000000002</v>
      </c>
      <c r="I8773">
        <v>14.496090000000001</v>
      </c>
      <c r="J8773">
        <v>0.84765630000000003</v>
      </c>
      <c r="K8773">
        <v>82.035160000000005</v>
      </c>
      <c r="L8773" s="3">
        <v>44130.616666666669</v>
      </c>
      <c r="M8773">
        <v>17.18</v>
      </c>
      <c r="N8773" t="s">
        <v>28</v>
      </c>
      <c r="P8773">
        <f>(C8773-Key!$B$1)*24</f>
        <v>5.6833333333488554</v>
      </c>
      <c r="Q8773">
        <f>(Key!$B$2-'17.1'!C8773)*24</f>
        <v>-2.7333333333372138</v>
      </c>
      <c r="R8773" s="3">
        <f>C8773-(M8773-Key!$B$5)/(24*Key!$B$6)</f>
        <v>44130.850074074071</v>
      </c>
      <c r="S8773">
        <f>M8773-Key!$B$5</f>
        <v>14.92</v>
      </c>
      <c r="T8773" s="2">
        <f t="shared" si="685"/>
        <v>44129.861111111109</v>
      </c>
      <c r="U8773" t="str">
        <f t="shared" si="686"/>
        <v>10-25-2020 20:40</v>
      </c>
      <c r="V8773">
        <f>IFERROR(IF(W8773=Z8773,VLOOKUP($U8773,[1]C8842!$G$2:$M$145,3,FALSE),0),0)</f>
        <v>0</v>
      </c>
      <c r="W8773">
        <f>VLOOKUP(RIGHT($V$1,5),Key!$A$9:$B$14,2,FALSE)</f>
        <v>10.199999999999999</v>
      </c>
      <c r="X8773">
        <f t="shared" si="689"/>
        <v>0</v>
      </c>
      <c r="Y8773">
        <f>VLOOKUP(RIGHT($X$1,5),Key!$A$9:$B$14,2,FALSE)</f>
        <v>3.7</v>
      </c>
      <c r="Z8773">
        <f t="shared" si="687"/>
        <v>10.199999999999999</v>
      </c>
      <c r="AA8773">
        <f t="shared" si="688"/>
        <v>0</v>
      </c>
    </row>
    <row r="8774" spans="1:27" x14ac:dyDescent="0.3">
      <c r="A8774">
        <v>100067</v>
      </c>
      <c r="B8774">
        <v>230922</v>
      </c>
      <c r="C8774" s="3">
        <v>44130.863888888889</v>
      </c>
      <c r="D8774">
        <v>2</v>
      </c>
      <c r="E8774">
        <v>1</v>
      </c>
      <c r="F8774" t="s">
        <v>26</v>
      </c>
      <c r="G8774">
        <v>2</v>
      </c>
      <c r="H8774">
        <v>70.183589999999995</v>
      </c>
      <c r="I8774">
        <v>20.91797</v>
      </c>
      <c r="J8774">
        <v>1.019531</v>
      </c>
      <c r="K8774">
        <v>80.03125</v>
      </c>
      <c r="L8774" s="3">
        <v>44130.616666666669</v>
      </c>
      <c r="M8774">
        <v>17.18</v>
      </c>
      <c r="N8774" t="s">
        <v>28</v>
      </c>
      <c r="P8774">
        <f>(C8774-Key!$B$1)*24</f>
        <v>5.6833333333488554</v>
      </c>
      <c r="Q8774">
        <f>(Key!$B$2-'17.1'!C8774)*24</f>
        <v>-2.7333333333372138</v>
      </c>
      <c r="R8774" s="3">
        <f>C8774-(M8774-Key!$B$5)/(24*Key!$B$6)</f>
        <v>44130.850074074071</v>
      </c>
      <c r="S8774">
        <f>M8774-Key!$B$5</f>
        <v>14.92</v>
      </c>
      <c r="T8774" s="2">
        <f t="shared" si="685"/>
        <v>44129.861111111109</v>
      </c>
      <c r="U8774" t="str">
        <f t="shared" si="686"/>
        <v>10-25-2020 20:40</v>
      </c>
      <c r="V8774">
        <f>IFERROR(IF(W8774=Z8774,VLOOKUP($U8774,[1]C8842!$G$2:$M$145,3,FALSE),0),0)</f>
        <v>0</v>
      </c>
      <c r="W8774">
        <f>VLOOKUP(RIGHT($V$1,5),Key!$A$9:$B$14,2,FALSE)</f>
        <v>10.199999999999999</v>
      </c>
      <c r="X8774">
        <f t="shared" si="689"/>
        <v>0</v>
      </c>
      <c r="Y8774">
        <f>VLOOKUP(RIGHT($X$1,5),Key!$A$9:$B$14,2,FALSE)</f>
        <v>3.7</v>
      </c>
      <c r="Z8774">
        <f t="shared" si="687"/>
        <v>10.199999999999999</v>
      </c>
      <c r="AA8774">
        <f t="shared" si="688"/>
        <v>0</v>
      </c>
    </row>
    <row r="8775" spans="1:27" x14ac:dyDescent="0.3">
      <c r="A8775">
        <v>100067</v>
      </c>
      <c r="B8775">
        <v>230922</v>
      </c>
      <c r="C8775" s="3">
        <v>44130.863888888889</v>
      </c>
      <c r="D8775">
        <v>3</v>
      </c>
      <c r="E8775">
        <v>2</v>
      </c>
      <c r="F8775" t="s">
        <v>26</v>
      </c>
      <c r="G8775">
        <v>1</v>
      </c>
      <c r="H8775">
        <v>66.699219999999997</v>
      </c>
      <c r="I8775">
        <v>15.01953</v>
      </c>
      <c r="J8775">
        <v>0.8359375</v>
      </c>
      <c r="K8775">
        <v>94.039060000000006</v>
      </c>
      <c r="L8775" s="3">
        <v>44130.616666666669</v>
      </c>
      <c r="M8775">
        <v>17.18</v>
      </c>
      <c r="N8775" t="s">
        <v>28</v>
      </c>
      <c r="P8775">
        <f>(C8775-Key!$B$1)*24</f>
        <v>5.6833333333488554</v>
      </c>
      <c r="Q8775">
        <f>(Key!$B$2-'17.1'!C8775)*24</f>
        <v>-2.7333333333372138</v>
      </c>
      <c r="R8775" s="3">
        <f>C8775-(M8775-Key!$B$5)/(24*Key!$B$6)</f>
        <v>44130.850074074071</v>
      </c>
      <c r="S8775">
        <f>M8775-Key!$B$5</f>
        <v>14.92</v>
      </c>
      <c r="T8775" s="2">
        <f t="shared" si="685"/>
        <v>44129.861111111109</v>
      </c>
      <c r="U8775" t="str">
        <f t="shared" si="686"/>
        <v>10-25-2020 20:40</v>
      </c>
      <c r="V8775">
        <f>IFERROR(IF(W8775=Z8775,VLOOKUP($U8775,[1]C8842!$G$2:$M$145,3,FALSE),0),0)</f>
        <v>0</v>
      </c>
      <c r="W8775">
        <f>VLOOKUP(RIGHT($V$1,5),Key!$A$9:$B$14,2,FALSE)</f>
        <v>10.199999999999999</v>
      </c>
      <c r="X8775">
        <f t="shared" si="689"/>
        <v>0</v>
      </c>
      <c r="Y8775">
        <f>VLOOKUP(RIGHT($X$1,5),Key!$A$9:$B$14,2,FALSE)</f>
        <v>3.7</v>
      </c>
      <c r="Z8775">
        <f t="shared" si="687"/>
        <v>10.199999999999999</v>
      </c>
      <c r="AA8775">
        <f t="shared" si="688"/>
        <v>0</v>
      </c>
    </row>
    <row r="8776" spans="1:27" x14ac:dyDescent="0.3">
      <c r="A8776">
        <v>100067</v>
      </c>
      <c r="B8776">
        <v>230922</v>
      </c>
      <c r="C8776" s="3">
        <v>44130.863888888889</v>
      </c>
      <c r="D8776">
        <v>3</v>
      </c>
      <c r="E8776">
        <v>2</v>
      </c>
      <c r="F8776" t="s">
        <v>26</v>
      </c>
      <c r="G8776">
        <v>3</v>
      </c>
      <c r="H8776">
        <v>63.050780000000003</v>
      </c>
      <c r="I8776">
        <v>38.675780000000003</v>
      </c>
      <c r="J8776">
        <v>1.8828130000000001</v>
      </c>
      <c r="K8776">
        <v>94.039060000000006</v>
      </c>
      <c r="L8776" s="3">
        <v>44130.616666666669</v>
      </c>
      <c r="M8776">
        <v>17.18</v>
      </c>
      <c r="N8776" t="s">
        <v>28</v>
      </c>
      <c r="P8776">
        <f>(C8776-Key!$B$1)*24</f>
        <v>5.6833333333488554</v>
      </c>
      <c r="Q8776">
        <f>(Key!$B$2-'17.1'!C8776)*24</f>
        <v>-2.7333333333372138</v>
      </c>
      <c r="R8776" s="3">
        <f>C8776-(M8776-Key!$B$5)/(24*Key!$B$6)</f>
        <v>44130.850074074071</v>
      </c>
      <c r="S8776">
        <f>M8776-Key!$B$5</f>
        <v>14.92</v>
      </c>
      <c r="T8776" s="2">
        <f t="shared" si="685"/>
        <v>44129.861111111109</v>
      </c>
      <c r="U8776" t="str">
        <f t="shared" si="686"/>
        <v>10-25-2020 20:40</v>
      </c>
      <c r="V8776">
        <f>IFERROR(IF(W8776=Z8776,VLOOKUP($U8776,[1]C8842!$G$2:$M$145,3,FALSE),0),0)</f>
        <v>0</v>
      </c>
      <c r="W8776">
        <f>VLOOKUP(RIGHT($V$1,5),Key!$A$9:$B$14,2,FALSE)</f>
        <v>10.199999999999999</v>
      </c>
      <c r="X8776">
        <f t="shared" si="689"/>
        <v>0</v>
      </c>
      <c r="Y8776">
        <f>VLOOKUP(RIGHT($X$1,5),Key!$A$9:$B$14,2,FALSE)</f>
        <v>3.7</v>
      </c>
      <c r="Z8776">
        <f t="shared" si="687"/>
        <v>10.199999999999999</v>
      </c>
      <c r="AA8776">
        <f t="shared" si="688"/>
        <v>0</v>
      </c>
    </row>
    <row r="8777" spans="1:27" x14ac:dyDescent="0.3">
      <c r="A8777">
        <v>100067</v>
      </c>
      <c r="B8777">
        <v>230922</v>
      </c>
      <c r="C8777" s="3">
        <v>44130.863888888889</v>
      </c>
      <c r="D8777">
        <v>3</v>
      </c>
      <c r="E8777">
        <v>2</v>
      </c>
      <c r="F8777" t="s">
        <v>26</v>
      </c>
      <c r="G8777">
        <v>4</v>
      </c>
      <c r="H8777">
        <v>66.910160000000005</v>
      </c>
      <c r="I8777">
        <v>73.964839999999995</v>
      </c>
      <c r="J8777">
        <v>3.1796880000000001</v>
      </c>
      <c r="K8777">
        <v>93.039060000000006</v>
      </c>
      <c r="L8777" s="3">
        <v>44130.616666666669</v>
      </c>
      <c r="M8777">
        <v>17.18</v>
      </c>
      <c r="N8777" t="s">
        <v>28</v>
      </c>
      <c r="P8777">
        <f>(C8777-Key!$B$1)*24</f>
        <v>5.6833333333488554</v>
      </c>
      <c r="Q8777">
        <f>(Key!$B$2-'17.1'!C8777)*24</f>
        <v>-2.7333333333372138</v>
      </c>
      <c r="R8777" s="3">
        <f>C8777-(M8777-Key!$B$5)/(24*Key!$B$6)</f>
        <v>44130.850074074071</v>
      </c>
      <c r="S8777">
        <f>M8777-Key!$B$5</f>
        <v>14.92</v>
      </c>
      <c r="T8777" s="2">
        <f t="shared" si="685"/>
        <v>44129.861111111109</v>
      </c>
      <c r="U8777" t="str">
        <f t="shared" si="686"/>
        <v>10-25-2020 20:40</v>
      </c>
      <c r="V8777">
        <f>IFERROR(IF(W8777=Z8777,VLOOKUP($U8777,[1]C8842!$G$2:$M$145,3,FALSE),0),0)</f>
        <v>0</v>
      </c>
      <c r="W8777">
        <f>VLOOKUP(RIGHT($V$1,5),Key!$A$9:$B$14,2,FALSE)</f>
        <v>10.199999999999999</v>
      </c>
      <c r="X8777">
        <f t="shared" si="689"/>
        <v>0</v>
      </c>
      <c r="Y8777">
        <f>VLOOKUP(RIGHT($X$1,5),Key!$A$9:$B$14,2,FALSE)</f>
        <v>3.7</v>
      </c>
      <c r="Z8777">
        <f t="shared" si="687"/>
        <v>10.199999999999999</v>
      </c>
      <c r="AA8777">
        <f t="shared" si="688"/>
        <v>0</v>
      </c>
    </row>
    <row r="8778" spans="1:27" x14ac:dyDescent="0.3">
      <c r="A8778">
        <v>100067</v>
      </c>
      <c r="B8778">
        <v>230922</v>
      </c>
      <c r="C8778" s="3">
        <v>44130.864583333336</v>
      </c>
      <c r="D8778">
        <v>0</v>
      </c>
      <c r="E8778">
        <v>2</v>
      </c>
      <c r="F8778" t="s">
        <v>25</v>
      </c>
      <c r="G8778">
        <v>1</v>
      </c>
      <c r="H8778">
        <v>51.671880000000002</v>
      </c>
      <c r="I8778">
        <v>16.39453</v>
      </c>
      <c r="J8778">
        <v>1.152344</v>
      </c>
      <c r="K8778">
        <v>46.019530000000003</v>
      </c>
      <c r="L8778" s="3">
        <v>44130.616666666669</v>
      </c>
      <c r="M8778">
        <v>17.18</v>
      </c>
      <c r="N8778" t="s">
        <v>28</v>
      </c>
      <c r="P8778">
        <f>(C8778-Key!$B$1)*24</f>
        <v>5.7000000000698492</v>
      </c>
      <c r="Q8778">
        <f>(Key!$B$2-'17.1'!C8778)*24</f>
        <v>-2.7500000000582077</v>
      </c>
      <c r="R8778" s="3">
        <f>C8778-(M8778-Key!$B$5)/(24*Key!$B$6)</f>
        <v>44130.850768518518</v>
      </c>
      <c r="S8778">
        <f>M8778-Key!$B$5</f>
        <v>14.92</v>
      </c>
      <c r="T8778" s="2">
        <f t="shared" si="685"/>
        <v>44129.868055555555</v>
      </c>
      <c r="U8778" t="str">
        <f t="shared" si="686"/>
        <v>10-25-2020 20:50</v>
      </c>
      <c r="V8778">
        <f>IFERROR(IF(W8778=Z8778,VLOOKUP($U8778,[1]C8842!$G$2:$M$145,3,FALSE),0),0)</f>
        <v>0</v>
      </c>
      <c r="W8778">
        <f>VLOOKUP(RIGHT($V$1,5),Key!$A$9:$B$14,2,FALSE)</f>
        <v>10.199999999999999</v>
      </c>
      <c r="X8778">
        <f t="shared" si="689"/>
        <v>0</v>
      </c>
      <c r="Y8778">
        <f>VLOOKUP(RIGHT($X$1,5),Key!$A$9:$B$14,2,FALSE)</f>
        <v>3.7</v>
      </c>
      <c r="Z8778">
        <f t="shared" si="687"/>
        <v>10.199999999999999</v>
      </c>
      <c r="AA8778">
        <f t="shared" si="688"/>
        <v>0</v>
      </c>
    </row>
    <row r="8779" spans="1:27" x14ac:dyDescent="0.3">
      <c r="A8779">
        <v>100067</v>
      </c>
      <c r="B8779">
        <v>230922</v>
      </c>
      <c r="C8779" s="3">
        <v>44130.864583333336</v>
      </c>
      <c r="D8779">
        <v>2</v>
      </c>
      <c r="E8779">
        <v>1</v>
      </c>
      <c r="F8779" t="s">
        <v>26</v>
      </c>
      <c r="G8779">
        <v>1</v>
      </c>
      <c r="H8779">
        <v>67.257810000000006</v>
      </c>
      <c r="I8779">
        <v>14.398440000000001</v>
      </c>
      <c r="J8779">
        <v>0.8046875</v>
      </c>
      <c r="K8779">
        <v>80.03125</v>
      </c>
      <c r="L8779" s="3">
        <v>44130.616666666669</v>
      </c>
      <c r="M8779">
        <v>17.18</v>
      </c>
      <c r="N8779" t="s">
        <v>28</v>
      </c>
      <c r="P8779">
        <f>(C8779-Key!$B$1)*24</f>
        <v>5.7000000000698492</v>
      </c>
      <c r="Q8779">
        <f>(Key!$B$2-'17.1'!C8779)*24</f>
        <v>-2.7500000000582077</v>
      </c>
      <c r="R8779" s="3">
        <f>C8779-(M8779-Key!$B$5)/(24*Key!$B$6)</f>
        <v>44130.850768518518</v>
      </c>
      <c r="S8779">
        <f>M8779-Key!$B$5</f>
        <v>14.92</v>
      </c>
      <c r="T8779" s="2">
        <f t="shared" si="685"/>
        <v>44129.868055555555</v>
      </c>
      <c r="U8779" t="str">
        <f t="shared" si="686"/>
        <v>10-25-2020 20:50</v>
      </c>
      <c r="V8779">
        <f>IFERROR(IF(W8779=Z8779,VLOOKUP($U8779,[1]C8842!$G$2:$M$145,3,FALSE),0),0)</f>
        <v>0</v>
      </c>
      <c r="W8779">
        <f>VLOOKUP(RIGHT($V$1,5),Key!$A$9:$B$14,2,FALSE)</f>
        <v>10.199999999999999</v>
      </c>
      <c r="X8779">
        <f t="shared" si="689"/>
        <v>0</v>
      </c>
      <c r="Y8779">
        <f>VLOOKUP(RIGHT($X$1,5),Key!$A$9:$B$14,2,FALSE)</f>
        <v>3.7</v>
      </c>
      <c r="Z8779">
        <f t="shared" si="687"/>
        <v>10.199999999999999</v>
      </c>
      <c r="AA8779">
        <f t="shared" si="688"/>
        <v>0</v>
      </c>
    </row>
    <row r="8780" spans="1:27" x14ac:dyDescent="0.3">
      <c r="A8780">
        <v>100067</v>
      </c>
      <c r="B8780">
        <v>230922</v>
      </c>
      <c r="C8780" s="3">
        <v>44130.864583333336</v>
      </c>
      <c r="D8780">
        <v>2</v>
      </c>
      <c r="E8780">
        <v>1</v>
      </c>
      <c r="F8780" t="s">
        <v>26</v>
      </c>
      <c r="G8780">
        <v>1</v>
      </c>
      <c r="H8780">
        <v>71.796880000000002</v>
      </c>
      <c r="I8780">
        <v>17.152339999999999</v>
      </c>
      <c r="J8780">
        <v>0.85546880000000003</v>
      </c>
      <c r="K8780">
        <v>81.035160000000005</v>
      </c>
      <c r="L8780" s="3">
        <v>44130.616666666669</v>
      </c>
      <c r="M8780">
        <v>17.18</v>
      </c>
      <c r="N8780" t="s">
        <v>28</v>
      </c>
      <c r="P8780">
        <f>(C8780-Key!$B$1)*24</f>
        <v>5.7000000000698492</v>
      </c>
      <c r="Q8780">
        <f>(Key!$B$2-'17.1'!C8780)*24</f>
        <v>-2.7500000000582077</v>
      </c>
      <c r="R8780" s="3">
        <f>C8780-(M8780-Key!$B$5)/(24*Key!$B$6)</f>
        <v>44130.850768518518</v>
      </c>
      <c r="S8780">
        <f>M8780-Key!$B$5</f>
        <v>14.92</v>
      </c>
      <c r="T8780" s="2">
        <f t="shared" si="685"/>
        <v>44129.868055555555</v>
      </c>
      <c r="U8780" t="str">
        <f t="shared" si="686"/>
        <v>10-25-2020 20:50</v>
      </c>
      <c r="V8780">
        <f>IFERROR(IF(W8780=Z8780,VLOOKUP($U8780,[1]C8842!$G$2:$M$145,3,FALSE),0),0)</f>
        <v>0</v>
      </c>
      <c r="W8780">
        <f>VLOOKUP(RIGHT($V$1,5),Key!$A$9:$B$14,2,FALSE)</f>
        <v>10.199999999999999</v>
      </c>
      <c r="X8780">
        <f t="shared" si="689"/>
        <v>0</v>
      </c>
      <c r="Y8780">
        <f>VLOOKUP(RIGHT($X$1,5),Key!$A$9:$B$14,2,FALSE)</f>
        <v>3.7</v>
      </c>
      <c r="Z8780">
        <f t="shared" si="687"/>
        <v>10.199999999999999</v>
      </c>
      <c r="AA8780">
        <f t="shared" si="688"/>
        <v>0</v>
      </c>
    </row>
    <row r="8781" spans="1:27" x14ac:dyDescent="0.3">
      <c r="A8781">
        <v>100067</v>
      </c>
      <c r="B8781">
        <v>230922</v>
      </c>
      <c r="C8781" s="3">
        <v>44130.864583333336</v>
      </c>
      <c r="D8781">
        <v>2</v>
      </c>
      <c r="E8781">
        <v>1</v>
      </c>
      <c r="F8781" t="s">
        <v>26</v>
      </c>
      <c r="G8781">
        <v>1</v>
      </c>
      <c r="H8781">
        <v>65.496089999999995</v>
      </c>
      <c r="I8781">
        <v>18.476559999999999</v>
      </c>
      <c r="J8781">
        <v>0.9921875</v>
      </c>
      <c r="K8781">
        <v>81.035160000000005</v>
      </c>
      <c r="L8781" s="3">
        <v>44130.616666666669</v>
      </c>
      <c r="M8781">
        <v>17.18</v>
      </c>
      <c r="N8781" t="s">
        <v>28</v>
      </c>
      <c r="P8781">
        <f>(C8781-Key!$B$1)*24</f>
        <v>5.7000000000698492</v>
      </c>
      <c r="Q8781">
        <f>(Key!$B$2-'17.1'!C8781)*24</f>
        <v>-2.7500000000582077</v>
      </c>
      <c r="R8781" s="3">
        <f>C8781-(M8781-Key!$B$5)/(24*Key!$B$6)</f>
        <v>44130.850768518518</v>
      </c>
      <c r="S8781">
        <f>M8781-Key!$B$5</f>
        <v>14.92</v>
      </c>
      <c r="T8781" s="2">
        <f t="shared" si="685"/>
        <v>44129.868055555555</v>
      </c>
      <c r="U8781" t="str">
        <f t="shared" si="686"/>
        <v>10-25-2020 20:50</v>
      </c>
      <c r="V8781">
        <f>IFERROR(IF(W8781=Z8781,VLOOKUP($U8781,[1]C8842!$G$2:$M$145,3,FALSE),0),0)</f>
        <v>0</v>
      </c>
      <c r="W8781">
        <f>VLOOKUP(RIGHT($V$1,5),Key!$A$9:$B$14,2,FALSE)</f>
        <v>10.199999999999999</v>
      </c>
      <c r="X8781">
        <f t="shared" si="689"/>
        <v>0</v>
      </c>
      <c r="Y8781">
        <f>VLOOKUP(RIGHT($X$1,5),Key!$A$9:$B$14,2,FALSE)</f>
        <v>3.7</v>
      </c>
      <c r="Z8781">
        <f t="shared" si="687"/>
        <v>10.199999999999999</v>
      </c>
      <c r="AA8781">
        <f t="shared" si="688"/>
        <v>0</v>
      </c>
    </row>
    <row r="8782" spans="1:27" x14ac:dyDescent="0.3">
      <c r="A8782">
        <v>100067</v>
      </c>
      <c r="B8782">
        <v>230922</v>
      </c>
      <c r="C8782" s="3">
        <v>44130.864583333336</v>
      </c>
      <c r="D8782">
        <v>3</v>
      </c>
      <c r="E8782">
        <v>2</v>
      </c>
      <c r="F8782" t="s">
        <v>26</v>
      </c>
      <c r="G8782">
        <v>2</v>
      </c>
      <c r="H8782">
        <v>64.878910000000005</v>
      </c>
      <c r="I8782">
        <v>21.476559999999999</v>
      </c>
      <c r="J8782">
        <v>1.125</v>
      </c>
      <c r="K8782">
        <v>94.039060000000006</v>
      </c>
      <c r="L8782" s="3">
        <v>44130.616666666669</v>
      </c>
      <c r="M8782">
        <v>17.18</v>
      </c>
      <c r="N8782" t="s">
        <v>28</v>
      </c>
      <c r="P8782">
        <f>(C8782-Key!$B$1)*24</f>
        <v>5.7000000000698492</v>
      </c>
      <c r="Q8782">
        <f>(Key!$B$2-'17.1'!C8782)*24</f>
        <v>-2.7500000000582077</v>
      </c>
      <c r="R8782" s="3">
        <f>C8782-(M8782-Key!$B$5)/(24*Key!$B$6)</f>
        <v>44130.850768518518</v>
      </c>
      <c r="S8782">
        <f>M8782-Key!$B$5</f>
        <v>14.92</v>
      </c>
      <c r="T8782" s="2">
        <f t="shared" si="685"/>
        <v>44129.868055555555</v>
      </c>
      <c r="U8782" t="str">
        <f t="shared" si="686"/>
        <v>10-25-2020 20:50</v>
      </c>
      <c r="V8782">
        <f>IFERROR(IF(W8782=Z8782,VLOOKUP($U8782,[1]C8842!$G$2:$M$145,3,FALSE),0),0)</f>
        <v>0</v>
      </c>
      <c r="W8782">
        <f>VLOOKUP(RIGHT($V$1,5),Key!$A$9:$B$14,2,FALSE)</f>
        <v>10.199999999999999</v>
      </c>
      <c r="X8782">
        <f t="shared" si="689"/>
        <v>0</v>
      </c>
      <c r="Y8782">
        <f>VLOOKUP(RIGHT($X$1,5),Key!$A$9:$B$14,2,FALSE)</f>
        <v>3.7</v>
      </c>
      <c r="Z8782">
        <f t="shared" si="687"/>
        <v>10.199999999999999</v>
      </c>
      <c r="AA8782">
        <f t="shared" si="688"/>
        <v>0</v>
      </c>
    </row>
    <row r="8783" spans="1:27" x14ac:dyDescent="0.3">
      <c r="A8783">
        <v>100067</v>
      </c>
      <c r="B8783">
        <v>230922</v>
      </c>
      <c r="C8783" s="3">
        <v>44130.864583333336</v>
      </c>
      <c r="D8783">
        <v>2</v>
      </c>
      <c r="E8783">
        <v>1</v>
      </c>
      <c r="F8783" t="s">
        <v>26</v>
      </c>
      <c r="G8783">
        <v>1</v>
      </c>
      <c r="H8783">
        <v>75.285160000000005</v>
      </c>
      <c r="I8783">
        <v>16.742190000000001</v>
      </c>
      <c r="J8783">
        <v>0.80078130000000003</v>
      </c>
      <c r="K8783">
        <v>81.035160000000005</v>
      </c>
      <c r="L8783" s="3">
        <v>44130.616666666669</v>
      </c>
      <c r="M8783">
        <v>17.18</v>
      </c>
      <c r="N8783" t="s">
        <v>28</v>
      </c>
      <c r="P8783">
        <f>(C8783-Key!$B$1)*24</f>
        <v>5.7000000000698492</v>
      </c>
      <c r="Q8783">
        <f>(Key!$B$2-'17.1'!C8783)*24</f>
        <v>-2.7500000000582077</v>
      </c>
      <c r="R8783" s="3">
        <f>C8783-(M8783-Key!$B$5)/(24*Key!$B$6)</f>
        <v>44130.850768518518</v>
      </c>
      <c r="S8783">
        <f>M8783-Key!$B$5</f>
        <v>14.92</v>
      </c>
      <c r="T8783" s="2">
        <f t="shared" si="685"/>
        <v>44129.868055555555</v>
      </c>
      <c r="U8783" t="str">
        <f t="shared" si="686"/>
        <v>10-25-2020 20:50</v>
      </c>
      <c r="V8783">
        <f>IFERROR(IF(W8783=Z8783,VLOOKUP($U8783,[1]C8842!$G$2:$M$145,3,FALSE),0),0)</f>
        <v>0</v>
      </c>
      <c r="W8783">
        <f>VLOOKUP(RIGHT($V$1,5),Key!$A$9:$B$14,2,FALSE)</f>
        <v>10.199999999999999</v>
      </c>
      <c r="X8783">
        <f t="shared" si="689"/>
        <v>0</v>
      </c>
      <c r="Y8783">
        <f>VLOOKUP(RIGHT($X$1,5),Key!$A$9:$B$14,2,FALSE)</f>
        <v>3.7</v>
      </c>
      <c r="Z8783">
        <f t="shared" si="687"/>
        <v>10.199999999999999</v>
      </c>
      <c r="AA8783">
        <f t="shared" si="688"/>
        <v>0</v>
      </c>
    </row>
    <row r="8784" spans="1:27" x14ac:dyDescent="0.3">
      <c r="A8784">
        <v>100067</v>
      </c>
      <c r="B8784">
        <v>230922</v>
      </c>
      <c r="C8784" s="3">
        <v>44130.864583333336</v>
      </c>
      <c r="D8784">
        <v>3</v>
      </c>
      <c r="E8784">
        <v>2</v>
      </c>
      <c r="F8784" t="s">
        <v>26</v>
      </c>
      <c r="G8784">
        <v>4</v>
      </c>
      <c r="H8784">
        <v>69.105469999999997</v>
      </c>
      <c r="I8784">
        <v>75.496089999999995</v>
      </c>
      <c r="J8784">
        <v>3.1367189999999998</v>
      </c>
      <c r="K8784">
        <v>94.039060000000006</v>
      </c>
      <c r="L8784" s="3">
        <v>44130.616666666669</v>
      </c>
      <c r="M8784">
        <v>17.18</v>
      </c>
      <c r="N8784" t="s">
        <v>28</v>
      </c>
      <c r="P8784">
        <f>(C8784-Key!$B$1)*24</f>
        <v>5.7000000000698492</v>
      </c>
      <c r="Q8784">
        <f>(Key!$B$2-'17.1'!C8784)*24</f>
        <v>-2.7500000000582077</v>
      </c>
      <c r="R8784" s="3">
        <f>C8784-(M8784-Key!$B$5)/(24*Key!$B$6)</f>
        <v>44130.850768518518</v>
      </c>
      <c r="S8784">
        <f>M8784-Key!$B$5</f>
        <v>14.92</v>
      </c>
      <c r="T8784" s="2">
        <f t="shared" si="685"/>
        <v>44129.868055555555</v>
      </c>
      <c r="U8784" t="str">
        <f t="shared" si="686"/>
        <v>10-25-2020 20:50</v>
      </c>
      <c r="V8784">
        <f>IFERROR(IF(W8784=Z8784,VLOOKUP($U8784,[1]C8842!$G$2:$M$145,3,FALSE),0),0)</f>
        <v>0</v>
      </c>
      <c r="W8784">
        <f>VLOOKUP(RIGHT($V$1,5),Key!$A$9:$B$14,2,FALSE)</f>
        <v>10.199999999999999</v>
      </c>
      <c r="X8784">
        <f t="shared" si="689"/>
        <v>0</v>
      </c>
      <c r="Y8784">
        <f>VLOOKUP(RIGHT($X$1,5),Key!$A$9:$B$14,2,FALSE)</f>
        <v>3.7</v>
      </c>
      <c r="Z8784">
        <f t="shared" si="687"/>
        <v>10.199999999999999</v>
      </c>
      <c r="AA8784">
        <f t="shared" si="688"/>
        <v>0</v>
      </c>
    </row>
    <row r="8785" spans="1:27" x14ac:dyDescent="0.3">
      <c r="A8785">
        <v>100067</v>
      </c>
      <c r="B8785">
        <v>230922</v>
      </c>
      <c r="C8785" s="3">
        <v>44130.864583333336</v>
      </c>
      <c r="D8785">
        <v>2</v>
      </c>
      <c r="E8785">
        <v>1</v>
      </c>
      <c r="F8785" t="s">
        <v>26</v>
      </c>
      <c r="G8785">
        <v>4</v>
      </c>
      <c r="H8785">
        <v>71.863280000000003</v>
      </c>
      <c r="I8785">
        <v>76.214839999999995</v>
      </c>
      <c r="J8785">
        <v>3.0429689999999998</v>
      </c>
      <c r="K8785">
        <v>80.03125</v>
      </c>
      <c r="L8785" s="3">
        <v>44130.616666666669</v>
      </c>
      <c r="M8785">
        <v>17.18</v>
      </c>
      <c r="N8785" t="s">
        <v>28</v>
      </c>
      <c r="P8785">
        <f>(C8785-Key!$B$1)*24</f>
        <v>5.7000000000698492</v>
      </c>
      <c r="Q8785">
        <f>(Key!$B$2-'17.1'!C8785)*24</f>
        <v>-2.7500000000582077</v>
      </c>
      <c r="R8785" s="3">
        <f>C8785-(M8785-Key!$B$5)/(24*Key!$B$6)</f>
        <v>44130.850768518518</v>
      </c>
      <c r="S8785">
        <f>M8785-Key!$B$5</f>
        <v>14.92</v>
      </c>
      <c r="T8785" s="2">
        <f t="shared" si="685"/>
        <v>44129.868055555555</v>
      </c>
      <c r="U8785" t="str">
        <f t="shared" si="686"/>
        <v>10-25-2020 20:50</v>
      </c>
      <c r="V8785">
        <f>IFERROR(IF(W8785=Z8785,VLOOKUP($U8785,[1]C8842!$G$2:$M$145,3,FALSE),0),0)</f>
        <v>0</v>
      </c>
      <c r="W8785">
        <f>VLOOKUP(RIGHT($V$1,5),Key!$A$9:$B$14,2,FALSE)</f>
        <v>10.199999999999999</v>
      </c>
      <c r="X8785">
        <f t="shared" si="689"/>
        <v>0</v>
      </c>
      <c r="Y8785">
        <f>VLOOKUP(RIGHT($X$1,5),Key!$A$9:$B$14,2,FALSE)</f>
        <v>3.7</v>
      </c>
      <c r="Z8785">
        <f t="shared" si="687"/>
        <v>10.199999999999999</v>
      </c>
      <c r="AA8785">
        <f t="shared" si="688"/>
        <v>0</v>
      </c>
    </row>
    <row r="8786" spans="1:27" x14ac:dyDescent="0.3">
      <c r="A8786">
        <v>100067</v>
      </c>
      <c r="B8786">
        <v>230922</v>
      </c>
      <c r="C8786" s="3">
        <v>44130.864583333336</v>
      </c>
      <c r="D8786">
        <v>0</v>
      </c>
      <c r="E8786">
        <v>2</v>
      </c>
      <c r="F8786" t="s">
        <v>25</v>
      </c>
      <c r="G8786">
        <v>1</v>
      </c>
      <c r="H8786">
        <v>63.816409999999998</v>
      </c>
      <c r="I8786">
        <v>15.73438</v>
      </c>
      <c r="J8786">
        <v>0.90625</v>
      </c>
      <c r="K8786">
        <v>46.019530000000003</v>
      </c>
      <c r="L8786" s="3">
        <v>44130.616666666669</v>
      </c>
      <c r="M8786">
        <v>17.18</v>
      </c>
      <c r="N8786" t="s">
        <v>28</v>
      </c>
      <c r="P8786">
        <f>(C8786-Key!$B$1)*24</f>
        <v>5.7000000000698492</v>
      </c>
      <c r="Q8786">
        <f>(Key!$B$2-'17.1'!C8786)*24</f>
        <v>-2.7500000000582077</v>
      </c>
      <c r="R8786" s="3">
        <f>C8786-(M8786-Key!$B$5)/(24*Key!$B$6)</f>
        <v>44130.850768518518</v>
      </c>
      <c r="S8786">
        <f>M8786-Key!$B$5</f>
        <v>14.92</v>
      </c>
      <c r="T8786" s="2">
        <f t="shared" si="685"/>
        <v>44129.868055555555</v>
      </c>
      <c r="U8786" t="str">
        <f t="shared" si="686"/>
        <v>10-25-2020 20:50</v>
      </c>
      <c r="V8786">
        <f>IFERROR(IF(W8786=Z8786,VLOOKUP($U8786,[1]C8842!$G$2:$M$145,3,FALSE),0),0)</f>
        <v>0</v>
      </c>
      <c r="W8786">
        <f>VLOOKUP(RIGHT($V$1,5),Key!$A$9:$B$14,2,FALSE)</f>
        <v>10.199999999999999</v>
      </c>
      <c r="X8786">
        <f t="shared" si="689"/>
        <v>0</v>
      </c>
      <c r="Y8786">
        <f>VLOOKUP(RIGHT($X$1,5),Key!$A$9:$B$14,2,FALSE)</f>
        <v>3.7</v>
      </c>
      <c r="Z8786">
        <f t="shared" si="687"/>
        <v>10.199999999999999</v>
      </c>
      <c r="AA8786">
        <f t="shared" si="688"/>
        <v>0</v>
      </c>
    </row>
    <row r="8787" spans="1:27" x14ac:dyDescent="0.3">
      <c r="A8787">
        <v>100067</v>
      </c>
      <c r="B8787">
        <v>230922</v>
      </c>
      <c r="C8787" s="3">
        <v>44130.864583333336</v>
      </c>
      <c r="D8787">
        <v>0</v>
      </c>
      <c r="E8787">
        <v>2</v>
      </c>
      <c r="F8787" t="s">
        <v>25</v>
      </c>
      <c r="G8787">
        <v>1</v>
      </c>
      <c r="H8787">
        <v>64.109380000000002</v>
      </c>
      <c r="I8787">
        <v>17.13672</v>
      </c>
      <c r="J8787">
        <v>0.95703130000000003</v>
      </c>
      <c r="K8787">
        <v>48.019530000000003</v>
      </c>
      <c r="L8787" s="3">
        <v>44130.616666666669</v>
      </c>
      <c r="M8787">
        <v>17.18</v>
      </c>
      <c r="N8787" t="s">
        <v>28</v>
      </c>
      <c r="P8787">
        <f>(C8787-Key!$B$1)*24</f>
        <v>5.7000000000698492</v>
      </c>
      <c r="Q8787">
        <f>(Key!$B$2-'17.1'!C8787)*24</f>
        <v>-2.7500000000582077</v>
      </c>
      <c r="R8787" s="3">
        <f>C8787-(M8787-Key!$B$5)/(24*Key!$B$6)</f>
        <v>44130.850768518518</v>
      </c>
      <c r="S8787">
        <f>M8787-Key!$B$5</f>
        <v>14.92</v>
      </c>
      <c r="T8787" s="2">
        <f t="shared" si="685"/>
        <v>44129.868055555555</v>
      </c>
      <c r="U8787" t="str">
        <f t="shared" si="686"/>
        <v>10-25-2020 20:50</v>
      </c>
      <c r="V8787">
        <f>IFERROR(IF(W8787=Z8787,VLOOKUP($U8787,[1]C8842!$G$2:$M$145,3,FALSE),0),0)</f>
        <v>0</v>
      </c>
      <c r="W8787">
        <f>VLOOKUP(RIGHT($V$1,5),Key!$A$9:$B$14,2,FALSE)</f>
        <v>10.199999999999999</v>
      </c>
      <c r="X8787">
        <f t="shared" si="689"/>
        <v>0</v>
      </c>
      <c r="Y8787">
        <f>VLOOKUP(RIGHT($X$1,5),Key!$A$9:$B$14,2,FALSE)</f>
        <v>3.7</v>
      </c>
      <c r="Z8787">
        <f t="shared" si="687"/>
        <v>10.199999999999999</v>
      </c>
      <c r="AA8787">
        <f t="shared" si="688"/>
        <v>0</v>
      </c>
    </row>
    <row r="8788" spans="1:27" x14ac:dyDescent="0.3">
      <c r="A8788">
        <v>100067</v>
      </c>
      <c r="B8788">
        <v>230922</v>
      </c>
      <c r="C8788" s="3">
        <v>44130.864583333336</v>
      </c>
      <c r="D8788">
        <v>1</v>
      </c>
      <c r="E8788">
        <v>1</v>
      </c>
      <c r="F8788" t="s">
        <v>25</v>
      </c>
      <c r="G8788">
        <v>2</v>
      </c>
      <c r="H8788">
        <v>67.085939999999994</v>
      </c>
      <c r="I8788">
        <v>22.371089999999999</v>
      </c>
      <c r="J8788">
        <v>1.125</v>
      </c>
      <c r="K8788">
        <v>57.023440000000001</v>
      </c>
      <c r="L8788" s="3">
        <v>44130.616666666669</v>
      </c>
      <c r="M8788">
        <v>17.18</v>
      </c>
      <c r="N8788" t="s">
        <v>28</v>
      </c>
      <c r="P8788">
        <f>(C8788-Key!$B$1)*24</f>
        <v>5.7000000000698492</v>
      </c>
      <c r="Q8788">
        <f>(Key!$B$2-'17.1'!C8788)*24</f>
        <v>-2.7500000000582077</v>
      </c>
      <c r="R8788" s="3">
        <f>C8788-(M8788-Key!$B$5)/(24*Key!$B$6)</f>
        <v>44130.850768518518</v>
      </c>
      <c r="S8788">
        <f>M8788-Key!$B$5</f>
        <v>14.92</v>
      </c>
      <c r="T8788" s="2">
        <f t="shared" si="685"/>
        <v>44129.868055555555</v>
      </c>
      <c r="U8788" t="str">
        <f t="shared" si="686"/>
        <v>10-25-2020 20:50</v>
      </c>
      <c r="V8788">
        <f>IFERROR(IF(W8788=Z8788,VLOOKUP($U8788,[1]C8842!$G$2:$M$145,3,FALSE),0),0)</f>
        <v>0</v>
      </c>
      <c r="W8788">
        <f>VLOOKUP(RIGHT($V$1,5),Key!$A$9:$B$14,2,FALSE)</f>
        <v>10.199999999999999</v>
      </c>
      <c r="X8788">
        <f t="shared" si="689"/>
        <v>0</v>
      </c>
      <c r="Y8788">
        <f>VLOOKUP(RIGHT($X$1,5),Key!$A$9:$B$14,2,FALSE)</f>
        <v>3.7</v>
      </c>
      <c r="Z8788">
        <f t="shared" si="687"/>
        <v>10.199999999999999</v>
      </c>
      <c r="AA8788">
        <f t="shared" si="688"/>
        <v>0</v>
      </c>
    </row>
    <row r="8789" spans="1:27" x14ac:dyDescent="0.3">
      <c r="A8789">
        <v>100067</v>
      </c>
      <c r="B8789">
        <v>230922</v>
      </c>
      <c r="C8789" s="3">
        <v>44130.864583333336</v>
      </c>
      <c r="D8789">
        <v>3</v>
      </c>
      <c r="E8789">
        <v>2</v>
      </c>
      <c r="F8789" t="s">
        <v>26</v>
      </c>
      <c r="G8789">
        <v>5</v>
      </c>
      <c r="H8789">
        <v>61.640630000000002</v>
      </c>
      <c r="I8789">
        <v>108.1523</v>
      </c>
      <c r="J8789">
        <v>4.9296879999999996</v>
      </c>
      <c r="K8789">
        <v>94.039060000000006</v>
      </c>
      <c r="L8789" s="3">
        <v>44130.616666666669</v>
      </c>
      <c r="M8789">
        <v>17.18</v>
      </c>
      <c r="N8789" t="s">
        <v>28</v>
      </c>
      <c r="P8789">
        <f>(C8789-Key!$B$1)*24</f>
        <v>5.7000000000698492</v>
      </c>
      <c r="Q8789">
        <f>(Key!$B$2-'17.1'!C8789)*24</f>
        <v>-2.7500000000582077</v>
      </c>
      <c r="R8789" s="3">
        <f>C8789-(M8789-Key!$B$5)/(24*Key!$B$6)</f>
        <v>44130.850768518518</v>
      </c>
      <c r="S8789">
        <f>M8789-Key!$B$5</f>
        <v>14.92</v>
      </c>
      <c r="T8789" s="2">
        <f t="shared" si="685"/>
        <v>44129.868055555555</v>
      </c>
      <c r="U8789" t="str">
        <f t="shared" si="686"/>
        <v>10-25-2020 20:50</v>
      </c>
      <c r="V8789">
        <f>IFERROR(IF(W8789=Z8789,VLOOKUP($U8789,[1]C8842!$G$2:$M$145,3,FALSE),0),0)</f>
        <v>0</v>
      </c>
      <c r="W8789">
        <f>VLOOKUP(RIGHT($V$1,5),Key!$A$9:$B$14,2,FALSE)</f>
        <v>10.199999999999999</v>
      </c>
      <c r="X8789">
        <f t="shared" si="689"/>
        <v>0</v>
      </c>
      <c r="Y8789">
        <f>VLOOKUP(RIGHT($X$1,5),Key!$A$9:$B$14,2,FALSE)</f>
        <v>3.7</v>
      </c>
      <c r="Z8789">
        <f t="shared" si="687"/>
        <v>10.199999999999999</v>
      </c>
      <c r="AA8789">
        <f t="shared" si="688"/>
        <v>0</v>
      </c>
    </row>
    <row r="8790" spans="1:27" x14ac:dyDescent="0.3">
      <c r="A8790">
        <v>100067</v>
      </c>
      <c r="B8790">
        <v>230922</v>
      </c>
      <c r="C8790" s="3">
        <v>44130.864583333336</v>
      </c>
      <c r="D8790">
        <v>0</v>
      </c>
      <c r="E8790">
        <v>2</v>
      </c>
      <c r="F8790" t="s">
        <v>25</v>
      </c>
      <c r="G8790">
        <v>1</v>
      </c>
      <c r="H8790">
        <v>58.652340000000002</v>
      </c>
      <c r="I8790">
        <v>14.371090000000001</v>
      </c>
      <c r="J8790">
        <v>0.921875</v>
      </c>
      <c r="K8790">
        <v>46.019530000000003</v>
      </c>
      <c r="L8790" s="3">
        <v>44130.616666666669</v>
      </c>
      <c r="M8790">
        <v>17.18</v>
      </c>
      <c r="N8790" t="s">
        <v>28</v>
      </c>
      <c r="P8790">
        <f>(C8790-Key!$B$1)*24</f>
        <v>5.7000000000698492</v>
      </c>
      <c r="Q8790">
        <f>(Key!$B$2-'17.1'!C8790)*24</f>
        <v>-2.7500000000582077</v>
      </c>
      <c r="R8790" s="3">
        <f>C8790-(M8790-Key!$B$5)/(24*Key!$B$6)</f>
        <v>44130.850768518518</v>
      </c>
      <c r="S8790">
        <f>M8790-Key!$B$5</f>
        <v>14.92</v>
      </c>
      <c r="T8790" s="2">
        <f t="shared" si="685"/>
        <v>44129.868055555555</v>
      </c>
      <c r="U8790" t="str">
        <f t="shared" si="686"/>
        <v>10-25-2020 20:50</v>
      </c>
      <c r="V8790">
        <f>IFERROR(IF(W8790=Z8790,VLOOKUP($U8790,[1]C8842!$G$2:$M$145,3,FALSE),0),0)</f>
        <v>0</v>
      </c>
      <c r="W8790">
        <f>VLOOKUP(RIGHT($V$1,5),Key!$A$9:$B$14,2,FALSE)</f>
        <v>10.199999999999999</v>
      </c>
      <c r="X8790">
        <f t="shared" si="689"/>
        <v>0</v>
      </c>
      <c r="Y8790">
        <f>VLOOKUP(RIGHT($X$1,5),Key!$A$9:$B$14,2,FALSE)</f>
        <v>3.7</v>
      </c>
      <c r="Z8790">
        <f t="shared" si="687"/>
        <v>10.199999999999999</v>
      </c>
      <c r="AA8790">
        <f t="shared" si="688"/>
        <v>0</v>
      </c>
    </row>
    <row r="8791" spans="1:27" x14ac:dyDescent="0.3">
      <c r="A8791">
        <v>100067</v>
      </c>
      <c r="B8791">
        <v>230922</v>
      </c>
      <c r="C8791" s="3">
        <v>44130.864583333336</v>
      </c>
      <c r="D8791">
        <v>3</v>
      </c>
      <c r="E8791">
        <v>2</v>
      </c>
      <c r="F8791" t="s">
        <v>26</v>
      </c>
      <c r="G8791">
        <v>4</v>
      </c>
      <c r="H8791">
        <v>65.382810000000006</v>
      </c>
      <c r="I8791">
        <v>76.027339999999995</v>
      </c>
      <c r="J8791">
        <v>3.3398439999999998</v>
      </c>
      <c r="K8791">
        <v>93.039060000000006</v>
      </c>
      <c r="L8791" s="3">
        <v>44130.616666666669</v>
      </c>
      <c r="M8791">
        <v>17.18</v>
      </c>
      <c r="N8791" t="s">
        <v>28</v>
      </c>
      <c r="P8791">
        <f>(C8791-Key!$B$1)*24</f>
        <v>5.7000000000698492</v>
      </c>
      <c r="Q8791">
        <f>(Key!$B$2-'17.1'!C8791)*24</f>
        <v>-2.7500000000582077</v>
      </c>
      <c r="R8791" s="3">
        <f>C8791-(M8791-Key!$B$5)/(24*Key!$B$6)</f>
        <v>44130.850768518518</v>
      </c>
      <c r="S8791">
        <f>M8791-Key!$B$5</f>
        <v>14.92</v>
      </c>
      <c r="T8791" s="2">
        <f t="shared" si="685"/>
        <v>44129.868055555555</v>
      </c>
      <c r="U8791" t="str">
        <f t="shared" si="686"/>
        <v>10-25-2020 20:50</v>
      </c>
      <c r="V8791">
        <f>IFERROR(IF(W8791=Z8791,VLOOKUP($U8791,[1]C8842!$G$2:$M$145,3,FALSE),0),0)</f>
        <v>0</v>
      </c>
      <c r="W8791">
        <f>VLOOKUP(RIGHT($V$1,5),Key!$A$9:$B$14,2,FALSE)</f>
        <v>10.199999999999999</v>
      </c>
      <c r="X8791">
        <f t="shared" si="689"/>
        <v>0</v>
      </c>
      <c r="Y8791">
        <f>VLOOKUP(RIGHT($X$1,5),Key!$A$9:$B$14,2,FALSE)</f>
        <v>3.7</v>
      </c>
      <c r="Z8791">
        <f t="shared" si="687"/>
        <v>10.199999999999999</v>
      </c>
      <c r="AA8791">
        <f t="shared" si="688"/>
        <v>0</v>
      </c>
    </row>
    <row r="8792" spans="1:27" x14ac:dyDescent="0.3">
      <c r="A8792">
        <v>100067</v>
      </c>
      <c r="B8792">
        <v>230922</v>
      </c>
      <c r="C8792" s="3">
        <v>44130.864583333336</v>
      </c>
      <c r="D8792">
        <v>2</v>
      </c>
      <c r="E8792">
        <v>1</v>
      </c>
      <c r="F8792" t="s">
        <v>26</v>
      </c>
      <c r="G8792">
        <v>1</v>
      </c>
      <c r="H8792">
        <v>73.738280000000003</v>
      </c>
      <c r="I8792">
        <v>14.23438</v>
      </c>
      <c r="J8792">
        <v>0.7265625</v>
      </c>
      <c r="K8792">
        <v>82.035160000000005</v>
      </c>
      <c r="L8792" s="3">
        <v>44130.616666666669</v>
      </c>
      <c r="M8792">
        <v>17.18</v>
      </c>
      <c r="N8792" t="s">
        <v>28</v>
      </c>
      <c r="P8792">
        <f>(C8792-Key!$B$1)*24</f>
        <v>5.7000000000698492</v>
      </c>
      <c r="Q8792">
        <f>(Key!$B$2-'17.1'!C8792)*24</f>
        <v>-2.7500000000582077</v>
      </c>
      <c r="R8792" s="3">
        <f>C8792-(M8792-Key!$B$5)/(24*Key!$B$6)</f>
        <v>44130.850768518518</v>
      </c>
      <c r="S8792">
        <f>M8792-Key!$B$5</f>
        <v>14.92</v>
      </c>
      <c r="T8792" s="2">
        <f t="shared" si="685"/>
        <v>44129.868055555555</v>
      </c>
      <c r="U8792" t="str">
        <f t="shared" si="686"/>
        <v>10-25-2020 20:50</v>
      </c>
      <c r="V8792">
        <f>IFERROR(IF(W8792=Z8792,VLOOKUP($U8792,[1]C8842!$G$2:$M$145,3,FALSE),0),0)</f>
        <v>0</v>
      </c>
      <c r="W8792">
        <f>VLOOKUP(RIGHT($V$1,5),Key!$A$9:$B$14,2,FALSE)</f>
        <v>10.199999999999999</v>
      </c>
      <c r="X8792">
        <f t="shared" si="689"/>
        <v>0</v>
      </c>
      <c r="Y8792">
        <f>VLOOKUP(RIGHT($X$1,5),Key!$A$9:$B$14,2,FALSE)</f>
        <v>3.7</v>
      </c>
      <c r="Z8792">
        <f t="shared" si="687"/>
        <v>10.199999999999999</v>
      </c>
      <c r="AA8792">
        <f t="shared" si="688"/>
        <v>0</v>
      </c>
    </row>
    <row r="8793" spans="1:27" x14ac:dyDescent="0.3">
      <c r="A8793">
        <v>100067</v>
      </c>
      <c r="B8793">
        <v>230922</v>
      </c>
      <c r="C8793" s="3">
        <v>44130.864583333336</v>
      </c>
      <c r="D8793">
        <v>0</v>
      </c>
      <c r="E8793">
        <v>2</v>
      </c>
      <c r="F8793" t="s">
        <v>25</v>
      </c>
      <c r="G8793">
        <v>1</v>
      </c>
      <c r="H8793">
        <v>63.417969999999997</v>
      </c>
      <c r="I8793">
        <v>15.07422</v>
      </c>
      <c r="J8793">
        <v>0.8828125</v>
      </c>
      <c r="K8793">
        <v>46.019530000000003</v>
      </c>
      <c r="L8793" s="3">
        <v>44130.616666666669</v>
      </c>
      <c r="M8793">
        <v>17.18</v>
      </c>
      <c r="N8793" t="s">
        <v>28</v>
      </c>
      <c r="P8793">
        <f>(C8793-Key!$B$1)*24</f>
        <v>5.7000000000698492</v>
      </c>
      <c r="Q8793">
        <f>(Key!$B$2-'17.1'!C8793)*24</f>
        <v>-2.7500000000582077</v>
      </c>
      <c r="R8793" s="3">
        <f>C8793-(M8793-Key!$B$5)/(24*Key!$B$6)</f>
        <v>44130.850768518518</v>
      </c>
      <c r="S8793">
        <f>M8793-Key!$B$5</f>
        <v>14.92</v>
      </c>
      <c r="T8793" s="2">
        <f t="shared" si="685"/>
        <v>44129.868055555555</v>
      </c>
      <c r="U8793" t="str">
        <f t="shared" si="686"/>
        <v>10-25-2020 20:50</v>
      </c>
      <c r="V8793">
        <f>IFERROR(IF(W8793=Z8793,VLOOKUP($U8793,[1]C8842!$G$2:$M$145,3,FALSE),0),0)</f>
        <v>0</v>
      </c>
      <c r="W8793">
        <f>VLOOKUP(RIGHT($V$1,5),Key!$A$9:$B$14,2,FALSE)</f>
        <v>10.199999999999999</v>
      </c>
      <c r="X8793">
        <f t="shared" si="689"/>
        <v>0</v>
      </c>
      <c r="Y8793">
        <f>VLOOKUP(RIGHT($X$1,5),Key!$A$9:$B$14,2,FALSE)</f>
        <v>3.7</v>
      </c>
      <c r="Z8793">
        <f t="shared" si="687"/>
        <v>10.199999999999999</v>
      </c>
      <c r="AA8793">
        <f t="shared" si="688"/>
        <v>0</v>
      </c>
    </row>
    <row r="8794" spans="1:27" x14ac:dyDescent="0.3">
      <c r="A8794">
        <v>100067</v>
      </c>
      <c r="B8794">
        <v>230922</v>
      </c>
      <c r="C8794" s="3">
        <v>44130.864583333336</v>
      </c>
      <c r="D8794">
        <v>1</v>
      </c>
      <c r="E8794">
        <v>1</v>
      </c>
      <c r="F8794" t="s">
        <v>25</v>
      </c>
      <c r="G8794">
        <v>1</v>
      </c>
      <c r="H8794">
        <v>63.03125</v>
      </c>
      <c r="I8794">
        <v>15.191409999999999</v>
      </c>
      <c r="J8794">
        <v>0.89453130000000003</v>
      </c>
      <c r="K8794">
        <v>58.023440000000001</v>
      </c>
      <c r="L8794" s="3">
        <v>44130.616666666669</v>
      </c>
      <c r="M8794">
        <v>17.18</v>
      </c>
      <c r="N8794" t="s">
        <v>28</v>
      </c>
      <c r="P8794">
        <f>(C8794-Key!$B$1)*24</f>
        <v>5.7000000000698492</v>
      </c>
      <c r="Q8794">
        <f>(Key!$B$2-'17.1'!C8794)*24</f>
        <v>-2.7500000000582077</v>
      </c>
      <c r="R8794" s="3">
        <f>C8794-(M8794-Key!$B$5)/(24*Key!$B$6)</f>
        <v>44130.850768518518</v>
      </c>
      <c r="S8794">
        <f>M8794-Key!$B$5</f>
        <v>14.92</v>
      </c>
      <c r="T8794" s="2">
        <f t="shared" si="685"/>
        <v>44129.868055555555</v>
      </c>
      <c r="U8794" t="str">
        <f t="shared" si="686"/>
        <v>10-25-2020 20:50</v>
      </c>
      <c r="V8794">
        <f>IFERROR(IF(W8794=Z8794,VLOOKUP($U8794,[1]C8842!$G$2:$M$145,3,FALSE),0),0)</f>
        <v>0</v>
      </c>
      <c r="W8794">
        <f>VLOOKUP(RIGHT($V$1,5),Key!$A$9:$B$14,2,FALSE)</f>
        <v>10.199999999999999</v>
      </c>
      <c r="X8794">
        <f t="shared" si="689"/>
        <v>0</v>
      </c>
      <c r="Y8794">
        <f>VLOOKUP(RIGHT($X$1,5),Key!$A$9:$B$14,2,FALSE)</f>
        <v>3.7</v>
      </c>
      <c r="Z8794">
        <f t="shared" si="687"/>
        <v>10.199999999999999</v>
      </c>
      <c r="AA8794">
        <f t="shared" si="688"/>
        <v>0</v>
      </c>
    </row>
    <row r="8795" spans="1:27" x14ac:dyDescent="0.3">
      <c r="A8795">
        <v>100067</v>
      </c>
      <c r="B8795">
        <v>230922</v>
      </c>
      <c r="C8795" s="3">
        <v>44130.864583333336</v>
      </c>
      <c r="D8795">
        <v>1</v>
      </c>
      <c r="E8795">
        <v>1</v>
      </c>
      <c r="F8795" t="s">
        <v>25</v>
      </c>
      <c r="G8795">
        <v>1</v>
      </c>
      <c r="H8795">
        <v>60</v>
      </c>
      <c r="I8795">
        <v>14.878909999999999</v>
      </c>
      <c r="J8795">
        <v>0.92578130000000003</v>
      </c>
      <c r="K8795">
        <v>58.023440000000001</v>
      </c>
      <c r="L8795" s="3">
        <v>44130.616666666669</v>
      </c>
      <c r="M8795">
        <v>17.18</v>
      </c>
      <c r="N8795" t="s">
        <v>28</v>
      </c>
      <c r="P8795">
        <f>(C8795-Key!$B$1)*24</f>
        <v>5.7000000000698492</v>
      </c>
      <c r="Q8795">
        <f>(Key!$B$2-'17.1'!C8795)*24</f>
        <v>-2.7500000000582077</v>
      </c>
      <c r="R8795" s="3">
        <f>C8795-(M8795-Key!$B$5)/(24*Key!$B$6)</f>
        <v>44130.850768518518</v>
      </c>
      <c r="S8795">
        <f>M8795-Key!$B$5</f>
        <v>14.92</v>
      </c>
      <c r="T8795" s="2">
        <f t="shared" si="685"/>
        <v>44129.868055555555</v>
      </c>
      <c r="U8795" t="str">
        <f t="shared" si="686"/>
        <v>10-25-2020 20:50</v>
      </c>
      <c r="V8795">
        <f>IFERROR(IF(W8795=Z8795,VLOOKUP($U8795,[1]C8842!$G$2:$M$145,3,FALSE),0),0)</f>
        <v>0</v>
      </c>
      <c r="W8795">
        <f>VLOOKUP(RIGHT($V$1,5),Key!$A$9:$B$14,2,FALSE)</f>
        <v>10.199999999999999</v>
      </c>
      <c r="X8795">
        <f t="shared" si="689"/>
        <v>0</v>
      </c>
      <c r="Y8795">
        <f>VLOOKUP(RIGHT($X$1,5),Key!$A$9:$B$14,2,FALSE)</f>
        <v>3.7</v>
      </c>
      <c r="Z8795">
        <f t="shared" si="687"/>
        <v>10.199999999999999</v>
      </c>
      <c r="AA8795">
        <f t="shared" si="688"/>
        <v>0</v>
      </c>
    </row>
    <row r="8796" spans="1:27" x14ac:dyDescent="0.3">
      <c r="A8796">
        <v>100067</v>
      </c>
      <c r="B8796">
        <v>230922</v>
      </c>
      <c r="C8796" s="3">
        <v>44130.864583333336</v>
      </c>
      <c r="D8796">
        <v>3</v>
      </c>
      <c r="E8796">
        <v>2</v>
      </c>
      <c r="F8796" t="s">
        <v>26</v>
      </c>
      <c r="G8796">
        <v>4</v>
      </c>
      <c r="H8796">
        <v>62.011719999999997</v>
      </c>
      <c r="I8796">
        <v>75.726560000000006</v>
      </c>
      <c r="J8796">
        <v>3.5078130000000001</v>
      </c>
      <c r="K8796">
        <v>94.039060000000006</v>
      </c>
      <c r="L8796" s="3">
        <v>44130.616666666669</v>
      </c>
      <c r="M8796">
        <v>17.18</v>
      </c>
      <c r="N8796" t="s">
        <v>28</v>
      </c>
      <c r="P8796">
        <f>(C8796-Key!$B$1)*24</f>
        <v>5.7000000000698492</v>
      </c>
      <c r="Q8796">
        <f>(Key!$B$2-'17.1'!C8796)*24</f>
        <v>-2.7500000000582077</v>
      </c>
      <c r="R8796" s="3">
        <f>C8796-(M8796-Key!$B$5)/(24*Key!$B$6)</f>
        <v>44130.850768518518</v>
      </c>
      <c r="S8796">
        <f>M8796-Key!$B$5</f>
        <v>14.92</v>
      </c>
      <c r="T8796" s="2">
        <f t="shared" si="685"/>
        <v>44129.868055555555</v>
      </c>
      <c r="U8796" t="str">
        <f t="shared" si="686"/>
        <v>10-25-2020 20:50</v>
      </c>
      <c r="V8796">
        <f>IFERROR(IF(W8796=Z8796,VLOOKUP($U8796,[1]C8842!$G$2:$M$145,3,FALSE),0),0)</f>
        <v>0</v>
      </c>
      <c r="W8796">
        <f>VLOOKUP(RIGHT($V$1,5),Key!$A$9:$B$14,2,FALSE)</f>
        <v>10.199999999999999</v>
      </c>
      <c r="X8796">
        <f t="shared" si="689"/>
        <v>0</v>
      </c>
      <c r="Y8796">
        <f>VLOOKUP(RIGHT($X$1,5),Key!$A$9:$B$14,2,FALSE)</f>
        <v>3.7</v>
      </c>
      <c r="Z8796">
        <f t="shared" si="687"/>
        <v>10.199999999999999</v>
      </c>
      <c r="AA8796">
        <f t="shared" si="688"/>
        <v>0</v>
      </c>
    </row>
    <row r="8797" spans="1:27" x14ac:dyDescent="0.3">
      <c r="A8797">
        <v>100067</v>
      </c>
      <c r="B8797">
        <v>230922</v>
      </c>
      <c r="C8797" s="3">
        <v>44130.864583333336</v>
      </c>
      <c r="D8797">
        <v>1</v>
      </c>
      <c r="E8797">
        <v>1</v>
      </c>
      <c r="F8797" t="s">
        <v>25</v>
      </c>
      <c r="G8797">
        <v>1</v>
      </c>
      <c r="H8797">
        <v>60.734380000000002</v>
      </c>
      <c r="I8797">
        <v>14.371090000000001</v>
      </c>
      <c r="J8797">
        <v>0.890625</v>
      </c>
      <c r="K8797">
        <v>58.023440000000001</v>
      </c>
      <c r="L8797" s="3">
        <v>44130.616666666669</v>
      </c>
      <c r="M8797">
        <v>17.18</v>
      </c>
      <c r="N8797" t="s">
        <v>28</v>
      </c>
      <c r="P8797">
        <f>(C8797-Key!$B$1)*24</f>
        <v>5.7000000000698492</v>
      </c>
      <c r="Q8797">
        <f>(Key!$B$2-'17.1'!C8797)*24</f>
        <v>-2.7500000000582077</v>
      </c>
      <c r="R8797" s="3">
        <f>C8797-(M8797-Key!$B$5)/(24*Key!$B$6)</f>
        <v>44130.850768518518</v>
      </c>
      <c r="S8797">
        <f>M8797-Key!$B$5</f>
        <v>14.92</v>
      </c>
      <c r="T8797" s="2">
        <f t="shared" si="685"/>
        <v>44129.868055555555</v>
      </c>
      <c r="U8797" t="str">
        <f t="shared" si="686"/>
        <v>10-25-2020 20:50</v>
      </c>
      <c r="V8797">
        <f>IFERROR(IF(W8797=Z8797,VLOOKUP($U8797,[1]C8842!$G$2:$M$145,3,FALSE),0),0)</f>
        <v>0</v>
      </c>
      <c r="W8797">
        <f>VLOOKUP(RIGHT($V$1,5),Key!$A$9:$B$14,2,FALSE)</f>
        <v>10.199999999999999</v>
      </c>
      <c r="X8797">
        <f t="shared" si="689"/>
        <v>0</v>
      </c>
      <c r="Y8797">
        <f>VLOOKUP(RIGHT($X$1,5),Key!$A$9:$B$14,2,FALSE)</f>
        <v>3.7</v>
      </c>
      <c r="Z8797">
        <f t="shared" si="687"/>
        <v>10.199999999999999</v>
      </c>
      <c r="AA8797">
        <f t="shared" si="688"/>
        <v>0</v>
      </c>
    </row>
    <row r="8798" spans="1:27" x14ac:dyDescent="0.3">
      <c r="A8798">
        <v>100067</v>
      </c>
      <c r="B8798">
        <v>230922</v>
      </c>
      <c r="C8798" s="3">
        <v>44130.864583333336</v>
      </c>
      <c r="D8798">
        <v>2</v>
      </c>
      <c r="E8798">
        <v>1</v>
      </c>
      <c r="F8798" t="s">
        <v>26</v>
      </c>
      <c r="G8798">
        <v>2</v>
      </c>
      <c r="H8798">
        <v>68.5625</v>
      </c>
      <c r="I8798">
        <v>22.648440000000001</v>
      </c>
      <c r="J8798">
        <v>1.109375</v>
      </c>
      <c r="K8798">
        <v>80.03125</v>
      </c>
      <c r="L8798" s="3">
        <v>44130.616666666669</v>
      </c>
      <c r="M8798">
        <v>17.18</v>
      </c>
      <c r="N8798" t="s">
        <v>28</v>
      </c>
      <c r="P8798">
        <f>(C8798-Key!$B$1)*24</f>
        <v>5.7000000000698492</v>
      </c>
      <c r="Q8798">
        <f>(Key!$B$2-'17.1'!C8798)*24</f>
        <v>-2.7500000000582077</v>
      </c>
      <c r="R8798" s="3">
        <f>C8798-(M8798-Key!$B$5)/(24*Key!$B$6)</f>
        <v>44130.850768518518</v>
      </c>
      <c r="S8798">
        <f>M8798-Key!$B$5</f>
        <v>14.92</v>
      </c>
      <c r="T8798" s="2">
        <f t="shared" si="685"/>
        <v>44129.868055555555</v>
      </c>
      <c r="U8798" t="str">
        <f t="shared" si="686"/>
        <v>10-25-2020 20:50</v>
      </c>
      <c r="V8798">
        <f>IFERROR(IF(W8798=Z8798,VLOOKUP($U8798,[1]C8842!$G$2:$M$145,3,FALSE),0),0)</f>
        <v>0</v>
      </c>
      <c r="W8798">
        <f>VLOOKUP(RIGHT($V$1,5),Key!$A$9:$B$14,2,FALSE)</f>
        <v>10.199999999999999</v>
      </c>
      <c r="X8798">
        <f t="shared" si="689"/>
        <v>0</v>
      </c>
      <c r="Y8798">
        <f>VLOOKUP(RIGHT($X$1,5),Key!$A$9:$B$14,2,FALSE)</f>
        <v>3.7</v>
      </c>
      <c r="Z8798">
        <f t="shared" si="687"/>
        <v>10.199999999999999</v>
      </c>
      <c r="AA8798">
        <f t="shared" si="688"/>
        <v>0</v>
      </c>
    </row>
    <row r="8799" spans="1:27" x14ac:dyDescent="0.3">
      <c r="A8799">
        <v>100067</v>
      </c>
      <c r="B8799">
        <v>230922</v>
      </c>
      <c r="C8799" s="3">
        <v>44130.864583333336</v>
      </c>
      <c r="D8799">
        <v>0</v>
      </c>
      <c r="E8799">
        <v>2</v>
      </c>
      <c r="F8799" t="s">
        <v>25</v>
      </c>
      <c r="G8799">
        <v>1</v>
      </c>
      <c r="H8799">
        <v>56.273440000000001</v>
      </c>
      <c r="I8799">
        <v>14.34375</v>
      </c>
      <c r="J8799">
        <v>0.9609375</v>
      </c>
      <c r="K8799">
        <v>48.019530000000003</v>
      </c>
      <c r="L8799" s="3">
        <v>44130.616666666669</v>
      </c>
      <c r="M8799">
        <v>17.18</v>
      </c>
      <c r="N8799" t="s">
        <v>28</v>
      </c>
      <c r="P8799">
        <f>(C8799-Key!$B$1)*24</f>
        <v>5.7000000000698492</v>
      </c>
      <c r="Q8799">
        <f>(Key!$B$2-'17.1'!C8799)*24</f>
        <v>-2.7500000000582077</v>
      </c>
      <c r="R8799" s="3">
        <f>C8799-(M8799-Key!$B$5)/(24*Key!$B$6)</f>
        <v>44130.850768518518</v>
      </c>
      <c r="S8799">
        <f>M8799-Key!$B$5</f>
        <v>14.92</v>
      </c>
      <c r="T8799" s="2">
        <f t="shared" si="685"/>
        <v>44129.868055555555</v>
      </c>
      <c r="U8799" t="str">
        <f t="shared" si="686"/>
        <v>10-25-2020 20:50</v>
      </c>
      <c r="V8799">
        <f>IFERROR(IF(W8799=Z8799,VLOOKUP($U8799,[1]C8842!$G$2:$M$145,3,FALSE),0),0)</f>
        <v>0</v>
      </c>
      <c r="W8799">
        <f>VLOOKUP(RIGHT($V$1,5),Key!$A$9:$B$14,2,FALSE)</f>
        <v>10.199999999999999</v>
      </c>
      <c r="X8799">
        <f t="shared" si="689"/>
        <v>0</v>
      </c>
      <c r="Y8799">
        <f>VLOOKUP(RIGHT($X$1,5),Key!$A$9:$B$14,2,FALSE)</f>
        <v>3.7</v>
      </c>
      <c r="Z8799">
        <f t="shared" si="687"/>
        <v>10.199999999999999</v>
      </c>
      <c r="AA8799">
        <f t="shared" si="688"/>
        <v>0</v>
      </c>
    </row>
    <row r="8800" spans="1:27" x14ac:dyDescent="0.3">
      <c r="A8800">
        <v>100067</v>
      </c>
      <c r="B8800">
        <v>230922</v>
      </c>
      <c r="C8800" s="3">
        <v>44130.864583333336</v>
      </c>
      <c r="D8800">
        <v>2</v>
      </c>
      <c r="E8800">
        <v>1</v>
      </c>
      <c r="F8800" t="s">
        <v>26</v>
      </c>
      <c r="G8800">
        <v>1</v>
      </c>
      <c r="H8800">
        <v>68.941410000000005</v>
      </c>
      <c r="I8800">
        <v>17.464839999999999</v>
      </c>
      <c r="J8800">
        <v>0.90234380000000003</v>
      </c>
      <c r="K8800">
        <v>86.035160000000005</v>
      </c>
      <c r="L8800" s="3">
        <v>44130.616666666669</v>
      </c>
      <c r="M8800">
        <v>17.18</v>
      </c>
      <c r="N8800" t="s">
        <v>28</v>
      </c>
      <c r="P8800">
        <f>(C8800-Key!$B$1)*24</f>
        <v>5.7000000000698492</v>
      </c>
      <c r="Q8800">
        <f>(Key!$B$2-'17.1'!C8800)*24</f>
        <v>-2.7500000000582077</v>
      </c>
      <c r="R8800" s="3">
        <f>C8800-(M8800-Key!$B$5)/(24*Key!$B$6)</f>
        <v>44130.850768518518</v>
      </c>
      <c r="S8800">
        <f>M8800-Key!$B$5</f>
        <v>14.92</v>
      </c>
      <c r="T8800" s="2">
        <f t="shared" si="685"/>
        <v>44129.868055555555</v>
      </c>
      <c r="U8800" t="str">
        <f t="shared" si="686"/>
        <v>10-25-2020 20:50</v>
      </c>
      <c r="V8800">
        <f>IFERROR(IF(W8800=Z8800,VLOOKUP($U8800,[1]C8842!$G$2:$M$145,3,FALSE),0),0)</f>
        <v>0</v>
      </c>
      <c r="W8800">
        <f>VLOOKUP(RIGHT($V$1,5),Key!$A$9:$B$14,2,FALSE)</f>
        <v>10.199999999999999</v>
      </c>
      <c r="X8800">
        <f t="shared" si="689"/>
        <v>0</v>
      </c>
      <c r="Y8800">
        <f>VLOOKUP(RIGHT($X$1,5),Key!$A$9:$B$14,2,FALSE)</f>
        <v>3.7</v>
      </c>
      <c r="Z8800">
        <f t="shared" si="687"/>
        <v>10.199999999999999</v>
      </c>
      <c r="AA8800">
        <f t="shared" si="688"/>
        <v>0</v>
      </c>
    </row>
    <row r="8801" spans="1:27" x14ac:dyDescent="0.3">
      <c r="A8801">
        <v>100067</v>
      </c>
      <c r="B8801">
        <v>230922</v>
      </c>
      <c r="C8801" s="3">
        <v>44130.864583333336</v>
      </c>
      <c r="D8801">
        <v>3</v>
      </c>
      <c r="E8801">
        <v>2</v>
      </c>
      <c r="F8801" t="s">
        <v>26</v>
      </c>
      <c r="G8801">
        <v>2</v>
      </c>
      <c r="H8801">
        <v>68.851560000000006</v>
      </c>
      <c r="I8801">
        <v>23.26172</v>
      </c>
      <c r="J8801">
        <v>1.128906</v>
      </c>
      <c r="K8801">
        <v>93.039060000000006</v>
      </c>
      <c r="L8801" s="3">
        <v>44130.616666666669</v>
      </c>
      <c r="M8801">
        <v>17.18</v>
      </c>
      <c r="N8801" t="s">
        <v>28</v>
      </c>
      <c r="P8801">
        <f>(C8801-Key!$B$1)*24</f>
        <v>5.7000000000698492</v>
      </c>
      <c r="Q8801">
        <f>(Key!$B$2-'17.1'!C8801)*24</f>
        <v>-2.7500000000582077</v>
      </c>
      <c r="R8801" s="3">
        <f>C8801-(M8801-Key!$B$5)/(24*Key!$B$6)</f>
        <v>44130.850768518518</v>
      </c>
      <c r="S8801">
        <f>M8801-Key!$B$5</f>
        <v>14.92</v>
      </c>
      <c r="T8801" s="2">
        <f t="shared" si="685"/>
        <v>44129.868055555555</v>
      </c>
      <c r="U8801" t="str">
        <f t="shared" si="686"/>
        <v>10-25-2020 20:50</v>
      </c>
      <c r="V8801">
        <f>IFERROR(IF(W8801=Z8801,VLOOKUP($U8801,[1]C8842!$G$2:$M$145,3,FALSE),0),0)</f>
        <v>0</v>
      </c>
      <c r="W8801">
        <f>VLOOKUP(RIGHT($V$1,5),Key!$A$9:$B$14,2,FALSE)</f>
        <v>10.199999999999999</v>
      </c>
      <c r="X8801">
        <f t="shared" si="689"/>
        <v>0</v>
      </c>
      <c r="Y8801">
        <f>VLOOKUP(RIGHT($X$1,5),Key!$A$9:$B$14,2,FALSE)</f>
        <v>3.7</v>
      </c>
      <c r="Z8801">
        <f t="shared" si="687"/>
        <v>10.199999999999999</v>
      </c>
      <c r="AA8801">
        <f t="shared" si="688"/>
        <v>0</v>
      </c>
    </row>
    <row r="8802" spans="1:27" x14ac:dyDescent="0.3">
      <c r="A8802">
        <v>100067</v>
      </c>
      <c r="B8802">
        <v>230922</v>
      </c>
      <c r="C8802" s="3">
        <v>44130.864583333336</v>
      </c>
      <c r="D8802">
        <v>1</v>
      </c>
      <c r="E8802">
        <v>1</v>
      </c>
      <c r="F8802" t="s">
        <v>25</v>
      </c>
      <c r="G8802">
        <v>2</v>
      </c>
      <c r="H8802">
        <v>63.941409999999998</v>
      </c>
      <c r="I8802">
        <v>22.214839999999999</v>
      </c>
      <c r="J8802">
        <v>1.171875</v>
      </c>
      <c r="K8802">
        <v>58.023440000000001</v>
      </c>
      <c r="L8802" s="3">
        <v>44130.616666666669</v>
      </c>
      <c r="M8802">
        <v>17.18</v>
      </c>
      <c r="N8802" t="s">
        <v>28</v>
      </c>
      <c r="P8802">
        <f>(C8802-Key!$B$1)*24</f>
        <v>5.7000000000698492</v>
      </c>
      <c r="Q8802">
        <f>(Key!$B$2-'17.1'!C8802)*24</f>
        <v>-2.7500000000582077</v>
      </c>
      <c r="R8802" s="3">
        <f>C8802-(M8802-Key!$B$5)/(24*Key!$B$6)</f>
        <v>44130.850768518518</v>
      </c>
      <c r="S8802">
        <f>M8802-Key!$B$5</f>
        <v>14.92</v>
      </c>
      <c r="T8802" s="2">
        <f t="shared" si="685"/>
        <v>44129.868055555555</v>
      </c>
      <c r="U8802" t="str">
        <f t="shared" si="686"/>
        <v>10-25-2020 20:50</v>
      </c>
      <c r="V8802">
        <f>IFERROR(IF(W8802=Z8802,VLOOKUP($U8802,[1]C8842!$G$2:$M$145,3,FALSE),0),0)</f>
        <v>0</v>
      </c>
      <c r="W8802">
        <f>VLOOKUP(RIGHT($V$1,5),Key!$A$9:$B$14,2,FALSE)</f>
        <v>10.199999999999999</v>
      </c>
      <c r="X8802">
        <f t="shared" si="689"/>
        <v>0</v>
      </c>
      <c r="Y8802">
        <f>VLOOKUP(RIGHT($X$1,5),Key!$A$9:$B$14,2,FALSE)</f>
        <v>3.7</v>
      </c>
      <c r="Z8802">
        <f t="shared" si="687"/>
        <v>10.199999999999999</v>
      </c>
      <c r="AA8802">
        <f t="shared" si="688"/>
        <v>0</v>
      </c>
    </row>
    <row r="8803" spans="1:27" x14ac:dyDescent="0.3">
      <c r="A8803">
        <v>100067</v>
      </c>
      <c r="B8803">
        <v>230922</v>
      </c>
      <c r="C8803" s="3">
        <v>44130.865277777775</v>
      </c>
      <c r="D8803">
        <v>1</v>
      </c>
      <c r="E8803">
        <v>1</v>
      </c>
      <c r="F8803" t="s">
        <v>25</v>
      </c>
      <c r="G8803">
        <v>1</v>
      </c>
      <c r="H8803">
        <v>64.722660000000005</v>
      </c>
      <c r="I8803">
        <v>13.664059999999999</v>
      </c>
      <c r="J8803">
        <v>0.80859380000000003</v>
      </c>
      <c r="K8803">
        <v>58.023440000000001</v>
      </c>
      <c r="L8803" s="3">
        <v>44130.616666666669</v>
      </c>
      <c r="M8803">
        <v>17.18</v>
      </c>
      <c r="N8803" t="s">
        <v>28</v>
      </c>
      <c r="P8803">
        <f>(C8803-Key!$B$1)*24</f>
        <v>5.71666666661622</v>
      </c>
      <c r="Q8803">
        <f>(Key!$B$2-'17.1'!C8803)*24</f>
        <v>-2.7666666666045785</v>
      </c>
      <c r="R8803" s="3">
        <f>C8803-(M8803-Key!$B$5)/(24*Key!$B$6)</f>
        <v>44130.851462962957</v>
      </c>
      <c r="S8803">
        <f>M8803-Key!$B$5</f>
        <v>14.92</v>
      </c>
      <c r="T8803" s="2">
        <f t="shared" si="685"/>
        <v>44129.868055555555</v>
      </c>
      <c r="U8803" t="str">
        <f t="shared" si="686"/>
        <v>10-25-2020 20:50</v>
      </c>
      <c r="V8803">
        <f>IFERROR(IF(W8803=Z8803,VLOOKUP($U8803,[1]C8842!$G$2:$M$145,3,FALSE),0),0)</f>
        <v>0</v>
      </c>
      <c r="W8803">
        <f>VLOOKUP(RIGHT($V$1,5),Key!$A$9:$B$14,2,FALSE)</f>
        <v>10.199999999999999</v>
      </c>
      <c r="X8803">
        <f t="shared" si="689"/>
        <v>0</v>
      </c>
      <c r="Y8803">
        <f>VLOOKUP(RIGHT($X$1,5),Key!$A$9:$B$14,2,FALSE)</f>
        <v>3.7</v>
      </c>
      <c r="Z8803">
        <f t="shared" si="687"/>
        <v>10.199999999999999</v>
      </c>
      <c r="AA8803">
        <f t="shared" si="688"/>
        <v>0</v>
      </c>
    </row>
    <row r="8804" spans="1:27" x14ac:dyDescent="0.3">
      <c r="A8804">
        <v>100067</v>
      </c>
      <c r="B8804">
        <v>230922</v>
      </c>
      <c r="C8804" s="3">
        <v>44130.865277777775</v>
      </c>
      <c r="D8804">
        <v>0</v>
      </c>
      <c r="E8804">
        <v>2</v>
      </c>
      <c r="F8804" t="s">
        <v>25</v>
      </c>
      <c r="G8804">
        <v>1</v>
      </c>
      <c r="H8804">
        <v>44.648440000000001</v>
      </c>
      <c r="I8804">
        <v>18.878910000000001</v>
      </c>
      <c r="J8804">
        <v>1.480469</v>
      </c>
      <c r="K8804">
        <v>46.019530000000003</v>
      </c>
      <c r="L8804" s="3">
        <v>44130.616666666669</v>
      </c>
      <c r="M8804">
        <v>17.18</v>
      </c>
      <c r="N8804" t="s">
        <v>28</v>
      </c>
      <c r="P8804">
        <f>(C8804-Key!$B$1)*24</f>
        <v>5.71666666661622</v>
      </c>
      <c r="Q8804">
        <f>(Key!$B$2-'17.1'!C8804)*24</f>
        <v>-2.7666666666045785</v>
      </c>
      <c r="R8804" s="3">
        <f>C8804-(M8804-Key!$B$5)/(24*Key!$B$6)</f>
        <v>44130.851462962957</v>
      </c>
      <c r="S8804">
        <f>M8804-Key!$B$5</f>
        <v>14.92</v>
      </c>
      <c r="T8804" s="2">
        <f t="shared" si="685"/>
        <v>44129.868055555555</v>
      </c>
      <c r="U8804" t="str">
        <f t="shared" si="686"/>
        <v>10-25-2020 20:50</v>
      </c>
      <c r="V8804">
        <f>IFERROR(IF(W8804=Z8804,VLOOKUP($U8804,[1]C8842!$G$2:$M$145,3,FALSE),0),0)</f>
        <v>0</v>
      </c>
      <c r="W8804">
        <f>VLOOKUP(RIGHT($V$1,5),Key!$A$9:$B$14,2,FALSE)</f>
        <v>10.199999999999999</v>
      </c>
      <c r="X8804">
        <f t="shared" si="689"/>
        <v>0</v>
      </c>
      <c r="Y8804">
        <f>VLOOKUP(RIGHT($X$1,5),Key!$A$9:$B$14,2,FALSE)</f>
        <v>3.7</v>
      </c>
      <c r="Z8804">
        <f t="shared" si="687"/>
        <v>10.199999999999999</v>
      </c>
      <c r="AA8804">
        <f t="shared" si="688"/>
        <v>0</v>
      </c>
    </row>
    <row r="8805" spans="1:27" x14ac:dyDescent="0.3">
      <c r="A8805">
        <v>100067</v>
      </c>
      <c r="B8805">
        <v>230922</v>
      </c>
      <c r="C8805" s="3">
        <v>44130.865277777775</v>
      </c>
      <c r="D8805">
        <v>0</v>
      </c>
      <c r="E8805">
        <v>2</v>
      </c>
      <c r="F8805" t="s">
        <v>25</v>
      </c>
      <c r="G8805">
        <v>1</v>
      </c>
      <c r="H8805">
        <v>46.503909999999998</v>
      </c>
      <c r="I8805">
        <v>14.214840000000001</v>
      </c>
      <c r="J8805">
        <v>1.15625</v>
      </c>
      <c r="K8805">
        <v>46.019530000000003</v>
      </c>
      <c r="L8805" s="3">
        <v>44130.616666666669</v>
      </c>
      <c r="M8805">
        <v>17.18</v>
      </c>
      <c r="N8805" t="s">
        <v>28</v>
      </c>
      <c r="P8805">
        <f>(C8805-Key!$B$1)*24</f>
        <v>5.71666666661622</v>
      </c>
      <c r="Q8805">
        <f>(Key!$B$2-'17.1'!C8805)*24</f>
        <v>-2.7666666666045785</v>
      </c>
      <c r="R8805" s="3">
        <f>C8805-(M8805-Key!$B$5)/(24*Key!$B$6)</f>
        <v>44130.851462962957</v>
      </c>
      <c r="S8805">
        <f>M8805-Key!$B$5</f>
        <v>14.92</v>
      </c>
      <c r="T8805" s="2">
        <f t="shared" si="685"/>
        <v>44129.868055555555</v>
      </c>
      <c r="U8805" t="str">
        <f t="shared" si="686"/>
        <v>10-25-2020 20:50</v>
      </c>
      <c r="V8805">
        <f>IFERROR(IF(W8805=Z8805,VLOOKUP($U8805,[1]C8842!$G$2:$M$145,3,FALSE),0),0)</f>
        <v>0</v>
      </c>
      <c r="W8805">
        <f>VLOOKUP(RIGHT($V$1,5),Key!$A$9:$B$14,2,FALSE)</f>
        <v>10.199999999999999</v>
      </c>
      <c r="X8805">
        <f t="shared" si="689"/>
        <v>0</v>
      </c>
      <c r="Y8805">
        <f>VLOOKUP(RIGHT($X$1,5),Key!$A$9:$B$14,2,FALSE)</f>
        <v>3.7</v>
      </c>
      <c r="Z8805">
        <f t="shared" si="687"/>
        <v>10.199999999999999</v>
      </c>
      <c r="AA8805">
        <f t="shared" si="688"/>
        <v>0</v>
      </c>
    </row>
    <row r="8806" spans="1:27" x14ac:dyDescent="0.3">
      <c r="A8806">
        <v>100067</v>
      </c>
      <c r="B8806">
        <v>230922</v>
      </c>
      <c r="C8806" s="3">
        <v>44130.865277777775</v>
      </c>
      <c r="D8806">
        <v>0</v>
      </c>
      <c r="E8806">
        <v>2</v>
      </c>
      <c r="F8806" t="s">
        <v>25</v>
      </c>
      <c r="G8806">
        <v>2</v>
      </c>
      <c r="H8806">
        <v>47.207030000000003</v>
      </c>
      <c r="I8806">
        <v>20.875</v>
      </c>
      <c r="J8806">
        <v>1.515625</v>
      </c>
      <c r="K8806">
        <v>45.019530000000003</v>
      </c>
      <c r="L8806" s="3">
        <v>44130.616666666669</v>
      </c>
      <c r="M8806">
        <v>17.18</v>
      </c>
      <c r="N8806" t="s">
        <v>28</v>
      </c>
      <c r="P8806">
        <f>(C8806-Key!$B$1)*24</f>
        <v>5.71666666661622</v>
      </c>
      <c r="Q8806">
        <f>(Key!$B$2-'17.1'!C8806)*24</f>
        <v>-2.7666666666045785</v>
      </c>
      <c r="R8806" s="3">
        <f>C8806-(M8806-Key!$B$5)/(24*Key!$B$6)</f>
        <v>44130.851462962957</v>
      </c>
      <c r="S8806">
        <f>M8806-Key!$B$5</f>
        <v>14.92</v>
      </c>
      <c r="T8806" s="2">
        <f t="shared" si="685"/>
        <v>44129.868055555555</v>
      </c>
      <c r="U8806" t="str">
        <f t="shared" si="686"/>
        <v>10-25-2020 20:50</v>
      </c>
      <c r="V8806">
        <f>IFERROR(IF(W8806=Z8806,VLOOKUP($U8806,[1]C8842!$G$2:$M$145,3,FALSE),0),0)</f>
        <v>0</v>
      </c>
      <c r="W8806">
        <f>VLOOKUP(RIGHT($V$1,5),Key!$A$9:$B$14,2,FALSE)</f>
        <v>10.199999999999999</v>
      </c>
      <c r="X8806">
        <f t="shared" si="689"/>
        <v>0</v>
      </c>
      <c r="Y8806">
        <f>VLOOKUP(RIGHT($X$1,5),Key!$A$9:$B$14,2,FALSE)</f>
        <v>3.7</v>
      </c>
      <c r="Z8806">
        <f t="shared" si="687"/>
        <v>10.199999999999999</v>
      </c>
      <c r="AA8806">
        <f t="shared" si="688"/>
        <v>0</v>
      </c>
    </row>
    <row r="8807" spans="1:27" x14ac:dyDescent="0.3">
      <c r="A8807">
        <v>100067</v>
      </c>
      <c r="B8807">
        <v>230922</v>
      </c>
      <c r="C8807" s="3">
        <v>44130.865277777775</v>
      </c>
      <c r="D8807">
        <v>1</v>
      </c>
      <c r="E8807">
        <v>1</v>
      </c>
      <c r="F8807" t="s">
        <v>25</v>
      </c>
      <c r="G8807">
        <v>1</v>
      </c>
      <c r="H8807">
        <v>64.617189999999994</v>
      </c>
      <c r="I8807">
        <v>16.28125</v>
      </c>
      <c r="J8807">
        <v>0.9140625</v>
      </c>
      <c r="K8807">
        <v>56.023440000000001</v>
      </c>
      <c r="L8807" s="3">
        <v>44130.616666666669</v>
      </c>
      <c r="M8807">
        <v>17.18</v>
      </c>
      <c r="N8807" t="s">
        <v>28</v>
      </c>
      <c r="P8807">
        <f>(C8807-Key!$B$1)*24</f>
        <v>5.71666666661622</v>
      </c>
      <c r="Q8807">
        <f>(Key!$B$2-'17.1'!C8807)*24</f>
        <v>-2.7666666666045785</v>
      </c>
      <c r="R8807" s="3">
        <f>C8807-(M8807-Key!$B$5)/(24*Key!$B$6)</f>
        <v>44130.851462962957</v>
      </c>
      <c r="S8807">
        <f>M8807-Key!$B$5</f>
        <v>14.92</v>
      </c>
      <c r="T8807" s="2">
        <f t="shared" si="685"/>
        <v>44129.868055555555</v>
      </c>
      <c r="U8807" t="str">
        <f t="shared" si="686"/>
        <v>10-25-2020 20:50</v>
      </c>
      <c r="V8807">
        <f>IFERROR(IF(W8807=Z8807,VLOOKUP($U8807,[1]C8842!$G$2:$M$145,3,FALSE),0),0)</f>
        <v>0</v>
      </c>
      <c r="W8807">
        <f>VLOOKUP(RIGHT($V$1,5),Key!$A$9:$B$14,2,FALSE)</f>
        <v>10.199999999999999</v>
      </c>
      <c r="X8807">
        <f t="shared" si="689"/>
        <v>0</v>
      </c>
      <c r="Y8807">
        <f>VLOOKUP(RIGHT($X$1,5),Key!$A$9:$B$14,2,FALSE)</f>
        <v>3.7</v>
      </c>
      <c r="Z8807">
        <f t="shared" si="687"/>
        <v>10.199999999999999</v>
      </c>
      <c r="AA8807">
        <f t="shared" si="688"/>
        <v>0</v>
      </c>
    </row>
    <row r="8808" spans="1:27" x14ac:dyDescent="0.3">
      <c r="A8808">
        <v>100067</v>
      </c>
      <c r="B8808">
        <v>230922</v>
      </c>
      <c r="C8808" s="3">
        <v>44130.865277777775</v>
      </c>
      <c r="D8808">
        <v>0</v>
      </c>
      <c r="E8808">
        <v>2</v>
      </c>
      <c r="F8808" t="s">
        <v>25</v>
      </c>
      <c r="G8808">
        <v>1</v>
      </c>
      <c r="H8808">
        <v>60.226559999999999</v>
      </c>
      <c r="I8808">
        <v>19.339839999999999</v>
      </c>
      <c r="J8808">
        <v>1.1171880000000001</v>
      </c>
      <c r="K8808">
        <v>47.019530000000003</v>
      </c>
      <c r="L8808" s="3">
        <v>44130.616666666669</v>
      </c>
      <c r="M8808">
        <v>17.18</v>
      </c>
      <c r="N8808" t="s">
        <v>28</v>
      </c>
      <c r="P8808">
        <f>(C8808-Key!$B$1)*24</f>
        <v>5.71666666661622</v>
      </c>
      <c r="Q8808">
        <f>(Key!$B$2-'17.1'!C8808)*24</f>
        <v>-2.7666666666045785</v>
      </c>
      <c r="R8808" s="3">
        <f>C8808-(M8808-Key!$B$5)/(24*Key!$B$6)</f>
        <v>44130.851462962957</v>
      </c>
      <c r="S8808">
        <f>M8808-Key!$B$5</f>
        <v>14.92</v>
      </c>
      <c r="T8808" s="2">
        <f t="shared" si="685"/>
        <v>44129.868055555555</v>
      </c>
      <c r="U8808" t="str">
        <f t="shared" si="686"/>
        <v>10-25-2020 20:50</v>
      </c>
      <c r="V8808">
        <f>IFERROR(IF(W8808=Z8808,VLOOKUP($U8808,[1]C8842!$G$2:$M$145,3,FALSE),0),0)</f>
        <v>0</v>
      </c>
      <c r="W8808">
        <f>VLOOKUP(RIGHT($V$1,5),Key!$A$9:$B$14,2,FALSE)</f>
        <v>10.199999999999999</v>
      </c>
      <c r="X8808">
        <f t="shared" si="689"/>
        <v>0</v>
      </c>
      <c r="Y8808">
        <f>VLOOKUP(RIGHT($X$1,5),Key!$A$9:$B$14,2,FALSE)</f>
        <v>3.7</v>
      </c>
      <c r="Z8808">
        <f t="shared" si="687"/>
        <v>10.199999999999999</v>
      </c>
      <c r="AA8808">
        <f t="shared" si="688"/>
        <v>0</v>
      </c>
    </row>
    <row r="8809" spans="1:27" x14ac:dyDescent="0.3">
      <c r="A8809">
        <v>100067</v>
      </c>
      <c r="B8809">
        <v>230922</v>
      </c>
      <c r="C8809" s="3">
        <v>44130.865277777775</v>
      </c>
      <c r="D8809">
        <v>3</v>
      </c>
      <c r="E8809">
        <v>2</v>
      </c>
      <c r="F8809" t="s">
        <v>26</v>
      </c>
      <c r="G8809">
        <v>2</v>
      </c>
      <c r="H8809">
        <v>70.671880000000002</v>
      </c>
      <c r="I8809">
        <v>26.01172</v>
      </c>
      <c r="J8809">
        <v>1.203125</v>
      </c>
      <c r="K8809">
        <v>92.039060000000006</v>
      </c>
      <c r="L8809" s="3">
        <v>44130.616666666669</v>
      </c>
      <c r="M8809">
        <v>17.18</v>
      </c>
      <c r="N8809" t="s">
        <v>28</v>
      </c>
      <c r="P8809">
        <f>(C8809-Key!$B$1)*24</f>
        <v>5.71666666661622</v>
      </c>
      <c r="Q8809">
        <f>(Key!$B$2-'17.1'!C8809)*24</f>
        <v>-2.7666666666045785</v>
      </c>
      <c r="R8809" s="3">
        <f>C8809-(M8809-Key!$B$5)/(24*Key!$B$6)</f>
        <v>44130.851462962957</v>
      </c>
      <c r="S8809">
        <f>M8809-Key!$B$5</f>
        <v>14.92</v>
      </c>
      <c r="T8809" s="2">
        <f t="shared" si="685"/>
        <v>44129.868055555555</v>
      </c>
      <c r="U8809" t="str">
        <f t="shared" si="686"/>
        <v>10-25-2020 20:50</v>
      </c>
      <c r="V8809">
        <f>IFERROR(IF(W8809=Z8809,VLOOKUP($U8809,[1]C8842!$G$2:$M$145,3,FALSE),0),0)</f>
        <v>0</v>
      </c>
      <c r="W8809">
        <f>VLOOKUP(RIGHT($V$1,5),Key!$A$9:$B$14,2,FALSE)</f>
        <v>10.199999999999999</v>
      </c>
      <c r="X8809">
        <f t="shared" si="689"/>
        <v>0</v>
      </c>
      <c r="Y8809">
        <f>VLOOKUP(RIGHT($X$1,5),Key!$A$9:$B$14,2,FALSE)</f>
        <v>3.7</v>
      </c>
      <c r="Z8809">
        <f t="shared" si="687"/>
        <v>10.199999999999999</v>
      </c>
      <c r="AA8809">
        <f t="shared" si="688"/>
        <v>0</v>
      </c>
    </row>
    <row r="8810" spans="1:27" x14ac:dyDescent="0.3">
      <c r="A8810">
        <v>100067</v>
      </c>
      <c r="B8810">
        <v>230922</v>
      </c>
      <c r="C8810" s="3">
        <v>44130.865277777775</v>
      </c>
      <c r="D8810">
        <v>3</v>
      </c>
      <c r="E8810">
        <v>2</v>
      </c>
      <c r="F8810" t="s">
        <v>26</v>
      </c>
      <c r="G8810">
        <v>2</v>
      </c>
      <c r="H8810">
        <v>68.347660000000005</v>
      </c>
      <c r="I8810">
        <v>22.757809999999999</v>
      </c>
      <c r="J8810">
        <v>1.1171880000000001</v>
      </c>
      <c r="K8810">
        <v>92.039060000000006</v>
      </c>
      <c r="L8810" s="3">
        <v>44130.616666666669</v>
      </c>
      <c r="M8810">
        <v>17.18</v>
      </c>
      <c r="N8810" t="s">
        <v>28</v>
      </c>
      <c r="P8810">
        <f>(C8810-Key!$B$1)*24</f>
        <v>5.71666666661622</v>
      </c>
      <c r="Q8810">
        <f>(Key!$B$2-'17.1'!C8810)*24</f>
        <v>-2.7666666666045785</v>
      </c>
      <c r="R8810" s="3">
        <f>C8810-(M8810-Key!$B$5)/(24*Key!$B$6)</f>
        <v>44130.851462962957</v>
      </c>
      <c r="S8810">
        <f>M8810-Key!$B$5</f>
        <v>14.92</v>
      </c>
      <c r="T8810" s="2">
        <f t="shared" si="685"/>
        <v>44129.868055555555</v>
      </c>
      <c r="U8810" t="str">
        <f t="shared" si="686"/>
        <v>10-25-2020 20:50</v>
      </c>
      <c r="V8810">
        <f>IFERROR(IF(W8810=Z8810,VLOOKUP($U8810,[1]C8842!$G$2:$M$145,3,FALSE),0),0)</f>
        <v>0</v>
      </c>
      <c r="W8810">
        <f>VLOOKUP(RIGHT($V$1,5),Key!$A$9:$B$14,2,FALSE)</f>
        <v>10.199999999999999</v>
      </c>
      <c r="X8810">
        <f t="shared" si="689"/>
        <v>0</v>
      </c>
      <c r="Y8810">
        <f>VLOOKUP(RIGHT($X$1,5),Key!$A$9:$B$14,2,FALSE)</f>
        <v>3.7</v>
      </c>
      <c r="Z8810">
        <f t="shared" si="687"/>
        <v>10.199999999999999</v>
      </c>
      <c r="AA8810">
        <f t="shared" si="688"/>
        <v>0</v>
      </c>
    </row>
    <row r="8811" spans="1:27" x14ac:dyDescent="0.3">
      <c r="A8811">
        <v>100067</v>
      </c>
      <c r="B8811">
        <v>230922</v>
      </c>
      <c r="C8811" s="3">
        <v>44130.865277777775</v>
      </c>
      <c r="D8811">
        <v>1</v>
      </c>
      <c r="E8811">
        <v>1</v>
      </c>
      <c r="F8811" t="s">
        <v>25</v>
      </c>
      <c r="G8811">
        <v>2</v>
      </c>
      <c r="H8811">
        <v>70.335939999999994</v>
      </c>
      <c r="I8811">
        <v>20.79297</v>
      </c>
      <c r="J8811">
        <v>1.011719</v>
      </c>
      <c r="K8811">
        <v>58.023440000000001</v>
      </c>
      <c r="L8811" s="3">
        <v>44130.616666666669</v>
      </c>
      <c r="M8811">
        <v>17.18</v>
      </c>
      <c r="N8811" t="s">
        <v>28</v>
      </c>
      <c r="P8811">
        <f>(C8811-Key!$B$1)*24</f>
        <v>5.71666666661622</v>
      </c>
      <c r="Q8811">
        <f>(Key!$B$2-'17.1'!C8811)*24</f>
        <v>-2.7666666666045785</v>
      </c>
      <c r="R8811" s="3">
        <f>C8811-(M8811-Key!$B$5)/(24*Key!$B$6)</f>
        <v>44130.851462962957</v>
      </c>
      <c r="S8811">
        <f>M8811-Key!$B$5</f>
        <v>14.92</v>
      </c>
      <c r="T8811" s="2">
        <f t="shared" si="685"/>
        <v>44129.868055555555</v>
      </c>
      <c r="U8811" t="str">
        <f t="shared" si="686"/>
        <v>10-25-2020 20:50</v>
      </c>
      <c r="V8811">
        <f>IFERROR(IF(W8811=Z8811,VLOOKUP($U8811,[1]C8842!$G$2:$M$145,3,FALSE),0),0)</f>
        <v>0</v>
      </c>
      <c r="W8811">
        <f>VLOOKUP(RIGHT($V$1,5),Key!$A$9:$B$14,2,FALSE)</f>
        <v>10.199999999999999</v>
      </c>
      <c r="X8811">
        <f t="shared" si="689"/>
        <v>0</v>
      </c>
      <c r="Y8811">
        <f>VLOOKUP(RIGHT($X$1,5),Key!$A$9:$B$14,2,FALSE)</f>
        <v>3.7</v>
      </c>
      <c r="Z8811">
        <f t="shared" si="687"/>
        <v>10.199999999999999</v>
      </c>
      <c r="AA8811">
        <f t="shared" si="688"/>
        <v>0</v>
      </c>
    </row>
    <row r="8812" spans="1:27" x14ac:dyDescent="0.3">
      <c r="A8812">
        <v>100067</v>
      </c>
      <c r="B8812">
        <v>230922</v>
      </c>
      <c r="C8812" s="3">
        <v>44130.865277777775</v>
      </c>
      <c r="D8812">
        <v>3</v>
      </c>
      <c r="E8812">
        <v>2</v>
      </c>
      <c r="F8812" t="s">
        <v>26</v>
      </c>
      <c r="G8812">
        <v>1</v>
      </c>
      <c r="H8812">
        <v>64.113280000000003</v>
      </c>
      <c r="I8812">
        <v>15.19922</v>
      </c>
      <c r="J8812">
        <v>0.87890630000000003</v>
      </c>
      <c r="K8812">
        <v>94.039060000000006</v>
      </c>
      <c r="L8812" s="3">
        <v>44130.616666666669</v>
      </c>
      <c r="M8812">
        <v>17.18</v>
      </c>
      <c r="N8812" t="s">
        <v>28</v>
      </c>
      <c r="P8812">
        <f>(C8812-Key!$B$1)*24</f>
        <v>5.71666666661622</v>
      </c>
      <c r="Q8812">
        <f>(Key!$B$2-'17.1'!C8812)*24</f>
        <v>-2.7666666666045785</v>
      </c>
      <c r="R8812" s="3">
        <f>C8812-(M8812-Key!$B$5)/(24*Key!$B$6)</f>
        <v>44130.851462962957</v>
      </c>
      <c r="S8812">
        <f>M8812-Key!$B$5</f>
        <v>14.92</v>
      </c>
      <c r="T8812" s="2">
        <f t="shared" si="685"/>
        <v>44129.868055555555</v>
      </c>
      <c r="U8812" t="str">
        <f t="shared" si="686"/>
        <v>10-25-2020 20:50</v>
      </c>
      <c r="V8812">
        <f>IFERROR(IF(W8812=Z8812,VLOOKUP($U8812,[1]C8842!$G$2:$M$145,3,FALSE),0),0)</f>
        <v>0</v>
      </c>
      <c r="W8812">
        <f>VLOOKUP(RIGHT($V$1,5),Key!$A$9:$B$14,2,FALSE)</f>
        <v>10.199999999999999</v>
      </c>
      <c r="X8812">
        <f t="shared" si="689"/>
        <v>0</v>
      </c>
      <c r="Y8812">
        <f>VLOOKUP(RIGHT($X$1,5),Key!$A$9:$B$14,2,FALSE)</f>
        <v>3.7</v>
      </c>
      <c r="Z8812">
        <f t="shared" si="687"/>
        <v>10.199999999999999</v>
      </c>
      <c r="AA8812">
        <f t="shared" si="688"/>
        <v>0</v>
      </c>
    </row>
    <row r="8813" spans="1:27" x14ac:dyDescent="0.3">
      <c r="A8813">
        <v>100067</v>
      </c>
      <c r="B8813">
        <v>230922</v>
      </c>
      <c r="C8813" s="3">
        <v>44130.865277777775</v>
      </c>
      <c r="D8813">
        <v>3</v>
      </c>
      <c r="E8813">
        <v>2</v>
      </c>
      <c r="F8813" t="s">
        <v>26</v>
      </c>
      <c r="G8813">
        <v>1</v>
      </c>
      <c r="H8813">
        <v>67.222660000000005</v>
      </c>
      <c r="I8813">
        <v>14.94922</v>
      </c>
      <c r="J8813">
        <v>0.828125</v>
      </c>
      <c r="K8813">
        <v>93.039060000000006</v>
      </c>
      <c r="L8813" s="3">
        <v>44130.616666666669</v>
      </c>
      <c r="M8813">
        <v>17.18</v>
      </c>
      <c r="N8813" t="s">
        <v>28</v>
      </c>
      <c r="P8813">
        <f>(C8813-Key!$B$1)*24</f>
        <v>5.71666666661622</v>
      </c>
      <c r="Q8813">
        <f>(Key!$B$2-'17.1'!C8813)*24</f>
        <v>-2.7666666666045785</v>
      </c>
      <c r="R8813" s="3">
        <f>C8813-(M8813-Key!$B$5)/(24*Key!$B$6)</f>
        <v>44130.851462962957</v>
      </c>
      <c r="S8813">
        <f>M8813-Key!$B$5</f>
        <v>14.92</v>
      </c>
      <c r="T8813" s="2">
        <f t="shared" si="685"/>
        <v>44129.868055555555</v>
      </c>
      <c r="U8813" t="str">
        <f t="shared" si="686"/>
        <v>10-25-2020 20:50</v>
      </c>
      <c r="V8813">
        <f>IFERROR(IF(W8813=Z8813,VLOOKUP($U8813,[1]C8842!$G$2:$M$145,3,FALSE),0),0)</f>
        <v>0</v>
      </c>
      <c r="W8813">
        <f>VLOOKUP(RIGHT($V$1,5),Key!$A$9:$B$14,2,FALSE)</f>
        <v>10.199999999999999</v>
      </c>
      <c r="X8813">
        <f t="shared" si="689"/>
        <v>0</v>
      </c>
      <c r="Y8813">
        <f>VLOOKUP(RIGHT($X$1,5),Key!$A$9:$B$14,2,FALSE)</f>
        <v>3.7</v>
      </c>
      <c r="Z8813">
        <f t="shared" si="687"/>
        <v>10.199999999999999</v>
      </c>
      <c r="AA8813">
        <f t="shared" si="688"/>
        <v>0</v>
      </c>
    </row>
    <row r="8814" spans="1:27" x14ac:dyDescent="0.3">
      <c r="A8814">
        <v>100067</v>
      </c>
      <c r="B8814">
        <v>230922</v>
      </c>
      <c r="C8814" s="3">
        <v>44130.865277777775</v>
      </c>
      <c r="D8814">
        <v>0</v>
      </c>
      <c r="E8814">
        <v>2</v>
      </c>
      <c r="F8814" t="s">
        <v>25</v>
      </c>
      <c r="G8814">
        <v>3</v>
      </c>
      <c r="H8814">
        <v>57.132809999999999</v>
      </c>
      <c r="I8814">
        <v>44.574219999999997</v>
      </c>
      <c r="J8814">
        <v>2.3554689999999998</v>
      </c>
      <c r="K8814">
        <v>46.019530000000003</v>
      </c>
      <c r="L8814" s="3">
        <v>44130.616666666669</v>
      </c>
      <c r="M8814">
        <v>17.18</v>
      </c>
      <c r="N8814" t="s">
        <v>28</v>
      </c>
      <c r="P8814">
        <f>(C8814-Key!$B$1)*24</f>
        <v>5.71666666661622</v>
      </c>
      <c r="Q8814">
        <f>(Key!$B$2-'17.1'!C8814)*24</f>
        <v>-2.7666666666045785</v>
      </c>
      <c r="R8814" s="3">
        <f>C8814-(M8814-Key!$B$5)/(24*Key!$B$6)</f>
        <v>44130.851462962957</v>
      </c>
      <c r="S8814">
        <f>M8814-Key!$B$5</f>
        <v>14.92</v>
      </c>
      <c r="T8814" s="2">
        <f t="shared" si="685"/>
        <v>44129.868055555555</v>
      </c>
      <c r="U8814" t="str">
        <f t="shared" si="686"/>
        <v>10-25-2020 20:50</v>
      </c>
      <c r="V8814">
        <f>IFERROR(IF(W8814=Z8814,VLOOKUP($U8814,[1]C8842!$G$2:$M$145,3,FALSE),0),0)</f>
        <v>0</v>
      </c>
      <c r="W8814">
        <f>VLOOKUP(RIGHT($V$1,5),Key!$A$9:$B$14,2,FALSE)</f>
        <v>10.199999999999999</v>
      </c>
      <c r="X8814">
        <f t="shared" si="689"/>
        <v>0</v>
      </c>
      <c r="Y8814">
        <f>VLOOKUP(RIGHT($X$1,5),Key!$A$9:$B$14,2,FALSE)</f>
        <v>3.7</v>
      </c>
      <c r="Z8814">
        <f t="shared" si="687"/>
        <v>10.199999999999999</v>
      </c>
      <c r="AA8814">
        <f t="shared" si="688"/>
        <v>0</v>
      </c>
    </row>
    <row r="8815" spans="1:27" x14ac:dyDescent="0.3">
      <c r="A8815">
        <v>100067</v>
      </c>
      <c r="B8815">
        <v>230922</v>
      </c>
      <c r="C8815" s="3">
        <v>44130.865277777775</v>
      </c>
      <c r="D8815">
        <v>3</v>
      </c>
      <c r="E8815">
        <v>2</v>
      </c>
      <c r="F8815" t="s">
        <v>26</v>
      </c>
      <c r="G8815">
        <v>1</v>
      </c>
      <c r="H8815">
        <v>63.316409999999998</v>
      </c>
      <c r="I8815">
        <v>19.347660000000001</v>
      </c>
      <c r="J8815">
        <v>1.0625</v>
      </c>
      <c r="K8815">
        <v>92.039060000000006</v>
      </c>
      <c r="L8815" s="3">
        <v>44130.616666666669</v>
      </c>
      <c r="M8815">
        <v>17.18</v>
      </c>
      <c r="N8815" t="s">
        <v>28</v>
      </c>
      <c r="P8815">
        <f>(C8815-Key!$B$1)*24</f>
        <v>5.71666666661622</v>
      </c>
      <c r="Q8815">
        <f>(Key!$B$2-'17.1'!C8815)*24</f>
        <v>-2.7666666666045785</v>
      </c>
      <c r="R8815" s="3">
        <f>C8815-(M8815-Key!$B$5)/(24*Key!$B$6)</f>
        <v>44130.851462962957</v>
      </c>
      <c r="S8815">
        <f>M8815-Key!$B$5</f>
        <v>14.92</v>
      </c>
      <c r="T8815" s="2">
        <f t="shared" si="685"/>
        <v>44129.868055555555</v>
      </c>
      <c r="U8815" t="str">
        <f t="shared" si="686"/>
        <v>10-25-2020 20:50</v>
      </c>
      <c r="V8815">
        <f>IFERROR(IF(W8815=Z8815,VLOOKUP($U8815,[1]C8842!$G$2:$M$145,3,FALSE),0),0)</f>
        <v>0</v>
      </c>
      <c r="W8815">
        <f>VLOOKUP(RIGHT($V$1,5),Key!$A$9:$B$14,2,FALSE)</f>
        <v>10.199999999999999</v>
      </c>
      <c r="X8815">
        <f t="shared" si="689"/>
        <v>0</v>
      </c>
      <c r="Y8815">
        <f>VLOOKUP(RIGHT($X$1,5),Key!$A$9:$B$14,2,FALSE)</f>
        <v>3.7</v>
      </c>
      <c r="Z8815">
        <f t="shared" si="687"/>
        <v>10.199999999999999</v>
      </c>
      <c r="AA8815">
        <f t="shared" si="688"/>
        <v>0</v>
      </c>
    </row>
    <row r="8816" spans="1:27" x14ac:dyDescent="0.3">
      <c r="A8816">
        <v>100067</v>
      </c>
      <c r="B8816">
        <v>230922</v>
      </c>
      <c r="C8816" s="3">
        <v>44130.865277777775</v>
      </c>
      <c r="D8816">
        <v>0</v>
      </c>
      <c r="E8816">
        <v>2</v>
      </c>
      <c r="F8816" t="s">
        <v>25</v>
      </c>
      <c r="G8816">
        <v>4</v>
      </c>
      <c r="H8816">
        <v>53.300780000000003</v>
      </c>
      <c r="I8816">
        <v>70.429689999999994</v>
      </c>
      <c r="J8816">
        <v>3.8164060000000002</v>
      </c>
      <c r="K8816">
        <v>46.019530000000003</v>
      </c>
      <c r="L8816" s="3">
        <v>44130.616666666669</v>
      </c>
      <c r="M8816">
        <v>17.18</v>
      </c>
      <c r="N8816" t="s">
        <v>28</v>
      </c>
      <c r="P8816">
        <f>(C8816-Key!$B$1)*24</f>
        <v>5.71666666661622</v>
      </c>
      <c r="Q8816">
        <f>(Key!$B$2-'17.1'!C8816)*24</f>
        <v>-2.7666666666045785</v>
      </c>
      <c r="R8816" s="3">
        <f>C8816-(M8816-Key!$B$5)/(24*Key!$B$6)</f>
        <v>44130.851462962957</v>
      </c>
      <c r="S8816">
        <f>M8816-Key!$B$5</f>
        <v>14.92</v>
      </c>
      <c r="T8816" s="2">
        <f t="shared" si="685"/>
        <v>44129.868055555555</v>
      </c>
      <c r="U8816" t="str">
        <f t="shared" si="686"/>
        <v>10-25-2020 20:50</v>
      </c>
      <c r="V8816">
        <f>IFERROR(IF(W8816=Z8816,VLOOKUP($U8816,[1]C8842!$G$2:$M$145,3,FALSE),0),0)</f>
        <v>0</v>
      </c>
      <c r="W8816">
        <f>VLOOKUP(RIGHT($V$1,5),Key!$A$9:$B$14,2,FALSE)</f>
        <v>10.199999999999999</v>
      </c>
      <c r="X8816">
        <f t="shared" si="689"/>
        <v>0</v>
      </c>
      <c r="Y8816">
        <f>VLOOKUP(RIGHT($X$1,5),Key!$A$9:$B$14,2,FALSE)</f>
        <v>3.7</v>
      </c>
      <c r="Z8816">
        <f t="shared" si="687"/>
        <v>10.199999999999999</v>
      </c>
      <c r="AA8816">
        <f t="shared" si="688"/>
        <v>0</v>
      </c>
    </row>
    <row r="8817" spans="1:27" x14ac:dyDescent="0.3">
      <c r="A8817">
        <v>100067</v>
      </c>
      <c r="B8817">
        <v>230922</v>
      </c>
      <c r="C8817" s="3">
        <v>44130.865277777775</v>
      </c>
      <c r="D8817">
        <v>1</v>
      </c>
      <c r="E8817">
        <v>1</v>
      </c>
      <c r="F8817" t="s">
        <v>25</v>
      </c>
      <c r="G8817">
        <v>1</v>
      </c>
      <c r="H8817">
        <v>73.992189999999994</v>
      </c>
      <c r="I8817">
        <v>14.64063</v>
      </c>
      <c r="J8817">
        <v>0.73828130000000003</v>
      </c>
      <c r="K8817">
        <v>59.023440000000001</v>
      </c>
      <c r="L8817" s="3">
        <v>44130.616666666669</v>
      </c>
      <c r="M8817">
        <v>17.18</v>
      </c>
      <c r="N8817" t="s">
        <v>28</v>
      </c>
      <c r="P8817">
        <f>(C8817-Key!$B$1)*24</f>
        <v>5.71666666661622</v>
      </c>
      <c r="Q8817">
        <f>(Key!$B$2-'17.1'!C8817)*24</f>
        <v>-2.7666666666045785</v>
      </c>
      <c r="R8817" s="3">
        <f>C8817-(M8817-Key!$B$5)/(24*Key!$B$6)</f>
        <v>44130.851462962957</v>
      </c>
      <c r="S8817">
        <f>M8817-Key!$B$5</f>
        <v>14.92</v>
      </c>
      <c r="T8817" s="2">
        <f t="shared" si="685"/>
        <v>44129.868055555555</v>
      </c>
      <c r="U8817" t="str">
        <f t="shared" si="686"/>
        <v>10-25-2020 20:50</v>
      </c>
      <c r="V8817">
        <f>IFERROR(IF(W8817=Z8817,VLOOKUP($U8817,[1]C8842!$G$2:$M$145,3,FALSE),0),0)</f>
        <v>0</v>
      </c>
      <c r="W8817">
        <f>VLOOKUP(RIGHT($V$1,5),Key!$A$9:$B$14,2,FALSE)</f>
        <v>10.199999999999999</v>
      </c>
      <c r="X8817">
        <f t="shared" si="689"/>
        <v>0</v>
      </c>
      <c r="Y8817">
        <f>VLOOKUP(RIGHT($X$1,5),Key!$A$9:$B$14,2,FALSE)</f>
        <v>3.7</v>
      </c>
      <c r="Z8817">
        <f t="shared" si="687"/>
        <v>10.199999999999999</v>
      </c>
      <c r="AA8817">
        <f t="shared" si="688"/>
        <v>0</v>
      </c>
    </row>
    <row r="8818" spans="1:27" x14ac:dyDescent="0.3">
      <c r="A8818">
        <v>100067</v>
      </c>
      <c r="B8818">
        <v>230922</v>
      </c>
      <c r="C8818" s="3">
        <v>44130.865277777775</v>
      </c>
      <c r="D8818">
        <v>3</v>
      </c>
      <c r="E8818">
        <v>2</v>
      </c>
      <c r="F8818" t="s">
        <v>26</v>
      </c>
      <c r="G8818">
        <v>2</v>
      </c>
      <c r="H8818">
        <v>71.398439999999994</v>
      </c>
      <c r="I8818">
        <v>20.617190000000001</v>
      </c>
      <c r="J8818">
        <v>0.98828130000000003</v>
      </c>
      <c r="K8818">
        <v>96.039060000000006</v>
      </c>
      <c r="L8818" s="3">
        <v>44130.616666666669</v>
      </c>
      <c r="M8818">
        <v>17.18</v>
      </c>
      <c r="N8818" t="s">
        <v>28</v>
      </c>
      <c r="P8818">
        <f>(C8818-Key!$B$1)*24</f>
        <v>5.71666666661622</v>
      </c>
      <c r="Q8818">
        <f>(Key!$B$2-'17.1'!C8818)*24</f>
        <v>-2.7666666666045785</v>
      </c>
      <c r="R8818" s="3">
        <f>C8818-(M8818-Key!$B$5)/(24*Key!$B$6)</f>
        <v>44130.851462962957</v>
      </c>
      <c r="S8818">
        <f>M8818-Key!$B$5</f>
        <v>14.92</v>
      </c>
      <c r="T8818" s="2">
        <f t="shared" si="685"/>
        <v>44129.868055555555</v>
      </c>
      <c r="U8818" t="str">
        <f t="shared" si="686"/>
        <v>10-25-2020 20:50</v>
      </c>
      <c r="V8818">
        <f>IFERROR(IF(W8818=Z8818,VLOOKUP($U8818,[1]C8842!$G$2:$M$145,3,FALSE),0),0)</f>
        <v>0</v>
      </c>
      <c r="W8818">
        <f>VLOOKUP(RIGHT($V$1,5),Key!$A$9:$B$14,2,FALSE)</f>
        <v>10.199999999999999</v>
      </c>
      <c r="X8818">
        <f t="shared" si="689"/>
        <v>0</v>
      </c>
      <c r="Y8818">
        <f>VLOOKUP(RIGHT($X$1,5),Key!$A$9:$B$14,2,FALSE)</f>
        <v>3.7</v>
      </c>
      <c r="Z8818">
        <f t="shared" si="687"/>
        <v>10.199999999999999</v>
      </c>
      <c r="AA8818">
        <f t="shared" si="688"/>
        <v>0</v>
      </c>
    </row>
    <row r="8819" spans="1:27" x14ac:dyDescent="0.3">
      <c r="A8819">
        <v>100067</v>
      </c>
      <c r="B8819">
        <v>230922</v>
      </c>
      <c r="C8819" s="3">
        <v>44130.865277777775</v>
      </c>
      <c r="D8819">
        <v>0</v>
      </c>
      <c r="E8819">
        <v>2</v>
      </c>
      <c r="F8819" t="s">
        <v>25</v>
      </c>
      <c r="G8819">
        <v>4</v>
      </c>
      <c r="H8819">
        <v>52.910159999999998</v>
      </c>
      <c r="I8819">
        <v>74.402339999999995</v>
      </c>
      <c r="J8819">
        <v>4.0429690000000003</v>
      </c>
      <c r="K8819">
        <v>46.019530000000003</v>
      </c>
      <c r="L8819" s="3">
        <v>44130.616666666669</v>
      </c>
      <c r="M8819">
        <v>17.18</v>
      </c>
      <c r="N8819" t="s">
        <v>28</v>
      </c>
      <c r="P8819">
        <f>(C8819-Key!$B$1)*24</f>
        <v>5.71666666661622</v>
      </c>
      <c r="Q8819">
        <f>(Key!$B$2-'17.1'!C8819)*24</f>
        <v>-2.7666666666045785</v>
      </c>
      <c r="R8819" s="3">
        <f>C8819-(M8819-Key!$B$5)/(24*Key!$B$6)</f>
        <v>44130.851462962957</v>
      </c>
      <c r="S8819">
        <f>M8819-Key!$B$5</f>
        <v>14.92</v>
      </c>
      <c r="T8819" s="2">
        <f t="shared" si="685"/>
        <v>44129.868055555555</v>
      </c>
      <c r="U8819" t="str">
        <f t="shared" si="686"/>
        <v>10-25-2020 20:50</v>
      </c>
      <c r="V8819">
        <f>IFERROR(IF(W8819=Z8819,VLOOKUP($U8819,[1]C8842!$G$2:$M$145,3,FALSE),0),0)</f>
        <v>0</v>
      </c>
      <c r="W8819">
        <f>VLOOKUP(RIGHT($V$1,5),Key!$A$9:$B$14,2,FALSE)</f>
        <v>10.199999999999999</v>
      </c>
      <c r="X8819">
        <f t="shared" si="689"/>
        <v>0</v>
      </c>
      <c r="Y8819">
        <f>VLOOKUP(RIGHT($X$1,5),Key!$A$9:$B$14,2,FALSE)</f>
        <v>3.7</v>
      </c>
      <c r="Z8819">
        <f t="shared" si="687"/>
        <v>10.199999999999999</v>
      </c>
      <c r="AA8819">
        <f t="shared" si="688"/>
        <v>0</v>
      </c>
    </row>
    <row r="8820" spans="1:27" x14ac:dyDescent="0.3">
      <c r="A8820">
        <v>100067</v>
      </c>
      <c r="B8820">
        <v>230922</v>
      </c>
      <c r="C8820" s="3">
        <v>44130.865277777775</v>
      </c>
      <c r="D8820">
        <v>3</v>
      </c>
      <c r="E8820">
        <v>2</v>
      </c>
      <c r="F8820" t="s">
        <v>26</v>
      </c>
      <c r="G8820">
        <v>1</v>
      </c>
      <c r="H8820">
        <v>67.703130000000002</v>
      </c>
      <c r="I8820">
        <v>16.402339999999999</v>
      </c>
      <c r="J8820">
        <v>0.87890630000000003</v>
      </c>
      <c r="K8820">
        <v>92.039060000000006</v>
      </c>
      <c r="L8820" s="3">
        <v>44130.616666666669</v>
      </c>
      <c r="M8820">
        <v>17.18</v>
      </c>
      <c r="N8820" t="s">
        <v>28</v>
      </c>
      <c r="P8820">
        <f>(C8820-Key!$B$1)*24</f>
        <v>5.71666666661622</v>
      </c>
      <c r="Q8820">
        <f>(Key!$B$2-'17.1'!C8820)*24</f>
        <v>-2.7666666666045785</v>
      </c>
      <c r="R8820" s="3">
        <f>C8820-(M8820-Key!$B$5)/(24*Key!$B$6)</f>
        <v>44130.851462962957</v>
      </c>
      <c r="S8820">
        <f>M8820-Key!$B$5</f>
        <v>14.92</v>
      </c>
      <c r="T8820" s="2">
        <f t="shared" si="685"/>
        <v>44129.868055555555</v>
      </c>
      <c r="U8820" t="str">
        <f t="shared" si="686"/>
        <v>10-25-2020 20:50</v>
      </c>
      <c r="V8820">
        <f>IFERROR(IF(W8820=Z8820,VLOOKUP($U8820,[1]C8842!$G$2:$M$145,3,FALSE),0),0)</f>
        <v>0</v>
      </c>
      <c r="W8820">
        <f>VLOOKUP(RIGHT($V$1,5),Key!$A$9:$B$14,2,FALSE)</f>
        <v>10.199999999999999</v>
      </c>
      <c r="X8820">
        <f t="shared" si="689"/>
        <v>0</v>
      </c>
      <c r="Y8820">
        <f>VLOOKUP(RIGHT($X$1,5),Key!$A$9:$B$14,2,FALSE)</f>
        <v>3.7</v>
      </c>
      <c r="Z8820">
        <f t="shared" si="687"/>
        <v>10.199999999999999</v>
      </c>
      <c r="AA8820">
        <f t="shared" si="688"/>
        <v>0</v>
      </c>
    </row>
    <row r="8821" spans="1:27" x14ac:dyDescent="0.3">
      <c r="A8821">
        <v>100067</v>
      </c>
      <c r="B8821">
        <v>230922</v>
      </c>
      <c r="C8821" s="3">
        <v>44130.865277777775</v>
      </c>
      <c r="D8821">
        <v>0</v>
      </c>
      <c r="E8821">
        <v>2</v>
      </c>
      <c r="F8821" t="s">
        <v>25</v>
      </c>
      <c r="G8821">
        <v>1</v>
      </c>
      <c r="H8821">
        <v>58.710940000000001</v>
      </c>
      <c r="I8821">
        <v>19.523440000000001</v>
      </c>
      <c r="J8821">
        <v>1.15625</v>
      </c>
      <c r="K8821">
        <v>46.019530000000003</v>
      </c>
      <c r="L8821" s="3">
        <v>44130.616666666669</v>
      </c>
      <c r="M8821">
        <v>17.18</v>
      </c>
      <c r="N8821" t="s">
        <v>28</v>
      </c>
      <c r="P8821">
        <f>(C8821-Key!$B$1)*24</f>
        <v>5.71666666661622</v>
      </c>
      <c r="Q8821">
        <f>(Key!$B$2-'17.1'!C8821)*24</f>
        <v>-2.7666666666045785</v>
      </c>
      <c r="R8821" s="3">
        <f>C8821-(M8821-Key!$B$5)/(24*Key!$B$6)</f>
        <v>44130.851462962957</v>
      </c>
      <c r="S8821">
        <f>M8821-Key!$B$5</f>
        <v>14.92</v>
      </c>
      <c r="T8821" s="2">
        <f t="shared" si="685"/>
        <v>44129.868055555555</v>
      </c>
      <c r="U8821" t="str">
        <f t="shared" si="686"/>
        <v>10-25-2020 20:50</v>
      </c>
      <c r="V8821">
        <f>IFERROR(IF(W8821=Z8821,VLOOKUP($U8821,[1]C8842!$G$2:$M$145,3,FALSE),0),0)</f>
        <v>0</v>
      </c>
      <c r="W8821">
        <f>VLOOKUP(RIGHT($V$1,5),Key!$A$9:$B$14,2,FALSE)</f>
        <v>10.199999999999999</v>
      </c>
      <c r="X8821">
        <f t="shared" si="689"/>
        <v>0</v>
      </c>
      <c r="Y8821">
        <f>VLOOKUP(RIGHT($X$1,5),Key!$A$9:$B$14,2,FALSE)</f>
        <v>3.7</v>
      </c>
      <c r="Z8821">
        <f t="shared" si="687"/>
        <v>10.199999999999999</v>
      </c>
      <c r="AA8821">
        <f t="shared" si="688"/>
        <v>0</v>
      </c>
    </row>
    <row r="8822" spans="1:27" x14ac:dyDescent="0.3">
      <c r="A8822">
        <v>100067</v>
      </c>
      <c r="B8822">
        <v>230922</v>
      </c>
      <c r="C8822" s="3">
        <v>44130.865972222222</v>
      </c>
      <c r="D8822">
        <v>2</v>
      </c>
      <c r="E8822">
        <v>1</v>
      </c>
      <c r="F8822" t="s">
        <v>26</v>
      </c>
      <c r="G8822">
        <v>1</v>
      </c>
      <c r="H8822">
        <v>72.851560000000006</v>
      </c>
      <c r="I8822">
        <v>19.67578</v>
      </c>
      <c r="J8822">
        <v>0.9375</v>
      </c>
      <c r="K8822">
        <v>81.035160000000005</v>
      </c>
      <c r="L8822" s="3">
        <v>44130.616666666669</v>
      </c>
      <c r="M8822">
        <v>17.18</v>
      </c>
      <c r="N8822" t="s">
        <v>28</v>
      </c>
      <c r="P8822">
        <f>(C8822-Key!$B$1)*24</f>
        <v>5.7333333333372138</v>
      </c>
      <c r="Q8822">
        <f>(Key!$B$2-'17.1'!C8822)*24</f>
        <v>-2.7833333333255723</v>
      </c>
      <c r="R8822" s="3">
        <f>C8822-(M8822-Key!$B$5)/(24*Key!$B$6)</f>
        <v>44130.852157407404</v>
      </c>
      <c r="S8822">
        <f>M8822-Key!$B$5</f>
        <v>14.92</v>
      </c>
      <c r="T8822" s="2">
        <f t="shared" si="685"/>
        <v>44129.868055555555</v>
      </c>
      <c r="U8822" t="str">
        <f t="shared" si="686"/>
        <v>10-25-2020 20:50</v>
      </c>
      <c r="V8822">
        <f>IFERROR(IF(W8822=Z8822,VLOOKUP($U8822,[1]C8842!$G$2:$M$145,3,FALSE),0),0)</f>
        <v>0</v>
      </c>
      <c r="W8822">
        <f>VLOOKUP(RIGHT($V$1,5),Key!$A$9:$B$14,2,FALSE)</f>
        <v>10.199999999999999</v>
      </c>
      <c r="X8822">
        <f t="shared" si="689"/>
        <v>0</v>
      </c>
      <c r="Y8822">
        <f>VLOOKUP(RIGHT($X$1,5),Key!$A$9:$B$14,2,FALSE)</f>
        <v>3.7</v>
      </c>
      <c r="Z8822">
        <f t="shared" si="687"/>
        <v>10.199999999999999</v>
      </c>
      <c r="AA8822">
        <f t="shared" si="688"/>
        <v>0</v>
      </c>
    </row>
    <row r="8823" spans="1:27" x14ac:dyDescent="0.3">
      <c r="A8823">
        <v>100067</v>
      </c>
      <c r="B8823">
        <v>230922</v>
      </c>
      <c r="C8823" s="3">
        <v>44130.865972222222</v>
      </c>
      <c r="D8823">
        <v>3</v>
      </c>
      <c r="E8823">
        <v>2</v>
      </c>
      <c r="F8823" t="s">
        <v>26</v>
      </c>
      <c r="G8823">
        <v>1</v>
      </c>
      <c r="H8823">
        <v>71.480469999999997</v>
      </c>
      <c r="I8823">
        <v>19.070309999999999</v>
      </c>
      <c r="J8823">
        <v>0.93359380000000003</v>
      </c>
      <c r="K8823">
        <v>94.039060000000006</v>
      </c>
      <c r="L8823" s="3">
        <v>44130.616666666669</v>
      </c>
      <c r="M8823">
        <v>17.18</v>
      </c>
      <c r="N8823" t="s">
        <v>28</v>
      </c>
      <c r="P8823">
        <f>(C8823-Key!$B$1)*24</f>
        <v>5.7333333333372138</v>
      </c>
      <c r="Q8823">
        <f>(Key!$B$2-'17.1'!C8823)*24</f>
        <v>-2.7833333333255723</v>
      </c>
      <c r="R8823" s="3">
        <f>C8823-(M8823-Key!$B$5)/(24*Key!$B$6)</f>
        <v>44130.852157407404</v>
      </c>
      <c r="S8823">
        <f>M8823-Key!$B$5</f>
        <v>14.92</v>
      </c>
      <c r="T8823" s="2">
        <f t="shared" si="685"/>
        <v>44129.868055555555</v>
      </c>
      <c r="U8823" t="str">
        <f t="shared" si="686"/>
        <v>10-25-2020 20:50</v>
      </c>
      <c r="V8823">
        <f>IFERROR(IF(W8823=Z8823,VLOOKUP($U8823,[1]C8842!$G$2:$M$145,3,FALSE),0),0)</f>
        <v>0</v>
      </c>
      <c r="W8823">
        <f>VLOOKUP(RIGHT($V$1,5),Key!$A$9:$B$14,2,FALSE)</f>
        <v>10.199999999999999</v>
      </c>
      <c r="X8823">
        <f t="shared" si="689"/>
        <v>0</v>
      </c>
      <c r="Y8823">
        <f>VLOOKUP(RIGHT($X$1,5),Key!$A$9:$B$14,2,FALSE)</f>
        <v>3.7</v>
      </c>
      <c r="Z8823">
        <f t="shared" si="687"/>
        <v>10.199999999999999</v>
      </c>
      <c r="AA8823">
        <f t="shared" si="688"/>
        <v>0</v>
      </c>
    </row>
    <row r="8824" spans="1:27" x14ac:dyDescent="0.3">
      <c r="A8824">
        <v>100067</v>
      </c>
      <c r="B8824">
        <v>230922</v>
      </c>
      <c r="C8824" s="3">
        <v>44130.865972222222</v>
      </c>
      <c r="D8824">
        <v>3</v>
      </c>
      <c r="E8824">
        <v>2</v>
      </c>
      <c r="F8824" t="s">
        <v>26</v>
      </c>
      <c r="G8824">
        <v>1</v>
      </c>
      <c r="H8824">
        <v>67.398439999999994</v>
      </c>
      <c r="I8824">
        <v>17.070309999999999</v>
      </c>
      <c r="J8824">
        <v>0.91015630000000003</v>
      </c>
      <c r="K8824">
        <v>94.039060000000006</v>
      </c>
      <c r="L8824" s="3">
        <v>44130.616666666669</v>
      </c>
      <c r="M8824">
        <v>17.18</v>
      </c>
      <c r="N8824" t="s">
        <v>28</v>
      </c>
      <c r="P8824">
        <f>(C8824-Key!$B$1)*24</f>
        <v>5.7333333333372138</v>
      </c>
      <c r="Q8824">
        <f>(Key!$B$2-'17.1'!C8824)*24</f>
        <v>-2.7833333333255723</v>
      </c>
      <c r="R8824" s="3">
        <f>C8824-(M8824-Key!$B$5)/(24*Key!$B$6)</f>
        <v>44130.852157407404</v>
      </c>
      <c r="S8824">
        <f>M8824-Key!$B$5</f>
        <v>14.92</v>
      </c>
      <c r="T8824" s="2">
        <f t="shared" si="685"/>
        <v>44129.868055555555</v>
      </c>
      <c r="U8824" t="str">
        <f t="shared" si="686"/>
        <v>10-25-2020 20:50</v>
      </c>
      <c r="V8824">
        <f>IFERROR(IF(W8824=Z8824,VLOOKUP($U8824,[1]C8842!$G$2:$M$145,3,FALSE),0),0)</f>
        <v>0</v>
      </c>
      <c r="W8824">
        <f>VLOOKUP(RIGHT($V$1,5),Key!$A$9:$B$14,2,FALSE)</f>
        <v>10.199999999999999</v>
      </c>
      <c r="X8824">
        <f t="shared" si="689"/>
        <v>0</v>
      </c>
      <c r="Y8824">
        <f>VLOOKUP(RIGHT($X$1,5),Key!$A$9:$B$14,2,FALSE)</f>
        <v>3.7</v>
      </c>
      <c r="Z8824">
        <f t="shared" si="687"/>
        <v>10.199999999999999</v>
      </c>
      <c r="AA8824">
        <f t="shared" si="688"/>
        <v>0</v>
      </c>
    </row>
    <row r="8825" spans="1:27" x14ac:dyDescent="0.3">
      <c r="A8825">
        <v>100067</v>
      </c>
      <c r="B8825">
        <v>230922</v>
      </c>
      <c r="C8825" s="3">
        <v>44130.865972222222</v>
      </c>
      <c r="D8825">
        <v>2</v>
      </c>
      <c r="E8825">
        <v>1</v>
      </c>
      <c r="F8825" t="s">
        <v>26</v>
      </c>
      <c r="G8825">
        <v>1</v>
      </c>
      <c r="H8825">
        <v>75.089839999999995</v>
      </c>
      <c r="I8825">
        <v>19.95703</v>
      </c>
      <c r="J8825">
        <v>0.91796880000000003</v>
      </c>
      <c r="K8825">
        <v>80.03125</v>
      </c>
      <c r="L8825" s="3">
        <v>44130.616666666669</v>
      </c>
      <c r="M8825">
        <v>17.18</v>
      </c>
      <c r="N8825" t="s">
        <v>28</v>
      </c>
      <c r="P8825">
        <f>(C8825-Key!$B$1)*24</f>
        <v>5.7333333333372138</v>
      </c>
      <c r="Q8825">
        <f>(Key!$B$2-'17.1'!C8825)*24</f>
        <v>-2.7833333333255723</v>
      </c>
      <c r="R8825" s="3">
        <f>C8825-(M8825-Key!$B$5)/(24*Key!$B$6)</f>
        <v>44130.852157407404</v>
      </c>
      <c r="S8825">
        <f>M8825-Key!$B$5</f>
        <v>14.92</v>
      </c>
      <c r="T8825" s="2">
        <f t="shared" si="685"/>
        <v>44129.868055555555</v>
      </c>
      <c r="U8825" t="str">
        <f t="shared" si="686"/>
        <v>10-25-2020 20:50</v>
      </c>
      <c r="V8825">
        <f>IFERROR(IF(W8825=Z8825,VLOOKUP($U8825,[1]C8842!$G$2:$M$145,3,FALSE),0),0)</f>
        <v>0</v>
      </c>
      <c r="W8825">
        <f>VLOOKUP(RIGHT($V$1,5),Key!$A$9:$B$14,2,FALSE)</f>
        <v>10.199999999999999</v>
      </c>
      <c r="X8825">
        <f t="shared" si="689"/>
        <v>0</v>
      </c>
      <c r="Y8825">
        <f>VLOOKUP(RIGHT($X$1,5),Key!$A$9:$B$14,2,FALSE)</f>
        <v>3.7</v>
      </c>
      <c r="Z8825">
        <f t="shared" si="687"/>
        <v>10.199999999999999</v>
      </c>
      <c r="AA8825">
        <f t="shared" si="688"/>
        <v>0</v>
      </c>
    </row>
    <row r="8826" spans="1:27" x14ac:dyDescent="0.3">
      <c r="A8826">
        <v>100067</v>
      </c>
      <c r="B8826">
        <v>230922</v>
      </c>
      <c r="C8826" s="3">
        <v>44130.865972222222</v>
      </c>
      <c r="D8826">
        <v>0</v>
      </c>
      <c r="E8826">
        <v>2</v>
      </c>
      <c r="F8826" t="s">
        <v>25</v>
      </c>
      <c r="G8826">
        <v>1</v>
      </c>
      <c r="H8826">
        <v>63.863280000000003</v>
      </c>
      <c r="I8826">
        <v>17.214839999999999</v>
      </c>
      <c r="J8826">
        <v>0.96484380000000003</v>
      </c>
      <c r="K8826">
        <v>46.019530000000003</v>
      </c>
      <c r="L8826" s="3">
        <v>44130.616666666669</v>
      </c>
      <c r="M8826">
        <v>17.18</v>
      </c>
      <c r="N8826" t="s">
        <v>28</v>
      </c>
      <c r="P8826">
        <f>(C8826-Key!$B$1)*24</f>
        <v>5.7333333333372138</v>
      </c>
      <c r="Q8826">
        <f>(Key!$B$2-'17.1'!C8826)*24</f>
        <v>-2.7833333333255723</v>
      </c>
      <c r="R8826" s="3">
        <f>C8826-(M8826-Key!$B$5)/(24*Key!$B$6)</f>
        <v>44130.852157407404</v>
      </c>
      <c r="S8826">
        <f>M8826-Key!$B$5</f>
        <v>14.92</v>
      </c>
      <c r="T8826" s="2">
        <f t="shared" si="685"/>
        <v>44129.868055555555</v>
      </c>
      <c r="U8826" t="str">
        <f t="shared" si="686"/>
        <v>10-25-2020 20:50</v>
      </c>
      <c r="V8826">
        <f>IFERROR(IF(W8826=Z8826,VLOOKUP($U8826,[1]C8842!$G$2:$M$145,3,FALSE),0),0)</f>
        <v>0</v>
      </c>
      <c r="W8826">
        <f>VLOOKUP(RIGHT($V$1,5),Key!$A$9:$B$14,2,FALSE)</f>
        <v>10.199999999999999</v>
      </c>
      <c r="X8826">
        <f t="shared" si="689"/>
        <v>0</v>
      </c>
      <c r="Y8826">
        <f>VLOOKUP(RIGHT($X$1,5),Key!$A$9:$B$14,2,FALSE)</f>
        <v>3.7</v>
      </c>
      <c r="Z8826">
        <f t="shared" si="687"/>
        <v>10.199999999999999</v>
      </c>
      <c r="AA8826">
        <f t="shared" si="688"/>
        <v>0</v>
      </c>
    </row>
    <row r="8827" spans="1:27" x14ac:dyDescent="0.3">
      <c r="A8827">
        <v>100067</v>
      </c>
      <c r="B8827">
        <v>230922</v>
      </c>
      <c r="C8827" s="3">
        <v>44130.865972222222</v>
      </c>
      <c r="D8827">
        <v>1</v>
      </c>
      <c r="E8827">
        <v>1</v>
      </c>
      <c r="F8827" t="s">
        <v>25</v>
      </c>
      <c r="G8827">
        <v>2</v>
      </c>
      <c r="H8827">
        <v>69.6875</v>
      </c>
      <c r="I8827">
        <v>20.808589999999999</v>
      </c>
      <c r="J8827">
        <v>1.0234380000000001</v>
      </c>
      <c r="K8827">
        <v>58.023440000000001</v>
      </c>
      <c r="L8827" s="3">
        <v>44130.616666666669</v>
      </c>
      <c r="M8827">
        <v>17.18</v>
      </c>
      <c r="N8827" t="s">
        <v>28</v>
      </c>
      <c r="P8827">
        <f>(C8827-Key!$B$1)*24</f>
        <v>5.7333333333372138</v>
      </c>
      <c r="Q8827">
        <f>(Key!$B$2-'17.1'!C8827)*24</f>
        <v>-2.7833333333255723</v>
      </c>
      <c r="R8827" s="3">
        <f>C8827-(M8827-Key!$B$5)/(24*Key!$B$6)</f>
        <v>44130.852157407404</v>
      </c>
      <c r="S8827">
        <f>M8827-Key!$B$5</f>
        <v>14.92</v>
      </c>
      <c r="T8827" s="2">
        <f t="shared" si="685"/>
        <v>44129.868055555555</v>
      </c>
      <c r="U8827" t="str">
        <f t="shared" si="686"/>
        <v>10-25-2020 20:50</v>
      </c>
      <c r="V8827">
        <f>IFERROR(IF(W8827=Z8827,VLOOKUP($U8827,[1]C8842!$G$2:$M$145,3,FALSE),0),0)</f>
        <v>0</v>
      </c>
      <c r="W8827">
        <f>VLOOKUP(RIGHT($V$1,5),Key!$A$9:$B$14,2,FALSE)</f>
        <v>10.199999999999999</v>
      </c>
      <c r="X8827">
        <f t="shared" si="689"/>
        <v>0</v>
      </c>
      <c r="Y8827">
        <f>VLOOKUP(RIGHT($X$1,5),Key!$A$9:$B$14,2,FALSE)</f>
        <v>3.7</v>
      </c>
      <c r="Z8827">
        <f t="shared" si="687"/>
        <v>10.199999999999999</v>
      </c>
      <c r="AA8827">
        <f t="shared" si="688"/>
        <v>0</v>
      </c>
    </row>
    <row r="8828" spans="1:27" x14ac:dyDescent="0.3">
      <c r="A8828">
        <v>100067</v>
      </c>
      <c r="B8828">
        <v>230922</v>
      </c>
      <c r="C8828" s="3">
        <v>44130.865972222222</v>
      </c>
      <c r="D8828">
        <v>0</v>
      </c>
      <c r="E8828">
        <v>2</v>
      </c>
      <c r="F8828" t="s">
        <v>25</v>
      </c>
      <c r="G8828">
        <v>2</v>
      </c>
      <c r="H8828">
        <v>66.898439999999994</v>
      </c>
      <c r="I8828">
        <v>20.839839999999999</v>
      </c>
      <c r="J8828">
        <v>1.066406</v>
      </c>
      <c r="K8828">
        <v>47.019530000000003</v>
      </c>
      <c r="L8828" s="3">
        <v>44130.616666666669</v>
      </c>
      <c r="M8828">
        <v>17.18</v>
      </c>
      <c r="N8828" t="s">
        <v>28</v>
      </c>
      <c r="P8828">
        <f>(C8828-Key!$B$1)*24</f>
        <v>5.7333333333372138</v>
      </c>
      <c r="Q8828">
        <f>(Key!$B$2-'17.1'!C8828)*24</f>
        <v>-2.7833333333255723</v>
      </c>
      <c r="R8828" s="3">
        <f>C8828-(M8828-Key!$B$5)/(24*Key!$B$6)</f>
        <v>44130.852157407404</v>
      </c>
      <c r="S8828">
        <f>M8828-Key!$B$5</f>
        <v>14.92</v>
      </c>
      <c r="T8828" s="2">
        <f t="shared" si="685"/>
        <v>44129.868055555555</v>
      </c>
      <c r="U8828" t="str">
        <f t="shared" si="686"/>
        <v>10-25-2020 20:50</v>
      </c>
      <c r="V8828">
        <f>IFERROR(IF(W8828=Z8828,VLOOKUP($U8828,[1]C8842!$G$2:$M$145,3,FALSE),0),0)</f>
        <v>0</v>
      </c>
      <c r="W8828">
        <f>VLOOKUP(RIGHT($V$1,5),Key!$A$9:$B$14,2,FALSE)</f>
        <v>10.199999999999999</v>
      </c>
      <c r="X8828">
        <f t="shared" si="689"/>
        <v>0</v>
      </c>
      <c r="Y8828">
        <f>VLOOKUP(RIGHT($X$1,5),Key!$A$9:$B$14,2,FALSE)</f>
        <v>3.7</v>
      </c>
      <c r="Z8828">
        <f t="shared" si="687"/>
        <v>10.199999999999999</v>
      </c>
      <c r="AA8828">
        <f t="shared" si="688"/>
        <v>0</v>
      </c>
    </row>
    <row r="8829" spans="1:27" x14ac:dyDescent="0.3">
      <c r="A8829">
        <v>100067</v>
      </c>
      <c r="B8829">
        <v>230922</v>
      </c>
      <c r="C8829" s="3">
        <v>44130.865972222222</v>
      </c>
      <c r="D8829">
        <v>3</v>
      </c>
      <c r="E8829">
        <v>2</v>
      </c>
      <c r="F8829" t="s">
        <v>26</v>
      </c>
      <c r="G8829">
        <v>3</v>
      </c>
      <c r="H8829">
        <v>70.65625</v>
      </c>
      <c r="I8829">
        <v>35.308590000000002</v>
      </c>
      <c r="J8829">
        <v>1.5546880000000001</v>
      </c>
      <c r="K8829">
        <v>94.039060000000006</v>
      </c>
      <c r="L8829" s="3">
        <v>44130.616666666669</v>
      </c>
      <c r="M8829">
        <v>17.18</v>
      </c>
      <c r="N8829" t="s">
        <v>28</v>
      </c>
      <c r="P8829">
        <f>(C8829-Key!$B$1)*24</f>
        <v>5.7333333333372138</v>
      </c>
      <c r="Q8829">
        <f>(Key!$B$2-'17.1'!C8829)*24</f>
        <v>-2.7833333333255723</v>
      </c>
      <c r="R8829" s="3">
        <f>C8829-(M8829-Key!$B$5)/(24*Key!$B$6)</f>
        <v>44130.852157407404</v>
      </c>
      <c r="S8829">
        <f>M8829-Key!$B$5</f>
        <v>14.92</v>
      </c>
      <c r="T8829" s="2">
        <f t="shared" si="685"/>
        <v>44129.868055555555</v>
      </c>
      <c r="U8829" t="str">
        <f t="shared" si="686"/>
        <v>10-25-2020 20:50</v>
      </c>
      <c r="V8829">
        <f>IFERROR(IF(W8829=Z8829,VLOOKUP($U8829,[1]C8842!$G$2:$M$145,3,FALSE),0),0)</f>
        <v>0</v>
      </c>
      <c r="W8829">
        <f>VLOOKUP(RIGHT($V$1,5),Key!$A$9:$B$14,2,FALSE)</f>
        <v>10.199999999999999</v>
      </c>
      <c r="X8829">
        <f t="shared" si="689"/>
        <v>0</v>
      </c>
      <c r="Y8829">
        <f>VLOOKUP(RIGHT($X$1,5),Key!$A$9:$B$14,2,FALSE)</f>
        <v>3.7</v>
      </c>
      <c r="Z8829">
        <f t="shared" si="687"/>
        <v>10.199999999999999</v>
      </c>
      <c r="AA8829">
        <f t="shared" si="688"/>
        <v>0</v>
      </c>
    </row>
    <row r="8830" spans="1:27" x14ac:dyDescent="0.3">
      <c r="A8830">
        <v>100067</v>
      </c>
      <c r="B8830">
        <v>230922</v>
      </c>
      <c r="C8830" s="3">
        <v>44130.865972222222</v>
      </c>
      <c r="D8830">
        <v>0</v>
      </c>
      <c r="E8830">
        <v>2</v>
      </c>
      <c r="F8830" t="s">
        <v>25</v>
      </c>
      <c r="G8830">
        <v>3</v>
      </c>
      <c r="H8830">
        <v>57.4375</v>
      </c>
      <c r="I8830">
        <v>37.699219999999997</v>
      </c>
      <c r="J8830">
        <v>2.0234380000000001</v>
      </c>
      <c r="K8830">
        <v>46.019530000000003</v>
      </c>
      <c r="L8830" s="3">
        <v>44130.619444444441</v>
      </c>
      <c r="M8830">
        <v>17.18</v>
      </c>
      <c r="N8830" t="s">
        <v>28</v>
      </c>
      <c r="P8830">
        <f>(C8830-Key!$B$1)*24</f>
        <v>5.7333333333372138</v>
      </c>
      <c r="Q8830">
        <f>(Key!$B$2-'17.1'!C8830)*24</f>
        <v>-2.7833333333255723</v>
      </c>
      <c r="R8830" s="3">
        <f>C8830-(M8830-Key!$B$5)/(24*Key!$B$6)</f>
        <v>44130.852157407404</v>
      </c>
      <c r="S8830">
        <f>M8830-Key!$B$5</f>
        <v>14.92</v>
      </c>
      <c r="T8830" s="2">
        <f t="shared" si="685"/>
        <v>44129.868055555555</v>
      </c>
      <c r="U8830" t="str">
        <f t="shared" si="686"/>
        <v>10-25-2020 20:50</v>
      </c>
      <c r="V8830">
        <f>IFERROR(IF(W8830=Z8830,VLOOKUP($U8830,[1]C8842!$G$2:$M$145,3,FALSE),0),0)</f>
        <v>0</v>
      </c>
      <c r="W8830">
        <f>VLOOKUP(RIGHT($V$1,5),Key!$A$9:$B$14,2,FALSE)</f>
        <v>10.199999999999999</v>
      </c>
      <c r="X8830">
        <f t="shared" si="689"/>
        <v>0</v>
      </c>
      <c r="Y8830">
        <f>VLOOKUP(RIGHT($X$1,5),Key!$A$9:$B$14,2,FALSE)</f>
        <v>3.7</v>
      </c>
      <c r="Z8830">
        <f t="shared" si="687"/>
        <v>10.199999999999999</v>
      </c>
      <c r="AA8830">
        <f t="shared" si="688"/>
        <v>0</v>
      </c>
    </row>
    <row r="8831" spans="1:27" x14ac:dyDescent="0.3">
      <c r="A8831">
        <v>100067</v>
      </c>
      <c r="B8831">
        <v>230922</v>
      </c>
      <c r="C8831" s="3">
        <v>44130.865972222222</v>
      </c>
      <c r="D8831">
        <v>2</v>
      </c>
      <c r="E8831">
        <v>1</v>
      </c>
      <c r="F8831" t="s">
        <v>26</v>
      </c>
      <c r="G8831">
        <v>1</v>
      </c>
      <c r="H8831">
        <v>81.375</v>
      </c>
      <c r="I8831">
        <v>17.19922</v>
      </c>
      <c r="J8831">
        <v>0.7578125</v>
      </c>
      <c r="K8831">
        <v>84.035160000000005</v>
      </c>
      <c r="L8831" s="3">
        <v>44130.619444444441</v>
      </c>
      <c r="M8831">
        <v>17.18</v>
      </c>
      <c r="N8831" t="s">
        <v>28</v>
      </c>
      <c r="P8831">
        <f>(C8831-Key!$B$1)*24</f>
        <v>5.7333333333372138</v>
      </c>
      <c r="Q8831">
        <f>(Key!$B$2-'17.1'!C8831)*24</f>
        <v>-2.7833333333255723</v>
      </c>
      <c r="R8831" s="3">
        <f>C8831-(M8831-Key!$B$5)/(24*Key!$B$6)</f>
        <v>44130.852157407404</v>
      </c>
      <c r="S8831">
        <f>M8831-Key!$B$5</f>
        <v>14.92</v>
      </c>
      <c r="T8831" s="2">
        <f t="shared" si="685"/>
        <v>44129.868055555555</v>
      </c>
      <c r="U8831" t="str">
        <f t="shared" si="686"/>
        <v>10-25-2020 20:50</v>
      </c>
      <c r="V8831">
        <f>IFERROR(IF(W8831=Z8831,VLOOKUP($U8831,[1]C8842!$G$2:$M$145,3,FALSE),0),0)</f>
        <v>0</v>
      </c>
      <c r="W8831">
        <f>VLOOKUP(RIGHT($V$1,5),Key!$A$9:$B$14,2,FALSE)</f>
        <v>10.199999999999999</v>
      </c>
      <c r="X8831">
        <f t="shared" si="689"/>
        <v>0</v>
      </c>
      <c r="Y8831">
        <f>VLOOKUP(RIGHT($X$1,5),Key!$A$9:$B$14,2,FALSE)</f>
        <v>3.7</v>
      </c>
      <c r="Z8831">
        <f t="shared" si="687"/>
        <v>10.199999999999999</v>
      </c>
      <c r="AA8831">
        <f t="shared" si="688"/>
        <v>0</v>
      </c>
    </row>
    <row r="8832" spans="1:27" x14ac:dyDescent="0.3">
      <c r="A8832">
        <v>100067</v>
      </c>
      <c r="B8832">
        <v>230922</v>
      </c>
      <c r="C8832" s="3">
        <v>44130.865972222222</v>
      </c>
      <c r="D8832">
        <v>3</v>
      </c>
      <c r="E8832">
        <v>2</v>
      </c>
      <c r="F8832" t="s">
        <v>26</v>
      </c>
      <c r="G8832">
        <v>1</v>
      </c>
      <c r="H8832">
        <v>66.304689999999994</v>
      </c>
      <c r="I8832">
        <v>18.26953</v>
      </c>
      <c r="J8832">
        <v>0.97265630000000003</v>
      </c>
      <c r="K8832">
        <v>96.039060000000006</v>
      </c>
      <c r="L8832" s="3">
        <v>44130.619444444441</v>
      </c>
      <c r="M8832">
        <v>17.18</v>
      </c>
      <c r="N8832" t="s">
        <v>28</v>
      </c>
      <c r="P8832">
        <f>(C8832-Key!$B$1)*24</f>
        <v>5.7333333333372138</v>
      </c>
      <c r="Q8832">
        <f>(Key!$B$2-'17.1'!C8832)*24</f>
        <v>-2.7833333333255723</v>
      </c>
      <c r="R8832" s="3">
        <f>C8832-(M8832-Key!$B$5)/(24*Key!$B$6)</f>
        <v>44130.852157407404</v>
      </c>
      <c r="S8832">
        <f>M8832-Key!$B$5</f>
        <v>14.92</v>
      </c>
      <c r="T8832" s="2">
        <f t="shared" si="685"/>
        <v>44129.868055555555</v>
      </c>
      <c r="U8832" t="str">
        <f t="shared" si="686"/>
        <v>10-25-2020 20:50</v>
      </c>
      <c r="V8832">
        <f>IFERROR(IF(W8832=Z8832,VLOOKUP($U8832,[1]C8842!$G$2:$M$145,3,FALSE),0),0)</f>
        <v>0</v>
      </c>
      <c r="W8832">
        <f>VLOOKUP(RIGHT($V$1,5),Key!$A$9:$B$14,2,FALSE)</f>
        <v>10.199999999999999</v>
      </c>
      <c r="X8832">
        <f t="shared" si="689"/>
        <v>0</v>
      </c>
      <c r="Y8832">
        <f>VLOOKUP(RIGHT($X$1,5),Key!$A$9:$B$14,2,FALSE)</f>
        <v>3.7</v>
      </c>
      <c r="Z8832">
        <f t="shared" si="687"/>
        <v>10.199999999999999</v>
      </c>
      <c r="AA8832">
        <f t="shared" si="688"/>
        <v>0</v>
      </c>
    </row>
    <row r="8833" spans="1:27" x14ac:dyDescent="0.3">
      <c r="A8833">
        <v>100067</v>
      </c>
      <c r="B8833">
        <v>230922</v>
      </c>
      <c r="C8833" s="3">
        <v>44130.865972222222</v>
      </c>
      <c r="D8833">
        <v>3</v>
      </c>
      <c r="E8833">
        <v>2</v>
      </c>
      <c r="F8833" t="s">
        <v>26</v>
      </c>
      <c r="G8833">
        <v>1</v>
      </c>
      <c r="H8833">
        <v>69.699219999999997</v>
      </c>
      <c r="I8833">
        <v>17.441410000000001</v>
      </c>
      <c r="J8833">
        <v>0.89453130000000003</v>
      </c>
      <c r="K8833">
        <v>95.039060000000006</v>
      </c>
      <c r="L8833" s="3">
        <v>44130.619444444441</v>
      </c>
      <c r="M8833">
        <v>17.18</v>
      </c>
      <c r="N8833" t="s">
        <v>28</v>
      </c>
      <c r="P8833">
        <f>(C8833-Key!$B$1)*24</f>
        <v>5.7333333333372138</v>
      </c>
      <c r="Q8833">
        <f>(Key!$B$2-'17.1'!C8833)*24</f>
        <v>-2.7833333333255723</v>
      </c>
      <c r="R8833" s="3">
        <f>C8833-(M8833-Key!$B$5)/(24*Key!$B$6)</f>
        <v>44130.852157407404</v>
      </c>
      <c r="S8833">
        <f>M8833-Key!$B$5</f>
        <v>14.92</v>
      </c>
      <c r="T8833" s="2">
        <f t="shared" si="685"/>
        <v>44129.868055555555</v>
      </c>
      <c r="U8833" t="str">
        <f t="shared" si="686"/>
        <v>10-25-2020 20:50</v>
      </c>
      <c r="V8833">
        <f>IFERROR(IF(W8833=Z8833,VLOOKUP($U8833,[1]C8842!$G$2:$M$145,3,FALSE),0),0)</f>
        <v>0</v>
      </c>
      <c r="W8833">
        <f>VLOOKUP(RIGHT($V$1,5),Key!$A$9:$B$14,2,FALSE)</f>
        <v>10.199999999999999</v>
      </c>
      <c r="X8833">
        <f t="shared" si="689"/>
        <v>0</v>
      </c>
      <c r="Y8833">
        <f>VLOOKUP(RIGHT($X$1,5),Key!$A$9:$B$14,2,FALSE)</f>
        <v>3.7</v>
      </c>
      <c r="Z8833">
        <f t="shared" si="687"/>
        <v>10.199999999999999</v>
      </c>
      <c r="AA8833">
        <f t="shared" si="688"/>
        <v>0</v>
      </c>
    </row>
    <row r="8834" spans="1:27" x14ac:dyDescent="0.3">
      <c r="A8834">
        <v>100067</v>
      </c>
      <c r="B8834">
        <v>230922</v>
      </c>
      <c r="C8834" s="3">
        <v>44130.865972222222</v>
      </c>
      <c r="D8834">
        <v>3</v>
      </c>
      <c r="E8834">
        <v>2</v>
      </c>
      <c r="F8834" t="s">
        <v>26</v>
      </c>
      <c r="G8834">
        <v>1</v>
      </c>
      <c r="H8834">
        <v>65.265630000000002</v>
      </c>
      <c r="I8834">
        <v>16.148440000000001</v>
      </c>
      <c r="J8834">
        <v>0.90234380000000003</v>
      </c>
      <c r="K8834">
        <v>94.039060000000006</v>
      </c>
      <c r="L8834" s="3">
        <v>44130.619444444441</v>
      </c>
      <c r="M8834">
        <v>17.18</v>
      </c>
      <c r="N8834" t="s">
        <v>28</v>
      </c>
      <c r="P8834">
        <f>(C8834-Key!$B$1)*24</f>
        <v>5.7333333333372138</v>
      </c>
      <c r="Q8834">
        <f>(Key!$B$2-'17.1'!C8834)*24</f>
        <v>-2.7833333333255723</v>
      </c>
      <c r="R8834" s="3">
        <f>C8834-(M8834-Key!$B$5)/(24*Key!$B$6)</f>
        <v>44130.852157407404</v>
      </c>
      <c r="S8834">
        <f>M8834-Key!$B$5</f>
        <v>14.92</v>
      </c>
      <c r="T8834" s="2">
        <f t="shared" si="685"/>
        <v>44129.868055555555</v>
      </c>
      <c r="U8834" t="str">
        <f t="shared" si="686"/>
        <v>10-25-2020 20:50</v>
      </c>
      <c r="V8834">
        <f>IFERROR(IF(W8834=Z8834,VLOOKUP($U8834,[1]C8842!$G$2:$M$145,3,FALSE),0),0)</f>
        <v>0</v>
      </c>
      <c r="W8834">
        <f>VLOOKUP(RIGHT($V$1,5),Key!$A$9:$B$14,2,FALSE)</f>
        <v>10.199999999999999</v>
      </c>
      <c r="X8834">
        <f t="shared" si="689"/>
        <v>0</v>
      </c>
      <c r="Y8834">
        <f>VLOOKUP(RIGHT($X$1,5),Key!$A$9:$B$14,2,FALSE)</f>
        <v>3.7</v>
      </c>
      <c r="Z8834">
        <f t="shared" si="687"/>
        <v>10.199999999999999</v>
      </c>
      <c r="AA8834">
        <f t="shared" si="688"/>
        <v>0</v>
      </c>
    </row>
    <row r="8835" spans="1:27" x14ac:dyDescent="0.3">
      <c r="A8835">
        <v>100067</v>
      </c>
      <c r="B8835">
        <v>230922</v>
      </c>
      <c r="C8835" s="3">
        <v>44130.865972222222</v>
      </c>
      <c r="D8835">
        <v>1</v>
      </c>
      <c r="E8835">
        <v>1</v>
      </c>
      <c r="F8835" t="s">
        <v>25</v>
      </c>
      <c r="G8835">
        <v>1</v>
      </c>
      <c r="H8835">
        <v>67.972660000000005</v>
      </c>
      <c r="I8835">
        <v>17.125</v>
      </c>
      <c r="J8835">
        <v>0.90234380000000003</v>
      </c>
      <c r="K8835">
        <v>57.023440000000001</v>
      </c>
      <c r="L8835" s="3">
        <v>44130.619444444441</v>
      </c>
      <c r="M8835">
        <v>17.18</v>
      </c>
      <c r="N8835" t="s">
        <v>28</v>
      </c>
      <c r="P8835">
        <f>(C8835-Key!$B$1)*24</f>
        <v>5.7333333333372138</v>
      </c>
      <c r="Q8835">
        <f>(Key!$B$2-'17.1'!C8835)*24</f>
        <v>-2.7833333333255723</v>
      </c>
      <c r="R8835" s="3">
        <f>C8835-(M8835-Key!$B$5)/(24*Key!$B$6)</f>
        <v>44130.852157407404</v>
      </c>
      <c r="S8835">
        <f>M8835-Key!$B$5</f>
        <v>14.92</v>
      </c>
      <c r="T8835" s="2">
        <f t="shared" ref="T8835:T8898" si="690">ROUND(C8835*24*60/10,0)/(24*6)-1</f>
        <v>44129.868055555555</v>
      </c>
      <c r="U8835" t="str">
        <f t="shared" ref="U8835:U8898" si="691">TEXT(T8835,"mm-dd-yyyy hh:mm")</f>
        <v>10-25-2020 20:50</v>
      </c>
      <c r="V8835">
        <f>IFERROR(IF(W8835=Z8835,VLOOKUP($U8835,[1]C8842!$G$2:$M$145,3,FALSE),0),0)</f>
        <v>0</v>
      </c>
      <c r="W8835">
        <f>VLOOKUP(RIGHT($V$1,5),Key!$A$9:$B$14,2,FALSE)</f>
        <v>10.199999999999999</v>
      </c>
      <c r="X8835">
        <f t="shared" si="689"/>
        <v>0</v>
      </c>
      <c r="Y8835">
        <f>VLOOKUP(RIGHT($X$1,5),Key!$A$9:$B$14,2,FALSE)</f>
        <v>3.7</v>
      </c>
      <c r="Z8835">
        <f t="shared" ref="Z8835:Z8898" si="692">M8835-MIN(ABS(Y8835-M8835),ABS(W8835-M8835))</f>
        <v>10.199999999999999</v>
      </c>
      <c r="AA8835">
        <f t="shared" ref="AA8835:AA8898" si="693">SUM(V8835,X8835)</f>
        <v>0</v>
      </c>
    </row>
    <row r="8836" spans="1:27" x14ac:dyDescent="0.3">
      <c r="A8836">
        <v>100067</v>
      </c>
      <c r="B8836">
        <v>230922</v>
      </c>
      <c r="C8836" s="3">
        <v>44130.865972222222</v>
      </c>
      <c r="D8836">
        <v>3</v>
      </c>
      <c r="E8836">
        <v>2</v>
      </c>
      <c r="F8836" t="s">
        <v>26</v>
      </c>
      <c r="G8836">
        <v>1</v>
      </c>
      <c r="H8836">
        <v>66.824219999999997</v>
      </c>
      <c r="I8836">
        <v>17.464839999999999</v>
      </c>
      <c r="J8836">
        <v>0.93359380000000003</v>
      </c>
      <c r="K8836">
        <v>94.039060000000006</v>
      </c>
      <c r="L8836" s="3">
        <v>44130.619444444441</v>
      </c>
      <c r="M8836">
        <v>17.18</v>
      </c>
      <c r="N8836" t="s">
        <v>28</v>
      </c>
      <c r="P8836">
        <f>(C8836-Key!$B$1)*24</f>
        <v>5.7333333333372138</v>
      </c>
      <c r="Q8836">
        <f>(Key!$B$2-'17.1'!C8836)*24</f>
        <v>-2.7833333333255723</v>
      </c>
      <c r="R8836" s="3">
        <f>C8836-(M8836-Key!$B$5)/(24*Key!$B$6)</f>
        <v>44130.852157407404</v>
      </c>
      <c r="S8836">
        <f>M8836-Key!$B$5</f>
        <v>14.92</v>
      </c>
      <c r="T8836" s="2">
        <f t="shared" si="690"/>
        <v>44129.868055555555</v>
      </c>
      <c r="U8836" t="str">
        <f t="shared" si="691"/>
        <v>10-25-2020 20:50</v>
      </c>
      <c r="V8836">
        <f>IFERROR(IF(W8836=Z8836,VLOOKUP($U8836,[1]C8842!$G$2:$M$145,3,FALSE),0),0)</f>
        <v>0</v>
      </c>
      <c r="W8836">
        <f>VLOOKUP(RIGHT($V$1,5),Key!$A$9:$B$14,2,FALSE)</f>
        <v>10.199999999999999</v>
      </c>
      <c r="X8836">
        <f t="shared" ref="X8836:X8899" si="694">$X$2</f>
        <v>0</v>
      </c>
      <c r="Y8836">
        <f>VLOOKUP(RIGHT($X$1,5),Key!$A$9:$B$14,2,FALSE)</f>
        <v>3.7</v>
      </c>
      <c r="Z8836">
        <f t="shared" si="692"/>
        <v>10.199999999999999</v>
      </c>
      <c r="AA8836">
        <f t="shared" si="693"/>
        <v>0</v>
      </c>
    </row>
    <row r="8837" spans="1:27" x14ac:dyDescent="0.3">
      <c r="A8837">
        <v>100067</v>
      </c>
      <c r="B8837">
        <v>230922</v>
      </c>
      <c r="C8837" s="3">
        <v>44130.865972222222</v>
      </c>
      <c r="D8837">
        <v>1</v>
      </c>
      <c r="E8837">
        <v>1</v>
      </c>
      <c r="F8837" t="s">
        <v>25</v>
      </c>
      <c r="G8837">
        <v>1</v>
      </c>
      <c r="H8837">
        <v>62.917969999999997</v>
      </c>
      <c r="I8837">
        <v>17.628910000000001</v>
      </c>
      <c r="J8837">
        <v>0.99609380000000003</v>
      </c>
      <c r="K8837">
        <v>58.023440000000001</v>
      </c>
      <c r="L8837" s="3">
        <v>44130.619444444441</v>
      </c>
      <c r="M8837">
        <v>17.18</v>
      </c>
      <c r="N8837" t="s">
        <v>28</v>
      </c>
      <c r="P8837">
        <f>(C8837-Key!$B$1)*24</f>
        <v>5.7333333333372138</v>
      </c>
      <c r="Q8837">
        <f>(Key!$B$2-'17.1'!C8837)*24</f>
        <v>-2.7833333333255723</v>
      </c>
      <c r="R8837" s="3">
        <f>C8837-(M8837-Key!$B$5)/(24*Key!$B$6)</f>
        <v>44130.852157407404</v>
      </c>
      <c r="S8837">
        <f>M8837-Key!$B$5</f>
        <v>14.92</v>
      </c>
      <c r="T8837" s="2">
        <f t="shared" si="690"/>
        <v>44129.868055555555</v>
      </c>
      <c r="U8837" t="str">
        <f t="shared" si="691"/>
        <v>10-25-2020 20:50</v>
      </c>
      <c r="V8837">
        <f>IFERROR(IF(W8837=Z8837,VLOOKUP($U8837,[1]C8842!$G$2:$M$145,3,FALSE),0),0)</f>
        <v>0</v>
      </c>
      <c r="W8837">
        <f>VLOOKUP(RIGHT($V$1,5),Key!$A$9:$B$14,2,FALSE)</f>
        <v>10.199999999999999</v>
      </c>
      <c r="X8837">
        <f t="shared" si="694"/>
        <v>0</v>
      </c>
      <c r="Y8837">
        <f>VLOOKUP(RIGHT($X$1,5),Key!$A$9:$B$14,2,FALSE)</f>
        <v>3.7</v>
      </c>
      <c r="Z8837">
        <f t="shared" si="692"/>
        <v>10.199999999999999</v>
      </c>
      <c r="AA8837">
        <f t="shared" si="693"/>
        <v>0</v>
      </c>
    </row>
    <row r="8838" spans="1:27" x14ac:dyDescent="0.3">
      <c r="A8838">
        <v>100067</v>
      </c>
      <c r="B8838">
        <v>230922</v>
      </c>
      <c r="C8838" s="3">
        <v>44130.866666666669</v>
      </c>
      <c r="D8838">
        <v>2</v>
      </c>
      <c r="E8838">
        <v>1</v>
      </c>
      <c r="F8838" t="s">
        <v>26</v>
      </c>
      <c r="G8838">
        <v>1</v>
      </c>
      <c r="H8838">
        <v>68.449219999999997</v>
      </c>
      <c r="I8838">
        <v>16.398440000000001</v>
      </c>
      <c r="J8838">
        <v>0.8671875</v>
      </c>
      <c r="K8838">
        <v>81.035160000000005</v>
      </c>
      <c r="L8838" s="3">
        <v>44130.619444444441</v>
      </c>
      <c r="M8838">
        <v>17.18</v>
      </c>
      <c r="N8838" t="s">
        <v>28</v>
      </c>
      <c r="P8838">
        <f>(C8838-Key!$B$1)*24</f>
        <v>5.7500000000582077</v>
      </c>
      <c r="Q8838">
        <f>(Key!$B$2-'17.1'!C8838)*24</f>
        <v>-2.8000000000465661</v>
      </c>
      <c r="R8838" s="3">
        <f>C8838-(M8838-Key!$B$5)/(24*Key!$B$6)</f>
        <v>44130.852851851851</v>
      </c>
      <c r="S8838">
        <f>M8838-Key!$B$5</f>
        <v>14.92</v>
      </c>
      <c r="T8838" s="2">
        <f t="shared" si="690"/>
        <v>44129.868055555555</v>
      </c>
      <c r="U8838" t="str">
        <f t="shared" si="691"/>
        <v>10-25-2020 20:50</v>
      </c>
      <c r="V8838">
        <f>IFERROR(IF(W8838=Z8838,VLOOKUP($U8838,[1]C8842!$G$2:$M$145,3,FALSE),0),0)</f>
        <v>0</v>
      </c>
      <c r="W8838">
        <f>VLOOKUP(RIGHT($V$1,5),Key!$A$9:$B$14,2,FALSE)</f>
        <v>10.199999999999999</v>
      </c>
      <c r="X8838">
        <f t="shared" si="694"/>
        <v>0</v>
      </c>
      <c r="Y8838">
        <f>VLOOKUP(RIGHT($X$1,5),Key!$A$9:$B$14,2,FALSE)</f>
        <v>3.7</v>
      </c>
      <c r="Z8838">
        <f t="shared" si="692"/>
        <v>10.199999999999999</v>
      </c>
      <c r="AA8838">
        <f t="shared" si="693"/>
        <v>0</v>
      </c>
    </row>
    <row r="8839" spans="1:27" x14ac:dyDescent="0.3">
      <c r="A8839">
        <v>100067</v>
      </c>
      <c r="B8839">
        <v>230922</v>
      </c>
      <c r="C8839" s="3">
        <v>44130.866666666669</v>
      </c>
      <c r="D8839">
        <v>0</v>
      </c>
      <c r="E8839">
        <v>2</v>
      </c>
      <c r="F8839" t="s">
        <v>25</v>
      </c>
      <c r="G8839">
        <v>1</v>
      </c>
      <c r="H8839">
        <v>67.886719999999997</v>
      </c>
      <c r="I8839">
        <v>15.058590000000001</v>
      </c>
      <c r="J8839">
        <v>0.82421880000000003</v>
      </c>
      <c r="K8839">
        <v>48.019530000000003</v>
      </c>
      <c r="L8839" s="3">
        <v>44130.619444444441</v>
      </c>
      <c r="M8839">
        <v>17.18</v>
      </c>
      <c r="N8839" t="s">
        <v>28</v>
      </c>
      <c r="P8839">
        <f>(C8839-Key!$B$1)*24</f>
        <v>5.7500000000582077</v>
      </c>
      <c r="Q8839">
        <f>(Key!$B$2-'17.1'!C8839)*24</f>
        <v>-2.8000000000465661</v>
      </c>
      <c r="R8839" s="3">
        <f>C8839-(M8839-Key!$B$5)/(24*Key!$B$6)</f>
        <v>44130.852851851851</v>
      </c>
      <c r="S8839">
        <f>M8839-Key!$B$5</f>
        <v>14.92</v>
      </c>
      <c r="T8839" s="2">
        <f t="shared" si="690"/>
        <v>44129.868055555555</v>
      </c>
      <c r="U8839" t="str">
        <f t="shared" si="691"/>
        <v>10-25-2020 20:50</v>
      </c>
      <c r="V8839">
        <f>IFERROR(IF(W8839=Z8839,VLOOKUP($U8839,[1]C8842!$G$2:$M$145,3,FALSE),0),0)</f>
        <v>0</v>
      </c>
      <c r="W8839">
        <f>VLOOKUP(RIGHT($V$1,5),Key!$A$9:$B$14,2,FALSE)</f>
        <v>10.199999999999999</v>
      </c>
      <c r="X8839">
        <f t="shared" si="694"/>
        <v>0</v>
      </c>
      <c r="Y8839">
        <f>VLOOKUP(RIGHT($X$1,5),Key!$A$9:$B$14,2,FALSE)</f>
        <v>3.7</v>
      </c>
      <c r="Z8839">
        <f t="shared" si="692"/>
        <v>10.199999999999999</v>
      </c>
      <c r="AA8839">
        <f t="shared" si="693"/>
        <v>0</v>
      </c>
    </row>
    <row r="8840" spans="1:27" x14ac:dyDescent="0.3">
      <c r="A8840">
        <v>100067</v>
      </c>
      <c r="B8840">
        <v>230922</v>
      </c>
      <c r="C8840" s="3">
        <v>44130.866666666669</v>
      </c>
      <c r="D8840">
        <v>3</v>
      </c>
      <c r="E8840">
        <v>2</v>
      </c>
      <c r="F8840" t="s">
        <v>26</v>
      </c>
      <c r="G8840">
        <v>2</v>
      </c>
      <c r="H8840">
        <v>62.722659999999998</v>
      </c>
      <c r="I8840">
        <v>21.554690000000001</v>
      </c>
      <c r="J8840">
        <v>1.167969</v>
      </c>
      <c r="K8840">
        <v>92.039060000000006</v>
      </c>
      <c r="L8840" s="3">
        <v>44130.619444444441</v>
      </c>
      <c r="M8840">
        <v>17.18</v>
      </c>
      <c r="N8840" t="s">
        <v>28</v>
      </c>
      <c r="P8840">
        <f>(C8840-Key!$B$1)*24</f>
        <v>5.7500000000582077</v>
      </c>
      <c r="Q8840">
        <f>(Key!$B$2-'17.1'!C8840)*24</f>
        <v>-2.8000000000465661</v>
      </c>
      <c r="R8840" s="3">
        <f>C8840-(M8840-Key!$B$5)/(24*Key!$B$6)</f>
        <v>44130.852851851851</v>
      </c>
      <c r="S8840">
        <f>M8840-Key!$B$5</f>
        <v>14.92</v>
      </c>
      <c r="T8840" s="2">
        <f t="shared" si="690"/>
        <v>44129.868055555555</v>
      </c>
      <c r="U8840" t="str">
        <f t="shared" si="691"/>
        <v>10-25-2020 20:50</v>
      </c>
      <c r="V8840">
        <f>IFERROR(IF(W8840=Z8840,VLOOKUP($U8840,[1]C8842!$G$2:$M$145,3,FALSE),0),0)</f>
        <v>0</v>
      </c>
      <c r="W8840">
        <f>VLOOKUP(RIGHT($V$1,5),Key!$A$9:$B$14,2,FALSE)</f>
        <v>10.199999999999999</v>
      </c>
      <c r="X8840">
        <f t="shared" si="694"/>
        <v>0</v>
      </c>
      <c r="Y8840">
        <f>VLOOKUP(RIGHT($X$1,5),Key!$A$9:$B$14,2,FALSE)</f>
        <v>3.7</v>
      </c>
      <c r="Z8840">
        <f t="shared" si="692"/>
        <v>10.199999999999999</v>
      </c>
      <c r="AA8840">
        <f t="shared" si="693"/>
        <v>0</v>
      </c>
    </row>
    <row r="8841" spans="1:27" x14ac:dyDescent="0.3">
      <c r="A8841">
        <v>100067</v>
      </c>
      <c r="B8841">
        <v>230922</v>
      </c>
      <c r="C8841" s="3">
        <v>44130.866666666669</v>
      </c>
      <c r="D8841">
        <v>0</v>
      </c>
      <c r="E8841">
        <v>2</v>
      </c>
      <c r="F8841" t="s">
        <v>25</v>
      </c>
      <c r="G8841">
        <v>3</v>
      </c>
      <c r="H8841">
        <v>55.304690000000001</v>
      </c>
      <c r="I8841">
        <v>34.964840000000002</v>
      </c>
      <c r="J8841">
        <v>1.96875</v>
      </c>
      <c r="K8841">
        <v>47.019530000000003</v>
      </c>
      <c r="L8841" s="3">
        <v>44130.619444444441</v>
      </c>
      <c r="M8841">
        <v>17.18</v>
      </c>
      <c r="N8841" t="s">
        <v>28</v>
      </c>
      <c r="P8841">
        <f>(C8841-Key!$B$1)*24</f>
        <v>5.7500000000582077</v>
      </c>
      <c r="Q8841">
        <f>(Key!$B$2-'17.1'!C8841)*24</f>
        <v>-2.8000000000465661</v>
      </c>
      <c r="R8841" s="3">
        <f>C8841-(M8841-Key!$B$5)/(24*Key!$B$6)</f>
        <v>44130.852851851851</v>
      </c>
      <c r="S8841">
        <f>M8841-Key!$B$5</f>
        <v>14.92</v>
      </c>
      <c r="T8841" s="2">
        <f t="shared" si="690"/>
        <v>44129.868055555555</v>
      </c>
      <c r="U8841" t="str">
        <f t="shared" si="691"/>
        <v>10-25-2020 20:50</v>
      </c>
      <c r="V8841">
        <f>IFERROR(IF(W8841=Z8841,VLOOKUP($U8841,[1]C8842!$G$2:$M$145,3,FALSE),0),0)</f>
        <v>0</v>
      </c>
      <c r="W8841">
        <f>VLOOKUP(RIGHT($V$1,5),Key!$A$9:$B$14,2,FALSE)</f>
        <v>10.199999999999999</v>
      </c>
      <c r="X8841">
        <f t="shared" si="694"/>
        <v>0</v>
      </c>
      <c r="Y8841">
        <f>VLOOKUP(RIGHT($X$1,5),Key!$A$9:$B$14,2,FALSE)</f>
        <v>3.7</v>
      </c>
      <c r="Z8841">
        <f t="shared" si="692"/>
        <v>10.199999999999999</v>
      </c>
      <c r="AA8841">
        <f t="shared" si="693"/>
        <v>0</v>
      </c>
    </row>
    <row r="8842" spans="1:27" x14ac:dyDescent="0.3">
      <c r="A8842">
        <v>100067</v>
      </c>
      <c r="B8842">
        <v>230922</v>
      </c>
      <c r="C8842" s="3">
        <v>44130.866666666669</v>
      </c>
      <c r="D8842">
        <v>0</v>
      </c>
      <c r="E8842">
        <v>2</v>
      </c>
      <c r="F8842" t="s">
        <v>25</v>
      </c>
      <c r="G8842">
        <v>1</v>
      </c>
      <c r="H8842">
        <v>62.074219999999997</v>
      </c>
      <c r="I8842">
        <v>16.26953</v>
      </c>
      <c r="J8842">
        <v>0.953125</v>
      </c>
      <c r="K8842">
        <v>46.019530000000003</v>
      </c>
      <c r="L8842" s="3">
        <v>44130.619444444441</v>
      </c>
      <c r="M8842">
        <v>17.18</v>
      </c>
      <c r="N8842" t="s">
        <v>28</v>
      </c>
      <c r="P8842">
        <f>(C8842-Key!$B$1)*24</f>
        <v>5.7500000000582077</v>
      </c>
      <c r="Q8842">
        <f>(Key!$B$2-'17.1'!C8842)*24</f>
        <v>-2.8000000000465661</v>
      </c>
      <c r="R8842" s="3">
        <f>C8842-(M8842-Key!$B$5)/(24*Key!$B$6)</f>
        <v>44130.852851851851</v>
      </c>
      <c r="S8842">
        <f>M8842-Key!$B$5</f>
        <v>14.92</v>
      </c>
      <c r="T8842" s="2">
        <f t="shared" si="690"/>
        <v>44129.868055555555</v>
      </c>
      <c r="U8842" t="str">
        <f t="shared" si="691"/>
        <v>10-25-2020 20:50</v>
      </c>
      <c r="V8842">
        <f>IFERROR(IF(W8842=Z8842,VLOOKUP($U8842,[1]C8842!$G$2:$M$145,3,FALSE),0),0)</f>
        <v>0</v>
      </c>
      <c r="W8842">
        <f>VLOOKUP(RIGHT($V$1,5),Key!$A$9:$B$14,2,FALSE)</f>
        <v>10.199999999999999</v>
      </c>
      <c r="X8842">
        <f t="shared" si="694"/>
        <v>0</v>
      </c>
      <c r="Y8842">
        <f>VLOOKUP(RIGHT($X$1,5),Key!$A$9:$B$14,2,FALSE)</f>
        <v>3.7</v>
      </c>
      <c r="Z8842">
        <f t="shared" si="692"/>
        <v>10.199999999999999</v>
      </c>
      <c r="AA8842">
        <f t="shared" si="693"/>
        <v>0</v>
      </c>
    </row>
    <row r="8843" spans="1:27" x14ac:dyDescent="0.3">
      <c r="A8843">
        <v>100067</v>
      </c>
      <c r="B8843">
        <v>230922</v>
      </c>
      <c r="C8843" s="3">
        <v>44130.866666666669</v>
      </c>
      <c r="D8843">
        <v>0</v>
      </c>
      <c r="E8843">
        <v>2</v>
      </c>
      <c r="F8843" t="s">
        <v>25</v>
      </c>
      <c r="G8843">
        <v>1</v>
      </c>
      <c r="H8843">
        <v>64.28125</v>
      </c>
      <c r="I8843">
        <v>18.73828</v>
      </c>
      <c r="J8843">
        <v>1.0234380000000001</v>
      </c>
      <c r="K8843">
        <v>46.019530000000003</v>
      </c>
      <c r="L8843" s="3">
        <v>44130.619444444441</v>
      </c>
      <c r="M8843">
        <v>17.18</v>
      </c>
      <c r="N8843" t="s">
        <v>28</v>
      </c>
      <c r="P8843">
        <f>(C8843-Key!$B$1)*24</f>
        <v>5.7500000000582077</v>
      </c>
      <c r="Q8843">
        <f>(Key!$B$2-'17.1'!C8843)*24</f>
        <v>-2.8000000000465661</v>
      </c>
      <c r="R8843" s="3">
        <f>C8843-(M8843-Key!$B$5)/(24*Key!$B$6)</f>
        <v>44130.852851851851</v>
      </c>
      <c r="S8843">
        <f>M8843-Key!$B$5</f>
        <v>14.92</v>
      </c>
      <c r="T8843" s="2">
        <f t="shared" si="690"/>
        <v>44129.868055555555</v>
      </c>
      <c r="U8843" t="str">
        <f t="shared" si="691"/>
        <v>10-25-2020 20:50</v>
      </c>
      <c r="V8843">
        <f>IFERROR(IF(W8843=Z8843,VLOOKUP($U8843,[1]C8842!$G$2:$M$145,3,FALSE),0),0)</f>
        <v>0</v>
      </c>
      <c r="W8843">
        <f>VLOOKUP(RIGHT($V$1,5),Key!$A$9:$B$14,2,FALSE)</f>
        <v>10.199999999999999</v>
      </c>
      <c r="X8843">
        <f t="shared" si="694"/>
        <v>0</v>
      </c>
      <c r="Y8843">
        <f>VLOOKUP(RIGHT($X$1,5),Key!$A$9:$B$14,2,FALSE)</f>
        <v>3.7</v>
      </c>
      <c r="Z8843">
        <f t="shared" si="692"/>
        <v>10.199999999999999</v>
      </c>
      <c r="AA8843">
        <f t="shared" si="693"/>
        <v>0</v>
      </c>
    </row>
    <row r="8844" spans="1:27" x14ac:dyDescent="0.3">
      <c r="A8844">
        <v>100067</v>
      </c>
      <c r="B8844">
        <v>230922</v>
      </c>
      <c r="C8844" s="3">
        <v>44130.866666666669</v>
      </c>
      <c r="D8844">
        <v>2</v>
      </c>
      <c r="E8844">
        <v>1</v>
      </c>
      <c r="F8844" t="s">
        <v>26</v>
      </c>
      <c r="G8844">
        <v>2</v>
      </c>
      <c r="H8844">
        <v>67.027339999999995</v>
      </c>
      <c r="I8844">
        <v>22.523440000000001</v>
      </c>
      <c r="J8844">
        <v>1.128906</v>
      </c>
      <c r="K8844">
        <v>79.03125</v>
      </c>
      <c r="L8844" s="3">
        <v>44130.619444444441</v>
      </c>
      <c r="M8844">
        <v>17.18</v>
      </c>
      <c r="N8844" t="s">
        <v>28</v>
      </c>
      <c r="P8844">
        <f>(C8844-Key!$B$1)*24</f>
        <v>5.7500000000582077</v>
      </c>
      <c r="Q8844">
        <f>(Key!$B$2-'17.1'!C8844)*24</f>
        <v>-2.8000000000465661</v>
      </c>
      <c r="R8844" s="3">
        <f>C8844-(M8844-Key!$B$5)/(24*Key!$B$6)</f>
        <v>44130.852851851851</v>
      </c>
      <c r="S8844">
        <f>M8844-Key!$B$5</f>
        <v>14.92</v>
      </c>
      <c r="T8844" s="2">
        <f t="shared" si="690"/>
        <v>44129.868055555555</v>
      </c>
      <c r="U8844" t="str">
        <f t="shared" si="691"/>
        <v>10-25-2020 20:50</v>
      </c>
      <c r="V8844">
        <f>IFERROR(IF(W8844=Z8844,VLOOKUP($U8844,[1]C8842!$G$2:$M$145,3,FALSE),0),0)</f>
        <v>0</v>
      </c>
      <c r="W8844">
        <f>VLOOKUP(RIGHT($V$1,5),Key!$A$9:$B$14,2,FALSE)</f>
        <v>10.199999999999999</v>
      </c>
      <c r="X8844">
        <f t="shared" si="694"/>
        <v>0</v>
      </c>
      <c r="Y8844">
        <f>VLOOKUP(RIGHT($X$1,5),Key!$A$9:$B$14,2,FALSE)</f>
        <v>3.7</v>
      </c>
      <c r="Z8844">
        <f t="shared" si="692"/>
        <v>10.199999999999999</v>
      </c>
      <c r="AA8844">
        <f t="shared" si="693"/>
        <v>0</v>
      </c>
    </row>
    <row r="8845" spans="1:27" x14ac:dyDescent="0.3">
      <c r="A8845">
        <v>100067</v>
      </c>
      <c r="B8845">
        <v>230922</v>
      </c>
      <c r="C8845" s="3">
        <v>44130.866666666669</v>
      </c>
      <c r="D8845">
        <v>2</v>
      </c>
      <c r="E8845">
        <v>1</v>
      </c>
      <c r="F8845" t="s">
        <v>26</v>
      </c>
      <c r="G8845">
        <v>1</v>
      </c>
      <c r="H8845">
        <v>73.421880000000002</v>
      </c>
      <c r="I8845">
        <v>17.996089999999999</v>
      </c>
      <c r="J8845">
        <v>0.8671875</v>
      </c>
      <c r="K8845">
        <v>80.03125</v>
      </c>
      <c r="L8845" s="3">
        <v>44130.619444444441</v>
      </c>
      <c r="M8845">
        <v>17.18</v>
      </c>
      <c r="N8845" t="s">
        <v>28</v>
      </c>
      <c r="P8845">
        <f>(C8845-Key!$B$1)*24</f>
        <v>5.7500000000582077</v>
      </c>
      <c r="Q8845">
        <f>(Key!$B$2-'17.1'!C8845)*24</f>
        <v>-2.8000000000465661</v>
      </c>
      <c r="R8845" s="3">
        <f>C8845-(M8845-Key!$B$5)/(24*Key!$B$6)</f>
        <v>44130.852851851851</v>
      </c>
      <c r="S8845">
        <f>M8845-Key!$B$5</f>
        <v>14.92</v>
      </c>
      <c r="T8845" s="2">
        <f t="shared" si="690"/>
        <v>44129.868055555555</v>
      </c>
      <c r="U8845" t="str">
        <f t="shared" si="691"/>
        <v>10-25-2020 20:50</v>
      </c>
      <c r="V8845">
        <f>IFERROR(IF(W8845=Z8845,VLOOKUP($U8845,[1]C8842!$G$2:$M$145,3,FALSE),0),0)</f>
        <v>0</v>
      </c>
      <c r="W8845">
        <f>VLOOKUP(RIGHT($V$1,5),Key!$A$9:$B$14,2,FALSE)</f>
        <v>10.199999999999999</v>
      </c>
      <c r="X8845">
        <f t="shared" si="694"/>
        <v>0</v>
      </c>
      <c r="Y8845">
        <f>VLOOKUP(RIGHT($X$1,5),Key!$A$9:$B$14,2,FALSE)</f>
        <v>3.7</v>
      </c>
      <c r="Z8845">
        <f t="shared" si="692"/>
        <v>10.199999999999999</v>
      </c>
      <c r="AA8845">
        <f t="shared" si="693"/>
        <v>0</v>
      </c>
    </row>
    <row r="8846" spans="1:27" x14ac:dyDescent="0.3">
      <c r="A8846">
        <v>100067</v>
      </c>
      <c r="B8846">
        <v>230922</v>
      </c>
      <c r="C8846" s="3">
        <v>44130.866666666669</v>
      </c>
      <c r="D8846">
        <v>3</v>
      </c>
      <c r="E8846">
        <v>2</v>
      </c>
      <c r="F8846" t="s">
        <v>26</v>
      </c>
      <c r="G8846">
        <v>4</v>
      </c>
      <c r="H8846">
        <v>52.804690000000001</v>
      </c>
      <c r="I8846">
        <v>70.917969999999997</v>
      </c>
      <c r="J8846">
        <v>3.875</v>
      </c>
      <c r="K8846">
        <v>92.039060000000006</v>
      </c>
      <c r="L8846" s="3">
        <v>44130.619444444441</v>
      </c>
      <c r="M8846">
        <v>17.18</v>
      </c>
      <c r="N8846" t="s">
        <v>28</v>
      </c>
      <c r="P8846">
        <f>(C8846-Key!$B$1)*24</f>
        <v>5.7500000000582077</v>
      </c>
      <c r="Q8846">
        <f>(Key!$B$2-'17.1'!C8846)*24</f>
        <v>-2.8000000000465661</v>
      </c>
      <c r="R8846" s="3">
        <f>C8846-(M8846-Key!$B$5)/(24*Key!$B$6)</f>
        <v>44130.852851851851</v>
      </c>
      <c r="S8846">
        <f>M8846-Key!$B$5</f>
        <v>14.92</v>
      </c>
      <c r="T8846" s="2">
        <f t="shared" si="690"/>
        <v>44129.868055555555</v>
      </c>
      <c r="U8846" t="str">
        <f t="shared" si="691"/>
        <v>10-25-2020 20:50</v>
      </c>
      <c r="V8846">
        <f>IFERROR(IF(W8846=Z8846,VLOOKUP($U8846,[1]C8842!$G$2:$M$145,3,FALSE),0),0)</f>
        <v>0</v>
      </c>
      <c r="W8846">
        <f>VLOOKUP(RIGHT($V$1,5),Key!$A$9:$B$14,2,FALSE)</f>
        <v>10.199999999999999</v>
      </c>
      <c r="X8846">
        <f t="shared" si="694"/>
        <v>0</v>
      </c>
      <c r="Y8846">
        <f>VLOOKUP(RIGHT($X$1,5),Key!$A$9:$B$14,2,FALSE)</f>
        <v>3.7</v>
      </c>
      <c r="Z8846">
        <f t="shared" si="692"/>
        <v>10.199999999999999</v>
      </c>
      <c r="AA8846">
        <f t="shared" si="693"/>
        <v>0</v>
      </c>
    </row>
    <row r="8847" spans="1:27" x14ac:dyDescent="0.3">
      <c r="A8847">
        <v>100067</v>
      </c>
      <c r="B8847">
        <v>230922</v>
      </c>
      <c r="C8847" s="3">
        <v>44130.866666666669</v>
      </c>
      <c r="D8847">
        <v>1</v>
      </c>
      <c r="E8847">
        <v>1</v>
      </c>
      <c r="F8847" t="s">
        <v>25</v>
      </c>
      <c r="G8847">
        <v>1</v>
      </c>
      <c r="H8847">
        <v>72.140630000000002</v>
      </c>
      <c r="I8847">
        <v>15.257809999999999</v>
      </c>
      <c r="J8847">
        <v>0.78125</v>
      </c>
      <c r="K8847">
        <v>59.023440000000001</v>
      </c>
      <c r="L8847" s="3">
        <v>44130.619444444441</v>
      </c>
      <c r="M8847">
        <v>17.18</v>
      </c>
      <c r="N8847" t="s">
        <v>28</v>
      </c>
      <c r="P8847">
        <f>(C8847-Key!$B$1)*24</f>
        <v>5.7500000000582077</v>
      </c>
      <c r="Q8847">
        <f>(Key!$B$2-'17.1'!C8847)*24</f>
        <v>-2.8000000000465661</v>
      </c>
      <c r="R8847" s="3">
        <f>C8847-(M8847-Key!$B$5)/(24*Key!$B$6)</f>
        <v>44130.852851851851</v>
      </c>
      <c r="S8847">
        <f>M8847-Key!$B$5</f>
        <v>14.92</v>
      </c>
      <c r="T8847" s="2">
        <f t="shared" si="690"/>
        <v>44129.868055555555</v>
      </c>
      <c r="U8847" t="str">
        <f t="shared" si="691"/>
        <v>10-25-2020 20:50</v>
      </c>
      <c r="V8847">
        <f>IFERROR(IF(W8847=Z8847,VLOOKUP($U8847,[1]C8842!$G$2:$M$145,3,FALSE),0),0)</f>
        <v>0</v>
      </c>
      <c r="W8847">
        <f>VLOOKUP(RIGHT($V$1,5),Key!$A$9:$B$14,2,FALSE)</f>
        <v>10.199999999999999</v>
      </c>
      <c r="X8847">
        <f t="shared" si="694"/>
        <v>0</v>
      </c>
      <c r="Y8847">
        <f>VLOOKUP(RIGHT($X$1,5),Key!$A$9:$B$14,2,FALSE)</f>
        <v>3.7</v>
      </c>
      <c r="Z8847">
        <f t="shared" si="692"/>
        <v>10.199999999999999</v>
      </c>
      <c r="AA8847">
        <f t="shared" si="693"/>
        <v>0</v>
      </c>
    </row>
    <row r="8848" spans="1:27" x14ac:dyDescent="0.3">
      <c r="A8848">
        <v>100067</v>
      </c>
      <c r="B8848">
        <v>230922</v>
      </c>
      <c r="C8848" s="3">
        <v>44130.866666666669</v>
      </c>
      <c r="D8848">
        <v>3</v>
      </c>
      <c r="E8848">
        <v>2</v>
      </c>
      <c r="F8848" t="s">
        <v>26</v>
      </c>
      <c r="G8848">
        <v>3</v>
      </c>
      <c r="H8848">
        <v>66.605469999999997</v>
      </c>
      <c r="I8848">
        <v>41.128909999999998</v>
      </c>
      <c r="J8848">
        <v>1.8828130000000001</v>
      </c>
      <c r="K8848">
        <v>94.039060000000006</v>
      </c>
      <c r="L8848" s="3">
        <v>44130.619444444441</v>
      </c>
      <c r="M8848">
        <v>17.18</v>
      </c>
      <c r="N8848" t="s">
        <v>28</v>
      </c>
      <c r="P8848">
        <f>(C8848-Key!$B$1)*24</f>
        <v>5.7500000000582077</v>
      </c>
      <c r="Q8848">
        <f>(Key!$B$2-'17.1'!C8848)*24</f>
        <v>-2.8000000000465661</v>
      </c>
      <c r="R8848" s="3">
        <f>C8848-(M8848-Key!$B$5)/(24*Key!$B$6)</f>
        <v>44130.852851851851</v>
      </c>
      <c r="S8848">
        <f>M8848-Key!$B$5</f>
        <v>14.92</v>
      </c>
      <c r="T8848" s="2">
        <f t="shared" si="690"/>
        <v>44129.868055555555</v>
      </c>
      <c r="U8848" t="str">
        <f t="shared" si="691"/>
        <v>10-25-2020 20:50</v>
      </c>
      <c r="V8848">
        <f>IFERROR(IF(W8848=Z8848,VLOOKUP($U8848,[1]C8842!$G$2:$M$145,3,FALSE),0),0)</f>
        <v>0</v>
      </c>
      <c r="W8848">
        <f>VLOOKUP(RIGHT($V$1,5),Key!$A$9:$B$14,2,FALSE)</f>
        <v>10.199999999999999</v>
      </c>
      <c r="X8848">
        <f t="shared" si="694"/>
        <v>0</v>
      </c>
      <c r="Y8848">
        <f>VLOOKUP(RIGHT($X$1,5),Key!$A$9:$B$14,2,FALSE)</f>
        <v>3.7</v>
      </c>
      <c r="Z8848">
        <f t="shared" si="692"/>
        <v>10.199999999999999</v>
      </c>
      <c r="AA8848">
        <f t="shared" si="693"/>
        <v>0</v>
      </c>
    </row>
    <row r="8849" spans="1:27" x14ac:dyDescent="0.3">
      <c r="A8849">
        <v>100067</v>
      </c>
      <c r="B8849">
        <v>230922</v>
      </c>
      <c r="C8849" s="3">
        <v>44130.866666666669</v>
      </c>
      <c r="D8849">
        <v>0</v>
      </c>
      <c r="E8849">
        <v>2</v>
      </c>
      <c r="F8849" t="s">
        <v>25</v>
      </c>
      <c r="G8849">
        <v>1</v>
      </c>
      <c r="H8849">
        <v>62.164059999999999</v>
      </c>
      <c r="I8849">
        <v>14.589840000000001</v>
      </c>
      <c r="J8849">
        <v>0.87890630000000003</v>
      </c>
      <c r="K8849">
        <v>46.019530000000003</v>
      </c>
      <c r="L8849" s="3">
        <v>44130.619444444441</v>
      </c>
      <c r="M8849">
        <v>17.18</v>
      </c>
      <c r="N8849" t="s">
        <v>28</v>
      </c>
      <c r="P8849">
        <f>(C8849-Key!$B$1)*24</f>
        <v>5.7500000000582077</v>
      </c>
      <c r="Q8849">
        <f>(Key!$B$2-'17.1'!C8849)*24</f>
        <v>-2.8000000000465661</v>
      </c>
      <c r="R8849" s="3">
        <f>C8849-(M8849-Key!$B$5)/(24*Key!$B$6)</f>
        <v>44130.852851851851</v>
      </c>
      <c r="S8849">
        <f>M8849-Key!$B$5</f>
        <v>14.92</v>
      </c>
      <c r="T8849" s="2">
        <f t="shared" si="690"/>
        <v>44129.868055555555</v>
      </c>
      <c r="U8849" t="str">
        <f t="shared" si="691"/>
        <v>10-25-2020 20:50</v>
      </c>
      <c r="V8849">
        <f>IFERROR(IF(W8849=Z8849,VLOOKUP($U8849,[1]C8842!$G$2:$M$145,3,FALSE),0),0)</f>
        <v>0</v>
      </c>
      <c r="W8849">
        <f>VLOOKUP(RIGHT($V$1,5),Key!$A$9:$B$14,2,FALSE)</f>
        <v>10.199999999999999</v>
      </c>
      <c r="X8849">
        <f t="shared" si="694"/>
        <v>0</v>
      </c>
      <c r="Y8849">
        <f>VLOOKUP(RIGHT($X$1,5),Key!$A$9:$B$14,2,FALSE)</f>
        <v>3.7</v>
      </c>
      <c r="Z8849">
        <f t="shared" si="692"/>
        <v>10.199999999999999</v>
      </c>
      <c r="AA8849">
        <f t="shared" si="693"/>
        <v>0</v>
      </c>
    </row>
    <row r="8850" spans="1:27" x14ac:dyDescent="0.3">
      <c r="A8850">
        <v>100067</v>
      </c>
      <c r="B8850">
        <v>230922</v>
      </c>
      <c r="C8850" s="3">
        <v>44130.866666666669</v>
      </c>
      <c r="D8850">
        <v>0</v>
      </c>
      <c r="E8850">
        <v>2</v>
      </c>
      <c r="F8850" t="s">
        <v>25</v>
      </c>
      <c r="G8850">
        <v>1</v>
      </c>
      <c r="H8850">
        <v>61.109380000000002</v>
      </c>
      <c r="I8850">
        <v>17.058589999999999</v>
      </c>
      <c r="J8850">
        <v>1.003906</v>
      </c>
      <c r="K8850">
        <v>46.019530000000003</v>
      </c>
      <c r="L8850" s="3">
        <v>44130.619444444441</v>
      </c>
      <c r="M8850">
        <v>17.18</v>
      </c>
      <c r="N8850" t="s">
        <v>28</v>
      </c>
      <c r="P8850">
        <f>(C8850-Key!$B$1)*24</f>
        <v>5.7500000000582077</v>
      </c>
      <c r="Q8850">
        <f>(Key!$B$2-'17.1'!C8850)*24</f>
        <v>-2.8000000000465661</v>
      </c>
      <c r="R8850" s="3">
        <f>C8850-(M8850-Key!$B$5)/(24*Key!$B$6)</f>
        <v>44130.852851851851</v>
      </c>
      <c r="S8850">
        <f>M8850-Key!$B$5</f>
        <v>14.92</v>
      </c>
      <c r="T8850" s="2">
        <f t="shared" si="690"/>
        <v>44129.868055555555</v>
      </c>
      <c r="U8850" t="str">
        <f t="shared" si="691"/>
        <v>10-25-2020 20:50</v>
      </c>
      <c r="V8850">
        <f>IFERROR(IF(W8850=Z8850,VLOOKUP($U8850,[1]C8842!$G$2:$M$145,3,FALSE),0),0)</f>
        <v>0</v>
      </c>
      <c r="W8850">
        <f>VLOOKUP(RIGHT($V$1,5),Key!$A$9:$B$14,2,FALSE)</f>
        <v>10.199999999999999</v>
      </c>
      <c r="X8850">
        <f t="shared" si="694"/>
        <v>0</v>
      </c>
      <c r="Y8850">
        <f>VLOOKUP(RIGHT($X$1,5),Key!$A$9:$B$14,2,FALSE)</f>
        <v>3.7</v>
      </c>
      <c r="Z8850">
        <f t="shared" si="692"/>
        <v>10.199999999999999</v>
      </c>
      <c r="AA8850">
        <f t="shared" si="693"/>
        <v>0</v>
      </c>
    </row>
    <row r="8851" spans="1:27" x14ac:dyDescent="0.3">
      <c r="A8851">
        <v>100067</v>
      </c>
      <c r="B8851">
        <v>230922</v>
      </c>
      <c r="C8851" s="3">
        <v>44130.866666666669</v>
      </c>
      <c r="D8851">
        <v>2</v>
      </c>
      <c r="E8851">
        <v>1</v>
      </c>
      <c r="F8851" t="s">
        <v>26</v>
      </c>
      <c r="G8851">
        <v>1</v>
      </c>
      <c r="H8851">
        <v>73.667969999999997</v>
      </c>
      <c r="I8851">
        <v>16.621089999999999</v>
      </c>
      <c r="J8851">
        <v>0.81640630000000003</v>
      </c>
      <c r="K8851">
        <v>82.035160000000005</v>
      </c>
      <c r="L8851" s="3">
        <v>44130.619444444441</v>
      </c>
      <c r="M8851">
        <v>17.18</v>
      </c>
      <c r="N8851" t="s">
        <v>28</v>
      </c>
      <c r="P8851">
        <f>(C8851-Key!$B$1)*24</f>
        <v>5.7500000000582077</v>
      </c>
      <c r="Q8851">
        <f>(Key!$B$2-'17.1'!C8851)*24</f>
        <v>-2.8000000000465661</v>
      </c>
      <c r="R8851" s="3">
        <f>C8851-(M8851-Key!$B$5)/(24*Key!$B$6)</f>
        <v>44130.852851851851</v>
      </c>
      <c r="S8851">
        <f>M8851-Key!$B$5</f>
        <v>14.92</v>
      </c>
      <c r="T8851" s="2">
        <f t="shared" si="690"/>
        <v>44129.868055555555</v>
      </c>
      <c r="U8851" t="str">
        <f t="shared" si="691"/>
        <v>10-25-2020 20:50</v>
      </c>
      <c r="V8851">
        <f>IFERROR(IF(W8851=Z8851,VLOOKUP($U8851,[1]C8842!$G$2:$M$145,3,FALSE),0),0)</f>
        <v>0</v>
      </c>
      <c r="W8851">
        <f>VLOOKUP(RIGHT($V$1,5),Key!$A$9:$B$14,2,FALSE)</f>
        <v>10.199999999999999</v>
      </c>
      <c r="X8851">
        <f t="shared" si="694"/>
        <v>0</v>
      </c>
      <c r="Y8851">
        <f>VLOOKUP(RIGHT($X$1,5),Key!$A$9:$B$14,2,FALSE)</f>
        <v>3.7</v>
      </c>
      <c r="Z8851">
        <f t="shared" si="692"/>
        <v>10.199999999999999</v>
      </c>
      <c r="AA8851">
        <f t="shared" si="693"/>
        <v>0</v>
      </c>
    </row>
    <row r="8852" spans="1:27" x14ac:dyDescent="0.3">
      <c r="A8852">
        <v>100067</v>
      </c>
      <c r="B8852">
        <v>230922</v>
      </c>
      <c r="C8852" s="3">
        <v>44130.867361111108</v>
      </c>
      <c r="D8852">
        <v>3</v>
      </c>
      <c r="E8852">
        <v>2</v>
      </c>
      <c r="F8852" t="s">
        <v>26</v>
      </c>
      <c r="G8852">
        <v>1</v>
      </c>
      <c r="H8852">
        <v>71.511719999999997</v>
      </c>
      <c r="I8852">
        <v>15.76953</v>
      </c>
      <c r="J8852">
        <v>0.80859380000000003</v>
      </c>
      <c r="K8852">
        <v>93.039060000000006</v>
      </c>
      <c r="L8852" s="3">
        <v>44130.619444444441</v>
      </c>
      <c r="M8852">
        <v>17.18</v>
      </c>
      <c r="N8852" t="s">
        <v>28</v>
      </c>
      <c r="P8852">
        <f>(C8852-Key!$B$1)*24</f>
        <v>5.7666666666045785</v>
      </c>
      <c r="Q8852">
        <f>(Key!$B$2-'17.1'!C8852)*24</f>
        <v>-2.816666666592937</v>
      </c>
      <c r="R8852" s="3">
        <f>C8852-(M8852-Key!$B$5)/(24*Key!$B$6)</f>
        <v>44130.85354629629</v>
      </c>
      <c r="S8852">
        <f>M8852-Key!$B$5</f>
        <v>14.92</v>
      </c>
      <c r="T8852" s="2">
        <f t="shared" si="690"/>
        <v>44129.868055555555</v>
      </c>
      <c r="U8852" t="str">
        <f t="shared" si="691"/>
        <v>10-25-2020 20:50</v>
      </c>
      <c r="V8852">
        <f>IFERROR(IF(W8852=Z8852,VLOOKUP($U8852,[1]C8842!$G$2:$M$145,3,FALSE),0),0)</f>
        <v>0</v>
      </c>
      <c r="W8852">
        <f>VLOOKUP(RIGHT($V$1,5),Key!$A$9:$B$14,2,FALSE)</f>
        <v>10.199999999999999</v>
      </c>
      <c r="X8852">
        <f t="shared" si="694"/>
        <v>0</v>
      </c>
      <c r="Y8852">
        <f>VLOOKUP(RIGHT($X$1,5),Key!$A$9:$B$14,2,FALSE)</f>
        <v>3.7</v>
      </c>
      <c r="Z8852">
        <f t="shared" si="692"/>
        <v>10.199999999999999</v>
      </c>
      <c r="AA8852">
        <f t="shared" si="693"/>
        <v>0</v>
      </c>
    </row>
    <row r="8853" spans="1:27" x14ac:dyDescent="0.3">
      <c r="A8853">
        <v>100067</v>
      </c>
      <c r="B8853">
        <v>230922</v>
      </c>
      <c r="C8853" s="3">
        <v>44130.867361111108</v>
      </c>
      <c r="D8853">
        <v>3</v>
      </c>
      <c r="E8853">
        <v>2</v>
      </c>
      <c r="F8853" t="s">
        <v>26</v>
      </c>
      <c r="G8853">
        <v>1</v>
      </c>
      <c r="H8853">
        <v>69.722660000000005</v>
      </c>
      <c r="I8853">
        <v>17.410160000000001</v>
      </c>
      <c r="J8853">
        <v>0.890625</v>
      </c>
      <c r="K8853">
        <v>94.039060000000006</v>
      </c>
      <c r="L8853" s="3">
        <v>44130.619444444441</v>
      </c>
      <c r="M8853">
        <v>17.18</v>
      </c>
      <c r="N8853" t="s">
        <v>28</v>
      </c>
      <c r="P8853">
        <f>(C8853-Key!$B$1)*24</f>
        <v>5.7666666666045785</v>
      </c>
      <c r="Q8853">
        <f>(Key!$B$2-'17.1'!C8853)*24</f>
        <v>-2.816666666592937</v>
      </c>
      <c r="R8853" s="3">
        <f>C8853-(M8853-Key!$B$5)/(24*Key!$B$6)</f>
        <v>44130.85354629629</v>
      </c>
      <c r="S8853">
        <f>M8853-Key!$B$5</f>
        <v>14.92</v>
      </c>
      <c r="T8853" s="2">
        <f t="shared" si="690"/>
        <v>44129.868055555555</v>
      </c>
      <c r="U8853" t="str">
        <f t="shared" si="691"/>
        <v>10-25-2020 20:50</v>
      </c>
      <c r="V8853">
        <f>IFERROR(IF(W8853=Z8853,VLOOKUP($U8853,[1]C8842!$G$2:$M$145,3,FALSE),0),0)</f>
        <v>0</v>
      </c>
      <c r="W8853">
        <f>VLOOKUP(RIGHT($V$1,5),Key!$A$9:$B$14,2,FALSE)</f>
        <v>10.199999999999999</v>
      </c>
      <c r="X8853">
        <f t="shared" si="694"/>
        <v>0</v>
      </c>
      <c r="Y8853">
        <f>VLOOKUP(RIGHT($X$1,5),Key!$A$9:$B$14,2,FALSE)</f>
        <v>3.7</v>
      </c>
      <c r="Z8853">
        <f t="shared" si="692"/>
        <v>10.199999999999999</v>
      </c>
      <c r="AA8853">
        <f t="shared" si="693"/>
        <v>0</v>
      </c>
    </row>
    <row r="8854" spans="1:27" x14ac:dyDescent="0.3">
      <c r="A8854">
        <v>100067</v>
      </c>
      <c r="B8854">
        <v>230922</v>
      </c>
      <c r="C8854" s="3">
        <v>44130.867361111108</v>
      </c>
      <c r="D8854">
        <v>0</v>
      </c>
      <c r="E8854">
        <v>2</v>
      </c>
      <c r="F8854" t="s">
        <v>25</v>
      </c>
      <c r="G8854">
        <v>3</v>
      </c>
      <c r="H8854">
        <v>62.007809999999999</v>
      </c>
      <c r="I8854">
        <v>42.148440000000001</v>
      </c>
      <c r="J8854">
        <v>2.0664060000000002</v>
      </c>
      <c r="K8854">
        <v>46.019530000000003</v>
      </c>
      <c r="L8854" s="3">
        <v>44130.619444444441</v>
      </c>
      <c r="M8854">
        <v>17.18</v>
      </c>
      <c r="N8854" t="s">
        <v>28</v>
      </c>
      <c r="P8854">
        <f>(C8854-Key!$B$1)*24</f>
        <v>5.7666666666045785</v>
      </c>
      <c r="Q8854">
        <f>(Key!$B$2-'17.1'!C8854)*24</f>
        <v>-2.816666666592937</v>
      </c>
      <c r="R8854" s="3">
        <f>C8854-(M8854-Key!$B$5)/(24*Key!$B$6)</f>
        <v>44130.85354629629</v>
      </c>
      <c r="S8854">
        <f>M8854-Key!$B$5</f>
        <v>14.92</v>
      </c>
      <c r="T8854" s="2">
        <f t="shared" si="690"/>
        <v>44129.868055555555</v>
      </c>
      <c r="U8854" t="str">
        <f t="shared" si="691"/>
        <v>10-25-2020 20:50</v>
      </c>
      <c r="V8854">
        <f>IFERROR(IF(W8854=Z8854,VLOOKUP($U8854,[1]C8842!$G$2:$M$145,3,FALSE),0),0)</f>
        <v>0</v>
      </c>
      <c r="W8854">
        <f>VLOOKUP(RIGHT($V$1,5),Key!$A$9:$B$14,2,FALSE)</f>
        <v>10.199999999999999</v>
      </c>
      <c r="X8854">
        <f t="shared" si="694"/>
        <v>0</v>
      </c>
      <c r="Y8854">
        <f>VLOOKUP(RIGHT($X$1,5),Key!$A$9:$B$14,2,FALSE)</f>
        <v>3.7</v>
      </c>
      <c r="Z8854">
        <f t="shared" si="692"/>
        <v>10.199999999999999</v>
      </c>
      <c r="AA8854">
        <f t="shared" si="693"/>
        <v>0</v>
      </c>
    </row>
    <row r="8855" spans="1:27" x14ac:dyDescent="0.3">
      <c r="A8855">
        <v>100067</v>
      </c>
      <c r="B8855">
        <v>230922</v>
      </c>
      <c r="C8855" s="3">
        <v>44130.867361111108</v>
      </c>
      <c r="D8855">
        <v>2</v>
      </c>
      <c r="E8855">
        <v>1</v>
      </c>
      <c r="F8855" t="s">
        <v>26</v>
      </c>
      <c r="G8855">
        <v>2</v>
      </c>
      <c r="H8855">
        <v>70.40625</v>
      </c>
      <c r="I8855">
        <v>20.078130000000002</v>
      </c>
      <c r="J8855">
        <v>0.984375</v>
      </c>
      <c r="K8855">
        <v>80.03125</v>
      </c>
      <c r="L8855" s="3">
        <v>44130.619444444441</v>
      </c>
      <c r="M8855">
        <v>17.18</v>
      </c>
      <c r="N8855" t="s">
        <v>28</v>
      </c>
      <c r="P8855">
        <f>(C8855-Key!$B$1)*24</f>
        <v>5.7666666666045785</v>
      </c>
      <c r="Q8855">
        <f>(Key!$B$2-'17.1'!C8855)*24</f>
        <v>-2.816666666592937</v>
      </c>
      <c r="R8855" s="3">
        <f>C8855-(M8855-Key!$B$5)/(24*Key!$B$6)</f>
        <v>44130.85354629629</v>
      </c>
      <c r="S8855">
        <f>M8855-Key!$B$5</f>
        <v>14.92</v>
      </c>
      <c r="T8855" s="2">
        <f t="shared" si="690"/>
        <v>44129.868055555555</v>
      </c>
      <c r="U8855" t="str">
        <f t="shared" si="691"/>
        <v>10-25-2020 20:50</v>
      </c>
      <c r="V8855">
        <f>IFERROR(IF(W8855=Z8855,VLOOKUP($U8855,[1]C8842!$G$2:$M$145,3,FALSE),0),0)</f>
        <v>0</v>
      </c>
      <c r="W8855">
        <f>VLOOKUP(RIGHT($V$1,5),Key!$A$9:$B$14,2,FALSE)</f>
        <v>10.199999999999999</v>
      </c>
      <c r="X8855">
        <f t="shared" si="694"/>
        <v>0</v>
      </c>
      <c r="Y8855">
        <f>VLOOKUP(RIGHT($X$1,5),Key!$A$9:$B$14,2,FALSE)</f>
        <v>3.7</v>
      </c>
      <c r="Z8855">
        <f t="shared" si="692"/>
        <v>10.199999999999999</v>
      </c>
      <c r="AA8855">
        <f t="shared" si="693"/>
        <v>0</v>
      </c>
    </row>
    <row r="8856" spans="1:27" x14ac:dyDescent="0.3">
      <c r="A8856">
        <v>100067</v>
      </c>
      <c r="B8856">
        <v>230922</v>
      </c>
      <c r="C8856" s="3">
        <v>44130.867361111108</v>
      </c>
      <c r="D8856">
        <v>3</v>
      </c>
      <c r="E8856">
        <v>2</v>
      </c>
      <c r="F8856" t="s">
        <v>26</v>
      </c>
      <c r="G8856">
        <v>1</v>
      </c>
      <c r="H8856">
        <v>72.273439999999994</v>
      </c>
      <c r="I8856">
        <v>13.26172</v>
      </c>
      <c r="J8856">
        <v>0.70703130000000003</v>
      </c>
      <c r="K8856">
        <v>94.039060000000006</v>
      </c>
      <c r="L8856" s="3">
        <v>44130.619444444441</v>
      </c>
      <c r="M8856">
        <v>17.18</v>
      </c>
      <c r="N8856" t="s">
        <v>28</v>
      </c>
      <c r="P8856">
        <f>(C8856-Key!$B$1)*24</f>
        <v>5.7666666666045785</v>
      </c>
      <c r="Q8856">
        <f>(Key!$B$2-'17.1'!C8856)*24</f>
        <v>-2.816666666592937</v>
      </c>
      <c r="R8856" s="3">
        <f>C8856-(M8856-Key!$B$5)/(24*Key!$B$6)</f>
        <v>44130.85354629629</v>
      </c>
      <c r="S8856">
        <f>M8856-Key!$B$5</f>
        <v>14.92</v>
      </c>
      <c r="T8856" s="2">
        <f t="shared" si="690"/>
        <v>44129.868055555555</v>
      </c>
      <c r="U8856" t="str">
        <f t="shared" si="691"/>
        <v>10-25-2020 20:50</v>
      </c>
      <c r="V8856">
        <f>IFERROR(IF(W8856=Z8856,VLOOKUP($U8856,[1]C8842!$G$2:$M$145,3,FALSE),0),0)</f>
        <v>0</v>
      </c>
      <c r="W8856">
        <f>VLOOKUP(RIGHT($V$1,5),Key!$A$9:$B$14,2,FALSE)</f>
        <v>10.199999999999999</v>
      </c>
      <c r="X8856">
        <f t="shared" si="694"/>
        <v>0</v>
      </c>
      <c r="Y8856">
        <f>VLOOKUP(RIGHT($X$1,5),Key!$A$9:$B$14,2,FALSE)</f>
        <v>3.7</v>
      </c>
      <c r="Z8856">
        <f t="shared" si="692"/>
        <v>10.199999999999999</v>
      </c>
      <c r="AA8856">
        <f t="shared" si="693"/>
        <v>0</v>
      </c>
    </row>
    <row r="8857" spans="1:27" x14ac:dyDescent="0.3">
      <c r="A8857">
        <v>100067</v>
      </c>
      <c r="B8857">
        <v>230922</v>
      </c>
      <c r="C8857" s="3">
        <v>44130.867361111108</v>
      </c>
      <c r="D8857">
        <v>3</v>
      </c>
      <c r="E8857">
        <v>2</v>
      </c>
      <c r="F8857" t="s">
        <v>26</v>
      </c>
      <c r="G8857">
        <v>2</v>
      </c>
      <c r="H8857">
        <v>73.46875</v>
      </c>
      <c r="I8857">
        <v>20.148440000000001</v>
      </c>
      <c r="J8857">
        <v>0.9453125</v>
      </c>
      <c r="K8857">
        <v>92.039060000000006</v>
      </c>
      <c r="L8857" s="3">
        <v>44130.619444444441</v>
      </c>
      <c r="M8857">
        <v>17.18</v>
      </c>
      <c r="N8857" t="s">
        <v>28</v>
      </c>
      <c r="P8857">
        <f>(C8857-Key!$B$1)*24</f>
        <v>5.7666666666045785</v>
      </c>
      <c r="Q8857">
        <f>(Key!$B$2-'17.1'!C8857)*24</f>
        <v>-2.816666666592937</v>
      </c>
      <c r="R8857" s="3">
        <f>C8857-(M8857-Key!$B$5)/(24*Key!$B$6)</f>
        <v>44130.85354629629</v>
      </c>
      <c r="S8857">
        <f>M8857-Key!$B$5</f>
        <v>14.92</v>
      </c>
      <c r="T8857" s="2">
        <f t="shared" si="690"/>
        <v>44129.868055555555</v>
      </c>
      <c r="U8857" t="str">
        <f t="shared" si="691"/>
        <v>10-25-2020 20:50</v>
      </c>
      <c r="V8857">
        <f>IFERROR(IF(W8857=Z8857,VLOOKUP($U8857,[1]C8842!$G$2:$M$145,3,FALSE),0),0)</f>
        <v>0</v>
      </c>
      <c r="W8857">
        <f>VLOOKUP(RIGHT($V$1,5),Key!$A$9:$B$14,2,FALSE)</f>
        <v>10.199999999999999</v>
      </c>
      <c r="X8857">
        <f t="shared" si="694"/>
        <v>0</v>
      </c>
      <c r="Y8857">
        <f>VLOOKUP(RIGHT($X$1,5),Key!$A$9:$B$14,2,FALSE)</f>
        <v>3.7</v>
      </c>
      <c r="Z8857">
        <f t="shared" si="692"/>
        <v>10.199999999999999</v>
      </c>
      <c r="AA8857">
        <f t="shared" si="693"/>
        <v>0</v>
      </c>
    </row>
    <row r="8858" spans="1:27" x14ac:dyDescent="0.3">
      <c r="A8858">
        <v>100067</v>
      </c>
      <c r="B8858">
        <v>230922</v>
      </c>
      <c r="C8858" s="3">
        <v>44130.867361111108</v>
      </c>
      <c r="D8858">
        <v>0</v>
      </c>
      <c r="E8858">
        <v>2</v>
      </c>
      <c r="F8858" t="s">
        <v>25</v>
      </c>
      <c r="G8858">
        <v>1</v>
      </c>
      <c r="H8858">
        <v>59.636719999999997</v>
      </c>
      <c r="I8858">
        <v>17.515630000000002</v>
      </c>
      <c r="J8858">
        <v>1.046875</v>
      </c>
      <c r="K8858">
        <v>44.019530000000003</v>
      </c>
      <c r="L8858" s="3">
        <v>44130.619444444441</v>
      </c>
      <c r="M8858">
        <v>17.18</v>
      </c>
      <c r="N8858" t="s">
        <v>28</v>
      </c>
      <c r="P8858">
        <f>(C8858-Key!$B$1)*24</f>
        <v>5.7666666666045785</v>
      </c>
      <c r="Q8858">
        <f>(Key!$B$2-'17.1'!C8858)*24</f>
        <v>-2.816666666592937</v>
      </c>
      <c r="R8858" s="3">
        <f>C8858-(M8858-Key!$B$5)/(24*Key!$B$6)</f>
        <v>44130.85354629629</v>
      </c>
      <c r="S8858">
        <f>M8858-Key!$B$5</f>
        <v>14.92</v>
      </c>
      <c r="T8858" s="2">
        <f t="shared" si="690"/>
        <v>44129.868055555555</v>
      </c>
      <c r="U8858" t="str">
        <f t="shared" si="691"/>
        <v>10-25-2020 20:50</v>
      </c>
      <c r="V8858">
        <f>IFERROR(IF(W8858=Z8858,VLOOKUP($U8858,[1]C8842!$G$2:$M$145,3,FALSE),0),0)</f>
        <v>0</v>
      </c>
      <c r="W8858">
        <f>VLOOKUP(RIGHT($V$1,5),Key!$A$9:$B$14,2,FALSE)</f>
        <v>10.199999999999999</v>
      </c>
      <c r="X8858">
        <f t="shared" si="694"/>
        <v>0</v>
      </c>
      <c r="Y8858">
        <f>VLOOKUP(RIGHT($X$1,5),Key!$A$9:$B$14,2,FALSE)</f>
        <v>3.7</v>
      </c>
      <c r="Z8858">
        <f t="shared" si="692"/>
        <v>10.199999999999999</v>
      </c>
      <c r="AA8858">
        <f t="shared" si="693"/>
        <v>0</v>
      </c>
    </row>
    <row r="8859" spans="1:27" x14ac:dyDescent="0.3">
      <c r="A8859">
        <v>100067</v>
      </c>
      <c r="B8859">
        <v>230922</v>
      </c>
      <c r="C8859" s="3">
        <v>44130.867361111108</v>
      </c>
      <c r="D8859">
        <v>3</v>
      </c>
      <c r="E8859">
        <v>2</v>
      </c>
      <c r="F8859" t="s">
        <v>26</v>
      </c>
      <c r="G8859">
        <v>2</v>
      </c>
      <c r="H8859">
        <v>67.65625</v>
      </c>
      <c r="I8859">
        <v>20.38672</v>
      </c>
      <c r="J8859">
        <v>1.035156</v>
      </c>
      <c r="K8859">
        <v>92.039060000000006</v>
      </c>
      <c r="L8859" s="3">
        <v>44130.619444444441</v>
      </c>
      <c r="M8859">
        <v>17.18</v>
      </c>
      <c r="N8859" t="s">
        <v>28</v>
      </c>
      <c r="P8859">
        <f>(C8859-Key!$B$1)*24</f>
        <v>5.7666666666045785</v>
      </c>
      <c r="Q8859">
        <f>(Key!$B$2-'17.1'!C8859)*24</f>
        <v>-2.816666666592937</v>
      </c>
      <c r="R8859" s="3">
        <f>C8859-(M8859-Key!$B$5)/(24*Key!$B$6)</f>
        <v>44130.85354629629</v>
      </c>
      <c r="S8859">
        <f>M8859-Key!$B$5</f>
        <v>14.92</v>
      </c>
      <c r="T8859" s="2">
        <f t="shared" si="690"/>
        <v>44129.868055555555</v>
      </c>
      <c r="U8859" t="str">
        <f t="shared" si="691"/>
        <v>10-25-2020 20:50</v>
      </c>
      <c r="V8859">
        <f>IFERROR(IF(W8859=Z8859,VLOOKUP($U8859,[1]C8842!$G$2:$M$145,3,FALSE),0),0)</f>
        <v>0</v>
      </c>
      <c r="W8859">
        <f>VLOOKUP(RIGHT($V$1,5),Key!$A$9:$B$14,2,FALSE)</f>
        <v>10.199999999999999</v>
      </c>
      <c r="X8859">
        <f t="shared" si="694"/>
        <v>0</v>
      </c>
      <c r="Y8859">
        <f>VLOOKUP(RIGHT($X$1,5),Key!$A$9:$B$14,2,FALSE)</f>
        <v>3.7</v>
      </c>
      <c r="Z8859">
        <f t="shared" si="692"/>
        <v>10.199999999999999</v>
      </c>
      <c r="AA8859">
        <f t="shared" si="693"/>
        <v>0</v>
      </c>
    </row>
    <row r="8860" spans="1:27" x14ac:dyDescent="0.3">
      <c r="A8860">
        <v>100067</v>
      </c>
      <c r="B8860">
        <v>230922</v>
      </c>
      <c r="C8860" s="3">
        <v>44130.867361111108</v>
      </c>
      <c r="D8860">
        <v>3</v>
      </c>
      <c r="E8860">
        <v>2</v>
      </c>
      <c r="F8860" t="s">
        <v>26</v>
      </c>
      <c r="G8860">
        <v>1</v>
      </c>
      <c r="H8860">
        <v>66.210939999999994</v>
      </c>
      <c r="I8860">
        <v>16.402339999999999</v>
      </c>
      <c r="J8860">
        <v>0.8984375</v>
      </c>
      <c r="K8860">
        <v>95.039060000000006</v>
      </c>
      <c r="L8860" s="3">
        <v>44130.619444444441</v>
      </c>
      <c r="M8860">
        <v>17.18</v>
      </c>
      <c r="N8860" t="s">
        <v>28</v>
      </c>
      <c r="P8860">
        <f>(C8860-Key!$B$1)*24</f>
        <v>5.7666666666045785</v>
      </c>
      <c r="Q8860">
        <f>(Key!$B$2-'17.1'!C8860)*24</f>
        <v>-2.816666666592937</v>
      </c>
      <c r="R8860" s="3">
        <f>C8860-(M8860-Key!$B$5)/(24*Key!$B$6)</f>
        <v>44130.85354629629</v>
      </c>
      <c r="S8860">
        <f>M8860-Key!$B$5</f>
        <v>14.92</v>
      </c>
      <c r="T8860" s="2">
        <f t="shared" si="690"/>
        <v>44129.868055555555</v>
      </c>
      <c r="U8860" t="str">
        <f t="shared" si="691"/>
        <v>10-25-2020 20:50</v>
      </c>
      <c r="V8860">
        <f>IFERROR(IF(W8860=Z8860,VLOOKUP($U8860,[1]C8842!$G$2:$M$145,3,FALSE),0),0)</f>
        <v>0</v>
      </c>
      <c r="W8860">
        <f>VLOOKUP(RIGHT($V$1,5),Key!$A$9:$B$14,2,FALSE)</f>
        <v>10.199999999999999</v>
      </c>
      <c r="X8860">
        <f t="shared" si="694"/>
        <v>0</v>
      </c>
      <c r="Y8860">
        <f>VLOOKUP(RIGHT($X$1,5),Key!$A$9:$B$14,2,FALSE)</f>
        <v>3.7</v>
      </c>
      <c r="Z8860">
        <f t="shared" si="692"/>
        <v>10.199999999999999</v>
      </c>
      <c r="AA8860">
        <f t="shared" si="693"/>
        <v>0</v>
      </c>
    </row>
    <row r="8861" spans="1:27" x14ac:dyDescent="0.3">
      <c r="A8861">
        <v>100067</v>
      </c>
      <c r="B8861">
        <v>230922</v>
      </c>
      <c r="C8861" s="3">
        <v>44130.867361111108</v>
      </c>
      <c r="D8861">
        <v>3</v>
      </c>
      <c r="E8861">
        <v>2</v>
      </c>
      <c r="F8861" t="s">
        <v>26</v>
      </c>
      <c r="G8861">
        <v>2</v>
      </c>
      <c r="H8861">
        <v>68.644530000000003</v>
      </c>
      <c r="I8861">
        <v>21.835940000000001</v>
      </c>
      <c r="J8861">
        <v>1.078125</v>
      </c>
      <c r="K8861">
        <v>92.039060000000006</v>
      </c>
      <c r="L8861" s="3">
        <v>44130.619444444441</v>
      </c>
      <c r="M8861">
        <v>17.18</v>
      </c>
      <c r="N8861" t="s">
        <v>28</v>
      </c>
      <c r="P8861">
        <f>(C8861-Key!$B$1)*24</f>
        <v>5.7666666666045785</v>
      </c>
      <c r="Q8861">
        <f>(Key!$B$2-'17.1'!C8861)*24</f>
        <v>-2.816666666592937</v>
      </c>
      <c r="R8861" s="3">
        <f>C8861-(M8861-Key!$B$5)/(24*Key!$B$6)</f>
        <v>44130.85354629629</v>
      </c>
      <c r="S8861">
        <f>M8861-Key!$B$5</f>
        <v>14.92</v>
      </c>
      <c r="T8861" s="2">
        <f t="shared" si="690"/>
        <v>44129.868055555555</v>
      </c>
      <c r="U8861" t="str">
        <f t="shared" si="691"/>
        <v>10-25-2020 20:50</v>
      </c>
      <c r="V8861">
        <f>IFERROR(IF(W8861=Z8861,VLOOKUP($U8861,[1]C8842!$G$2:$M$145,3,FALSE),0),0)</f>
        <v>0</v>
      </c>
      <c r="W8861">
        <f>VLOOKUP(RIGHT($V$1,5),Key!$A$9:$B$14,2,FALSE)</f>
        <v>10.199999999999999</v>
      </c>
      <c r="X8861">
        <f t="shared" si="694"/>
        <v>0</v>
      </c>
      <c r="Y8861">
        <f>VLOOKUP(RIGHT($X$1,5),Key!$A$9:$B$14,2,FALSE)</f>
        <v>3.7</v>
      </c>
      <c r="Z8861">
        <f t="shared" si="692"/>
        <v>10.199999999999999</v>
      </c>
      <c r="AA8861">
        <f t="shared" si="693"/>
        <v>0</v>
      </c>
    </row>
    <row r="8862" spans="1:27" x14ac:dyDescent="0.3">
      <c r="A8862">
        <v>100067</v>
      </c>
      <c r="B8862">
        <v>230922</v>
      </c>
      <c r="C8862" s="3">
        <v>44130.867361111108</v>
      </c>
      <c r="D8862">
        <v>3</v>
      </c>
      <c r="E8862">
        <v>2</v>
      </c>
      <c r="F8862" t="s">
        <v>26</v>
      </c>
      <c r="G8862">
        <v>1</v>
      </c>
      <c r="H8862">
        <v>61.222659999999998</v>
      </c>
      <c r="I8862">
        <v>17.66797</v>
      </c>
      <c r="J8862">
        <v>1.027344</v>
      </c>
      <c r="K8862">
        <v>92.039060000000006</v>
      </c>
      <c r="L8862" s="3">
        <v>44130.619444444441</v>
      </c>
      <c r="M8862">
        <v>17.18</v>
      </c>
      <c r="N8862" t="s">
        <v>28</v>
      </c>
      <c r="P8862">
        <f>(C8862-Key!$B$1)*24</f>
        <v>5.7666666666045785</v>
      </c>
      <c r="Q8862">
        <f>(Key!$B$2-'17.1'!C8862)*24</f>
        <v>-2.816666666592937</v>
      </c>
      <c r="R8862" s="3">
        <f>C8862-(M8862-Key!$B$5)/(24*Key!$B$6)</f>
        <v>44130.85354629629</v>
      </c>
      <c r="S8862">
        <f>M8862-Key!$B$5</f>
        <v>14.92</v>
      </c>
      <c r="T8862" s="2">
        <f t="shared" si="690"/>
        <v>44129.868055555555</v>
      </c>
      <c r="U8862" t="str">
        <f t="shared" si="691"/>
        <v>10-25-2020 20:50</v>
      </c>
      <c r="V8862">
        <f>IFERROR(IF(W8862=Z8862,VLOOKUP($U8862,[1]C8842!$G$2:$M$145,3,FALSE),0),0)</f>
        <v>0</v>
      </c>
      <c r="W8862">
        <f>VLOOKUP(RIGHT($V$1,5),Key!$A$9:$B$14,2,FALSE)</f>
        <v>10.199999999999999</v>
      </c>
      <c r="X8862">
        <f t="shared" si="694"/>
        <v>0</v>
      </c>
      <c r="Y8862">
        <f>VLOOKUP(RIGHT($X$1,5),Key!$A$9:$B$14,2,FALSE)</f>
        <v>3.7</v>
      </c>
      <c r="Z8862">
        <f t="shared" si="692"/>
        <v>10.199999999999999</v>
      </c>
      <c r="AA8862">
        <f t="shared" si="693"/>
        <v>0</v>
      </c>
    </row>
    <row r="8863" spans="1:27" x14ac:dyDescent="0.3">
      <c r="A8863">
        <v>100067</v>
      </c>
      <c r="B8863">
        <v>230922</v>
      </c>
      <c r="C8863" s="3">
        <v>44130.867361111108</v>
      </c>
      <c r="D8863">
        <v>2</v>
      </c>
      <c r="E8863">
        <v>1</v>
      </c>
      <c r="F8863" t="s">
        <v>26</v>
      </c>
      <c r="G8863">
        <v>1</v>
      </c>
      <c r="H8863">
        <v>69.066410000000005</v>
      </c>
      <c r="I8863">
        <v>18.433589999999999</v>
      </c>
      <c r="J8863">
        <v>0.94140630000000003</v>
      </c>
      <c r="K8863">
        <v>86.035160000000005</v>
      </c>
      <c r="L8863" s="3">
        <v>44130.619444444441</v>
      </c>
      <c r="M8863">
        <v>17.18</v>
      </c>
      <c r="N8863" t="s">
        <v>28</v>
      </c>
      <c r="P8863">
        <f>(C8863-Key!$B$1)*24</f>
        <v>5.7666666666045785</v>
      </c>
      <c r="Q8863">
        <f>(Key!$B$2-'17.1'!C8863)*24</f>
        <v>-2.816666666592937</v>
      </c>
      <c r="R8863" s="3">
        <f>C8863-(M8863-Key!$B$5)/(24*Key!$B$6)</f>
        <v>44130.85354629629</v>
      </c>
      <c r="S8863">
        <f>M8863-Key!$B$5</f>
        <v>14.92</v>
      </c>
      <c r="T8863" s="2">
        <f t="shared" si="690"/>
        <v>44129.868055555555</v>
      </c>
      <c r="U8863" t="str">
        <f t="shared" si="691"/>
        <v>10-25-2020 20:50</v>
      </c>
      <c r="V8863">
        <f>IFERROR(IF(W8863=Z8863,VLOOKUP($U8863,[1]C8842!$G$2:$M$145,3,FALSE),0),0)</f>
        <v>0</v>
      </c>
      <c r="W8863">
        <f>VLOOKUP(RIGHT($V$1,5),Key!$A$9:$B$14,2,FALSE)</f>
        <v>10.199999999999999</v>
      </c>
      <c r="X8863">
        <f t="shared" si="694"/>
        <v>0</v>
      </c>
      <c r="Y8863">
        <f>VLOOKUP(RIGHT($X$1,5),Key!$A$9:$B$14,2,FALSE)</f>
        <v>3.7</v>
      </c>
      <c r="Z8863">
        <f t="shared" si="692"/>
        <v>10.199999999999999</v>
      </c>
      <c r="AA8863">
        <f t="shared" si="693"/>
        <v>0</v>
      </c>
    </row>
    <row r="8864" spans="1:27" x14ac:dyDescent="0.3">
      <c r="A8864">
        <v>100067</v>
      </c>
      <c r="B8864">
        <v>230922</v>
      </c>
      <c r="C8864" s="3">
        <v>44130.867361111108</v>
      </c>
      <c r="D8864">
        <v>1</v>
      </c>
      <c r="E8864">
        <v>1</v>
      </c>
      <c r="F8864" t="s">
        <v>25</v>
      </c>
      <c r="G8864">
        <v>1</v>
      </c>
      <c r="H8864">
        <v>67.472660000000005</v>
      </c>
      <c r="I8864">
        <v>14.410159999999999</v>
      </c>
      <c r="J8864">
        <v>0.8046875</v>
      </c>
      <c r="K8864">
        <v>58.023440000000001</v>
      </c>
      <c r="L8864" s="3">
        <v>44130.619444444441</v>
      </c>
      <c r="M8864">
        <v>17.18</v>
      </c>
      <c r="N8864" t="s">
        <v>28</v>
      </c>
      <c r="P8864">
        <f>(C8864-Key!$B$1)*24</f>
        <v>5.7666666666045785</v>
      </c>
      <c r="Q8864">
        <f>(Key!$B$2-'17.1'!C8864)*24</f>
        <v>-2.816666666592937</v>
      </c>
      <c r="R8864" s="3">
        <f>C8864-(M8864-Key!$B$5)/(24*Key!$B$6)</f>
        <v>44130.85354629629</v>
      </c>
      <c r="S8864">
        <f>M8864-Key!$B$5</f>
        <v>14.92</v>
      </c>
      <c r="T8864" s="2">
        <f t="shared" si="690"/>
        <v>44129.868055555555</v>
      </c>
      <c r="U8864" t="str">
        <f t="shared" si="691"/>
        <v>10-25-2020 20:50</v>
      </c>
      <c r="V8864">
        <f>IFERROR(IF(W8864=Z8864,VLOOKUP($U8864,[1]C8842!$G$2:$M$145,3,FALSE),0),0)</f>
        <v>0</v>
      </c>
      <c r="W8864">
        <f>VLOOKUP(RIGHT($V$1,5),Key!$A$9:$B$14,2,FALSE)</f>
        <v>10.199999999999999</v>
      </c>
      <c r="X8864">
        <f t="shared" si="694"/>
        <v>0</v>
      </c>
      <c r="Y8864">
        <f>VLOOKUP(RIGHT($X$1,5),Key!$A$9:$B$14,2,FALSE)</f>
        <v>3.7</v>
      </c>
      <c r="Z8864">
        <f t="shared" si="692"/>
        <v>10.199999999999999</v>
      </c>
      <c r="AA8864">
        <f t="shared" si="693"/>
        <v>0</v>
      </c>
    </row>
    <row r="8865" spans="1:27" x14ac:dyDescent="0.3">
      <c r="A8865">
        <v>100067</v>
      </c>
      <c r="B8865">
        <v>230922</v>
      </c>
      <c r="C8865" s="3">
        <v>44130.867361111108</v>
      </c>
      <c r="D8865">
        <v>1</v>
      </c>
      <c r="E8865">
        <v>1</v>
      </c>
      <c r="F8865" t="s">
        <v>25</v>
      </c>
      <c r="G8865">
        <v>1</v>
      </c>
      <c r="H8865">
        <v>64.570310000000006</v>
      </c>
      <c r="I8865">
        <v>15.742190000000001</v>
      </c>
      <c r="J8865">
        <v>0.89453130000000003</v>
      </c>
      <c r="K8865">
        <v>54.023440000000001</v>
      </c>
      <c r="L8865" s="3">
        <v>44130.619444444441</v>
      </c>
      <c r="M8865">
        <v>17.18</v>
      </c>
      <c r="N8865" t="s">
        <v>28</v>
      </c>
      <c r="P8865">
        <f>(C8865-Key!$B$1)*24</f>
        <v>5.7666666666045785</v>
      </c>
      <c r="Q8865">
        <f>(Key!$B$2-'17.1'!C8865)*24</f>
        <v>-2.816666666592937</v>
      </c>
      <c r="R8865" s="3">
        <f>C8865-(M8865-Key!$B$5)/(24*Key!$B$6)</f>
        <v>44130.85354629629</v>
      </c>
      <c r="S8865">
        <f>M8865-Key!$B$5</f>
        <v>14.92</v>
      </c>
      <c r="T8865" s="2">
        <f t="shared" si="690"/>
        <v>44129.868055555555</v>
      </c>
      <c r="U8865" t="str">
        <f t="shared" si="691"/>
        <v>10-25-2020 20:50</v>
      </c>
      <c r="V8865">
        <f>IFERROR(IF(W8865=Z8865,VLOOKUP($U8865,[1]C8842!$G$2:$M$145,3,FALSE),0),0)</f>
        <v>0</v>
      </c>
      <c r="W8865">
        <f>VLOOKUP(RIGHT($V$1,5),Key!$A$9:$B$14,2,FALSE)</f>
        <v>10.199999999999999</v>
      </c>
      <c r="X8865">
        <f t="shared" si="694"/>
        <v>0</v>
      </c>
      <c r="Y8865">
        <f>VLOOKUP(RIGHT($X$1,5),Key!$A$9:$B$14,2,FALSE)</f>
        <v>3.7</v>
      </c>
      <c r="Z8865">
        <f t="shared" si="692"/>
        <v>10.199999999999999</v>
      </c>
      <c r="AA8865">
        <f t="shared" si="693"/>
        <v>0</v>
      </c>
    </row>
    <row r="8866" spans="1:27" x14ac:dyDescent="0.3">
      <c r="A8866">
        <v>100067</v>
      </c>
      <c r="B8866">
        <v>230922</v>
      </c>
      <c r="C8866" s="3">
        <v>44130.867361111108</v>
      </c>
      <c r="D8866">
        <v>0</v>
      </c>
      <c r="E8866">
        <v>2</v>
      </c>
      <c r="F8866" t="s">
        <v>25</v>
      </c>
      <c r="G8866">
        <v>1</v>
      </c>
      <c r="H8866">
        <v>67.386719999999997</v>
      </c>
      <c r="I8866">
        <v>15.67188</v>
      </c>
      <c r="J8866">
        <v>0.85546880000000003</v>
      </c>
      <c r="K8866">
        <v>48.019530000000003</v>
      </c>
      <c r="L8866" s="3">
        <v>44130.619444444441</v>
      </c>
      <c r="M8866">
        <v>17.18</v>
      </c>
      <c r="N8866" t="s">
        <v>28</v>
      </c>
      <c r="P8866">
        <f>(C8866-Key!$B$1)*24</f>
        <v>5.7666666666045785</v>
      </c>
      <c r="Q8866">
        <f>(Key!$B$2-'17.1'!C8866)*24</f>
        <v>-2.816666666592937</v>
      </c>
      <c r="R8866" s="3">
        <f>C8866-(M8866-Key!$B$5)/(24*Key!$B$6)</f>
        <v>44130.85354629629</v>
      </c>
      <c r="S8866">
        <f>M8866-Key!$B$5</f>
        <v>14.92</v>
      </c>
      <c r="T8866" s="2">
        <f t="shared" si="690"/>
        <v>44129.868055555555</v>
      </c>
      <c r="U8866" t="str">
        <f t="shared" si="691"/>
        <v>10-25-2020 20:50</v>
      </c>
      <c r="V8866">
        <f>IFERROR(IF(W8866=Z8866,VLOOKUP($U8866,[1]C8842!$G$2:$M$145,3,FALSE),0),0)</f>
        <v>0</v>
      </c>
      <c r="W8866">
        <f>VLOOKUP(RIGHT($V$1,5),Key!$A$9:$B$14,2,FALSE)</f>
        <v>10.199999999999999</v>
      </c>
      <c r="X8866">
        <f t="shared" si="694"/>
        <v>0</v>
      </c>
      <c r="Y8866">
        <f>VLOOKUP(RIGHT($X$1,5),Key!$A$9:$B$14,2,FALSE)</f>
        <v>3.7</v>
      </c>
      <c r="Z8866">
        <f t="shared" si="692"/>
        <v>10.199999999999999</v>
      </c>
      <c r="AA8866">
        <f t="shared" si="693"/>
        <v>0</v>
      </c>
    </row>
    <row r="8867" spans="1:27" x14ac:dyDescent="0.3">
      <c r="A8867">
        <v>100067</v>
      </c>
      <c r="B8867">
        <v>230922</v>
      </c>
      <c r="C8867" s="3">
        <v>44130.867361111108</v>
      </c>
      <c r="D8867">
        <v>0</v>
      </c>
      <c r="E8867">
        <v>2</v>
      </c>
      <c r="F8867" t="s">
        <v>25</v>
      </c>
      <c r="G8867">
        <v>1</v>
      </c>
      <c r="H8867">
        <v>69.777339999999995</v>
      </c>
      <c r="I8867">
        <v>17.89453</v>
      </c>
      <c r="J8867">
        <v>0.91015630000000003</v>
      </c>
      <c r="K8867">
        <v>46.019530000000003</v>
      </c>
      <c r="L8867" s="3">
        <v>44130.619444444441</v>
      </c>
      <c r="M8867">
        <v>17.18</v>
      </c>
      <c r="N8867" t="s">
        <v>28</v>
      </c>
      <c r="P8867">
        <f>(C8867-Key!$B$1)*24</f>
        <v>5.7666666666045785</v>
      </c>
      <c r="Q8867">
        <f>(Key!$B$2-'17.1'!C8867)*24</f>
        <v>-2.816666666592937</v>
      </c>
      <c r="R8867" s="3">
        <f>C8867-(M8867-Key!$B$5)/(24*Key!$B$6)</f>
        <v>44130.85354629629</v>
      </c>
      <c r="S8867">
        <f>M8867-Key!$B$5</f>
        <v>14.92</v>
      </c>
      <c r="T8867" s="2">
        <f t="shared" si="690"/>
        <v>44129.868055555555</v>
      </c>
      <c r="U8867" t="str">
        <f t="shared" si="691"/>
        <v>10-25-2020 20:50</v>
      </c>
      <c r="V8867">
        <f>IFERROR(IF(W8867=Z8867,VLOOKUP($U8867,[1]C8842!$G$2:$M$145,3,FALSE),0),0)</f>
        <v>0</v>
      </c>
      <c r="W8867">
        <f>VLOOKUP(RIGHT($V$1,5),Key!$A$9:$B$14,2,FALSE)</f>
        <v>10.199999999999999</v>
      </c>
      <c r="X8867">
        <f t="shared" si="694"/>
        <v>0</v>
      </c>
      <c r="Y8867">
        <f>VLOOKUP(RIGHT($X$1,5),Key!$A$9:$B$14,2,FALSE)</f>
        <v>3.7</v>
      </c>
      <c r="Z8867">
        <f t="shared" si="692"/>
        <v>10.199999999999999</v>
      </c>
      <c r="AA8867">
        <f t="shared" si="693"/>
        <v>0</v>
      </c>
    </row>
    <row r="8868" spans="1:27" x14ac:dyDescent="0.3">
      <c r="A8868">
        <v>100067</v>
      </c>
      <c r="B8868">
        <v>230922</v>
      </c>
      <c r="C8868" s="3">
        <v>44130.867361111108</v>
      </c>
      <c r="D8868">
        <v>0</v>
      </c>
      <c r="E8868">
        <v>2</v>
      </c>
      <c r="F8868" t="s">
        <v>25</v>
      </c>
      <c r="G8868">
        <v>2</v>
      </c>
      <c r="H8868">
        <v>61.078130000000002</v>
      </c>
      <c r="I8868">
        <v>21.046880000000002</v>
      </c>
      <c r="J8868">
        <v>1.175781</v>
      </c>
      <c r="K8868">
        <v>46.019530000000003</v>
      </c>
      <c r="L8868" s="3">
        <v>44130.619444444441</v>
      </c>
      <c r="M8868">
        <v>17.18</v>
      </c>
      <c r="N8868" t="s">
        <v>28</v>
      </c>
      <c r="P8868">
        <f>(C8868-Key!$B$1)*24</f>
        <v>5.7666666666045785</v>
      </c>
      <c r="Q8868">
        <f>(Key!$B$2-'17.1'!C8868)*24</f>
        <v>-2.816666666592937</v>
      </c>
      <c r="R8868" s="3">
        <f>C8868-(M8868-Key!$B$5)/(24*Key!$B$6)</f>
        <v>44130.85354629629</v>
      </c>
      <c r="S8868">
        <f>M8868-Key!$B$5</f>
        <v>14.92</v>
      </c>
      <c r="T8868" s="2">
        <f t="shared" si="690"/>
        <v>44129.868055555555</v>
      </c>
      <c r="U8868" t="str">
        <f t="shared" si="691"/>
        <v>10-25-2020 20:50</v>
      </c>
      <c r="V8868">
        <f>IFERROR(IF(W8868=Z8868,VLOOKUP($U8868,[1]C8842!$G$2:$M$145,3,FALSE),0),0)</f>
        <v>0</v>
      </c>
      <c r="W8868">
        <f>VLOOKUP(RIGHT($V$1,5),Key!$A$9:$B$14,2,FALSE)</f>
        <v>10.199999999999999</v>
      </c>
      <c r="X8868">
        <f t="shared" si="694"/>
        <v>0</v>
      </c>
      <c r="Y8868">
        <f>VLOOKUP(RIGHT($X$1,5),Key!$A$9:$B$14,2,FALSE)</f>
        <v>3.7</v>
      </c>
      <c r="Z8868">
        <f t="shared" si="692"/>
        <v>10.199999999999999</v>
      </c>
      <c r="AA8868">
        <f t="shared" si="693"/>
        <v>0</v>
      </c>
    </row>
    <row r="8869" spans="1:27" x14ac:dyDescent="0.3">
      <c r="A8869">
        <v>100067</v>
      </c>
      <c r="B8869">
        <v>230922</v>
      </c>
      <c r="C8869" s="3">
        <v>44130.867361111108</v>
      </c>
      <c r="D8869">
        <v>0</v>
      </c>
      <c r="E8869">
        <v>2</v>
      </c>
      <c r="F8869" t="s">
        <v>25</v>
      </c>
      <c r="G8869">
        <v>1</v>
      </c>
      <c r="H8869">
        <v>61.546880000000002</v>
      </c>
      <c r="I8869">
        <v>15.214840000000001</v>
      </c>
      <c r="J8869">
        <v>0.9140625</v>
      </c>
      <c r="K8869">
        <v>44.019530000000003</v>
      </c>
      <c r="L8869" s="3">
        <v>44130.619444444441</v>
      </c>
      <c r="M8869">
        <v>17.18</v>
      </c>
      <c r="N8869" t="s">
        <v>28</v>
      </c>
      <c r="P8869">
        <f>(C8869-Key!$B$1)*24</f>
        <v>5.7666666666045785</v>
      </c>
      <c r="Q8869">
        <f>(Key!$B$2-'17.1'!C8869)*24</f>
        <v>-2.816666666592937</v>
      </c>
      <c r="R8869" s="3">
        <f>C8869-(M8869-Key!$B$5)/(24*Key!$B$6)</f>
        <v>44130.85354629629</v>
      </c>
      <c r="S8869">
        <f>M8869-Key!$B$5</f>
        <v>14.92</v>
      </c>
      <c r="T8869" s="2">
        <f t="shared" si="690"/>
        <v>44129.868055555555</v>
      </c>
      <c r="U8869" t="str">
        <f t="shared" si="691"/>
        <v>10-25-2020 20:50</v>
      </c>
      <c r="V8869">
        <f>IFERROR(IF(W8869=Z8869,VLOOKUP($U8869,[1]C8842!$G$2:$M$145,3,FALSE),0),0)</f>
        <v>0</v>
      </c>
      <c r="W8869">
        <f>VLOOKUP(RIGHT($V$1,5),Key!$A$9:$B$14,2,FALSE)</f>
        <v>10.199999999999999</v>
      </c>
      <c r="X8869">
        <f t="shared" si="694"/>
        <v>0</v>
      </c>
      <c r="Y8869">
        <f>VLOOKUP(RIGHT($X$1,5),Key!$A$9:$B$14,2,FALSE)</f>
        <v>3.7</v>
      </c>
      <c r="Z8869">
        <f t="shared" si="692"/>
        <v>10.199999999999999</v>
      </c>
      <c r="AA8869">
        <f t="shared" si="693"/>
        <v>0</v>
      </c>
    </row>
    <row r="8870" spans="1:27" x14ac:dyDescent="0.3">
      <c r="A8870">
        <v>100067</v>
      </c>
      <c r="B8870">
        <v>230922</v>
      </c>
      <c r="C8870" s="3">
        <v>44130.867361111108</v>
      </c>
      <c r="D8870">
        <v>0</v>
      </c>
      <c r="E8870">
        <v>2</v>
      </c>
      <c r="F8870" t="s">
        <v>25</v>
      </c>
      <c r="G8870">
        <v>1</v>
      </c>
      <c r="H8870">
        <v>67.121089999999995</v>
      </c>
      <c r="I8870">
        <v>19.89453</v>
      </c>
      <c r="J8870">
        <v>1.0234380000000001</v>
      </c>
      <c r="K8870">
        <v>44.019530000000003</v>
      </c>
      <c r="L8870" s="3">
        <v>44130.619444444441</v>
      </c>
      <c r="M8870">
        <v>17.18</v>
      </c>
      <c r="N8870" t="s">
        <v>28</v>
      </c>
      <c r="P8870">
        <f>(C8870-Key!$B$1)*24</f>
        <v>5.7666666666045785</v>
      </c>
      <c r="Q8870">
        <f>(Key!$B$2-'17.1'!C8870)*24</f>
        <v>-2.816666666592937</v>
      </c>
      <c r="R8870" s="3">
        <f>C8870-(M8870-Key!$B$5)/(24*Key!$B$6)</f>
        <v>44130.85354629629</v>
      </c>
      <c r="S8870">
        <f>M8870-Key!$B$5</f>
        <v>14.92</v>
      </c>
      <c r="T8870" s="2">
        <f t="shared" si="690"/>
        <v>44129.868055555555</v>
      </c>
      <c r="U8870" t="str">
        <f t="shared" si="691"/>
        <v>10-25-2020 20:50</v>
      </c>
      <c r="V8870">
        <f>IFERROR(IF(W8870=Z8870,VLOOKUP($U8870,[1]C8842!$G$2:$M$145,3,FALSE),0),0)</f>
        <v>0</v>
      </c>
      <c r="W8870">
        <f>VLOOKUP(RIGHT($V$1,5),Key!$A$9:$B$14,2,FALSE)</f>
        <v>10.199999999999999</v>
      </c>
      <c r="X8870">
        <f t="shared" si="694"/>
        <v>0</v>
      </c>
      <c r="Y8870">
        <f>VLOOKUP(RIGHT($X$1,5),Key!$A$9:$B$14,2,FALSE)</f>
        <v>3.7</v>
      </c>
      <c r="Z8870">
        <f t="shared" si="692"/>
        <v>10.199999999999999</v>
      </c>
      <c r="AA8870">
        <f t="shared" si="693"/>
        <v>0</v>
      </c>
    </row>
    <row r="8871" spans="1:27" x14ac:dyDescent="0.3">
      <c r="A8871">
        <v>100067</v>
      </c>
      <c r="B8871">
        <v>230922</v>
      </c>
      <c r="C8871" s="3">
        <v>44130.867361111108</v>
      </c>
      <c r="D8871">
        <v>0</v>
      </c>
      <c r="E8871">
        <v>2</v>
      </c>
      <c r="F8871" t="s">
        <v>25</v>
      </c>
      <c r="G8871">
        <v>1</v>
      </c>
      <c r="H8871">
        <v>61.082030000000003</v>
      </c>
      <c r="I8871">
        <v>16.847660000000001</v>
      </c>
      <c r="J8871">
        <v>0.99609380000000003</v>
      </c>
      <c r="K8871">
        <v>46.019530000000003</v>
      </c>
      <c r="L8871" s="3">
        <v>44130.619444444441</v>
      </c>
      <c r="M8871">
        <v>17.18</v>
      </c>
      <c r="N8871" t="s">
        <v>28</v>
      </c>
      <c r="P8871">
        <f>(C8871-Key!$B$1)*24</f>
        <v>5.7666666666045785</v>
      </c>
      <c r="Q8871">
        <f>(Key!$B$2-'17.1'!C8871)*24</f>
        <v>-2.816666666592937</v>
      </c>
      <c r="R8871" s="3">
        <f>C8871-(M8871-Key!$B$5)/(24*Key!$B$6)</f>
        <v>44130.85354629629</v>
      </c>
      <c r="S8871">
        <f>M8871-Key!$B$5</f>
        <v>14.92</v>
      </c>
      <c r="T8871" s="2">
        <f t="shared" si="690"/>
        <v>44129.868055555555</v>
      </c>
      <c r="U8871" t="str">
        <f t="shared" si="691"/>
        <v>10-25-2020 20:50</v>
      </c>
      <c r="V8871">
        <f>IFERROR(IF(W8871=Z8871,VLOOKUP($U8871,[1]C8842!$G$2:$M$145,3,FALSE),0),0)</f>
        <v>0</v>
      </c>
      <c r="W8871">
        <f>VLOOKUP(RIGHT($V$1,5),Key!$A$9:$B$14,2,FALSE)</f>
        <v>10.199999999999999</v>
      </c>
      <c r="X8871">
        <f t="shared" si="694"/>
        <v>0</v>
      </c>
      <c r="Y8871">
        <f>VLOOKUP(RIGHT($X$1,5),Key!$A$9:$B$14,2,FALSE)</f>
        <v>3.7</v>
      </c>
      <c r="Z8871">
        <f t="shared" si="692"/>
        <v>10.199999999999999</v>
      </c>
      <c r="AA8871">
        <f t="shared" si="693"/>
        <v>0</v>
      </c>
    </row>
    <row r="8872" spans="1:27" x14ac:dyDescent="0.3">
      <c r="A8872">
        <v>100067</v>
      </c>
      <c r="B8872">
        <v>230922</v>
      </c>
      <c r="C8872" s="3">
        <v>44130.867361111108</v>
      </c>
      <c r="D8872">
        <v>1</v>
      </c>
      <c r="E8872">
        <v>1</v>
      </c>
      <c r="F8872" t="s">
        <v>25</v>
      </c>
      <c r="G8872">
        <v>1</v>
      </c>
      <c r="H8872">
        <v>64.542969999999997</v>
      </c>
      <c r="I8872">
        <v>15.742190000000001</v>
      </c>
      <c r="J8872">
        <v>0.89453130000000003</v>
      </c>
      <c r="K8872">
        <v>58.023440000000001</v>
      </c>
      <c r="L8872" s="3">
        <v>44130.619444444441</v>
      </c>
      <c r="M8872">
        <v>17.18</v>
      </c>
      <c r="N8872" t="s">
        <v>28</v>
      </c>
      <c r="P8872">
        <f>(C8872-Key!$B$1)*24</f>
        <v>5.7666666666045785</v>
      </c>
      <c r="Q8872">
        <f>(Key!$B$2-'17.1'!C8872)*24</f>
        <v>-2.816666666592937</v>
      </c>
      <c r="R8872" s="3">
        <f>C8872-(M8872-Key!$B$5)/(24*Key!$B$6)</f>
        <v>44130.85354629629</v>
      </c>
      <c r="S8872">
        <f>M8872-Key!$B$5</f>
        <v>14.92</v>
      </c>
      <c r="T8872" s="2">
        <f t="shared" si="690"/>
        <v>44129.868055555555</v>
      </c>
      <c r="U8872" t="str">
        <f t="shared" si="691"/>
        <v>10-25-2020 20:50</v>
      </c>
      <c r="V8872">
        <f>IFERROR(IF(W8872=Z8872,VLOOKUP($U8872,[1]C8842!$G$2:$M$145,3,FALSE),0),0)</f>
        <v>0</v>
      </c>
      <c r="W8872">
        <f>VLOOKUP(RIGHT($V$1,5),Key!$A$9:$B$14,2,FALSE)</f>
        <v>10.199999999999999</v>
      </c>
      <c r="X8872">
        <f t="shared" si="694"/>
        <v>0</v>
      </c>
      <c r="Y8872">
        <f>VLOOKUP(RIGHT($X$1,5),Key!$A$9:$B$14,2,FALSE)</f>
        <v>3.7</v>
      </c>
      <c r="Z8872">
        <f t="shared" si="692"/>
        <v>10.199999999999999</v>
      </c>
      <c r="AA8872">
        <f t="shared" si="693"/>
        <v>0</v>
      </c>
    </row>
    <row r="8873" spans="1:27" x14ac:dyDescent="0.3">
      <c r="A8873">
        <v>100067</v>
      </c>
      <c r="B8873">
        <v>230922</v>
      </c>
      <c r="C8873" s="3">
        <v>44130.867361111108</v>
      </c>
      <c r="D8873">
        <v>1</v>
      </c>
      <c r="E8873">
        <v>1</v>
      </c>
      <c r="F8873" t="s">
        <v>25</v>
      </c>
      <c r="G8873">
        <v>1</v>
      </c>
      <c r="H8873">
        <v>65.230469999999997</v>
      </c>
      <c r="I8873">
        <v>17.453130000000002</v>
      </c>
      <c r="J8873">
        <v>0.953125</v>
      </c>
      <c r="K8873">
        <v>57.023440000000001</v>
      </c>
      <c r="L8873" s="3">
        <v>44130.619444444441</v>
      </c>
      <c r="M8873">
        <v>17.18</v>
      </c>
      <c r="N8873" t="s">
        <v>28</v>
      </c>
      <c r="P8873">
        <f>(C8873-Key!$B$1)*24</f>
        <v>5.7666666666045785</v>
      </c>
      <c r="Q8873">
        <f>(Key!$B$2-'17.1'!C8873)*24</f>
        <v>-2.816666666592937</v>
      </c>
      <c r="R8873" s="3">
        <f>C8873-(M8873-Key!$B$5)/(24*Key!$B$6)</f>
        <v>44130.85354629629</v>
      </c>
      <c r="S8873">
        <f>M8873-Key!$B$5</f>
        <v>14.92</v>
      </c>
      <c r="T8873" s="2">
        <f t="shared" si="690"/>
        <v>44129.868055555555</v>
      </c>
      <c r="U8873" t="str">
        <f t="shared" si="691"/>
        <v>10-25-2020 20:50</v>
      </c>
      <c r="V8873">
        <f>IFERROR(IF(W8873=Z8873,VLOOKUP($U8873,[1]C8842!$G$2:$M$145,3,FALSE),0),0)</f>
        <v>0</v>
      </c>
      <c r="W8873">
        <f>VLOOKUP(RIGHT($V$1,5),Key!$A$9:$B$14,2,FALSE)</f>
        <v>10.199999999999999</v>
      </c>
      <c r="X8873">
        <f t="shared" si="694"/>
        <v>0</v>
      </c>
      <c r="Y8873">
        <f>VLOOKUP(RIGHT($X$1,5),Key!$A$9:$B$14,2,FALSE)</f>
        <v>3.7</v>
      </c>
      <c r="Z8873">
        <f t="shared" si="692"/>
        <v>10.199999999999999</v>
      </c>
      <c r="AA8873">
        <f t="shared" si="693"/>
        <v>0</v>
      </c>
    </row>
    <row r="8874" spans="1:27" x14ac:dyDescent="0.3">
      <c r="A8874">
        <v>100067</v>
      </c>
      <c r="B8874">
        <v>230922</v>
      </c>
      <c r="C8874" s="3">
        <v>44130.867361111108</v>
      </c>
      <c r="D8874">
        <v>1</v>
      </c>
      <c r="E8874">
        <v>1</v>
      </c>
      <c r="F8874" t="s">
        <v>25</v>
      </c>
      <c r="G8874">
        <v>1</v>
      </c>
      <c r="H8874">
        <v>73.089839999999995</v>
      </c>
      <c r="I8874">
        <v>16.628910000000001</v>
      </c>
      <c r="J8874">
        <v>0.8203125</v>
      </c>
      <c r="K8874">
        <v>58.023440000000001</v>
      </c>
      <c r="L8874" s="3">
        <v>44130.619444444441</v>
      </c>
      <c r="M8874">
        <v>17.18</v>
      </c>
      <c r="N8874" t="s">
        <v>28</v>
      </c>
      <c r="P8874">
        <f>(C8874-Key!$B$1)*24</f>
        <v>5.7666666666045785</v>
      </c>
      <c r="Q8874">
        <f>(Key!$B$2-'17.1'!C8874)*24</f>
        <v>-2.816666666592937</v>
      </c>
      <c r="R8874" s="3">
        <f>C8874-(M8874-Key!$B$5)/(24*Key!$B$6)</f>
        <v>44130.85354629629</v>
      </c>
      <c r="S8874">
        <f>M8874-Key!$B$5</f>
        <v>14.92</v>
      </c>
      <c r="T8874" s="2">
        <f t="shared" si="690"/>
        <v>44129.868055555555</v>
      </c>
      <c r="U8874" t="str">
        <f t="shared" si="691"/>
        <v>10-25-2020 20:50</v>
      </c>
      <c r="V8874">
        <f>IFERROR(IF(W8874=Z8874,VLOOKUP($U8874,[1]C8842!$G$2:$M$145,3,FALSE),0),0)</f>
        <v>0</v>
      </c>
      <c r="W8874">
        <f>VLOOKUP(RIGHT($V$1,5),Key!$A$9:$B$14,2,FALSE)</f>
        <v>10.199999999999999</v>
      </c>
      <c r="X8874">
        <f t="shared" si="694"/>
        <v>0</v>
      </c>
      <c r="Y8874">
        <f>VLOOKUP(RIGHT($X$1,5),Key!$A$9:$B$14,2,FALSE)</f>
        <v>3.7</v>
      </c>
      <c r="Z8874">
        <f t="shared" si="692"/>
        <v>10.199999999999999</v>
      </c>
      <c r="AA8874">
        <f t="shared" si="693"/>
        <v>0</v>
      </c>
    </row>
    <row r="8875" spans="1:27" x14ac:dyDescent="0.3">
      <c r="A8875">
        <v>100067</v>
      </c>
      <c r="B8875">
        <v>230922</v>
      </c>
      <c r="C8875" s="3">
        <v>44130.867361111108</v>
      </c>
      <c r="D8875">
        <v>0</v>
      </c>
      <c r="E8875">
        <v>2</v>
      </c>
      <c r="F8875" t="s">
        <v>25</v>
      </c>
      <c r="G8875">
        <v>4</v>
      </c>
      <c r="H8875">
        <v>62.027340000000002</v>
      </c>
      <c r="I8875">
        <v>50.082030000000003</v>
      </c>
      <c r="J8875">
        <v>2.40625</v>
      </c>
      <c r="K8875">
        <v>46.019530000000003</v>
      </c>
      <c r="L8875" s="3">
        <v>44130.619444444441</v>
      </c>
      <c r="M8875">
        <v>17.18</v>
      </c>
      <c r="N8875" t="s">
        <v>28</v>
      </c>
      <c r="P8875">
        <f>(C8875-Key!$B$1)*24</f>
        <v>5.7666666666045785</v>
      </c>
      <c r="Q8875">
        <f>(Key!$B$2-'17.1'!C8875)*24</f>
        <v>-2.816666666592937</v>
      </c>
      <c r="R8875" s="3">
        <f>C8875-(M8875-Key!$B$5)/(24*Key!$B$6)</f>
        <v>44130.85354629629</v>
      </c>
      <c r="S8875">
        <f>M8875-Key!$B$5</f>
        <v>14.92</v>
      </c>
      <c r="T8875" s="2">
        <f t="shared" si="690"/>
        <v>44129.868055555555</v>
      </c>
      <c r="U8875" t="str">
        <f t="shared" si="691"/>
        <v>10-25-2020 20:50</v>
      </c>
      <c r="V8875">
        <f>IFERROR(IF(W8875=Z8875,VLOOKUP($U8875,[1]C8842!$G$2:$M$145,3,FALSE),0),0)</f>
        <v>0</v>
      </c>
      <c r="W8875">
        <f>VLOOKUP(RIGHT($V$1,5),Key!$A$9:$B$14,2,FALSE)</f>
        <v>10.199999999999999</v>
      </c>
      <c r="X8875">
        <f t="shared" si="694"/>
        <v>0</v>
      </c>
      <c r="Y8875">
        <f>VLOOKUP(RIGHT($X$1,5),Key!$A$9:$B$14,2,FALSE)</f>
        <v>3.7</v>
      </c>
      <c r="Z8875">
        <f t="shared" si="692"/>
        <v>10.199999999999999</v>
      </c>
      <c r="AA8875">
        <f t="shared" si="693"/>
        <v>0</v>
      </c>
    </row>
    <row r="8876" spans="1:27" x14ac:dyDescent="0.3">
      <c r="A8876">
        <v>100067</v>
      </c>
      <c r="B8876">
        <v>230922</v>
      </c>
      <c r="C8876" s="3">
        <v>44130.867361111108</v>
      </c>
      <c r="D8876">
        <v>3</v>
      </c>
      <c r="E8876">
        <v>2</v>
      </c>
      <c r="F8876" t="s">
        <v>26</v>
      </c>
      <c r="G8876">
        <v>1</v>
      </c>
      <c r="H8876">
        <v>61.644530000000003</v>
      </c>
      <c r="I8876">
        <v>17.765630000000002</v>
      </c>
      <c r="J8876">
        <v>1.0234380000000001</v>
      </c>
      <c r="K8876">
        <v>92.039060000000006</v>
      </c>
      <c r="L8876" s="3">
        <v>44130.619444444441</v>
      </c>
      <c r="M8876">
        <v>17.18</v>
      </c>
      <c r="N8876" t="s">
        <v>28</v>
      </c>
      <c r="P8876">
        <f>(C8876-Key!$B$1)*24</f>
        <v>5.7666666666045785</v>
      </c>
      <c r="Q8876">
        <f>(Key!$B$2-'17.1'!C8876)*24</f>
        <v>-2.816666666592937</v>
      </c>
      <c r="R8876" s="3">
        <f>C8876-(M8876-Key!$B$5)/(24*Key!$B$6)</f>
        <v>44130.85354629629</v>
      </c>
      <c r="S8876">
        <f>M8876-Key!$B$5</f>
        <v>14.92</v>
      </c>
      <c r="T8876" s="2">
        <f t="shared" si="690"/>
        <v>44129.868055555555</v>
      </c>
      <c r="U8876" t="str">
        <f t="shared" si="691"/>
        <v>10-25-2020 20:50</v>
      </c>
      <c r="V8876">
        <f>IFERROR(IF(W8876=Z8876,VLOOKUP($U8876,[1]C8842!$G$2:$M$145,3,FALSE),0),0)</f>
        <v>0</v>
      </c>
      <c r="W8876">
        <f>VLOOKUP(RIGHT($V$1,5),Key!$A$9:$B$14,2,FALSE)</f>
        <v>10.199999999999999</v>
      </c>
      <c r="X8876">
        <f t="shared" si="694"/>
        <v>0</v>
      </c>
      <c r="Y8876">
        <f>VLOOKUP(RIGHT($X$1,5),Key!$A$9:$B$14,2,FALSE)</f>
        <v>3.7</v>
      </c>
      <c r="Z8876">
        <f t="shared" si="692"/>
        <v>10.199999999999999</v>
      </c>
      <c r="AA8876">
        <f t="shared" si="693"/>
        <v>0</v>
      </c>
    </row>
    <row r="8877" spans="1:27" x14ac:dyDescent="0.3">
      <c r="A8877">
        <v>100067</v>
      </c>
      <c r="B8877">
        <v>230922</v>
      </c>
      <c r="C8877" s="3">
        <v>44130.867361111108</v>
      </c>
      <c r="D8877">
        <v>1</v>
      </c>
      <c r="E8877">
        <v>1</v>
      </c>
      <c r="F8877" t="s">
        <v>25</v>
      </c>
      <c r="G8877">
        <v>1</v>
      </c>
      <c r="H8877">
        <v>68.726560000000006</v>
      </c>
      <c r="I8877">
        <v>17.410160000000001</v>
      </c>
      <c r="J8877">
        <v>0.90625</v>
      </c>
      <c r="K8877">
        <v>58.023440000000001</v>
      </c>
      <c r="L8877" s="3">
        <v>44130.619444444441</v>
      </c>
      <c r="M8877">
        <v>17.18</v>
      </c>
      <c r="N8877" t="s">
        <v>28</v>
      </c>
      <c r="P8877">
        <f>(C8877-Key!$B$1)*24</f>
        <v>5.7666666666045785</v>
      </c>
      <c r="Q8877">
        <f>(Key!$B$2-'17.1'!C8877)*24</f>
        <v>-2.816666666592937</v>
      </c>
      <c r="R8877" s="3">
        <f>C8877-(M8877-Key!$B$5)/(24*Key!$B$6)</f>
        <v>44130.85354629629</v>
      </c>
      <c r="S8877">
        <f>M8877-Key!$B$5</f>
        <v>14.92</v>
      </c>
      <c r="T8877" s="2">
        <f t="shared" si="690"/>
        <v>44129.868055555555</v>
      </c>
      <c r="U8877" t="str">
        <f t="shared" si="691"/>
        <v>10-25-2020 20:50</v>
      </c>
      <c r="V8877">
        <f>IFERROR(IF(W8877=Z8877,VLOOKUP($U8877,[1]C8842!$G$2:$M$145,3,FALSE),0),0)</f>
        <v>0</v>
      </c>
      <c r="W8877">
        <f>VLOOKUP(RIGHT($V$1,5),Key!$A$9:$B$14,2,FALSE)</f>
        <v>10.199999999999999</v>
      </c>
      <c r="X8877">
        <f t="shared" si="694"/>
        <v>0</v>
      </c>
      <c r="Y8877">
        <f>VLOOKUP(RIGHT($X$1,5),Key!$A$9:$B$14,2,FALSE)</f>
        <v>3.7</v>
      </c>
      <c r="Z8877">
        <f t="shared" si="692"/>
        <v>10.199999999999999</v>
      </c>
      <c r="AA8877">
        <f t="shared" si="693"/>
        <v>0</v>
      </c>
    </row>
    <row r="8878" spans="1:27" x14ac:dyDescent="0.3">
      <c r="A8878">
        <v>100067</v>
      </c>
      <c r="B8878">
        <v>230922</v>
      </c>
      <c r="C8878" s="3">
        <v>44130.867361111108</v>
      </c>
      <c r="D8878">
        <v>0</v>
      </c>
      <c r="E8878">
        <v>2</v>
      </c>
      <c r="F8878" t="s">
        <v>25</v>
      </c>
      <c r="G8878">
        <v>1</v>
      </c>
      <c r="H8878">
        <v>61.292969999999997</v>
      </c>
      <c r="I8878">
        <v>11.70703</v>
      </c>
      <c r="J8878">
        <v>0.765625</v>
      </c>
      <c r="K8878">
        <v>46.019530000000003</v>
      </c>
      <c r="L8878" s="3">
        <v>44130.619444444441</v>
      </c>
      <c r="M8878">
        <v>17.18</v>
      </c>
      <c r="N8878" t="s">
        <v>28</v>
      </c>
      <c r="P8878">
        <f>(C8878-Key!$B$1)*24</f>
        <v>5.7666666666045785</v>
      </c>
      <c r="Q8878">
        <f>(Key!$B$2-'17.1'!C8878)*24</f>
        <v>-2.816666666592937</v>
      </c>
      <c r="R8878" s="3">
        <f>C8878-(M8878-Key!$B$5)/(24*Key!$B$6)</f>
        <v>44130.85354629629</v>
      </c>
      <c r="S8878">
        <f>M8878-Key!$B$5</f>
        <v>14.92</v>
      </c>
      <c r="T8878" s="2">
        <f t="shared" si="690"/>
        <v>44129.868055555555</v>
      </c>
      <c r="U8878" t="str">
        <f t="shared" si="691"/>
        <v>10-25-2020 20:50</v>
      </c>
      <c r="V8878">
        <f>IFERROR(IF(W8878=Z8878,VLOOKUP($U8878,[1]C8842!$G$2:$M$145,3,FALSE),0),0)</f>
        <v>0</v>
      </c>
      <c r="W8878">
        <f>VLOOKUP(RIGHT($V$1,5),Key!$A$9:$B$14,2,FALSE)</f>
        <v>10.199999999999999</v>
      </c>
      <c r="X8878">
        <f t="shared" si="694"/>
        <v>0</v>
      </c>
      <c r="Y8878">
        <f>VLOOKUP(RIGHT($X$1,5),Key!$A$9:$B$14,2,FALSE)</f>
        <v>3.7</v>
      </c>
      <c r="Z8878">
        <f t="shared" si="692"/>
        <v>10.199999999999999</v>
      </c>
      <c r="AA8878">
        <f t="shared" si="693"/>
        <v>0</v>
      </c>
    </row>
    <row r="8879" spans="1:27" x14ac:dyDescent="0.3">
      <c r="A8879">
        <v>100067</v>
      </c>
      <c r="B8879">
        <v>230922</v>
      </c>
      <c r="C8879" s="3">
        <v>44130.868055555555</v>
      </c>
      <c r="D8879">
        <v>3</v>
      </c>
      <c r="E8879">
        <v>2</v>
      </c>
      <c r="F8879" t="s">
        <v>26</v>
      </c>
      <c r="G8879">
        <v>1</v>
      </c>
      <c r="H8879">
        <v>69.941410000000005</v>
      </c>
      <c r="I8879">
        <v>17.63672</v>
      </c>
      <c r="J8879">
        <v>0.8984375</v>
      </c>
      <c r="K8879">
        <v>93.039060000000006</v>
      </c>
      <c r="L8879" s="3">
        <v>44130.619444444441</v>
      </c>
      <c r="M8879">
        <v>17.18</v>
      </c>
      <c r="N8879" t="s">
        <v>28</v>
      </c>
      <c r="P8879">
        <f>(C8879-Key!$B$1)*24</f>
        <v>5.7833333333255723</v>
      </c>
      <c r="Q8879">
        <f>(Key!$B$2-'17.1'!C8879)*24</f>
        <v>-2.8333333333139308</v>
      </c>
      <c r="R8879" s="3">
        <f>C8879-(M8879-Key!$B$5)/(24*Key!$B$6)</f>
        <v>44130.854240740737</v>
      </c>
      <c r="S8879">
        <f>M8879-Key!$B$5</f>
        <v>14.92</v>
      </c>
      <c r="T8879" s="2">
        <f t="shared" si="690"/>
        <v>44129.868055555555</v>
      </c>
      <c r="U8879" t="str">
        <f t="shared" si="691"/>
        <v>10-25-2020 20:50</v>
      </c>
      <c r="V8879">
        <f>IFERROR(IF(W8879=Z8879,VLOOKUP($U8879,[1]C8842!$G$2:$M$145,3,FALSE),0),0)</f>
        <v>0</v>
      </c>
      <c r="W8879">
        <f>VLOOKUP(RIGHT($V$1,5),Key!$A$9:$B$14,2,FALSE)</f>
        <v>10.199999999999999</v>
      </c>
      <c r="X8879">
        <f t="shared" si="694"/>
        <v>0</v>
      </c>
      <c r="Y8879">
        <f>VLOOKUP(RIGHT($X$1,5),Key!$A$9:$B$14,2,FALSE)</f>
        <v>3.7</v>
      </c>
      <c r="Z8879">
        <f t="shared" si="692"/>
        <v>10.199999999999999</v>
      </c>
      <c r="AA8879">
        <f t="shared" si="693"/>
        <v>0</v>
      </c>
    </row>
    <row r="8880" spans="1:27" x14ac:dyDescent="0.3">
      <c r="A8880">
        <v>100067</v>
      </c>
      <c r="B8880">
        <v>230922</v>
      </c>
      <c r="C8880" s="3">
        <v>44130.868055555555</v>
      </c>
      <c r="D8880">
        <v>0</v>
      </c>
      <c r="E8880">
        <v>2</v>
      </c>
      <c r="F8880" t="s">
        <v>25</v>
      </c>
      <c r="G8880">
        <v>1</v>
      </c>
      <c r="H8880">
        <v>66.804689999999994</v>
      </c>
      <c r="I8880">
        <v>17.085940000000001</v>
      </c>
      <c r="J8880">
        <v>0.91796880000000003</v>
      </c>
      <c r="K8880">
        <v>47.019530000000003</v>
      </c>
      <c r="L8880" s="3">
        <v>44130.619444444441</v>
      </c>
      <c r="M8880">
        <v>17.18</v>
      </c>
      <c r="N8880" t="s">
        <v>28</v>
      </c>
      <c r="P8880">
        <f>(C8880-Key!$B$1)*24</f>
        <v>5.7833333333255723</v>
      </c>
      <c r="Q8880">
        <f>(Key!$B$2-'17.1'!C8880)*24</f>
        <v>-2.8333333333139308</v>
      </c>
      <c r="R8880" s="3">
        <f>C8880-(M8880-Key!$B$5)/(24*Key!$B$6)</f>
        <v>44130.854240740737</v>
      </c>
      <c r="S8880">
        <f>M8880-Key!$B$5</f>
        <v>14.92</v>
      </c>
      <c r="T8880" s="2">
        <f t="shared" si="690"/>
        <v>44129.868055555555</v>
      </c>
      <c r="U8880" t="str">
        <f t="shared" si="691"/>
        <v>10-25-2020 20:50</v>
      </c>
      <c r="V8880">
        <f>IFERROR(IF(W8880=Z8880,VLOOKUP($U8880,[1]C8842!$G$2:$M$145,3,FALSE),0),0)</f>
        <v>0</v>
      </c>
      <c r="W8880">
        <f>VLOOKUP(RIGHT($V$1,5),Key!$A$9:$B$14,2,FALSE)</f>
        <v>10.199999999999999</v>
      </c>
      <c r="X8880">
        <f t="shared" si="694"/>
        <v>0</v>
      </c>
      <c r="Y8880">
        <f>VLOOKUP(RIGHT($X$1,5),Key!$A$9:$B$14,2,FALSE)</f>
        <v>3.7</v>
      </c>
      <c r="Z8880">
        <f t="shared" si="692"/>
        <v>10.199999999999999</v>
      </c>
      <c r="AA8880">
        <f t="shared" si="693"/>
        <v>0</v>
      </c>
    </row>
    <row r="8881" spans="1:27" x14ac:dyDescent="0.3">
      <c r="A8881">
        <v>100067</v>
      </c>
      <c r="B8881">
        <v>230922</v>
      </c>
      <c r="C8881" s="3">
        <v>44130.868055555555</v>
      </c>
      <c r="D8881">
        <v>1</v>
      </c>
      <c r="E8881">
        <v>1</v>
      </c>
      <c r="F8881" t="s">
        <v>25</v>
      </c>
      <c r="G8881">
        <v>1</v>
      </c>
      <c r="H8881">
        <v>70.972660000000005</v>
      </c>
      <c r="I8881">
        <v>15.57813</v>
      </c>
      <c r="J8881">
        <v>0.80859380000000003</v>
      </c>
      <c r="K8881">
        <v>57.023440000000001</v>
      </c>
      <c r="L8881" s="3">
        <v>44130.619444444441</v>
      </c>
      <c r="M8881">
        <v>17.18</v>
      </c>
      <c r="N8881" t="s">
        <v>28</v>
      </c>
      <c r="P8881">
        <f>(C8881-Key!$B$1)*24</f>
        <v>5.7833333333255723</v>
      </c>
      <c r="Q8881">
        <f>(Key!$B$2-'17.1'!C8881)*24</f>
        <v>-2.8333333333139308</v>
      </c>
      <c r="R8881" s="3">
        <f>C8881-(M8881-Key!$B$5)/(24*Key!$B$6)</f>
        <v>44130.854240740737</v>
      </c>
      <c r="S8881">
        <f>M8881-Key!$B$5</f>
        <v>14.92</v>
      </c>
      <c r="T8881" s="2">
        <f t="shared" si="690"/>
        <v>44129.868055555555</v>
      </c>
      <c r="U8881" t="str">
        <f t="shared" si="691"/>
        <v>10-25-2020 20:50</v>
      </c>
      <c r="V8881">
        <f>IFERROR(IF(W8881=Z8881,VLOOKUP($U8881,[1]C8842!$G$2:$M$145,3,FALSE),0),0)</f>
        <v>0</v>
      </c>
      <c r="W8881">
        <f>VLOOKUP(RIGHT($V$1,5),Key!$A$9:$B$14,2,FALSE)</f>
        <v>10.199999999999999</v>
      </c>
      <c r="X8881">
        <f t="shared" si="694"/>
        <v>0</v>
      </c>
      <c r="Y8881">
        <f>VLOOKUP(RIGHT($X$1,5),Key!$A$9:$B$14,2,FALSE)</f>
        <v>3.7</v>
      </c>
      <c r="Z8881">
        <f t="shared" si="692"/>
        <v>10.199999999999999</v>
      </c>
      <c r="AA8881">
        <f t="shared" si="693"/>
        <v>0</v>
      </c>
    </row>
    <row r="8882" spans="1:27" x14ac:dyDescent="0.3">
      <c r="A8882">
        <v>100067</v>
      </c>
      <c r="B8882">
        <v>230922</v>
      </c>
      <c r="C8882" s="3">
        <v>44130.868055555555</v>
      </c>
      <c r="D8882">
        <v>0</v>
      </c>
      <c r="E8882">
        <v>2</v>
      </c>
      <c r="F8882" t="s">
        <v>25</v>
      </c>
      <c r="G8882">
        <v>2</v>
      </c>
      <c r="H8882">
        <v>68.105469999999997</v>
      </c>
      <c r="I8882">
        <v>21.089839999999999</v>
      </c>
      <c r="J8882">
        <v>1.058594</v>
      </c>
      <c r="K8882">
        <v>47.019530000000003</v>
      </c>
      <c r="L8882" s="3">
        <v>44130.619444444441</v>
      </c>
      <c r="M8882">
        <v>17.18</v>
      </c>
      <c r="N8882" t="s">
        <v>28</v>
      </c>
      <c r="P8882">
        <f>(C8882-Key!$B$1)*24</f>
        <v>5.7833333333255723</v>
      </c>
      <c r="Q8882">
        <f>(Key!$B$2-'17.1'!C8882)*24</f>
        <v>-2.8333333333139308</v>
      </c>
      <c r="R8882" s="3">
        <f>C8882-(M8882-Key!$B$5)/(24*Key!$B$6)</f>
        <v>44130.854240740737</v>
      </c>
      <c r="S8882">
        <f>M8882-Key!$B$5</f>
        <v>14.92</v>
      </c>
      <c r="T8882" s="2">
        <f t="shared" si="690"/>
        <v>44129.868055555555</v>
      </c>
      <c r="U8882" t="str">
        <f t="shared" si="691"/>
        <v>10-25-2020 20:50</v>
      </c>
      <c r="V8882">
        <f>IFERROR(IF(W8882=Z8882,VLOOKUP($U8882,[1]C8842!$G$2:$M$145,3,FALSE),0),0)</f>
        <v>0</v>
      </c>
      <c r="W8882">
        <f>VLOOKUP(RIGHT($V$1,5),Key!$A$9:$B$14,2,FALSE)</f>
        <v>10.199999999999999</v>
      </c>
      <c r="X8882">
        <f t="shared" si="694"/>
        <v>0</v>
      </c>
      <c r="Y8882">
        <f>VLOOKUP(RIGHT($X$1,5),Key!$A$9:$B$14,2,FALSE)</f>
        <v>3.7</v>
      </c>
      <c r="Z8882">
        <f t="shared" si="692"/>
        <v>10.199999999999999</v>
      </c>
      <c r="AA8882">
        <f t="shared" si="693"/>
        <v>0</v>
      </c>
    </row>
    <row r="8883" spans="1:27" x14ac:dyDescent="0.3">
      <c r="A8883">
        <v>100067</v>
      </c>
      <c r="B8883">
        <v>230922</v>
      </c>
      <c r="C8883" s="3">
        <v>44130.868055555555</v>
      </c>
      <c r="D8883">
        <v>2</v>
      </c>
      <c r="E8883">
        <v>1</v>
      </c>
      <c r="F8883" t="s">
        <v>26</v>
      </c>
      <c r="G8883">
        <v>2</v>
      </c>
      <c r="H8883">
        <v>72.449219999999997</v>
      </c>
      <c r="I8883">
        <v>21.566410000000001</v>
      </c>
      <c r="J8883">
        <v>1.011719</v>
      </c>
      <c r="K8883">
        <v>80.03125</v>
      </c>
      <c r="L8883" s="3">
        <v>44130.619444444441</v>
      </c>
      <c r="M8883">
        <v>17.18</v>
      </c>
      <c r="N8883" t="s">
        <v>28</v>
      </c>
      <c r="P8883">
        <f>(C8883-Key!$B$1)*24</f>
        <v>5.7833333333255723</v>
      </c>
      <c r="Q8883">
        <f>(Key!$B$2-'17.1'!C8883)*24</f>
        <v>-2.8333333333139308</v>
      </c>
      <c r="R8883" s="3">
        <f>C8883-(M8883-Key!$B$5)/(24*Key!$B$6)</f>
        <v>44130.854240740737</v>
      </c>
      <c r="S8883">
        <f>M8883-Key!$B$5</f>
        <v>14.92</v>
      </c>
      <c r="T8883" s="2">
        <f t="shared" si="690"/>
        <v>44129.868055555555</v>
      </c>
      <c r="U8883" t="str">
        <f t="shared" si="691"/>
        <v>10-25-2020 20:50</v>
      </c>
      <c r="V8883">
        <f>IFERROR(IF(W8883=Z8883,VLOOKUP($U8883,[1]C8842!$G$2:$M$145,3,FALSE),0),0)</f>
        <v>0</v>
      </c>
      <c r="W8883">
        <f>VLOOKUP(RIGHT($V$1,5),Key!$A$9:$B$14,2,FALSE)</f>
        <v>10.199999999999999</v>
      </c>
      <c r="X8883">
        <f t="shared" si="694"/>
        <v>0</v>
      </c>
      <c r="Y8883">
        <f>VLOOKUP(RIGHT($X$1,5),Key!$A$9:$B$14,2,FALSE)</f>
        <v>3.7</v>
      </c>
      <c r="Z8883">
        <f t="shared" si="692"/>
        <v>10.199999999999999</v>
      </c>
      <c r="AA8883">
        <f t="shared" si="693"/>
        <v>0</v>
      </c>
    </row>
    <row r="8884" spans="1:27" x14ac:dyDescent="0.3">
      <c r="A8884">
        <v>100067</v>
      </c>
      <c r="B8884">
        <v>230922</v>
      </c>
      <c r="C8884" s="3">
        <v>44130.868055555555</v>
      </c>
      <c r="D8884">
        <v>1</v>
      </c>
      <c r="E8884">
        <v>1</v>
      </c>
      <c r="F8884" t="s">
        <v>25</v>
      </c>
      <c r="G8884">
        <v>1</v>
      </c>
      <c r="H8884">
        <v>67.929689999999994</v>
      </c>
      <c r="I8884">
        <v>14.492190000000001</v>
      </c>
      <c r="J8884">
        <v>0.80078130000000003</v>
      </c>
      <c r="K8884">
        <v>58.023440000000001</v>
      </c>
      <c r="L8884" s="3">
        <v>44130.619444444441</v>
      </c>
      <c r="M8884">
        <v>17.18</v>
      </c>
      <c r="N8884" t="s">
        <v>28</v>
      </c>
      <c r="P8884">
        <f>(C8884-Key!$B$1)*24</f>
        <v>5.7833333333255723</v>
      </c>
      <c r="Q8884">
        <f>(Key!$B$2-'17.1'!C8884)*24</f>
        <v>-2.8333333333139308</v>
      </c>
      <c r="R8884" s="3">
        <f>C8884-(M8884-Key!$B$5)/(24*Key!$B$6)</f>
        <v>44130.854240740737</v>
      </c>
      <c r="S8884">
        <f>M8884-Key!$B$5</f>
        <v>14.92</v>
      </c>
      <c r="T8884" s="2">
        <f t="shared" si="690"/>
        <v>44129.868055555555</v>
      </c>
      <c r="U8884" t="str">
        <f t="shared" si="691"/>
        <v>10-25-2020 20:50</v>
      </c>
      <c r="V8884">
        <f>IFERROR(IF(W8884=Z8884,VLOOKUP($U8884,[1]C8842!$G$2:$M$145,3,FALSE),0),0)</f>
        <v>0</v>
      </c>
      <c r="W8884">
        <f>VLOOKUP(RIGHT($V$1,5),Key!$A$9:$B$14,2,FALSE)</f>
        <v>10.199999999999999</v>
      </c>
      <c r="X8884">
        <f t="shared" si="694"/>
        <v>0</v>
      </c>
      <c r="Y8884">
        <f>VLOOKUP(RIGHT($X$1,5),Key!$A$9:$B$14,2,FALSE)</f>
        <v>3.7</v>
      </c>
      <c r="Z8884">
        <f t="shared" si="692"/>
        <v>10.199999999999999</v>
      </c>
      <c r="AA8884">
        <f t="shared" si="693"/>
        <v>0</v>
      </c>
    </row>
    <row r="8885" spans="1:27" x14ac:dyDescent="0.3">
      <c r="A8885">
        <v>100067</v>
      </c>
      <c r="B8885">
        <v>230922</v>
      </c>
      <c r="C8885" s="3">
        <v>44130.868055555555</v>
      </c>
      <c r="D8885">
        <v>0</v>
      </c>
      <c r="E8885">
        <v>2</v>
      </c>
      <c r="F8885" t="s">
        <v>25</v>
      </c>
      <c r="G8885">
        <v>1</v>
      </c>
      <c r="H8885">
        <v>64.335939999999994</v>
      </c>
      <c r="I8885">
        <v>16.714839999999999</v>
      </c>
      <c r="J8885">
        <v>0.9375</v>
      </c>
      <c r="K8885">
        <v>48.019530000000003</v>
      </c>
      <c r="L8885" s="3">
        <v>44130.619444444441</v>
      </c>
      <c r="M8885">
        <v>17.18</v>
      </c>
      <c r="N8885" t="s">
        <v>28</v>
      </c>
      <c r="P8885">
        <f>(C8885-Key!$B$1)*24</f>
        <v>5.7833333333255723</v>
      </c>
      <c r="Q8885">
        <f>(Key!$B$2-'17.1'!C8885)*24</f>
        <v>-2.8333333333139308</v>
      </c>
      <c r="R8885" s="3">
        <f>C8885-(M8885-Key!$B$5)/(24*Key!$B$6)</f>
        <v>44130.854240740737</v>
      </c>
      <c r="S8885">
        <f>M8885-Key!$B$5</f>
        <v>14.92</v>
      </c>
      <c r="T8885" s="2">
        <f t="shared" si="690"/>
        <v>44129.868055555555</v>
      </c>
      <c r="U8885" t="str">
        <f t="shared" si="691"/>
        <v>10-25-2020 20:50</v>
      </c>
      <c r="V8885">
        <f>IFERROR(IF(W8885=Z8885,VLOOKUP($U8885,[1]C8842!$G$2:$M$145,3,FALSE),0),0)</f>
        <v>0</v>
      </c>
      <c r="W8885">
        <f>VLOOKUP(RIGHT($V$1,5),Key!$A$9:$B$14,2,FALSE)</f>
        <v>10.199999999999999</v>
      </c>
      <c r="X8885">
        <f t="shared" si="694"/>
        <v>0</v>
      </c>
      <c r="Y8885">
        <f>VLOOKUP(RIGHT($X$1,5),Key!$A$9:$B$14,2,FALSE)</f>
        <v>3.7</v>
      </c>
      <c r="Z8885">
        <f t="shared" si="692"/>
        <v>10.199999999999999</v>
      </c>
      <c r="AA8885">
        <f t="shared" si="693"/>
        <v>0</v>
      </c>
    </row>
    <row r="8886" spans="1:27" x14ac:dyDescent="0.3">
      <c r="A8886">
        <v>100067</v>
      </c>
      <c r="B8886">
        <v>230922</v>
      </c>
      <c r="C8886" s="3">
        <v>44130.868055555555</v>
      </c>
      <c r="D8886">
        <v>2</v>
      </c>
      <c r="E8886">
        <v>1</v>
      </c>
      <c r="F8886" t="s">
        <v>26</v>
      </c>
      <c r="G8886">
        <v>1</v>
      </c>
      <c r="H8886">
        <v>79.207030000000003</v>
      </c>
      <c r="I8886">
        <v>16.57422</v>
      </c>
      <c r="J8886">
        <v>0.7578125</v>
      </c>
      <c r="K8886">
        <v>82.035160000000005</v>
      </c>
      <c r="L8886" s="3">
        <v>44130.619444444441</v>
      </c>
      <c r="M8886">
        <v>17.18</v>
      </c>
      <c r="N8886" t="s">
        <v>28</v>
      </c>
      <c r="P8886">
        <f>(C8886-Key!$B$1)*24</f>
        <v>5.7833333333255723</v>
      </c>
      <c r="Q8886">
        <f>(Key!$B$2-'17.1'!C8886)*24</f>
        <v>-2.8333333333139308</v>
      </c>
      <c r="R8886" s="3">
        <f>C8886-(M8886-Key!$B$5)/(24*Key!$B$6)</f>
        <v>44130.854240740737</v>
      </c>
      <c r="S8886">
        <f>M8886-Key!$B$5</f>
        <v>14.92</v>
      </c>
      <c r="T8886" s="2">
        <f t="shared" si="690"/>
        <v>44129.868055555555</v>
      </c>
      <c r="U8886" t="str">
        <f t="shared" si="691"/>
        <v>10-25-2020 20:50</v>
      </c>
      <c r="V8886">
        <f>IFERROR(IF(W8886=Z8886,VLOOKUP($U8886,[1]C8842!$G$2:$M$145,3,FALSE),0),0)</f>
        <v>0</v>
      </c>
      <c r="W8886">
        <f>VLOOKUP(RIGHT($V$1,5),Key!$A$9:$B$14,2,FALSE)</f>
        <v>10.199999999999999</v>
      </c>
      <c r="X8886">
        <f t="shared" si="694"/>
        <v>0</v>
      </c>
      <c r="Y8886">
        <f>VLOOKUP(RIGHT($X$1,5),Key!$A$9:$B$14,2,FALSE)</f>
        <v>3.7</v>
      </c>
      <c r="Z8886">
        <f t="shared" si="692"/>
        <v>10.199999999999999</v>
      </c>
      <c r="AA8886">
        <f t="shared" si="693"/>
        <v>0</v>
      </c>
    </row>
    <row r="8887" spans="1:27" x14ac:dyDescent="0.3">
      <c r="A8887">
        <v>100067</v>
      </c>
      <c r="B8887">
        <v>230922</v>
      </c>
      <c r="C8887" s="3">
        <v>44130.868055555555</v>
      </c>
      <c r="D8887">
        <v>3</v>
      </c>
      <c r="E8887">
        <v>2</v>
      </c>
      <c r="F8887" t="s">
        <v>26</v>
      </c>
      <c r="G8887">
        <v>5</v>
      </c>
      <c r="H8887">
        <v>66.390630000000002</v>
      </c>
      <c r="I8887">
        <v>99.867189999999994</v>
      </c>
      <c r="J8887">
        <v>4.2421879999999996</v>
      </c>
      <c r="K8887">
        <v>94.039060000000006</v>
      </c>
      <c r="L8887" s="3">
        <v>44130.619444444441</v>
      </c>
      <c r="M8887">
        <v>17.18</v>
      </c>
      <c r="N8887" t="s">
        <v>28</v>
      </c>
      <c r="P8887">
        <f>(C8887-Key!$B$1)*24</f>
        <v>5.7833333333255723</v>
      </c>
      <c r="Q8887">
        <f>(Key!$B$2-'17.1'!C8887)*24</f>
        <v>-2.8333333333139308</v>
      </c>
      <c r="R8887" s="3">
        <f>C8887-(M8887-Key!$B$5)/(24*Key!$B$6)</f>
        <v>44130.854240740737</v>
      </c>
      <c r="S8887">
        <f>M8887-Key!$B$5</f>
        <v>14.92</v>
      </c>
      <c r="T8887" s="2">
        <f t="shared" si="690"/>
        <v>44129.868055555555</v>
      </c>
      <c r="U8887" t="str">
        <f t="shared" si="691"/>
        <v>10-25-2020 20:50</v>
      </c>
      <c r="V8887">
        <f>IFERROR(IF(W8887=Z8887,VLOOKUP($U8887,[1]C8842!$G$2:$M$145,3,FALSE),0),0)</f>
        <v>0</v>
      </c>
      <c r="W8887">
        <f>VLOOKUP(RIGHT($V$1,5),Key!$A$9:$B$14,2,FALSE)</f>
        <v>10.199999999999999</v>
      </c>
      <c r="X8887">
        <f t="shared" si="694"/>
        <v>0</v>
      </c>
      <c r="Y8887">
        <f>VLOOKUP(RIGHT($X$1,5),Key!$A$9:$B$14,2,FALSE)</f>
        <v>3.7</v>
      </c>
      <c r="Z8887">
        <f t="shared" si="692"/>
        <v>10.199999999999999</v>
      </c>
      <c r="AA8887">
        <f t="shared" si="693"/>
        <v>0</v>
      </c>
    </row>
    <row r="8888" spans="1:27" x14ac:dyDescent="0.3">
      <c r="A8888">
        <v>100067</v>
      </c>
      <c r="B8888">
        <v>230922</v>
      </c>
      <c r="C8888" s="3">
        <v>44130.868055555555</v>
      </c>
      <c r="D8888">
        <v>1</v>
      </c>
      <c r="E8888">
        <v>1</v>
      </c>
      <c r="F8888" t="s">
        <v>25</v>
      </c>
      <c r="G8888">
        <v>2</v>
      </c>
      <c r="H8888">
        <v>74.53125</v>
      </c>
      <c r="I8888">
        <v>21.01172</v>
      </c>
      <c r="J8888">
        <v>0.9609375</v>
      </c>
      <c r="K8888">
        <v>57.023440000000001</v>
      </c>
      <c r="L8888" s="3">
        <v>44130.619444444441</v>
      </c>
      <c r="M8888">
        <v>17.18</v>
      </c>
      <c r="N8888" t="s">
        <v>28</v>
      </c>
      <c r="P8888">
        <f>(C8888-Key!$B$1)*24</f>
        <v>5.7833333333255723</v>
      </c>
      <c r="Q8888">
        <f>(Key!$B$2-'17.1'!C8888)*24</f>
        <v>-2.8333333333139308</v>
      </c>
      <c r="R8888" s="3">
        <f>C8888-(M8888-Key!$B$5)/(24*Key!$B$6)</f>
        <v>44130.854240740737</v>
      </c>
      <c r="S8888">
        <f>M8888-Key!$B$5</f>
        <v>14.92</v>
      </c>
      <c r="T8888" s="2">
        <f t="shared" si="690"/>
        <v>44129.868055555555</v>
      </c>
      <c r="U8888" t="str">
        <f t="shared" si="691"/>
        <v>10-25-2020 20:50</v>
      </c>
      <c r="V8888">
        <f>IFERROR(IF(W8888=Z8888,VLOOKUP($U8888,[1]C8842!$G$2:$M$145,3,FALSE),0),0)</f>
        <v>0</v>
      </c>
      <c r="W8888">
        <f>VLOOKUP(RIGHT($V$1,5),Key!$A$9:$B$14,2,FALSE)</f>
        <v>10.199999999999999</v>
      </c>
      <c r="X8888">
        <f t="shared" si="694"/>
        <v>0</v>
      </c>
      <c r="Y8888">
        <f>VLOOKUP(RIGHT($X$1,5),Key!$A$9:$B$14,2,FALSE)</f>
        <v>3.7</v>
      </c>
      <c r="Z8888">
        <f t="shared" si="692"/>
        <v>10.199999999999999</v>
      </c>
      <c r="AA8888">
        <f t="shared" si="693"/>
        <v>0</v>
      </c>
    </row>
    <row r="8889" spans="1:27" x14ac:dyDescent="0.3">
      <c r="A8889">
        <v>100067</v>
      </c>
      <c r="B8889">
        <v>230922</v>
      </c>
      <c r="C8889" s="3">
        <v>44130.868055555555</v>
      </c>
      <c r="D8889">
        <v>0</v>
      </c>
      <c r="E8889">
        <v>2</v>
      </c>
      <c r="F8889" t="s">
        <v>25</v>
      </c>
      <c r="G8889">
        <v>1</v>
      </c>
      <c r="H8889">
        <v>58.898440000000001</v>
      </c>
      <c r="I8889">
        <v>15.9375</v>
      </c>
      <c r="J8889">
        <v>0.98828130000000003</v>
      </c>
      <c r="K8889">
        <v>46.019530000000003</v>
      </c>
      <c r="L8889" s="3">
        <v>44130.619444444441</v>
      </c>
      <c r="M8889">
        <v>17.18</v>
      </c>
      <c r="N8889" t="s">
        <v>28</v>
      </c>
      <c r="P8889">
        <f>(C8889-Key!$B$1)*24</f>
        <v>5.7833333333255723</v>
      </c>
      <c r="Q8889">
        <f>(Key!$B$2-'17.1'!C8889)*24</f>
        <v>-2.8333333333139308</v>
      </c>
      <c r="R8889" s="3">
        <f>C8889-(M8889-Key!$B$5)/(24*Key!$B$6)</f>
        <v>44130.854240740737</v>
      </c>
      <c r="S8889">
        <f>M8889-Key!$B$5</f>
        <v>14.92</v>
      </c>
      <c r="T8889" s="2">
        <f t="shared" si="690"/>
        <v>44129.868055555555</v>
      </c>
      <c r="U8889" t="str">
        <f t="shared" si="691"/>
        <v>10-25-2020 20:50</v>
      </c>
      <c r="V8889">
        <f>IFERROR(IF(W8889=Z8889,VLOOKUP($U8889,[1]C8842!$G$2:$M$145,3,FALSE),0),0)</f>
        <v>0</v>
      </c>
      <c r="W8889">
        <f>VLOOKUP(RIGHT($V$1,5),Key!$A$9:$B$14,2,FALSE)</f>
        <v>10.199999999999999</v>
      </c>
      <c r="X8889">
        <f t="shared" si="694"/>
        <v>0</v>
      </c>
      <c r="Y8889">
        <f>VLOOKUP(RIGHT($X$1,5),Key!$A$9:$B$14,2,FALSE)</f>
        <v>3.7</v>
      </c>
      <c r="Z8889">
        <f t="shared" si="692"/>
        <v>10.199999999999999</v>
      </c>
      <c r="AA8889">
        <f t="shared" si="693"/>
        <v>0</v>
      </c>
    </row>
    <row r="8890" spans="1:27" x14ac:dyDescent="0.3">
      <c r="A8890">
        <v>100067</v>
      </c>
      <c r="B8890">
        <v>230922</v>
      </c>
      <c r="C8890" s="3">
        <v>44130.868055555555</v>
      </c>
      <c r="D8890">
        <v>3</v>
      </c>
      <c r="E8890">
        <v>2</v>
      </c>
      <c r="F8890" t="s">
        <v>26</v>
      </c>
      <c r="G8890">
        <v>1</v>
      </c>
      <c r="H8890">
        <v>61.351559999999999</v>
      </c>
      <c r="I8890">
        <v>16.726559999999999</v>
      </c>
      <c r="J8890">
        <v>0.984375</v>
      </c>
      <c r="K8890">
        <v>94.039060000000006</v>
      </c>
      <c r="L8890" s="3">
        <v>44130.619444444441</v>
      </c>
      <c r="M8890">
        <v>17.18</v>
      </c>
      <c r="N8890" t="s">
        <v>28</v>
      </c>
      <c r="P8890">
        <f>(C8890-Key!$B$1)*24</f>
        <v>5.7833333333255723</v>
      </c>
      <c r="Q8890">
        <f>(Key!$B$2-'17.1'!C8890)*24</f>
        <v>-2.8333333333139308</v>
      </c>
      <c r="R8890" s="3">
        <f>C8890-(M8890-Key!$B$5)/(24*Key!$B$6)</f>
        <v>44130.854240740737</v>
      </c>
      <c r="S8890">
        <f>M8890-Key!$B$5</f>
        <v>14.92</v>
      </c>
      <c r="T8890" s="2">
        <f t="shared" si="690"/>
        <v>44129.868055555555</v>
      </c>
      <c r="U8890" t="str">
        <f t="shared" si="691"/>
        <v>10-25-2020 20:50</v>
      </c>
      <c r="V8890">
        <f>IFERROR(IF(W8890=Z8890,VLOOKUP($U8890,[1]C8842!$G$2:$M$145,3,FALSE),0),0)</f>
        <v>0</v>
      </c>
      <c r="W8890">
        <f>VLOOKUP(RIGHT($V$1,5),Key!$A$9:$B$14,2,FALSE)</f>
        <v>10.199999999999999</v>
      </c>
      <c r="X8890">
        <f t="shared" si="694"/>
        <v>0</v>
      </c>
      <c r="Y8890">
        <f>VLOOKUP(RIGHT($X$1,5),Key!$A$9:$B$14,2,FALSE)</f>
        <v>3.7</v>
      </c>
      <c r="Z8890">
        <f t="shared" si="692"/>
        <v>10.199999999999999</v>
      </c>
      <c r="AA8890">
        <f t="shared" si="693"/>
        <v>0</v>
      </c>
    </row>
    <row r="8891" spans="1:27" x14ac:dyDescent="0.3">
      <c r="A8891">
        <v>100067</v>
      </c>
      <c r="B8891">
        <v>230922</v>
      </c>
      <c r="C8891" s="3">
        <v>44130.868055555555</v>
      </c>
      <c r="D8891">
        <v>1</v>
      </c>
      <c r="E8891">
        <v>1</v>
      </c>
      <c r="F8891" t="s">
        <v>25</v>
      </c>
      <c r="G8891">
        <v>1</v>
      </c>
      <c r="H8891">
        <v>56.199219999999997</v>
      </c>
      <c r="I8891">
        <v>16.53125</v>
      </c>
      <c r="J8891">
        <v>1.066406</v>
      </c>
      <c r="K8891">
        <v>56.023440000000001</v>
      </c>
      <c r="L8891" s="3">
        <v>44130.619444444441</v>
      </c>
      <c r="M8891">
        <v>17.18</v>
      </c>
      <c r="N8891" t="s">
        <v>28</v>
      </c>
      <c r="P8891">
        <f>(C8891-Key!$B$1)*24</f>
        <v>5.7833333333255723</v>
      </c>
      <c r="Q8891">
        <f>(Key!$B$2-'17.1'!C8891)*24</f>
        <v>-2.8333333333139308</v>
      </c>
      <c r="R8891" s="3">
        <f>C8891-(M8891-Key!$B$5)/(24*Key!$B$6)</f>
        <v>44130.854240740737</v>
      </c>
      <c r="S8891">
        <f>M8891-Key!$B$5</f>
        <v>14.92</v>
      </c>
      <c r="T8891" s="2">
        <f t="shared" si="690"/>
        <v>44129.868055555555</v>
      </c>
      <c r="U8891" t="str">
        <f t="shared" si="691"/>
        <v>10-25-2020 20:50</v>
      </c>
      <c r="V8891">
        <f>IFERROR(IF(W8891=Z8891,VLOOKUP($U8891,[1]C8842!$G$2:$M$145,3,FALSE),0),0)</f>
        <v>0</v>
      </c>
      <c r="W8891">
        <f>VLOOKUP(RIGHT($V$1,5),Key!$A$9:$B$14,2,FALSE)</f>
        <v>10.199999999999999</v>
      </c>
      <c r="X8891">
        <f t="shared" si="694"/>
        <v>0</v>
      </c>
      <c r="Y8891">
        <f>VLOOKUP(RIGHT($X$1,5),Key!$A$9:$B$14,2,FALSE)</f>
        <v>3.7</v>
      </c>
      <c r="Z8891">
        <f t="shared" si="692"/>
        <v>10.199999999999999</v>
      </c>
      <c r="AA8891">
        <f t="shared" si="693"/>
        <v>0</v>
      </c>
    </row>
    <row r="8892" spans="1:27" x14ac:dyDescent="0.3">
      <c r="A8892">
        <v>100067</v>
      </c>
      <c r="B8892">
        <v>230922</v>
      </c>
      <c r="C8892" s="3">
        <v>44130.868055555555</v>
      </c>
      <c r="D8892">
        <v>2</v>
      </c>
      <c r="E8892">
        <v>1</v>
      </c>
      <c r="F8892" t="s">
        <v>26</v>
      </c>
      <c r="G8892">
        <v>1</v>
      </c>
      <c r="H8892">
        <v>78.597660000000005</v>
      </c>
      <c r="I8892">
        <v>17.59375</v>
      </c>
      <c r="J8892">
        <v>0.796875</v>
      </c>
      <c r="K8892">
        <v>82.035160000000005</v>
      </c>
      <c r="L8892" s="3">
        <v>44130.619444444441</v>
      </c>
      <c r="M8892">
        <v>17.18</v>
      </c>
      <c r="N8892" t="s">
        <v>28</v>
      </c>
      <c r="P8892">
        <f>(C8892-Key!$B$1)*24</f>
        <v>5.7833333333255723</v>
      </c>
      <c r="Q8892">
        <f>(Key!$B$2-'17.1'!C8892)*24</f>
        <v>-2.8333333333139308</v>
      </c>
      <c r="R8892" s="3">
        <f>C8892-(M8892-Key!$B$5)/(24*Key!$B$6)</f>
        <v>44130.854240740737</v>
      </c>
      <c r="S8892">
        <f>M8892-Key!$B$5</f>
        <v>14.92</v>
      </c>
      <c r="T8892" s="2">
        <f t="shared" si="690"/>
        <v>44129.868055555555</v>
      </c>
      <c r="U8892" t="str">
        <f t="shared" si="691"/>
        <v>10-25-2020 20:50</v>
      </c>
      <c r="V8892">
        <f>IFERROR(IF(W8892=Z8892,VLOOKUP($U8892,[1]C8842!$G$2:$M$145,3,FALSE),0),0)</f>
        <v>0</v>
      </c>
      <c r="W8892">
        <f>VLOOKUP(RIGHT($V$1,5),Key!$A$9:$B$14,2,FALSE)</f>
        <v>10.199999999999999</v>
      </c>
      <c r="X8892">
        <f t="shared" si="694"/>
        <v>0</v>
      </c>
      <c r="Y8892">
        <f>VLOOKUP(RIGHT($X$1,5),Key!$A$9:$B$14,2,FALSE)</f>
        <v>3.7</v>
      </c>
      <c r="Z8892">
        <f t="shared" si="692"/>
        <v>10.199999999999999</v>
      </c>
      <c r="AA8892">
        <f t="shared" si="693"/>
        <v>0</v>
      </c>
    </row>
    <row r="8893" spans="1:27" x14ac:dyDescent="0.3">
      <c r="A8893">
        <v>100067</v>
      </c>
      <c r="B8893">
        <v>230922</v>
      </c>
      <c r="C8893" s="3">
        <v>44130.868055555555</v>
      </c>
      <c r="D8893">
        <v>1</v>
      </c>
      <c r="E8893">
        <v>1</v>
      </c>
      <c r="F8893" t="s">
        <v>25</v>
      </c>
      <c r="G8893">
        <v>1</v>
      </c>
      <c r="H8893">
        <v>57.777340000000002</v>
      </c>
      <c r="I8893">
        <v>13.808590000000001</v>
      </c>
      <c r="J8893">
        <v>0.91015630000000003</v>
      </c>
      <c r="K8893">
        <v>56.023440000000001</v>
      </c>
      <c r="L8893" s="3">
        <v>44130.619444444441</v>
      </c>
      <c r="M8893">
        <v>17.18</v>
      </c>
      <c r="N8893" t="s">
        <v>28</v>
      </c>
      <c r="P8893">
        <f>(C8893-Key!$B$1)*24</f>
        <v>5.7833333333255723</v>
      </c>
      <c r="Q8893">
        <f>(Key!$B$2-'17.1'!C8893)*24</f>
        <v>-2.8333333333139308</v>
      </c>
      <c r="R8893" s="3">
        <f>C8893-(M8893-Key!$B$5)/(24*Key!$B$6)</f>
        <v>44130.854240740737</v>
      </c>
      <c r="S8893">
        <f>M8893-Key!$B$5</f>
        <v>14.92</v>
      </c>
      <c r="T8893" s="2">
        <f t="shared" si="690"/>
        <v>44129.868055555555</v>
      </c>
      <c r="U8893" t="str">
        <f t="shared" si="691"/>
        <v>10-25-2020 20:50</v>
      </c>
      <c r="V8893">
        <f>IFERROR(IF(W8893=Z8893,VLOOKUP($U8893,[1]C8842!$G$2:$M$145,3,FALSE),0),0)</f>
        <v>0</v>
      </c>
      <c r="W8893">
        <f>VLOOKUP(RIGHT($V$1,5),Key!$A$9:$B$14,2,FALSE)</f>
        <v>10.199999999999999</v>
      </c>
      <c r="X8893">
        <f t="shared" si="694"/>
        <v>0</v>
      </c>
      <c r="Y8893">
        <f>VLOOKUP(RIGHT($X$1,5),Key!$A$9:$B$14,2,FALSE)</f>
        <v>3.7</v>
      </c>
      <c r="Z8893">
        <f t="shared" si="692"/>
        <v>10.199999999999999</v>
      </c>
      <c r="AA8893">
        <f t="shared" si="693"/>
        <v>0</v>
      </c>
    </row>
    <row r="8894" spans="1:27" x14ac:dyDescent="0.3">
      <c r="A8894">
        <v>100067</v>
      </c>
      <c r="B8894">
        <v>230922</v>
      </c>
      <c r="C8894" s="3">
        <v>44130.868055555555</v>
      </c>
      <c r="D8894">
        <v>2</v>
      </c>
      <c r="E8894">
        <v>1</v>
      </c>
      <c r="F8894" t="s">
        <v>26</v>
      </c>
      <c r="G8894">
        <v>1</v>
      </c>
      <c r="H8894">
        <v>81.421880000000002</v>
      </c>
      <c r="I8894">
        <v>17.503910000000001</v>
      </c>
      <c r="J8894">
        <v>0.765625</v>
      </c>
      <c r="K8894">
        <v>80.03125</v>
      </c>
      <c r="L8894" s="3">
        <v>44130.619444444441</v>
      </c>
      <c r="M8894">
        <v>17.18</v>
      </c>
      <c r="N8894" t="s">
        <v>28</v>
      </c>
      <c r="P8894">
        <f>(C8894-Key!$B$1)*24</f>
        <v>5.7833333333255723</v>
      </c>
      <c r="Q8894">
        <f>(Key!$B$2-'17.1'!C8894)*24</f>
        <v>-2.8333333333139308</v>
      </c>
      <c r="R8894" s="3">
        <f>C8894-(M8894-Key!$B$5)/(24*Key!$B$6)</f>
        <v>44130.854240740737</v>
      </c>
      <c r="S8894">
        <f>M8894-Key!$B$5</f>
        <v>14.92</v>
      </c>
      <c r="T8894" s="2">
        <f t="shared" si="690"/>
        <v>44129.868055555555</v>
      </c>
      <c r="U8894" t="str">
        <f t="shared" si="691"/>
        <v>10-25-2020 20:50</v>
      </c>
      <c r="V8894">
        <f>IFERROR(IF(W8894=Z8894,VLOOKUP($U8894,[1]C8842!$G$2:$M$145,3,FALSE),0),0)</f>
        <v>0</v>
      </c>
      <c r="W8894">
        <f>VLOOKUP(RIGHT($V$1,5),Key!$A$9:$B$14,2,FALSE)</f>
        <v>10.199999999999999</v>
      </c>
      <c r="X8894">
        <f t="shared" si="694"/>
        <v>0</v>
      </c>
      <c r="Y8894">
        <f>VLOOKUP(RIGHT($X$1,5),Key!$A$9:$B$14,2,FALSE)</f>
        <v>3.7</v>
      </c>
      <c r="Z8894">
        <f t="shared" si="692"/>
        <v>10.199999999999999</v>
      </c>
      <c r="AA8894">
        <f t="shared" si="693"/>
        <v>0</v>
      </c>
    </row>
    <row r="8895" spans="1:27" x14ac:dyDescent="0.3">
      <c r="A8895">
        <v>100067</v>
      </c>
      <c r="B8895">
        <v>230922</v>
      </c>
      <c r="C8895" s="3">
        <v>44130.868750000001</v>
      </c>
      <c r="D8895">
        <v>2</v>
      </c>
      <c r="E8895">
        <v>1</v>
      </c>
      <c r="F8895" t="s">
        <v>26</v>
      </c>
      <c r="G8895">
        <v>1</v>
      </c>
      <c r="H8895">
        <v>71.699219999999997</v>
      </c>
      <c r="I8895">
        <v>19.05078</v>
      </c>
      <c r="J8895">
        <v>0.92578130000000003</v>
      </c>
      <c r="K8895">
        <v>82.035160000000005</v>
      </c>
      <c r="L8895" s="3">
        <v>44130.619444444441</v>
      </c>
      <c r="M8895">
        <v>17.18</v>
      </c>
      <c r="N8895" t="s">
        <v>28</v>
      </c>
      <c r="P8895">
        <f>(C8895-Key!$B$1)*24</f>
        <v>5.8000000000465661</v>
      </c>
      <c r="Q8895">
        <f>(Key!$B$2-'17.1'!C8895)*24</f>
        <v>-2.8500000000349246</v>
      </c>
      <c r="R8895" s="3">
        <f>C8895-(M8895-Key!$B$5)/(24*Key!$B$6)</f>
        <v>44130.854935185183</v>
      </c>
      <c r="S8895">
        <f>M8895-Key!$B$5</f>
        <v>14.92</v>
      </c>
      <c r="T8895" s="2">
        <f t="shared" si="690"/>
        <v>44129.868055555555</v>
      </c>
      <c r="U8895" t="str">
        <f t="shared" si="691"/>
        <v>10-25-2020 20:50</v>
      </c>
      <c r="V8895">
        <f>IFERROR(IF(W8895=Z8895,VLOOKUP($U8895,[1]C8842!$G$2:$M$145,3,FALSE),0),0)</f>
        <v>0</v>
      </c>
      <c r="W8895">
        <f>VLOOKUP(RIGHT($V$1,5),Key!$A$9:$B$14,2,FALSE)</f>
        <v>10.199999999999999</v>
      </c>
      <c r="X8895">
        <f t="shared" si="694"/>
        <v>0</v>
      </c>
      <c r="Y8895">
        <f>VLOOKUP(RIGHT($X$1,5),Key!$A$9:$B$14,2,FALSE)</f>
        <v>3.7</v>
      </c>
      <c r="Z8895">
        <f t="shared" si="692"/>
        <v>10.199999999999999</v>
      </c>
      <c r="AA8895">
        <f t="shared" si="693"/>
        <v>0</v>
      </c>
    </row>
    <row r="8896" spans="1:27" x14ac:dyDescent="0.3">
      <c r="A8896">
        <v>100067</v>
      </c>
      <c r="B8896">
        <v>230922</v>
      </c>
      <c r="C8896" s="3">
        <v>44130.868750000001</v>
      </c>
      <c r="D8896">
        <v>0</v>
      </c>
      <c r="E8896">
        <v>2</v>
      </c>
      <c r="F8896" t="s">
        <v>25</v>
      </c>
      <c r="G8896">
        <v>1</v>
      </c>
      <c r="H8896">
        <v>64.207030000000003</v>
      </c>
      <c r="I8896">
        <v>19.64453</v>
      </c>
      <c r="J8896">
        <v>1.0625</v>
      </c>
      <c r="K8896">
        <v>46.019530000000003</v>
      </c>
      <c r="L8896" s="3">
        <v>44130.619444444441</v>
      </c>
      <c r="M8896">
        <v>17.18</v>
      </c>
      <c r="N8896" t="s">
        <v>28</v>
      </c>
      <c r="P8896">
        <f>(C8896-Key!$B$1)*24</f>
        <v>5.8000000000465661</v>
      </c>
      <c r="Q8896">
        <f>(Key!$B$2-'17.1'!C8896)*24</f>
        <v>-2.8500000000349246</v>
      </c>
      <c r="R8896" s="3">
        <f>C8896-(M8896-Key!$B$5)/(24*Key!$B$6)</f>
        <v>44130.854935185183</v>
      </c>
      <c r="S8896">
        <f>M8896-Key!$B$5</f>
        <v>14.92</v>
      </c>
      <c r="T8896" s="2">
        <f t="shared" si="690"/>
        <v>44129.868055555555</v>
      </c>
      <c r="U8896" t="str">
        <f t="shared" si="691"/>
        <v>10-25-2020 20:50</v>
      </c>
      <c r="V8896">
        <f>IFERROR(IF(W8896=Z8896,VLOOKUP($U8896,[1]C8842!$G$2:$M$145,3,FALSE),0),0)</f>
        <v>0</v>
      </c>
      <c r="W8896">
        <f>VLOOKUP(RIGHT($V$1,5),Key!$A$9:$B$14,2,FALSE)</f>
        <v>10.199999999999999</v>
      </c>
      <c r="X8896">
        <f t="shared" si="694"/>
        <v>0</v>
      </c>
      <c r="Y8896">
        <f>VLOOKUP(RIGHT($X$1,5),Key!$A$9:$B$14,2,FALSE)</f>
        <v>3.7</v>
      </c>
      <c r="Z8896">
        <f t="shared" si="692"/>
        <v>10.199999999999999</v>
      </c>
      <c r="AA8896">
        <f t="shared" si="693"/>
        <v>0</v>
      </c>
    </row>
    <row r="8897" spans="1:27" x14ac:dyDescent="0.3">
      <c r="A8897">
        <v>100067</v>
      </c>
      <c r="B8897">
        <v>230922</v>
      </c>
      <c r="C8897" s="3">
        <v>44130.868750000001</v>
      </c>
      <c r="D8897">
        <v>2</v>
      </c>
      <c r="E8897">
        <v>1</v>
      </c>
      <c r="F8897" t="s">
        <v>26</v>
      </c>
      <c r="G8897">
        <v>1</v>
      </c>
      <c r="H8897">
        <v>71.652339999999995</v>
      </c>
      <c r="I8897">
        <v>17.953130000000002</v>
      </c>
      <c r="J8897">
        <v>0.88671880000000003</v>
      </c>
      <c r="K8897">
        <v>82.035160000000005</v>
      </c>
      <c r="L8897" s="3">
        <v>44130.619444444441</v>
      </c>
      <c r="M8897">
        <v>17.18</v>
      </c>
      <c r="N8897" t="s">
        <v>28</v>
      </c>
      <c r="P8897">
        <f>(C8897-Key!$B$1)*24</f>
        <v>5.8000000000465661</v>
      </c>
      <c r="Q8897">
        <f>(Key!$B$2-'17.1'!C8897)*24</f>
        <v>-2.8500000000349246</v>
      </c>
      <c r="R8897" s="3">
        <f>C8897-(M8897-Key!$B$5)/(24*Key!$B$6)</f>
        <v>44130.854935185183</v>
      </c>
      <c r="S8897">
        <f>M8897-Key!$B$5</f>
        <v>14.92</v>
      </c>
      <c r="T8897" s="2">
        <f t="shared" si="690"/>
        <v>44129.868055555555</v>
      </c>
      <c r="U8897" t="str">
        <f t="shared" si="691"/>
        <v>10-25-2020 20:50</v>
      </c>
      <c r="V8897">
        <f>IFERROR(IF(W8897=Z8897,VLOOKUP($U8897,[1]C8842!$G$2:$M$145,3,FALSE),0),0)</f>
        <v>0</v>
      </c>
      <c r="W8897">
        <f>VLOOKUP(RIGHT($V$1,5),Key!$A$9:$B$14,2,FALSE)</f>
        <v>10.199999999999999</v>
      </c>
      <c r="X8897">
        <f t="shared" si="694"/>
        <v>0</v>
      </c>
      <c r="Y8897">
        <f>VLOOKUP(RIGHT($X$1,5),Key!$A$9:$B$14,2,FALSE)</f>
        <v>3.7</v>
      </c>
      <c r="Z8897">
        <f t="shared" si="692"/>
        <v>10.199999999999999</v>
      </c>
      <c r="AA8897">
        <f t="shared" si="693"/>
        <v>0</v>
      </c>
    </row>
    <row r="8898" spans="1:27" x14ac:dyDescent="0.3">
      <c r="A8898">
        <v>100067</v>
      </c>
      <c r="B8898">
        <v>230922</v>
      </c>
      <c r="C8898" s="3">
        <v>44130.868750000001</v>
      </c>
      <c r="D8898">
        <v>2</v>
      </c>
      <c r="E8898">
        <v>1</v>
      </c>
      <c r="F8898" t="s">
        <v>26</v>
      </c>
      <c r="G8898">
        <v>1</v>
      </c>
      <c r="H8898">
        <v>73.421880000000002</v>
      </c>
      <c r="I8898">
        <v>18.648440000000001</v>
      </c>
      <c r="J8898">
        <v>0.890625</v>
      </c>
      <c r="K8898">
        <v>82.035160000000005</v>
      </c>
      <c r="L8898" s="3">
        <v>44130.619444444441</v>
      </c>
      <c r="M8898">
        <v>17.18</v>
      </c>
      <c r="N8898" t="s">
        <v>28</v>
      </c>
      <c r="P8898">
        <f>(C8898-Key!$B$1)*24</f>
        <v>5.8000000000465661</v>
      </c>
      <c r="Q8898">
        <f>(Key!$B$2-'17.1'!C8898)*24</f>
        <v>-2.8500000000349246</v>
      </c>
      <c r="R8898" s="3">
        <f>C8898-(M8898-Key!$B$5)/(24*Key!$B$6)</f>
        <v>44130.854935185183</v>
      </c>
      <c r="S8898">
        <f>M8898-Key!$B$5</f>
        <v>14.92</v>
      </c>
      <c r="T8898" s="2">
        <f t="shared" si="690"/>
        <v>44129.868055555555</v>
      </c>
      <c r="U8898" t="str">
        <f t="shared" si="691"/>
        <v>10-25-2020 20:50</v>
      </c>
      <c r="V8898">
        <f>IFERROR(IF(W8898=Z8898,VLOOKUP($U8898,[1]C8842!$G$2:$M$145,3,FALSE),0),0)</f>
        <v>0</v>
      </c>
      <c r="W8898">
        <f>VLOOKUP(RIGHT($V$1,5),Key!$A$9:$B$14,2,FALSE)</f>
        <v>10.199999999999999</v>
      </c>
      <c r="X8898">
        <f t="shared" si="694"/>
        <v>0</v>
      </c>
      <c r="Y8898">
        <f>VLOOKUP(RIGHT($X$1,5),Key!$A$9:$B$14,2,FALSE)</f>
        <v>3.7</v>
      </c>
      <c r="Z8898">
        <f t="shared" si="692"/>
        <v>10.199999999999999</v>
      </c>
      <c r="AA8898">
        <f t="shared" si="693"/>
        <v>0</v>
      </c>
    </row>
    <row r="8899" spans="1:27" x14ac:dyDescent="0.3">
      <c r="A8899">
        <v>100067</v>
      </c>
      <c r="B8899">
        <v>230922</v>
      </c>
      <c r="C8899" s="3">
        <v>44130.868750000001</v>
      </c>
      <c r="D8899">
        <v>2</v>
      </c>
      <c r="E8899">
        <v>1</v>
      </c>
      <c r="F8899" t="s">
        <v>26</v>
      </c>
      <c r="G8899">
        <v>1</v>
      </c>
      <c r="H8899">
        <v>76.855469999999997</v>
      </c>
      <c r="I8899">
        <v>14.898440000000001</v>
      </c>
      <c r="J8899">
        <v>0.72265630000000003</v>
      </c>
      <c r="K8899">
        <v>80.03125</v>
      </c>
      <c r="L8899" s="3">
        <v>44130.619444444441</v>
      </c>
      <c r="M8899">
        <v>17.18</v>
      </c>
      <c r="N8899" t="s">
        <v>28</v>
      </c>
      <c r="P8899">
        <f>(C8899-Key!$B$1)*24</f>
        <v>5.8000000000465661</v>
      </c>
      <c r="Q8899">
        <f>(Key!$B$2-'17.1'!C8899)*24</f>
        <v>-2.8500000000349246</v>
      </c>
      <c r="R8899" s="3">
        <f>C8899-(M8899-Key!$B$5)/(24*Key!$B$6)</f>
        <v>44130.854935185183</v>
      </c>
      <c r="S8899">
        <f>M8899-Key!$B$5</f>
        <v>14.92</v>
      </c>
      <c r="T8899" s="2">
        <f t="shared" ref="T8899:T8962" si="695">ROUND(C8899*24*60/10,0)/(24*6)-1</f>
        <v>44129.868055555555</v>
      </c>
      <c r="U8899" t="str">
        <f t="shared" ref="U8899:U8962" si="696">TEXT(T8899,"mm-dd-yyyy hh:mm")</f>
        <v>10-25-2020 20:50</v>
      </c>
      <c r="V8899">
        <f>IFERROR(IF(W8899=Z8899,VLOOKUP($U8899,[1]C8842!$G$2:$M$145,3,FALSE),0),0)</f>
        <v>0</v>
      </c>
      <c r="W8899">
        <f>VLOOKUP(RIGHT($V$1,5),Key!$A$9:$B$14,2,FALSE)</f>
        <v>10.199999999999999</v>
      </c>
      <c r="X8899">
        <f t="shared" si="694"/>
        <v>0</v>
      </c>
      <c r="Y8899">
        <f>VLOOKUP(RIGHT($X$1,5),Key!$A$9:$B$14,2,FALSE)</f>
        <v>3.7</v>
      </c>
      <c r="Z8899">
        <f t="shared" ref="Z8899:Z8962" si="697">M8899-MIN(ABS(Y8899-M8899),ABS(W8899-M8899))</f>
        <v>10.199999999999999</v>
      </c>
      <c r="AA8899">
        <f t="shared" ref="AA8899:AA8962" si="698">SUM(V8899,X8899)</f>
        <v>0</v>
      </c>
    </row>
    <row r="8900" spans="1:27" x14ac:dyDescent="0.3">
      <c r="A8900">
        <v>100067</v>
      </c>
      <c r="B8900">
        <v>230922</v>
      </c>
      <c r="C8900" s="3">
        <v>44130.868750000001</v>
      </c>
      <c r="D8900">
        <v>3</v>
      </c>
      <c r="E8900">
        <v>2</v>
      </c>
      <c r="F8900" t="s">
        <v>26</v>
      </c>
      <c r="G8900">
        <v>2</v>
      </c>
      <c r="H8900">
        <v>72.914060000000006</v>
      </c>
      <c r="I8900">
        <v>23</v>
      </c>
      <c r="J8900">
        <v>1.0546880000000001</v>
      </c>
      <c r="K8900">
        <v>92.039060000000006</v>
      </c>
      <c r="L8900" s="3">
        <v>44130.619444444441</v>
      </c>
      <c r="M8900">
        <v>17.18</v>
      </c>
      <c r="N8900" t="s">
        <v>28</v>
      </c>
      <c r="P8900">
        <f>(C8900-Key!$B$1)*24</f>
        <v>5.8000000000465661</v>
      </c>
      <c r="Q8900">
        <f>(Key!$B$2-'17.1'!C8900)*24</f>
        <v>-2.8500000000349246</v>
      </c>
      <c r="R8900" s="3">
        <f>C8900-(M8900-Key!$B$5)/(24*Key!$B$6)</f>
        <v>44130.854935185183</v>
      </c>
      <c r="S8900">
        <f>M8900-Key!$B$5</f>
        <v>14.92</v>
      </c>
      <c r="T8900" s="2">
        <f t="shared" si="695"/>
        <v>44129.868055555555</v>
      </c>
      <c r="U8900" t="str">
        <f t="shared" si="696"/>
        <v>10-25-2020 20:50</v>
      </c>
      <c r="V8900">
        <f>IFERROR(IF(W8900=Z8900,VLOOKUP($U8900,[1]C8842!$G$2:$M$145,3,FALSE),0),0)</f>
        <v>0</v>
      </c>
      <c r="W8900">
        <f>VLOOKUP(RIGHT($V$1,5),Key!$A$9:$B$14,2,FALSE)</f>
        <v>10.199999999999999</v>
      </c>
      <c r="X8900">
        <f t="shared" ref="X8900:X8963" si="699">$X$2</f>
        <v>0</v>
      </c>
      <c r="Y8900">
        <f>VLOOKUP(RIGHT($X$1,5),Key!$A$9:$B$14,2,FALSE)</f>
        <v>3.7</v>
      </c>
      <c r="Z8900">
        <f t="shared" si="697"/>
        <v>10.199999999999999</v>
      </c>
      <c r="AA8900">
        <f t="shared" si="698"/>
        <v>0</v>
      </c>
    </row>
    <row r="8901" spans="1:27" x14ac:dyDescent="0.3">
      <c r="A8901">
        <v>100067</v>
      </c>
      <c r="B8901">
        <v>230922</v>
      </c>
      <c r="C8901" s="3">
        <v>44130.868750000001</v>
      </c>
      <c r="D8901">
        <v>0</v>
      </c>
      <c r="E8901">
        <v>2</v>
      </c>
      <c r="F8901" t="s">
        <v>25</v>
      </c>
      <c r="G8901">
        <v>1</v>
      </c>
      <c r="H8901">
        <v>60.320309999999999</v>
      </c>
      <c r="I8901">
        <v>16.44922</v>
      </c>
      <c r="J8901">
        <v>0.98828130000000003</v>
      </c>
      <c r="K8901">
        <v>46.019530000000003</v>
      </c>
      <c r="L8901" s="3">
        <v>44130.619444444441</v>
      </c>
      <c r="M8901">
        <v>17.18</v>
      </c>
      <c r="N8901" t="s">
        <v>28</v>
      </c>
      <c r="P8901">
        <f>(C8901-Key!$B$1)*24</f>
        <v>5.8000000000465661</v>
      </c>
      <c r="Q8901">
        <f>(Key!$B$2-'17.1'!C8901)*24</f>
        <v>-2.8500000000349246</v>
      </c>
      <c r="R8901" s="3">
        <f>C8901-(M8901-Key!$B$5)/(24*Key!$B$6)</f>
        <v>44130.854935185183</v>
      </c>
      <c r="S8901">
        <f>M8901-Key!$B$5</f>
        <v>14.92</v>
      </c>
      <c r="T8901" s="2">
        <f t="shared" si="695"/>
        <v>44129.868055555555</v>
      </c>
      <c r="U8901" t="str">
        <f t="shared" si="696"/>
        <v>10-25-2020 20:50</v>
      </c>
      <c r="V8901">
        <f>IFERROR(IF(W8901=Z8901,VLOOKUP($U8901,[1]C8842!$G$2:$M$145,3,FALSE),0),0)</f>
        <v>0</v>
      </c>
      <c r="W8901">
        <f>VLOOKUP(RIGHT($V$1,5),Key!$A$9:$B$14,2,FALSE)</f>
        <v>10.199999999999999</v>
      </c>
      <c r="X8901">
        <f t="shared" si="699"/>
        <v>0</v>
      </c>
      <c r="Y8901">
        <f>VLOOKUP(RIGHT($X$1,5),Key!$A$9:$B$14,2,FALSE)</f>
        <v>3.7</v>
      </c>
      <c r="Z8901">
        <f t="shared" si="697"/>
        <v>10.199999999999999</v>
      </c>
      <c r="AA8901">
        <f t="shared" si="698"/>
        <v>0</v>
      </c>
    </row>
    <row r="8902" spans="1:27" x14ac:dyDescent="0.3">
      <c r="A8902">
        <v>100067</v>
      </c>
      <c r="B8902">
        <v>230922</v>
      </c>
      <c r="C8902" s="3">
        <v>44130.868750000001</v>
      </c>
      <c r="D8902">
        <v>2</v>
      </c>
      <c r="E8902">
        <v>1</v>
      </c>
      <c r="F8902" t="s">
        <v>26</v>
      </c>
      <c r="G8902">
        <v>1</v>
      </c>
      <c r="H8902">
        <v>66.667969999999997</v>
      </c>
      <c r="I8902">
        <v>19.484380000000002</v>
      </c>
      <c r="J8902">
        <v>1.015625</v>
      </c>
      <c r="K8902">
        <v>82.035160000000005</v>
      </c>
      <c r="L8902" s="3">
        <v>44130.619444444441</v>
      </c>
      <c r="M8902">
        <v>17.18</v>
      </c>
      <c r="N8902" t="s">
        <v>28</v>
      </c>
      <c r="P8902">
        <f>(C8902-Key!$B$1)*24</f>
        <v>5.8000000000465661</v>
      </c>
      <c r="Q8902">
        <f>(Key!$B$2-'17.1'!C8902)*24</f>
        <v>-2.8500000000349246</v>
      </c>
      <c r="R8902" s="3">
        <f>C8902-(M8902-Key!$B$5)/(24*Key!$B$6)</f>
        <v>44130.854935185183</v>
      </c>
      <c r="S8902">
        <f>M8902-Key!$B$5</f>
        <v>14.92</v>
      </c>
      <c r="T8902" s="2">
        <f t="shared" si="695"/>
        <v>44129.868055555555</v>
      </c>
      <c r="U8902" t="str">
        <f t="shared" si="696"/>
        <v>10-25-2020 20:50</v>
      </c>
      <c r="V8902">
        <f>IFERROR(IF(W8902=Z8902,VLOOKUP($U8902,[1]C8842!$G$2:$M$145,3,FALSE),0),0)</f>
        <v>0</v>
      </c>
      <c r="W8902">
        <f>VLOOKUP(RIGHT($V$1,5),Key!$A$9:$B$14,2,FALSE)</f>
        <v>10.199999999999999</v>
      </c>
      <c r="X8902">
        <f t="shared" si="699"/>
        <v>0</v>
      </c>
      <c r="Y8902">
        <f>VLOOKUP(RIGHT($X$1,5),Key!$A$9:$B$14,2,FALSE)</f>
        <v>3.7</v>
      </c>
      <c r="Z8902">
        <f t="shared" si="697"/>
        <v>10.199999999999999</v>
      </c>
      <c r="AA8902">
        <f t="shared" si="698"/>
        <v>0</v>
      </c>
    </row>
    <row r="8903" spans="1:27" x14ac:dyDescent="0.3">
      <c r="A8903">
        <v>100067</v>
      </c>
      <c r="B8903">
        <v>230922</v>
      </c>
      <c r="C8903" s="3">
        <v>44130.868750000001</v>
      </c>
      <c r="D8903">
        <v>3</v>
      </c>
      <c r="E8903">
        <v>2</v>
      </c>
      <c r="F8903" t="s">
        <v>26</v>
      </c>
      <c r="G8903">
        <v>1</v>
      </c>
      <c r="H8903">
        <v>68.816410000000005</v>
      </c>
      <c r="I8903">
        <v>16.34375</v>
      </c>
      <c r="J8903">
        <v>0.86328130000000003</v>
      </c>
      <c r="K8903">
        <v>94.039060000000006</v>
      </c>
      <c r="L8903" s="3">
        <v>44130.619444444441</v>
      </c>
      <c r="M8903">
        <v>17.18</v>
      </c>
      <c r="N8903" t="s">
        <v>28</v>
      </c>
      <c r="P8903">
        <f>(C8903-Key!$B$1)*24</f>
        <v>5.8000000000465661</v>
      </c>
      <c r="Q8903">
        <f>(Key!$B$2-'17.1'!C8903)*24</f>
        <v>-2.8500000000349246</v>
      </c>
      <c r="R8903" s="3">
        <f>C8903-(M8903-Key!$B$5)/(24*Key!$B$6)</f>
        <v>44130.854935185183</v>
      </c>
      <c r="S8903">
        <f>M8903-Key!$B$5</f>
        <v>14.92</v>
      </c>
      <c r="T8903" s="2">
        <f t="shared" si="695"/>
        <v>44129.868055555555</v>
      </c>
      <c r="U8903" t="str">
        <f t="shared" si="696"/>
        <v>10-25-2020 20:50</v>
      </c>
      <c r="V8903">
        <f>IFERROR(IF(W8903=Z8903,VLOOKUP($U8903,[1]C8842!$G$2:$M$145,3,FALSE),0),0)</f>
        <v>0</v>
      </c>
      <c r="W8903">
        <f>VLOOKUP(RIGHT($V$1,5),Key!$A$9:$B$14,2,FALSE)</f>
        <v>10.199999999999999</v>
      </c>
      <c r="X8903">
        <f t="shared" si="699"/>
        <v>0</v>
      </c>
      <c r="Y8903">
        <f>VLOOKUP(RIGHT($X$1,5),Key!$A$9:$B$14,2,FALSE)</f>
        <v>3.7</v>
      </c>
      <c r="Z8903">
        <f t="shared" si="697"/>
        <v>10.199999999999999</v>
      </c>
      <c r="AA8903">
        <f t="shared" si="698"/>
        <v>0</v>
      </c>
    </row>
    <row r="8904" spans="1:27" x14ac:dyDescent="0.3">
      <c r="A8904">
        <v>100067</v>
      </c>
      <c r="B8904">
        <v>230922</v>
      </c>
      <c r="C8904" s="3">
        <v>44130.868750000001</v>
      </c>
      <c r="D8904">
        <v>1</v>
      </c>
      <c r="E8904">
        <v>1</v>
      </c>
      <c r="F8904" t="s">
        <v>25</v>
      </c>
      <c r="G8904">
        <v>1</v>
      </c>
      <c r="H8904">
        <v>68.941410000000005</v>
      </c>
      <c r="I8904">
        <v>14.097659999999999</v>
      </c>
      <c r="J8904">
        <v>0.7734375</v>
      </c>
      <c r="K8904">
        <v>58.023440000000001</v>
      </c>
      <c r="L8904" s="3">
        <v>44130.619444444441</v>
      </c>
      <c r="M8904">
        <v>17.18</v>
      </c>
      <c r="N8904" t="s">
        <v>28</v>
      </c>
      <c r="P8904">
        <f>(C8904-Key!$B$1)*24</f>
        <v>5.8000000000465661</v>
      </c>
      <c r="Q8904">
        <f>(Key!$B$2-'17.1'!C8904)*24</f>
        <v>-2.8500000000349246</v>
      </c>
      <c r="R8904" s="3">
        <f>C8904-(M8904-Key!$B$5)/(24*Key!$B$6)</f>
        <v>44130.854935185183</v>
      </c>
      <c r="S8904">
        <f>M8904-Key!$B$5</f>
        <v>14.92</v>
      </c>
      <c r="T8904" s="2">
        <f t="shared" si="695"/>
        <v>44129.868055555555</v>
      </c>
      <c r="U8904" t="str">
        <f t="shared" si="696"/>
        <v>10-25-2020 20:50</v>
      </c>
      <c r="V8904">
        <f>IFERROR(IF(W8904=Z8904,VLOOKUP($U8904,[1]C8842!$G$2:$M$145,3,FALSE),0),0)</f>
        <v>0</v>
      </c>
      <c r="W8904">
        <f>VLOOKUP(RIGHT($V$1,5),Key!$A$9:$B$14,2,FALSE)</f>
        <v>10.199999999999999</v>
      </c>
      <c r="X8904">
        <f t="shared" si="699"/>
        <v>0</v>
      </c>
      <c r="Y8904">
        <f>VLOOKUP(RIGHT($X$1,5),Key!$A$9:$B$14,2,FALSE)</f>
        <v>3.7</v>
      </c>
      <c r="Z8904">
        <f t="shared" si="697"/>
        <v>10.199999999999999</v>
      </c>
      <c r="AA8904">
        <f t="shared" si="698"/>
        <v>0</v>
      </c>
    </row>
    <row r="8905" spans="1:27" x14ac:dyDescent="0.3">
      <c r="A8905">
        <v>100067</v>
      </c>
      <c r="B8905">
        <v>230922</v>
      </c>
      <c r="C8905" s="3">
        <v>44130.868750000001</v>
      </c>
      <c r="D8905">
        <v>2</v>
      </c>
      <c r="E8905">
        <v>1</v>
      </c>
      <c r="F8905" t="s">
        <v>26</v>
      </c>
      <c r="G8905">
        <v>1</v>
      </c>
      <c r="H8905">
        <v>69.753910000000005</v>
      </c>
      <c r="I8905">
        <v>16.75</v>
      </c>
      <c r="J8905">
        <v>0.8671875</v>
      </c>
      <c r="K8905">
        <v>82.035160000000005</v>
      </c>
      <c r="L8905" s="3">
        <v>44130.619444444441</v>
      </c>
      <c r="M8905">
        <v>17.18</v>
      </c>
      <c r="N8905" t="s">
        <v>28</v>
      </c>
      <c r="P8905">
        <f>(C8905-Key!$B$1)*24</f>
        <v>5.8000000000465661</v>
      </c>
      <c r="Q8905">
        <f>(Key!$B$2-'17.1'!C8905)*24</f>
        <v>-2.8500000000349246</v>
      </c>
      <c r="R8905" s="3">
        <f>C8905-(M8905-Key!$B$5)/(24*Key!$B$6)</f>
        <v>44130.854935185183</v>
      </c>
      <c r="S8905">
        <f>M8905-Key!$B$5</f>
        <v>14.92</v>
      </c>
      <c r="T8905" s="2">
        <f t="shared" si="695"/>
        <v>44129.868055555555</v>
      </c>
      <c r="U8905" t="str">
        <f t="shared" si="696"/>
        <v>10-25-2020 20:50</v>
      </c>
      <c r="V8905">
        <f>IFERROR(IF(W8905=Z8905,VLOOKUP($U8905,[1]C8842!$G$2:$M$145,3,FALSE),0),0)</f>
        <v>0</v>
      </c>
      <c r="W8905">
        <f>VLOOKUP(RIGHT($V$1,5),Key!$A$9:$B$14,2,FALSE)</f>
        <v>10.199999999999999</v>
      </c>
      <c r="X8905">
        <f t="shared" si="699"/>
        <v>0</v>
      </c>
      <c r="Y8905">
        <f>VLOOKUP(RIGHT($X$1,5),Key!$A$9:$B$14,2,FALSE)</f>
        <v>3.7</v>
      </c>
      <c r="Z8905">
        <f t="shared" si="697"/>
        <v>10.199999999999999</v>
      </c>
      <c r="AA8905">
        <f t="shared" si="698"/>
        <v>0</v>
      </c>
    </row>
    <row r="8906" spans="1:27" x14ac:dyDescent="0.3">
      <c r="A8906">
        <v>100067</v>
      </c>
      <c r="B8906">
        <v>230922</v>
      </c>
      <c r="C8906" s="3">
        <v>44130.868750000001</v>
      </c>
      <c r="D8906">
        <v>3</v>
      </c>
      <c r="E8906">
        <v>2</v>
      </c>
      <c r="F8906" t="s">
        <v>26</v>
      </c>
      <c r="G8906">
        <v>1</v>
      </c>
      <c r="H8906">
        <v>67.222660000000005</v>
      </c>
      <c r="I8906">
        <v>19.640630000000002</v>
      </c>
      <c r="J8906">
        <v>1.015625</v>
      </c>
      <c r="K8906">
        <v>94.039060000000006</v>
      </c>
      <c r="L8906" s="3">
        <v>44130.619444444441</v>
      </c>
      <c r="M8906">
        <v>17.18</v>
      </c>
      <c r="N8906" t="s">
        <v>28</v>
      </c>
      <c r="P8906">
        <f>(C8906-Key!$B$1)*24</f>
        <v>5.8000000000465661</v>
      </c>
      <c r="Q8906">
        <f>(Key!$B$2-'17.1'!C8906)*24</f>
        <v>-2.8500000000349246</v>
      </c>
      <c r="R8906" s="3">
        <f>C8906-(M8906-Key!$B$5)/(24*Key!$B$6)</f>
        <v>44130.854935185183</v>
      </c>
      <c r="S8906">
        <f>M8906-Key!$B$5</f>
        <v>14.92</v>
      </c>
      <c r="T8906" s="2">
        <f t="shared" si="695"/>
        <v>44129.868055555555</v>
      </c>
      <c r="U8906" t="str">
        <f t="shared" si="696"/>
        <v>10-25-2020 20:50</v>
      </c>
      <c r="V8906">
        <f>IFERROR(IF(W8906=Z8906,VLOOKUP($U8906,[1]C8842!$G$2:$M$145,3,FALSE),0),0)</f>
        <v>0</v>
      </c>
      <c r="W8906">
        <f>VLOOKUP(RIGHT($V$1,5),Key!$A$9:$B$14,2,FALSE)</f>
        <v>10.199999999999999</v>
      </c>
      <c r="X8906">
        <f t="shared" si="699"/>
        <v>0</v>
      </c>
      <c r="Y8906">
        <f>VLOOKUP(RIGHT($X$1,5),Key!$A$9:$B$14,2,FALSE)</f>
        <v>3.7</v>
      </c>
      <c r="Z8906">
        <f t="shared" si="697"/>
        <v>10.199999999999999</v>
      </c>
      <c r="AA8906">
        <f t="shared" si="698"/>
        <v>0</v>
      </c>
    </row>
    <row r="8907" spans="1:27" x14ac:dyDescent="0.3">
      <c r="A8907">
        <v>100067</v>
      </c>
      <c r="B8907">
        <v>230922</v>
      </c>
      <c r="C8907" s="3">
        <v>44130.868750000001</v>
      </c>
      <c r="D8907">
        <v>0</v>
      </c>
      <c r="E8907">
        <v>2</v>
      </c>
      <c r="F8907" t="s">
        <v>25</v>
      </c>
      <c r="G8907">
        <v>1</v>
      </c>
      <c r="H8907">
        <v>62.15625</v>
      </c>
      <c r="I8907">
        <v>14.42578</v>
      </c>
      <c r="J8907">
        <v>0.875</v>
      </c>
      <c r="K8907">
        <v>46.019530000000003</v>
      </c>
      <c r="L8907" s="3">
        <v>44130.619444444441</v>
      </c>
      <c r="M8907">
        <v>17.18</v>
      </c>
      <c r="N8907" t="s">
        <v>28</v>
      </c>
      <c r="P8907">
        <f>(C8907-Key!$B$1)*24</f>
        <v>5.8000000000465661</v>
      </c>
      <c r="Q8907">
        <f>(Key!$B$2-'17.1'!C8907)*24</f>
        <v>-2.8500000000349246</v>
      </c>
      <c r="R8907" s="3">
        <f>C8907-(M8907-Key!$B$5)/(24*Key!$B$6)</f>
        <v>44130.854935185183</v>
      </c>
      <c r="S8907">
        <f>M8907-Key!$B$5</f>
        <v>14.92</v>
      </c>
      <c r="T8907" s="2">
        <f t="shared" si="695"/>
        <v>44129.868055555555</v>
      </c>
      <c r="U8907" t="str">
        <f t="shared" si="696"/>
        <v>10-25-2020 20:50</v>
      </c>
      <c r="V8907">
        <f>IFERROR(IF(W8907=Z8907,VLOOKUP($U8907,[1]C8842!$G$2:$M$145,3,FALSE),0),0)</f>
        <v>0</v>
      </c>
      <c r="W8907">
        <f>VLOOKUP(RIGHT($V$1,5),Key!$A$9:$B$14,2,FALSE)</f>
        <v>10.199999999999999</v>
      </c>
      <c r="X8907">
        <f t="shared" si="699"/>
        <v>0</v>
      </c>
      <c r="Y8907">
        <f>VLOOKUP(RIGHT($X$1,5),Key!$A$9:$B$14,2,FALSE)</f>
        <v>3.7</v>
      </c>
      <c r="Z8907">
        <f t="shared" si="697"/>
        <v>10.199999999999999</v>
      </c>
      <c r="AA8907">
        <f t="shared" si="698"/>
        <v>0</v>
      </c>
    </row>
    <row r="8908" spans="1:27" x14ac:dyDescent="0.3">
      <c r="A8908">
        <v>100067</v>
      </c>
      <c r="B8908">
        <v>230922</v>
      </c>
      <c r="C8908" s="3">
        <v>44130.868750000001</v>
      </c>
      <c r="D8908">
        <v>1</v>
      </c>
      <c r="E8908">
        <v>1</v>
      </c>
      <c r="F8908" t="s">
        <v>25</v>
      </c>
      <c r="G8908">
        <v>1</v>
      </c>
      <c r="H8908">
        <v>66.089839999999995</v>
      </c>
      <c r="I8908">
        <v>14.55078</v>
      </c>
      <c r="J8908">
        <v>0.82421880000000003</v>
      </c>
      <c r="K8908">
        <v>58.023440000000001</v>
      </c>
      <c r="L8908" s="3">
        <v>44130.619444444441</v>
      </c>
      <c r="M8908">
        <v>17.18</v>
      </c>
      <c r="N8908" t="s">
        <v>28</v>
      </c>
      <c r="P8908">
        <f>(C8908-Key!$B$1)*24</f>
        <v>5.8000000000465661</v>
      </c>
      <c r="Q8908">
        <f>(Key!$B$2-'17.1'!C8908)*24</f>
        <v>-2.8500000000349246</v>
      </c>
      <c r="R8908" s="3">
        <f>C8908-(M8908-Key!$B$5)/(24*Key!$B$6)</f>
        <v>44130.854935185183</v>
      </c>
      <c r="S8908">
        <f>M8908-Key!$B$5</f>
        <v>14.92</v>
      </c>
      <c r="T8908" s="2">
        <f t="shared" si="695"/>
        <v>44129.868055555555</v>
      </c>
      <c r="U8908" t="str">
        <f t="shared" si="696"/>
        <v>10-25-2020 20:50</v>
      </c>
      <c r="V8908">
        <f>IFERROR(IF(W8908=Z8908,VLOOKUP($U8908,[1]C8842!$G$2:$M$145,3,FALSE),0),0)</f>
        <v>0</v>
      </c>
      <c r="W8908">
        <f>VLOOKUP(RIGHT($V$1,5),Key!$A$9:$B$14,2,FALSE)</f>
        <v>10.199999999999999</v>
      </c>
      <c r="X8908">
        <f t="shared" si="699"/>
        <v>0</v>
      </c>
      <c r="Y8908">
        <f>VLOOKUP(RIGHT($X$1,5),Key!$A$9:$B$14,2,FALSE)</f>
        <v>3.7</v>
      </c>
      <c r="Z8908">
        <f t="shared" si="697"/>
        <v>10.199999999999999</v>
      </c>
      <c r="AA8908">
        <f t="shared" si="698"/>
        <v>0</v>
      </c>
    </row>
    <row r="8909" spans="1:27" x14ac:dyDescent="0.3">
      <c r="A8909">
        <v>100067</v>
      </c>
      <c r="B8909">
        <v>230922</v>
      </c>
      <c r="C8909" s="3">
        <v>44130.868750000001</v>
      </c>
      <c r="D8909">
        <v>1</v>
      </c>
      <c r="E8909">
        <v>1</v>
      </c>
      <c r="F8909" t="s">
        <v>25</v>
      </c>
      <c r="G8909">
        <v>1</v>
      </c>
      <c r="H8909">
        <v>66.773439999999994</v>
      </c>
      <c r="I8909">
        <v>17.429690000000001</v>
      </c>
      <c r="J8909">
        <v>0.93359380000000003</v>
      </c>
      <c r="K8909">
        <v>58.023440000000001</v>
      </c>
      <c r="L8909" s="3">
        <v>44130.619444444441</v>
      </c>
      <c r="M8909">
        <v>17.18</v>
      </c>
      <c r="N8909" t="s">
        <v>28</v>
      </c>
      <c r="P8909">
        <f>(C8909-Key!$B$1)*24</f>
        <v>5.8000000000465661</v>
      </c>
      <c r="Q8909">
        <f>(Key!$B$2-'17.1'!C8909)*24</f>
        <v>-2.8500000000349246</v>
      </c>
      <c r="R8909" s="3">
        <f>C8909-(M8909-Key!$B$5)/(24*Key!$B$6)</f>
        <v>44130.854935185183</v>
      </c>
      <c r="S8909">
        <f>M8909-Key!$B$5</f>
        <v>14.92</v>
      </c>
      <c r="T8909" s="2">
        <f t="shared" si="695"/>
        <v>44129.868055555555</v>
      </c>
      <c r="U8909" t="str">
        <f t="shared" si="696"/>
        <v>10-25-2020 20:50</v>
      </c>
      <c r="V8909">
        <f>IFERROR(IF(W8909=Z8909,VLOOKUP($U8909,[1]C8842!$G$2:$M$145,3,FALSE),0),0)</f>
        <v>0</v>
      </c>
      <c r="W8909">
        <f>VLOOKUP(RIGHT($V$1,5),Key!$A$9:$B$14,2,FALSE)</f>
        <v>10.199999999999999</v>
      </c>
      <c r="X8909">
        <f t="shared" si="699"/>
        <v>0</v>
      </c>
      <c r="Y8909">
        <f>VLOOKUP(RIGHT($X$1,5),Key!$A$9:$B$14,2,FALSE)</f>
        <v>3.7</v>
      </c>
      <c r="Z8909">
        <f t="shared" si="697"/>
        <v>10.199999999999999</v>
      </c>
      <c r="AA8909">
        <f t="shared" si="698"/>
        <v>0</v>
      </c>
    </row>
    <row r="8910" spans="1:27" x14ac:dyDescent="0.3">
      <c r="A8910">
        <v>100067</v>
      </c>
      <c r="B8910">
        <v>230922</v>
      </c>
      <c r="C8910" s="3">
        <v>44130.868750000001</v>
      </c>
      <c r="D8910">
        <v>0</v>
      </c>
      <c r="E8910">
        <v>2</v>
      </c>
      <c r="F8910" t="s">
        <v>25</v>
      </c>
      <c r="G8910">
        <v>1</v>
      </c>
      <c r="H8910">
        <v>52.113280000000003</v>
      </c>
      <c r="I8910">
        <v>15.714840000000001</v>
      </c>
      <c r="J8910">
        <v>1.109375</v>
      </c>
      <c r="K8910">
        <v>47.019530000000003</v>
      </c>
      <c r="L8910" s="3">
        <v>44130.619444444441</v>
      </c>
      <c r="M8910">
        <v>17.18</v>
      </c>
      <c r="N8910" t="s">
        <v>28</v>
      </c>
      <c r="P8910">
        <f>(C8910-Key!$B$1)*24</f>
        <v>5.8000000000465661</v>
      </c>
      <c r="Q8910">
        <f>(Key!$B$2-'17.1'!C8910)*24</f>
        <v>-2.8500000000349246</v>
      </c>
      <c r="R8910" s="3">
        <f>C8910-(M8910-Key!$B$5)/(24*Key!$B$6)</f>
        <v>44130.854935185183</v>
      </c>
      <c r="S8910">
        <f>M8910-Key!$B$5</f>
        <v>14.92</v>
      </c>
      <c r="T8910" s="2">
        <f t="shared" si="695"/>
        <v>44129.868055555555</v>
      </c>
      <c r="U8910" t="str">
        <f t="shared" si="696"/>
        <v>10-25-2020 20:50</v>
      </c>
      <c r="V8910">
        <f>IFERROR(IF(W8910=Z8910,VLOOKUP($U8910,[1]C8842!$G$2:$M$145,3,FALSE),0),0)</f>
        <v>0</v>
      </c>
      <c r="W8910">
        <f>VLOOKUP(RIGHT($V$1,5),Key!$A$9:$B$14,2,FALSE)</f>
        <v>10.199999999999999</v>
      </c>
      <c r="X8910">
        <f t="shared" si="699"/>
        <v>0</v>
      </c>
      <c r="Y8910">
        <f>VLOOKUP(RIGHT($X$1,5),Key!$A$9:$B$14,2,FALSE)</f>
        <v>3.7</v>
      </c>
      <c r="Z8910">
        <f t="shared" si="697"/>
        <v>10.199999999999999</v>
      </c>
      <c r="AA8910">
        <f t="shared" si="698"/>
        <v>0</v>
      </c>
    </row>
    <row r="8911" spans="1:27" x14ac:dyDescent="0.3">
      <c r="A8911">
        <v>100067</v>
      </c>
      <c r="B8911">
        <v>230922</v>
      </c>
      <c r="C8911" s="3">
        <v>44130.868750000001</v>
      </c>
      <c r="D8911">
        <v>2</v>
      </c>
      <c r="E8911">
        <v>1</v>
      </c>
      <c r="F8911" t="s">
        <v>26</v>
      </c>
      <c r="G8911">
        <v>2</v>
      </c>
      <c r="H8911">
        <v>69.492189999999994</v>
      </c>
      <c r="I8911">
        <v>26.29297</v>
      </c>
      <c r="J8911">
        <v>1.234375</v>
      </c>
      <c r="K8911">
        <v>80.03125</v>
      </c>
      <c r="L8911" s="3">
        <v>44130.619444444441</v>
      </c>
      <c r="M8911">
        <v>17.18</v>
      </c>
      <c r="N8911" t="s">
        <v>28</v>
      </c>
      <c r="P8911">
        <f>(C8911-Key!$B$1)*24</f>
        <v>5.8000000000465661</v>
      </c>
      <c r="Q8911">
        <f>(Key!$B$2-'17.1'!C8911)*24</f>
        <v>-2.8500000000349246</v>
      </c>
      <c r="R8911" s="3">
        <f>C8911-(M8911-Key!$B$5)/(24*Key!$B$6)</f>
        <v>44130.854935185183</v>
      </c>
      <c r="S8911">
        <f>M8911-Key!$B$5</f>
        <v>14.92</v>
      </c>
      <c r="T8911" s="2">
        <f t="shared" si="695"/>
        <v>44129.868055555555</v>
      </c>
      <c r="U8911" t="str">
        <f t="shared" si="696"/>
        <v>10-25-2020 20:50</v>
      </c>
      <c r="V8911">
        <f>IFERROR(IF(W8911=Z8911,VLOOKUP($U8911,[1]C8842!$G$2:$M$145,3,FALSE),0),0)</f>
        <v>0</v>
      </c>
      <c r="W8911">
        <f>VLOOKUP(RIGHT($V$1,5),Key!$A$9:$B$14,2,FALSE)</f>
        <v>10.199999999999999</v>
      </c>
      <c r="X8911">
        <f t="shared" si="699"/>
        <v>0</v>
      </c>
      <c r="Y8911">
        <f>VLOOKUP(RIGHT($X$1,5),Key!$A$9:$B$14,2,FALSE)</f>
        <v>3.7</v>
      </c>
      <c r="Z8911">
        <f t="shared" si="697"/>
        <v>10.199999999999999</v>
      </c>
      <c r="AA8911">
        <f t="shared" si="698"/>
        <v>0</v>
      </c>
    </row>
    <row r="8912" spans="1:27" x14ac:dyDescent="0.3">
      <c r="A8912">
        <v>100067</v>
      </c>
      <c r="B8912">
        <v>230922</v>
      </c>
      <c r="C8912" s="3">
        <v>44130.868750000001</v>
      </c>
      <c r="D8912">
        <v>3</v>
      </c>
      <c r="E8912">
        <v>2</v>
      </c>
      <c r="F8912" t="s">
        <v>26</v>
      </c>
      <c r="G8912">
        <v>1</v>
      </c>
      <c r="H8912">
        <v>66.449219999999997</v>
      </c>
      <c r="I8912">
        <v>15.66797</v>
      </c>
      <c r="J8912">
        <v>0.8671875</v>
      </c>
      <c r="K8912">
        <v>92.039060000000006</v>
      </c>
      <c r="L8912" s="3">
        <v>44130.619444444441</v>
      </c>
      <c r="M8912">
        <v>17.18</v>
      </c>
      <c r="N8912" t="s">
        <v>28</v>
      </c>
      <c r="P8912">
        <f>(C8912-Key!$B$1)*24</f>
        <v>5.8000000000465661</v>
      </c>
      <c r="Q8912">
        <f>(Key!$B$2-'17.1'!C8912)*24</f>
        <v>-2.8500000000349246</v>
      </c>
      <c r="R8912" s="3">
        <f>C8912-(M8912-Key!$B$5)/(24*Key!$B$6)</f>
        <v>44130.854935185183</v>
      </c>
      <c r="S8912">
        <f>M8912-Key!$B$5</f>
        <v>14.92</v>
      </c>
      <c r="T8912" s="2">
        <f t="shared" si="695"/>
        <v>44129.868055555555</v>
      </c>
      <c r="U8912" t="str">
        <f t="shared" si="696"/>
        <v>10-25-2020 20:50</v>
      </c>
      <c r="V8912">
        <f>IFERROR(IF(W8912=Z8912,VLOOKUP($U8912,[1]C8842!$G$2:$M$145,3,FALSE),0),0)</f>
        <v>0</v>
      </c>
      <c r="W8912">
        <f>VLOOKUP(RIGHT($V$1,5),Key!$A$9:$B$14,2,FALSE)</f>
        <v>10.199999999999999</v>
      </c>
      <c r="X8912">
        <f t="shared" si="699"/>
        <v>0</v>
      </c>
      <c r="Y8912">
        <f>VLOOKUP(RIGHT($X$1,5),Key!$A$9:$B$14,2,FALSE)</f>
        <v>3.7</v>
      </c>
      <c r="Z8912">
        <f t="shared" si="697"/>
        <v>10.199999999999999</v>
      </c>
      <c r="AA8912">
        <f t="shared" si="698"/>
        <v>0</v>
      </c>
    </row>
    <row r="8913" spans="1:27" x14ac:dyDescent="0.3">
      <c r="A8913">
        <v>100067</v>
      </c>
      <c r="B8913">
        <v>230922</v>
      </c>
      <c r="C8913" s="3">
        <v>44130.868750000001</v>
      </c>
      <c r="D8913">
        <v>3</v>
      </c>
      <c r="E8913">
        <v>2</v>
      </c>
      <c r="F8913" t="s">
        <v>26</v>
      </c>
      <c r="G8913">
        <v>2</v>
      </c>
      <c r="H8913">
        <v>64.34375</v>
      </c>
      <c r="I8913">
        <v>22.42578</v>
      </c>
      <c r="J8913">
        <v>1.175781</v>
      </c>
      <c r="K8913">
        <v>94.039060000000006</v>
      </c>
      <c r="L8913" s="3">
        <v>44130.619444444441</v>
      </c>
      <c r="M8913">
        <v>17.18</v>
      </c>
      <c r="N8913" t="s">
        <v>28</v>
      </c>
      <c r="P8913">
        <f>(C8913-Key!$B$1)*24</f>
        <v>5.8000000000465661</v>
      </c>
      <c r="Q8913">
        <f>(Key!$B$2-'17.1'!C8913)*24</f>
        <v>-2.8500000000349246</v>
      </c>
      <c r="R8913" s="3">
        <f>C8913-(M8913-Key!$B$5)/(24*Key!$B$6)</f>
        <v>44130.854935185183</v>
      </c>
      <c r="S8913">
        <f>M8913-Key!$B$5</f>
        <v>14.92</v>
      </c>
      <c r="T8913" s="2">
        <f t="shared" si="695"/>
        <v>44129.868055555555</v>
      </c>
      <c r="U8913" t="str">
        <f t="shared" si="696"/>
        <v>10-25-2020 20:50</v>
      </c>
      <c r="V8913">
        <f>IFERROR(IF(W8913=Z8913,VLOOKUP($U8913,[1]C8842!$G$2:$M$145,3,FALSE),0),0)</f>
        <v>0</v>
      </c>
      <c r="W8913">
        <f>VLOOKUP(RIGHT($V$1,5),Key!$A$9:$B$14,2,FALSE)</f>
        <v>10.199999999999999</v>
      </c>
      <c r="X8913">
        <f t="shared" si="699"/>
        <v>0</v>
      </c>
      <c r="Y8913">
        <f>VLOOKUP(RIGHT($X$1,5),Key!$A$9:$B$14,2,FALSE)</f>
        <v>3.7</v>
      </c>
      <c r="Z8913">
        <f t="shared" si="697"/>
        <v>10.199999999999999</v>
      </c>
      <c r="AA8913">
        <f t="shared" si="698"/>
        <v>0</v>
      </c>
    </row>
    <row r="8914" spans="1:27" x14ac:dyDescent="0.3">
      <c r="A8914">
        <v>100067</v>
      </c>
      <c r="B8914">
        <v>230922</v>
      </c>
      <c r="C8914" s="3">
        <v>44130.868750000001</v>
      </c>
      <c r="D8914">
        <v>3</v>
      </c>
      <c r="E8914">
        <v>2</v>
      </c>
      <c r="F8914" t="s">
        <v>26</v>
      </c>
      <c r="G8914">
        <v>3</v>
      </c>
      <c r="H8914">
        <v>64.386719999999997</v>
      </c>
      <c r="I8914">
        <v>44.140630000000002</v>
      </c>
      <c r="J8914">
        <v>2.0703130000000001</v>
      </c>
      <c r="K8914">
        <v>93.039060000000006</v>
      </c>
      <c r="L8914" s="3">
        <v>44130.619444444441</v>
      </c>
      <c r="M8914">
        <v>17.18</v>
      </c>
      <c r="N8914" t="s">
        <v>28</v>
      </c>
      <c r="P8914">
        <f>(C8914-Key!$B$1)*24</f>
        <v>5.8000000000465661</v>
      </c>
      <c r="Q8914">
        <f>(Key!$B$2-'17.1'!C8914)*24</f>
        <v>-2.8500000000349246</v>
      </c>
      <c r="R8914" s="3">
        <f>C8914-(M8914-Key!$B$5)/(24*Key!$B$6)</f>
        <v>44130.854935185183</v>
      </c>
      <c r="S8914">
        <f>M8914-Key!$B$5</f>
        <v>14.92</v>
      </c>
      <c r="T8914" s="2">
        <f t="shared" si="695"/>
        <v>44129.868055555555</v>
      </c>
      <c r="U8914" t="str">
        <f t="shared" si="696"/>
        <v>10-25-2020 20:50</v>
      </c>
      <c r="V8914">
        <f>IFERROR(IF(W8914=Z8914,VLOOKUP($U8914,[1]C8842!$G$2:$M$145,3,FALSE),0),0)</f>
        <v>0</v>
      </c>
      <c r="W8914">
        <f>VLOOKUP(RIGHT($V$1,5),Key!$A$9:$B$14,2,FALSE)</f>
        <v>10.199999999999999</v>
      </c>
      <c r="X8914">
        <f t="shared" si="699"/>
        <v>0</v>
      </c>
      <c r="Y8914">
        <f>VLOOKUP(RIGHT($X$1,5),Key!$A$9:$B$14,2,FALSE)</f>
        <v>3.7</v>
      </c>
      <c r="Z8914">
        <f t="shared" si="697"/>
        <v>10.199999999999999</v>
      </c>
      <c r="AA8914">
        <f t="shared" si="698"/>
        <v>0</v>
      </c>
    </row>
    <row r="8915" spans="1:27" x14ac:dyDescent="0.3">
      <c r="A8915">
        <v>100067</v>
      </c>
      <c r="B8915">
        <v>230922</v>
      </c>
      <c r="C8915" s="3">
        <v>44130.869444444441</v>
      </c>
      <c r="D8915">
        <v>3</v>
      </c>
      <c r="E8915">
        <v>2</v>
      </c>
      <c r="F8915" t="s">
        <v>26</v>
      </c>
      <c r="G8915">
        <v>3</v>
      </c>
      <c r="H8915">
        <v>65.875</v>
      </c>
      <c r="I8915">
        <v>33.445309999999999</v>
      </c>
      <c r="J8915">
        <v>1.59375</v>
      </c>
      <c r="K8915">
        <v>94.039060000000006</v>
      </c>
      <c r="L8915" s="3">
        <v>44130.619444444441</v>
      </c>
      <c r="M8915">
        <v>17.18</v>
      </c>
      <c r="N8915" t="s">
        <v>28</v>
      </c>
      <c r="P8915">
        <f>(C8915-Key!$B$1)*24</f>
        <v>5.816666666592937</v>
      </c>
      <c r="Q8915">
        <f>(Key!$B$2-'17.1'!C8915)*24</f>
        <v>-2.8666666665812954</v>
      </c>
      <c r="R8915" s="3">
        <f>C8915-(M8915-Key!$B$5)/(24*Key!$B$6)</f>
        <v>44130.855629629623</v>
      </c>
      <c r="S8915">
        <f>M8915-Key!$B$5</f>
        <v>14.92</v>
      </c>
      <c r="T8915" s="2">
        <f t="shared" si="695"/>
        <v>44129.868055555555</v>
      </c>
      <c r="U8915" t="str">
        <f t="shared" si="696"/>
        <v>10-25-2020 20:50</v>
      </c>
      <c r="V8915">
        <f>IFERROR(IF(W8915=Z8915,VLOOKUP($U8915,[1]C8842!$G$2:$M$145,3,FALSE),0),0)</f>
        <v>0</v>
      </c>
      <c r="W8915">
        <f>VLOOKUP(RIGHT($V$1,5),Key!$A$9:$B$14,2,FALSE)</f>
        <v>10.199999999999999</v>
      </c>
      <c r="X8915">
        <f t="shared" si="699"/>
        <v>0</v>
      </c>
      <c r="Y8915">
        <f>VLOOKUP(RIGHT($X$1,5),Key!$A$9:$B$14,2,FALSE)</f>
        <v>3.7</v>
      </c>
      <c r="Z8915">
        <f t="shared" si="697"/>
        <v>10.199999999999999</v>
      </c>
      <c r="AA8915">
        <f t="shared" si="698"/>
        <v>0</v>
      </c>
    </row>
    <row r="8916" spans="1:27" x14ac:dyDescent="0.3">
      <c r="A8916">
        <v>100067</v>
      </c>
      <c r="B8916">
        <v>230922</v>
      </c>
      <c r="C8916" s="3">
        <v>44130.869444444441</v>
      </c>
      <c r="D8916">
        <v>3</v>
      </c>
      <c r="E8916">
        <v>2</v>
      </c>
      <c r="F8916" t="s">
        <v>26</v>
      </c>
      <c r="G8916">
        <v>1</v>
      </c>
      <c r="H8916">
        <v>67.890630000000002</v>
      </c>
      <c r="I8916">
        <v>17.722660000000001</v>
      </c>
      <c r="J8916">
        <v>0.92578130000000003</v>
      </c>
      <c r="K8916">
        <v>94.039060000000006</v>
      </c>
      <c r="L8916" s="3">
        <v>44130.619444444441</v>
      </c>
      <c r="M8916">
        <v>17.18</v>
      </c>
      <c r="N8916" t="s">
        <v>28</v>
      </c>
      <c r="P8916">
        <f>(C8916-Key!$B$1)*24</f>
        <v>5.816666666592937</v>
      </c>
      <c r="Q8916">
        <f>(Key!$B$2-'17.1'!C8916)*24</f>
        <v>-2.8666666665812954</v>
      </c>
      <c r="R8916" s="3">
        <f>C8916-(M8916-Key!$B$5)/(24*Key!$B$6)</f>
        <v>44130.855629629623</v>
      </c>
      <c r="S8916">
        <f>M8916-Key!$B$5</f>
        <v>14.92</v>
      </c>
      <c r="T8916" s="2">
        <f t="shared" si="695"/>
        <v>44129.868055555555</v>
      </c>
      <c r="U8916" t="str">
        <f t="shared" si="696"/>
        <v>10-25-2020 20:50</v>
      </c>
      <c r="V8916">
        <f>IFERROR(IF(W8916=Z8916,VLOOKUP($U8916,[1]C8842!$G$2:$M$145,3,FALSE),0),0)</f>
        <v>0</v>
      </c>
      <c r="W8916">
        <f>VLOOKUP(RIGHT($V$1,5),Key!$A$9:$B$14,2,FALSE)</f>
        <v>10.199999999999999</v>
      </c>
      <c r="X8916">
        <f t="shared" si="699"/>
        <v>0</v>
      </c>
      <c r="Y8916">
        <f>VLOOKUP(RIGHT($X$1,5),Key!$A$9:$B$14,2,FALSE)</f>
        <v>3.7</v>
      </c>
      <c r="Z8916">
        <f t="shared" si="697"/>
        <v>10.199999999999999</v>
      </c>
      <c r="AA8916">
        <f t="shared" si="698"/>
        <v>0</v>
      </c>
    </row>
    <row r="8917" spans="1:27" x14ac:dyDescent="0.3">
      <c r="A8917">
        <v>100067</v>
      </c>
      <c r="B8917">
        <v>230922</v>
      </c>
      <c r="C8917" s="3">
        <v>44130.869444444441</v>
      </c>
      <c r="D8917">
        <v>3</v>
      </c>
      <c r="E8917">
        <v>2</v>
      </c>
      <c r="F8917" t="s">
        <v>26</v>
      </c>
      <c r="G8917">
        <v>1</v>
      </c>
      <c r="H8917">
        <v>65.910160000000005</v>
      </c>
      <c r="I8917">
        <v>16.48828</v>
      </c>
      <c r="J8917">
        <v>0.90625</v>
      </c>
      <c r="K8917">
        <v>95.039060000000006</v>
      </c>
      <c r="L8917" s="3">
        <v>44130.619444444441</v>
      </c>
      <c r="M8917">
        <v>17.18</v>
      </c>
      <c r="N8917" t="s">
        <v>28</v>
      </c>
      <c r="P8917">
        <f>(C8917-Key!$B$1)*24</f>
        <v>5.816666666592937</v>
      </c>
      <c r="Q8917">
        <f>(Key!$B$2-'17.1'!C8917)*24</f>
        <v>-2.8666666665812954</v>
      </c>
      <c r="R8917" s="3">
        <f>C8917-(M8917-Key!$B$5)/(24*Key!$B$6)</f>
        <v>44130.855629629623</v>
      </c>
      <c r="S8917">
        <f>M8917-Key!$B$5</f>
        <v>14.92</v>
      </c>
      <c r="T8917" s="2">
        <f t="shared" si="695"/>
        <v>44129.868055555555</v>
      </c>
      <c r="U8917" t="str">
        <f t="shared" si="696"/>
        <v>10-25-2020 20:50</v>
      </c>
      <c r="V8917">
        <f>IFERROR(IF(W8917=Z8917,VLOOKUP($U8917,[1]C8842!$G$2:$M$145,3,FALSE),0),0)</f>
        <v>0</v>
      </c>
      <c r="W8917">
        <f>VLOOKUP(RIGHT($V$1,5),Key!$A$9:$B$14,2,FALSE)</f>
        <v>10.199999999999999</v>
      </c>
      <c r="X8917">
        <f t="shared" si="699"/>
        <v>0</v>
      </c>
      <c r="Y8917">
        <f>VLOOKUP(RIGHT($X$1,5),Key!$A$9:$B$14,2,FALSE)</f>
        <v>3.7</v>
      </c>
      <c r="Z8917">
        <f t="shared" si="697"/>
        <v>10.199999999999999</v>
      </c>
      <c r="AA8917">
        <f t="shared" si="698"/>
        <v>0</v>
      </c>
    </row>
    <row r="8918" spans="1:27" x14ac:dyDescent="0.3">
      <c r="A8918">
        <v>100067</v>
      </c>
      <c r="B8918">
        <v>230922</v>
      </c>
      <c r="C8918" s="3">
        <v>44130.869444444441</v>
      </c>
      <c r="D8918">
        <v>1</v>
      </c>
      <c r="E8918">
        <v>1</v>
      </c>
      <c r="F8918" t="s">
        <v>25</v>
      </c>
      <c r="G8918">
        <v>1</v>
      </c>
      <c r="H8918">
        <v>73.082030000000003</v>
      </c>
      <c r="I8918">
        <v>14.652340000000001</v>
      </c>
      <c r="J8918">
        <v>0.75</v>
      </c>
      <c r="K8918">
        <v>56.023440000000001</v>
      </c>
      <c r="L8918" s="3">
        <v>44130.619444444441</v>
      </c>
      <c r="M8918">
        <v>17.18</v>
      </c>
      <c r="N8918" t="s">
        <v>28</v>
      </c>
      <c r="P8918">
        <f>(C8918-Key!$B$1)*24</f>
        <v>5.816666666592937</v>
      </c>
      <c r="Q8918">
        <f>(Key!$B$2-'17.1'!C8918)*24</f>
        <v>-2.8666666665812954</v>
      </c>
      <c r="R8918" s="3">
        <f>C8918-(M8918-Key!$B$5)/(24*Key!$B$6)</f>
        <v>44130.855629629623</v>
      </c>
      <c r="S8918">
        <f>M8918-Key!$B$5</f>
        <v>14.92</v>
      </c>
      <c r="T8918" s="2">
        <f t="shared" si="695"/>
        <v>44129.868055555555</v>
      </c>
      <c r="U8918" t="str">
        <f t="shared" si="696"/>
        <v>10-25-2020 20:50</v>
      </c>
      <c r="V8918">
        <f>IFERROR(IF(W8918=Z8918,VLOOKUP($U8918,[1]C8842!$G$2:$M$145,3,FALSE),0),0)</f>
        <v>0</v>
      </c>
      <c r="W8918">
        <f>VLOOKUP(RIGHT($V$1,5),Key!$A$9:$B$14,2,FALSE)</f>
        <v>10.199999999999999</v>
      </c>
      <c r="X8918">
        <f t="shared" si="699"/>
        <v>0</v>
      </c>
      <c r="Y8918">
        <f>VLOOKUP(RIGHT($X$1,5),Key!$A$9:$B$14,2,FALSE)</f>
        <v>3.7</v>
      </c>
      <c r="Z8918">
        <f t="shared" si="697"/>
        <v>10.199999999999999</v>
      </c>
      <c r="AA8918">
        <f t="shared" si="698"/>
        <v>0</v>
      </c>
    </row>
    <row r="8919" spans="1:27" x14ac:dyDescent="0.3">
      <c r="A8919">
        <v>100067</v>
      </c>
      <c r="B8919">
        <v>230922</v>
      </c>
      <c r="C8919" s="3">
        <v>44130.869444444441</v>
      </c>
      <c r="D8919">
        <v>0</v>
      </c>
      <c r="E8919">
        <v>2</v>
      </c>
      <c r="F8919" t="s">
        <v>25</v>
      </c>
      <c r="G8919">
        <v>2</v>
      </c>
      <c r="H8919">
        <v>76.371089999999995</v>
      </c>
      <c r="I8919">
        <v>21.73047</v>
      </c>
      <c r="J8919">
        <v>0.96484380000000003</v>
      </c>
      <c r="K8919">
        <v>52.023440000000001</v>
      </c>
      <c r="L8919" s="3">
        <v>44130.619444444441</v>
      </c>
      <c r="M8919">
        <v>17.18</v>
      </c>
      <c r="N8919" t="s">
        <v>28</v>
      </c>
      <c r="P8919">
        <f>(C8919-Key!$B$1)*24</f>
        <v>5.816666666592937</v>
      </c>
      <c r="Q8919">
        <f>(Key!$B$2-'17.1'!C8919)*24</f>
        <v>-2.8666666665812954</v>
      </c>
      <c r="R8919" s="3">
        <f>C8919-(M8919-Key!$B$5)/(24*Key!$B$6)</f>
        <v>44130.855629629623</v>
      </c>
      <c r="S8919">
        <f>M8919-Key!$B$5</f>
        <v>14.92</v>
      </c>
      <c r="T8919" s="2">
        <f t="shared" si="695"/>
        <v>44129.868055555555</v>
      </c>
      <c r="U8919" t="str">
        <f t="shared" si="696"/>
        <v>10-25-2020 20:50</v>
      </c>
      <c r="V8919">
        <f>IFERROR(IF(W8919=Z8919,VLOOKUP($U8919,[1]C8842!$G$2:$M$145,3,FALSE),0),0)</f>
        <v>0</v>
      </c>
      <c r="W8919">
        <f>VLOOKUP(RIGHT($V$1,5),Key!$A$9:$B$14,2,FALSE)</f>
        <v>10.199999999999999</v>
      </c>
      <c r="X8919">
        <f t="shared" si="699"/>
        <v>0</v>
      </c>
      <c r="Y8919">
        <f>VLOOKUP(RIGHT($X$1,5),Key!$A$9:$B$14,2,FALSE)</f>
        <v>3.7</v>
      </c>
      <c r="Z8919">
        <f t="shared" si="697"/>
        <v>10.199999999999999</v>
      </c>
      <c r="AA8919">
        <f t="shared" si="698"/>
        <v>0</v>
      </c>
    </row>
    <row r="8920" spans="1:27" x14ac:dyDescent="0.3">
      <c r="A8920">
        <v>100067</v>
      </c>
      <c r="B8920">
        <v>230922</v>
      </c>
      <c r="C8920" s="3">
        <v>44130.869444444441</v>
      </c>
      <c r="D8920">
        <v>0</v>
      </c>
      <c r="E8920">
        <v>2</v>
      </c>
      <c r="F8920" t="s">
        <v>25</v>
      </c>
      <c r="G8920">
        <v>4</v>
      </c>
      <c r="H8920">
        <v>58.847659999999998</v>
      </c>
      <c r="I8920">
        <v>65.261719999999997</v>
      </c>
      <c r="J8920">
        <v>3.2226560000000002</v>
      </c>
      <c r="K8920">
        <v>46.019530000000003</v>
      </c>
      <c r="L8920" s="3">
        <v>44130.619444444441</v>
      </c>
      <c r="M8920">
        <v>17.18</v>
      </c>
      <c r="N8920" t="s">
        <v>28</v>
      </c>
      <c r="P8920">
        <f>(C8920-Key!$B$1)*24</f>
        <v>5.816666666592937</v>
      </c>
      <c r="Q8920">
        <f>(Key!$B$2-'17.1'!C8920)*24</f>
        <v>-2.8666666665812954</v>
      </c>
      <c r="R8920" s="3">
        <f>C8920-(M8920-Key!$B$5)/(24*Key!$B$6)</f>
        <v>44130.855629629623</v>
      </c>
      <c r="S8920">
        <f>M8920-Key!$B$5</f>
        <v>14.92</v>
      </c>
      <c r="T8920" s="2">
        <f t="shared" si="695"/>
        <v>44129.868055555555</v>
      </c>
      <c r="U8920" t="str">
        <f t="shared" si="696"/>
        <v>10-25-2020 20:50</v>
      </c>
      <c r="V8920">
        <f>IFERROR(IF(W8920=Z8920,VLOOKUP($U8920,[1]C8842!$G$2:$M$145,3,FALSE),0),0)</f>
        <v>0</v>
      </c>
      <c r="W8920">
        <f>VLOOKUP(RIGHT($V$1,5),Key!$A$9:$B$14,2,FALSE)</f>
        <v>10.199999999999999</v>
      </c>
      <c r="X8920">
        <f t="shared" si="699"/>
        <v>0</v>
      </c>
      <c r="Y8920">
        <f>VLOOKUP(RIGHT($X$1,5),Key!$A$9:$B$14,2,FALSE)</f>
        <v>3.7</v>
      </c>
      <c r="Z8920">
        <f t="shared" si="697"/>
        <v>10.199999999999999</v>
      </c>
      <c r="AA8920">
        <f t="shared" si="698"/>
        <v>0</v>
      </c>
    </row>
    <row r="8921" spans="1:27" x14ac:dyDescent="0.3">
      <c r="A8921">
        <v>100067</v>
      </c>
      <c r="B8921">
        <v>230922</v>
      </c>
      <c r="C8921" s="3">
        <v>44130.869444444441</v>
      </c>
      <c r="D8921">
        <v>3</v>
      </c>
      <c r="E8921">
        <v>2</v>
      </c>
      <c r="F8921" t="s">
        <v>26</v>
      </c>
      <c r="G8921">
        <v>1</v>
      </c>
      <c r="H8921">
        <v>62.984380000000002</v>
      </c>
      <c r="I8921">
        <v>18.875</v>
      </c>
      <c r="J8921">
        <v>1.050781</v>
      </c>
      <c r="K8921">
        <v>94.039060000000006</v>
      </c>
      <c r="L8921" s="3">
        <v>44130.622916666667</v>
      </c>
      <c r="M8921">
        <v>17.18</v>
      </c>
      <c r="N8921" t="s">
        <v>28</v>
      </c>
      <c r="P8921">
        <f>(C8921-Key!$B$1)*24</f>
        <v>5.816666666592937</v>
      </c>
      <c r="Q8921">
        <f>(Key!$B$2-'17.1'!C8921)*24</f>
        <v>-2.8666666665812954</v>
      </c>
      <c r="R8921" s="3">
        <f>C8921-(M8921-Key!$B$5)/(24*Key!$B$6)</f>
        <v>44130.855629629623</v>
      </c>
      <c r="S8921">
        <f>M8921-Key!$B$5</f>
        <v>14.92</v>
      </c>
      <c r="T8921" s="2">
        <f t="shared" si="695"/>
        <v>44129.868055555555</v>
      </c>
      <c r="U8921" t="str">
        <f t="shared" si="696"/>
        <v>10-25-2020 20:50</v>
      </c>
      <c r="V8921">
        <f>IFERROR(IF(W8921=Z8921,VLOOKUP($U8921,[1]C8842!$G$2:$M$145,3,FALSE),0),0)</f>
        <v>0</v>
      </c>
      <c r="W8921">
        <f>VLOOKUP(RIGHT($V$1,5),Key!$A$9:$B$14,2,FALSE)</f>
        <v>10.199999999999999</v>
      </c>
      <c r="X8921">
        <f t="shared" si="699"/>
        <v>0</v>
      </c>
      <c r="Y8921">
        <f>VLOOKUP(RIGHT($X$1,5),Key!$A$9:$B$14,2,FALSE)</f>
        <v>3.7</v>
      </c>
      <c r="Z8921">
        <f t="shared" si="697"/>
        <v>10.199999999999999</v>
      </c>
      <c r="AA8921">
        <f t="shared" si="698"/>
        <v>0</v>
      </c>
    </row>
    <row r="8922" spans="1:27" x14ac:dyDescent="0.3">
      <c r="A8922">
        <v>100067</v>
      </c>
      <c r="B8922">
        <v>230922</v>
      </c>
      <c r="C8922" s="3">
        <v>44130.869444444441</v>
      </c>
      <c r="D8922">
        <v>0</v>
      </c>
      <c r="E8922">
        <v>2</v>
      </c>
      <c r="F8922" t="s">
        <v>25</v>
      </c>
      <c r="G8922">
        <v>1</v>
      </c>
      <c r="H8922">
        <v>59.644530000000003</v>
      </c>
      <c r="I8922">
        <v>17.05078</v>
      </c>
      <c r="J8922">
        <v>1.027344</v>
      </c>
      <c r="K8922">
        <v>44.019530000000003</v>
      </c>
      <c r="L8922" s="3">
        <v>44130.622916666667</v>
      </c>
      <c r="M8922">
        <v>17.18</v>
      </c>
      <c r="N8922" t="s">
        <v>28</v>
      </c>
      <c r="P8922">
        <f>(C8922-Key!$B$1)*24</f>
        <v>5.816666666592937</v>
      </c>
      <c r="Q8922">
        <f>(Key!$B$2-'17.1'!C8922)*24</f>
        <v>-2.8666666665812954</v>
      </c>
      <c r="R8922" s="3">
        <f>C8922-(M8922-Key!$B$5)/(24*Key!$B$6)</f>
        <v>44130.855629629623</v>
      </c>
      <c r="S8922">
        <f>M8922-Key!$B$5</f>
        <v>14.92</v>
      </c>
      <c r="T8922" s="2">
        <f t="shared" si="695"/>
        <v>44129.868055555555</v>
      </c>
      <c r="U8922" t="str">
        <f t="shared" si="696"/>
        <v>10-25-2020 20:50</v>
      </c>
      <c r="V8922">
        <f>IFERROR(IF(W8922=Z8922,VLOOKUP($U8922,[1]C8842!$G$2:$M$145,3,FALSE),0),0)</f>
        <v>0</v>
      </c>
      <c r="W8922">
        <f>VLOOKUP(RIGHT($V$1,5),Key!$A$9:$B$14,2,FALSE)</f>
        <v>10.199999999999999</v>
      </c>
      <c r="X8922">
        <f t="shared" si="699"/>
        <v>0</v>
      </c>
      <c r="Y8922">
        <f>VLOOKUP(RIGHT($X$1,5),Key!$A$9:$B$14,2,FALSE)</f>
        <v>3.7</v>
      </c>
      <c r="Z8922">
        <f t="shared" si="697"/>
        <v>10.199999999999999</v>
      </c>
      <c r="AA8922">
        <f t="shared" si="698"/>
        <v>0</v>
      </c>
    </row>
    <row r="8923" spans="1:27" x14ac:dyDescent="0.3">
      <c r="A8923">
        <v>100067</v>
      </c>
      <c r="B8923">
        <v>230922</v>
      </c>
      <c r="C8923" s="3">
        <v>44130.869444444441</v>
      </c>
      <c r="D8923">
        <v>0</v>
      </c>
      <c r="E8923">
        <v>2</v>
      </c>
      <c r="F8923" t="s">
        <v>25</v>
      </c>
      <c r="G8923">
        <v>1</v>
      </c>
      <c r="H8923">
        <v>61.117190000000001</v>
      </c>
      <c r="I8923">
        <v>16.410160000000001</v>
      </c>
      <c r="J8923">
        <v>0.97265630000000003</v>
      </c>
      <c r="K8923">
        <v>46.019530000000003</v>
      </c>
      <c r="L8923" s="3">
        <v>44130.622916666667</v>
      </c>
      <c r="M8923">
        <v>17.18</v>
      </c>
      <c r="N8923" t="s">
        <v>28</v>
      </c>
      <c r="P8923">
        <f>(C8923-Key!$B$1)*24</f>
        <v>5.816666666592937</v>
      </c>
      <c r="Q8923">
        <f>(Key!$B$2-'17.1'!C8923)*24</f>
        <v>-2.8666666665812954</v>
      </c>
      <c r="R8923" s="3">
        <f>C8923-(M8923-Key!$B$5)/(24*Key!$B$6)</f>
        <v>44130.855629629623</v>
      </c>
      <c r="S8923">
        <f>M8923-Key!$B$5</f>
        <v>14.92</v>
      </c>
      <c r="T8923" s="2">
        <f t="shared" si="695"/>
        <v>44129.868055555555</v>
      </c>
      <c r="U8923" t="str">
        <f t="shared" si="696"/>
        <v>10-25-2020 20:50</v>
      </c>
      <c r="V8923">
        <f>IFERROR(IF(W8923=Z8923,VLOOKUP($U8923,[1]C8842!$G$2:$M$145,3,FALSE),0),0)</f>
        <v>0</v>
      </c>
      <c r="W8923">
        <f>VLOOKUP(RIGHT($V$1,5),Key!$A$9:$B$14,2,FALSE)</f>
        <v>10.199999999999999</v>
      </c>
      <c r="X8923">
        <f t="shared" si="699"/>
        <v>0</v>
      </c>
      <c r="Y8923">
        <f>VLOOKUP(RIGHT($X$1,5),Key!$A$9:$B$14,2,FALSE)</f>
        <v>3.7</v>
      </c>
      <c r="Z8923">
        <f t="shared" si="697"/>
        <v>10.199999999999999</v>
      </c>
      <c r="AA8923">
        <f t="shared" si="698"/>
        <v>0</v>
      </c>
    </row>
    <row r="8924" spans="1:27" x14ac:dyDescent="0.3">
      <c r="A8924">
        <v>100067</v>
      </c>
      <c r="B8924">
        <v>230922</v>
      </c>
      <c r="C8924" s="3">
        <v>44130.869444444441</v>
      </c>
      <c r="D8924">
        <v>3</v>
      </c>
      <c r="E8924">
        <v>2</v>
      </c>
      <c r="F8924" t="s">
        <v>26</v>
      </c>
      <c r="G8924">
        <v>1</v>
      </c>
      <c r="H8924">
        <v>62.457030000000003</v>
      </c>
      <c r="I8924">
        <v>19.472660000000001</v>
      </c>
      <c r="J8924">
        <v>1.082031</v>
      </c>
      <c r="K8924">
        <v>93.039060000000006</v>
      </c>
      <c r="L8924" s="3">
        <v>44130.622916666667</v>
      </c>
      <c r="M8924">
        <v>17.18</v>
      </c>
      <c r="N8924" t="s">
        <v>28</v>
      </c>
      <c r="P8924">
        <f>(C8924-Key!$B$1)*24</f>
        <v>5.816666666592937</v>
      </c>
      <c r="Q8924">
        <f>(Key!$B$2-'17.1'!C8924)*24</f>
        <v>-2.8666666665812954</v>
      </c>
      <c r="R8924" s="3">
        <f>C8924-(M8924-Key!$B$5)/(24*Key!$B$6)</f>
        <v>44130.855629629623</v>
      </c>
      <c r="S8924">
        <f>M8924-Key!$B$5</f>
        <v>14.92</v>
      </c>
      <c r="T8924" s="2">
        <f t="shared" si="695"/>
        <v>44129.868055555555</v>
      </c>
      <c r="U8924" t="str">
        <f t="shared" si="696"/>
        <v>10-25-2020 20:50</v>
      </c>
      <c r="V8924">
        <f>IFERROR(IF(W8924=Z8924,VLOOKUP($U8924,[1]C8842!$G$2:$M$145,3,FALSE),0),0)</f>
        <v>0</v>
      </c>
      <c r="W8924">
        <f>VLOOKUP(RIGHT($V$1,5),Key!$A$9:$B$14,2,FALSE)</f>
        <v>10.199999999999999</v>
      </c>
      <c r="X8924">
        <f t="shared" si="699"/>
        <v>0</v>
      </c>
      <c r="Y8924">
        <f>VLOOKUP(RIGHT($X$1,5),Key!$A$9:$B$14,2,FALSE)</f>
        <v>3.7</v>
      </c>
      <c r="Z8924">
        <f t="shared" si="697"/>
        <v>10.199999999999999</v>
      </c>
      <c r="AA8924">
        <f t="shared" si="698"/>
        <v>0</v>
      </c>
    </row>
    <row r="8925" spans="1:27" x14ac:dyDescent="0.3">
      <c r="A8925">
        <v>100067</v>
      </c>
      <c r="B8925">
        <v>230922</v>
      </c>
      <c r="C8925" s="3">
        <v>44130.869444444441</v>
      </c>
      <c r="D8925">
        <v>2</v>
      </c>
      <c r="E8925">
        <v>1</v>
      </c>
      <c r="F8925" t="s">
        <v>26</v>
      </c>
      <c r="G8925">
        <v>2</v>
      </c>
      <c r="H8925">
        <v>69.699219999999997</v>
      </c>
      <c r="I8925">
        <v>20.51172</v>
      </c>
      <c r="J8925">
        <v>1.011719</v>
      </c>
      <c r="K8925">
        <v>79.03125</v>
      </c>
      <c r="L8925" s="3">
        <v>44130.622916666667</v>
      </c>
      <c r="M8925">
        <v>17.18</v>
      </c>
      <c r="N8925" t="s">
        <v>28</v>
      </c>
      <c r="P8925">
        <f>(C8925-Key!$B$1)*24</f>
        <v>5.816666666592937</v>
      </c>
      <c r="Q8925">
        <f>(Key!$B$2-'17.1'!C8925)*24</f>
        <v>-2.8666666665812954</v>
      </c>
      <c r="R8925" s="3">
        <f>C8925-(M8925-Key!$B$5)/(24*Key!$B$6)</f>
        <v>44130.855629629623</v>
      </c>
      <c r="S8925">
        <f>M8925-Key!$B$5</f>
        <v>14.92</v>
      </c>
      <c r="T8925" s="2">
        <f t="shared" si="695"/>
        <v>44129.868055555555</v>
      </c>
      <c r="U8925" t="str">
        <f t="shared" si="696"/>
        <v>10-25-2020 20:50</v>
      </c>
      <c r="V8925">
        <f>IFERROR(IF(W8925=Z8925,VLOOKUP($U8925,[1]C8842!$G$2:$M$145,3,FALSE),0),0)</f>
        <v>0</v>
      </c>
      <c r="W8925">
        <f>VLOOKUP(RIGHT($V$1,5),Key!$A$9:$B$14,2,FALSE)</f>
        <v>10.199999999999999</v>
      </c>
      <c r="X8925">
        <f t="shared" si="699"/>
        <v>0</v>
      </c>
      <c r="Y8925">
        <f>VLOOKUP(RIGHT($X$1,5),Key!$A$9:$B$14,2,FALSE)</f>
        <v>3.7</v>
      </c>
      <c r="Z8925">
        <f t="shared" si="697"/>
        <v>10.199999999999999</v>
      </c>
      <c r="AA8925">
        <f t="shared" si="698"/>
        <v>0</v>
      </c>
    </row>
    <row r="8926" spans="1:27" x14ac:dyDescent="0.3">
      <c r="A8926">
        <v>100067</v>
      </c>
      <c r="B8926">
        <v>230922</v>
      </c>
      <c r="C8926" s="3">
        <v>44130.869444444441</v>
      </c>
      <c r="D8926">
        <v>2</v>
      </c>
      <c r="E8926">
        <v>1</v>
      </c>
      <c r="F8926" t="s">
        <v>26</v>
      </c>
      <c r="G8926">
        <v>2</v>
      </c>
      <c r="H8926">
        <v>69.339839999999995</v>
      </c>
      <c r="I8926">
        <v>22.121089999999999</v>
      </c>
      <c r="J8926">
        <v>1.078125</v>
      </c>
      <c r="K8926">
        <v>80.03125</v>
      </c>
      <c r="L8926" s="3">
        <v>44130.622916666667</v>
      </c>
      <c r="M8926">
        <v>17.18</v>
      </c>
      <c r="N8926" t="s">
        <v>28</v>
      </c>
      <c r="P8926">
        <f>(C8926-Key!$B$1)*24</f>
        <v>5.816666666592937</v>
      </c>
      <c r="Q8926">
        <f>(Key!$B$2-'17.1'!C8926)*24</f>
        <v>-2.8666666665812954</v>
      </c>
      <c r="R8926" s="3">
        <f>C8926-(M8926-Key!$B$5)/(24*Key!$B$6)</f>
        <v>44130.855629629623</v>
      </c>
      <c r="S8926">
        <f>M8926-Key!$B$5</f>
        <v>14.92</v>
      </c>
      <c r="T8926" s="2">
        <f t="shared" si="695"/>
        <v>44129.868055555555</v>
      </c>
      <c r="U8926" t="str">
        <f t="shared" si="696"/>
        <v>10-25-2020 20:50</v>
      </c>
      <c r="V8926">
        <f>IFERROR(IF(W8926=Z8926,VLOOKUP($U8926,[1]C8842!$G$2:$M$145,3,FALSE),0),0)</f>
        <v>0</v>
      </c>
      <c r="W8926">
        <f>VLOOKUP(RIGHT($V$1,5),Key!$A$9:$B$14,2,FALSE)</f>
        <v>10.199999999999999</v>
      </c>
      <c r="X8926">
        <f t="shared" si="699"/>
        <v>0</v>
      </c>
      <c r="Y8926">
        <f>VLOOKUP(RIGHT($X$1,5),Key!$A$9:$B$14,2,FALSE)</f>
        <v>3.7</v>
      </c>
      <c r="Z8926">
        <f t="shared" si="697"/>
        <v>10.199999999999999</v>
      </c>
      <c r="AA8926">
        <f t="shared" si="698"/>
        <v>0</v>
      </c>
    </row>
    <row r="8927" spans="1:27" x14ac:dyDescent="0.3">
      <c r="A8927">
        <v>100067</v>
      </c>
      <c r="B8927">
        <v>230922</v>
      </c>
      <c r="C8927" s="3">
        <v>44130.869444444441</v>
      </c>
      <c r="D8927">
        <v>0</v>
      </c>
      <c r="E8927">
        <v>2</v>
      </c>
      <c r="F8927" t="s">
        <v>25</v>
      </c>
      <c r="G8927">
        <v>1</v>
      </c>
      <c r="H8927">
        <v>61.667969999999997</v>
      </c>
      <c r="I8927">
        <v>15.398440000000001</v>
      </c>
      <c r="J8927">
        <v>0.921875</v>
      </c>
      <c r="K8927">
        <v>46.019530000000003</v>
      </c>
      <c r="L8927" s="3">
        <v>44130.622916666667</v>
      </c>
      <c r="M8927">
        <v>17.18</v>
      </c>
      <c r="N8927" t="s">
        <v>28</v>
      </c>
      <c r="P8927">
        <f>(C8927-Key!$B$1)*24</f>
        <v>5.816666666592937</v>
      </c>
      <c r="Q8927">
        <f>(Key!$B$2-'17.1'!C8927)*24</f>
        <v>-2.8666666665812954</v>
      </c>
      <c r="R8927" s="3">
        <f>C8927-(M8927-Key!$B$5)/(24*Key!$B$6)</f>
        <v>44130.855629629623</v>
      </c>
      <c r="S8927">
        <f>M8927-Key!$B$5</f>
        <v>14.92</v>
      </c>
      <c r="T8927" s="2">
        <f t="shared" si="695"/>
        <v>44129.868055555555</v>
      </c>
      <c r="U8927" t="str">
        <f t="shared" si="696"/>
        <v>10-25-2020 20:50</v>
      </c>
      <c r="V8927">
        <f>IFERROR(IF(W8927=Z8927,VLOOKUP($U8927,[1]C8842!$G$2:$M$145,3,FALSE),0),0)</f>
        <v>0</v>
      </c>
      <c r="W8927">
        <f>VLOOKUP(RIGHT($V$1,5),Key!$A$9:$B$14,2,FALSE)</f>
        <v>10.199999999999999</v>
      </c>
      <c r="X8927">
        <f t="shared" si="699"/>
        <v>0</v>
      </c>
      <c r="Y8927">
        <f>VLOOKUP(RIGHT($X$1,5),Key!$A$9:$B$14,2,FALSE)</f>
        <v>3.7</v>
      </c>
      <c r="Z8927">
        <f t="shared" si="697"/>
        <v>10.199999999999999</v>
      </c>
      <c r="AA8927">
        <f t="shared" si="698"/>
        <v>0</v>
      </c>
    </row>
    <row r="8928" spans="1:27" x14ac:dyDescent="0.3">
      <c r="A8928">
        <v>100067</v>
      </c>
      <c r="B8928">
        <v>230922</v>
      </c>
      <c r="C8928" s="3">
        <v>44130.869444444441</v>
      </c>
      <c r="D8928">
        <v>1</v>
      </c>
      <c r="E8928">
        <v>1</v>
      </c>
      <c r="F8928" t="s">
        <v>25</v>
      </c>
      <c r="G8928">
        <v>3</v>
      </c>
      <c r="H8928">
        <v>65.34375</v>
      </c>
      <c r="I8928">
        <v>44.523440000000001</v>
      </c>
      <c r="J8928">
        <v>2.0585939999999998</v>
      </c>
      <c r="K8928">
        <v>58.023440000000001</v>
      </c>
      <c r="L8928" s="3">
        <v>44130.622916666667</v>
      </c>
      <c r="M8928">
        <v>17.18</v>
      </c>
      <c r="N8928" t="s">
        <v>28</v>
      </c>
      <c r="P8928">
        <f>(C8928-Key!$B$1)*24</f>
        <v>5.816666666592937</v>
      </c>
      <c r="Q8928">
        <f>(Key!$B$2-'17.1'!C8928)*24</f>
        <v>-2.8666666665812954</v>
      </c>
      <c r="R8928" s="3">
        <f>C8928-(M8928-Key!$B$5)/(24*Key!$B$6)</f>
        <v>44130.855629629623</v>
      </c>
      <c r="S8928">
        <f>M8928-Key!$B$5</f>
        <v>14.92</v>
      </c>
      <c r="T8928" s="2">
        <f t="shared" si="695"/>
        <v>44129.868055555555</v>
      </c>
      <c r="U8928" t="str">
        <f t="shared" si="696"/>
        <v>10-25-2020 20:50</v>
      </c>
      <c r="V8928">
        <f>IFERROR(IF(W8928=Z8928,VLOOKUP($U8928,[1]C8842!$G$2:$M$145,3,FALSE),0),0)</f>
        <v>0</v>
      </c>
      <c r="W8928">
        <f>VLOOKUP(RIGHT($V$1,5),Key!$A$9:$B$14,2,FALSE)</f>
        <v>10.199999999999999</v>
      </c>
      <c r="X8928">
        <f t="shared" si="699"/>
        <v>0</v>
      </c>
      <c r="Y8928">
        <f>VLOOKUP(RIGHT($X$1,5),Key!$A$9:$B$14,2,FALSE)</f>
        <v>3.7</v>
      </c>
      <c r="Z8928">
        <f t="shared" si="697"/>
        <v>10.199999999999999</v>
      </c>
      <c r="AA8928">
        <f t="shared" si="698"/>
        <v>0</v>
      </c>
    </row>
    <row r="8929" spans="1:27" x14ac:dyDescent="0.3">
      <c r="A8929">
        <v>100067</v>
      </c>
      <c r="B8929">
        <v>230922</v>
      </c>
      <c r="C8929" s="3">
        <v>44130.869444444441</v>
      </c>
      <c r="D8929">
        <v>1</v>
      </c>
      <c r="E8929">
        <v>1</v>
      </c>
      <c r="F8929" t="s">
        <v>25</v>
      </c>
      <c r="G8929">
        <v>2</v>
      </c>
      <c r="H8929">
        <v>64.640630000000002</v>
      </c>
      <c r="I8929">
        <v>23.257809999999999</v>
      </c>
      <c r="J8929">
        <v>1.203125</v>
      </c>
      <c r="K8929">
        <v>60.023440000000001</v>
      </c>
      <c r="L8929" s="3">
        <v>44130.622916666667</v>
      </c>
      <c r="M8929">
        <v>17.18</v>
      </c>
      <c r="N8929" t="s">
        <v>28</v>
      </c>
      <c r="P8929">
        <f>(C8929-Key!$B$1)*24</f>
        <v>5.816666666592937</v>
      </c>
      <c r="Q8929">
        <f>(Key!$B$2-'17.1'!C8929)*24</f>
        <v>-2.8666666665812954</v>
      </c>
      <c r="R8929" s="3">
        <f>C8929-(M8929-Key!$B$5)/(24*Key!$B$6)</f>
        <v>44130.855629629623</v>
      </c>
      <c r="S8929">
        <f>M8929-Key!$B$5</f>
        <v>14.92</v>
      </c>
      <c r="T8929" s="2">
        <f t="shared" si="695"/>
        <v>44129.868055555555</v>
      </c>
      <c r="U8929" t="str">
        <f t="shared" si="696"/>
        <v>10-25-2020 20:50</v>
      </c>
      <c r="V8929">
        <f>IFERROR(IF(W8929=Z8929,VLOOKUP($U8929,[1]C8842!$G$2:$M$145,3,FALSE),0),0)</f>
        <v>0</v>
      </c>
      <c r="W8929">
        <f>VLOOKUP(RIGHT($V$1,5),Key!$A$9:$B$14,2,FALSE)</f>
        <v>10.199999999999999</v>
      </c>
      <c r="X8929">
        <f t="shared" si="699"/>
        <v>0</v>
      </c>
      <c r="Y8929">
        <f>VLOOKUP(RIGHT($X$1,5),Key!$A$9:$B$14,2,FALSE)</f>
        <v>3.7</v>
      </c>
      <c r="Z8929">
        <f t="shared" si="697"/>
        <v>10.199999999999999</v>
      </c>
      <c r="AA8929">
        <f t="shared" si="698"/>
        <v>0</v>
      </c>
    </row>
    <row r="8930" spans="1:27" x14ac:dyDescent="0.3">
      <c r="A8930">
        <v>100067</v>
      </c>
      <c r="B8930">
        <v>230922</v>
      </c>
      <c r="C8930" s="3">
        <v>44130.869444444441</v>
      </c>
      <c r="D8930">
        <v>0</v>
      </c>
      <c r="E8930">
        <v>2</v>
      </c>
      <c r="F8930" t="s">
        <v>25</v>
      </c>
      <c r="G8930">
        <v>1</v>
      </c>
      <c r="H8930">
        <v>62.867190000000001</v>
      </c>
      <c r="I8930">
        <v>19.96875</v>
      </c>
      <c r="J8930">
        <v>1.097656</v>
      </c>
      <c r="K8930">
        <v>44.019530000000003</v>
      </c>
      <c r="L8930" s="3">
        <v>44130.622916666667</v>
      </c>
      <c r="M8930">
        <v>17.18</v>
      </c>
      <c r="N8930" t="s">
        <v>28</v>
      </c>
      <c r="P8930">
        <f>(C8930-Key!$B$1)*24</f>
        <v>5.816666666592937</v>
      </c>
      <c r="Q8930">
        <f>(Key!$B$2-'17.1'!C8930)*24</f>
        <v>-2.8666666665812954</v>
      </c>
      <c r="R8930" s="3">
        <f>C8930-(M8930-Key!$B$5)/(24*Key!$B$6)</f>
        <v>44130.855629629623</v>
      </c>
      <c r="S8930">
        <f>M8930-Key!$B$5</f>
        <v>14.92</v>
      </c>
      <c r="T8930" s="2">
        <f t="shared" si="695"/>
        <v>44129.868055555555</v>
      </c>
      <c r="U8930" t="str">
        <f t="shared" si="696"/>
        <v>10-25-2020 20:50</v>
      </c>
      <c r="V8930">
        <f>IFERROR(IF(W8930=Z8930,VLOOKUP($U8930,[1]C8842!$G$2:$M$145,3,FALSE),0),0)</f>
        <v>0</v>
      </c>
      <c r="W8930">
        <f>VLOOKUP(RIGHT($V$1,5),Key!$A$9:$B$14,2,FALSE)</f>
        <v>10.199999999999999</v>
      </c>
      <c r="X8930">
        <f t="shared" si="699"/>
        <v>0</v>
      </c>
      <c r="Y8930">
        <f>VLOOKUP(RIGHT($X$1,5),Key!$A$9:$B$14,2,FALSE)</f>
        <v>3.7</v>
      </c>
      <c r="Z8930">
        <f t="shared" si="697"/>
        <v>10.199999999999999</v>
      </c>
      <c r="AA8930">
        <f t="shared" si="698"/>
        <v>0</v>
      </c>
    </row>
    <row r="8931" spans="1:27" x14ac:dyDescent="0.3">
      <c r="A8931">
        <v>100067</v>
      </c>
      <c r="B8931">
        <v>230922</v>
      </c>
      <c r="C8931" s="3">
        <v>44130.869444444441</v>
      </c>
      <c r="D8931">
        <v>2</v>
      </c>
      <c r="E8931">
        <v>1</v>
      </c>
      <c r="F8931" t="s">
        <v>26</v>
      </c>
      <c r="G8931">
        <v>1</v>
      </c>
      <c r="H8931">
        <v>65.96875</v>
      </c>
      <c r="I8931">
        <v>18.59375</v>
      </c>
      <c r="J8931">
        <v>0.9921875</v>
      </c>
      <c r="K8931">
        <v>82.035160000000005</v>
      </c>
      <c r="L8931" s="3">
        <v>44130.622916666667</v>
      </c>
      <c r="M8931">
        <v>17.18</v>
      </c>
      <c r="N8931" t="s">
        <v>28</v>
      </c>
      <c r="P8931">
        <f>(C8931-Key!$B$1)*24</f>
        <v>5.816666666592937</v>
      </c>
      <c r="Q8931">
        <f>(Key!$B$2-'17.1'!C8931)*24</f>
        <v>-2.8666666665812954</v>
      </c>
      <c r="R8931" s="3">
        <f>C8931-(M8931-Key!$B$5)/(24*Key!$B$6)</f>
        <v>44130.855629629623</v>
      </c>
      <c r="S8931">
        <f>M8931-Key!$B$5</f>
        <v>14.92</v>
      </c>
      <c r="T8931" s="2">
        <f t="shared" si="695"/>
        <v>44129.868055555555</v>
      </c>
      <c r="U8931" t="str">
        <f t="shared" si="696"/>
        <v>10-25-2020 20:50</v>
      </c>
      <c r="V8931">
        <f>IFERROR(IF(W8931=Z8931,VLOOKUP($U8931,[1]C8842!$G$2:$M$145,3,FALSE),0),0)</f>
        <v>0</v>
      </c>
      <c r="W8931">
        <f>VLOOKUP(RIGHT($V$1,5),Key!$A$9:$B$14,2,FALSE)</f>
        <v>10.199999999999999</v>
      </c>
      <c r="X8931">
        <f t="shared" si="699"/>
        <v>0</v>
      </c>
      <c r="Y8931">
        <f>VLOOKUP(RIGHT($X$1,5),Key!$A$9:$B$14,2,FALSE)</f>
        <v>3.7</v>
      </c>
      <c r="Z8931">
        <f t="shared" si="697"/>
        <v>10.199999999999999</v>
      </c>
      <c r="AA8931">
        <f t="shared" si="698"/>
        <v>0</v>
      </c>
    </row>
    <row r="8932" spans="1:27" x14ac:dyDescent="0.3">
      <c r="A8932">
        <v>100067</v>
      </c>
      <c r="B8932">
        <v>230922</v>
      </c>
      <c r="C8932" s="3">
        <v>44130.869444444441</v>
      </c>
      <c r="D8932">
        <v>0</v>
      </c>
      <c r="E8932">
        <v>2</v>
      </c>
      <c r="F8932" t="s">
        <v>25</v>
      </c>
      <c r="G8932">
        <v>2</v>
      </c>
      <c r="H8932">
        <v>63.398440000000001</v>
      </c>
      <c r="I8932">
        <v>24.820309999999999</v>
      </c>
      <c r="J8932">
        <v>1.292969</v>
      </c>
      <c r="K8932">
        <v>46.019530000000003</v>
      </c>
      <c r="L8932" s="3">
        <v>44130.622916666667</v>
      </c>
      <c r="M8932">
        <v>17.18</v>
      </c>
      <c r="N8932" t="s">
        <v>28</v>
      </c>
      <c r="P8932">
        <f>(C8932-Key!$B$1)*24</f>
        <v>5.816666666592937</v>
      </c>
      <c r="Q8932">
        <f>(Key!$B$2-'17.1'!C8932)*24</f>
        <v>-2.8666666665812954</v>
      </c>
      <c r="R8932" s="3">
        <f>C8932-(M8932-Key!$B$5)/(24*Key!$B$6)</f>
        <v>44130.855629629623</v>
      </c>
      <c r="S8932">
        <f>M8932-Key!$B$5</f>
        <v>14.92</v>
      </c>
      <c r="T8932" s="2">
        <f t="shared" si="695"/>
        <v>44129.868055555555</v>
      </c>
      <c r="U8932" t="str">
        <f t="shared" si="696"/>
        <v>10-25-2020 20:50</v>
      </c>
      <c r="V8932">
        <f>IFERROR(IF(W8932=Z8932,VLOOKUP($U8932,[1]C8842!$G$2:$M$145,3,FALSE),0),0)</f>
        <v>0</v>
      </c>
      <c r="W8932">
        <f>VLOOKUP(RIGHT($V$1,5),Key!$A$9:$B$14,2,FALSE)</f>
        <v>10.199999999999999</v>
      </c>
      <c r="X8932">
        <f t="shared" si="699"/>
        <v>0</v>
      </c>
      <c r="Y8932">
        <f>VLOOKUP(RIGHT($X$1,5),Key!$A$9:$B$14,2,FALSE)</f>
        <v>3.7</v>
      </c>
      <c r="Z8932">
        <f t="shared" si="697"/>
        <v>10.199999999999999</v>
      </c>
      <c r="AA8932">
        <f t="shared" si="698"/>
        <v>0</v>
      </c>
    </row>
    <row r="8933" spans="1:27" x14ac:dyDescent="0.3">
      <c r="A8933">
        <v>100067</v>
      </c>
      <c r="B8933">
        <v>230922</v>
      </c>
      <c r="C8933" s="3">
        <v>44130.869444444441</v>
      </c>
      <c r="D8933">
        <v>3</v>
      </c>
      <c r="E8933">
        <v>2</v>
      </c>
      <c r="F8933" t="s">
        <v>26</v>
      </c>
      <c r="G8933">
        <v>2</v>
      </c>
      <c r="H8933">
        <v>62.601559999999999</v>
      </c>
      <c r="I8933">
        <v>24.023440000000001</v>
      </c>
      <c r="J8933">
        <v>1.2734380000000001</v>
      </c>
      <c r="K8933">
        <v>94.039060000000006</v>
      </c>
      <c r="L8933" s="3">
        <v>44130.622916666667</v>
      </c>
      <c r="M8933">
        <v>17.18</v>
      </c>
      <c r="N8933" t="s">
        <v>28</v>
      </c>
      <c r="P8933">
        <f>(C8933-Key!$B$1)*24</f>
        <v>5.816666666592937</v>
      </c>
      <c r="Q8933">
        <f>(Key!$B$2-'17.1'!C8933)*24</f>
        <v>-2.8666666665812954</v>
      </c>
      <c r="R8933" s="3">
        <f>C8933-(M8933-Key!$B$5)/(24*Key!$B$6)</f>
        <v>44130.855629629623</v>
      </c>
      <c r="S8933">
        <f>M8933-Key!$B$5</f>
        <v>14.92</v>
      </c>
      <c r="T8933" s="2">
        <f t="shared" si="695"/>
        <v>44129.868055555555</v>
      </c>
      <c r="U8933" t="str">
        <f t="shared" si="696"/>
        <v>10-25-2020 20:50</v>
      </c>
      <c r="V8933">
        <f>IFERROR(IF(W8933=Z8933,VLOOKUP($U8933,[1]C8842!$G$2:$M$145,3,FALSE),0),0)</f>
        <v>0</v>
      </c>
      <c r="W8933">
        <f>VLOOKUP(RIGHT($V$1,5),Key!$A$9:$B$14,2,FALSE)</f>
        <v>10.199999999999999</v>
      </c>
      <c r="X8933">
        <f t="shared" si="699"/>
        <v>0</v>
      </c>
      <c r="Y8933">
        <f>VLOOKUP(RIGHT($X$1,5),Key!$A$9:$B$14,2,FALSE)</f>
        <v>3.7</v>
      </c>
      <c r="Z8933">
        <f t="shared" si="697"/>
        <v>10.199999999999999</v>
      </c>
      <c r="AA8933">
        <f t="shared" si="698"/>
        <v>0</v>
      </c>
    </row>
    <row r="8934" spans="1:27" x14ac:dyDescent="0.3">
      <c r="A8934">
        <v>100067</v>
      </c>
      <c r="B8934">
        <v>230922</v>
      </c>
      <c r="C8934" s="3">
        <v>44130.870138888888</v>
      </c>
      <c r="D8934">
        <v>0</v>
      </c>
      <c r="E8934">
        <v>2</v>
      </c>
      <c r="F8934" t="s">
        <v>25</v>
      </c>
      <c r="G8934">
        <v>1</v>
      </c>
      <c r="H8934">
        <v>56.558590000000002</v>
      </c>
      <c r="I8934">
        <v>18.796880000000002</v>
      </c>
      <c r="J8934">
        <v>1.1640630000000001</v>
      </c>
      <c r="K8934">
        <v>46.019530000000003</v>
      </c>
      <c r="L8934" s="3">
        <v>44130.622916666667</v>
      </c>
      <c r="M8934">
        <v>17.18</v>
      </c>
      <c r="N8934" t="s">
        <v>28</v>
      </c>
      <c r="P8934">
        <f>(C8934-Key!$B$1)*24</f>
        <v>5.8333333333139308</v>
      </c>
      <c r="Q8934">
        <f>(Key!$B$2-'17.1'!C8934)*24</f>
        <v>-2.8833333333022892</v>
      </c>
      <c r="R8934" s="3">
        <f>C8934-(M8934-Key!$B$5)/(24*Key!$B$6)</f>
        <v>44130.85632407407</v>
      </c>
      <c r="S8934">
        <f>M8934-Key!$B$5</f>
        <v>14.92</v>
      </c>
      <c r="T8934" s="2">
        <f t="shared" si="695"/>
        <v>44129.868055555555</v>
      </c>
      <c r="U8934" t="str">
        <f t="shared" si="696"/>
        <v>10-25-2020 20:50</v>
      </c>
      <c r="V8934">
        <f>IFERROR(IF(W8934=Z8934,VLOOKUP($U8934,[1]C8842!$G$2:$M$145,3,FALSE),0),0)</f>
        <v>0</v>
      </c>
      <c r="W8934">
        <f>VLOOKUP(RIGHT($V$1,5),Key!$A$9:$B$14,2,FALSE)</f>
        <v>10.199999999999999</v>
      </c>
      <c r="X8934">
        <f t="shared" si="699"/>
        <v>0</v>
      </c>
      <c r="Y8934">
        <f>VLOOKUP(RIGHT($X$1,5),Key!$A$9:$B$14,2,FALSE)</f>
        <v>3.7</v>
      </c>
      <c r="Z8934">
        <f t="shared" si="697"/>
        <v>10.199999999999999</v>
      </c>
      <c r="AA8934">
        <f t="shared" si="698"/>
        <v>0</v>
      </c>
    </row>
    <row r="8935" spans="1:27" x14ac:dyDescent="0.3">
      <c r="A8935">
        <v>100067</v>
      </c>
      <c r="B8935">
        <v>230922</v>
      </c>
      <c r="C8935" s="3">
        <v>44130.870138888888</v>
      </c>
      <c r="D8935">
        <v>3</v>
      </c>
      <c r="E8935">
        <v>2</v>
      </c>
      <c r="F8935" t="s">
        <v>26</v>
      </c>
      <c r="G8935">
        <v>1</v>
      </c>
      <c r="H8935">
        <v>70.757810000000006</v>
      </c>
      <c r="I8935">
        <v>19.21875</v>
      </c>
      <c r="J8935">
        <v>0.9453125</v>
      </c>
      <c r="K8935">
        <v>94.039060000000006</v>
      </c>
      <c r="L8935" s="3">
        <v>44130.622916666667</v>
      </c>
      <c r="M8935">
        <v>17.18</v>
      </c>
      <c r="N8935" t="s">
        <v>28</v>
      </c>
      <c r="P8935">
        <f>(C8935-Key!$B$1)*24</f>
        <v>5.8333333333139308</v>
      </c>
      <c r="Q8935">
        <f>(Key!$B$2-'17.1'!C8935)*24</f>
        <v>-2.8833333333022892</v>
      </c>
      <c r="R8935" s="3">
        <f>C8935-(M8935-Key!$B$5)/(24*Key!$B$6)</f>
        <v>44130.85632407407</v>
      </c>
      <c r="S8935">
        <f>M8935-Key!$B$5</f>
        <v>14.92</v>
      </c>
      <c r="T8935" s="2">
        <f t="shared" si="695"/>
        <v>44129.868055555555</v>
      </c>
      <c r="U8935" t="str">
        <f t="shared" si="696"/>
        <v>10-25-2020 20:50</v>
      </c>
      <c r="V8935">
        <f>IFERROR(IF(W8935=Z8935,VLOOKUP($U8935,[1]C8842!$G$2:$M$145,3,FALSE),0),0)</f>
        <v>0</v>
      </c>
      <c r="W8935">
        <f>VLOOKUP(RIGHT($V$1,5),Key!$A$9:$B$14,2,FALSE)</f>
        <v>10.199999999999999</v>
      </c>
      <c r="X8935">
        <f t="shared" si="699"/>
        <v>0</v>
      </c>
      <c r="Y8935">
        <f>VLOOKUP(RIGHT($X$1,5),Key!$A$9:$B$14,2,FALSE)</f>
        <v>3.7</v>
      </c>
      <c r="Z8935">
        <f t="shared" si="697"/>
        <v>10.199999999999999</v>
      </c>
      <c r="AA8935">
        <f t="shared" si="698"/>
        <v>0</v>
      </c>
    </row>
    <row r="8936" spans="1:27" x14ac:dyDescent="0.3">
      <c r="A8936">
        <v>100067</v>
      </c>
      <c r="B8936">
        <v>230922</v>
      </c>
      <c r="C8936" s="3">
        <v>44130.870138888888</v>
      </c>
      <c r="D8936">
        <v>2</v>
      </c>
      <c r="E8936">
        <v>1</v>
      </c>
      <c r="F8936" t="s">
        <v>26</v>
      </c>
      <c r="G8936">
        <v>1</v>
      </c>
      <c r="H8936">
        <v>69.289060000000006</v>
      </c>
      <c r="I8936">
        <v>13.933590000000001</v>
      </c>
      <c r="J8936">
        <v>0.765625</v>
      </c>
      <c r="K8936">
        <v>80.03125</v>
      </c>
      <c r="L8936" s="3">
        <v>44130.622916666667</v>
      </c>
      <c r="M8936">
        <v>17.18</v>
      </c>
      <c r="N8936" t="s">
        <v>28</v>
      </c>
      <c r="P8936">
        <f>(C8936-Key!$B$1)*24</f>
        <v>5.8333333333139308</v>
      </c>
      <c r="Q8936">
        <f>(Key!$B$2-'17.1'!C8936)*24</f>
        <v>-2.8833333333022892</v>
      </c>
      <c r="R8936" s="3">
        <f>C8936-(M8936-Key!$B$5)/(24*Key!$B$6)</f>
        <v>44130.85632407407</v>
      </c>
      <c r="S8936">
        <f>M8936-Key!$B$5</f>
        <v>14.92</v>
      </c>
      <c r="T8936" s="2">
        <f t="shared" si="695"/>
        <v>44129.868055555555</v>
      </c>
      <c r="U8936" t="str">
        <f t="shared" si="696"/>
        <v>10-25-2020 20:50</v>
      </c>
      <c r="V8936">
        <f>IFERROR(IF(W8936=Z8936,VLOOKUP($U8936,[1]C8842!$G$2:$M$145,3,FALSE),0),0)</f>
        <v>0</v>
      </c>
      <c r="W8936">
        <f>VLOOKUP(RIGHT($V$1,5),Key!$A$9:$B$14,2,FALSE)</f>
        <v>10.199999999999999</v>
      </c>
      <c r="X8936">
        <f t="shared" si="699"/>
        <v>0</v>
      </c>
      <c r="Y8936">
        <f>VLOOKUP(RIGHT($X$1,5),Key!$A$9:$B$14,2,FALSE)</f>
        <v>3.7</v>
      </c>
      <c r="Z8936">
        <f t="shared" si="697"/>
        <v>10.199999999999999</v>
      </c>
      <c r="AA8936">
        <f t="shared" si="698"/>
        <v>0</v>
      </c>
    </row>
    <row r="8937" spans="1:27" x14ac:dyDescent="0.3">
      <c r="A8937">
        <v>100067</v>
      </c>
      <c r="B8937">
        <v>230922</v>
      </c>
      <c r="C8937" s="3">
        <v>44130.870138888888</v>
      </c>
      <c r="D8937">
        <v>2</v>
      </c>
      <c r="E8937">
        <v>1</v>
      </c>
      <c r="F8937" t="s">
        <v>26</v>
      </c>
      <c r="G8937">
        <v>1</v>
      </c>
      <c r="H8937">
        <v>68.273439999999994</v>
      </c>
      <c r="I8937">
        <v>17.648440000000001</v>
      </c>
      <c r="J8937">
        <v>0.921875</v>
      </c>
      <c r="K8937">
        <v>82.035160000000005</v>
      </c>
      <c r="L8937" s="3">
        <v>44130.622916666667</v>
      </c>
      <c r="M8937">
        <v>17.18</v>
      </c>
      <c r="N8937" t="s">
        <v>28</v>
      </c>
      <c r="P8937">
        <f>(C8937-Key!$B$1)*24</f>
        <v>5.8333333333139308</v>
      </c>
      <c r="Q8937">
        <f>(Key!$B$2-'17.1'!C8937)*24</f>
        <v>-2.8833333333022892</v>
      </c>
      <c r="R8937" s="3">
        <f>C8937-(M8937-Key!$B$5)/(24*Key!$B$6)</f>
        <v>44130.85632407407</v>
      </c>
      <c r="S8937">
        <f>M8937-Key!$B$5</f>
        <v>14.92</v>
      </c>
      <c r="T8937" s="2">
        <f t="shared" si="695"/>
        <v>44129.868055555555</v>
      </c>
      <c r="U8937" t="str">
        <f t="shared" si="696"/>
        <v>10-25-2020 20:50</v>
      </c>
      <c r="V8937">
        <f>IFERROR(IF(W8937=Z8937,VLOOKUP($U8937,[1]C8842!$G$2:$M$145,3,FALSE),0),0)</f>
        <v>0</v>
      </c>
      <c r="W8937">
        <f>VLOOKUP(RIGHT($V$1,5),Key!$A$9:$B$14,2,FALSE)</f>
        <v>10.199999999999999</v>
      </c>
      <c r="X8937">
        <f t="shared" si="699"/>
        <v>0</v>
      </c>
      <c r="Y8937">
        <f>VLOOKUP(RIGHT($X$1,5),Key!$A$9:$B$14,2,FALSE)</f>
        <v>3.7</v>
      </c>
      <c r="Z8937">
        <f t="shared" si="697"/>
        <v>10.199999999999999</v>
      </c>
      <c r="AA8937">
        <f t="shared" si="698"/>
        <v>0</v>
      </c>
    </row>
    <row r="8938" spans="1:27" x14ac:dyDescent="0.3">
      <c r="A8938">
        <v>100067</v>
      </c>
      <c r="B8938">
        <v>230922</v>
      </c>
      <c r="C8938" s="3">
        <v>44130.870138888888</v>
      </c>
      <c r="D8938">
        <v>2</v>
      </c>
      <c r="E8938">
        <v>1</v>
      </c>
      <c r="F8938" t="s">
        <v>26</v>
      </c>
      <c r="G8938">
        <v>1</v>
      </c>
      <c r="H8938">
        <v>75.546880000000002</v>
      </c>
      <c r="I8938">
        <v>17.828130000000002</v>
      </c>
      <c r="J8938">
        <v>0.8359375</v>
      </c>
      <c r="K8938">
        <v>82.035160000000005</v>
      </c>
      <c r="L8938" s="3">
        <v>44130.622916666667</v>
      </c>
      <c r="M8938">
        <v>17.18</v>
      </c>
      <c r="N8938" t="s">
        <v>28</v>
      </c>
      <c r="P8938">
        <f>(C8938-Key!$B$1)*24</f>
        <v>5.8333333333139308</v>
      </c>
      <c r="Q8938">
        <f>(Key!$B$2-'17.1'!C8938)*24</f>
        <v>-2.8833333333022892</v>
      </c>
      <c r="R8938" s="3">
        <f>C8938-(M8938-Key!$B$5)/(24*Key!$B$6)</f>
        <v>44130.85632407407</v>
      </c>
      <c r="S8938">
        <f>M8938-Key!$B$5</f>
        <v>14.92</v>
      </c>
      <c r="T8938" s="2">
        <f t="shared" si="695"/>
        <v>44129.868055555555</v>
      </c>
      <c r="U8938" t="str">
        <f t="shared" si="696"/>
        <v>10-25-2020 20:50</v>
      </c>
      <c r="V8938">
        <f>IFERROR(IF(W8938=Z8938,VLOOKUP($U8938,[1]C8842!$G$2:$M$145,3,FALSE),0),0)</f>
        <v>0</v>
      </c>
      <c r="W8938">
        <f>VLOOKUP(RIGHT($V$1,5),Key!$A$9:$B$14,2,FALSE)</f>
        <v>10.199999999999999</v>
      </c>
      <c r="X8938">
        <f t="shared" si="699"/>
        <v>0</v>
      </c>
      <c r="Y8938">
        <f>VLOOKUP(RIGHT($X$1,5),Key!$A$9:$B$14,2,FALSE)</f>
        <v>3.7</v>
      </c>
      <c r="Z8938">
        <f t="shared" si="697"/>
        <v>10.199999999999999</v>
      </c>
      <c r="AA8938">
        <f t="shared" si="698"/>
        <v>0</v>
      </c>
    </row>
    <row r="8939" spans="1:27" x14ac:dyDescent="0.3">
      <c r="A8939">
        <v>100067</v>
      </c>
      <c r="B8939">
        <v>230922</v>
      </c>
      <c r="C8939" s="3">
        <v>44130.870138888888</v>
      </c>
      <c r="D8939">
        <v>3</v>
      </c>
      <c r="E8939">
        <v>2</v>
      </c>
      <c r="F8939" t="s">
        <v>26</v>
      </c>
      <c r="G8939">
        <v>1</v>
      </c>
      <c r="H8939">
        <v>71.3125</v>
      </c>
      <c r="I8939">
        <v>16.40625</v>
      </c>
      <c r="J8939">
        <v>0.83203130000000003</v>
      </c>
      <c r="K8939">
        <v>94.039060000000006</v>
      </c>
      <c r="L8939" s="3">
        <v>44130.622916666667</v>
      </c>
      <c r="M8939">
        <v>17.18</v>
      </c>
      <c r="N8939" t="s">
        <v>28</v>
      </c>
      <c r="P8939">
        <f>(C8939-Key!$B$1)*24</f>
        <v>5.8333333333139308</v>
      </c>
      <c r="Q8939">
        <f>(Key!$B$2-'17.1'!C8939)*24</f>
        <v>-2.8833333333022892</v>
      </c>
      <c r="R8939" s="3">
        <f>C8939-(M8939-Key!$B$5)/(24*Key!$B$6)</f>
        <v>44130.85632407407</v>
      </c>
      <c r="S8939">
        <f>M8939-Key!$B$5</f>
        <v>14.92</v>
      </c>
      <c r="T8939" s="2">
        <f t="shared" si="695"/>
        <v>44129.868055555555</v>
      </c>
      <c r="U8939" t="str">
        <f t="shared" si="696"/>
        <v>10-25-2020 20:50</v>
      </c>
      <c r="V8939">
        <f>IFERROR(IF(W8939=Z8939,VLOOKUP($U8939,[1]C8842!$G$2:$M$145,3,FALSE),0),0)</f>
        <v>0</v>
      </c>
      <c r="W8939">
        <f>VLOOKUP(RIGHT($V$1,5),Key!$A$9:$B$14,2,FALSE)</f>
        <v>10.199999999999999</v>
      </c>
      <c r="X8939">
        <f t="shared" si="699"/>
        <v>0</v>
      </c>
      <c r="Y8939">
        <f>VLOOKUP(RIGHT($X$1,5),Key!$A$9:$B$14,2,FALSE)</f>
        <v>3.7</v>
      </c>
      <c r="Z8939">
        <f t="shared" si="697"/>
        <v>10.199999999999999</v>
      </c>
      <c r="AA8939">
        <f t="shared" si="698"/>
        <v>0</v>
      </c>
    </row>
    <row r="8940" spans="1:27" x14ac:dyDescent="0.3">
      <c r="A8940">
        <v>100067</v>
      </c>
      <c r="B8940">
        <v>230922</v>
      </c>
      <c r="C8940" s="3">
        <v>44130.870138888888</v>
      </c>
      <c r="D8940">
        <v>0</v>
      </c>
      <c r="E8940">
        <v>2</v>
      </c>
      <c r="F8940" t="s">
        <v>25</v>
      </c>
      <c r="G8940">
        <v>4</v>
      </c>
      <c r="H8940">
        <v>57.859380000000002</v>
      </c>
      <c r="I8940">
        <v>75.253910000000005</v>
      </c>
      <c r="J8940">
        <v>3.7382810000000002</v>
      </c>
      <c r="K8940">
        <v>46.019530000000003</v>
      </c>
      <c r="L8940" s="3">
        <v>44130.622916666667</v>
      </c>
      <c r="M8940">
        <v>17.18</v>
      </c>
      <c r="N8940" t="s">
        <v>28</v>
      </c>
      <c r="P8940">
        <f>(C8940-Key!$B$1)*24</f>
        <v>5.8333333333139308</v>
      </c>
      <c r="Q8940">
        <f>(Key!$B$2-'17.1'!C8940)*24</f>
        <v>-2.8833333333022892</v>
      </c>
      <c r="R8940" s="3">
        <f>C8940-(M8940-Key!$B$5)/(24*Key!$B$6)</f>
        <v>44130.85632407407</v>
      </c>
      <c r="S8940">
        <f>M8940-Key!$B$5</f>
        <v>14.92</v>
      </c>
      <c r="T8940" s="2">
        <f t="shared" si="695"/>
        <v>44129.868055555555</v>
      </c>
      <c r="U8940" t="str">
        <f t="shared" si="696"/>
        <v>10-25-2020 20:50</v>
      </c>
      <c r="V8940">
        <f>IFERROR(IF(W8940=Z8940,VLOOKUP($U8940,[1]C8842!$G$2:$M$145,3,FALSE),0),0)</f>
        <v>0</v>
      </c>
      <c r="W8940">
        <f>VLOOKUP(RIGHT($V$1,5),Key!$A$9:$B$14,2,FALSE)</f>
        <v>10.199999999999999</v>
      </c>
      <c r="X8940">
        <f t="shared" si="699"/>
        <v>0</v>
      </c>
      <c r="Y8940">
        <f>VLOOKUP(RIGHT($X$1,5),Key!$A$9:$B$14,2,FALSE)</f>
        <v>3.7</v>
      </c>
      <c r="Z8940">
        <f t="shared" si="697"/>
        <v>10.199999999999999</v>
      </c>
      <c r="AA8940">
        <f t="shared" si="698"/>
        <v>0</v>
      </c>
    </row>
    <row r="8941" spans="1:27" x14ac:dyDescent="0.3">
      <c r="A8941">
        <v>100067</v>
      </c>
      <c r="B8941">
        <v>230922</v>
      </c>
      <c r="C8941" s="3">
        <v>44130.870138888888</v>
      </c>
      <c r="D8941">
        <v>2</v>
      </c>
      <c r="E8941">
        <v>1</v>
      </c>
      <c r="F8941" t="s">
        <v>26</v>
      </c>
      <c r="G8941">
        <v>2</v>
      </c>
      <c r="H8941">
        <v>67.480469999999997</v>
      </c>
      <c r="I8941">
        <v>20.796880000000002</v>
      </c>
      <c r="J8941">
        <v>1.0546880000000001</v>
      </c>
      <c r="K8941">
        <v>81.035160000000005</v>
      </c>
      <c r="L8941" s="3">
        <v>44130.622916666667</v>
      </c>
      <c r="M8941">
        <v>17.18</v>
      </c>
      <c r="N8941" t="s">
        <v>28</v>
      </c>
      <c r="P8941">
        <f>(C8941-Key!$B$1)*24</f>
        <v>5.8333333333139308</v>
      </c>
      <c r="Q8941">
        <f>(Key!$B$2-'17.1'!C8941)*24</f>
        <v>-2.8833333333022892</v>
      </c>
      <c r="R8941" s="3">
        <f>C8941-(M8941-Key!$B$5)/(24*Key!$B$6)</f>
        <v>44130.85632407407</v>
      </c>
      <c r="S8941">
        <f>M8941-Key!$B$5</f>
        <v>14.92</v>
      </c>
      <c r="T8941" s="2">
        <f t="shared" si="695"/>
        <v>44129.868055555555</v>
      </c>
      <c r="U8941" t="str">
        <f t="shared" si="696"/>
        <v>10-25-2020 20:50</v>
      </c>
      <c r="V8941">
        <f>IFERROR(IF(W8941=Z8941,VLOOKUP($U8941,[1]C8842!$G$2:$M$145,3,FALSE),0),0)</f>
        <v>0</v>
      </c>
      <c r="W8941">
        <f>VLOOKUP(RIGHT($V$1,5),Key!$A$9:$B$14,2,FALSE)</f>
        <v>10.199999999999999</v>
      </c>
      <c r="X8941">
        <f t="shared" si="699"/>
        <v>0</v>
      </c>
      <c r="Y8941">
        <f>VLOOKUP(RIGHT($X$1,5),Key!$A$9:$B$14,2,FALSE)</f>
        <v>3.7</v>
      </c>
      <c r="Z8941">
        <f t="shared" si="697"/>
        <v>10.199999999999999</v>
      </c>
      <c r="AA8941">
        <f t="shared" si="698"/>
        <v>0</v>
      </c>
    </row>
    <row r="8942" spans="1:27" x14ac:dyDescent="0.3">
      <c r="A8942">
        <v>100067</v>
      </c>
      <c r="B8942">
        <v>230922</v>
      </c>
      <c r="C8942" s="3">
        <v>44130.870138888888</v>
      </c>
      <c r="D8942">
        <v>1</v>
      </c>
      <c r="E8942">
        <v>1</v>
      </c>
      <c r="F8942" t="s">
        <v>25</v>
      </c>
      <c r="G8942">
        <v>1</v>
      </c>
      <c r="H8942">
        <v>72.636719999999997</v>
      </c>
      <c r="I8942">
        <v>15.460940000000001</v>
      </c>
      <c r="J8942">
        <v>0.78515630000000003</v>
      </c>
      <c r="K8942">
        <v>58.023440000000001</v>
      </c>
      <c r="L8942" s="3">
        <v>44130.622916666667</v>
      </c>
      <c r="M8942">
        <v>17.18</v>
      </c>
      <c r="N8942" t="s">
        <v>28</v>
      </c>
      <c r="P8942">
        <f>(C8942-Key!$B$1)*24</f>
        <v>5.8333333333139308</v>
      </c>
      <c r="Q8942">
        <f>(Key!$B$2-'17.1'!C8942)*24</f>
        <v>-2.8833333333022892</v>
      </c>
      <c r="R8942" s="3">
        <f>C8942-(M8942-Key!$B$5)/(24*Key!$B$6)</f>
        <v>44130.85632407407</v>
      </c>
      <c r="S8942">
        <f>M8942-Key!$B$5</f>
        <v>14.92</v>
      </c>
      <c r="T8942" s="2">
        <f t="shared" si="695"/>
        <v>44129.868055555555</v>
      </c>
      <c r="U8942" t="str">
        <f t="shared" si="696"/>
        <v>10-25-2020 20:50</v>
      </c>
      <c r="V8942">
        <f>IFERROR(IF(W8942=Z8942,VLOOKUP($U8942,[1]C8842!$G$2:$M$145,3,FALSE),0),0)</f>
        <v>0</v>
      </c>
      <c r="W8942">
        <f>VLOOKUP(RIGHT($V$1,5),Key!$A$9:$B$14,2,FALSE)</f>
        <v>10.199999999999999</v>
      </c>
      <c r="X8942">
        <f t="shared" si="699"/>
        <v>0</v>
      </c>
      <c r="Y8942">
        <f>VLOOKUP(RIGHT($X$1,5),Key!$A$9:$B$14,2,FALSE)</f>
        <v>3.7</v>
      </c>
      <c r="Z8942">
        <f t="shared" si="697"/>
        <v>10.199999999999999</v>
      </c>
      <c r="AA8942">
        <f t="shared" si="698"/>
        <v>0</v>
      </c>
    </row>
    <row r="8943" spans="1:27" x14ac:dyDescent="0.3">
      <c r="A8943">
        <v>100067</v>
      </c>
      <c r="B8943">
        <v>230922</v>
      </c>
      <c r="C8943" s="3">
        <v>44130.870138888888</v>
      </c>
      <c r="D8943">
        <v>0</v>
      </c>
      <c r="E8943">
        <v>2</v>
      </c>
      <c r="F8943" t="s">
        <v>25</v>
      </c>
      <c r="G8943">
        <v>2</v>
      </c>
      <c r="H8943">
        <v>65.703130000000002</v>
      </c>
      <c r="I8943">
        <v>23.121089999999999</v>
      </c>
      <c r="J8943">
        <v>1.1796880000000001</v>
      </c>
      <c r="K8943">
        <v>46.019530000000003</v>
      </c>
      <c r="L8943" s="3">
        <v>44130.622916666667</v>
      </c>
      <c r="M8943">
        <v>17.18</v>
      </c>
      <c r="N8943" t="s">
        <v>28</v>
      </c>
      <c r="P8943">
        <f>(C8943-Key!$B$1)*24</f>
        <v>5.8333333333139308</v>
      </c>
      <c r="Q8943">
        <f>(Key!$B$2-'17.1'!C8943)*24</f>
        <v>-2.8833333333022892</v>
      </c>
      <c r="R8943" s="3">
        <f>C8943-(M8943-Key!$B$5)/(24*Key!$B$6)</f>
        <v>44130.85632407407</v>
      </c>
      <c r="S8943">
        <f>M8943-Key!$B$5</f>
        <v>14.92</v>
      </c>
      <c r="T8943" s="2">
        <f t="shared" si="695"/>
        <v>44129.868055555555</v>
      </c>
      <c r="U8943" t="str">
        <f t="shared" si="696"/>
        <v>10-25-2020 20:50</v>
      </c>
      <c r="V8943">
        <f>IFERROR(IF(W8943=Z8943,VLOOKUP($U8943,[1]C8842!$G$2:$M$145,3,FALSE),0),0)</f>
        <v>0</v>
      </c>
      <c r="W8943">
        <f>VLOOKUP(RIGHT($V$1,5),Key!$A$9:$B$14,2,FALSE)</f>
        <v>10.199999999999999</v>
      </c>
      <c r="X8943">
        <f t="shared" si="699"/>
        <v>0</v>
      </c>
      <c r="Y8943">
        <f>VLOOKUP(RIGHT($X$1,5),Key!$A$9:$B$14,2,FALSE)</f>
        <v>3.7</v>
      </c>
      <c r="Z8943">
        <f t="shared" si="697"/>
        <v>10.199999999999999</v>
      </c>
      <c r="AA8943">
        <f t="shared" si="698"/>
        <v>0</v>
      </c>
    </row>
    <row r="8944" spans="1:27" x14ac:dyDescent="0.3">
      <c r="A8944">
        <v>100067</v>
      </c>
      <c r="B8944">
        <v>230922</v>
      </c>
      <c r="C8944" s="3">
        <v>44130.870138888888</v>
      </c>
      <c r="D8944">
        <v>1</v>
      </c>
      <c r="E8944">
        <v>1</v>
      </c>
      <c r="F8944" t="s">
        <v>25</v>
      </c>
      <c r="G8944">
        <v>1</v>
      </c>
      <c r="H8944">
        <v>66.304689999999994</v>
      </c>
      <c r="I8944">
        <v>19.15625</v>
      </c>
      <c r="J8944">
        <v>1.0078130000000001</v>
      </c>
      <c r="K8944">
        <v>58.023440000000001</v>
      </c>
      <c r="L8944" s="3">
        <v>44130.622916666667</v>
      </c>
      <c r="M8944">
        <v>17.18</v>
      </c>
      <c r="N8944" t="s">
        <v>28</v>
      </c>
      <c r="P8944">
        <f>(C8944-Key!$B$1)*24</f>
        <v>5.8333333333139308</v>
      </c>
      <c r="Q8944">
        <f>(Key!$B$2-'17.1'!C8944)*24</f>
        <v>-2.8833333333022892</v>
      </c>
      <c r="R8944" s="3">
        <f>C8944-(M8944-Key!$B$5)/(24*Key!$B$6)</f>
        <v>44130.85632407407</v>
      </c>
      <c r="S8944">
        <f>M8944-Key!$B$5</f>
        <v>14.92</v>
      </c>
      <c r="T8944" s="2">
        <f t="shared" si="695"/>
        <v>44129.868055555555</v>
      </c>
      <c r="U8944" t="str">
        <f t="shared" si="696"/>
        <v>10-25-2020 20:50</v>
      </c>
      <c r="V8944">
        <f>IFERROR(IF(W8944=Z8944,VLOOKUP($U8944,[1]C8842!$G$2:$M$145,3,FALSE),0),0)</f>
        <v>0</v>
      </c>
      <c r="W8944">
        <f>VLOOKUP(RIGHT($V$1,5),Key!$A$9:$B$14,2,FALSE)</f>
        <v>10.199999999999999</v>
      </c>
      <c r="X8944">
        <f t="shared" si="699"/>
        <v>0</v>
      </c>
      <c r="Y8944">
        <f>VLOOKUP(RIGHT($X$1,5),Key!$A$9:$B$14,2,FALSE)</f>
        <v>3.7</v>
      </c>
      <c r="Z8944">
        <f t="shared" si="697"/>
        <v>10.199999999999999</v>
      </c>
      <c r="AA8944">
        <f t="shared" si="698"/>
        <v>0</v>
      </c>
    </row>
    <row r="8945" spans="1:27" x14ac:dyDescent="0.3">
      <c r="A8945">
        <v>100067</v>
      </c>
      <c r="B8945">
        <v>230922</v>
      </c>
      <c r="C8945" s="3">
        <v>44130.870138888888</v>
      </c>
      <c r="D8945">
        <v>0</v>
      </c>
      <c r="E8945">
        <v>2</v>
      </c>
      <c r="F8945" t="s">
        <v>25</v>
      </c>
      <c r="G8945">
        <v>1</v>
      </c>
      <c r="H8945">
        <v>62.367190000000001</v>
      </c>
      <c r="I8945">
        <v>16.08203</v>
      </c>
      <c r="J8945">
        <v>0.94140630000000003</v>
      </c>
      <c r="K8945">
        <v>46.019530000000003</v>
      </c>
      <c r="L8945" s="3">
        <v>44130.622916666667</v>
      </c>
      <c r="M8945">
        <v>17.18</v>
      </c>
      <c r="N8945" t="s">
        <v>28</v>
      </c>
      <c r="P8945">
        <f>(C8945-Key!$B$1)*24</f>
        <v>5.8333333333139308</v>
      </c>
      <c r="Q8945">
        <f>(Key!$B$2-'17.1'!C8945)*24</f>
        <v>-2.8833333333022892</v>
      </c>
      <c r="R8945" s="3">
        <f>C8945-(M8945-Key!$B$5)/(24*Key!$B$6)</f>
        <v>44130.85632407407</v>
      </c>
      <c r="S8945">
        <f>M8945-Key!$B$5</f>
        <v>14.92</v>
      </c>
      <c r="T8945" s="2">
        <f t="shared" si="695"/>
        <v>44129.868055555555</v>
      </c>
      <c r="U8945" t="str">
        <f t="shared" si="696"/>
        <v>10-25-2020 20:50</v>
      </c>
      <c r="V8945">
        <f>IFERROR(IF(W8945=Z8945,VLOOKUP($U8945,[1]C8842!$G$2:$M$145,3,FALSE),0),0)</f>
        <v>0</v>
      </c>
      <c r="W8945">
        <f>VLOOKUP(RIGHT($V$1,5),Key!$A$9:$B$14,2,FALSE)</f>
        <v>10.199999999999999</v>
      </c>
      <c r="X8945">
        <f t="shared" si="699"/>
        <v>0</v>
      </c>
      <c r="Y8945">
        <f>VLOOKUP(RIGHT($X$1,5),Key!$A$9:$B$14,2,FALSE)</f>
        <v>3.7</v>
      </c>
      <c r="Z8945">
        <f t="shared" si="697"/>
        <v>10.199999999999999</v>
      </c>
      <c r="AA8945">
        <f t="shared" si="698"/>
        <v>0</v>
      </c>
    </row>
    <row r="8946" spans="1:27" x14ac:dyDescent="0.3">
      <c r="A8946">
        <v>100067</v>
      </c>
      <c r="B8946">
        <v>230922</v>
      </c>
      <c r="C8946" s="3">
        <v>44130.870138888888</v>
      </c>
      <c r="D8946">
        <v>1</v>
      </c>
      <c r="E8946">
        <v>1</v>
      </c>
      <c r="F8946" t="s">
        <v>25</v>
      </c>
      <c r="G8946">
        <v>1</v>
      </c>
      <c r="H8946">
        <v>60.125</v>
      </c>
      <c r="I8946">
        <v>15.07813</v>
      </c>
      <c r="J8946">
        <v>0.9296875</v>
      </c>
      <c r="K8946">
        <v>56.023440000000001</v>
      </c>
      <c r="L8946" s="3">
        <v>44130.622916666667</v>
      </c>
      <c r="M8946">
        <v>17.18</v>
      </c>
      <c r="N8946" t="s">
        <v>28</v>
      </c>
      <c r="P8946">
        <f>(C8946-Key!$B$1)*24</f>
        <v>5.8333333333139308</v>
      </c>
      <c r="Q8946">
        <f>(Key!$B$2-'17.1'!C8946)*24</f>
        <v>-2.8833333333022892</v>
      </c>
      <c r="R8946" s="3">
        <f>C8946-(M8946-Key!$B$5)/(24*Key!$B$6)</f>
        <v>44130.85632407407</v>
      </c>
      <c r="S8946">
        <f>M8946-Key!$B$5</f>
        <v>14.92</v>
      </c>
      <c r="T8946" s="2">
        <f t="shared" si="695"/>
        <v>44129.868055555555</v>
      </c>
      <c r="U8946" t="str">
        <f t="shared" si="696"/>
        <v>10-25-2020 20:50</v>
      </c>
      <c r="V8946">
        <f>IFERROR(IF(W8946=Z8946,VLOOKUP($U8946,[1]C8842!$G$2:$M$145,3,FALSE),0),0)</f>
        <v>0</v>
      </c>
      <c r="W8946">
        <f>VLOOKUP(RIGHT($V$1,5),Key!$A$9:$B$14,2,FALSE)</f>
        <v>10.199999999999999</v>
      </c>
      <c r="X8946">
        <f t="shared" si="699"/>
        <v>0</v>
      </c>
      <c r="Y8946">
        <f>VLOOKUP(RIGHT($X$1,5),Key!$A$9:$B$14,2,FALSE)</f>
        <v>3.7</v>
      </c>
      <c r="Z8946">
        <f t="shared" si="697"/>
        <v>10.199999999999999</v>
      </c>
      <c r="AA8946">
        <f t="shared" si="698"/>
        <v>0</v>
      </c>
    </row>
    <row r="8947" spans="1:27" x14ac:dyDescent="0.3">
      <c r="A8947">
        <v>100067</v>
      </c>
      <c r="B8947">
        <v>230922</v>
      </c>
      <c r="C8947" s="3">
        <v>44130.870138888888</v>
      </c>
      <c r="D8947">
        <v>3</v>
      </c>
      <c r="E8947">
        <v>2</v>
      </c>
      <c r="F8947" t="s">
        <v>26</v>
      </c>
      <c r="G8947">
        <v>2</v>
      </c>
      <c r="H8947">
        <v>67.246089999999995</v>
      </c>
      <c r="I8947">
        <v>20.1875</v>
      </c>
      <c r="J8947">
        <v>1.035156</v>
      </c>
      <c r="K8947">
        <v>92.039060000000006</v>
      </c>
      <c r="L8947" s="3">
        <v>44130.622916666667</v>
      </c>
      <c r="M8947">
        <v>17.18</v>
      </c>
      <c r="N8947" t="s">
        <v>28</v>
      </c>
      <c r="P8947">
        <f>(C8947-Key!$B$1)*24</f>
        <v>5.8333333333139308</v>
      </c>
      <c r="Q8947">
        <f>(Key!$B$2-'17.1'!C8947)*24</f>
        <v>-2.8833333333022892</v>
      </c>
      <c r="R8947" s="3">
        <f>C8947-(M8947-Key!$B$5)/(24*Key!$B$6)</f>
        <v>44130.85632407407</v>
      </c>
      <c r="S8947">
        <f>M8947-Key!$B$5</f>
        <v>14.92</v>
      </c>
      <c r="T8947" s="2">
        <f t="shared" si="695"/>
        <v>44129.868055555555</v>
      </c>
      <c r="U8947" t="str">
        <f t="shared" si="696"/>
        <v>10-25-2020 20:50</v>
      </c>
      <c r="V8947">
        <f>IFERROR(IF(W8947=Z8947,VLOOKUP($U8947,[1]C8842!$G$2:$M$145,3,FALSE),0),0)</f>
        <v>0</v>
      </c>
      <c r="W8947">
        <f>VLOOKUP(RIGHT($V$1,5),Key!$A$9:$B$14,2,FALSE)</f>
        <v>10.199999999999999</v>
      </c>
      <c r="X8947">
        <f t="shared" si="699"/>
        <v>0</v>
      </c>
      <c r="Y8947">
        <f>VLOOKUP(RIGHT($X$1,5),Key!$A$9:$B$14,2,FALSE)</f>
        <v>3.7</v>
      </c>
      <c r="Z8947">
        <f t="shared" si="697"/>
        <v>10.199999999999999</v>
      </c>
      <c r="AA8947">
        <f t="shared" si="698"/>
        <v>0</v>
      </c>
    </row>
    <row r="8948" spans="1:27" x14ac:dyDescent="0.3">
      <c r="A8948">
        <v>100067</v>
      </c>
      <c r="B8948">
        <v>230922</v>
      </c>
      <c r="C8948" s="3">
        <v>44130.870138888888</v>
      </c>
      <c r="D8948">
        <v>3</v>
      </c>
      <c r="E8948">
        <v>2</v>
      </c>
      <c r="F8948" t="s">
        <v>26</v>
      </c>
      <c r="G8948">
        <v>1</v>
      </c>
      <c r="H8948">
        <v>64.355469999999997</v>
      </c>
      <c r="I8948">
        <v>16.875</v>
      </c>
      <c r="J8948">
        <v>0.9453125</v>
      </c>
      <c r="K8948">
        <v>96.039060000000006</v>
      </c>
      <c r="L8948" s="3">
        <v>44130.622916666667</v>
      </c>
      <c r="M8948">
        <v>17.18</v>
      </c>
      <c r="N8948" t="s">
        <v>28</v>
      </c>
      <c r="P8948">
        <f>(C8948-Key!$B$1)*24</f>
        <v>5.8333333333139308</v>
      </c>
      <c r="Q8948">
        <f>(Key!$B$2-'17.1'!C8948)*24</f>
        <v>-2.8833333333022892</v>
      </c>
      <c r="R8948" s="3">
        <f>C8948-(M8948-Key!$B$5)/(24*Key!$B$6)</f>
        <v>44130.85632407407</v>
      </c>
      <c r="S8948">
        <f>M8948-Key!$B$5</f>
        <v>14.92</v>
      </c>
      <c r="T8948" s="2">
        <f t="shared" si="695"/>
        <v>44129.868055555555</v>
      </c>
      <c r="U8948" t="str">
        <f t="shared" si="696"/>
        <v>10-25-2020 20:50</v>
      </c>
      <c r="V8948">
        <f>IFERROR(IF(W8948=Z8948,VLOOKUP($U8948,[1]C8842!$G$2:$M$145,3,FALSE),0),0)</f>
        <v>0</v>
      </c>
      <c r="W8948">
        <f>VLOOKUP(RIGHT($V$1,5),Key!$A$9:$B$14,2,FALSE)</f>
        <v>10.199999999999999</v>
      </c>
      <c r="X8948">
        <f t="shared" si="699"/>
        <v>0</v>
      </c>
      <c r="Y8948">
        <f>VLOOKUP(RIGHT($X$1,5),Key!$A$9:$B$14,2,FALSE)</f>
        <v>3.7</v>
      </c>
      <c r="Z8948">
        <f t="shared" si="697"/>
        <v>10.199999999999999</v>
      </c>
      <c r="AA8948">
        <f t="shared" si="698"/>
        <v>0</v>
      </c>
    </row>
    <row r="8949" spans="1:27" x14ac:dyDescent="0.3">
      <c r="A8949">
        <v>100067</v>
      </c>
      <c r="B8949">
        <v>230922</v>
      </c>
      <c r="C8949" s="3">
        <v>44130.870138888888</v>
      </c>
      <c r="D8949">
        <v>3</v>
      </c>
      <c r="E8949">
        <v>2</v>
      </c>
      <c r="F8949" t="s">
        <v>26</v>
      </c>
      <c r="G8949">
        <v>1</v>
      </c>
      <c r="H8949">
        <v>68.15625</v>
      </c>
      <c r="I8949">
        <v>14.410159999999999</v>
      </c>
      <c r="J8949">
        <v>0.79296880000000003</v>
      </c>
      <c r="K8949">
        <v>96.039060000000006</v>
      </c>
      <c r="L8949" s="3">
        <v>44130.622916666667</v>
      </c>
      <c r="M8949">
        <v>17.18</v>
      </c>
      <c r="N8949" t="s">
        <v>28</v>
      </c>
      <c r="P8949">
        <f>(C8949-Key!$B$1)*24</f>
        <v>5.8333333333139308</v>
      </c>
      <c r="Q8949">
        <f>(Key!$B$2-'17.1'!C8949)*24</f>
        <v>-2.8833333333022892</v>
      </c>
      <c r="R8949" s="3">
        <f>C8949-(M8949-Key!$B$5)/(24*Key!$B$6)</f>
        <v>44130.85632407407</v>
      </c>
      <c r="S8949">
        <f>M8949-Key!$B$5</f>
        <v>14.92</v>
      </c>
      <c r="T8949" s="2">
        <f t="shared" si="695"/>
        <v>44129.868055555555</v>
      </c>
      <c r="U8949" t="str">
        <f t="shared" si="696"/>
        <v>10-25-2020 20:50</v>
      </c>
      <c r="V8949">
        <f>IFERROR(IF(W8949=Z8949,VLOOKUP($U8949,[1]C8842!$G$2:$M$145,3,FALSE),0),0)</f>
        <v>0</v>
      </c>
      <c r="W8949">
        <f>VLOOKUP(RIGHT($V$1,5),Key!$A$9:$B$14,2,FALSE)</f>
        <v>10.199999999999999</v>
      </c>
      <c r="X8949">
        <f t="shared" si="699"/>
        <v>0</v>
      </c>
      <c r="Y8949">
        <f>VLOOKUP(RIGHT($X$1,5),Key!$A$9:$B$14,2,FALSE)</f>
        <v>3.7</v>
      </c>
      <c r="Z8949">
        <f t="shared" si="697"/>
        <v>10.199999999999999</v>
      </c>
      <c r="AA8949">
        <f t="shared" si="698"/>
        <v>0</v>
      </c>
    </row>
    <row r="8950" spans="1:27" x14ac:dyDescent="0.3">
      <c r="A8950">
        <v>100067</v>
      </c>
      <c r="B8950">
        <v>230922</v>
      </c>
      <c r="C8950" s="3">
        <v>44130.870138888888</v>
      </c>
      <c r="D8950">
        <v>0</v>
      </c>
      <c r="E8950">
        <v>2</v>
      </c>
      <c r="F8950" t="s">
        <v>25</v>
      </c>
      <c r="G8950">
        <v>1</v>
      </c>
      <c r="H8950">
        <v>66.976560000000006</v>
      </c>
      <c r="I8950">
        <v>17.085940000000001</v>
      </c>
      <c r="J8950">
        <v>0.9140625</v>
      </c>
      <c r="K8950">
        <v>46.019530000000003</v>
      </c>
      <c r="L8950" s="3">
        <v>44130.622916666667</v>
      </c>
      <c r="M8950">
        <v>17.18</v>
      </c>
      <c r="N8950" t="s">
        <v>28</v>
      </c>
      <c r="P8950">
        <f>(C8950-Key!$B$1)*24</f>
        <v>5.8333333333139308</v>
      </c>
      <c r="Q8950">
        <f>(Key!$B$2-'17.1'!C8950)*24</f>
        <v>-2.8833333333022892</v>
      </c>
      <c r="R8950" s="3">
        <f>C8950-(M8950-Key!$B$5)/(24*Key!$B$6)</f>
        <v>44130.85632407407</v>
      </c>
      <c r="S8950">
        <f>M8950-Key!$B$5</f>
        <v>14.92</v>
      </c>
      <c r="T8950" s="2">
        <f t="shared" si="695"/>
        <v>44129.868055555555</v>
      </c>
      <c r="U8950" t="str">
        <f t="shared" si="696"/>
        <v>10-25-2020 20:50</v>
      </c>
      <c r="V8950">
        <f>IFERROR(IF(W8950=Z8950,VLOOKUP($U8950,[1]C8842!$G$2:$M$145,3,FALSE),0),0)</f>
        <v>0</v>
      </c>
      <c r="W8950">
        <f>VLOOKUP(RIGHT($V$1,5),Key!$A$9:$B$14,2,FALSE)</f>
        <v>10.199999999999999</v>
      </c>
      <c r="X8950">
        <f t="shared" si="699"/>
        <v>0</v>
      </c>
      <c r="Y8950">
        <f>VLOOKUP(RIGHT($X$1,5),Key!$A$9:$B$14,2,FALSE)</f>
        <v>3.7</v>
      </c>
      <c r="Z8950">
        <f t="shared" si="697"/>
        <v>10.199999999999999</v>
      </c>
      <c r="AA8950">
        <f t="shared" si="698"/>
        <v>0</v>
      </c>
    </row>
    <row r="8951" spans="1:27" x14ac:dyDescent="0.3">
      <c r="A8951">
        <v>100067</v>
      </c>
      <c r="B8951">
        <v>230922</v>
      </c>
      <c r="C8951" s="3">
        <v>44130.870138888888</v>
      </c>
      <c r="D8951">
        <v>2</v>
      </c>
      <c r="E8951">
        <v>1</v>
      </c>
      <c r="F8951" t="s">
        <v>26</v>
      </c>
      <c r="G8951">
        <v>1</v>
      </c>
      <c r="H8951">
        <v>66.847660000000005</v>
      </c>
      <c r="I8951">
        <v>18.10547</v>
      </c>
      <c r="J8951">
        <v>0.95703130000000003</v>
      </c>
      <c r="K8951">
        <v>81.035160000000005</v>
      </c>
      <c r="L8951" s="3">
        <v>44130.622916666667</v>
      </c>
      <c r="M8951">
        <v>17.18</v>
      </c>
      <c r="N8951" t="s">
        <v>28</v>
      </c>
      <c r="P8951">
        <f>(C8951-Key!$B$1)*24</f>
        <v>5.8333333333139308</v>
      </c>
      <c r="Q8951">
        <f>(Key!$B$2-'17.1'!C8951)*24</f>
        <v>-2.8833333333022892</v>
      </c>
      <c r="R8951" s="3">
        <f>C8951-(M8951-Key!$B$5)/(24*Key!$B$6)</f>
        <v>44130.85632407407</v>
      </c>
      <c r="S8951">
        <f>M8951-Key!$B$5</f>
        <v>14.92</v>
      </c>
      <c r="T8951" s="2">
        <f t="shared" si="695"/>
        <v>44129.868055555555</v>
      </c>
      <c r="U8951" t="str">
        <f t="shared" si="696"/>
        <v>10-25-2020 20:50</v>
      </c>
      <c r="V8951">
        <f>IFERROR(IF(W8951=Z8951,VLOOKUP($U8951,[1]C8842!$G$2:$M$145,3,FALSE),0),0)</f>
        <v>0</v>
      </c>
      <c r="W8951">
        <f>VLOOKUP(RIGHT($V$1,5),Key!$A$9:$B$14,2,FALSE)</f>
        <v>10.199999999999999</v>
      </c>
      <c r="X8951">
        <f t="shared" si="699"/>
        <v>0</v>
      </c>
      <c r="Y8951">
        <f>VLOOKUP(RIGHT($X$1,5),Key!$A$9:$B$14,2,FALSE)</f>
        <v>3.7</v>
      </c>
      <c r="Z8951">
        <f t="shared" si="697"/>
        <v>10.199999999999999</v>
      </c>
      <c r="AA8951">
        <f t="shared" si="698"/>
        <v>0</v>
      </c>
    </row>
    <row r="8952" spans="1:27" x14ac:dyDescent="0.3">
      <c r="A8952">
        <v>100067</v>
      </c>
      <c r="B8952">
        <v>230922</v>
      </c>
      <c r="C8952" s="3">
        <v>44130.870138888888</v>
      </c>
      <c r="D8952">
        <v>3</v>
      </c>
      <c r="E8952">
        <v>2</v>
      </c>
      <c r="F8952" t="s">
        <v>26</v>
      </c>
      <c r="G8952">
        <v>2</v>
      </c>
      <c r="H8952">
        <v>64.273439999999994</v>
      </c>
      <c r="I8952">
        <v>22.652339999999999</v>
      </c>
      <c r="J8952">
        <v>1.183594</v>
      </c>
      <c r="K8952">
        <v>95.039060000000006</v>
      </c>
      <c r="L8952" s="3">
        <v>44130.622916666667</v>
      </c>
      <c r="M8952">
        <v>17.18</v>
      </c>
      <c r="N8952" t="s">
        <v>28</v>
      </c>
      <c r="P8952">
        <f>(C8952-Key!$B$1)*24</f>
        <v>5.8333333333139308</v>
      </c>
      <c r="Q8952">
        <f>(Key!$B$2-'17.1'!C8952)*24</f>
        <v>-2.8833333333022892</v>
      </c>
      <c r="R8952" s="3">
        <f>C8952-(M8952-Key!$B$5)/(24*Key!$B$6)</f>
        <v>44130.85632407407</v>
      </c>
      <c r="S8952">
        <f>M8952-Key!$B$5</f>
        <v>14.92</v>
      </c>
      <c r="T8952" s="2">
        <f t="shared" si="695"/>
        <v>44129.868055555555</v>
      </c>
      <c r="U8952" t="str">
        <f t="shared" si="696"/>
        <v>10-25-2020 20:50</v>
      </c>
      <c r="V8952">
        <f>IFERROR(IF(W8952=Z8952,VLOOKUP($U8952,[1]C8842!$G$2:$M$145,3,FALSE),0),0)</f>
        <v>0</v>
      </c>
      <c r="W8952">
        <f>VLOOKUP(RIGHT($V$1,5),Key!$A$9:$B$14,2,FALSE)</f>
        <v>10.199999999999999</v>
      </c>
      <c r="X8952">
        <f t="shared" si="699"/>
        <v>0</v>
      </c>
      <c r="Y8952">
        <f>VLOOKUP(RIGHT($X$1,5),Key!$A$9:$B$14,2,FALSE)</f>
        <v>3.7</v>
      </c>
      <c r="Z8952">
        <f t="shared" si="697"/>
        <v>10.199999999999999</v>
      </c>
      <c r="AA8952">
        <f t="shared" si="698"/>
        <v>0</v>
      </c>
    </row>
    <row r="8953" spans="1:27" x14ac:dyDescent="0.3">
      <c r="A8953">
        <v>100067</v>
      </c>
      <c r="B8953">
        <v>230922</v>
      </c>
      <c r="C8953" s="3">
        <v>44130.870138888888</v>
      </c>
      <c r="D8953">
        <v>1</v>
      </c>
      <c r="E8953">
        <v>1</v>
      </c>
      <c r="F8953" t="s">
        <v>25</v>
      </c>
      <c r="G8953">
        <v>1</v>
      </c>
      <c r="H8953">
        <v>62.191409999999998</v>
      </c>
      <c r="I8953">
        <v>18.8125</v>
      </c>
      <c r="J8953">
        <v>1.0625</v>
      </c>
      <c r="K8953">
        <v>60.023440000000001</v>
      </c>
      <c r="L8953" s="3">
        <v>44130.622916666667</v>
      </c>
      <c r="M8953">
        <v>17.18</v>
      </c>
      <c r="N8953" t="s">
        <v>28</v>
      </c>
      <c r="P8953">
        <f>(C8953-Key!$B$1)*24</f>
        <v>5.8333333333139308</v>
      </c>
      <c r="Q8953">
        <f>(Key!$B$2-'17.1'!C8953)*24</f>
        <v>-2.8833333333022892</v>
      </c>
      <c r="R8953" s="3">
        <f>C8953-(M8953-Key!$B$5)/(24*Key!$B$6)</f>
        <v>44130.85632407407</v>
      </c>
      <c r="S8953">
        <f>M8953-Key!$B$5</f>
        <v>14.92</v>
      </c>
      <c r="T8953" s="2">
        <f t="shared" si="695"/>
        <v>44129.868055555555</v>
      </c>
      <c r="U8953" t="str">
        <f t="shared" si="696"/>
        <v>10-25-2020 20:50</v>
      </c>
      <c r="V8953">
        <f>IFERROR(IF(W8953=Z8953,VLOOKUP($U8953,[1]C8842!$G$2:$M$145,3,FALSE),0),0)</f>
        <v>0</v>
      </c>
      <c r="W8953">
        <f>VLOOKUP(RIGHT($V$1,5),Key!$A$9:$B$14,2,FALSE)</f>
        <v>10.199999999999999</v>
      </c>
      <c r="X8953">
        <f t="shared" si="699"/>
        <v>0</v>
      </c>
      <c r="Y8953">
        <f>VLOOKUP(RIGHT($X$1,5),Key!$A$9:$B$14,2,FALSE)</f>
        <v>3.7</v>
      </c>
      <c r="Z8953">
        <f t="shared" si="697"/>
        <v>10.199999999999999</v>
      </c>
      <c r="AA8953">
        <f t="shared" si="698"/>
        <v>0</v>
      </c>
    </row>
    <row r="8954" spans="1:27" x14ac:dyDescent="0.3">
      <c r="A8954">
        <v>100067</v>
      </c>
      <c r="B8954">
        <v>230922</v>
      </c>
      <c r="C8954" s="3">
        <v>44130.870833333334</v>
      </c>
      <c r="D8954">
        <v>0</v>
      </c>
      <c r="E8954">
        <v>2</v>
      </c>
      <c r="F8954" t="s">
        <v>25</v>
      </c>
      <c r="G8954">
        <v>1</v>
      </c>
      <c r="H8954">
        <v>61.144530000000003</v>
      </c>
      <c r="I8954">
        <v>13.66797</v>
      </c>
      <c r="J8954">
        <v>0.85546880000000003</v>
      </c>
      <c r="K8954">
        <v>48.019530000000003</v>
      </c>
      <c r="L8954" s="3">
        <v>44130.622916666667</v>
      </c>
      <c r="M8954">
        <v>17.18</v>
      </c>
      <c r="N8954" t="s">
        <v>28</v>
      </c>
      <c r="P8954">
        <f>(C8954-Key!$B$1)*24</f>
        <v>5.8500000000349246</v>
      </c>
      <c r="Q8954">
        <f>(Key!$B$2-'17.1'!C8954)*24</f>
        <v>-2.9000000000232831</v>
      </c>
      <c r="R8954" s="3">
        <f>C8954-(M8954-Key!$B$5)/(24*Key!$B$6)</f>
        <v>44130.857018518516</v>
      </c>
      <c r="S8954">
        <f>M8954-Key!$B$5</f>
        <v>14.92</v>
      </c>
      <c r="T8954" s="2">
        <f t="shared" si="695"/>
        <v>44129.868055555555</v>
      </c>
      <c r="U8954" t="str">
        <f t="shared" si="696"/>
        <v>10-25-2020 20:50</v>
      </c>
      <c r="V8954">
        <f>IFERROR(IF(W8954=Z8954,VLOOKUP($U8954,[1]C8842!$G$2:$M$145,3,FALSE),0),0)</f>
        <v>0</v>
      </c>
      <c r="W8954">
        <f>VLOOKUP(RIGHT($V$1,5),Key!$A$9:$B$14,2,FALSE)</f>
        <v>10.199999999999999</v>
      </c>
      <c r="X8954">
        <f t="shared" si="699"/>
        <v>0</v>
      </c>
      <c r="Y8954">
        <f>VLOOKUP(RIGHT($X$1,5),Key!$A$9:$B$14,2,FALSE)</f>
        <v>3.7</v>
      </c>
      <c r="Z8954">
        <f t="shared" si="697"/>
        <v>10.199999999999999</v>
      </c>
      <c r="AA8954">
        <f t="shared" si="698"/>
        <v>0</v>
      </c>
    </row>
    <row r="8955" spans="1:27" x14ac:dyDescent="0.3">
      <c r="A8955">
        <v>100067</v>
      </c>
      <c r="B8955">
        <v>230922</v>
      </c>
      <c r="C8955" s="3">
        <v>44130.870833333334</v>
      </c>
      <c r="D8955">
        <v>0</v>
      </c>
      <c r="E8955">
        <v>2</v>
      </c>
      <c r="F8955" t="s">
        <v>25</v>
      </c>
      <c r="G8955">
        <v>1</v>
      </c>
      <c r="H8955">
        <v>67.535160000000005</v>
      </c>
      <c r="I8955">
        <v>18.265630000000002</v>
      </c>
      <c r="J8955">
        <v>0.953125</v>
      </c>
      <c r="K8955">
        <v>46.019530000000003</v>
      </c>
      <c r="L8955" s="3">
        <v>44130.622916666667</v>
      </c>
      <c r="M8955">
        <v>17.18</v>
      </c>
      <c r="N8955" t="s">
        <v>28</v>
      </c>
      <c r="P8955">
        <f>(C8955-Key!$B$1)*24</f>
        <v>5.8500000000349246</v>
      </c>
      <c r="Q8955">
        <f>(Key!$B$2-'17.1'!C8955)*24</f>
        <v>-2.9000000000232831</v>
      </c>
      <c r="R8955" s="3">
        <f>C8955-(M8955-Key!$B$5)/(24*Key!$B$6)</f>
        <v>44130.857018518516</v>
      </c>
      <c r="S8955">
        <f>M8955-Key!$B$5</f>
        <v>14.92</v>
      </c>
      <c r="T8955" s="2">
        <f t="shared" si="695"/>
        <v>44129.868055555555</v>
      </c>
      <c r="U8955" t="str">
        <f t="shared" si="696"/>
        <v>10-25-2020 20:50</v>
      </c>
      <c r="V8955">
        <f>IFERROR(IF(W8955=Z8955,VLOOKUP($U8955,[1]C8842!$G$2:$M$145,3,FALSE),0),0)</f>
        <v>0</v>
      </c>
      <c r="W8955">
        <f>VLOOKUP(RIGHT($V$1,5),Key!$A$9:$B$14,2,FALSE)</f>
        <v>10.199999999999999</v>
      </c>
      <c r="X8955">
        <f t="shared" si="699"/>
        <v>0</v>
      </c>
      <c r="Y8955">
        <f>VLOOKUP(RIGHT($X$1,5),Key!$A$9:$B$14,2,FALSE)</f>
        <v>3.7</v>
      </c>
      <c r="Z8955">
        <f t="shared" si="697"/>
        <v>10.199999999999999</v>
      </c>
      <c r="AA8955">
        <f t="shared" si="698"/>
        <v>0</v>
      </c>
    </row>
    <row r="8956" spans="1:27" x14ac:dyDescent="0.3">
      <c r="A8956">
        <v>100067</v>
      </c>
      <c r="B8956">
        <v>230922</v>
      </c>
      <c r="C8956" s="3">
        <v>44130.870833333334</v>
      </c>
      <c r="D8956">
        <v>1</v>
      </c>
      <c r="E8956">
        <v>1</v>
      </c>
      <c r="F8956" t="s">
        <v>25</v>
      </c>
      <c r="G8956">
        <v>1</v>
      </c>
      <c r="H8956">
        <v>65.65625</v>
      </c>
      <c r="I8956">
        <v>17.359380000000002</v>
      </c>
      <c r="J8956">
        <v>0.9453125</v>
      </c>
      <c r="K8956">
        <v>56.023440000000001</v>
      </c>
      <c r="L8956" s="3">
        <v>44130.622916666667</v>
      </c>
      <c r="M8956">
        <v>17.18</v>
      </c>
      <c r="N8956" t="s">
        <v>28</v>
      </c>
      <c r="P8956">
        <f>(C8956-Key!$B$1)*24</f>
        <v>5.8500000000349246</v>
      </c>
      <c r="Q8956">
        <f>(Key!$B$2-'17.1'!C8956)*24</f>
        <v>-2.9000000000232831</v>
      </c>
      <c r="R8956" s="3">
        <f>C8956-(M8956-Key!$B$5)/(24*Key!$B$6)</f>
        <v>44130.857018518516</v>
      </c>
      <c r="S8956">
        <f>M8956-Key!$B$5</f>
        <v>14.92</v>
      </c>
      <c r="T8956" s="2">
        <f t="shared" si="695"/>
        <v>44129.868055555555</v>
      </c>
      <c r="U8956" t="str">
        <f t="shared" si="696"/>
        <v>10-25-2020 20:50</v>
      </c>
      <c r="V8956">
        <f>IFERROR(IF(W8956=Z8956,VLOOKUP($U8956,[1]C8842!$G$2:$M$145,3,FALSE),0),0)</f>
        <v>0</v>
      </c>
      <c r="W8956">
        <f>VLOOKUP(RIGHT($V$1,5),Key!$A$9:$B$14,2,FALSE)</f>
        <v>10.199999999999999</v>
      </c>
      <c r="X8956">
        <f t="shared" si="699"/>
        <v>0</v>
      </c>
      <c r="Y8956">
        <f>VLOOKUP(RIGHT($X$1,5),Key!$A$9:$B$14,2,FALSE)</f>
        <v>3.7</v>
      </c>
      <c r="Z8956">
        <f t="shared" si="697"/>
        <v>10.199999999999999</v>
      </c>
      <c r="AA8956">
        <f t="shared" si="698"/>
        <v>0</v>
      </c>
    </row>
    <row r="8957" spans="1:27" x14ac:dyDescent="0.3">
      <c r="A8957">
        <v>100067</v>
      </c>
      <c r="B8957">
        <v>230922</v>
      </c>
      <c r="C8957" s="3">
        <v>44130.870833333334</v>
      </c>
      <c r="D8957">
        <v>0</v>
      </c>
      <c r="E8957">
        <v>2</v>
      </c>
      <c r="F8957" t="s">
        <v>25</v>
      </c>
      <c r="G8957">
        <v>1</v>
      </c>
      <c r="H8957">
        <v>57.234380000000002</v>
      </c>
      <c r="I8957">
        <v>15.57422</v>
      </c>
      <c r="J8957">
        <v>1</v>
      </c>
      <c r="K8957">
        <v>46.019530000000003</v>
      </c>
      <c r="L8957" s="3">
        <v>44130.622916666667</v>
      </c>
      <c r="M8957">
        <v>17.18</v>
      </c>
      <c r="N8957" t="s">
        <v>28</v>
      </c>
      <c r="P8957">
        <f>(C8957-Key!$B$1)*24</f>
        <v>5.8500000000349246</v>
      </c>
      <c r="Q8957">
        <f>(Key!$B$2-'17.1'!C8957)*24</f>
        <v>-2.9000000000232831</v>
      </c>
      <c r="R8957" s="3">
        <f>C8957-(M8957-Key!$B$5)/(24*Key!$B$6)</f>
        <v>44130.857018518516</v>
      </c>
      <c r="S8957">
        <f>M8957-Key!$B$5</f>
        <v>14.92</v>
      </c>
      <c r="T8957" s="2">
        <f t="shared" si="695"/>
        <v>44129.868055555555</v>
      </c>
      <c r="U8957" t="str">
        <f t="shared" si="696"/>
        <v>10-25-2020 20:50</v>
      </c>
      <c r="V8957">
        <f>IFERROR(IF(W8957=Z8957,VLOOKUP($U8957,[1]C8842!$G$2:$M$145,3,FALSE),0),0)</f>
        <v>0</v>
      </c>
      <c r="W8957">
        <f>VLOOKUP(RIGHT($V$1,5),Key!$A$9:$B$14,2,FALSE)</f>
        <v>10.199999999999999</v>
      </c>
      <c r="X8957">
        <f t="shared" si="699"/>
        <v>0</v>
      </c>
      <c r="Y8957">
        <f>VLOOKUP(RIGHT($X$1,5),Key!$A$9:$B$14,2,FALSE)</f>
        <v>3.7</v>
      </c>
      <c r="Z8957">
        <f t="shared" si="697"/>
        <v>10.199999999999999</v>
      </c>
      <c r="AA8957">
        <f t="shared" si="698"/>
        <v>0</v>
      </c>
    </row>
    <row r="8958" spans="1:27" x14ac:dyDescent="0.3">
      <c r="A8958">
        <v>100067</v>
      </c>
      <c r="B8958">
        <v>230922</v>
      </c>
      <c r="C8958" s="3">
        <v>44130.870833333334</v>
      </c>
      <c r="D8958">
        <v>3</v>
      </c>
      <c r="E8958">
        <v>2</v>
      </c>
      <c r="F8958" t="s">
        <v>26</v>
      </c>
      <c r="G8958">
        <v>2</v>
      </c>
      <c r="H8958">
        <v>64.613280000000003</v>
      </c>
      <c r="I8958">
        <v>20.195309999999999</v>
      </c>
      <c r="J8958">
        <v>1.078125</v>
      </c>
      <c r="K8958">
        <v>92.039060000000006</v>
      </c>
      <c r="L8958" s="3">
        <v>44130.622916666667</v>
      </c>
      <c r="M8958">
        <v>17.18</v>
      </c>
      <c r="N8958" t="s">
        <v>28</v>
      </c>
      <c r="P8958">
        <f>(C8958-Key!$B$1)*24</f>
        <v>5.8500000000349246</v>
      </c>
      <c r="Q8958">
        <f>(Key!$B$2-'17.1'!C8958)*24</f>
        <v>-2.9000000000232831</v>
      </c>
      <c r="R8958" s="3">
        <f>C8958-(M8958-Key!$B$5)/(24*Key!$B$6)</f>
        <v>44130.857018518516</v>
      </c>
      <c r="S8958">
        <f>M8958-Key!$B$5</f>
        <v>14.92</v>
      </c>
      <c r="T8958" s="2">
        <f t="shared" si="695"/>
        <v>44129.868055555555</v>
      </c>
      <c r="U8958" t="str">
        <f t="shared" si="696"/>
        <v>10-25-2020 20:50</v>
      </c>
      <c r="V8958">
        <f>IFERROR(IF(W8958=Z8958,VLOOKUP($U8958,[1]C8842!$G$2:$M$145,3,FALSE),0),0)</f>
        <v>0</v>
      </c>
      <c r="W8958">
        <f>VLOOKUP(RIGHT($V$1,5),Key!$A$9:$B$14,2,FALSE)</f>
        <v>10.199999999999999</v>
      </c>
      <c r="X8958">
        <f t="shared" si="699"/>
        <v>0</v>
      </c>
      <c r="Y8958">
        <f>VLOOKUP(RIGHT($X$1,5),Key!$A$9:$B$14,2,FALSE)</f>
        <v>3.7</v>
      </c>
      <c r="Z8958">
        <f t="shared" si="697"/>
        <v>10.199999999999999</v>
      </c>
      <c r="AA8958">
        <f t="shared" si="698"/>
        <v>0</v>
      </c>
    </row>
    <row r="8959" spans="1:27" x14ac:dyDescent="0.3">
      <c r="A8959">
        <v>100067</v>
      </c>
      <c r="B8959">
        <v>230922</v>
      </c>
      <c r="C8959" s="3">
        <v>44130.870833333334</v>
      </c>
      <c r="D8959">
        <v>1</v>
      </c>
      <c r="E8959">
        <v>1</v>
      </c>
      <c r="F8959" t="s">
        <v>25</v>
      </c>
      <c r="G8959">
        <v>2</v>
      </c>
      <c r="H8959">
        <v>75.503910000000005</v>
      </c>
      <c r="I8959">
        <v>20.890630000000002</v>
      </c>
      <c r="J8959">
        <v>0.9453125</v>
      </c>
      <c r="K8959">
        <v>57.023440000000001</v>
      </c>
      <c r="L8959" s="3">
        <v>44130.622916666667</v>
      </c>
      <c r="M8959">
        <v>17.18</v>
      </c>
      <c r="N8959" t="s">
        <v>28</v>
      </c>
      <c r="P8959">
        <f>(C8959-Key!$B$1)*24</f>
        <v>5.8500000000349246</v>
      </c>
      <c r="Q8959">
        <f>(Key!$B$2-'17.1'!C8959)*24</f>
        <v>-2.9000000000232831</v>
      </c>
      <c r="R8959" s="3">
        <f>C8959-(M8959-Key!$B$5)/(24*Key!$B$6)</f>
        <v>44130.857018518516</v>
      </c>
      <c r="S8959">
        <f>M8959-Key!$B$5</f>
        <v>14.92</v>
      </c>
      <c r="T8959" s="2">
        <f t="shared" si="695"/>
        <v>44129.868055555555</v>
      </c>
      <c r="U8959" t="str">
        <f t="shared" si="696"/>
        <v>10-25-2020 20:50</v>
      </c>
      <c r="V8959">
        <f>IFERROR(IF(W8959=Z8959,VLOOKUP($U8959,[1]C8842!$G$2:$M$145,3,FALSE),0),0)</f>
        <v>0</v>
      </c>
      <c r="W8959">
        <f>VLOOKUP(RIGHT($V$1,5),Key!$A$9:$B$14,2,FALSE)</f>
        <v>10.199999999999999</v>
      </c>
      <c r="X8959">
        <f t="shared" si="699"/>
        <v>0</v>
      </c>
      <c r="Y8959">
        <f>VLOOKUP(RIGHT($X$1,5),Key!$A$9:$B$14,2,FALSE)</f>
        <v>3.7</v>
      </c>
      <c r="Z8959">
        <f t="shared" si="697"/>
        <v>10.199999999999999</v>
      </c>
      <c r="AA8959">
        <f t="shared" si="698"/>
        <v>0</v>
      </c>
    </row>
    <row r="8960" spans="1:27" x14ac:dyDescent="0.3">
      <c r="A8960">
        <v>100067</v>
      </c>
      <c r="B8960">
        <v>230922</v>
      </c>
      <c r="C8960" s="3">
        <v>44130.870833333334</v>
      </c>
      <c r="D8960">
        <v>0</v>
      </c>
      <c r="E8960">
        <v>2</v>
      </c>
      <c r="F8960" t="s">
        <v>25</v>
      </c>
      <c r="G8960">
        <v>1</v>
      </c>
      <c r="H8960">
        <v>58.855469999999997</v>
      </c>
      <c r="I8960">
        <v>19.003910000000001</v>
      </c>
      <c r="J8960">
        <v>1.128906</v>
      </c>
      <c r="K8960">
        <v>46.019530000000003</v>
      </c>
      <c r="L8960" s="3">
        <v>44130.622916666667</v>
      </c>
      <c r="M8960">
        <v>17.18</v>
      </c>
      <c r="N8960" t="s">
        <v>28</v>
      </c>
      <c r="P8960">
        <f>(C8960-Key!$B$1)*24</f>
        <v>5.8500000000349246</v>
      </c>
      <c r="Q8960">
        <f>(Key!$B$2-'17.1'!C8960)*24</f>
        <v>-2.9000000000232831</v>
      </c>
      <c r="R8960" s="3">
        <f>C8960-(M8960-Key!$B$5)/(24*Key!$B$6)</f>
        <v>44130.857018518516</v>
      </c>
      <c r="S8960">
        <f>M8960-Key!$B$5</f>
        <v>14.92</v>
      </c>
      <c r="T8960" s="2">
        <f t="shared" si="695"/>
        <v>44129.868055555555</v>
      </c>
      <c r="U8960" t="str">
        <f t="shared" si="696"/>
        <v>10-25-2020 20:50</v>
      </c>
      <c r="V8960">
        <f>IFERROR(IF(W8960=Z8960,VLOOKUP($U8960,[1]C8842!$G$2:$M$145,3,FALSE),0),0)</f>
        <v>0</v>
      </c>
      <c r="W8960">
        <f>VLOOKUP(RIGHT($V$1,5),Key!$A$9:$B$14,2,FALSE)</f>
        <v>10.199999999999999</v>
      </c>
      <c r="X8960">
        <f t="shared" si="699"/>
        <v>0</v>
      </c>
      <c r="Y8960">
        <f>VLOOKUP(RIGHT($X$1,5),Key!$A$9:$B$14,2,FALSE)</f>
        <v>3.7</v>
      </c>
      <c r="Z8960">
        <f t="shared" si="697"/>
        <v>10.199999999999999</v>
      </c>
      <c r="AA8960">
        <f t="shared" si="698"/>
        <v>0</v>
      </c>
    </row>
    <row r="8961" spans="1:27" x14ac:dyDescent="0.3">
      <c r="A8961">
        <v>100067</v>
      </c>
      <c r="B8961">
        <v>230922</v>
      </c>
      <c r="C8961" s="3">
        <v>44130.870833333334</v>
      </c>
      <c r="D8961">
        <v>3</v>
      </c>
      <c r="E8961">
        <v>2</v>
      </c>
      <c r="F8961" t="s">
        <v>26</v>
      </c>
      <c r="G8961">
        <v>1</v>
      </c>
      <c r="H8961">
        <v>63.929690000000001</v>
      </c>
      <c r="I8961">
        <v>12.98828</v>
      </c>
      <c r="J8961">
        <v>0.7890625</v>
      </c>
      <c r="K8961">
        <v>94.039060000000006</v>
      </c>
      <c r="L8961" s="3">
        <v>44130.622916666667</v>
      </c>
      <c r="M8961">
        <v>17.18</v>
      </c>
      <c r="N8961" t="s">
        <v>28</v>
      </c>
      <c r="P8961">
        <f>(C8961-Key!$B$1)*24</f>
        <v>5.8500000000349246</v>
      </c>
      <c r="Q8961">
        <f>(Key!$B$2-'17.1'!C8961)*24</f>
        <v>-2.9000000000232831</v>
      </c>
      <c r="R8961" s="3">
        <f>C8961-(M8961-Key!$B$5)/(24*Key!$B$6)</f>
        <v>44130.857018518516</v>
      </c>
      <c r="S8961">
        <f>M8961-Key!$B$5</f>
        <v>14.92</v>
      </c>
      <c r="T8961" s="2">
        <f t="shared" si="695"/>
        <v>44129.868055555555</v>
      </c>
      <c r="U8961" t="str">
        <f t="shared" si="696"/>
        <v>10-25-2020 20:50</v>
      </c>
      <c r="V8961">
        <f>IFERROR(IF(W8961=Z8961,VLOOKUP($U8961,[1]C8842!$G$2:$M$145,3,FALSE),0),0)</f>
        <v>0</v>
      </c>
      <c r="W8961">
        <f>VLOOKUP(RIGHT($V$1,5),Key!$A$9:$B$14,2,FALSE)</f>
        <v>10.199999999999999</v>
      </c>
      <c r="X8961">
        <f t="shared" si="699"/>
        <v>0</v>
      </c>
      <c r="Y8961">
        <f>VLOOKUP(RIGHT($X$1,5),Key!$A$9:$B$14,2,FALSE)</f>
        <v>3.7</v>
      </c>
      <c r="Z8961">
        <f t="shared" si="697"/>
        <v>10.199999999999999</v>
      </c>
      <c r="AA8961">
        <f t="shared" si="698"/>
        <v>0</v>
      </c>
    </row>
    <row r="8962" spans="1:27" x14ac:dyDescent="0.3">
      <c r="A8962">
        <v>100067</v>
      </c>
      <c r="B8962">
        <v>230922</v>
      </c>
      <c r="C8962" s="3">
        <v>44130.870833333334</v>
      </c>
      <c r="D8962">
        <v>0</v>
      </c>
      <c r="E8962">
        <v>2</v>
      </c>
      <c r="F8962" t="s">
        <v>25</v>
      </c>
      <c r="G8962">
        <v>1</v>
      </c>
      <c r="H8962">
        <v>68.714839999999995</v>
      </c>
      <c r="I8962">
        <v>13.121090000000001</v>
      </c>
      <c r="J8962">
        <v>0.73828130000000003</v>
      </c>
      <c r="K8962">
        <v>47.019530000000003</v>
      </c>
      <c r="L8962" s="3">
        <v>44130.622916666667</v>
      </c>
      <c r="M8962">
        <v>17.18</v>
      </c>
      <c r="N8962" t="s">
        <v>28</v>
      </c>
      <c r="P8962">
        <f>(C8962-Key!$B$1)*24</f>
        <v>5.8500000000349246</v>
      </c>
      <c r="Q8962">
        <f>(Key!$B$2-'17.1'!C8962)*24</f>
        <v>-2.9000000000232831</v>
      </c>
      <c r="R8962" s="3">
        <f>C8962-(M8962-Key!$B$5)/(24*Key!$B$6)</f>
        <v>44130.857018518516</v>
      </c>
      <c r="S8962">
        <f>M8962-Key!$B$5</f>
        <v>14.92</v>
      </c>
      <c r="T8962" s="2">
        <f t="shared" si="695"/>
        <v>44129.868055555555</v>
      </c>
      <c r="U8962" t="str">
        <f t="shared" si="696"/>
        <v>10-25-2020 20:50</v>
      </c>
      <c r="V8962">
        <f>IFERROR(IF(W8962=Z8962,VLOOKUP($U8962,[1]C8842!$G$2:$M$145,3,FALSE),0),0)</f>
        <v>0</v>
      </c>
      <c r="W8962">
        <f>VLOOKUP(RIGHT($V$1,5),Key!$A$9:$B$14,2,FALSE)</f>
        <v>10.199999999999999</v>
      </c>
      <c r="X8962">
        <f t="shared" si="699"/>
        <v>0</v>
      </c>
      <c r="Y8962">
        <f>VLOOKUP(RIGHT($X$1,5),Key!$A$9:$B$14,2,FALSE)</f>
        <v>3.7</v>
      </c>
      <c r="Z8962">
        <f t="shared" si="697"/>
        <v>10.199999999999999</v>
      </c>
      <c r="AA8962">
        <f t="shared" si="698"/>
        <v>0</v>
      </c>
    </row>
    <row r="8963" spans="1:27" x14ac:dyDescent="0.3">
      <c r="A8963">
        <v>100067</v>
      </c>
      <c r="B8963">
        <v>230922</v>
      </c>
      <c r="C8963" s="3">
        <v>44130.870833333334</v>
      </c>
      <c r="D8963">
        <v>0</v>
      </c>
      <c r="E8963">
        <v>2</v>
      </c>
      <c r="F8963" t="s">
        <v>25</v>
      </c>
      <c r="G8963">
        <v>3</v>
      </c>
      <c r="H8963">
        <v>70.511719999999997</v>
      </c>
      <c r="I8963">
        <v>32.699219999999997</v>
      </c>
      <c r="J8963">
        <v>1.4609380000000001</v>
      </c>
      <c r="K8963">
        <v>46.019530000000003</v>
      </c>
      <c r="L8963" s="3">
        <v>44130.622916666667</v>
      </c>
      <c r="M8963">
        <v>17.18</v>
      </c>
      <c r="N8963" t="s">
        <v>28</v>
      </c>
      <c r="P8963">
        <f>(C8963-Key!$B$1)*24</f>
        <v>5.8500000000349246</v>
      </c>
      <c r="Q8963">
        <f>(Key!$B$2-'17.1'!C8963)*24</f>
        <v>-2.9000000000232831</v>
      </c>
      <c r="R8963" s="3">
        <f>C8963-(M8963-Key!$B$5)/(24*Key!$B$6)</f>
        <v>44130.857018518516</v>
      </c>
      <c r="S8963">
        <f>M8963-Key!$B$5</f>
        <v>14.92</v>
      </c>
      <c r="T8963" s="2">
        <f t="shared" ref="T8963:T9026" si="700">ROUND(C8963*24*60/10,0)/(24*6)-1</f>
        <v>44129.868055555555</v>
      </c>
      <c r="U8963" t="str">
        <f t="shared" ref="U8963:U9026" si="701">TEXT(T8963,"mm-dd-yyyy hh:mm")</f>
        <v>10-25-2020 20:50</v>
      </c>
      <c r="V8963">
        <f>IFERROR(IF(W8963=Z8963,VLOOKUP($U8963,[1]C8842!$G$2:$M$145,3,FALSE),0),0)</f>
        <v>0</v>
      </c>
      <c r="W8963">
        <f>VLOOKUP(RIGHT($V$1,5),Key!$A$9:$B$14,2,FALSE)</f>
        <v>10.199999999999999</v>
      </c>
      <c r="X8963">
        <f t="shared" si="699"/>
        <v>0</v>
      </c>
      <c r="Y8963">
        <f>VLOOKUP(RIGHT($X$1,5),Key!$A$9:$B$14,2,FALSE)</f>
        <v>3.7</v>
      </c>
      <c r="Z8963">
        <f t="shared" ref="Z8963:Z9026" si="702">M8963-MIN(ABS(Y8963-M8963),ABS(W8963-M8963))</f>
        <v>10.199999999999999</v>
      </c>
      <c r="AA8963">
        <f t="shared" ref="AA8963:AA9026" si="703">SUM(V8963,X8963)</f>
        <v>0</v>
      </c>
    </row>
    <row r="8964" spans="1:27" x14ac:dyDescent="0.3">
      <c r="A8964">
        <v>100067</v>
      </c>
      <c r="B8964">
        <v>230922</v>
      </c>
      <c r="C8964" s="3">
        <v>44130.870833333334</v>
      </c>
      <c r="D8964">
        <v>3</v>
      </c>
      <c r="E8964">
        <v>2</v>
      </c>
      <c r="F8964" t="s">
        <v>26</v>
      </c>
      <c r="G8964">
        <v>1</v>
      </c>
      <c r="H8964">
        <v>58.90625</v>
      </c>
      <c r="I8964">
        <v>18.390630000000002</v>
      </c>
      <c r="J8964">
        <v>1.1015630000000001</v>
      </c>
      <c r="K8964">
        <v>94.039060000000006</v>
      </c>
      <c r="L8964" s="3">
        <v>44130.622916666667</v>
      </c>
      <c r="M8964">
        <v>17.18</v>
      </c>
      <c r="N8964" t="s">
        <v>28</v>
      </c>
      <c r="P8964">
        <f>(C8964-Key!$B$1)*24</f>
        <v>5.8500000000349246</v>
      </c>
      <c r="Q8964">
        <f>(Key!$B$2-'17.1'!C8964)*24</f>
        <v>-2.9000000000232831</v>
      </c>
      <c r="R8964" s="3">
        <f>C8964-(M8964-Key!$B$5)/(24*Key!$B$6)</f>
        <v>44130.857018518516</v>
      </c>
      <c r="S8964">
        <f>M8964-Key!$B$5</f>
        <v>14.92</v>
      </c>
      <c r="T8964" s="2">
        <f t="shared" si="700"/>
        <v>44129.868055555555</v>
      </c>
      <c r="U8964" t="str">
        <f t="shared" si="701"/>
        <v>10-25-2020 20:50</v>
      </c>
      <c r="V8964">
        <f>IFERROR(IF(W8964=Z8964,VLOOKUP($U8964,[1]C8842!$G$2:$M$145,3,FALSE),0),0)</f>
        <v>0</v>
      </c>
      <c r="W8964">
        <f>VLOOKUP(RIGHT($V$1,5),Key!$A$9:$B$14,2,FALSE)</f>
        <v>10.199999999999999</v>
      </c>
      <c r="X8964">
        <f t="shared" ref="X8964:X9027" si="704">$X$2</f>
        <v>0</v>
      </c>
      <c r="Y8964">
        <f>VLOOKUP(RIGHT($X$1,5),Key!$A$9:$B$14,2,FALSE)</f>
        <v>3.7</v>
      </c>
      <c r="Z8964">
        <f t="shared" si="702"/>
        <v>10.199999999999999</v>
      </c>
      <c r="AA8964">
        <f t="shared" si="703"/>
        <v>0</v>
      </c>
    </row>
    <row r="8965" spans="1:27" x14ac:dyDescent="0.3">
      <c r="A8965">
        <v>100067</v>
      </c>
      <c r="B8965">
        <v>230922</v>
      </c>
      <c r="C8965" s="3">
        <v>44130.870833333334</v>
      </c>
      <c r="D8965">
        <v>1</v>
      </c>
      <c r="E8965">
        <v>1</v>
      </c>
      <c r="F8965" t="s">
        <v>25</v>
      </c>
      <c r="G8965">
        <v>1</v>
      </c>
      <c r="H8965">
        <v>75.230469999999997</v>
      </c>
      <c r="I8965">
        <v>14.84375</v>
      </c>
      <c r="J8965">
        <v>0.734375</v>
      </c>
      <c r="K8965">
        <v>55.023440000000001</v>
      </c>
      <c r="L8965" s="3">
        <v>44130.622916666667</v>
      </c>
      <c r="M8965">
        <v>17.18</v>
      </c>
      <c r="N8965" t="s">
        <v>28</v>
      </c>
      <c r="P8965">
        <f>(C8965-Key!$B$1)*24</f>
        <v>5.8500000000349246</v>
      </c>
      <c r="Q8965">
        <f>(Key!$B$2-'17.1'!C8965)*24</f>
        <v>-2.9000000000232831</v>
      </c>
      <c r="R8965" s="3">
        <f>C8965-(M8965-Key!$B$5)/(24*Key!$B$6)</f>
        <v>44130.857018518516</v>
      </c>
      <c r="S8965">
        <f>M8965-Key!$B$5</f>
        <v>14.92</v>
      </c>
      <c r="T8965" s="2">
        <f t="shared" si="700"/>
        <v>44129.868055555555</v>
      </c>
      <c r="U8965" t="str">
        <f t="shared" si="701"/>
        <v>10-25-2020 20:50</v>
      </c>
      <c r="V8965">
        <f>IFERROR(IF(W8965=Z8965,VLOOKUP($U8965,[1]C8842!$G$2:$M$145,3,FALSE),0),0)</f>
        <v>0</v>
      </c>
      <c r="W8965">
        <f>VLOOKUP(RIGHT($V$1,5),Key!$A$9:$B$14,2,FALSE)</f>
        <v>10.199999999999999</v>
      </c>
      <c r="X8965">
        <f t="shared" si="704"/>
        <v>0</v>
      </c>
      <c r="Y8965">
        <f>VLOOKUP(RIGHT($X$1,5),Key!$A$9:$B$14,2,FALSE)</f>
        <v>3.7</v>
      </c>
      <c r="Z8965">
        <f t="shared" si="702"/>
        <v>10.199999999999999</v>
      </c>
      <c r="AA8965">
        <f t="shared" si="703"/>
        <v>0</v>
      </c>
    </row>
    <row r="8966" spans="1:27" x14ac:dyDescent="0.3">
      <c r="A8966">
        <v>100067</v>
      </c>
      <c r="B8966">
        <v>230922</v>
      </c>
      <c r="C8966" s="3">
        <v>44130.870833333334</v>
      </c>
      <c r="D8966">
        <v>1</v>
      </c>
      <c r="E8966">
        <v>1</v>
      </c>
      <c r="F8966" t="s">
        <v>25</v>
      </c>
      <c r="G8966">
        <v>1</v>
      </c>
      <c r="H8966">
        <v>53.816409999999998</v>
      </c>
      <c r="I8966">
        <v>18.265630000000002</v>
      </c>
      <c r="J8966">
        <v>1.199219</v>
      </c>
      <c r="K8966">
        <v>57.023440000000001</v>
      </c>
      <c r="L8966" s="3">
        <v>44130.622916666667</v>
      </c>
      <c r="M8966">
        <v>17.18</v>
      </c>
      <c r="N8966" t="s">
        <v>28</v>
      </c>
      <c r="P8966">
        <f>(C8966-Key!$B$1)*24</f>
        <v>5.8500000000349246</v>
      </c>
      <c r="Q8966">
        <f>(Key!$B$2-'17.1'!C8966)*24</f>
        <v>-2.9000000000232831</v>
      </c>
      <c r="R8966" s="3">
        <f>C8966-(M8966-Key!$B$5)/(24*Key!$B$6)</f>
        <v>44130.857018518516</v>
      </c>
      <c r="S8966">
        <f>M8966-Key!$B$5</f>
        <v>14.92</v>
      </c>
      <c r="T8966" s="2">
        <f t="shared" si="700"/>
        <v>44129.868055555555</v>
      </c>
      <c r="U8966" t="str">
        <f t="shared" si="701"/>
        <v>10-25-2020 20:50</v>
      </c>
      <c r="V8966">
        <f>IFERROR(IF(W8966=Z8966,VLOOKUP($U8966,[1]C8842!$G$2:$M$145,3,FALSE),0),0)</f>
        <v>0</v>
      </c>
      <c r="W8966">
        <f>VLOOKUP(RIGHT($V$1,5),Key!$A$9:$B$14,2,FALSE)</f>
        <v>10.199999999999999</v>
      </c>
      <c r="X8966">
        <f t="shared" si="704"/>
        <v>0</v>
      </c>
      <c r="Y8966">
        <f>VLOOKUP(RIGHT($X$1,5),Key!$A$9:$B$14,2,FALSE)</f>
        <v>3.7</v>
      </c>
      <c r="Z8966">
        <f t="shared" si="702"/>
        <v>10.199999999999999</v>
      </c>
      <c r="AA8966">
        <f t="shared" si="703"/>
        <v>0</v>
      </c>
    </row>
    <row r="8967" spans="1:27" x14ac:dyDescent="0.3">
      <c r="A8967">
        <v>100067</v>
      </c>
      <c r="B8967">
        <v>230922</v>
      </c>
      <c r="C8967" s="3">
        <v>44130.870833333334</v>
      </c>
      <c r="D8967">
        <v>2</v>
      </c>
      <c r="E8967">
        <v>1</v>
      </c>
      <c r="F8967" t="s">
        <v>26</v>
      </c>
      <c r="G8967">
        <v>2</v>
      </c>
      <c r="H8967">
        <v>69.007810000000006</v>
      </c>
      <c r="I8967">
        <v>23.88672</v>
      </c>
      <c r="J8967">
        <v>1.152344</v>
      </c>
      <c r="K8967">
        <v>80.03125</v>
      </c>
      <c r="L8967" s="3">
        <v>44130.622916666667</v>
      </c>
      <c r="M8967">
        <v>17.18</v>
      </c>
      <c r="N8967" t="s">
        <v>28</v>
      </c>
      <c r="P8967">
        <f>(C8967-Key!$B$1)*24</f>
        <v>5.8500000000349246</v>
      </c>
      <c r="Q8967">
        <f>(Key!$B$2-'17.1'!C8967)*24</f>
        <v>-2.9000000000232831</v>
      </c>
      <c r="R8967" s="3">
        <f>C8967-(M8967-Key!$B$5)/(24*Key!$B$6)</f>
        <v>44130.857018518516</v>
      </c>
      <c r="S8967">
        <f>M8967-Key!$B$5</f>
        <v>14.92</v>
      </c>
      <c r="T8967" s="2">
        <f t="shared" si="700"/>
        <v>44129.868055555555</v>
      </c>
      <c r="U8967" t="str">
        <f t="shared" si="701"/>
        <v>10-25-2020 20:50</v>
      </c>
      <c r="V8967">
        <f>IFERROR(IF(W8967=Z8967,VLOOKUP($U8967,[1]C8842!$G$2:$M$145,3,FALSE),0),0)</f>
        <v>0</v>
      </c>
      <c r="W8967">
        <f>VLOOKUP(RIGHT($V$1,5),Key!$A$9:$B$14,2,FALSE)</f>
        <v>10.199999999999999</v>
      </c>
      <c r="X8967">
        <f t="shared" si="704"/>
        <v>0</v>
      </c>
      <c r="Y8967">
        <f>VLOOKUP(RIGHT($X$1,5),Key!$A$9:$B$14,2,FALSE)</f>
        <v>3.7</v>
      </c>
      <c r="Z8967">
        <f t="shared" si="702"/>
        <v>10.199999999999999</v>
      </c>
      <c r="AA8967">
        <f t="shared" si="703"/>
        <v>0</v>
      </c>
    </row>
    <row r="8968" spans="1:27" x14ac:dyDescent="0.3">
      <c r="A8968">
        <v>100067</v>
      </c>
      <c r="B8968">
        <v>230922</v>
      </c>
      <c r="C8968" s="3">
        <v>44130.870833333334</v>
      </c>
      <c r="D8968">
        <v>3</v>
      </c>
      <c r="E8968">
        <v>2</v>
      </c>
      <c r="F8968" t="s">
        <v>26</v>
      </c>
      <c r="G8968">
        <v>3</v>
      </c>
      <c r="H8968">
        <v>66.511719999999997</v>
      </c>
      <c r="I8968">
        <v>44.386719999999997</v>
      </c>
      <c r="J8968">
        <v>2.015625</v>
      </c>
      <c r="K8968">
        <v>95.039060000000006</v>
      </c>
      <c r="L8968" s="3">
        <v>44130.622916666667</v>
      </c>
      <c r="M8968">
        <v>17.18</v>
      </c>
      <c r="N8968" t="s">
        <v>28</v>
      </c>
      <c r="P8968">
        <f>(C8968-Key!$B$1)*24</f>
        <v>5.8500000000349246</v>
      </c>
      <c r="Q8968">
        <f>(Key!$B$2-'17.1'!C8968)*24</f>
        <v>-2.9000000000232831</v>
      </c>
      <c r="R8968" s="3">
        <f>C8968-(M8968-Key!$B$5)/(24*Key!$B$6)</f>
        <v>44130.857018518516</v>
      </c>
      <c r="S8968">
        <f>M8968-Key!$B$5</f>
        <v>14.92</v>
      </c>
      <c r="T8968" s="2">
        <f t="shared" si="700"/>
        <v>44129.868055555555</v>
      </c>
      <c r="U8968" t="str">
        <f t="shared" si="701"/>
        <v>10-25-2020 20:50</v>
      </c>
      <c r="V8968">
        <f>IFERROR(IF(W8968=Z8968,VLOOKUP($U8968,[1]C8842!$G$2:$M$145,3,FALSE),0),0)</f>
        <v>0</v>
      </c>
      <c r="W8968">
        <f>VLOOKUP(RIGHT($V$1,5),Key!$A$9:$B$14,2,FALSE)</f>
        <v>10.199999999999999</v>
      </c>
      <c r="X8968">
        <f t="shared" si="704"/>
        <v>0</v>
      </c>
      <c r="Y8968">
        <f>VLOOKUP(RIGHT($X$1,5),Key!$A$9:$B$14,2,FALSE)</f>
        <v>3.7</v>
      </c>
      <c r="Z8968">
        <f t="shared" si="702"/>
        <v>10.199999999999999</v>
      </c>
      <c r="AA8968">
        <f t="shared" si="703"/>
        <v>0</v>
      </c>
    </row>
    <row r="8969" spans="1:27" x14ac:dyDescent="0.3">
      <c r="A8969">
        <v>100067</v>
      </c>
      <c r="B8969">
        <v>230922</v>
      </c>
      <c r="C8969" s="3">
        <v>44130.870833333334</v>
      </c>
      <c r="D8969">
        <v>2</v>
      </c>
      <c r="E8969">
        <v>1</v>
      </c>
      <c r="F8969" t="s">
        <v>26</v>
      </c>
      <c r="G8969">
        <v>1</v>
      </c>
      <c r="H8969">
        <v>66.160160000000005</v>
      </c>
      <c r="I8969">
        <v>16.515630000000002</v>
      </c>
      <c r="J8969">
        <v>0.90234380000000003</v>
      </c>
      <c r="K8969">
        <v>82.035160000000005</v>
      </c>
      <c r="L8969" s="3">
        <v>44130.622916666667</v>
      </c>
      <c r="M8969">
        <v>17.18</v>
      </c>
      <c r="N8969" t="s">
        <v>28</v>
      </c>
      <c r="P8969">
        <f>(C8969-Key!$B$1)*24</f>
        <v>5.8500000000349246</v>
      </c>
      <c r="Q8969">
        <f>(Key!$B$2-'17.1'!C8969)*24</f>
        <v>-2.9000000000232831</v>
      </c>
      <c r="R8969" s="3">
        <f>C8969-(M8969-Key!$B$5)/(24*Key!$B$6)</f>
        <v>44130.857018518516</v>
      </c>
      <c r="S8969">
        <f>M8969-Key!$B$5</f>
        <v>14.92</v>
      </c>
      <c r="T8969" s="2">
        <f t="shared" si="700"/>
        <v>44129.868055555555</v>
      </c>
      <c r="U8969" t="str">
        <f t="shared" si="701"/>
        <v>10-25-2020 20:50</v>
      </c>
      <c r="V8969">
        <f>IFERROR(IF(W8969=Z8969,VLOOKUP($U8969,[1]C8842!$G$2:$M$145,3,FALSE),0),0)</f>
        <v>0</v>
      </c>
      <c r="W8969">
        <f>VLOOKUP(RIGHT($V$1,5),Key!$A$9:$B$14,2,FALSE)</f>
        <v>10.199999999999999</v>
      </c>
      <c r="X8969">
        <f t="shared" si="704"/>
        <v>0</v>
      </c>
      <c r="Y8969">
        <f>VLOOKUP(RIGHT($X$1,5),Key!$A$9:$B$14,2,FALSE)</f>
        <v>3.7</v>
      </c>
      <c r="Z8969">
        <f t="shared" si="702"/>
        <v>10.199999999999999</v>
      </c>
      <c r="AA8969">
        <f t="shared" si="703"/>
        <v>0</v>
      </c>
    </row>
    <row r="8970" spans="1:27" x14ac:dyDescent="0.3">
      <c r="A8970">
        <v>100067</v>
      </c>
      <c r="B8970">
        <v>230922</v>
      </c>
      <c r="C8970" s="3">
        <v>44130.870833333334</v>
      </c>
      <c r="D8970">
        <v>1</v>
      </c>
      <c r="E8970">
        <v>1</v>
      </c>
      <c r="F8970" t="s">
        <v>25</v>
      </c>
      <c r="G8970">
        <v>2</v>
      </c>
      <c r="H8970">
        <v>63.214840000000002</v>
      </c>
      <c r="I8970">
        <v>25.601559999999999</v>
      </c>
      <c r="J8970">
        <v>1.328125</v>
      </c>
      <c r="K8970">
        <v>58.023440000000001</v>
      </c>
      <c r="L8970" s="3">
        <v>44130.622916666667</v>
      </c>
      <c r="M8970">
        <v>17.18</v>
      </c>
      <c r="N8970" t="s">
        <v>28</v>
      </c>
      <c r="P8970">
        <f>(C8970-Key!$B$1)*24</f>
        <v>5.8500000000349246</v>
      </c>
      <c r="Q8970">
        <f>(Key!$B$2-'17.1'!C8970)*24</f>
        <v>-2.9000000000232831</v>
      </c>
      <c r="R8970" s="3">
        <f>C8970-(M8970-Key!$B$5)/(24*Key!$B$6)</f>
        <v>44130.857018518516</v>
      </c>
      <c r="S8970">
        <f>M8970-Key!$B$5</f>
        <v>14.92</v>
      </c>
      <c r="T8970" s="2">
        <f t="shared" si="700"/>
        <v>44129.868055555555</v>
      </c>
      <c r="U8970" t="str">
        <f t="shared" si="701"/>
        <v>10-25-2020 20:50</v>
      </c>
      <c r="V8970">
        <f>IFERROR(IF(W8970=Z8970,VLOOKUP($U8970,[1]C8842!$G$2:$M$145,3,FALSE),0),0)</f>
        <v>0</v>
      </c>
      <c r="W8970">
        <f>VLOOKUP(RIGHT($V$1,5),Key!$A$9:$B$14,2,FALSE)</f>
        <v>10.199999999999999</v>
      </c>
      <c r="X8970">
        <f t="shared" si="704"/>
        <v>0</v>
      </c>
      <c r="Y8970">
        <f>VLOOKUP(RIGHT($X$1,5),Key!$A$9:$B$14,2,FALSE)</f>
        <v>3.7</v>
      </c>
      <c r="Z8970">
        <f t="shared" si="702"/>
        <v>10.199999999999999</v>
      </c>
      <c r="AA8970">
        <f t="shared" si="703"/>
        <v>0</v>
      </c>
    </row>
    <row r="8971" spans="1:27" x14ac:dyDescent="0.3">
      <c r="A8971">
        <v>100067</v>
      </c>
      <c r="B8971">
        <v>230922</v>
      </c>
      <c r="C8971" s="3">
        <v>44130.870833333334</v>
      </c>
      <c r="D8971">
        <v>3</v>
      </c>
      <c r="E8971">
        <v>2</v>
      </c>
      <c r="F8971" t="s">
        <v>26</v>
      </c>
      <c r="G8971">
        <v>1</v>
      </c>
      <c r="H8971">
        <v>63.101559999999999</v>
      </c>
      <c r="I8971">
        <v>18.621089999999999</v>
      </c>
      <c r="J8971">
        <v>1.035156</v>
      </c>
      <c r="K8971">
        <v>96.039060000000006</v>
      </c>
      <c r="L8971" s="3">
        <v>44130.622916666667</v>
      </c>
      <c r="M8971">
        <v>17.18</v>
      </c>
      <c r="N8971" t="s">
        <v>28</v>
      </c>
      <c r="P8971">
        <f>(C8971-Key!$B$1)*24</f>
        <v>5.8500000000349246</v>
      </c>
      <c r="Q8971">
        <f>(Key!$B$2-'17.1'!C8971)*24</f>
        <v>-2.9000000000232831</v>
      </c>
      <c r="R8971" s="3">
        <f>C8971-(M8971-Key!$B$5)/(24*Key!$B$6)</f>
        <v>44130.857018518516</v>
      </c>
      <c r="S8971">
        <f>M8971-Key!$B$5</f>
        <v>14.92</v>
      </c>
      <c r="T8971" s="2">
        <f t="shared" si="700"/>
        <v>44129.868055555555</v>
      </c>
      <c r="U8971" t="str">
        <f t="shared" si="701"/>
        <v>10-25-2020 20:50</v>
      </c>
      <c r="V8971">
        <f>IFERROR(IF(W8971=Z8971,VLOOKUP($U8971,[1]C8842!$G$2:$M$145,3,FALSE),0),0)</f>
        <v>0</v>
      </c>
      <c r="W8971">
        <f>VLOOKUP(RIGHT($V$1,5),Key!$A$9:$B$14,2,FALSE)</f>
        <v>10.199999999999999</v>
      </c>
      <c r="X8971">
        <f t="shared" si="704"/>
        <v>0</v>
      </c>
      <c r="Y8971">
        <f>VLOOKUP(RIGHT($X$1,5),Key!$A$9:$B$14,2,FALSE)</f>
        <v>3.7</v>
      </c>
      <c r="Z8971">
        <f t="shared" si="702"/>
        <v>10.199999999999999</v>
      </c>
      <c r="AA8971">
        <f t="shared" si="703"/>
        <v>0</v>
      </c>
    </row>
    <row r="8972" spans="1:27" x14ac:dyDescent="0.3">
      <c r="A8972">
        <v>100067</v>
      </c>
      <c r="B8972">
        <v>230922</v>
      </c>
      <c r="C8972" s="3">
        <v>44130.870833333334</v>
      </c>
      <c r="D8972">
        <v>1</v>
      </c>
      <c r="E8972">
        <v>1</v>
      </c>
      <c r="F8972" t="s">
        <v>25</v>
      </c>
      <c r="G8972">
        <v>1</v>
      </c>
      <c r="H8972">
        <v>64.136719999999997</v>
      </c>
      <c r="I8972">
        <v>14.976559999999999</v>
      </c>
      <c r="J8972">
        <v>0.8671875</v>
      </c>
      <c r="K8972">
        <v>58.023440000000001</v>
      </c>
      <c r="L8972" s="3">
        <v>44130.622916666667</v>
      </c>
      <c r="M8972">
        <v>17.18</v>
      </c>
      <c r="N8972" t="s">
        <v>28</v>
      </c>
      <c r="P8972">
        <f>(C8972-Key!$B$1)*24</f>
        <v>5.8500000000349246</v>
      </c>
      <c r="Q8972">
        <f>(Key!$B$2-'17.1'!C8972)*24</f>
        <v>-2.9000000000232831</v>
      </c>
      <c r="R8972" s="3">
        <f>C8972-(M8972-Key!$B$5)/(24*Key!$B$6)</f>
        <v>44130.857018518516</v>
      </c>
      <c r="S8972">
        <f>M8972-Key!$B$5</f>
        <v>14.92</v>
      </c>
      <c r="T8972" s="2">
        <f t="shared" si="700"/>
        <v>44129.868055555555</v>
      </c>
      <c r="U8972" t="str">
        <f t="shared" si="701"/>
        <v>10-25-2020 20:50</v>
      </c>
      <c r="V8972">
        <f>IFERROR(IF(W8972=Z8972,VLOOKUP($U8972,[1]C8842!$G$2:$M$145,3,FALSE),0),0)</f>
        <v>0</v>
      </c>
      <c r="W8972">
        <f>VLOOKUP(RIGHT($V$1,5),Key!$A$9:$B$14,2,FALSE)</f>
        <v>10.199999999999999</v>
      </c>
      <c r="X8972">
        <f t="shared" si="704"/>
        <v>0</v>
      </c>
      <c r="Y8972">
        <f>VLOOKUP(RIGHT($X$1,5),Key!$A$9:$B$14,2,FALSE)</f>
        <v>3.7</v>
      </c>
      <c r="Z8972">
        <f t="shared" si="702"/>
        <v>10.199999999999999</v>
      </c>
      <c r="AA8972">
        <f t="shared" si="703"/>
        <v>0</v>
      </c>
    </row>
    <row r="8973" spans="1:27" x14ac:dyDescent="0.3">
      <c r="A8973">
        <v>100067</v>
      </c>
      <c r="B8973">
        <v>230922</v>
      </c>
      <c r="C8973" s="3">
        <v>44130.870833333334</v>
      </c>
      <c r="D8973">
        <v>0</v>
      </c>
      <c r="E8973">
        <v>2</v>
      </c>
      <c r="F8973" t="s">
        <v>25</v>
      </c>
      <c r="G8973">
        <v>1</v>
      </c>
      <c r="H8973">
        <v>61.234380000000002</v>
      </c>
      <c r="I8973">
        <v>13.648440000000001</v>
      </c>
      <c r="J8973">
        <v>0.8515625</v>
      </c>
      <c r="K8973">
        <v>46.019530000000003</v>
      </c>
      <c r="L8973" s="3">
        <v>44130.622916666667</v>
      </c>
      <c r="M8973">
        <v>17.18</v>
      </c>
      <c r="N8973" t="s">
        <v>28</v>
      </c>
      <c r="P8973">
        <f>(C8973-Key!$B$1)*24</f>
        <v>5.8500000000349246</v>
      </c>
      <c r="Q8973">
        <f>(Key!$B$2-'17.1'!C8973)*24</f>
        <v>-2.9000000000232831</v>
      </c>
      <c r="R8973" s="3">
        <f>C8973-(M8973-Key!$B$5)/(24*Key!$B$6)</f>
        <v>44130.857018518516</v>
      </c>
      <c r="S8973">
        <f>M8973-Key!$B$5</f>
        <v>14.92</v>
      </c>
      <c r="T8973" s="2">
        <f t="shared" si="700"/>
        <v>44129.868055555555</v>
      </c>
      <c r="U8973" t="str">
        <f t="shared" si="701"/>
        <v>10-25-2020 20:50</v>
      </c>
      <c r="V8973">
        <f>IFERROR(IF(W8973=Z8973,VLOOKUP($U8973,[1]C8842!$G$2:$M$145,3,FALSE),0),0)</f>
        <v>0</v>
      </c>
      <c r="W8973">
        <f>VLOOKUP(RIGHT($V$1,5),Key!$A$9:$B$14,2,FALSE)</f>
        <v>10.199999999999999</v>
      </c>
      <c r="X8973">
        <f t="shared" si="704"/>
        <v>0</v>
      </c>
      <c r="Y8973">
        <f>VLOOKUP(RIGHT($X$1,5),Key!$A$9:$B$14,2,FALSE)</f>
        <v>3.7</v>
      </c>
      <c r="Z8973">
        <f t="shared" si="702"/>
        <v>10.199999999999999</v>
      </c>
      <c r="AA8973">
        <f t="shared" si="703"/>
        <v>0</v>
      </c>
    </row>
    <row r="8974" spans="1:27" x14ac:dyDescent="0.3">
      <c r="A8974">
        <v>100067</v>
      </c>
      <c r="B8974">
        <v>230922</v>
      </c>
      <c r="C8974" s="3">
        <v>44130.870833333334</v>
      </c>
      <c r="D8974">
        <v>1</v>
      </c>
      <c r="E8974">
        <v>1</v>
      </c>
      <c r="F8974" t="s">
        <v>25</v>
      </c>
      <c r="G8974">
        <v>1</v>
      </c>
      <c r="H8974">
        <v>63.949219999999997</v>
      </c>
      <c r="I8974">
        <v>17.414059999999999</v>
      </c>
      <c r="J8974">
        <v>0.97265630000000003</v>
      </c>
      <c r="K8974">
        <v>58.023440000000001</v>
      </c>
      <c r="L8974" s="3">
        <v>44130.622916666667</v>
      </c>
      <c r="M8974">
        <v>17.18</v>
      </c>
      <c r="N8974" t="s">
        <v>28</v>
      </c>
      <c r="P8974">
        <f>(C8974-Key!$B$1)*24</f>
        <v>5.8500000000349246</v>
      </c>
      <c r="Q8974">
        <f>(Key!$B$2-'17.1'!C8974)*24</f>
        <v>-2.9000000000232831</v>
      </c>
      <c r="R8974" s="3">
        <f>C8974-(M8974-Key!$B$5)/(24*Key!$B$6)</f>
        <v>44130.857018518516</v>
      </c>
      <c r="S8974">
        <f>M8974-Key!$B$5</f>
        <v>14.92</v>
      </c>
      <c r="T8974" s="2">
        <f t="shared" si="700"/>
        <v>44129.868055555555</v>
      </c>
      <c r="U8974" t="str">
        <f t="shared" si="701"/>
        <v>10-25-2020 20:50</v>
      </c>
      <c r="V8974">
        <f>IFERROR(IF(W8974=Z8974,VLOOKUP($U8974,[1]C8842!$G$2:$M$145,3,FALSE),0),0)</f>
        <v>0</v>
      </c>
      <c r="W8974">
        <f>VLOOKUP(RIGHT($V$1,5),Key!$A$9:$B$14,2,FALSE)</f>
        <v>10.199999999999999</v>
      </c>
      <c r="X8974">
        <f t="shared" si="704"/>
        <v>0</v>
      </c>
      <c r="Y8974">
        <f>VLOOKUP(RIGHT($X$1,5),Key!$A$9:$B$14,2,FALSE)</f>
        <v>3.7</v>
      </c>
      <c r="Z8974">
        <f t="shared" si="702"/>
        <v>10.199999999999999</v>
      </c>
      <c r="AA8974">
        <f t="shared" si="703"/>
        <v>0</v>
      </c>
    </row>
    <row r="8975" spans="1:27" x14ac:dyDescent="0.3">
      <c r="A8975">
        <v>100067</v>
      </c>
      <c r="B8975">
        <v>230922</v>
      </c>
      <c r="C8975" s="3">
        <v>44130.870833333334</v>
      </c>
      <c r="D8975">
        <v>0</v>
      </c>
      <c r="E8975">
        <v>2</v>
      </c>
      <c r="F8975" t="s">
        <v>25</v>
      </c>
      <c r="G8975">
        <v>1</v>
      </c>
      <c r="H8975">
        <v>64.890630000000002</v>
      </c>
      <c r="I8975">
        <v>15.85938</v>
      </c>
      <c r="J8975">
        <v>0.89453130000000003</v>
      </c>
      <c r="K8975">
        <v>46.019530000000003</v>
      </c>
      <c r="L8975" s="3">
        <v>44130.622916666667</v>
      </c>
      <c r="M8975">
        <v>17.18</v>
      </c>
      <c r="N8975" t="s">
        <v>28</v>
      </c>
      <c r="P8975">
        <f>(C8975-Key!$B$1)*24</f>
        <v>5.8500000000349246</v>
      </c>
      <c r="Q8975">
        <f>(Key!$B$2-'17.1'!C8975)*24</f>
        <v>-2.9000000000232831</v>
      </c>
      <c r="R8975" s="3">
        <f>C8975-(M8975-Key!$B$5)/(24*Key!$B$6)</f>
        <v>44130.857018518516</v>
      </c>
      <c r="S8975">
        <f>M8975-Key!$B$5</f>
        <v>14.92</v>
      </c>
      <c r="T8975" s="2">
        <f t="shared" si="700"/>
        <v>44129.868055555555</v>
      </c>
      <c r="U8975" t="str">
        <f t="shared" si="701"/>
        <v>10-25-2020 20:50</v>
      </c>
      <c r="V8975">
        <f>IFERROR(IF(W8975=Z8975,VLOOKUP($U8975,[1]C8842!$G$2:$M$145,3,FALSE),0),0)</f>
        <v>0</v>
      </c>
      <c r="W8975">
        <f>VLOOKUP(RIGHT($V$1,5),Key!$A$9:$B$14,2,FALSE)</f>
        <v>10.199999999999999</v>
      </c>
      <c r="X8975">
        <f t="shared" si="704"/>
        <v>0</v>
      </c>
      <c r="Y8975">
        <f>VLOOKUP(RIGHT($X$1,5),Key!$A$9:$B$14,2,FALSE)</f>
        <v>3.7</v>
      </c>
      <c r="Z8975">
        <f t="shared" si="702"/>
        <v>10.199999999999999</v>
      </c>
      <c r="AA8975">
        <f t="shared" si="703"/>
        <v>0</v>
      </c>
    </row>
    <row r="8976" spans="1:27" x14ac:dyDescent="0.3">
      <c r="A8976">
        <v>100067</v>
      </c>
      <c r="B8976">
        <v>230922</v>
      </c>
      <c r="C8976" s="3">
        <v>44130.870833333334</v>
      </c>
      <c r="D8976">
        <v>1</v>
      </c>
      <c r="E8976">
        <v>1</v>
      </c>
      <c r="F8976" t="s">
        <v>25</v>
      </c>
      <c r="G8976">
        <v>1</v>
      </c>
      <c r="H8976">
        <v>61.382809999999999</v>
      </c>
      <c r="I8976">
        <v>15.82422</v>
      </c>
      <c r="J8976">
        <v>0.9453125</v>
      </c>
      <c r="K8976">
        <v>59.023440000000001</v>
      </c>
      <c r="L8976" s="3">
        <v>44130.622916666667</v>
      </c>
      <c r="M8976">
        <v>17.18</v>
      </c>
      <c r="N8976" t="s">
        <v>28</v>
      </c>
      <c r="P8976">
        <f>(C8976-Key!$B$1)*24</f>
        <v>5.8500000000349246</v>
      </c>
      <c r="Q8976">
        <f>(Key!$B$2-'17.1'!C8976)*24</f>
        <v>-2.9000000000232831</v>
      </c>
      <c r="R8976" s="3">
        <f>C8976-(M8976-Key!$B$5)/(24*Key!$B$6)</f>
        <v>44130.857018518516</v>
      </c>
      <c r="S8976">
        <f>M8976-Key!$B$5</f>
        <v>14.92</v>
      </c>
      <c r="T8976" s="2">
        <f t="shared" si="700"/>
        <v>44129.868055555555</v>
      </c>
      <c r="U8976" t="str">
        <f t="shared" si="701"/>
        <v>10-25-2020 20:50</v>
      </c>
      <c r="V8976">
        <f>IFERROR(IF(W8976=Z8976,VLOOKUP($U8976,[1]C8842!$G$2:$M$145,3,FALSE),0),0)</f>
        <v>0</v>
      </c>
      <c r="W8976">
        <f>VLOOKUP(RIGHT($V$1,5),Key!$A$9:$B$14,2,FALSE)</f>
        <v>10.199999999999999</v>
      </c>
      <c r="X8976">
        <f t="shared" si="704"/>
        <v>0</v>
      </c>
      <c r="Y8976">
        <f>VLOOKUP(RIGHT($X$1,5),Key!$A$9:$B$14,2,FALSE)</f>
        <v>3.7</v>
      </c>
      <c r="Z8976">
        <f t="shared" si="702"/>
        <v>10.199999999999999</v>
      </c>
      <c r="AA8976">
        <f t="shared" si="703"/>
        <v>0</v>
      </c>
    </row>
    <row r="8977" spans="1:27" x14ac:dyDescent="0.3">
      <c r="A8977">
        <v>100067</v>
      </c>
      <c r="B8977">
        <v>230922</v>
      </c>
      <c r="C8977" s="3">
        <v>44130.870833333334</v>
      </c>
      <c r="D8977">
        <v>1</v>
      </c>
      <c r="E8977">
        <v>1</v>
      </c>
      <c r="F8977" t="s">
        <v>25</v>
      </c>
      <c r="G8977">
        <v>1</v>
      </c>
      <c r="H8977">
        <v>62.472659999999998</v>
      </c>
      <c r="I8977">
        <v>16.015630000000002</v>
      </c>
      <c r="J8977">
        <v>0.9375</v>
      </c>
      <c r="K8977">
        <v>58.023440000000001</v>
      </c>
      <c r="L8977" s="3">
        <v>44130.622916666667</v>
      </c>
      <c r="M8977">
        <v>17.18</v>
      </c>
      <c r="N8977" t="s">
        <v>28</v>
      </c>
      <c r="P8977">
        <f>(C8977-Key!$B$1)*24</f>
        <v>5.8500000000349246</v>
      </c>
      <c r="Q8977">
        <f>(Key!$B$2-'17.1'!C8977)*24</f>
        <v>-2.9000000000232831</v>
      </c>
      <c r="R8977" s="3">
        <f>C8977-(M8977-Key!$B$5)/(24*Key!$B$6)</f>
        <v>44130.857018518516</v>
      </c>
      <c r="S8977">
        <f>M8977-Key!$B$5</f>
        <v>14.92</v>
      </c>
      <c r="T8977" s="2">
        <f t="shared" si="700"/>
        <v>44129.868055555555</v>
      </c>
      <c r="U8977" t="str">
        <f t="shared" si="701"/>
        <v>10-25-2020 20:50</v>
      </c>
      <c r="V8977">
        <f>IFERROR(IF(W8977=Z8977,VLOOKUP($U8977,[1]C8842!$G$2:$M$145,3,FALSE),0),0)</f>
        <v>0</v>
      </c>
      <c r="W8977">
        <f>VLOOKUP(RIGHT($V$1,5),Key!$A$9:$B$14,2,FALSE)</f>
        <v>10.199999999999999</v>
      </c>
      <c r="X8977">
        <f t="shared" si="704"/>
        <v>0</v>
      </c>
      <c r="Y8977">
        <f>VLOOKUP(RIGHT($X$1,5),Key!$A$9:$B$14,2,FALSE)</f>
        <v>3.7</v>
      </c>
      <c r="Z8977">
        <f t="shared" si="702"/>
        <v>10.199999999999999</v>
      </c>
      <c r="AA8977">
        <f t="shared" si="703"/>
        <v>0</v>
      </c>
    </row>
    <row r="8978" spans="1:27" x14ac:dyDescent="0.3">
      <c r="A8978">
        <v>100067</v>
      </c>
      <c r="B8978">
        <v>230922</v>
      </c>
      <c r="C8978" s="3">
        <v>44130.870833333334</v>
      </c>
      <c r="D8978">
        <v>1</v>
      </c>
      <c r="E8978">
        <v>1</v>
      </c>
      <c r="F8978" t="s">
        <v>25</v>
      </c>
      <c r="G8978">
        <v>1</v>
      </c>
      <c r="H8978">
        <v>61.890630000000002</v>
      </c>
      <c r="I8978">
        <v>19.039059999999999</v>
      </c>
      <c r="J8978">
        <v>1.074219</v>
      </c>
      <c r="K8978">
        <v>58.023440000000001</v>
      </c>
      <c r="L8978" s="3">
        <v>44130.622916666667</v>
      </c>
      <c r="M8978">
        <v>17.18</v>
      </c>
      <c r="N8978" t="s">
        <v>28</v>
      </c>
      <c r="P8978">
        <f>(C8978-Key!$B$1)*24</f>
        <v>5.8500000000349246</v>
      </c>
      <c r="Q8978">
        <f>(Key!$B$2-'17.1'!C8978)*24</f>
        <v>-2.9000000000232831</v>
      </c>
      <c r="R8978" s="3">
        <f>C8978-(M8978-Key!$B$5)/(24*Key!$B$6)</f>
        <v>44130.857018518516</v>
      </c>
      <c r="S8978">
        <f>M8978-Key!$B$5</f>
        <v>14.92</v>
      </c>
      <c r="T8978" s="2">
        <f t="shared" si="700"/>
        <v>44129.868055555555</v>
      </c>
      <c r="U8978" t="str">
        <f t="shared" si="701"/>
        <v>10-25-2020 20:50</v>
      </c>
      <c r="V8978">
        <f>IFERROR(IF(W8978=Z8978,VLOOKUP($U8978,[1]C8842!$G$2:$M$145,3,FALSE),0),0)</f>
        <v>0</v>
      </c>
      <c r="W8978">
        <f>VLOOKUP(RIGHT($V$1,5),Key!$A$9:$B$14,2,FALSE)</f>
        <v>10.199999999999999</v>
      </c>
      <c r="X8978">
        <f t="shared" si="704"/>
        <v>0</v>
      </c>
      <c r="Y8978">
        <f>VLOOKUP(RIGHT($X$1,5),Key!$A$9:$B$14,2,FALSE)</f>
        <v>3.7</v>
      </c>
      <c r="Z8978">
        <f t="shared" si="702"/>
        <v>10.199999999999999</v>
      </c>
      <c r="AA8978">
        <f t="shared" si="703"/>
        <v>0</v>
      </c>
    </row>
    <row r="8979" spans="1:27" x14ac:dyDescent="0.3">
      <c r="A8979">
        <v>100067</v>
      </c>
      <c r="B8979">
        <v>230922</v>
      </c>
      <c r="C8979" s="3">
        <v>44130.870833333334</v>
      </c>
      <c r="D8979">
        <v>0</v>
      </c>
      <c r="E8979">
        <v>2</v>
      </c>
      <c r="F8979" t="s">
        <v>25</v>
      </c>
      <c r="G8979">
        <v>1</v>
      </c>
      <c r="H8979">
        <v>68.496089999999995</v>
      </c>
      <c r="I8979">
        <v>15.45703</v>
      </c>
      <c r="J8979">
        <v>0.83203130000000003</v>
      </c>
      <c r="K8979">
        <v>46.019530000000003</v>
      </c>
      <c r="L8979" s="3">
        <v>44130.622916666667</v>
      </c>
      <c r="M8979">
        <v>17.18</v>
      </c>
      <c r="N8979" t="s">
        <v>28</v>
      </c>
      <c r="P8979">
        <f>(C8979-Key!$B$1)*24</f>
        <v>5.8500000000349246</v>
      </c>
      <c r="Q8979">
        <f>(Key!$B$2-'17.1'!C8979)*24</f>
        <v>-2.9000000000232831</v>
      </c>
      <c r="R8979" s="3">
        <f>C8979-(M8979-Key!$B$5)/(24*Key!$B$6)</f>
        <v>44130.857018518516</v>
      </c>
      <c r="S8979">
        <f>M8979-Key!$B$5</f>
        <v>14.92</v>
      </c>
      <c r="T8979" s="2">
        <f t="shared" si="700"/>
        <v>44129.868055555555</v>
      </c>
      <c r="U8979" t="str">
        <f t="shared" si="701"/>
        <v>10-25-2020 20:50</v>
      </c>
      <c r="V8979">
        <f>IFERROR(IF(W8979=Z8979,VLOOKUP($U8979,[1]C8842!$G$2:$M$145,3,FALSE),0),0)</f>
        <v>0</v>
      </c>
      <c r="W8979">
        <f>VLOOKUP(RIGHT($V$1,5),Key!$A$9:$B$14,2,FALSE)</f>
        <v>10.199999999999999</v>
      </c>
      <c r="X8979">
        <f t="shared" si="704"/>
        <v>0</v>
      </c>
      <c r="Y8979">
        <f>VLOOKUP(RIGHT($X$1,5),Key!$A$9:$B$14,2,FALSE)</f>
        <v>3.7</v>
      </c>
      <c r="Z8979">
        <f t="shared" si="702"/>
        <v>10.199999999999999</v>
      </c>
      <c r="AA8979">
        <f t="shared" si="703"/>
        <v>0</v>
      </c>
    </row>
    <row r="8980" spans="1:27" x14ac:dyDescent="0.3">
      <c r="A8980">
        <v>100067</v>
      </c>
      <c r="B8980">
        <v>230922</v>
      </c>
      <c r="C8980" s="3">
        <v>44130.870833333334</v>
      </c>
      <c r="D8980">
        <v>0</v>
      </c>
      <c r="E8980">
        <v>2</v>
      </c>
      <c r="F8980" t="s">
        <v>25</v>
      </c>
      <c r="G8980">
        <v>2</v>
      </c>
      <c r="H8980">
        <v>63.546880000000002</v>
      </c>
      <c r="I8980">
        <v>21.601559999999999</v>
      </c>
      <c r="J8980">
        <v>1.15625</v>
      </c>
      <c r="K8980">
        <v>47.019530000000003</v>
      </c>
      <c r="L8980" s="3">
        <v>44130.622916666667</v>
      </c>
      <c r="M8980">
        <v>17.18</v>
      </c>
      <c r="N8980" t="s">
        <v>28</v>
      </c>
      <c r="P8980">
        <f>(C8980-Key!$B$1)*24</f>
        <v>5.8500000000349246</v>
      </c>
      <c r="Q8980">
        <f>(Key!$B$2-'17.1'!C8980)*24</f>
        <v>-2.9000000000232831</v>
      </c>
      <c r="R8980" s="3">
        <f>C8980-(M8980-Key!$B$5)/(24*Key!$B$6)</f>
        <v>44130.857018518516</v>
      </c>
      <c r="S8980">
        <f>M8980-Key!$B$5</f>
        <v>14.92</v>
      </c>
      <c r="T8980" s="2">
        <f t="shared" si="700"/>
        <v>44129.868055555555</v>
      </c>
      <c r="U8980" t="str">
        <f t="shared" si="701"/>
        <v>10-25-2020 20:50</v>
      </c>
      <c r="V8980">
        <f>IFERROR(IF(W8980=Z8980,VLOOKUP($U8980,[1]C8842!$G$2:$M$145,3,FALSE),0),0)</f>
        <v>0</v>
      </c>
      <c r="W8980">
        <f>VLOOKUP(RIGHT($V$1,5),Key!$A$9:$B$14,2,FALSE)</f>
        <v>10.199999999999999</v>
      </c>
      <c r="X8980">
        <f t="shared" si="704"/>
        <v>0</v>
      </c>
      <c r="Y8980">
        <f>VLOOKUP(RIGHT($X$1,5),Key!$A$9:$B$14,2,FALSE)</f>
        <v>3.7</v>
      </c>
      <c r="Z8980">
        <f t="shared" si="702"/>
        <v>10.199999999999999</v>
      </c>
      <c r="AA8980">
        <f t="shared" si="703"/>
        <v>0</v>
      </c>
    </row>
    <row r="8981" spans="1:27" x14ac:dyDescent="0.3">
      <c r="A8981">
        <v>100067</v>
      </c>
      <c r="B8981">
        <v>230922</v>
      </c>
      <c r="C8981" s="3">
        <v>44130.870833333334</v>
      </c>
      <c r="D8981">
        <v>3</v>
      </c>
      <c r="E8981">
        <v>2</v>
      </c>
      <c r="F8981" t="s">
        <v>26</v>
      </c>
      <c r="G8981">
        <v>4</v>
      </c>
      <c r="H8981">
        <v>70.585939999999994</v>
      </c>
      <c r="I8981">
        <v>64.257810000000006</v>
      </c>
      <c r="J8981">
        <v>2.6484380000000001</v>
      </c>
      <c r="K8981">
        <v>94.039060000000006</v>
      </c>
      <c r="L8981" s="3">
        <v>44130.622916666667</v>
      </c>
      <c r="M8981">
        <v>17.18</v>
      </c>
      <c r="N8981" t="s">
        <v>28</v>
      </c>
      <c r="P8981">
        <f>(C8981-Key!$B$1)*24</f>
        <v>5.8500000000349246</v>
      </c>
      <c r="Q8981">
        <f>(Key!$B$2-'17.1'!C8981)*24</f>
        <v>-2.9000000000232831</v>
      </c>
      <c r="R8981" s="3">
        <f>C8981-(M8981-Key!$B$5)/(24*Key!$B$6)</f>
        <v>44130.857018518516</v>
      </c>
      <c r="S8981">
        <f>M8981-Key!$B$5</f>
        <v>14.92</v>
      </c>
      <c r="T8981" s="2">
        <f t="shared" si="700"/>
        <v>44129.868055555555</v>
      </c>
      <c r="U8981" t="str">
        <f t="shared" si="701"/>
        <v>10-25-2020 20:50</v>
      </c>
      <c r="V8981">
        <f>IFERROR(IF(W8981=Z8981,VLOOKUP($U8981,[1]C8842!$G$2:$M$145,3,FALSE),0),0)</f>
        <v>0</v>
      </c>
      <c r="W8981">
        <f>VLOOKUP(RIGHT($V$1,5),Key!$A$9:$B$14,2,FALSE)</f>
        <v>10.199999999999999</v>
      </c>
      <c r="X8981">
        <f t="shared" si="704"/>
        <v>0</v>
      </c>
      <c r="Y8981">
        <f>VLOOKUP(RIGHT($X$1,5),Key!$A$9:$B$14,2,FALSE)</f>
        <v>3.7</v>
      </c>
      <c r="Z8981">
        <f t="shared" si="702"/>
        <v>10.199999999999999</v>
      </c>
      <c r="AA8981">
        <f t="shared" si="703"/>
        <v>0</v>
      </c>
    </row>
    <row r="8982" spans="1:27" x14ac:dyDescent="0.3">
      <c r="A8982">
        <v>100067</v>
      </c>
      <c r="B8982">
        <v>230922</v>
      </c>
      <c r="C8982" s="3">
        <v>44130.870833333334</v>
      </c>
      <c r="D8982">
        <v>0</v>
      </c>
      <c r="E8982">
        <v>2</v>
      </c>
      <c r="F8982" t="s">
        <v>25</v>
      </c>
      <c r="G8982">
        <v>4</v>
      </c>
      <c r="H8982">
        <v>57.21875</v>
      </c>
      <c r="I8982">
        <v>70.597660000000005</v>
      </c>
      <c r="J8982">
        <v>3.5625</v>
      </c>
      <c r="K8982">
        <v>46.019530000000003</v>
      </c>
      <c r="L8982" s="3">
        <v>44130.622916666667</v>
      </c>
      <c r="M8982">
        <v>17.18</v>
      </c>
      <c r="N8982" t="s">
        <v>28</v>
      </c>
      <c r="P8982">
        <f>(C8982-Key!$B$1)*24</f>
        <v>5.8500000000349246</v>
      </c>
      <c r="Q8982">
        <f>(Key!$B$2-'17.1'!C8982)*24</f>
        <v>-2.9000000000232831</v>
      </c>
      <c r="R8982" s="3">
        <f>C8982-(M8982-Key!$B$5)/(24*Key!$B$6)</f>
        <v>44130.857018518516</v>
      </c>
      <c r="S8982">
        <f>M8982-Key!$B$5</f>
        <v>14.92</v>
      </c>
      <c r="T8982" s="2">
        <f t="shared" si="700"/>
        <v>44129.868055555555</v>
      </c>
      <c r="U8982" t="str">
        <f t="shared" si="701"/>
        <v>10-25-2020 20:50</v>
      </c>
      <c r="V8982">
        <f>IFERROR(IF(W8982=Z8982,VLOOKUP($U8982,[1]C8842!$G$2:$M$145,3,FALSE),0),0)</f>
        <v>0</v>
      </c>
      <c r="W8982">
        <f>VLOOKUP(RIGHT($V$1,5),Key!$A$9:$B$14,2,FALSE)</f>
        <v>10.199999999999999</v>
      </c>
      <c r="X8982">
        <f t="shared" si="704"/>
        <v>0</v>
      </c>
      <c r="Y8982">
        <f>VLOOKUP(RIGHT($X$1,5),Key!$A$9:$B$14,2,FALSE)</f>
        <v>3.7</v>
      </c>
      <c r="Z8982">
        <f t="shared" si="702"/>
        <v>10.199999999999999</v>
      </c>
      <c r="AA8982">
        <f t="shared" si="703"/>
        <v>0</v>
      </c>
    </row>
    <row r="8983" spans="1:27" x14ac:dyDescent="0.3">
      <c r="A8983">
        <v>100067</v>
      </c>
      <c r="B8983">
        <v>230922</v>
      </c>
      <c r="C8983" s="3">
        <v>44130.870833333334</v>
      </c>
      <c r="D8983">
        <v>3</v>
      </c>
      <c r="E8983">
        <v>2</v>
      </c>
      <c r="F8983" t="s">
        <v>26</v>
      </c>
      <c r="G8983">
        <v>1</v>
      </c>
      <c r="H8983">
        <v>78.996089999999995</v>
      </c>
      <c r="I8983">
        <v>19.203130000000002</v>
      </c>
      <c r="J8983">
        <v>0.84765630000000003</v>
      </c>
      <c r="K8983">
        <v>94.039060000000006</v>
      </c>
      <c r="L8983" s="3">
        <v>44130.622916666667</v>
      </c>
      <c r="M8983">
        <v>17.18</v>
      </c>
      <c r="N8983" t="s">
        <v>28</v>
      </c>
      <c r="P8983">
        <f>(C8983-Key!$B$1)*24</f>
        <v>5.8500000000349246</v>
      </c>
      <c r="Q8983">
        <f>(Key!$B$2-'17.1'!C8983)*24</f>
        <v>-2.9000000000232831</v>
      </c>
      <c r="R8983" s="3">
        <f>C8983-(M8983-Key!$B$5)/(24*Key!$B$6)</f>
        <v>44130.857018518516</v>
      </c>
      <c r="S8983">
        <f>M8983-Key!$B$5</f>
        <v>14.92</v>
      </c>
      <c r="T8983" s="2">
        <f t="shared" si="700"/>
        <v>44129.868055555555</v>
      </c>
      <c r="U8983" t="str">
        <f t="shared" si="701"/>
        <v>10-25-2020 20:50</v>
      </c>
      <c r="V8983">
        <f>IFERROR(IF(W8983=Z8983,VLOOKUP($U8983,[1]C8842!$G$2:$M$145,3,FALSE),0),0)</f>
        <v>0</v>
      </c>
      <c r="W8983">
        <f>VLOOKUP(RIGHT($V$1,5),Key!$A$9:$B$14,2,FALSE)</f>
        <v>10.199999999999999</v>
      </c>
      <c r="X8983">
        <f t="shared" si="704"/>
        <v>0</v>
      </c>
      <c r="Y8983">
        <f>VLOOKUP(RIGHT($X$1,5),Key!$A$9:$B$14,2,FALSE)</f>
        <v>3.7</v>
      </c>
      <c r="Z8983">
        <f t="shared" si="702"/>
        <v>10.199999999999999</v>
      </c>
      <c r="AA8983">
        <f t="shared" si="703"/>
        <v>0</v>
      </c>
    </row>
    <row r="8984" spans="1:27" x14ac:dyDescent="0.3">
      <c r="A8984">
        <v>100067</v>
      </c>
      <c r="B8984">
        <v>230922</v>
      </c>
      <c r="C8984" s="3">
        <v>44130.870833333334</v>
      </c>
      <c r="D8984">
        <v>3</v>
      </c>
      <c r="E8984">
        <v>2</v>
      </c>
      <c r="F8984" t="s">
        <v>26</v>
      </c>
      <c r="G8984">
        <v>1</v>
      </c>
      <c r="H8984">
        <v>82.0625</v>
      </c>
      <c r="I8984">
        <v>19.914059999999999</v>
      </c>
      <c r="J8984">
        <v>0.83984380000000003</v>
      </c>
      <c r="K8984">
        <v>94.039060000000006</v>
      </c>
      <c r="L8984" s="3">
        <v>44130.622916666667</v>
      </c>
      <c r="M8984">
        <v>17.18</v>
      </c>
      <c r="N8984" t="s">
        <v>28</v>
      </c>
      <c r="P8984">
        <f>(C8984-Key!$B$1)*24</f>
        <v>5.8500000000349246</v>
      </c>
      <c r="Q8984">
        <f>(Key!$B$2-'17.1'!C8984)*24</f>
        <v>-2.9000000000232831</v>
      </c>
      <c r="R8984" s="3">
        <f>C8984-(M8984-Key!$B$5)/(24*Key!$B$6)</f>
        <v>44130.857018518516</v>
      </c>
      <c r="S8984">
        <f>M8984-Key!$B$5</f>
        <v>14.92</v>
      </c>
      <c r="T8984" s="2">
        <f t="shared" si="700"/>
        <v>44129.868055555555</v>
      </c>
      <c r="U8984" t="str">
        <f t="shared" si="701"/>
        <v>10-25-2020 20:50</v>
      </c>
      <c r="V8984">
        <f>IFERROR(IF(W8984=Z8984,VLOOKUP($U8984,[1]C8842!$G$2:$M$145,3,FALSE),0),0)</f>
        <v>0</v>
      </c>
      <c r="W8984">
        <f>VLOOKUP(RIGHT($V$1,5),Key!$A$9:$B$14,2,FALSE)</f>
        <v>10.199999999999999</v>
      </c>
      <c r="X8984">
        <f t="shared" si="704"/>
        <v>0</v>
      </c>
      <c r="Y8984">
        <f>VLOOKUP(RIGHT($X$1,5),Key!$A$9:$B$14,2,FALSE)</f>
        <v>3.7</v>
      </c>
      <c r="Z8984">
        <f t="shared" si="702"/>
        <v>10.199999999999999</v>
      </c>
      <c r="AA8984">
        <f t="shared" si="703"/>
        <v>0</v>
      </c>
    </row>
    <row r="8985" spans="1:27" x14ac:dyDescent="0.3">
      <c r="A8985">
        <v>100067</v>
      </c>
      <c r="B8985">
        <v>230922</v>
      </c>
      <c r="C8985" s="3">
        <v>44130.870833333334</v>
      </c>
      <c r="D8985">
        <v>2</v>
      </c>
      <c r="E8985">
        <v>1</v>
      </c>
      <c r="F8985" t="s">
        <v>26</v>
      </c>
      <c r="G8985">
        <v>1</v>
      </c>
      <c r="H8985">
        <v>69.601560000000006</v>
      </c>
      <c r="I8985">
        <v>18.01953</v>
      </c>
      <c r="J8985">
        <v>0.91796880000000003</v>
      </c>
      <c r="K8985">
        <v>80.03125</v>
      </c>
      <c r="L8985" s="3">
        <v>44130.622916666667</v>
      </c>
      <c r="M8985">
        <v>17.18</v>
      </c>
      <c r="N8985" t="s">
        <v>28</v>
      </c>
      <c r="P8985">
        <f>(C8985-Key!$B$1)*24</f>
        <v>5.8500000000349246</v>
      </c>
      <c r="Q8985">
        <f>(Key!$B$2-'17.1'!C8985)*24</f>
        <v>-2.9000000000232831</v>
      </c>
      <c r="R8985" s="3">
        <f>C8985-(M8985-Key!$B$5)/(24*Key!$B$6)</f>
        <v>44130.857018518516</v>
      </c>
      <c r="S8985">
        <f>M8985-Key!$B$5</f>
        <v>14.92</v>
      </c>
      <c r="T8985" s="2">
        <f t="shared" si="700"/>
        <v>44129.868055555555</v>
      </c>
      <c r="U8985" t="str">
        <f t="shared" si="701"/>
        <v>10-25-2020 20:50</v>
      </c>
      <c r="V8985">
        <f>IFERROR(IF(W8985=Z8985,VLOOKUP($U8985,[1]C8842!$G$2:$M$145,3,FALSE),0),0)</f>
        <v>0</v>
      </c>
      <c r="W8985">
        <f>VLOOKUP(RIGHT($V$1,5),Key!$A$9:$B$14,2,FALSE)</f>
        <v>10.199999999999999</v>
      </c>
      <c r="X8985">
        <f t="shared" si="704"/>
        <v>0</v>
      </c>
      <c r="Y8985">
        <f>VLOOKUP(RIGHT($X$1,5),Key!$A$9:$B$14,2,FALSE)</f>
        <v>3.7</v>
      </c>
      <c r="Z8985">
        <f t="shared" si="702"/>
        <v>10.199999999999999</v>
      </c>
      <c r="AA8985">
        <f t="shared" si="703"/>
        <v>0</v>
      </c>
    </row>
    <row r="8986" spans="1:27" x14ac:dyDescent="0.3">
      <c r="A8986">
        <v>100067</v>
      </c>
      <c r="B8986">
        <v>230922</v>
      </c>
      <c r="C8986" s="3">
        <v>44130.870833333334</v>
      </c>
      <c r="D8986">
        <v>0</v>
      </c>
      <c r="E8986">
        <v>2</v>
      </c>
      <c r="F8986" t="s">
        <v>25</v>
      </c>
      <c r="G8986">
        <v>1</v>
      </c>
      <c r="H8986">
        <v>55.554690000000001</v>
      </c>
      <c r="I8986">
        <v>18.382809999999999</v>
      </c>
      <c r="J8986">
        <v>1.167969</v>
      </c>
      <c r="K8986">
        <v>47.019530000000003</v>
      </c>
      <c r="L8986" s="3">
        <v>44130.622916666667</v>
      </c>
      <c r="M8986">
        <v>17.18</v>
      </c>
      <c r="N8986" t="s">
        <v>28</v>
      </c>
      <c r="P8986">
        <f>(C8986-Key!$B$1)*24</f>
        <v>5.8500000000349246</v>
      </c>
      <c r="Q8986">
        <f>(Key!$B$2-'17.1'!C8986)*24</f>
        <v>-2.9000000000232831</v>
      </c>
      <c r="R8986" s="3">
        <f>C8986-(M8986-Key!$B$5)/(24*Key!$B$6)</f>
        <v>44130.857018518516</v>
      </c>
      <c r="S8986">
        <f>M8986-Key!$B$5</f>
        <v>14.92</v>
      </c>
      <c r="T8986" s="2">
        <f t="shared" si="700"/>
        <v>44129.868055555555</v>
      </c>
      <c r="U8986" t="str">
        <f t="shared" si="701"/>
        <v>10-25-2020 20:50</v>
      </c>
      <c r="V8986">
        <f>IFERROR(IF(W8986=Z8986,VLOOKUP($U8986,[1]C8842!$G$2:$M$145,3,FALSE),0),0)</f>
        <v>0</v>
      </c>
      <c r="W8986">
        <f>VLOOKUP(RIGHT($V$1,5),Key!$A$9:$B$14,2,FALSE)</f>
        <v>10.199999999999999</v>
      </c>
      <c r="X8986">
        <f t="shared" si="704"/>
        <v>0</v>
      </c>
      <c r="Y8986">
        <f>VLOOKUP(RIGHT($X$1,5),Key!$A$9:$B$14,2,FALSE)</f>
        <v>3.7</v>
      </c>
      <c r="Z8986">
        <f t="shared" si="702"/>
        <v>10.199999999999999</v>
      </c>
      <c r="AA8986">
        <f t="shared" si="703"/>
        <v>0</v>
      </c>
    </row>
    <row r="8987" spans="1:27" x14ac:dyDescent="0.3">
      <c r="A8987">
        <v>100067</v>
      </c>
      <c r="B8987">
        <v>230922</v>
      </c>
      <c r="C8987" s="3">
        <v>44130.870833333334</v>
      </c>
      <c r="D8987">
        <v>2</v>
      </c>
      <c r="E8987">
        <v>1</v>
      </c>
      <c r="F8987" t="s">
        <v>26</v>
      </c>
      <c r="G8987">
        <v>1</v>
      </c>
      <c r="H8987">
        <v>74.992189999999994</v>
      </c>
      <c r="I8987">
        <v>15.25</v>
      </c>
      <c r="J8987">
        <v>0.75390630000000003</v>
      </c>
      <c r="K8987">
        <v>82.035160000000005</v>
      </c>
      <c r="L8987" s="3">
        <v>44130.622916666667</v>
      </c>
      <c r="M8987">
        <v>17.18</v>
      </c>
      <c r="N8987" t="s">
        <v>28</v>
      </c>
      <c r="P8987">
        <f>(C8987-Key!$B$1)*24</f>
        <v>5.8500000000349246</v>
      </c>
      <c r="Q8987">
        <f>(Key!$B$2-'17.1'!C8987)*24</f>
        <v>-2.9000000000232831</v>
      </c>
      <c r="R8987" s="3">
        <f>C8987-(M8987-Key!$B$5)/(24*Key!$B$6)</f>
        <v>44130.857018518516</v>
      </c>
      <c r="S8987">
        <f>M8987-Key!$B$5</f>
        <v>14.92</v>
      </c>
      <c r="T8987" s="2">
        <f t="shared" si="700"/>
        <v>44129.868055555555</v>
      </c>
      <c r="U8987" t="str">
        <f t="shared" si="701"/>
        <v>10-25-2020 20:50</v>
      </c>
      <c r="V8987">
        <f>IFERROR(IF(W8987=Z8987,VLOOKUP($U8987,[1]C8842!$G$2:$M$145,3,FALSE),0),0)</f>
        <v>0</v>
      </c>
      <c r="W8987">
        <f>VLOOKUP(RIGHT($V$1,5),Key!$A$9:$B$14,2,FALSE)</f>
        <v>10.199999999999999</v>
      </c>
      <c r="X8987">
        <f t="shared" si="704"/>
        <v>0</v>
      </c>
      <c r="Y8987">
        <f>VLOOKUP(RIGHT($X$1,5),Key!$A$9:$B$14,2,FALSE)</f>
        <v>3.7</v>
      </c>
      <c r="Z8987">
        <f t="shared" si="702"/>
        <v>10.199999999999999</v>
      </c>
      <c r="AA8987">
        <f t="shared" si="703"/>
        <v>0</v>
      </c>
    </row>
    <row r="8988" spans="1:27" x14ac:dyDescent="0.3">
      <c r="A8988">
        <v>100067</v>
      </c>
      <c r="B8988">
        <v>230922</v>
      </c>
      <c r="C8988" s="3">
        <v>44130.870833333334</v>
      </c>
      <c r="D8988">
        <v>0</v>
      </c>
      <c r="E8988">
        <v>2</v>
      </c>
      <c r="F8988" t="s">
        <v>25</v>
      </c>
      <c r="G8988">
        <v>1</v>
      </c>
      <c r="H8988">
        <v>65.164060000000006</v>
      </c>
      <c r="I8988">
        <v>19.25</v>
      </c>
      <c r="J8988">
        <v>1.027344</v>
      </c>
      <c r="K8988">
        <v>46.019530000000003</v>
      </c>
      <c r="L8988" s="3">
        <v>44130.622916666667</v>
      </c>
      <c r="M8988">
        <v>17.18</v>
      </c>
      <c r="N8988" t="s">
        <v>28</v>
      </c>
      <c r="P8988">
        <f>(C8988-Key!$B$1)*24</f>
        <v>5.8500000000349246</v>
      </c>
      <c r="Q8988">
        <f>(Key!$B$2-'17.1'!C8988)*24</f>
        <v>-2.9000000000232831</v>
      </c>
      <c r="R8988" s="3">
        <f>C8988-(M8988-Key!$B$5)/(24*Key!$B$6)</f>
        <v>44130.857018518516</v>
      </c>
      <c r="S8988">
        <f>M8988-Key!$B$5</f>
        <v>14.92</v>
      </c>
      <c r="T8988" s="2">
        <f t="shared" si="700"/>
        <v>44129.868055555555</v>
      </c>
      <c r="U8988" t="str">
        <f t="shared" si="701"/>
        <v>10-25-2020 20:50</v>
      </c>
      <c r="V8988">
        <f>IFERROR(IF(W8988=Z8988,VLOOKUP($U8988,[1]C8842!$G$2:$M$145,3,FALSE),0),0)</f>
        <v>0</v>
      </c>
      <c r="W8988">
        <f>VLOOKUP(RIGHT($V$1,5),Key!$A$9:$B$14,2,FALSE)</f>
        <v>10.199999999999999</v>
      </c>
      <c r="X8988">
        <f t="shared" si="704"/>
        <v>0</v>
      </c>
      <c r="Y8988">
        <f>VLOOKUP(RIGHT($X$1,5),Key!$A$9:$B$14,2,FALSE)</f>
        <v>3.7</v>
      </c>
      <c r="Z8988">
        <f t="shared" si="702"/>
        <v>10.199999999999999</v>
      </c>
      <c r="AA8988">
        <f t="shared" si="703"/>
        <v>0</v>
      </c>
    </row>
    <row r="8989" spans="1:27" x14ac:dyDescent="0.3">
      <c r="A8989">
        <v>100067</v>
      </c>
      <c r="B8989">
        <v>230922</v>
      </c>
      <c r="C8989" s="3">
        <v>44130.871527777781</v>
      </c>
      <c r="D8989">
        <v>0</v>
      </c>
      <c r="E8989">
        <v>2</v>
      </c>
      <c r="F8989" t="s">
        <v>25</v>
      </c>
      <c r="G8989">
        <v>2</v>
      </c>
      <c r="H8989">
        <v>67.8125</v>
      </c>
      <c r="I8989">
        <v>20.023440000000001</v>
      </c>
      <c r="J8989">
        <v>1.019531</v>
      </c>
      <c r="K8989">
        <v>48.019530000000003</v>
      </c>
      <c r="L8989" s="3">
        <v>44130.622916666667</v>
      </c>
      <c r="M8989">
        <v>17.18</v>
      </c>
      <c r="N8989" t="s">
        <v>28</v>
      </c>
      <c r="P8989">
        <f>(C8989-Key!$B$1)*24</f>
        <v>5.8666666667559184</v>
      </c>
      <c r="Q8989">
        <f>(Key!$B$2-'17.1'!C8989)*24</f>
        <v>-2.9166666667442769</v>
      </c>
      <c r="R8989" s="3">
        <f>C8989-(M8989-Key!$B$5)/(24*Key!$B$6)</f>
        <v>44130.857712962963</v>
      </c>
      <c r="S8989">
        <f>M8989-Key!$B$5</f>
        <v>14.92</v>
      </c>
      <c r="T8989" s="2">
        <f t="shared" si="700"/>
        <v>44129.875</v>
      </c>
      <c r="U8989" t="str">
        <f t="shared" si="701"/>
        <v>10-25-2020 21:00</v>
      </c>
      <c r="V8989">
        <f>IFERROR(IF(W8989=Z8989,VLOOKUP($U8989,[1]C8842!$G$2:$M$145,3,FALSE),0),0)</f>
        <v>0</v>
      </c>
      <c r="W8989">
        <f>VLOOKUP(RIGHT($V$1,5),Key!$A$9:$B$14,2,FALSE)</f>
        <v>10.199999999999999</v>
      </c>
      <c r="X8989">
        <f t="shared" si="704"/>
        <v>0</v>
      </c>
      <c r="Y8989">
        <f>VLOOKUP(RIGHT($X$1,5),Key!$A$9:$B$14,2,FALSE)</f>
        <v>3.7</v>
      </c>
      <c r="Z8989">
        <f t="shared" si="702"/>
        <v>10.199999999999999</v>
      </c>
      <c r="AA8989">
        <f t="shared" si="703"/>
        <v>0</v>
      </c>
    </row>
    <row r="8990" spans="1:27" x14ac:dyDescent="0.3">
      <c r="A8990">
        <v>100067</v>
      </c>
      <c r="B8990">
        <v>230922</v>
      </c>
      <c r="C8990" s="3">
        <v>44130.871527777781</v>
      </c>
      <c r="D8990">
        <v>1</v>
      </c>
      <c r="E8990">
        <v>1</v>
      </c>
      <c r="F8990" t="s">
        <v>25</v>
      </c>
      <c r="G8990">
        <v>1</v>
      </c>
      <c r="H8990">
        <v>65.859380000000002</v>
      </c>
      <c r="I8990">
        <v>14.367190000000001</v>
      </c>
      <c r="J8990">
        <v>0.8203125</v>
      </c>
      <c r="K8990">
        <v>60.023440000000001</v>
      </c>
      <c r="L8990" s="3">
        <v>44130.622916666667</v>
      </c>
      <c r="M8990">
        <v>17.18</v>
      </c>
      <c r="N8990" t="s">
        <v>28</v>
      </c>
      <c r="P8990">
        <f>(C8990-Key!$B$1)*24</f>
        <v>5.8666666667559184</v>
      </c>
      <c r="Q8990">
        <f>(Key!$B$2-'17.1'!C8990)*24</f>
        <v>-2.9166666667442769</v>
      </c>
      <c r="R8990" s="3">
        <f>C8990-(M8990-Key!$B$5)/(24*Key!$B$6)</f>
        <v>44130.857712962963</v>
      </c>
      <c r="S8990">
        <f>M8990-Key!$B$5</f>
        <v>14.92</v>
      </c>
      <c r="T8990" s="2">
        <f t="shared" si="700"/>
        <v>44129.875</v>
      </c>
      <c r="U8990" t="str">
        <f t="shared" si="701"/>
        <v>10-25-2020 21:00</v>
      </c>
      <c r="V8990">
        <f>IFERROR(IF(W8990=Z8990,VLOOKUP($U8990,[1]C8842!$G$2:$M$145,3,FALSE),0),0)</f>
        <v>0</v>
      </c>
      <c r="W8990">
        <f>VLOOKUP(RIGHT($V$1,5),Key!$A$9:$B$14,2,FALSE)</f>
        <v>10.199999999999999</v>
      </c>
      <c r="X8990">
        <f t="shared" si="704"/>
        <v>0</v>
      </c>
      <c r="Y8990">
        <f>VLOOKUP(RIGHT($X$1,5),Key!$A$9:$B$14,2,FALSE)</f>
        <v>3.7</v>
      </c>
      <c r="Z8990">
        <f t="shared" si="702"/>
        <v>10.199999999999999</v>
      </c>
      <c r="AA8990">
        <f t="shared" si="703"/>
        <v>0</v>
      </c>
    </row>
    <row r="8991" spans="1:27" x14ac:dyDescent="0.3">
      <c r="A8991">
        <v>100067</v>
      </c>
      <c r="B8991">
        <v>230922</v>
      </c>
      <c r="C8991" s="3">
        <v>44130.871527777781</v>
      </c>
      <c r="D8991">
        <v>1</v>
      </c>
      <c r="E8991">
        <v>1</v>
      </c>
      <c r="F8991" t="s">
        <v>25</v>
      </c>
      <c r="G8991">
        <v>1</v>
      </c>
      <c r="H8991">
        <v>69.261719999999997</v>
      </c>
      <c r="I8991">
        <v>16.046880000000002</v>
      </c>
      <c r="J8991">
        <v>0.84375</v>
      </c>
      <c r="K8991">
        <v>57.023440000000001</v>
      </c>
      <c r="L8991" s="3">
        <v>44130.622916666667</v>
      </c>
      <c r="M8991">
        <v>17.18</v>
      </c>
      <c r="N8991" t="s">
        <v>28</v>
      </c>
      <c r="P8991">
        <f>(C8991-Key!$B$1)*24</f>
        <v>5.8666666667559184</v>
      </c>
      <c r="Q8991">
        <f>(Key!$B$2-'17.1'!C8991)*24</f>
        <v>-2.9166666667442769</v>
      </c>
      <c r="R8991" s="3">
        <f>C8991-(M8991-Key!$B$5)/(24*Key!$B$6)</f>
        <v>44130.857712962963</v>
      </c>
      <c r="S8991">
        <f>M8991-Key!$B$5</f>
        <v>14.92</v>
      </c>
      <c r="T8991" s="2">
        <f t="shared" si="700"/>
        <v>44129.875</v>
      </c>
      <c r="U8991" t="str">
        <f t="shared" si="701"/>
        <v>10-25-2020 21:00</v>
      </c>
      <c r="V8991">
        <f>IFERROR(IF(W8991=Z8991,VLOOKUP($U8991,[1]C8842!$G$2:$M$145,3,FALSE),0),0)</f>
        <v>0</v>
      </c>
      <c r="W8991">
        <f>VLOOKUP(RIGHT($V$1,5),Key!$A$9:$B$14,2,FALSE)</f>
        <v>10.199999999999999</v>
      </c>
      <c r="X8991">
        <f t="shared" si="704"/>
        <v>0</v>
      </c>
      <c r="Y8991">
        <f>VLOOKUP(RIGHT($X$1,5),Key!$A$9:$B$14,2,FALSE)</f>
        <v>3.7</v>
      </c>
      <c r="Z8991">
        <f t="shared" si="702"/>
        <v>10.199999999999999</v>
      </c>
      <c r="AA8991">
        <f t="shared" si="703"/>
        <v>0</v>
      </c>
    </row>
    <row r="8992" spans="1:27" x14ac:dyDescent="0.3">
      <c r="A8992">
        <v>100067</v>
      </c>
      <c r="B8992">
        <v>230922</v>
      </c>
      <c r="C8992" s="3">
        <v>44130.871527777781</v>
      </c>
      <c r="D8992">
        <v>0</v>
      </c>
      <c r="E8992">
        <v>2</v>
      </c>
      <c r="F8992" t="s">
        <v>25</v>
      </c>
      <c r="G8992">
        <v>1</v>
      </c>
      <c r="H8992">
        <v>62.953130000000002</v>
      </c>
      <c r="I8992">
        <v>16.367190000000001</v>
      </c>
      <c r="J8992">
        <v>0.9453125</v>
      </c>
      <c r="K8992">
        <v>46.019530000000003</v>
      </c>
      <c r="L8992" s="3">
        <v>44130.622916666667</v>
      </c>
      <c r="M8992">
        <v>17.18</v>
      </c>
      <c r="N8992" t="s">
        <v>28</v>
      </c>
      <c r="P8992">
        <f>(C8992-Key!$B$1)*24</f>
        <v>5.8666666667559184</v>
      </c>
      <c r="Q8992">
        <f>(Key!$B$2-'17.1'!C8992)*24</f>
        <v>-2.9166666667442769</v>
      </c>
      <c r="R8992" s="3">
        <f>C8992-(M8992-Key!$B$5)/(24*Key!$B$6)</f>
        <v>44130.857712962963</v>
      </c>
      <c r="S8992">
        <f>M8992-Key!$B$5</f>
        <v>14.92</v>
      </c>
      <c r="T8992" s="2">
        <f t="shared" si="700"/>
        <v>44129.875</v>
      </c>
      <c r="U8992" t="str">
        <f t="shared" si="701"/>
        <v>10-25-2020 21:00</v>
      </c>
      <c r="V8992">
        <f>IFERROR(IF(W8992=Z8992,VLOOKUP($U8992,[1]C8842!$G$2:$M$145,3,FALSE),0),0)</f>
        <v>0</v>
      </c>
      <c r="W8992">
        <f>VLOOKUP(RIGHT($V$1,5),Key!$A$9:$B$14,2,FALSE)</f>
        <v>10.199999999999999</v>
      </c>
      <c r="X8992">
        <f t="shared" si="704"/>
        <v>0</v>
      </c>
      <c r="Y8992">
        <f>VLOOKUP(RIGHT($X$1,5),Key!$A$9:$B$14,2,FALSE)</f>
        <v>3.7</v>
      </c>
      <c r="Z8992">
        <f t="shared" si="702"/>
        <v>10.199999999999999</v>
      </c>
      <c r="AA8992">
        <f t="shared" si="703"/>
        <v>0</v>
      </c>
    </row>
    <row r="8993" spans="1:27" x14ac:dyDescent="0.3">
      <c r="A8993">
        <v>100067</v>
      </c>
      <c r="B8993">
        <v>230922</v>
      </c>
      <c r="C8993" s="3">
        <v>44130.871527777781</v>
      </c>
      <c r="D8993">
        <v>3</v>
      </c>
      <c r="E8993">
        <v>2</v>
      </c>
      <c r="F8993" t="s">
        <v>26</v>
      </c>
      <c r="G8993">
        <v>4</v>
      </c>
      <c r="H8993">
        <v>63.011719999999997</v>
      </c>
      <c r="I8993">
        <v>77.421880000000002</v>
      </c>
      <c r="J8993">
        <v>3.5234380000000001</v>
      </c>
      <c r="K8993">
        <v>94.039060000000006</v>
      </c>
      <c r="L8993" s="3">
        <v>44130.622916666667</v>
      </c>
      <c r="M8993">
        <v>17.18</v>
      </c>
      <c r="N8993" t="s">
        <v>28</v>
      </c>
      <c r="P8993">
        <f>(C8993-Key!$B$1)*24</f>
        <v>5.8666666667559184</v>
      </c>
      <c r="Q8993">
        <f>(Key!$B$2-'17.1'!C8993)*24</f>
        <v>-2.9166666667442769</v>
      </c>
      <c r="R8993" s="3">
        <f>C8993-(M8993-Key!$B$5)/(24*Key!$B$6)</f>
        <v>44130.857712962963</v>
      </c>
      <c r="S8993">
        <f>M8993-Key!$B$5</f>
        <v>14.92</v>
      </c>
      <c r="T8993" s="2">
        <f t="shared" si="700"/>
        <v>44129.875</v>
      </c>
      <c r="U8993" t="str">
        <f t="shared" si="701"/>
        <v>10-25-2020 21:00</v>
      </c>
      <c r="V8993">
        <f>IFERROR(IF(W8993=Z8993,VLOOKUP($U8993,[1]C8842!$G$2:$M$145,3,FALSE),0),0)</f>
        <v>0</v>
      </c>
      <c r="W8993">
        <f>VLOOKUP(RIGHT($V$1,5),Key!$A$9:$B$14,2,FALSE)</f>
        <v>10.199999999999999</v>
      </c>
      <c r="X8993">
        <f t="shared" si="704"/>
        <v>0</v>
      </c>
      <c r="Y8993">
        <f>VLOOKUP(RIGHT($X$1,5),Key!$A$9:$B$14,2,FALSE)</f>
        <v>3.7</v>
      </c>
      <c r="Z8993">
        <f t="shared" si="702"/>
        <v>10.199999999999999</v>
      </c>
      <c r="AA8993">
        <f t="shared" si="703"/>
        <v>0</v>
      </c>
    </row>
    <row r="8994" spans="1:27" x14ac:dyDescent="0.3">
      <c r="A8994">
        <v>100067</v>
      </c>
      <c r="B8994">
        <v>230922</v>
      </c>
      <c r="C8994" s="3">
        <v>44130.871527777781</v>
      </c>
      <c r="D8994">
        <v>2</v>
      </c>
      <c r="E8994">
        <v>1</v>
      </c>
      <c r="F8994" t="s">
        <v>26</v>
      </c>
      <c r="G8994">
        <v>1</v>
      </c>
      <c r="H8994">
        <v>68.664060000000006</v>
      </c>
      <c r="I8994">
        <v>18.429690000000001</v>
      </c>
      <c r="J8994">
        <v>0.9453125</v>
      </c>
      <c r="K8994">
        <v>84.035160000000005</v>
      </c>
      <c r="L8994" s="3">
        <v>44130.622916666667</v>
      </c>
      <c r="M8994">
        <v>17.18</v>
      </c>
      <c r="N8994" t="s">
        <v>28</v>
      </c>
      <c r="P8994">
        <f>(C8994-Key!$B$1)*24</f>
        <v>5.8666666667559184</v>
      </c>
      <c r="Q8994">
        <f>(Key!$B$2-'17.1'!C8994)*24</f>
        <v>-2.9166666667442769</v>
      </c>
      <c r="R8994" s="3">
        <f>C8994-(M8994-Key!$B$5)/(24*Key!$B$6)</f>
        <v>44130.857712962963</v>
      </c>
      <c r="S8994">
        <f>M8994-Key!$B$5</f>
        <v>14.92</v>
      </c>
      <c r="T8994" s="2">
        <f t="shared" si="700"/>
        <v>44129.875</v>
      </c>
      <c r="U8994" t="str">
        <f t="shared" si="701"/>
        <v>10-25-2020 21:00</v>
      </c>
      <c r="V8994">
        <f>IFERROR(IF(W8994=Z8994,VLOOKUP($U8994,[1]C8842!$G$2:$M$145,3,FALSE),0),0)</f>
        <v>0</v>
      </c>
      <c r="W8994">
        <f>VLOOKUP(RIGHT($V$1,5),Key!$A$9:$B$14,2,FALSE)</f>
        <v>10.199999999999999</v>
      </c>
      <c r="X8994">
        <f t="shared" si="704"/>
        <v>0</v>
      </c>
      <c r="Y8994">
        <f>VLOOKUP(RIGHT($X$1,5),Key!$A$9:$B$14,2,FALSE)</f>
        <v>3.7</v>
      </c>
      <c r="Z8994">
        <f t="shared" si="702"/>
        <v>10.199999999999999</v>
      </c>
      <c r="AA8994">
        <f t="shared" si="703"/>
        <v>0</v>
      </c>
    </row>
    <row r="8995" spans="1:27" x14ac:dyDescent="0.3">
      <c r="A8995">
        <v>100067</v>
      </c>
      <c r="B8995">
        <v>230922</v>
      </c>
      <c r="C8995" s="3">
        <v>44130.871527777781</v>
      </c>
      <c r="D8995">
        <v>1</v>
      </c>
      <c r="E8995">
        <v>1</v>
      </c>
      <c r="F8995" t="s">
        <v>25</v>
      </c>
      <c r="G8995">
        <v>1</v>
      </c>
      <c r="H8995">
        <v>71.660160000000005</v>
      </c>
      <c r="I8995">
        <v>19.972660000000001</v>
      </c>
      <c r="J8995">
        <v>0.9609375</v>
      </c>
      <c r="K8995">
        <v>58.023440000000001</v>
      </c>
      <c r="L8995" s="3">
        <v>44130.622916666667</v>
      </c>
      <c r="M8995">
        <v>17.18</v>
      </c>
      <c r="N8995" t="s">
        <v>28</v>
      </c>
      <c r="P8995">
        <f>(C8995-Key!$B$1)*24</f>
        <v>5.8666666667559184</v>
      </c>
      <c r="Q8995">
        <f>(Key!$B$2-'17.1'!C8995)*24</f>
        <v>-2.9166666667442769</v>
      </c>
      <c r="R8995" s="3">
        <f>C8995-(M8995-Key!$B$5)/(24*Key!$B$6)</f>
        <v>44130.857712962963</v>
      </c>
      <c r="S8995">
        <f>M8995-Key!$B$5</f>
        <v>14.92</v>
      </c>
      <c r="T8995" s="2">
        <f t="shared" si="700"/>
        <v>44129.875</v>
      </c>
      <c r="U8995" t="str">
        <f t="shared" si="701"/>
        <v>10-25-2020 21:00</v>
      </c>
      <c r="V8995">
        <f>IFERROR(IF(W8995=Z8995,VLOOKUP($U8995,[1]C8842!$G$2:$M$145,3,FALSE),0),0)</f>
        <v>0</v>
      </c>
      <c r="W8995">
        <f>VLOOKUP(RIGHT($V$1,5),Key!$A$9:$B$14,2,FALSE)</f>
        <v>10.199999999999999</v>
      </c>
      <c r="X8995">
        <f t="shared" si="704"/>
        <v>0</v>
      </c>
      <c r="Y8995">
        <f>VLOOKUP(RIGHT($X$1,5),Key!$A$9:$B$14,2,FALSE)</f>
        <v>3.7</v>
      </c>
      <c r="Z8995">
        <f t="shared" si="702"/>
        <v>10.199999999999999</v>
      </c>
      <c r="AA8995">
        <f t="shared" si="703"/>
        <v>0</v>
      </c>
    </row>
    <row r="8996" spans="1:27" x14ac:dyDescent="0.3">
      <c r="A8996">
        <v>100067</v>
      </c>
      <c r="B8996">
        <v>230922</v>
      </c>
      <c r="C8996" s="3">
        <v>44130.871527777781</v>
      </c>
      <c r="D8996">
        <v>2</v>
      </c>
      <c r="E8996">
        <v>1</v>
      </c>
      <c r="F8996" t="s">
        <v>26</v>
      </c>
      <c r="G8996">
        <v>1</v>
      </c>
      <c r="H8996">
        <v>71.261719999999997</v>
      </c>
      <c r="I8996">
        <v>16.554690000000001</v>
      </c>
      <c r="J8996">
        <v>0.83984380000000003</v>
      </c>
      <c r="K8996">
        <v>81.035160000000005</v>
      </c>
      <c r="L8996" s="3">
        <v>44130.622916666667</v>
      </c>
      <c r="M8996">
        <v>17.18</v>
      </c>
      <c r="N8996" t="s">
        <v>28</v>
      </c>
      <c r="P8996">
        <f>(C8996-Key!$B$1)*24</f>
        <v>5.8666666667559184</v>
      </c>
      <c r="Q8996">
        <f>(Key!$B$2-'17.1'!C8996)*24</f>
        <v>-2.9166666667442769</v>
      </c>
      <c r="R8996" s="3">
        <f>C8996-(M8996-Key!$B$5)/(24*Key!$B$6)</f>
        <v>44130.857712962963</v>
      </c>
      <c r="S8996">
        <f>M8996-Key!$B$5</f>
        <v>14.92</v>
      </c>
      <c r="T8996" s="2">
        <f t="shared" si="700"/>
        <v>44129.875</v>
      </c>
      <c r="U8996" t="str">
        <f t="shared" si="701"/>
        <v>10-25-2020 21:00</v>
      </c>
      <c r="V8996">
        <f>IFERROR(IF(W8996=Z8996,VLOOKUP($U8996,[1]C8842!$G$2:$M$145,3,FALSE),0),0)</f>
        <v>0</v>
      </c>
      <c r="W8996">
        <f>VLOOKUP(RIGHT($V$1,5),Key!$A$9:$B$14,2,FALSE)</f>
        <v>10.199999999999999</v>
      </c>
      <c r="X8996">
        <f t="shared" si="704"/>
        <v>0</v>
      </c>
      <c r="Y8996">
        <f>VLOOKUP(RIGHT($X$1,5),Key!$A$9:$B$14,2,FALSE)</f>
        <v>3.7</v>
      </c>
      <c r="Z8996">
        <f t="shared" si="702"/>
        <v>10.199999999999999</v>
      </c>
      <c r="AA8996">
        <f t="shared" si="703"/>
        <v>0</v>
      </c>
    </row>
    <row r="8997" spans="1:27" x14ac:dyDescent="0.3">
      <c r="A8997">
        <v>100067</v>
      </c>
      <c r="B8997">
        <v>230922</v>
      </c>
      <c r="C8997" s="3">
        <v>44130.871527777781</v>
      </c>
      <c r="D8997">
        <v>0</v>
      </c>
      <c r="E8997">
        <v>2</v>
      </c>
      <c r="F8997" t="s">
        <v>25</v>
      </c>
      <c r="G8997">
        <v>1</v>
      </c>
      <c r="H8997">
        <v>63.234380000000002</v>
      </c>
      <c r="I8997">
        <v>16.44922</v>
      </c>
      <c r="J8997">
        <v>0.94140630000000003</v>
      </c>
      <c r="K8997">
        <v>46.019530000000003</v>
      </c>
      <c r="L8997" s="3">
        <v>44130.622916666667</v>
      </c>
      <c r="M8997">
        <v>17.18</v>
      </c>
      <c r="N8997" t="s">
        <v>28</v>
      </c>
      <c r="P8997">
        <f>(C8997-Key!$B$1)*24</f>
        <v>5.8666666667559184</v>
      </c>
      <c r="Q8997">
        <f>(Key!$B$2-'17.1'!C8997)*24</f>
        <v>-2.9166666667442769</v>
      </c>
      <c r="R8997" s="3">
        <f>C8997-(M8997-Key!$B$5)/(24*Key!$B$6)</f>
        <v>44130.857712962963</v>
      </c>
      <c r="S8997">
        <f>M8997-Key!$B$5</f>
        <v>14.92</v>
      </c>
      <c r="T8997" s="2">
        <f t="shared" si="700"/>
        <v>44129.875</v>
      </c>
      <c r="U8997" t="str">
        <f t="shared" si="701"/>
        <v>10-25-2020 21:00</v>
      </c>
      <c r="V8997">
        <f>IFERROR(IF(W8997=Z8997,VLOOKUP($U8997,[1]C8842!$G$2:$M$145,3,FALSE),0),0)</f>
        <v>0</v>
      </c>
      <c r="W8997">
        <f>VLOOKUP(RIGHT($V$1,5),Key!$A$9:$B$14,2,FALSE)</f>
        <v>10.199999999999999</v>
      </c>
      <c r="X8997">
        <f t="shared" si="704"/>
        <v>0</v>
      </c>
      <c r="Y8997">
        <f>VLOOKUP(RIGHT($X$1,5),Key!$A$9:$B$14,2,FALSE)</f>
        <v>3.7</v>
      </c>
      <c r="Z8997">
        <f t="shared" si="702"/>
        <v>10.199999999999999</v>
      </c>
      <c r="AA8997">
        <f t="shared" si="703"/>
        <v>0</v>
      </c>
    </row>
    <row r="8998" spans="1:27" x14ac:dyDescent="0.3">
      <c r="A8998">
        <v>100067</v>
      </c>
      <c r="B8998">
        <v>230922</v>
      </c>
      <c r="C8998" s="3">
        <v>44130.871527777781</v>
      </c>
      <c r="D8998">
        <v>3</v>
      </c>
      <c r="E8998">
        <v>2</v>
      </c>
      <c r="F8998" t="s">
        <v>26</v>
      </c>
      <c r="G8998">
        <v>1</v>
      </c>
      <c r="H8998">
        <v>60.226559999999999</v>
      </c>
      <c r="I8998">
        <v>19.39453</v>
      </c>
      <c r="J8998">
        <v>1.121094</v>
      </c>
      <c r="K8998">
        <v>94.039060000000006</v>
      </c>
      <c r="L8998" s="3">
        <v>44130.622916666667</v>
      </c>
      <c r="M8998">
        <v>17.18</v>
      </c>
      <c r="N8998" t="s">
        <v>28</v>
      </c>
      <c r="P8998">
        <f>(C8998-Key!$B$1)*24</f>
        <v>5.8666666667559184</v>
      </c>
      <c r="Q8998">
        <f>(Key!$B$2-'17.1'!C8998)*24</f>
        <v>-2.9166666667442769</v>
      </c>
      <c r="R8998" s="3">
        <f>C8998-(M8998-Key!$B$5)/(24*Key!$B$6)</f>
        <v>44130.857712962963</v>
      </c>
      <c r="S8998">
        <f>M8998-Key!$B$5</f>
        <v>14.92</v>
      </c>
      <c r="T8998" s="2">
        <f t="shared" si="700"/>
        <v>44129.875</v>
      </c>
      <c r="U8998" t="str">
        <f t="shared" si="701"/>
        <v>10-25-2020 21:00</v>
      </c>
      <c r="V8998">
        <f>IFERROR(IF(W8998=Z8998,VLOOKUP($U8998,[1]C8842!$G$2:$M$145,3,FALSE),0),0)</f>
        <v>0</v>
      </c>
      <c r="W8998">
        <f>VLOOKUP(RIGHT($V$1,5),Key!$A$9:$B$14,2,FALSE)</f>
        <v>10.199999999999999</v>
      </c>
      <c r="X8998">
        <f t="shared" si="704"/>
        <v>0</v>
      </c>
      <c r="Y8998">
        <f>VLOOKUP(RIGHT($X$1,5),Key!$A$9:$B$14,2,FALSE)</f>
        <v>3.7</v>
      </c>
      <c r="Z8998">
        <f t="shared" si="702"/>
        <v>10.199999999999999</v>
      </c>
      <c r="AA8998">
        <f t="shared" si="703"/>
        <v>0</v>
      </c>
    </row>
    <row r="8999" spans="1:27" x14ac:dyDescent="0.3">
      <c r="A8999">
        <v>100067</v>
      </c>
      <c r="B8999">
        <v>230922</v>
      </c>
      <c r="C8999" s="3">
        <v>44130.871527777781</v>
      </c>
      <c r="D8999">
        <v>2</v>
      </c>
      <c r="E8999">
        <v>1</v>
      </c>
      <c r="F8999" t="s">
        <v>26</v>
      </c>
      <c r="G8999">
        <v>1</v>
      </c>
      <c r="H8999">
        <v>73.316410000000005</v>
      </c>
      <c r="I8999">
        <v>18.1875</v>
      </c>
      <c r="J8999">
        <v>0.875</v>
      </c>
      <c r="K8999">
        <v>81.035160000000005</v>
      </c>
      <c r="L8999" s="3">
        <v>44130.622916666667</v>
      </c>
      <c r="M8999">
        <v>17.18</v>
      </c>
      <c r="N8999" t="s">
        <v>28</v>
      </c>
      <c r="P8999">
        <f>(C8999-Key!$B$1)*24</f>
        <v>5.8666666667559184</v>
      </c>
      <c r="Q8999">
        <f>(Key!$B$2-'17.1'!C8999)*24</f>
        <v>-2.9166666667442769</v>
      </c>
      <c r="R8999" s="3">
        <f>C8999-(M8999-Key!$B$5)/(24*Key!$B$6)</f>
        <v>44130.857712962963</v>
      </c>
      <c r="S8999">
        <f>M8999-Key!$B$5</f>
        <v>14.92</v>
      </c>
      <c r="T8999" s="2">
        <f t="shared" si="700"/>
        <v>44129.875</v>
      </c>
      <c r="U8999" t="str">
        <f t="shared" si="701"/>
        <v>10-25-2020 21:00</v>
      </c>
      <c r="V8999">
        <f>IFERROR(IF(W8999=Z8999,VLOOKUP($U8999,[1]C8842!$G$2:$M$145,3,FALSE),0),0)</f>
        <v>0</v>
      </c>
      <c r="W8999">
        <f>VLOOKUP(RIGHT($V$1,5),Key!$A$9:$B$14,2,FALSE)</f>
        <v>10.199999999999999</v>
      </c>
      <c r="X8999">
        <f t="shared" si="704"/>
        <v>0</v>
      </c>
      <c r="Y8999">
        <f>VLOOKUP(RIGHT($X$1,5),Key!$A$9:$B$14,2,FALSE)</f>
        <v>3.7</v>
      </c>
      <c r="Z8999">
        <f t="shared" si="702"/>
        <v>10.199999999999999</v>
      </c>
      <c r="AA8999">
        <f t="shared" si="703"/>
        <v>0</v>
      </c>
    </row>
    <row r="9000" spans="1:27" x14ac:dyDescent="0.3">
      <c r="A9000">
        <v>100067</v>
      </c>
      <c r="B9000">
        <v>230922</v>
      </c>
      <c r="C9000" s="3">
        <v>44130.871527777781</v>
      </c>
      <c r="D9000">
        <v>3</v>
      </c>
      <c r="E9000">
        <v>2</v>
      </c>
      <c r="F9000" t="s">
        <v>26</v>
      </c>
      <c r="G9000">
        <v>1</v>
      </c>
      <c r="H9000">
        <v>59.917969999999997</v>
      </c>
      <c r="I9000">
        <v>14.46875</v>
      </c>
      <c r="J9000">
        <v>0.90625</v>
      </c>
      <c r="K9000">
        <v>95.039060000000006</v>
      </c>
      <c r="L9000" s="3">
        <v>44130.622916666667</v>
      </c>
      <c r="M9000">
        <v>17.18</v>
      </c>
      <c r="N9000" t="s">
        <v>28</v>
      </c>
      <c r="P9000">
        <f>(C9000-Key!$B$1)*24</f>
        <v>5.8666666667559184</v>
      </c>
      <c r="Q9000">
        <f>(Key!$B$2-'17.1'!C9000)*24</f>
        <v>-2.9166666667442769</v>
      </c>
      <c r="R9000" s="3">
        <f>C9000-(M9000-Key!$B$5)/(24*Key!$B$6)</f>
        <v>44130.857712962963</v>
      </c>
      <c r="S9000">
        <f>M9000-Key!$B$5</f>
        <v>14.92</v>
      </c>
      <c r="T9000" s="2">
        <f t="shared" si="700"/>
        <v>44129.875</v>
      </c>
      <c r="U9000" t="str">
        <f t="shared" si="701"/>
        <v>10-25-2020 21:00</v>
      </c>
      <c r="V9000">
        <f>IFERROR(IF(W9000=Z9000,VLOOKUP($U9000,[1]C8842!$G$2:$M$145,3,FALSE),0),0)</f>
        <v>0</v>
      </c>
      <c r="W9000">
        <f>VLOOKUP(RIGHT($V$1,5),Key!$A$9:$B$14,2,FALSE)</f>
        <v>10.199999999999999</v>
      </c>
      <c r="X9000">
        <f t="shared" si="704"/>
        <v>0</v>
      </c>
      <c r="Y9000">
        <f>VLOOKUP(RIGHT($X$1,5),Key!$A$9:$B$14,2,FALSE)</f>
        <v>3.7</v>
      </c>
      <c r="Z9000">
        <f t="shared" si="702"/>
        <v>10.199999999999999</v>
      </c>
      <c r="AA9000">
        <f t="shared" si="703"/>
        <v>0</v>
      </c>
    </row>
    <row r="9001" spans="1:27" x14ac:dyDescent="0.3">
      <c r="A9001">
        <v>100067</v>
      </c>
      <c r="B9001">
        <v>230922</v>
      </c>
      <c r="C9001" s="3">
        <v>44130.871527777781</v>
      </c>
      <c r="D9001">
        <v>0</v>
      </c>
      <c r="E9001">
        <v>2</v>
      </c>
      <c r="F9001" t="s">
        <v>25</v>
      </c>
      <c r="G9001">
        <v>2</v>
      </c>
      <c r="H9001">
        <v>64.132810000000006</v>
      </c>
      <c r="I9001">
        <v>20.96875</v>
      </c>
      <c r="J9001">
        <v>1.1171880000000001</v>
      </c>
      <c r="K9001">
        <v>46.019530000000003</v>
      </c>
      <c r="L9001" s="3">
        <v>44130.622916666667</v>
      </c>
      <c r="M9001">
        <v>17.18</v>
      </c>
      <c r="N9001" t="s">
        <v>28</v>
      </c>
      <c r="P9001">
        <f>(C9001-Key!$B$1)*24</f>
        <v>5.8666666667559184</v>
      </c>
      <c r="Q9001">
        <f>(Key!$B$2-'17.1'!C9001)*24</f>
        <v>-2.9166666667442769</v>
      </c>
      <c r="R9001" s="3">
        <f>C9001-(M9001-Key!$B$5)/(24*Key!$B$6)</f>
        <v>44130.857712962963</v>
      </c>
      <c r="S9001">
        <f>M9001-Key!$B$5</f>
        <v>14.92</v>
      </c>
      <c r="T9001" s="2">
        <f t="shared" si="700"/>
        <v>44129.875</v>
      </c>
      <c r="U9001" t="str">
        <f t="shared" si="701"/>
        <v>10-25-2020 21:00</v>
      </c>
      <c r="V9001">
        <f>IFERROR(IF(W9001=Z9001,VLOOKUP($U9001,[1]C8842!$G$2:$M$145,3,FALSE),0),0)</f>
        <v>0</v>
      </c>
      <c r="W9001">
        <f>VLOOKUP(RIGHT($V$1,5),Key!$A$9:$B$14,2,FALSE)</f>
        <v>10.199999999999999</v>
      </c>
      <c r="X9001">
        <f t="shared" si="704"/>
        <v>0</v>
      </c>
      <c r="Y9001">
        <f>VLOOKUP(RIGHT($X$1,5),Key!$A$9:$B$14,2,FALSE)</f>
        <v>3.7</v>
      </c>
      <c r="Z9001">
        <f t="shared" si="702"/>
        <v>10.199999999999999</v>
      </c>
      <c r="AA9001">
        <f t="shared" si="703"/>
        <v>0</v>
      </c>
    </row>
    <row r="9002" spans="1:27" x14ac:dyDescent="0.3">
      <c r="A9002">
        <v>100067</v>
      </c>
      <c r="B9002">
        <v>230922</v>
      </c>
      <c r="C9002" s="3">
        <v>44130.871527777781</v>
      </c>
      <c r="D9002">
        <v>2</v>
      </c>
      <c r="E9002">
        <v>1</v>
      </c>
      <c r="F9002" t="s">
        <v>26</v>
      </c>
      <c r="G9002">
        <v>1</v>
      </c>
      <c r="H9002">
        <v>71.285160000000005</v>
      </c>
      <c r="I9002">
        <v>15.01563</v>
      </c>
      <c r="J9002">
        <v>0.78125</v>
      </c>
      <c r="K9002">
        <v>82.035160000000005</v>
      </c>
      <c r="L9002" s="3">
        <v>44130.622916666667</v>
      </c>
      <c r="M9002">
        <v>17.18</v>
      </c>
      <c r="N9002" t="s">
        <v>28</v>
      </c>
      <c r="P9002">
        <f>(C9002-Key!$B$1)*24</f>
        <v>5.8666666667559184</v>
      </c>
      <c r="Q9002">
        <f>(Key!$B$2-'17.1'!C9002)*24</f>
        <v>-2.9166666667442769</v>
      </c>
      <c r="R9002" s="3">
        <f>C9002-(M9002-Key!$B$5)/(24*Key!$B$6)</f>
        <v>44130.857712962963</v>
      </c>
      <c r="S9002">
        <f>M9002-Key!$B$5</f>
        <v>14.92</v>
      </c>
      <c r="T9002" s="2">
        <f t="shared" si="700"/>
        <v>44129.875</v>
      </c>
      <c r="U9002" t="str">
        <f t="shared" si="701"/>
        <v>10-25-2020 21:00</v>
      </c>
      <c r="V9002">
        <f>IFERROR(IF(W9002=Z9002,VLOOKUP($U9002,[1]C8842!$G$2:$M$145,3,FALSE),0),0)</f>
        <v>0</v>
      </c>
      <c r="W9002">
        <f>VLOOKUP(RIGHT($V$1,5),Key!$A$9:$B$14,2,FALSE)</f>
        <v>10.199999999999999</v>
      </c>
      <c r="X9002">
        <f t="shared" si="704"/>
        <v>0</v>
      </c>
      <c r="Y9002">
        <f>VLOOKUP(RIGHT($X$1,5),Key!$A$9:$B$14,2,FALSE)</f>
        <v>3.7</v>
      </c>
      <c r="Z9002">
        <f t="shared" si="702"/>
        <v>10.199999999999999</v>
      </c>
      <c r="AA9002">
        <f t="shared" si="703"/>
        <v>0</v>
      </c>
    </row>
    <row r="9003" spans="1:27" x14ac:dyDescent="0.3">
      <c r="A9003">
        <v>100067</v>
      </c>
      <c r="B9003">
        <v>230922</v>
      </c>
      <c r="C9003" s="3">
        <v>44130.871527777781</v>
      </c>
      <c r="D9003">
        <v>1</v>
      </c>
      <c r="E9003">
        <v>1</v>
      </c>
      <c r="F9003" t="s">
        <v>25</v>
      </c>
      <c r="G9003">
        <v>2</v>
      </c>
      <c r="H9003">
        <v>68.851560000000006</v>
      </c>
      <c r="I9003">
        <v>21.097660000000001</v>
      </c>
      <c r="J9003">
        <v>1.046875</v>
      </c>
      <c r="K9003">
        <v>56.023440000000001</v>
      </c>
      <c r="L9003" s="3">
        <v>44130.622916666667</v>
      </c>
      <c r="M9003">
        <v>17.18</v>
      </c>
      <c r="N9003" t="s">
        <v>28</v>
      </c>
      <c r="P9003">
        <f>(C9003-Key!$B$1)*24</f>
        <v>5.8666666667559184</v>
      </c>
      <c r="Q9003">
        <f>(Key!$B$2-'17.1'!C9003)*24</f>
        <v>-2.9166666667442769</v>
      </c>
      <c r="R9003" s="3">
        <f>C9003-(M9003-Key!$B$5)/(24*Key!$B$6)</f>
        <v>44130.857712962963</v>
      </c>
      <c r="S9003">
        <f>M9003-Key!$B$5</f>
        <v>14.92</v>
      </c>
      <c r="T9003" s="2">
        <f t="shared" si="700"/>
        <v>44129.875</v>
      </c>
      <c r="U9003" t="str">
        <f t="shared" si="701"/>
        <v>10-25-2020 21:00</v>
      </c>
      <c r="V9003">
        <f>IFERROR(IF(W9003=Z9003,VLOOKUP($U9003,[1]C8842!$G$2:$M$145,3,FALSE),0),0)</f>
        <v>0</v>
      </c>
      <c r="W9003">
        <f>VLOOKUP(RIGHT($V$1,5),Key!$A$9:$B$14,2,FALSE)</f>
        <v>10.199999999999999</v>
      </c>
      <c r="X9003">
        <f t="shared" si="704"/>
        <v>0</v>
      </c>
      <c r="Y9003">
        <f>VLOOKUP(RIGHT($X$1,5),Key!$A$9:$B$14,2,FALSE)</f>
        <v>3.7</v>
      </c>
      <c r="Z9003">
        <f t="shared" si="702"/>
        <v>10.199999999999999</v>
      </c>
      <c r="AA9003">
        <f t="shared" si="703"/>
        <v>0</v>
      </c>
    </row>
    <row r="9004" spans="1:27" x14ac:dyDescent="0.3">
      <c r="A9004">
        <v>100067</v>
      </c>
      <c r="B9004">
        <v>230922</v>
      </c>
      <c r="C9004" s="3">
        <v>44130.871527777781</v>
      </c>
      <c r="D9004">
        <v>2</v>
      </c>
      <c r="E9004">
        <v>1</v>
      </c>
      <c r="F9004" t="s">
        <v>26</v>
      </c>
      <c r="G9004">
        <v>1</v>
      </c>
      <c r="H9004">
        <v>75.414060000000006</v>
      </c>
      <c r="I9004">
        <v>16.714839999999999</v>
      </c>
      <c r="J9004">
        <v>0.80078130000000003</v>
      </c>
      <c r="K9004">
        <v>82.035160000000005</v>
      </c>
      <c r="L9004" s="3">
        <v>44130.622916666667</v>
      </c>
      <c r="M9004">
        <v>17.18</v>
      </c>
      <c r="N9004" t="s">
        <v>28</v>
      </c>
      <c r="P9004">
        <f>(C9004-Key!$B$1)*24</f>
        <v>5.8666666667559184</v>
      </c>
      <c r="Q9004">
        <f>(Key!$B$2-'17.1'!C9004)*24</f>
        <v>-2.9166666667442769</v>
      </c>
      <c r="R9004" s="3">
        <f>C9004-(M9004-Key!$B$5)/(24*Key!$B$6)</f>
        <v>44130.857712962963</v>
      </c>
      <c r="S9004">
        <f>M9004-Key!$B$5</f>
        <v>14.92</v>
      </c>
      <c r="T9004" s="2">
        <f t="shared" si="700"/>
        <v>44129.875</v>
      </c>
      <c r="U9004" t="str">
        <f t="shared" si="701"/>
        <v>10-25-2020 21:00</v>
      </c>
      <c r="V9004">
        <f>IFERROR(IF(W9004=Z9004,VLOOKUP($U9004,[1]C8842!$G$2:$M$145,3,FALSE),0),0)</f>
        <v>0</v>
      </c>
      <c r="W9004">
        <f>VLOOKUP(RIGHT($V$1,5),Key!$A$9:$B$14,2,FALSE)</f>
        <v>10.199999999999999</v>
      </c>
      <c r="X9004">
        <f t="shared" si="704"/>
        <v>0</v>
      </c>
      <c r="Y9004">
        <f>VLOOKUP(RIGHT($X$1,5),Key!$A$9:$B$14,2,FALSE)</f>
        <v>3.7</v>
      </c>
      <c r="Z9004">
        <f t="shared" si="702"/>
        <v>10.199999999999999</v>
      </c>
      <c r="AA9004">
        <f t="shared" si="703"/>
        <v>0</v>
      </c>
    </row>
    <row r="9005" spans="1:27" x14ac:dyDescent="0.3">
      <c r="A9005">
        <v>100067</v>
      </c>
      <c r="B9005">
        <v>230922</v>
      </c>
      <c r="C9005" s="3">
        <v>44130.871527777781</v>
      </c>
      <c r="D9005">
        <v>3</v>
      </c>
      <c r="E9005">
        <v>2</v>
      </c>
      <c r="F9005" t="s">
        <v>26</v>
      </c>
      <c r="G9005">
        <v>1</v>
      </c>
      <c r="H9005">
        <v>68.988280000000003</v>
      </c>
      <c r="I9005">
        <v>19.17578</v>
      </c>
      <c r="J9005">
        <v>0.96875</v>
      </c>
      <c r="K9005">
        <v>95.039060000000006</v>
      </c>
      <c r="L9005" s="3">
        <v>44130.622916666667</v>
      </c>
      <c r="M9005">
        <v>17.18</v>
      </c>
      <c r="N9005" t="s">
        <v>28</v>
      </c>
      <c r="P9005">
        <f>(C9005-Key!$B$1)*24</f>
        <v>5.8666666667559184</v>
      </c>
      <c r="Q9005">
        <f>(Key!$B$2-'17.1'!C9005)*24</f>
        <v>-2.9166666667442769</v>
      </c>
      <c r="R9005" s="3">
        <f>C9005-(M9005-Key!$B$5)/(24*Key!$B$6)</f>
        <v>44130.857712962963</v>
      </c>
      <c r="S9005">
        <f>M9005-Key!$B$5</f>
        <v>14.92</v>
      </c>
      <c r="T9005" s="2">
        <f t="shared" si="700"/>
        <v>44129.875</v>
      </c>
      <c r="U9005" t="str">
        <f t="shared" si="701"/>
        <v>10-25-2020 21:00</v>
      </c>
      <c r="V9005">
        <f>IFERROR(IF(W9005=Z9005,VLOOKUP($U9005,[1]C8842!$G$2:$M$145,3,FALSE),0),0)</f>
        <v>0</v>
      </c>
      <c r="W9005">
        <f>VLOOKUP(RIGHT($V$1,5),Key!$A$9:$B$14,2,FALSE)</f>
        <v>10.199999999999999</v>
      </c>
      <c r="X9005">
        <f t="shared" si="704"/>
        <v>0</v>
      </c>
      <c r="Y9005">
        <f>VLOOKUP(RIGHT($X$1,5),Key!$A$9:$B$14,2,FALSE)</f>
        <v>3.7</v>
      </c>
      <c r="Z9005">
        <f t="shared" si="702"/>
        <v>10.199999999999999</v>
      </c>
      <c r="AA9005">
        <f t="shared" si="703"/>
        <v>0</v>
      </c>
    </row>
    <row r="9006" spans="1:27" x14ac:dyDescent="0.3">
      <c r="A9006">
        <v>100067</v>
      </c>
      <c r="B9006">
        <v>230922</v>
      </c>
      <c r="C9006" s="3">
        <v>44130.871527777781</v>
      </c>
      <c r="D9006">
        <v>3</v>
      </c>
      <c r="E9006">
        <v>2</v>
      </c>
      <c r="F9006" t="s">
        <v>26</v>
      </c>
      <c r="G9006">
        <v>1</v>
      </c>
      <c r="H9006">
        <v>68.097660000000005</v>
      </c>
      <c r="I9006">
        <v>17.304690000000001</v>
      </c>
      <c r="J9006">
        <v>0.91015630000000003</v>
      </c>
      <c r="K9006">
        <v>93.039060000000006</v>
      </c>
      <c r="L9006" s="3">
        <v>44130.622916666667</v>
      </c>
      <c r="M9006">
        <v>17.18</v>
      </c>
      <c r="N9006" t="s">
        <v>28</v>
      </c>
      <c r="P9006">
        <f>(C9006-Key!$B$1)*24</f>
        <v>5.8666666667559184</v>
      </c>
      <c r="Q9006">
        <f>(Key!$B$2-'17.1'!C9006)*24</f>
        <v>-2.9166666667442769</v>
      </c>
      <c r="R9006" s="3">
        <f>C9006-(M9006-Key!$B$5)/(24*Key!$B$6)</f>
        <v>44130.857712962963</v>
      </c>
      <c r="S9006">
        <f>M9006-Key!$B$5</f>
        <v>14.92</v>
      </c>
      <c r="T9006" s="2">
        <f t="shared" si="700"/>
        <v>44129.875</v>
      </c>
      <c r="U9006" t="str">
        <f t="shared" si="701"/>
        <v>10-25-2020 21:00</v>
      </c>
      <c r="V9006">
        <f>IFERROR(IF(W9006=Z9006,VLOOKUP($U9006,[1]C8842!$G$2:$M$145,3,FALSE),0),0)</f>
        <v>0</v>
      </c>
      <c r="W9006">
        <f>VLOOKUP(RIGHT($V$1,5),Key!$A$9:$B$14,2,FALSE)</f>
        <v>10.199999999999999</v>
      </c>
      <c r="X9006">
        <f t="shared" si="704"/>
        <v>0</v>
      </c>
      <c r="Y9006">
        <f>VLOOKUP(RIGHT($X$1,5),Key!$A$9:$B$14,2,FALSE)</f>
        <v>3.7</v>
      </c>
      <c r="Z9006">
        <f t="shared" si="702"/>
        <v>10.199999999999999</v>
      </c>
      <c r="AA9006">
        <f t="shared" si="703"/>
        <v>0</v>
      </c>
    </row>
    <row r="9007" spans="1:27" x14ac:dyDescent="0.3">
      <c r="A9007">
        <v>100067</v>
      </c>
      <c r="B9007">
        <v>230922</v>
      </c>
      <c r="C9007" s="3">
        <v>44130.871527777781</v>
      </c>
      <c r="D9007">
        <v>0</v>
      </c>
      <c r="E9007">
        <v>2</v>
      </c>
      <c r="F9007" t="s">
        <v>25</v>
      </c>
      <c r="G9007">
        <v>2</v>
      </c>
      <c r="H9007">
        <v>63.230469999999997</v>
      </c>
      <c r="I9007">
        <v>22.05078</v>
      </c>
      <c r="J9007">
        <v>1.1796880000000001</v>
      </c>
      <c r="K9007">
        <v>46.019530000000003</v>
      </c>
      <c r="L9007" s="3">
        <v>44130.622916666667</v>
      </c>
      <c r="M9007">
        <v>17.18</v>
      </c>
      <c r="N9007" t="s">
        <v>28</v>
      </c>
      <c r="P9007">
        <f>(C9007-Key!$B$1)*24</f>
        <v>5.8666666667559184</v>
      </c>
      <c r="Q9007">
        <f>(Key!$B$2-'17.1'!C9007)*24</f>
        <v>-2.9166666667442769</v>
      </c>
      <c r="R9007" s="3">
        <f>C9007-(M9007-Key!$B$5)/(24*Key!$B$6)</f>
        <v>44130.857712962963</v>
      </c>
      <c r="S9007">
        <f>M9007-Key!$B$5</f>
        <v>14.92</v>
      </c>
      <c r="T9007" s="2">
        <f t="shared" si="700"/>
        <v>44129.875</v>
      </c>
      <c r="U9007" t="str">
        <f t="shared" si="701"/>
        <v>10-25-2020 21:00</v>
      </c>
      <c r="V9007">
        <f>IFERROR(IF(W9007=Z9007,VLOOKUP($U9007,[1]C8842!$G$2:$M$145,3,FALSE),0),0)</f>
        <v>0</v>
      </c>
      <c r="W9007">
        <f>VLOOKUP(RIGHT($V$1,5),Key!$A$9:$B$14,2,FALSE)</f>
        <v>10.199999999999999</v>
      </c>
      <c r="X9007">
        <f t="shared" si="704"/>
        <v>0</v>
      </c>
      <c r="Y9007">
        <f>VLOOKUP(RIGHT($X$1,5),Key!$A$9:$B$14,2,FALSE)</f>
        <v>3.7</v>
      </c>
      <c r="Z9007">
        <f t="shared" si="702"/>
        <v>10.199999999999999</v>
      </c>
      <c r="AA9007">
        <f t="shared" si="703"/>
        <v>0</v>
      </c>
    </row>
    <row r="9008" spans="1:27" x14ac:dyDescent="0.3">
      <c r="A9008">
        <v>100067</v>
      </c>
      <c r="B9008">
        <v>230922</v>
      </c>
      <c r="C9008" s="3">
        <v>44130.871527777781</v>
      </c>
      <c r="D9008">
        <v>3</v>
      </c>
      <c r="E9008">
        <v>2</v>
      </c>
      <c r="F9008" t="s">
        <v>26</v>
      </c>
      <c r="G9008">
        <v>1</v>
      </c>
      <c r="H9008">
        <v>68.519530000000003</v>
      </c>
      <c r="I9008">
        <v>18.57422</v>
      </c>
      <c r="J9008">
        <v>0.953125</v>
      </c>
      <c r="K9008">
        <v>96.039060000000006</v>
      </c>
      <c r="L9008" s="3">
        <v>44130.622916666667</v>
      </c>
      <c r="M9008">
        <v>17.18</v>
      </c>
      <c r="N9008" t="s">
        <v>28</v>
      </c>
      <c r="P9008">
        <f>(C9008-Key!$B$1)*24</f>
        <v>5.8666666667559184</v>
      </c>
      <c r="Q9008">
        <f>(Key!$B$2-'17.1'!C9008)*24</f>
        <v>-2.9166666667442769</v>
      </c>
      <c r="R9008" s="3">
        <f>C9008-(M9008-Key!$B$5)/(24*Key!$B$6)</f>
        <v>44130.857712962963</v>
      </c>
      <c r="S9008">
        <f>M9008-Key!$B$5</f>
        <v>14.92</v>
      </c>
      <c r="T9008" s="2">
        <f t="shared" si="700"/>
        <v>44129.875</v>
      </c>
      <c r="U9008" t="str">
        <f t="shared" si="701"/>
        <v>10-25-2020 21:00</v>
      </c>
      <c r="V9008">
        <f>IFERROR(IF(W9008=Z9008,VLOOKUP($U9008,[1]C8842!$G$2:$M$145,3,FALSE),0),0)</f>
        <v>0</v>
      </c>
      <c r="W9008">
        <f>VLOOKUP(RIGHT($V$1,5),Key!$A$9:$B$14,2,FALSE)</f>
        <v>10.199999999999999</v>
      </c>
      <c r="X9008">
        <f t="shared" si="704"/>
        <v>0</v>
      </c>
      <c r="Y9008">
        <f>VLOOKUP(RIGHT($X$1,5),Key!$A$9:$B$14,2,FALSE)</f>
        <v>3.7</v>
      </c>
      <c r="Z9008">
        <f t="shared" si="702"/>
        <v>10.199999999999999</v>
      </c>
      <c r="AA9008">
        <f t="shared" si="703"/>
        <v>0</v>
      </c>
    </row>
    <row r="9009" spans="1:27" x14ac:dyDescent="0.3">
      <c r="A9009">
        <v>100067</v>
      </c>
      <c r="B9009">
        <v>230922</v>
      </c>
      <c r="C9009" s="3">
        <v>44130.871527777781</v>
      </c>
      <c r="D9009">
        <v>0</v>
      </c>
      <c r="E9009">
        <v>2</v>
      </c>
      <c r="F9009" t="s">
        <v>25</v>
      </c>
      <c r="G9009">
        <v>2</v>
      </c>
      <c r="H9009">
        <v>61.15625</v>
      </c>
      <c r="I9009">
        <v>20.804690000000001</v>
      </c>
      <c r="J9009">
        <v>1.1640630000000001</v>
      </c>
      <c r="K9009">
        <v>46.019530000000003</v>
      </c>
      <c r="L9009" s="3">
        <v>44130.622916666667</v>
      </c>
      <c r="M9009">
        <v>17.18</v>
      </c>
      <c r="N9009" t="s">
        <v>28</v>
      </c>
      <c r="P9009">
        <f>(C9009-Key!$B$1)*24</f>
        <v>5.8666666667559184</v>
      </c>
      <c r="Q9009">
        <f>(Key!$B$2-'17.1'!C9009)*24</f>
        <v>-2.9166666667442769</v>
      </c>
      <c r="R9009" s="3">
        <f>C9009-(M9009-Key!$B$5)/(24*Key!$B$6)</f>
        <v>44130.857712962963</v>
      </c>
      <c r="S9009">
        <f>M9009-Key!$B$5</f>
        <v>14.92</v>
      </c>
      <c r="T9009" s="2">
        <f t="shared" si="700"/>
        <v>44129.875</v>
      </c>
      <c r="U9009" t="str">
        <f t="shared" si="701"/>
        <v>10-25-2020 21:00</v>
      </c>
      <c r="V9009">
        <f>IFERROR(IF(W9009=Z9009,VLOOKUP($U9009,[1]C8842!$G$2:$M$145,3,FALSE),0),0)</f>
        <v>0</v>
      </c>
      <c r="W9009">
        <f>VLOOKUP(RIGHT($V$1,5),Key!$A$9:$B$14,2,FALSE)</f>
        <v>10.199999999999999</v>
      </c>
      <c r="X9009">
        <f t="shared" si="704"/>
        <v>0</v>
      </c>
      <c r="Y9009">
        <f>VLOOKUP(RIGHT($X$1,5),Key!$A$9:$B$14,2,FALSE)</f>
        <v>3.7</v>
      </c>
      <c r="Z9009">
        <f t="shared" si="702"/>
        <v>10.199999999999999</v>
      </c>
      <c r="AA9009">
        <f t="shared" si="703"/>
        <v>0</v>
      </c>
    </row>
    <row r="9010" spans="1:27" x14ac:dyDescent="0.3">
      <c r="A9010">
        <v>100067</v>
      </c>
      <c r="B9010">
        <v>230922</v>
      </c>
      <c r="C9010" s="3">
        <v>44130.871527777781</v>
      </c>
      <c r="D9010">
        <v>1</v>
      </c>
      <c r="E9010">
        <v>1</v>
      </c>
      <c r="F9010" t="s">
        <v>25</v>
      </c>
      <c r="G9010">
        <v>1</v>
      </c>
      <c r="H9010">
        <v>67.742189999999994</v>
      </c>
      <c r="I9010">
        <v>15.179690000000001</v>
      </c>
      <c r="J9010">
        <v>0.83203130000000003</v>
      </c>
      <c r="K9010">
        <v>59.023440000000001</v>
      </c>
      <c r="L9010" s="3">
        <v>44130.622916666667</v>
      </c>
      <c r="M9010">
        <v>17.18</v>
      </c>
      <c r="N9010" t="s">
        <v>28</v>
      </c>
      <c r="P9010">
        <f>(C9010-Key!$B$1)*24</f>
        <v>5.8666666667559184</v>
      </c>
      <c r="Q9010">
        <f>(Key!$B$2-'17.1'!C9010)*24</f>
        <v>-2.9166666667442769</v>
      </c>
      <c r="R9010" s="3">
        <f>C9010-(M9010-Key!$B$5)/(24*Key!$B$6)</f>
        <v>44130.857712962963</v>
      </c>
      <c r="S9010">
        <f>M9010-Key!$B$5</f>
        <v>14.92</v>
      </c>
      <c r="T9010" s="2">
        <f t="shared" si="700"/>
        <v>44129.875</v>
      </c>
      <c r="U9010" t="str">
        <f t="shared" si="701"/>
        <v>10-25-2020 21:00</v>
      </c>
      <c r="V9010">
        <f>IFERROR(IF(W9010=Z9010,VLOOKUP($U9010,[1]C8842!$G$2:$M$145,3,FALSE),0),0)</f>
        <v>0</v>
      </c>
      <c r="W9010">
        <f>VLOOKUP(RIGHT($V$1,5),Key!$A$9:$B$14,2,FALSE)</f>
        <v>10.199999999999999</v>
      </c>
      <c r="X9010">
        <f t="shared" si="704"/>
        <v>0</v>
      </c>
      <c r="Y9010">
        <f>VLOOKUP(RIGHT($X$1,5),Key!$A$9:$B$14,2,FALSE)</f>
        <v>3.7</v>
      </c>
      <c r="Z9010">
        <f t="shared" si="702"/>
        <v>10.199999999999999</v>
      </c>
      <c r="AA9010">
        <f t="shared" si="703"/>
        <v>0</v>
      </c>
    </row>
    <row r="9011" spans="1:27" x14ac:dyDescent="0.3">
      <c r="A9011">
        <v>100067</v>
      </c>
      <c r="B9011">
        <v>230922</v>
      </c>
      <c r="C9011" s="3">
        <v>44130.871527777781</v>
      </c>
      <c r="D9011">
        <v>0</v>
      </c>
      <c r="E9011">
        <v>2</v>
      </c>
      <c r="F9011" t="s">
        <v>25</v>
      </c>
      <c r="G9011">
        <v>3</v>
      </c>
      <c r="H9011">
        <v>61.941409999999998</v>
      </c>
      <c r="I9011">
        <v>30.621089999999999</v>
      </c>
      <c r="J9011">
        <v>1.5703130000000001</v>
      </c>
      <c r="K9011">
        <v>46.019530000000003</v>
      </c>
      <c r="L9011" s="3">
        <v>44130.622916666667</v>
      </c>
      <c r="M9011">
        <v>17.18</v>
      </c>
      <c r="N9011" t="s">
        <v>28</v>
      </c>
      <c r="P9011">
        <f>(C9011-Key!$B$1)*24</f>
        <v>5.8666666667559184</v>
      </c>
      <c r="Q9011">
        <f>(Key!$B$2-'17.1'!C9011)*24</f>
        <v>-2.9166666667442769</v>
      </c>
      <c r="R9011" s="3">
        <f>C9011-(M9011-Key!$B$5)/(24*Key!$B$6)</f>
        <v>44130.857712962963</v>
      </c>
      <c r="S9011">
        <f>M9011-Key!$B$5</f>
        <v>14.92</v>
      </c>
      <c r="T9011" s="2">
        <f t="shared" si="700"/>
        <v>44129.875</v>
      </c>
      <c r="U9011" t="str">
        <f t="shared" si="701"/>
        <v>10-25-2020 21:00</v>
      </c>
      <c r="V9011">
        <f>IFERROR(IF(W9011=Z9011,VLOOKUP($U9011,[1]C8842!$G$2:$M$145,3,FALSE),0),0)</f>
        <v>0</v>
      </c>
      <c r="W9011">
        <f>VLOOKUP(RIGHT($V$1,5),Key!$A$9:$B$14,2,FALSE)</f>
        <v>10.199999999999999</v>
      </c>
      <c r="X9011">
        <f t="shared" si="704"/>
        <v>0</v>
      </c>
      <c r="Y9011">
        <f>VLOOKUP(RIGHT($X$1,5),Key!$A$9:$B$14,2,FALSE)</f>
        <v>3.7</v>
      </c>
      <c r="Z9011">
        <f t="shared" si="702"/>
        <v>10.199999999999999</v>
      </c>
      <c r="AA9011">
        <f t="shared" si="703"/>
        <v>0</v>
      </c>
    </row>
    <row r="9012" spans="1:27" x14ac:dyDescent="0.3">
      <c r="A9012">
        <v>100067</v>
      </c>
      <c r="B9012">
        <v>230922</v>
      </c>
      <c r="C9012" s="3">
        <v>44130.87222222222</v>
      </c>
      <c r="D9012">
        <v>3</v>
      </c>
      <c r="E9012">
        <v>2</v>
      </c>
      <c r="F9012" t="s">
        <v>26</v>
      </c>
      <c r="G9012">
        <v>1</v>
      </c>
      <c r="H9012">
        <v>75.488280000000003</v>
      </c>
      <c r="I9012">
        <v>14.63672</v>
      </c>
      <c r="J9012">
        <v>0.7265625</v>
      </c>
      <c r="K9012">
        <v>96.039060000000006</v>
      </c>
      <c r="L9012" s="3">
        <v>44130.622916666667</v>
      </c>
      <c r="M9012">
        <v>17.18</v>
      </c>
      <c r="N9012" t="s">
        <v>28</v>
      </c>
      <c r="P9012">
        <f>(C9012-Key!$B$1)*24</f>
        <v>5.8833333333022892</v>
      </c>
      <c r="Q9012">
        <f>(Key!$B$2-'17.1'!C9012)*24</f>
        <v>-2.9333333332906477</v>
      </c>
      <c r="R9012" s="3">
        <f>C9012-(M9012-Key!$B$5)/(24*Key!$B$6)</f>
        <v>44130.858407407402</v>
      </c>
      <c r="S9012">
        <f>M9012-Key!$B$5</f>
        <v>14.92</v>
      </c>
      <c r="T9012" s="2">
        <f t="shared" si="700"/>
        <v>44129.875</v>
      </c>
      <c r="U9012" t="str">
        <f t="shared" si="701"/>
        <v>10-25-2020 21:00</v>
      </c>
      <c r="V9012">
        <f>IFERROR(IF(W9012=Z9012,VLOOKUP($U9012,[1]C8842!$G$2:$M$145,3,FALSE),0),0)</f>
        <v>0</v>
      </c>
      <c r="W9012">
        <f>VLOOKUP(RIGHT($V$1,5),Key!$A$9:$B$14,2,FALSE)</f>
        <v>10.199999999999999</v>
      </c>
      <c r="X9012">
        <f t="shared" si="704"/>
        <v>0</v>
      </c>
      <c r="Y9012">
        <f>VLOOKUP(RIGHT($X$1,5),Key!$A$9:$B$14,2,FALSE)</f>
        <v>3.7</v>
      </c>
      <c r="Z9012">
        <f t="shared" si="702"/>
        <v>10.199999999999999</v>
      </c>
      <c r="AA9012">
        <f t="shared" si="703"/>
        <v>0</v>
      </c>
    </row>
    <row r="9013" spans="1:27" x14ac:dyDescent="0.3">
      <c r="A9013">
        <v>100067</v>
      </c>
      <c r="B9013">
        <v>230922</v>
      </c>
      <c r="C9013" s="3">
        <v>44130.87222222222</v>
      </c>
      <c r="D9013">
        <v>0</v>
      </c>
      <c r="E9013">
        <v>2</v>
      </c>
      <c r="F9013" t="s">
        <v>25</v>
      </c>
      <c r="G9013">
        <v>2</v>
      </c>
      <c r="H9013">
        <v>62.226559999999999</v>
      </c>
      <c r="I9013">
        <v>25.371089999999999</v>
      </c>
      <c r="J9013">
        <v>1.339844</v>
      </c>
      <c r="K9013">
        <v>47.019530000000003</v>
      </c>
      <c r="L9013" s="3">
        <v>44130.622916666667</v>
      </c>
      <c r="M9013">
        <v>17.18</v>
      </c>
      <c r="N9013" t="s">
        <v>28</v>
      </c>
      <c r="P9013">
        <f>(C9013-Key!$B$1)*24</f>
        <v>5.8833333333022892</v>
      </c>
      <c r="Q9013">
        <f>(Key!$B$2-'17.1'!C9013)*24</f>
        <v>-2.9333333332906477</v>
      </c>
      <c r="R9013" s="3">
        <f>C9013-(M9013-Key!$B$5)/(24*Key!$B$6)</f>
        <v>44130.858407407402</v>
      </c>
      <c r="S9013">
        <f>M9013-Key!$B$5</f>
        <v>14.92</v>
      </c>
      <c r="T9013" s="2">
        <f t="shared" si="700"/>
        <v>44129.875</v>
      </c>
      <c r="U9013" t="str">
        <f t="shared" si="701"/>
        <v>10-25-2020 21:00</v>
      </c>
      <c r="V9013">
        <f>IFERROR(IF(W9013=Z9013,VLOOKUP($U9013,[1]C8842!$G$2:$M$145,3,FALSE),0),0)</f>
        <v>0</v>
      </c>
      <c r="W9013">
        <f>VLOOKUP(RIGHT($V$1,5),Key!$A$9:$B$14,2,FALSE)</f>
        <v>10.199999999999999</v>
      </c>
      <c r="X9013">
        <f t="shared" si="704"/>
        <v>0</v>
      </c>
      <c r="Y9013">
        <f>VLOOKUP(RIGHT($X$1,5),Key!$A$9:$B$14,2,FALSE)</f>
        <v>3.7</v>
      </c>
      <c r="Z9013">
        <f t="shared" si="702"/>
        <v>10.199999999999999</v>
      </c>
      <c r="AA9013">
        <f t="shared" si="703"/>
        <v>0</v>
      </c>
    </row>
    <row r="9014" spans="1:27" x14ac:dyDescent="0.3">
      <c r="A9014">
        <v>100067</v>
      </c>
      <c r="B9014">
        <v>230922</v>
      </c>
      <c r="C9014" s="3">
        <v>44130.87222222222</v>
      </c>
      <c r="D9014">
        <v>3</v>
      </c>
      <c r="E9014">
        <v>2</v>
      </c>
      <c r="F9014" t="s">
        <v>26</v>
      </c>
      <c r="G9014">
        <v>1</v>
      </c>
      <c r="H9014">
        <v>82.417969999999997</v>
      </c>
      <c r="I9014">
        <v>18.828130000000002</v>
      </c>
      <c r="J9014">
        <v>0.80078130000000003</v>
      </c>
      <c r="K9014">
        <v>94.039060000000006</v>
      </c>
      <c r="L9014" s="3">
        <v>44130.622916666667</v>
      </c>
      <c r="M9014">
        <v>17.18</v>
      </c>
      <c r="N9014" t="s">
        <v>28</v>
      </c>
      <c r="P9014">
        <f>(C9014-Key!$B$1)*24</f>
        <v>5.8833333333022892</v>
      </c>
      <c r="Q9014">
        <f>(Key!$B$2-'17.1'!C9014)*24</f>
        <v>-2.9333333332906477</v>
      </c>
      <c r="R9014" s="3">
        <f>C9014-(M9014-Key!$B$5)/(24*Key!$B$6)</f>
        <v>44130.858407407402</v>
      </c>
      <c r="S9014">
        <f>M9014-Key!$B$5</f>
        <v>14.92</v>
      </c>
      <c r="T9014" s="2">
        <f t="shared" si="700"/>
        <v>44129.875</v>
      </c>
      <c r="U9014" t="str">
        <f t="shared" si="701"/>
        <v>10-25-2020 21:00</v>
      </c>
      <c r="V9014">
        <f>IFERROR(IF(W9014=Z9014,VLOOKUP($U9014,[1]C8842!$G$2:$M$145,3,FALSE),0),0)</f>
        <v>0</v>
      </c>
      <c r="W9014">
        <f>VLOOKUP(RIGHT($V$1,5),Key!$A$9:$B$14,2,FALSE)</f>
        <v>10.199999999999999</v>
      </c>
      <c r="X9014">
        <f t="shared" si="704"/>
        <v>0</v>
      </c>
      <c r="Y9014">
        <f>VLOOKUP(RIGHT($X$1,5),Key!$A$9:$B$14,2,FALSE)</f>
        <v>3.7</v>
      </c>
      <c r="Z9014">
        <f t="shared" si="702"/>
        <v>10.199999999999999</v>
      </c>
      <c r="AA9014">
        <f t="shared" si="703"/>
        <v>0</v>
      </c>
    </row>
    <row r="9015" spans="1:27" x14ac:dyDescent="0.3">
      <c r="A9015">
        <v>100067</v>
      </c>
      <c r="B9015">
        <v>230922</v>
      </c>
      <c r="C9015" s="3">
        <v>44130.87222222222</v>
      </c>
      <c r="D9015">
        <v>1</v>
      </c>
      <c r="E9015">
        <v>1</v>
      </c>
      <c r="F9015" t="s">
        <v>25</v>
      </c>
      <c r="G9015">
        <v>5</v>
      </c>
      <c r="H9015">
        <v>66.738280000000003</v>
      </c>
      <c r="I9015">
        <v>79.824219999999997</v>
      </c>
      <c r="J9015">
        <v>3.421875</v>
      </c>
      <c r="K9015">
        <v>57.023440000000001</v>
      </c>
      <c r="L9015" s="3">
        <v>44130.622916666667</v>
      </c>
      <c r="M9015">
        <v>17.18</v>
      </c>
      <c r="N9015" t="s">
        <v>28</v>
      </c>
      <c r="P9015">
        <f>(C9015-Key!$B$1)*24</f>
        <v>5.8833333333022892</v>
      </c>
      <c r="Q9015">
        <f>(Key!$B$2-'17.1'!C9015)*24</f>
        <v>-2.9333333332906477</v>
      </c>
      <c r="R9015" s="3">
        <f>C9015-(M9015-Key!$B$5)/(24*Key!$B$6)</f>
        <v>44130.858407407402</v>
      </c>
      <c r="S9015">
        <f>M9015-Key!$B$5</f>
        <v>14.92</v>
      </c>
      <c r="T9015" s="2">
        <f t="shared" si="700"/>
        <v>44129.875</v>
      </c>
      <c r="U9015" t="str">
        <f t="shared" si="701"/>
        <v>10-25-2020 21:00</v>
      </c>
      <c r="V9015">
        <f>IFERROR(IF(W9015=Z9015,VLOOKUP($U9015,[1]C8842!$G$2:$M$145,3,FALSE),0),0)</f>
        <v>0</v>
      </c>
      <c r="W9015">
        <f>VLOOKUP(RIGHT($V$1,5),Key!$A$9:$B$14,2,FALSE)</f>
        <v>10.199999999999999</v>
      </c>
      <c r="X9015">
        <f t="shared" si="704"/>
        <v>0</v>
      </c>
      <c r="Y9015">
        <f>VLOOKUP(RIGHT($X$1,5),Key!$A$9:$B$14,2,FALSE)</f>
        <v>3.7</v>
      </c>
      <c r="Z9015">
        <f t="shared" si="702"/>
        <v>10.199999999999999</v>
      </c>
      <c r="AA9015">
        <f t="shared" si="703"/>
        <v>0</v>
      </c>
    </row>
    <row r="9016" spans="1:27" x14ac:dyDescent="0.3">
      <c r="A9016">
        <v>100067</v>
      </c>
      <c r="B9016">
        <v>230922</v>
      </c>
      <c r="C9016" s="3">
        <v>44130.87222222222</v>
      </c>
      <c r="D9016">
        <v>2</v>
      </c>
      <c r="E9016">
        <v>1</v>
      </c>
      <c r="F9016" t="s">
        <v>26</v>
      </c>
      <c r="G9016">
        <v>1</v>
      </c>
      <c r="H9016">
        <v>73.25</v>
      </c>
      <c r="I9016">
        <v>16.320309999999999</v>
      </c>
      <c r="J9016">
        <v>0.80859380000000003</v>
      </c>
      <c r="K9016">
        <v>82.035160000000005</v>
      </c>
      <c r="L9016" s="3">
        <v>44130.622916666667</v>
      </c>
      <c r="M9016">
        <v>17.18</v>
      </c>
      <c r="N9016" t="s">
        <v>28</v>
      </c>
      <c r="P9016">
        <f>(C9016-Key!$B$1)*24</f>
        <v>5.8833333333022892</v>
      </c>
      <c r="Q9016">
        <f>(Key!$B$2-'17.1'!C9016)*24</f>
        <v>-2.9333333332906477</v>
      </c>
      <c r="R9016" s="3">
        <f>C9016-(M9016-Key!$B$5)/(24*Key!$B$6)</f>
        <v>44130.858407407402</v>
      </c>
      <c r="S9016">
        <f>M9016-Key!$B$5</f>
        <v>14.92</v>
      </c>
      <c r="T9016" s="2">
        <f t="shared" si="700"/>
        <v>44129.875</v>
      </c>
      <c r="U9016" t="str">
        <f t="shared" si="701"/>
        <v>10-25-2020 21:00</v>
      </c>
      <c r="V9016">
        <f>IFERROR(IF(W9016=Z9016,VLOOKUP($U9016,[1]C8842!$G$2:$M$145,3,FALSE),0),0)</f>
        <v>0</v>
      </c>
      <c r="W9016">
        <f>VLOOKUP(RIGHT($V$1,5),Key!$A$9:$B$14,2,FALSE)</f>
        <v>10.199999999999999</v>
      </c>
      <c r="X9016">
        <f t="shared" si="704"/>
        <v>0</v>
      </c>
      <c r="Y9016">
        <f>VLOOKUP(RIGHT($X$1,5),Key!$A$9:$B$14,2,FALSE)</f>
        <v>3.7</v>
      </c>
      <c r="Z9016">
        <f t="shared" si="702"/>
        <v>10.199999999999999</v>
      </c>
      <c r="AA9016">
        <f t="shared" si="703"/>
        <v>0</v>
      </c>
    </row>
    <row r="9017" spans="1:27" x14ac:dyDescent="0.3">
      <c r="A9017">
        <v>100067</v>
      </c>
      <c r="B9017">
        <v>230922</v>
      </c>
      <c r="C9017" s="3">
        <v>44130.87222222222</v>
      </c>
      <c r="D9017">
        <v>3</v>
      </c>
      <c r="E9017">
        <v>2</v>
      </c>
      <c r="F9017" t="s">
        <v>26</v>
      </c>
      <c r="G9017">
        <v>1</v>
      </c>
      <c r="H9017">
        <v>66.160160000000005</v>
      </c>
      <c r="I9017">
        <v>17.98828</v>
      </c>
      <c r="J9017">
        <v>0.96484380000000003</v>
      </c>
      <c r="K9017">
        <v>96.039060000000006</v>
      </c>
      <c r="L9017" s="3">
        <v>44130.622916666667</v>
      </c>
      <c r="M9017">
        <v>17.18</v>
      </c>
      <c r="N9017" t="s">
        <v>28</v>
      </c>
      <c r="P9017">
        <f>(C9017-Key!$B$1)*24</f>
        <v>5.8833333333022892</v>
      </c>
      <c r="Q9017">
        <f>(Key!$B$2-'17.1'!C9017)*24</f>
        <v>-2.9333333332906477</v>
      </c>
      <c r="R9017" s="3">
        <f>C9017-(M9017-Key!$B$5)/(24*Key!$B$6)</f>
        <v>44130.858407407402</v>
      </c>
      <c r="S9017">
        <f>M9017-Key!$B$5</f>
        <v>14.92</v>
      </c>
      <c r="T9017" s="2">
        <f t="shared" si="700"/>
        <v>44129.875</v>
      </c>
      <c r="U9017" t="str">
        <f t="shared" si="701"/>
        <v>10-25-2020 21:00</v>
      </c>
      <c r="V9017">
        <f>IFERROR(IF(W9017=Z9017,VLOOKUP($U9017,[1]C8842!$G$2:$M$145,3,FALSE),0),0)</f>
        <v>0</v>
      </c>
      <c r="W9017">
        <f>VLOOKUP(RIGHT($V$1,5),Key!$A$9:$B$14,2,FALSE)</f>
        <v>10.199999999999999</v>
      </c>
      <c r="X9017">
        <f t="shared" si="704"/>
        <v>0</v>
      </c>
      <c r="Y9017">
        <f>VLOOKUP(RIGHT($X$1,5),Key!$A$9:$B$14,2,FALSE)</f>
        <v>3.7</v>
      </c>
      <c r="Z9017">
        <f t="shared" si="702"/>
        <v>10.199999999999999</v>
      </c>
      <c r="AA9017">
        <f t="shared" si="703"/>
        <v>0</v>
      </c>
    </row>
    <row r="9018" spans="1:27" x14ac:dyDescent="0.3">
      <c r="A9018">
        <v>100067</v>
      </c>
      <c r="B9018">
        <v>230922</v>
      </c>
      <c r="C9018" s="3">
        <v>44130.87222222222</v>
      </c>
      <c r="D9018">
        <v>1</v>
      </c>
      <c r="E9018">
        <v>1</v>
      </c>
      <c r="F9018" t="s">
        <v>25</v>
      </c>
      <c r="G9018">
        <v>1</v>
      </c>
      <c r="H9018">
        <v>65.25</v>
      </c>
      <c r="I9018">
        <v>19.914059999999999</v>
      </c>
      <c r="J9018">
        <v>1.0546880000000001</v>
      </c>
      <c r="K9018">
        <v>60.023440000000001</v>
      </c>
      <c r="L9018" s="3">
        <v>44130.622916666667</v>
      </c>
      <c r="M9018">
        <v>17.18</v>
      </c>
      <c r="N9018" t="s">
        <v>28</v>
      </c>
      <c r="P9018">
        <f>(C9018-Key!$B$1)*24</f>
        <v>5.8833333333022892</v>
      </c>
      <c r="Q9018">
        <f>(Key!$B$2-'17.1'!C9018)*24</f>
        <v>-2.9333333332906477</v>
      </c>
      <c r="R9018" s="3">
        <f>C9018-(M9018-Key!$B$5)/(24*Key!$B$6)</f>
        <v>44130.858407407402</v>
      </c>
      <c r="S9018">
        <f>M9018-Key!$B$5</f>
        <v>14.92</v>
      </c>
      <c r="T9018" s="2">
        <f t="shared" si="700"/>
        <v>44129.875</v>
      </c>
      <c r="U9018" t="str">
        <f t="shared" si="701"/>
        <v>10-25-2020 21:00</v>
      </c>
      <c r="V9018">
        <f>IFERROR(IF(W9018=Z9018,VLOOKUP($U9018,[1]C8842!$G$2:$M$145,3,FALSE),0),0)</f>
        <v>0</v>
      </c>
      <c r="W9018">
        <f>VLOOKUP(RIGHT($V$1,5),Key!$A$9:$B$14,2,FALSE)</f>
        <v>10.199999999999999</v>
      </c>
      <c r="X9018">
        <f t="shared" si="704"/>
        <v>0</v>
      </c>
      <c r="Y9018">
        <f>VLOOKUP(RIGHT($X$1,5),Key!$A$9:$B$14,2,FALSE)</f>
        <v>3.7</v>
      </c>
      <c r="Z9018">
        <f t="shared" si="702"/>
        <v>10.199999999999999</v>
      </c>
      <c r="AA9018">
        <f t="shared" si="703"/>
        <v>0</v>
      </c>
    </row>
    <row r="9019" spans="1:27" x14ac:dyDescent="0.3">
      <c r="A9019">
        <v>100067</v>
      </c>
      <c r="B9019">
        <v>230922</v>
      </c>
      <c r="C9019" s="3">
        <v>44130.87222222222</v>
      </c>
      <c r="D9019">
        <v>0</v>
      </c>
      <c r="E9019">
        <v>2</v>
      </c>
      <c r="F9019" t="s">
        <v>25</v>
      </c>
      <c r="G9019">
        <v>1</v>
      </c>
      <c r="H9019">
        <v>62.40625</v>
      </c>
      <c r="I9019">
        <v>16.382809999999999</v>
      </c>
      <c r="J9019">
        <v>0.953125</v>
      </c>
      <c r="K9019">
        <v>46.019530000000003</v>
      </c>
      <c r="L9019" s="3">
        <v>44130.622916666667</v>
      </c>
      <c r="M9019">
        <v>17.18</v>
      </c>
      <c r="N9019" t="s">
        <v>28</v>
      </c>
      <c r="P9019">
        <f>(C9019-Key!$B$1)*24</f>
        <v>5.8833333333022892</v>
      </c>
      <c r="Q9019">
        <f>(Key!$B$2-'17.1'!C9019)*24</f>
        <v>-2.9333333332906477</v>
      </c>
      <c r="R9019" s="3">
        <f>C9019-(M9019-Key!$B$5)/(24*Key!$B$6)</f>
        <v>44130.858407407402</v>
      </c>
      <c r="S9019">
        <f>M9019-Key!$B$5</f>
        <v>14.92</v>
      </c>
      <c r="T9019" s="2">
        <f t="shared" si="700"/>
        <v>44129.875</v>
      </c>
      <c r="U9019" t="str">
        <f t="shared" si="701"/>
        <v>10-25-2020 21:00</v>
      </c>
      <c r="V9019">
        <f>IFERROR(IF(W9019=Z9019,VLOOKUP($U9019,[1]C8842!$G$2:$M$145,3,FALSE),0),0)</f>
        <v>0</v>
      </c>
      <c r="W9019">
        <f>VLOOKUP(RIGHT($V$1,5),Key!$A$9:$B$14,2,FALSE)</f>
        <v>10.199999999999999</v>
      </c>
      <c r="X9019">
        <f t="shared" si="704"/>
        <v>0</v>
      </c>
      <c r="Y9019">
        <f>VLOOKUP(RIGHT($X$1,5),Key!$A$9:$B$14,2,FALSE)</f>
        <v>3.7</v>
      </c>
      <c r="Z9019">
        <f t="shared" si="702"/>
        <v>10.199999999999999</v>
      </c>
      <c r="AA9019">
        <f t="shared" si="703"/>
        <v>0</v>
      </c>
    </row>
    <row r="9020" spans="1:27" x14ac:dyDescent="0.3">
      <c r="A9020">
        <v>100067</v>
      </c>
      <c r="B9020">
        <v>230922</v>
      </c>
      <c r="C9020" s="3">
        <v>44130.87222222222</v>
      </c>
      <c r="D9020">
        <v>0</v>
      </c>
      <c r="E9020">
        <v>2</v>
      </c>
      <c r="F9020" t="s">
        <v>25</v>
      </c>
      <c r="G9020">
        <v>1</v>
      </c>
      <c r="H9020">
        <v>66.171880000000002</v>
      </c>
      <c r="I9020">
        <v>15.73828</v>
      </c>
      <c r="J9020">
        <v>0.87109380000000003</v>
      </c>
      <c r="K9020">
        <v>46.019530000000003</v>
      </c>
      <c r="L9020" s="3">
        <v>44130.625694444447</v>
      </c>
      <c r="M9020">
        <v>17.18</v>
      </c>
      <c r="N9020" t="s">
        <v>28</v>
      </c>
      <c r="P9020">
        <f>(C9020-Key!$B$1)*24</f>
        <v>5.8833333333022892</v>
      </c>
      <c r="Q9020">
        <f>(Key!$B$2-'17.1'!C9020)*24</f>
        <v>-2.9333333332906477</v>
      </c>
      <c r="R9020" s="3">
        <f>C9020-(M9020-Key!$B$5)/(24*Key!$B$6)</f>
        <v>44130.858407407402</v>
      </c>
      <c r="S9020">
        <f>M9020-Key!$B$5</f>
        <v>14.92</v>
      </c>
      <c r="T9020" s="2">
        <f t="shared" si="700"/>
        <v>44129.875</v>
      </c>
      <c r="U9020" t="str">
        <f t="shared" si="701"/>
        <v>10-25-2020 21:00</v>
      </c>
      <c r="V9020">
        <f>IFERROR(IF(W9020=Z9020,VLOOKUP($U9020,[1]C8842!$G$2:$M$145,3,FALSE),0),0)</f>
        <v>0</v>
      </c>
      <c r="W9020">
        <f>VLOOKUP(RIGHT($V$1,5),Key!$A$9:$B$14,2,FALSE)</f>
        <v>10.199999999999999</v>
      </c>
      <c r="X9020">
        <f t="shared" si="704"/>
        <v>0</v>
      </c>
      <c r="Y9020">
        <f>VLOOKUP(RIGHT($X$1,5),Key!$A$9:$B$14,2,FALSE)</f>
        <v>3.7</v>
      </c>
      <c r="Z9020">
        <f t="shared" si="702"/>
        <v>10.199999999999999</v>
      </c>
      <c r="AA9020">
        <f t="shared" si="703"/>
        <v>0</v>
      </c>
    </row>
    <row r="9021" spans="1:27" x14ac:dyDescent="0.3">
      <c r="A9021">
        <v>100067</v>
      </c>
      <c r="B9021">
        <v>230922</v>
      </c>
      <c r="C9021" s="3">
        <v>44130.87222222222</v>
      </c>
      <c r="D9021">
        <v>3</v>
      </c>
      <c r="E9021">
        <v>2</v>
      </c>
      <c r="F9021" t="s">
        <v>26</v>
      </c>
      <c r="G9021">
        <v>1</v>
      </c>
      <c r="H9021">
        <v>64.609380000000002</v>
      </c>
      <c r="I9021">
        <v>15.23047</v>
      </c>
      <c r="J9021">
        <v>0.875</v>
      </c>
      <c r="K9021">
        <v>94.039060000000006</v>
      </c>
      <c r="L9021" s="3">
        <v>44130.625694444447</v>
      </c>
      <c r="M9021">
        <v>17.18</v>
      </c>
      <c r="N9021" t="s">
        <v>28</v>
      </c>
      <c r="P9021">
        <f>(C9021-Key!$B$1)*24</f>
        <v>5.8833333333022892</v>
      </c>
      <c r="Q9021">
        <f>(Key!$B$2-'17.1'!C9021)*24</f>
        <v>-2.9333333332906477</v>
      </c>
      <c r="R9021" s="3">
        <f>C9021-(M9021-Key!$B$5)/(24*Key!$B$6)</f>
        <v>44130.858407407402</v>
      </c>
      <c r="S9021">
        <f>M9021-Key!$B$5</f>
        <v>14.92</v>
      </c>
      <c r="T9021" s="2">
        <f t="shared" si="700"/>
        <v>44129.875</v>
      </c>
      <c r="U9021" t="str">
        <f t="shared" si="701"/>
        <v>10-25-2020 21:00</v>
      </c>
      <c r="V9021">
        <f>IFERROR(IF(W9021=Z9021,VLOOKUP($U9021,[1]C8842!$G$2:$M$145,3,FALSE),0),0)</f>
        <v>0</v>
      </c>
      <c r="W9021">
        <f>VLOOKUP(RIGHT($V$1,5),Key!$A$9:$B$14,2,FALSE)</f>
        <v>10.199999999999999</v>
      </c>
      <c r="X9021">
        <f t="shared" si="704"/>
        <v>0</v>
      </c>
      <c r="Y9021">
        <f>VLOOKUP(RIGHT($X$1,5),Key!$A$9:$B$14,2,FALSE)</f>
        <v>3.7</v>
      </c>
      <c r="Z9021">
        <f t="shared" si="702"/>
        <v>10.199999999999999</v>
      </c>
      <c r="AA9021">
        <f t="shared" si="703"/>
        <v>0</v>
      </c>
    </row>
    <row r="9022" spans="1:27" x14ac:dyDescent="0.3">
      <c r="A9022">
        <v>100067</v>
      </c>
      <c r="B9022">
        <v>230922</v>
      </c>
      <c r="C9022" s="3">
        <v>44130.87222222222</v>
      </c>
      <c r="D9022">
        <v>0</v>
      </c>
      <c r="E9022">
        <v>2</v>
      </c>
      <c r="F9022" t="s">
        <v>25</v>
      </c>
      <c r="G9022">
        <v>1</v>
      </c>
      <c r="H9022">
        <v>73.445310000000006</v>
      </c>
      <c r="I9022">
        <v>17.328130000000002</v>
      </c>
      <c r="J9022">
        <v>0.84375</v>
      </c>
      <c r="K9022">
        <v>46.019530000000003</v>
      </c>
      <c r="L9022" s="3">
        <v>44130.625694444447</v>
      </c>
      <c r="M9022">
        <v>17.18</v>
      </c>
      <c r="N9022" t="s">
        <v>28</v>
      </c>
      <c r="P9022">
        <f>(C9022-Key!$B$1)*24</f>
        <v>5.8833333333022892</v>
      </c>
      <c r="Q9022">
        <f>(Key!$B$2-'17.1'!C9022)*24</f>
        <v>-2.9333333332906477</v>
      </c>
      <c r="R9022" s="3">
        <f>C9022-(M9022-Key!$B$5)/(24*Key!$B$6)</f>
        <v>44130.858407407402</v>
      </c>
      <c r="S9022">
        <f>M9022-Key!$B$5</f>
        <v>14.92</v>
      </c>
      <c r="T9022" s="2">
        <f t="shared" si="700"/>
        <v>44129.875</v>
      </c>
      <c r="U9022" t="str">
        <f t="shared" si="701"/>
        <v>10-25-2020 21:00</v>
      </c>
      <c r="V9022">
        <f>IFERROR(IF(W9022=Z9022,VLOOKUP($U9022,[1]C8842!$G$2:$M$145,3,FALSE),0),0)</f>
        <v>0</v>
      </c>
      <c r="W9022">
        <f>VLOOKUP(RIGHT($V$1,5),Key!$A$9:$B$14,2,FALSE)</f>
        <v>10.199999999999999</v>
      </c>
      <c r="X9022">
        <f t="shared" si="704"/>
        <v>0</v>
      </c>
      <c r="Y9022">
        <f>VLOOKUP(RIGHT($X$1,5),Key!$A$9:$B$14,2,FALSE)</f>
        <v>3.7</v>
      </c>
      <c r="Z9022">
        <f t="shared" si="702"/>
        <v>10.199999999999999</v>
      </c>
      <c r="AA9022">
        <f t="shared" si="703"/>
        <v>0</v>
      </c>
    </row>
    <row r="9023" spans="1:27" x14ac:dyDescent="0.3">
      <c r="A9023">
        <v>100067</v>
      </c>
      <c r="B9023">
        <v>230922</v>
      </c>
      <c r="C9023" s="3">
        <v>44130.87222222222</v>
      </c>
      <c r="D9023">
        <v>1</v>
      </c>
      <c r="E9023">
        <v>1</v>
      </c>
      <c r="F9023" t="s">
        <v>25</v>
      </c>
      <c r="G9023">
        <v>1</v>
      </c>
      <c r="H9023">
        <v>63.039059999999999</v>
      </c>
      <c r="I9023">
        <v>18.460940000000001</v>
      </c>
      <c r="J9023">
        <v>1.03125</v>
      </c>
      <c r="K9023">
        <v>57.023440000000001</v>
      </c>
      <c r="L9023" s="3">
        <v>44130.625694444447</v>
      </c>
      <c r="M9023">
        <v>17.18</v>
      </c>
      <c r="N9023" t="s">
        <v>28</v>
      </c>
      <c r="P9023">
        <f>(C9023-Key!$B$1)*24</f>
        <v>5.8833333333022892</v>
      </c>
      <c r="Q9023">
        <f>(Key!$B$2-'17.1'!C9023)*24</f>
        <v>-2.9333333332906477</v>
      </c>
      <c r="R9023" s="3">
        <f>C9023-(M9023-Key!$B$5)/(24*Key!$B$6)</f>
        <v>44130.858407407402</v>
      </c>
      <c r="S9023">
        <f>M9023-Key!$B$5</f>
        <v>14.92</v>
      </c>
      <c r="T9023" s="2">
        <f t="shared" si="700"/>
        <v>44129.875</v>
      </c>
      <c r="U9023" t="str">
        <f t="shared" si="701"/>
        <v>10-25-2020 21:00</v>
      </c>
      <c r="V9023">
        <f>IFERROR(IF(W9023=Z9023,VLOOKUP($U9023,[1]C8842!$G$2:$M$145,3,FALSE),0),0)</f>
        <v>0</v>
      </c>
      <c r="W9023">
        <f>VLOOKUP(RIGHT($V$1,5),Key!$A$9:$B$14,2,FALSE)</f>
        <v>10.199999999999999</v>
      </c>
      <c r="X9023">
        <f t="shared" si="704"/>
        <v>0</v>
      </c>
      <c r="Y9023">
        <f>VLOOKUP(RIGHT($X$1,5),Key!$A$9:$B$14,2,FALSE)</f>
        <v>3.7</v>
      </c>
      <c r="Z9023">
        <f t="shared" si="702"/>
        <v>10.199999999999999</v>
      </c>
      <c r="AA9023">
        <f t="shared" si="703"/>
        <v>0</v>
      </c>
    </row>
    <row r="9024" spans="1:27" x14ac:dyDescent="0.3">
      <c r="A9024">
        <v>100067</v>
      </c>
      <c r="B9024">
        <v>230922</v>
      </c>
      <c r="C9024" s="3">
        <v>44130.87222222222</v>
      </c>
      <c r="D9024">
        <v>0</v>
      </c>
      <c r="E9024">
        <v>2</v>
      </c>
      <c r="F9024" t="s">
        <v>25</v>
      </c>
      <c r="G9024">
        <v>1</v>
      </c>
      <c r="H9024">
        <v>68.148439999999994</v>
      </c>
      <c r="I9024">
        <v>15.80078</v>
      </c>
      <c r="J9024">
        <v>0.84765630000000003</v>
      </c>
      <c r="K9024">
        <v>46.019530000000003</v>
      </c>
      <c r="L9024" s="3">
        <v>44130.625694444447</v>
      </c>
      <c r="M9024">
        <v>17.18</v>
      </c>
      <c r="N9024" t="s">
        <v>28</v>
      </c>
      <c r="P9024">
        <f>(C9024-Key!$B$1)*24</f>
        <v>5.8833333333022892</v>
      </c>
      <c r="Q9024">
        <f>(Key!$B$2-'17.1'!C9024)*24</f>
        <v>-2.9333333332906477</v>
      </c>
      <c r="R9024" s="3">
        <f>C9024-(M9024-Key!$B$5)/(24*Key!$B$6)</f>
        <v>44130.858407407402</v>
      </c>
      <c r="S9024">
        <f>M9024-Key!$B$5</f>
        <v>14.92</v>
      </c>
      <c r="T9024" s="2">
        <f t="shared" si="700"/>
        <v>44129.875</v>
      </c>
      <c r="U9024" t="str">
        <f t="shared" si="701"/>
        <v>10-25-2020 21:00</v>
      </c>
      <c r="V9024">
        <f>IFERROR(IF(W9024=Z9024,VLOOKUP($U9024,[1]C8842!$G$2:$M$145,3,FALSE),0),0)</f>
        <v>0</v>
      </c>
      <c r="W9024">
        <f>VLOOKUP(RIGHT($V$1,5),Key!$A$9:$B$14,2,FALSE)</f>
        <v>10.199999999999999</v>
      </c>
      <c r="X9024">
        <f t="shared" si="704"/>
        <v>0</v>
      </c>
      <c r="Y9024">
        <f>VLOOKUP(RIGHT($X$1,5),Key!$A$9:$B$14,2,FALSE)</f>
        <v>3.7</v>
      </c>
      <c r="Z9024">
        <f t="shared" si="702"/>
        <v>10.199999999999999</v>
      </c>
      <c r="AA9024">
        <f t="shared" si="703"/>
        <v>0</v>
      </c>
    </row>
    <row r="9025" spans="1:27" x14ac:dyDescent="0.3">
      <c r="A9025">
        <v>100067</v>
      </c>
      <c r="B9025">
        <v>230922</v>
      </c>
      <c r="C9025" s="3">
        <v>44130.87222222222</v>
      </c>
      <c r="D9025">
        <v>3</v>
      </c>
      <c r="E9025">
        <v>2</v>
      </c>
      <c r="F9025" t="s">
        <v>26</v>
      </c>
      <c r="G9025">
        <v>1</v>
      </c>
      <c r="H9025">
        <v>72.558589999999995</v>
      </c>
      <c r="I9025">
        <v>18.11328</v>
      </c>
      <c r="J9025">
        <v>0.8828125</v>
      </c>
      <c r="K9025">
        <v>94.039060000000006</v>
      </c>
      <c r="L9025" s="3">
        <v>44130.625694444447</v>
      </c>
      <c r="M9025">
        <v>17.18</v>
      </c>
      <c r="N9025" t="s">
        <v>28</v>
      </c>
      <c r="P9025">
        <f>(C9025-Key!$B$1)*24</f>
        <v>5.8833333333022892</v>
      </c>
      <c r="Q9025">
        <f>(Key!$B$2-'17.1'!C9025)*24</f>
        <v>-2.9333333332906477</v>
      </c>
      <c r="R9025" s="3">
        <f>C9025-(M9025-Key!$B$5)/(24*Key!$B$6)</f>
        <v>44130.858407407402</v>
      </c>
      <c r="S9025">
        <f>M9025-Key!$B$5</f>
        <v>14.92</v>
      </c>
      <c r="T9025" s="2">
        <f t="shared" si="700"/>
        <v>44129.875</v>
      </c>
      <c r="U9025" t="str">
        <f t="shared" si="701"/>
        <v>10-25-2020 21:00</v>
      </c>
      <c r="V9025">
        <f>IFERROR(IF(W9025=Z9025,VLOOKUP($U9025,[1]C8842!$G$2:$M$145,3,FALSE),0),0)</f>
        <v>0</v>
      </c>
      <c r="W9025">
        <f>VLOOKUP(RIGHT($V$1,5),Key!$A$9:$B$14,2,FALSE)</f>
        <v>10.199999999999999</v>
      </c>
      <c r="X9025">
        <f t="shared" si="704"/>
        <v>0</v>
      </c>
      <c r="Y9025">
        <f>VLOOKUP(RIGHT($X$1,5),Key!$A$9:$B$14,2,FALSE)</f>
        <v>3.7</v>
      </c>
      <c r="Z9025">
        <f t="shared" si="702"/>
        <v>10.199999999999999</v>
      </c>
      <c r="AA9025">
        <f t="shared" si="703"/>
        <v>0</v>
      </c>
    </row>
    <row r="9026" spans="1:27" x14ac:dyDescent="0.3">
      <c r="A9026">
        <v>100067</v>
      </c>
      <c r="B9026">
        <v>230922</v>
      </c>
      <c r="C9026" s="3">
        <v>44130.87222222222</v>
      </c>
      <c r="D9026">
        <v>1</v>
      </c>
      <c r="E9026">
        <v>1</v>
      </c>
      <c r="F9026" t="s">
        <v>25</v>
      </c>
      <c r="G9026">
        <v>1</v>
      </c>
      <c r="H9026">
        <v>65.84375</v>
      </c>
      <c r="I9026">
        <v>15.570309999999999</v>
      </c>
      <c r="J9026">
        <v>0.87109380000000003</v>
      </c>
      <c r="K9026">
        <v>58.023440000000001</v>
      </c>
      <c r="L9026" s="3">
        <v>44130.625694444447</v>
      </c>
      <c r="M9026">
        <v>17.18</v>
      </c>
      <c r="N9026" t="s">
        <v>28</v>
      </c>
      <c r="P9026">
        <f>(C9026-Key!$B$1)*24</f>
        <v>5.8833333333022892</v>
      </c>
      <c r="Q9026">
        <f>(Key!$B$2-'17.1'!C9026)*24</f>
        <v>-2.9333333332906477</v>
      </c>
      <c r="R9026" s="3">
        <f>C9026-(M9026-Key!$B$5)/(24*Key!$B$6)</f>
        <v>44130.858407407402</v>
      </c>
      <c r="S9026">
        <f>M9026-Key!$B$5</f>
        <v>14.92</v>
      </c>
      <c r="T9026" s="2">
        <f t="shared" si="700"/>
        <v>44129.875</v>
      </c>
      <c r="U9026" t="str">
        <f t="shared" si="701"/>
        <v>10-25-2020 21:00</v>
      </c>
      <c r="V9026">
        <f>IFERROR(IF(W9026=Z9026,VLOOKUP($U9026,[1]C8842!$G$2:$M$145,3,FALSE),0),0)</f>
        <v>0</v>
      </c>
      <c r="W9026">
        <f>VLOOKUP(RIGHT($V$1,5),Key!$A$9:$B$14,2,FALSE)</f>
        <v>10.199999999999999</v>
      </c>
      <c r="X9026">
        <f t="shared" si="704"/>
        <v>0</v>
      </c>
      <c r="Y9026">
        <f>VLOOKUP(RIGHT($X$1,5),Key!$A$9:$B$14,2,FALSE)</f>
        <v>3.7</v>
      </c>
      <c r="Z9026">
        <f t="shared" si="702"/>
        <v>10.199999999999999</v>
      </c>
      <c r="AA9026">
        <f t="shared" si="703"/>
        <v>0</v>
      </c>
    </row>
    <row r="9027" spans="1:27" x14ac:dyDescent="0.3">
      <c r="A9027">
        <v>100067</v>
      </c>
      <c r="B9027">
        <v>230922</v>
      </c>
      <c r="C9027" s="3">
        <v>44130.87222222222</v>
      </c>
      <c r="D9027">
        <v>1</v>
      </c>
      <c r="E9027">
        <v>1</v>
      </c>
      <c r="F9027" t="s">
        <v>25</v>
      </c>
      <c r="G9027">
        <v>1</v>
      </c>
      <c r="H9027">
        <v>70.441410000000005</v>
      </c>
      <c r="I9027">
        <v>19.73047</v>
      </c>
      <c r="J9027">
        <v>0.96875</v>
      </c>
      <c r="K9027">
        <v>58.023440000000001</v>
      </c>
      <c r="L9027" s="3">
        <v>44130.625694444447</v>
      </c>
      <c r="M9027">
        <v>17.18</v>
      </c>
      <c r="N9027" t="s">
        <v>28</v>
      </c>
      <c r="P9027">
        <f>(C9027-Key!$B$1)*24</f>
        <v>5.8833333333022892</v>
      </c>
      <c r="Q9027">
        <f>(Key!$B$2-'17.1'!C9027)*24</f>
        <v>-2.9333333332906477</v>
      </c>
      <c r="R9027" s="3">
        <f>C9027-(M9027-Key!$B$5)/(24*Key!$B$6)</f>
        <v>44130.858407407402</v>
      </c>
      <c r="S9027">
        <f>M9027-Key!$B$5</f>
        <v>14.92</v>
      </c>
      <c r="T9027" s="2">
        <f t="shared" ref="T9027:T9090" si="705">ROUND(C9027*24*60/10,0)/(24*6)-1</f>
        <v>44129.875</v>
      </c>
      <c r="U9027" t="str">
        <f t="shared" ref="U9027:U9090" si="706">TEXT(T9027,"mm-dd-yyyy hh:mm")</f>
        <v>10-25-2020 21:00</v>
      </c>
      <c r="V9027">
        <f>IFERROR(IF(W9027=Z9027,VLOOKUP($U9027,[1]C8842!$G$2:$M$145,3,FALSE),0),0)</f>
        <v>0</v>
      </c>
      <c r="W9027">
        <f>VLOOKUP(RIGHT($V$1,5),Key!$A$9:$B$14,2,FALSE)</f>
        <v>10.199999999999999</v>
      </c>
      <c r="X9027">
        <f t="shared" si="704"/>
        <v>0</v>
      </c>
      <c r="Y9027">
        <f>VLOOKUP(RIGHT($X$1,5),Key!$A$9:$B$14,2,FALSE)</f>
        <v>3.7</v>
      </c>
      <c r="Z9027">
        <f t="shared" ref="Z9027:Z9090" si="707">M9027-MIN(ABS(Y9027-M9027),ABS(W9027-M9027))</f>
        <v>10.199999999999999</v>
      </c>
      <c r="AA9027">
        <f t="shared" ref="AA9027:AA9090" si="708">SUM(V9027,X9027)</f>
        <v>0</v>
      </c>
    </row>
    <row r="9028" spans="1:27" x14ac:dyDescent="0.3">
      <c r="A9028">
        <v>100067</v>
      </c>
      <c r="B9028">
        <v>230922</v>
      </c>
      <c r="C9028" s="3">
        <v>44130.87222222222</v>
      </c>
      <c r="D9028">
        <v>3</v>
      </c>
      <c r="E9028">
        <v>2</v>
      </c>
      <c r="F9028" t="s">
        <v>26</v>
      </c>
      <c r="G9028">
        <v>1</v>
      </c>
      <c r="H9028">
        <v>66.800780000000003</v>
      </c>
      <c r="I9028">
        <v>15.78125</v>
      </c>
      <c r="J9028">
        <v>0.8671875</v>
      </c>
      <c r="K9028">
        <v>95.039060000000006</v>
      </c>
      <c r="L9028" s="3">
        <v>44130.625694444447</v>
      </c>
      <c r="M9028">
        <v>17.18</v>
      </c>
      <c r="N9028" t="s">
        <v>28</v>
      </c>
      <c r="P9028">
        <f>(C9028-Key!$B$1)*24</f>
        <v>5.8833333333022892</v>
      </c>
      <c r="Q9028">
        <f>(Key!$B$2-'17.1'!C9028)*24</f>
        <v>-2.9333333332906477</v>
      </c>
      <c r="R9028" s="3">
        <f>C9028-(M9028-Key!$B$5)/(24*Key!$B$6)</f>
        <v>44130.858407407402</v>
      </c>
      <c r="S9028">
        <f>M9028-Key!$B$5</f>
        <v>14.92</v>
      </c>
      <c r="T9028" s="2">
        <f t="shared" si="705"/>
        <v>44129.875</v>
      </c>
      <c r="U9028" t="str">
        <f t="shared" si="706"/>
        <v>10-25-2020 21:00</v>
      </c>
      <c r="V9028">
        <f>IFERROR(IF(W9028=Z9028,VLOOKUP($U9028,[1]C8842!$G$2:$M$145,3,FALSE),0),0)</f>
        <v>0</v>
      </c>
      <c r="W9028">
        <f>VLOOKUP(RIGHT($V$1,5),Key!$A$9:$B$14,2,FALSE)</f>
        <v>10.199999999999999</v>
      </c>
      <c r="X9028">
        <f t="shared" ref="X9028:X9091" si="709">$X$2</f>
        <v>0</v>
      </c>
      <c r="Y9028">
        <f>VLOOKUP(RIGHT($X$1,5),Key!$A$9:$B$14,2,FALSE)</f>
        <v>3.7</v>
      </c>
      <c r="Z9028">
        <f t="shared" si="707"/>
        <v>10.199999999999999</v>
      </c>
      <c r="AA9028">
        <f t="shared" si="708"/>
        <v>0</v>
      </c>
    </row>
    <row r="9029" spans="1:27" x14ac:dyDescent="0.3">
      <c r="A9029">
        <v>100067</v>
      </c>
      <c r="B9029">
        <v>230922</v>
      </c>
      <c r="C9029" s="3">
        <v>44130.87222222222</v>
      </c>
      <c r="D9029">
        <v>1</v>
      </c>
      <c r="E9029">
        <v>1</v>
      </c>
      <c r="F9029" t="s">
        <v>25</v>
      </c>
      <c r="G9029">
        <v>1</v>
      </c>
      <c r="H9029">
        <v>69.019530000000003</v>
      </c>
      <c r="I9029">
        <v>17.496089999999999</v>
      </c>
      <c r="J9029">
        <v>0.90234380000000003</v>
      </c>
      <c r="K9029">
        <v>56.023440000000001</v>
      </c>
      <c r="L9029" s="3">
        <v>44130.625694444447</v>
      </c>
      <c r="M9029">
        <v>17.18</v>
      </c>
      <c r="N9029" t="s">
        <v>28</v>
      </c>
      <c r="P9029">
        <f>(C9029-Key!$B$1)*24</f>
        <v>5.8833333333022892</v>
      </c>
      <c r="Q9029">
        <f>(Key!$B$2-'17.1'!C9029)*24</f>
        <v>-2.9333333332906477</v>
      </c>
      <c r="R9029" s="3">
        <f>C9029-(M9029-Key!$B$5)/(24*Key!$B$6)</f>
        <v>44130.858407407402</v>
      </c>
      <c r="S9029">
        <f>M9029-Key!$B$5</f>
        <v>14.92</v>
      </c>
      <c r="T9029" s="2">
        <f t="shared" si="705"/>
        <v>44129.875</v>
      </c>
      <c r="U9029" t="str">
        <f t="shared" si="706"/>
        <v>10-25-2020 21:00</v>
      </c>
      <c r="V9029">
        <f>IFERROR(IF(W9029=Z9029,VLOOKUP($U9029,[1]C8842!$G$2:$M$145,3,FALSE),0),0)</f>
        <v>0</v>
      </c>
      <c r="W9029">
        <f>VLOOKUP(RIGHT($V$1,5),Key!$A$9:$B$14,2,FALSE)</f>
        <v>10.199999999999999</v>
      </c>
      <c r="X9029">
        <f t="shared" si="709"/>
        <v>0</v>
      </c>
      <c r="Y9029">
        <f>VLOOKUP(RIGHT($X$1,5),Key!$A$9:$B$14,2,FALSE)</f>
        <v>3.7</v>
      </c>
      <c r="Z9029">
        <f t="shared" si="707"/>
        <v>10.199999999999999</v>
      </c>
      <c r="AA9029">
        <f t="shared" si="708"/>
        <v>0</v>
      </c>
    </row>
    <row r="9030" spans="1:27" x14ac:dyDescent="0.3">
      <c r="A9030">
        <v>100067</v>
      </c>
      <c r="B9030">
        <v>230922</v>
      </c>
      <c r="C9030" s="3">
        <v>44130.872916666667</v>
      </c>
      <c r="D9030">
        <v>1</v>
      </c>
      <c r="E9030">
        <v>1</v>
      </c>
      <c r="F9030" t="s">
        <v>25</v>
      </c>
      <c r="G9030">
        <v>1</v>
      </c>
      <c r="H9030">
        <v>67.960939999999994</v>
      </c>
      <c r="I9030">
        <v>14.878909999999999</v>
      </c>
      <c r="J9030">
        <v>0.81640630000000003</v>
      </c>
      <c r="K9030">
        <v>58.023440000000001</v>
      </c>
      <c r="L9030" s="3">
        <v>44130.625694444447</v>
      </c>
      <c r="M9030">
        <v>17.18</v>
      </c>
      <c r="N9030" t="s">
        <v>28</v>
      </c>
      <c r="P9030">
        <f>(C9030-Key!$B$1)*24</f>
        <v>5.9000000000232831</v>
      </c>
      <c r="Q9030">
        <f>(Key!$B$2-'17.1'!C9030)*24</f>
        <v>-2.9500000000116415</v>
      </c>
      <c r="R9030" s="3">
        <f>C9030-(M9030-Key!$B$5)/(24*Key!$B$6)</f>
        <v>44130.859101851849</v>
      </c>
      <c r="S9030">
        <f>M9030-Key!$B$5</f>
        <v>14.92</v>
      </c>
      <c r="T9030" s="2">
        <f t="shared" si="705"/>
        <v>44129.875</v>
      </c>
      <c r="U9030" t="str">
        <f t="shared" si="706"/>
        <v>10-25-2020 21:00</v>
      </c>
      <c r="V9030">
        <f>IFERROR(IF(W9030=Z9030,VLOOKUP($U9030,[1]C8842!$G$2:$M$145,3,FALSE),0),0)</f>
        <v>0</v>
      </c>
      <c r="W9030">
        <f>VLOOKUP(RIGHT($V$1,5),Key!$A$9:$B$14,2,FALSE)</f>
        <v>10.199999999999999</v>
      </c>
      <c r="X9030">
        <f t="shared" si="709"/>
        <v>0</v>
      </c>
      <c r="Y9030">
        <f>VLOOKUP(RIGHT($X$1,5),Key!$A$9:$B$14,2,FALSE)</f>
        <v>3.7</v>
      </c>
      <c r="Z9030">
        <f t="shared" si="707"/>
        <v>10.199999999999999</v>
      </c>
      <c r="AA9030">
        <f t="shared" si="708"/>
        <v>0</v>
      </c>
    </row>
    <row r="9031" spans="1:27" x14ac:dyDescent="0.3">
      <c r="A9031">
        <v>100067</v>
      </c>
      <c r="B9031">
        <v>230922</v>
      </c>
      <c r="C9031" s="3">
        <v>44130.872916666667</v>
      </c>
      <c r="D9031">
        <v>0</v>
      </c>
      <c r="E9031">
        <v>2</v>
      </c>
      <c r="F9031" t="s">
        <v>25</v>
      </c>
      <c r="G9031">
        <v>2</v>
      </c>
      <c r="H9031">
        <v>62.539059999999999</v>
      </c>
      <c r="I9031">
        <v>20.64453</v>
      </c>
      <c r="J9031">
        <v>1.1328130000000001</v>
      </c>
      <c r="K9031">
        <v>46.019530000000003</v>
      </c>
      <c r="L9031" s="3">
        <v>44130.625694444447</v>
      </c>
      <c r="M9031">
        <v>17.18</v>
      </c>
      <c r="N9031" t="s">
        <v>28</v>
      </c>
      <c r="P9031">
        <f>(C9031-Key!$B$1)*24</f>
        <v>5.9000000000232831</v>
      </c>
      <c r="Q9031">
        <f>(Key!$B$2-'17.1'!C9031)*24</f>
        <v>-2.9500000000116415</v>
      </c>
      <c r="R9031" s="3">
        <f>C9031-(M9031-Key!$B$5)/(24*Key!$B$6)</f>
        <v>44130.859101851849</v>
      </c>
      <c r="S9031">
        <f>M9031-Key!$B$5</f>
        <v>14.92</v>
      </c>
      <c r="T9031" s="2">
        <f t="shared" si="705"/>
        <v>44129.875</v>
      </c>
      <c r="U9031" t="str">
        <f t="shared" si="706"/>
        <v>10-25-2020 21:00</v>
      </c>
      <c r="V9031">
        <f>IFERROR(IF(W9031=Z9031,VLOOKUP($U9031,[1]C8842!$G$2:$M$145,3,FALSE),0),0)</f>
        <v>0</v>
      </c>
      <c r="W9031">
        <f>VLOOKUP(RIGHT($V$1,5),Key!$A$9:$B$14,2,FALSE)</f>
        <v>10.199999999999999</v>
      </c>
      <c r="X9031">
        <f t="shared" si="709"/>
        <v>0</v>
      </c>
      <c r="Y9031">
        <f>VLOOKUP(RIGHT($X$1,5),Key!$A$9:$B$14,2,FALSE)</f>
        <v>3.7</v>
      </c>
      <c r="Z9031">
        <f t="shared" si="707"/>
        <v>10.199999999999999</v>
      </c>
      <c r="AA9031">
        <f t="shared" si="708"/>
        <v>0</v>
      </c>
    </row>
    <row r="9032" spans="1:27" x14ac:dyDescent="0.3">
      <c r="A9032">
        <v>100067</v>
      </c>
      <c r="B9032">
        <v>230922</v>
      </c>
      <c r="C9032" s="3">
        <v>44130.872916666667</v>
      </c>
      <c r="D9032">
        <v>2</v>
      </c>
      <c r="E9032">
        <v>1</v>
      </c>
      <c r="F9032" t="s">
        <v>26</v>
      </c>
      <c r="G9032">
        <v>1</v>
      </c>
      <c r="H9032">
        <v>76.941410000000005</v>
      </c>
      <c r="I9032">
        <v>16.78125</v>
      </c>
      <c r="J9032">
        <v>0.78515630000000003</v>
      </c>
      <c r="K9032">
        <v>82.035160000000005</v>
      </c>
      <c r="L9032" s="3">
        <v>44130.625694444447</v>
      </c>
      <c r="M9032">
        <v>17.18</v>
      </c>
      <c r="N9032" t="s">
        <v>28</v>
      </c>
      <c r="P9032">
        <f>(C9032-Key!$B$1)*24</f>
        <v>5.9000000000232831</v>
      </c>
      <c r="Q9032">
        <f>(Key!$B$2-'17.1'!C9032)*24</f>
        <v>-2.9500000000116415</v>
      </c>
      <c r="R9032" s="3">
        <f>C9032-(M9032-Key!$B$5)/(24*Key!$B$6)</f>
        <v>44130.859101851849</v>
      </c>
      <c r="S9032">
        <f>M9032-Key!$B$5</f>
        <v>14.92</v>
      </c>
      <c r="T9032" s="2">
        <f t="shared" si="705"/>
        <v>44129.875</v>
      </c>
      <c r="U9032" t="str">
        <f t="shared" si="706"/>
        <v>10-25-2020 21:00</v>
      </c>
      <c r="V9032">
        <f>IFERROR(IF(W9032=Z9032,VLOOKUP($U9032,[1]C8842!$G$2:$M$145,3,FALSE),0),0)</f>
        <v>0</v>
      </c>
      <c r="W9032">
        <f>VLOOKUP(RIGHT($V$1,5),Key!$A$9:$B$14,2,FALSE)</f>
        <v>10.199999999999999</v>
      </c>
      <c r="X9032">
        <f t="shared" si="709"/>
        <v>0</v>
      </c>
      <c r="Y9032">
        <f>VLOOKUP(RIGHT($X$1,5),Key!$A$9:$B$14,2,FALSE)</f>
        <v>3.7</v>
      </c>
      <c r="Z9032">
        <f t="shared" si="707"/>
        <v>10.199999999999999</v>
      </c>
      <c r="AA9032">
        <f t="shared" si="708"/>
        <v>0</v>
      </c>
    </row>
    <row r="9033" spans="1:27" x14ac:dyDescent="0.3">
      <c r="A9033">
        <v>100067</v>
      </c>
      <c r="B9033">
        <v>230922</v>
      </c>
      <c r="C9033" s="3">
        <v>44130.872916666667</v>
      </c>
      <c r="D9033">
        <v>0</v>
      </c>
      <c r="E9033">
        <v>2</v>
      </c>
      <c r="F9033" t="s">
        <v>25</v>
      </c>
      <c r="G9033">
        <v>1</v>
      </c>
      <c r="H9033">
        <v>67.238280000000003</v>
      </c>
      <c r="I9033">
        <v>15.41797</v>
      </c>
      <c r="J9033">
        <v>0.84765630000000003</v>
      </c>
      <c r="K9033">
        <v>46.019530000000003</v>
      </c>
      <c r="L9033" s="3">
        <v>44130.625694444447</v>
      </c>
      <c r="M9033">
        <v>17.18</v>
      </c>
      <c r="N9033" t="s">
        <v>28</v>
      </c>
      <c r="P9033">
        <f>(C9033-Key!$B$1)*24</f>
        <v>5.9000000000232831</v>
      </c>
      <c r="Q9033">
        <f>(Key!$B$2-'17.1'!C9033)*24</f>
        <v>-2.9500000000116415</v>
      </c>
      <c r="R9033" s="3">
        <f>C9033-(M9033-Key!$B$5)/(24*Key!$B$6)</f>
        <v>44130.859101851849</v>
      </c>
      <c r="S9033">
        <f>M9033-Key!$B$5</f>
        <v>14.92</v>
      </c>
      <c r="T9033" s="2">
        <f t="shared" si="705"/>
        <v>44129.875</v>
      </c>
      <c r="U9033" t="str">
        <f t="shared" si="706"/>
        <v>10-25-2020 21:00</v>
      </c>
      <c r="V9033">
        <f>IFERROR(IF(W9033=Z9033,VLOOKUP($U9033,[1]C8842!$G$2:$M$145,3,FALSE),0),0)</f>
        <v>0</v>
      </c>
      <c r="W9033">
        <f>VLOOKUP(RIGHT($V$1,5),Key!$A$9:$B$14,2,FALSE)</f>
        <v>10.199999999999999</v>
      </c>
      <c r="X9033">
        <f t="shared" si="709"/>
        <v>0</v>
      </c>
      <c r="Y9033">
        <f>VLOOKUP(RIGHT($X$1,5),Key!$A$9:$B$14,2,FALSE)</f>
        <v>3.7</v>
      </c>
      <c r="Z9033">
        <f t="shared" si="707"/>
        <v>10.199999999999999</v>
      </c>
      <c r="AA9033">
        <f t="shared" si="708"/>
        <v>0</v>
      </c>
    </row>
    <row r="9034" spans="1:27" x14ac:dyDescent="0.3">
      <c r="A9034">
        <v>100067</v>
      </c>
      <c r="B9034">
        <v>230922</v>
      </c>
      <c r="C9034" s="3">
        <v>44130.872916666667</v>
      </c>
      <c r="D9034">
        <v>3</v>
      </c>
      <c r="E9034">
        <v>2</v>
      </c>
      <c r="F9034" t="s">
        <v>26</v>
      </c>
      <c r="G9034">
        <v>1</v>
      </c>
      <c r="H9034">
        <v>61.058590000000002</v>
      </c>
      <c r="I9034">
        <v>9.9453130000000005</v>
      </c>
      <c r="J9034">
        <v>0.6953125</v>
      </c>
      <c r="K9034">
        <v>92.039060000000006</v>
      </c>
      <c r="L9034" s="3">
        <v>44130.625694444447</v>
      </c>
      <c r="M9034">
        <v>17.18</v>
      </c>
      <c r="N9034" t="s">
        <v>28</v>
      </c>
      <c r="P9034">
        <f>(C9034-Key!$B$1)*24</f>
        <v>5.9000000000232831</v>
      </c>
      <c r="Q9034">
        <f>(Key!$B$2-'17.1'!C9034)*24</f>
        <v>-2.9500000000116415</v>
      </c>
      <c r="R9034" s="3">
        <f>C9034-(M9034-Key!$B$5)/(24*Key!$B$6)</f>
        <v>44130.859101851849</v>
      </c>
      <c r="S9034">
        <f>M9034-Key!$B$5</f>
        <v>14.92</v>
      </c>
      <c r="T9034" s="2">
        <f t="shared" si="705"/>
        <v>44129.875</v>
      </c>
      <c r="U9034" t="str">
        <f t="shared" si="706"/>
        <v>10-25-2020 21:00</v>
      </c>
      <c r="V9034">
        <f>IFERROR(IF(W9034=Z9034,VLOOKUP($U9034,[1]C8842!$G$2:$M$145,3,FALSE),0),0)</f>
        <v>0</v>
      </c>
      <c r="W9034">
        <f>VLOOKUP(RIGHT($V$1,5),Key!$A$9:$B$14,2,FALSE)</f>
        <v>10.199999999999999</v>
      </c>
      <c r="X9034">
        <f t="shared" si="709"/>
        <v>0</v>
      </c>
      <c r="Y9034">
        <f>VLOOKUP(RIGHT($X$1,5),Key!$A$9:$B$14,2,FALSE)</f>
        <v>3.7</v>
      </c>
      <c r="Z9034">
        <f t="shared" si="707"/>
        <v>10.199999999999999</v>
      </c>
      <c r="AA9034">
        <f t="shared" si="708"/>
        <v>0</v>
      </c>
    </row>
    <row r="9035" spans="1:27" x14ac:dyDescent="0.3">
      <c r="A9035">
        <v>100067</v>
      </c>
      <c r="B9035">
        <v>230922</v>
      </c>
      <c r="C9035" s="3">
        <v>44130.872916666667</v>
      </c>
      <c r="D9035">
        <v>0</v>
      </c>
      <c r="E9035">
        <v>2</v>
      </c>
      <c r="F9035" t="s">
        <v>25</v>
      </c>
      <c r="G9035">
        <v>4</v>
      </c>
      <c r="H9035">
        <v>52.75</v>
      </c>
      <c r="I9035">
        <v>72.136719999999997</v>
      </c>
      <c r="J9035">
        <v>3.9414060000000002</v>
      </c>
      <c r="K9035">
        <v>46.019530000000003</v>
      </c>
      <c r="L9035" s="3">
        <v>44130.625694444447</v>
      </c>
      <c r="M9035">
        <v>17.18</v>
      </c>
      <c r="N9035" t="s">
        <v>28</v>
      </c>
      <c r="P9035">
        <f>(C9035-Key!$B$1)*24</f>
        <v>5.9000000000232831</v>
      </c>
      <c r="Q9035">
        <f>(Key!$B$2-'17.1'!C9035)*24</f>
        <v>-2.9500000000116415</v>
      </c>
      <c r="R9035" s="3">
        <f>C9035-(M9035-Key!$B$5)/(24*Key!$B$6)</f>
        <v>44130.859101851849</v>
      </c>
      <c r="S9035">
        <f>M9035-Key!$B$5</f>
        <v>14.92</v>
      </c>
      <c r="T9035" s="2">
        <f t="shared" si="705"/>
        <v>44129.875</v>
      </c>
      <c r="U9035" t="str">
        <f t="shared" si="706"/>
        <v>10-25-2020 21:00</v>
      </c>
      <c r="V9035">
        <f>IFERROR(IF(W9035=Z9035,VLOOKUP($U9035,[1]C8842!$G$2:$M$145,3,FALSE),0),0)</f>
        <v>0</v>
      </c>
      <c r="W9035">
        <f>VLOOKUP(RIGHT($V$1,5),Key!$A$9:$B$14,2,FALSE)</f>
        <v>10.199999999999999</v>
      </c>
      <c r="X9035">
        <f t="shared" si="709"/>
        <v>0</v>
      </c>
      <c r="Y9035">
        <f>VLOOKUP(RIGHT($X$1,5),Key!$A$9:$B$14,2,FALSE)</f>
        <v>3.7</v>
      </c>
      <c r="Z9035">
        <f t="shared" si="707"/>
        <v>10.199999999999999</v>
      </c>
      <c r="AA9035">
        <f t="shared" si="708"/>
        <v>0</v>
      </c>
    </row>
    <row r="9036" spans="1:27" x14ac:dyDescent="0.3">
      <c r="A9036">
        <v>100067</v>
      </c>
      <c r="B9036">
        <v>230922</v>
      </c>
      <c r="C9036" s="3">
        <v>44130.872916666667</v>
      </c>
      <c r="D9036">
        <v>3</v>
      </c>
      <c r="E9036">
        <v>2</v>
      </c>
      <c r="F9036" t="s">
        <v>26</v>
      </c>
      <c r="G9036">
        <v>1</v>
      </c>
      <c r="H9036">
        <v>62.308590000000002</v>
      </c>
      <c r="I9036">
        <v>15.839840000000001</v>
      </c>
      <c r="J9036">
        <v>0.9296875</v>
      </c>
      <c r="K9036">
        <v>93.039060000000006</v>
      </c>
      <c r="L9036" s="3">
        <v>44130.625694444447</v>
      </c>
      <c r="M9036">
        <v>17.18</v>
      </c>
      <c r="N9036" t="s">
        <v>28</v>
      </c>
      <c r="P9036">
        <f>(C9036-Key!$B$1)*24</f>
        <v>5.9000000000232831</v>
      </c>
      <c r="Q9036">
        <f>(Key!$B$2-'17.1'!C9036)*24</f>
        <v>-2.9500000000116415</v>
      </c>
      <c r="R9036" s="3">
        <f>C9036-(M9036-Key!$B$5)/(24*Key!$B$6)</f>
        <v>44130.859101851849</v>
      </c>
      <c r="S9036">
        <f>M9036-Key!$B$5</f>
        <v>14.92</v>
      </c>
      <c r="T9036" s="2">
        <f t="shared" si="705"/>
        <v>44129.875</v>
      </c>
      <c r="U9036" t="str">
        <f t="shared" si="706"/>
        <v>10-25-2020 21:00</v>
      </c>
      <c r="V9036">
        <f>IFERROR(IF(W9036=Z9036,VLOOKUP($U9036,[1]C8842!$G$2:$M$145,3,FALSE),0),0)</f>
        <v>0</v>
      </c>
      <c r="W9036">
        <f>VLOOKUP(RIGHT($V$1,5),Key!$A$9:$B$14,2,FALSE)</f>
        <v>10.199999999999999</v>
      </c>
      <c r="X9036">
        <f t="shared" si="709"/>
        <v>0</v>
      </c>
      <c r="Y9036">
        <f>VLOOKUP(RIGHT($X$1,5),Key!$A$9:$B$14,2,FALSE)</f>
        <v>3.7</v>
      </c>
      <c r="Z9036">
        <f t="shared" si="707"/>
        <v>10.199999999999999</v>
      </c>
      <c r="AA9036">
        <f t="shared" si="708"/>
        <v>0</v>
      </c>
    </row>
    <row r="9037" spans="1:27" x14ac:dyDescent="0.3">
      <c r="A9037">
        <v>100067</v>
      </c>
      <c r="B9037">
        <v>230922</v>
      </c>
      <c r="C9037" s="3">
        <v>44130.872916666667</v>
      </c>
      <c r="D9037">
        <v>3</v>
      </c>
      <c r="E9037">
        <v>2</v>
      </c>
      <c r="F9037" t="s">
        <v>26</v>
      </c>
      <c r="G9037">
        <v>4</v>
      </c>
      <c r="H9037">
        <v>64.179689999999994</v>
      </c>
      <c r="I9037">
        <v>73.984380000000002</v>
      </c>
      <c r="J9037">
        <v>3.3164060000000002</v>
      </c>
      <c r="K9037">
        <v>94.039060000000006</v>
      </c>
      <c r="L9037" s="3">
        <v>44130.625694444447</v>
      </c>
      <c r="M9037">
        <v>17.18</v>
      </c>
      <c r="N9037" t="s">
        <v>28</v>
      </c>
      <c r="P9037">
        <f>(C9037-Key!$B$1)*24</f>
        <v>5.9000000000232831</v>
      </c>
      <c r="Q9037">
        <f>(Key!$B$2-'17.1'!C9037)*24</f>
        <v>-2.9500000000116415</v>
      </c>
      <c r="R9037" s="3">
        <f>C9037-(M9037-Key!$B$5)/(24*Key!$B$6)</f>
        <v>44130.859101851849</v>
      </c>
      <c r="S9037">
        <f>M9037-Key!$B$5</f>
        <v>14.92</v>
      </c>
      <c r="T9037" s="2">
        <f t="shared" si="705"/>
        <v>44129.875</v>
      </c>
      <c r="U9037" t="str">
        <f t="shared" si="706"/>
        <v>10-25-2020 21:00</v>
      </c>
      <c r="V9037">
        <f>IFERROR(IF(W9037=Z9037,VLOOKUP($U9037,[1]C8842!$G$2:$M$145,3,FALSE),0),0)</f>
        <v>0</v>
      </c>
      <c r="W9037">
        <f>VLOOKUP(RIGHT($V$1,5),Key!$A$9:$B$14,2,FALSE)</f>
        <v>10.199999999999999</v>
      </c>
      <c r="X9037">
        <f t="shared" si="709"/>
        <v>0</v>
      </c>
      <c r="Y9037">
        <f>VLOOKUP(RIGHT($X$1,5),Key!$A$9:$B$14,2,FALSE)</f>
        <v>3.7</v>
      </c>
      <c r="Z9037">
        <f t="shared" si="707"/>
        <v>10.199999999999999</v>
      </c>
      <c r="AA9037">
        <f t="shared" si="708"/>
        <v>0</v>
      </c>
    </row>
    <row r="9038" spans="1:27" x14ac:dyDescent="0.3">
      <c r="A9038">
        <v>100067</v>
      </c>
      <c r="B9038">
        <v>230922</v>
      </c>
      <c r="C9038" s="3">
        <v>44130.872916666667</v>
      </c>
      <c r="D9038">
        <v>2</v>
      </c>
      <c r="E9038">
        <v>1</v>
      </c>
      <c r="F9038" t="s">
        <v>26</v>
      </c>
      <c r="G9038">
        <v>2</v>
      </c>
      <c r="H9038">
        <v>66.710939999999994</v>
      </c>
      <c r="I9038">
        <v>21.984380000000002</v>
      </c>
      <c r="J9038">
        <v>1.113281</v>
      </c>
      <c r="K9038">
        <v>82.035160000000005</v>
      </c>
      <c r="L9038" s="3">
        <v>44130.625694444447</v>
      </c>
      <c r="M9038">
        <v>17.18</v>
      </c>
      <c r="N9038" t="s">
        <v>28</v>
      </c>
      <c r="P9038">
        <f>(C9038-Key!$B$1)*24</f>
        <v>5.9000000000232831</v>
      </c>
      <c r="Q9038">
        <f>(Key!$B$2-'17.1'!C9038)*24</f>
        <v>-2.9500000000116415</v>
      </c>
      <c r="R9038" s="3">
        <f>C9038-(M9038-Key!$B$5)/(24*Key!$B$6)</f>
        <v>44130.859101851849</v>
      </c>
      <c r="S9038">
        <f>M9038-Key!$B$5</f>
        <v>14.92</v>
      </c>
      <c r="T9038" s="2">
        <f t="shared" si="705"/>
        <v>44129.875</v>
      </c>
      <c r="U9038" t="str">
        <f t="shared" si="706"/>
        <v>10-25-2020 21:00</v>
      </c>
      <c r="V9038">
        <f>IFERROR(IF(W9038=Z9038,VLOOKUP($U9038,[1]C8842!$G$2:$M$145,3,FALSE),0),0)</f>
        <v>0</v>
      </c>
      <c r="W9038">
        <f>VLOOKUP(RIGHT($V$1,5),Key!$A$9:$B$14,2,FALSE)</f>
        <v>10.199999999999999</v>
      </c>
      <c r="X9038">
        <f t="shared" si="709"/>
        <v>0</v>
      </c>
      <c r="Y9038">
        <f>VLOOKUP(RIGHT($X$1,5),Key!$A$9:$B$14,2,FALSE)</f>
        <v>3.7</v>
      </c>
      <c r="Z9038">
        <f t="shared" si="707"/>
        <v>10.199999999999999</v>
      </c>
      <c r="AA9038">
        <f t="shared" si="708"/>
        <v>0</v>
      </c>
    </row>
    <row r="9039" spans="1:27" x14ac:dyDescent="0.3">
      <c r="A9039">
        <v>100067</v>
      </c>
      <c r="B9039">
        <v>230922</v>
      </c>
      <c r="C9039" s="3">
        <v>44130.872916666667</v>
      </c>
      <c r="D9039">
        <v>0</v>
      </c>
      <c r="E9039">
        <v>2</v>
      </c>
      <c r="F9039" t="s">
        <v>25</v>
      </c>
      <c r="G9039">
        <v>1</v>
      </c>
      <c r="H9039">
        <v>72.375</v>
      </c>
      <c r="I9039">
        <v>19.992190000000001</v>
      </c>
      <c r="J9039">
        <v>0.953125</v>
      </c>
      <c r="K9039">
        <v>46.019530000000003</v>
      </c>
      <c r="L9039" s="3">
        <v>44130.625694444447</v>
      </c>
      <c r="M9039">
        <v>17.18</v>
      </c>
      <c r="N9039" t="s">
        <v>28</v>
      </c>
      <c r="P9039">
        <f>(C9039-Key!$B$1)*24</f>
        <v>5.9000000000232831</v>
      </c>
      <c r="Q9039">
        <f>(Key!$B$2-'17.1'!C9039)*24</f>
        <v>-2.9500000000116415</v>
      </c>
      <c r="R9039" s="3">
        <f>C9039-(M9039-Key!$B$5)/(24*Key!$B$6)</f>
        <v>44130.859101851849</v>
      </c>
      <c r="S9039">
        <f>M9039-Key!$B$5</f>
        <v>14.92</v>
      </c>
      <c r="T9039" s="2">
        <f t="shared" si="705"/>
        <v>44129.875</v>
      </c>
      <c r="U9039" t="str">
        <f t="shared" si="706"/>
        <v>10-25-2020 21:00</v>
      </c>
      <c r="V9039">
        <f>IFERROR(IF(W9039=Z9039,VLOOKUP($U9039,[1]C8842!$G$2:$M$145,3,FALSE),0),0)</f>
        <v>0</v>
      </c>
      <c r="W9039">
        <f>VLOOKUP(RIGHT($V$1,5),Key!$A$9:$B$14,2,FALSE)</f>
        <v>10.199999999999999</v>
      </c>
      <c r="X9039">
        <f t="shared" si="709"/>
        <v>0</v>
      </c>
      <c r="Y9039">
        <f>VLOOKUP(RIGHT($X$1,5),Key!$A$9:$B$14,2,FALSE)</f>
        <v>3.7</v>
      </c>
      <c r="Z9039">
        <f t="shared" si="707"/>
        <v>10.199999999999999</v>
      </c>
      <c r="AA9039">
        <f t="shared" si="708"/>
        <v>0</v>
      </c>
    </row>
    <row r="9040" spans="1:27" x14ac:dyDescent="0.3">
      <c r="A9040">
        <v>100067</v>
      </c>
      <c r="B9040">
        <v>230922</v>
      </c>
      <c r="C9040" s="3">
        <v>44130.872916666667</v>
      </c>
      <c r="D9040">
        <v>1</v>
      </c>
      <c r="E9040">
        <v>1</v>
      </c>
      <c r="F9040" t="s">
        <v>25</v>
      </c>
      <c r="G9040">
        <v>1</v>
      </c>
      <c r="H9040">
        <v>66.5</v>
      </c>
      <c r="I9040">
        <v>15.367190000000001</v>
      </c>
      <c r="J9040">
        <v>0.85546880000000003</v>
      </c>
      <c r="K9040">
        <v>58.023440000000001</v>
      </c>
      <c r="L9040" s="3">
        <v>44130.625694444447</v>
      </c>
      <c r="M9040">
        <v>17.18</v>
      </c>
      <c r="N9040" t="s">
        <v>28</v>
      </c>
      <c r="P9040">
        <f>(C9040-Key!$B$1)*24</f>
        <v>5.9000000000232831</v>
      </c>
      <c r="Q9040">
        <f>(Key!$B$2-'17.1'!C9040)*24</f>
        <v>-2.9500000000116415</v>
      </c>
      <c r="R9040" s="3">
        <f>C9040-(M9040-Key!$B$5)/(24*Key!$B$6)</f>
        <v>44130.859101851849</v>
      </c>
      <c r="S9040">
        <f>M9040-Key!$B$5</f>
        <v>14.92</v>
      </c>
      <c r="T9040" s="2">
        <f t="shared" si="705"/>
        <v>44129.875</v>
      </c>
      <c r="U9040" t="str">
        <f t="shared" si="706"/>
        <v>10-25-2020 21:00</v>
      </c>
      <c r="V9040">
        <f>IFERROR(IF(W9040=Z9040,VLOOKUP($U9040,[1]C8842!$G$2:$M$145,3,FALSE),0),0)</f>
        <v>0</v>
      </c>
      <c r="W9040">
        <f>VLOOKUP(RIGHT($V$1,5),Key!$A$9:$B$14,2,FALSE)</f>
        <v>10.199999999999999</v>
      </c>
      <c r="X9040">
        <f t="shared" si="709"/>
        <v>0</v>
      </c>
      <c r="Y9040">
        <f>VLOOKUP(RIGHT($X$1,5),Key!$A$9:$B$14,2,FALSE)</f>
        <v>3.7</v>
      </c>
      <c r="Z9040">
        <f t="shared" si="707"/>
        <v>10.199999999999999</v>
      </c>
      <c r="AA9040">
        <f t="shared" si="708"/>
        <v>0</v>
      </c>
    </row>
    <row r="9041" spans="1:27" x14ac:dyDescent="0.3">
      <c r="A9041">
        <v>100067</v>
      </c>
      <c r="B9041">
        <v>230922</v>
      </c>
      <c r="C9041" s="3">
        <v>44130.872916666667</v>
      </c>
      <c r="D9041">
        <v>2</v>
      </c>
      <c r="E9041">
        <v>1</v>
      </c>
      <c r="F9041" t="s">
        <v>26</v>
      </c>
      <c r="G9041">
        <v>1</v>
      </c>
      <c r="H9041">
        <v>72.511719999999997</v>
      </c>
      <c r="I9041">
        <v>18.507809999999999</v>
      </c>
      <c r="J9041">
        <v>0.8984375</v>
      </c>
      <c r="K9041">
        <v>80.03125</v>
      </c>
      <c r="L9041" s="3">
        <v>44130.625694444447</v>
      </c>
      <c r="M9041">
        <v>17.18</v>
      </c>
      <c r="N9041" t="s">
        <v>28</v>
      </c>
      <c r="P9041">
        <f>(C9041-Key!$B$1)*24</f>
        <v>5.9000000000232831</v>
      </c>
      <c r="Q9041">
        <f>(Key!$B$2-'17.1'!C9041)*24</f>
        <v>-2.9500000000116415</v>
      </c>
      <c r="R9041" s="3">
        <f>C9041-(M9041-Key!$B$5)/(24*Key!$B$6)</f>
        <v>44130.859101851849</v>
      </c>
      <c r="S9041">
        <f>M9041-Key!$B$5</f>
        <v>14.92</v>
      </c>
      <c r="T9041" s="2">
        <f t="shared" si="705"/>
        <v>44129.875</v>
      </c>
      <c r="U9041" t="str">
        <f t="shared" si="706"/>
        <v>10-25-2020 21:00</v>
      </c>
      <c r="V9041">
        <f>IFERROR(IF(W9041=Z9041,VLOOKUP($U9041,[1]C8842!$G$2:$M$145,3,FALSE),0),0)</f>
        <v>0</v>
      </c>
      <c r="W9041">
        <f>VLOOKUP(RIGHT($V$1,5),Key!$A$9:$B$14,2,FALSE)</f>
        <v>10.199999999999999</v>
      </c>
      <c r="X9041">
        <f t="shared" si="709"/>
        <v>0</v>
      </c>
      <c r="Y9041">
        <f>VLOOKUP(RIGHT($X$1,5),Key!$A$9:$B$14,2,FALSE)</f>
        <v>3.7</v>
      </c>
      <c r="Z9041">
        <f t="shared" si="707"/>
        <v>10.199999999999999</v>
      </c>
      <c r="AA9041">
        <f t="shared" si="708"/>
        <v>0</v>
      </c>
    </row>
    <row r="9042" spans="1:27" x14ac:dyDescent="0.3">
      <c r="A9042">
        <v>100067</v>
      </c>
      <c r="B9042">
        <v>230922</v>
      </c>
      <c r="C9042" s="3">
        <v>44130.872916666667</v>
      </c>
      <c r="D9042">
        <v>1</v>
      </c>
      <c r="E9042">
        <v>1</v>
      </c>
      <c r="F9042" t="s">
        <v>25</v>
      </c>
      <c r="G9042">
        <v>1</v>
      </c>
      <c r="H9042">
        <v>62.238280000000003</v>
      </c>
      <c r="I9042">
        <v>16.132809999999999</v>
      </c>
      <c r="J9042">
        <v>0.9453125</v>
      </c>
      <c r="K9042">
        <v>58.023440000000001</v>
      </c>
      <c r="L9042" s="3">
        <v>44130.625694444447</v>
      </c>
      <c r="M9042">
        <v>17.18</v>
      </c>
      <c r="N9042" t="s">
        <v>28</v>
      </c>
      <c r="P9042">
        <f>(C9042-Key!$B$1)*24</f>
        <v>5.9000000000232831</v>
      </c>
      <c r="Q9042">
        <f>(Key!$B$2-'17.1'!C9042)*24</f>
        <v>-2.9500000000116415</v>
      </c>
      <c r="R9042" s="3">
        <f>C9042-(M9042-Key!$B$5)/(24*Key!$B$6)</f>
        <v>44130.859101851849</v>
      </c>
      <c r="S9042">
        <f>M9042-Key!$B$5</f>
        <v>14.92</v>
      </c>
      <c r="T9042" s="2">
        <f t="shared" si="705"/>
        <v>44129.875</v>
      </c>
      <c r="U9042" t="str">
        <f t="shared" si="706"/>
        <v>10-25-2020 21:00</v>
      </c>
      <c r="V9042">
        <f>IFERROR(IF(W9042=Z9042,VLOOKUP($U9042,[1]C8842!$G$2:$M$145,3,FALSE),0),0)</f>
        <v>0</v>
      </c>
      <c r="W9042">
        <f>VLOOKUP(RIGHT($V$1,5),Key!$A$9:$B$14,2,FALSE)</f>
        <v>10.199999999999999</v>
      </c>
      <c r="X9042">
        <f t="shared" si="709"/>
        <v>0</v>
      </c>
      <c r="Y9042">
        <f>VLOOKUP(RIGHT($X$1,5),Key!$A$9:$B$14,2,FALSE)</f>
        <v>3.7</v>
      </c>
      <c r="Z9042">
        <f t="shared" si="707"/>
        <v>10.199999999999999</v>
      </c>
      <c r="AA9042">
        <f t="shared" si="708"/>
        <v>0</v>
      </c>
    </row>
    <row r="9043" spans="1:27" x14ac:dyDescent="0.3">
      <c r="A9043">
        <v>100067</v>
      </c>
      <c r="B9043">
        <v>230922</v>
      </c>
      <c r="C9043" s="3">
        <v>44130.872916666667</v>
      </c>
      <c r="D9043">
        <v>3</v>
      </c>
      <c r="E9043">
        <v>2</v>
      </c>
      <c r="F9043" t="s">
        <v>26</v>
      </c>
      <c r="G9043">
        <v>1</v>
      </c>
      <c r="H9043">
        <v>65.308589999999995</v>
      </c>
      <c r="I9043">
        <v>15.339840000000001</v>
      </c>
      <c r="J9043">
        <v>0.8671875</v>
      </c>
      <c r="K9043">
        <v>95.039060000000006</v>
      </c>
      <c r="L9043" s="3">
        <v>44130.625694444447</v>
      </c>
      <c r="M9043">
        <v>17.18</v>
      </c>
      <c r="N9043" t="s">
        <v>28</v>
      </c>
      <c r="P9043">
        <f>(C9043-Key!$B$1)*24</f>
        <v>5.9000000000232831</v>
      </c>
      <c r="Q9043">
        <f>(Key!$B$2-'17.1'!C9043)*24</f>
        <v>-2.9500000000116415</v>
      </c>
      <c r="R9043" s="3">
        <f>C9043-(M9043-Key!$B$5)/(24*Key!$B$6)</f>
        <v>44130.859101851849</v>
      </c>
      <c r="S9043">
        <f>M9043-Key!$B$5</f>
        <v>14.92</v>
      </c>
      <c r="T9043" s="2">
        <f t="shared" si="705"/>
        <v>44129.875</v>
      </c>
      <c r="U9043" t="str">
        <f t="shared" si="706"/>
        <v>10-25-2020 21:00</v>
      </c>
      <c r="V9043">
        <f>IFERROR(IF(W9043=Z9043,VLOOKUP($U9043,[1]C8842!$G$2:$M$145,3,FALSE),0),0)</f>
        <v>0</v>
      </c>
      <c r="W9043">
        <f>VLOOKUP(RIGHT($V$1,5),Key!$A$9:$B$14,2,FALSE)</f>
        <v>10.199999999999999</v>
      </c>
      <c r="X9043">
        <f t="shared" si="709"/>
        <v>0</v>
      </c>
      <c r="Y9043">
        <f>VLOOKUP(RIGHT($X$1,5),Key!$A$9:$B$14,2,FALSE)</f>
        <v>3.7</v>
      </c>
      <c r="Z9043">
        <f t="shared" si="707"/>
        <v>10.199999999999999</v>
      </c>
      <c r="AA9043">
        <f t="shared" si="708"/>
        <v>0</v>
      </c>
    </row>
    <row r="9044" spans="1:27" x14ac:dyDescent="0.3">
      <c r="A9044">
        <v>100067</v>
      </c>
      <c r="B9044">
        <v>230922</v>
      </c>
      <c r="C9044" s="3">
        <v>44130.872916666667</v>
      </c>
      <c r="D9044">
        <v>2</v>
      </c>
      <c r="E9044">
        <v>1</v>
      </c>
      <c r="F9044" t="s">
        <v>26</v>
      </c>
      <c r="G9044">
        <v>1</v>
      </c>
      <c r="H9044">
        <v>72.570310000000006</v>
      </c>
      <c r="I9044">
        <v>19.628910000000001</v>
      </c>
      <c r="J9044">
        <v>0.9375</v>
      </c>
      <c r="K9044">
        <v>80.03125</v>
      </c>
      <c r="L9044" s="3">
        <v>44130.625694444447</v>
      </c>
      <c r="M9044">
        <v>17.18</v>
      </c>
      <c r="N9044" t="s">
        <v>28</v>
      </c>
      <c r="P9044">
        <f>(C9044-Key!$B$1)*24</f>
        <v>5.9000000000232831</v>
      </c>
      <c r="Q9044">
        <f>(Key!$B$2-'17.1'!C9044)*24</f>
        <v>-2.9500000000116415</v>
      </c>
      <c r="R9044" s="3">
        <f>C9044-(M9044-Key!$B$5)/(24*Key!$B$6)</f>
        <v>44130.859101851849</v>
      </c>
      <c r="S9044">
        <f>M9044-Key!$B$5</f>
        <v>14.92</v>
      </c>
      <c r="T9044" s="2">
        <f t="shared" si="705"/>
        <v>44129.875</v>
      </c>
      <c r="U9044" t="str">
        <f t="shared" si="706"/>
        <v>10-25-2020 21:00</v>
      </c>
      <c r="V9044">
        <f>IFERROR(IF(W9044=Z9044,VLOOKUP($U9044,[1]C8842!$G$2:$M$145,3,FALSE),0),0)</f>
        <v>0</v>
      </c>
      <c r="W9044">
        <f>VLOOKUP(RIGHT($V$1,5),Key!$A$9:$B$14,2,FALSE)</f>
        <v>10.199999999999999</v>
      </c>
      <c r="X9044">
        <f t="shared" si="709"/>
        <v>0</v>
      </c>
      <c r="Y9044">
        <f>VLOOKUP(RIGHT($X$1,5),Key!$A$9:$B$14,2,FALSE)</f>
        <v>3.7</v>
      </c>
      <c r="Z9044">
        <f t="shared" si="707"/>
        <v>10.199999999999999</v>
      </c>
      <c r="AA9044">
        <f t="shared" si="708"/>
        <v>0</v>
      </c>
    </row>
    <row r="9045" spans="1:27" x14ac:dyDescent="0.3">
      <c r="A9045">
        <v>100067</v>
      </c>
      <c r="B9045">
        <v>230922</v>
      </c>
      <c r="C9045" s="3">
        <v>44130.872916666667</v>
      </c>
      <c r="D9045">
        <v>1</v>
      </c>
      <c r="E9045">
        <v>1</v>
      </c>
      <c r="F9045" t="s">
        <v>25</v>
      </c>
      <c r="G9045">
        <v>1</v>
      </c>
      <c r="H9045">
        <v>69.824219999999997</v>
      </c>
      <c r="I9045">
        <v>16.195309999999999</v>
      </c>
      <c r="J9045">
        <v>0.84375</v>
      </c>
      <c r="K9045">
        <v>58.023440000000001</v>
      </c>
      <c r="L9045" s="3">
        <v>44130.625694444447</v>
      </c>
      <c r="M9045">
        <v>17.18</v>
      </c>
      <c r="N9045" t="s">
        <v>28</v>
      </c>
      <c r="P9045">
        <f>(C9045-Key!$B$1)*24</f>
        <v>5.9000000000232831</v>
      </c>
      <c r="Q9045">
        <f>(Key!$B$2-'17.1'!C9045)*24</f>
        <v>-2.9500000000116415</v>
      </c>
      <c r="R9045" s="3">
        <f>C9045-(M9045-Key!$B$5)/(24*Key!$B$6)</f>
        <v>44130.859101851849</v>
      </c>
      <c r="S9045">
        <f>M9045-Key!$B$5</f>
        <v>14.92</v>
      </c>
      <c r="T9045" s="2">
        <f t="shared" si="705"/>
        <v>44129.875</v>
      </c>
      <c r="U9045" t="str">
        <f t="shared" si="706"/>
        <v>10-25-2020 21:00</v>
      </c>
      <c r="V9045">
        <f>IFERROR(IF(W9045=Z9045,VLOOKUP($U9045,[1]C8842!$G$2:$M$145,3,FALSE),0),0)</f>
        <v>0</v>
      </c>
      <c r="W9045">
        <f>VLOOKUP(RIGHT($V$1,5),Key!$A$9:$B$14,2,FALSE)</f>
        <v>10.199999999999999</v>
      </c>
      <c r="X9045">
        <f t="shared" si="709"/>
        <v>0</v>
      </c>
      <c r="Y9045">
        <f>VLOOKUP(RIGHT($X$1,5),Key!$A$9:$B$14,2,FALSE)</f>
        <v>3.7</v>
      </c>
      <c r="Z9045">
        <f t="shared" si="707"/>
        <v>10.199999999999999</v>
      </c>
      <c r="AA9045">
        <f t="shared" si="708"/>
        <v>0</v>
      </c>
    </row>
    <row r="9046" spans="1:27" x14ac:dyDescent="0.3">
      <c r="A9046">
        <v>100067</v>
      </c>
      <c r="B9046">
        <v>230922</v>
      </c>
      <c r="C9046" s="3">
        <v>44130.872916666667</v>
      </c>
      <c r="D9046">
        <v>1</v>
      </c>
      <c r="E9046">
        <v>1</v>
      </c>
      <c r="F9046" t="s">
        <v>25</v>
      </c>
      <c r="G9046">
        <v>1</v>
      </c>
      <c r="H9046">
        <v>66.886719999999997</v>
      </c>
      <c r="I9046">
        <v>15.01953</v>
      </c>
      <c r="J9046">
        <v>0.8359375</v>
      </c>
      <c r="K9046">
        <v>57.023440000000001</v>
      </c>
      <c r="L9046" s="3">
        <v>44130.625694444447</v>
      </c>
      <c r="M9046">
        <v>17.18</v>
      </c>
      <c r="N9046" t="s">
        <v>28</v>
      </c>
      <c r="P9046">
        <f>(C9046-Key!$B$1)*24</f>
        <v>5.9000000000232831</v>
      </c>
      <c r="Q9046">
        <f>(Key!$B$2-'17.1'!C9046)*24</f>
        <v>-2.9500000000116415</v>
      </c>
      <c r="R9046" s="3">
        <f>C9046-(M9046-Key!$B$5)/(24*Key!$B$6)</f>
        <v>44130.859101851849</v>
      </c>
      <c r="S9046">
        <f>M9046-Key!$B$5</f>
        <v>14.92</v>
      </c>
      <c r="T9046" s="2">
        <f t="shared" si="705"/>
        <v>44129.875</v>
      </c>
      <c r="U9046" t="str">
        <f t="shared" si="706"/>
        <v>10-25-2020 21:00</v>
      </c>
      <c r="V9046">
        <f>IFERROR(IF(W9046=Z9046,VLOOKUP($U9046,[1]C8842!$G$2:$M$145,3,FALSE),0),0)</f>
        <v>0</v>
      </c>
      <c r="W9046">
        <f>VLOOKUP(RIGHT($V$1,5),Key!$A$9:$B$14,2,FALSE)</f>
        <v>10.199999999999999</v>
      </c>
      <c r="X9046">
        <f t="shared" si="709"/>
        <v>0</v>
      </c>
      <c r="Y9046">
        <f>VLOOKUP(RIGHT($X$1,5),Key!$A$9:$B$14,2,FALSE)</f>
        <v>3.7</v>
      </c>
      <c r="Z9046">
        <f t="shared" si="707"/>
        <v>10.199999999999999</v>
      </c>
      <c r="AA9046">
        <f t="shared" si="708"/>
        <v>0</v>
      </c>
    </row>
    <row r="9047" spans="1:27" x14ac:dyDescent="0.3">
      <c r="A9047">
        <v>100067</v>
      </c>
      <c r="B9047">
        <v>230922</v>
      </c>
      <c r="C9047" s="3">
        <v>44130.872916666667</v>
      </c>
      <c r="D9047">
        <v>0</v>
      </c>
      <c r="E9047">
        <v>2</v>
      </c>
      <c r="F9047" t="s">
        <v>25</v>
      </c>
      <c r="G9047">
        <v>2</v>
      </c>
      <c r="H9047">
        <v>68.925780000000003</v>
      </c>
      <c r="I9047">
        <v>22.60547</v>
      </c>
      <c r="J9047">
        <v>1.1015630000000001</v>
      </c>
      <c r="K9047">
        <v>46.019530000000003</v>
      </c>
      <c r="L9047" s="3">
        <v>44130.625694444447</v>
      </c>
      <c r="M9047">
        <v>17.18</v>
      </c>
      <c r="N9047" t="s">
        <v>28</v>
      </c>
      <c r="P9047">
        <f>(C9047-Key!$B$1)*24</f>
        <v>5.9000000000232831</v>
      </c>
      <c r="Q9047">
        <f>(Key!$B$2-'17.1'!C9047)*24</f>
        <v>-2.9500000000116415</v>
      </c>
      <c r="R9047" s="3">
        <f>C9047-(M9047-Key!$B$5)/(24*Key!$B$6)</f>
        <v>44130.859101851849</v>
      </c>
      <c r="S9047">
        <f>M9047-Key!$B$5</f>
        <v>14.92</v>
      </c>
      <c r="T9047" s="2">
        <f t="shared" si="705"/>
        <v>44129.875</v>
      </c>
      <c r="U9047" t="str">
        <f t="shared" si="706"/>
        <v>10-25-2020 21:00</v>
      </c>
      <c r="V9047">
        <f>IFERROR(IF(W9047=Z9047,VLOOKUP($U9047,[1]C8842!$G$2:$M$145,3,FALSE),0),0)</f>
        <v>0</v>
      </c>
      <c r="W9047">
        <f>VLOOKUP(RIGHT($V$1,5),Key!$A$9:$B$14,2,FALSE)</f>
        <v>10.199999999999999</v>
      </c>
      <c r="X9047">
        <f t="shared" si="709"/>
        <v>0</v>
      </c>
      <c r="Y9047">
        <f>VLOOKUP(RIGHT($X$1,5),Key!$A$9:$B$14,2,FALSE)</f>
        <v>3.7</v>
      </c>
      <c r="Z9047">
        <f t="shared" si="707"/>
        <v>10.199999999999999</v>
      </c>
      <c r="AA9047">
        <f t="shared" si="708"/>
        <v>0</v>
      </c>
    </row>
    <row r="9048" spans="1:27" x14ac:dyDescent="0.3">
      <c r="A9048">
        <v>100067</v>
      </c>
      <c r="B9048">
        <v>230922</v>
      </c>
      <c r="C9048" s="3">
        <v>44130.872916666667</v>
      </c>
      <c r="D9048">
        <v>1</v>
      </c>
      <c r="E9048">
        <v>1</v>
      </c>
      <c r="F9048" t="s">
        <v>25</v>
      </c>
      <c r="G9048">
        <v>1</v>
      </c>
      <c r="H9048">
        <v>68.859380000000002</v>
      </c>
      <c r="I9048">
        <v>19.339839999999999</v>
      </c>
      <c r="J9048">
        <v>0.9765625</v>
      </c>
      <c r="K9048">
        <v>58.023440000000001</v>
      </c>
      <c r="L9048" s="3">
        <v>44130.625694444447</v>
      </c>
      <c r="M9048">
        <v>17.18</v>
      </c>
      <c r="N9048" t="s">
        <v>28</v>
      </c>
      <c r="P9048">
        <f>(C9048-Key!$B$1)*24</f>
        <v>5.9000000000232831</v>
      </c>
      <c r="Q9048">
        <f>(Key!$B$2-'17.1'!C9048)*24</f>
        <v>-2.9500000000116415</v>
      </c>
      <c r="R9048" s="3">
        <f>C9048-(M9048-Key!$B$5)/(24*Key!$B$6)</f>
        <v>44130.859101851849</v>
      </c>
      <c r="S9048">
        <f>M9048-Key!$B$5</f>
        <v>14.92</v>
      </c>
      <c r="T9048" s="2">
        <f t="shared" si="705"/>
        <v>44129.875</v>
      </c>
      <c r="U9048" t="str">
        <f t="shared" si="706"/>
        <v>10-25-2020 21:00</v>
      </c>
      <c r="V9048">
        <f>IFERROR(IF(W9048=Z9048,VLOOKUP($U9048,[1]C8842!$G$2:$M$145,3,FALSE),0),0)</f>
        <v>0</v>
      </c>
      <c r="W9048">
        <f>VLOOKUP(RIGHT($V$1,5),Key!$A$9:$B$14,2,FALSE)</f>
        <v>10.199999999999999</v>
      </c>
      <c r="X9048">
        <f t="shared" si="709"/>
        <v>0</v>
      </c>
      <c r="Y9048">
        <f>VLOOKUP(RIGHT($X$1,5),Key!$A$9:$B$14,2,FALSE)</f>
        <v>3.7</v>
      </c>
      <c r="Z9048">
        <f t="shared" si="707"/>
        <v>10.199999999999999</v>
      </c>
      <c r="AA9048">
        <f t="shared" si="708"/>
        <v>0</v>
      </c>
    </row>
    <row r="9049" spans="1:27" x14ac:dyDescent="0.3">
      <c r="A9049">
        <v>100067</v>
      </c>
      <c r="B9049">
        <v>230922</v>
      </c>
      <c r="C9049" s="3">
        <v>44130.872916666667</v>
      </c>
      <c r="D9049">
        <v>0</v>
      </c>
      <c r="E9049">
        <v>2</v>
      </c>
      <c r="F9049" t="s">
        <v>25</v>
      </c>
      <c r="G9049">
        <v>4</v>
      </c>
      <c r="H9049">
        <v>64.390630000000002</v>
      </c>
      <c r="I9049">
        <v>71.378910000000005</v>
      </c>
      <c r="J9049">
        <v>3.1992189999999998</v>
      </c>
      <c r="K9049">
        <v>46.019530000000003</v>
      </c>
      <c r="L9049" s="3">
        <v>44130.625694444447</v>
      </c>
      <c r="M9049">
        <v>17.18</v>
      </c>
      <c r="N9049" t="s">
        <v>28</v>
      </c>
      <c r="P9049">
        <f>(C9049-Key!$B$1)*24</f>
        <v>5.9000000000232831</v>
      </c>
      <c r="Q9049">
        <f>(Key!$B$2-'17.1'!C9049)*24</f>
        <v>-2.9500000000116415</v>
      </c>
      <c r="R9049" s="3">
        <f>C9049-(M9049-Key!$B$5)/(24*Key!$B$6)</f>
        <v>44130.859101851849</v>
      </c>
      <c r="S9049">
        <f>M9049-Key!$B$5</f>
        <v>14.92</v>
      </c>
      <c r="T9049" s="2">
        <f t="shared" si="705"/>
        <v>44129.875</v>
      </c>
      <c r="U9049" t="str">
        <f t="shared" si="706"/>
        <v>10-25-2020 21:00</v>
      </c>
      <c r="V9049">
        <f>IFERROR(IF(W9049=Z9049,VLOOKUP($U9049,[1]C8842!$G$2:$M$145,3,FALSE),0),0)</f>
        <v>0</v>
      </c>
      <c r="W9049">
        <f>VLOOKUP(RIGHT($V$1,5),Key!$A$9:$B$14,2,FALSE)</f>
        <v>10.199999999999999</v>
      </c>
      <c r="X9049">
        <f t="shared" si="709"/>
        <v>0</v>
      </c>
      <c r="Y9049">
        <f>VLOOKUP(RIGHT($X$1,5),Key!$A$9:$B$14,2,FALSE)</f>
        <v>3.7</v>
      </c>
      <c r="Z9049">
        <f t="shared" si="707"/>
        <v>10.199999999999999</v>
      </c>
      <c r="AA9049">
        <f t="shared" si="708"/>
        <v>0</v>
      </c>
    </row>
    <row r="9050" spans="1:27" x14ac:dyDescent="0.3">
      <c r="A9050">
        <v>100067</v>
      </c>
      <c r="B9050">
        <v>230922</v>
      </c>
      <c r="C9050" s="3">
        <v>44130.873611111114</v>
      </c>
      <c r="D9050">
        <v>0</v>
      </c>
      <c r="E9050">
        <v>2</v>
      </c>
      <c r="F9050" t="s">
        <v>25</v>
      </c>
      <c r="G9050">
        <v>1</v>
      </c>
      <c r="H9050">
        <v>65.480469999999997</v>
      </c>
      <c r="I9050">
        <v>19.171880000000002</v>
      </c>
      <c r="J9050">
        <v>1.019531</v>
      </c>
      <c r="K9050">
        <v>46.019530000000003</v>
      </c>
      <c r="L9050" s="3">
        <v>44130.625694444447</v>
      </c>
      <c r="M9050">
        <v>17.18</v>
      </c>
      <c r="N9050" t="s">
        <v>28</v>
      </c>
      <c r="P9050">
        <f>(C9050-Key!$B$1)*24</f>
        <v>5.9166666667442769</v>
      </c>
      <c r="Q9050">
        <f>(Key!$B$2-'17.1'!C9050)*24</f>
        <v>-2.9666666667326353</v>
      </c>
      <c r="R9050" s="3">
        <f>C9050-(M9050-Key!$B$5)/(24*Key!$B$6)</f>
        <v>44130.859796296296</v>
      </c>
      <c r="S9050">
        <f>M9050-Key!$B$5</f>
        <v>14.92</v>
      </c>
      <c r="T9050" s="2">
        <f t="shared" si="705"/>
        <v>44129.875</v>
      </c>
      <c r="U9050" t="str">
        <f t="shared" si="706"/>
        <v>10-25-2020 21:00</v>
      </c>
      <c r="V9050">
        <f>IFERROR(IF(W9050=Z9050,VLOOKUP($U9050,[1]C8842!$G$2:$M$145,3,FALSE),0),0)</f>
        <v>0</v>
      </c>
      <c r="W9050">
        <f>VLOOKUP(RIGHT($V$1,5),Key!$A$9:$B$14,2,FALSE)</f>
        <v>10.199999999999999</v>
      </c>
      <c r="X9050">
        <f t="shared" si="709"/>
        <v>0</v>
      </c>
      <c r="Y9050">
        <f>VLOOKUP(RIGHT($X$1,5),Key!$A$9:$B$14,2,FALSE)</f>
        <v>3.7</v>
      </c>
      <c r="Z9050">
        <f t="shared" si="707"/>
        <v>10.199999999999999</v>
      </c>
      <c r="AA9050">
        <f t="shared" si="708"/>
        <v>0</v>
      </c>
    </row>
    <row r="9051" spans="1:27" x14ac:dyDescent="0.3">
      <c r="A9051">
        <v>100067</v>
      </c>
      <c r="B9051">
        <v>230922</v>
      </c>
      <c r="C9051" s="3">
        <v>44130.873611111114</v>
      </c>
      <c r="D9051">
        <v>0</v>
      </c>
      <c r="E9051">
        <v>2</v>
      </c>
      <c r="F9051" t="s">
        <v>25</v>
      </c>
      <c r="G9051">
        <v>1</v>
      </c>
      <c r="H9051">
        <v>65.207030000000003</v>
      </c>
      <c r="I9051">
        <v>14.535159999999999</v>
      </c>
      <c r="J9051">
        <v>0.8359375</v>
      </c>
      <c r="K9051">
        <v>45.019530000000003</v>
      </c>
      <c r="L9051" s="3">
        <v>44130.625694444447</v>
      </c>
      <c r="M9051">
        <v>17.18</v>
      </c>
      <c r="N9051" t="s">
        <v>28</v>
      </c>
      <c r="P9051">
        <f>(C9051-Key!$B$1)*24</f>
        <v>5.9166666667442769</v>
      </c>
      <c r="Q9051">
        <f>(Key!$B$2-'17.1'!C9051)*24</f>
        <v>-2.9666666667326353</v>
      </c>
      <c r="R9051" s="3">
        <f>C9051-(M9051-Key!$B$5)/(24*Key!$B$6)</f>
        <v>44130.859796296296</v>
      </c>
      <c r="S9051">
        <f>M9051-Key!$B$5</f>
        <v>14.92</v>
      </c>
      <c r="T9051" s="2">
        <f t="shared" si="705"/>
        <v>44129.875</v>
      </c>
      <c r="U9051" t="str">
        <f t="shared" si="706"/>
        <v>10-25-2020 21:00</v>
      </c>
      <c r="V9051">
        <f>IFERROR(IF(W9051=Z9051,VLOOKUP($U9051,[1]C8842!$G$2:$M$145,3,FALSE),0),0)</f>
        <v>0</v>
      </c>
      <c r="W9051">
        <f>VLOOKUP(RIGHT($V$1,5),Key!$A$9:$B$14,2,FALSE)</f>
        <v>10.199999999999999</v>
      </c>
      <c r="X9051">
        <f t="shared" si="709"/>
        <v>0</v>
      </c>
      <c r="Y9051">
        <f>VLOOKUP(RIGHT($X$1,5),Key!$A$9:$B$14,2,FALSE)</f>
        <v>3.7</v>
      </c>
      <c r="Z9051">
        <f t="shared" si="707"/>
        <v>10.199999999999999</v>
      </c>
      <c r="AA9051">
        <f t="shared" si="708"/>
        <v>0</v>
      </c>
    </row>
    <row r="9052" spans="1:27" x14ac:dyDescent="0.3">
      <c r="A9052">
        <v>100067</v>
      </c>
      <c r="B9052">
        <v>230922</v>
      </c>
      <c r="C9052" s="3">
        <v>44130.873611111114</v>
      </c>
      <c r="D9052">
        <v>3</v>
      </c>
      <c r="E9052">
        <v>2</v>
      </c>
      <c r="F9052" t="s">
        <v>26</v>
      </c>
      <c r="G9052">
        <v>1</v>
      </c>
      <c r="H9052">
        <v>66.285160000000005</v>
      </c>
      <c r="I9052">
        <v>19.6875</v>
      </c>
      <c r="J9052">
        <v>1.03125</v>
      </c>
      <c r="K9052">
        <v>95.039060000000006</v>
      </c>
      <c r="L9052" s="3">
        <v>44130.625694444447</v>
      </c>
      <c r="M9052">
        <v>17.18</v>
      </c>
      <c r="N9052" t="s">
        <v>28</v>
      </c>
      <c r="P9052">
        <f>(C9052-Key!$B$1)*24</f>
        <v>5.9166666667442769</v>
      </c>
      <c r="Q9052">
        <f>(Key!$B$2-'17.1'!C9052)*24</f>
        <v>-2.9666666667326353</v>
      </c>
      <c r="R9052" s="3">
        <f>C9052-(M9052-Key!$B$5)/(24*Key!$B$6)</f>
        <v>44130.859796296296</v>
      </c>
      <c r="S9052">
        <f>M9052-Key!$B$5</f>
        <v>14.92</v>
      </c>
      <c r="T9052" s="2">
        <f t="shared" si="705"/>
        <v>44129.875</v>
      </c>
      <c r="U9052" t="str">
        <f t="shared" si="706"/>
        <v>10-25-2020 21:00</v>
      </c>
      <c r="V9052">
        <f>IFERROR(IF(W9052=Z9052,VLOOKUP($U9052,[1]C8842!$G$2:$M$145,3,FALSE),0),0)</f>
        <v>0</v>
      </c>
      <c r="W9052">
        <f>VLOOKUP(RIGHT($V$1,5),Key!$A$9:$B$14,2,FALSE)</f>
        <v>10.199999999999999</v>
      </c>
      <c r="X9052">
        <f t="shared" si="709"/>
        <v>0</v>
      </c>
      <c r="Y9052">
        <f>VLOOKUP(RIGHT($X$1,5),Key!$A$9:$B$14,2,FALSE)</f>
        <v>3.7</v>
      </c>
      <c r="Z9052">
        <f t="shared" si="707"/>
        <v>10.199999999999999</v>
      </c>
      <c r="AA9052">
        <f t="shared" si="708"/>
        <v>0</v>
      </c>
    </row>
    <row r="9053" spans="1:27" x14ac:dyDescent="0.3">
      <c r="A9053">
        <v>100067</v>
      </c>
      <c r="B9053">
        <v>230922</v>
      </c>
      <c r="C9053" s="3">
        <v>44130.873611111114</v>
      </c>
      <c r="D9053">
        <v>3</v>
      </c>
      <c r="E9053">
        <v>2</v>
      </c>
      <c r="F9053" t="s">
        <v>26</v>
      </c>
      <c r="G9053">
        <v>1</v>
      </c>
      <c r="H9053">
        <v>66.882810000000006</v>
      </c>
      <c r="I9053">
        <v>16.5625</v>
      </c>
      <c r="J9053">
        <v>0.89453130000000003</v>
      </c>
      <c r="K9053">
        <v>93.039060000000006</v>
      </c>
      <c r="L9053" s="3">
        <v>44130.625694444447</v>
      </c>
      <c r="M9053">
        <v>17.18</v>
      </c>
      <c r="N9053" t="s">
        <v>28</v>
      </c>
      <c r="P9053">
        <f>(C9053-Key!$B$1)*24</f>
        <v>5.9166666667442769</v>
      </c>
      <c r="Q9053">
        <f>(Key!$B$2-'17.1'!C9053)*24</f>
        <v>-2.9666666667326353</v>
      </c>
      <c r="R9053" s="3">
        <f>C9053-(M9053-Key!$B$5)/(24*Key!$B$6)</f>
        <v>44130.859796296296</v>
      </c>
      <c r="S9053">
        <f>M9053-Key!$B$5</f>
        <v>14.92</v>
      </c>
      <c r="T9053" s="2">
        <f t="shared" si="705"/>
        <v>44129.875</v>
      </c>
      <c r="U9053" t="str">
        <f t="shared" si="706"/>
        <v>10-25-2020 21:00</v>
      </c>
      <c r="V9053">
        <f>IFERROR(IF(W9053=Z9053,VLOOKUP($U9053,[1]C8842!$G$2:$M$145,3,FALSE),0),0)</f>
        <v>0</v>
      </c>
      <c r="W9053">
        <f>VLOOKUP(RIGHT($V$1,5),Key!$A$9:$B$14,2,FALSE)</f>
        <v>10.199999999999999</v>
      </c>
      <c r="X9053">
        <f t="shared" si="709"/>
        <v>0</v>
      </c>
      <c r="Y9053">
        <f>VLOOKUP(RIGHT($X$1,5),Key!$A$9:$B$14,2,FALSE)</f>
        <v>3.7</v>
      </c>
      <c r="Z9053">
        <f t="shared" si="707"/>
        <v>10.199999999999999</v>
      </c>
      <c r="AA9053">
        <f t="shared" si="708"/>
        <v>0</v>
      </c>
    </row>
    <row r="9054" spans="1:27" x14ac:dyDescent="0.3">
      <c r="A9054">
        <v>100067</v>
      </c>
      <c r="B9054">
        <v>230922</v>
      </c>
      <c r="C9054" s="3">
        <v>44130.873611111114</v>
      </c>
      <c r="D9054">
        <v>3</v>
      </c>
      <c r="E9054">
        <v>2</v>
      </c>
      <c r="F9054" t="s">
        <v>26</v>
      </c>
      <c r="G9054">
        <v>1</v>
      </c>
      <c r="H9054">
        <v>71.683589999999995</v>
      </c>
      <c r="I9054">
        <v>19.15625</v>
      </c>
      <c r="J9054">
        <v>0.93359380000000003</v>
      </c>
      <c r="K9054">
        <v>94.039060000000006</v>
      </c>
      <c r="L9054" s="3">
        <v>44130.625694444447</v>
      </c>
      <c r="M9054">
        <v>17.18</v>
      </c>
      <c r="N9054" t="s">
        <v>28</v>
      </c>
      <c r="P9054">
        <f>(C9054-Key!$B$1)*24</f>
        <v>5.9166666667442769</v>
      </c>
      <c r="Q9054">
        <f>(Key!$B$2-'17.1'!C9054)*24</f>
        <v>-2.9666666667326353</v>
      </c>
      <c r="R9054" s="3">
        <f>C9054-(M9054-Key!$B$5)/(24*Key!$B$6)</f>
        <v>44130.859796296296</v>
      </c>
      <c r="S9054">
        <f>M9054-Key!$B$5</f>
        <v>14.92</v>
      </c>
      <c r="T9054" s="2">
        <f t="shared" si="705"/>
        <v>44129.875</v>
      </c>
      <c r="U9054" t="str">
        <f t="shared" si="706"/>
        <v>10-25-2020 21:00</v>
      </c>
      <c r="V9054">
        <f>IFERROR(IF(W9054=Z9054,VLOOKUP($U9054,[1]C8842!$G$2:$M$145,3,FALSE),0),0)</f>
        <v>0</v>
      </c>
      <c r="W9054">
        <f>VLOOKUP(RIGHT($V$1,5),Key!$A$9:$B$14,2,FALSE)</f>
        <v>10.199999999999999</v>
      </c>
      <c r="X9054">
        <f t="shared" si="709"/>
        <v>0</v>
      </c>
      <c r="Y9054">
        <f>VLOOKUP(RIGHT($X$1,5),Key!$A$9:$B$14,2,FALSE)</f>
        <v>3.7</v>
      </c>
      <c r="Z9054">
        <f t="shared" si="707"/>
        <v>10.199999999999999</v>
      </c>
      <c r="AA9054">
        <f t="shared" si="708"/>
        <v>0</v>
      </c>
    </row>
    <row r="9055" spans="1:27" x14ac:dyDescent="0.3">
      <c r="A9055">
        <v>100067</v>
      </c>
      <c r="B9055">
        <v>230922</v>
      </c>
      <c r="C9055" s="3">
        <v>44130.873611111114</v>
      </c>
      <c r="D9055">
        <v>2</v>
      </c>
      <c r="E9055">
        <v>1</v>
      </c>
      <c r="F9055" t="s">
        <v>26</v>
      </c>
      <c r="G9055">
        <v>1</v>
      </c>
      <c r="H9055">
        <v>75.109380000000002</v>
      </c>
      <c r="I9055">
        <v>17.58203</v>
      </c>
      <c r="J9055">
        <v>0.83203130000000003</v>
      </c>
      <c r="K9055">
        <v>81.035160000000005</v>
      </c>
      <c r="L9055" s="3">
        <v>44130.625694444447</v>
      </c>
      <c r="M9055">
        <v>17.18</v>
      </c>
      <c r="N9055" t="s">
        <v>28</v>
      </c>
      <c r="P9055">
        <f>(C9055-Key!$B$1)*24</f>
        <v>5.9166666667442769</v>
      </c>
      <c r="Q9055">
        <f>(Key!$B$2-'17.1'!C9055)*24</f>
        <v>-2.9666666667326353</v>
      </c>
      <c r="R9055" s="3">
        <f>C9055-(M9055-Key!$B$5)/(24*Key!$B$6)</f>
        <v>44130.859796296296</v>
      </c>
      <c r="S9055">
        <f>M9055-Key!$B$5</f>
        <v>14.92</v>
      </c>
      <c r="T9055" s="2">
        <f t="shared" si="705"/>
        <v>44129.875</v>
      </c>
      <c r="U9055" t="str">
        <f t="shared" si="706"/>
        <v>10-25-2020 21:00</v>
      </c>
      <c r="V9055">
        <f>IFERROR(IF(W9055=Z9055,VLOOKUP($U9055,[1]C8842!$G$2:$M$145,3,FALSE),0),0)</f>
        <v>0</v>
      </c>
      <c r="W9055">
        <f>VLOOKUP(RIGHT($V$1,5),Key!$A$9:$B$14,2,FALSE)</f>
        <v>10.199999999999999</v>
      </c>
      <c r="X9055">
        <f t="shared" si="709"/>
        <v>0</v>
      </c>
      <c r="Y9055">
        <f>VLOOKUP(RIGHT($X$1,5),Key!$A$9:$B$14,2,FALSE)</f>
        <v>3.7</v>
      </c>
      <c r="Z9055">
        <f t="shared" si="707"/>
        <v>10.199999999999999</v>
      </c>
      <c r="AA9055">
        <f t="shared" si="708"/>
        <v>0</v>
      </c>
    </row>
    <row r="9056" spans="1:27" x14ac:dyDescent="0.3">
      <c r="A9056">
        <v>100067</v>
      </c>
      <c r="B9056">
        <v>230922</v>
      </c>
      <c r="C9056" s="3">
        <v>44130.873611111114</v>
      </c>
      <c r="D9056">
        <v>3</v>
      </c>
      <c r="E9056">
        <v>2</v>
      </c>
      <c r="F9056" t="s">
        <v>26</v>
      </c>
      <c r="G9056">
        <v>1</v>
      </c>
      <c r="H9056">
        <v>55.9375</v>
      </c>
      <c r="I9056">
        <v>18.066410000000001</v>
      </c>
      <c r="J9056">
        <v>1.144531</v>
      </c>
      <c r="K9056">
        <v>95.039060000000006</v>
      </c>
      <c r="L9056" s="3">
        <v>44130.625694444447</v>
      </c>
      <c r="M9056">
        <v>17.18</v>
      </c>
      <c r="N9056" t="s">
        <v>28</v>
      </c>
      <c r="P9056">
        <f>(C9056-Key!$B$1)*24</f>
        <v>5.9166666667442769</v>
      </c>
      <c r="Q9056">
        <f>(Key!$B$2-'17.1'!C9056)*24</f>
        <v>-2.9666666667326353</v>
      </c>
      <c r="R9056" s="3">
        <f>C9056-(M9056-Key!$B$5)/(24*Key!$B$6)</f>
        <v>44130.859796296296</v>
      </c>
      <c r="S9056">
        <f>M9056-Key!$B$5</f>
        <v>14.92</v>
      </c>
      <c r="T9056" s="2">
        <f t="shared" si="705"/>
        <v>44129.875</v>
      </c>
      <c r="U9056" t="str">
        <f t="shared" si="706"/>
        <v>10-25-2020 21:00</v>
      </c>
      <c r="V9056">
        <f>IFERROR(IF(W9056=Z9056,VLOOKUP($U9056,[1]C8842!$G$2:$M$145,3,FALSE),0),0)</f>
        <v>0</v>
      </c>
      <c r="W9056">
        <f>VLOOKUP(RIGHT($V$1,5),Key!$A$9:$B$14,2,FALSE)</f>
        <v>10.199999999999999</v>
      </c>
      <c r="X9056">
        <f t="shared" si="709"/>
        <v>0</v>
      </c>
      <c r="Y9056">
        <f>VLOOKUP(RIGHT($X$1,5),Key!$A$9:$B$14,2,FALSE)</f>
        <v>3.7</v>
      </c>
      <c r="Z9056">
        <f t="shared" si="707"/>
        <v>10.199999999999999</v>
      </c>
      <c r="AA9056">
        <f t="shared" si="708"/>
        <v>0</v>
      </c>
    </row>
    <row r="9057" spans="1:27" x14ac:dyDescent="0.3">
      <c r="A9057">
        <v>100067</v>
      </c>
      <c r="B9057">
        <v>230922</v>
      </c>
      <c r="C9057" s="3">
        <v>44130.873611111114</v>
      </c>
      <c r="D9057">
        <v>2</v>
      </c>
      <c r="E9057">
        <v>1</v>
      </c>
      <c r="F9057" t="s">
        <v>26</v>
      </c>
      <c r="G9057">
        <v>1</v>
      </c>
      <c r="H9057">
        <v>79.511719999999997</v>
      </c>
      <c r="I9057">
        <v>16.664059999999999</v>
      </c>
      <c r="J9057">
        <v>0.7578125</v>
      </c>
      <c r="K9057">
        <v>80.03125</v>
      </c>
      <c r="L9057" s="3">
        <v>44130.625694444447</v>
      </c>
      <c r="M9057">
        <v>17.18</v>
      </c>
      <c r="N9057" t="s">
        <v>28</v>
      </c>
      <c r="P9057">
        <f>(C9057-Key!$B$1)*24</f>
        <v>5.9166666667442769</v>
      </c>
      <c r="Q9057">
        <f>(Key!$B$2-'17.1'!C9057)*24</f>
        <v>-2.9666666667326353</v>
      </c>
      <c r="R9057" s="3">
        <f>C9057-(M9057-Key!$B$5)/(24*Key!$B$6)</f>
        <v>44130.859796296296</v>
      </c>
      <c r="S9057">
        <f>M9057-Key!$B$5</f>
        <v>14.92</v>
      </c>
      <c r="T9057" s="2">
        <f t="shared" si="705"/>
        <v>44129.875</v>
      </c>
      <c r="U9057" t="str">
        <f t="shared" si="706"/>
        <v>10-25-2020 21:00</v>
      </c>
      <c r="V9057">
        <f>IFERROR(IF(W9057=Z9057,VLOOKUP($U9057,[1]C8842!$G$2:$M$145,3,FALSE),0),0)</f>
        <v>0</v>
      </c>
      <c r="W9057">
        <f>VLOOKUP(RIGHT($V$1,5),Key!$A$9:$B$14,2,FALSE)</f>
        <v>10.199999999999999</v>
      </c>
      <c r="X9057">
        <f t="shared" si="709"/>
        <v>0</v>
      </c>
      <c r="Y9057">
        <f>VLOOKUP(RIGHT($X$1,5),Key!$A$9:$B$14,2,FALSE)</f>
        <v>3.7</v>
      </c>
      <c r="Z9057">
        <f t="shared" si="707"/>
        <v>10.199999999999999</v>
      </c>
      <c r="AA9057">
        <f t="shared" si="708"/>
        <v>0</v>
      </c>
    </row>
    <row r="9058" spans="1:27" x14ac:dyDescent="0.3">
      <c r="A9058">
        <v>100067</v>
      </c>
      <c r="B9058">
        <v>230922</v>
      </c>
      <c r="C9058" s="3">
        <v>44130.873611111114</v>
      </c>
      <c r="D9058">
        <v>2</v>
      </c>
      <c r="E9058">
        <v>1</v>
      </c>
      <c r="F9058" t="s">
        <v>26</v>
      </c>
      <c r="G9058">
        <v>1</v>
      </c>
      <c r="H9058">
        <v>68.382810000000006</v>
      </c>
      <c r="I9058">
        <v>16.027339999999999</v>
      </c>
      <c r="J9058">
        <v>0.85546880000000003</v>
      </c>
      <c r="K9058">
        <v>81.035160000000005</v>
      </c>
      <c r="L9058" s="3">
        <v>44130.625694444447</v>
      </c>
      <c r="M9058">
        <v>17.18</v>
      </c>
      <c r="N9058" t="s">
        <v>28</v>
      </c>
      <c r="P9058">
        <f>(C9058-Key!$B$1)*24</f>
        <v>5.9166666667442769</v>
      </c>
      <c r="Q9058">
        <f>(Key!$B$2-'17.1'!C9058)*24</f>
        <v>-2.9666666667326353</v>
      </c>
      <c r="R9058" s="3">
        <f>C9058-(M9058-Key!$B$5)/(24*Key!$B$6)</f>
        <v>44130.859796296296</v>
      </c>
      <c r="S9058">
        <f>M9058-Key!$B$5</f>
        <v>14.92</v>
      </c>
      <c r="T9058" s="2">
        <f t="shared" si="705"/>
        <v>44129.875</v>
      </c>
      <c r="U9058" t="str">
        <f t="shared" si="706"/>
        <v>10-25-2020 21:00</v>
      </c>
      <c r="V9058">
        <f>IFERROR(IF(W9058=Z9058,VLOOKUP($U9058,[1]C8842!$G$2:$M$145,3,FALSE),0),0)</f>
        <v>0</v>
      </c>
      <c r="W9058">
        <f>VLOOKUP(RIGHT($V$1,5),Key!$A$9:$B$14,2,FALSE)</f>
        <v>10.199999999999999</v>
      </c>
      <c r="X9058">
        <f t="shared" si="709"/>
        <v>0</v>
      </c>
      <c r="Y9058">
        <f>VLOOKUP(RIGHT($X$1,5),Key!$A$9:$B$14,2,FALSE)</f>
        <v>3.7</v>
      </c>
      <c r="Z9058">
        <f t="shared" si="707"/>
        <v>10.199999999999999</v>
      </c>
      <c r="AA9058">
        <f t="shared" si="708"/>
        <v>0</v>
      </c>
    </row>
    <row r="9059" spans="1:27" x14ac:dyDescent="0.3">
      <c r="A9059">
        <v>100067</v>
      </c>
      <c r="B9059">
        <v>230922</v>
      </c>
      <c r="C9059" s="3">
        <v>44130.873611111114</v>
      </c>
      <c r="D9059">
        <v>3</v>
      </c>
      <c r="E9059">
        <v>2</v>
      </c>
      <c r="F9059" t="s">
        <v>26</v>
      </c>
      <c r="G9059">
        <v>2</v>
      </c>
      <c r="H9059">
        <v>77.503910000000005</v>
      </c>
      <c r="I9059">
        <v>20.984380000000002</v>
      </c>
      <c r="J9059">
        <v>0.92578130000000003</v>
      </c>
      <c r="K9059">
        <v>92.039060000000006</v>
      </c>
      <c r="L9059" s="3">
        <v>44130.625694444447</v>
      </c>
      <c r="M9059">
        <v>17.18</v>
      </c>
      <c r="N9059" t="s">
        <v>28</v>
      </c>
      <c r="P9059">
        <f>(C9059-Key!$B$1)*24</f>
        <v>5.9166666667442769</v>
      </c>
      <c r="Q9059">
        <f>(Key!$B$2-'17.1'!C9059)*24</f>
        <v>-2.9666666667326353</v>
      </c>
      <c r="R9059" s="3">
        <f>C9059-(M9059-Key!$B$5)/(24*Key!$B$6)</f>
        <v>44130.859796296296</v>
      </c>
      <c r="S9059">
        <f>M9059-Key!$B$5</f>
        <v>14.92</v>
      </c>
      <c r="T9059" s="2">
        <f t="shared" si="705"/>
        <v>44129.875</v>
      </c>
      <c r="U9059" t="str">
        <f t="shared" si="706"/>
        <v>10-25-2020 21:00</v>
      </c>
      <c r="V9059">
        <f>IFERROR(IF(W9059=Z9059,VLOOKUP($U9059,[1]C8842!$G$2:$M$145,3,FALSE),0),0)</f>
        <v>0</v>
      </c>
      <c r="W9059">
        <f>VLOOKUP(RIGHT($V$1,5),Key!$A$9:$B$14,2,FALSE)</f>
        <v>10.199999999999999</v>
      </c>
      <c r="X9059">
        <f t="shared" si="709"/>
        <v>0</v>
      </c>
      <c r="Y9059">
        <f>VLOOKUP(RIGHT($X$1,5),Key!$A$9:$B$14,2,FALSE)</f>
        <v>3.7</v>
      </c>
      <c r="Z9059">
        <f t="shared" si="707"/>
        <v>10.199999999999999</v>
      </c>
      <c r="AA9059">
        <f t="shared" si="708"/>
        <v>0</v>
      </c>
    </row>
    <row r="9060" spans="1:27" x14ac:dyDescent="0.3">
      <c r="A9060">
        <v>100067</v>
      </c>
      <c r="B9060">
        <v>230922</v>
      </c>
      <c r="C9060" s="3">
        <v>44130.873611111114</v>
      </c>
      <c r="D9060">
        <v>2</v>
      </c>
      <c r="E9060">
        <v>1</v>
      </c>
      <c r="F9060" t="s">
        <v>26</v>
      </c>
      <c r="G9060">
        <v>1</v>
      </c>
      <c r="H9060">
        <v>72.660160000000005</v>
      </c>
      <c r="I9060">
        <v>16.601559999999999</v>
      </c>
      <c r="J9060">
        <v>0.828125</v>
      </c>
      <c r="K9060">
        <v>81.035160000000005</v>
      </c>
      <c r="L9060" s="3">
        <v>44130.625694444447</v>
      </c>
      <c r="M9060">
        <v>17.18</v>
      </c>
      <c r="N9060" t="s">
        <v>28</v>
      </c>
      <c r="P9060">
        <f>(C9060-Key!$B$1)*24</f>
        <v>5.9166666667442769</v>
      </c>
      <c r="Q9060">
        <f>(Key!$B$2-'17.1'!C9060)*24</f>
        <v>-2.9666666667326353</v>
      </c>
      <c r="R9060" s="3">
        <f>C9060-(M9060-Key!$B$5)/(24*Key!$B$6)</f>
        <v>44130.859796296296</v>
      </c>
      <c r="S9060">
        <f>M9060-Key!$B$5</f>
        <v>14.92</v>
      </c>
      <c r="T9060" s="2">
        <f t="shared" si="705"/>
        <v>44129.875</v>
      </c>
      <c r="U9060" t="str">
        <f t="shared" si="706"/>
        <v>10-25-2020 21:00</v>
      </c>
      <c r="V9060">
        <f>IFERROR(IF(W9060=Z9060,VLOOKUP($U9060,[1]C8842!$G$2:$M$145,3,FALSE),0),0)</f>
        <v>0</v>
      </c>
      <c r="W9060">
        <f>VLOOKUP(RIGHT($V$1,5),Key!$A$9:$B$14,2,FALSE)</f>
        <v>10.199999999999999</v>
      </c>
      <c r="X9060">
        <f t="shared" si="709"/>
        <v>0</v>
      </c>
      <c r="Y9060">
        <f>VLOOKUP(RIGHT($X$1,5),Key!$A$9:$B$14,2,FALSE)</f>
        <v>3.7</v>
      </c>
      <c r="Z9060">
        <f t="shared" si="707"/>
        <v>10.199999999999999</v>
      </c>
      <c r="AA9060">
        <f t="shared" si="708"/>
        <v>0</v>
      </c>
    </row>
    <row r="9061" spans="1:27" x14ac:dyDescent="0.3">
      <c r="A9061">
        <v>100067</v>
      </c>
      <c r="B9061">
        <v>230922</v>
      </c>
      <c r="C9061" s="3">
        <v>44130.873611111114</v>
      </c>
      <c r="D9061">
        <v>0</v>
      </c>
      <c r="E9061">
        <v>2</v>
      </c>
      <c r="F9061" t="s">
        <v>25</v>
      </c>
      <c r="G9061">
        <v>1</v>
      </c>
      <c r="H9061">
        <v>63</v>
      </c>
      <c r="I9061">
        <v>13.1875</v>
      </c>
      <c r="J9061">
        <v>0.80859380000000003</v>
      </c>
      <c r="K9061">
        <v>49.019530000000003</v>
      </c>
      <c r="L9061" s="3">
        <v>44130.625694444447</v>
      </c>
      <c r="M9061">
        <v>17.18</v>
      </c>
      <c r="N9061" t="s">
        <v>28</v>
      </c>
      <c r="P9061">
        <f>(C9061-Key!$B$1)*24</f>
        <v>5.9166666667442769</v>
      </c>
      <c r="Q9061">
        <f>(Key!$B$2-'17.1'!C9061)*24</f>
        <v>-2.9666666667326353</v>
      </c>
      <c r="R9061" s="3">
        <f>C9061-(M9061-Key!$B$5)/(24*Key!$B$6)</f>
        <v>44130.859796296296</v>
      </c>
      <c r="S9061">
        <f>M9061-Key!$B$5</f>
        <v>14.92</v>
      </c>
      <c r="T9061" s="2">
        <f t="shared" si="705"/>
        <v>44129.875</v>
      </c>
      <c r="U9061" t="str">
        <f t="shared" si="706"/>
        <v>10-25-2020 21:00</v>
      </c>
      <c r="V9061">
        <f>IFERROR(IF(W9061=Z9061,VLOOKUP($U9061,[1]C8842!$G$2:$M$145,3,FALSE),0),0)</f>
        <v>0</v>
      </c>
      <c r="W9061">
        <f>VLOOKUP(RIGHT($V$1,5),Key!$A$9:$B$14,2,FALSE)</f>
        <v>10.199999999999999</v>
      </c>
      <c r="X9061">
        <f t="shared" si="709"/>
        <v>0</v>
      </c>
      <c r="Y9061">
        <f>VLOOKUP(RIGHT($X$1,5),Key!$A$9:$B$14,2,FALSE)</f>
        <v>3.7</v>
      </c>
      <c r="Z9061">
        <f t="shared" si="707"/>
        <v>10.199999999999999</v>
      </c>
      <c r="AA9061">
        <f t="shared" si="708"/>
        <v>0</v>
      </c>
    </row>
    <row r="9062" spans="1:27" x14ac:dyDescent="0.3">
      <c r="A9062">
        <v>100067</v>
      </c>
      <c r="B9062">
        <v>230922</v>
      </c>
      <c r="C9062" s="3">
        <v>44130.873611111114</v>
      </c>
      <c r="D9062">
        <v>3</v>
      </c>
      <c r="E9062">
        <v>2</v>
      </c>
      <c r="F9062" t="s">
        <v>26</v>
      </c>
      <c r="G9062">
        <v>1</v>
      </c>
      <c r="H9062">
        <v>66.859380000000002</v>
      </c>
      <c r="I9062">
        <v>17.70703</v>
      </c>
      <c r="J9062">
        <v>0.94140630000000003</v>
      </c>
      <c r="K9062">
        <v>94.039060000000006</v>
      </c>
      <c r="L9062" s="3">
        <v>44130.625694444447</v>
      </c>
      <c r="M9062">
        <v>17.18</v>
      </c>
      <c r="N9062" t="s">
        <v>28</v>
      </c>
      <c r="P9062">
        <f>(C9062-Key!$B$1)*24</f>
        <v>5.9166666667442769</v>
      </c>
      <c r="Q9062">
        <f>(Key!$B$2-'17.1'!C9062)*24</f>
        <v>-2.9666666667326353</v>
      </c>
      <c r="R9062" s="3">
        <f>C9062-(M9062-Key!$B$5)/(24*Key!$B$6)</f>
        <v>44130.859796296296</v>
      </c>
      <c r="S9062">
        <f>M9062-Key!$B$5</f>
        <v>14.92</v>
      </c>
      <c r="T9062" s="2">
        <f t="shared" si="705"/>
        <v>44129.875</v>
      </c>
      <c r="U9062" t="str">
        <f t="shared" si="706"/>
        <v>10-25-2020 21:00</v>
      </c>
      <c r="V9062">
        <f>IFERROR(IF(W9062=Z9062,VLOOKUP($U9062,[1]C8842!$G$2:$M$145,3,FALSE),0),0)</f>
        <v>0</v>
      </c>
      <c r="W9062">
        <f>VLOOKUP(RIGHT($V$1,5),Key!$A$9:$B$14,2,FALSE)</f>
        <v>10.199999999999999</v>
      </c>
      <c r="X9062">
        <f t="shared" si="709"/>
        <v>0</v>
      </c>
      <c r="Y9062">
        <f>VLOOKUP(RIGHT($X$1,5),Key!$A$9:$B$14,2,FALSE)</f>
        <v>3.7</v>
      </c>
      <c r="Z9062">
        <f t="shared" si="707"/>
        <v>10.199999999999999</v>
      </c>
      <c r="AA9062">
        <f t="shared" si="708"/>
        <v>0</v>
      </c>
    </row>
    <row r="9063" spans="1:27" x14ac:dyDescent="0.3">
      <c r="A9063">
        <v>100067</v>
      </c>
      <c r="B9063">
        <v>230922</v>
      </c>
      <c r="C9063" s="3">
        <v>44130.873611111114</v>
      </c>
      <c r="D9063">
        <v>0</v>
      </c>
      <c r="E9063">
        <v>2</v>
      </c>
      <c r="F9063" t="s">
        <v>25</v>
      </c>
      <c r="G9063">
        <v>1</v>
      </c>
      <c r="H9063">
        <v>61.410159999999998</v>
      </c>
      <c r="I9063">
        <v>14.628909999999999</v>
      </c>
      <c r="J9063">
        <v>0.890625</v>
      </c>
      <c r="K9063">
        <v>46.019530000000003</v>
      </c>
      <c r="L9063" s="3">
        <v>44130.625694444447</v>
      </c>
      <c r="M9063">
        <v>17.18</v>
      </c>
      <c r="N9063" t="s">
        <v>28</v>
      </c>
      <c r="P9063">
        <f>(C9063-Key!$B$1)*24</f>
        <v>5.9166666667442769</v>
      </c>
      <c r="Q9063">
        <f>(Key!$B$2-'17.1'!C9063)*24</f>
        <v>-2.9666666667326353</v>
      </c>
      <c r="R9063" s="3">
        <f>C9063-(M9063-Key!$B$5)/(24*Key!$B$6)</f>
        <v>44130.859796296296</v>
      </c>
      <c r="S9063">
        <f>M9063-Key!$B$5</f>
        <v>14.92</v>
      </c>
      <c r="T9063" s="2">
        <f t="shared" si="705"/>
        <v>44129.875</v>
      </c>
      <c r="U9063" t="str">
        <f t="shared" si="706"/>
        <v>10-25-2020 21:00</v>
      </c>
      <c r="V9063">
        <f>IFERROR(IF(W9063=Z9063,VLOOKUP($U9063,[1]C8842!$G$2:$M$145,3,FALSE),0),0)</f>
        <v>0</v>
      </c>
      <c r="W9063">
        <f>VLOOKUP(RIGHT($V$1,5),Key!$A$9:$B$14,2,FALSE)</f>
        <v>10.199999999999999</v>
      </c>
      <c r="X9063">
        <f t="shared" si="709"/>
        <v>0</v>
      </c>
      <c r="Y9063">
        <f>VLOOKUP(RIGHT($X$1,5),Key!$A$9:$B$14,2,FALSE)</f>
        <v>3.7</v>
      </c>
      <c r="Z9063">
        <f t="shared" si="707"/>
        <v>10.199999999999999</v>
      </c>
      <c r="AA9063">
        <f t="shared" si="708"/>
        <v>0</v>
      </c>
    </row>
    <row r="9064" spans="1:27" x14ac:dyDescent="0.3">
      <c r="A9064">
        <v>100067</v>
      </c>
      <c r="B9064">
        <v>230922</v>
      </c>
      <c r="C9064" s="3">
        <v>44130.874305555553</v>
      </c>
      <c r="D9064">
        <v>1</v>
      </c>
      <c r="E9064">
        <v>1</v>
      </c>
      <c r="F9064" t="s">
        <v>25</v>
      </c>
      <c r="G9064">
        <v>1</v>
      </c>
      <c r="H9064">
        <v>65.597660000000005</v>
      </c>
      <c r="I9064">
        <v>15.25</v>
      </c>
      <c r="J9064">
        <v>0.859375</v>
      </c>
      <c r="K9064">
        <v>58.023440000000001</v>
      </c>
      <c r="L9064" s="3">
        <v>44130.625694444447</v>
      </c>
      <c r="M9064">
        <v>17.18</v>
      </c>
      <c r="N9064" t="s">
        <v>28</v>
      </c>
      <c r="P9064">
        <f>(C9064-Key!$B$1)*24</f>
        <v>5.9333333332906477</v>
      </c>
      <c r="Q9064">
        <f>(Key!$B$2-'17.1'!C9064)*24</f>
        <v>-2.9833333332790062</v>
      </c>
      <c r="R9064" s="3">
        <f>C9064-(M9064-Key!$B$5)/(24*Key!$B$6)</f>
        <v>44130.860490740735</v>
      </c>
      <c r="S9064">
        <f>M9064-Key!$B$5</f>
        <v>14.92</v>
      </c>
      <c r="T9064" s="2">
        <f t="shared" si="705"/>
        <v>44129.875</v>
      </c>
      <c r="U9064" t="str">
        <f t="shared" si="706"/>
        <v>10-25-2020 21:00</v>
      </c>
      <c r="V9064">
        <f>IFERROR(IF(W9064=Z9064,VLOOKUP($U9064,[1]C8842!$G$2:$M$145,3,FALSE),0),0)</f>
        <v>0</v>
      </c>
      <c r="W9064">
        <f>VLOOKUP(RIGHT($V$1,5),Key!$A$9:$B$14,2,FALSE)</f>
        <v>10.199999999999999</v>
      </c>
      <c r="X9064">
        <f t="shared" si="709"/>
        <v>0</v>
      </c>
      <c r="Y9064">
        <f>VLOOKUP(RIGHT($X$1,5),Key!$A$9:$B$14,2,FALSE)</f>
        <v>3.7</v>
      </c>
      <c r="Z9064">
        <f t="shared" si="707"/>
        <v>10.199999999999999</v>
      </c>
      <c r="AA9064">
        <f t="shared" si="708"/>
        <v>0</v>
      </c>
    </row>
    <row r="9065" spans="1:27" x14ac:dyDescent="0.3">
      <c r="A9065">
        <v>100067</v>
      </c>
      <c r="B9065">
        <v>230922</v>
      </c>
      <c r="C9065" s="3">
        <v>44130.874305555553</v>
      </c>
      <c r="D9065">
        <v>0</v>
      </c>
      <c r="E9065">
        <v>2</v>
      </c>
      <c r="F9065" t="s">
        <v>25</v>
      </c>
      <c r="G9065">
        <v>4</v>
      </c>
      <c r="H9065">
        <v>56.84375</v>
      </c>
      <c r="I9065">
        <v>61.324219999999997</v>
      </c>
      <c r="J9065">
        <v>3.1523439999999998</v>
      </c>
      <c r="K9065">
        <v>41.015630000000002</v>
      </c>
      <c r="L9065" s="3">
        <v>44130.625694444447</v>
      </c>
      <c r="M9065">
        <v>17.18</v>
      </c>
      <c r="N9065" t="s">
        <v>28</v>
      </c>
      <c r="P9065">
        <f>(C9065-Key!$B$1)*24</f>
        <v>5.9333333332906477</v>
      </c>
      <c r="Q9065">
        <f>(Key!$B$2-'17.1'!C9065)*24</f>
        <v>-2.9833333332790062</v>
      </c>
      <c r="R9065" s="3">
        <f>C9065-(M9065-Key!$B$5)/(24*Key!$B$6)</f>
        <v>44130.860490740735</v>
      </c>
      <c r="S9065">
        <f>M9065-Key!$B$5</f>
        <v>14.92</v>
      </c>
      <c r="T9065" s="2">
        <f t="shared" si="705"/>
        <v>44129.875</v>
      </c>
      <c r="U9065" t="str">
        <f t="shared" si="706"/>
        <v>10-25-2020 21:00</v>
      </c>
      <c r="V9065">
        <f>IFERROR(IF(W9065=Z9065,VLOOKUP($U9065,[1]C8842!$G$2:$M$145,3,FALSE),0),0)</f>
        <v>0</v>
      </c>
      <c r="W9065">
        <f>VLOOKUP(RIGHT($V$1,5),Key!$A$9:$B$14,2,FALSE)</f>
        <v>10.199999999999999</v>
      </c>
      <c r="X9065">
        <f t="shared" si="709"/>
        <v>0</v>
      </c>
      <c r="Y9065">
        <f>VLOOKUP(RIGHT($X$1,5),Key!$A$9:$B$14,2,FALSE)</f>
        <v>3.7</v>
      </c>
      <c r="Z9065">
        <f t="shared" si="707"/>
        <v>10.199999999999999</v>
      </c>
      <c r="AA9065">
        <f t="shared" si="708"/>
        <v>0</v>
      </c>
    </row>
    <row r="9066" spans="1:27" x14ac:dyDescent="0.3">
      <c r="A9066">
        <v>100067</v>
      </c>
      <c r="B9066">
        <v>230922</v>
      </c>
      <c r="C9066" s="3">
        <v>44130.874305555553</v>
      </c>
      <c r="D9066">
        <v>0</v>
      </c>
      <c r="E9066">
        <v>2</v>
      </c>
      <c r="F9066" t="s">
        <v>25</v>
      </c>
      <c r="G9066">
        <v>2</v>
      </c>
      <c r="H9066">
        <v>56.230469999999997</v>
      </c>
      <c r="I9066">
        <v>29.9375</v>
      </c>
      <c r="J9066">
        <v>1.699219</v>
      </c>
      <c r="K9066">
        <v>47.019530000000003</v>
      </c>
      <c r="L9066" s="3">
        <v>44130.625694444447</v>
      </c>
      <c r="M9066">
        <v>17.18</v>
      </c>
      <c r="N9066" t="s">
        <v>28</v>
      </c>
      <c r="P9066">
        <f>(C9066-Key!$B$1)*24</f>
        <v>5.9333333332906477</v>
      </c>
      <c r="Q9066">
        <f>(Key!$B$2-'17.1'!C9066)*24</f>
        <v>-2.9833333332790062</v>
      </c>
      <c r="R9066" s="3">
        <f>C9066-(M9066-Key!$B$5)/(24*Key!$B$6)</f>
        <v>44130.860490740735</v>
      </c>
      <c r="S9066">
        <f>M9066-Key!$B$5</f>
        <v>14.92</v>
      </c>
      <c r="T9066" s="2">
        <f t="shared" si="705"/>
        <v>44129.875</v>
      </c>
      <c r="U9066" t="str">
        <f t="shared" si="706"/>
        <v>10-25-2020 21:00</v>
      </c>
      <c r="V9066">
        <f>IFERROR(IF(W9066=Z9066,VLOOKUP($U9066,[1]C8842!$G$2:$M$145,3,FALSE),0),0)</f>
        <v>0</v>
      </c>
      <c r="W9066">
        <f>VLOOKUP(RIGHT($V$1,5),Key!$A$9:$B$14,2,FALSE)</f>
        <v>10.199999999999999</v>
      </c>
      <c r="X9066">
        <f t="shared" si="709"/>
        <v>0</v>
      </c>
      <c r="Y9066">
        <f>VLOOKUP(RIGHT($X$1,5),Key!$A$9:$B$14,2,FALSE)</f>
        <v>3.7</v>
      </c>
      <c r="Z9066">
        <f t="shared" si="707"/>
        <v>10.199999999999999</v>
      </c>
      <c r="AA9066">
        <f t="shared" si="708"/>
        <v>0</v>
      </c>
    </row>
    <row r="9067" spans="1:27" x14ac:dyDescent="0.3">
      <c r="A9067">
        <v>100067</v>
      </c>
      <c r="B9067">
        <v>230922</v>
      </c>
      <c r="C9067" s="3">
        <v>44130.874305555553</v>
      </c>
      <c r="D9067">
        <v>3</v>
      </c>
      <c r="E9067">
        <v>2</v>
      </c>
      <c r="F9067" t="s">
        <v>26</v>
      </c>
      <c r="G9067">
        <v>2</v>
      </c>
      <c r="H9067">
        <v>72.820310000000006</v>
      </c>
      <c r="I9067">
        <v>23.570309999999999</v>
      </c>
      <c r="J9067">
        <v>1.078125</v>
      </c>
      <c r="K9067">
        <v>94.039060000000006</v>
      </c>
      <c r="L9067" s="3">
        <v>44130.625694444447</v>
      </c>
      <c r="M9067">
        <v>17.18</v>
      </c>
      <c r="N9067" t="s">
        <v>28</v>
      </c>
      <c r="P9067">
        <f>(C9067-Key!$B$1)*24</f>
        <v>5.9333333332906477</v>
      </c>
      <c r="Q9067">
        <f>(Key!$B$2-'17.1'!C9067)*24</f>
        <v>-2.9833333332790062</v>
      </c>
      <c r="R9067" s="3">
        <f>C9067-(M9067-Key!$B$5)/(24*Key!$B$6)</f>
        <v>44130.860490740735</v>
      </c>
      <c r="S9067">
        <f>M9067-Key!$B$5</f>
        <v>14.92</v>
      </c>
      <c r="T9067" s="2">
        <f t="shared" si="705"/>
        <v>44129.875</v>
      </c>
      <c r="U9067" t="str">
        <f t="shared" si="706"/>
        <v>10-25-2020 21:00</v>
      </c>
      <c r="V9067">
        <f>IFERROR(IF(W9067=Z9067,VLOOKUP($U9067,[1]C8842!$G$2:$M$145,3,FALSE),0),0)</f>
        <v>0</v>
      </c>
      <c r="W9067">
        <f>VLOOKUP(RIGHT($V$1,5),Key!$A$9:$B$14,2,FALSE)</f>
        <v>10.199999999999999</v>
      </c>
      <c r="X9067">
        <f t="shared" si="709"/>
        <v>0</v>
      </c>
      <c r="Y9067">
        <f>VLOOKUP(RIGHT($X$1,5),Key!$A$9:$B$14,2,FALSE)</f>
        <v>3.7</v>
      </c>
      <c r="Z9067">
        <f t="shared" si="707"/>
        <v>10.199999999999999</v>
      </c>
      <c r="AA9067">
        <f t="shared" si="708"/>
        <v>0</v>
      </c>
    </row>
    <row r="9068" spans="1:27" x14ac:dyDescent="0.3">
      <c r="A9068">
        <v>100067</v>
      </c>
      <c r="B9068">
        <v>230922</v>
      </c>
      <c r="C9068" s="3">
        <v>44130.874305555553</v>
      </c>
      <c r="D9068">
        <v>0</v>
      </c>
      <c r="E9068">
        <v>2</v>
      </c>
      <c r="F9068" t="s">
        <v>25</v>
      </c>
      <c r="G9068">
        <v>4</v>
      </c>
      <c r="H9068">
        <v>57.550780000000003</v>
      </c>
      <c r="I9068">
        <v>75.929689999999994</v>
      </c>
      <c r="J9068">
        <v>3.7890630000000001</v>
      </c>
      <c r="K9068">
        <v>46.019530000000003</v>
      </c>
      <c r="L9068" s="3">
        <v>44130.625694444447</v>
      </c>
      <c r="M9068">
        <v>17.18</v>
      </c>
      <c r="N9068" t="s">
        <v>28</v>
      </c>
      <c r="P9068">
        <f>(C9068-Key!$B$1)*24</f>
        <v>5.9333333332906477</v>
      </c>
      <c r="Q9068">
        <f>(Key!$B$2-'17.1'!C9068)*24</f>
        <v>-2.9833333332790062</v>
      </c>
      <c r="R9068" s="3">
        <f>C9068-(M9068-Key!$B$5)/(24*Key!$B$6)</f>
        <v>44130.860490740735</v>
      </c>
      <c r="S9068">
        <f>M9068-Key!$B$5</f>
        <v>14.92</v>
      </c>
      <c r="T9068" s="2">
        <f t="shared" si="705"/>
        <v>44129.875</v>
      </c>
      <c r="U9068" t="str">
        <f t="shared" si="706"/>
        <v>10-25-2020 21:00</v>
      </c>
      <c r="V9068">
        <f>IFERROR(IF(W9068=Z9068,VLOOKUP($U9068,[1]C8842!$G$2:$M$145,3,FALSE),0),0)</f>
        <v>0</v>
      </c>
      <c r="W9068">
        <f>VLOOKUP(RIGHT($V$1,5),Key!$A$9:$B$14,2,FALSE)</f>
        <v>10.199999999999999</v>
      </c>
      <c r="X9068">
        <f t="shared" si="709"/>
        <v>0</v>
      </c>
      <c r="Y9068">
        <f>VLOOKUP(RIGHT($X$1,5),Key!$A$9:$B$14,2,FALSE)</f>
        <v>3.7</v>
      </c>
      <c r="Z9068">
        <f t="shared" si="707"/>
        <v>10.199999999999999</v>
      </c>
      <c r="AA9068">
        <f t="shared" si="708"/>
        <v>0</v>
      </c>
    </row>
    <row r="9069" spans="1:27" x14ac:dyDescent="0.3">
      <c r="A9069">
        <v>100067</v>
      </c>
      <c r="B9069">
        <v>230922</v>
      </c>
      <c r="C9069" s="3">
        <v>44130.874305555553</v>
      </c>
      <c r="D9069">
        <v>1</v>
      </c>
      <c r="E9069">
        <v>1</v>
      </c>
      <c r="F9069" t="s">
        <v>25</v>
      </c>
      <c r="G9069">
        <v>1</v>
      </c>
      <c r="H9069">
        <v>64.246089999999995</v>
      </c>
      <c r="I9069">
        <v>19.01172</v>
      </c>
      <c r="J9069">
        <v>1.035156</v>
      </c>
      <c r="K9069">
        <v>58.023440000000001</v>
      </c>
      <c r="L9069" s="3">
        <v>44130.625694444447</v>
      </c>
      <c r="M9069">
        <v>17.18</v>
      </c>
      <c r="N9069" t="s">
        <v>28</v>
      </c>
      <c r="P9069">
        <f>(C9069-Key!$B$1)*24</f>
        <v>5.9333333332906477</v>
      </c>
      <c r="Q9069">
        <f>(Key!$B$2-'17.1'!C9069)*24</f>
        <v>-2.9833333332790062</v>
      </c>
      <c r="R9069" s="3">
        <f>C9069-(M9069-Key!$B$5)/(24*Key!$B$6)</f>
        <v>44130.860490740735</v>
      </c>
      <c r="S9069">
        <f>M9069-Key!$B$5</f>
        <v>14.92</v>
      </c>
      <c r="T9069" s="2">
        <f t="shared" si="705"/>
        <v>44129.875</v>
      </c>
      <c r="U9069" t="str">
        <f t="shared" si="706"/>
        <v>10-25-2020 21:00</v>
      </c>
      <c r="V9069">
        <f>IFERROR(IF(W9069=Z9069,VLOOKUP($U9069,[1]C8842!$G$2:$M$145,3,FALSE),0),0)</f>
        <v>0</v>
      </c>
      <c r="W9069">
        <f>VLOOKUP(RIGHT($V$1,5),Key!$A$9:$B$14,2,FALSE)</f>
        <v>10.199999999999999</v>
      </c>
      <c r="X9069">
        <f t="shared" si="709"/>
        <v>0</v>
      </c>
      <c r="Y9069">
        <f>VLOOKUP(RIGHT($X$1,5),Key!$A$9:$B$14,2,FALSE)</f>
        <v>3.7</v>
      </c>
      <c r="Z9069">
        <f t="shared" si="707"/>
        <v>10.199999999999999</v>
      </c>
      <c r="AA9069">
        <f t="shared" si="708"/>
        <v>0</v>
      </c>
    </row>
    <row r="9070" spans="1:27" x14ac:dyDescent="0.3">
      <c r="A9070">
        <v>100067</v>
      </c>
      <c r="B9070">
        <v>230922</v>
      </c>
      <c r="C9070" s="3">
        <v>44130.874305555553</v>
      </c>
      <c r="D9070">
        <v>3</v>
      </c>
      <c r="E9070">
        <v>2</v>
      </c>
      <c r="F9070" t="s">
        <v>26</v>
      </c>
      <c r="G9070">
        <v>4</v>
      </c>
      <c r="H9070">
        <v>62.796880000000002</v>
      </c>
      <c r="I9070">
        <v>74.296880000000002</v>
      </c>
      <c r="J9070">
        <v>3.4023439999999998</v>
      </c>
      <c r="K9070">
        <v>94.039060000000006</v>
      </c>
      <c r="L9070" s="3">
        <v>44130.625694444447</v>
      </c>
      <c r="M9070">
        <v>17.18</v>
      </c>
      <c r="N9070" t="s">
        <v>28</v>
      </c>
      <c r="P9070">
        <f>(C9070-Key!$B$1)*24</f>
        <v>5.9333333332906477</v>
      </c>
      <c r="Q9070">
        <f>(Key!$B$2-'17.1'!C9070)*24</f>
        <v>-2.9833333332790062</v>
      </c>
      <c r="R9070" s="3">
        <f>C9070-(M9070-Key!$B$5)/(24*Key!$B$6)</f>
        <v>44130.860490740735</v>
      </c>
      <c r="S9070">
        <f>M9070-Key!$B$5</f>
        <v>14.92</v>
      </c>
      <c r="T9070" s="2">
        <f t="shared" si="705"/>
        <v>44129.875</v>
      </c>
      <c r="U9070" t="str">
        <f t="shared" si="706"/>
        <v>10-25-2020 21:00</v>
      </c>
      <c r="V9070">
        <f>IFERROR(IF(W9070=Z9070,VLOOKUP($U9070,[1]C8842!$G$2:$M$145,3,FALSE),0),0)</f>
        <v>0</v>
      </c>
      <c r="W9070">
        <f>VLOOKUP(RIGHT($V$1,5),Key!$A$9:$B$14,2,FALSE)</f>
        <v>10.199999999999999</v>
      </c>
      <c r="X9070">
        <f t="shared" si="709"/>
        <v>0</v>
      </c>
      <c r="Y9070">
        <f>VLOOKUP(RIGHT($X$1,5),Key!$A$9:$B$14,2,FALSE)</f>
        <v>3.7</v>
      </c>
      <c r="Z9070">
        <f t="shared" si="707"/>
        <v>10.199999999999999</v>
      </c>
      <c r="AA9070">
        <f t="shared" si="708"/>
        <v>0</v>
      </c>
    </row>
    <row r="9071" spans="1:27" x14ac:dyDescent="0.3">
      <c r="A9071">
        <v>100067</v>
      </c>
      <c r="B9071">
        <v>230922</v>
      </c>
      <c r="C9071" s="3">
        <v>44130.874305555553</v>
      </c>
      <c r="D9071">
        <v>1</v>
      </c>
      <c r="E9071">
        <v>1</v>
      </c>
      <c r="F9071" t="s">
        <v>25</v>
      </c>
      <c r="G9071">
        <v>2</v>
      </c>
      <c r="H9071">
        <v>60.480469999999997</v>
      </c>
      <c r="I9071">
        <v>20.964839999999999</v>
      </c>
      <c r="J9071">
        <v>1.183594</v>
      </c>
      <c r="K9071">
        <v>59.023440000000001</v>
      </c>
      <c r="L9071" s="3">
        <v>44130.625694444447</v>
      </c>
      <c r="M9071">
        <v>17.18</v>
      </c>
      <c r="N9071" t="s">
        <v>28</v>
      </c>
      <c r="P9071">
        <f>(C9071-Key!$B$1)*24</f>
        <v>5.9333333332906477</v>
      </c>
      <c r="Q9071">
        <f>(Key!$B$2-'17.1'!C9071)*24</f>
        <v>-2.9833333332790062</v>
      </c>
      <c r="R9071" s="3">
        <f>C9071-(M9071-Key!$B$5)/(24*Key!$B$6)</f>
        <v>44130.860490740735</v>
      </c>
      <c r="S9071">
        <f>M9071-Key!$B$5</f>
        <v>14.92</v>
      </c>
      <c r="T9071" s="2">
        <f t="shared" si="705"/>
        <v>44129.875</v>
      </c>
      <c r="U9071" t="str">
        <f t="shared" si="706"/>
        <v>10-25-2020 21:00</v>
      </c>
      <c r="V9071">
        <f>IFERROR(IF(W9071=Z9071,VLOOKUP($U9071,[1]C8842!$G$2:$M$145,3,FALSE),0),0)</f>
        <v>0</v>
      </c>
      <c r="W9071">
        <f>VLOOKUP(RIGHT($V$1,5),Key!$A$9:$B$14,2,FALSE)</f>
        <v>10.199999999999999</v>
      </c>
      <c r="X9071">
        <f t="shared" si="709"/>
        <v>0</v>
      </c>
      <c r="Y9071">
        <f>VLOOKUP(RIGHT($X$1,5),Key!$A$9:$B$14,2,FALSE)</f>
        <v>3.7</v>
      </c>
      <c r="Z9071">
        <f t="shared" si="707"/>
        <v>10.199999999999999</v>
      </c>
      <c r="AA9071">
        <f t="shared" si="708"/>
        <v>0</v>
      </c>
    </row>
    <row r="9072" spans="1:27" x14ac:dyDescent="0.3">
      <c r="A9072">
        <v>100067</v>
      </c>
      <c r="B9072">
        <v>230922</v>
      </c>
      <c r="C9072" s="3">
        <v>44130.874305555553</v>
      </c>
      <c r="D9072">
        <v>1</v>
      </c>
      <c r="E9072">
        <v>1</v>
      </c>
      <c r="F9072" t="s">
        <v>25</v>
      </c>
      <c r="G9072">
        <v>1</v>
      </c>
      <c r="H9072">
        <v>61.425780000000003</v>
      </c>
      <c r="I9072">
        <v>17.601559999999999</v>
      </c>
      <c r="J9072">
        <v>1.019531</v>
      </c>
      <c r="K9072">
        <v>57.023440000000001</v>
      </c>
      <c r="L9072" s="3">
        <v>44130.625694444447</v>
      </c>
      <c r="M9072">
        <v>17.18</v>
      </c>
      <c r="N9072" t="s">
        <v>28</v>
      </c>
      <c r="P9072">
        <f>(C9072-Key!$B$1)*24</f>
        <v>5.9333333332906477</v>
      </c>
      <c r="Q9072">
        <f>(Key!$B$2-'17.1'!C9072)*24</f>
        <v>-2.9833333332790062</v>
      </c>
      <c r="R9072" s="3">
        <f>C9072-(M9072-Key!$B$5)/(24*Key!$B$6)</f>
        <v>44130.860490740735</v>
      </c>
      <c r="S9072">
        <f>M9072-Key!$B$5</f>
        <v>14.92</v>
      </c>
      <c r="T9072" s="2">
        <f t="shared" si="705"/>
        <v>44129.875</v>
      </c>
      <c r="U9072" t="str">
        <f t="shared" si="706"/>
        <v>10-25-2020 21:00</v>
      </c>
      <c r="V9072">
        <f>IFERROR(IF(W9072=Z9072,VLOOKUP($U9072,[1]C8842!$G$2:$M$145,3,FALSE),0),0)</f>
        <v>0</v>
      </c>
      <c r="W9072">
        <f>VLOOKUP(RIGHT($V$1,5),Key!$A$9:$B$14,2,FALSE)</f>
        <v>10.199999999999999</v>
      </c>
      <c r="X9072">
        <f t="shared" si="709"/>
        <v>0</v>
      </c>
      <c r="Y9072">
        <f>VLOOKUP(RIGHT($X$1,5),Key!$A$9:$B$14,2,FALSE)</f>
        <v>3.7</v>
      </c>
      <c r="Z9072">
        <f t="shared" si="707"/>
        <v>10.199999999999999</v>
      </c>
      <c r="AA9072">
        <f t="shared" si="708"/>
        <v>0</v>
      </c>
    </row>
    <row r="9073" spans="1:27" x14ac:dyDescent="0.3">
      <c r="A9073">
        <v>100067</v>
      </c>
      <c r="B9073">
        <v>230922</v>
      </c>
      <c r="C9073" s="3">
        <v>44130.874305555553</v>
      </c>
      <c r="D9073">
        <v>3</v>
      </c>
      <c r="E9073">
        <v>2</v>
      </c>
      <c r="F9073" t="s">
        <v>26</v>
      </c>
      <c r="G9073">
        <v>1</v>
      </c>
      <c r="H9073">
        <v>66.183589999999995</v>
      </c>
      <c r="I9073">
        <v>18.753910000000001</v>
      </c>
      <c r="J9073">
        <v>0.99609380000000003</v>
      </c>
      <c r="K9073">
        <v>94.039060000000006</v>
      </c>
      <c r="L9073" s="3">
        <v>44130.625694444447</v>
      </c>
      <c r="M9073">
        <v>17.18</v>
      </c>
      <c r="N9073" t="s">
        <v>28</v>
      </c>
      <c r="P9073">
        <f>(C9073-Key!$B$1)*24</f>
        <v>5.9333333332906477</v>
      </c>
      <c r="Q9073">
        <f>(Key!$B$2-'17.1'!C9073)*24</f>
        <v>-2.9833333332790062</v>
      </c>
      <c r="R9073" s="3">
        <f>C9073-(M9073-Key!$B$5)/(24*Key!$B$6)</f>
        <v>44130.860490740735</v>
      </c>
      <c r="S9073">
        <f>M9073-Key!$B$5</f>
        <v>14.92</v>
      </c>
      <c r="T9073" s="2">
        <f t="shared" si="705"/>
        <v>44129.875</v>
      </c>
      <c r="U9073" t="str">
        <f t="shared" si="706"/>
        <v>10-25-2020 21:00</v>
      </c>
      <c r="V9073">
        <f>IFERROR(IF(W9073=Z9073,VLOOKUP($U9073,[1]C8842!$G$2:$M$145,3,FALSE),0),0)</f>
        <v>0</v>
      </c>
      <c r="W9073">
        <f>VLOOKUP(RIGHT($V$1,5),Key!$A$9:$B$14,2,FALSE)</f>
        <v>10.199999999999999</v>
      </c>
      <c r="X9073">
        <f t="shared" si="709"/>
        <v>0</v>
      </c>
      <c r="Y9073">
        <f>VLOOKUP(RIGHT($X$1,5),Key!$A$9:$B$14,2,FALSE)</f>
        <v>3.7</v>
      </c>
      <c r="Z9073">
        <f t="shared" si="707"/>
        <v>10.199999999999999</v>
      </c>
      <c r="AA9073">
        <f t="shared" si="708"/>
        <v>0</v>
      </c>
    </row>
    <row r="9074" spans="1:27" x14ac:dyDescent="0.3">
      <c r="A9074">
        <v>100067</v>
      </c>
      <c r="B9074">
        <v>230922</v>
      </c>
      <c r="C9074" s="3">
        <v>44130.874305555553</v>
      </c>
      <c r="D9074">
        <v>2</v>
      </c>
      <c r="E9074">
        <v>1</v>
      </c>
      <c r="F9074" t="s">
        <v>26</v>
      </c>
      <c r="G9074">
        <v>1</v>
      </c>
      <c r="H9074">
        <v>73.339839999999995</v>
      </c>
      <c r="I9074">
        <v>16.757809999999999</v>
      </c>
      <c r="J9074">
        <v>0.82421880000000003</v>
      </c>
      <c r="K9074">
        <v>81.035160000000005</v>
      </c>
      <c r="L9074" s="3">
        <v>44130.625694444447</v>
      </c>
      <c r="M9074">
        <v>17.18</v>
      </c>
      <c r="N9074" t="s">
        <v>28</v>
      </c>
      <c r="P9074">
        <f>(C9074-Key!$B$1)*24</f>
        <v>5.9333333332906477</v>
      </c>
      <c r="Q9074">
        <f>(Key!$B$2-'17.1'!C9074)*24</f>
        <v>-2.9833333332790062</v>
      </c>
      <c r="R9074" s="3">
        <f>C9074-(M9074-Key!$B$5)/(24*Key!$B$6)</f>
        <v>44130.860490740735</v>
      </c>
      <c r="S9074">
        <f>M9074-Key!$B$5</f>
        <v>14.92</v>
      </c>
      <c r="T9074" s="2">
        <f t="shared" si="705"/>
        <v>44129.875</v>
      </c>
      <c r="U9074" t="str">
        <f t="shared" si="706"/>
        <v>10-25-2020 21:00</v>
      </c>
      <c r="V9074">
        <f>IFERROR(IF(W9074=Z9074,VLOOKUP($U9074,[1]C8842!$G$2:$M$145,3,FALSE),0),0)</f>
        <v>0</v>
      </c>
      <c r="W9074">
        <f>VLOOKUP(RIGHT($V$1,5),Key!$A$9:$B$14,2,FALSE)</f>
        <v>10.199999999999999</v>
      </c>
      <c r="X9074">
        <f t="shared" si="709"/>
        <v>0</v>
      </c>
      <c r="Y9074">
        <f>VLOOKUP(RIGHT($X$1,5),Key!$A$9:$B$14,2,FALSE)</f>
        <v>3.7</v>
      </c>
      <c r="Z9074">
        <f t="shared" si="707"/>
        <v>10.199999999999999</v>
      </c>
      <c r="AA9074">
        <f t="shared" si="708"/>
        <v>0</v>
      </c>
    </row>
    <row r="9075" spans="1:27" x14ac:dyDescent="0.3">
      <c r="A9075">
        <v>100067</v>
      </c>
      <c r="B9075">
        <v>230922</v>
      </c>
      <c r="C9075" s="3">
        <v>44130.874305555553</v>
      </c>
      <c r="D9075">
        <v>0</v>
      </c>
      <c r="E9075">
        <v>2</v>
      </c>
      <c r="F9075" t="s">
        <v>25</v>
      </c>
      <c r="G9075">
        <v>1</v>
      </c>
      <c r="H9075">
        <v>65.855469999999997</v>
      </c>
      <c r="I9075">
        <v>15.179690000000001</v>
      </c>
      <c r="J9075">
        <v>0.85546880000000003</v>
      </c>
      <c r="K9075">
        <v>48.019530000000003</v>
      </c>
      <c r="L9075" s="3">
        <v>44130.625694444447</v>
      </c>
      <c r="M9075">
        <v>17.18</v>
      </c>
      <c r="N9075" t="s">
        <v>28</v>
      </c>
      <c r="P9075">
        <f>(C9075-Key!$B$1)*24</f>
        <v>5.9333333332906477</v>
      </c>
      <c r="Q9075">
        <f>(Key!$B$2-'17.1'!C9075)*24</f>
        <v>-2.9833333332790062</v>
      </c>
      <c r="R9075" s="3">
        <f>C9075-(M9075-Key!$B$5)/(24*Key!$B$6)</f>
        <v>44130.860490740735</v>
      </c>
      <c r="S9075">
        <f>M9075-Key!$B$5</f>
        <v>14.92</v>
      </c>
      <c r="T9075" s="2">
        <f t="shared" si="705"/>
        <v>44129.875</v>
      </c>
      <c r="U9075" t="str">
        <f t="shared" si="706"/>
        <v>10-25-2020 21:00</v>
      </c>
      <c r="V9075">
        <f>IFERROR(IF(W9075=Z9075,VLOOKUP($U9075,[1]C8842!$G$2:$M$145,3,FALSE),0),0)</f>
        <v>0</v>
      </c>
      <c r="W9075">
        <f>VLOOKUP(RIGHT($V$1,5),Key!$A$9:$B$14,2,FALSE)</f>
        <v>10.199999999999999</v>
      </c>
      <c r="X9075">
        <f t="shared" si="709"/>
        <v>0</v>
      </c>
      <c r="Y9075">
        <f>VLOOKUP(RIGHT($X$1,5),Key!$A$9:$B$14,2,FALSE)</f>
        <v>3.7</v>
      </c>
      <c r="Z9075">
        <f t="shared" si="707"/>
        <v>10.199999999999999</v>
      </c>
      <c r="AA9075">
        <f t="shared" si="708"/>
        <v>0</v>
      </c>
    </row>
    <row r="9076" spans="1:27" x14ac:dyDescent="0.3">
      <c r="A9076">
        <v>100067</v>
      </c>
      <c r="B9076">
        <v>230922</v>
      </c>
      <c r="C9076" s="3">
        <v>44130.874305555553</v>
      </c>
      <c r="D9076">
        <v>1</v>
      </c>
      <c r="E9076">
        <v>1</v>
      </c>
      <c r="F9076" t="s">
        <v>25</v>
      </c>
      <c r="G9076">
        <v>1</v>
      </c>
      <c r="H9076">
        <v>65.941410000000005</v>
      </c>
      <c r="I9076">
        <v>17.289059999999999</v>
      </c>
      <c r="J9076">
        <v>0.9375</v>
      </c>
      <c r="K9076">
        <v>58.023440000000001</v>
      </c>
      <c r="L9076" s="3">
        <v>44130.625694444447</v>
      </c>
      <c r="M9076">
        <v>17.18</v>
      </c>
      <c r="N9076" t="s">
        <v>28</v>
      </c>
      <c r="P9076">
        <f>(C9076-Key!$B$1)*24</f>
        <v>5.9333333332906477</v>
      </c>
      <c r="Q9076">
        <f>(Key!$B$2-'17.1'!C9076)*24</f>
        <v>-2.9833333332790062</v>
      </c>
      <c r="R9076" s="3">
        <f>C9076-(M9076-Key!$B$5)/(24*Key!$B$6)</f>
        <v>44130.860490740735</v>
      </c>
      <c r="S9076">
        <f>M9076-Key!$B$5</f>
        <v>14.92</v>
      </c>
      <c r="T9076" s="2">
        <f t="shared" si="705"/>
        <v>44129.875</v>
      </c>
      <c r="U9076" t="str">
        <f t="shared" si="706"/>
        <v>10-25-2020 21:00</v>
      </c>
      <c r="V9076">
        <f>IFERROR(IF(W9076=Z9076,VLOOKUP($U9076,[1]C8842!$G$2:$M$145,3,FALSE),0),0)</f>
        <v>0</v>
      </c>
      <c r="W9076">
        <f>VLOOKUP(RIGHT($V$1,5),Key!$A$9:$B$14,2,FALSE)</f>
        <v>10.199999999999999</v>
      </c>
      <c r="X9076">
        <f t="shared" si="709"/>
        <v>0</v>
      </c>
      <c r="Y9076">
        <f>VLOOKUP(RIGHT($X$1,5),Key!$A$9:$B$14,2,FALSE)</f>
        <v>3.7</v>
      </c>
      <c r="Z9076">
        <f t="shared" si="707"/>
        <v>10.199999999999999</v>
      </c>
      <c r="AA9076">
        <f t="shared" si="708"/>
        <v>0</v>
      </c>
    </row>
    <row r="9077" spans="1:27" x14ac:dyDescent="0.3">
      <c r="A9077">
        <v>100067</v>
      </c>
      <c r="B9077">
        <v>230922</v>
      </c>
      <c r="C9077" s="3">
        <v>44130.874305555553</v>
      </c>
      <c r="D9077">
        <v>0</v>
      </c>
      <c r="E9077">
        <v>2</v>
      </c>
      <c r="F9077" t="s">
        <v>25</v>
      </c>
      <c r="G9077">
        <v>1</v>
      </c>
      <c r="H9077">
        <v>59.675780000000003</v>
      </c>
      <c r="I9077">
        <v>19.566410000000001</v>
      </c>
      <c r="J9077">
        <v>1.136719</v>
      </c>
      <c r="K9077">
        <v>47.019530000000003</v>
      </c>
      <c r="L9077" s="3">
        <v>44130.625694444447</v>
      </c>
      <c r="M9077">
        <v>17.18</v>
      </c>
      <c r="N9077" t="s">
        <v>28</v>
      </c>
      <c r="P9077">
        <f>(C9077-Key!$B$1)*24</f>
        <v>5.9333333332906477</v>
      </c>
      <c r="Q9077">
        <f>(Key!$B$2-'17.1'!C9077)*24</f>
        <v>-2.9833333332790062</v>
      </c>
      <c r="R9077" s="3">
        <f>C9077-(M9077-Key!$B$5)/(24*Key!$B$6)</f>
        <v>44130.860490740735</v>
      </c>
      <c r="S9077">
        <f>M9077-Key!$B$5</f>
        <v>14.92</v>
      </c>
      <c r="T9077" s="2">
        <f t="shared" si="705"/>
        <v>44129.875</v>
      </c>
      <c r="U9077" t="str">
        <f t="shared" si="706"/>
        <v>10-25-2020 21:00</v>
      </c>
      <c r="V9077">
        <f>IFERROR(IF(W9077=Z9077,VLOOKUP($U9077,[1]C8842!$G$2:$M$145,3,FALSE),0),0)</f>
        <v>0</v>
      </c>
      <c r="W9077">
        <f>VLOOKUP(RIGHT($V$1,5),Key!$A$9:$B$14,2,FALSE)</f>
        <v>10.199999999999999</v>
      </c>
      <c r="X9077">
        <f t="shared" si="709"/>
        <v>0</v>
      </c>
      <c r="Y9077">
        <f>VLOOKUP(RIGHT($X$1,5),Key!$A$9:$B$14,2,FALSE)</f>
        <v>3.7</v>
      </c>
      <c r="Z9077">
        <f t="shared" si="707"/>
        <v>10.199999999999999</v>
      </c>
      <c r="AA9077">
        <f t="shared" si="708"/>
        <v>0</v>
      </c>
    </row>
    <row r="9078" spans="1:27" x14ac:dyDescent="0.3">
      <c r="A9078">
        <v>100067</v>
      </c>
      <c r="B9078">
        <v>230922</v>
      </c>
      <c r="C9078" s="3">
        <v>44130.874305555553</v>
      </c>
      <c r="D9078">
        <v>1</v>
      </c>
      <c r="E9078">
        <v>1</v>
      </c>
      <c r="F9078" t="s">
        <v>25</v>
      </c>
      <c r="G9078">
        <v>2</v>
      </c>
      <c r="H9078">
        <v>64.457030000000003</v>
      </c>
      <c r="I9078">
        <v>20.851559999999999</v>
      </c>
      <c r="J9078">
        <v>1.109375</v>
      </c>
      <c r="K9078">
        <v>60.023440000000001</v>
      </c>
      <c r="L9078" s="3">
        <v>44130.625694444447</v>
      </c>
      <c r="M9078">
        <v>17.18</v>
      </c>
      <c r="N9078" t="s">
        <v>28</v>
      </c>
      <c r="P9078">
        <f>(C9078-Key!$B$1)*24</f>
        <v>5.9333333332906477</v>
      </c>
      <c r="Q9078">
        <f>(Key!$B$2-'17.1'!C9078)*24</f>
        <v>-2.9833333332790062</v>
      </c>
      <c r="R9078" s="3">
        <f>C9078-(M9078-Key!$B$5)/(24*Key!$B$6)</f>
        <v>44130.860490740735</v>
      </c>
      <c r="S9078">
        <f>M9078-Key!$B$5</f>
        <v>14.92</v>
      </c>
      <c r="T9078" s="2">
        <f t="shared" si="705"/>
        <v>44129.875</v>
      </c>
      <c r="U9078" t="str">
        <f t="shared" si="706"/>
        <v>10-25-2020 21:00</v>
      </c>
      <c r="V9078">
        <f>IFERROR(IF(W9078=Z9078,VLOOKUP($U9078,[1]C8842!$G$2:$M$145,3,FALSE),0),0)</f>
        <v>0</v>
      </c>
      <c r="W9078">
        <f>VLOOKUP(RIGHT($V$1,5),Key!$A$9:$B$14,2,FALSE)</f>
        <v>10.199999999999999</v>
      </c>
      <c r="X9078">
        <f t="shared" si="709"/>
        <v>0</v>
      </c>
      <c r="Y9078">
        <f>VLOOKUP(RIGHT($X$1,5),Key!$A$9:$B$14,2,FALSE)</f>
        <v>3.7</v>
      </c>
      <c r="Z9078">
        <f t="shared" si="707"/>
        <v>10.199999999999999</v>
      </c>
      <c r="AA9078">
        <f t="shared" si="708"/>
        <v>0</v>
      </c>
    </row>
    <row r="9079" spans="1:27" x14ac:dyDescent="0.3">
      <c r="A9079">
        <v>100067</v>
      </c>
      <c r="B9079">
        <v>230922</v>
      </c>
      <c r="C9079" s="3">
        <v>44130.874305555553</v>
      </c>
      <c r="D9079">
        <v>1</v>
      </c>
      <c r="E9079">
        <v>1</v>
      </c>
      <c r="F9079" t="s">
        <v>25</v>
      </c>
      <c r="G9079">
        <v>1</v>
      </c>
      <c r="H9079">
        <v>66.015630000000002</v>
      </c>
      <c r="I9079">
        <v>15.82422</v>
      </c>
      <c r="J9079">
        <v>0.87890630000000003</v>
      </c>
      <c r="K9079">
        <v>58.023440000000001</v>
      </c>
      <c r="L9079" s="3">
        <v>44130.625694444447</v>
      </c>
      <c r="M9079">
        <v>17.18</v>
      </c>
      <c r="N9079" t="s">
        <v>28</v>
      </c>
      <c r="P9079">
        <f>(C9079-Key!$B$1)*24</f>
        <v>5.9333333332906477</v>
      </c>
      <c r="Q9079">
        <f>(Key!$B$2-'17.1'!C9079)*24</f>
        <v>-2.9833333332790062</v>
      </c>
      <c r="R9079" s="3">
        <f>C9079-(M9079-Key!$B$5)/(24*Key!$B$6)</f>
        <v>44130.860490740735</v>
      </c>
      <c r="S9079">
        <f>M9079-Key!$B$5</f>
        <v>14.92</v>
      </c>
      <c r="T9079" s="2">
        <f t="shared" si="705"/>
        <v>44129.875</v>
      </c>
      <c r="U9079" t="str">
        <f t="shared" si="706"/>
        <v>10-25-2020 21:00</v>
      </c>
      <c r="V9079">
        <f>IFERROR(IF(W9079=Z9079,VLOOKUP($U9079,[1]C8842!$G$2:$M$145,3,FALSE),0),0)</f>
        <v>0</v>
      </c>
      <c r="W9079">
        <f>VLOOKUP(RIGHT($V$1,5),Key!$A$9:$B$14,2,FALSE)</f>
        <v>10.199999999999999</v>
      </c>
      <c r="X9079">
        <f t="shared" si="709"/>
        <v>0</v>
      </c>
      <c r="Y9079">
        <f>VLOOKUP(RIGHT($X$1,5),Key!$A$9:$B$14,2,FALSE)</f>
        <v>3.7</v>
      </c>
      <c r="Z9079">
        <f t="shared" si="707"/>
        <v>10.199999999999999</v>
      </c>
      <c r="AA9079">
        <f t="shared" si="708"/>
        <v>0</v>
      </c>
    </row>
    <row r="9080" spans="1:27" x14ac:dyDescent="0.3">
      <c r="A9080">
        <v>100067</v>
      </c>
      <c r="B9080">
        <v>230922</v>
      </c>
      <c r="C9080" s="3">
        <v>44130.874305555553</v>
      </c>
      <c r="D9080">
        <v>2</v>
      </c>
      <c r="E9080">
        <v>1</v>
      </c>
      <c r="F9080" t="s">
        <v>26</v>
      </c>
      <c r="G9080">
        <v>1</v>
      </c>
      <c r="H9080">
        <v>71.597660000000005</v>
      </c>
      <c r="I9080">
        <v>14.898440000000001</v>
      </c>
      <c r="J9080">
        <v>0.7734375</v>
      </c>
      <c r="K9080">
        <v>82.035160000000005</v>
      </c>
      <c r="L9080" s="3">
        <v>44130.625694444447</v>
      </c>
      <c r="M9080">
        <v>17.18</v>
      </c>
      <c r="N9080" t="s">
        <v>28</v>
      </c>
      <c r="P9080">
        <f>(C9080-Key!$B$1)*24</f>
        <v>5.9333333332906477</v>
      </c>
      <c r="Q9080">
        <f>(Key!$B$2-'17.1'!C9080)*24</f>
        <v>-2.9833333332790062</v>
      </c>
      <c r="R9080" s="3">
        <f>C9080-(M9080-Key!$B$5)/(24*Key!$B$6)</f>
        <v>44130.860490740735</v>
      </c>
      <c r="S9080">
        <f>M9080-Key!$B$5</f>
        <v>14.92</v>
      </c>
      <c r="T9080" s="2">
        <f t="shared" si="705"/>
        <v>44129.875</v>
      </c>
      <c r="U9080" t="str">
        <f t="shared" si="706"/>
        <v>10-25-2020 21:00</v>
      </c>
      <c r="V9080">
        <f>IFERROR(IF(W9080=Z9080,VLOOKUP($U9080,[1]C8842!$G$2:$M$145,3,FALSE),0),0)</f>
        <v>0</v>
      </c>
      <c r="W9080">
        <f>VLOOKUP(RIGHT($V$1,5),Key!$A$9:$B$14,2,FALSE)</f>
        <v>10.199999999999999</v>
      </c>
      <c r="X9080">
        <f t="shared" si="709"/>
        <v>0</v>
      </c>
      <c r="Y9080">
        <f>VLOOKUP(RIGHT($X$1,5),Key!$A$9:$B$14,2,FALSE)</f>
        <v>3.7</v>
      </c>
      <c r="Z9080">
        <f t="shared" si="707"/>
        <v>10.199999999999999</v>
      </c>
      <c r="AA9080">
        <f t="shared" si="708"/>
        <v>0</v>
      </c>
    </row>
    <row r="9081" spans="1:27" x14ac:dyDescent="0.3">
      <c r="A9081">
        <v>100067</v>
      </c>
      <c r="B9081">
        <v>230922</v>
      </c>
      <c r="C9081" s="3">
        <v>44130.874305555553</v>
      </c>
      <c r="D9081">
        <v>0</v>
      </c>
      <c r="E9081">
        <v>2</v>
      </c>
      <c r="F9081" t="s">
        <v>25</v>
      </c>
      <c r="G9081">
        <v>1</v>
      </c>
      <c r="H9081">
        <v>58.546880000000002</v>
      </c>
      <c r="I9081">
        <v>15.101559999999999</v>
      </c>
      <c r="J9081">
        <v>0.95703130000000003</v>
      </c>
      <c r="K9081">
        <v>46.019530000000003</v>
      </c>
      <c r="L9081" s="3">
        <v>44130.625694444447</v>
      </c>
      <c r="M9081">
        <v>17.18</v>
      </c>
      <c r="N9081" t="s">
        <v>28</v>
      </c>
      <c r="P9081">
        <f>(C9081-Key!$B$1)*24</f>
        <v>5.9333333332906477</v>
      </c>
      <c r="Q9081">
        <f>(Key!$B$2-'17.1'!C9081)*24</f>
        <v>-2.9833333332790062</v>
      </c>
      <c r="R9081" s="3">
        <f>C9081-(M9081-Key!$B$5)/(24*Key!$B$6)</f>
        <v>44130.860490740735</v>
      </c>
      <c r="S9081">
        <f>M9081-Key!$B$5</f>
        <v>14.92</v>
      </c>
      <c r="T9081" s="2">
        <f t="shared" si="705"/>
        <v>44129.875</v>
      </c>
      <c r="U9081" t="str">
        <f t="shared" si="706"/>
        <v>10-25-2020 21:00</v>
      </c>
      <c r="V9081">
        <f>IFERROR(IF(W9081=Z9081,VLOOKUP($U9081,[1]C8842!$G$2:$M$145,3,FALSE),0),0)</f>
        <v>0</v>
      </c>
      <c r="W9081">
        <f>VLOOKUP(RIGHT($V$1,5),Key!$A$9:$B$14,2,FALSE)</f>
        <v>10.199999999999999</v>
      </c>
      <c r="X9081">
        <f t="shared" si="709"/>
        <v>0</v>
      </c>
      <c r="Y9081">
        <f>VLOOKUP(RIGHT($X$1,5),Key!$A$9:$B$14,2,FALSE)</f>
        <v>3.7</v>
      </c>
      <c r="Z9081">
        <f t="shared" si="707"/>
        <v>10.199999999999999</v>
      </c>
      <c r="AA9081">
        <f t="shared" si="708"/>
        <v>0</v>
      </c>
    </row>
    <row r="9082" spans="1:27" x14ac:dyDescent="0.3">
      <c r="A9082">
        <v>100067</v>
      </c>
      <c r="B9082">
        <v>230922</v>
      </c>
      <c r="C9082" s="3">
        <v>44130.874305555553</v>
      </c>
      <c r="D9082">
        <v>3</v>
      </c>
      <c r="E9082">
        <v>2</v>
      </c>
      <c r="F9082" t="s">
        <v>26</v>
      </c>
      <c r="G9082">
        <v>1</v>
      </c>
      <c r="H9082">
        <v>64.746089999999995</v>
      </c>
      <c r="I9082">
        <v>16.695309999999999</v>
      </c>
      <c r="J9082">
        <v>0.9296875</v>
      </c>
      <c r="K9082">
        <v>93.039060000000006</v>
      </c>
      <c r="L9082" s="3">
        <v>44130.625694444447</v>
      </c>
      <c r="M9082">
        <v>17.18</v>
      </c>
      <c r="N9082" t="s">
        <v>28</v>
      </c>
      <c r="P9082">
        <f>(C9082-Key!$B$1)*24</f>
        <v>5.9333333332906477</v>
      </c>
      <c r="Q9082">
        <f>(Key!$B$2-'17.1'!C9082)*24</f>
        <v>-2.9833333332790062</v>
      </c>
      <c r="R9082" s="3">
        <f>C9082-(M9082-Key!$B$5)/(24*Key!$B$6)</f>
        <v>44130.860490740735</v>
      </c>
      <c r="S9082">
        <f>M9082-Key!$B$5</f>
        <v>14.92</v>
      </c>
      <c r="T9082" s="2">
        <f t="shared" si="705"/>
        <v>44129.875</v>
      </c>
      <c r="U9082" t="str">
        <f t="shared" si="706"/>
        <v>10-25-2020 21:00</v>
      </c>
      <c r="V9082">
        <f>IFERROR(IF(W9082=Z9082,VLOOKUP($U9082,[1]C8842!$G$2:$M$145,3,FALSE),0),0)</f>
        <v>0</v>
      </c>
      <c r="W9082">
        <f>VLOOKUP(RIGHT($V$1,5),Key!$A$9:$B$14,2,FALSE)</f>
        <v>10.199999999999999</v>
      </c>
      <c r="X9082">
        <f t="shared" si="709"/>
        <v>0</v>
      </c>
      <c r="Y9082">
        <f>VLOOKUP(RIGHT($X$1,5),Key!$A$9:$B$14,2,FALSE)</f>
        <v>3.7</v>
      </c>
      <c r="Z9082">
        <f t="shared" si="707"/>
        <v>10.199999999999999</v>
      </c>
      <c r="AA9082">
        <f t="shared" si="708"/>
        <v>0</v>
      </c>
    </row>
    <row r="9083" spans="1:27" x14ac:dyDescent="0.3">
      <c r="A9083">
        <v>100067</v>
      </c>
      <c r="B9083">
        <v>230922</v>
      </c>
      <c r="C9083" s="3">
        <v>44130.874305555553</v>
      </c>
      <c r="D9083">
        <v>0</v>
      </c>
      <c r="E9083">
        <v>2</v>
      </c>
      <c r="F9083" t="s">
        <v>25</v>
      </c>
      <c r="G9083">
        <v>1</v>
      </c>
      <c r="H9083">
        <v>59.476559999999999</v>
      </c>
      <c r="I9083">
        <v>16.054690000000001</v>
      </c>
      <c r="J9083">
        <v>0.984375</v>
      </c>
      <c r="K9083">
        <v>48.019530000000003</v>
      </c>
      <c r="L9083" s="3">
        <v>44130.625694444447</v>
      </c>
      <c r="M9083">
        <v>17.18</v>
      </c>
      <c r="N9083" t="s">
        <v>28</v>
      </c>
      <c r="P9083">
        <f>(C9083-Key!$B$1)*24</f>
        <v>5.9333333332906477</v>
      </c>
      <c r="Q9083">
        <f>(Key!$B$2-'17.1'!C9083)*24</f>
        <v>-2.9833333332790062</v>
      </c>
      <c r="R9083" s="3">
        <f>C9083-(M9083-Key!$B$5)/(24*Key!$B$6)</f>
        <v>44130.860490740735</v>
      </c>
      <c r="S9083">
        <f>M9083-Key!$B$5</f>
        <v>14.92</v>
      </c>
      <c r="T9083" s="2">
        <f t="shared" si="705"/>
        <v>44129.875</v>
      </c>
      <c r="U9083" t="str">
        <f t="shared" si="706"/>
        <v>10-25-2020 21:00</v>
      </c>
      <c r="V9083">
        <f>IFERROR(IF(W9083=Z9083,VLOOKUP($U9083,[1]C8842!$G$2:$M$145,3,FALSE),0),0)</f>
        <v>0</v>
      </c>
      <c r="W9083">
        <f>VLOOKUP(RIGHT($V$1,5),Key!$A$9:$B$14,2,FALSE)</f>
        <v>10.199999999999999</v>
      </c>
      <c r="X9083">
        <f t="shared" si="709"/>
        <v>0</v>
      </c>
      <c r="Y9083">
        <f>VLOOKUP(RIGHT($X$1,5),Key!$A$9:$B$14,2,FALSE)</f>
        <v>3.7</v>
      </c>
      <c r="Z9083">
        <f t="shared" si="707"/>
        <v>10.199999999999999</v>
      </c>
      <c r="AA9083">
        <f t="shared" si="708"/>
        <v>0</v>
      </c>
    </row>
    <row r="9084" spans="1:27" x14ac:dyDescent="0.3">
      <c r="A9084">
        <v>100067</v>
      </c>
      <c r="B9084">
        <v>230922</v>
      </c>
      <c r="C9084" s="3">
        <v>44130.874305555553</v>
      </c>
      <c r="D9084">
        <v>3</v>
      </c>
      <c r="E9084">
        <v>2</v>
      </c>
      <c r="F9084" t="s">
        <v>26</v>
      </c>
      <c r="G9084">
        <v>1</v>
      </c>
      <c r="H9084">
        <v>63.902340000000002</v>
      </c>
      <c r="I9084">
        <v>17.234380000000002</v>
      </c>
      <c r="J9084">
        <v>0.96484380000000003</v>
      </c>
      <c r="K9084">
        <v>96.039060000000006</v>
      </c>
      <c r="L9084" s="3">
        <v>44130.625694444447</v>
      </c>
      <c r="M9084">
        <v>17.18</v>
      </c>
      <c r="N9084" t="s">
        <v>28</v>
      </c>
      <c r="P9084">
        <f>(C9084-Key!$B$1)*24</f>
        <v>5.9333333332906477</v>
      </c>
      <c r="Q9084">
        <f>(Key!$B$2-'17.1'!C9084)*24</f>
        <v>-2.9833333332790062</v>
      </c>
      <c r="R9084" s="3">
        <f>C9084-(M9084-Key!$B$5)/(24*Key!$B$6)</f>
        <v>44130.860490740735</v>
      </c>
      <c r="S9084">
        <f>M9084-Key!$B$5</f>
        <v>14.92</v>
      </c>
      <c r="T9084" s="2">
        <f t="shared" si="705"/>
        <v>44129.875</v>
      </c>
      <c r="U9084" t="str">
        <f t="shared" si="706"/>
        <v>10-25-2020 21:00</v>
      </c>
      <c r="V9084">
        <f>IFERROR(IF(W9084=Z9084,VLOOKUP($U9084,[1]C8842!$G$2:$M$145,3,FALSE),0),0)</f>
        <v>0</v>
      </c>
      <c r="W9084">
        <f>VLOOKUP(RIGHT($V$1,5),Key!$A$9:$B$14,2,FALSE)</f>
        <v>10.199999999999999</v>
      </c>
      <c r="X9084">
        <f t="shared" si="709"/>
        <v>0</v>
      </c>
      <c r="Y9084">
        <f>VLOOKUP(RIGHT($X$1,5),Key!$A$9:$B$14,2,FALSE)</f>
        <v>3.7</v>
      </c>
      <c r="Z9084">
        <f t="shared" si="707"/>
        <v>10.199999999999999</v>
      </c>
      <c r="AA9084">
        <f t="shared" si="708"/>
        <v>0</v>
      </c>
    </row>
    <row r="9085" spans="1:27" x14ac:dyDescent="0.3">
      <c r="A9085">
        <v>100067</v>
      </c>
      <c r="B9085">
        <v>230922</v>
      </c>
      <c r="C9085" s="3">
        <v>44130.874305555553</v>
      </c>
      <c r="D9085">
        <v>3</v>
      </c>
      <c r="E9085">
        <v>2</v>
      </c>
      <c r="F9085" t="s">
        <v>26</v>
      </c>
      <c r="G9085">
        <v>4</v>
      </c>
      <c r="H9085">
        <v>68.46875</v>
      </c>
      <c r="I9085">
        <v>50.652340000000002</v>
      </c>
      <c r="J9085">
        <v>2.203125</v>
      </c>
      <c r="K9085">
        <v>93.039060000000006</v>
      </c>
      <c r="L9085" s="3">
        <v>44130.625694444447</v>
      </c>
      <c r="M9085">
        <v>17.18</v>
      </c>
      <c r="N9085" t="s">
        <v>28</v>
      </c>
      <c r="P9085">
        <f>(C9085-Key!$B$1)*24</f>
        <v>5.9333333332906477</v>
      </c>
      <c r="Q9085">
        <f>(Key!$B$2-'17.1'!C9085)*24</f>
        <v>-2.9833333332790062</v>
      </c>
      <c r="R9085" s="3">
        <f>C9085-(M9085-Key!$B$5)/(24*Key!$B$6)</f>
        <v>44130.860490740735</v>
      </c>
      <c r="S9085">
        <f>M9085-Key!$B$5</f>
        <v>14.92</v>
      </c>
      <c r="T9085" s="2">
        <f t="shared" si="705"/>
        <v>44129.875</v>
      </c>
      <c r="U9085" t="str">
        <f t="shared" si="706"/>
        <v>10-25-2020 21:00</v>
      </c>
      <c r="V9085">
        <f>IFERROR(IF(W9085=Z9085,VLOOKUP($U9085,[1]C8842!$G$2:$M$145,3,FALSE),0),0)</f>
        <v>0</v>
      </c>
      <c r="W9085">
        <f>VLOOKUP(RIGHT($V$1,5),Key!$A$9:$B$14,2,FALSE)</f>
        <v>10.199999999999999</v>
      </c>
      <c r="X9085">
        <f t="shared" si="709"/>
        <v>0</v>
      </c>
      <c r="Y9085">
        <f>VLOOKUP(RIGHT($X$1,5),Key!$A$9:$B$14,2,FALSE)</f>
        <v>3.7</v>
      </c>
      <c r="Z9085">
        <f t="shared" si="707"/>
        <v>10.199999999999999</v>
      </c>
      <c r="AA9085">
        <f t="shared" si="708"/>
        <v>0</v>
      </c>
    </row>
    <row r="9086" spans="1:27" x14ac:dyDescent="0.3">
      <c r="A9086">
        <v>100067</v>
      </c>
      <c r="B9086">
        <v>230922</v>
      </c>
      <c r="C9086" s="3">
        <v>44130.874305555553</v>
      </c>
      <c r="D9086">
        <v>0</v>
      </c>
      <c r="E9086">
        <v>2</v>
      </c>
      <c r="F9086" t="s">
        <v>25</v>
      </c>
      <c r="G9086">
        <v>1</v>
      </c>
      <c r="H9086">
        <v>55.003909999999998</v>
      </c>
      <c r="I9086">
        <v>15.14453</v>
      </c>
      <c r="J9086">
        <v>1.019531</v>
      </c>
      <c r="K9086">
        <v>46.019530000000003</v>
      </c>
      <c r="L9086" s="3">
        <v>44130.625694444447</v>
      </c>
      <c r="M9086">
        <v>17.18</v>
      </c>
      <c r="N9086" t="s">
        <v>28</v>
      </c>
      <c r="P9086">
        <f>(C9086-Key!$B$1)*24</f>
        <v>5.9333333332906477</v>
      </c>
      <c r="Q9086">
        <f>(Key!$B$2-'17.1'!C9086)*24</f>
        <v>-2.9833333332790062</v>
      </c>
      <c r="R9086" s="3">
        <f>C9086-(M9086-Key!$B$5)/(24*Key!$B$6)</f>
        <v>44130.860490740735</v>
      </c>
      <c r="S9086">
        <f>M9086-Key!$B$5</f>
        <v>14.92</v>
      </c>
      <c r="T9086" s="2">
        <f t="shared" si="705"/>
        <v>44129.875</v>
      </c>
      <c r="U9086" t="str">
        <f t="shared" si="706"/>
        <v>10-25-2020 21:00</v>
      </c>
      <c r="V9086">
        <f>IFERROR(IF(W9086=Z9086,VLOOKUP($U9086,[1]C8842!$G$2:$M$145,3,FALSE),0),0)</f>
        <v>0</v>
      </c>
      <c r="W9086">
        <f>VLOOKUP(RIGHT($V$1,5),Key!$A$9:$B$14,2,FALSE)</f>
        <v>10.199999999999999</v>
      </c>
      <c r="X9086">
        <f t="shared" si="709"/>
        <v>0</v>
      </c>
      <c r="Y9086">
        <f>VLOOKUP(RIGHT($X$1,5),Key!$A$9:$B$14,2,FALSE)</f>
        <v>3.7</v>
      </c>
      <c r="Z9086">
        <f t="shared" si="707"/>
        <v>10.199999999999999</v>
      </c>
      <c r="AA9086">
        <f t="shared" si="708"/>
        <v>0</v>
      </c>
    </row>
    <row r="9087" spans="1:27" x14ac:dyDescent="0.3">
      <c r="A9087">
        <v>100067</v>
      </c>
      <c r="B9087">
        <v>230922</v>
      </c>
      <c r="C9087" s="3">
        <v>44130.874305555553</v>
      </c>
      <c r="D9087">
        <v>1</v>
      </c>
      <c r="E9087">
        <v>1</v>
      </c>
      <c r="F9087" t="s">
        <v>25</v>
      </c>
      <c r="G9087">
        <v>1</v>
      </c>
      <c r="H9087">
        <v>69.15625</v>
      </c>
      <c r="I9087">
        <v>17.10547</v>
      </c>
      <c r="J9087">
        <v>0.88671880000000003</v>
      </c>
      <c r="K9087">
        <v>58.023440000000001</v>
      </c>
      <c r="L9087" s="3">
        <v>44130.625694444447</v>
      </c>
      <c r="M9087">
        <v>17.18</v>
      </c>
      <c r="N9087" t="s">
        <v>28</v>
      </c>
      <c r="P9087">
        <f>(C9087-Key!$B$1)*24</f>
        <v>5.9333333332906477</v>
      </c>
      <c r="Q9087">
        <f>(Key!$B$2-'17.1'!C9087)*24</f>
        <v>-2.9833333332790062</v>
      </c>
      <c r="R9087" s="3">
        <f>C9087-(M9087-Key!$B$5)/(24*Key!$B$6)</f>
        <v>44130.860490740735</v>
      </c>
      <c r="S9087">
        <f>M9087-Key!$B$5</f>
        <v>14.92</v>
      </c>
      <c r="T9087" s="2">
        <f t="shared" si="705"/>
        <v>44129.875</v>
      </c>
      <c r="U9087" t="str">
        <f t="shared" si="706"/>
        <v>10-25-2020 21:00</v>
      </c>
      <c r="V9087">
        <f>IFERROR(IF(W9087=Z9087,VLOOKUP($U9087,[1]C8842!$G$2:$M$145,3,FALSE),0),0)</f>
        <v>0</v>
      </c>
      <c r="W9087">
        <f>VLOOKUP(RIGHT($V$1,5),Key!$A$9:$B$14,2,FALSE)</f>
        <v>10.199999999999999</v>
      </c>
      <c r="X9087">
        <f t="shared" si="709"/>
        <v>0</v>
      </c>
      <c r="Y9087">
        <f>VLOOKUP(RIGHT($X$1,5),Key!$A$9:$B$14,2,FALSE)</f>
        <v>3.7</v>
      </c>
      <c r="Z9087">
        <f t="shared" si="707"/>
        <v>10.199999999999999</v>
      </c>
      <c r="AA9087">
        <f t="shared" si="708"/>
        <v>0</v>
      </c>
    </row>
    <row r="9088" spans="1:27" x14ac:dyDescent="0.3">
      <c r="A9088">
        <v>100067</v>
      </c>
      <c r="B9088">
        <v>230922</v>
      </c>
      <c r="C9088" s="3">
        <v>44130.874305555553</v>
      </c>
      <c r="D9088">
        <v>1</v>
      </c>
      <c r="E9088">
        <v>1</v>
      </c>
      <c r="F9088" t="s">
        <v>25</v>
      </c>
      <c r="G9088">
        <v>1</v>
      </c>
      <c r="H9088">
        <v>63.902340000000002</v>
      </c>
      <c r="I9088">
        <v>13.61328</v>
      </c>
      <c r="J9088">
        <v>0.8125</v>
      </c>
      <c r="K9088">
        <v>57.023440000000001</v>
      </c>
      <c r="L9088" s="3">
        <v>44130.625694444447</v>
      </c>
      <c r="M9088">
        <v>17.18</v>
      </c>
      <c r="N9088" t="s">
        <v>28</v>
      </c>
      <c r="P9088">
        <f>(C9088-Key!$B$1)*24</f>
        <v>5.9333333332906477</v>
      </c>
      <c r="Q9088">
        <f>(Key!$B$2-'17.1'!C9088)*24</f>
        <v>-2.9833333332790062</v>
      </c>
      <c r="R9088" s="3">
        <f>C9088-(M9088-Key!$B$5)/(24*Key!$B$6)</f>
        <v>44130.860490740735</v>
      </c>
      <c r="S9088">
        <f>M9088-Key!$B$5</f>
        <v>14.92</v>
      </c>
      <c r="T9088" s="2">
        <f t="shared" si="705"/>
        <v>44129.875</v>
      </c>
      <c r="U9088" t="str">
        <f t="shared" si="706"/>
        <v>10-25-2020 21:00</v>
      </c>
      <c r="V9088">
        <f>IFERROR(IF(W9088=Z9088,VLOOKUP($U9088,[1]C8842!$G$2:$M$145,3,FALSE),0),0)</f>
        <v>0</v>
      </c>
      <c r="W9088">
        <f>VLOOKUP(RIGHT($V$1,5),Key!$A$9:$B$14,2,FALSE)</f>
        <v>10.199999999999999</v>
      </c>
      <c r="X9088">
        <f t="shared" si="709"/>
        <v>0</v>
      </c>
      <c r="Y9088">
        <f>VLOOKUP(RIGHT($X$1,5),Key!$A$9:$B$14,2,FALSE)</f>
        <v>3.7</v>
      </c>
      <c r="Z9088">
        <f t="shared" si="707"/>
        <v>10.199999999999999</v>
      </c>
      <c r="AA9088">
        <f t="shared" si="708"/>
        <v>0</v>
      </c>
    </row>
    <row r="9089" spans="1:27" x14ac:dyDescent="0.3">
      <c r="A9089">
        <v>100067</v>
      </c>
      <c r="B9089">
        <v>230922</v>
      </c>
      <c r="C9089" s="3">
        <v>44130.874305555553</v>
      </c>
      <c r="D9089">
        <v>0</v>
      </c>
      <c r="E9089">
        <v>2</v>
      </c>
      <c r="F9089" t="s">
        <v>25</v>
      </c>
      <c r="G9089">
        <v>1</v>
      </c>
      <c r="H9089">
        <v>57.359380000000002</v>
      </c>
      <c r="I9089">
        <v>19</v>
      </c>
      <c r="J9089">
        <v>1.160156</v>
      </c>
      <c r="K9089">
        <v>46.019530000000003</v>
      </c>
      <c r="L9089" s="3">
        <v>44130.625694444447</v>
      </c>
      <c r="M9089">
        <v>17.18</v>
      </c>
      <c r="N9089" t="s">
        <v>28</v>
      </c>
      <c r="P9089">
        <f>(C9089-Key!$B$1)*24</f>
        <v>5.9333333332906477</v>
      </c>
      <c r="Q9089">
        <f>(Key!$B$2-'17.1'!C9089)*24</f>
        <v>-2.9833333332790062</v>
      </c>
      <c r="R9089" s="3">
        <f>C9089-(M9089-Key!$B$5)/(24*Key!$B$6)</f>
        <v>44130.860490740735</v>
      </c>
      <c r="S9089">
        <f>M9089-Key!$B$5</f>
        <v>14.92</v>
      </c>
      <c r="T9089" s="2">
        <f t="shared" si="705"/>
        <v>44129.875</v>
      </c>
      <c r="U9089" t="str">
        <f t="shared" si="706"/>
        <v>10-25-2020 21:00</v>
      </c>
      <c r="V9089">
        <f>IFERROR(IF(W9089=Z9089,VLOOKUP($U9089,[1]C8842!$G$2:$M$145,3,FALSE),0),0)</f>
        <v>0</v>
      </c>
      <c r="W9089">
        <f>VLOOKUP(RIGHT($V$1,5),Key!$A$9:$B$14,2,FALSE)</f>
        <v>10.199999999999999</v>
      </c>
      <c r="X9089">
        <f t="shared" si="709"/>
        <v>0</v>
      </c>
      <c r="Y9089">
        <f>VLOOKUP(RIGHT($X$1,5),Key!$A$9:$B$14,2,FALSE)</f>
        <v>3.7</v>
      </c>
      <c r="Z9089">
        <f t="shared" si="707"/>
        <v>10.199999999999999</v>
      </c>
      <c r="AA9089">
        <f t="shared" si="708"/>
        <v>0</v>
      </c>
    </row>
    <row r="9090" spans="1:27" x14ac:dyDescent="0.3">
      <c r="A9090">
        <v>100067</v>
      </c>
      <c r="B9090">
        <v>230922</v>
      </c>
      <c r="C9090" s="3">
        <v>44130.874305555553</v>
      </c>
      <c r="D9090">
        <v>3</v>
      </c>
      <c r="E9090">
        <v>2</v>
      </c>
      <c r="F9090" t="s">
        <v>26</v>
      </c>
      <c r="G9090">
        <v>1</v>
      </c>
      <c r="H9090">
        <v>72.308589999999995</v>
      </c>
      <c r="I9090">
        <v>19.757809999999999</v>
      </c>
      <c r="J9090">
        <v>0.9453125</v>
      </c>
      <c r="K9090">
        <v>94.039060000000006</v>
      </c>
      <c r="L9090" s="3">
        <v>44130.625694444447</v>
      </c>
      <c r="M9090">
        <v>17.18</v>
      </c>
      <c r="N9090" t="s">
        <v>28</v>
      </c>
      <c r="P9090">
        <f>(C9090-Key!$B$1)*24</f>
        <v>5.9333333332906477</v>
      </c>
      <c r="Q9090">
        <f>(Key!$B$2-'17.1'!C9090)*24</f>
        <v>-2.9833333332790062</v>
      </c>
      <c r="R9090" s="3">
        <f>C9090-(M9090-Key!$B$5)/(24*Key!$B$6)</f>
        <v>44130.860490740735</v>
      </c>
      <c r="S9090">
        <f>M9090-Key!$B$5</f>
        <v>14.92</v>
      </c>
      <c r="T9090" s="2">
        <f t="shared" si="705"/>
        <v>44129.875</v>
      </c>
      <c r="U9090" t="str">
        <f t="shared" si="706"/>
        <v>10-25-2020 21:00</v>
      </c>
      <c r="V9090">
        <f>IFERROR(IF(W9090=Z9090,VLOOKUP($U9090,[1]C8842!$G$2:$M$145,3,FALSE),0),0)</f>
        <v>0</v>
      </c>
      <c r="W9090">
        <f>VLOOKUP(RIGHT($V$1,5),Key!$A$9:$B$14,2,FALSE)</f>
        <v>10.199999999999999</v>
      </c>
      <c r="X9090">
        <f t="shared" si="709"/>
        <v>0</v>
      </c>
      <c r="Y9090">
        <f>VLOOKUP(RIGHT($X$1,5),Key!$A$9:$B$14,2,FALSE)</f>
        <v>3.7</v>
      </c>
      <c r="Z9090">
        <f t="shared" si="707"/>
        <v>10.199999999999999</v>
      </c>
      <c r="AA9090">
        <f t="shared" si="708"/>
        <v>0</v>
      </c>
    </row>
    <row r="9091" spans="1:27" x14ac:dyDescent="0.3">
      <c r="A9091">
        <v>100067</v>
      </c>
      <c r="B9091">
        <v>230922</v>
      </c>
      <c r="C9091" s="3">
        <v>44130.874305555553</v>
      </c>
      <c r="D9091">
        <v>0</v>
      </c>
      <c r="E9091">
        <v>2</v>
      </c>
      <c r="F9091" t="s">
        <v>25</v>
      </c>
      <c r="G9091">
        <v>2</v>
      </c>
      <c r="H9091">
        <v>57.898440000000001</v>
      </c>
      <c r="I9091">
        <v>20.125</v>
      </c>
      <c r="J9091">
        <v>1.199219</v>
      </c>
      <c r="K9091">
        <v>46.019530000000003</v>
      </c>
      <c r="L9091" s="3">
        <v>44130.625694444447</v>
      </c>
      <c r="M9091">
        <v>17.18</v>
      </c>
      <c r="N9091" t="s">
        <v>28</v>
      </c>
      <c r="P9091">
        <f>(C9091-Key!$B$1)*24</f>
        <v>5.9333333332906477</v>
      </c>
      <c r="Q9091">
        <f>(Key!$B$2-'17.1'!C9091)*24</f>
        <v>-2.9833333332790062</v>
      </c>
      <c r="R9091" s="3">
        <f>C9091-(M9091-Key!$B$5)/(24*Key!$B$6)</f>
        <v>44130.860490740735</v>
      </c>
      <c r="S9091">
        <f>M9091-Key!$B$5</f>
        <v>14.92</v>
      </c>
      <c r="T9091" s="2">
        <f t="shared" ref="T9091:T9092" si="710">ROUND(C9091*24*60/10,0)/(24*6)-1</f>
        <v>44129.875</v>
      </c>
      <c r="U9091" t="str">
        <f t="shared" ref="U9091:U9092" si="711">TEXT(T9091,"mm-dd-yyyy hh:mm")</f>
        <v>10-25-2020 21:00</v>
      </c>
      <c r="V9091">
        <f>IFERROR(IF(W9091=Z9091,VLOOKUP($U9091,[1]C8842!$G$2:$M$145,3,FALSE),0),0)</f>
        <v>0</v>
      </c>
      <c r="W9091">
        <f>VLOOKUP(RIGHT($V$1,5),Key!$A$9:$B$14,2,FALSE)</f>
        <v>10.199999999999999</v>
      </c>
      <c r="X9091">
        <f t="shared" si="709"/>
        <v>0</v>
      </c>
      <c r="Y9091">
        <f>VLOOKUP(RIGHT($X$1,5),Key!$A$9:$B$14,2,FALSE)</f>
        <v>3.7</v>
      </c>
      <c r="Z9091">
        <f t="shared" ref="Z9091:Z9092" si="712">M9091-MIN(ABS(Y9091-M9091),ABS(W9091-M9091))</f>
        <v>10.199999999999999</v>
      </c>
      <c r="AA9091">
        <f t="shared" ref="AA9091:AA9092" si="713">SUM(V9091,X9091)</f>
        <v>0</v>
      </c>
    </row>
    <row r="9092" spans="1:27" x14ac:dyDescent="0.3">
      <c r="A9092">
        <v>100067</v>
      </c>
      <c r="B9092">
        <v>230922</v>
      </c>
      <c r="C9092" s="3">
        <v>44130.874305555553</v>
      </c>
      <c r="D9092">
        <v>3</v>
      </c>
      <c r="E9092">
        <v>2</v>
      </c>
      <c r="F9092" t="s">
        <v>26</v>
      </c>
      <c r="G9092">
        <v>1</v>
      </c>
      <c r="H9092">
        <v>62.113280000000003</v>
      </c>
      <c r="I9092">
        <v>17.632809999999999</v>
      </c>
      <c r="J9092">
        <v>1.011719</v>
      </c>
      <c r="K9092">
        <v>94.039060000000006</v>
      </c>
      <c r="L9092" s="3">
        <v>44130.625694444447</v>
      </c>
      <c r="M9092">
        <v>17.18</v>
      </c>
      <c r="N9092" t="s">
        <v>28</v>
      </c>
      <c r="P9092">
        <f>(C9092-Key!$B$1)*24</f>
        <v>5.9333333332906477</v>
      </c>
      <c r="Q9092">
        <f>(Key!$B$2-'17.1'!C9092)*24</f>
        <v>-2.9833333332790062</v>
      </c>
      <c r="R9092" s="3">
        <f>C9092-(M9092-Key!$B$5)/(24*Key!$B$6)</f>
        <v>44130.860490740735</v>
      </c>
      <c r="S9092">
        <f>M9092-Key!$B$5</f>
        <v>14.92</v>
      </c>
      <c r="T9092" s="2">
        <f t="shared" si="710"/>
        <v>44129.875</v>
      </c>
      <c r="U9092" t="str">
        <f t="shared" si="711"/>
        <v>10-25-2020 21:00</v>
      </c>
      <c r="V9092">
        <f>IFERROR(IF(W9092=Z9092,VLOOKUP($U9092,[1]C8842!$G$2:$M$145,3,FALSE),0),0)</f>
        <v>0</v>
      </c>
      <c r="W9092">
        <f>VLOOKUP(RIGHT($V$1,5),Key!$A$9:$B$14,2,FALSE)</f>
        <v>10.199999999999999</v>
      </c>
      <c r="X9092">
        <f t="shared" ref="X9092" si="714">$X$2</f>
        <v>0</v>
      </c>
      <c r="Y9092">
        <f>VLOOKUP(RIGHT($X$1,5),Key!$A$9:$B$14,2,FALSE)</f>
        <v>3.7</v>
      </c>
      <c r="Z9092">
        <f t="shared" si="712"/>
        <v>10.199999999999999</v>
      </c>
      <c r="AA9092">
        <f t="shared" si="713"/>
        <v>0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</vt:lpstr>
      <vt:lpstr>17.1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Hill, Adam</dc:creator>
  <cp:lastModifiedBy>dle24</cp:lastModifiedBy>
  <dcterms:created xsi:type="dcterms:W3CDTF">2015-06-05T18:17:20Z</dcterms:created>
  <dcterms:modified xsi:type="dcterms:W3CDTF">2023-05-19T21:40:25Z</dcterms:modified>
</cp:coreProperties>
</file>